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azysolutions.sharepoint.com/eazyportal3/Shared Documents/PUBLISHERS/De GRUYTER BRILL/DE GRUYTER/2025/"/>
    </mc:Choice>
  </mc:AlternateContent>
  <xr:revisionPtr revIDLastSave="15" documentId="8_{3F1B4708-AC9E-4875-85D3-88A294606984}" xr6:coauthVersionLast="47" xr6:coauthVersionMax="47" xr10:uidLastSave="{0650E42E-52FC-46F6-9761-703C967ADC60}"/>
  <bookViews>
    <workbookView xWindow="-110" yWindow="-110" windowWidth="19420" windowHeight="10560" firstSheet="1" activeTab="1" xr2:uid="{ED5B10CB-F1CE-485A-B907-F03860C3E969}"/>
  </bookViews>
  <sheets>
    <sheet name="All Indices (2)" sheetId="30" state="hidden" r:id="rId1"/>
    <sheet name="DG Journals" sheetId="1" r:id="rId2"/>
    <sheet name="JMs_OA" sheetId="51" state="hidden" r:id="rId3"/>
    <sheet name="DG Journals wo doubles" sheetId="37" state="hidden" r:id="rId4"/>
    <sheet name="SCIE" sheetId="2" state="hidden" r:id="rId5"/>
    <sheet name="SSCI" sheetId="3" state="hidden" r:id="rId6"/>
    <sheet name="AHCI" sheetId="4" state="hidden" r:id="rId7"/>
    <sheet name="ESCI" sheetId="5" state="hidden" r:id="rId8"/>
    <sheet name="Competitor Analysis" sheetId="19" state="hidden" r:id="rId9"/>
    <sheet name="SD Elsevier" sheetId="21" state="hidden" r:id="rId10"/>
    <sheet name="SD Springer Nature" sheetId="22" state="hidden" r:id="rId11"/>
    <sheet name="SD Wiley" sheetId="23" state="hidden" r:id="rId12"/>
    <sheet name="SD T&amp;F" sheetId="24" state="hidden" r:id="rId13"/>
    <sheet name="SD OUP" sheetId="25" state="hidden" r:id="rId14"/>
    <sheet name="SD Sage" sheetId="26" state="hidden" r:id="rId15"/>
    <sheet name="SD CUP" sheetId="27" state="hidden" r:id="rId16"/>
    <sheet name="SD DG" sheetId="28" state="hidden" r:id="rId17"/>
    <sheet name="Metrics wo Ranking" sheetId="11" state="hidden" r:id="rId18"/>
    <sheet name="Ranking" sheetId="10" state="hidden" r:id="rId19"/>
    <sheet name="Averages DG BA_BS" sheetId="13" state="hidden" r:id="rId20"/>
  </sheets>
  <definedNames>
    <definedName name="_xlnm._FilterDatabase" localSheetId="6" hidden="1">AHCI!$A$1:$L$58</definedName>
    <definedName name="_xlnm._FilterDatabase" localSheetId="1" hidden="1">'DG Journals'!$S$2:$S$366</definedName>
    <definedName name="_xlnm._FilterDatabase" localSheetId="7" hidden="1">ESCI!$A$1:$K$86</definedName>
    <definedName name="_xlnm._FilterDatabase" localSheetId="4" hidden="1">SCIE!$A$1:$AK$124</definedName>
    <definedName name="_xlnm._FilterDatabase" localSheetId="15" hidden="1">'SD CUP'!$A$1:$J$2013</definedName>
    <definedName name="_xlnm._FilterDatabase" localSheetId="16" hidden="1">'SD DG'!$A$1:$J$610</definedName>
    <definedName name="_xlnm._FilterDatabase" localSheetId="9" hidden="1">'SD Elsevier'!$A$1:$J$3265</definedName>
    <definedName name="_xlnm._FilterDatabase" localSheetId="13" hidden="1">'SD OUP'!$A$1:$J$446</definedName>
    <definedName name="_xlnm._FilterDatabase" localSheetId="14" hidden="1">'SD Sage'!$A$1:$J$938</definedName>
    <definedName name="_xlnm._FilterDatabase" localSheetId="10" hidden="1">'SD Springer Nature'!$A$1:$J$6937</definedName>
    <definedName name="_xlnm._FilterDatabase" localSheetId="12" hidden="1">'SD T&amp;F'!$A$1:$J$2274</definedName>
    <definedName name="_xlnm._FilterDatabase" localSheetId="11" hidden="1">'SD Wiley'!$A$1:$J$1716</definedName>
    <definedName name="_xlnm._FilterDatabase" localSheetId="5" hidden="1">SSCI!$A$1:$AL$49</definedName>
    <definedName name="_xlcn.WorksheetConnection_3_ImpactFactorsforDeGruyterJournals_2022values.xlsxTabelle1" hidden="1">Tabelle1[]</definedName>
    <definedName name="AHCI">AHCI!$A$1:$L$58</definedName>
    <definedName name="all_indices" localSheetId="0">Tabelle19[#All]</definedName>
    <definedName name="all_indices" localSheetId="3">Tabelle110[#All]</definedName>
    <definedName name="all_indices" localSheetId="17">Tabelle14[#All]</definedName>
    <definedName name="all_indices" localSheetId="18">Tabelle13[#All]</definedName>
    <definedName name="all_indices">Tabelle1[#All]</definedName>
    <definedName name="ESCI">ESCI!$A$1:$K$86</definedName>
    <definedName name="SCIE">SCIE!$A$1:$AK$124</definedName>
    <definedName name="SSCI">SSCI!$A$1:$AL$49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le1" name="Tabelle1" connection="WorksheetConnection_3_Impact Factors for De Gruyter Journals_2022-values.xlsx!Tabel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33" i="1" l="1"/>
  <c r="P333" i="1"/>
  <c r="O334" i="1"/>
  <c r="P334" i="1"/>
  <c r="O332" i="1"/>
  <c r="P332" i="1"/>
  <c r="O330" i="1"/>
  <c r="P330" i="1"/>
  <c r="O299" i="1"/>
  <c r="P299" i="1"/>
  <c r="O244" i="1"/>
  <c r="P244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1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1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" i="1"/>
  <c r="AL264" i="37"/>
  <c r="AJ264" i="37"/>
  <c r="AH264" i="37"/>
  <c r="W264" i="37"/>
  <c r="U264" i="37"/>
  <c r="AL263" i="37"/>
  <c r="AJ263" i="37"/>
  <c r="AH263" i="37"/>
  <c r="W263" i="37"/>
  <c r="U263" i="37"/>
  <c r="AL262" i="37"/>
  <c r="AJ262" i="37"/>
  <c r="AH262" i="37"/>
  <c r="W262" i="37"/>
  <c r="U262" i="37"/>
  <c r="AL261" i="37"/>
  <c r="AJ261" i="37"/>
  <c r="AH261" i="37"/>
  <c r="W261" i="37"/>
  <c r="U261" i="37"/>
  <c r="AL260" i="37"/>
  <c r="AJ260" i="37"/>
  <c r="AH260" i="37"/>
  <c r="W260" i="37"/>
  <c r="U260" i="37"/>
  <c r="AL259" i="37"/>
  <c r="AJ259" i="37"/>
  <c r="AH259" i="37"/>
  <c r="W259" i="37"/>
  <c r="U259" i="37"/>
  <c r="AL258" i="37"/>
  <c r="AJ258" i="37"/>
  <c r="AH258" i="37"/>
  <c r="W258" i="37"/>
  <c r="U258" i="37"/>
  <c r="S258" i="37"/>
  <c r="Q258" i="37"/>
  <c r="O258" i="37"/>
  <c r="N258" i="37"/>
  <c r="M258" i="37"/>
  <c r="L258" i="37"/>
  <c r="K258" i="37"/>
  <c r="J258" i="37"/>
  <c r="I258" i="37"/>
  <c r="H258" i="37"/>
  <c r="G258" i="37"/>
  <c r="F258" i="37"/>
  <c r="E258" i="37"/>
  <c r="D258" i="37"/>
  <c r="C258" i="37"/>
  <c r="B258" i="37"/>
  <c r="AL257" i="37"/>
  <c r="AJ257" i="37"/>
  <c r="AH257" i="37"/>
  <c r="W257" i="37"/>
  <c r="U257" i="37"/>
  <c r="S257" i="37"/>
  <c r="Q257" i="37"/>
  <c r="O257" i="37"/>
  <c r="N257" i="37"/>
  <c r="M257" i="37"/>
  <c r="L257" i="37"/>
  <c r="K257" i="37"/>
  <c r="J257" i="37"/>
  <c r="I257" i="37"/>
  <c r="H257" i="37"/>
  <c r="G257" i="37"/>
  <c r="F257" i="37"/>
  <c r="E257" i="37"/>
  <c r="AL256" i="37"/>
  <c r="AJ256" i="37"/>
  <c r="AH256" i="37"/>
  <c r="W256" i="37"/>
  <c r="U256" i="37"/>
  <c r="S256" i="37"/>
  <c r="Q256" i="37"/>
  <c r="O256" i="37"/>
  <c r="N256" i="37"/>
  <c r="M256" i="37"/>
  <c r="L256" i="37"/>
  <c r="K256" i="37"/>
  <c r="J256" i="37"/>
  <c r="I256" i="37"/>
  <c r="H256" i="37"/>
  <c r="G256" i="37"/>
  <c r="F256" i="37"/>
  <c r="E256" i="37"/>
  <c r="D256" i="37"/>
  <c r="C256" i="37"/>
  <c r="B256" i="37"/>
  <c r="AL255" i="37"/>
  <c r="AJ255" i="37"/>
  <c r="AH255" i="37"/>
  <c r="W255" i="37"/>
  <c r="U255" i="37"/>
  <c r="S255" i="37"/>
  <c r="Q255" i="37"/>
  <c r="O255" i="37"/>
  <c r="N255" i="37"/>
  <c r="M255" i="37"/>
  <c r="L255" i="37"/>
  <c r="K255" i="37"/>
  <c r="J255" i="37"/>
  <c r="I255" i="37"/>
  <c r="H255" i="37"/>
  <c r="G255" i="37"/>
  <c r="F255" i="37"/>
  <c r="E255" i="37"/>
  <c r="D255" i="37"/>
  <c r="C255" i="37"/>
  <c r="B255" i="37"/>
  <c r="AL254" i="37"/>
  <c r="AJ254" i="37"/>
  <c r="AH254" i="37"/>
  <c r="W254" i="37"/>
  <c r="U254" i="37"/>
  <c r="S254" i="37"/>
  <c r="Q254" i="37"/>
  <c r="O254" i="37"/>
  <c r="N254" i="37"/>
  <c r="M254" i="37"/>
  <c r="L254" i="37"/>
  <c r="K254" i="37"/>
  <c r="J254" i="37"/>
  <c r="I254" i="37"/>
  <c r="H254" i="37"/>
  <c r="G254" i="37"/>
  <c r="F254" i="37"/>
  <c r="E254" i="37"/>
  <c r="D254" i="37"/>
  <c r="C254" i="37"/>
  <c r="B254" i="37"/>
  <c r="AL253" i="37"/>
  <c r="AJ253" i="37"/>
  <c r="AH253" i="37"/>
  <c r="W253" i="37"/>
  <c r="U253" i="37"/>
  <c r="S253" i="37"/>
  <c r="Q253" i="37"/>
  <c r="O253" i="37"/>
  <c r="N253" i="37"/>
  <c r="M253" i="37"/>
  <c r="L253" i="37"/>
  <c r="K253" i="37"/>
  <c r="J253" i="37"/>
  <c r="I253" i="37"/>
  <c r="H253" i="37"/>
  <c r="G253" i="37"/>
  <c r="F253" i="37"/>
  <c r="E253" i="37"/>
  <c r="D253" i="37"/>
  <c r="C253" i="37"/>
  <c r="B253" i="37"/>
  <c r="T301" i="30" l="1"/>
  <c r="T312" i="30"/>
  <c r="R312" i="30"/>
  <c r="T311" i="30"/>
  <c r="R311" i="30"/>
  <c r="T310" i="30"/>
  <c r="R310" i="30"/>
  <c r="T309" i="30"/>
  <c r="R309" i="30"/>
  <c r="T308" i="30"/>
  <c r="R308" i="30"/>
  <c r="T307" i="30"/>
  <c r="R307" i="30"/>
  <c r="T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C306" i="30"/>
  <c r="B306" i="30"/>
  <c r="T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T304" i="30"/>
  <c r="R304" i="30"/>
  <c r="Q304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C304" i="30"/>
  <c r="B304" i="30"/>
  <c r="T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C303" i="30"/>
  <c r="B303" i="30"/>
  <c r="T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C302" i="30"/>
  <c r="B302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C301" i="30"/>
  <c r="B301" i="30"/>
  <c r="T51" i="3"/>
  <c r="S51" i="3"/>
  <c r="R51" i="3"/>
  <c r="AD126" i="2"/>
  <c r="T126" i="2"/>
  <c r="S126" i="2"/>
  <c r="R126" i="2"/>
  <c r="N13" i="19"/>
  <c r="L13" i="19"/>
  <c r="J13" i="19"/>
  <c r="I13" i="19"/>
  <c r="H13" i="19"/>
  <c r="F13" i="19"/>
  <c r="D13" i="19"/>
  <c r="C13" i="19"/>
  <c r="E13" i="19" s="1"/>
  <c r="B13" i="19"/>
  <c r="F12" i="19"/>
  <c r="F11" i="19"/>
  <c r="F10" i="19"/>
  <c r="F9" i="19"/>
  <c r="F8" i="19"/>
  <c r="F7" i="19"/>
  <c r="F6" i="19"/>
  <c r="N12" i="19"/>
  <c r="O12" i="19" s="1"/>
  <c r="L12" i="19"/>
  <c r="M12" i="19" s="1"/>
  <c r="J12" i="19"/>
  <c r="K12" i="19" s="1"/>
  <c r="I12" i="19"/>
  <c r="H12" i="19"/>
  <c r="D12" i="19"/>
  <c r="C12" i="19"/>
  <c r="E12" i="19" s="1"/>
  <c r="B12" i="19"/>
  <c r="N11" i="19"/>
  <c r="O11" i="19" s="1"/>
  <c r="L11" i="19"/>
  <c r="M11" i="19" s="1"/>
  <c r="J11" i="19"/>
  <c r="K11" i="19" s="1"/>
  <c r="I11" i="19"/>
  <c r="H11" i="19"/>
  <c r="D11" i="19"/>
  <c r="C11" i="19"/>
  <c r="E11" i="19" s="1"/>
  <c r="B11" i="19"/>
  <c r="N10" i="19"/>
  <c r="O10" i="19" s="1"/>
  <c r="L10" i="19"/>
  <c r="M10" i="19" s="1"/>
  <c r="J10" i="19"/>
  <c r="K10" i="19" s="1"/>
  <c r="I10" i="19"/>
  <c r="H10" i="19"/>
  <c r="D10" i="19"/>
  <c r="C10" i="19"/>
  <c r="E10" i="19" s="1"/>
  <c r="B10" i="19"/>
  <c r="N9" i="19"/>
  <c r="O9" i="19" s="1"/>
  <c r="L9" i="19"/>
  <c r="M9" i="19" s="1"/>
  <c r="J9" i="19"/>
  <c r="K9" i="19" s="1"/>
  <c r="I9" i="19"/>
  <c r="H9" i="19"/>
  <c r="D9" i="19"/>
  <c r="C9" i="19"/>
  <c r="E9" i="19" s="1"/>
  <c r="B9" i="19"/>
  <c r="N8" i="19"/>
  <c r="O8" i="19" s="1"/>
  <c r="L8" i="19"/>
  <c r="M8" i="19" s="1"/>
  <c r="J8" i="19"/>
  <c r="K8" i="19" s="1"/>
  <c r="I8" i="19"/>
  <c r="D8" i="19"/>
  <c r="H8" i="19"/>
  <c r="C8" i="19"/>
  <c r="E8" i="19" s="1"/>
  <c r="B8" i="19"/>
  <c r="N7" i="19"/>
  <c r="O7" i="19" s="1"/>
  <c r="L7" i="19"/>
  <c r="M7" i="19" s="1"/>
  <c r="J7" i="19"/>
  <c r="K7" i="19" s="1"/>
  <c r="I7" i="19"/>
  <c r="H7" i="19"/>
  <c r="D7" i="19"/>
  <c r="C7" i="19"/>
  <c r="E7" i="19" s="1"/>
  <c r="B7" i="19"/>
  <c r="J6" i="19"/>
  <c r="K6" i="19" s="1"/>
  <c r="N6" i="19"/>
  <c r="O6" i="19" s="1"/>
  <c r="L6" i="19"/>
  <c r="M6" i="19" s="1"/>
  <c r="I6" i="19"/>
  <c r="H6" i="19"/>
  <c r="D6" i="19"/>
  <c r="C6" i="19"/>
  <c r="E6" i="19" s="1"/>
  <c r="B6" i="19"/>
  <c r="B5355" i="21"/>
  <c r="B3266" i="21"/>
  <c r="C25" i="13"/>
  <c r="D25" i="13"/>
  <c r="E25" i="13"/>
  <c r="C24" i="13"/>
  <c r="D24" i="13"/>
  <c r="E24" i="13"/>
  <c r="C23" i="13"/>
  <c r="D23" i="13"/>
  <c r="E23" i="13"/>
  <c r="C22" i="13"/>
  <c r="D22" i="13"/>
  <c r="E22" i="13"/>
  <c r="C20" i="13"/>
  <c r="D20" i="13"/>
  <c r="E20" i="13"/>
  <c r="C18" i="13"/>
  <c r="D18" i="13"/>
  <c r="E18" i="13"/>
  <c r="C17" i="13"/>
  <c r="D17" i="13"/>
  <c r="E17" i="13"/>
  <c r="C16" i="13"/>
  <c r="D16" i="13"/>
  <c r="E16" i="13"/>
  <c r="C15" i="13"/>
  <c r="D15" i="13"/>
  <c r="E15" i="13"/>
  <c r="C14" i="13"/>
  <c r="D14" i="13"/>
  <c r="E14" i="13"/>
  <c r="C13" i="13"/>
  <c r="D13" i="13"/>
  <c r="E13" i="13"/>
  <c r="C8" i="13"/>
  <c r="D8" i="13"/>
  <c r="E8" i="13"/>
  <c r="C5" i="13"/>
  <c r="D5" i="13"/>
  <c r="E5" i="13"/>
  <c r="C3" i="13"/>
  <c r="D3" i="13"/>
  <c r="E3" i="13"/>
  <c r="E2" i="13"/>
  <c r="C2" i="13"/>
  <c r="D2" i="13"/>
  <c r="K13" i="19" l="1"/>
  <c r="O13" i="19"/>
  <c r="M13" i="19"/>
  <c r="G7" i="19"/>
  <c r="G6" i="19"/>
  <c r="G8" i="19"/>
  <c r="G9" i="19"/>
  <c r="G10" i="19"/>
  <c r="G11" i="19"/>
  <c r="G12" i="19"/>
  <c r="G13" i="19"/>
  <c r="AE2" i="11"/>
  <c r="AE3" i="11"/>
  <c r="AE4" i="11"/>
  <c r="AE5" i="11"/>
  <c r="AE6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E173" i="11"/>
  <c r="AE174" i="11"/>
  <c r="AE175" i="11"/>
  <c r="AE176" i="11"/>
  <c r="AE177" i="11"/>
  <c r="AE178" i="11"/>
  <c r="AE179" i="11"/>
  <c r="AE180" i="11"/>
  <c r="AE181" i="11"/>
  <c r="AE182" i="11"/>
  <c r="AE183" i="11"/>
  <c r="AE184" i="11"/>
  <c r="AE185" i="11"/>
  <c r="AE186" i="11"/>
  <c r="AE187" i="11"/>
  <c r="AE188" i="11"/>
  <c r="AE189" i="11"/>
  <c r="AE190" i="11"/>
  <c r="AE191" i="11"/>
  <c r="AE192" i="11"/>
  <c r="AE193" i="11"/>
  <c r="AE194" i="11"/>
  <c r="AE195" i="11"/>
  <c r="AE196" i="11"/>
  <c r="AE197" i="11"/>
  <c r="AE198" i="11"/>
  <c r="AE199" i="11"/>
  <c r="AE200" i="11"/>
  <c r="AE201" i="11"/>
  <c r="AE202" i="11"/>
  <c r="AE203" i="11"/>
  <c r="AE204" i="11"/>
  <c r="AE205" i="11"/>
  <c r="AE206" i="11"/>
  <c r="AE207" i="11"/>
  <c r="AE208" i="11"/>
  <c r="AE209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232" i="11"/>
  <c r="AE233" i="11"/>
  <c r="AE234" i="11"/>
  <c r="AE235" i="11"/>
  <c r="AE236" i="11"/>
  <c r="AE237" i="11"/>
  <c r="AE238" i="11"/>
  <c r="AE239" i="11"/>
  <c r="AE240" i="11"/>
  <c r="AE241" i="11"/>
  <c r="AH2" i="10"/>
  <c r="AH3" i="10"/>
  <c r="AH4" i="10"/>
  <c r="AH5" i="10"/>
  <c r="AH6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C2" i="10"/>
  <c r="AC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AC283" i="10"/>
  <c r="AC284" i="10"/>
  <c r="AC285" i="10"/>
  <c r="AC286" i="10"/>
  <c r="AC287" i="10"/>
  <c r="AC288" i="10"/>
  <c r="AC289" i="10"/>
  <c r="AC290" i="10"/>
  <c r="X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X141" i="10"/>
  <c r="X142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159" i="10"/>
  <c r="X160" i="10"/>
  <c r="X161" i="10"/>
  <c r="X162" i="10"/>
  <c r="X163" i="10"/>
  <c r="X164" i="10"/>
  <c r="X165" i="10"/>
  <c r="X166" i="10"/>
  <c r="X167" i="10"/>
  <c r="X168" i="10"/>
  <c r="X169" i="10"/>
  <c r="X170" i="10"/>
  <c r="X171" i="10"/>
  <c r="X172" i="10"/>
  <c r="X173" i="10"/>
  <c r="X174" i="10"/>
  <c r="X175" i="10"/>
  <c r="X176" i="10"/>
  <c r="X177" i="10"/>
  <c r="X178" i="10"/>
  <c r="X179" i="10"/>
  <c r="X180" i="10"/>
  <c r="X181" i="10"/>
  <c r="X182" i="10"/>
  <c r="X183" i="10"/>
  <c r="X184" i="10"/>
  <c r="X185" i="10"/>
  <c r="X186" i="10"/>
  <c r="X187" i="10"/>
  <c r="X188" i="10"/>
  <c r="X189" i="10"/>
  <c r="X190" i="10"/>
  <c r="X191" i="10"/>
  <c r="X192" i="10"/>
  <c r="X193" i="10"/>
  <c r="X194" i="10"/>
  <c r="X195" i="10"/>
  <c r="X196" i="10"/>
  <c r="X197" i="10"/>
  <c r="X198" i="10"/>
  <c r="X199" i="10"/>
  <c r="X200" i="10"/>
  <c r="X201" i="10"/>
  <c r="X202" i="10"/>
  <c r="X203" i="10"/>
  <c r="X204" i="10"/>
  <c r="X205" i="10"/>
  <c r="X206" i="10"/>
  <c r="X207" i="10"/>
  <c r="X208" i="10"/>
  <c r="X209" i="10"/>
  <c r="X210" i="10"/>
  <c r="X211" i="10"/>
  <c r="X212" i="10"/>
  <c r="X213" i="10"/>
  <c r="X214" i="10"/>
  <c r="X215" i="10"/>
  <c r="X216" i="10"/>
  <c r="X217" i="10"/>
  <c r="X218" i="10"/>
  <c r="X219" i="10"/>
  <c r="X220" i="10"/>
  <c r="X221" i="10"/>
  <c r="X222" i="10"/>
  <c r="X223" i="10"/>
  <c r="X224" i="10"/>
  <c r="X225" i="10"/>
  <c r="X226" i="10"/>
  <c r="X227" i="10"/>
  <c r="X228" i="10"/>
  <c r="X229" i="10"/>
  <c r="X230" i="10"/>
  <c r="X231" i="10"/>
  <c r="X232" i="10"/>
  <c r="X233" i="10"/>
  <c r="X234" i="10"/>
  <c r="X235" i="10"/>
  <c r="X236" i="10"/>
  <c r="X237" i="10"/>
  <c r="X238" i="10"/>
  <c r="X239" i="10"/>
  <c r="X240" i="10"/>
  <c r="X241" i="10"/>
  <c r="X242" i="10"/>
  <c r="X243" i="10"/>
  <c r="X244" i="10"/>
  <c r="X245" i="10"/>
  <c r="X246" i="10"/>
  <c r="X247" i="10"/>
  <c r="X248" i="10"/>
  <c r="X249" i="10"/>
  <c r="X250" i="10"/>
  <c r="X251" i="10"/>
  <c r="X252" i="10"/>
  <c r="X253" i="10"/>
  <c r="X254" i="10"/>
  <c r="X255" i="10"/>
  <c r="X256" i="10"/>
  <c r="X257" i="10"/>
  <c r="X258" i="10"/>
  <c r="X259" i="10"/>
  <c r="X260" i="10"/>
  <c r="X261" i="10"/>
  <c r="X262" i="10"/>
  <c r="X263" i="10"/>
  <c r="X264" i="10"/>
  <c r="X265" i="10"/>
  <c r="X266" i="10"/>
  <c r="X267" i="10"/>
  <c r="X268" i="10"/>
  <c r="X269" i="10"/>
  <c r="X270" i="10"/>
  <c r="X271" i="10"/>
  <c r="X272" i="10"/>
  <c r="X273" i="10"/>
  <c r="X274" i="10"/>
  <c r="X275" i="10"/>
  <c r="X276" i="10"/>
  <c r="X277" i="10"/>
  <c r="X278" i="10"/>
  <c r="X279" i="10"/>
  <c r="X280" i="10"/>
  <c r="X281" i="10"/>
  <c r="X282" i="10"/>
  <c r="X283" i="10"/>
  <c r="X284" i="10"/>
  <c r="X285" i="10"/>
  <c r="X286" i="10"/>
  <c r="X287" i="10"/>
  <c r="X288" i="10"/>
  <c r="X289" i="10"/>
  <c r="X290" i="10"/>
  <c r="AF2" i="10"/>
  <c r="AG2" i="10" s="1"/>
  <c r="AF3" i="10"/>
  <c r="AG3" i="10" s="1"/>
  <c r="AF4" i="10"/>
  <c r="AG4" i="10" s="1"/>
  <c r="AF5" i="10"/>
  <c r="AG5" i="10" s="1"/>
  <c r="AF6" i="10"/>
  <c r="AG6" i="10" s="1"/>
  <c r="AF7" i="10"/>
  <c r="AG7" i="10" s="1"/>
  <c r="AF8" i="10"/>
  <c r="AG8" i="10" s="1"/>
  <c r="AF9" i="10"/>
  <c r="AG9" i="10" s="1"/>
  <c r="AF10" i="10"/>
  <c r="AG10" i="10" s="1"/>
  <c r="AF11" i="10"/>
  <c r="AG11" i="10" s="1"/>
  <c r="AF12" i="10"/>
  <c r="AG12" i="10" s="1"/>
  <c r="AF13" i="10"/>
  <c r="AG13" i="10" s="1"/>
  <c r="AF14" i="10"/>
  <c r="AG14" i="10" s="1"/>
  <c r="AF15" i="10"/>
  <c r="AG15" i="10" s="1"/>
  <c r="AF16" i="10"/>
  <c r="AG16" i="10" s="1"/>
  <c r="AF17" i="10"/>
  <c r="AG17" i="10" s="1"/>
  <c r="AF18" i="10"/>
  <c r="AG18" i="10" s="1"/>
  <c r="AF19" i="10"/>
  <c r="AG19" i="10" s="1"/>
  <c r="AF20" i="10"/>
  <c r="AG20" i="10" s="1"/>
  <c r="AF21" i="10"/>
  <c r="AG21" i="10" s="1"/>
  <c r="AF22" i="10"/>
  <c r="AG22" i="10" s="1"/>
  <c r="AF23" i="10"/>
  <c r="AG23" i="10" s="1"/>
  <c r="AF24" i="10"/>
  <c r="AG24" i="10" s="1"/>
  <c r="AF25" i="10"/>
  <c r="AG25" i="10" s="1"/>
  <c r="AF26" i="10"/>
  <c r="AG26" i="10" s="1"/>
  <c r="AF27" i="10"/>
  <c r="AG27" i="10" s="1"/>
  <c r="AF28" i="10"/>
  <c r="AG28" i="10" s="1"/>
  <c r="AF29" i="10"/>
  <c r="AG29" i="10" s="1"/>
  <c r="AF30" i="10"/>
  <c r="AG30" i="10" s="1"/>
  <c r="AF31" i="10"/>
  <c r="AG31" i="10" s="1"/>
  <c r="AF32" i="10"/>
  <c r="AG32" i="10" s="1"/>
  <c r="AF33" i="10"/>
  <c r="AG33" i="10" s="1"/>
  <c r="AF34" i="10"/>
  <c r="AG34" i="10" s="1"/>
  <c r="AF35" i="10"/>
  <c r="AG35" i="10" s="1"/>
  <c r="AF36" i="10"/>
  <c r="AG36" i="10" s="1"/>
  <c r="AF37" i="10"/>
  <c r="AG37" i="10" s="1"/>
  <c r="AF38" i="10"/>
  <c r="AG38" i="10" s="1"/>
  <c r="AF39" i="10"/>
  <c r="AG39" i="10" s="1"/>
  <c r="AF40" i="10"/>
  <c r="AG40" i="10" s="1"/>
  <c r="AF41" i="10"/>
  <c r="AG41" i="10" s="1"/>
  <c r="AF42" i="10"/>
  <c r="AG42" i="10" s="1"/>
  <c r="AF43" i="10"/>
  <c r="AG43" i="10" s="1"/>
  <c r="AF44" i="10"/>
  <c r="AG44" i="10" s="1"/>
  <c r="AF45" i="10"/>
  <c r="AG45" i="10" s="1"/>
  <c r="AF46" i="10"/>
  <c r="AG46" i="10" s="1"/>
  <c r="AF47" i="10"/>
  <c r="AG47" i="10" s="1"/>
  <c r="AF48" i="10"/>
  <c r="AG48" i="10" s="1"/>
  <c r="AF49" i="10"/>
  <c r="AG49" i="10" s="1"/>
  <c r="AF50" i="10"/>
  <c r="AG50" i="10" s="1"/>
  <c r="AF51" i="10"/>
  <c r="AG51" i="10" s="1"/>
  <c r="AF52" i="10"/>
  <c r="AG52" i="10" s="1"/>
  <c r="AF53" i="10"/>
  <c r="AG53" i="10" s="1"/>
  <c r="AF54" i="10"/>
  <c r="AG54" i="10" s="1"/>
  <c r="AF55" i="10"/>
  <c r="AG55" i="10" s="1"/>
  <c r="AF56" i="10"/>
  <c r="AG56" i="10" s="1"/>
  <c r="AF57" i="10"/>
  <c r="AG57" i="10" s="1"/>
  <c r="AF58" i="10"/>
  <c r="AG58" i="10" s="1"/>
  <c r="AF59" i="10"/>
  <c r="AG59" i="10" s="1"/>
  <c r="AF60" i="10"/>
  <c r="AG60" i="10" s="1"/>
  <c r="AF61" i="10"/>
  <c r="AG61" i="10" s="1"/>
  <c r="AF62" i="10"/>
  <c r="AG62" i="10" s="1"/>
  <c r="AF63" i="10"/>
  <c r="AG63" i="10" s="1"/>
  <c r="AF64" i="10"/>
  <c r="AG64" i="10" s="1"/>
  <c r="AF65" i="10"/>
  <c r="AG65" i="10" s="1"/>
  <c r="AF66" i="10"/>
  <c r="AG66" i="10" s="1"/>
  <c r="AF67" i="10"/>
  <c r="AG67" i="10" s="1"/>
  <c r="AF68" i="10"/>
  <c r="AG68" i="10" s="1"/>
  <c r="AF69" i="10"/>
  <c r="AG69" i="10" s="1"/>
  <c r="AF70" i="10"/>
  <c r="AG70" i="10" s="1"/>
  <c r="AF71" i="10"/>
  <c r="AG71" i="10" s="1"/>
  <c r="AF72" i="10"/>
  <c r="AG72" i="10" s="1"/>
  <c r="AF73" i="10"/>
  <c r="AG73" i="10" s="1"/>
  <c r="AF74" i="10"/>
  <c r="AG74" i="10" s="1"/>
  <c r="AF75" i="10"/>
  <c r="AG75" i="10" s="1"/>
  <c r="AF76" i="10"/>
  <c r="AG76" i="10" s="1"/>
  <c r="AF77" i="10"/>
  <c r="AG77" i="10" s="1"/>
  <c r="AF78" i="10"/>
  <c r="AG78" i="10" s="1"/>
  <c r="AF79" i="10"/>
  <c r="AG79" i="10" s="1"/>
  <c r="AF80" i="10"/>
  <c r="AG80" i="10" s="1"/>
  <c r="AF81" i="10"/>
  <c r="AG81" i="10" s="1"/>
  <c r="AF82" i="10"/>
  <c r="AG82" i="10" s="1"/>
  <c r="AF83" i="10"/>
  <c r="AG83" i="10" s="1"/>
  <c r="AF84" i="10"/>
  <c r="AG84" i="10" s="1"/>
  <c r="AF85" i="10"/>
  <c r="AG85" i="10" s="1"/>
  <c r="AF86" i="10"/>
  <c r="AG86" i="10" s="1"/>
  <c r="AF87" i="10"/>
  <c r="AG87" i="10" s="1"/>
  <c r="AF88" i="10"/>
  <c r="AG88" i="10" s="1"/>
  <c r="AF89" i="10"/>
  <c r="AG89" i="10" s="1"/>
  <c r="AF90" i="10"/>
  <c r="AG90" i="10" s="1"/>
  <c r="AF91" i="10"/>
  <c r="AG91" i="10" s="1"/>
  <c r="AF92" i="10"/>
  <c r="AG92" i="10" s="1"/>
  <c r="AF93" i="10"/>
  <c r="AG93" i="10" s="1"/>
  <c r="AF94" i="10"/>
  <c r="AG94" i="10" s="1"/>
  <c r="AF95" i="10"/>
  <c r="AG95" i="10" s="1"/>
  <c r="AF96" i="10"/>
  <c r="AG96" i="10" s="1"/>
  <c r="AF97" i="10"/>
  <c r="AG97" i="10" s="1"/>
  <c r="AF98" i="10"/>
  <c r="AG98" i="10" s="1"/>
  <c r="AF99" i="10"/>
  <c r="AG99" i="10" s="1"/>
  <c r="AF100" i="10"/>
  <c r="AG100" i="10" s="1"/>
  <c r="AF101" i="10"/>
  <c r="AG101" i="10" s="1"/>
  <c r="AF102" i="10"/>
  <c r="AG102" i="10" s="1"/>
  <c r="AF103" i="10"/>
  <c r="AG103" i="10" s="1"/>
  <c r="AF104" i="10"/>
  <c r="AG104" i="10" s="1"/>
  <c r="AF105" i="10"/>
  <c r="AG105" i="10" s="1"/>
  <c r="AF106" i="10"/>
  <c r="AG106" i="10" s="1"/>
  <c r="AF107" i="10"/>
  <c r="AG107" i="10" s="1"/>
  <c r="AF108" i="10"/>
  <c r="AG108" i="10" s="1"/>
  <c r="AF109" i="10"/>
  <c r="AG109" i="10" s="1"/>
  <c r="AF110" i="10"/>
  <c r="AG110" i="10" s="1"/>
  <c r="AF111" i="10"/>
  <c r="AG111" i="10" s="1"/>
  <c r="AF112" i="10"/>
  <c r="AG112" i="10" s="1"/>
  <c r="AF113" i="10"/>
  <c r="AG113" i="10" s="1"/>
  <c r="AF114" i="10"/>
  <c r="AG114" i="10" s="1"/>
  <c r="AF115" i="10"/>
  <c r="AG115" i="10" s="1"/>
  <c r="AF116" i="10"/>
  <c r="AG116" i="10" s="1"/>
  <c r="AF117" i="10"/>
  <c r="AG117" i="10" s="1"/>
  <c r="AF118" i="10"/>
  <c r="AG118" i="10" s="1"/>
  <c r="AF119" i="10"/>
  <c r="AG119" i="10" s="1"/>
  <c r="AF120" i="10"/>
  <c r="AG120" i="10" s="1"/>
  <c r="AF121" i="10"/>
  <c r="AG121" i="10" s="1"/>
  <c r="AF122" i="10"/>
  <c r="AG122" i="10" s="1"/>
  <c r="AF123" i="10"/>
  <c r="AG123" i="10" s="1"/>
  <c r="AF124" i="10"/>
  <c r="AG124" i="10" s="1"/>
  <c r="AF125" i="10"/>
  <c r="AG125" i="10" s="1"/>
  <c r="AF126" i="10"/>
  <c r="AG126" i="10" s="1"/>
  <c r="AF127" i="10"/>
  <c r="AG127" i="10" s="1"/>
  <c r="AF128" i="10"/>
  <c r="AG128" i="10" s="1"/>
  <c r="AF129" i="10"/>
  <c r="AG129" i="10" s="1"/>
  <c r="AF130" i="10"/>
  <c r="AG130" i="10" s="1"/>
  <c r="AF131" i="10"/>
  <c r="AG131" i="10" s="1"/>
  <c r="AF132" i="10"/>
  <c r="AG132" i="10" s="1"/>
  <c r="AF133" i="10"/>
  <c r="AG133" i="10" s="1"/>
  <c r="AF134" i="10"/>
  <c r="AG134" i="10" s="1"/>
  <c r="AF135" i="10"/>
  <c r="AG135" i="10" s="1"/>
  <c r="AF136" i="10"/>
  <c r="AG136" i="10" s="1"/>
  <c r="AF137" i="10"/>
  <c r="AG137" i="10" s="1"/>
  <c r="AF138" i="10"/>
  <c r="AG138" i="10" s="1"/>
  <c r="AF139" i="10"/>
  <c r="AG139" i="10" s="1"/>
  <c r="AF140" i="10"/>
  <c r="AG140" i="10" s="1"/>
  <c r="AF141" i="10"/>
  <c r="AG141" i="10" s="1"/>
  <c r="AF142" i="10"/>
  <c r="AG142" i="10" s="1"/>
  <c r="AF143" i="10"/>
  <c r="AG143" i="10" s="1"/>
  <c r="AF144" i="10"/>
  <c r="AG144" i="10" s="1"/>
  <c r="AF145" i="10"/>
  <c r="AG145" i="10" s="1"/>
  <c r="AF146" i="10"/>
  <c r="AG146" i="10" s="1"/>
  <c r="AF147" i="10"/>
  <c r="AG147" i="10" s="1"/>
  <c r="AF148" i="10"/>
  <c r="AG148" i="10" s="1"/>
  <c r="AF149" i="10"/>
  <c r="AG149" i="10" s="1"/>
  <c r="AF150" i="10"/>
  <c r="AG150" i="10" s="1"/>
  <c r="AF151" i="10"/>
  <c r="AG151" i="10" s="1"/>
  <c r="AF152" i="10"/>
  <c r="AG152" i="10" s="1"/>
  <c r="AF153" i="10"/>
  <c r="AG153" i="10" s="1"/>
  <c r="AF154" i="10"/>
  <c r="AG154" i="10" s="1"/>
  <c r="AF155" i="10"/>
  <c r="AG155" i="10" s="1"/>
  <c r="AF156" i="10"/>
  <c r="AG156" i="10" s="1"/>
  <c r="AF157" i="10"/>
  <c r="AG157" i="10" s="1"/>
  <c r="AF158" i="10"/>
  <c r="AG158" i="10" s="1"/>
  <c r="AF159" i="10"/>
  <c r="AG159" i="10" s="1"/>
  <c r="AF160" i="10"/>
  <c r="AG160" i="10" s="1"/>
  <c r="AF161" i="10"/>
  <c r="AG161" i="10" s="1"/>
  <c r="AF162" i="10"/>
  <c r="AG162" i="10" s="1"/>
  <c r="AF163" i="10"/>
  <c r="AG163" i="10" s="1"/>
  <c r="AF164" i="10"/>
  <c r="AG164" i="10" s="1"/>
  <c r="AF165" i="10"/>
  <c r="AG165" i="10" s="1"/>
  <c r="AF166" i="10"/>
  <c r="AG166" i="10" s="1"/>
  <c r="AF167" i="10"/>
  <c r="AG167" i="10" s="1"/>
  <c r="AF168" i="10"/>
  <c r="AG168" i="10" s="1"/>
  <c r="AF169" i="10"/>
  <c r="AG169" i="10" s="1"/>
  <c r="AF170" i="10"/>
  <c r="AG170" i="10" s="1"/>
  <c r="AF171" i="10"/>
  <c r="AG171" i="10" s="1"/>
  <c r="AF172" i="10"/>
  <c r="AG172" i="10" s="1"/>
  <c r="AF173" i="10"/>
  <c r="AG173" i="10" s="1"/>
  <c r="AF174" i="10"/>
  <c r="AG174" i="10" s="1"/>
  <c r="AF175" i="10"/>
  <c r="AG175" i="10" s="1"/>
  <c r="AF176" i="10"/>
  <c r="AG176" i="10" s="1"/>
  <c r="AF177" i="10"/>
  <c r="AG177" i="10" s="1"/>
  <c r="AF178" i="10"/>
  <c r="AG178" i="10" s="1"/>
  <c r="AF179" i="10"/>
  <c r="AG179" i="10" s="1"/>
  <c r="AF180" i="10"/>
  <c r="AG180" i="10" s="1"/>
  <c r="AF181" i="10"/>
  <c r="AG181" i="10" s="1"/>
  <c r="AF182" i="10"/>
  <c r="AG182" i="10" s="1"/>
  <c r="AF183" i="10"/>
  <c r="AG183" i="10" s="1"/>
  <c r="AF184" i="10"/>
  <c r="AG184" i="10" s="1"/>
  <c r="AF185" i="10"/>
  <c r="AG185" i="10" s="1"/>
  <c r="AF186" i="10"/>
  <c r="AG186" i="10" s="1"/>
  <c r="AF187" i="10"/>
  <c r="AG187" i="10" s="1"/>
  <c r="AF188" i="10"/>
  <c r="AG188" i="10" s="1"/>
  <c r="AF189" i="10"/>
  <c r="AG189" i="10" s="1"/>
  <c r="AF190" i="10"/>
  <c r="AG190" i="10" s="1"/>
  <c r="AF191" i="10"/>
  <c r="AG191" i="10" s="1"/>
  <c r="AF192" i="10"/>
  <c r="AG192" i="10" s="1"/>
  <c r="AF193" i="10"/>
  <c r="AG193" i="10" s="1"/>
  <c r="AF194" i="10"/>
  <c r="AG194" i="10" s="1"/>
  <c r="AF195" i="10"/>
  <c r="AG195" i="10" s="1"/>
  <c r="AF196" i="10"/>
  <c r="AG196" i="10" s="1"/>
  <c r="AF197" i="10"/>
  <c r="AG197" i="10" s="1"/>
  <c r="AF198" i="10"/>
  <c r="AG198" i="10" s="1"/>
  <c r="AF199" i="10"/>
  <c r="AG199" i="10" s="1"/>
  <c r="AF200" i="10"/>
  <c r="AG200" i="10" s="1"/>
  <c r="AF201" i="10"/>
  <c r="AG201" i="10" s="1"/>
  <c r="AF202" i="10"/>
  <c r="AG202" i="10" s="1"/>
  <c r="AF203" i="10"/>
  <c r="AG203" i="10" s="1"/>
  <c r="AF204" i="10"/>
  <c r="AG204" i="10" s="1"/>
  <c r="AF205" i="10"/>
  <c r="AG205" i="10" s="1"/>
  <c r="AF206" i="10"/>
  <c r="AG206" i="10" s="1"/>
  <c r="AF207" i="10"/>
  <c r="AG207" i="10" s="1"/>
  <c r="AF208" i="10"/>
  <c r="AG208" i="10" s="1"/>
  <c r="AF209" i="10"/>
  <c r="AG209" i="10" s="1"/>
  <c r="AF210" i="10"/>
  <c r="AG210" i="10" s="1"/>
  <c r="AF211" i="10"/>
  <c r="AG211" i="10" s="1"/>
  <c r="AF212" i="10"/>
  <c r="AG212" i="10" s="1"/>
  <c r="AF213" i="10"/>
  <c r="AG213" i="10" s="1"/>
  <c r="AF214" i="10"/>
  <c r="AG214" i="10" s="1"/>
  <c r="AF215" i="10"/>
  <c r="AG215" i="10" s="1"/>
  <c r="AF216" i="10"/>
  <c r="AG216" i="10" s="1"/>
  <c r="AF217" i="10"/>
  <c r="AG217" i="10" s="1"/>
  <c r="AF218" i="10"/>
  <c r="AG218" i="10" s="1"/>
  <c r="AF219" i="10"/>
  <c r="AG219" i="10" s="1"/>
  <c r="AF220" i="10"/>
  <c r="AG220" i="10" s="1"/>
  <c r="AF221" i="10"/>
  <c r="AG221" i="10" s="1"/>
  <c r="AF222" i="10"/>
  <c r="AG222" i="10" s="1"/>
  <c r="AF223" i="10"/>
  <c r="AG223" i="10" s="1"/>
  <c r="AF224" i="10"/>
  <c r="AG224" i="10" s="1"/>
  <c r="AF225" i="10"/>
  <c r="AG225" i="10" s="1"/>
  <c r="AF226" i="10"/>
  <c r="AG226" i="10" s="1"/>
  <c r="AF227" i="10"/>
  <c r="AG227" i="10" s="1"/>
  <c r="AF228" i="10"/>
  <c r="AG228" i="10" s="1"/>
  <c r="AF229" i="10"/>
  <c r="AG229" i="10" s="1"/>
  <c r="AF230" i="10"/>
  <c r="AG230" i="10" s="1"/>
  <c r="AF231" i="10"/>
  <c r="AG231" i="10" s="1"/>
  <c r="AF232" i="10"/>
  <c r="AG232" i="10" s="1"/>
  <c r="AF233" i="10"/>
  <c r="AG233" i="10" s="1"/>
  <c r="AF234" i="10"/>
  <c r="AG234" i="10" s="1"/>
  <c r="AF235" i="10"/>
  <c r="AG235" i="10" s="1"/>
  <c r="AF236" i="10"/>
  <c r="AG236" i="10" s="1"/>
  <c r="AF237" i="10"/>
  <c r="AG237" i="10" s="1"/>
  <c r="AF238" i="10"/>
  <c r="AG238" i="10" s="1"/>
  <c r="AF239" i="10"/>
  <c r="AG239" i="10" s="1"/>
  <c r="AF240" i="10"/>
  <c r="AG240" i="10" s="1"/>
  <c r="AF241" i="10"/>
  <c r="AG241" i="10" s="1"/>
  <c r="AF242" i="10"/>
  <c r="AG242" i="10" s="1"/>
  <c r="AF243" i="10"/>
  <c r="AG243" i="10" s="1"/>
  <c r="AF244" i="10"/>
  <c r="AG244" i="10" s="1"/>
  <c r="AF245" i="10"/>
  <c r="AG245" i="10" s="1"/>
  <c r="AF246" i="10"/>
  <c r="AG246" i="10" s="1"/>
  <c r="AF247" i="10"/>
  <c r="AG247" i="10" s="1"/>
  <c r="AF248" i="10"/>
  <c r="AG248" i="10" s="1"/>
  <c r="AF249" i="10"/>
  <c r="AG249" i="10" s="1"/>
  <c r="AF250" i="10"/>
  <c r="AG250" i="10" s="1"/>
  <c r="AF251" i="10"/>
  <c r="AG251" i="10" s="1"/>
  <c r="AF252" i="10"/>
  <c r="AG252" i="10" s="1"/>
  <c r="AF253" i="10"/>
  <c r="AG253" i="10" s="1"/>
  <c r="AF254" i="10"/>
  <c r="AG254" i="10" s="1"/>
  <c r="AF255" i="10"/>
  <c r="AG255" i="10" s="1"/>
  <c r="AF256" i="10"/>
  <c r="AG256" i="10" s="1"/>
  <c r="AF257" i="10"/>
  <c r="AG257" i="10" s="1"/>
  <c r="AF258" i="10"/>
  <c r="AG258" i="10" s="1"/>
  <c r="AF259" i="10"/>
  <c r="AG259" i="10" s="1"/>
  <c r="AF260" i="10"/>
  <c r="AG260" i="10" s="1"/>
  <c r="AF261" i="10"/>
  <c r="AG261" i="10" s="1"/>
  <c r="AF262" i="10"/>
  <c r="AG262" i="10" s="1"/>
  <c r="AF263" i="10"/>
  <c r="AG263" i="10" s="1"/>
  <c r="AF264" i="10"/>
  <c r="AG264" i="10" s="1"/>
  <c r="AF265" i="10"/>
  <c r="AG265" i="10" s="1"/>
  <c r="AF266" i="10"/>
  <c r="AG266" i="10" s="1"/>
  <c r="AF267" i="10"/>
  <c r="AG267" i="10" s="1"/>
  <c r="AF268" i="10"/>
  <c r="AG268" i="10" s="1"/>
  <c r="AF269" i="10"/>
  <c r="AG269" i="10" s="1"/>
  <c r="AF270" i="10"/>
  <c r="AG270" i="10" s="1"/>
  <c r="AF271" i="10"/>
  <c r="AG271" i="10" s="1"/>
  <c r="AF272" i="10"/>
  <c r="AG272" i="10" s="1"/>
  <c r="AF273" i="10"/>
  <c r="AG273" i="10" s="1"/>
  <c r="AF274" i="10"/>
  <c r="AG274" i="10" s="1"/>
  <c r="AF275" i="10"/>
  <c r="AG275" i="10" s="1"/>
  <c r="AF276" i="10"/>
  <c r="AG276" i="10" s="1"/>
  <c r="AF277" i="10"/>
  <c r="AG277" i="10" s="1"/>
  <c r="AF278" i="10"/>
  <c r="AG278" i="10" s="1"/>
  <c r="AF279" i="10"/>
  <c r="AG279" i="10" s="1"/>
  <c r="AF280" i="10"/>
  <c r="AG280" i="10" s="1"/>
  <c r="AF281" i="10"/>
  <c r="AG281" i="10" s="1"/>
  <c r="AF282" i="10"/>
  <c r="AG282" i="10" s="1"/>
  <c r="AF283" i="10"/>
  <c r="AG283" i="10" s="1"/>
  <c r="AF284" i="10"/>
  <c r="AG284" i="10" s="1"/>
  <c r="AF285" i="10"/>
  <c r="AG285" i="10" s="1"/>
  <c r="AF286" i="10"/>
  <c r="AG286" i="10" s="1"/>
  <c r="AF287" i="10"/>
  <c r="AG287" i="10" s="1"/>
  <c r="AF288" i="10"/>
  <c r="AG288" i="10" s="1"/>
  <c r="AF289" i="10"/>
  <c r="AG289" i="10" s="1"/>
  <c r="AF290" i="10"/>
  <c r="AG290" i="10" s="1"/>
  <c r="AA2" i="10"/>
  <c r="AB2" i="10" s="1"/>
  <c r="AA3" i="10"/>
  <c r="AB3" i="10" s="1"/>
  <c r="AA4" i="10"/>
  <c r="AB4" i="10" s="1"/>
  <c r="AA5" i="10"/>
  <c r="AB5" i="10" s="1"/>
  <c r="AA6" i="10"/>
  <c r="AB6" i="10" s="1"/>
  <c r="AA7" i="10"/>
  <c r="AB7" i="10" s="1"/>
  <c r="AA8" i="10"/>
  <c r="AB8" i="10" s="1"/>
  <c r="AA9" i="10"/>
  <c r="AB9" i="10" s="1"/>
  <c r="AA10" i="10"/>
  <c r="AB10" i="10" s="1"/>
  <c r="AA11" i="10"/>
  <c r="AB11" i="10" s="1"/>
  <c r="AA12" i="10"/>
  <c r="AB12" i="10" s="1"/>
  <c r="AA13" i="10"/>
  <c r="AB13" i="10" s="1"/>
  <c r="AA14" i="10"/>
  <c r="AB14" i="10" s="1"/>
  <c r="AA15" i="10"/>
  <c r="AB15" i="10" s="1"/>
  <c r="AA16" i="10"/>
  <c r="AB16" i="10" s="1"/>
  <c r="AA17" i="10"/>
  <c r="AB17" i="10" s="1"/>
  <c r="AA18" i="10"/>
  <c r="AB18" i="10" s="1"/>
  <c r="AA19" i="10"/>
  <c r="AB19" i="10" s="1"/>
  <c r="AA20" i="10"/>
  <c r="AB20" i="10" s="1"/>
  <c r="AA21" i="10"/>
  <c r="AB21" i="10" s="1"/>
  <c r="AA22" i="10"/>
  <c r="AB22" i="10" s="1"/>
  <c r="AA23" i="10"/>
  <c r="AB23" i="10" s="1"/>
  <c r="AA24" i="10"/>
  <c r="AB24" i="10" s="1"/>
  <c r="AA25" i="10"/>
  <c r="AB25" i="10" s="1"/>
  <c r="AA26" i="10"/>
  <c r="AB26" i="10" s="1"/>
  <c r="AA27" i="10"/>
  <c r="AB27" i="10" s="1"/>
  <c r="AA28" i="10"/>
  <c r="AB28" i="10" s="1"/>
  <c r="AA29" i="10"/>
  <c r="AB29" i="10" s="1"/>
  <c r="AA30" i="10"/>
  <c r="AB30" i="10" s="1"/>
  <c r="AA31" i="10"/>
  <c r="AB31" i="10" s="1"/>
  <c r="AA32" i="10"/>
  <c r="AB32" i="10" s="1"/>
  <c r="AA33" i="10"/>
  <c r="AB33" i="10" s="1"/>
  <c r="AA34" i="10"/>
  <c r="AB34" i="10" s="1"/>
  <c r="AA35" i="10"/>
  <c r="AB35" i="10" s="1"/>
  <c r="AA36" i="10"/>
  <c r="AB36" i="10" s="1"/>
  <c r="AA37" i="10"/>
  <c r="AB37" i="10" s="1"/>
  <c r="AA38" i="10"/>
  <c r="AB38" i="10" s="1"/>
  <c r="AA39" i="10"/>
  <c r="AB39" i="10" s="1"/>
  <c r="AA40" i="10"/>
  <c r="AB40" i="10" s="1"/>
  <c r="AA41" i="10"/>
  <c r="AB41" i="10" s="1"/>
  <c r="AA42" i="10"/>
  <c r="AB42" i="10" s="1"/>
  <c r="AA43" i="10"/>
  <c r="AB43" i="10" s="1"/>
  <c r="AA44" i="10"/>
  <c r="AB44" i="10" s="1"/>
  <c r="AA45" i="10"/>
  <c r="AB45" i="10" s="1"/>
  <c r="AA46" i="10"/>
  <c r="AB46" i="10" s="1"/>
  <c r="AA47" i="10"/>
  <c r="AB47" i="10" s="1"/>
  <c r="AA48" i="10"/>
  <c r="AB48" i="10" s="1"/>
  <c r="AA49" i="10"/>
  <c r="AB49" i="10" s="1"/>
  <c r="AA50" i="10"/>
  <c r="AB50" i="10" s="1"/>
  <c r="AA51" i="10"/>
  <c r="AB51" i="10" s="1"/>
  <c r="AA52" i="10"/>
  <c r="AB52" i="10" s="1"/>
  <c r="AA53" i="10"/>
  <c r="AB53" i="10" s="1"/>
  <c r="AA54" i="10"/>
  <c r="AB54" i="10" s="1"/>
  <c r="AA55" i="10"/>
  <c r="AB55" i="10" s="1"/>
  <c r="AA56" i="10"/>
  <c r="AB56" i="10" s="1"/>
  <c r="AA57" i="10"/>
  <c r="AB57" i="10" s="1"/>
  <c r="AA58" i="10"/>
  <c r="AB58" i="10" s="1"/>
  <c r="AA59" i="10"/>
  <c r="AB59" i="10" s="1"/>
  <c r="AA60" i="10"/>
  <c r="AB60" i="10" s="1"/>
  <c r="AA61" i="10"/>
  <c r="AB61" i="10" s="1"/>
  <c r="AA62" i="10"/>
  <c r="AB62" i="10" s="1"/>
  <c r="AA63" i="10"/>
  <c r="AB63" i="10" s="1"/>
  <c r="AA64" i="10"/>
  <c r="AB64" i="10" s="1"/>
  <c r="AA65" i="10"/>
  <c r="AB65" i="10" s="1"/>
  <c r="AA66" i="10"/>
  <c r="AB66" i="10" s="1"/>
  <c r="AA67" i="10"/>
  <c r="AB67" i="10" s="1"/>
  <c r="AA68" i="10"/>
  <c r="AB68" i="10" s="1"/>
  <c r="AA69" i="10"/>
  <c r="AB69" i="10" s="1"/>
  <c r="AA70" i="10"/>
  <c r="AB70" i="10" s="1"/>
  <c r="AA71" i="10"/>
  <c r="AB71" i="10" s="1"/>
  <c r="AA72" i="10"/>
  <c r="AB72" i="10" s="1"/>
  <c r="AA73" i="10"/>
  <c r="AB73" i="10" s="1"/>
  <c r="AA74" i="10"/>
  <c r="AB74" i="10" s="1"/>
  <c r="AA75" i="10"/>
  <c r="AB75" i="10" s="1"/>
  <c r="AA76" i="10"/>
  <c r="AB76" i="10" s="1"/>
  <c r="AA77" i="10"/>
  <c r="AB77" i="10" s="1"/>
  <c r="AA78" i="10"/>
  <c r="AB78" i="10" s="1"/>
  <c r="AA79" i="10"/>
  <c r="AB79" i="10" s="1"/>
  <c r="AA80" i="10"/>
  <c r="AB80" i="10" s="1"/>
  <c r="AA81" i="10"/>
  <c r="AB81" i="10" s="1"/>
  <c r="AA82" i="10"/>
  <c r="AB82" i="10" s="1"/>
  <c r="AA83" i="10"/>
  <c r="AB83" i="10" s="1"/>
  <c r="AA84" i="10"/>
  <c r="AB84" i="10" s="1"/>
  <c r="AA85" i="10"/>
  <c r="AB85" i="10" s="1"/>
  <c r="AA86" i="10"/>
  <c r="AB86" i="10" s="1"/>
  <c r="AA87" i="10"/>
  <c r="AB87" i="10" s="1"/>
  <c r="AA88" i="10"/>
  <c r="AB88" i="10" s="1"/>
  <c r="AA89" i="10"/>
  <c r="AB89" i="10" s="1"/>
  <c r="AA90" i="10"/>
  <c r="AB90" i="10" s="1"/>
  <c r="AA91" i="10"/>
  <c r="AB91" i="10" s="1"/>
  <c r="AA92" i="10"/>
  <c r="AB92" i="10" s="1"/>
  <c r="AA93" i="10"/>
  <c r="AB93" i="10" s="1"/>
  <c r="AA94" i="10"/>
  <c r="AB94" i="10" s="1"/>
  <c r="AA95" i="10"/>
  <c r="AB95" i="10" s="1"/>
  <c r="AA96" i="10"/>
  <c r="AB96" i="10" s="1"/>
  <c r="AA97" i="10"/>
  <c r="AB97" i="10" s="1"/>
  <c r="AA98" i="10"/>
  <c r="AB98" i="10" s="1"/>
  <c r="AA99" i="10"/>
  <c r="AB99" i="10" s="1"/>
  <c r="AA100" i="10"/>
  <c r="AB100" i="10" s="1"/>
  <c r="AA101" i="10"/>
  <c r="AB101" i="10" s="1"/>
  <c r="AA102" i="10"/>
  <c r="AB102" i="10" s="1"/>
  <c r="AA103" i="10"/>
  <c r="AB103" i="10" s="1"/>
  <c r="AA104" i="10"/>
  <c r="AB104" i="10" s="1"/>
  <c r="AA105" i="10"/>
  <c r="AB105" i="10" s="1"/>
  <c r="AA106" i="10"/>
  <c r="AB106" i="10" s="1"/>
  <c r="AA107" i="10"/>
  <c r="AB107" i="10" s="1"/>
  <c r="AA108" i="10"/>
  <c r="AB108" i="10" s="1"/>
  <c r="AA109" i="10"/>
  <c r="AB109" i="10" s="1"/>
  <c r="AA110" i="10"/>
  <c r="AB110" i="10" s="1"/>
  <c r="AA111" i="10"/>
  <c r="AB111" i="10" s="1"/>
  <c r="AA112" i="10"/>
  <c r="AB112" i="10" s="1"/>
  <c r="AA113" i="10"/>
  <c r="AB113" i="10" s="1"/>
  <c r="AA114" i="10"/>
  <c r="AB114" i="10" s="1"/>
  <c r="AA115" i="10"/>
  <c r="AB115" i="10" s="1"/>
  <c r="AA116" i="10"/>
  <c r="AB116" i="10" s="1"/>
  <c r="AA117" i="10"/>
  <c r="AB117" i="10" s="1"/>
  <c r="AA118" i="10"/>
  <c r="AB118" i="10" s="1"/>
  <c r="AA119" i="10"/>
  <c r="AB119" i="10" s="1"/>
  <c r="AA120" i="10"/>
  <c r="AB120" i="10" s="1"/>
  <c r="AA121" i="10"/>
  <c r="AB121" i="10" s="1"/>
  <c r="AA122" i="10"/>
  <c r="AB122" i="10" s="1"/>
  <c r="AA123" i="10"/>
  <c r="AB123" i="10" s="1"/>
  <c r="AA124" i="10"/>
  <c r="AB124" i="10" s="1"/>
  <c r="AA125" i="10"/>
  <c r="AB125" i="10" s="1"/>
  <c r="AA126" i="10"/>
  <c r="AB126" i="10" s="1"/>
  <c r="AA127" i="10"/>
  <c r="AB127" i="10" s="1"/>
  <c r="AA128" i="10"/>
  <c r="AB128" i="10" s="1"/>
  <c r="AA129" i="10"/>
  <c r="AB129" i="10" s="1"/>
  <c r="AA130" i="10"/>
  <c r="AB130" i="10" s="1"/>
  <c r="AA131" i="10"/>
  <c r="AB131" i="10" s="1"/>
  <c r="AA132" i="10"/>
  <c r="AB132" i="10" s="1"/>
  <c r="AA133" i="10"/>
  <c r="AB133" i="10" s="1"/>
  <c r="AA134" i="10"/>
  <c r="AB134" i="10" s="1"/>
  <c r="AA135" i="10"/>
  <c r="AB135" i="10" s="1"/>
  <c r="AA136" i="10"/>
  <c r="AB136" i="10" s="1"/>
  <c r="AA137" i="10"/>
  <c r="AB137" i="10" s="1"/>
  <c r="AA138" i="10"/>
  <c r="AB138" i="10" s="1"/>
  <c r="AA139" i="10"/>
  <c r="AB139" i="10" s="1"/>
  <c r="AA140" i="10"/>
  <c r="AB140" i="10" s="1"/>
  <c r="AA141" i="10"/>
  <c r="AB141" i="10" s="1"/>
  <c r="AA142" i="10"/>
  <c r="AB142" i="10" s="1"/>
  <c r="AA143" i="10"/>
  <c r="AB143" i="10" s="1"/>
  <c r="AA144" i="10"/>
  <c r="AB144" i="10" s="1"/>
  <c r="AA145" i="10"/>
  <c r="AB145" i="10" s="1"/>
  <c r="AA146" i="10"/>
  <c r="AB146" i="10" s="1"/>
  <c r="AA147" i="10"/>
  <c r="AB147" i="10" s="1"/>
  <c r="AA148" i="10"/>
  <c r="AB148" i="10" s="1"/>
  <c r="AA149" i="10"/>
  <c r="AB149" i="10" s="1"/>
  <c r="AA150" i="10"/>
  <c r="AB150" i="10" s="1"/>
  <c r="AA151" i="10"/>
  <c r="AB151" i="10" s="1"/>
  <c r="AA152" i="10"/>
  <c r="AB152" i="10" s="1"/>
  <c r="AA153" i="10"/>
  <c r="AB153" i="10" s="1"/>
  <c r="AA154" i="10"/>
  <c r="AB154" i="10" s="1"/>
  <c r="AA155" i="10"/>
  <c r="AB155" i="10" s="1"/>
  <c r="AA156" i="10"/>
  <c r="AB156" i="10" s="1"/>
  <c r="AA157" i="10"/>
  <c r="AB157" i="10" s="1"/>
  <c r="AA158" i="10"/>
  <c r="AB158" i="10" s="1"/>
  <c r="AA159" i="10"/>
  <c r="AB159" i="10" s="1"/>
  <c r="AA160" i="10"/>
  <c r="AB160" i="10" s="1"/>
  <c r="AA161" i="10"/>
  <c r="AB161" i="10" s="1"/>
  <c r="AA162" i="10"/>
  <c r="AB162" i="10" s="1"/>
  <c r="AA163" i="10"/>
  <c r="AB163" i="10" s="1"/>
  <c r="AA164" i="10"/>
  <c r="AB164" i="10" s="1"/>
  <c r="AA165" i="10"/>
  <c r="AB165" i="10" s="1"/>
  <c r="AA166" i="10"/>
  <c r="AB166" i="10" s="1"/>
  <c r="AA167" i="10"/>
  <c r="AB167" i="10" s="1"/>
  <c r="AA168" i="10"/>
  <c r="AB168" i="10" s="1"/>
  <c r="AA169" i="10"/>
  <c r="AB169" i="10" s="1"/>
  <c r="AA170" i="10"/>
  <c r="AB170" i="10" s="1"/>
  <c r="AA171" i="10"/>
  <c r="AB171" i="10" s="1"/>
  <c r="AA172" i="10"/>
  <c r="AB172" i="10" s="1"/>
  <c r="AA173" i="10"/>
  <c r="AB173" i="10" s="1"/>
  <c r="AA174" i="10"/>
  <c r="AB174" i="10" s="1"/>
  <c r="AA175" i="10"/>
  <c r="AB175" i="10" s="1"/>
  <c r="AA176" i="10"/>
  <c r="AB176" i="10" s="1"/>
  <c r="AA177" i="10"/>
  <c r="AB177" i="10" s="1"/>
  <c r="AA178" i="10"/>
  <c r="AB178" i="10" s="1"/>
  <c r="AA179" i="10"/>
  <c r="AB179" i="10" s="1"/>
  <c r="AA180" i="10"/>
  <c r="AB180" i="10" s="1"/>
  <c r="AA181" i="10"/>
  <c r="AB181" i="10" s="1"/>
  <c r="AA182" i="10"/>
  <c r="AB182" i="10" s="1"/>
  <c r="AA183" i="10"/>
  <c r="AB183" i="10" s="1"/>
  <c r="AA184" i="10"/>
  <c r="AB184" i="10" s="1"/>
  <c r="AA185" i="10"/>
  <c r="AB185" i="10" s="1"/>
  <c r="AA186" i="10"/>
  <c r="AB186" i="10" s="1"/>
  <c r="AA187" i="10"/>
  <c r="AB187" i="10" s="1"/>
  <c r="AA188" i="10"/>
  <c r="AB188" i="10" s="1"/>
  <c r="AA189" i="10"/>
  <c r="AB189" i="10" s="1"/>
  <c r="AA190" i="10"/>
  <c r="AB190" i="10" s="1"/>
  <c r="AA191" i="10"/>
  <c r="AB191" i="10" s="1"/>
  <c r="AA192" i="10"/>
  <c r="AB192" i="10" s="1"/>
  <c r="AA193" i="10"/>
  <c r="AB193" i="10" s="1"/>
  <c r="AA194" i="10"/>
  <c r="AB194" i="10" s="1"/>
  <c r="AA195" i="10"/>
  <c r="AB195" i="10" s="1"/>
  <c r="AA196" i="10"/>
  <c r="AB196" i="10" s="1"/>
  <c r="AA197" i="10"/>
  <c r="AB197" i="10" s="1"/>
  <c r="AA198" i="10"/>
  <c r="AB198" i="10" s="1"/>
  <c r="AA199" i="10"/>
  <c r="AB199" i="10" s="1"/>
  <c r="AA200" i="10"/>
  <c r="AB200" i="10" s="1"/>
  <c r="AA201" i="10"/>
  <c r="AB201" i="10" s="1"/>
  <c r="AA202" i="10"/>
  <c r="AB202" i="10" s="1"/>
  <c r="AA203" i="10"/>
  <c r="AB203" i="10" s="1"/>
  <c r="AA204" i="10"/>
  <c r="AB204" i="10" s="1"/>
  <c r="AA205" i="10"/>
  <c r="AB205" i="10" s="1"/>
  <c r="AA206" i="10"/>
  <c r="AB206" i="10" s="1"/>
  <c r="AA207" i="10"/>
  <c r="AB207" i="10" s="1"/>
  <c r="AA208" i="10"/>
  <c r="AB208" i="10" s="1"/>
  <c r="AA209" i="10"/>
  <c r="AB209" i="10" s="1"/>
  <c r="AA210" i="10"/>
  <c r="AB210" i="10" s="1"/>
  <c r="AA211" i="10"/>
  <c r="AB211" i="10" s="1"/>
  <c r="AA212" i="10"/>
  <c r="AB212" i="10" s="1"/>
  <c r="AA213" i="10"/>
  <c r="AB213" i="10" s="1"/>
  <c r="AA214" i="10"/>
  <c r="AB214" i="10" s="1"/>
  <c r="AA215" i="10"/>
  <c r="AB215" i="10" s="1"/>
  <c r="AA216" i="10"/>
  <c r="AB216" i="10" s="1"/>
  <c r="AA217" i="10"/>
  <c r="AB217" i="10" s="1"/>
  <c r="AA218" i="10"/>
  <c r="AB218" i="10" s="1"/>
  <c r="AA219" i="10"/>
  <c r="AB219" i="10" s="1"/>
  <c r="AA220" i="10"/>
  <c r="AB220" i="10" s="1"/>
  <c r="AA221" i="10"/>
  <c r="AB221" i="10" s="1"/>
  <c r="AA222" i="10"/>
  <c r="AB222" i="10" s="1"/>
  <c r="AA223" i="10"/>
  <c r="AB223" i="10" s="1"/>
  <c r="AA224" i="10"/>
  <c r="AB224" i="10" s="1"/>
  <c r="AA225" i="10"/>
  <c r="AB225" i="10" s="1"/>
  <c r="AA226" i="10"/>
  <c r="AB226" i="10" s="1"/>
  <c r="AA227" i="10"/>
  <c r="AB227" i="10" s="1"/>
  <c r="AA228" i="10"/>
  <c r="AB228" i="10" s="1"/>
  <c r="AA229" i="10"/>
  <c r="AB229" i="10" s="1"/>
  <c r="AA230" i="10"/>
  <c r="AB230" i="10" s="1"/>
  <c r="AA231" i="10"/>
  <c r="AB231" i="10" s="1"/>
  <c r="AA232" i="10"/>
  <c r="AB232" i="10" s="1"/>
  <c r="AA233" i="10"/>
  <c r="AB233" i="10" s="1"/>
  <c r="AA234" i="10"/>
  <c r="AB234" i="10" s="1"/>
  <c r="AA235" i="10"/>
  <c r="AB235" i="10" s="1"/>
  <c r="AA236" i="10"/>
  <c r="AB236" i="10" s="1"/>
  <c r="AA237" i="10"/>
  <c r="AB237" i="10" s="1"/>
  <c r="AA238" i="10"/>
  <c r="AB238" i="10" s="1"/>
  <c r="AA239" i="10"/>
  <c r="AB239" i="10" s="1"/>
  <c r="AA240" i="10"/>
  <c r="AB240" i="10" s="1"/>
  <c r="AA241" i="10"/>
  <c r="AB241" i="10" s="1"/>
  <c r="AA242" i="10"/>
  <c r="AB242" i="10" s="1"/>
  <c r="AA243" i="10"/>
  <c r="AB243" i="10" s="1"/>
  <c r="AA244" i="10"/>
  <c r="AB244" i="10" s="1"/>
  <c r="AA245" i="10"/>
  <c r="AB245" i="10" s="1"/>
  <c r="AA246" i="10"/>
  <c r="AB246" i="10" s="1"/>
  <c r="AA247" i="10"/>
  <c r="AB247" i="10" s="1"/>
  <c r="AA248" i="10"/>
  <c r="AB248" i="10" s="1"/>
  <c r="AA249" i="10"/>
  <c r="AB249" i="10" s="1"/>
  <c r="AA250" i="10"/>
  <c r="AB250" i="10" s="1"/>
  <c r="AA251" i="10"/>
  <c r="AB251" i="10" s="1"/>
  <c r="AA252" i="10"/>
  <c r="AB252" i="10" s="1"/>
  <c r="AA253" i="10"/>
  <c r="AB253" i="10" s="1"/>
  <c r="AA254" i="10"/>
  <c r="AB254" i="10" s="1"/>
  <c r="AA255" i="10"/>
  <c r="AB255" i="10" s="1"/>
  <c r="AA256" i="10"/>
  <c r="AB256" i="10" s="1"/>
  <c r="AA257" i="10"/>
  <c r="AB257" i="10" s="1"/>
  <c r="AA258" i="10"/>
  <c r="AB258" i="10" s="1"/>
  <c r="AA259" i="10"/>
  <c r="AB259" i="10" s="1"/>
  <c r="AA260" i="10"/>
  <c r="AB260" i="10" s="1"/>
  <c r="AA261" i="10"/>
  <c r="AB261" i="10" s="1"/>
  <c r="AA262" i="10"/>
  <c r="AB262" i="10" s="1"/>
  <c r="AA263" i="10"/>
  <c r="AB263" i="10" s="1"/>
  <c r="AA264" i="10"/>
  <c r="AB264" i="10" s="1"/>
  <c r="AA265" i="10"/>
  <c r="AB265" i="10" s="1"/>
  <c r="AA266" i="10"/>
  <c r="AB266" i="10" s="1"/>
  <c r="AA267" i="10"/>
  <c r="AB267" i="10" s="1"/>
  <c r="AA268" i="10"/>
  <c r="AB268" i="10" s="1"/>
  <c r="AA269" i="10"/>
  <c r="AB269" i="10" s="1"/>
  <c r="AA270" i="10"/>
  <c r="AB270" i="10" s="1"/>
  <c r="AA271" i="10"/>
  <c r="AB271" i="10" s="1"/>
  <c r="AA272" i="10"/>
  <c r="AB272" i="10" s="1"/>
  <c r="AA273" i="10"/>
  <c r="AB273" i="10" s="1"/>
  <c r="AA274" i="10"/>
  <c r="AB274" i="10" s="1"/>
  <c r="AA275" i="10"/>
  <c r="AB275" i="10" s="1"/>
  <c r="AA276" i="10"/>
  <c r="AB276" i="10" s="1"/>
  <c r="AA277" i="10"/>
  <c r="AB277" i="10" s="1"/>
  <c r="AA278" i="10"/>
  <c r="AB278" i="10" s="1"/>
  <c r="AA279" i="10"/>
  <c r="AB279" i="10" s="1"/>
  <c r="AA280" i="10"/>
  <c r="AB280" i="10" s="1"/>
  <c r="AA281" i="10"/>
  <c r="AB281" i="10" s="1"/>
  <c r="AA282" i="10"/>
  <c r="AB282" i="10" s="1"/>
  <c r="AA283" i="10"/>
  <c r="AB283" i="10" s="1"/>
  <c r="AA284" i="10"/>
  <c r="AB284" i="10" s="1"/>
  <c r="AA285" i="10"/>
  <c r="AB285" i="10" s="1"/>
  <c r="AA286" i="10"/>
  <c r="AB286" i="10" s="1"/>
  <c r="AA287" i="10"/>
  <c r="AB287" i="10" s="1"/>
  <c r="AA288" i="10"/>
  <c r="AB288" i="10" s="1"/>
  <c r="AA289" i="10"/>
  <c r="AB289" i="10" s="1"/>
  <c r="AA290" i="10"/>
  <c r="AB290" i="10" s="1"/>
  <c r="V2" i="10"/>
  <c r="W2" i="10" s="1"/>
  <c r="V3" i="10"/>
  <c r="W3" i="10" s="1"/>
  <c r="AI3" i="10" s="1"/>
  <c r="V4" i="10"/>
  <c r="W4" i="10" s="1"/>
  <c r="V5" i="10"/>
  <c r="W5" i="10" s="1"/>
  <c r="V6" i="10"/>
  <c r="W6" i="10" s="1"/>
  <c r="AI6" i="10" s="1"/>
  <c r="V7" i="10"/>
  <c r="W7" i="10" s="1"/>
  <c r="AI7" i="10" s="1"/>
  <c r="V8" i="10"/>
  <c r="W8" i="10" s="1"/>
  <c r="AI8" i="10" s="1"/>
  <c r="V9" i="10"/>
  <c r="W9" i="10" s="1"/>
  <c r="AI9" i="10" s="1"/>
  <c r="V10" i="10"/>
  <c r="W10" i="10" s="1"/>
  <c r="V11" i="10"/>
  <c r="W11" i="10" s="1"/>
  <c r="AI11" i="10" s="1"/>
  <c r="V12" i="10"/>
  <c r="W12" i="10" s="1"/>
  <c r="V13" i="10"/>
  <c r="W13" i="10" s="1"/>
  <c r="V14" i="10"/>
  <c r="W14" i="10" s="1"/>
  <c r="AI14" i="10" s="1"/>
  <c r="V15" i="10"/>
  <c r="W15" i="10" s="1"/>
  <c r="AI15" i="10" s="1"/>
  <c r="V16" i="10"/>
  <c r="W16" i="10" s="1"/>
  <c r="AI16" i="10" s="1"/>
  <c r="V17" i="10"/>
  <c r="W17" i="10" s="1"/>
  <c r="AI17" i="10" s="1"/>
  <c r="V18" i="10"/>
  <c r="W18" i="10" s="1"/>
  <c r="V19" i="10"/>
  <c r="W19" i="10" s="1"/>
  <c r="AI19" i="10" s="1"/>
  <c r="V20" i="10"/>
  <c r="W20" i="10" s="1"/>
  <c r="V21" i="10"/>
  <c r="W21" i="10" s="1"/>
  <c r="V22" i="10"/>
  <c r="W22" i="10" s="1"/>
  <c r="AI22" i="10" s="1"/>
  <c r="V23" i="10"/>
  <c r="W23" i="10" s="1"/>
  <c r="AI23" i="10" s="1"/>
  <c r="V24" i="10"/>
  <c r="W24" i="10" s="1"/>
  <c r="AI24" i="10" s="1"/>
  <c r="V25" i="10"/>
  <c r="W25" i="10" s="1"/>
  <c r="AI25" i="10" s="1"/>
  <c r="V26" i="10"/>
  <c r="W26" i="10" s="1"/>
  <c r="V27" i="10"/>
  <c r="W27" i="10" s="1"/>
  <c r="AI27" i="10" s="1"/>
  <c r="V28" i="10"/>
  <c r="W28" i="10" s="1"/>
  <c r="V29" i="10"/>
  <c r="W29" i="10" s="1"/>
  <c r="V30" i="10"/>
  <c r="W30" i="10" s="1"/>
  <c r="AI30" i="10" s="1"/>
  <c r="V31" i="10"/>
  <c r="W31" i="10" s="1"/>
  <c r="AI31" i="10" s="1"/>
  <c r="V32" i="10"/>
  <c r="W32" i="10" s="1"/>
  <c r="AI32" i="10" s="1"/>
  <c r="V33" i="10"/>
  <c r="W33" i="10" s="1"/>
  <c r="AI33" i="10" s="1"/>
  <c r="V34" i="10"/>
  <c r="W34" i="10" s="1"/>
  <c r="V35" i="10"/>
  <c r="W35" i="10" s="1"/>
  <c r="AI35" i="10" s="1"/>
  <c r="V36" i="10"/>
  <c r="W36" i="10" s="1"/>
  <c r="V37" i="10"/>
  <c r="W37" i="10" s="1"/>
  <c r="V38" i="10"/>
  <c r="W38" i="10" s="1"/>
  <c r="AI38" i="10" s="1"/>
  <c r="V39" i="10"/>
  <c r="W39" i="10" s="1"/>
  <c r="AI39" i="10" s="1"/>
  <c r="V40" i="10"/>
  <c r="W40" i="10" s="1"/>
  <c r="AI40" i="10" s="1"/>
  <c r="V41" i="10"/>
  <c r="W41" i="10" s="1"/>
  <c r="AI41" i="10" s="1"/>
  <c r="V42" i="10"/>
  <c r="W42" i="10" s="1"/>
  <c r="V43" i="10"/>
  <c r="W43" i="10" s="1"/>
  <c r="AI43" i="10" s="1"/>
  <c r="V44" i="10"/>
  <c r="W44" i="10" s="1"/>
  <c r="V45" i="10"/>
  <c r="W45" i="10" s="1"/>
  <c r="V46" i="10"/>
  <c r="W46" i="10" s="1"/>
  <c r="AI46" i="10" s="1"/>
  <c r="V47" i="10"/>
  <c r="W47" i="10" s="1"/>
  <c r="AI47" i="10" s="1"/>
  <c r="V48" i="10"/>
  <c r="W48" i="10" s="1"/>
  <c r="AI48" i="10" s="1"/>
  <c r="V49" i="10"/>
  <c r="W49" i="10" s="1"/>
  <c r="AI49" i="10" s="1"/>
  <c r="V50" i="10"/>
  <c r="W50" i="10" s="1"/>
  <c r="V51" i="10"/>
  <c r="W51" i="10" s="1"/>
  <c r="AI51" i="10" s="1"/>
  <c r="V52" i="10"/>
  <c r="W52" i="10" s="1"/>
  <c r="V53" i="10"/>
  <c r="W53" i="10" s="1"/>
  <c r="V54" i="10"/>
  <c r="W54" i="10" s="1"/>
  <c r="AI54" i="10" s="1"/>
  <c r="V55" i="10"/>
  <c r="W55" i="10" s="1"/>
  <c r="AI55" i="10" s="1"/>
  <c r="V56" i="10"/>
  <c r="W56" i="10" s="1"/>
  <c r="AI56" i="10" s="1"/>
  <c r="V57" i="10"/>
  <c r="W57" i="10" s="1"/>
  <c r="AI57" i="10" s="1"/>
  <c r="V58" i="10"/>
  <c r="W58" i="10" s="1"/>
  <c r="V59" i="10"/>
  <c r="W59" i="10" s="1"/>
  <c r="AI59" i="10" s="1"/>
  <c r="V60" i="10"/>
  <c r="W60" i="10" s="1"/>
  <c r="V61" i="10"/>
  <c r="W61" i="10" s="1"/>
  <c r="V62" i="10"/>
  <c r="W62" i="10" s="1"/>
  <c r="AI62" i="10" s="1"/>
  <c r="V63" i="10"/>
  <c r="W63" i="10" s="1"/>
  <c r="AI63" i="10" s="1"/>
  <c r="V64" i="10"/>
  <c r="W64" i="10" s="1"/>
  <c r="AI64" i="10" s="1"/>
  <c r="V65" i="10"/>
  <c r="W65" i="10" s="1"/>
  <c r="AI65" i="10" s="1"/>
  <c r="V66" i="10"/>
  <c r="W66" i="10" s="1"/>
  <c r="V67" i="10"/>
  <c r="W67" i="10" s="1"/>
  <c r="AI67" i="10" s="1"/>
  <c r="V68" i="10"/>
  <c r="W68" i="10" s="1"/>
  <c r="V69" i="10"/>
  <c r="W69" i="10" s="1"/>
  <c r="V70" i="10"/>
  <c r="W70" i="10" s="1"/>
  <c r="AI70" i="10" s="1"/>
  <c r="V71" i="10"/>
  <c r="W71" i="10" s="1"/>
  <c r="AI71" i="10" s="1"/>
  <c r="V72" i="10"/>
  <c r="W72" i="10" s="1"/>
  <c r="AI72" i="10" s="1"/>
  <c r="V73" i="10"/>
  <c r="W73" i="10" s="1"/>
  <c r="AI73" i="10" s="1"/>
  <c r="V74" i="10"/>
  <c r="W74" i="10" s="1"/>
  <c r="V75" i="10"/>
  <c r="W75" i="10" s="1"/>
  <c r="AI75" i="10" s="1"/>
  <c r="V76" i="10"/>
  <c r="W76" i="10" s="1"/>
  <c r="V77" i="10"/>
  <c r="W77" i="10" s="1"/>
  <c r="V78" i="10"/>
  <c r="W78" i="10" s="1"/>
  <c r="AI78" i="10" s="1"/>
  <c r="V79" i="10"/>
  <c r="W79" i="10" s="1"/>
  <c r="AI79" i="10" s="1"/>
  <c r="V80" i="10"/>
  <c r="W80" i="10" s="1"/>
  <c r="AI80" i="10" s="1"/>
  <c r="V81" i="10"/>
  <c r="W81" i="10" s="1"/>
  <c r="AI81" i="10" s="1"/>
  <c r="V82" i="10"/>
  <c r="W82" i="10" s="1"/>
  <c r="V83" i="10"/>
  <c r="W83" i="10" s="1"/>
  <c r="AI83" i="10" s="1"/>
  <c r="V84" i="10"/>
  <c r="W84" i="10" s="1"/>
  <c r="V85" i="10"/>
  <c r="W85" i="10" s="1"/>
  <c r="V86" i="10"/>
  <c r="W86" i="10" s="1"/>
  <c r="AI86" i="10" s="1"/>
  <c r="V87" i="10"/>
  <c r="W87" i="10" s="1"/>
  <c r="AI87" i="10" s="1"/>
  <c r="V88" i="10"/>
  <c r="W88" i="10" s="1"/>
  <c r="AI88" i="10" s="1"/>
  <c r="V89" i="10"/>
  <c r="W89" i="10" s="1"/>
  <c r="AI89" i="10" s="1"/>
  <c r="V90" i="10"/>
  <c r="W90" i="10" s="1"/>
  <c r="V91" i="10"/>
  <c r="W91" i="10" s="1"/>
  <c r="AI91" i="10" s="1"/>
  <c r="V92" i="10"/>
  <c r="W92" i="10" s="1"/>
  <c r="V93" i="10"/>
  <c r="W93" i="10" s="1"/>
  <c r="V94" i="10"/>
  <c r="W94" i="10" s="1"/>
  <c r="AI94" i="10" s="1"/>
  <c r="V95" i="10"/>
  <c r="W95" i="10" s="1"/>
  <c r="AI95" i="10" s="1"/>
  <c r="V96" i="10"/>
  <c r="W96" i="10" s="1"/>
  <c r="AI96" i="10" s="1"/>
  <c r="V97" i="10"/>
  <c r="W97" i="10" s="1"/>
  <c r="AI97" i="10" s="1"/>
  <c r="V98" i="10"/>
  <c r="W98" i="10" s="1"/>
  <c r="AI98" i="10" s="1"/>
  <c r="V99" i="10"/>
  <c r="W99" i="10" s="1"/>
  <c r="AI99" i="10" s="1"/>
  <c r="V100" i="10"/>
  <c r="W100" i="10" s="1"/>
  <c r="V101" i="10"/>
  <c r="W101" i="10" s="1"/>
  <c r="V102" i="10"/>
  <c r="W102" i="10" s="1"/>
  <c r="AI102" i="10" s="1"/>
  <c r="V103" i="10"/>
  <c r="W103" i="10" s="1"/>
  <c r="AI103" i="10" s="1"/>
  <c r="V104" i="10"/>
  <c r="W104" i="10" s="1"/>
  <c r="AI104" i="10" s="1"/>
  <c r="V105" i="10"/>
  <c r="W105" i="10" s="1"/>
  <c r="AI105" i="10" s="1"/>
  <c r="V106" i="10"/>
  <c r="W106" i="10" s="1"/>
  <c r="AI106" i="10" s="1"/>
  <c r="V107" i="10"/>
  <c r="W107" i="10" s="1"/>
  <c r="AI107" i="10" s="1"/>
  <c r="V108" i="10"/>
  <c r="W108" i="10" s="1"/>
  <c r="V109" i="10"/>
  <c r="W109" i="10" s="1"/>
  <c r="V110" i="10"/>
  <c r="W110" i="10" s="1"/>
  <c r="AI110" i="10" s="1"/>
  <c r="V111" i="10"/>
  <c r="W111" i="10" s="1"/>
  <c r="AI111" i="10" s="1"/>
  <c r="V112" i="10"/>
  <c r="W112" i="10" s="1"/>
  <c r="AI112" i="10" s="1"/>
  <c r="V113" i="10"/>
  <c r="W113" i="10" s="1"/>
  <c r="AI113" i="10" s="1"/>
  <c r="V114" i="10"/>
  <c r="W114" i="10" s="1"/>
  <c r="AI114" i="10" s="1"/>
  <c r="V115" i="10"/>
  <c r="W115" i="10" s="1"/>
  <c r="AI115" i="10" s="1"/>
  <c r="V116" i="10"/>
  <c r="W116" i="10" s="1"/>
  <c r="V117" i="10"/>
  <c r="W117" i="10" s="1"/>
  <c r="V118" i="10"/>
  <c r="W118" i="10" s="1"/>
  <c r="AI118" i="10" s="1"/>
  <c r="V119" i="10"/>
  <c r="W119" i="10" s="1"/>
  <c r="AI119" i="10" s="1"/>
  <c r="V120" i="10"/>
  <c r="W120" i="10" s="1"/>
  <c r="AI120" i="10" s="1"/>
  <c r="V121" i="10"/>
  <c r="W121" i="10" s="1"/>
  <c r="AI121" i="10" s="1"/>
  <c r="V122" i="10"/>
  <c r="W122" i="10" s="1"/>
  <c r="AI122" i="10" s="1"/>
  <c r="V123" i="10"/>
  <c r="W123" i="10" s="1"/>
  <c r="AI123" i="10" s="1"/>
  <c r="V124" i="10"/>
  <c r="W124" i="10" s="1"/>
  <c r="V125" i="10"/>
  <c r="W125" i="10" s="1"/>
  <c r="V126" i="10"/>
  <c r="W126" i="10" s="1"/>
  <c r="AI126" i="10" s="1"/>
  <c r="V127" i="10"/>
  <c r="W127" i="10" s="1"/>
  <c r="AI127" i="10" s="1"/>
  <c r="V128" i="10"/>
  <c r="W128" i="10" s="1"/>
  <c r="AI128" i="10" s="1"/>
  <c r="V129" i="10"/>
  <c r="W129" i="10" s="1"/>
  <c r="AI129" i="10" s="1"/>
  <c r="V130" i="10"/>
  <c r="W130" i="10" s="1"/>
  <c r="AI130" i="10" s="1"/>
  <c r="V131" i="10"/>
  <c r="W131" i="10" s="1"/>
  <c r="AI131" i="10" s="1"/>
  <c r="V132" i="10"/>
  <c r="W132" i="10" s="1"/>
  <c r="V133" i="10"/>
  <c r="W133" i="10" s="1"/>
  <c r="V134" i="10"/>
  <c r="W134" i="10" s="1"/>
  <c r="AI134" i="10" s="1"/>
  <c r="V135" i="10"/>
  <c r="W135" i="10" s="1"/>
  <c r="AI135" i="10" s="1"/>
  <c r="V136" i="10"/>
  <c r="W136" i="10" s="1"/>
  <c r="AI136" i="10" s="1"/>
  <c r="V137" i="10"/>
  <c r="W137" i="10" s="1"/>
  <c r="AI137" i="10" s="1"/>
  <c r="V138" i="10"/>
  <c r="W138" i="10" s="1"/>
  <c r="AI138" i="10" s="1"/>
  <c r="V139" i="10"/>
  <c r="W139" i="10" s="1"/>
  <c r="AI139" i="10" s="1"/>
  <c r="V140" i="10"/>
  <c r="W140" i="10" s="1"/>
  <c r="V141" i="10"/>
  <c r="W141" i="10" s="1"/>
  <c r="V142" i="10"/>
  <c r="W142" i="10" s="1"/>
  <c r="AI142" i="10" s="1"/>
  <c r="V143" i="10"/>
  <c r="W143" i="10" s="1"/>
  <c r="AI143" i="10" s="1"/>
  <c r="V144" i="10"/>
  <c r="W144" i="10" s="1"/>
  <c r="AI144" i="10" s="1"/>
  <c r="V145" i="10"/>
  <c r="W145" i="10" s="1"/>
  <c r="AI145" i="10" s="1"/>
  <c r="V146" i="10"/>
  <c r="W146" i="10" s="1"/>
  <c r="AI146" i="10" s="1"/>
  <c r="V147" i="10"/>
  <c r="W147" i="10" s="1"/>
  <c r="AI147" i="10" s="1"/>
  <c r="V148" i="10"/>
  <c r="W148" i="10" s="1"/>
  <c r="V149" i="10"/>
  <c r="W149" i="10" s="1"/>
  <c r="V150" i="10"/>
  <c r="W150" i="10" s="1"/>
  <c r="AI150" i="10" s="1"/>
  <c r="V151" i="10"/>
  <c r="W151" i="10" s="1"/>
  <c r="AI151" i="10" s="1"/>
  <c r="V152" i="10"/>
  <c r="W152" i="10" s="1"/>
  <c r="AI152" i="10" s="1"/>
  <c r="V153" i="10"/>
  <c r="W153" i="10" s="1"/>
  <c r="AI153" i="10" s="1"/>
  <c r="V154" i="10"/>
  <c r="W154" i="10" s="1"/>
  <c r="AI154" i="10" s="1"/>
  <c r="V155" i="10"/>
  <c r="W155" i="10" s="1"/>
  <c r="AI155" i="10" s="1"/>
  <c r="V156" i="10"/>
  <c r="W156" i="10" s="1"/>
  <c r="V157" i="10"/>
  <c r="W157" i="10" s="1"/>
  <c r="V158" i="10"/>
  <c r="W158" i="10" s="1"/>
  <c r="AI158" i="10" s="1"/>
  <c r="V159" i="10"/>
  <c r="W159" i="10" s="1"/>
  <c r="AI159" i="10" s="1"/>
  <c r="V160" i="10"/>
  <c r="W160" i="10" s="1"/>
  <c r="AI160" i="10" s="1"/>
  <c r="V161" i="10"/>
  <c r="W161" i="10" s="1"/>
  <c r="AI161" i="10" s="1"/>
  <c r="V162" i="10"/>
  <c r="W162" i="10" s="1"/>
  <c r="AI162" i="10" s="1"/>
  <c r="V163" i="10"/>
  <c r="W163" i="10" s="1"/>
  <c r="AI163" i="10" s="1"/>
  <c r="V164" i="10"/>
  <c r="W164" i="10" s="1"/>
  <c r="V165" i="10"/>
  <c r="W165" i="10" s="1"/>
  <c r="V166" i="10"/>
  <c r="W166" i="10" s="1"/>
  <c r="AI166" i="10" s="1"/>
  <c r="V167" i="10"/>
  <c r="W167" i="10" s="1"/>
  <c r="AI167" i="10" s="1"/>
  <c r="V168" i="10"/>
  <c r="W168" i="10" s="1"/>
  <c r="AI168" i="10" s="1"/>
  <c r="V169" i="10"/>
  <c r="W169" i="10" s="1"/>
  <c r="AI169" i="10" s="1"/>
  <c r="V170" i="10"/>
  <c r="W170" i="10" s="1"/>
  <c r="AI170" i="10" s="1"/>
  <c r="V171" i="10"/>
  <c r="W171" i="10" s="1"/>
  <c r="AI171" i="10" s="1"/>
  <c r="V172" i="10"/>
  <c r="W172" i="10" s="1"/>
  <c r="V173" i="10"/>
  <c r="W173" i="10" s="1"/>
  <c r="V174" i="10"/>
  <c r="W174" i="10" s="1"/>
  <c r="AI174" i="10" s="1"/>
  <c r="V175" i="10"/>
  <c r="W175" i="10" s="1"/>
  <c r="AI175" i="10" s="1"/>
  <c r="V176" i="10"/>
  <c r="W176" i="10" s="1"/>
  <c r="AI176" i="10" s="1"/>
  <c r="V177" i="10"/>
  <c r="W177" i="10" s="1"/>
  <c r="AI177" i="10" s="1"/>
  <c r="V178" i="10"/>
  <c r="W178" i="10" s="1"/>
  <c r="AI178" i="10" s="1"/>
  <c r="V179" i="10"/>
  <c r="W179" i="10" s="1"/>
  <c r="AI179" i="10" s="1"/>
  <c r="V180" i="10"/>
  <c r="W180" i="10" s="1"/>
  <c r="V181" i="10"/>
  <c r="W181" i="10" s="1"/>
  <c r="V182" i="10"/>
  <c r="W182" i="10" s="1"/>
  <c r="AI182" i="10" s="1"/>
  <c r="V183" i="10"/>
  <c r="W183" i="10" s="1"/>
  <c r="AI183" i="10" s="1"/>
  <c r="V184" i="10"/>
  <c r="W184" i="10" s="1"/>
  <c r="AI184" i="10" s="1"/>
  <c r="V185" i="10"/>
  <c r="W185" i="10" s="1"/>
  <c r="AI185" i="10" s="1"/>
  <c r="V186" i="10"/>
  <c r="W186" i="10" s="1"/>
  <c r="AI186" i="10" s="1"/>
  <c r="V187" i="10"/>
  <c r="W187" i="10" s="1"/>
  <c r="AI187" i="10" s="1"/>
  <c r="V188" i="10"/>
  <c r="W188" i="10" s="1"/>
  <c r="V189" i="10"/>
  <c r="W189" i="10" s="1"/>
  <c r="V190" i="10"/>
  <c r="W190" i="10" s="1"/>
  <c r="AI190" i="10" s="1"/>
  <c r="V191" i="10"/>
  <c r="W191" i="10" s="1"/>
  <c r="AI191" i="10" s="1"/>
  <c r="V192" i="10"/>
  <c r="W192" i="10" s="1"/>
  <c r="AI192" i="10" s="1"/>
  <c r="V193" i="10"/>
  <c r="W193" i="10" s="1"/>
  <c r="AI193" i="10" s="1"/>
  <c r="V194" i="10"/>
  <c r="W194" i="10" s="1"/>
  <c r="AI194" i="10" s="1"/>
  <c r="V195" i="10"/>
  <c r="W195" i="10" s="1"/>
  <c r="AI195" i="10" s="1"/>
  <c r="V196" i="10"/>
  <c r="W196" i="10" s="1"/>
  <c r="V197" i="10"/>
  <c r="W197" i="10" s="1"/>
  <c r="V198" i="10"/>
  <c r="W198" i="10" s="1"/>
  <c r="AI198" i="10" s="1"/>
  <c r="V199" i="10"/>
  <c r="W199" i="10" s="1"/>
  <c r="AI199" i="10" s="1"/>
  <c r="V200" i="10"/>
  <c r="W200" i="10" s="1"/>
  <c r="AI200" i="10" s="1"/>
  <c r="V201" i="10"/>
  <c r="W201" i="10" s="1"/>
  <c r="AI201" i="10" s="1"/>
  <c r="V202" i="10"/>
  <c r="W202" i="10" s="1"/>
  <c r="AI202" i="10" s="1"/>
  <c r="V203" i="10"/>
  <c r="W203" i="10" s="1"/>
  <c r="AI203" i="10" s="1"/>
  <c r="V204" i="10"/>
  <c r="W204" i="10" s="1"/>
  <c r="V205" i="10"/>
  <c r="W205" i="10" s="1"/>
  <c r="V206" i="10"/>
  <c r="W206" i="10" s="1"/>
  <c r="AI206" i="10" s="1"/>
  <c r="V207" i="10"/>
  <c r="W207" i="10" s="1"/>
  <c r="AI207" i="10" s="1"/>
  <c r="V208" i="10"/>
  <c r="W208" i="10" s="1"/>
  <c r="AI208" i="10" s="1"/>
  <c r="V209" i="10"/>
  <c r="W209" i="10" s="1"/>
  <c r="AI209" i="10" s="1"/>
  <c r="V210" i="10"/>
  <c r="W210" i="10" s="1"/>
  <c r="AI210" i="10" s="1"/>
  <c r="V211" i="10"/>
  <c r="W211" i="10" s="1"/>
  <c r="AI211" i="10" s="1"/>
  <c r="V212" i="10"/>
  <c r="W212" i="10" s="1"/>
  <c r="V213" i="10"/>
  <c r="W213" i="10" s="1"/>
  <c r="V214" i="10"/>
  <c r="W214" i="10" s="1"/>
  <c r="AI214" i="10" s="1"/>
  <c r="V215" i="10"/>
  <c r="W215" i="10" s="1"/>
  <c r="AI215" i="10" s="1"/>
  <c r="V216" i="10"/>
  <c r="W216" i="10" s="1"/>
  <c r="AI216" i="10" s="1"/>
  <c r="V217" i="10"/>
  <c r="W217" i="10" s="1"/>
  <c r="AI217" i="10" s="1"/>
  <c r="V218" i="10"/>
  <c r="W218" i="10" s="1"/>
  <c r="AI218" i="10" s="1"/>
  <c r="V219" i="10"/>
  <c r="W219" i="10" s="1"/>
  <c r="AI219" i="10" s="1"/>
  <c r="V220" i="10"/>
  <c r="W220" i="10" s="1"/>
  <c r="V221" i="10"/>
  <c r="W221" i="10" s="1"/>
  <c r="V222" i="10"/>
  <c r="W222" i="10" s="1"/>
  <c r="AI222" i="10" s="1"/>
  <c r="V223" i="10"/>
  <c r="W223" i="10" s="1"/>
  <c r="AI223" i="10" s="1"/>
  <c r="V224" i="10"/>
  <c r="W224" i="10" s="1"/>
  <c r="AI224" i="10" s="1"/>
  <c r="V225" i="10"/>
  <c r="W225" i="10" s="1"/>
  <c r="AI225" i="10" s="1"/>
  <c r="V226" i="10"/>
  <c r="W226" i="10" s="1"/>
  <c r="AI226" i="10" s="1"/>
  <c r="V227" i="10"/>
  <c r="W227" i="10" s="1"/>
  <c r="AI227" i="10" s="1"/>
  <c r="V228" i="10"/>
  <c r="W228" i="10" s="1"/>
  <c r="V229" i="10"/>
  <c r="W229" i="10" s="1"/>
  <c r="V230" i="10"/>
  <c r="W230" i="10" s="1"/>
  <c r="AI230" i="10" s="1"/>
  <c r="V231" i="10"/>
  <c r="W231" i="10" s="1"/>
  <c r="AI231" i="10" s="1"/>
  <c r="V232" i="10"/>
  <c r="W232" i="10" s="1"/>
  <c r="AI232" i="10" s="1"/>
  <c r="V233" i="10"/>
  <c r="W233" i="10" s="1"/>
  <c r="AI233" i="10" s="1"/>
  <c r="V234" i="10"/>
  <c r="W234" i="10" s="1"/>
  <c r="AI234" i="10" s="1"/>
  <c r="V235" i="10"/>
  <c r="W235" i="10" s="1"/>
  <c r="AI235" i="10" s="1"/>
  <c r="V236" i="10"/>
  <c r="W236" i="10" s="1"/>
  <c r="V237" i="10"/>
  <c r="W237" i="10" s="1"/>
  <c r="V238" i="10"/>
  <c r="W238" i="10" s="1"/>
  <c r="AI238" i="10" s="1"/>
  <c r="V239" i="10"/>
  <c r="W239" i="10" s="1"/>
  <c r="AI239" i="10" s="1"/>
  <c r="V240" i="10"/>
  <c r="W240" i="10" s="1"/>
  <c r="AI240" i="10" s="1"/>
  <c r="V241" i="10"/>
  <c r="W241" i="10" s="1"/>
  <c r="AI241" i="10" s="1"/>
  <c r="V242" i="10"/>
  <c r="W242" i="10" s="1"/>
  <c r="AI242" i="10" s="1"/>
  <c r="V243" i="10"/>
  <c r="W243" i="10" s="1"/>
  <c r="AI243" i="10" s="1"/>
  <c r="V244" i="10"/>
  <c r="W244" i="10" s="1"/>
  <c r="V245" i="10"/>
  <c r="W245" i="10" s="1"/>
  <c r="V246" i="10"/>
  <c r="W246" i="10" s="1"/>
  <c r="AI246" i="10" s="1"/>
  <c r="V247" i="10"/>
  <c r="W247" i="10" s="1"/>
  <c r="AI247" i="10" s="1"/>
  <c r="V248" i="10"/>
  <c r="W248" i="10" s="1"/>
  <c r="AI248" i="10" s="1"/>
  <c r="V249" i="10"/>
  <c r="W249" i="10" s="1"/>
  <c r="AI249" i="10" s="1"/>
  <c r="V250" i="10"/>
  <c r="W250" i="10" s="1"/>
  <c r="AI250" i="10" s="1"/>
  <c r="V251" i="10"/>
  <c r="W251" i="10" s="1"/>
  <c r="AI251" i="10" s="1"/>
  <c r="V252" i="10"/>
  <c r="W252" i="10" s="1"/>
  <c r="V253" i="10"/>
  <c r="W253" i="10" s="1"/>
  <c r="V254" i="10"/>
  <c r="W254" i="10" s="1"/>
  <c r="AI254" i="10" s="1"/>
  <c r="V255" i="10"/>
  <c r="W255" i="10" s="1"/>
  <c r="AI255" i="10" s="1"/>
  <c r="V256" i="10"/>
  <c r="W256" i="10" s="1"/>
  <c r="AI256" i="10" s="1"/>
  <c r="V257" i="10"/>
  <c r="W257" i="10" s="1"/>
  <c r="AI257" i="10" s="1"/>
  <c r="V258" i="10"/>
  <c r="W258" i="10" s="1"/>
  <c r="AI258" i="10" s="1"/>
  <c r="V259" i="10"/>
  <c r="W259" i="10" s="1"/>
  <c r="AI259" i="10" s="1"/>
  <c r="V260" i="10"/>
  <c r="W260" i="10" s="1"/>
  <c r="V261" i="10"/>
  <c r="W261" i="10" s="1"/>
  <c r="V262" i="10"/>
  <c r="W262" i="10" s="1"/>
  <c r="AI262" i="10" s="1"/>
  <c r="V263" i="10"/>
  <c r="W263" i="10" s="1"/>
  <c r="AI263" i="10" s="1"/>
  <c r="V264" i="10"/>
  <c r="W264" i="10" s="1"/>
  <c r="AI264" i="10" s="1"/>
  <c r="V265" i="10"/>
  <c r="W265" i="10" s="1"/>
  <c r="AI265" i="10" s="1"/>
  <c r="V266" i="10"/>
  <c r="W266" i="10" s="1"/>
  <c r="AI266" i="10" s="1"/>
  <c r="V267" i="10"/>
  <c r="W267" i="10" s="1"/>
  <c r="AI267" i="10" s="1"/>
  <c r="V268" i="10"/>
  <c r="W268" i="10" s="1"/>
  <c r="V269" i="10"/>
  <c r="W269" i="10" s="1"/>
  <c r="V270" i="10"/>
  <c r="W270" i="10" s="1"/>
  <c r="AI270" i="10" s="1"/>
  <c r="V271" i="10"/>
  <c r="W271" i="10" s="1"/>
  <c r="AI271" i="10" s="1"/>
  <c r="V272" i="10"/>
  <c r="W272" i="10" s="1"/>
  <c r="AI272" i="10" s="1"/>
  <c r="V273" i="10"/>
  <c r="W273" i="10" s="1"/>
  <c r="AI273" i="10" s="1"/>
  <c r="V274" i="10"/>
  <c r="W274" i="10" s="1"/>
  <c r="AI274" i="10" s="1"/>
  <c r="V275" i="10"/>
  <c r="W275" i="10" s="1"/>
  <c r="AI275" i="10" s="1"/>
  <c r="V276" i="10"/>
  <c r="W276" i="10" s="1"/>
  <c r="V277" i="10"/>
  <c r="W277" i="10" s="1"/>
  <c r="V278" i="10"/>
  <c r="W278" i="10" s="1"/>
  <c r="AI278" i="10" s="1"/>
  <c r="V279" i="10"/>
  <c r="W279" i="10" s="1"/>
  <c r="AI279" i="10" s="1"/>
  <c r="V280" i="10"/>
  <c r="W280" i="10" s="1"/>
  <c r="AI280" i="10" s="1"/>
  <c r="V281" i="10"/>
  <c r="W281" i="10" s="1"/>
  <c r="AI281" i="10" s="1"/>
  <c r="V282" i="10"/>
  <c r="W282" i="10" s="1"/>
  <c r="AI282" i="10" s="1"/>
  <c r="V283" i="10"/>
  <c r="W283" i="10" s="1"/>
  <c r="AI283" i="10" s="1"/>
  <c r="V284" i="10"/>
  <c r="W284" i="10" s="1"/>
  <c r="V285" i="10"/>
  <c r="W285" i="10" s="1"/>
  <c r="V286" i="10"/>
  <c r="W286" i="10" s="1"/>
  <c r="AI286" i="10" s="1"/>
  <c r="V287" i="10"/>
  <c r="W287" i="10" s="1"/>
  <c r="AI287" i="10" s="1"/>
  <c r="V288" i="10"/>
  <c r="W288" i="10" s="1"/>
  <c r="AI288" i="10" s="1"/>
  <c r="V289" i="10"/>
  <c r="W289" i="10" s="1"/>
  <c r="AI289" i="10" s="1"/>
  <c r="V290" i="10"/>
  <c r="W290" i="10" s="1"/>
  <c r="AI290" i="10" s="1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S5" i="10"/>
  <c r="S4" i="10"/>
  <c r="S3" i="10"/>
  <c r="S2" i="10"/>
  <c r="D88" i="5"/>
  <c r="C88" i="5"/>
  <c r="D60" i="4"/>
  <c r="C60" i="4"/>
  <c r="AC51" i="3"/>
  <c r="AB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Q51" i="3"/>
  <c r="P51" i="3"/>
  <c r="AC126" i="2"/>
  <c r="AB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Q126" i="2"/>
  <c r="P126" i="2"/>
  <c r="AI90" i="10" l="1"/>
  <c r="AI82" i="10"/>
  <c r="AI74" i="10"/>
  <c r="AI66" i="10"/>
  <c r="AI58" i="10"/>
  <c r="AI50" i="10"/>
  <c r="AI42" i="10"/>
  <c r="AI34" i="10"/>
  <c r="AI26" i="10"/>
  <c r="AI18" i="10"/>
  <c r="AI10" i="10"/>
  <c r="AI2" i="10"/>
  <c r="AI284" i="10"/>
  <c r="AI276" i="10"/>
  <c r="AI268" i="10"/>
  <c r="AI260" i="10"/>
  <c r="AI252" i="10"/>
  <c r="AI244" i="10"/>
  <c r="AI236" i="10"/>
  <c r="AI228" i="10"/>
  <c r="AI220" i="10"/>
  <c r="AI212" i="10"/>
  <c r="AI204" i="10"/>
  <c r="AI196" i="10"/>
  <c r="AI188" i="10"/>
  <c r="AI180" i="10"/>
  <c r="AI172" i="10"/>
  <c r="AI164" i="10"/>
  <c r="AI156" i="10"/>
  <c r="AI148" i="10"/>
  <c r="AI140" i="10"/>
  <c r="AI132" i="10"/>
  <c r="AI124" i="10"/>
  <c r="AI116" i="10"/>
  <c r="AI108" i="10"/>
  <c r="AI100" i="10"/>
  <c r="AI92" i="10"/>
  <c r="AI84" i="10"/>
  <c r="AI76" i="10"/>
  <c r="AI68" i="10"/>
  <c r="AI60" i="10"/>
  <c r="AI52" i="10"/>
  <c r="AI44" i="10"/>
  <c r="AI36" i="10"/>
  <c r="AI28" i="10"/>
  <c r="AI20" i="10"/>
  <c r="AI12" i="10"/>
  <c r="AI4" i="10"/>
  <c r="AI285" i="10"/>
  <c r="AI277" i="10"/>
  <c r="AI269" i="10"/>
  <c r="AI261" i="10"/>
  <c r="AI253" i="10"/>
  <c r="AI245" i="10"/>
  <c r="AI237" i="10"/>
  <c r="AI229" i="10"/>
  <c r="AI221" i="10"/>
  <c r="AI213" i="10"/>
  <c r="AI205" i="10"/>
  <c r="AI197" i="10"/>
  <c r="AI189" i="10"/>
  <c r="AI181" i="10"/>
  <c r="AI173" i="10"/>
  <c r="AI165" i="10"/>
  <c r="AI157" i="10"/>
  <c r="AI149" i="10"/>
  <c r="AI141" i="10"/>
  <c r="AI133" i="10"/>
  <c r="AI125" i="10"/>
  <c r="AI117" i="10"/>
  <c r="AI109" i="10"/>
  <c r="AI101" i="10"/>
  <c r="AI93" i="10"/>
  <c r="AI85" i="10"/>
  <c r="AI77" i="10"/>
  <c r="AI69" i="10"/>
  <c r="AI61" i="10"/>
  <c r="AI53" i="10"/>
  <c r="AI45" i="10"/>
  <c r="AI37" i="10"/>
  <c r="AI29" i="10"/>
  <c r="AI21" i="10"/>
  <c r="AI13" i="10"/>
  <c r="AI5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BA42FE9-AF47-4350-9E9B-33A4726C165F}" keepAlive="1" name="ThisWorkbookDataModel" description="Daten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94BCF70-A5C1-42AB-A1FB-5F0B4FA03FEF}" name="WorksheetConnection_3_Impact Factors for De Gruyter Journals_2022-values.xlsx!Tabelle1" type="102" refreshedVersion="8" minRefreshableVersion="5">
    <extLst>
      <ext xmlns:x15="http://schemas.microsoft.com/office/spreadsheetml/2010/11/main" uri="{DE250136-89BD-433C-8126-D09CA5730AF9}">
        <x15:connection id="Tabelle1">
          <x15:rangePr sourceName="_xlcn.WorksheetConnection_3_ImpactFactorsforDeGruyterJournals_2022values.xlsxTabelle1"/>
        </x15:connection>
      </ext>
    </extLst>
  </connection>
</connections>
</file>

<file path=xl/sharedStrings.xml><?xml version="1.0" encoding="utf-8"?>
<sst xmlns="http://schemas.openxmlformats.org/spreadsheetml/2006/main" count="156268" uniqueCount="23103">
  <si>
    <t>Journal</t>
  </si>
  <si>
    <t>JIF 2006</t>
  </si>
  <si>
    <t xml:space="preserve">JIF 2007 </t>
  </si>
  <si>
    <t>JIF 2008</t>
  </si>
  <si>
    <t>JIF 2009</t>
  </si>
  <si>
    <t>JIF 2010</t>
  </si>
  <si>
    <t>JIF 2011</t>
  </si>
  <si>
    <t>JIF 2012</t>
  </si>
  <si>
    <t>JIF 2013</t>
  </si>
  <si>
    <t>JIF 2014</t>
  </si>
  <si>
    <t>JIF 2015</t>
  </si>
  <si>
    <t>JIF 2016</t>
  </si>
  <si>
    <t>JIF 2017</t>
  </si>
  <si>
    <t>JIF 2018</t>
  </si>
  <si>
    <t>JIF 2019</t>
  </si>
  <si>
    <t>JIF 2020</t>
  </si>
  <si>
    <t>JIF 2021</t>
  </si>
  <si>
    <t>JIF 2022</t>
  </si>
  <si>
    <t>5-Year JIF 2021</t>
  </si>
  <si>
    <t>5-Year JIF 2022</t>
  </si>
  <si>
    <t>WoS Index AHCI</t>
  </si>
  <si>
    <t>WoS Index ESCI</t>
  </si>
  <si>
    <t>WoS Index SCIE</t>
  </si>
  <si>
    <t>WoS Index SSCI</t>
  </si>
  <si>
    <t>OA</t>
  </si>
  <si>
    <t>Accounting, Economics, and Law: A Convivium</t>
  </si>
  <si>
    <t>ESCI</t>
  </si>
  <si>
    <t>Advanced Nonlinear Studies</t>
  </si>
  <si>
    <t>SCIE</t>
  </si>
  <si>
    <t>Advanced Optical Technologies</t>
  </si>
  <si>
    <t>Advances in Calculus of Variations</t>
  </si>
  <si>
    <t>Advances in Geometry</t>
  </si>
  <si>
    <t>Advances in Laboratory Medicine</t>
  </si>
  <si>
    <t>Advances in Nonlinear Analysis</t>
  </si>
  <si>
    <t>American Mineralogist</t>
  </si>
  <si>
    <t>Analysis and Geometry in Metric Spaces</t>
  </si>
  <si>
    <t>Angermion</t>
  </si>
  <si>
    <t>Anglia</t>
  </si>
  <si>
    <t>AHCI</t>
  </si>
  <si>
    <t>Antike und Abendland</t>
  </si>
  <si>
    <t>Apeiron</t>
  </si>
  <si>
    <t>Applied Linguistics Review</t>
  </si>
  <si>
    <t>SSCI</t>
  </si>
  <si>
    <t>Applied Rheology</t>
  </si>
  <si>
    <t>arcadia</t>
  </si>
  <si>
    <t>Archiv für Geschichte der Philosophie</t>
  </si>
  <si>
    <t>Archiv für Papyrusforschung und verwandte Gebiete</t>
  </si>
  <si>
    <t>Archiv für Reformationsgeschichte Archive for Reformation History</t>
  </si>
  <si>
    <t>Archiv für Religionsgeschichte</t>
  </si>
  <si>
    <t>Aschkenas</t>
  </si>
  <si>
    <t>Asian Journal of Law and Economics</t>
  </si>
  <si>
    <t>at Automatisierungstechnik</t>
  </si>
  <si>
    <t>AUTEX Research Journal</t>
  </si>
  <si>
    <t>B.E. Journal of Economic Analysis &amp; Policy (The)</t>
  </si>
  <si>
    <t>B.E. Journal of Macroeconomics (The)</t>
  </si>
  <si>
    <t>B.E. Journal of Theoretical Economics (The)</t>
  </si>
  <si>
    <t>Basic Income Studies</t>
  </si>
  <si>
    <t>Beiträge zur Geschichte der deutschen Sprache und Literatur</t>
  </si>
  <si>
    <t>Bibliothek Forschung und Praxis</t>
  </si>
  <si>
    <t>Bio-Algorithms and Med-Systems</t>
  </si>
  <si>
    <t>Biological Chemistry</t>
  </si>
  <si>
    <t>Biomedical Engineering / Biomedizinische Technik</t>
  </si>
  <si>
    <t>Botanica Marina</t>
  </si>
  <si>
    <t>Byzantinische Zeitschrift</t>
  </si>
  <si>
    <t>Case Reports in Perinatal Medicine</t>
  </si>
  <si>
    <t>Chemical Product and Process Modeling</t>
  </si>
  <si>
    <t>Chemistry Teacher International</t>
  </si>
  <si>
    <t>Chinese Archaeology</t>
  </si>
  <si>
    <t>Chinese Journal of Applied Linguistics</t>
  </si>
  <si>
    <t>Chinese Semiotic Studies</t>
  </si>
  <si>
    <t>Clinical Chemistry and Laboratory Medicine</t>
  </si>
  <si>
    <t>Cognitive Linguistics</t>
  </si>
  <si>
    <t>Communications</t>
  </si>
  <si>
    <t>Comparative Southeast European Studies (form. Südosteuropa)</t>
  </si>
  <si>
    <t>Complex Manifolds</t>
  </si>
  <si>
    <t>Computational Methods in Applied Mathematics</t>
  </si>
  <si>
    <t>Concrete Operators</t>
  </si>
  <si>
    <t>Corpus Linguistics and Linguistic Theory</t>
  </si>
  <si>
    <t>Corrosion Reviews</t>
  </si>
  <si>
    <t>Curved and Layered Structures</t>
  </si>
  <si>
    <t>Demonstratio Mathematica</t>
  </si>
  <si>
    <t>Dependence Modeling</t>
  </si>
  <si>
    <t>Der Islam</t>
  </si>
  <si>
    <t>Deutsche Zeitschrift für Philosophie</t>
  </si>
  <si>
    <t>Diagnosis</t>
  </si>
  <si>
    <t>Dialectologia et Geolinguistica</t>
  </si>
  <si>
    <t>Discrete Mathematics and Applications</t>
  </si>
  <si>
    <t>Economics. The Open-Access, Open-Assessment Journal</t>
  </si>
  <si>
    <t>Entrepreneurship Research Journal</t>
  </si>
  <si>
    <t>e-Polymers</t>
  </si>
  <si>
    <t>European Company and Financial Law Review</t>
  </si>
  <si>
    <t>European Journal of Applied Linguistics</t>
  </si>
  <si>
    <t>European Journal of Scandinavian Studies</t>
  </si>
  <si>
    <t>Fabula</t>
  </si>
  <si>
    <t>Feministische Studien</t>
  </si>
  <si>
    <t>Folia Linguistica</t>
  </si>
  <si>
    <t>Forum (The )</t>
  </si>
  <si>
    <t xml:space="preserve"> </t>
  </si>
  <si>
    <t>Forum Mathematicum</t>
  </si>
  <si>
    <t>Frequenz</t>
  </si>
  <si>
    <t>Frontiers of Narrative Studies</t>
  </si>
  <si>
    <t>Georgian Mathematical Journal</t>
  </si>
  <si>
    <t xml:space="preserve">German Economic Review </t>
  </si>
  <si>
    <t>Green Processing and Synthesis</t>
  </si>
  <si>
    <t>Heterocyclic Communications</t>
  </si>
  <si>
    <t>High Temperature Materials and Processes</t>
  </si>
  <si>
    <t>Historische Zeitschrift</t>
  </si>
  <si>
    <t>Holzforschung</t>
  </si>
  <si>
    <t>Hormone Molecular Biology and Clinical Investigation</t>
  </si>
  <si>
    <t>HTM Journal of Heat Treatment and Materials</t>
  </si>
  <si>
    <t>Human Affairs</t>
  </si>
  <si>
    <t>Humor</t>
  </si>
  <si>
    <t>Iberoromania</t>
  </si>
  <si>
    <t>ICL Journal. Vienna Journal on International Constitutional Law</t>
  </si>
  <si>
    <t>Indogermanische Forschungen (Jahrbuch)</t>
  </si>
  <si>
    <t>Information Wissenschaft &amp; Praxis</t>
  </si>
  <si>
    <t>Innovative Surgical Sciences</t>
  </si>
  <si>
    <t>Intercultural Pragmatics</t>
  </si>
  <si>
    <t>International Journal of Biostatistics (The)</t>
  </si>
  <si>
    <t>International Journal of Chemical Reactor Engineering</t>
  </si>
  <si>
    <t>International Journal of Emerging Electric Power Systems</t>
  </si>
  <si>
    <t>International Journal of Food Engineering</t>
  </si>
  <si>
    <t>International Journal of Legal Discourse</t>
  </si>
  <si>
    <t>International Journal of Materials Research</t>
  </si>
  <si>
    <t>International Journal of Nonlinear Sciences and Numerical Simulation</t>
  </si>
  <si>
    <t>International Journal of Nursing Education Scholarship</t>
  </si>
  <si>
    <t>International Journal of Practical Theology</t>
  </si>
  <si>
    <t>International Journal of Turbo &amp; Jet-Engines</t>
  </si>
  <si>
    <t>International Polymer Processing</t>
  </si>
  <si>
    <t>International Public History</t>
  </si>
  <si>
    <t>International Review of Applied Linguistics in Language Teaching (IRAL)</t>
  </si>
  <si>
    <t>Internationales Archiv für Sozialgeschichte der deutschen Literatur</t>
  </si>
  <si>
    <t>it Information Technology</t>
  </si>
  <si>
    <t>Jahrbuch für Wirtschaftsgeschichte</t>
  </si>
  <si>
    <t>Jahrbücher für Nationalökonomie und Statistik</t>
  </si>
  <si>
    <t>Journal for the History of Modern Theology/Zeitschrift für Neuere Theologiegeschichte</t>
  </si>
  <si>
    <t>Journal für die reine und angewandte Mathematik (Crelle's Journal)</t>
  </si>
  <si>
    <t>Journal of African Languages and Linguistics</t>
  </si>
  <si>
    <t>Journal of Applied Analysis</t>
  </si>
  <si>
    <t>Journal of Applied Geodesy</t>
  </si>
  <si>
    <t>Journal of Causal Inference</t>
  </si>
  <si>
    <t>Journal of Contemporary Drama in English</t>
  </si>
  <si>
    <t>Journal of Early Modern Christianity</t>
  </si>
  <si>
    <t>Journal of English as a Lingua Franca</t>
  </si>
  <si>
    <t>Journal of Geodetic Science</t>
  </si>
  <si>
    <t>Journal of Group Theory</t>
  </si>
  <si>
    <t>Journal of Historical Sociolinguistics</t>
  </si>
  <si>
    <t>Journal of Homeland Security and Emergency Management</t>
  </si>
  <si>
    <t>Journal of Integrative Bioinformatics</t>
  </si>
  <si>
    <t>Journal of Intelligent Systems</t>
  </si>
  <si>
    <t>Journal of Inverse and Ill-Posed Problems</t>
  </si>
  <si>
    <t>Journal of Laboratory Medicine</t>
  </si>
  <si>
    <t>Journal of Latin Linguistics</t>
  </si>
  <si>
    <t>Journal of Literary Semantics</t>
  </si>
  <si>
    <t>Journal of Literary Theory</t>
  </si>
  <si>
    <t>Journal of Mathematical Cryptology</t>
  </si>
  <si>
    <t>Journal of Non-Equilibrium Thermodynamics</t>
  </si>
  <si>
    <t>Journal of Numerical Mathematics</t>
  </si>
  <si>
    <t>Journal of Osteopathic Medicine (form. Journal of the American Osteopathic Association)</t>
  </si>
  <si>
    <t>Journal of Pediatric Endocrinology and Metabolism</t>
  </si>
  <si>
    <t>Journal of Perinatal Medicine</t>
  </si>
  <si>
    <t>Journal of Politeness Research</t>
  </si>
  <si>
    <t>Journal of Polymer Engineering</t>
  </si>
  <si>
    <t>Journal of Quantitative Analysis in Sports</t>
  </si>
  <si>
    <t>Journal of the Mechanical Behavior of Materials</t>
  </si>
  <si>
    <t>Journal of Time Series Econometrics</t>
  </si>
  <si>
    <t>Journal of Translational Internal Medicine</t>
  </si>
  <si>
    <t>Kant Yearbook</t>
  </si>
  <si>
    <t>Kant-Studien</t>
  </si>
  <si>
    <t>Kerntechnik</t>
  </si>
  <si>
    <t>Kierkegaard Studies Yearbook</t>
  </si>
  <si>
    <t>Language Learning in Higher Education</t>
  </si>
  <si>
    <t>Law and Development Review</t>
  </si>
  <si>
    <t>Lexicographica</t>
  </si>
  <si>
    <t>Libri</t>
  </si>
  <si>
    <t>Linguistic Review (The)</t>
  </si>
  <si>
    <t>Linguistic Typology</t>
  </si>
  <si>
    <t>Linguistics</t>
  </si>
  <si>
    <t>Linguistics Vanguard</t>
  </si>
  <si>
    <t>Main Group Metal Chemistry</t>
  </si>
  <si>
    <t>Mammalia</t>
  </si>
  <si>
    <t>Materials Testing</t>
  </si>
  <si>
    <t>Mathematica Slovaca</t>
  </si>
  <si>
    <t>Medizinische Genetik</t>
  </si>
  <si>
    <t>Metaphysica</t>
  </si>
  <si>
    <t>Militärgeschichtliche Zeitschrift</t>
  </si>
  <si>
    <t>Monatsschrift für Kriminologie und Strafrechtsreform</t>
  </si>
  <si>
    <t>Monte Carlo Methods and Applications</t>
  </si>
  <si>
    <t>Moral Philosophy and Politics</t>
  </si>
  <si>
    <t>Multilingua</t>
  </si>
  <si>
    <t>Naharaim</t>
  </si>
  <si>
    <t>Nanofabrication</t>
  </si>
  <si>
    <t>Nanophotonics</t>
  </si>
  <si>
    <t>Nanotechnology Reviews</t>
  </si>
  <si>
    <t>Neue Zeitschrift für Systematische Theologie und Religionsphilosophie</t>
  </si>
  <si>
    <t>New Global Studies</t>
  </si>
  <si>
    <t>Noise Mapping</t>
  </si>
  <si>
    <t>Nonlinear Engineering</t>
  </si>
  <si>
    <t>Nonprofit Policy Forum</t>
  </si>
  <si>
    <t>Nordic Pulp &amp; Paper Research Journal</t>
  </si>
  <si>
    <t>Open Agriculture</t>
  </si>
  <si>
    <t>Open Archaeology</t>
  </si>
  <si>
    <t>Open Astronomy</t>
  </si>
  <si>
    <t>Open Chemistry</t>
  </si>
  <si>
    <t>Open Computer Science</t>
  </si>
  <si>
    <t>Open Cultural Studies</t>
  </si>
  <si>
    <t>Open Engineering (formerly Central European Journal of Engineering)</t>
  </si>
  <si>
    <t>Open Geosciences</t>
  </si>
  <si>
    <t>Open Life Sciences</t>
  </si>
  <si>
    <t>Open Linguistics</t>
  </si>
  <si>
    <t>Open Mathematics</t>
  </si>
  <si>
    <t>Open Medicine</t>
  </si>
  <si>
    <t>Open Philosophy</t>
  </si>
  <si>
    <t>Open Physics</t>
  </si>
  <si>
    <t>Open Theology</t>
  </si>
  <si>
    <t>Peace Economics, Peace Science and Public Policy</t>
  </si>
  <si>
    <t>Philologus Zeitschrift für antike Literatur und ihre Rezeption</t>
  </si>
  <si>
    <t>Phonetica</t>
  </si>
  <si>
    <t>Physical Sciences Reviews</t>
  </si>
  <si>
    <t>Pleura and Peritoneum</t>
  </si>
  <si>
    <t>Poznań Studies in Contemporary Linguistics</t>
  </si>
  <si>
    <t>Practical Metallography</t>
  </si>
  <si>
    <t>Praehistorische Zeitschrift</t>
  </si>
  <si>
    <t>Probus</t>
  </si>
  <si>
    <t>Pteridines</t>
  </si>
  <si>
    <t>Pure and Applied Chemistry</t>
  </si>
  <si>
    <t>Radiochimica Acta</t>
  </si>
  <si>
    <t>Random Operators and Stochastic Equations</t>
  </si>
  <si>
    <t>Restaurator</t>
  </si>
  <si>
    <t>Review of Law &amp; Economics</t>
  </si>
  <si>
    <t>Review of Network Economics</t>
  </si>
  <si>
    <t>Reviews in Analytical Chemistry</t>
  </si>
  <si>
    <t>Reviews in Chemical Engineering</t>
  </si>
  <si>
    <t>Reviews in Inorganic Chemistry</t>
  </si>
  <si>
    <t>Reviews in Mineralogy &amp; Geochemistry</t>
  </si>
  <si>
    <t>Reviews in the Neurosciences</t>
  </si>
  <si>
    <t>Reviews on Advanced Materials Science</t>
  </si>
  <si>
    <t>Reviews on Environmental Health</t>
  </si>
  <si>
    <t>Rhizomata</t>
  </si>
  <si>
    <t>Russian Journal of Numerical Analysis and Mathematical Modelling</t>
  </si>
  <si>
    <t>Scandinavian Journal of Pain</t>
  </si>
  <si>
    <t>Science and Engineering of Composite Materials</t>
  </si>
  <si>
    <t>Semiotica</t>
  </si>
  <si>
    <t>Special Matrices</t>
  </si>
  <si>
    <t>Statistical Applications in Genetics and Molecular Biology</t>
  </si>
  <si>
    <t>Statistics &amp; Risk Modeling</t>
  </si>
  <si>
    <t>Studies in Nonlinear Dynamics &amp; Econometrics</t>
  </si>
  <si>
    <t>STUF Language Typology and Universals</t>
  </si>
  <si>
    <t>Tenside Surfactants Detergents</t>
  </si>
  <si>
    <t>Text &amp; Talk</t>
  </si>
  <si>
    <t>The Economists' Voice</t>
  </si>
  <si>
    <t>Theoretical Linguistics</t>
  </si>
  <si>
    <t>tm Technisches Messen</t>
  </si>
  <si>
    <t>Translational Neuroscience</t>
  </si>
  <si>
    <t>Trends in Classics</t>
  </si>
  <si>
    <t>Turkish Journal of Biochemistry</t>
  </si>
  <si>
    <t>Vierteljahrshefte für Zeitgeschichte</t>
  </si>
  <si>
    <t>Yearbook of Phraseology</t>
  </si>
  <si>
    <t>Zeitschrift für Ägyptische Sprache und Altertumskunde</t>
  </si>
  <si>
    <t>Zeitschrift für Anglistik und Amerikanistik</t>
  </si>
  <si>
    <t>Zeitschrift für Antikes Christentum / Journal of Ancient Christianity</t>
  </si>
  <si>
    <t>Zeitschrift für Assyriologie und Vorderasiatische Archäologie</t>
  </si>
  <si>
    <t>Zeitschrift für die Alttestamentliche Wissenschaft</t>
  </si>
  <si>
    <t>Zeitschrift für die Neutestamentliche Wissenschaft und die Kunde der Älteren Kirche</t>
  </si>
  <si>
    <t>Zeitschrift für Evangelische Ethik</t>
  </si>
  <si>
    <t>Zeitschrift für germanistische Linguistik</t>
  </si>
  <si>
    <t>Zeitschrift für interkulturelle Germanistik</t>
  </si>
  <si>
    <t xml:space="preserve">Zeitschrift für Kristallographie Crystalline Materials </t>
  </si>
  <si>
    <t>Zeitschrift für Kristallographie New Crystal Structures</t>
  </si>
  <si>
    <t>Zeitschrift für Naturforschung A A Journal of Physical Sciences</t>
  </si>
  <si>
    <t>Zeitschrift für Naturforschung B A Journal of Chemical Sciences</t>
  </si>
  <si>
    <t>Zeitschrift für Naturforschung C A Journal of Biosciences</t>
  </si>
  <si>
    <t>Zeitschrift für Physikalische Chemie</t>
  </si>
  <si>
    <t>Zeitschrift für romanische Philologie</t>
  </si>
  <si>
    <t>Zeitschrift für Slawistik</t>
  </si>
  <si>
    <t>Zeitschrift für Soziologie</t>
  </si>
  <si>
    <t>Zeitschrift für Sprachwissenschaft</t>
  </si>
  <si>
    <t>Zeitschrift für Tourismuswissenschaft</t>
  </si>
  <si>
    <t>Zeitschrift für Wirtschaftsgeographie</t>
  </si>
  <si>
    <t>Average SCIE</t>
  </si>
  <si>
    <t>Average SCIE Open Access</t>
  </si>
  <si>
    <t>Average SCIE Subscription</t>
  </si>
  <si>
    <t>Average SSCI</t>
  </si>
  <si>
    <t>Average SSCI Open Access</t>
  </si>
  <si>
    <t>Average SSCI Subscription</t>
  </si>
  <si>
    <t>Average AHCI</t>
  </si>
  <si>
    <t>Average AHCI Open Access</t>
  </si>
  <si>
    <t>Average AHCI Subscription</t>
  </si>
  <si>
    <t>Average ESCI</t>
  </si>
  <si>
    <t>Average ESCI Open Acess</t>
  </si>
  <si>
    <t>Average ESCI Subscription</t>
  </si>
  <si>
    <t>Category JIF</t>
  </si>
  <si>
    <t>JIF Rank 2019</t>
  </si>
  <si>
    <t>JIF Quartile in Category 2019</t>
  </si>
  <si>
    <t>JIF Rank 2020</t>
  </si>
  <si>
    <t>JIF Quartile in Category 2020</t>
  </si>
  <si>
    <t>JIF Rank 2021</t>
  </si>
  <si>
    <t>JIF Quartile in Category 2021</t>
  </si>
  <si>
    <t>JIF Rank 2022</t>
  </si>
  <si>
    <t>JIF Quartile in Category 2022</t>
  </si>
  <si>
    <t>JCI 2020</t>
  </si>
  <si>
    <t>JCI 2021</t>
  </si>
  <si>
    <t>JCI 2022</t>
  </si>
  <si>
    <t>Category (JCI)</t>
  </si>
  <si>
    <t>JCI Rank 2022</t>
  </si>
  <si>
    <t>JCI Quartile in Category 2022</t>
  </si>
  <si>
    <t>Journal Manager</t>
  </si>
  <si>
    <t>DG Business Segment</t>
  </si>
  <si>
    <t>K&amp;P Code</t>
  </si>
  <si>
    <t>Note</t>
  </si>
  <si>
    <t>Business, Finance</t>
  </si>
  <si>
    <t>n/a</t>
  </si>
  <si>
    <t>Q3</t>
  </si>
  <si>
    <t>145/227</t>
  </si>
  <si>
    <t>Nathan Gamache</t>
  </si>
  <si>
    <t>Law</t>
  </si>
  <si>
    <t>AEL</t>
  </si>
  <si>
    <t>Mathematics</t>
  </si>
  <si>
    <t>40/324</t>
  </si>
  <si>
    <t>Q1</t>
  </si>
  <si>
    <t>81/339</t>
  </si>
  <si>
    <t>58/332</t>
  </si>
  <si>
    <t>43/329</t>
  </si>
  <si>
    <t>71/482</t>
  </si>
  <si>
    <t>Darren Green</t>
  </si>
  <si>
    <t>ANS</t>
  </si>
  <si>
    <t xml:space="preserve">Mathematics, Applied </t>
  </si>
  <si>
    <t>73/260</t>
  </si>
  <si>
    <t>Q2</t>
  </si>
  <si>
    <t>118/265</t>
  </si>
  <si>
    <t>104/267</t>
  </si>
  <si>
    <t>Mathematics, Applied</t>
  </si>
  <si>
    <t>Optics</t>
  </si>
  <si>
    <t>94/118</t>
  </si>
  <si>
    <t>Q4</t>
  </si>
  <si>
    <t>Aimee Nixon</t>
  </si>
  <si>
    <t>Physics</t>
  </si>
  <si>
    <t>AOT</t>
  </si>
  <si>
    <t>No longer with De Gruyter</t>
  </si>
  <si>
    <t>73/324</t>
  </si>
  <si>
    <t>18/330</t>
  </si>
  <si>
    <t>11/332</t>
  </si>
  <si>
    <t>51/329</t>
  </si>
  <si>
    <t>28/482</t>
  </si>
  <si>
    <t>ACV</t>
  </si>
  <si>
    <t>114/260</t>
  </si>
  <si>
    <t>40/265</t>
  </si>
  <si>
    <t>34/267</t>
  </si>
  <si>
    <t>183/324</t>
  </si>
  <si>
    <t>236/330</t>
  </si>
  <si>
    <t>222/332</t>
  </si>
  <si>
    <t>273/329</t>
  </si>
  <si>
    <t>299/482</t>
  </si>
  <si>
    <t>ADV GEOM</t>
  </si>
  <si>
    <t>Medical Laboratory Technology</t>
  </si>
  <si>
    <t>30/32</t>
  </si>
  <si>
    <t>Ramprasad Anbazhagan</t>
  </si>
  <si>
    <t>Medicine</t>
  </si>
  <si>
    <t>ALMED</t>
  </si>
  <si>
    <t>11/324</t>
  </si>
  <si>
    <t>4/330</t>
  </si>
  <si>
    <t>3/332</t>
  </si>
  <si>
    <t>5/329</t>
  </si>
  <si>
    <t>4/482</t>
  </si>
  <si>
    <t>Ewa Sarzynska</t>
  </si>
  <si>
    <t>ANONA</t>
  </si>
  <si>
    <t>21/260</t>
  </si>
  <si>
    <t>4/265</t>
  </si>
  <si>
    <t>5/267</t>
  </si>
  <si>
    <t>Geochemistry &amp; Geophysics</t>
  </si>
  <si>
    <t>33/85</t>
  </si>
  <si>
    <t>36/88</t>
  </si>
  <si>
    <t>39/87</t>
  </si>
  <si>
    <t>Materials Sciences</t>
  </si>
  <si>
    <t>AMMIN</t>
  </si>
  <si>
    <t>Mineralogy</t>
  </si>
  <si>
    <t>10/30</t>
  </si>
  <si>
    <t>9/29</t>
  </si>
  <si>
    <t>9/30</t>
  </si>
  <si>
    <t>289/324</t>
  </si>
  <si>
    <t>281/330</t>
  </si>
  <si>
    <t>146/332</t>
  </si>
  <si>
    <t>124/329</t>
  </si>
  <si>
    <t>166/482</t>
  </si>
  <si>
    <t>AGMS</t>
  </si>
  <si>
    <t>Humanities, Multidisciplinary</t>
  </si>
  <si>
    <t>289/395</t>
  </si>
  <si>
    <t>Marcus Böhm</t>
  </si>
  <si>
    <t>Literature &amp; Culture</t>
  </si>
  <si>
    <t>ANGER</t>
  </si>
  <si>
    <t>Language &amp; Linguistics</t>
  </si>
  <si>
    <t>137/383</t>
  </si>
  <si>
    <t>Ulrike Krauss</t>
  </si>
  <si>
    <t>ANG</t>
  </si>
  <si>
    <t>Literature</t>
  </si>
  <si>
    <t>Classics</t>
  </si>
  <si>
    <t>57/59</t>
  </si>
  <si>
    <t>Katharina Legutke</t>
  </si>
  <si>
    <t>Classical Studies</t>
  </si>
  <si>
    <t>ANAB</t>
  </si>
  <si>
    <t>Philosophy</t>
  </si>
  <si>
    <t>112/326</t>
  </si>
  <si>
    <t>Serena Pirrotta</t>
  </si>
  <si>
    <t>APEIRON</t>
  </si>
  <si>
    <t>50/187</t>
  </si>
  <si>
    <t>27/193</t>
  </si>
  <si>
    <t>24/194</t>
  </si>
  <si>
    <t>30/194</t>
  </si>
  <si>
    <t>14/287</t>
  </si>
  <si>
    <t>Kasia Grzegorek</t>
  </si>
  <si>
    <t>APPLIREV</t>
  </si>
  <si>
    <t>Mechanics</t>
  </si>
  <si>
    <t>119/136</t>
  </si>
  <si>
    <t>103/136</t>
  </si>
  <si>
    <t>119/138</t>
  </si>
  <si>
    <t>95/137</t>
  </si>
  <si>
    <t>128/164</t>
  </si>
  <si>
    <t>Karolina Kurtyka</t>
  </si>
  <si>
    <t>Chemistry</t>
  </si>
  <si>
    <t>ARH</t>
  </si>
  <si>
    <t>129/204</t>
  </si>
  <si>
    <t>David Eisler</t>
  </si>
  <si>
    <t>ARCADIA</t>
  </si>
  <si>
    <t>125/326</t>
  </si>
  <si>
    <t>Christoph Schirmer</t>
  </si>
  <si>
    <t>AGPH</t>
  </si>
  <si>
    <t>264/395</t>
  </si>
  <si>
    <t>Mirko Vonderstein</t>
  </si>
  <si>
    <t>APF</t>
  </si>
  <si>
    <t>History</t>
  </si>
  <si>
    <t>257/500</t>
  </si>
  <si>
    <t>Gütersloher Verlagshaus</t>
  </si>
  <si>
    <t>Theology &amp; Religious Studies</t>
  </si>
  <si>
    <t>ARG</t>
  </si>
  <si>
    <t>Religion</t>
  </si>
  <si>
    <t>282/334</t>
  </si>
  <si>
    <t>AREGE</t>
  </si>
  <si>
    <t>244/395</t>
  </si>
  <si>
    <t>Florian Hoppe</t>
  </si>
  <si>
    <t>ASCH</t>
  </si>
  <si>
    <t>229/411</t>
  </si>
  <si>
    <t>AJLE</t>
  </si>
  <si>
    <t>Automation &amp; Control Systems</t>
  </si>
  <si>
    <t>63/63</t>
  </si>
  <si>
    <t>62/63</t>
  </si>
  <si>
    <t>63/65</t>
  </si>
  <si>
    <t>61/65</t>
  </si>
  <si>
    <t>76/84</t>
  </si>
  <si>
    <t>72/81</t>
  </si>
  <si>
    <t>Jennifer Miranda</t>
  </si>
  <si>
    <t>Engineering</t>
  </si>
  <si>
    <t>AUTO</t>
  </si>
  <si>
    <t>Materials Science, Textiles</t>
  </si>
  <si>
    <t>12/24</t>
  </si>
  <si>
    <t>13/25</t>
  </si>
  <si>
    <t>12/26</t>
  </si>
  <si>
    <t>16/25</t>
  </si>
  <si>
    <t>14/28</t>
  </si>
  <si>
    <t>AUT</t>
  </si>
  <si>
    <t>Economics</t>
  </si>
  <si>
    <t>358/371</t>
  </si>
  <si>
    <t>344/377</t>
  </si>
  <si>
    <t>329/379</t>
  </si>
  <si>
    <t>324/380</t>
  </si>
  <si>
    <t>421/581</t>
  </si>
  <si>
    <t>Economics &amp; Social Sciences</t>
  </si>
  <si>
    <t>BEJEAP</t>
  </si>
  <si>
    <t>354/371</t>
  </si>
  <si>
    <t>359/377</t>
  </si>
  <si>
    <t>376/379</t>
  </si>
  <si>
    <t>360/380</t>
  </si>
  <si>
    <t>504/581</t>
  </si>
  <si>
    <t>BEJM</t>
  </si>
  <si>
    <t>365/371</t>
  </si>
  <si>
    <t>364/377</t>
  </si>
  <si>
    <t>370/379</t>
  </si>
  <si>
    <t>369/380</t>
  </si>
  <si>
    <t>507/581</t>
  </si>
  <si>
    <t>BEJTE</t>
  </si>
  <si>
    <t>359/581</t>
  </si>
  <si>
    <t>BIS</t>
  </si>
  <si>
    <t>225/383</t>
  </si>
  <si>
    <t>Robert Forke</t>
  </si>
  <si>
    <t>PBB</t>
  </si>
  <si>
    <t>Literature, German, Dutch, Scandinavian</t>
  </si>
  <si>
    <t>Information Science &amp; Library Science</t>
  </si>
  <si>
    <t>150/161</t>
  </si>
  <si>
    <t>Library Information Science</t>
  </si>
  <si>
    <t>BFP</t>
  </si>
  <si>
    <t>Mathematical &amp; Computational Biology</t>
  </si>
  <si>
    <t>63/67</t>
  </si>
  <si>
    <t>(Katharina Appelt)</t>
  </si>
  <si>
    <t>BAMS</t>
  </si>
  <si>
    <t>Biochemistry &amp; Molecular Biology</t>
  </si>
  <si>
    <t>146/298</t>
  </si>
  <si>
    <t>126/296</t>
  </si>
  <si>
    <t>143/285</t>
  </si>
  <si>
    <t>190/315</t>
  </si>
  <si>
    <t>Wolfgang Böttner</t>
  </si>
  <si>
    <t>Life Sciences</t>
  </si>
  <si>
    <t>HSZ</t>
  </si>
  <si>
    <t>Engineering, Biomedical</t>
  </si>
  <si>
    <t>80/90</t>
  </si>
  <si>
    <t>89/98</t>
  </si>
  <si>
    <t>81/96</t>
  </si>
  <si>
    <t>100/116</t>
  </si>
  <si>
    <t>BMT</t>
  </si>
  <si>
    <t>Medical Informatics</t>
  </si>
  <si>
    <t>30/30</t>
  </si>
  <si>
    <t>30/31</t>
  </si>
  <si>
    <t>40/42</t>
  </si>
  <si>
    <t>43/44</t>
  </si>
  <si>
    <t>Marine &amp; Freshwater Biology</t>
  </si>
  <si>
    <t>51/110</t>
  </si>
  <si>
    <t>57/113</t>
  </si>
  <si>
    <t>Amadeusz Bryla</t>
  </si>
  <si>
    <t>BOT</t>
  </si>
  <si>
    <t>Plant Sciences</t>
  </si>
  <si>
    <t>124/235</t>
  </si>
  <si>
    <t>122/238</t>
  </si>
  <si>
    <t>114/238</t>
  </si>
  <si>
    <t>156/262</t>
  </si>
  <si>
    <t>Medieval &amp; Renessaince Studies</t>
  </si>
  <si>
    <t>20/81</t>
  </si>
  <si>
    <t>BZ</t>
  </si>
  <si>
    <t>Obstetrics &amp; Gynecology</t>
  </si>
  <si>
    <t>124/128</t>
  </si>
  <si>
    <t>CRPM</t>
  </si>
  <si>
    <t>Engineering, Chemical</t>
  </si>
  <si>
    <t>126/158</t>
  </si>
  <si>
    <t>Industrial Chemistry</t>
  </si>
  <si>
    <t>CPPM</t>
  </si>
  <si>
    <t>Education, Scientific Disciplines</t>
  </si>
  <si>
    <t>25/85</t>
  </si>
  <si>
    <t>47/84</t>
  </si>
  <si>
    <t>CTI</t>
  </si>
  <si>
    <t>Archaeology</t>
  </si>
  <si>
    <t>150/158</t>
  </si>
  <si>
    <t>CHAR</t>
  </si>
  <si>
    <t>Education &amp; Educational Research</t>
  </si>
  <si>
    <t>544/742</t>
  </si>
  <si>
    <t>CJAL</t>
  </si>
  <si>
    <t>63/395</t>
  </si>
  <si>
    <t>Megan Gough</t>
  </si>
  <si>
    <t>CSS</t>
  </si>
  <si>
    <t>5/29</t>
  </si>
  <si>
    <t>8/29</t>
  </si>
  <si>
    <t>3/29</t>
  </si>
  <si>
    <t>4/29</t>
  </si>
  <si>
    <t>3/32</t>
  </si>
  <si>
    <t>CCLM</t>
  </si>
  <si>
    <t>70/383</t>
  </si>
  <si>
    <t>COG</t>
  </si>
  <si>
    <t>54/187</t>
  </si>
  <si>
    <t>73/193</t>
  </si>
  <si>
    <t>69/194</t>
  </si>
  <si>
    <t>Communication</t>
  </si>
  <si>
    <t>63/92</t>
  </si>
  <si>
    <t>58/94</t>
  </si>
  <si>
    <t>82/94</t>
  </si>
  <si>
    <t>75/96</t>
  </si>
  <si>
    <t>139/217</t>
  </si>
  <si>
    <t>COMMUN</t>
  </si>
  <si>
    <t>Area Studies</t>
  </si>
  <si>
    <t>92/171</t>
  </si>
  <si>
    <t>SOEU</t>
  </si>
  <si>
    <t>275/482</t>
  </si>
  <si>
    <t>COMA</t>
  </si>
  <si>
    <t>123/260</t>
  </si>
  <si>
    <t>136/265</t>
  </si>
  <si>
    <t>117/267</t>
  </si>
  <si>
    <t>134/267</t>
  </si>
  <si>
    <t>141/327</t>
  </si>
  <si>
    <t>CMAM</t>
  </si>
  <si>
    <t>322/482</t>
  </si>
  <si>
    <t>CONOP</t>
  </si>
  <si>
    <t>25/383</t>
  </si>
  <si>
    <t>CLLT</t>
  </si>
  <si>
    <t>15/187</t>
  </si>
  <si>
    <t>35/193</t>
  </si>
  <si>
    <t>50/194</t>
  </si>
  <si>
    <t>72/194</t>
  </si>
  <si>
    <t>Electrochemistry</t>
  </si>
  <si>
    <t>19/27</t>
  </si>
  <si>
    <t>21/29</t>
  </si>
  <si>
    <t>17/30</t>
  </si>
  <si>
    <t>18/30</t>
  </si>
  <si>
    <t>22/42</t>
  </si>
  <si>
    <t>CORRREV</t>
  </si>
  <si>
    <t>Materials Science, Coatings &amp; Films</t>
  </si>
  <si>
    <t>14/21</t>
  </si>
  <si>
    <t>8/19</t>
  </si>
  <si>
    <t>11/23</t>
  </si>
  <si>
    <t>15/24</t>
  </si>
  <si>
    <t>Metallurgy &amp; Metallurgical Engineering</t>
  </si>
  <si>
    <t>26/79</t>
  </si>
  <si>
    <t>23/80</t>
  </si>
  <si>
    <t>19/79</t>
  </si>
  <si>
    <t>41/90</t>
  </si>
  <si>
    <t>120/164</t>
  </si>
  <si>
    <t>Katarzyna Gajewska</t>
  </si>
  <si>
    <t>CLS</t>
  </si>
  <si>
    <t>33/332</t>
  </si>
  <si>
    <t>35/329</t>
  </si>
  <si>
    <t>32/482</t>
  </si>
  <si>
    <t>Journal Editors Poland</t>
  </si>
  <si>
    <t>DEMA</t>
  </si>
  <si>
    <t>Statistics &amp; Probability</t>
  </si>
  <si>
    <t>134/164</t>
  </si>
  <si>
    <t>DEMO</t>
  </si>
  <si>
    <t>Asian Studies</t>
  </si>
  <si>
    <t>Torsten Wollina</t>
  </si>
  <si>
    <t>ISLAM</t>
  </si>
  <si>
    <t>131/334</t>
  </si>
  <si>
    <t>201/326</t>
  </si>
  <si>
    <t>DZPH</t>
  </si>
  <si>
    <t>Medicine, General &amp; Internal</t>
  </si>
  <si>
    <t>53/322</t>
  </si>
  <si>
    <t>DX</t>
  </si>
  <si>
    <t>285/383</t>
  </si>
  <si>
    <t>DIALECT</t>
  </si>
  <si>
    <t>169/187</t>
  </si>
  <si>
    <t>179/193</t>
  </si>
  <si>
    <t>172/194</t>
  </si>
  <si>
    <t>194/194</t>
  </si>
  <si>
    <t>270/297</t>
  </si>
  <si>
    <t>306/327</t>
  </si>
  <si>
    <t>DMA</t>
  </si>
  <si>
    <t>231/371</t>
  </si>
  <si>
    <t>285/377</t>
  </si>
  <si>
    <t>310/379</t>
  </si>
  <si>
    <t>439/581</t>
  </si>
  <si>
    <t>ECON</t>
  </si>
  <si>
    <t>Business</t>
  </si>
  <si>
    <t>116/152</t>
  </si>
  <si>
    <t>130/153</t>
  </si>
  <si>
    <t>124/154</t>
  </si>
  <si>
    <t>135/154</t>
  </si>
  <si>
    <t>206/301</t>
  </si>
  <si>
    <t>ERJ</t>
  </si>
  <si>
    <t>Polymer Science</t>
  </si>
  <si>
    <t>54/89</t>
  </si>
  <si>
    <t>56/88</t>
  </si>
  <si>
    <t>28/86</t>
  </si>
  <si>
    <t>38/93</t>
  </si>
  <si>
    <t>Krzysztof Debniak</t>
  </si>
  <si>
    <t>EPOLY</t>
  </si>
  <si>
    <t>205/411</t>
  </si>
  <si>
    <t>Janine Conrad</t>
  </si>
  <si>
    <t>ECFR</t>
  </si>
  <si>
    <t>147/287</t>
  </si>
  <si>
    <t>EUJAL</t>
  </si>
  <si>
    <t>230/383</t>
  </si>
  <si>
    <t>EJSS</t>
  </si>
  <si>
    <t>22/27</t>
  </si>
  <si>
    <t>Folklore</t>
  </si>
  <si>
    <t>12/20</t>
  </si>
  <si>
    <t>Anja Michalski</t>
  </si>
  <si>
    <t>FABULA</t>
  </si>
  <si>
    <t>Women's Studies</t>
  </si>
  <si>
    <t>45/45</t>
  </si>
  <si>
    <t>44/44</t>
  </si>
  <si>
    <t>43/63</t>
  </si>
  <si>
    <t>FS</t>
  </si>
  <si>
    <t>Florida Entomologist</t>
  </si>
  <si>
    <t>Entomology</t>
  </si>
  <si>
    <t>125/187</t>
  </si>
  <si>
    <t>159/193</t>
  </si>
  <si>
    <t>150/194</t>
  </si>
  <si>
    <t>143/194</t>
  </si>
  <si>
    <t>187/383</t>
  </si>
  <si>
    <t>FOLIA</t>
  </si>
  <si>
    <t>Political Science</t>
  </si>
  <si>
    <t>161/180</t>
  </si>
  <si>
    <t>160/182</t>
  </si>
  <si>
    <t>176/187</t>
  </si>
  <si>
    <t>160/187</t>
  </si>
  <si>
    <t>228/315</t>
  </si>
  <si>
    <t>FOR</t>
  </si>
  <si>
    <t>184/324</t>
  </si>
  <si>
    <t>142/330</t>
  </si>
  <si>
    <t>172/332</t>
  </si>
  <si>
    <t>169/329</t>
  </si>
  <si>
    <t>223/482</t>
  </si>
  <si>
    <t>FORUM</t>
  </si>
  <si>
    <t>206/260</t>
  </si>
  <si>
    <t>177/265</t>
  </si>
  <si>
    <t>209/267</t>
  </si>
  <si>
    <t>Engineering, Electrical and Electronic</t>
  </si>
  <si>
    <t>253/266</t>
  </si>
  <si>
    <t>254/273</t>
  </si>
  <si>
    <t>258/276</t>
  </si>
  <si>
    <t>242/275</t>
  </si>
  <si>
    <t>288/349</t>
  </si>
  <si>
    <t>FREQ</t>
  </si>
  <si>
    <t>Literary Theory &amp; Criticism</t>
  </si>
  <si>
    <t>2/53</t>
  </si>
  <si>
    <t>FNS</t>
  </si>
  <si>
    <t>268/324</t>
  </si>
  <si>
    <t>289/330</t>
  </si>
  <si>
    <t>184/332</t>
  </si>
  <si>
    <t>202/329</t>
  </si>
  <si>
    <t>174/482</t>
  </si>
  <si>
    <t>GMJ</t>
  </si>
  <si>
    <t>275/371</t>
  </si>
  <si>
    <t>313/377</t>
  </si>
  <si>
    <t>280/379</t>
  </si>
  <si>
    <t>299/380</t>
  </si>
  <si>
    <t>372/581</t>
  </si>
  <si>
    <t>GER</t>
  </si>
  <si>
    <t>86/143</t>
  </si>
  <si>
    <t>75/143</t>
  </si>
  <si>
    <t>59/142</t>
  </si>
  <si>
    <t>44/140</t>
  </si>
  <si>
    <t>59/158</t>
  </si>
  <si>
    <t>GPS</t>
  </si>
  <si>
    <t>Chemistry, Multidisciplinary</t>
  </si>
  <si>
    <t>118/177</t>
  </si>
  <si>
    <t>96/179</t>
  </si>
  <si>
    <t>79/179</t>
  </si>
  <si>
    <t>Green &amp; Sustainable Science &amp; Technology</t>
  </si>
  <si>
    <t>35/41</t>
  </si>
  <si>
    <t>34/44</t>
  </si>
  <si>
    <t>34/47</t>
  </si>
  <si>
    <t>Chemistry, Organic</t>
  </si>
  <si>
    <t>42/57</t>
  </si>
  <si>
    <t>45/57</t>
  </si>
  <si>
    <t>37/56</t>
  </si>
  <si>
    <t>25/52</t>
  </si>
  <si>
    <t>31/58</t>
  </si>
  <si>
    <t>Izabela Zarczynska</t>
  </si>
  <si>
    <t>HC</t>
  </si>
  <si>
    <t xml:space="preserve">Materials Science, Multidisciplinary </t>
  </si>
  <si>
    <t>286/314</t>
  </si>
  <si>
    <t>306/335</t>
  </si>
  <si>
    <t>303/345</t>
  </si>
  <si>
    <t>285/342</t>
  </si>
  <si>
    <t>349/420</t>
  </si>
  <si>
    <t>Ewa Chmielewska</t>
  </si>
  <si>
    <t>HTMP</t>
  </si>
  <si>
    <t>229/500</t>
  </si>
  <si>
    <t>HZHZ</t>
  </si>
  <si>
    <t>Forestry</t>
  </si>
  <si>
    <t>24/68</t>
  </si>
  <si>
    <t>20/67</t>
  </si>
  <si>
    <t>27/69</t>
  </si>
  <si>
    <t>25/69</t>
  </si>
  <si>
    <t>21/88</t>
  </si>
  <si>
    <t>HF</t>
  </si>
  <si>
    <t>Materials Science, Paper &amp; Wood</t>
  </si>
  <si>
    <t>4/21</t>
  </si>
  <si>
    <t>5/22</t>
  </si>
  <si>
    <t>7/21</t>
  </si>
  <si>
    <t>299/315</t>
  </si>
  <si>
    <t>HMBCI</t>
  </si>
  <si>
    <t>Thermodynamics</t>
  </si>
  <si>
    <t>70/77</t>
  </si>
  <si>
    <t>HTM</t>
  </si>
  <si>
    <t>Social Sciences, Interdisciplinary</t>
  </si>
  <si>
    <t>160/265</t>
  </si>
  <si>
    <t>HUMAFF</t>
  </si>
  <si>
    <t>Psychology, Multidisciplinary</t>
  </si>
  <si>
    <t>117/178</t>
  </si>
  <si>
    <t>122/140</t>
  </si>
  <si>
    <t>114/147</t>
  </si>
  <si>
    <t>113/147</t>
  </si>
  <si>
    <t>70/213</t>
  </si>
  <si>
    <t>HUMOR</t>
  </si>
  <si>
    <t>IBERO</t>
  </si>
  <si>
    <t>Literature, Romance</t>
  </si>
  <si>
    <t>77/108</t>
  </si>
  <si>
    <t>276/411</t>
  </si>
  <si>
    <t>ICL</t>
  </si>
  <si>
    <t>159/187</t>
  </si>
  <si>
    <t>175/193</t>
  </si>
  <si>
    <t>166/194</t>
  </si>
  <si>
    <t>177/194</t>
  </si>
  <si>
    <t>244/383</t>
  </si>
  <si>
    <t>(Carolin Eckardt)</t>
  </si>
  <si>
    <t>IGF</t>
  </si>
  <si>
    <t>Computer Science, Information Systems</t>
  </si>
  <si>
    <t>250/250</t>
  </si>
  <si>
    <t>IWP</t>
  </si>
  <si>
    <t>Surgery</t>
  </si>
  <si>
    <t>197/284</t>
  </si>
  <si>
    <t>?????</t>
  </si>
  <si>
    <t>ISS</t>
  </si>
  <si>
    <t>68/287</t>
  </si>
  <si>
    <t>IP</t>
  </si>
  <si>
    <t>73/187</t>
  </si>
  <si>
    <t>119/193</t>
  </si>
  <si>
    <t>56/194</t>
  </si>
  <si>
    <t>99/194</t>
  </si>
  <si>
    <t>55/58</t>
  </si>
  <si>
    <t>41/57</t>
  </si>
  <si>
    <t>47/55</t>
  </si>
  <si>
    <t>49/67</t>
  </si>
  <si>
    <t>52/65</t>
  </si>
  <si>
    <t>IJB</t>
  </si>
  <si>
    <t>99/124</t>
  </si>
  <si>
    <t>100/125</t>
  </si>
  <si>
    <t>51/125</t>
  </si>
  <si>
    <t>104/143</t>
  </si>
  <si>
    <t>108/142</t>
  </si>
  <si>
    <t>98/140</t>
  </si>
  <si>
    <t>113/158</t>
  </si>
  <si>
    <t>IJCRE</t>
  </si>
  <si>
    <t>Engineering, Electrical &amp; Electronic</t>
  </si>
  <si>
    <t>284/349</t>
  </si>
  <si>
    <t>IJEEPS</t>
  </si>
  <si>
    <t>Food Science &amp; Technology</t>
  </si>
  <si>
    <t>112/139</t>
  </si>
  <si>
    <t>113/144</t>
  </si>
  <si>
    <t>115/143</t>
  </si>
  <si>
    <t>113/142</t>
  </si>
  <si>
    <t>125/169</t>
  </si>
  <si>
    <t>IJFE</t>
  </si>
  <si>
    <t>157/287</t>
  </si>
  <si>
    <t>IJLD</t>
  </si>
  <si>
    <t>64/79</t>
  </si>
  <si>
    <t>69/80</t>
  </si>
  <si>
    <t>68/79</t>
  </si>
  <si>
    <t>66/78</t>
  </si>
  <si>
    <t>72/90</t>
  </si>
  <si>
    <t>IJMR</t>
  </si>
  <si>
    <t>88/260</t>
  </si>
  <si>
    <t>75/265</t>
  </si>
  <si>
    <t>67/267</t>
  </si>
  <si>
    <t>113/267</t>
  </si>
  <si>
    <t>181/327</t>
  </si>
  <si>
    <t>IJNSNS</t>
  </si>
  <si>
    <t>Engineering, Multidisciplinary</t>
  </si>
  <si>
    <t>54/91</t>
  </si>
  <si>
    <t>51/91</t>
  </si>
  <si>
    <t>48/92</t>
  </si>
  <si>
    <t>64/90</t>
  </si>
  <si>
    <t>Physics, Mathematical</t>
  </si>
  <si>
    <t>23/55</t>
  </si>
  <si>
    <t>20/55</t>
  </si>
  <si>
    <t>16/56</t>
  </si>
  <si>
    <t>96/136</t>
  </si>
  <si>
    <t>86/136</t>
  </si>
  <si>
    <t>90/138</t>
  </si>
  <si>
    <t>Nursing</t>
  </si>
  <si>
    <t>145/190</t>
  </si>
  <si>
    <t>IJNES</t>
  </si>
  <si>
    <t>64/334</t>
  </si>
  <si>
    <t>Albrecht Döhnert</t>
  </si>
  <si>
    <t>IJPT</t>
  </si>
  <si>
    <t>International Journal of the Sociology of Language</t>
  </si>
  <si>
    <t>Sociology</t>
  </si>
  <si>
    <t>Engineering, Aerospace</t>
  </si>
  <si>
    <t>26/31</t>
  </si>
  <si>
    <t>26/34</t>
  </si>
  <si>
    <t>16/34</t>
  </si>
  <si>
    <t>31/34</t>
  </si>
  <si>
    <t>34/51</t>
  </si>
  <si>
    <t>TJENG</t>
  </si>
  <si>
    <t>121/143</t>
  </si>
  <si>
    <t>123/142</t>
  </si>
  <si>
    <t>110/140</t>
  </si>
  <si>
    <t>118/158</t>
  </si>
  <si>
    <t>IPP</t>
  </si>
  <si>
    <t>79/89</t>
  </si>
  <si>
    <t>81/88</t>
  </si>
  <si>
    <t>83/90</t>
  </si>
  <si>
    <t>130/500</t>
  </si>
  <si>
    <t>IPH</t>
  </si>
  <si>
    <t>234/263</t>
  </si>
  <si>
    <t>239/264</t>
  </si>
  <si>
    <t>174/267</t>
  </si>
  <si>
    <t>213/269</t>
  </si>
  <si>
    <t>187/742</t>
  </si>
  <si>
    <t>IRAL</t>
  </si>
  <si>
    <t>116/187</t>
  </si>
  <si>
    <t>114/193</t>
  </si>
  <si>
    <t>54/194</t>
  </si>
  <si>
    <t>7/28</t>
  </si>
  <si>
    <t>IASL</t>
  </si>
  <si>
    <t>206/250</t>
  </si>
  <si>
    <t>Computer Sciences</t>
  </si>
  <si>
    <t>ITIT</t>
  </si>
  <si>
    <t>467/500</t>
  </si>
  <si>
    <t>JBWG</t>
  </si>
  <si>
    <t>314/371</t>
  </si>
  <si>
    <t>158/377</t>
  </si>
  <si>
    <t>141/379</t>
  </si>
  <si>
    <t>271/380</t>
  </si>
  <si>
    <t>169/581</t>
  </si>
  <si>
    <t>JBNST</t>
  </si>
  <si>
    <t>Social Sciences, Mathematical Methods</t>
  </si>
  <si>
    <t>46/51</t>
  </si>
  <si>
    <t>24/52</t>
  </si>
  <si>
    <t>17/53</t>
  </si>
  <si>
    <t>300/334</t>
  </si>
  <si>
    <t>ZNTH</t>
  </si>
  <si>
    <t>49/324</t>
  </si>
  <si>
    <t>55/330</t>
  </si>
  <si>
    <t>52/332</t>
  </si>
  <si>
    <t>66/329</t>
  </si>
  <si>
    <t>CRELLE</t>
  </si>
  <si>
    <t>166/187</t>
  </si>
  <si>
    <t>181/193</t>
  </si>
  <si>
    <t>182/194</t>
  </si>
  <si>
    <t>151/194</t>
  </si>
  <si>
    <t>290/383</t>
  </si>
  <si>
    <t>JALL</t>
  </si>
  <si>
    <t>Journal of Ancient Near Eastern History</t>
  </si>
  <si>
    <t>260/327</t>
  </si>
  <si>
    <t>JAA</t>
  </si>
  <si>
    <t>Remote Sensing</t>
  </si>
  <si>
    <t>44/57</t>
  </si>
  <si>
    <t>JAG</t>
  </si>
  <si>
    <t>Mathematics, Interdisciplinary Applications</t>
  </si>
  <si>
    <t>46/106</t>
  </si>
  <si>
    <t>28/108</t>
  </si>
  <si>
    <t>58/108</t>
  </si>
  <si>
    <t>76/107</t>
  </si>
  <si>
    <t>52/134</t>
  </si>
  <si>
    <t>JCI</t>
  </si>
  <si>
    <t>20/51</t>
  </si>
  <si>
    <t>12/52</t>
  </si>
  <si>
    <t>34/53</t>
  </si>
  <si>
    <t>46/67</t>
  </si>
  <si>
    <t>Theater</t>
  </si>
  <si>
    <t>15/50</t>
  </si>
  <si>
    <t>JCDE</t>
  </si>
  <si>
    <t>JEMC</t>
  </si>
  <si>
    <t>138/383</t>
  </si>
  <si>
    <t>JELF</t>
  </si>
  <si>
    <t>47/57</t>
  </si>
  <si>
    <t>Jan Barabach</t>
  </si>
  <si>
    <t>Geosciences</t>
  </si>
  <si>
    <t>JOGS</t>
  </si>
  <si>
    <t>284/324</t>
  </si>
  <si>
    <t>298/330</t>
  </si>
  <si>
    <t>260/332</t>
  </si>
  <si>
    <t>JGT</t>
  </si>
  <si>
    <t>255/383</t>
  </si>
  <si>
    <t>JHSL</t>
  </si>
  <si>
    <t>Public Administration</t>
  </si>
  <si>
    <t>44/48</t>
  </si>
  <si>
    <t>39/47</t>
  </si>
  <si>
    <t>62/85</t>
  </si>
  <si>
    <t>44/49</t>
  </si>
  <si>
    <t>67/89</t>
  </si>
  <si>
    <t>JHSEM</t>
  </si>
  <si>
    <t>37/67</t>
  </si>
  <si>
    <t>JIB</t>
  </si>
  <si>
    <t>Computer Science, Artificial Intelligence</t>
  </si>
  <si>
    <t>129/192</t>
  </si>
  <si>
    <t>JISYS</t>
  </si>
  <si>
    <t>129/324</t>
  </si>
  <si>
    <t>73/330</t>
  </si>
  <si>
    <t>75/332</t>
  </si>
  <si>
    <t>101/329</t>
  </si>
  <si>
    <t>151/482</t>
  </si>
  <si>
    <t>JIP</t>
  </si>
  <si>
    <t>174/260</t>
  </si>
  <si>
    <t>115/265</t>
  </si>
  <si>
    <t>120/267</t>
  </si>
  <si>
    <t>28/29</t>
  </si>
  <si>
    <t>27/29</t>
  </si>
  <si>
    <t>25/29</t>
  </si>
  <si>
    <t>28/32</t>
  </si>
  <si>
    <t>LABMED</t>
  </si>
  <si>
    <t>JOLL</t>
  </si>
  <si>
    <t>6/383</t>
  </si>
  <si>
    <t>JLS</t>
  </si>
  <si>
    <t>6/53</t>
  </si>
  <si>
    <t>JLT</t>
  </si>
  <si>
    <t>Computer Science, Theory &amp; Methods</t>
  </si>
  <si>
    <t>117/144</t>
  </si>
  <si>
    <t>Monika Maleszka</t>
  </si>
  <si>
    <t>JMC</t>
  </si>
  <si>
    <t>65/136</t>
  </si>
  <si>
    <t>40/136</t>
  </si>
  <si>
    <t>30/138</t>
  </si>
  <si>
    <t>8/137</t>
  </si>
  <si>
    <t>28/164</t>
  </si>
  <si>
    <t>JNETDY</t>
  </si>
  <si>
    <t>26/61</t>
  </si>
  <si>
    <t>18/62</t>
  </si>
  <si>
    <t>16/63</t>
  </si>
  <si>
    <t>6/324</t>
  </si>
  <si>
    <t>7/330</t>
  </si>
  <si>
    <t>4/332</t>
  </si>
  <si>
    <t>JNUM</t>
  </si>
  <si>
    <t>11/260</t>
  </si>
  <si>
    <t>12/265</t>
  </si>
  <si>
    <t>10/267</t>
  </si>
  <si>
    <t>23/267</t>
  </si>
  <si>
    <t>9/327</t>
  </si>
  <si>
    <t>151/322</t>
  </si>
  <si>
    <t>JOM</t>
  </si>
  <si>
    <t>Endocrinology &amp; Metabolism</t>
  </si>
  <si>
    <t>133/143</t>
  </si>
  <si>
    <t>133/145</t>
  </si>
  <si>
    <t>137/146</t>
  </si>
  <si>
    <t>135/145</t>
  </si>
  <si>
    <t>138/182</t>
  </si>
  <si>
    <t>JPEM</t>
  </si>
  <si>
    <t>Pediatrics</t>
  </si>
  <si>
    <t>96/128</t>
  </si>
  <si>
    <t>95/129</t>
  </si>
  <si>
    <t>109/130</t>
  </si>
  <si>
    <t>59/82</t>
  </si>
  <si>
    <t>65/83</t>
  </si>
  <si>
    <t>50/85</t>
  </si>
  <si>
    <t>JPM</t>
  </si>
  <si>
    <t>74/128</t>
  </si>
  <si>
    <t>83/129</t>
  </si>
  <si>
    <t>61/130</t>
  </si>
  <si>
    <t>58/130</t>
  </si>
  <si>
    <t>58/185</t>
  </si>
  <si>
    <t>98/187</t>
  </si>
  <si>
    <t>94/193</t>
  </si>
  <si>
    <t>96/194</t>
  </si>
  <si>
    <t>110/194</t>
  </si>
  <si>
    <t>PR</t>
  </si>
  <si>
    <t>69/89</t>
  </si>
  <si>
    <t>74/88</t>
  </si>
  <si>
    <t>58/86</t>
  </si>
  <si>
    <t>63/93</t>
  </si>
  <si>
    <t>POLYENG</t>
  </si>
  <si>
    <t>48/65</t>
  </si>
  <si>
    <t>JQAS</t>
  </si>
  <si>
    <t>JMBM</t>
  </si>
  <si>
    <t>Materials Science, Multidisciplinary</t>
  </si>
  <si>
    <t>59/65</t>
  </si>
  <si>
    <t>JTSE</t>
  </si>
  <si>
    <t>48/167</t>
  </si>
  <si>
    <t>62/172</t>
  </si>
  <si>
    <t>43/167</t>
  </si>
  <si>
    <t>87/322</t>
  </si>
  <si>
    <t>JTIM</t>
  </si>
  <si>
    <t>190/326</t>
  </si>
  <si>
    <t>KANTYB</t>
  </si>
  <si>
    <t>KANT</t>
  </si>
  <si>
    <t>Nuclear Science &amp; Technology</t>
  </si>
  <si>
    <t>32/34</t>
  </si>
  <si>
    <t>37/42</t>
  </si>
  <si>
    <t>KERN</t>
  </si>
  <si>
    <t>KIERKE</t>
  </si>
  <si>
    <t>598/742</t>
  </si>
  <si>
    <t>CERCLES</t>
  </si>
  <si>
    <t>LDR</t>
  </si>
  <si>
    <t>268/383</t>
  </si>
  <si>
    <t>Modern Languages</t>
  </si>
  <si>
    <t>LEX</t>
  </si>
  <si>
    <t>72/87</t>
  </si>
  <si>
    <t xml:space="preserve">Q4
</t>
  </si>
  <si>
    <t>73/86</t>
  </si>
  <si>
    <t>107/164</t>
  </si>
  <si>
    <t>LIBRI</t>
  </si>
  <si>
    <t>105/187</t>
  </si>
  <si>
    <t>139/193</t>
  </si>
  <si>
    <t>156/194</t>
  </si>
  <si>
    <t>198/383</t>
  </si>
  <si>
    <t>TLR</t>
  </si>
  <si>
    <t>107/187</t>
  </si>
  <si>
    <t>65/193</t>
  </si>
  <si>
    <t>19/194</t>
  </si>
  <si>
    <t>52/194</t>
  </si>
  <si>
    <t>27/383</t>
  </si>
  <si>
    <t>LINGTY</t>
  </si>
  <si>
    <t>99/187</t>
  </si>
  <si>
    <t>128/193</t>
  </si>
  <si>
    <t>118/194</t>
  </si>
  <si>
    <t>83/383</t>
  </si>
  <si>
    <t>LING</t>
  </si>
  <si>
    <t>113/193</t>
  </si>
  <si>
    <t>127/194</t>
  </si>
  <si>
    <t>111/383</t>
  </si>
  <si>
    <t>LINGVAN</t>
  </si>
  <si>
    <t>Chemistry, Inorganic &amp; Nuclear</t>
  </si>
  <si>
    <t>41/45</t>
  </si>
  <si>
    <t>28/46</t>
  </si>
  <si>
    <t>29/42</t>
  </si>
  <si>
    <t>26/44</t>
  </si>
  <si>
    <t>MGMC</t>
  </si>
  <si>
    <t>54/57</t>
  </si>
  <si>
    <t>39/56</t>
  </si>
  <si>
    <t>Zoology</t>
  </si>
  <si>
    <t>134/168</t>
  </si>
  <si>
    <t>130/175</t>
  </si>
  <si>
    <t>112/176</t>
  </si>
  <si>
    <t>109/176</t>
  </si>
  <si>
    <t>87/181</t>
  </si>
  <si>
    <t>MAMMALIA</t>
  </si>
  <si>
    <t>Materials Science, Characterization &amp; Testing</t>
  </si>
  <si>
    <t>27/33</t>
  </si>
  <si>
    <t>19/32</t>
  </si>
  <si>
    <t>16/32</t>
  </si>
  <si>
    <t>13/32</t>
  </si>
  <si>
    <t>11/38</t>
  </si>
  <si>
    <t>MT</t>
  </si>
  <si>
    <t>215/324</t>
  </si>
  <si>
    <t>220/330</t>
  </si>
  <si>
    <t>154/332</t>
  </si>
  <si>
    <t>62/329</t>
  </si>
  <si>
    <t>90/482</t>
  </si>
  <si>
    <t>MS</t>
  </si>
  <si>
    <t>Genetics &amp; Heredity</t>
  </si>
  <si>
    <t>163/177</t>
  </si>
  <si>
    <t>148/175</t>
  </si>
  <si>
    <t>168/175</t>
  </si>
  <si>
    <t>157/171</t>
  </si>
  <si>
    <t>183/189</t>
  </si>
  <si>
    <t>MEDGEN</t>
  </si>
  <si>
    <t>179/326</t>
  </si>
  <si>
    <t>MP</t>
  </si>
  <si>
    <t>389/500</t>
  </si>
  <si>
    <t>MGZS</t>
  </si>
  <si>
    <t>Criminology &amp; Penology</t>
  </si>
  <si>
    <t>69/69</t>
  </si>
  <si>
    <t>68/69</t>
  </si>
  <si>
    <t>65/69</t>
  </si>
  <si>
    <t>101/112</t>
  </si>
  <si>
    <t>MKS</t>
  </si>
  <si>
    <t>141/164</t>
  </si>
  <si>
    <t>MCMA</t>
  </si>
  <si>
    <t>111/326</t>
  </si>
  <si>
    <t>MOPP</t>
  </si>
  <si>
    <t>Ethics</t>
  </si>
  <si>
    <t>101/187</t>
  </si>
  <si>
    <t>88/193</t>
  </si>
  <si>
    <t>74/194</t>
  </si>
  <si>
    <t>41/194</t>
  </si>
  <si>
    <t>MULTI</t>
  </si>
  <si>
    <t>NAHARAIM</t>
  </si>
  <si>
    <t>Nanoscience &amp; Nanotechnology</t>
  </si>
  <si>
    <t>122/139</t>
  </si>
  <si>
    <t>Agnieszka Bednarczyk-Drąg</t>
  </si>
  <si>
    <t>NANOFAB</t>
  </si>
  <si>
    <t>Ceased</t>
  </si>
  <si>
    <t>Physics, Applied</t>
  </si>
  <si>
    <t>18/154</t>
  </si>
  <si>
    <t>20/160</t>
  </si>
  <si>
    <t>25/161</t>
  </si>
  <si>
    <t>23/159</t>
  </si>
  <si>
    <t>30/176</t>
  </si>
  <si>
    <t>31/179</t>
  </si>
  <si>
    <t>NANOPH</t>
  </si>
  <si>
    <t>44/314</t>
  </si>
  <si>
    <t>49/335</t>
  </si>
  <si>
    <t>73/345</t>
  </si>
  <si>
    <t>22/103</t>
  </si>
  <si>
    <t>25/107</t>
  </si>
  <si>
    <t>34/109</t>
  </si>
  <si>
    <t>36/140</t>
  </si>
  <si>
    <t>7/97</t>
  </si>
  <si>
    <t>9/99</t>
  </si>
  <si>
    <t>11/101</t>
  </si>
  <si>
    <t>36/154</t>
  </si>
  <si>
    <t>22/160</t>
  </si>
  <si>
    <t>44/178</t>
  </si>
  <si>
    <t>Juliusz Skoryna</t>
  </si>
  <si>
    <t>NTREV</t>
  </si>
  <si>
    <t>58/177</t>
  </si>
  <si>
    <t>64/224</t>
  </si>
  <si>
    <t>101/314</t>
  </si>
  <si>
    <t>60/335</t>
  </si>
  <si>
    <t>138/414</t>
  </si>
  <si>
    <t>48/103</t>
  </si>
  <si>
    <t>28/107</t>
  </si>
  <si>
    <t>48/138</t>
  </si>
  <si>
    <t>34/107</t>
  </si>
  <si>
    <t>52/139</t>
  </si>
  <si>
    <t>NZSTH</t>
  </si>
  <si>
    <t>155/500</t>
  </si>
  <si>
    <t>NGS</t>
  </si>
  <si>
    <t>Acoustics</t>
  </si>
  <si>
    <t>8/39</t>
  </si>
  <si>
    <t>NOISE</t>
  </si>
  <si>
    <t>NLENG</t>
  </si>
  <si>
    <t>Engineering, Mechanical</t>
  </si>
  <si>
    <t>53/89</t>
  </si>
  <si>
    <t>NPF</t>
  </si>
  <si>
    <t>12/21</t>
  </si>
  <si>
    <t>14/22</t>
  </si>
  <si>
    <t>11/21</t>
  </si>
  <si>
    <t>13/23</t>
  </si>
  <si>
    <t>NPPRJ</t>
  </si>
  <si>
    <t>Oncologie</t>
  </si>
  <si>
    <t>Oncology</t>
  </si>
  <si>
    <t>244/244</t>
  </si>
  <si>
    <t>238/242</t>
  </si>
  <si>
    <t>240/245</t>
  </si>
  <si>
    <t>235/241</t>
  </si>
  <si>
    <t>288/317</t>
  </si>
  <si>
    <t>ONCOLOGIE</t>
  </si>
  <si>
    <t>Agriculture, Multidisciplinary</t>
  </si>
  <si>
    <t>Oskar Szczepaniak</t>
  </si>
  <si>
    <t>OPAG</t>
  </si>
  <si>
    <t>57/158</t>
  </si>
  <si>
    <t>Katarzyna Inga Michalak</t>
  </si>
  <si>
    <t>OPAR</t>
  </si>
  <si>
    <t>Astronomy &amp; Astrophysics</t>
  </si>
  <si>
    <t>58/68</t>
  </si>
  <si>
    <t>63/68</t>
  </si>
  <si>
    <t>61/69</t>
  </si>
  <si>
    <t>64/69</t>
  </si>
  <si>
    <t>77/84</t>
  </si>
  <si>
    <t>71/84</t>
  </si>
  <si>
    <t>ASTRO</t>
  </si>
  <si>
    <t>133/177</t>
  </si>
  <si>
    <t>132/179</t>
  </si>
  <si>
    <t>128/179</t>
  </si>
  <si>
    <t>110/178</t>
  </si>
  <si>
    <t>136/230</t>
  </si>
  <si>
    <t>CHEM</t>
  </si>
  <si>
    <t>102/144</t>
  </si>
  <si>
    <t>COMP</t>
  </si>
  <si>
    <t>Cultural Studies</t>
  </si>
  <si>
    <t>48/58</t>
  </si>
  <si>
    <t>Katarzyna Tempczyk</t>
  </si>
  <si>
    <t>CULTURE</t>
  </si>
  <si>
    <t>72/178</t>
  </si>
  <si>
    <t>Natalia Lindner</t>
  </si>
  <si>
    <t>ENG</t>
  </si>
  <si>
    <t>Geosciences, Multidisciplinary</t>
  </si>
  <si>
    <t>174/200</t>
  </si>
  <si>
    <t>176/199</t>
  </si>
  <si>
    <t>168/201</t>
  </si>
  <si>
    <t>135/201</t>
  </si>
  <si>
    <t>177/248</t>
  </si>
  <si>
    <t>GEO</t>
  </si>
  <si>
    <t>Biology</t>
  </si>
  <si>
    <t>81/93</t>
  </si>
  <si>
    <t>78/93</t>
  </si>
  <si>
    <t>75/94</t>
  </si>
  <si>
    <t>51/92</t>
  </si>
  <si>
    <t>67/111</t>
  </si>
  <si>
    <t>BIOL</t>
  </si>
  <si>
    <t>208/287</t>
  </si>
  <si>
    <t>OPLI</t>
  </si>
  <si>
    <t>167/324</t>
  </si>
  <si>
    <t>166/330</t>
  </si>
  <si>
    <t>162/332</t>
  </si>
  <si>
    <t>54/482</t>
  </si>
  <si>
    <t>Justyna Zuk</t>
  </si>
  <si>
    <t>MATH</t>
  </si>
  <si>
    <t>Medicine, General and Internal</t>
  </si>
  <si>
    <t>108/165</t>
  </si>
  <si>
    <t>91/169</t>
  </si>
  <si>
    <t>114/172</t>
  </si>
  <si>
    <t>109/167</t>
  </si>
  <si>
    <t>116/322</t>
  </si>
  <si>
    <t>Magdalena Wierzchowiecka</t>
  </si>
  <si>
    <t>MED</t>
  </si>
  <si>
    <t>67/326</t>
  </si>
  <si>
    <t>OPPHIL</t>
  </si>
  <si>
    <t>Physics, Multidisciplinary</t>
  </si>
  <si>
    <t>64/85</t>
  </si>
  <si>
    <t>66/85</t>
  </si>
  <si>
    <t>62/86</t>
  </si>
  <si>
    <t>51/85</t>
  </si>
  <si>
    <t>59/111</t>
  </si>
  <si>
    <t>PHYS</t>
  </si>
  <si>
    <t>66/334</t>
  </si>
  <si>
    <t>OPTH</t>
  </si>
  <si>
    <t>196/315</t>
  </si>
  <si>
    <t>PEPS</t>
  </si>
  <si>
    <t>30/59</t>
  </si>
  <si>
    <t>PHIL</t>
  </si>
  <si>
    <t>PHON</t>
  </si>
  <si>
    <t>24/32</t>
  </si>
  <si>
    <t>16/31</t>
  </si>
  <si>
    <t>Audiology &amp; Speech-Language Pathology</t>
  </si>
  <si>
    <t>20/27</t>
  </si>
  <si>
    <t>24/27</t>
  </si>
  <si>
    <t>26/27</t>
  </si>
  <si>
    <t>26/35</t>
  </si>
  <si>
    <t>81/187</t>
  </si>
  <si>
    <t>60/193</t>
  </si>
  <si>
    <t>93/194</t>
  </si>
  <si>
    <t>121/194</t>
  </si>
  <si>
    <t>143/383</t>
  </si>
  <si>
    <t>Multidisciplinary Sciences</t>
  </si>
  <si>
    <t>64/135</t>
  </si>
  <si>
    <t>PSR</t>
  </si>
  <si>
    <t>Removed from Web of Science as of 2023</t>
  </si>
  <si>
    <t>PP</t>
  </si>
  <si>
    <t>202/317</t>
  </si>
  <si>
    <t>179/187</t>
  </si>
  <si>
    <t>166/193</t>
  </si>
  <si>
    <t>174/194</t>
  </si>
  <si>
    <t>PSICL</t>
  </si>
  <si>
    <t>77/79</t>
  </si>
  <si>
    <t>80/80</t>
  </si>
  <si>
    <t>76/79</t>
  </si>
  <si>
    <t>71/78</t>
  </si>
  <si>
    <t>82/90</t>
  </si>
  <si>
    <t>PM</t>
  </si>
  <si>
    <t>Anthropology</t>
  </si>
  <si>
    <t>65/90</t>
  </si>
  <si>
    <t>75/88</t>
  </si>
  <si>
    <t>82/93</t>
  </si>
  <si>
    <t>67/91</t>
  </si>
  <si>
    <t>PZ</t>
  </si>
  <si>
    <t>140/187</t>
  </si>
  <si>
    <t>125/193</t>
  </si>
  <si>
    <t>163/194</t>
  </si>
  <si>
    <t>PROBUS</t>
  </si>
  <si>
    <t>295/297</t>
  </si>
  <si>
    <t>290/298</t>
  </si>
  <si>
    <t>290/296</t>
  </si>
  <si>
    <t>282/285</t>
  </si>
  <si>
    <t>305/315</t>
  </si>
  <si>
    <t>Jędrzej Daszkiewicz</t>
  </si>
  <si>
    <t>PTERIDINES</t>
  </si>
  <si>
    <t>Biophysics</t>
  </si>
  <si>
    <t>71/71</t>
  </si>
  <si>
    <t>70/72</t>
  </si>
  <si>
    <t xml:space="preserve">Chemistry, Multidisciplinary </t>
  </si>
  <si>
    <t>109/177</t>
  </si>
  <si>
    <t>108/179</t>
  </si>
  <si>
    <t>118/179</t>
  </si>
  <si>
    <t>123/178</t>
  </si>
  <si>
    <t>140/230</t>
  </si>
  <si>
    <t>PAC</t>
  </si>
  <si>
    <t>32/45</t>
  </si>
  <si>
    <t>33/45</t>
  </si>
  <si>
    <t>27/46</t>
  </si>
  <si>
    <t>16/44</t>
  </si>
  <si>
    <t>22/44</t>
  </si>
  <si>
    <t>RACT</t>
  </si>
  <si>
    <t>15/34</t>
  </si>
  <si>
    <t>19/34</t>
  </si>
  <si>
    <t>10/34</t>
  </si>
  <si>
    <t>154/164</t>
  </si>
  <si>
    <t>ROSE</t>
  </si>
  <si>
    <t>83/87</t>
  </si>
  <si>
    <t>79/86</t>
  </si>
  <si>
    <t xml:space="preserve">76/84	</t>
  </si>
  <si>
    <t>122/161</t>
  </si>
  <si>
    <t>RES</t>
  </si>
  <si>
    <t>215/411</t>
  </si>
  <si>
    <t>RLE</t>
  </si>
  <si>
    <t>371/371</t>
  </si>
  <si>
    <t>355/377</t>
  </si>
  <si>
    <t>379/379</t>
  </si>
  <si>
    <t>344/380</t>
  </si>
  <si>
    <t>488/581</t>
  </si>
  <si>
    <t>RNE</t>
  </si>
  <si>
    <t xml:space="preserve">Chemistry, Analytical </t>
  </si>
  <si>
    <t>45/86</t>
  </si>
  <si>
    <t>40/83</t>
  </si>
  <si>
    <t>57/87</t>
  </si>
  <si>
    <t>20/86</t>
  </si>
  <si>
    <t>67/99</t>
  </si>
  <si>
    <t>REVAC</t>
  </si>
  <si>
    <t>20/143</t>
  </si>
  <si>
    <t>21/143</t>
  </si>
  <si>
    <t>15/142</t>
  </si>
  <si>
    <t>87/158</t>
  </si>
  <si>
    <t>REVCE</t>
  </si>
  <si>
    <t>29/45</t>
  </si>
  <si>
    <t>18/45</t>
  </si>
  <si>
    <t>22/46</t>
  </si>
  <si>
    <t>6/42</t>
  </si>
  <si>
    <t>36/44</t>
  </si>
  <si>
    <t>REVIC</t>
  </si>
  <si>
    <t>4/85</t>
  </si>
  <si>
    <t>16/88</t>
  </si>
  <si>
    <t>4/87</t>
  </si>
  <si>
    <t>RIMG-B</t>
  </si>
  <si>
    <t>1/30</t>
  </si>
  <si>
    <t>5/30</t>
  </si>
  <si>
    <t>but still in Book Citation Index</t>
  </si>
  <si>
    <t>Neurosciences</t>
  </si>
  <si>
    <t>111/271</t>
  </si>
  <si>
    <t>99/273</t>
  </si>
  <si>
    <t>97/274</t>
  </si>
  <si>
    <t>102/272</t>
  </si>
  <si>
    <t>109/306</t>
  </si>
  <si>
    <t>REVNEURO</t>
  </si>
  <si>
    <t>261/314</t>
  </si>
  <si>
    <t>167/335</t>
  </si>
  <si>
    <t>118/345</t>
  </si>
  <si>
    <t>163/342</t>
  </si>
  <si>
    <t>278/420</t>
  </si>
  <si>
    <t>RAMS</t>
  </si>
  <si>
    <t>93/103</t>
  </si>
  <si>
    <t>64/107</t>
  </si>
  <si>
    <t>57/109</t>
  </si>
  <si>
    <t>Environmental Sciences</t>
  </si>
  <si>
    <t>130/265</t>
  </si>
  <si>
    <t>115/274</t>
  </si>
  <si>
    <t>125/279</t>
  </si>
  <si>
    <t>REVEH</t>
  </si>
  <si>
    <t>Public, Environmental &amp; Occupational Health</t>
  </si>
  <si>
    <t>74/173</t>
  </si>
  <si>
    <t>66/203</t>
  </si>
  <si>
    <t>87/210</t>
  </si>
  <si>
    <t>77/207</t>
  </si>
  <si>
    <t>274/399</t>
  </si>
  <si>
    <t>RHIZ</t>
  </si>
  <si>
    <t xml:space="preserve">251/260
</t>
  </si>
  <si>
    <t xml:space="preserve">161/265
</t>
  </si>
  <si>
    <t xml:space="preserve">Q3
</t>
  </si>
  <si>
    <t>179/267</t>
  </si>
  <si>
    <t>242/267</t>
  </si>
  <si>
    <t>230/327</t>
  </si>
  <si>
    <t>RNAM</t>
  </si>
  <si>
    <t>Clinical Neurology</t>
  </si>
  <si>
    <t>204/267</t>
  </si>
  <si>
    <t>SJPAIN</t>
  </si>
  <si>
    <t>Materials Science, Composites</t>
  </si>
  <si>
    <t>24/26</t>
  </si>
  <si>
    <t>24/28</t>
  </si>
  <si>
    <t>22/28</t>
  </si>
  <si>
    <t>28/35</t>
  </si>
  <si>
    <t>SECM</t>
  </si>
  <si>
    <t>101/108</t>
  </si>
  <si>
    <t>102/110</t>
  </si>
  <si>
    <t>100/111</t>
  </si>
  <si>
    <t>90/110</t>
  </si>
  <si>
    <t>87/395</t>
  </si>
  <si>
    <t>SEM</t>
  </si>
  <si>
    <t>288/482</t>
  </si>
  <si>
    <t>SPMA</t>
  </si>
  <si>
    <t>284/297</t>
  </si>
  <si>
    <t>292/298</t>
  </si>
  <si>
    <t>289/296</t>
  </si>
  <si>
    <t>275/285</t>
  </si>
  <si>
    <t>294/315</t>
  </si>
  <si>
    <t>SAGMB</t>
  </si>
  <si>
    <t>52/59</t>
  </si>
  <si>
    <t>58/58</t>
  </si>
  <si>
    <t>56/57</t>
  </si>
  <si>
    <t>65/67</t>
  </si>
  <si>
    <t>84/124</t>
  </si>
  <si>
    <t>123/125</t>
  </si>
  <si>
    <t>118/125</t>
  </si>
  <si>
    <t>81/164</t>
  </si>
  <si>
    <t>STRM</t>
  </si>
  <si>
    <t>335/371</t>
  </si>
  <si>
    <t>312/377</t>
  </si>
  <si>
    <t>318/379</t>
  </si>
  <si>
    <t>334/380</t>
  </si>
  <si>
    <t>SNDE</t>
  </si>
  <si>
    <t>51/51</t>
  </si>
  <si>
    <t>45/52</t>
  </si>
  <si>
    <t>46/53</t>
  </si>
  <si>
    <t>150/383</t>
  </si>
  <si>
    <t>STUF</t>
  </si>
  <si>
    <t xml:space="preserve">Chemistry, Applied </t>
  </si>
  <si>
    <t>56/71</t>
  </si>
  <si>
    <t>59/74</t>
  </si>
  <si>
    <t>59/72</t>
  </si>
  <si>
    <t>57/72</t>
  </si>
  <si>
    <t>63/76</t>
  </si>
  <si>
    <t>TSD</t>
  </si>
  <si>
    <t>Chemistry, Physical</t>
  </si>
  <si>
    <t>144/159</t>
  </si>
  <si>
    <t>151/162</t>
  </si>
  <si>
    <t>153/163</t>
  </si>
  <si>
    <t>109/143</t>
  </si>
  <si>
    <t>114/143</t>
  </si>
  <si>
    <t>120/142</t>
  </si>
  <si>
    <t>TEXT</t>
  </si>
  <si>
    <t xml:space="preserve">Communication                     </t>
  </si>
  <si>
    <t>90/92</t>
  </si>
  <si>
    <t>92/94</t>
  </si>
  <si>
    <t>90/94</t>
  </si>
  <si>
    <t xml:space="preserve">Linguistics                                </t>
  </si>
  <si>
    <t>156/187</t>
  </si>
  <si>
    <t>153/193</t>
  </si>
  <si>
    <t>136/194</t>
  </si>
  <si>
    <t>132/217</t>
  </si>
  <si>
    <t>497/581</t>
  </si>
  <si>
    <t>EV</t>
  </si>
  <si>
    <t>1/187</t>
  </si>
  <si>
    <t>49/193</t>
  </si>
  <si>
    <t>90/194</t>
  </si>
  <si>
    <t>TL</t>
  </si>
  <si>
    <t>Instruments &amp; Instrumentation</t>
  </si>
  <si>
    <t>61/64</t>
  </si>
  <si>
    <t>64/64</t>
  </si>
  <si>
    <t>62/64</t>
  </si>
  <si>
    <t>56/63</t>
  </si>
  <si>
    <t>69/76</t>
  </si>
  <si>
    <t>TEME</t>
  </si>
  <si>
    <t>243/271</t>
  </si>
  <si>
    <t>246/273</t>
  </si>
  <si>
    <t>261/274</t>
  </si>
  <si>
    <t>266/306</t>
  </si>
  <si>
    <t>222/272</t>
  </si>
  <si>
    <t>TNSCI</t>
  </si>
  <si>
    <t>22/59</t>
  </si>
  <si>
    <t>TC</t>
  </si>
  <si>
    <t>294/297</t>
  </si>
  <si>
    <t>293/298</t>
  </si>
  <si>
    <t>294/296</t>
  </si>
  <si>
    <t>279/285</t>
  </si>
  <si>
    <t>309/315</t>
  </si>
  <si>
    <t>TJB</t>
  </si>
  <si>
    <t>148/500</t>
  </si>
  <si>
    <t>VFZG</t>
  </si>
  <si>
    <t>Wittgenstein-Studien</t>
  </si>
  <si>
    <t>160/383</t>
  </si>
  <si>
    <t>Birgit Sievert</t>
  </si>
  <si>
    <t>PHRAS</t>
  </si>
  <si>
    <t>146/158</t>
  </si>
  <si>
    <t>ZAES</t>
  </si>
  <si>
    <t>57/204</t>
  </si>
  <si>
    <t>ZAA</t>
  </si>
  <si>
    <t>ZAC</t>
  </si>
  <si>
    <t>81/158</t>
  </si>
  <si>
    <t>ZA</t>
  </si>
  <si>
    <t>120/334</t>
  </si>
  <si>
    <t>ZAW</t>
  </si>
  <si>
    <t>151/334</t>
  </si>
  <si>
    <t>ZNW</t>
  </si>
  <si>
    <t>261/334</t>
  </si>
  <si>
    <t>ZEE</t>
  </si>
  <si>
    <t>238/383</t>
  </si>
  <si>
    <t>ZGL</t>
  </si>
  <si>
    <t>39/58</t>
  </si>
  <si>
    <t>transcript</t>
  </si>
  <si>
    <t>ZIG</t>
  </si>
  <si>
    <t>Crystallography</t>
  </si>
  <si>
    <t>17/26</t>
  </si>
  <si>
    <t>19/26</t>
  </si>
  <si>
    <t>20/26</t>
  </si>
  <si>
    <t>17/33</t>
  </si>
  <si>
    <t>ZKRI</t>
  </si>
  <si>
    <t>26/26</t>
  </si>
  <si>
    <t>25/26</t>
  </si>
  <si>
    <t>30/33</t>
  </si>
  <si>
    <t>NCRS</t>
  </si>
  <si>
    <t>138/154</t>
  </si>
  <si>
    <t>144/162</t>
  </si>
  <si>
    <t>139/172</t>
  </si>
  <si>
    <t>132/161</t>
  </si>
  <si>
    <t>132/172</t>
  </si>
  <si>
    <t>ZNA</t>
  </si>
  <si>
    <t>53/85</t>
  </si>
  <si>
    <t>58/85</t>
  </si>
  <si>
    <t>70/110</t>
  </si>
  <si>
    <t>39/45</t>
  </si>
  <si>
    <t>42/45</t>
  </si>
  <si>
    <t>42/46</t>
  </si>
  <si>
    <t>ZNB</t>
  </si>
  <si>
    <t>48/57</t>
  </si>
  <si>
    <t>47/56</t>
  </si>
  <si>
    <t>43/58</t>
  </si>
  <si>
    <t>274/298</t>
  </si>
  <si>
    <t>269/296</t>
  </si>
  <si>
    <t>249/285</t>
  </si>
  <si>
    <t>235/315</t>
  </si>
  <si>
    <t>ZNC</t>
  </si>
  <si>
    <t>Pharmacology &amp; Pharmacy</t>
  </si>
  <si>
    <t>242/270</t>
  </si>
  <si>
    <t>241/275</t>
  </si>
  <si>
    <t>239/279</t>
  </si>
  <si>
    <t>105/159</t>
  </si>
  <si>
    <t>109/162</t>
  </si>
  <si>
    <t>75/163</t>
  </si>
  <si>
    <t>116/161</t>
  </si>
  <si>
    <t>116/172</t>
  </si>
  <si>
    <t>ZPCH</t>
  </si>
  <si>
    <t>21/108</t>
  </si>
  <si>
    <t>ZRP</t>
  </si>
  <si>
    <t>272/383</t>
  </si>
  <si>
    <t>SLAW</t>
  </si>
  <si>
    <t>111/150</t>
  </si>
  <si>
    <t>105/149</t>
  </si>
  <si>
    <t>138/148</t>
  </si>
  <si>
    <t>125/149</t>
  </si>
  <si>
    <t>161/214</t>
  </si>
  <si>
    <t>ZFSOZ</t>
  </si>
  <si>
    <t>135/187</t>
  </si>
  <si>
    <t>130/193</t>
  </si>
  <si>
    <t>160/194</t>
  </si>
  <si>
    <t>ZFS</t>
  </si>
  <si>
    <t>Hospitality, Leisure, Sport &amp; Tourism</t>
  </si>
  <si>
    <t>110/135</t>
  </si>
  <si>
    <t>TW</t>
  </si>
  <si>
    <t>ZFW - Advances in Economic Geography</t>
  </si>
  <si>
    <t>209/371</t>
  </si>
  <si>
    <t>212/377</t>
  </si>
  <si>
    <t>184/379</t>
  </si>
  <si>
    <t>ZFW</t>
  </si>
  <si>
    <t>Geography</t>
  </si>
  <si>
    <t>62/84</t>
  </si>
  <si>
    <t>68/85</t>
  </si>
  <si>
    <t>69/167</t>
  </si>
  <si>
    <t>Cceased or no longer with De Gruyter</t>
  </si>
  <si>
    <t>Removed from the Web of Science as of 2023</t>
  </si>
  <si>
    <t>Book series: no longer included in SCIE, but still in Book Citation Index</t>
  </si>
  <si>
    <t>WoS Indices</t>
  </si>
  <si>
    <t>Average JIF 2019</t>
  </si>
  <si>
    <t>Average JIF 2020</t>
  </si>
  <si>
    <t>Average JIF 2021</t>
  </si>
  <si>
    <t>Average JCI 2020</t>
  </si>
  <si>
    <t>Average JCI 2021</t>
  </si>
  <si>
    <t>Open Access</t>
  </si>
  <si>
    <t>Subscription</t>
  </si>
  <si>
    <t>Number JIF 2020</t>
  </si>
  <si>
    <t>Number JIF 2021</t>
  </si>
  <si>
    <t>Number JIF 2022</t>
  </si>
  <si>
    <t>Number JCI 2020</t>
  </si>
  <si>
    <t>Number JCI 2021</t>
  </si>
  <si>
    <t>Number JCI 2022</t>
  </si>
  <si>
    <t>DG Business Area</t>
  </si>
  <si>
    <t>Business, Economics, Law &amp; Social Sciences</t>
  </si>
  <si>
    <t>STM</t>
  </si>
  <si>
    <t>Medicine &amp; Life Sciences</t>
  </si>
  <si>
    <t>Humanities</t>
  </si>
  <si>
    <t>AHCI+SSCI</t>
  </si>
  <si>
    <t>SCIE+SSCI</t>
  </si>
  <si>
    <t>393/500</t>
  </si>
  <si>
    <t>104/383</t>
  </si>
  <si>
    <t>212/326</t>
  </si>
  <si>
    <t>221/411</t>
  </si>
  <si>
    <t>172/326</t>
  </si>
  <si>
    <t>8/178</t>
  </si>
  <si>
    <t>AHCI+SCIE+SSCI</t>
  </si>
  <si>
    <t>219/383</t>
  </si>
  <si>
    <t>58/158</t>
  </si>
  <si>
    <t>179/383</t>
  </si>
  <si>
    <t>Category</t>
  </si>
  <si>
    <t xml:space="preserve">- </t>
  </si>
  <si>
    <t>David Sleeman</t>
  </si>
  <si>
    <t>Mineralogical Society of America</t>
  </si>
  <si>
    <t>at - Automatisierungstechnik</t>
  </si>
  <si>
    <t>140/297</t>
  </si>
  <si>
    <t>Medicine &amp; Life Science</t>
  </si>
  <si>
    <t>77/87</t>
  </si>
  <si>
    <t>Katharina Appelt</t>
  </si>
  <si>
    <t>59/106</t>
  </si>
  <si>
    <t>132/234</t>
  </si>
  <si>
    <t xml:space="preserve"> - </t>
  </si>
  <si>
    <t>0,.862</t>
  </si>
  <si>
    <t>-</t>
  </si>
  <si>
    <t>Mineralogical Society of America, book series</t>
  </si>
  <si>
    <t>tm - Technisches Messen</t>
  </si>
  <si>
    <t xml:space="preserve">Zeitschrift für Kristallographie - Crystalline Materials </t>
  </si>
  <si>
    <t>Zeitschrift für Kristallographie - New Crystal Structures</t>
  </si>
  <si>
    <t>Zeitschrift für Naturforschung A - A Journal of Physical Sciences</t>
  </si>
  <si>
    <t>Zeitschrift für Naturforschung B - A Journal of Chemical Sciences</t>
  </si>
  <si>
    <t>Zeitschrift für Naturforschung C - A Journal of Biosciences</t>
  </si>
  <si>
    <t>Average</t>
  </si>
  <si>
    <t>1,21</t>
  </si>
  <si>
    <t>2,22</t>
  </si>
  <si>
    <t>Carolin Eckardt</t>
  </si>
  <si>
    <t>Archiv für Reformationsgeschichte - Archive for Reformation History</t>
  </si>
  <si>
    <t>Sophie Wagenhofer</t>
  </si>
  <si>
    <t>Philologus - Zeitschrift für antike Literatur und ihre Rezeption</t>
  </si>
  <si>
    <t>Maxim Karagodin</t>
  </si>
  <si>
    <t>Information - Wissenschaft &amp; Praxis</t>
  </si>
  <si>
    <t>it - Information Technology</t>
  </si>
  <si>
    <t>Unassigned</t>
  </si>
  <si>
    <t>STUF - Language Typology and Universals</t>
  </si>
  <si>
    <t>Competitor Analysis</t>
  </si>
  <si>
    <t>InCites Data: Journal Articles published 2019-2020 (publication years for JIF 2021)</t>
  </si>
  <si>
    <t>Publisher</t>
  </si>
  <si>
    <t>Number of Journals</t>
  </si>
  <si>
    <t>Number of Documents</t>
  </si>
  <si>
    <t>Number of Citations</t>
  </si>
  <si>
    <t>% of Docs OA</t>
  </si>
  <si>
    <t>Number of Journals
with JIF</t>
  </si>
  <si>
    <t>% Journals with JIF</t>
  </si>
  <si>
    <t>Average
JIF 2021</t>
  </si>
  <si>
    <t>Median
JIF 2021</t>
  </si>
  <si>
    <t>Number of JIF Journals in Q1</t>
  </si>
  <si>
    <t>% JIF Journals in Q1</t>
  </si>
  <si>
    <t>Number of JIF Journals in Upper Half
(Q1, Q2)</t>
  </si>
  <si>
    <t>% JIF Journals in Upper Half
(Q1, Q2)</t>
  </si>
  <si>
    <t>Number of JIF Journals in Lower Half
(Q3, Q4)</t>
  </si>
  <si>
    <t>% JIF Journals in Lower Half
(Q3, Q4)</t>
  </si>
  <si>
    <t>Elsevier</t>
  </si>
  <si>
    <t>Springer Nature</t>
  </si>
  <si>
    <t>Wiley</t>
  </si>
  <si>
    <t>Taylor &amp; Francis</t>
  </si>
  <si>
    <t>OUP</t>
  </si>
  <si>
    <t>Sage</t>
  </si>
  <si>
    <t>CUP</t>
  </si>
  <si>
    <t>De Gruyter</t>
  </si>
  <si>
    <t>Name</t>
  </si>
  <si>
    <t>Web of Science Documents</t>
  </si>
  <si>
    <t>Times Cited</t>
  </si>
  <si>
    <t>Rank</t>
  </si>
  <si>
    <t>JIF Quartile</t>
  </si>
  <si>
    <t>Source Type</t>
  </si>
  <si>
    <t>WoS Categories</t>
  </si>
  <si>
    <t>Journal Impact Factor</t>
  </si>
  <si>
    <t>Average JIF Percentile</t>
  </si>
  <si>
    <t>All Open Access Documents</t>
  </si>
  <si>
    <t>SCIENCE OF THE TOTAL ENVIRONMENT</t>
  </si>
  <si>
    <t>ENVIRONMENTAL SCIENCES</t>
  </si>
  <si>
    <t>CHEMICAL ENGINEERING JOURNAL</t>
  </si>
  <si>
    <t>ENGINEERING, CHEMICAL;ENGINEERING, ENVIRONMENTAL</t>
  </si>
  <si>
    <t>JOURNAL OF CLEANER PRODUCTION</t>
  </si>
  <si>
    <t>ENGINEERING, ENVIRONMENTAL;ENVIRONMENTAL SCIENCES;GREEN &amp; SUSTAINABLE SCIENCE &amp; TECHNOLOGY</t>
  </si>
  <si>
    <t>LANCET</t>
  </si>
  <si>
    <t>MEDICINE, GENERAL &amp; INTERNAL</t>
  </si>
  <si>
    <t>JOURNAL OF ALLOYS AND COMPOUNDS</t>
  </si>
  <si>
    <t>CHEMISTRY, PHYSICAL;MATERIALS SCIENCE, MULTIDISCIPLINARY;METALLURGY &amp; METALLURGICAL ENGINEERING</t>
  </si>
  <si>
    <t>APPLIED SURFACE SCIENCE</t>
  </si>
  <si>
    <t>CHEMISTRY, PHYSICAL;MATERIALS SCIENCE, COATINGS &amp; FILMS;PHYSICS, APPLIED;PHYSICS, CONDENSED MATTER</t>
  </si>
  <si>
    <t>CELL</t>
  </si>
  <si>
    <t>BIOCHEMISTRY &amp; MOLECULAR BIOLOGY;CELL BIOLOGY</t>
  </si>
  <si>
    <t>APPLIED CATALYSIS B-ENVIRONMENTAL</t>
  </si>
  <si>
    <t>CHEMISTRY, PHYSICAL;ENGINEERING, CHEMICAL;ENGINEERING, ENVIRONMENTAL</t>
  </si>
  <si>
    <t>INTERNATIONAL JOURNAL OF BIOLOGICAL MACROMOLECULES</t>
  </si>
  <si>
    <t>BIOCHEMISTRY &amp; MOLECULAR BIOLOGY;CHEMISTRY, APPLIED;POLYMER SCIENCE</t>
  </si>
  <si>
    <t>CONSTRUCTION AND BUILDING MATERIALS</t>
  </si>
  <si>
    <t>CONSTRUCTION &amp; BUILDING TECHNOLOGY;ENGINEERING, CIVIL;MATERIALS SCIENCE, MULTIDISCIPLINARY</t>
  </si>
  <si>
    <t>CHEMOSPHERE</t>
  </si>
  <si>
    <t>JOURNAL OF HAZARDOUS MATERIALS</t>
  </si>
  <si>
    <t>ENGINEERING, CIVIL;ENGINEERING, ENVIRONMENTAL;ENVIRONMENTAL SCIENCES</t>
  </si>
  <si>
    <t>INTERNATIONAL JOURNAL OF HYDROGEN ENERGY</t>
  </si>
  <si>
    <t>CHEMISTRY, PHYSICAL;ELECTROCHEMISTRY;ENERGY &amp; FUELS;ENVIRONMENTAL SCIENCES;PHYSICS, ATOMIC, MOLECULAR &amp; CHEMICAL</t>
  </si>
  <si>
    <t>APPLIED ENERGY</t>
  </si>
  <si>
    <t>ENERGY &amp; FUELS;ENGINEERING, CHEMICAL</t>
  </si>
  <si>
    <t>ENERGY</t>
  </si>
  <si>
    <t>ENERGY &amp; FUELS;ENGINEERING, CHEMICAL;THERMODYNAMICS</t>
  </si>
  <si>
    <t>NANO ENERGY</t>
  </si>
  <si>
    <t>CHEMISTRY, PHYSICAL;MATERIALS SCIENCE, MULTIDISCIPLINARY;NANOSCIENCE &amp; NANOTECHNOLOGY;PHYSICS, APPLIED</t>
  </si>
  <si>
    <t>CERAMICS INTERNATIONAL</t>
  </si>
  <si>
    <t>MATERIALS SCIENCE, CERAMICS</t>
  </si>
  <si>
    <t>FOOD CHEMISTRY</t>
  </si>
  <si>
    <t>CHEMISTRY, APPLIED;FOOD SCIENCE &amp; TECHNOLOGY;NUTRITION &amp; DIETETICS</t>
  </si>
  <si>
    <t>FUEL</t>
  </si>
  <si>
    <t>BIORESOURCE TECHNOLOGY</t>
  </si>
  <si>
    <t>AGRICULTURAL ENGINEERING;AGRONOMY;BIOTECHNOLOGY &amp; APPLIED MICROBIOLOGY;ENERGY &amp; FUELS</t>
  </si>
  <si>
    <t>RENEWABLE ENERGY</t>
  </si>
  <si>
    <t>ENERGY &amp; FUELS;GREEN &amp; SUSTAINABLE SCIENCE &amp; TECHNOLOGY</t>
  </si>
  <si>
    <t>ENVIRONMENTAL POLLUTION</t>
  </si>
  <si>
    <t>ELECTROCHIMICA ACTA</t>
  </si>
  <si>
    <t>ELECTROCHEMISTRY</t>
  </si>
  <si>
    <t>SENSORS AND ACTUATORS B-CHEMICAL</t>
  </si>
  <si>
    <t>CHEMISTRY, ANALYTICAL;ELECTROCHEMISTRY;INSTRUMENTS &amp; INSTRUMENTATION</t>
  </si>
  <si>
    <t>CARBOHYDRATE POLYMERS</t>
  </si>
  <si>
    <t>CHEMISTRY, APPLIED;CHEMISTRY, ORGANIC;POLYMER SCIENCE</t>
  </si>
  <si>
    <t>JOURNAL OF MOLECULAR LIQUIDS</t>
  </si>
  <si>
    <t>CHEMISTRY, PHYSICAL;PHYSICS, ATOMIC, MOLECULAR &amp; CHEMICAL</t>
  </si>
  <si>
    <t>JOURNAL OF COLLOID AND INTERFACE SCIENCE</t>
  </si>
  <si>
    <t>CHEMISTRY, PHYSICAL</t>
  </si>
  <si>
    <t>JOURNAL OF ENVIRONMENTAL MANAGEMENT</t>
  </si>
  <si>
    <t>ENERGY CONVERSION AND MANAGEMENT</t>
  </si>
  <si>
    <t>ENERGY &amp; FUELS;MECHANICS;PHYSICS, NUCLEAR;THERMODYNAMICS</t>
  </si>
  <si>
    <t>COMPOSITES PART B-ENGINEERING</t>
  </si>
  <si>
    <t>ENGINEERING, MULTIDISCIPLINARY;MATERIALS SCIENCE, COMPOSITES</t>
  </si>
  <si>
    <t>WATER RESEARCH</t>
  </si>
  <si>
    <t>ENGINEERING, CIVIL;ENGINEERING, ENVIRONMENTAL;ENVIRONMENTAL SCIENCES;WATER RESOURCES</t>
  </si>
  <si>
    <t>CELL REPORTS</t>
  </si>
  <si>
    <t>CELL BIOLOGY</t>
  </si>
  <si>
    <t>JOURNAL OF POWER SOURCES</t>
  </si>
  <si>
    <t>CHEMISTRY, PHYSICAL;ELECTROCHEMISTRY;ENERGY &amp; FUELS;MATERIALS SCIENCE, MULTIDISCIPLINARY</t>
  </si>
  <si>
    <t>CARBON</t>
  </si>
  <si>
    <t>CHEMISTRY, PHYSICAL;MATERIALS SCIENCE, MULTIDISCIPLINARY</t>
  </si>
  <si>
    <t>SEPARATION AND PURIFICATION TECHNOLOGY</t>
  </si>
  <si>
    <t>CHEMISTRY, ANALYTICAL;ENGINEERING, CHEMICAL</t>
  </si>
  <si>
    <t>JOURNAL OF THE AMERICAN COLLEGE OF CARDIOLOGY</t>
  </si>
  <si>
    <t>CARDIAC &amp; CARDIOVASCULAR SYSTEMS</t>
  </si>
  <si>
    <t>ENVIRONMENT INTERNATIONAL</t>
  </si>
  <si>
    <t>RENEWABLE &amp; SUSTAINABLE ENERGY REVIEWS</t>
  </si>
  <si>
    <t>BIOMEDICINE &amp; PHARMACOTHERAPY</t>
  </si>
  <si>
    <t>MEDICINE, RESEARCH &amp; EXPERIMENTAL;PHARMACOLOGY &amp; PHARMACY</t>
  </si>
  <si>
    <t>INTERNATIONAL JOURNAL OF HEAT AND MASS TRANSFER</t>
  </si>
  <si>
    <t>ENGINEERING, MECHANICAL;MECHANICS;THERMODYNAMICS</t>
  </si>
  <si>
    <t>LANCET INFECTIOUS DISEASES</t>
  </si>
  <si>
    <t>INFECTIOUS DISEASES</t>
  </si>
  <si>
    <t>BIOSENSORS &amp; BIOELECTRONICS</t>
  </si>
  <si>
    <t>BIOPHYSICS;BIOTECHNOLOGY &amp; APPLIED MICROBIOLOGY;CHEMISTRY, ANALYTICAL;ELECTROCHEMISTRY;NANOSCIENCE &amp; NANOTECHNOLOGY</t>
  </si>
  <si>
    <t>APPLIED THERMAL ENGINEERING</t>
  </si>
  <si>
    <t>ENERGY &amp; FUELS;ENGINEERING, MECHANICAL;MECHANICS;THERMODYNAMICS</t>
  </si>
  <si>
    <t>ENERGY STORAGE MATERIALS</t>
  </si>
  <si>
    <t>CHEMISTRY, PHYSICAL;MATERIALS SCIENCE, MULTIDISCIPLINARY;NANOSCIENCE &amp; NANOTECHNOLOGY</t>
  </si>
  <si>
    <t>ECOTOXICOLOGY AND ENVIRONMENTAL SAFETY</t>
  </si>
  <si>
    <t>ENVIRONMENTAL SCIENCES;TOXICOLOGY</t>
  </si>
  <si>
    <t>JOURNAL OF MEMBRANE SCIENCE</t>
  </si>
  <si>
    <t>ENGINEERING, CHEMICAL;POLYMER SCIENCE</t>
  </si>
  <si>
    <t>LANCET ONCOLOGY</t>
  </si>
  <si>
    <t>ONCOLOGY</t>
  </si>
  <si>
    <t>GASTROENTEROLOGY</t>
  </si>
  <si>
    <t>GASTROENTEROLOGY &amp; HEPATOLOGY</t>
  </si>
  <si>
    <t>MATERIALS SCIENCE AND ENGINEERING A-STRUCTURAL MATERIALS PROPERTIES MICROSTRUCTURE AND PROCESSING</t>
  </si>
  <si>
    <t>MATERIALS SCIENCE, MULTIDISCIPLINARY;METALLURGY &amp; METALLURGICAL ENGINEERING;NANOSCIENCE &amp; NANOTECHNOLOGY</t>
  </si>
  <si>
    <t>LANCET RESPIRATORY MEDICINE</t>
  </si>
  <si>
    <t>CRITICAL CARE MEDICINE;RESPIRATORY SYSTEM</t>
  </si>
  <si>
    <t>FOOD HYDROCOLLOIDS</t>
  </si>
  <si>
    <t>CHEMISTRY, APPLIED;CHEMISTRY, PHYSICAL;FOOD SCIENCE &amp; TECHNOLOGY</t>
  </si>
  <si>
    <t>JOURNAL OF BIOLOGICAL CHEMISTRY</t>
  </si>
  <si>
    <t>BIOCHEMISTRY &amp; MOLECULAR BIOLOGY</t>
  </si>
  <si>
    <t>BIOMATERIALS</t>
  </si>
  <si>
    <t>ENGINEERING, BIOMEDICAL;MATERIALS SCIENCE, BIOMATERIALS</t>
  </si>
  <si>
    <t>TALANTA</t>
  </si>
  <si>
    <t>CHEMISTRY, ANALYTICAL</t>
  </si>
  <si>
    <t>HELIYON</t>
  </si>
  <si>
    <t>MULTIDISCIPLINARY SCIENCES</t>
  </si>
  <si>
    <t>MATERIALS SCIENCE AND ENGINEERING C-MATERIALS FOR BIOLOGICAL APPLICATIONS</t>
  </si>
  <si>
    <t>SOLAR ENERGY</t>
  </si>
  <si>
    <t>ENERGY &amp; FUELS</t>
  </si>
  <si>
    <t>JOULE</t>
  </si>
  <si>
    <t>CHEMISTRY, PHYSICAL;ENERGY &amp; FUELS;MATERIALS SCIENCE, MULTIDISCIPLINARY</t>
  </si>
  <si>
    <t>ANNALS OF ONCOLOGY</t>
  </si>
  <si>
    <t>NEUROCOMPUTING</t>
  </si>
  <si>
    <t>COMPUTER SCIENCE, ARTIFICIAL INTELLIGENCE</t>
  </si>
  <si>
    <t>COMPOSITE STRUCTURES</t>
  </si>
  <si>
    <t>MATERIALS SCIENCE, COMPOSITES;MECHANICS</t>
  </si>
  <si>
    <t>INFORMATION SCIENCES</t>
  </si>
  <si>
    <t>COMPUTER SCIENCE, INFORMATION SYSTEMS</t>
  </si>
  <si>
    <t>JOURNAL OF HYDROLOGY</t>
  </si>
  <si>
    <t>ENGINEERING, CIVIL;GEOSCIENCES, MULTIDISCIPLINARY;WATER RESOURCES</t>
  </si>
  <si>
    <t>NEUROIMAGE</t>
  </si>
  <si>
    <t>NEUROIMAGING;NEUROSCIENCES;RADIOLOGY, NUCLEAR MEDICINE &amp; MEDICAL IMAGING</t>
  </si>
  <si>
    <t>ENVIRONMENTAL RESEARCH</t>
  </si>
  <si>
    <t>ENVIRONMENTAL SCIENCES;PUBLIC, ENVIRONMENTAL &amp; OCCUPATIONAL HEALTH</t>
  </si>
  <si>
    <t>LWT-FOOD SCIENCE AND TECHNOLOGY</t>
  </si>
  <si>
    <t>FOOD SCIENCE &amp; TECHNOLOGY</t>
  </si>
  <si>
    <t>ACTA MATERIALIA</t>
  </si>
  <si>
    <t>MATERIALS SCIENCE, MULTIDISCIPLINARY;METALLURGY &amp; METALLURGICAL ENGINEERING</t>
  </si>
  <si>
    <t>JOURNAL OF BUSINESS RESEARCH</t>
  </si>
  <si>
    <t>BUSINESS</t>
  </si>
  <si>
    <t>JOURNAL OF AFFECTIVE DISORDERS</t>
  </si>
  <si>
    <t>CLINICAL NEUROLOGY;PSYCHIATRY</t>
  </si>
  <si>
    <t>ENGINEERING STRUCTURES</t>
  </si>
  <si>
    <t>ENGINEERING, CIVIL</t>
  </si>
  <si>
    <t>COORDINATION CHEMISTRY REVIEWS</t>
  </si>
  <si>
    <t>CHEMISTRY, INORGANIC &amp; NUCLEAR</t>
  </si>
  <si>
    <t>MATERIALS &amp; DESIGN</t>
  </si>
  <si>
    <t>MATERIALS SCIENCE, MULTIDISCIPLINARY</t>
  </si>
  <si>
    <t>MOLECULAR CELL</t>
  </si>
  <si>
    <t>FUTURE GENERATION COMPUTER SYSTEMS-THE INTERNATIONAL JOURNAL OF ESCIENCE</t>
  </si>
  <si>
    <t>COMPUTER SCIENCE, THEORY &amp; METHODS</t>
  </si>
  <si>
    <t>LIFE SCIENCES</t>
  </si>
  <si>
    <t>BIOLOGY;MEDICINE, RESEARCH &amp; EXPERIMENTAL;PHARMACOLOGY &amp; PHARMACY</t>
  </si>
  <si>
    <t>REMOTE SENSING OF ENVIRONMENT</t>
  </si>
  <si>
    <t>ENVIRONMENTAL SCIENCES;IMAGING SCIENCE &amp; PHOTOGRAPHIC TECHNOLOGY;REMOTE SENSING</t>
  </si>
  <si>
    <t>IMMUNITY</t>
  </si>
  <si>
    <t>IMMUNOLOGY</t>
  </si>
  <si>
    <t>MECHANICAL SYSTEMS AND SIGNAL PROCESSING</t>
  </si>
  <si>
    <t>ENGINEERING, MECHANICAL</t>
  </si>
  <si>
    <t>EUROPEAN JOURNAL OF MEDICINAL CHEMISTRY</t>
  </si>
  <si>
    <t>CHEMISTRY, MEDICINAL</t>
  </si>
  <si>
    <t>FOOD RESEARCH INTERNATIONAL</t>
  </si>
  <si>
    <t>MATERIALS LETTERS</t>
  </si>
  <si>
    <t>MATERIALS SCIENCE, MULTIDISCIPLINARY;PHYSICS, APPLIED</t>
  </si>
  <si>
    <t>PSYCHIATRY RESEARCH</t>
  </si>
  <si>
    <t>PSYCHIATRY</t>
  </si>
  <si>
    <t>EXPERT SYSTEMS WITH APPLICATIONS</t>
  </si>
  <si>
    <t>COMPUTER SCIENCE, ARTIFICIAL INTELLIGENCE;ENGINEERING, ELECTRICAL &amp; ELECTRONIC;OPERATIONS RESEARCH &amp; MANAGEMENT SCIENCE</t>
  </si>
  <si>
    <t>BIOCHEMICAL AND BIOPHYSICAL RESEARCH COMMUNICATIONS</t>
  </si>
  <si>
    <t>BIOCHEMISTRY &amp; MOLECULAR BIOLOGY;BIOPHYSICS</t>
  </si>
  <si>
    <t>COLLOIDS AND SURFACES A-PHYSICOCHEMICAL AND ENGINEERING ASPECTS</t>
  </si>
  <si>
    <t>SUSTAINABLE CITIES AND SOCIETY</t>
  </si>
  <si>
    <t>CONSTRUCTION &amp; BUILDING TECHNOLOGY;ENERGY &amp; FUELS;GREEN &amp; SUSTAINABLE SCIENCE &amp; TECHNOLOGY</t>
  </si>
  <si>
    <t>ACTA BIOMATERIALIA</t>
  </si>
  <si>
    <t>INTERNATIONAL JOURNAL OF INFECTIOUS DISEASES</t>
  </si>
  <si>
    <t>MATERIALS TODAY-PROCEEDINGS</t>
  </si>
  <si>
    <t>INDUSTRIAL CROPS AND PRODUCTS</t>
  </si>
  <si>
    <t>AGRICULTURAL ENGINEERING;AGRONOMY</t>
  </si>
  <si>
    <t>JOURNAL OF ENVIRONMENTAL CHEMICAL ENGINEERING</t>
  </si>
  <si>
    <t>APPLIED SOFT COMPUTING</t>
  </si>
  <si>
    <t>COMPUTER SCIENCE, ARTIFICIAL INTELLIGENCE;COMPUTER SCIENCE, INTERDISCIPLINARY APPLICATIONS</t>
  </si>
  <si>
    <t>JOURNAL OF MOLECULAR STRUCTURE</t>
  </si>
  <si>
    <t>SURFACE &amp; COATINGS TECHNOLOGY</t>
  </si>
  <si>
    <t>MATERIALS SCIENCE, COATINGS &amp; FILMS;PHYSICS, APPLIED</t>
  </si>
  <si>
    <t>JOURNAL OF MATERIALS RESEARCH AND TECHNOLOGY-JMR&amp;T</t>
  </si>
  <si>
    <t>ECOLOGICAL INDICATORS</t>
  </si>
  <si>
    <t>ANALYTICA CHIMICA ACTA</t>
  </si>
  <si>
    <t>PHYSICA A-STATISTICAL MECHANICS AND ITS APPLICATIONS</t>
  </si>
  <si>
    <t>PHYSICS, MULTIDISCIPLINARY</t>
  </si>
  <si>
    <t>MATERIALS CHEMISTRY AND PHYSICS</t>
  </si>
  <si>
    <t>JOURNAL OF HEPATOLOGY</t>
  </si>
  <si>
    <t>MEASUREMENT</t>
  </si>
  <si>
    <t>ENGINEERING, MULTIDISCIPLINARY;INSTRUMENTS &amp; INSTRUMENTATION</t>
  </si>
  <si>
    <t>JOURNAL OF PETROLEUM SCIENCE AND ENGINEERING</t>
  </si>
  <si>
    <t>ENERGY &amp; FUELS;ENGINEERING, PETROLEUM;GEOSCIENCES, MULTIDISCIPLINARY</t>
  </si>
  <si>
    <t>INTERNATIONAL JOURNAL OF PHARMACEUTICS</t>
  </si>
  <si>
    <t>PHARMACOLOGY &amp; PHARMACY</t>
  </si>
  <si>
    <t>RESOURCES CONSERVATION AND RECYCLING</t>
  </si>
  <si>
    <t>ENGINEERING, ENVIRONMENTAL;ENVIRONMENTAL SCIENCES</t>
  </si>
  <si>
    <t>MARINE POLLUTION BULLETIN</t>
  </si>
  <si>
    <t>ENVIRONMENTAL SCIENCES;MARINE &amp; FRESHWATER BIOLOGY</t>
  </si>
  <si>
    <t>POWDER TECHNOLOGY</t>
  </si>
  <si>
    <t>ENGINEERING, CHEMICAL</t>
  </si>
  <si>
    <t>OPTIK</t>
  </si>
  <si>
    <t>OPTICS</t>
  </si>
  <si>
    <t>NEURON</t>
  </si>
  <si>
    <t>NEUROSCIENCES</t>
  </si>
  <si>
    <t>MICROCHEMICAL JOURNAL</t>
  </si>
  <si>
    <t>CHAOS SOLITONS &amp; FRACTALS</t>
  </si>
  <si>
    <t>MATHEMATICS, APPLIED;MATHEMATICS, INTERDISCIPLINARY APPLICATIONS;PHYSICS, MATHEMATICAL;PHYSICS, MULTIDISCIPLINARY</t>
  </si>
  <si>
    <t>BRAIN BEHAVIOR AND IMMUNITY</t>
  </si>
  <si>
    <t>IMMUNOLOGY;NEUROSCIENCES;PSYCHIATRY</t>
  </si>
  <si>
    <t>SPECTROCHIMICA ACTA PART A-MOLECULAR AND BIOMOLECULAR SPECTROSCOPY</t>
  </si>
  <si>
    <t>SPECTROSCOPY</t>
  </si>
  <si>
    <t>JOURNAL OF CONTROLLED RELEASE</t>
  </si>
  <si>
    <t>CHEMISTRY, MULTIDISCIPLINARY;PHARMACOLOGY &amp; PHARMACY</t>
  </si>
  <si>
    <t>CURRENT BIOLOGY</t>
  </si>
  <si>
    <t>BIOCHEMISTRY &amp; MOLECULAR BIOLOGY;BIOLOGY;CELL BIOLOGY</t>
  </si>
  <si>
    <t>JOURNAL OF ENERGY STORAGE</t>
  </si>
  <si>
    <t>EBIOMEDICINE</t>
  </si>
  <si>
    <t>MEDICINE, RESEARCH &amp; EXPERIMENTAL</t>
  </si>
  <si>
    <t>ENERGY POLICY</t>
  </si>
  <si>
    <t>ECONOMICS;ENERGY &amp; FUELS;ENVIRONMENTAL SCIENCES;ENVIRONMENTAL STUDIES</t>
  </si>
  <si>
    <t>ADDITIVE MANUFACTURING</t>
  </si>
  <si>
    <t>ENGINEERING, MANUFACTURING;MATERIALS SCIENCE, MULTIDISCIPLINARY</t>
  </si>
  <si>
    <t>JOURNAL OF INFECTION</t>
  </si>
  <si>
    <t>JOURNAL OF ALLERGY AND CLINICAL IMMUNOLOGY</t>
  </si>
  <si>
    <t>ALLERGY;IMMUNOLOGY</t>
  </si>
  <si>
    <t>CELL METABOLISM</t>
  </si>
  <si>
    <t>CELL BIOLOGY;ENDOCRINOLOGY &amp; METABOLISM</t>
  </si>
  <si>
    <t>LANCET PSYCHIATRY</t>
  </si>
  <si>
    <t>WORLD NEUROSURGERY</t>
  </si>
  <si>
    <t>CLINICAL NEUROLOGY;SURGERY</t>
  </si>
  <si>
    <t>AQUACULTURE</t>
  </si>
  <si>
    <t>FISHERIES;MARINE &amp; FRESHWATER BIOLOGY</t>
  </si>
  <si>
    <t>TRAC-TRENDS IN ANALYTICAL CHEMISTRY</t>
  </si>
  <si>
    <t>WASTE MANAGEMENT</t>
  </si>
  <si>
    <t>BIOORGANIC CHEMISTRY</t>
  </si>
  <si>
    <t>BIOCHEMISTRY &amp; MOLECULAR BIOLOGY;CHEMISTRY, ORGANIC</t>
  </si>
  <si>
    <t>COLLOIDS AND SURFACES B-BIOINTERFACES</t>
  </si>
  <si>
    <t>BIOCHEMISTRY &amp; MOLECULAR BIOLOGY;BIOPHYSICS;CHEMISTRY, PHYSICAL;MATERIALS SCIENCE, BIOMATERIALS</t>
  </si>
  <si>
    <t>TRENDS IN FOOD SCIENCE &amp; TECHNOLOGY</t>
  </si>
  <si>
    <t>TECHNOLOGICAL FORECASTING AND SOCIAL CHANGE</t>
  </si>
  <si>
    <t>BUSINESS;REGIONAL &amp; URBAN PLANNING</t>
  </si>
  <si>
    <t>BUILDING AND ENVIRONMENT</t>
  </si>
  <si>
    <t>CONSTRUCTION &amp; BUILDING TECHNOLOGY;ENGINEERING, CIVIL;ENGINEERING, ENVIRONMENTAL</t>
  </si>
  <si>
    <t>ENERGY AND BUILDINGS</t>
  </si>
  <si>
    <t>CONSTRUCTION &amp; BUILDING TECHNOLOGY;ENERGY &amp; FUELS;ENGINEERING, CIVIL</t>
  </si>
  <si>
    <t>DYES AND PIGMENTS</t>
  </si>
  <si>
    <t>CHEMISTRY, APPLIED;ENGINEERING, CHEMICAL;MATERIALS SCIENCE, TEXTILES</t>
  </si>
  <si>
    <t>JOURNAL OF MAGNETISM AND MAGNETIC MATERIALS</t>
  </si>
  <si>
    <t>MATERIALS SCIENCE, MULTIDISCIPLINARY;PHYSICS, CONDENSED MATTER</t>
  </si>
  <si>
    <t>COMPUTERS &amp; INDUSTRIAL ENGINEERING</t>
  </si>
  <si>
    <t>COMPUTER SCIENCE, INTERDISCIPLINARY APPLICATIONS;ENGINEERING, INDUSTRIAL</t>
  </si>
  <si>
    <t>KNOWLEDGE-BASED SYSTEMS</t>
  </si>
  <si>
    <t>OCEAN ENGINEERING</t>
  </si>
  <si>
    <t>ENGINEERING, CIVIL;ENGINEERING, MARINE;ENGINEERING, OCEAN;OCEANOGRAPHY;WATER RESOURCES</t>
  </si>
  <si>
    <t>PHARMACOLOGICAL RESEARCH</t>
  </si>
  <si>
    <t>CHEMISTRY, MULTIDISCIPLINARY</t>
  </si>
  <si>
    <t>LANCET NEUROLOGY</t>
  </si>
  <si>
    <t>CLINICAL NEUROLOGY</t>
  </si>
  <si>
    <t>INTERNATIONAL IMMUNOPHARMACOLOGY</t>
  </si>
  <si>
    <t>IMMUNOLOGY;PHARMACOLOGY &amp; PHARMACY</t>
  </si>
  <si>
    <t>CHINESE CHEMICAL LETTERS</t>
  </si>
  <si>
    <t>PHYSICS LETTERS B</t>
  </si>
  <si>
    <t>ASTRONOMY &amp; ASTROPHYSICS;PHYSICS, MULTIDISCIPLINARY;PHYSICS, NUCLEAR;PHYSICS, PARTICLES &amp; FIELDS</t>
  </si>
  <si>
    <t>ISCIENCE</t>
  </si>
  <si>
    <t>GEODERMA</t>
  </si>
  <si>
    <t>SOIL SCIENCE</t>
  </si>
  <si>
    <t>CATALYSIS TODAY</t>
  </si>
  <si>
    <t>CHEMISTRY, APPLIED;CHEMISTRY, PHYSICAL;ENGINEERING, CHEMICAL</t>
  </si>
  <si>
    <t>JOURNAL OF ENERGY CHEMISTRY</t>
  </si>
  <si>
    <t>CHEMISTRY, APPLIED;CHEMISTRY, PHYSICAL;ENERGY &amp; FUELS;ENGINEERING, CHEMICAL</t>
  </si>
  <si>
    <t>COMPUTER METHODS IN APPLIED MECHANICS AND ENGINEERING</t>
  </si>
  <si>
    <t>COMPUTER SCIENCE, INTERDISCIPLINARY APPLICATIONS;ENGINEERING, MECHANICAL;ENGINEERING, MULTIDISCIPLINARY;MATHEMATICS, APPLIED;MATHEMATICS, INTERDISCIPLINARY APPLICATIONS;MECHANICS</t>
  </si>
  <si>
    <t>CORROSION SCIENCE</t>
  </si>
  <si>
    <t>JOURNAL OF THE EUROPEAN CERAMIC SOCIETY</t>
  </si>
  <si>
    <t>JOURNAL OF THE AMERICAN ACADEMY OF DERMATOLOGY</t>
  </si>
  <si>
    <t>DERMATOLOGY</t>
  </si>
  <si>
    <t>ARABIAN JOURNAL OF CHEMISTRY</t>
  </si>
  <si>
    <t>INTERNATIONAL JOURNAL OF ELECTRICAL POWER &amp; ENERGY SYSTEMS</t>
  </si>
  <si>
    <t>ENGINEERING, ELECTRICAL &amp; ELECTRONIC</t>
  </si>
  <si>
    <t>FISH &amp; SHELLFISH IMMUNOLOGY</t>
  </si>
  <si>
    <t>FISHERIES;IMMUNOLOGY;MARINE &amp; FRESHWATER BIOLOGY;VETERINARY SCIENCES</t>
  </si>
  <si>
    <t>RESULTS IN PHYSICS</t>
  </si>
  <si>
    <t>MATERIALS SCIENCE, MULTIDISCIPLINARY;PHYSICS, MULTIDISCIPLINARY</t>
  </si>
  <si>
    <t>LANCET GLOBAL HEALTH</t>
  </si>
  <si>
    <t>PUBLIC, ENVIRONMENTAL &amp; OCCUPATIONAL HEALTH</t>
  </si>
  <si>
    <t>EUROPEAN UROLOGY</t>
  </si>
  <si>
    <t>UROLOGY &amp; NEPHROLOGY</t>
  </si>
  <si>
    <t>ULTRASONICS SONOCHEMISTRY</t>
  </si>
  <si>
    <t>ACOUSTICS;CHEMISTRY, MULTIDISCIPLINARY</t>
  </si>
  <si>
    <t>COMPOSITES SCIENCE AND TECHNOLOGY</t>
  </si>
  <si>
    <t>MATERIALS SCIENCE, COMPOSITES</t>
  </si>
  <si>
    <t>JOURNAL OF DAIRY SCIENCE</t>
  </si>
  <si>
    <t>AGRICULTURE, DAIRY &amp; ANIMAL SCIENCE;FOOD SCIENCE &amp; TECHNOLOGY</t>
  </si>
  <si>
    <t>EUROPEAN JOURNAL OF OPERATIONAL RESEARCH</t>
  </si>
  <si>
    <t>MANAGEMENT;OPERATIONS RESEARCH &amp; MANAGEMENT SCIENCE</t>
  </si>
  <si>
    <t>JOURNAL OF ELECTROANALYTICAL CHEMISTRY</t>
  </si>
  <si>
    <t>CHEMISTRY, ANALYTICAL;ELECTROCHEMISTRY</t>
  </si>
  <si>
    <t>CELL HOST &amp; MICROBE</t>
  </si>
  <si>
    <t>MICROBIOLOGY;PARASITOLOGY;VIROLOGY</t>
  </si>
  <si>
    <t>AEROSPACE SCIENCE AND TECHNOLOGY</t>
  </si>
  <si>
    <t>ENGINEERING, AEROSPACE</t>
  </si>
  <si>
    <t>MICROPOROUS AND MESOPOROUS MATERIALS</t>
  </si>
  <si>
    <t>CHEMISTRY, APPLIED;CHEMISTRY, PHYSICAL;MATERIALS SCIENCE, MULTIDISCIPLINARY;NANOSCIENCE &amp; NANOTECHNOLOGY</t>
  </si>
  <si>
    <t>VACCINE</t>
  </si>
  <si>
    <t>IMMUNOLOGY;MEDICINE, RESEARCH &amp; EXPERIMENTAL;VETERINARY SCIENCES</t>
  </si>
  <si>
    <t>INTERNATIONAL JOURNAL OF ANTIMICROBIAL AGENTS</t>
  </si>
  <si>
    <t>INFECTIOUS DISEASES;MICROBIOLOGY;PHARMACOLOGY &amp; PHARMACY</t>
  </si>
  <si>
    <t>COMPUTERS AND ELECTRONICS IN AGRICULTURE</t>
  </si>
  <si>
    <t>AGRICULTURE, MULTIDISCIPLINARY;AGRONOMY;COMPUTER SCIENCE, INTERDISCIPLINARY APPLICATIONS</t>
  </si>
  <si>
    <t>INTERNATIONAL JOURNAL OF MECHANICAL SCIENCES</t>
  </si>
  <si>
    <t>ENGINEERING, MECHANICAL;MECHANICS</t>
  </si>
  <si>
    <t>CANCER LETTERS</t>
  </si>
  <si>
    <t>LAND USE POLICY</t>
  </si>
  <si>
    <t>ENVIRONMENTAL STUDIES</t>
  </si>
  <si>
    <t>REDOX BIOLOGY</t>
  </si>
  <si>
    <t>APPLIED MATHEMATICS AND COMPUTATION</t>
  </si>
  <si>
    <t>MATHEMATICS, APPLIED</t>
  </si>
  <si>
    <t>SOLAR ENERGY MATERIALS AND SOLAR CELLS</t>
  </si>
  <si>
    <t>ENERGY &amp; FUELS;MATERIALS SCIENCE, MULTIDISCIPLINARY;PHYSICS, APPLIED</t>
  </si>
  <si>
    <t>POLYMER</t>
  </si>
  <si>
    <t>POLYMER SCIENCE</t>
  </si>
  <si>
    <t>KIDNEY INTERNATIONAL</t>
  </si>
  <si>
    <t>ATMOSPHERIC ENVIRONMENT</t>
  </si>
  <si>
    <t>ENVIRONMENTAL SCIENCES;METEOROLOGY &amp; ATMOSPHERIC SCIENCES</t>
  </si>
  <si>
    <t>COMPUTERS IN HUMAN BEHAVIOR</t>
  </si>
  <si>
    <t>PSYCHOLOGY;PSYCHOLOGY, EXPERIMENTAL;PSYCHOLOGY, MULTIDISCIPLINARY</t>
  </si>
  <si>
    <t>JOURNAL OF CATALYSIS</t>
  </si>
  <si>
    <t>CHEMISTRY, PHYSICAL;ENGINEERING, CHEMICAL</t>
  </si>
  <si>
    <t>SCIENTIA HORTICULTURAE</t>
  </si>
  <si>
    <t>HORTICULTURE</t>
  </si>
  <si>
    <t>SCRIPTA MATERIALIA</t>
  </si>
  <si>
    <t>CANCER CELL</t>
  </si>
  <si>
    <t>CELL BIOLOGY;ONCOLOGY</t>
  </si>
  <si>
    <t>FREE RADICAL BIOLOGY AND MEDICINE</t>
  </si>
  <si>
    <t>BIOCHEMISTRY &amp; MOLECULAR BIOLOGY;ENDOCRINOLOGY &amp; METABOLISM</t>
  </si>
  <si>
    <t>BLOOD ADVANCES</t>
  </si>
  <si>
    <t>HEMATOLOGY</t>
  </si>
  <si>
    <t>DESALINATION</t>
  </si>
  <si>
    <t>ENGINEERING, CHEMICAL;WATER RESOURCES</t>
  </si>
  <si>
    <t>JOURNAL OF INDUSTRIAL AND ENGINEERING CHEMISTRY</t>
  </si>
  <si>
    <t>CHEMISTRY, MULTIDISCIPLINARY;ENGINEERING, CHEMICAL</t>
  </si>
  <si>
    <t>JOURNAL OF ETHNOPHARMACOLOGY</t>
  </si>
  <si>
    <t>CHEMISTRY, MEDICINAL;INTEGRATIVE &amp; COMPLEMENTARY MEDICINE;PHARMACOLOGY &amp; PHARMACY;PLANT SCIENCES</t>
  </si>
  <si>
    <t>JOURNAL OF BUILDING ENGINEERING</t>
  </si>
  <si>
    <t>CONSTRUCTION &amp; BUILDING TECHNOLOGY;ENGINEERING, CIVIL</t>
  </si>
  <si>
    <t>COMPOSITES PART A-APPLIED SCIENCE AND MANUFACTURING</t>
  </si>
  <si>
    <t>ENGINEERING, MANUFACTURING;MATERIALS SCIENCE, COMPOSITES</t>
  </si>
  <si>
    <t>AUTOMATICA</t>
  </si>
  <si>
    <t>AUTOMATION &amp; CONTROL SYSTEMS;ENGINEERING, ELECTRICAL &amp; ELECTRONIC</t>
  </si>
  <si>
    <t>CLINICAL GASTROENTEROLOGY AND HEPATOLOGY</t>
  </si>
  <si>
    <t>JOURNAL OF CHROMATOGRAPHY A</t>
  </si>
  <si>
    <t>BIOCHEMICAL RESEARCH METHODS;CHEMISTRY, ANALYTICAL</t>
  </si>
  <si>
    <t>SCIENCE BULLETIN</t>
  </si>
  <si>
    <t>INTERNATIONAL JOURNAL OF INFORMATION MANAGEMENT</t>
  </si>
  <si>
    <t>INFORMATION SCIENCE &amp; LIBRARY SCIENCE</t>
  </si>
  <si>
    <t>CHEMICAL ENGINEERING SCIENCE</t>
  </si>
  <si>
    <t>OPTICS AND LASER TECHNOLOGY</t>
  </si>
  <si>
    <t>OPTICS;PHYSICS, APPLIED</t>
  </si>
  <si>
    <t>JOURNAL OF LUMINESCENCE</t>
  </si>
  <si>
    <t>FOOD AND CHEMICAL TOXICOLOGY</t>
  </si>
  <si>
    <t>FOOD SCIENCE &amp; TECHNOLOGY;TOXICOLOGY</t>
  </si>
  <si>
    <t>FOOD CONTROL</t>
  </si>
  <si>
    <t>BIOTECHNOLOGY &amp; APPLIED MICROBIOLOGY;FOOD SCIENCE &amp; TECHNOLOGY</t>
  </si>
  <si>
    <t>EUROPEAN POLYMER JOURNAL</t>
  </si>
  <si>
    <t>EUROPEAN JOURNAL OF PHARMACOLOGY</t>
  </si>
  <si>
    <t>AUTOMATION IN CONSTRUCTION</t>
  </si>
  <si>
    <t>MOLECULAR THERAPY-NUCLEIC ACIDS</t>
  </si>
  <si>
    <t>INTERNATIONAL JOURNAL OF PRODUCTION ECONOMICS</t>
  </si>
  <si>
    <t>ENGINEERING, INDUSTRIAL;ENGINEERING, MANUFACTURING;ENGINEERING, MULTIDISCIPLINARY;OPERATIONS RESEARCH &amp; MANAGEMENT SCIENCE</t>
  </si>
  <si>
    <t>ENERGY ECONOMICS</t>
  </si>
  <si>
    <t>ECONOMICS</t>
  </si>
  <si>
    <t>CATENA</t>
  </si>
  <si>
    <t>GEOSCIENCES, MULTIDISCIPLINARY;SOIL SCIENCE;WATER RESOURCES</t>
  </si>
  <si>
    <t>THIN-WALLED STRUCTURES</t>
  </si>
  <si>
    <t>ENGINEERING, CIVIL;ENGINEERING, MECHANICAL;MECHANICS</t>
  </si>
  <si>
    <t>PROGRESS IN ORGANIC COATINGS</t>
  </si>
  <si>
    <t>CHEMISTRY, APPLIED;MATERIALS SCIENCE, COATINGS &amp; FILMS</t>
  </si>
  <si>
    <t>JOURNAL OF THORACIC ONCOLOGY</t>
  </si>
  <si>
    <t>ONCOLOGY;RESPIRATORY SYSTEM</t>
  </si>
  <si>
    <t>DIABETES &amp; METABOLIC SYNDROME-CLINICAL RESEARCH &amp; REVIEWS</t>
  </si>
  <si>
    <t>ENDOCRINOLOGY &amp; METABOLISM</t>
  </si>
  <si>
    <t>JOURNAL OF MANUFACTURING PROCESSES</t>
  </si>
  <si>
    <t>ENGINEERING, MANUFACTURING</t>
  </si>
  <si>
    <t>CLINICAL MICROBIOLOGY AND INFECTION</t>
  </si>
  <si>
    <t>INFECTIOUS DISEASES;MICROBIOLOGY</t>
  </si>
  <si>
    <t>CHEST</t>
  </si>
  <si>
    <t>CARDIAC &amp; CARDIOVASCULAR SYSTEMS;CRITICAL CARE MEDICINE;RESPIRATORY SYSTEM</t>
  </si>
  <si>
    <t>PATTERN RECOGNITION</t>
  </si>
  <si>
    <t>COMPUTER SCIENCE, ARTIFICIAL INTELLIGENCE;ENGINEERING, ELECTRICAL &amp; ELECTRONIC</t>
  </si>
  <si>
    <t>AMERICAN JOURNAL OF OBSTETRICS AND GYNECOLOGY</t>
  </si>
  <si>
    <t>OBSTETRICS &amp; GYNECOLOGY</t>
  </si>
  <si>
    <t>JOURNAL OF WATER PROCESS ENGINEERING</t>
  </si>
  <si>
    <t>ENGINEERING, CHEMICAL;ENGINEERING, ENVIRONMENTAL;WATER RESOURCES</t>
  </si>
  <si>
    <t>EARTH-SCIENCE REVIEWS</t>
  </si>
  <si>
    <t>GEOSCIENCES, MULTIDISCIPLINARY</t>
  </si>
  <si>
    <t>CLINICAL NUTRITION</t>
  </si>
  <si>
    <t>NUTRITION &amp; DIETETICS</t>
  </si>
  <si>
    <t>PROCESS SAFETY AND ENVIRONMENTAL PROTECTION</t>
  </si>
  <si>
    <t>EUROPEAN JOURNAL OF CANCER</t>
  </si>
  <si>
    <t>TRIBOLOGY INTERNATIONAL</t>
  </si>
  <si>
    <t>APPLIED MATHEMATICAL MODELLING</t>
  </si>
  <si>
    <t>ENGINEERING, MULTIDISCIPLINARY;MATHEMATICS, APPLIED;MATHEMATICS, INTERDISCIPLINARY APPLICATIONS;MECHANICS;OPERATIONS RESEARCH &amp; MANAGEMENT SCIENCE</t>
  </si>
  <si>
    <t>RELIABILITY ENGINEERING &amp; SYSTEM SAFETY</t>
  </si>
  <si>
    <t>ENGINEERING, INDUSTRIAL;OPERATIONS RESEARCH &amp; MANAGEMENT SCIENCE</t>
  </si>
  <si>
    <t>FOREST ECOLOGY AND MANAGEMENT</t>
  </si>
  <si>
    <t>FORESTRY</t>
  </si>
  <si>
    <t>JOURNAL OF COMPUTATIONAL PHYSICS</t>
  </si>
  <si>
    <t>COMPUTER SCIENCE, INTERDISCIPLINARY APPLICATIONS;PHYSICS, MATHEMATICAL</t>
  </si>
  <si>
    <t>LANCET GASTROENTEROLOGY &amp; HEPATOLOGY</t>
  </si>
  <si>
    <t>JOURNAL OF PHOTOCHEMISTRY AND PHOTOBIOLOGY A-CHEMISTRY</t>
  </si>
  <si>
    <t>AGRICULTURAL WATER MANAGEMENT</t>
  </si>
  <si>
    <t>AGRONOMY;WATER RESOURCES</t>
  </si>
  <si>
    <t>SOCIAL SCIENCE &amp; MEDICINE</t>
  </si>
  <si>
    <t>PUBLIC, ENVIRONMENTAL &amp; OCCUPATIONAL HEALTH;SOCIAL SCIENCES, BIOMEDICAL</t>
  </si>
  <si>
    <t>LANCET DIABETES &amp; ENDOCRINOLOGY</t>
  </si>
  <si>
    <t>JOURNAL OF ALLERGY AND CLINICAL IMMUNOLOGY-IN PRACTICE</t>
  </si>
  <si>
    <t>POULTRY SCIENCE</t>
  </si>
  <si>
    <t>AGRICULTURE, DAIRY &amp; ANIMAL SCIENCE</t>
  </si>
  <si>
    <t>INFORMATION FUSION</t>
  </si>
  <si>
    <t>COMPUTER SCIENCE, ARTIFICIAL INTELLIGENCE;COMPUTER SCIENCE, THEORY &amp; METHODS</t>
  </si>
  <si>
    <t>LANCET PUBLIC HEALTH</t>
  </si>
  <si>
    <t>NEUROSCIENCE AND BIOBEHAVIORAL REVIEWS</t>
  </si>
  <si>
    <t>BEHAVIORAL SCIENCES;CLINICAL NEUROLOGY;NEUROSCIENCES</t>
  </si>
  <si>
    <t>GENE</t>
  </si>
  <si>
    <t>BIOCHEMISTRY &amp; MOLECULAR BIOLOGY;GENETICS &amp; HEREDITY</t>
  </si>
  <si>
    <t>EARTH AND PLANETARY SCIENCE LETTERS</t>
  </si>
  <si>
    <t>GEOCHEMISTRY &amp; GEOPHYSICS</t>
  </si>
  <si>
    <t>OPTICAL MATERIALS</t>
  </si>
  <si>
    <t>MATERIALS SCIENCE, MULTIDISCIPLINARY;OPTICS</t>
  </si>
  <si>
    <t>CELL STEM CELL</t>
  </si>
  <si>
    <t>CELL &amp; TISSUE ENGINEERING;CELL BIOLOGY</t>
  </si>
  <si>
    <t>JOURNAL OF FUNCTIONAL FOODS</t>
  </si>
  <si>
    <t>FOOD SCIENCE &amp; TECHNOLOGY;NUTRITION &amp; DIETETICS</t>
  </si>
  <si>
    <t>DEVELOPMENTAL CELL</t>
  </si>
  <si>
    <t>CELL BIOLOGY;DEVELOPMENTAL BIOLOGY</t>
  </si>
  <si>
    <t>JOURNAL OF ARTHROPLASTY</t>
  </si>
  <si>
    <t>ORTHOPEDICS</t>
  </si>
  <si>
    <t>CEMENT AND CONCRETE RESEARCH</t>
  </si>
  <si>
    <t>CONSTRUCTION &amp; BUILDING TECHNOLOGY;MATERIALS SCIENCE, MULTIDISCIPLINARY</t>
  </si>
  <si>
    <t>VACUUM</t>
  </si>
  <si>
    <t>BIOLOGICAL CONSERVATION</t>
  </si>
  <si>
    <t>BIODIVERSITY CONSERVATION;ECOLOGY;ENVIRONMENTAL SCIENCES</t>
  </si>
  <si>
    <t>MARINE AND PETROLEUM GEOLOGY</t>
  </si>
  <si>
    <t>ISPRS JOURNAL OF PHOTOGRAMMETRY AND REMOTE SENSING</t>
  </si>
  <si>
    <t>GEOGRAPHY;GEOGRAPHY, PHYSICAL;GEOSCIENCES, MULTIDISCIPLINARY;IMAGING SCIENCE &amp; PHOTOGRAPHIC TECHNOLOGY;REMOTE SENSING</t>
  </si>
  <si>
    <t>TRANSPORTATION RESEARCH PART C-EMERGING TECHNOLOGIES</t>
  </si>
  <si>
    <t>TRANSPORTATION;TRANSPORTATION SCIENCE &amp; TECHNOLOGY</t>
  </si>
  <si>
    <t>INTERNATIONAL JOURNAL OF HOSPITALITY MANAGEMENT</t>
  </si>
  <si>
    <t>HOSPITALITY, LEISURE, SPORT &amp; TOURISM</t>
  </si>
  <si>
    <t>SAFETY SCIENCE</t>
  </si>
  <si>
    <t>JOURNAL OF DRUG DELIVERY SCIENCE AND TECHNOLOGY</t>
  </si>
  <si>
    <t>GENETICS IN MEDICINE</t>
  </si>
  <si>
    <t>GENETICS &amp; HEREDITY</t>
  </si>
  <si>
    <t>CEMENT &amp; CONCRETE COMPOSITES</t>
  </si>
  <si>
    <t>CONSTRUCTION &amp; BUILDING TECHNOLOGY;MATERIALS SCIENCE, COMPOSITES</t>
  </si>
  <si>
    <t>INTERNATIONAL JOURNAL OF FATIGUE</t>
  </si>
  <si>
    <t>ENGINEERING, MECHANICAL;MATERIALS SCIENCE, MULTIDISCIPLINARY</t>
  </si>
  <si>
    <t>GEOCHIMICA ET COSMOCHIMICA ACTA</t>
  </si>
  <si>
    <t>JACC-CARDIOVASCULAR IMAGING</t>
  </si>
  <si>
    <t>CARDIAC &amp; CARDIOVASCULAR SYSTEMS;RADIOLOGY, NUCLEAR MEDICINE &amp; MEDICAL IMAGING</t>
  </si>
  <si>
    <t>JOURNAL OF MATERIALS PROCESSING TECHNOLOGY</t>
  </si>
  <si>
    <t>ENGINEERING, INDUSTRIAL;ENGINEERING, MANUFACTURING;MATERIALS SCIENCE, MULTIDISCIPLINARY</t>
  </si>
  <si>
    <t>THROMBOSIS RESEARCH</t>
  </si>
  <si>
    <t>HEMATOLOGY;PERIPHERAL VASCULAR DISEASE</t>
  </si>
  <si>
    <t>INTERNATIONAL JOURNAL OF RADIATION ONCOLOGY BIOLOGY PHYSICS</t>
  </si>
  <si>
    <t>ONCOLOGY;RADIOLOGY, NUCLEAR MEDICINE &amp; MEDICAL IMAGING</t>
  </si>
  <si>
    <t>CLINICA CHIMICA ACTA</t>
  </si>
  <si>
    <t>BIOCHEMISTRY &amp; MOLECULAR BIOLOGY;MEDICAL LABORATORY TECHNOLOGY</t>
  </si>
  <si>
    <t>MATTER</t>
  </si>
  <si>
    <t>INTERNATIONAL JOURNAL OF CARDIOLOGY</t>
  </si>
  <si>
    <t>MATERIALS TODAY</t>
  </si>
  <si>
    <t>NEURAL NETWORKS</t>
  </si>
  <si>
    <t>COMPUTER SCIENCE, ARTIFICIAL INTELLIGENCE;NEUROSCIENCES</t>
  </si>
  <si>
    <t>JOURNAL OF RETAILING AND CONSUMER SERVICES</t>
  </si>
  <si>
    <t>JOURNAL OF THE FRANKLIN INSTITUTE-ENGINEERING AND APPLIED MATHEMATICS</t>
  </si>
  <si>
    <t>AUTOMATION &amp; CONTROL SYSTEMS;ENGINEERING, ELECTRICAL &amp; ELECTRONIC;ENGINEERING, MECHANICAL;ENGINEERING, MULTIDISCIPLINARY;MATHEMATICS, APPLIED;MATHEMATICS, INTERDISCIPLINARY APPLICATIONS</t>
  </si>
  <si>
    <t>COMPUTER METHODS AND PROGRAMS IN BIOMEDICINE</t>
  </si>
  <si>
    <t>COMPUTER SCIENCE, INTERDISCIPLINARY APPLICATIONS;COMPUTER SCIENCE, THEORY &amp; METHODS;ENGINEERING, BIOMEDICAL;MEDICAL INFORMATICS</t>
  </si>
  <si>
    <t>ENERGY RESEARCH &amp; SOCIAL SCIENCE</t>
  </si>
  <si>
    <t>PLANT PHYSIOLOGY AND BIOCHEMISTRY</t>
  </si>
  <si>
    <t>BIOCHEMISTRY &amp; MOLECULAR BIOLOGY;PLANT SCIENCES</t>
  </si>
  <si>
    <t>TOURISM MANAGEMENT</t>
  </si>
  <si>
    <t>ENVIRONMENTAL STUDIES;HOSPITALITY, LEISURE, SPORT &amp; TOURISM;MANAGEMENT</t>
  </si>
  <si>
    <t>INTERNATIONAL JOURNAL OF SURGERY</t>
  </si>
  <si>
    <t>SURGERY</t>
  </si>
  <si>
    <t>ASIAN JOURNAL OF PSYCHIATRY</t>
  </si>
  <si>
    <t>ENERGY REPORTS</t>
  </si>
  <si>
    <t>OPTICS COMMUNICATIONS</t>
  </si>
  <si>
    <t>RADIOTHERAPY AND ONCOLOGY</t>
  </si>
  <si>
    <t>JOURNAL OF SOUND AND VIBRATION</t>
  </si>
  <si>
    <t>ACOUSTICS;ENGINEERING, MECHANICAL;MECHANICS</t>
  </si>
  <si>
    <t>ANNALS OF THORACIC SURGERY</t>
  </si>
  <si>
    <t>CARDIAC &amp; CARDIOVASCULAR SYSTEMS;RESPIRATORY SYSTEM;SURGERY</t>
  </si>
  <si>
    <t>DIABETES RESEARCH AND CLINICAL PRACTICE</t>
  </si>
  <si>
    <t>ENGINEERING FRACTURE MECHANICS</t>
  </si>
  <si>
    <t>MECHANICS</t>
  </si>
  <si>
    <t>SOIL BIOLOGY &amp; BIOCHEMISTRY</t>
  </si>
  <si>
    <t>MATERIALS CHARACTERIZATION</t>
  </si>
  <si>
    <t>MATERIALS SCIENCE, CHARACTERIZATION &amp; TESTING;MATERIALS SCIENCE, MULTIDISCIPLINARY;METALLURGY &amp; METALLURGICAL ENGINEERING</t>
  </si>
  <si>
    <t>ENGINEERING GEOLOGY</t>
  </si>
  <si>
    <t>ENGINEERING, GEOLOGICAL;GEOSCIENCES, MULTIDISCIPLINARY</t>
  </si>
  <si>
    <t>TUNNELLING AND UNDERGROUND SPACE TECHNOLOGY</t>
  </si>
  <si>
    <t>SENSORS AND ACTUATORS A-PHYSICAL</t>
  </si>
  <si>
    <t>ENGINEERING, ELECTRICAL &amp; ELECTRONIC;INSTRUMENTS &amp; INSTRUMENTATION</t>
  </si>
  <si>
    <t>COMPUTERS &amp; EDUCATION</t>
  </si>
  <si>
    <t>COMPUTER SCIENCE, INTERDISCIPLINARY APPLICATIONS;EDUCATION &amp; EDUCATIONAL RESEARCH</t>
  </si>
  <si>
    <t>JOURNAL OF PHARMACEUTICAL AND BIOMEDICAL ANALYSIS</t>
  </si>
  <si>
    <t>CHEMISTRY, ANALYTICAL;PHARMACOLOGY &amp; PHARMACY</t>
  </si>
  <si>
    <t>POLYMER TESTING</t>
  </si>
  <si>
    <t>MATERIALS SCIENCE, CHARACTERIZATION &amp; TESTING;POLYMER SCIENCE</t>
  </si>
  <si>
    <t>JOURNAL OF PEDIATRICS</t>
  </si>
  <si>
    <t>PEDIATRICS</t>
  </si>
  <si>
    <t>ADVANCED DRUG DELIVERY REVIEWS</t>
  </si>
  <si>
    <t>NEUROBIOLOGY OF DISEASE</t>
  </si>
  <si>
    <t>CLINICAL NEUROLOGY;NEUROSCIENCES</t>
  </si>
  <si>
    <t>ACCIDENT ANALYSIS AND PREVENTION</t>
  </si>
  <si>
    <t>ERGONOMICS;PUBLIC, ENVIRONMENTAL &amp; OCCUPATIONAL HEALTH;SOCIAL SCIENCES, INTERDISCIPLINARY;TRANSPORTATION</t>
  </si>
  <si>
    <t>COMBUSTION AND FLAME</t>
  </si>
  <si>
    <t>ENERGY &amp; FUELS;ENGINEERING, CHEMICAL;ENGINEERING, MECHANICAL;ENGINEERING, MULTIDISCIPLINARY;THERMODYNAMICS</t>
  </si>
  <si>
    <t>OPHTHALMOLOGY</t>
  </si>
  <si>
    <t>LANCET CHILD &amp; ADOLESCENT HEALTH</t>
  </si>
  <si>
    <t>JOURNAL OF MOLECULAR BIOLOGY</t>
  </si>
  <si>
    <t>DRUG AND ALCOHOL DEPENDENCE</t>
  </si>
  <si>
    <t>PSYCHIATRY;SUBSTANCE ABUSE</t>
  </si>
  <si>
    <t>GASTROINTESTINAL ENDOSCOPY</t>
  </si>
  <si>
    <t>JOURNAL OF SOLID STATE CHEMISTRY</t>
  </si>
  <si>
    <t>CHEMISTRY, INORGANIC &amp; NUCLEAR;CHEMISTRY, PHYSICAL</t>
  </si>
  <si>
    <t>BRITISH JOURNAL OF ANAESTHESIA</t>
  </si>
  <si>
    <t>ANESTHESIOLOGY</t>
  </si>
  <si>
    <t>MOLECULAR PLANT</t>
  </si>
  <si>
    <t>ISA TRANSACTIONS</t>
  </si>
  <si>
    <t>AUTOMATION &amp; CONTROL SYSTEMS;ENGINEERING, MULTIDISCIPLINARY;INSTRUMENTS &amp; INSTRUMENTATION</t>
  </si>
  <si>
    <t>COMPUTATIONAL MATERIALS SCIENCE</t>
  </si>
  <si>
    <t>PROGRESS IN MATERIALS SCIENCE</t>
  </si>
  <si>
    <t>PHYTOMEDICINE</t>
  </si>
  <si>
    <t>CHINESE JOURNAL OF CATALYSIS</t>
  </si>
  <si>
    <t>AGRICULTURAL AND FOREST METEOROLOGY</t>
  </si>
  <si>
    <t>AGRONOMY;FORESTRY;METEOROLOGY &amp; ATMOSPHERIC SCIENCES</t>
  </si>
  <si>
    <t>ECLINICALMEDICINE</t>
  </si>
  <si>
    <t>CHEMICAL PHYSICS LETTERS</t>
  </si>
  <si>
    <t>APPLIED MATERIALS TODAY</t>
  </si>
  <si>
    <t>NEUROSCIENCE LETTERS</t>
  </si>
  <si>
    <t>BIOCHEMICAL PHARMACOLOGY</t>
  </si>
  <si>
    <t>BIOCHEMISTRY &amp; MOLECULAR BIOLOGY;PHARMACOLOGY &amp; PHARMACY</t>
  </si>
  <si>
    <t>MATERIALS SCIENCE &amp; ENGINEERING C-MATERIALS FOR BIOLOGICAL APPLICATIONS</t>
  </si>
  <si>
    <t>MATERIALS SCIENCE, BIOMATERIALS</t>
  </si>
  <si>
    <t>MOLECULAR THERAPY</t>
  </si>
  <si>
    <t>BIOTECHNOLOGY &amp; APPLIED MICROBIOLOGY;GENETICS &amp; HEREDITY;MEDICINE, RESEARCH &amp; EXPERIMENTAL</t>
  </si>
  <si>
    <t>MICROBIAL PATHOGENESIS</t>
  </si>
  <si>
    <t>IMMUNOLOGY;MICROBIOLOGY</t>
  </si>
  <si>
    <t>JACC-CARDIOVASCULAR INTERVENTIONS</t>
  </si>
  <si>
    <t>FINANCE RESEARCH LETTERS</t>
  </si>
  <si>
    <t>BUSINESS, FINANCE</t>
  </si>
  <si>
    <t>PATTERN RECOGNITION LETTERS</t>
  </si>
  <si>
    <t>APPLIED CLAY SCIENCE</t>
  </si>
  <si>
    <t>CHEMISTRY, PHYSICAL;MATERIALS SCIENCE, MULTIDISCIPLINARY;MINERALOGY</t>
  </si>
  <si>
    <t>COMPUTERS IN BIOLOGY AND MEDICINE</t>
  </si>
  <si>
    <t>BIOLOGY;COMPUTER SCIENCE, INTERDISCIPLINARY APPLICATIONS;ENGINEERING, BIOMEDICAL;MATHEMATICAL &amp; COMPUTATIONAL BIOLOGY</t>
  </si>
  <si>
    <t>ENGINEERING FAILURE ANALYSIS</t>
  </si>
  <si>
    <t>ENGINEERING, MECHANICAL;MATERIALS SCIENCE, CHARACTERIZATION &amp; TESTING</t>
  </si>
  <si>
    <t>JOURNAL OF CLINICAL VIROLOGY</t>
  </si>
  <si>
    <t>VIROLOGY</t>
  </si>
  <si>
    <t>BIOLOGICAL PSYCHIATRY</t>
  </si>
  <si>
    <t>NEUROSCIENCES;PSYCHIATRY</t>
  </si>
  <si>
    <t>MATERIALS SCIENCE IN SEMICONDUCTOR PROCESSING</t>
  </si>
  <si>
    <t>ENGINEERING, ELECTRICAL &amp; ELECTRONIC;MATERIALS SCIENCE, MULTIDISCIPLINARY;PHYSICS, APPLIED;PHYSICS, CONDENSED MATTER</t>
  </si>
  <si>
    <t>JOURNAL OF THE TAIWAN INSTITUTE OF CHEMICAL ENGINEERS</t>
  </si>
  <si>
    <t>NEUROIMAGE-CLINICAL</t>
  </si>
  <si>
    <t>NEUROIMAGING</t>
  </si>
  <si>
    <t>ENGINEERING APPLICATIONS OF ARTIFICIAL INTELLIGENCE</t>
  </si>
  <si>
    <t>AUTOMATION &amp; CONTROL SYSTEMS;COMPUTER SCIENCE, ARTIFICIAL INTELLIGENCE;ENGINEERING, ELECTRICAL &amp; ELECTRONIC;ENGINEERING, MULTIDISCIPLINARY</t>
  </si>
  <si>
    <t>MINERALS ENGINEERING</t>
  </si>
  <si>
    <t>ENGINEERING, CHEMICAL;MINERALOGY;MINING &amp; MINERAL PROCESSING</t>
  </si>
  <si>
    <t>CITIES</t>
  </si>
  <si>
    <t>URBAN STUDIES</t>
  </si>
  <si>
    <t>MAYO CLINIC PROCEEDINGS</t>
  </si>
  <si>
    <t>JOURNAL OF CO2 UTILIZATION</t>
  </si>
  <si>
    <t>NEUROSCIENCE</t>
  </si>
  <si>
    <t>JOURNAL OF NON-CRYSTALLINE SOLIDS</t>
  </si>
  <si>
    <t>MATERIALS SCIENCE, CERAMICS;MATERIALS SCIENCE, MULTIDISCIPLINARY</t>
  </si>
  <si>
    <t>COMPUTERS AND GEOTECHNICS</t>
  </si>
  <si>
    <t>COMPUTER SCIENCE, INTERDISCIPLINARY APPLICATIONS;ENGINEERING, GEOLOGICAL;GEOSCIENCES, MULTIDISCIPLINARY</t>
  </si>
  <si>
    <t>APPLIED CATALYSIS A-GENERAL</t>
  </si>
  <si>
    <t>CHEMISTRY, PHYSICAL;ENVIRONMENTAL SCIENCES</t>
  </si>
  <si>
    <t>TRANSPORTATION RESEARCH PART D-TRANSPORT AND ENVIRONMENT</t>
  </si>
  <si>
    <t>ENVIRONMENTAL STUDIES;TRANSPORTATION;TRANSPORTATION SCIENCE &amp; TECHNOLOGY</t>
  </si>
  <si>
    <t>AUTOIMMUNITY REVIEWS</t>
  </si>
  <si>
    <t>PROCEEDINGS OF THE COMBUSTION INSTITUTE</t>
  </si>
  <si>
    <t>ENERGY &amp; FUELS;ENGINEERING, CHEMICAL;ENGINEERING, MECHANICAL;THERMODYNAMICS</t>
  </si>
  <si>
    <t>NEUROPHARMACOLOGY</t>
  </si>
  <si>
    <t>NEUROSCIENCES;PHARMACOLOGY &amp; PHARMACY</t>
  </si>
  <si>
    <t>FUEL PROCESSING TECHNOLOGY</t>
  </si>
  <si>
    <t>CHEMISTRY, APPLIED;ENERGY &amp; FUELS;ENGINEERING, CHEMICAL</t>
  </si>
  <si>
    <t>INTERNATIONAL JOURNAL OF DISASTER RISK REDUCTION</t>
  </si>
  <si>
    <t>GEOSCIENCES, MULTIDISCIPLINARY;METEOROLOGY &amp; ATMOSPHERIC SCIENCES;WATER RESOURCES</t>
  </si>
  <si>
    <t>JOURNAL OF VASCULAR SURGERY</t>
  </si>
  <si>
    <t>PERIPHERAL VASCULAR DISEASE;SURGERY</t>
  </si>
  <si>
    <t>WEAR</t>
  </si>
  <si>
    <t>TRANSPORTATION RESEARCH PART E-LOGISTICS AND TRANSPORTATION REVIEW</t>
  </si>
  <si>
    <t>ECONOMICS;ENGINEERING, CIVIL;OPERATIONS RESEARCH &amp; MANAGEMENT SCIENCE;TRANSPORTATION;TRANSPORTATION SCIENCE &amp; TECHNOLOGY</t>
  </si>
  <si>
    <t>SOIL &amp; TILLAGE RESEARCH</t>
  </si>
  <si>
    <t>MATERIALS RESEARCH BULLETIN</t>
  </si>
  <si>
    <t>JOURNAL OF PHYSICS AND CHEMISTRY OF SOLIDS</t>
  </si>
  <si>
    <t>CHEMISTRY, MULTIDISCIPLINARY;PHYSICS, CONDENSED MATTER</t>
  </si>
  <si>
    <t>GYNECOLOGIC ONCOLOGY</t>
  </si>
  <si>
    <t>OBSTETRICS &amp; GYNECOLOGY;ONCOLOGY</t>
  </si>
  <si>
    <t>JOURNAL OF HOSPITAL INFECTION</t>
  </si>
  <si>
    <t>INFECTIOUS DISEASES;PUBLIC, ENVIRONMENTAL &amp; OCCUPATIONAL HEALTH</t>
  </si>
  <si>
    <t>RESOURCES POLICY</t>
  </si>
  <si>
    <t>INTERNATIONAL COMMUNICATIONS IN HEAT AND MASS TRANSFER</t>
  </si>
  <si>
    <t>MECHANICS;THERMODYNAMICS</t>
  </si>
  <si>
    <t>TRANSPORTATION RESEARCH PART A-POLICY AND PRACTICE</t>
  </si>
  <si>
    <t>ECONOMICS;TRANSPORTATION;TRANSPORTATION SCIENCE &amp; TECHNOLOGY</t>
  </si>
  <si>
    <t>BEHAVIOURAL BRAIN RESEARCH</t>
  </si>
  <si>
    <t>BEHAVIORAL SCIENCES;NEUROSCIENCES</t>
  </si>
  <si>
    <t>ANTIVIRAL RESEARCH</t>
  </si>
  <si>
    <t>PHARMACOLOGY &amp; PHARMACY;VIROLOGY</t>
  </si>
  <si>
    <t>JOURNAL OF THE MECHANICAL BEHAVIOR OF BIOMEDICAL MATERIALS</t>
  </si>
  <si>
    <t>PERSONALITY AND INDIVIDUAL DIFFERENCES</t>
  </si>
  <si>
    <t>PSYCHOLOGY, SOCIAL</t>
  </si>
  <si>
    <t>MEDICAL IMAGE ANALYSIS</t>
  </si>
  <si>
    <t>COMPUTER SCIENCE, ARTIFICIAL INTELLIGENCE;COMPUTER SCIENCE, INTERDISCIPLINARY APPLICATIONS;ENGINEERING, BIOMEDICAL;RADIOLOGY, NUCLEAR MEDICINE &amp; MEDICAL IMAGING</t>
  </si>
  <si>
    <t>POLYHEDRON</t>
  </si>
  <si>
    <t>CHEMISTRY, INORGANIC &amp; NUCLEAR;CRYSTALLOGRAPHY</t>
  </si>
  <si>
    <t>DRUG DISCOVERY TODAY</t>
  </si>
  <si>
    <t>AMERICAN JOURNAL OF HUMAN GENETICS</t>
  </si>
  <si>
    <t>ORGANIC ELECTRONICS</t>
  </si>
  <si>
    <t>MATERIALS SCIENCE, MULTIDISCIPLINARY;PHYSICS, APPLIED;PHYSICS, ATOMIC, MOLECULAR &amp; CHEMICAL</t>
  </si>
  <si>
    <t>BIOTECHNOLOGY ADVANCES</t>
  </si>
  <si>
    <t>BIOTECHNOLOGY &amp; APPLIED MICROBIOLOGY</t>
  </si>
  <si>
    <t>PHARMACOLOGY &amp; THERAPEUTICS</t>
  </si>
  <si>
    <t>INORGANICA CHIMICA ACTA</t>
  </si>
  <si>
    <t>ATMOSPHERIC RESEARCH</t>
  </si>
  <si>
    <t>METEOROLOGY &amp; ATMOSPHERIC SCIENCES</t>
  </si>
  <si>
    <t>MATERIALS TODAY COMMUNICATIONS</t>
  </si>
  <si>
    <t>JOURNAL OF FOOD ENGINEERING</t>
  </si>
  <si>
    <t>ENGINEERING, CHEMICAL;FOOD SCIENCE &amp; TECHNOLOGY</t>
  </si>
  <si>
    <t>APPLIED MATHEMATICS LETTERS</t>
  </si>
  <si>
    <t>MULTIPLE SCLEROSIS AND RELATED DISORDERS</t>
  </si>
  <si>
    <t>BIOCATALYSIS AND AGRICULTURAL BIOTECHNOLOGY</t>
  </si>
  <si>
    <t>JOURNAL OF AUTOIMMUNITY</t>
  </si>
  <si>
    <t>JOURNAL OF NATURAL GAS SCIENCE AND ENGINEERING</t>
  </si>
  <si>
    <t>WORLD DEVELOPMENT</t>
  </si>
  <si>
    <t>DEVELOPMENT STUDIES;ECONOMICS;REGIONAL &amp; URBAN PLANNING</t>
  </si>
  <si>
    <t>SOIL DYNAMICS AND EARTHQUAKE ENGINEERING</t>
  </si>
  <si>
    <t>MOLECULAR CATALYSIS</t>
  </si>
  <si>
    <t>JOURNAL OF THORACIC AND CARDIOVASCULAR SURGERY</t>
  </si>
  <si>
    <t>COMPUTER COMMUNICATIONS</t>
  </si>
  <si>
    <t>COMPUTER SCIENCE, HARDWARE &amp; ARCHITECTURE;COMPUTER SCIENCE, INFORMATION SYSTEMS;COMPUTER SCIENCE, SOFTWARE ENGINEERING;ENGINEERING, ELECTRICAL &amp; ELECTRONIC;TELECOMMUNICATIONS</t>
  </si>
  <si>
    <t>FERTILITY AND STERILITY</t>
  </si>
  <si>
    <t>OBSTETRICS &amp; GYNECOLOGY;REPRODUCTIVE BIOLOGY</t>
  </si>
  <si>
    <t>INTERNATIONAL JOURNAL OF THERMAL SCIENCES</t>
  </si>
  <si>
    <t>ENGINEERING, MECHANICAL;THERMODYNAMICS</t>
  </si>
  <si>
    <t>ALGAL RESEARCH-BIOMASS BIOFUELS AND BIOPRODUCTS</t>
  </si>
  <si>
    <t>JOURNAL OF NUCLEAR MATERIALS</t>
  </si>
  <si>
    <t>MATERIALS SCIENCE, MULTIDISCIPLINARY;MINING &amp; MINERAL PROCESSING;NUCLEAR SCIENCE &amp; TECHNOLOGY</t>
  </si>
  <si>
    <t>JOURNAL OF CONSTRUCTIONAL STEEL RESEARCH</t>
  </si>
  <si>
    <t>ADVANCED POWDER TECHNOLOGY</t>
  </si>
  <si>
    <t>METABOLISM-CLINICAL AND EXPERIMENTAL</t>
  </si>
  <si>
    <t>JOURNAL OF THE AMERICAN MEDICAL DIRECTORS ASSOCIATION</t>
  </si>
  <si>
    <t>GERIATRICS &amp; GERONTOLOGY</t>
  </si>
  <si>
    <t>ADVANCES IN COLLOID AND INTERFACE SCIENCE</t>
  </si>
  <si>
    <t>RESUSCITATION</t>
  </si>
  <si>
    <t>CRITICAL CARE MEDICINE;EMERGENCY MEDICINE</t>
  </si>
  <si>
    <t>JOURNAL OF PHOTOCHEMISTRY AND PHOTOBIOLOGY B-BIOLOGY</t>
  </si>
  <si>
    <t>TRENDS IN BIOTECHNOLOGY</t>
  </si>
  <si>
    <t>ELECTRIC POWER SYSTEMS RESEARCH</t>
  </si>
  <si>
    <t>COMPUTER NETWORKS</t>
  </si>
  <si>
    <t>COMPUTER SCIENCE, HARDWARE &amp; ARCHITECTURE;COMPUTER SCIENCE, INFORMATION SYSTEMS;ENGINEERING, ELECTRICAL &amp; ELECTRONIC;TELECOMMUNICATIONS</t>
  </si>
  <si>
    <t>ATHEROSCLEROSIS</t>
  </si>
  <si>
    <t>CARDIAC &amp; CARDIOVASCULAR SYSTEMS;PERIPHERAL VASCULAR DISEASE</t>
  </si>
  <si>
    <t>BIOMASS &amp; BIOENERGY</t>
  </si>
  <si>
    <t>AGRICULTURAL ENGINEERING;AGRONOMY;BIOTECHNOLOGY &amp; APPLIED MICROBIOLOGY;ENERGY &amp; FUELS;ENVIRONMENTAL SCIENCES;FORESTRY</t>
  </si>
  <si>
    <t>IFAC PAPERSONLINE</t>
  </si>
  <si>
    <t>BIOORGANIC &amp; MEDICINAL CHEMISTRY LETTERS</t>
  </si>
  <si>
    <t>CHEMISTRY, MEDICINAL;CHEMISTRY, ORGANIC</t>
  </si>
  <si>
    <t>QUATERNARY SCIENCE REVIEWS</t>
  </si>
  <si>
    <t>GEOGRAPHY, PHYSICAL;GEOLOGY;GEOSCIENCES, MULTIDISCIPLINARY</t>
  </si>
  <si>
    <t>PHYSICA B-CONDENSED MATTER</t>
  </si>
  <si>
    <t>PHYSICS, CONDENSED MATTER</t>
  </si>
  <si>
    <t>BIOCHIMICA ET BIOPHYSICA ACTA-MOLECULAR BASIS OF DISEASE</t>
  </si>
  <si>
    <t>MEDICAL HYPOTHESES</t>
  </si>
  <si>
    <t>SIGNAL PROCESSING</t>
  </si>
  <si>
    <t>TRAVEL MEDICINE AND INFECTIOUS DISEASE</t>
  </si>
  <si>
    <t>ECOLOGICAL ECONOMICS</t>
  </si>
  <si>
    <t>ECOLOGY;ECONOMICS;ENVIRONMENTAL SCIENCES;ENVIRONMENTAL STUDIES</t>
  </si>
  <si>
    <t>PROGRESS IN POLYMER SCIENCE</t>
  </si>
  <si>
    <t>AGRICULTURE ECOSYSTEMS &amp; ENVIRONMENT</t>
  </si>
  <si>
    <t>AGRICULTURE, MULTIDISCIPLINARY;AGRONOMY;ECOLOGY;ENVIRONMENTAL SCIENCES</t>
  </si>
  <si>
    <t>SEMINARS IN CANCER BIOLOGY</t>
  </si>
  <si>
    <t>CHEMICAL GEOLOGY</t>
  </si>
  <si>
    <t>BIOLOGY OF BLOOD AND MARROW TRANSPLANTATION</t>
  </si>
  <si>
    <t>HEMATOLOGY;IMMUNOLOGY;TRANSPLANTATION</t>
  </si>
  <si>
    <t>ORE GEOLOGY REVIEWS</t>
  </si>
  <si>
    <t>GEOLOGY;MINERALOGY;MINING &amp; MINERAL PROCESSING</t>
  </si>
  <si>
    <t>TRENDS IN PLANT SCIENCE</t>
  </si>
  <si>
    <t>PLANT SCIENCES</t>
  </si>
  <si>
    <t>AMERICAN JOURNAL OF EMERGENCY MEDICINE</t>
  </si>
  <si>
    <t>EMERGENCY MEDICINE</t>
  </si>
  <si>
    <t>CHEMICAL ENGINEERING RESEARCH &amp; DESIGN</t>
  </si>
  <si>
    <t>JOURNAL OF INVESTIGATIVE DERMATOLOGY</t>
  </si>
  <si>
    <t>JOURNAL OF COMPUTATIONAL AND APPLIED MATHEMATICS</t>
  </si>
  <si>
    <t>SCHIZOPHRENIA RESEARCH</t>
  </si>
  <si>
    <t>COMMUNICATIONS IN NONLINEAR SCIENCE AND NUMERICAL SIMULATION</t>
  </si>
  <si>
    <t>MATHEMATICS, APPLIED;MATHEMATICS, INTERDISCIPLINARY APPLICATIONS;MECHANICS;PHYSICS, FLUIDS &amp; PLASMAS;PHYSICS, MATHEMATICAL</t>
  </si>
  <si>
    <t>OPTICS AND LASERS IN ENGINEERING</t>
  </si>
  <si>
    <t>NUCLEAR INSTRUMENTS &amp; METHODS IN PHYSICS RESEARCH SECTION A-ACCELERATORS SPECTROMETERS DETECTORS AND ASSOCIATED EQUIPMENT</t>
  </si>
  <si>
    <t>INSTRUMENTS &amp; INSTRUMENTATION;NUCLEAR SCIENCE &amp; TECHNOLOGY;PHYSICS, NUCLEAR;PHYSICS, PARTICLES &amp; FIELDS;SPECTROSCOPY</t>
  </si>
  <si>
    <t>INDUSTRIAL MARKETING MANAGEMENT</t>
  </si>
  <si>
    <t>BUSINESS;MANAGEMENT</t>
  </si>
  <si>
    <t>DATA IN BRIEF</t>
  </si>
  <si>
    <t>ACTA ASTRONAUTICA</t>
  </si>
  <si>
    <t>ENVIRONMENTAL TECHNOLOGY &amp; INNOVATION</t>
  </si>
  <si>
    <t>BIOTECHNOLOGY &amp; APPLIED MICROBIOLOGY;ENGINEERING, ENVIRONMENTAL;ENVIRONMENTAL SCIENCES</t>
  </si>
  <si>
    <t>LUNG CANCER</t>
  </si>
  <si>
    <t>BIOMEDICAL SIGNAL PROCESSING AND CONTROL</t>
  </si>
  <si>
    <t>ENGINEERING, BIOMEDICAL;MEDICAL LABORATORY TECHNOLOGY</t>
  </si>
  <si>
    <t>PHYSICS LETTERS A</t>
  </si>
  <si>
    <t>EUROPEAN JOURNAL OF RADIOLOGY</t>
  </si>
  <si>
    <t>RADIOLOGY, NUCLEAR MEDICINE &amp; MEDICAL IMAGING</t>
  </si>
  <si>
    <t>AMERICAN JOURNAL OF CARDIOLOGY</t>
  </si>
  <si>
    <t>INTERNATIONAL JOURNAL OF FOOD MICROBIOLOGY</t>
  </si>
  <si>
    <t>FOOD SCIENCE &amp; TECHNOLOGY;MICROBIOLOGY</t>
  </si>
  <si>
    <t>ADDICTIVE BEHAVIORS</t>
  </si>
  <si>
    <t>PSYCHOLOGY, CLINICAL;SUBSTANCE ABUSE</t>
  </si>
  <si>
    <t>BONE</t>
  </si>
  <si>
    <t>CHEMICO-BIOLOGICAL INTERACTIONS</t>
  </si>
  <si>
    <t>BIOCHEMISTRY &amp; MOLECULAR BIOLOGY;BIOLOGY;CHEMISTRY, MEDICINAL;CHEMISTRY, MULTIDISCIPLINARY;PHARMACOLOGY &amp; PHARMACY;TOXICOLOGY</t>
  </si>
  <si>
    <t>CHILDREN AND YOUTH SERVICES REVIEW</t>
  </si>
  <si>
    <t>FAMILY STUDIES;SOCIAL WORK</t>
  </si>
  <si>
    <t>ENVIRONMENTAL AND EXPERIMENTAL BOTANY</t>
  </si>
  <si>
    <t>ENVIRONMENTAL SCIENCES;PLANT SCIENCES</t>
  </si>
  <si>
    <t>INFECTION GENETICS AND EVOLUTION</t>
  </si>
  <si>
    <t>TRENDS IN ECOLOGY &amp; EVOLUTION</t>
  </si>
  <si>
    <t>ECOLOGY;EVOLUTIONARY BIOLOGY;GENETICS &amp; HEREDITY</t>
  </si>
  <si>
    <t>INTERNATIONAL JOURNAL OF ROCK MECHANICS AND MINING SCIENCES</t>
  </si>
  <si>
    <t>ENGINEERING, GEOLOGICAL;GEOCHEMISTRY &amp; GEOPHYSICS;MINING &amp; MINERAL PROCESSING</t>
  </si>
  <si>
    <t>BRAIN RESEARCH</t>
  </si>
  <si>
    <t>JOURNAL OF THE MECHANICS AND PHYSICS OF SOLIDS</t>
  </si>
  <si>
    <t>MATERIALS SCIENCE, MULTIDISCIPLINARY;MECHANICS;PHYSICS, CONDENSED MATTER</t>
  </si>
  <si>
    <t>LANCET HAEMATOLOGY</t>
  </si>
  <si>
    <t>JOURNAL OF HEART AND LUNG TRANSPLANTATION</t>
  </si>
  <si>
    <t>CARDIAC &amp; CARDIOVASCULAR SYSTEMS;RESPIRATORY SYSTEM;SURGERY;TRANSPLANTATION</t>
  </si>
  <si>
    <t>ARTHROSCOPY-THE JOURNAL OF ARTHROSCOPIC AND RELATED SURGERY</t>
  </si>
  <si>
    <t>ORTHOPEDICS;SPORT SCIENCES;SURGERY</t>
  </si>
  <si>
    <t>EUROPEAN JOURNAL OF PHARMACEUTICAL SCIENCES</t>
  </si>
  <si>
    <t>GENOMICS</t>
  </si>
  <si>
    <t>BIOTECHNOLOGY &amp; APPLIED MICROBIOLOGY;GENETICS &amp; HEREDITY</t>
  </si>
  <si>
    <t>LANDSCAPE AND URBAN PLANNING</t>
  </si>
  <si>
    <t>ECOLOGY;ENVIRONMENTAL STUDIES;GEOGRAPHY;GEOGRAPHY, PHYSICAL;REGIONAL &amp; URBAN PLANNING;URBAN STUDIES</t>
  </si>
  <si>
    <t>JOURNAL OF ADOLESCENT HEALTH</t>
  </si>
  <si>
    <t>PEDIATRICS;PSYCHOLOGY, DEVELOPMENTAL;PUBLIC, ENVIRONMENTAL &amp; OCCUPATIONAL HEALTH</t>
  </si>
  <si>
    <t>PLANT SCIENCE</t>
  </si>
  <si>
    <t>AMERICAN JOURNAL OF OPHTHALMOLOGY</t>
  </si>
  <si>
    <t>BIOPHYSICAL JOURNAL</t>
  </si>
  <si>
    <t>BIOPHYSICS</t>
  </si>
  <si>
    <t>EPILEPSY &amp; BEHAVIOR</t>
  </si>
  <si>
    <t>BEHAVIORAL SCIENCES;CLINICAL NEUROLOGY;PSYCHIATRY</t>
  </si>
  <si>
    <t>INTERNATIONAL JOURNAL OF PLASTICITY</t>
  </si>
  <si>
    <t>ENGINEERING, MECHANICAL;MATERIALS SCIENCE, MULTIDISCIPLINARY;MECHANICS</t>
  </si>
  <si>
    <t>HEART RHYTHM</t>
  </si>
  <si>
    <t>POSTHARVEST BIOLOGY AND TECHNOLOGY</t>
  </si>
  <si>
    <t>AGRONOMY;FOOD SCIENCE &amp; TECHNOLOGY;HORTICULTURE</t>
  </si>
  <si>
    <t>MECHANISM AND MACHINE THEORY</t>
  </si>
  <si>
    <t>ALEXANDRIA ENGINEERING JOURNAL</t>
  </si>
  <si>
    <t>ENGINEERING, MULTIDISCIPLINARY</t>
  </si>
  <si>
    <t>PSYCHONEUROENDOCRINOLOGY</t>
  </si>
  <si>
    <t>ENDOCRINOLOGY &amp; METABOLISM;NEUROSCIENCES;PSYCHIATRY</t>
  </si>
  <si>
    <t>ICARUS</t>
  </si>
  <si>
    <t>ASTRONOMY &amp; ASTROPHYSICS</t>
  </si>
  <si>
    <t>PHYSICS REPORTS-REVIEW SECTION OF PHYSICS LETTERS</t>
  </si>
  <si>
    <t>TRENDS IN COGNITIVE SCIENCES</t>
  </si>
  <si>
    <t>BEHAVIORAL SCIENCES;NEUROSCIENCES;PSYCHOLOGY, EXPERIMENTAL</t>
  </si>
  <si>
    <t>SAUDI JOURNAL OF BIOLOGICAL SCIENCES</t>
  </si>
  <si>
    <t>BIOLOGY</t>
  </si>
  <si>
    <t>SWARM AND EVOLUTIONARY COMPUTATION</t>
  </si>
  <si>
    <t>GLOBAL ECOLOGY AND CONSERVATION</t>
  </si>
  <si>
    <t>BIODIVERSITY CONSERVATION;ECOLOGY</t>
  </si>
  <si>
    <t>AMERICAN JOURNAL OF KIDNEY DISEASES</t>
  </si>
  <si>
    <t>EXPERIMENTAL CELL RESEARCH</t>
  </si>
  <si>
    <t>MEAT SCIENCE</t>
  </si>
  <si>
    <t>RESEARCH POLICY</t>
  </si>
  <si>
    <t>MANAGEMENT;REGIONAL &amp; URBAN PLANNING</t>
  </si>
  <si>
    <t>BIOORGANIC &amp; MEDICINAL CHEMISTRY</t>
  </si>
  <si>
    <t>BIOCHEMISTRY &amp; MOLECULAR BIOLOGY;CHEMISTRY, MEDICINAL;CHEMISTRY, ORGANIC</t>
  </si>
  <si>
    <t>INORGANIC CHEMISTRY COMMUNICATIONS</t>
  </si>
  <si>
    <t>TETRAHEDRON LETTERS</t>
  </si>
  <si>
    <t>CHEMISTRY, ORGANIC</t>
  </si>
  <si>
    <t>INTERNATIONAL JOURNAL OF APPLIED EARTH OBSERVATION AND GEOINFORMATION</t>
  </si>
  <si>
    <t>REMOTE SENSING</t>
  </si>
  <si>
    <t>PHYSICA E-LOW-DIMENSIONAL SYSTEMS &amp; NANOSTRUCTURES</t>
  </si>
  <si>
    <t>NANOSCIENCE &amp; NANOTECHNOLOGY;PHYSICS, CONDENSED MATTER</t>
  </si>
  <si>
    <t>PALAEOGEOGRAPHY PALAEOCLIMATOLOGY PALAEOECOLOGY</t>
  </si>
  <si>
    <t>GEOGRAPHY, PHYSICAL;GEOSCIENCES, MULTIDISCIPLINARY;PALEONTOLOGY</t>
  </si>
  <si>
    <t>COMPUTERS &amp; CHEMICAL ENGINEERING</t>
  </si>
  <si>
    <t>COMPUTER SCIENCE, INTERDISCIPLINARY APPLICATIONS;ENGINEERING, CHEMICAL</t>
  </si>
  <si>
    <t>PROCESS BIOCHEMISTRY</t>
  </si>
  <si>
    <t>BIOCHEMISTRY &amp; MOLECULAR BIOLOGY;BIOTECHNOLOGY &amp; APPLIED MICROBIOLOGY;ENGINEERING, CHEMICAL</t>
  </si>
  <si>
    <t>JOURNAL OF NETWORK AND COMPUTER APPLICATIONS</t>
  </si>
  <si>
    <t>COMPUTER SCIENCE, HARDWARE &amp; ARCHITECTURE;COMPUTER SCIENCE, INTERDISCIPLINARY APPLICATIONS;COMPUTER SCIENCE, SOFTWARE ENGINEERING</t>
  </si>
  <si>
    <t>ENVIRONMENTAL SCIENCE &amp; POLICY</t>
  </si>
  <si>
    <t>MARINE POLICY</t>
  </si>
  <si>
    <t>ENVIRONMENTAL STUDIES;INTERNATIONAL RELATIONS</t>
  </si>
  <si>
    <t>APPETITE</t>
  </si>
  <si>
    <t>BEHAVIORAL SCIENCES;NUTRITION &amp; DIETETICS</t>
  </si>
  <si>
    <t>NANO TODAY</t>
  </si>
  <si>
    <t>CHEMISTRY, MULTIDISCIPLINARY;MATERIALS SCIENCE, MULTIDISCIPLINARY;MULTIDISCIPLINARY SCIENCES;NANOSCIENCE &amp; NANOTECHNOLOGY</t>
  </si>
  <si>
    <t>POLYMER DEGRADATION AND STABILITY</t>
  </si>
  <si>
    <t>GEOMORPHOLOGY</t>
  </si>
  <si>
    <t>GEOGRAPHY;GEOGRAPHY, PHYSICAL;GEOLOGY;GEOSCIENCES, MULTIDISCIPLINARY</t>
  </si>
  <si>
    <t>APPLIED ACOUSTICS</t>
  </si>
  <si>
    <t>ACOUSTICS</t>
  </si>
  <si>
    <t>LITHOS</t>
  </si>
  <si>
    <t>GEOCHEMISTRY &amp; GEOPHYSICS;MINERALOGY</t>
  </si>
  <si>
    <t>JOURNAL OF STROKE &amp; CEREBROVASCULAR DISEASES</t>
  </si>
  <si>
    <t>NEUROSCIENCES;PERIPHERAL VASCULAR DISEASE</t>
  </si>
  <si>
    <t>AMERICAN JOURNAL OF PREVENTIVE MEDICINE</t>
  </si>
  <si>
    <t>MEDICINE, GENERAL &amp; INTERNAL;PUBLIC, ENVIRONMENTAL &amp; OCCUPATIONAL HEALTH</t>
  </si>
  <si>
    <t>ANNALS OF TOURISM RESEARCH</t>
  </si>
  <si>
    <t>ENVIRONMENTAL STUDIES;HOSPITALITY, LEISURE, SPORT &amp; TOURISM;SOCIOLOGY</t>
  </si>
  <si>
    <t>TRENDS IN CHEMISTRY</t>
  </si>
  <si>
    <t>URBAN FORESTRY &amp; URBAN GREENING</t>
  </si>
  <si>
    <t>ENVIRONMENTAL STUDIES;FORESTRY;URBAN STUDIES</t>
  </si>
  <si>
    <t>JOURNAL OF PHARMACEUTICAL SCIENCES</t>
  </si>
  <si>
    <t>CHEMISTRY, MEDICINAL;CHEMISTRY, MULTIDISCIPLINARY;PHARMACOLOGY &amp; PHARMACY</t>
  </si>
  <si>
    <t>JOURNAL OF THE NEUROLOGICAL SCIENCES</t>
  </si>
  <si>
    <t>CLINICAL NEUROLOGY;NEUROIMAGING;NEUROSCIENCES</t>
  </si>
  <si>
    <t>TRENDS IN CELL BIOLOGY</t>
  </si>
  <si>
    <t>SEMINARS IN CELL &amp; DEVELOPMENTAL BIOLOGY</t>
  </si>
  <si>
    <t>JOURNAL OF SURGICAL RESEARCH</t>
  </si>
  <si>
    <t>STRUCTURES</t>
  </si>
  <si>
    <t>THERIOGENOLOGY</t>
  </si>
  <si>
    <t>REPRODUCTIVE BIOLOGY;VETERINARY SCIENCES</t>
  </si>
  <si>
    <t>JOURNAL OF INFECTION AND PUBLIC HEALTH</t>
  </si>
  <si>
    <t>ROBOTICS AND COMPUTER-INTEGRATED MANUFACTURING</t>
  </si>
  <si>
    <t>AUTOMATION &amp; CONTROL SYSTEMS;COMPUTER SCIENCE, INTERDISCIPLINARY APPLICATIONS;ENGINEERING, MANUFACTURING;ROBOTICS</t>
  </si>
  <si>
    <t>JOURNAL OF DIFFERENTIAL EQUATIONS</t>
  </si>
  <si>
    <t>MATHEMATICS</t>
  </si>
  <si>
    <t>NUTRITION</t>
  </si>
  <si>
    <t>TETRAHEDRON</t>
  </si>
  <si>
    <t>MOLECULAR METABOLISM</t>
  </si>
  <si>
    <t>SLEEP MEDICINE</t>
  </si>
  <si>
    <t>EUROPEAN JOURNAL OF PHARMACEUTICS AND BIOPHARMACEUTICS</t>
  </si>
  <si>
    <t>NEUROBIOLOGY OF AGING</t>
  </si>
  <si>
    <t>GERIATRICS &amp; GERONTOLOGY;NEUROSCIENCES</t>
  </si>
  <si>
    <t>ORAL ONCOLOGY</t>
  </si>
  <si>
    <t>DENTISTRY, ORAL SURGERY &amp; MEDICINE;ONCOLOGY</t>
  </si>
  <si>
    <t>CLINICAL IMMUNOLOGY</t>
  </si>
  <si>
    <t>ENGINEERING</t>
  </si>
  <si>
    <t>TRENDS IN IMMUNOLOGY</t>
  </si>
  <si>
    <t>SUSTAINABLE ENERGY TECHNOLOGIES AND ASSESSMENTS</t>
  </si>
  <si>
    <t>RADIATION PHYSICS AND CHEMISTRY</t>
  </si>
  <si>
    <t>CHEMISTRY, PHYSICAL;NUCLEAR SCIENCE &amp; TECHNOLOGY;PHYSICS, ATOMIC, MOLECULAR &amp; CHEMICAL</t>
  </si>
  <si>
    <t>FOOD MICROBIOLOGY</t>
  </si>
  <si>
    <t>BIOTECHNOLOGY &amp; APPLIED MICROBIOLOGY;FOOD SCIENCE &amp; TECHNOLOGY;MICROBIOLOGY</t>
  </si>
  <si>
    <t>PATHOLOGY RESEARCH AND PRACTICE</t>
  </si>
  <si>
    <t>PATHOLOGY</t>
  </si>
  <si>
    <t>COMPUTATIONAL AND STRUCTURAL BIOTECHNOLOGY JOURNAL</t>
  </si>
  <si>
    <t>COMPUTERS &amp; MATHEMATICS WITH APPLICATIONS</t>
  </si>
  <si>
    <t>COMPUTER SCIENCE, INTERDISCIPLINARY APPLICATIONS;MATHEMATICS, APPLIED</t>
  </si>
  <si>
    <t>JOURNAL OF CLINICAL EPIDEMIOLOGY</t>
  </si>
  <si>
    <t>HEALTH CARE SCIENCES &amp; SERVICES;PUBLIC, ENVIRONMENTAL &amp; OCCUPATIONAL HEALTH</t>
  </si>
  <si>
    <t>COMPUTERS IN INDUSTRY</t>
  </si>
  <si>
    <t>COMPUTER SCIENCE, INTERDISCIPLINARY APPLICATIONS</t>
  </si>
  <si>
    <t>THIN SOLID FILMS</t>
  </si>
  <si>
    <t>MATERIALS SCIENCE, COATINGS &amp; FILMS;MATERIALS SCIENCE, MULTIDISCIPLINARY;PHYSICS, APPLIED;PHYSICS, CONDENSED MATTER</t>
  </si>
  <si>
    <t>FUSION ENGINEERING AND DESIGN</t>
  </si>
  <si>
    <t>NUCLEAR SCIENCE &amp; TECHNOLOGY</t>
  </si>
  <si>
    <t>APPLIED SOIL ECOLOGY</t>
  </si>
  <si>
    <t>DIAMOND AND RELATED MATERIALS</t>
  </si>
  <si>
    <t>CHILD ABUSE &amp; NEGLECT</t>
  </si>
  <si>
    <t>FAMILY STUDIES;PSYCHOLOGY, APPLIED;PSYCHOLOGY, SOCIAL;SOCIAL WORK</t>
  </si>
  <si>
    <t>JOURNAL OF CLINICAL NEUROSCIENCE</t>
  </si>
  <si>
    <t>INTERNATIONAL JOURNAL OF SOLIDS AND STRUCTURES</t>
  </si>
  <si>
    <t>FOOD QUALITY AND PREFERENCE</t>
  </si>
  <si>
    <t>PARKINSONISM &amp; RELATED DISORDERS</t>
  </si>
  <si>
    <t>TRENDS IN MICROBIOLOGY</t>
  </si>
  <si>
    <t>BIOCHEMISTRY &amp; MOLECULAR BIOLOGY;MICROBIOLOGY</t>
  </si>
  <si>
    <t>NANOMEDICINE-NANOTECHNOLOGY BIOLOGY AND MEDICINE</t>
  </si>
  <si>
    <t>MEDICINE, RESEARCH &amp; EXPERIMENTAL;NANOSCIENCE &amp; NANOTECHNOLOGY</t>
  </si>
  <si>
    <t>JOURNAL OF BIOMECHANICS</t>
  </si>
  <si>
    <t>BIOPHYSICS;ENGINEERING, BIOMEDICAL</t>
  </si>
  <si>
    <t>MOLECULAR PHYLOGENETICS AND EVOLUTION</t>
  </si>
  <si>
    <t>BIOCHEMISTRY &amp; MOLECULAR BIOLOGY;BIOLOGY;EVOLUTIONARY BIOLOGY;GENETICS &amp; HEREDITY</t>
  </si>
  <si>
    <t>MATERIALS TODAY ENERGY</t>
  </si>
  <si>
    <t>INNOVATIVE FOOD SCIENCE &amp; EMERGING TECHNOLOGIES</t>
  </si>
  <si>
    <t>THEORETICAL AND APPLIED FRACTURE MECHANICS</t>
  </si>
  <si>
    <t>SURFACES AND INTERFACES</t>
  </si>
  <si>
    <t>JOURNAL OF THE ENERGY INSTITUTE</t>
  </si>
  <si>
    <t>JOURNAL OF PAIN AND SYMPTOM MANAGEMENT</t>
  </si>
  <si>
    <t>CLINICAL NEUROLOGY;HEALTH CARE SCIENCES &amp; SERVICES;MEDICINE, GENERAL &amp; INTERNAL</t>
  </si>
  <si>
    <t>JOURNAL OF BIOMEDICAL INFORMATICS</t>
  </si>
  <si>
    <t>COMPUTER SCIENCE, INTERDISCIPLINARY APPLICATIONS;MATHEMATICAL &amp; COMPUTATIONAL BIOLOGY;MEDICAL INFORMATICS</t>
  </si>
  <si>
    <t>ENVIRONMENTAL MODELLING &amp; SOFTWARE</t>
  </si>
  <si>
    <t>COMPUTER SCIENCE, INTERDISCIPLINARY APPLICATIONS;COMPUTER SCIENCE, SOFTWARE ENGINEERING;ENGINEERING, ENVIRONMENTAL;ENVIRONMENTAL SCIENCES;WATER RESOURCES</t>
  </si>
  <si>
    <t>INFORMATION PROCESSING &amp; MANAGEMENT</t>
  </si>
  <si>
    <t>COMPUTER SCIENCE, INFORMATION SYSTEMS;INFORMATION SCIENCE &amp; LIBRARY SCIENCE</t>
  </si>
  <si>
    <t>STEM CELL REPORTS</t>
  </si>
  <si>
    <t>JOURNAL OF ADVANCED RESEARCH</t>
  </si>
  <si>
    <t>PREVENTIVE MEDICINE</t>
  </si>
  <si>
    <t>JOURNAL OF KING SAUD UNIVERSITY SCIENCE</t>
  </si>
  <si>
    <t>VIRUS RESEARCH</t>
  </si>
  <si>
    <t>JOURNAL OF PSYCHIATRIC RESEARCH</t>
  </si>
  <si>
    <t>PRECAMBRIAN RESEARCH</t>
  </si>
  <si>
    <t>ESTUARINE COASTAL AND SHELF SCIENCE</t>
  </si>
  <si>
    <t>MARINE &amp; FRESHWATER BIOLOGY;OCEANOGRAPHY</t>
  </si>
  <si>
    <t>JOURNAL OF MATHEMATICAL ANALYSIS AND APPLICATIONS</t>
  </si>
  <si>
    <t>MATHEMATICS;MATHEMATICS, APPLIED</t>
  </si>
  <si>
    <t>CURRENT OPINION IN PSYCHOLOGY</t>
  </si>
  <si>
    <t>PSYCHOLOGY, MULTIDISCIPLINARY</t>
  </si>
  <si>
    <t>AEU-INTERNATIONAL JOURNAL OF ELECTRONICS AND COMMUNICATIONS</t>
  </si>
  <si>
    <t>ENGINEERING, ELECTRICAL &amp; ELECTRONIC;TELECOMMUNICATIONS</t>
  </si>
  <si>
    <t>INTERNATIONAL JOURNAL OF DRUG POLICY</t>
  </si>
  <si>
    <t>SUBSTANCE ABUSE</t>
  </si>
  <si>
    <t>EXPERIMENTAL NEUROLOGY</t>
  </si>
  <si>
    <t>OSTEOARTHRITIS AND CARTILAGE</t>
  </si>
  <si>
    <t>ORTHOPEDICS;RHEUMATOLOGY</t>
  </si>
  <si>
    <t>PHYSIOLOGY &amp; BEHAVIOR</t>
  </si>
  <si>
    <t>BEHAVIORAL SCIENCES;PSYCHOLOGY, BIOLOGICAL</t>
  </si>
  <si>
    <t>COMPUTER PHYSICS COMMUNICATIONS</t>
  </si>
  <si>
    <t>BIOCHEMICAL ENGINEERING JOURNAL</t>
  </si>
  <si>
    <t>BIOTECHNOLOGY &amp; APPLIED MICROBIOLOGY;ENGINEERING, CHEMICAL</t>
  </si>
  <si>
    <t>FOOD PACKAGING AND SHELF LIFE</t>
  </si>
  <si>
    <t>EJSO</t>
  </si>
  <si>
    <t>ONCOLOGY;SURGERY</t>
  </si>
  <si>
    <t>CELL CHEMICAL BIOLOGY</t>
  </si>
  <si>
    <t>CYTOKINE</t>
  </si>
  <si>
    <t>BIOCHEMISTRY &amp; MOLECULAR BIOLOGY;CELL BIOLOGY;IMMUNOLOGY</t>
  </si>
  <si>
    <t>COMPUTERS &amp; SECURITY</t>
  </si>
  <si>
    <t>CASE STUDIES IN THERMAL ENGINEERING</t>
  </si>
  <si>
    <t>THERMODYNAMICS</t>
  </si>
  <si>
    <t>ADVANCES IN SPACE RESEARCH</t>
  </si>
  <si>
    <t>ASTRONOMY &amp; ASTROPHYSICS;ENGINEERING, AEROSPACE;GEOSCIENCES, MULTIDISCIPLINARY;METEOROLOGY &amp; ATMOSPHERIC SCIENCES</t>
  </si>
  <si>
    <t>TOXICOLOGY AND APPLIED PHARMACOLOGY</t>
  </si>
  <si>
    <t>PHARMACOLOGY &amp; PHARMACY;TOXICOLOGY</t>
  </si>
  <si>
    <t>OMEGA-INTERNATIONAL JOURNAL OF MANAGEMENT SCIENCE</t>
  </si>
  <si>
    <t>PROGRESS IN NEURO-PSYCHOPHARMACOLOGY &amp; BIOLOGICAL PSYCHIATRY</t>
  </si>
  <si>
    <t>CLINICAL NEUROLOGY;NEUROSCIENCES;PHARMACOLOGY &amp; PHARMACY;PSYCHIATRY</t>
  </si>
  <si>
    <t>BRAIN STIMULATION</t>
  </si>
  <si>
    <t>COMPOSITES COMMUNICATIONS</t>
  </si>
  <si>
    <t>GLOBAL ENVIRONMENTAL CHANGE-HUMAN AND POLICY DIMENSIONS</t>
  </si>
  <si>
    <t>ENVIRONMENTAL SCIENCES;ENVIRONMENTAL STUDIES;GEOGRAPHY</t>
  </si>
  <si>
    <t>MOLECULAR &amp; CELLULAR PROTEOMICS</t>
  </si>
  <si>
    <t>BIOCHEMICAL RESEARCH METHODS</t>
  </si>
  <si>
    <t>AGEING RESEARCH REVIEWS</t>
  </si>
  <si>
    <t>CELL BIOLOGY;GERIATRICS &amp; GERONTOLOGY</t>
  </si>
  <si>
    <t>JOURNAL OF ASIAN EARTH SCIENCES</t>
  </si>
  <si>
    <t>SOUTH AFRICAN JOURNAL OF BOTANY</t>
  </si>
  <si>
    <t>JOURNAL OF CHROMATOGRAPHY B-ANALYTICAL TECHNOLOGIES IN THE BIOMEDICAL AND LIFE SCIENCES</t>
  </si>
  <si>
    <t>JOURNAL OF SHOULDER AND ELBOW SURGERY</t>
  </si>
  <si>
    <t>JOURNAL OF ANALYTICAL AND APPLIED PYROLYSIS</t>
  </si>
  <si>
    <t>CHEMISTRY, ANALYTICAL;ENERGY &amp; FUELS;ENGINEERING, CHEMICAL;SPECTROSCOPY</t>
  </si>
  <si>
    <t>ECOLOGICAL ENGINEERING</t>
  </si>
  <si>
    <t>ECOLOGY;ENGINEERING, ENVIRONMENTAL;ENVIRONMENTAL SCIENCES</t>
  </si>
  <si>
    <t>LANCET DIGITAL HEALTH</t>
  </si>
  <si>
    <t>MEDICAL INFORMATICS;MEDICINE, GENERAL &amp; INTERNAL</t>
  </si>
  <si>
    <t>CORTEX</t>
  </si>
  <si>
    <t>ANIMAL</t>
  </si>
  <si>
    <t>AGRICULTURE, DAIRY &amp; ANIMAL SCIENCE;VETERINARY SCIENCES</t>
  </si>
  <si>
    <t>CHINESE JOURNAL OF PHYSICS</t>
  </si>
  <si>
    <t>CHEMICAL ENGINEERING AND PROCESSING-PROCESS INTENSIFICATION</t>
  </si>
  <si>
    <t>JOURNAL OF MICROBIOLOGY IMMUNOLOGY AND INFECTION</t>
  </si>
  <si>
    <t>IMMUNOLOGY;INFECTIOUS DISEASES;MICROBIOLOGY</t>
  </si>
  <si>
    <t>AQUATIC TOXICOLOGY</t>
  </si>
  <si>
    <t>MARINE &amp; FRESHWATER BIOLOGY;TOXICOLOGY</t>
  </si>
  <si>
    <t>MATERIALIA</t>
  </si>
  <si>
    <t>ANNALS OF NUCLEAR ENERGY</t>
  </si>
  <si>
    <t>INTERNATIONAL JOURNAL OF REFRACTORY METALS &amp; HARD MATERIALS</t>
  </si>
  <si>
    <t>QUATERNARY INTERNATIONAL</t>
  </si>
  <si>
    <t>GEOGRAPHY, PHYSICAL;GEOSCIENCES, MULTIDISCIPLINARY</t>
  </si>
  <si>
    <t>PUBLIC HEALTH</t>
  </si>
  <si>
    <t>TRANSPORTATION RESEARCH PART F-TRAFFIC PSYCHOLOGY AND BEHAVIOUR</t>
  </si>
  <si>
    <t>PSYCHOLOGY, APPLIED;TRANSPORTATION</t>
  </si>
  <si>
    <t>CRITICAL REVIEWS IN ONCOLOGY HEMATOLOGY</t>
  </si>
  <si>
    <t>HEMATOLOGY;ONCOLOGY</t>
  </si>
  <si>
    <t>OCEAN &amp; COASTAL MANAGEMENT</t>
  </si>
  <si>
    <t>OCEANOGRAPHY;WATER RESOURCES</t>
  </si>
  <si>
    <t>LANCET RHEUMATOLOGY</t>
  </si>
  <si>
    <t>RHEUMATOLOGY</t>
  </si>
  <si>
    <t>JOURNAL OF PEDIATRIC SURGERY</t>
  </si>
  <si>
    <t>PEDIATRICS;SURGERY</t>
  </si>
  <si>
    <t>AGRICULTURAL SYSTEMS</t>
  </si>
  <si>
    <t>AGRICULTURE, MULTIDISCIPLINARY;AGRONOMY</t>
  </si>
  <si>
    <t>CELLULAR SIGNALLING</t>
  </si>
  <si>
    <t>AMERICAN JOURNAL OF SURGERY</t>
  </si>
  <si>
    <t>ARCHIVES OF BIOCHEMISTRY AND BIOPHYSICS</t>
  </si>
  <si>
    <t>ACTA TROPICA</t>
  </si>
  <si>
    <t>PARASITOLOGY;TROPICAL MEDICINE</t>
  </si>
  <si>
    <t>TRANSPORTATION RESEARCH PART B-METHODOLOGICAL</t>
  </si>
  <si>
    <t>UROLOGY</t>
  </si>
  <si>
    <t>CLINICAL NEUROPHYSIOLOGY</t>
  </si>
  <si>
    <t>FIELD CROPS RESEARCH</t>
  </si>
  <si>
    <t>AGRONOMY</t>
  </si>
  <si>
    <t>MOLECULAR IMMUNOLOGY</t>
  </si>
  <si>
    <t>BIOCHEMISTRY &amp; MOLECULAR BIOLOGY;IMMUNOLOGY</t>
  </si>
  <si>
    <t>JOURNAL OF CHEMICAL THERMODYNAMICS</t>
  </si>
  <si>
    <t>CHEMISTRY, PHYSICAL;THERMODYNAMICS</t>
  </si>
  <si>
    <t>JOURNAL OF WIND ENGINEERING AND INDUSTRIAL AERODYNAMICS</t>
  </si>
  <si>
    <t>ENGINEERING, CIVIL;MECHANICS</t>
  </si>
  <si>
    <t>JOURNAL OF CARDIOTHORACIC AND VASCULAR ANESTHESIA</t>
  </si>
  <si>
    <t>ANESTHESIOLOGY;CARDIAC &amp; CARDIOVASCULAR SYSTEMS;PERIPHERAL VASCULAR DISEASE;RESPIRATORY SYSTEM</t>
  </si>
  <si>
    <t>REACTIVE &amp; FUNCTIONAL POLYMERS</t>
  </si>
  <si>
    <t>CHEMISTRY, APPLIED;ENGINEERING, CHEMICAL;POLYMER SCIENCE</t>
  </si>
  <si>
    <t>PHOTODIAGNOSIS AND PHOTODYNAMIC THERAPY</t>
  </si>
  <si>
    <t>EXPERIMENTAL EYE RESEARCH</t>
  </si>
  <si>
    <t>JOURNAL OF SUPERCRITICAL FLUIDS</t>
  </si>
  <si>
    <t>METABOLIC ENGINEERING</t>
  </si>
  <si>
    <t>EUROPEAN JOURNAL OF VASCULAR AND ENDOVASCULAR SURGERY</t>
  </si>
  <si>
    <t>INNOVATIVE SOLUTIONS FOR ENERGY TRANSITIONS</t>
  </si>
  <si>
    <t>Conference Proceedings</t>
  </si>
  <si>
    <t>CANCER TREATMENT REVIEWS</t>
  </si>
  <si>
    <t>APPLIED OCEAN RESEARCH</t>
  </si>
  <si>
    <t>ENGINEERING, MARINE;ENGINEERING, OCEAN;OCEANOGRAPHY</t>
  </si>
  <si>
    <t>JOURNAL OF PROTEOMICS</t>
  </si>
  <si>
    <t>JOURNAL OF TRANSPORT GEOGRAPHY</t>
  </si>
  <si>
    <t>ECONOMICS;GEOGRAPHY;TRANSPORTATION</t>
  </si>
  <si>
    <t>JACC-HEART FAILURE</t>
  </si>
  <si>
    <t>ACADEMIC RADIOLOGY</t>
  </si>
  <si>
    <t>BIOSYSTEMS ENGINEERING</t>
  </si>
  <si>
    <t>AGRICULTURAL ENGINEERING;AGRICULTURE, MULTIDISCIPLINARY</t>
  </si>
  <si>
    <t>TRENDS IN MOLECULAR MEDICINE</t>
  </si>
  <si>
    <t>BIOCHEMISTRY &amp; MOLECULAR BIOLOGY;CELL BIOLOGY;MEDICINE, RESEARCH &amp; EXPERIMENTAL</t>
  </si>
  <si>
    <t>COMPUTERS &amp; OPERATIONS RESEARCH</t>
  </si>
  <si>
    <t>COMPUTER SCIENCE, INTERDISCIPLINARY APPLICATIONS;ENGINEERING, INDUSTRIAL;OPERATIONS RESEARCH &amp; MANAGEMENT SCIENCE</t>
  </si>
  <si>
    <t>GROUNDWATER FOR SUSTAINABLE DEVELOPMENT</t>
  </si>
  <si>
    <t>ENGINEERING, ENVIRONMENTAL;ENVIRONMENTAL SCIENCES;WATER RESOURCES</t>
  </si>
  <si>
    <t>TRENDS IN PHARMACOLOGICAL SCIENCES</t>
  </si>
  <si>
    <t>INJURY-INTERNATIONAL JOURNAL OF THE CARE OF THE INJURED</t>
  </si>
  <si>
    <t>CRITICAL CARE MEDICINE;EMERGENCY MEDICINE;ORTHOPEDICS;SURGERY</t>
  </si>
  <si>
    <t>TRENDS IN NEUROSCIENCES</t>
  </si>
  <si>
    <t>INFRARED PHYSICS &amp; TECHNOLOGY</t>
  </si>
  <si>
    <t>INSTRUMENTS &amp; INSTRUMENTATION;OPTICS;PHYSICS, APPLIED</t>
  </si>
  <si>
    <t>JOURNAL OF MOLECULAR AND CELLULAR CARDIOLOGY</t>
  </si>
  <si>
    <t>CARDIAC &amp; CARDIOVASCULAR SYSTEMS;CELL BIOLOGY</t>
  </si>
  <si>
    <t>TOXICOLOGY LETTERS</t>
  </si>
  <si>
    <t>TOXICOLOGY</t>
  </si>
  <si>
    <t>JOURNAL OF INORGANIC BIOCHEMISTRY</t>
  </si>
  <si>
    <t>BIOCHEMISTRY &amp; MOLECULAR BIOLOGY;CHEMISTRY, INORGANIC &amp; NUCLEAR</t>
  </si>
  <si>
    <t>LANCET HIV</t>
  </si>
  <si>
    <t>IMMUNOLOGY;INFECTIOUS DISEASES</t>
  </si>
  <si>
    <t>EUROPEAN JOURNAL OF OBSTETRICS &amp; GYNECOLOGY AND REPRODUCTIVE BIOLOGY</t>
  </si>
  <si>
    <t>MOLECULAR AND CELLULAR ENDOCRINOLOGY</t>
  </si>
  <si>
    <t>SUPERLATTICES AND MICROSTRUCTURES</t>
  </si>
  <si>
    <t>GONDWANA RESEARCH</t>
  </si>
  <si>
    <t>ECONOMIC MODELLING</t>
  </si>
  <si>
    <t>HYDROMETALLURGY</t>
  </si>
  <si>
    <t>METALLURGY &amp; METALLURGICAL ENGINEERING</t>
  </si>
  <si>
    <t>TRANSPORT POLICY</t>
  </si>
  <si>
    <t>ECONOMICS;TRANSPORTATION</t>
  </si>
  <si>
    <t>NEUROPSYCHOLOGIA</t>
  </si>
  <si>
    <t>INTERNATIONAL JOURNAL OF NURSING STUDIES</t>
  </si>
  <si>
    <t>NURSING</t>
  </si>
  <si>
    <t>JOURNAL OF NUTRITIONAL BIOCHEMISTRY</t>
  </si>
  <si>
    <t>BIOCHEMISTRY &amp; MOLECULAR BIOLOGY;NUTRITION &amp; DIETETICS</t>
  </si>
  <si>
    <t>JOURNAL OF LIPID RESEARCH</t>
  </si>
  <si>
    <t>ADVANCES IN WATER RESOURCES</t>
  </si>
  <si>
    <t>WATER RESOURCES</t>
  </si>
  <si>
    <t>AMERICAN JOURNAL OF MEDICINE</t>
  </si>
  <si>
    <t>EUROPEAN JOURNAL OF INTERNAL MEDICINE</t>
  </si>
  <si>
    <t>COGNITION</t>
  </si>
  <si>
    <t>PSYCHOLOGY, EXPERIMENTAL</t>
  </si>
  <si>
    <t>ELECTROCHEMISTRY COMMUNICATIONS</t>
  </si>
  <si>
    <t>EXPERIMENTAL GERONTOLOGY</t>
  </si>
  <si>
    <t>AMERICAN JOURNAL OF INFECTION CONTROL</t>
  </si>
  <si>
    <t>JOURNAL OF QUANTITATIVE SPECTROSCOPY &amp; RADIATIVE TRANSFER</t>
  </si>
  <si>
    <t>OPTICS;SPECTROSCOPY</t>
  </si>
  <si>
    <t>JOURNAL OF THE AMERICAN COLLEGE OF RADIOLOGY</t>
  </si>
  <si>
    <t>ULTRASOUND IN MEDICINE AND BIOLOGY</t>
  </si>
  <si>
    <t>ACOUSTICS;RADIOLOGY, NUCLEAR MEDICINE &amp; MEDICAL IMAGING</t>
  </si>
  <si>
    <t>CURRENT OPINION IN ELECTROCHEMISTRY</t>
  </si>
  <si>
    <t>CHEMISTRY, PHYSICAL;ELECTROCHEMISTRY;MATERIALS SCIENCE, MULTIDISCIPLINARY</t>
  </si>
  <si>
    <t>VETERINARY MICROBIOLOGY</t>
  </si>
  <si>
    <t>MICROBIOLOGY;VETERINARY SCIENCES</t>
  </si>
  <si>
    <t>COMPUTERS &amp; ELECTRICAL ENGINEERING</t>
  </si>
  <si>
    <t>COMPUTER SCIENCE, HARDWARE &amp; ARCHITECTURE;COMPUTER SCIENCE, INTERDISCIPLINARY APPLICATIONS;ENGINEERING, ELECTRICAL &amp; ELECTRONIC</t>
  </si>
  <si>
    <t>BIOCHIMIE</t>
  </si>
  <si>
    <t>JOURNAL OF VOCATIONAL BEHAVIOR</t>
  </si>
  <si>
    <t>PSYCHOLOGY, APPLIED</t>
  </si>
  <si>
    <t>TRENDS IN CANCER</t>
  </si>
  <si>
    <t>MECHANICS OF MATERIALS</t>
  </si>
  <si>
    <t>MATERIALS SCIENCE, MULTIDISCIPLINARY;MECHANICS</t>
  </si>
  <si>
    <t>MOLECULAR THERAPY-METHODS &amp; CLINICAL DEVELOPMENT</t>
  </si>
  <si>
    <t>INTERNATIONAL REVIEW OF FINANCIAL ANALYSIS</t>
  </si>
  <si>
    <t>JOURNAL OF GLOBAL ANTIMICROBIAL RESISTANCE</t>
  </si>
  <si>
    <t>INFECTIOUS DISEASES;PHARMACOLOGY &amp; PHARMACY</t>
  </si>
  <si>
    <t>GAIT &amp; POSTURE</t>
  </si>
  <si>
    <t>NEUROSCIENCES;ORTHOPEDICS;SPORT SCIENCES</t>
  </si>
  <si>
    <t>TRENDS IN BIOCHEMICAL SCIENCES</t>
  </si>
  <si>
    <t>JOURNAL OF FINANCIAL ECONOMICS</t>
  </si>
  <si>
    <t>BUSINESS, FINANCE;ECONOMICS</t>
  </si>
  <si>
    <t>JOURNAL OF STEROID BIOCHEMISTRY AND MOLECULAR BIOLOGY</t>
  </si>
  <si>
    <t>ARCHIVES OF PHYSICAL MEDICINE AND REHABILITATION</t>
  </si>
  <si>
    <t>REHABILITATION;SPORT SCIENCES</t>
  </si>
  <si>
    <t>NUCLEAR PHYSICS B</t>
  </si>
  <si>
    <t>PHYSICS, NUCLEAR;PHYSICS, PARTICLES &amp; FIELDS</t>
  </si>
  <si>
    <t>JOURNAL OF INTEGRATIVE AGRICULTURE</t>
  </si>
  <si>
    <t>AGRICULTURE, MULTIDISCIPLINARY</t>
  </si>
  <si>
    <t>PROGRESS IN ENERGY AND COMBUSTION SCIENCE</t>
  </si>
  <si>
    <t>ECOSYSTEM SERVICES</t>
  </si>
  <si>
    <t>ECOLOGY;ENVIRONMENTAL SCIENCES;ENVIRONMENTAL STUDIES</t>
  </si>
  <si>
    <t>FORENSIC SCIENCE INTERNATIONAL</t>
  </si>
  <si>
    <t>MEDICINE, LEGAL</t>
  </si>
  <si>
    <t>INTERNATIONAL JOURNAL OF GREENHOUSE GAS CONTROL</t>
  </si>
  <si>
    <t>ENERGY &amp; FUELS;ENGINEERING, CHEMICAL;ENGINEERING, ENVIRONMENTAL;GREEN &amp; SUSTAINABLE SCIENCE &amp; TECHNOLOGY;METEOROLOGY &amp; ATMOSPHERIC SCIENCES</t>
  </si>
  <si>
    <t>AMERICAN JOURNAL OF PATHOLOGY</t>
  </si>
  <si>
    <t>JOURNAL OF CRITICAL CARE</t>
  </si>
  <si>
    <t>JOURNAL OF THE AMERICAN ACADEMY OF CHILD AND ADOLESCENT PSYCHIATRY</t>
  </si>
  <si>
    <t>PEDIATRICS;PSYCHIATRY;PSYCHOLOGY, DEVELOPMENTAL</t>
  </si>
  <si>
    <t>ADVANCED ENGINEERING INFORMATICS</t>
  </si>
  <si>
    <t>COMPUTER SCIENCE, ARTIFICIAL INTELLIGENCE;ENGINEERING, MULTIDISCIPLINARY</t>
  </si>
  <si>
    <t>INTERMETALLICS</t>
  </si>
  <si>
    <t>DENTAL MATERIALS</t>
  </si>
  <si>
    <t>DENTISTRY, ORAL SURGERY &amp; MEDICINE;MATERIALS SCIENCE, BIOMATERIALS</t>
  </si>
  <si>
    <t>INTERNATIONAL JOURNAL OF HYGIENE AND ENVIRONMENTAL HEALTH</t>
  </si>
  <si>
    <t>KIDNEY INTERNATIONAL REPORTS</t>
  </si>
  <si>
    <t>JOURNAL OF PROSTHETIC DENTISTRY</t>
  </si>
  <si>
    <t>DENTISTRY, ORAL SURGERY &amp; MEDICINE</t>
  </si>
  <si>
    <t>GEOFORUM</t>
  </si>
  <si>
    <t>GEOGRAPHY</t>
  </si>
  <si>
    <t>BRAIN RESEARCH BULLETIN</t>
  </si>
  <si>
    <t>SOLID STATE IONICS</t>
  </si>
  <si>
    <t>CHEMISTRY, PHYSICAL;PHYSICS, CONDENSED MATTER</t>
  </si>
  <si>
    <t>TOXICOLOGY IN VITRO</t>
  </si>
  <si>
    <t>SYNTHETIC METALS</t>
  </si>
  <si>
    <t>MATERIALS SCIENCE, MULTIDISCIPLINARY;PHYSICS, CONDENSED MATTER;POLYMER SCIENCE</t>
  </si>
  <si>
    <t>AD HOC NETWORKS</t>
  </si>
  <si>
    <t>COMPUTER SCIENCE, INFORMATION SYSTEMS;TELECOMMUNICATIONS</t>
  </si>
  <si>
    <t>JOURNAL OF ANXIETY DISORDERS</t>
  </si>
  <si>
    <t>PSYCHIATRY;PSYCHOLOGY, CLINICAL</t>
  </si>
  <si>
    <t>CANADIAN JOURNAL OF CARDIOLOGY</t>
  </si>
  <si>
    <t>JOURNAL OF ENDODONTICS</t>
  </si>
  <si>
    <t>ENERGY STRATEGY REVIEWS</t>
  </si>
  <si>
    <t>LANCET PLANETARY HEALTH</t>
  </si>
  <si>
    <t>INTERNATIONAL JOURNAL OF MEDICAL INFORMATICS</t>
  </si>
  <si>
    <t>COMPUTER SCIENCE, INFORMATION SYSTEMS;HEALTH CARE SCIENCES &amp; SERVICES;MEDICAL INFORMATICS</t>
  </si>
  <si>
    <t>GLOBAL AND PLANETARY CHANGE</t>
  </si>
  <si>
    <t>RESPIRATORY MEDICINE</t>
  </si>
  <si>
    <t>CARDIAC &amp; CARDIOVASCULAR SYSTEMS;RESPIRATORY SYSTEM</t>
  </si>
  <si>
    <t>CATALYSIS COMMUNICATIONS</t>
  </si>
  <si>
    <t>DIGESTIVE AND LIVER DISEASE</t>
  </si>
  <si>
    <t>SOLID STATE SCIENCES</t>
  </si>
  <si>
    <t>CHEMISTRY, INORGANIC &amp; NUCLEAR;CHEMISTRY, PHYSICAL;PHYSICS, CONDENSED MATTER</t>
  </si>
  <si>
    <t>CURRENT OPINION IN CHEMICAL BIOLOGY</t>
  </si>
  <si>
    <t>JOURNAL OF RURAL STUDIES</t>
  </si>
  <si>
    <t>GEOGRAPHY;REGIONAL &amp; URBAN PLANNING</t>
  </si>
  <si>
    <t>SEMINARS IN ARTHRITIS AND RHEUMATISM</t>
  </si>
  <si>
    <t>JOURNAL OF THE AMERICAN SOCIETY OF ECHOCARDIOGRAPHY</t>
  </si>
  <si>
    <t>ANNALS OF ALLERGY ASTHMA &amp; IMMUNOLOGY</t>
  </si>
  <si>
    <t>CHINESE JOURNAL OF AERONAUTICS</t>
  </si>
  <si>
    <t>CELL SYSTEMS</t>
  </si>
  <si>
    <t>INTERNATIONAL JOURNAL OF IMPACT ENGINEERING</t>
  </si>
  <si>
    <t>MATERIALS TODAY CHEMISTRY</t>
  </si>
  <si>
    <t>CHEMISTRY, MULTIDISCIPLINARY;MATERIALS SCIENCE, MULTIDISCIPLINARY</t>
  </si>
  <si>
    <t>AMERICAN HEART JOURNAL</t>
  </si>
  <si>
    <t>JOURNAL OF SCIENCE AND MEDICINE IN SPORT</t>
  </si>
  <si>
    <t>SPORT SCIENCES</t>
  </si>
  <si>
    <t>BIOCHIMICA ET BIOPHYSICA ACTA-MOLECULAR AND CELL BIOLOGY OF LIPIDS</t>
  </si>
  <si>
    <t>BIOCHEMISTRY &amp; MOLECULAR BIOLOGY;BIOPHYSICS;CELL BIOLOGY</t>
  </si>
  <si>
    <t>INTERNATIONAL JOURNAL OF REFRIGERATION-REVUE INTERNATIONALE DU FROID</t>
  </si>
  <si>
    <t>PHYTOCHEMISTRY</t>
  </si>
  <si>
    <t>FUZZY SETS AND SYSTEMS</t>
  </si>
  <si>
    <t>COMPUTER SCIENCE, THEORY &amp; METHODS;MATHEMATICS, APPLIED;STATISTICS &amp; PROBABILITY</t>
  </si>
  <si>
    <t>TRANSACTIONS OF NONFERROUS METALS SOCIETY OF CHINA</t>
  </si>
  <si>
    <t>TECHNOLOGY IN SOCIETY</t>
  </si>
  <si>
    <t>SOCIAL ISSUES;SOCIAL SCIENCES, INTERDISCIPLINARY</t>
  </si>
  <si>
    <t>EUROPEAN JOURNAL OF MECHANICS A-SOLIDS</t>
  </si>
  <si>
    <t>INTERNATIONAL JOURNAL OF COAL GEOLOGY</t>
  </si>
  <si>
    <t>ENERGY &amp; FUELS;GEOSCIENCES, MULTIDISCIPLINARY</t>
  </si>
  <si>
    <t>BIOCHIMICA ET BIOPHYSICA ACTA-MOLECULAR CELL RESEARCH</t>
  </si>
  <si>
    <t>PATIENT EDUCATION AND COUNSELING</t>
  </si>
  <si>
    <t>NURSING;PUBLIC, ENVIRONMENTAL &amp; OCCUPATIONAL HEALTH;SOCIAL SCIENCES, INTERDISCIPLINARY</t>
  </si>
  <si>
    <t>NEUROCHEMISTRY INTERNATIONAL</t>
  </si>
  <si>
    <t>BIOCHEMISTRY &amp; MOLECULAR BIOLOGY;NEUROSCIENCES</t>
  </si>
  <si>
    <t>EUROPEAN UROLOGY FOCUS</t>
  </si>
  <si>
    <t>JOURNAL OF PARALLEL AND DISTRIBUTED COMPUTING</t>
  </si>
  <si>
    <t>SPINE JOURNAL</t>
  </si>
  <si>
    <t>CLINICAL NEUROLOGY;ORTHOPEDICS</t>
  </si>
  <si>
    <t>EXPERIMENTAL THERMAL AND FLUID SCIENCE</t>
  </si>
  <si>
    <t>ENGINEERING, MECHANICAL;PHYSICS, FLUIDS &amp; PLASMAS;THERMODYNAMICS</t>
  </si>
  <si>
    <t>BIOCHIMICA ET BIOPHYSICA ACTA-REVIEWS ON CANCER</t>
  </si>
  <si>
    <t>BIOCHEMISTRY &amp; MOLECULAR BIOLOGY;BIOPHYSICS;ONCOLOGY</t>
  </si>
  <si>
    <t>ARTIFICIAL INTELLIGENCE IN MEDICINE</t>
  </si>
  <si>
    <t>COMPUTER SCIENCE, ARTIFICIAL INTELLIGENCE;ENGINEERING, BIOMEDICAL;MEDICAL INFORMATICS</t>
  </si>
  <si>
    <t>VALUE IN HEALTH</t>
  </si>
  <si>
    <t>ECONOMICS;HEALTH CARE SCIENCES &amp; SERVICES;HEALTH POLICY &amp; SERVICES</t>
  </si>
  <si>
    <t>ANALYTICAL BIOCHEMISTRY</t>
  </si>
  <si>
    <t>BIOCHEMICAL RESEARCH METHODS;BIOCHEMISTRY &amp; MOLECULAR BIOLOGY;CHEMISTRY, ANALYTICAL</t>
  </si>
  <si>
    <t>INTERNATIONAL JOURNAL OF MULTIPHASE FLOW</t>
  </si>
  <si>
    <t>THERMAL SCIENCE AND ENGINEERING PROGRESS</t>
  </si>
  <si>
    <t>BIOELECTROCHEMISTRY</t>
  </si>
  <si>
    <t>BIOCHEMISTRY &amp; MOLECULAR BIOLOGY;BIOLOGY;BIOPHYSICS;ELECTROCHEMISTRY</t>
  </si>
  <si>
    <t>FLUID PHASE EQUILIBRIA</t>
  </si>
  <si>
    <t>CHEMISTRY, PHYSICAL;ENGINEERING, CHEMICAL;THERMODYNAMICS</t>
  </si>
  <si>
    <t>RESEARCH IN INTERNATIONAL BUSINESS AND FINANCE</t>
  </si>
  <si>
    <t>TRANSLATIONAL RESEARCH</t>
  </si>
  <si>
    <t>MEDICAL LABORATORY TECHNOLOGY;MEDICINE, GENERAL &amp; INTERNAL;MEDICINE, RESEARCH &amp; EXPERIMENTAL</t>
  </si>
  <si>
    <t>CONTROL ENGINEERING PRACTICE</t>
  </si>
  <si>
    <t>JOURNAL OF MANUFACTURING SYSTEMS</t>
  </si>
  <si>
    <t>ENGINEERING, INDUSTRIAL;ENGINEERING, MANUFACTURING;OPERATIONS RESEARCH &amp; MANAGEMENT SCIENCE</t>
  </si>
  <si>
    <t>ECOLOGICAL MODELLING</t>
  </si>
  <si>
    <t>ECOLOGY</t>
  </si>
  <si>
    <t>NUTRITION METABOLISM AND CARDIOVASCULAR DISEASES</t>
  </si>
  <si>
    <t>CARDIAC &amp; CARDIOVASCULAR SYSTEMS;ENDOCRINOLOGY &amp; METABOLISM;NUTRITION &amp; DIETETICS</t>
  </si>
  <si>
    <t>ENGINEERING ANALYSIS WITH BOUNDARY ELEMENTS</t>
  </si>
  <si>
    <t>ENGINEERING, MULTIDISCIPLINARY;MATHEMATICS, APPLIED;MATHEMATICS, INTERDISCIPLINARY APPLICATIONS</t>
  </si>
  <si>
    <t>TOURISM MANAGEMENT PERSPECTIVES</t>
  </si>
  <si>
    <t>HOSPITALITY, LEISURE, SPORT &amp; TOURISM;MANAGEMENT</t>
  </si>
  <si>
    <t>ANNALS OF VASCULAR SURGERY</t>
  </si>
  <si>
    <t>CARDIAC &amp; CARDIOVASCULAR SYSTEMS;PERIPHERAL VASCULAR DISEASE;SURGERY</t>
  </si>
  <si>
    <t>PESTICIDE BIOCHEMISTRY AND PHYSIOLOGY</t>
  </si>
  <si>
    <t>BIOCHEMISTRY &amp; MOLECULAR BIOLOGY;ENTOMOLOGY;PHYSIOLOGY</t>
  </si>
  <si>
    <t>JOURNAL OF THE FORMOSAN MEDICAL ASSOCIATION</t>
  </si>
  <si>
    <t>SURGERY FOR OBESITY AND RELATED DISEASES</t>
  </si>
  <si>
    <t>TECTONOPHYSICS</t>
  </si>
  <si>
    <t>INFORMATION &amp; MANAGEMENT</t>
  </si>
  <si>
    <t>COMPUTER SCIENCE, INFORMATION SYSTEMS;INFORMATION SCIENCE &amp; LIBRARY SCIENCE;MANAGEMENT</t>
  </si>
  <si>
    <t>INTERNATIONAL JOURNAL OF PEDIATRIC OTORHINOLARYNGOLOGY</t>
  </si>
  <si>
    <t>OTORHINOLARYNGOLOGY;PEDIATRICS</t>
  </si>
  <si>
    <t>THERMOCHIMICA ACTA</t>
  </si>
  <si>
    <t>CHEMISTRY, ANALYTICAL;CHEMISTRY, PHYSICAL;THERMODYNAMICS</t>
  </si>
  <si>
    <t>BIOCHIMICA ET BIOPHYSICA ACTA-BIOMEMBRANES</t>
  </si>
  <si>
    <t>REPRODUCTIVE BIOMEDICINE ONLINE</t>
  </si>
  <si>
    <t>FITOTERAPIA</t>
  </si>
  <si>
    <t>CHEMISTRY, MEDICINAL;PHARMACOLOGY &amp; PHARMACY</t>
  </si>
  <si>
    <t>CHEMICAL PHYSICS</t>
  </si>
  <si>
    <t>JOURNAL OF CRYSTAL GROWTH</t>
  </si>
  <si>
    <t>CRYSTALLOGRAPHY;MATERIALS SCIENCE, MULTIDISCIPLINARY;PHYSICS, APPLIED</t>
  </si>
  <si>
    <t>INTERNATIONAL JOURNAL OF ENGINEERING SCIENCE</t>
  </si>
  <si>
    <t>MATHEMATICS AND COMPUTERS IN SIMULATION</t>
  </si>
  <si>
    <t>COMPUTER SCIENCE, INTERDISCIPLINARY APPLICATIONS;COMPUTER SCIENCE, SOFTWARE ENGINEERING;MATHEMATICS, APPLIED</t>
  </si>
  <si>
    <t>FOREST POLICY AND ECONOMICS</t>
  </si>
  <si>
    <t>ECONOMICS;ENVIRONMENTAL STUDIES;FORESTRY</t>
  </si>
  <si>
    <t>AMERICAN JOURNAL OF GERIATRIC PSYCHIATRY</t>
  </si>
  <si>
    <t>GERIATRICS &amp; GERONTOLOGY;GERONTOLOGY;PSYCHIATRY</t>
  </si>
  <si>
    <t>ANNALS OF EMERGENCY MEDICINE</t>
  </si>
  <si>
    <t>JOURNAL OF NEUROSCIENCE METHODS</t>
  </si>
  <si>
    <t>BIOCHEMICAL RESEARCH METHODS;NEUROSCIENCES</t>
  </si>
  <si>
    <t>ENVIRONMENTAL TOXICOLOGY AND PHARMACOLOGY</t>
  </si>
  <si>
    <t>ENVIRONMENTAL SCIENCES;PHARMACOLOGY &amp; PHARMACY;TOXICOLOGY</t>
  </si>
  <si>
    <t>STRUCTURE</t>
  </si>
  <si>
    <t>COMPLEMENTARY THERAPIES IN MEDICINE</t>
  </si>
  <si>
    <t>INTEGRATIVE &amp; COMPLEMENTARY MEDICINE</t>
  </si>
  <si>
    <t>TRANSLATIONAL ONCOLOGY</t>
  </si>
  <si>
    <t>TELEMATICS AND INFORMATICS</t>
  </si>
  <si>
    <t>NURSE EDUCATION TODAY</t>
  </si>
  <si>
    <t>EDUCATION, SCIENTIFIC DISCIPLINES;NURSING</t>
  </si>
  <si>
    <t>COMPUTERS &amp; FLUIDS</t>
  </si>
  <si>
    <t>COMPUTER SCIENCE, INTERDISCIPLINARY APPLICATIONS;MECHANICS</t>
  </si>
  <si>
    <t>CROP PROTECTION</t>
  </si>
  <si>
    <t>JOURNAL OF FOOD COMPOSITION AND ANALYSIS</t>
  </si>
  <si>
    <t>CHEMISTRY, APPLIED;FOOD SCIENCE &amp; TECHNOLOGY</t>
  </si>
  <si>
    <t>JOURNAL OF SEXUAL MEDICINE</t>
  </si>
  <si>
    <t>JOURNAL OF THEORETICAL BIOLOGY</t>
  </si>
  <si>
    <t>BIOLOGY;MATHEMATICAL &amp; COMPUTATIONAL BIOLOGY</t>
  </si>
  <si>
    <t>MATRIX BIOLOGY</t>
  </si>
  <si>
    <t>SEIZURE-EUROPEAN JOURNAL OF EPILEPSY</t>
  </si>
  <si>
    <t>APPLIED GEOCHEMISTRY</t>
  </si>
  <si>
    <t>APPLIED ERGONOMICS</t>
  </si>
  <si>
    <t>ENGINEERING, INDUSTRIAL;ERGONOMICS;PSYCHOLOGY, APPLIED</t>
  </si>
  <si>
    <t>FOOD BIOSCIENCE</t>
  </si>
  <si>
    <t>PHYSICA MEDICA-EUROPEAN JOURNAL OF MEDICAL PHYSICS</t>
  </si>
  <si>
    <t>TRENDS IN GENETICS</t>
  </si>
  <si>
    <t>JOURNAL OF ORGANOMETALLIC CHEMISTRY</t>
  </si>
  <si>
    <t>CHEMISTRY, INORGANIC &amp; NUCLEAR;CHEMISTRY, ORGANIC</t>
  </si>
  <si>
    <t>JOURNAL OF VISUAL COMMUNICATION AND IMAGE REPRESENTATION</t>
  </si>
  <si>
    <t>COMPUTER SCIENCE, INFORMATION SYSTEMS;COMPUTER SCIENCE, SOFTWARE ENGINEERING</t>
  </si>
  <si>
    <t>INTERNATIONAL BIODETERIORATION &amp; BIODEGRADATION</t>
  </si>
  <si>
    <t>BIOTECHNOLOGY &amp; APPLIED MICROBIOLOGY;ENVIRONMENTAL SCIENCES</t>
  </si>
  <si>
    <t>JOURNAL OF LOSS PREVENTION IN THE PROCESS INDUSTRIES</t>
  </si>
  <si>
    <t>BIOLOGICAL CONTROL</t>
  </si>
  <si>
    <t>AGRONOMY;BIOTECHNOLOGY &amp; APPLIED MICROBIOLOGY;ENTOMOLOGY</t>
  </si>
  <si>
    <t>INTERNATIONAL JOURNAL OF BIOCHEMISTRY &amp; CELL BIOLOGY</t>
  </si>
  <si>
    <t>JOURNAL OF INFORMATION SECURITY AND APPLICATIONS</t>
  </si>
  <si>
    <t>JOURNAL OF VOLCANOLOGY AND GEOTHERMAL RESEARCH</t>
  </si>
  <si>
    <t>URBAN CLIMATE</t>
  </si>
  <si>
    <t>JOURNAL OF CYSTIC FIBROSIS</t>
  </si>
  <si>
    <t>RESPIRATORY SYSTEM</t>
  </si>
  <si>
    <t>JOURNAL OF BIOTECHNOLOGY</t>
  </si>
  <si>
    <t>CLINICAL PSYCHOLOGY REVIEW</t>
  </si>
  <si>
    <t>PSYCHOLOGY, CLINICAL</t>
  </si>
  <si>
    <t>FOOD AND BIOPRODUCTS PROCESSING</t>
  </si>
  <si>
    <t>BIOTECHNOLOGY &amp; APPLIED MICROBIOLOGY;ENGINEERING, CHEMICAL;FOOD SCIENCE &amp; TECHNOLOGY</t>
  </si>
  <si>
    <t>CLINICAL NEUROLOGY AND NEUROSURGERY</t>
  </si>
  <si>
    <t>TOXICOLOGY REPORTS</t>
  </si>
  <si>
    <t>PSYCHOLOGY OF SPORT AND EXERCISE</t>
  </si>
  <si>
    <t>HOSPITALITY, LEISURE, SPORT &amp; TOURISM;PSYCHOLOGY;PSYCHOLOGY, APPLIED;SPORT SCIENCES</t>
  </si>
  <si>
    <t>COLD REGIONS SCIENCE AND TECHNOLOGY</t>
  </si>
  <si>
    <t>ENGINEERING, CIVIL;ENGINEERING, ENVIRONMENTAL;ENGINEERING, MULTIDISCIPLINARY;ENVIRONMENTAL SCIENCES;GEOSCIENCES, MULTIDISCIPLINARY</t>
  </si>
  <si>
    <t>JOURNAL OF ARCHAEOLOGICAL SCIENCE-REPORTS</t>
  </si>
  <si>
    <t>ARCHAEOLOGY</t>
  </si>
  <si>
    <t>MARINE ENVIRONMENTAL RESEARCH</t>
  </si>
  <si>
    <t>ENVIRONMENTAL SCIENCES;MARINE &amp; FRESHWATER BIOLOGY;TOXICOLOGY</t>
  </si>
  <si>
    <t>ONE EARTH</t>
  </si>
  <si>
    <t>ENVIRONMENTAL SCIENCES;ENVIRONMENTAL STUDIES;GREEN &amp; SUSTAINABLE SCIENCE &amp; TECHNOLOGY</t>
  </si>
  <si>
    <t>JOURNAL OF CLINICAL ANESTHESIA</t>
  </si>
  <si>
    <t>BIOCHIMICA ET BIOPHYSICA ACTA-GENERAL SUBJECTS</t>
  </si>
  <si>
    <t>NUCLEAR ENGINEERING AND DESIGN</t>
  </si>
  <si>
    <t>CLINICAL RADIOLOGY</t>
  </si>
  <si>
    <t>JOURNAL OF PUBLIC ECONOMICS</t>
  </si>
  <si>
    <t>FISHERIES RESEARCH</t>
  </si>
  <si>
    <t>FISHERIES</t>
  </si>
  <si>
    <t>JACC-CLINICAL ELECTROPHYSIOLOGY</t>
  </si>
  <si>
    <t>LANCET MICROBE</t>
  </si>
  <si>
    <t>JOURNAL OF RARE EARTHS</t>
  </si>
  <si>
    <t>CHEMISTRY, APPLIED</t>
  </si>
  <si>
    <t>JOURNAL OF VASCULAR AND INTERVENTIONAL RADIOLOGY</t>
  </si>
  <si>
    <t>PERIPHERAL VASCULAR DISEASE;RADIOLOGY, NUCLEAR MEDICINE &amp; MEDICAL IMAGING</t>
  </si>
  <si>
    <t>NUCLEAR INSTRUMENTS &amp; METHODS IN PHYSICS RESEARCH SECTION B-BEAM INTERACTIONS WITH MATERIALS AND ATOMS</t>
  </si>
  <si>
    <t>INSTRUMENTS &amp; INSTRUMENTATION;NUCLEAR SCIENCE &amp; TECHNOLOGY;PHYSICS, ATOMIC, MOLECULAR &amp; CHEMICAL;PHYSICS, NUCLEAR</t>
  </si>
  <si>
    <t>JOURNAL OF TRACE ELEMENTS IN MEDICINE AND BIOLOGY</t>
  </si>
  <si>
    <t>ARCHIVES OF GERONTOLOGY AND GERIATRICS</t>
  </si>
  <si>
    <t>SSM-POPULATION HEALTH</t>
  </si>
  <si>
    <t>JOURNAL OF CEREAL SCIENCE</t>
  </si>
  <si>
    <t>PROGRESS IN CARDIOVASCULAR DISEASES</t>
  </si>
  <si>
    <t>CYTOKINE &amp; GROWTH FACTOR REVIEWS</t>
  </si>
  <si>
    <t>JOURNAL OF HOSPITALITY AND TOURISM MANAGEMENT</t>
  </si>
  <si>
    <t>SAUDI PHARMACEUTICAL JOURNAL</t>
  </si>
  <si>
    <t>PROGRESS IN NEUROBIOLOGY</t>
  </si>
  <si>
    <t>JOURNAL OF PHARMACEUTICAL ANALYSIS</t>
  </si>
  <si>
    <t>METHODS</t>
  </si>
  <si>
    <t>BIOCHEMICAL RESEARCH METHODS;BIOCHEMISTRY &amp; MOLECULAR BIOLOGY</t>
  </si>
  <si>
    <t>CURRENT OPINION IN FOOD SCIENCE</t>
  </si>
  <si>
    <t>ESMO OPEN</t>
  </si>
  <si>
    <t>ANIMAL FEED SCIENCE AND TECHNOLOGY</t>
  </si>
  <si>
    <t>JOURNAL OF PSYCHOSOMATIC RESEARCH</t>
  </si>
  <si>
    <t>DEVELOPMENTAL AND COMPARATIVE IMMUNOLOGY</t>
  </si>
  <si>
    <t>FISHERIES;IMMUNOLOGY;VETERINARY SCIENCES;ZOOLOGY</t>
  </si>
  <si>
    <t>JOURNAL OF SOUTH AMERICAN EARTH SCIENCES</t>
  </si>
  <si>
    <t>SLEEP MEDICINE REVIEWS</t>
  </si>
  <si>
    <t>APPLIED NUMERICAL MATHEMATICS</t>
  </si>
  <si>
    <t>PROGRESS IN RETINAL AND EYE RESEARCH</t>
  </si>
  <si>
    <t>TRENDS IN ENDOCRINOLOGY AND METABOLISM</t>
  </si>
  <si>
    <t>ULTRASONICS</t>
  </si>
  <si>
    <t>OPTICAL FIBER TECHNOLOGY</t>
  </si>
  <si>
    <t>ENGINEERING, ELECTRICAL &amp; ELECTRONIC;OPTICS;TELECOMMUNICATIONS</t>
  </si>
  <si>
    <t>JOURNAL OF ENVIRONMENTAL PSYCHOLOGY</t>
  </si>
  <si>
    <t>ENVIRONMENTAL STUDIES;PSYCHOLOGY;PSYCHOLOGY, MULTIDISCIPLINARY</t>
  </si>
  <si>
    <t>JOURNAL OF DENTISTRY</t>
  </si>
  <si>
    <t>SUSTAINABLE PRODUCTION AND CONSUMPTION</t>
  </si>
  <si>
    <t>ENVIRONMENTAL STUDIES;GREEN &amp; SUSTAINABLE SCIENCE &amp; TECHNOLOGY</t>
  </si>
  <si>
    <t>GENERAL AND COMPARATIVE ENDOCRINOLOGY</t>
  </si>
  <si>
    <t>HEALTH &amp; PLACE</t>
  </si>
  <si>
    <t>TEACHING AND TEACHER EDUCATION</t>
  </si>
  <si>
    <t>EDUCATION &amp; EDUCATIONAL RESEARCH</t>
  </si>
  <si>
    <t>HPB</t>
  </si>
  <si>
    <t>GASTROENTEROLOGY &amp; HEPATOLOGY;SURGERY</t>
  </si>
  <si>
    <t>JOURNAL OF CORPORATE FINANCE</t>
  </si>
  <si>
    <t>TICKS AND TICK-BORNE DISEASES</t>
  </si>
  <si>
    <t>INFECTIOUS DISEASES;MICROBIOLOGY;PARASITOLOGY</t>
  </si>
  <si>
    <t>MATERIALS TODAY PHYSICS</t>
  </si>
  <si>
    <t>ANIMAL BEHAVIOUR</t>
  </si>
  <si>
    <t>BEHAVIORAL SCIENCES;ZOOLOGY</t>
  </si>
  <si>
    <t>PROGRESS IN OCEANOGRAPHY</t>
  </si>
  <si>
    <t>OCEANOGRAPHY</t>
  </si>
  <si>
    <t>INTERNATIONAL JOURNAL OF MINING SCIENCE AND TECHNOLOGY</t>
  </si>
  <si>
    <t>MINING &amp; MINERAL PROCESSING</t>
  </si>
  <si>
    <t>UROLOGIC ONCOLOGY-SEMINARS AND ORIGINAL INVESTIGATIONS</t>
  </si>
  <si>
    <t>ONCOLOGY;UROLOGY &amp; NEPHROLOGY</t>
  </si>
  <si>
    <t>ENVIRONMENTAL INNOVATION AND SOCIETAL TRANSITIONS</t>
  </si>
  <si>
    <t>ENVIRONMENTAL SCIENCES;ENVIRONMENTAL STUDIES</t>
  </si>
  <si>
    <t>GLOBAL FOOD SECURITY-AGRICULTURE POLICY ECONOMICS AND ENVIRONMENT</t>
  </si>
  <si>
    <t>CELLULAR AND MOLECULAR GASTROENTEROLOGY AND HEPATOLOGY</t>
  </si>
  <si>
    <t>JOURNAL OF THERMAL BIOLOGY</t>
  </si>
  <si>
    <t>BIOLOGY;ZOOLOGY</t>
  </si>
  <si>
    <t>ROBOTICS AND AUTONOMOUS SYSTEMS</t>
  </si>
  <si>
    <t>AUTOMATION &amp; CONTROL SYSTEMS;COMPUTER SCIENCE, ARTIFICIAL INTELLIGENCE;ROBOTICS</t>
  </si>
  <si>
    <t>MOLECULAR ASPECTS OF MEDICINE</t>
  </si>
  <si>
    <t>BIOCHEMISTRY &amp; MOLECULAR BIOLOGY;MEDICINE, RESEARCH &amp; EXPERIMENTAL</t>
  </si>
  <si>
    <t>PREVENTIVE VETERINARY MEDICINE</t>
  </si>
  <si>
    <t>VETERINARY SCIENCES</t>
  </si>
  <si>
    <t>MATERIALS SCIENCE &amp; ENGINEERING R-REPORTS</t>
  </si>
  <si>
    <t>METHODSX</t>
  </si>
  <si>
    <t>MAGNETIC RESONANCE IMAGING</t>
  </si>
  <si>
    <t>MOLECULAR THERAPY-ONCOLYTICS</t>
  </si>
  <si>
    <t>MEDICINE, RESEARCH &amp; EXPERIMENTAL;ONCOLOGY</t>
  </si>
  <si>
    <t>DECISION SUPPORT SYSTEMS</t>
  </si>
  <si>
    <t>COMPUTER SCIENCE, ARTIFICIAL INTELLIGENCE;COMPUTER SCIENCE, INFORMATION SYSTEMS;OPERATIONS RESEARCH &amp; MANAGEMENT SCIENCE</t>
  </si>
  <si>
    <t>BUSINESS HORIZONS</t>
  </si>
  <si>
    <t>JOURNAL OF MINIMALLY INVASIVE GYNECOLOGY</t>
  </si>
  <si>
    <t>BEHAVIOUR RESEARCH AND THERAPY</t>
  </si>
  <si>
    <t>FORENSIC SCIENCE INTERNATIONAL-GENETICS</t>
  </si>
  <si>
    <t>GENETICS &amp; HEREDITY;MEDICINE, LEGAL</t>
  </si>
  <si>
    <t>PHYSICS OF THE DARK UNIVERSE</t>
  </si>
  <si>
    <t>PANCREATOLOGY</t>
  </si>
  <si>
    <t>TRENDS IN PARASITOLOGY</t>
  </si>
  <si>
    <t>PARASITOLOGY</t>
  </si>
  <si>
    <t>INTERNATIONAL JOURNAL OF MACHINE TOOLS &amp; MANUFACTURE</t>
  </si>
  <si>
    <t>ENGINEERING, MANUFACTURING;ENGINEERING, MECHANICAL</t>
  </si>
  <si>
    <t>EUROPEAN NEUROPSYCHOPHARMACOLOGY</t>
  </si>
  <si>
    <t>CHINA ECONOMIC REVIEW</t>
  </si>
  <si>
    <t>HEART LUNG AND CIRCULATION</t>
  </si>
  <si>
    <t>JOURNAL OF ORAL AND MAXILLOFACIAL SURGERY</t>
  </si>
  <si>
    <t>COMPUTERS &amp; GEOSCIENCES</t>
  </si>
  <si>
    <t>COMPUTER SCIENCE, INTERDISCIPLINARY APPLICATIONS;GEOSCIENCES, MULTIDISCIPLINARY</t>
  </si>
  <si>
    <t>SUSTAINABLE MATERIALS AND TECHNOLOGIES</t>
  </si>
  <si>
    <t>ENERGY &amp; FUELS;GREEN &amp; SUSTAINABLE SCIENCE &amp; TECHNOLOGY;MATERIALS SCIENCE, MULTIDISCIPLINARY</t>
  </si>
  <si>
    <t>COMPUTERS ENVIRONMENT AND URBAN SYSTEMS</t>
  </si>
  <si>
    <t>ENVIRONMENTAL STUDIES;GEOGRAPHY;REGIONAL &amp; URBAN PLANNING</t>
  </si>
  <si>
    <t>COMPUTATIONAL BIOLOGY AND CHEMISTRY</t>
  </si>
  <si>
    <t>BIOLOGY;COMPUTER SCIENCE, INTERDISCIPLINARY APPLICATIONS</t>
  </si>
  <si>
    <t>ADVANCES IN MATHEMATICS</t>
  </si>
  <si>
    <t>ARCHIVES OF ORAL BIOLOGY</t>
  </si>
  <si>
    <t>REGULATORY TOXICOLOGY AND PHARMACOLOGY</t>
  </si>
  <si>
    <t>MEDICINE, LEGAL;PHARMACOLOGY &amp; PHARMACY;TOXICOLOGY</t>
  </si>
  <si>
    <t>HARMFUL ALGAE</t>
  </si>
  <si>
    <t>MARINE &amp; FRESHWATER BIOLOGY</t>
  </si>
  <si>
    <t>ANNALS OF PHYSICS</t>
  </si>
  <si>
    <t>JOURNAL OF MOLECULAR GRAPHICS &amp; MODELLING</t>
  </si>
  <si>
    <t>BIOCHEMICAL RESEARCH METHODS;BIOCHEMISTRY &amp; MOLECULAR BIOLOGY;COMPUTER SCIENCE, INTERDISCIPLINARY APPLICATIONS;CRYSTALLOGRAPHY;MATHEMATICAL &amp; COMPUTATIONAL BIOLOGY</t>
  </si>
  <si>
    <t>CURRENT OPINION IN GREEN AND SUSTAINABLE CHEMISTRY</t>
  </si>
  <si>
    <t>CHEMISTRY, MULTIDISCIPLINARY;GREEN &amp; SUSTAINABLE SCIENCE &amp; TECHNOLOGY</t>
  </si>
  <si>
    <t>ENERGYCHEM</t>
  </si>
  <si>
    <t>CHEMISTRY, MULTIDISCIPLINARY;ENERGY &amp; FUELS;ENGINEERING, CHEMICAL;MATERIALS SCIENCE, MULTIDISCIPLINARY</t>
  </si>
  <si>
    <t>CHEMOMETRICS AND INTELLIGENT LABORATORY SYSTEMS</t>
  </si>
  <si>
    <t>AUTOMATION &amp; CONTROL SYSTEMS;CHEMISTRY, ANALYTICAL;COMPUTER SCIENCE, ARTIFICIAL INTELLIGENCE;INSTRUMENTS &amp; INSTRUMENTATION;MATHEMATICS, INTERDISCIPLINARY APPLICATIONS;STATISTICS &amp; PROBABILITY</t>
  </si>
  <si>
    <t>JOURNAL OF NEUROIMMUNOLOGY</t>
  </si>
  <si>
    <t>IMMUNOLOGY;NEUROSCIENCES</t>
  </si>
  <si>
    <t>EXTREME MECHANICS LETTERS</t>
  </si>
  <si>
    <t>JOURNAL OF MATERIOMICS</t>
  </si>
  <si>
    <t>CHEMISTRY, PHYSICAL;MATERIALS SCIENCE, MULTIDISCIPLINARY;PHYSICS, APPLIED</t>
  </si>
  <si>
    <t>JOURNAL OF ENVIRONMENTAL RADIOACTIVITY</t>
  </si>
  <si>
    <t>JOURNAL OF BANKING &amp; FINANCE</t>
  </si>
  <si>
    <t>JACC-BASIC TO TRANSLATIONAL SCIENCE</t>
  </si>
  <si>
    <t>COMPUTERS &amp; STRUCTURES</t>
  </si>
  <si>
    <t>COMPUTER SCIENCE, INTERDISCIPLINARY APPLICATIONS;ENGINEERING, CIVIL</t>
  </si>
  <si>
    <t>EUROPEAN UROLOGY ONCOLOGY</t>
  </si>
  <si>
    <t>PRECISION ENGINEERING-JOURNAL OF THE INTERNATIONAL SOCIETIES FOR PRECISION ENGINEERING AND NANOTECHNOLOGY</t>
  </si>
  <si>
    <t>ENGINEERING, MANUFACTURING;ENGINEERING, MULTIDISCIPLINARY;INSTRUMENTS &amp; INSTRUMENTATION;NANOSCIENCE &amp; NANOTECHNOLOGY</t>
  </si>
  <si>
    <t>INTERNATIONAL BUSINESS REVIEW</t>
  </si>
  <si>
    <t>DEVELOPMENTAL BIOLOGY</t>
  </si>
  <si>
    <t>SIGNAL PROCESSING-IMAGE COMMUNICATION</t>
  </si>
  <si>
    <t>CLINICAL THERAPEUTICS</t>
  </si>
  <si>
    <t>INTERNATIONAL JOURNAL OF FORECASTING</t>
  </si>
  <si>
    <t>ECONOMICS;MANAGEMENT;REGIONAL &amp; URBAN PLANNING</t>
  </si>
  <si>
    <t>NORTH AMERICAN JOURNAL OF ECONOMICS AND FINANCE</t>
  </si>
  <si>
    <t>MATURITAS</t>
  </si>
  <si>
    <t>GERIATRICS &amp; GERONTOLOGY;OBSTETRICS &amp; GYNECOLOGY</t>
  </si>
  <si>
    <t>ANNALS OF EPIDEMIOLOGY</t>
  </si>
  <si>
    <t>JOURNAL OF STRUCTURAL GEOLOGY</t>
  </si>
  <si>
    <t>APPLIED RADIATION AND ISOTOPES</t>
  </si>
  <si>
    <t>CHEMISTRY, INORGANIC &amp; NUCLEAR;NUCLEAR SCIENCE &amp; TECHNOLOGY;RADIOLOGY, NUCLEAR MEDICINE &amp; MEDICAL IMAGING</t>
  </si>
  <si>
    <t>DEVELOPMENTAL COGNITIVE NEUROSCIENCE</t>
  </si>
  <si>
    <t>NEUROSCIENCES;PSYCHOLOGY, DEVELOPMENTAL</t>
  </si>
  <si>
    <t>JOURNAL OF ECONOMIC BEHAVIOR &amp; ORGANIZATION</t>
  </si>
  <si>
    <t>ENGINEERING SCIENCE AND TECHNOLOGY-AN INTERNATIONAL JOURNAL-JESTECH</t>
  </si>
  <si>
    <t>JOURNAL OF AFRICAN EARTH SCIENCES</t>
  </si>
  <si>
    <t>JOURNAL OF SYSTEMS AND SOFTWARE</t>
  </si>
  <si>
    <t>COMPUTER SCIENCE, SOFTWARE ENGINEERING;COMPUTER SCIENCE, THEORY &amp; METHODS</t>
  </si>
  <si>
    <t>MATERIALS SCIENCE AND ENGINEERING B-ADVANCED FUNCTIONAL SOLID-STATE MATERIALS</t>
  </si>
  <si>
    <t>PROGRESS IN NUCLEAR ENERGY</t>
  </si>
  <si>
    <t>JOURNAL OF GEOCHEMICAL EXPLORATION</t>
  </si>
  <si>
    <t>JOURNAL OF BUSINESS VENTURING</t>
  </si>
  <si>
    <t>MICROBES AND INFECTION</t>
  </si>
  <si>
    <t>IMMUNOLOGY;INFECTIOUS DISEASES;MICROBIOLOGY;VIROLOGY</t>
  </si>
  <si>
    <t>INTERNATIONAL JOURNAL OF ADHESION AND ADHESIVES</t>
  </si>
  <si>
    <t>ENGINEERING, CHEMICAL;MATERIALS SCIENCE, MULTIDISCIPLINARY</t>
  </si>
  <si>
    <t>JOURNAL OF PAIN</t>
  </si>
  <si>
    <t>GEOTHERMICS</t>
  </si>
  <si>
    <t>RESEARCH IN SOCIAL &amp; ADMINISTRATIVE PHARMACY</t>
  </si>
  <si>
    <t>MITOCHONDRION</t>
  </si>
  <si>
    <t>CELL BIOLOGY;GENETICS &amp; HEREDITY</t>
  </si>
  <si>
    <t>HUMAN PATHOLOGY</t>
  </si>
  <si>
    <t>JOURNAL OF PROCESS CONTROL</t>
  </si>
  <si>
    <t>AUTOMATION &amp; CONTROL SYSTEMS;ENGINEERING, CHEMICAL</t>
  </si>
  <si>
    <t>INTERNATIONAL DAIRY JOURNAL</t>
  </si>
  <si>
    <t>OPHTHALMOLOGY RETINA</t>
  </si>
  <si>
    <t>TOXICON</t>
  </si>
  <si>
    <t>MARINE GEOLOGY</t>
  </si>
  <si>
    <t>GEOSCIENCES, MULTIDISCIPLINARY;OCEANOGRAPHY</t>
  </si>
  <si>
    <t>TRANSPLANTATION PROCEEDINGS</t>
  </si>
  <si>
    <t>IMMUNOLOGY;SURGERY;TRANSPLANTATION</t>
  </si>
  <si>
    <t>RESEARCH IN VETERINARY SCIENCE</t>
  </si>
  <si>
    <t>CIRP ANNALS-MANUFACTURING TECHNOLOGY</t>
  </si>
  <si>
    <t>ENGINEERING, INDUSTRIAL;ENGINEERING, MANUFACTURING</t>
  </si>
  <si>
    <t>INTERNATIONAL JOURNAL OF APPROXIMATE REASONING</t>
  </si>
  <si>
    <t>BIOCHIMICA ET BIOPHYSICA ACTA-GENE REGULATORY MECHANISMS</t>
  </si>
  <si>
    <t>JOURNAL OF FLUIDS AND STRUCTURES</t>
  </si>
  <si>
    <t>BREAST</t>
  </si>
  <si>
    <t>CURRENT OPINION IN ENVIRONMENTAL SUSTAINABILITY</t>
  </si>
  <si>
    <t>ENVIRONMENTAL SCIENCES;GREEN &amp; SUSTAINABLE SCIENCE &amp; TECHNOLOGY</t>
  </si>
  <si>
    <t>COMPARATIVE BIOCHEMISTRY AND PHYSIOLOGY C-TOXICOLOGY &amp; PHARMACOLOGY</t>
  </si>
  <si>
    <t>BIOCHEMISTRY &amp; MOLECULAR BIOLOGY;ENDOCRINOLOGY &amp; METABOLISM;PHARMACOLOGY &amp; PHARMACY;TOXICOLOGY;ZOOLOGY</t>
  </si>
  <si>
    <t>JOURNAL OF THE ACADEMY OF NUTRITION AND DIETETICS</t>
  </si>
  <si>
    <t>CRETACEOUS RESEARCH</t>
  </si>
  <si>
    <t>GEOLOGY;PALEONTOLOGY</t>
  </si>
  <si>
    <t>NEUROTOXICOLOGY</t>
  </si>
  <si>
    <t>NEUROSCIENCES;PHARMACOLOGY &amp; PHARMACY;TOXICOLOGY</t>
  </si>
  <si>
    <t>AMERICAN JOURNAL OF OTOLARYNGOLOGY</t>
  </si>
  <si>
    <t>OTORHINOLARYNGOLOGY</t>
  </si>
  <si>
    <t>PREVENTIVE MEDICINE REPORTS</t>
  </si>
  <si>
    <t>JOURNAL OF CULTURAL HERITAGE</t>
  </si>
  <si>
    <t>ARCHAEOLOGY;ART;CHEMISTRY, ANALYTICAL;GEOSCIENCES, MULTIDISCIPLINARY;MATERIALS SCIENCE, MULTIDISCIPLINARY;SPECTROSCOPY</t>
  </si>
  <si>
    <t>INTERNATIONAL JOURNAL OF ORAL AND MAXILLOFACIAL SURGERY</t>
  </si>
  <si>
    <t>DENTISTRY, ORAL SURGERY &amp; MEDICINE;SURGERY</t>
  </si>
  <si>
    <t>JOURNAL OF PLASTIC RECONSTRUCTIVE AND AESTHETIC SURGERY</t>
  </si>
  <si>
    <t>MICROBIOLOGICAL RESEARCH</t>
  </si>
  <si>
    <t>ENVIRONMENTAL SCIENCES;MICROBIOLOGY</t>
  </si>
  <si>
    <t>REGIONAL STUDIES IN MARINE SCIENCE</t>
  </si>
  <si>
    <t>ECOLOGY;MARINE &amp; FRESHWATER BIOLOGY</t>
  </si>
  <si>
    <t>GOVERNMENT INFORMATION QUARTERLY</t>
  </si>
  <si>
    <t>JOURNAL OF GERIATRIC ONCOLOGY</t>
  </si>
  <si>
    <t>GERIATRICS &amp; GERONTOLOGY;ONCOLOGY</t>
  </si>
  <si>
    <t>EXPERIMENTAL AND MOLECULAR PATHOLOGY</t>
  </si>
  <si>
    <t>DIAGNOSTIC MICROBIOLOGY AND INFECTIOUS DISEASE</t>
  </si>
  <si>
    <t>DNA REPAIR</t>
  </si>
  <si>
    <t>GENETICS &amp; HEREDITY;TOXICOLOGY</t>
  </si>
  <si>
    <t>JOURNAL OF CRANIO-MAXILLOFACIAL SURGERY</t>
  </si>
  <si>
    <t>CELL REPORTS PHYSICAL SCIENCE</t>
  </si>
  <si>
    <t>CHEMISTRY, MULTIDISCIPLINARY;ENERGY &amp; FUELS;MATERIALS SCIENCE, MULTIDISCIPLINARY;PHYSICS, MULTIDISCIPLINARY</t>
  </si>
  <si>
    <t>APPLIED GEOGRAPHY</t>
  </si>
  <si>
    <t>JOURNAL OF SURGICAL EDUCATION</t>
  </si>
  <si>
    <t>EDUCATION, SCIENTIFIC DISCIPLINES;SURGERY</t>
  </si>
  <si>
    <t>ORTHOPAEDICS &amp; TRAUMATOLOGY-SURGERY &amp; RESEARCH</t>
  </si>
  <si>
    <t>ORTHOPEDICS;SURGERY</t>
  </si>
  <si>
    <t>CURRENT APPLIED PHYSICS</t>
  </si>
  <si>
    <t>OCULAR SURFACE</t>
  </si>
  <si>
    <t>CURRENT OPINION IN BEHAVIORAL SCIENCES</t>
  </si>
  <si>
    <t>COASTAL ENGINEERING</t>
  </si>
  <si>
    <t>ENGINEERING, CIVIL;ENGINEERING, MARINE;ENGINEERING, OCEAN</t>
  </si>
  <si>
    <t>LIVESTOCK SCIENCE</t>
  </si>
  <si>
    <t>JOURNAL OF CARDIAC FAILURE</t>
  </si>
  <si>
    <t>EUROPEAN JOURNAL OF AGRONOMY</t>
  </si>
  <si>
    <t>NONLINEAR ANALYSIS-HYBRID SYSTEMS</t>
  </si>
  <si>
    <t>AUTOMATION &amp; CONTROL SYSTEMS;MATHEMATICS, APPLIED</t>
  </si>
  <si>
    <t>CONTEMPORARY EDUCATIONAL PSYCHOLOGY</t>
  </si>
  <si>
    <t>PSYCHOLOGY, EDUCATIONAL</t>
  </si>
  <si>
    <t>SCIENTIFIC AFRICAN</t>
  </si>
  <si>
    <t>BODY IMAGE</t>
  </si>
  <si>
    <t>PSYCHIATRY;PSYCHOLOGY, CLINICAL;PSYCHOLOGY, MULTIDISCIPLINARY</t>
  </si>
  <si>
    <t>ENZYME AND MICROBIAL TECHNOLOGY</t>
  </si>
  <si>
    <t>CURRENT OPINION IN COLLOID &amp; INTERFACE SCIENCE</t>
  </si>
  <si>
    <t>FOOD POLICY</t>
  </si>
  <si>
    <t>AGRICULTURAL ECONOMICS &amp; POLICY;ECONOMICS;FOOD SCIENCE &amp; TECHNOLOGY;NUTRITION &amp; DIETETICS;REGIONAL &amp; URBAN PLANNING</t>
  </si>
  <si>
    <t>PHYSICA D-NONLINEAR PHENOMENA</t>
  </si>
  <si>
    <t>MATHEMATICS, APPLIED;PHYSICS, FLUIDS &amp; PLASMAS;PHYSICS, MATHEMATICAL;PHYSICS, MULTIDISCIPLINARY</t>
  </si>
  <si>
    <t>MECHANISMS OF AGEING AND DEVELOPMENT</t>
  </si>
  <si>
    <t>BIOCHEMISTRY &amp; MOLECULAR BIOLOGY;CELL BIOLOGY;GERIATRICS &amp; GERONTOLOGY</t>
  </si>
  <si>
    <t>JOURNAL OF MICROBIOLOGICAL METHODS</t>
  </si>
  <si>
    <t>BIOCHEMICAL RESEARCH METHODS;MICROBIOLOGY</t>
  </si>
  <si>
    <t>HEARING RESEARCH</t>
  </si>
  <si>
    <t>AUDIOLOGY &amp; SPEECH-LANGUAGE PATHOLOGY;NEUROSCIENCES;OTORHINOLARYNGOLOGY</t>
  </si>
  <si>
    <t>JOURNAL OF SYSTEMS ARCHITECTURE</t>
  </si>
  <si>
    <t>COMPUTER SCIENCE, HARDWARE &amp; ARCHITECTURE;COMPUTER SCIENCE, SOFTWARE ENGINEERING</t>
  </si>
  <si>
    <t>BIOLOGICAL PSYCHIATRY-COGNITIVE NEUROSCIENCE AND NEUROIMAGING</t>
  </si>
  <si>
    <t>INTERNATIONAL JOURNAL OF HUMAN-COMPUTER STUDIES</t>
  </si>
  <si>
    <t>COMPUTER SCIENCE, CYBERNETICS;ERGONOMICS;PSYCHOLOGY;PSYCHOLOGY, MULTIDISCIPLINARY</t>
  </si>
  <si>
    <t>PROGRESS IN PARTICLE AND NUCLEAR PHYSICS</t>
  </si>
  <si>
    <t>INTERNATIONAL JOURNAL OF SURGERY CASE REPORTS</t>
  </si>
  <si>
    <t>INTERNATIONAL REVIEW OF ECONOMICS &amp; FINANCE</t>
  </si>
  <si>
    <t>GENERAL HOSPITAL PSYCHIATRY</t>
  </si>
  <si>
    <t>NONLINEAR ANALYSIS-THEORY METHODS &amp; APPLICATIONS</t>
  </si>
  <si>
    <t>BLOOD REVIEWS</t>
  </si>
  <si>
    <t>ECONOMICS LETTERS</t>
  </si>
  <si>
    <t>NDT &amp; E INTERNATIONAL</t>
  </si>
  <si>
    <t>MATERIALS SCIENCE, CHARACTERIZATION &amp; TESTING</t>
  </si>
  <si>
    <t>HABITAT INTERNATIONAL</t>
  </si>
  <si>
    <t>DEVELOPMENT STUDIES;ENVIRONMENTAL STUDIES;REGIONAL &amp; URBAN PLANNING;URBAN STUDIES</t>
  </si>
  <si>
    <t>JOURNAL OF SUBSTANCE ABUSE TREATMENT</t>
  </si>
  <si>
    <t>AMERICAN JOURNAL OF OBSTETRICS &amp; GYNECOLOGY MFM</t>
  </si>
  <si>
    <t>BURNS</t>
  </si>
  <si>
    <t>CRITICAL CARE MEDICINE;DERMATOLOGY;EMERGENCY MEDICINE;SURGERY</t>
  </si>
  <si>
    <t>SPECTROCHIMICA ACTA PART B-ATOMIC SPECTROSCOPY</t>
  </si>
  <si>
    <t>MOLECULAR GENETICS AND METABOLISM</t>
  </si>
  <si>
    <t>BIOCHEMISTRY &amp; MOLECULAR BIOLOGY;ENDOCRINOLOGY &amp; METABOLISM;GENETICS &amp; HEREDITY;MEDICINE, RESEARCH &amp; EXPERIMENTAL</t>
  </si>
  <si>
    <t>INTERNATIONAL JOURNAL OF REFRIGERATION</t>
  </si>
  <si>
    <t>JOURNAL OF PLANT PHYSIOLOGY</t>
  </si>
  <si>
    <t>CURRENT OPINION IN INSECT SCIENCE</t>
  </si>
  <si>
    <t>BIOLOGY;ECOLOGY;ENTOMOLOGY</t>
  </si>
  <si>
    <t>CLINICAL BIOMECHANICS</t>
  </si>
  <si>
    <t>ENGINEERING, BIOMEDICAL;ORTHOPEDICS;SPORT SCIENCES</t>
  </si>
  <si>
    <t>ENDOCRINE PRACTICE</t>
  </si>
  <si>
    <t>EXTRACTIVE INDUSTRIES AND SOCIETY-AN INTERNATIONAL JOURNAL</t>
  </si>
  <si>
    <t>CARBOHYDRATE RESEARCH</t>
  </si>
  <si>
    <t>BIOCHEMISTRY &amp; MOLECULAR BIOLOGY;CHEMISTRY, APPLIED;CHEMISTRY, ORGANIC</t>
  </si>
  <si>
    <t>ANNALS OF MEDICINE AND SURGERY</t>
  </si>
  <si>
    <t>EUROPEAN JOURNAL OF MEDICAL GENETICS</t>
  </si>
  <si>
    <t>INSECT BIOCHEMISTRY AND MOLECULAR BIOLOGY</t>
  </si>
  <si>
    <t>BIOCHEMISTRY &amp; MOLECULAR BIOLOGY;ENTOMOLOGY</t>
  </si>
  <si>
    <t>JOURNAL OF AIR TRANSPORT MANAGEMENT</t>
  </si>
  <si>
    <t>TRANSPORTATION</t>
  </si>
  <si>
    <t>NURSE EDUCATION IN PRACTICE</t>
  </si>
  <si>
    <t>DEEP-SEA RESEARCH PART II-TOPICAL STUDIES IN OCEANOGRAPHY</t>
  </si>
  <si>
    <t>MARINE STRUCTURES</t>
  </si>
  <si>
    <t>ENGINEERING, CIVIL;ENGINEERING, MARINE</t>
  </si>
  <si>
    <t>AQUACULTURE REPORTS</t>
  </si>
  <si>
    <t>ARCHIVES OF MEDICAL RESEARCH</t>
  </si>
  <si>
    <t>STRUCTURAL CHANGE AND ECONOMIC DYNAMICS</t>
  </si>
  <si>
    <t>DISCRETE APPLIED MATHEMATICS</t>
  </si>
  <si>
    <t>INTERNATIONAL JOURNAL OF NON-LINEAR MECHANICS</t>
  </si>
  <si>
    <t>HORMONES AND BEHAVIOR</t>
  </si>
  <si>
    <t>BEHAVIORAL SCIENCES;ENDOCRINOLOGY &amp; METABOLISM</t>
  </si>
  <si>
    <t>JOURNAL OF DESTINATION MARKETING &amp; MANAGEMENT</t>
  </si>
  <si>
    <t>CYTOTHERAPY</t>
  </si>
  <si>
    <t>BIOTECHNOLOGY &amp; APPLIED MICROBIOLOGY;CELL &amp; TISSUE ENGINEERING;CELL BIOLOGY;HEMATOLOGY;MEDICINE, RESEARCH &amp; EXPERIMENTAL</t>
  </si>
  <si>
    <t>THEORETICAL COMPUTER SCIENCE</t>
  </si>
  <si>
    <t>MICROELECTRONIC ENGINEERING</t>
  </si>
  <si>
    <t>ENGINEERING, ELECTRICAL &amp; ELECTRONIC;NANOSCIENCE &amp; NANOTECHNOLOGY;OPTICS;PHYSICS, APPLIED</t>
  </si>
  <si>
    <t>JOURNAL OF SAUDI CHEMICAL SOCIETY</t>
  </si>
  <si>
    <t>BIOCYBERNETICS AND BIOMEDICAL ENGINEERING</t>
  </si>
  <si>
    <t>ENGINEERING, BIOMEDICAL</t>
  </si>
  <si>
    <t>AGGRESSION AND VIOLENT BEHAVIOR</t>
  </si>
  <si>
    <t>CRIMINOLOGY &amp; PENOLOGY;PSYCHOLOGY;PSYCHOLOGY, MULTIDISCIPLINARY</t>
  </si>
  <si>
    <t>HEALTH POLICY</t>
  </si>
  <si>
    <t>HEALTH CARE SCIENCES &amp; SERVICES;HEALTH POLICY &amp; SERVICES</t>
  </si>
  <si>
    <t>PEDIATRIC NEUROLOGY</t>
  </si>
  <si>
    <t>CLINICAL NEUROLOGY;PEDIATRICS</t>
  </si>
  <si>
    <t>BIOCHIMICA ET BIOPHYSICA ACTA-PROTEINS AND PROTEOMICS</t>
  </si>
  <si>
    <t>DIGITAL SIGNAL PROCESSING</t>
  </si>
  <si>
    <t>COGNITIVE SYSTEMS RESEARCH</t>
  </si>
  <si>
    <t>COMPUTER SCIENCE, ARTIFICIAL INTELLIGENCE;NEUROSCIENCES;PSYCHOLOGY, EXPERIMENTAL</t>
  </si>
  <si>
    <t>LINEAR ALGEBRA AND ITS APPLICATIONS</t>
  </si>
  <si>
    <t>NEOPLASIA</t>
  </si>
  <si>
    <t>CLINICAL NUTRITION ESPEN</t>
  </si>
  <si>
    <t>REMOTE SENSING APPLICATIONS-SOCIETY AND ENVIRONMENT</t>
  </si>
  <si>
    <t>ENVIRONMENTAL SCIENCES;REMOTE SENSING</t>
  </si>
  <si>
    <t>INTERNET OF THINGS</t>
  </si>
  <si>
    <t>COMPUTER SCIENCE, INFORMATION SYSTEMS;ENGINEERING, ELECTRICAL &amp; ELECTRONIC;TELECOMMUNICATIONS</t>
  </si>
  <si>
    <t>JOURNAL OF HAND SURGERY-AMERICAN VOLUME</t>
  </si>
  <si>
    <t>MICROPROCESSORS AND MICROSYSTEMS</t>
  </si>
  <si>
    <t>COMPUTER SCIENCE, HARDWARE &amp; ARCHITECTURE;COMPUTER SCIENCE, THEORY &amp; METHODS;ENGINEERING, ELECTRICAL &amp; ELECTRONIC</t>
  </si>
  <si>
    <t>SYSTEM</t>
  </si>
  <si>
    <t>EDUCATION &amp; EDUCATIONAL RESEARCH;LINGUISTICS</t>
  </si>
  <si>
    <t>STEM CELL RESEARCH</t>
  </si>
  <si>
    <t>BIOTECHNOLOGY &amp; APPLIED MICROBIOLOGY;CELL &amp; TISSUE ENGINEERING;CELL BIOLOGY</t>
  </si>
  <si>
    <t>ULTRAMICROSCOPY</t>
  </si>
  <si>
    <t>MICROSCOPY</t>
  </si>
  <si>
    <t>CURRENT OPINION IN PHARMACOLOGY</t>
  </si>
  <si>
    <t>NONLINEAR ANALYSIS-REAL WORLD APPLICATIONS</t>
  </si>
  <si>
    <t>JOURNAL OF EMERGENCY MEDICINE</t>
  </si>
  <si>
    <t>JOURNAL OF CARDIOLOGY</t>
  </si>
  <si>
    <t>SUSTAINABLE CHEMISTRY AND PHARMACY</t>
  </si>
  <si>
    <t>CHEMISTRY, MULTIDISCIPLINARY;ENVIRONMENTAL SCIENCES;GREEN &amp; SUSTAINABLE SCIENCE &amp; TECHNOLOGY</t>
  </si>
  <si>
    <t>INFORMATION AND SOFTWARE TECHNOLOGY</t>
  </si>
  <si>
    <t>PHARMACOLOGY BIOCHEMISTRY AND BEHAVIOR</t>
  </si>
  <si>
    <t>BEHAVIORAL SCIENCES;NEUROSCIENCES;PHARMACOLOGY &amp; PHARMACY</t>
  </si>
  <si>
    <t>DIAGNOSTIC AND INTERVENTIONAL IMAGING</t>
  </si>
  <si>
    <t>CELLULAR IMMUNOLOGY</t>
  </si>
  <si>
    <t>CELL BIOLOGY;IMMUNOLOGY</t>
  </si>
  <si>
    <t>MEDICAL CLINICS OF NORTH AMERICA</t>
  </si>
  <si>
    <t>VETERINARY PARASITOLOGY</t>
  </si>
  <si>
    <t>PARASITOLOGY;VETERINARY SCIENCES</t>
  </si>
  <si>
    <t>CLINICAL BIOCHEMISTRY</t>
  </si>
  <si>
    <t>CLINICAL IMAGING</t>
  </si>
  <si>
    <t>JOURNAL OF MOLECULAR DIAGNOSTICS</t>
  </si>
  <si>
    <t>CASE STUDIES IN CONSTRUCTION MATERIALS</t>
  </si>
  <si>
    <t>IMMUNOLOGY LETTERS</t>
  </si>
  <si>
    <t>ENVIRONMENTAL IMPACT ASSESSMENT REVIEW</t>
  </si>
  <si>
    <t>ANNUAL REVIEWS IN CONTROL</t>
  </si>
  <si>
    <t>AUTOMATION &amp; CONTROL SYSTEMS</t>
  </si>
  <si>
    <t>MEDECINE ET MALADIES INFECTIEUSES</t>
  </si>
  <si>
    <t>PACIFIC-BASIN FINANCE JOURNAL</t>
  </si>
  <si>
    <t>COMPREHENSIVE PSYCHIATRY</t>
  </si>
  <si>
    <t>PLACENTA</t>
  </si>
  <si>
    <t>DEVELOPMENTAL BIOLOGY;OBSTETRICS &amp; GYNECOLOGY;REPRODUCTIVE BIOLOGY</t>
  </si>
  <si>
    <t>JOURNAL OF FUNCTIONAL ANALYSIS</t>
  </si>
  <si>
    <t>JOURNAL OF TRANSPORT &amp; HEALTH</t>
  </si>
  <si>
    <t>PUBLIC, ENVIRONMENTAL &amp; OCCUPATIONAL HEALTH;TRANSPORTATION</t>
  </si>
  <si>
    <t>JOURNAL OF BEHAVIORAL AND EXPERIMENTAL FINANCE</t>
  </si>
  <si>
    <t>CURRENT OPINION IN VIROLOGY</t>
  </si>
  <si>
    <t>CELL REPORTS MEDICINE</t>
  </si>
  <si>
    <t>CELL BIOLOGY;MEDICINE, RESEARCH &amp; EXPERIMENTAL</t>
  </si>
  <si>
    <t>SIMULATION MODELLING PRACTICE AND THEORY</t>
  </si>
  <si>
    <t>COMPUTER SCIENCE, INTERDISCIPLINARY APPLICATIONS;COMPUTER SCIENCE, SOFTWARE ENGINEERING</t>
  </si>
  <si>
    <t>CLINICAL ONCOLOGY</t>
  </si>
  <si>
    <t>NUCLEAR MATERIALS AND ENERGY</t>
  </si>
  <si>
    <t>JOURNAL OF MAGNETIC RESONANCE</t>
  </si>
  <si>
    <t>BIOCHEMICAL RESEARCH METHODS;PHYSICS, ATOMIC, MOLECULAR &amp; CHEMICAL;SPECTROSCOPY</t>
  </si>
  <si>
    <t>JHEP REPORTS</t>
  </si>
  <si>
    <t>NUCLEAR PHYSICS A</t>
  </si>
  <si>
    <t>PHYSICS, NUCLEAR</t>
  </si>
  <si>
    <t>CANCER EPIDEMIOLOGY</t>
  </si>
  <si>
    <t>ONCOLOGY;PUBLIC, ENVIRONMENTAL &amp; OCCUPATIONAL HEALTH</t>
  </si>
  <si>
    <t>NEW BIOTECHNOLOGY</t>
  </si>
  <si>
    <t>BIOCHEMICAL RESEARCH METHODS;BIOTECHNOLOGY &amp; APPLIED MICROBIOLOGY</t>
  </si>
  <si>
    <t>KNEE</t>
  </si>
  <si>
    <t>DIABETES &amp; METABOLISM</t>
  </si>
  <si>
    <t>PEPTIDES</t>
  </si>
  <si>
    <t>BIOCHEMISTRY &amp; MOLECULAR BIOLOGY;ENDOCRINOLOGY &amp; METABOLISM;PHARMACOLOGY &amp; PHARMACY</t>
  </si>
  <si>
    <t>COMPLEMENTARY THERAPIES IN CLINICAL PRACTICE</t>
  </si>
  <si>
    <t>JOURNAL OF ECONOMETRICS</t>
  </si>
  <si>
    <t>ECONOMICS;MATHEMATICS, INTERDISCIPLINARY APPLICATIONS;SOCIAL SCIENCES, MATHEMATICAL METHODS</t>
  </si>
  <si>
    <t>JOURNAL OF INFECTION AND CHEMOTHERAPY</t>
  </si>
  <si>
    <t>JOURNAL OF EXPERIMENTAL CHILD PSYCHOLOGY</t>
  </si>
  <si>
    <t>PSYCHOLOGY, DEVELOPMENTAL;PSYCHOLOGY, EXPERIMENTAL</t>
  </si>
  <si>
    <t>COMPUTATIONAL AND THEORETICAL CHEMISTRY</t>
  </si>
  <si>
    <t>PHYSICAL COMMUNICATION</t>
  </si>
  <si>
    <t>JOURNAL OF SAFETY RESEARCH</t>
  </si>
  <si>
    <t>JOURNAL OF HYDROLOGY-REGIONAL STUDIES</t>
  </si>
  <si>
    <t>EUROPEAN JOURNAL OF MECHANICS B-FLUIDS</t>
  </si>
  <si>
    <t>MECHANICS;PHYSICS, FLUIDS &amp; PLASMAS</t>
  </si>
  <si>
    <t>MIDWIFERY</t>
  </si>
  <si>
    <t>INTERNATIONAL JOURNAL OF PROJECT MANAGEMENT</t>
  </si>
  <si>
    <t>MANAGEMENT</t>
  </si>
  <si>
    <t>JOURNAL OF DIABETES AND ITS COMPLICATIONS</t>
  </si>
  <si>
    <t>ENDOCRINOLOGY &amp; METABOLISM;GASTROENTEROLOGY &amp; HEPATOLOGY</t>
  </si>
  <si>
    <t>JOURNAL OF CLINICAL LIPIDOLOGY</t>
  </si>
  <si>
    <t>FIRE SAFETY JOURNAL</t>
  </si>
  <si>
    <t>ENGINEERING, CIVIL;MATERIALS SCIENCE, MULTIDISCIPLINARY</t>
  </si>
  <si>
    <t>AMERICAN JOURNAL OF ORTHODONTICS AND DENTOFACIAL ORTHOPEDICS</t>
  </si>
  <si>
    <t>JOURNAL OF VASCULAR SURGERY-VENOUS AND LYMPHATIC DISORDERS</t>
  </si>
  <si>
    <t>ADVANCES IN RADIATION ONCOLOGY</t>
  </si>
  <si>
    <t>EPILEPSY RESEARCH</t>
  </si>
  <si>
    <t>INTERNATIONAL JOURNAL FOR PARASITOLOGY</t>
  </si>
  <si>
    <t>ENERGY FOR SUSTAINABLE DEVELOPMENT</t>
  </si>
  <si>
    <t>TECHNOVATION</t>
  </si>
  <si>
    <t>ENGINEERING, INDUSTRIAL;MANAGEMENT;OPERATIONS RESEARCH &amp; MANAGEMENT SCIENCE</t>
  </si>
  <si>
    <t>JOURNAL OF STRUCTURAL BIOLOGY</t>
  </si>
  <si>
    <t>ELECTRONIC COMMERCE RESEARCH AND APPLICATIONS</t>
  </si>
  <si>
    <t>BUSINESS;COMPUTER SCIENCE, INFORMATION SYSTEMS;COMPUTER SCIENCE, INTERDISCIPLINARY APPLICATIONS</t>
  </si>
  <si>
    <t>ANIMAL REPRODUCTION SCIENCE</t>
  </si>
  <si>
    <t>AGRICULTURE, DAIRY &amp; ANIMAL SCIENCE;REPRODUCTIVE BIOLOGY;VETERINARY SCIENCES</t>
  </si>
  <si>
    <t>COMPARATIVE BIOCHEMISTRY AND PHYSIOLOGY A-MOLECULAR &amp; INTEGRATIVE PHYSIOLOGY</t>
  </si>
  <si>
    <t>BIOCHEMISTRY &amp; MOLECULAR BIOLOGY;PHYSIOLOGY;ZOOLOGY</t>
  </si>
  <si>
    <t>MICROELECTRONICS RELIABILITY</t>
  </si>
  <si>
    <t>ENGINEERING, ELECTRICAL &amp; ELECTRONIC;NANOSCIENCE &amp; NANOTECHNOLOGY;PHYSICS, APPLIED</t>
  </si>
  <si>
    <t>DRUG RESISTANCE UPDATES</t>
  </si>
  <si>
    <t>ECOLOGICAL INFORMATICS</t>
  </si>
  <si>
    <t>EARLY CHILDHOOD RESEARCH QUARTERLY</t>
  </si>
  <si>
    <t>EDUCATION &amp; EDUCATIONAL RESEARCH;PSYCHOLOGY, DEVELOPMENTAL</t>
  </si>
  <si>
    <t>NITRIC OXIDE-BIOLOGY AND CHEMISTRY</t>
  </si>
  <si>
    <t>JOURNAL OF PEDIATRIC NURSING-NURSING CARE OF CHILDREN &amp; FAMILIES</t>
  </si>
  <si>
    <t>NURSING;PEDIATRICS</t>
  </si>
  <si>
    <t>NUTRITION RESEARCH</t>
  </si>
  <si>
    <t>WOMEN AND BIRTH</t>
  </si>
  <si>
    <t>NURSING;OBSTETRICS &amp; GYNECOLOGY</t>
  </si>
  <si>
    <t>BIOCHIMICA ET BIOPHYSICA ACTA-BIOENERGETICS</t>
  </si>
  <si>
    <t>LEARNING AND INSTRUCTION</t>
  </si>
  <si>
    <t>EDUCATION &amp; EDUCATIONAL RESEARCH;PSYCHOLOGY, EDUCATIONAL</t>
  </si>
  <si>
    <t>JOINT BONE SPINE</t>
  </si>
  <si>
    <t>NEUROBIOLOGY OF LEARNING AND MEMORY</t>
  </si>
  <si>
    <t>BEHAVIORAL SCIENCES;NEUROSCIENCES;PSYCHOLOGY;PSYCHOLOGY, MULTIDISCIPLINARY</t>
  </si>
  <si>
    <t>JOURNAL OF APPLIED GEOPHYSICS</t>
  </si>
  <si>
    <t>GEOSCIENCES, MULTIDISCIPLINARY;MINING &amp; MINERAL PROCESSING</t>
  </si>
  <si>
    <t>CELL CALCIUM</t>
  </si>
  <si>
    <t>JOURNAL OF ENVIRONMENTAL ECONOMICS AND MANAGEMENT</t>
  </si>
  <si>
    <t>BUSINESS;ECONOMICS;ENVIRONMENTAL STUDIES</t>
  </si>
  <si>
    <t>GEOTEXTILES AND GEOMEMBRANES</t>
  </si>
  <si>
    <t>ENGINEERING, GEOLOGICAL;GEOSCIENCES, MULTIDISCIPLINARY;MATERIALS SCIENCE, MULTIDISCIPLINARY</t>
  </si>
  <si>
    <t>MENDELEEV COMMUNICATIONS</t>
  </si>
  <si>
    <t>JOURNAL OF CONTEXTUAL BEHAVIORAL SCIENCE</t>
  </si>
  <si>
    <t>CARDIOVASCULAR REVASCULARIZATION MEDICINE</t>
  </si>
  <si>
    <t>AIN SHAMS ENGINEERING JOURNAL</t>
  </si>
  <si>
    <t>BRITISH JOURNAL OF ORAL &amp; MAXILLOFACIAL SURGERY</t>
  </si>
  <si>
    <t>PHOTOACOUSTICS</t>
  </si>
  <si>
    <t>ENGINEERING, BIOMEDICAL;INSTRUMENTS &amp; INSTRUMENTATION;RADIOLOGY, NUCLEAR MEDICINE &amp; MEDICAL IMAGING</t>
  </si>
  <si>
    <t>COMPUTERIZED MEDICAL IMAGING AND GRAPHICS</t>
  </si>
  <si>
    <t>ENGINEERING, BIOMEDICAL;RADIOLOGY, NUCLEAR MEDICINE &amp; MEDICAL IMAGING</t>
  </si>
  <si>
    <t>REPRODUCTIVE TOXICOLOGY</t>
  </si>
  <si>
    <t>REPRODUCTIVE BIOLOGY;TOXICOLOGY</t>
  </si>
  <si>
    <t>IJC HEART &amp; VASCULATURE</t>
  </si>
  <si>
    <t>EUROPEAN MANAGEMENT JOURNAL</t>
  </si>
  <si>
    <t>JOURNAL OF INDUSTRIAL INFORMATION INTEGRATION</t>
  </si>
  <si>
    <t>JOURNAL OF DEVELOPMENT ECONOMICS</t>
  </si>
  <si>
    <t>INTERNATIONAL JOURNAL OF PSYCHOPHYSIOLOGY</t>
  </si>
  <si>
    <t>NEUROSCIENCES;PHYSIOLOGY;PSYCHOLOGY;PSYCHOLOGY, BIOLOGICAL;PSYCHOLOGY, EXPERIMENTAL</t>
  </si>
  <si>
    <t>SOCIO-ECONOMIC PLANNING SCIENCES</t>
  </si>
  <si>
    <t>ECONOMICS;MANAGEMENT;OPERATIONS RESEARCH &amp; MANAGEMENT SCIENCE</t>
  </si>
  <si>
    <t>COLLOID AND INTERFACE SCIENCE COMMUNICATIONS</t>
  </si>
  <si>
    <t>CHEMISTRY, PHYSICAL;MATERIALS SCIENCE, COATINGS &amp; FILMS;NANOSCIENCE &amp; NANOTECHNOLOGY</t>
  </si>
  <si>
    <t>JOURNAL OF PEDIATRIC UROLOGY</t>
  </si>
  <si>
    <t>PEDIATRICS;UROLOGY &amp; NEPHROLOGY</t>
  </si>
  <si>
    <t>NEW MICROBES AND NEW INFECTIONS</t>
  </si>
  <si>
    <t>RESEARCH IN DEVELOPMENTAL DISABILITIES</t>
  </si>
  <si>
    <t>EDUCATION, SPECIAL;REHABILITATION</t>
  </si>
  <si>
    <t>POLITICAL GEOGRAPHY</t>
  </si>
  <si>
    <t>GEOGRAPHY;POLITICAL SCIENCE</t>
  </si>
  <si>
    <t>ACADEMIC PEDIATRICS</t>
  </si>
  <si>
    <t>LEADERSHIP QUARTERLY</t>
  </si>
  <si>
    <t>MANAGEMENT;PSYCHOLOGY, APPLIED</t>
  </si>
  <si>
    <t>JOURNAL OF WORLD BUSINESS</t>
  </si>
  <si>
    <t>CLINICAL AND TRANSLATIONAL RADIATION ONCOLOGY</t>
  </si>
  <si>
    <t>TRANSPORTATION GEOTECHNICS</t>
  </si>
  <si>
    <t>ENGINEERING, CIVIL;ENGINEERING, GEOLOGICAL</t>
  </si>
  <si>
    <t>JOURNAL OF HUMAN EVOLUTION</t>
  </si>
  <si>
    <t>ANTHROPOLOGY;EVOLUTIONARY BIOLOGY</t>
  </si>
  <si>
    <t>COMPUTER VISION AND IMAGE UNDERSTANDING</t>
  </si>
  <si>
    <t>COMPUTER SCIENCE, ARTIFICIAL INTELLIGENCE;COMPUTER SCIENCE, SOFTWARE ENGINEERING;ENGINEERING, ELECTRICAL &amp; ELECTRONIC</t>
  </si>
  <si>
    <t>NEUROMUSCULAR DISORDERS</t>
  </si>
  <si>
    <t>SYSTEMS &amp; CONTROL LETTERS</t>
  </si>
  <si>
    <t>AUTOMATION &amp; CONTROL SYSTEMS;OPERATIONS RESEARCH &amp; MANAGEMENT SCIENCE</t>
  </si>
  <si>
    <t>JOURNAL OF COMPUTATIONAL SCIENCE</t>
  </si>
  <si>
    <t>COMPUTER SCIENCE, INTERDISCIPLINARY APPLICATIONS;COMPUTER SCIENCE, THEORY &amp; METHODS</t>
  </si>
  <si>
    <t>EARLY HUMAN DEVELOPMENT</t>
  </si>
  <si>
    <t>OBSTETRICS &amp; GYNECOLOGY;PEDIATRICS</t>
  </si>
  <si>
    <t>NEUROBIOLOGY OF STRESS</t>
  </si>
  <si>
    <t>IDCASES</t>
  </si>
  <si>
    <t>CURRENT OPINION IN CHEMICAL ENGINEERING</t>
  </si>
  <si>
    <t>JOURNAL OF VIROLOGICAL METHODS</t>
  </si>
  <si>
    <t>BIOCHEMICAL RESEARCH METHODS;BIOTECHNOLOGY &amp; APPLIED MICROBIOLOGY;VIROLOGY</t>
  </si>
  <si>
    <t>INTERNATIONAL JOURNAL OF PRESSURE VESSELS AND PIPING</t>
  </si>
  <si>
    <t>ENGINEERING, MECHANICAL;ENGINEERING, MULTIDISCIPLINARY</t>
  </si>
  <si>
    <t>JOURNAL OF DERMATOLOGICAL SCIENCE</t>
  </si>
  <si>
    <t>MATERIALS TODAY ADVANCES</t>
  </si>
  <si>
    <t>TRAVEL BEHAVIOUR AND SOCIETY</t>
  </si>
  <si>
    <t>INTERNATIONAL JOURNAL OF HEAT AND FLUID FLOW</t>
  </si>
  <si>
    <t>JOURNAL OF KING SAUD UNIVERSITY-COMPUTER AND INFORMATION SCIENCES</t>
  </si>
  <si>
    <t>ORAL SURGERY ORAL MEDICINE ORAL PATHOLOGY ORAL RADIOLOGY</t>
  </si>
  <si>
    <t>TRENDS IN CARDIOVASCULAR MEDICINE</t>
  </si>
  <si>
    <t>JOURNAL OF AEROSOL SCIENCE</t>
  </si>
  <si>
    <t>ENGINEERING, CHEMICAL;ENGINEERING, MECHANICAL;ENVIRONMENTAL SCIENCES;METEOROLOGY &amp; ATMOSPHERIC SCIENCES</t>
  </si>
  <si>
    <t>ADVANCES IN ENGINEERING SOFTWARE</t>
  </si>
  <si>
    <t>COMPUTER SCIENCE, INTERDISCIPLINARY APPLICATIONS;COMPUTER SCIENCE, SOFTWARE ENGINEERING;ENGINEERING, MULTIDISCIPLINARY</t>
  </si>
  <si>
    <t>FUNGAL ECOLOGY</t>
  </si>
  <si>
    <t>ECOLOGY;MYCOLOGY</t>
  </si>
  <si>
    <t>PHYTOCHEMISTRY LETTERS</t>
  </si>
  <si>
    <t>BIOCHEMISTRY &amp; MOLECULAR BIOLOGY;CHEMISTRY, MEDICINAL;PLANT SCIENCES</t>
  </si>
  <si>
    <t>STEROIDS</t>
  </si>
  <si>
    <t>IMAGE AND VISION COMPUTING</t>
  </si>
  <si>
    <t>COMPUTER SCIENCE, ARTIFICIAL INTELLIGENCE;COMPUTER SCIENCE, SOFTWARE ENGINEERING;COMPUTER SCIENCE, THEORY &amp; METHODS;ENGINEERING, ELECTRICAL &amp; ELECTRONIC;OPTICS</t>
  </si>
  <si>
    <t>SEMINARS IN IMMUNOLOGY</t>
  </si>
  <si>
    <t>DEEP-SEA RESEARCH PART I-OCEANOGRAPHIC RESEARCH PAPERS</t>
  </si>
  <si>
    <t>RESPIRATORY PHYSIOLOGY &amp; NEUROBIOLOGY</t>
  </si>
  <si>
    <t>PHYSIOLOGY;RESPIRATORY SYSTEM</t>
  </si>
  <si>
    <t>JOURNAL OF ORTHOPAEDIC TRANSLATION</t>
  </si>
  <si>
    <t>MATERIALS TODAY NANO</t>
  </si>
  <si>
    <t>MATERIALS SCIENCE, MULTIDISCIPLINARY;NANOSCIENCE &amp; NANOTECHNOLOGY</t>
  </si>
  <si>
    <t>ANAESTHESIA CRITICAL CARE &amp; PAIN MEDICINE</t>
  </si>
  <si>
    <t>ANESTHESIOLOGY;CRITICAL CARE MEDICINE</t>
  </si>
  <si>
    <t>CONTRACEPTION</t>
  </si>
  <si>
    <t>EUROPEAN ECONOMIC REVIEW</t>
  </si>
  <si>
    <t>BIOLOGICAL PSYCHOLOGY</t>
  </si>
  <si>
    <t>BEHAVIORAL SCIENCES;PSYCHOLOGY;PSYCHOLOGY, BIOLOGICAL;PSYCHOLOGY, EXPERIMENTAL</t>
  </si>
  <si>
    <t>PROGRESS IN LIPID RESEARCH</t>
  </si>
  <si>
    <t>PHYSICAL THERAPY IN SPORT</t>
  </si>
  <si>
    <t>GENE REPORTS</t>
  </si>
  <si>
    <t>LONG RANGE PLANNING</t>
  </si>
  <si>
    <t>BUSINESS;DEVELOPMENT STUDIES;MANAGEMENT;REGIONAL &amp; URBAN PLANNING</t>
  </si>
  <si>
    <t>ONE HEALTH</t>
  </si>
  <si>
    <t>ARTIFICIAL INTELLIGENCE</t>
  </si>
  <si>
    <t>PUBLIC RELATIONS REVIEW</t>
  </si>
  <si>
    <t>BUSINESS;COMMUNICATION</t>
  </si>
  <si>
    <t>FUNGAL GENETICS AND BIOLOGY</t>
  </si>
  <si>
    <t>GENETICS &amp; HEREDITY;MYCOLOGY;PLANT SCIENCES</t>
  </si>
  <si>
    <t>JOURNAL OF EXPERIMENTAL SOCIAL PSYCHOLOGY</t>
  </si>
  <si>
    <t>HUMAN RESOURCE MANAGEMENT REVIEW</t>
  </si>
  <si>
    <t>CONTEMPORARY CLINICAL TRIALS</t>
  </si>
  <si>
    <t>PLANETARY AND SPACE SCIENCE</t>
  </si>
  <si>
    <t>JOURNAL OF RESEARCH IN PERSONALITY</t>
  </si>
  <si>
    <t>JOURNAL OF GREAT LAKES RESEARCH</t>
  </si>
  <si>
    <t>ENVIRONMENTAL SCIENCES;LIMNOLOGY;MARINE &amp; FRESHWATER BIOLOGY;WATER RESOURCES</t>
  </si>
  <si>
    <t>BEHAVIOR THERAPY</t>
  </si>
  <si>
    <t>SEDIMENTARY GEOLOGY</t>
  </si>
  <si>
    <t>GEOLOGY</t>
  </si>
  <si>
    <t>JOURNAL OF THE AMERICAN PHARMACISTS ASSOCIATION</t>
  </si>
  <si>
    <t>JOURNAL OF ALGEBRA</t>
  </si>
  <si>
    <t>JOURNAL OF ARCHAEOLOGICAL SCIENCE</t>
  </si>
  <si>
    <t>ANTHROPOLOGY;ARCHAEOLOGY;GEOSCIENCES, MULTIDISCIPLINARY</t>
  </si>
  <si>
    <t>ANAEROBE</t>
  </si>
  <si>
    <t>MICROBIOLOGY</t>
  </si>
  <si>
    <t>MICROELECTRONICS JOURNAL</t>
  </si>
  <si>
    <t>ENGINEERING, ELECTRICAL &amp; ELECTRONIC;NANOSCIENCE &amp; NANOTECHNOLOGY</t>
  </si>
  <si>
    <t>MEDICAL ENGINEERING &amp; PHYSICS</t>
  </si>
  <si>
    <t>ETRANSPORTATION</t>
  </si>
  <si>
    <t>ENERGY &amp; FUELS;ENGINEERING, ELECTRICAL &amp; ELECTRONIC;TRANSPORTATION SCIENCE &amp; TECHNOLOGY</t>
  </si>
  <si>
    <t>APPLIED ANIMAL BEHAVIOUR SCIENCE</t>
  </si>
  <si>
    <t>AGRICULTURE, DAIRY &amp; ANIMAL SCIENCE;BEHAVIORAL SCIENCES;VETERINARY SCIENCES</t>
  </si>
  <si>
    <t>TRANSFUSION AND APHERESIS SCIENCE</t>
  </si>
  <si>
    <t>EDUCATIONAL RESEARCH REVIEW</t>
  </si>
  <si>
    <t>INTERNATIONAL JOURNAL OF EDUCATIONAL RESEARCH</t>
  </si>
  <si>
    <t>JOURNAL OF ORTHOPAEDICS</t>
  </si>
  <si>
    <t>JOURNAL OF ARID ENVIRONMENTS</t>
  </si>
  <si>
    <t>ECOLOGY;ENVIRONMENTAL SCIENCES</t>
  </si>
  <si>
    <t>CHEMISTRY AND PHYSICS OF LIPIDS</t>
  </si>
  <si>
    <t>SOLID STATE COMMUNICATIONS</t>
  </si>
  <si>
    <t>PROGRESS IN NATURAL SCIENCE-MATERIALS INTERNATIONAL</t>
  </si>
  <si>
    <t>FOOT AND ANKLE SURGERY</t>
  </si>
  <si>
    <t>FUTURES</t>
  </si>
  <si>
    <t>ECONOMICS;REGIONAL &amp; URBAN PLANNING</t>
  </si>
  <si>
    <t>FRONTIERS IN NEUROENDOCRINOLOGY</t>
  </si>
  <si>
    <t>ENDOCRINOLOGY &amp; METABOLISM;NEUROSCIENCES</t>
  </si>
  <si>
    <t>SOFTWAREX</t>
  </si>
  <si>
    <t>COMPUTER SCIENCE, SOFTWARE ENGINEERING</t>
  </si>
  <si>
    <t>VASCULAR PHARMACOLOGY</t>
  </si>
  <si>
    <t>JOURNAL OF CONTAMINANT HYDROLOGY</t>
  </si>
  <si>
    <t>ENVIRONMENTAL SCIENCES;GEOSCIENCES, MULTIDISCIPLINARY;WATER RESOURCES</t>
  </si>
  <si>
    <t>JOURNAL OF NUTRITION EDUCATION AND BEHAVIOR</t>
  </si>
  <si>
    <t>EDUCATION, SCIENTIFIC DISCIPLINES;NUTRITION &amp; DIETETICS</t>
  </si>
  <si>
    <t>ECONOMIC ANALYSIS AND POLICY</t>
  </si>
  <si>
    <t>WORLD ALLERGY ORGANIZATION JOURNAL</t>
  </si>
  <si>
    <t>PRACTICAL RADIATION ONCOLOGY</t>
  </si>
  <si>
    <t>JOURNAL OF ATMOSPHERIC AND SOLAR-TERRESTRIAL PHYSICS</t>
  </si>
  <si>
    <t>GEOCHEMISTRY &amp; GEOPHYSICS;METEOROLOGY &amp; ATMOSPHERIC SCIENCES</t>
  </si>
  <si>
    <t>DISABILITY AND HEALTH JOURNAL</t>
  </si>
  <si>
    <t>HEALTH CARE SCIENCES &amp; SERVICES;HEALTH POLICY &amp; SERVICES;PUBLIC, ENVIRONMENTAL &amp; OCCUPATIONAL HEALTH;REHABILITATION</t>
  </si>
  <si>
    <t>EUROPEAN JOURNAL OF PAEDIATRIC NEUROLOGY</t>
  </si>
  <si>
    <t>BEHAVIOURAL PROCESSES</t>
  </si>
  <si>
    <t>BEHAVIORAL SCIENCES;PSYCHOLOGY, BIOLOGICAL;ZOOLOGY</t>
  </si>
  <si>
    <t>CONTACT LENS &amp; ANTERIOR EYE</t>
  </si>
  <si>
    <t>RESEARCH IN AUTISM SPECTRUM DISORDERS</t>
  </si>
  <si>
    <t>EDUCATION, SPECIAL;PSYCHIATRY;PSYCHOLOGY, DEVELOPMENTAL;REHABILITATION</t>
  </si>
  <si>
    <t>SMALL RUMINANT RESEARCH</t>
  </si>
  <si>
    <t>JOURNAL OF STORED PRODUCTS RESEARCH</t>
  </si>
  <si>
    <t>AGRONOMY;ENTOMOLOGY</t>
  </si>
  <si>
    <t>BIOMEDICAL JOURNAL</t>
  </si>
  <si>
    <t>ANNALS OF HEPATOLOGY</t>
  </si>
  <si>
    <t>GENES &amp; DISEASES</t>
  </si>
  <si>
    <t>INTERNATIONAL JOURNAL OF INDUSTRIAL ERGONOMICS</t>
  </si>
  <si>
    <t>ENGINEERING, INDUSTRIAL;ERGONOMICS</t>
  </si>
  <si>
    <t>JOURNAL OF INNOVATION &amp; KNOWLEDGE</t>
  </si>
  <si>
    <t>DISCRETE MATHEMATICS</t>
  </si>
  <si>
    <t>IMMUNOBIOLOGY</t>
  </si>
  <si>
    <t>COMPARATIVE IMMUNOLOGY MICROBIOLOGY AND INFECTIOUS DISEASES</t>
  </si>
  <si>
    <t>IMMUNOLOGY;MICROBIOLOGY;VETERINARY SCIENCES</t>
  </si>
  <si>
    <t>CLINICAL EPIDEMIOLOGY AND GLOBAL HEALTH</t>
  </si>
  <si>
    <t>INTERNET INTERVENTIONS-THE APPLICATION OF INFORMATION TECHNOLOGY IN MENTAL AND BEHAVIOURAL HEALTH</t>
  </si>
  <si>
    <t>HEALTH CARE SCIENCES &amp; SERVICES;MEDICAL INFORMATICS;PSYCHIATRY;PSYCHOLOGY, CLINICAL</t>
  </si>
  <si>
    <t>SURGICAL ONCOLOGY-OXFORD</t>
  </si>
  <si>
    <t>RESPIRATORY MEDICINE CASE REPORTS</t>
  </si>
  <si>
    <t>MICROVASCULAR RESEARCH</t>
  </si>
  <si>
    <t>PERIPHERAL VASCULAR DISEASE</t>
  </si>
  <si>
    <t>JOURNAL OF INVERTEBRATE PATHOLOGY</t>
  </si>
  <si>
    <t>ZOOLOGY</t>
  </si>
  <si>
    <t>PROGRESS IN AEROSPACE SCIENCES</t>
  </si>
  <si>
    <t>JOURNAL OF NON-NEWTONIAN FLUID MECHANICS</t>
  </si>
  <si>
    <t>JOURNAL OF VOICE</t>
  </si>
  <si>
    <t>AUDIOLOGY &amp; SPEECH-LANGUAGE PATHOLOGY;OTORHINOLARYNGOLOGY</t>
  </si>
  <si>
    <t>CONTINENTAL SHELF RESEARCH</t>
  </si>
  <si>
    <t>PROGRESS IN DISASTER SCIENCE</t>
  </si>
  <si>
    <t>ENVIRONMENTAL SCIENCES;ENVIRONMENTAL STUDIES;GEOSCIENCES, MULTIDISCIPLINARY;METEOROLOGY &amp; ATMOSPHERIC SCIENCES;PUBLIC, ENVIRONMENTAL &amp; OCCUPATIONAL HEALTH</t>
  </si>
  <si>
    <t>SURVEY OF OPHTHALMOLOGY</t>
  </si>
  <si>
    <t>PROGRESS IN BIOPHYSICS &amp; MOLECULAR BIOLOGY</t>
  </si>
  <si>
    <t>GENOMICS PROTEOMICS &amp; BIOINFORMATICS</t>
  </si>
  <si>
    <t>ORGANIZATIONAL BEHAVIOR AND HUMAN DECISION PROCESSES</t>
  </si>
  <si>
    <t>MANAGEMENT;PSYCHOLOGY, APPLIED;PSYCHOLOGY, SOCIAL</t>
  </si>
  <si>
    <t>MATHEMATICAL BIOSCIENCES</t>
  </si>
  <si>
    <t>BIOLOGY;MATHEMATICAL &amp; COMPUTATIONAL BIOLOGY;MATHEMATICS, INTERDISCIPLINARY APPLICATIONS</t>
  </si>
  <si>
    <t>BEST PRACTICE &amp; RESEARCH CLINICAL OBSTETRICS &amp; GYNAECOLOGY</t>
  </si>
  <si>
    <t>SUSTAINABLE COMPUTING-INFORMATICS &amp; SYSTEMS</t>
  </si>
  <si>
    <t>COMPUTER SCIENCE, HARDWARE &amp; ARCHITECTURE;COMPUTER SCIENCE, INFORMATION SYSTEMS</t>
  </si>
  <si>
    <t>STRUCTURAL SAFETY</t>
  </si>
  <si>
    <t>BEST PRACTICE &amp; RESEARCH CLINICAL ENDOCRINOLOGY &amp; METABOLISM</t>
  </si>
  <si>
    <t>INFECTIOUS DISEASE CLINICS OF NORTH AMERICA</t>
  </si>
  <si>
    <t>ORGANIC GEOCHEMISTRY</t>
  </si>
  <si>
    <t>SLEEP HEALTH</t>
  </si>
  <si>
    <t>AMERICAN JOURNAL OF THE MEDICAL SCIENCES</t>
  </si>
  <si>
    <t>HUMAN MOVEMENT SCIENCE</t>
  </si>
  <si>
    <t>NEUROSCIENCES;PSYCHOLOGY;PSYCHOLOGY, EXPERIMENTAL;SPORT SCIENCES</t>
  </si>
  <si>
    <t>INTERNATIONAL CONFERENCE ON COMPUTATIONAL INTELLIGENCE AND DATA SCIENCE</t>
  </si>
  <si>
    <t>SLAS DISCOVERY</t>
  </si>
  <si>
    <t>BIOCHEMICAL RESEARCH METHODS;BIOTECHNOLOGY &amp; APPLIED MICROBIOLOGY;CHEMISTRY, ANALYTICAL</t>
  </si>
  <si>
    <t>NANOIMPACT</t>
  </si>
  <si>
    <t>ENVIRONMENTAL SCIENCES;NANOSCIENCE &amp; NANOTECHNOLOGY</t>
  </si>
  <si>
    <t>CURRENT OPINION IN SOLID STATE &amp; MATERIALS SCIENCE</t>
  </si>
  <si>
    <t>MATERIALS SCIENCE, MULTIDISCIPLINARY;PHYSICS, APPLIED;PHYSICS, CONDENSED MATTER</t>
  </si>
  <si>
    <t>STOCHASTIC PROCESSES AND THEIR APPLICATIONS</t>
  </si>
  <si>
    <t>STATISTICS &amp; PROBABILITY</t>
  </si>
  <si>
    <t>LEARNING AND INDIVIDUAL DIFFERENCES</t>
  </si>
  <si>
    <t>INTERNATIONAL JOURNAL FOR PARASITOLOGY-PARASITES AND WILDLIFE</t>
  </si>
  <si>
    <t>ECOLOGY;PARASITOLOGY</t>
  </si>
  <si>
    <t>JOURNAL OF PRAGMATICS</t>
  </si>
  <si>
    <t>LANGUAGE &amp; LINGUISTICS;LINGUISTICS</t>
  </si>
  <si>
    <t>CONSCIOUSNESS AND COGNITION</t>
  </si>
  <si>
    <t>FLORA</t>
  </si>
  <si>
    <t>ECOLOGY;PLANT SCIENCES</t>
  </si>
  <si>
    <t>ASIAN JOURNAL OF SURGERY</t>
  </si>
  <si>
    <t>NEUROSCIENCE RESEARCH</t>
  </si>
  <si>
    <t>JOURNAL OF INFORMETRICS</t>
  </si>
  <si>
    <t>COMPUTER SCIENCE, INTERDISCIPLINARY APPLICATIONS;INFORMATION SCIENCE &amp; LIBRARY SCIENCE</t>
  </si>
  <si>
    <t>SURFACE SCIENCE</t>
  </si>
  <si>
    <t>QUARTERLY REVIEW OF ECONOMICS AND FINANCE</t>
  </si>
  <si>
    <t>TELECOMMUNICATIONS POLICY</t>
  </si>
  <si>
    <t>COMMUNICATION;INFORMATION SCIENCE &amp; LIBRARY SCIENCE;TELECOMMUNICATIONS</t>
  </si>
  <si>
    <t>PARTICUOLOGY</t>
  </si>
  <si>
    <t>CLINICS</t>
  </si>
  <si>
    <t>SOLID-STATE ELECTRONICS</t>
  </si>
  <si>
    <t>ENGINEERING, ELECTRICAL &amp; ELECTRONIC;PHYSICS, APPLIED;PHYSICS, CONDENSED MATTER</t>
  </si>
  <si>
    <t>MOLECULAR AND CELLULAR PROBES</t>
  </si>
  <si>
    <t>BIOCHEMICAL RESEARCH METHODS;BIOCHEMISTRY &amp; MOLECULAR BIOLOGY;BIOTECHNOLOGY &amp; APPLIED MICROBIOLOGY;CELL BIOLOGY</t>
  </si>
  <si>
    <t>SUSTAINABLE ENERGY GRIDS &amp; NETWORKS</t>
  </si>
  <si>
    <t>ENERGY &amp; FUELS;ENGINEERING, ELECTRICAL &amp; ELECTRONIC</t>
  </si>
  <si>
    <t>MUTATION RESEARCH-GENETIC TOXICOLOGY AND ENVIRONMENTAL MUTAGENESIS</t>
  </si>
  <si>
    <t>BIOTECHNOLOGY &amp; APPLIED MICROBIOLOGY;GENETICS &amp; HEREDITY;TOXICOLOGY</t>
  </si>
  <si>
    <t>JOURNAL OF MONETARY ECONOMICS</t>
  </si>
  <si>
    <t>REVUE NEUROLOGIQUE</t>
  </si>
  <si>
    <t>TAIWANESE JOURNAL OF OBSTETRICS &amp; GYNECOLOGY</t>
  </si>
  <si>
    <t>JOURNAL OF CARDIOVASCULAR COMPUTED TOMOGRAPHY</t>
  </si>
  <si>
    <t>CRYOBIOLOGY</t>
  </si>
  <si>
    <t>BIOLOGY;PHYSIOLOGY</t>
  </si>
  <si>
    <t>JOURNAL OF STRATEGIC INFORMATION SYSTEMS</t>
  </si>
  <si>
    <t>ARCHIVOS DE BRONCONEUMOLOGIA</t>
  </si>
  <si>
    <t>HEART &amp; LUNG</t>
  </si>
  <si>
    <t>CARDIAC &amp; CARDIOVASCULAR SYSTEMS;NURSING;RESPIRATORY SYSTEM</t>
  </si>
  <si>
    <t>BIOCHEMISTRY AND BIOPHYSICS REPORTS</t>
  </si>
  <si>
    <t>PROTEIN EXPRESSION AND PURIFICATION</t>
  </si>
  <si>
    <t>BIOCHEMICAL RESEARCH METHODS;BIOCHEMISTRY &amp; MOLECULAR BIOLOGY;BIOTECHNOLOGY &amp; APPLIED MICROBIOLOGY</t>
  </si>
  <si>
    <t>JOURNAL OF PURCHASING AND SUPPLY MANAGEMENT</t>
  </si>
  <si>
    <t>MARINE CHEMISTRY</t>
  </si>
  <si>
    <t>CHEMISTRY, MULTIDISCIPLINARY;OCEANOGRAPHY</t>
  </si>
  <si>
    <t>JOURNAL OF INTERNATIONAL MONEY AND FINANCE</t>
  </si>
  <si>
    <t>WEATHER AND CLIMATE EXTREMES</t>
  </si>
  <si>
    <t>VETERINARY JOURNAL</t>
  </si>
  <si>
    <t>MATERIALS TODAY BIO</t>
  </si>
  <si>
    <t>JOURNAL OF FLUORINE CHEMISTRY</t>
  </si>
  <si>
    <t>JOURNAL DE MATHEMATIQUES PURES ET APPLIQUEES</t>
  </si>
  <si>
    <t>SEXUAL MEDICINE REVIEWS</t>
  </si>
  <si>
    <t>MEDICINA CLINICA</t>
  </si>
  <si>
    <t>LEUKEMIA RESEARCH</t>
  </si>
  <si>
    <t>INTERNATIONAL JOURNAL OF MASS SPECTROMETRY</t>
  </si>
  <si>
    <t>PHYSICS, ATOMIC, MOLECULAR &amp; CHEMICAL;SPECTROSCOPY</t>
  </si>
  <si>
    <t>JOURNAL OF EQUINE VETERINARY SCIENCE</t>
  </si>
  <si>
    <t>FLOW MEASUREMENT AND INSTRUMENTATION</t>
  </si>
  <si>
    <t>ENGINEERING, MECHANICAL;INSTRUMENTS &amp; INSTRUMENTATION</t>
  </si>
  <si>
    <t>INTERNATIONAL JOURNAL OF RESEARCH IN MARKETING</t>
  </si>
  <si>
    <t>ALCOHOL</t>
  </si>
  <si>
    <t>PHARMACOLOGY &amp; PHARMACY;SUBSTANCE ABUSE;TOXICOLOGY</t>
  </si>
  <si>
    <t>ANNALS OF ANATOMY-ANATOMISCHER ANZEIGER</t>
  </si>
  <si>
    <t>ANATOMY &amp; MORPHOLOGY</t>
  </si>
  <si>
    <t>HUMAN IMMUNOLOGY</t>
  </si>
  <si>
    <t>JOURNAL OF EXPERIMENTAL MARINE BIOLOGY AND ECOLOGY</t>
  </si>
  <si>
    <t>AURIS NASUS LARYNX</t>
  </si>
  <si>
    <t>COMPUTATIONAL STATISTICS &amp; DATA ANALYSIS</t>
  </si>
  <si>
    <t>COMPUTER SCIENCE, INTERDISCIPLINARY APPLICATIONS;MATHEMATICS, APPLIED;STATISTICS &amp; PROBABILITY</t>
  </si>
  <si>
    <t>PREGNANCY HYPERTENSION-AN INTERNATIONAL JOURNAL OF WOMENS CARDIOVASCULAR HEALTH</t>
  </si>
  <si>
    <t>OBSTETRICS &amp; GYNECOLOGY;PERIPHERAL VASCULAR DISEASE</t>
  </si>
  <si>
    <t>MOLECULAR AND CELLULAR NEUROSCIENCE</t>
  </si>
  <si>
    <t>CLINICS AND RESEARCH IN HEPATOLOGY AND GASTROENTEROLOGY</t>
  </si>
  <si>
    <t>JOURNAL OF INTERNATIONAL ECONOMICS</t>
  </si>
  <si>
    <t>JOURNAL OF CLINICAL AND EXPERIMENTAL HEPATOLOGY</t>
  </si>
  <si>
    <t>JOURNAL OF OBSTETRICS AND GYNAECOLOGY CANADA</t>
  </si>
  <si>
    <t>ACTA PSYCHOLOGICA</t>
  </si>
  <si>
    <t>MUSCULOSKELETAL SCIENCE AND PRACTICE</t>
  </si>
  <si>
    <t>REHABILITATION</t>
  </si>
  <si>
    <t>THINKING SKILLS AND CREATIVITY</t>
  </si>
  <si>
    <t>CONTEMPORARY CLINICAL TRIALS COMMUNICATIONS</t>
  </si>
  <si>
    <t>JOURNAL OF MARINE SYSTEMS</t>
  </si>
  <si>
    <t>GEOSCIENCES, MULTIDISCIPLINARY;MARINE &amp; FRESHWATER BIOLOGY;OCEANOGRAPHY</t>
  </si>
  <si>
    <t>OBESITY RESEARCH &amp; CLINICAL PRACTICE</t>
  </si>
  <si>
    <t>ENDOCRINOLOGY &amp; METABOLISM;NUTRITION &amp; DIETETICS</t>
  </si>
  <si>
    <t>JOURNAL OF RETAILING</t>
  </si>
  <si>
    <t>RADIATION MEASUREMENTS</t>
  </si>
  <si>
    <t>ARTHROSCOPY TECHNIQUES</t>
  </si>
  <si>
    <t>MECHATRONICS</t>
  </si>
  <si>
    <t>AUTOMATION &amp; CONTROL SYSTEMS;COMPUTER SCIENCE, ARTIFICIAL INTELLIGENCE;ENGINEERING, ELECTRICAL &amp; ELECTRONIC;ENGINEERING, MECHANICAL;ROBOTICS</t>
  </si>
  <si>
    <t>CLINICS IN CHEST MEDICINE</t>
  </si>
  <si>
    <t>SYSTEMATIC AND APPLIED MICROBIOLOGY</t>
  </si>
  <si>
    <t>BIOTECHNOLOGY &amp; APPLIED MICROBIOLOGY;MICROBIOLOGY</t>
  </si>
  <si>
    <t>SURGICAL CLINICS OF NORTH AMERICA</t>
  </si>
  <si>
    <t>COMPUTER SCIENCE REVIEW</t>
  </si>
  <si>
    <t>COMPUTER SCIENCE, INFORMATION SYSTEMS;COMPUTER SCIENCE, SOFTWARE ENGINEERING;COMPUTER SCIENCE, THEORY &amp; METHODS</t>
  </si>
  <si>
    <t>ANALYTIC METHODS IN ACCIDENT RESEARCH</t>
  </si>
  <si>
    <t>FUNGAL BIOLOGY</t>
  </si>
  <si>
    <t>MYCOLOGY</t>
  </si>
  <si>
    <t>JOURNAL OF CHEMICAL NEUROANATOMY</t>
  </si>
  <si>
    <t>CASE STUDIES ON TRANSPORT POLICY</t>
  </si>
  <si>
    <t>COMPUTER-AIDED DESIGN</t>
  </si>
  <si>
    <t>JOURNAL OF ORTHOPAEDIC SCIENCE</t>
  </si>
  <si>
    <t>JOURNAL OF IMMUNOLOGICAL METHODS</t>
  </si>
  <si>
    <t>BIOCHEMICAL RESEARCH METHODS;IMMUNOLOGY</t>
  </si>
  <si>
    <t>CURRENT OPINION IN PHYSIOLOGY</t>
  </si>
  <si>
    <t>PHYSIOLOGY</t>
  </si>
  <si>
    <t>UTILITIES POLICY</t>
  </si>
  <si>
    <t>ENERGY &amp; FUELS;ENVIRONMENTAL SCIENCES;ENVIRONMENTAL STUDIES</t>
  </si>
  <si>
    <t>EXPERIMENTAL PARASITOLOGY</t>
  </si>
  <si>
    <t>JOURNAL OF FOOT &amp; ANKLE SURGERY</t>
  </si>
  <si>
    <t>PARASITOLOGY INTERNATIONAL</t>
  </si>
  <si>
    <t>ICT EXPRESS</t>
  </si>
  <si>
    <t>PHYSICS AND CHEMISTRY OF THE EARTH</t>
  </si>
  <si>
    <t>VISION RESEARCH</t>
  </si>
  <si>
    <t>NEUROSCIENCES;OPHTHALMOLOGY;PSYCHOLOGY</t>
  </si>
  <si>
    <t>JOURNAL OF GYNECOLOGY OBSTETRICS AND HUMAN REPRODUCTION</t>
  </si>
  <si>
    <t>EVOLUTION AND HUMAN BEHAVIOR</t>
  </si>
  <si>
    <t>BEHAVIORAL SCIENCES;PSYCHOLOGY, BIOLOGICAL;SOCIAL SCIENCES, BIOMEDICAL;SOCIOLOGY;ZOOLOGY</t>
  </si>
  <si>
    <t>JOURNAL OF HEALTH ECONOMICS</t>
  </si>
  <si>
    <t>JOURNAL OF INTERNATIONAL FINANCIAL MARKETS INSTITUTIONS &amp; MONEY</t>
  </si>
  <si>
    <t>PHYSICS OF THE EARTH AND PLANETARY INTERIORS</t>
  </si>
  <si>
    <t>EPIDEMICS</t>
  </si>
  <si>
    <t>ANNALS OF DIAGNOSTIC PATHOLOGY</t>
  </si>
  <si>
    <t>VIBRATIONAL SPECTROSCOPY</t>
  </si>
  <si>
    <t>CHEMISTRY, ANALYTICAL;CHEMISTRY, PHYSICAL;SPECTROSCOPY</t>
  </si>
  <si>
    <t>COMPARATIVE BIOCHEMISTRY AND PHYSIOLOGY D-GENOMICS &amp; PROTEOMICS</t>
  </si>
  <si>
    <t>VEHICULAR COMMUNICATIONS</t>
  </si>
  <si>
    <t>TELECOMMUNICATIONS;TRANSPORTATION SCIENCE &amp; TECHNOLOGY</t>
  </si>
  <si>
    <t>PHYSICS OF LIFE REVIEWS</t>
  </si>
  <si>
    <t>BIOLOGY;BIOPHYSICS</t>
  </si>
  <si>
    <t>BRAIN &amp; DEVELOPMENT</t>
  </si>
  <si>
    <t>ENDOCRINOLOGY AND METABOLISM CLINICS OF NORTH AMERICA</t>
  </si>
  <si>
    <t>SOCIAL SCIENCE RESEARCH</t>
  </si>
  <si>
    <t>SOCIAL SCIENCES, INTERDISCIPLINARY;SOCIOLOGY</t>
  </si>
  <si>
    <t>BIOPHYSICAL CHEMISTRY</t>
  </si>
  <si>
    <t>BIOCHEMISTRY &amp; MOLECULAR BIOLOGY;BIOPHYSICS;CHEMISTRY, PHYSICAL</t>
  </si>
  <si>
    <t>52ND CIRP CONFERENCE ON MANUFACTURING SYSTEMS (CMS)</t>
  </si>
  <si>
    <t>JOURNAL OF RENAL NUTRITION</t>
  </si>
  <si>
    <t>NUTRITION &amp; DIETETICS;UROLOGY &amp; NEPHROLOGY</t>
  </si>
  <si>
    <t>INFORMATION SYSTEMS</t>
  </si>
  <si>
    <t>RESULTS IN ENGINEERING</t>
  </si>
  <si>
    <t>PAEDIATRIC RESPIRATORY REVIEWS</t>
  </si>
  <si>
    <t>PEDIATRICS;RESPIRATORY SYSTEM</t>
  </si>
  <si>
    <t>SEMINARS IN THORACIC AND CARDIOVASCULAR SURGERY</t>
  </si>
  <si>
    <t>JOURNAL OF ELECTROCARDIOLOGY</t>
  </si>
  <si>
    <t>EUROPEAN JOURNAL OF ONCOLOGY NURSING</t>
  </si>
  <si>
    <t>NURSING;ONCOLOGY</t>
  </si>
  <si>
    <t>PEDIATRIC CLINICS OF NORTH AMERICA</t>
  </si>
  <si>
    <t>ANNALS OF PHYSICAL AND REHABILITATION MEDICINE</t>
  </si>
  <si>
    <t>MICRON</t>
  </si>
  <si>
    <t>REGENERATIVE THERAPY</t>
  </si>
  <si>
    <t>CELL &amp; TISSUE ENGINEERING;ENGINEERING, BIOMEDICAL</t>
  </si>
  <si>
    <t>EXPERIMENTAL HEMATOLOGY</t>
  </si>
  <si>
    <t>HEMATOLOGY;MEDICINE, RESEARCH &amp; EXPERIMENTAL</t>
  </si>
  <si>
    <t>PULMONOLOGY</t>
  </si>
  <si>
    <t>CANADIAN JOURNAL OF DIABETES</t>
  </si>
  <si>
    <t>JOURNAL OF APPLIED DEVELOPMENTAL PSYCHOLOGY</t>
  </si>
  <si>
    <t>PSYCHOLOGY, DEVELOPMENTAL</t>
  </si>
  <si>
    <t>PULMONARY PHARMACOLOGY &amp; THERAPEUTICS</t>
  </si>
  <si>
    <t>PHARMACOLOGY &amp; PHARMACY;RESPIRATORY SYSTEM</t>
  </si>
  <si>
    <t>CURRENTS IN PHARMACY TEACHING AND LEARNING</t>
  </si>
  <si>
    <t>EDUCATION, SCIENTIFIC DISCIPLINES</t>
  </si>
  <si>
    <t>JOURNAL OF PHOTOCHEMISTRY AND PHOTOBIOLOGY C-PHOTOCHEMISTRY REVIEWS</t>
  </si>
  <si>
    <t>JOURNAL OF MEMORY AND LANGUAGE</t>
  </si>
  <si>
    <t>LANGUAGE &amp; LINGUISTICS;LINGUISTICS;PSYCHOLOGY;PSYCHOLOGY, EXPERIMENTAL</t>
  </si>
  <si>
    <t>SEMINARS IN NUCLEAR MEDICINE</t>
  </si>
  <si>
    <t>JACC: CARDIOONCOLOGY</t>
  </si>
  <si>
    <t>CARDIAC &amp; CARDIOVASCULAR SYSTEMS;ONCOLOGY</t>
  </si>
  <si>
    <t>CRYOGENICS</t>
  </si>
  <si>
    <t>PHYSICS, APPLIED;THERMODYNAMICS</t>
  </si>
  <si>
    <t>JOURNAL OF INSECT PHYSIOLOGY</t>
  </si>
  <si>
    <t>ENTOMOLOGY;PHYSIOLOGY</t>
  </si>
  <si>
    <t>OCEAN MODELLING</t>
  </si>
  <si>
    <t>METEOROLOGY &amp; ATMOSPHERIC SCIENCES;OCEANOGRAPHY</t>
  </si>
  <si>
    <t>JOURNAL OF GEOMETRY AND PHYSICS</t>
  </si>
  <si>
    <t>MATHEMATICS;MATHEMATICS, APPLIED;PHYSICS, MATHEMATICAL</t>
  </si>
  <si>
    <t>INTENSIVE AND CRITICAL CARE NURSING</t>
  </si>
  <si>
    <t>JOURNAL OF REPRODUCTIVE IMMUNOLOGY</t>
  </si>
  <si>
    <t>IMMUNOLOGY;REPRODUCTIVE BIOLOGY</t>
  </si>
  <si>
    <t>JOURNAL OF BONE ONCOLOGY</t>
  </si>
  <si>
    <t>BEST PRACTICE &amp; RESEARCH IN CLINICAL RHEUMATOLOGY</t>
  </si>
  <si>
    <t>ACTA HISTOCHEMICA</t>
  </si>
  <si>
    <t>APPLIED AND COMPUTATIONAL HARMONIC ANALYSIS</t>
  </si>
  <si>
    <t>MATHEMATICS, APPLIED;PHYSICS, MATHEMATICAL</t>
  </si>
  <si>
    <t>PSYCHIATRY RESEARCH-NEUROIMAGING</t>
  </si>
  <si>
    <t>CLINICAL NEUROLOGY;NEUROIMAGING;PSYCHIATRY</t>
  </si>
  <si>
    <t>BRACHYTHERAPY</t>
  </si>
  <si>
    <t>CALPHAD-COMPUTER COUPLING OF PHASE DIAGRAMS AND THERMOCHEMISTRY</t>
  </si>
  <si>
    <t>CHEMISTRY, PHYSICAL;MATERIALS SCIENCE, MULTIDISCIPLINARY;METALLURGY &amp; METALLURGICAL ENGINEERING;THERMODYNAMICS</t>
  </si>
  <si>
    <t>SEMINARS IN NEPHROLOGY</t>
  </si>
  <si>
    <t>JOURNAL OF SCHOOL PSYCHOLOGY</t>
  </si>
  <si>
    <t>JOURNAL OF CRIMINAL JUSTICE</t>
  </si>
  <si>
    <t>CRIMINOLOGY &amp; PENOLOGY</t>
  </si>
  <si>
    <t>PSYCHOSOMATICS</t>
  </si>
  <si>
    <t>PSYCHIATRY;PSYCHOLOGY</t>
  </si>
  <si>
    <t>TRENDS IN ENVIRONMENTAL ANALYTICAL CHEMISTRY</t>
  </si>
  <si>
    <t>CHEMISTRY, ANALYTICAL;ENVIRONMENTAL SCIENCES</t>
  </si>
  <si>
    <t>JOURNAL OF ACCOUNTING &amp; ECONOMICS</t>
  </si>
  <si>
    <t>JOURNAL OF CLINICAL DENSITOMETRY</t>
  </si>
  <si>
    <t>NEUROLOGIA</t>
  </si>
  <si>
    <t>PEDIATRICS AND NEONATOLOGY</t>
  </si>
  <si>
    <t>JOURNAL OF INTEGRATIVE MEDICINE-JIM</t>
  </si>
  <si>
    <t>THE INNOVATION</t>
  </si>
  <si>
    <t>HEALTH POLICY AND TECHNOLOGY</t>
  </si>
  <si>
    <t>HEALTH POLICY &amp; SERVICES</t>
  </si>
  <si>
    <t>JOURNAL OF TRADITIONAL AND COMPLEMENTARY MEDICINE</t>
  </si>
  <si>
    <t>GERIATRIC NURSING</t>
  </si>
  <si>
    <t>GERIATRICS &amp; GERONTOLOGY;GERONTOLOGY;NURSING</t>
  </si>
  <si>
    <t>INTERNATIONAL JOURNAL OF LAW AND PSYCHIATRY</t>
  </si>
  <si>
    <t>LAW;MEDICINE, LEGAL;PSYCHIATRY</t>
  </si>
  <si>
    <t>WAVE MOTION</t>
  </si>
  <si>
    <t>ACOUSTICS;MECHANICS;PHYSICS, MULTIDISCIPLINARY</t>
  </si>
  <si>
    <t>SEMINARS IN ONCOLOGY</t>
  </si>
  <si>
    <t>RESPIRATORY INVESTIGATION</t>
  </si>
  <si>
    <t>JOURNAL OF PURE AND APPLIED ALGEBRA</t>
  </si>
  <si>
    <t>GEODERMA REGIONAL</t>
  </si>
  <si>
    <t>TRANSFUSION MEDICINE REVIEWS</t>
  </si>
  <si>
    <t>JOURNAL OF PEDIATRIC AND ADOLESCENT GYNECOLOGY</t>
  </si>
  <si>
    <t>SAFETY AND HEALTH AT WORK</t>
  </si>
  <si>
    <t>COMPUTERS &amp; GRAPHICS-UK</t>
  </si>
  <si>
    <t>PARAMETER ESTIMATION AND INVERSE PROBLEMS, 3RD EDITION</t>
  </si>
  <si>
    <t>Book</t>
  </si>
  <si>
    <t>MANUFACTURING LETTERS</t>
  </si>
  <si>
    <t>TECHNOLOGIES AND MATERIALS FOR RENEWABLE ENERGY, ENVIRONMENT AND SUSTAINABILITY (TMREES)</t>
  </si>
  <si>
    <t>JOURNAL OF BODYWORK AND MOVEMENT THERAPIES</t>
  </si>
  <si>
    <t>HELLENIC JOURNAL OF CARDIOLOGY</t>
  </si>
  <si>
    <t>ENVIRONMENTAL DEVELOPMENT</t>
  </si>
  <si>
    <t>MECHANICS RESEARCH COMMUNICATIONS</t>
  </si>
  <si>
    <t>INTERNATIONAL JOURNAL OF NURSING SCIENCES</t>
  </si>
  <si>
    <t>PLANT COMMUNICATIONS</t>
  </si>
  <si>
    <t>CURRENT OPINION IN BIOMEDICAL ENGINEERING</t>
  </si>
  <si>
    <t>PERVASIVE AND MOBILE COMPUTING</t>
  </si>
  <si>
    <t>TISSUE &amp; CELL</t>
  </si>
  <si>
    <t>ANATOMY &amp; MORPHOLOGY;CELL BIOLOGY</t>
  </si>
  <si>
    <t>INFANT BEHAVIOR &amp; DEVELOPMENT</t>
  </si>
  <si>
    <t>ANAIS BRASILEIROS DE DERMATOLOGIA</t>
  </si>
  <si>
    <t>CLINICS IN DERMATOLOGY</t>
  </si>
  <si>
    <t>TUBERCULOSIS</t>
  </si>
  <si>
    <t>IMMUNOLOGY;MICROBIOLOGY;RESPIRATORY SYSTEM</t>
  </si>
  <si>
    <t>JOURNAL OF ELECTROMYOGRAPHY AND KINESIOLOGY</t>
  </si>
  <si>
    <t>NEUROSCIENCES;PHYSIOLOGY;REHABILITATION;SPORT SCIENCES</t>
  </si>
  <si>
    <t>PHYSIOLOGICAL AND MOLECULAR PLANT PATHOLOGY</t>
  </si>
  <si>
    <t>SEMINARS IN PERINATOLOGY</t>
  </si>
  <si>
    <t>AUSTRALIAN CRITICAL CARE</t>
  </si>
  <si>
    <t>CRITICAL CARE MEDICINE;NURSING</t>
  </si>
  <si>
    <t>COMPARATIVE BIOCHEMISTRY AND PHYSIOLOGY B-BIOCHEMISTRY &amp; MOLECULAR BIOLOGY</t>
  </si>
  <si>
    <t>BIOCHEMISTRY &amp; MOLECULAR BIOLOGY;ZOOLOGY</t>
  </si>
  <si>
    <t>MOLECULAR GENETICS AND METABOLISM REPORTS</t>
  </si>
  <si>
    <t>BRAIN AND COGNITION</t>
  </si>
  <si>
    <t>NEUROSCIENCES;PSYCHOLOGY, EXPERIMENTAL</t>
  </si>
  <si>
    <t>ZEITSCHRIFT FUR MEDIZINISCHE PHYSIK</t>
  </si>
  <si>
    <t>JOURNAL OF APPLIED POULTRY RESEARCH</t>
  </si>
  <si>
    <t>JOURNAL OF ECONOMIC PSYCHOLOGY</t>
  </si>
  <si>
    <t>ECONOMICS;PSYCHOLOGY;PSYCHOLOGY, MULTIDISCIPLINARY</t>
  </si>
  <si>
    <t>JOURNAL OF FORENSIC AND LEGAL MEDICINE</t>
  </si>
  <si>
    <t>PHYSIOTHERAPY</t>
  </si>
  <si>
    <t>HEPATOBILIARY &amp; PANCREATIC DISEASES INTERNATIONAL</t>
  </si>
  <si>
    <t>GACETA SANITARIA</t>
  </si>
  <si>
    <t>HEALTH CARE SCIENCES &amp; SERVICES;HEALTH POLICY &amp; SERVICES;PUBLIC, ENVIRONMENTAL &amp; OCCUPATIONAL HEALTH</t>
  </si>
  <si>
    <t>MUTATION RESEARCH-REVIEWS IN MUTATION RESEARCH</t>
  </si>
  <si>
    <t>TOPOLOGY AND ITS APPLICATIONS</t>
  </si>
  <si>
    <t>HEMATOLOGY-ONCOLOGY CLINICS OF NORTH AMERICA</t>
  </si>
  <si>
    <t>QUATERNARY GEOCHRONOLOGY</t>
  </si>
  <si>
    <t>GEOCHEMISTRY &amp; GEOPHYSICS;GEOGRAPHY, PHYSICAL;GEOSCIENCES, MULTIDISCIPLINARY</t>
  </si>
  <si>
    <t>EUROPEAN JOURNAL OF INTEGRATIVE MEDICINE</t>
  </si>
  <si>
    <t>CIRP JOURNAL OF MANUFACTURING SCIENCE AND TECHNOLOGY</t>
  </si>
  <si>
    <t>COMPUTER SPEECH AND LANGUAGE</t>
  </si>
  <si>
    <t>NURSING OUTLOOK</t>
  </si>
  <si>
    <t>ENCEPHALE-REVUE DE PSYCHIATRIE CLINIQUE BIOLOGIQUE ET THERAPEUTIQUE</t>
  </si>
  <si>
    <t>SEMINARS IN ONCOLOGY NURSING</t>
  </si>
  <si>
    <t>ADVANCES IN CHRONIC KIDNEY DISEASE</t>
  </si>
  <si>
    <t>EMERGING MARKETS REVIEW</t>
  </si>
  <si>
    <t>JOURNAL FOR NATURE CONSERVATION</t>
  </si>
  <si>
    <t>GEOCHEMISTRY</t>
  </si>
  <si>
    <t>CLINICAL SIMULATION IN NURSING</t>
  </si>
  <si>
    <t>WATER RESEARCH X</t>
  </si>
  <si>
    <t>DENDROCHRONOLOGIA</t>
  </si>
  <si>
    <t>FORESTRY;GEOGRAPHY, PHYSICAL</t>
  </si>
  <si>
    <t>COMPUTER STANDARDS &amp; INTERFACES</t>
  </si>
  <si>
    <t>CARDIOVASCULAR PATHOLOGY</t>
  </si>
  <si>
    <t>CARDIAC &amp; CARDIOVASCULAR SYSTEMS;PATHOLOGY</t>
  </si>
  <si>
    <t>INTERNATIONAL JOURNAL OF MEDICAL MICROBIOLOGY</t>
  </si>
  <si>
    <t>MICROBIOLOGY;VIROLOGY</t>
  </si>
  <si>
    <t>SEMINARS IN FETAL &amp; NEONATAL MEDICINE</t>
  </si>
  <si>
    <t>JOURNAL OF NEURORADIOLOGY</t>
  </si>
  <si>
    <t>CLINICAL NEUROLOGY;NEUROIMAGING;RADIOLOGY, NUCLEAR MEDICINE &amp; MEDICAL IMAGING</t>
  </si>
  <si>
    <t>CRITICAL CARE CLINICS</t>
  </si>
  <si>
    <t>BIOSYSTEMS</t>
  </si>
  <si>
    <t>REVIEW OF PALAEOBOTANY AND PALYNOLOGY</t>
  </si>
  <si>
    <t>PALEONTOLOGY;PLANT SCIENCES</t>
  </si>
  <si>
    <t>2ND INTERNATIONAL CONFERENCE ON SUSTAINABLE MATERIALS PROCESSING AND MANUFACTURING (SMPM 2019)</t>
  </si>
  <si>
    <t>RADIOGRAPHY</t>
  </si>
  <si>
    <t>ECONOMICS &amp; HUMAN BIOLOGY</t>
  </si>
  <si>
    <t>ECONOMICS;PUBLIC, ENVIRONMENTAL &amp; OCCUPATIONAL HEALTH</t>
  </si>
  <si>
    <t>INTERNATIONAL JOURNAL OF OBSTETRIC ANESTHESIA</t>
  </si>
  <si>
    <t>ANESTHESIOLOGY;OBSTETRICS &amp; GYNECOLOGY</t>
  </si>
  <si>
    <t>ATMOSPHERIC ENVIRONMENT-X</t>
  </si>
  <si>
    <t>SEMINARS IN RADIATION ONCOLOGY</t>
  </si>
  <si>
    <t>EVALUATION AND PROGRAM PLANNING</t>
  </si>
  <si>
    <t>SOCIAL SCIENCES, INTERDISCIPLINARY</t>
  </si>
  <si>
    <t>BASIC AND APPLIED ECOLOGY</t>
  </si>
  <si>
    <t>ARCHIVES OF CARDIOVASCULAR DISEASES</t>
  </si>
  <si>
    <t>RHIZOSPHERE</t>
  </si>
  <si>
    <t>PLANT SCIENCES;SOIL SCIENCE</t>
  </si>
  <si>
    <t>EUROPEAN JOURNAL OF POLITICAL ECONOMY</t>
  </si>
  <si>
    <t>ECONOMICS;POLITICAL SCIENCE</t>
  </si>
  <si>
    <t>FLATCHEM</t>
  </si>
  <si>
    <t>STUDIES IN EDUCATIONAL EVALUATION</t>
  </si>
  <si>
    <t>DERMATOLOGIC CLINICS</t>
  </si>
  <si>
    <t>GAMES AND ECONOMIC BEHAVIOR</t>
  </si>
  <si>
    <t>THERAPIE</t>
  </si>
  <si>
    <t>PRIMARY CARE DIABETES</t>
  </si>
  <si>
    <t>ENDOCRINOLOGY &amp; METABOLISM;PRIMARY HEALTH CARE</t>
  </si>
  <si>
    <t>INTERNATIONAL JOURNAL FOR PARASITOLOGY-DRUGS AND DRUG RESISTANCE</t>
  </si>
  <si>
    <t>PARASITOLOGY;PHARMACOLOGY &amp; PHARMACY</t>
  </si>
  <si>
    <t>EATING BEHAVIORS</t>
  </si>
  <si>
    <t>JOURNAL OF MULTIVARIATE ANALYSIS</t>
  </si>
  <si>
    <t>NEUROPEPTIDES</t>
  </si>
  <si>
    <t>JOURNAL OF VETERINARY BEHAVIOR-CLINICAL APPLICATIONS AND RESEARCH</t>
  </si>
  <si>
    <t>BEHAVIORAL SCIENCES;VETERINARY SCIENCES</t>
  </si>
  <si>
    <t>INSURANCE MATHEMATICS &amp; ECONOMICS</t>
  </si>
  <si>
    <t>ECONOMICS;MATHEMATICS, INTERDISCIPLINARY APPLICATIONS;SOCIAL SCIENCES, MATHEMATICAL METHODS;STATISTICS &amp; PROBABILITY</t>
  </si>
  <si>
    <t>KIDNEY MEDICINE</t>
  </si>
  <si>
    <t>INTERNATIONAL JOURNAL OF MANAGEMENT EDUCATION</t>
  </si>
  <si>
    <t>BUSINESS;EDUCATION &amp; EDUCATIONAL RESEARCH;MANAGEMENT</t>
  </si>
  <si>
    <t>JOURNAL DE MYCOLOGIE MEDICALE</t>
  </si>
  <si>
    <t>PROSTAGLANDINS LEUKOTRIENES AND ESSENTIAL FATTY ACIDS</t>
  </si>
  <si>
    <t>BIOCHEMISTRY &amp; MOLECULAR BIOLOGY;CELL BIOLOGY;ENDOCRINOLOGY &amp; METABOLISM</t>
  </si>
  <si>
    <t>WOMENS HEALTH ISSUES</t>
  </si>
  <si>
    <t>PUBLIC, ENVIRONMENTAL &amp; OCCUPATIONAL HEALTH;Women's Studies</t>
  </si>
  <si>
    <t>STATISTICS &amp; PROBABILITY LETTERS</t>
  </si>
  <si>
    <t>JOURNAL OF DENTAL SCIENCES</t>
  </si>
  <si>
    <t>CLINICS IN LIVER DISEASE</t>
  </si>
  <si>
    <t>EUROPEAN JOURNAL OF CONTROL</t>
  </si>
  <si>
    <t>PROGRESS IN NUCLEAR MAGNETIC RESONANCE SPECTROSCOPY</t>
  </si>
  <si>
    <t>CHEMISTRY, PHYSICAL;NUCLEAR SCIENCE &amp; TECHNOLOGY;PHYSICS, ATOMIC, MOLECULAR &amp; CHEMICAL;SPECTROSCOPY</t>
  </si>
  <si>
    <t>BRAIN AND LANGUAGE</t>
  </si>
  <si>
    <t>AUDIOLOGY &amp; SPEECH-LANGUAGE PATHOLOGY;LANGUAGE &amp; LINGUISTICS;LINGUISTICS;NEUROSCIENCES;PSYCHOLOGY, EXPERIMENTAL</t>
  </si>
  <si>
    <t>JOURNAL OF INTERNATIONAL MANAGEMENT</t>
  </si>
  <si>
    <t>EUROPEAN ANNALS OF OTORHINOLARYNGOLOGY-HEAD AND NECK DISEASES</t>
  </si>
  <si>
    <t>BULLETIN DU CANCER</t>
  </si>
  <si>
    <t>JOURNAL OF ACADEMIC LIBRARIANSHIP</t>
  </si>
  <si>
    <t>JOURNAL OF BEHAVIOR THERAPY AND EXPERIMENTAL PSYCHIATRY</t>
  </si>
  <si>
    <t>JOURNAL OF POLICY MODELING</t>
  </si>
  <si>
    <t>ENFERMERIA CLINICA</t>
  </si>
  <si>
    <t>JOURNAL OF SEA RESEARCH</t>
  </si>
  <si>
    <t>PROSTAGLANDINS &amp; OTHER LIPID MEDIATORS</t>
  </si>
  <si>
    <t>BRAZILIAN JOURNAL OF INFECTIOUS DISEASES</t>
  </si>
  <si>
    <t>FOOD CHEMISTRY-X</t>
  </si>
  <si>
    <t>PHYSICA C-SUPERCONDUCTIVITY AND ITS APPLICATIONS</t>
  </si>
  <si>
    <t>PHYSICS, APPLIED;PHYSICS, CONDENSED MATTER</t>
  </si>
  <si>
    <t>ECONOMICS OF EDUCATION REVIEW</t>
  </si>
  <si>
    <t>ECONOMICS;EDUCATION &amp; EDUCATIONAL RESEARCH</t>
  </si>
  <si>
    <t>JOURNAL OF STOMATOLOGY ORAL AND MAXILLOFACIAL SURGERY</t>
  </si>
  <si>
    <t>RESEARCH IN MICROBIOLOGY</t>
  </si>
  <si>
    <t>VETERINARY IMMUNOLOGY AND IMMUNOPATHOLOGY</t>
  </si>
  <si>
    <t>IMMUNOLOGY;VETERINARY SCIENCES</t>
  </si>
  <si>
    <t>10TH INTERNATIONAL CONFERENCE ON AMBIENT SYSTEMS, NETWORKS AND TECHNOLOGIES (ANT 2019) / THE 2ND INTERNATIONAL CONFERENCE ON EMERGING DATA AND INDUSTRY 4.0 (EDI40 2019) / AFFILIATED WORKSHOPS</t>
  </si>
  <si>
    <t>ARCHIVES OF PSYCHIATRIC NURSING</t>
  </si>
  <si>
    <t>NURSING;PSYCHIATRY</t>
  </si>
  <si>
    <t>NEUROSURGERY CLINICS OF NORTH AMERICA</t>
  </si>
  <si>
    <t>CLINICAL NEUROLOGY;NEUROSCIENCES;SURGERY</t>
  </si>
  <si>
    <t>REGIONAL SCIENCE AND URBAN ECONOMICS</t>
  </si>
  <si>
    <t>ECONOMICS;ENVIRONMENTAL STUDIES;URBAN STUDIES</t>
  </si>
  <si>
    <t>INTERNATIONAL JOURNAL OF EDUCATIONAL DEVELOPMENT</t>
  </si>
  <si>
    <t>INTERNATIONAL JOURNAL OF GASTRONOMY AND FOOD SCIENCE</t>
  </si>
  <si>
    <t>VETERINARY CLINICS OF NORTH AMERICA-FOOD ANIMAL PRACTICE</t>
  </si>
  <si>
    <t>SEXUAL MEDICINE</t>
  </si>
  <si>
    <t>MEDICINE, GENERAL &amp; INTERNAL;UROLOGY &amp; NEPHROLOGY</t>
  </si>
  <si>
    <t>JOURNAL OF PROFESSIONAL NURSING</t>
  </si>
  <si>
    <t>JOURNAL OF ECONOMIC DYNAMICS &amp; CONTROL</t>
  </si>
  <si>
    <t>PAIN MANAGEMENT NURSING</t>
  </si>
  <si>
    <t>CLINICS IN GERIATRIC MEDICINE</t>
  </si>
  <si>
    <t>INTERNET AND HIGHER EDUCATION</t>
  </si>
  <si>
    <t>NEUROLOGIC CLINICS</t>
  </si>
  <si>
    <t>SPEECH COMMUNICATION</t>
  </si>
  <si>
    <t>ACOUSTICS;COMPUTER SCIENCE, INTERDISCIPLINARY APPLICATIONS</t>
  </si>
  <si>
    <t>LABOUR ECONOMICS</t>
  </si>
  <si>
    <t>BIOCHEMICAL SYSTEMATICS AND ECOLOGY</t>
  </si>
  <si>
    <t>BIOCHEMISTRY &amp; MOLECULAR BIOLOGY;ECOLOGY;EVOLUTIONARY BIOLOGY</t>
  </si>
  <si>
    <t>AQUACULTURAL ENGINEERING</t>
  </si>
  <si>
    <t>AGRICULTURAL ENGINEERING;ENGINEERING, MULTIDISCIPLINARY;FISHERIES</t>
  </si>
  <si>
    <t>PHYSICS &amp; IMAGING IN RADIATION ONCOLOGY</t>
  </si>
  <si>
    <t>RESEARCH IN TRANSPORTATION ECONOMICS</t>
  </si>
  <si>
    <t>FORENSIC CHEMISTRY</t>
  </si>
  <si>
    <t>INTERNATIONAL DENTAL JOURNAL</t>
  </si>
  <si>
    <t>SLAS TECHNOLOGY</t>
  </si>
  <si>
    <t>VETERINARY PARASITOLOGY- REGIONAL STUDIES AND REPORTS</t>
  </si>
  <si>
    <t>JOURNAL OF ECONOMIC THEORY</t>
  </si>
  <si>
    <t>RICE SCIENCE</t>
  </si>
  <si>
    <t>AGRONOMY;PLANT SCIENCES</t>
  </si>
  <si>
    <t>NEW CARBON MATERIALS</t>
  </si>
  <si>
    <t>MENTAL HEALTH AND PHYSICAL ACTIVITY</t>
  </si>
  <si>
    <t>COMPUTATIONAL CONDENSED MATTER</t>
  </si>
  <si>
    <t>ELECTORAL STUDIES</t>
  </si>
  <si>
    <t>POLITICAL SCIENCE</t>
  </si>
  <si>
    <t>2ND INTERNATIONAL CONFERENCE ON ENERGY AND POWER (ICEP2018)</t>
  </si>
  <si>
    <t>CLIMATE RISK MANAGEMENT</t>
  </si>
  <si>
    <t>ENVIRONMENTAL SCIENCES;ENVIRONMENTAL STUDIES;METEOROLOGY &amp; ATMOSPHERIC SCIENCES</t>
  </si>
  <si>
    <t>PRESSE MEDICALE</t>
  </si>
  <si>
    <t>JOURNAL OF HERBAL MEDICINE</t>
  </si>
  <si>
    <t>BEST PRACTICE &amp; RESEARCH-CLINICAL ANAESTHESIOLOGY</t>
  </si>
  <si>
    <t>KNOWLEDGE-BASED AND INTELLIGENT INFORMATION &amp; ENGINEERING SYSTEMS (KES 2019)</t>
  </si>
  <si>
    <t>ACTA OECOLOGICA-INTERNATIONAL JOURNAL OF ECOLOGY</t>
  </si>
  <si>
    <t>JOURNAL OF EMERGENCY NURSING</t>
  </si>
  <si>
    <t>EMERGENCY MEDICINE;NURSING</t>
  </si>
  <si>
    <t>INTELLIGENCE</t>
  </si>
  <si>
    <t>PSYCHOLOGY;PSYCHOLOGY, MULTIDISCIPLINARY</t>
  </si>
  <si>
    <t>EUROPEAN JOURNAL OF RADIOLOGY OPEN</t>
  </si>
  <si>
    <t>PAPILLOMAVIRUS RESEARCH</t>
  </si>
  <si>
    <t>INTEGRATION-THE VLSI JOURNAL</t>
  </si>
  <si>
    <t>COMPUTER SCIENCE, HARDWARE &amp; ARCHITECTURE;ENGINEERING, ELECTRICAL &amp; ELECTRONIC</t>
  </si>
  <si>
    <t>SAUDI DENTAL JOURNAL</t>
  </si>
  <si>
    <t>VETERINARY CLINICS OF NORTH AMERICA-SMALL ANIMAL PRACTICE</t>
  </si>
  <si>
    <t>JOINT COMMISSION JOURNAL ON QUALITY AND PATIENT SAFETY</t>
  </si>
  <si>
    <t>HEALTH CARE SCIENCES &amp; SERVICES</t>
  </si>
  <si>
    <t>ARCHIVES DE PEDIATRIE</t>
  </si>
  <si>
    <t>SEMINARS IN DIAGNOSTIC PATHOLOGY</t>
  </si>
  <si>
    <t>MEDICAL LABORATORY TECHNOLOGY;PATHOLOGY</t>
  </si>
  <si>
    <t>JOURNAL OF NUMBER THEORY</t>
  </si>
  <si>
    <t>JOURNAL OF OUTDOOR RECREATION AND TOURISM-RESEARCH PLANNING AND MANAGEMENT</t>
  </si>
  <si>
    <t>CURRENT PROBLEMS IN CARDIOLOGY</t>
  </si>
  <si>
    <t>JOURNAL OF ANTHROPOLOGICAL ARCHAEOLOGY</t>
  </si>
  <si>
    <t>ANTHROPOLOGY;ARCHAEOLOGY</t>
  </si>
  <si>
    <t>JOURNAL OF EMPIRICAL FINANCE</t>
  </si>
  <si>
    <t>GASTROENTEROLOGY CLINICS OF NORTH AMERICA</t>
  </si>
  <si>
    <t>CURRENT PROBLEMS IN CANCER</t>
  </si>
  <si>
    <t>EUROPEAN JOURNAL OF PROTISTOLOGY</t>
  </si>
  <si>
    <t>RESEARCH IN TRANSPORTATION BUSINESS AND MANAGEMENT</t>
  </si>
  <si>
    <t>BUSINESS;MANAGEMENT;TRANSPORTATION</t>
  </si>
  <si>
    <t>JOURNAL OF VISCERAL SURGERY</t>
  </si>
  <si>
    <t>BLOOD CELLS MOLECULES AND DISEASES</t>
  </si>
  <si>
    <t>INTERNATIONAL JOURNAL OF INTERCULTURAL RELATIONS</t>
  </si>
  <si>
    <t>PSYCHOLOGY, SOCIAL;SOCIAL SCIENCES, INTERDISCIPLINARY;SOCIOLOGY</t>
  </si>
  <si>
    <t>ACTAS DERMO-SIFILIOGRAFICAS</t>
  </si>
  <si>
    <t>CRITICAL PERSPECTIVES ON ACCOUNTING</t>
  </si>
  <si>
    <t>JOURNAL OF AAPOS</t>
  </si>
  <si>
    <t>OPHTHALMOLOGY;PEDIATRICS</t>
  </si>
  <si>
    <t>JOURNAL OF ELECTRON SPECTROSCOPY AND RELATED PHENOMENA</t>
  </si>
  <si>
    <t>INTERNATIONAL JOURNAL OF CLINICAL AND HEALTH PSYCHOLOGY</t>
  </si>
  <si>
    <t>NEW ASTRONOMY</t>
  </si>
  <si>
    <t>ANNALS OF AGRICULTURAL SCIENCE</t>
  </si>
  <si>
    <t>GYNECOLOGIC ONCOLOGY REPORTS</t>
  </si>
  <si>
    <t>OTOLARYNGOLOGIC CLINICS OF NORTH AMERICA</t>
  </si>
  <si>
    <t>12TH CIRP CONFERENCE ON INTELLIGENT COMPUTATION IN MANUFACTURING ENGINEERING</t>
  </si>
  <si>
    <t>VETERINARY ANAESTHESIA AND ANALGESIA</t>
  </si>
  <si>
    <t>BONE REPORTS</t>
  </si>
  <si>
    <t>JOURNAL OF AYURVEDA AND INTEGRATIVE MEDICINE</t>
  </si>
  <si>
    <t>BRITISH ACCOUNTING REVIEW</t>
  </si>
  <si>
    <t>AQUATIC BOTANY</t>
  </si>
  <si>
    <t>MARINE &amp; FRESHWATER BIOLOGY;PLANT SCIENCES</t>
  </si>
  <si>
    <t>HEART FAILURE CLINICS</t>
  </si>
  <si>
    <t>PHOTONICS AND NANOSTRUCTURES-FUNDAMENTALS AND APPLICATIONS</t>
  </si>
  <si>
    <t>CRYSTALLOGRAPHY;MATERIALS SCIENCE, MULTIDISCIPLINARY;NANOSCIENCE &amp; NANOTECHNOLOGY;OPTICS;PHYSICS, APPLIED</t>
  </si>
  <si>
    <t>JOURNAL OF MEDICAL IMAGING AND RADIATION SCIENCES</t>
  </si>
  <si>
    <t>FINITE FIELDS AND THEIR APPLICATIONS</t>
  </si>
  <si>
    <t>JOURNAL OF URBAN MANAGEMENT</t>
  </si>
  <si>
    <t>ASTROPARTICLE PHYSICS</t>
  </si>
  <si>
    <t>ASTRONOMY &amp; ASTROPHYSICS;PHYSICS, PARTICLES &amp; FIELDS</t>
  </si>
  <si>
    <t>EGYPTIAN JOURNAL OF AQUATIC RESEARCH</t>
  </si>
  <si>
    <t>PERSPECTIVES IN ECOLOGY AND CONSERVATION</t>
  </si>
  <si>
    <t>BIODIVERSITY CONSERVATION</t>
  </si>
  <si>
    <t>RESEARCH IN SOCIAL STRATIFICATION AND MOBILITY</t>
  </si>
  <si>
    <t>SOCIOLOGY</t>
  </si>
  <si>
    <t>EUROPEAN JOURNAL OF SOIL BIOLOGY</t>
  </si>
  <si>
    <t>ECOLOGY;SOIL SCIENCE</t>
  </si>
  <si>
    <t>JOURNAL OF GEODYNAMICS</t>
  </si>
  <si>
    <t>JOURNAL OF COMBINATORIAL THEORY SERIES A</t>
  </si>
  <si>
    <t>LEGAL MEDICINE</t>
  </si>
  <si>
    <t>NEUROTOXICOLOGY AND TERATOLOGY</t>
  </si>
  <si>
    <t>NEUROSCIENCES;TOXICOLOGY</t>
  </si>
  <si>
    <t>JOURNAL OF URBAN ECONOMICS</t>
  </si>
  <si>
    <t>ECONOMICS;URBAN STUDIES</t>
  </si>
  <si>
    <t>JOURNAL OF PERIANESTHESIA NURSING</t>
  </si>
  <si>
    <t>JOURNAL OF OCEAN ENGINEERING AND SCIENCE</t>
  </si>
  <si>
    <t>ENGINEERING, MARINE;ENGINEERING, OCEAN</t>
  </si>
  <si>
    <t>INTEGRATIVE MEDICINE RESEARCH</t>
  </si>
  <si>
    <t>PSYCHIATRIC CLINICS OF NORTH AMERICA</t>
  </si>
  <si>
    <t>EGYPTIAN JOURNAL OF REMOTE SENSING AND SPACE SCIENCES</t>
  </si>
  <si>
    <t>LEARNING CULTURE AND SOCIAL INTERACTION</t>
  </si>
  <si>
    <t>AEOLIAN RESEARCH</t>
  </si>
  <si>
    <t>GEOGRAPHY, PHYSICAL</t>
  </si>
  <si>
    <t>UROLOGY CASE REPORTS</t>
  </si>
  <si>
    <t>CANCER GENETICS</t>
  </si>
  <si>
    <t>GENETICS &amp; HEREDITY;ONCOLOGY</t>
  </si>
  <si>
    <t>INDIAN HEART JOURNAL</t>
  </si>
  <si>
    <t>ADVANCES IN LIFE COURSE RESEARCH</t>
  </si>
  <si>
    <t>JOURNAL OF BEHAVIORAL AND EXPERIMENTAL ECONOMICS</t>
  </si>
  <si>
    <t>SOCIAL NETWORKS</t>
  </si>
  <si>
    <t>ANTHROPOLOGY;SOCIOLOGY</t>
  </si>
  <si>
    <t>SENSING AND BIO-SENSING RESEARCH</t>
  </si>
  <si>
    <t>26TH CIRP CONFERENCE ON LIFE CYCLE ENGINEERING (LCE)</t>
  </si>
  <si>
    <t>MEDICINA INTENSIVA</t>
  </si>
  <si>
    <t>CRITICAL CARE MEDICINE</t>
  </si>
  <si>
    <t>ORTHOPEDIC CLINICS OF NORTH AMERICA</t>
  </si>
  <si>
    <t>ACCOUNTING ORGANIZATIONS AND SOCIETY</t>
  </si>
  <si>
    <t>JOURNAL OF ENGLISH FOR ACADEMIC PURPOSES</t>
  </si>
  <si>
    <t>EDUCATION &amp; EDUCATIONAL RESEARCH;LANGUAGE &amp; LINGUISTICS;LINGUISTICS</t>
  </si>
  <si>
    <t>AUTONOMIC NEUROSCIENCE-BASIC &amp; CLINICAL</t>
  </si>
  <si>
    <t>BORSA ISTANBUL REVIEW</t>
  </si>
  <si>
    <t>FOOD AND WATERBORNE PARASITOLOGY</t>
  </si>
  <si>
    <t>OBSTETRICS AND GYNECOLOGY CLINICS OF NORTH AMERICA</t>
  </si>
  <si>
    <t>GEOGRAPHY AND SUSTAINABILITY</t>
  </si>
  <si>
    <t>GEOGRAPHY, PHYSICAL;GREEN &amp; SUSTAINABLE SCIENCE &amp; TECHNOLOGY</t>
  </si>
  <si>
    <t>ORAL AND MAXILLOFACIAL SURGERY CLINICS OF NORTH AMERICA</t>
  </si>
  <si>
    <t>JOURNAL OF TAIBAH UNIVERSITY MEDICAL SCIENCES</t>
  </si>
  <si>
    <t>JOURNAL OF FINANCIAL STABILITY</t>
  </si>
  <si>
    <t>ZOOLOGISCHER ANZEIGER</t>
  </si>
  <si>
    <t>COGNITIVE DEVELOPMENT</t>
  </si>
  <si>
    <t>BEST PRACTICE &amp; RESEARCH CLINICAL HAEMATOLOGY</t>
  </si>
  <si>
    <t>47TH SME NORTH AMERICAN MANUFACTURING RESEARCH CONFERENCE (NAMRC 47)</t>
  </si>
  <si>
    <t>RADIOLOGIC CLINICS OF NORTH AMERICA</t>
  </si>
  <si>
    <t>COLLEGIAN</t>
  </si>
  <si>
    <t>APPLIED NURSING RESEARCH</t>
  </si>
  <si>
    <t>WORLD SEAS: AN ENVIRONMENTAL EVALUATION, VOL III: ECOLOGICAL ISSUES AND ENVIRONMENTAL IMPACTS, 2ND EDITION</t>
  </si>
  <si>
    <t>JOURNAL OF PHARMACOLOGICAL AND TOXICOLOGICAL METHODS</t>
  </si>
  <si>
    <t>DOMESTIC ANIMAL ENDOCRINOLOGY</t>
  </si>
  <si>
    <t>AGRICULTURE, DAIRY &amp; ANIMAL SCIENCE;ENDOCRINOLOGY &amp; METABOLISM;VETERINARY SCIENCES;ZOOLOGY</t>
  </si>
  <si>
    <t>PATTERNS</t>
  </si>
  <si>
    <t>COMPUTER SCIENCE, ARTIFICIAL INTELLIGENCE;COMPUTER SCIENCE, INFORMATION SYSTEMS;COMPUTER SCIENCE, INTERDISCIPLINARY APPLICATIONS</t>
  </si>
  <si>
    <t>INTERNATIONAL JOURNAL OF PHARMACEUTICS-X</t>
  </si>
  <si>
    <t>NUCLEAR MEDICINE AND BIOLOGY</t>
  </si>
  <si>
    <t>DEVELOPMENTAL REVIEW</t>
  </si>
  <si>
    <t>COGNITIVE AND BEHAVIORAL PRACTICE</t>
  </si>
  <si>
    <t>INFECTION DISEASE &amp; HEALTH</t>
  </si>
  <si>
    <t>JAPANESE DENTAL SCIENCE REVIEW</t>
  </si>
  <si>
    <t>INTERNATIONAL EMERGENCY NURSING</t>
  </si>
  <si>
    <t>OPERATIONS RESEARCH LETTERS</t>
  </si>
  <si>
    <t>OPERATIONS RESEARCH &amp; MANAGEMENT SCIENCE</t>
  </si>
  <si>
    <t>EUROPEAN JOURNAL OF COMBINATORICS</t>
  </si>
  <si>
    <t>CHILD AND ADOLESCENT PSYCHIATRIC CLINICS OF NORTH AMERICA</t>
  </si>
  <si>
    <t>ENVIRONMENTAL AND SUSTAINABILITY INDICATORS</t>
  </si>
  <si>
    <t>SLEEP MEDICINE CLINICS</t>
  </si>
  <si>
    <t>CANCER RADIOTHERAPIE</t>
  </si>
  <si>
    <t>PARASITE EPIDEMIOLOGY AND CONTROL</t>
  </si>
  <si>
    <t>INFECTIOUS DISEASES;PARASITOLOGY;PUBLIC, ENVIRONMENTAL &amp; OCCUPATIONAL HEALTH</t>
  </si>
  <si>
    <t>DIGITAL INVESTIGATION</t>
  </si>
  <si>
    <t>COMPUTER SCIENCE, INFORMATION SYSTEMS;COMPUTER SCIENCE, INTERDISCIPLINARY APPLICATIONS</t>
  </si>
  <si>
    <t>JOURNAL OF TISSUE VIABILITY</t>
  </si>
  <si>
    <t>DERMATOLOGY;NURSING</t>
  </si>
  <si>
    <t>12TH INTERNATIONAL CONFERENCE INTERDISCIPLINARITY IN ENGINEERING (INTER-ENG 2018)</t>
  </si>
  <si>
    <t>RESOURCE AND ENERGY ECONOMICS</t>
  </si>
  <si>
    <t>ECONOMICS;ENVIRONMENTAL STUDIES</t>
  </si>
  <si>
    <t>WATER SCIENCE AND ENGINEERING</t>
  </si>
  <si>
    <t>EUROPEAN JOURNAL OF CELL BIOLOGY</t>
  </si>
  <si>
    <t>JOURNAL OF SECOND LANGUAGE WRITING</t>
  </si>
  <si>
    <t>LINGUISTICS</t>
  </si>
  <si>
    <t>CURRENT PLANT BIOLOGY</t>
  </si>
  <si>
    <t>SCIENCE &amp; JUSTICE</t>
  </si>
  <si>
    <t>MEDICINE, LEGAL;PATHOLOGY</t>
  </si>
  <si>
    <t>CLINICS IN PLASTIC SURGERY</t>
  </si>
  <si>
    <t>FINITE ELEMENTS IN ANALYSIS AND DESIGN</t>
  </si>
  <si>
    <t>ENGINEERING, MULTIDISCIPLINARY;MATHEMATICS, APPLIED;MECHANICS</t>
  </si>
  <si>
    <t>JOURNAL FRANCAIS D OPHTALMOLOGIE</t>
  </si>
  <si>
    <t>IRBM</t>
  </si>
  <si>
    <t>11TH CIRP CONFERENCE ON INDUSTRIAL PRODUCT-SERVICE SYSTEMS</t>
  </si>
  <si>
    <t>JOURNAL OF NEUROLINGUISTICS</t>
  </si>
  <si>
    <t>LANGUAGE &amp; LINGUISTICS;LINGUISTICS;NEUROSCIENCES;PSYCHOLOGY, EXPERIMENTAL</t>
  </si>
  <si>
    <t>IMMUNOLOGY AND ALLERGY CLINICS OF NORTH AMERICA</t>
  </si>
  <si>
    <t>PERSPECTIVES IN PLANT ECOLOGY EVOLUTION AND SYSTEMATICS</t>
  </si>
  <si>
    <t>UROLOGIC CLINICS OF NORTH AMERICA</t>
  </si>
  <si>
    <t>OPHTHALMOLOGY GLAUCOMA</t>
  </si>
  <si>
    <t>JOURNAL OF OBSESSIVE-COMPULSIVE AND RELATED DISORDERS</t>
  </si>
  <si>
    <t>POLAR SCIENCE</t>
  </si>
  <si>
    <t>ECOLOGY;GEOSCIENCES, MULTIDISCIPLINARY</t>
  </si>
  <si>
    <t>ENVIRONMENTAL SCIENCE AND ECOTECHNOLOGY</t>
  </si>
  <si>
    <t>SOLID STATE NUCLEAR MAGNETIC RESONANCE</t>
  </si>
  <si>
    <t>CHEMISTRY, PHYSICAL;PHYSICS, ATOMIC, MOLECULAR &amp; CHEMICAL;PHYSICS, CONDENSED MATTER;SPECTROSCOPY;STATISTICS &amp; PROBABILITY</t>
  </si>
  <si>
    <t>DIFFERENTIATION</t>
  </si>
  <si>
    <t>DM DISEASE-A-MONTH</t>
  </si>
  <si>
    <t>CURRENT PROBLEMS IN DIAGNOSTIC RADIOLOGY</t>
  </si>
  <si>
    <t>ECOLOGICAL COMPLEXITY</t>
  </si>
  <si>
    <t>ASIAN JOURNAL OF UROLOGY</t>
  </si>
  <si>
    <t>JOURNAL OF APPLIED RESEARCH ON MEDICINAL AND AROMATIC PLANTS</t>
  </si>
  <si>
    <t>CARDIOLOGY CLINICS</t>
  </si>
  <si>
    <t>JOURNAL OF FAMILY BUSINESS STRATEGY</t>
  </si>
  <si>
    <t>PALAEOWORLD</t>
  </si>
  <si>
    <t>PALEONTOLOGY</t>
  </si>
  <si>
    <t>JOURNAL OF COMBINATORIAL THEORY SERIES B</t>
  </si>
  <si>
    <t>CHINESE JOURNAL OF TRAUMATOLOGY</t>
  </si>
  <si>
    <t>5TH INTERNATIONAL CONFERENCE ON POWER AND ENERGY SYSTEMS ENGINEERING (CPESE 2018)</t>
  </si>
  <si>
    <t>MATERIALS TODAY SUSTAINABILITY</t>
  </si>
  <si>
    <t>GREEN &amp; SUSTAINABLE SCIENCE &amp; TECHNOLOGY;MATERIALS SCIENCE, MULTIDISCIPLINARY</t>
  </si>
  <si>
    <t>PROBABILISTIC ENGINEERING MECHANICS</t>
  </si>
  <si>
    <t>ENGINEERING, MECHANICAL;MECHANICS;STATISTICS &amp; PROBABILITY</t>
  </si>
  <si>
    <t>JOURNAL OF EVIDENCE-BASED DENTAL PRACTICE</t>
  </si>
  <si>
    <t>INTERNATIONAL JOURNAL OF CRITICAL INFRASTRUCTURE PROTECTION</t>
  </si>
  <si>
    <t>COMPUTER SCIENCE, INFORMATION SYSTEMS;ENGINEERING, MULTIDISCIPLINARY</t>
  </si>
  <si>
    <t>DESIGN STUDIES</t>
  </si>
  <si>
    <t>ENGINEERING, MANUFACTURING;ENGINEERING, MULTIDISCIPLINARY</t>
  </si>
  <si>
    <t>CLINICS IN PERINATOLOGY</t>
  </si>
  <si>
    <t>COMPUTER LAW &amp; SECURITY REVIEW</t>
  </si>
  <si>
    <t>LAW</t>
  </si>
  <si>
    <t>13TH INTERNATIONAL SCIENTIFIC CONFERENCE ON SUSTAINABLE, MODERN AND SAFE TRANSPORT (TRANSCOM 2019)</t>
  </si>
  <si>
    <t>THORACIC SURGERY CLINICS</t>
  </si>
  <si>
    <t>RESPIRATORY SYSTEM;SURGERY</t>
  </si>
  <si>
    <t>JOURNAL OF MOLECULAR SPECTROSCOPY</t>
  </si>
  <si>
    <t>REPRODUCTIVE BIOLOGY</t>
  </si>
  <si>
    <t>CLIMATE SERVICES</t>
  </si>
  <si>
    <t>THEORETICAL AND APPLIED MECHANICS LETTERS</t>
  </si>
  <si>
    <t>CURRENT RESEARCH IN FOOD SCIENCE</t>
  </si>
  <si>
    <t>NEUROPHYSIOLOGIE CLINIQUE-CLINICAL NEUROPHYSIOLOGY</t>
  </si>
  <si>
    <t>CLINICAL NEUROLOGY;NEUROSCIENCES;PHYSIOLOGY</t>
  </si>
  <si>
    <t>IATSS RESEARCH</t>
  </si>
  <si>
    <t>ASIA-PACIFIC JOURNAL OF ONCOLOGY NURSING</t>
  </si>
  <si>
    <t>REUMATOLOGIA CLINICA</t>
  </si>
  <si>
    <t>OPERATIONS RESEARCH PERSPECTIVES</t>
  </si>
  <si>
    <t>SURGICAL ONCOLOGY CLINICS OF NORTH AMERICA</t>
  </si>
  <si>
    <t>JOURNAL OF FINANCIAL INTERMEDIATION</t>
  </si>
  <si>
    <t>HARDWAREX</t>
  </si>
  <si>
    <t>ENGINEERING, ELECTRICAL &amp; ELECTRONIC;INSTRUMENTS &amp; INSTRUMENTATION;MATERIALS SCIENCE, MULTIDISCIPLINARY</t>
  </si>
  <si>
    <t>JOURNAL OF ELECTROSTATICS</t>
  </si>
  <si>
    <t>DIGITAL MANUFACTURING TRANSFORMING INDUSTRY TOWARDS SUSTAINABLE GROWTH</t>
  </si>
  <si>
    <t>JOURNAL OF HYDROLOGY X</t>
  </si>
  <si>
    <t>GEOSCIENCES, MULTIDISCIPLINARY;WATER RESOURCES</t>
  </si>
  <si>
    <t>LIFE SCIENCES IN SPACE RESEARCH</t>
  </si>
  <si>
    <t>ASTRONOMY &amp; ASTROPHYSICS;BIOLOGY</t>
  </si>
  <si>
    <t>BIOLOGICALS</t>
  </si>
  <si>
    <t>BIOCHEMICAL RESEARCH METHODS;BIOLOGY;BIOTECHNOLOGY &amp; APPLIED MICROBIOLOGY;PHARMACOLOGY &amp; PHARMACY</t>
  </si>
  <si>
    <t>JOURNAL OF AGRICULTURE AND FOOD RESEARCH</t>
  </si>
  <si>
    <t>AGRICULTURE, MULTIDISCIPLINARY;FOOD SCIENCE &amp; TECHNOLOGY</t>
  </si>
  <si>
    <t>INTERNATIONAL JOURNAL OF INDUSTRIAL ORGANIZATION</t>
  </si>
  <si>
    <t>JOURNAL OF MATHEMATICAL BEHAVIOR</t>
  </si>
  <si>
    <t>RENEWABLE ENERGY INTEGRATION WITH MINI/MICROGRID</t>
  </si>
  <si>
    <t>HETEROCYCLES</t>
  </si>
  <si>
    <t>NEW IDEAS IN PSYCHOLOGY</t>
  </si>
  <si>
    <t>REVISTA PORTUGUESA DE CARDIOLOGIA</t>
  </si>
  <si>
    <t>3RD INTERNATIONAL CONFERENCE ON STRUCTURAL INTEGRITY (ICSI 2019)</t>
  </si>
  <si>
    <t>MARINE MICROPALEONTOLOGY</t>
  </si>
  <si>
    <t>JOURNAL OF PEDIATRIC HEALTH CARE</t>
  </si>
  <si>
    <t>HEALTH POLICY &amp; SERVICES;NURSING;PEDIATRICS</t>
  </si>
  <si>
    <t>JOURNAL OF COMPARATIVE ECONOMICS</t>
  </si>
  <si>
    <t>JOURNAL OF MACROECONOMICS</t>
  </si>
  <si>
    <t>JOURNAL OF HAND THERAPY</t>
  </si>
  <si>
    <t>ORTHOPEDICS;REHABILITATION;SURGERY</t>
  </si>
  <si>
    <t>CLINICS IN SPORTS MEDICINE</t>
  </si>
  <si>
    <t>29TH CIRP DESIGN CONFERENCE 2019</t>
  </si>
  <si>
    <t>MARINE GENOMICS</t>
  </si>
  <si>
    <t>JOURNAL OF CLINICAL TUBERCULOSIS AND OTHER MYCOBACTERIAL DISEASES</t>
  </si>
  <si>
    <t>INFECTIOUS DISEASES;MICROBIOLOGY;RESPIRATORY SYSTEM</t>
  </si>
  <si>
    <t>16TH INTERNATIONAL CONFERENCE ON MOBILE SYSTEMS AND PERVASIVE COMPUTING (MOBISPC 2019),THE 14TH INTERNATIONAL CONFERENCE ON FUTURE NETWORKS AND COMMUNICATIONS (FNC-2019),THE 9TH INTERNATIONAL CONFERENCE ON SUSTAINABLE ENERGY INFORMATION TECHNOLOGY</t>
  </si>
  <si>
    <t>ASTRONOMY AND COMPUTING</t>
  </si>
  <si>
    <t>ASTRONOMY &amp; ASTROPHYSICS;COMPUTER SCIENCE, INTERDISCIPLINARY APPLICATIONS</t>
  </si>
  <si>
    <t>SEMINARS IN HEMATOLOGY</t>
  </si>
  <si>
    <t>EMOTION SPACE AND SOCIETY</t>
  </si>
  <si>
    <t>GEOGRAPHY;SOCIAL SCIENCES, INTERDISCIPLINARY</t>
  </si>
  <si>
    <t>VALUE IN HEALTH REGIONAL ISSUES</t>
  </si>
  <si>
    <t>JNP-JOURNAL FOR NURSE PRACTITIONERS</t>
  </si>
  <si>
    <t>ANNALES D ENDOCRINOLOGIE</t>
  </si>
  <si>
    <t>SEXUAL &amp; REPRODUCTIVE HEALTHCARE</t>
  </si>
  <si>
    <t>LIMNOLOGICA</t>
  </si>
  <si>
    <t>LIMNOLOGY</t>
  </si>
  <si>
    <t>JOGNN-JOURNAL OF OBSTETRIC GYNECOLOGIC AND NEONATAL NURSING</t>
  </si>
  <si>
    <t>CLINICAL NEUROLOGY;NURSING;OBSTETRICS &amp; GYNECOLOGY</t>
  </si>
  <si>
    <t>ANTHROPOCENE</t>
  </si>
  <si>
    <t>ENVIRONMENTAL SCIENCES;GEOGRAPHY, PHYSICAL;GEOSCIENCES, MULTIDISCIPLINARY</t>
  </si>
  <si>
    <t>WILDERNESS &amp; ENVIRONMENTAL MEDICINE</t>
  </si>
  <si>
    <t>EMERGENCY MEDICINE;MEDICINE, GENERAL &amp; INTERNAL;PHYSIOLOGY;PUBLIC, ENVIRONMENTAL &amp; OCCUPATIONAL HEALTH;SPORT SCIENCES</t>
  </si>
  <si>
    <t>HEMATOLOGY TRANSFUSION AND CELL THERAPY</t>
  </si>
  <si>
    <t>APPLIED ANIMAL SCIENCE</t>
  </si>
  <si>
    <t>PROGRESS IN QUANTUM ELECTRONICS</t>
  </si>
  <si>
    <t>ENGINEERING, ELECTRICAL &amp; ELECTRONIC;OPTICS;PHYSICS, APPLIED;QUANTUM SCIENCE &amp; TECHNOLOGY</t>
  </si>
  <si>
    <t>COGNITIVE PSYCHOLOGY</t>
  </si>
  <si>
    <t>PSYCHOLOGY;PSYCHOLOGY, EXPERIMENTAL</t>
  </si>
  <si>
    <t>REVISTA DE PSIQUIATRIA Y SALUD MENTAL</t>
  </si>
  <si>
    <t>SPATIAL STATISTICS</t>
  </si>
  <si>
    <t>GEOSCIENCES, MULTIDISCIPLINARY;MATHEMATICS, INTERDISCIPLINARY APPLICATIONS;REMOTE SENSING;STATISTICS &amp; PROBABILITY</t>
  </si>
  <si>
    <t>ENDOCRINOLOGIA DIABETES Y NUTRICION</t>
  </si>
  <si>
    <t>ARTS IN PSYCHOTHERAPY</t>
  </si>
  <si>
    <t>PSYCHOLOGY, CLINICAL;REHABILITATION</t>
  </si>
  <si>
    <t>11TH INTERNATIONAL CONFERENCE ON AMBIENT SYSTEMS, NETWORKS AND TECHNOLOGIES (ANT) / THE 3RD INTERNATIONAL CONFERENCE ON EMERGING DATA AND INDUSTRY 4.0 (EDI40) / AFFILIATED WORKSHOPS</t>
  </si>
  <si>
    <t>PET CLINICS</t>
  </si>
  <si>
    <t>SPATIAL AND SPATIO-TEMPORAL EPIDEMIOLOGY</t>
  </si>
  <si>
    <t>JOURNAL OF MATHEMATICAL PSYCHOLOGY</t>
  </si>
  <si>
    <t>MATHEMATICS, INTERDISCIPLINARY APPLICATIONS;PSYCHOLOGY, MATHEMATICAL;SOCIAL SCIENCES, MATHEMATICAL METHODS</t>
  </si>
  <si>
    <t>GYNECOLOGIE OBSTETRIQUE FERTILITE &amp; SENOLOGIE</t>
  </si>
  <si>
    <t>JOURNAL OF VASCULAR SURGERY CASES AND INNOVATIVE TECHNIQUES</t>
  </si>
  <si>
    <t>CLINICAL NEUROPHYSIOLOGY PRACTICE</t>
  </si>
  <si>
    <t>WOMENS STUDIES INTERNATIONAL FORUM</t>
  </si>
  <si>
    <t>EDUCATION FOR CHEMICAL ENGINEERS</t>
  </si>
  <si>
    <t>EDUCATION, SCIENTIFIC DISCIPLINES;ENGINEERING, CHEMICAL</t>
  </si>
  <si>
    <t>PHARMANUTRITION</t>
  </si>
  <si>
    <t>NUTRITION &amp; DIETETICS;PHARMACOLOGY &amp; PHARMACY</t>
  </si>
  <si>
    <t>JOURNAL OF RADIATION RESEARCH AND APPLIED SCIENCES</t>
  </si>
  <si>
    <t>FIFTH INFORMATION SYSTEMS INTERNATIONAL CONFERENCE</t>
  </si>
  <si>
    <t>META GENE</t>
  </si>
  <si>
    <t>JOURNAL OF MULTINATIONAL FINANCIAL MANAGEMENT</t>
  </si>
  <si>
    <t>RHEUMATIC DISEASE CLINICS OF NORTH AMERICA</t>
  </si>
  <si>
    <t>FUNGAL BIOLOGY REVIEWS</t>
  </si>
  <si>
    <t>JOURNAL OF COMPARATIVE PATHOLOGY</t>
  </si>
  <si>
    <t>PATHOLOGY;VETERINARY SCIENCES</t>
  </si>
  <si>
    <t>ENERGY CONVERSION AND MANAGEMENT-X</t>
  </si>
  <si>
    <t>ENERGY &amp; FUELS;MECHANICS;THERMODYNAMICS</t>
  </si>
  <si>
    <t>SEMINARS IN PEDIATRIC SURGERY</t>
  </si>
  <si>
    <t>PRIMARY CARE</t>
  </si>
  <si>
    <t>MEDICINE, GENERAL &amp; INTERNAL;PRIMARY HEALTH CARE</t>
  </si>
  <si>
    <t>EMERGENCY MEDICINE CLINICS OF NORTH AMERICA</t>
  </si>
  <si>
    <t>JOURNAL OF STATISTICAL PLANNING AND INFERENCE</t>
  </si>
  <si>
    <t>GEOMECHANICS FOR ENERGY AND THE ENVIRONMENT</t>
  </si>
  <si>
    <t>ENERGY &amp; FUELS;ENGINEERING, GEOLOGICAL;GEOSCIENCES, MULTIDISCIPLINARY</t>
  </si>
  <si>
    <t>CIRUGIA ESPANOLA</t>
  </si>
  <si>
    <t>NUCLEAR DATA SHEETS</t>
  </si>
  <si>
    <t>SUSTAINABLE MANUFACTURING FOR GLOBAL CIRCULAR ECONOMY</t>
  </si>
  <si>
    <t>ASIAN NURSING RESEARCH</t>
  </si>
  <si>
    <t>COMPUTER AIDED GEOMETRIC DESIGN</t>
  </si>
  <si>
    <t>COMPUTER SCIENCE, SOFTWARE ENGINEERING;MATHEMATICS, APPLIED</t>
  </si>
  <si>
    <t>2018 INTERNATIONAL CONFERENCE ON IDENTIFICATION, INFORMATION AND KNOWLEDGE IN THE INTERNET OF THINGS</t>
  </si>
  <si>
    <t>JTCVS TECHNIQUES</t>
  </si>
  <si>
    <t>CARDIAC &amp; CARDIOVASCULAR SYSTEMS;SURGERY</t>
  </si>
  <si>
    <t>INTERDISCIPLINARY NEUROSURGERY-ADVANCED TECHNIQUES AND CASE MANAGEMENT</t>
  </si>
  <si>
    <t>MICRO AND NANO ENGINEERING</t>
  </si>
  <si>
    <t>ENGINEERING, ELECTRICAL &amp; ELECTRONIC;MATERIALS SCIENCE, MULTIDISCIPLINARY;NANOSCIENCE &amp; NANOTECHNOLOGY;OPTICS;PHYSICS, APPLIED</t>
  </si>
  <si>
    <t>VETERINARY AND ANIMAL SCIENCE</t>
  </si>
  <si>
    <t>IBRO REPORTS</t>
  </si>
  <si>
    <t>EUROPEAN RESEARCH ON MANAGEMENT AND BUSINESS ECONOMICS</t>
  </si>
  <si>
    <t>BUSINESS;ECONOMICS;MANAGEMENT</t>
  </si>
  <si>
    <t>LANCET REGIONAL HEALTH-WESTERN PACIFIC</t>
  </si>
  <si>
    <t>MEDICAL MYCOLOGY CASE REPORTS</t>
  </si>
  <si>
    <t>JOURNAL OF ORAL BIOSCIENCES</t>
  </si>
  <si>
    <t>DISCOURSE CONTEXT &amp; MEDIA</t>
  </si>
  <si>
    <t>COMMUNICATION</t>
  </si>
  <si>
    <t>10TH INT CONF ON EMERGING UBIQUITOUS SYST AND PERVAS NETWORKS (EUSPN-2019) / THE 9TH INT CONF ON CURRENT AND FUTURE TRENDS OF INFORMAT AND COMMUN TECHNOLOGIES IN HEALTHCARE (ICTH-2019) / AFFILIATED WORKOPS</t>
  </si>
  <si>
    <t>FOOD STRUCTURE-NETHERLANDS</t>
  </si>
  <si>
    <t>ASIA PACIFIC MANAGEMENT REVIEW</t>
  </si>
  <si>
    <t>JOURNAL OF COMMUNICATION DISORDERS</t>
  </si>
  <si>
    <t>AUDIOLOGY &amp; SPEECH-LANGUAGE PATHOLOGY;LANGUAGE &amp; LINGUISTICS;LINGUISTICS;REHABILITATION</t>
  </si>
  <si>
    <t>COMPLEMENTARY STRATEGIES TO UNDERSTAND VIRUS STRUCTURE AND FUNCTION</t>
  </si>
  <si>
    <t>HAND SURGERY &amp; REHABILITATION</t>
  </si>
  <si>
    <t>GASTROENTEROLOGIA Y HEPATOLOGIA</t>
  </si>
  <si>
    <t>JOURNAL OF CHOICE MODELLING</t>
  </si>
  <si>
    <t>FACIAL PLASTIC SURGERY CLINICS OF NORTH AMERICA</t>
  </si>
  <si>
    <t>CURRENT RESEARCH IN TRANSLATIONAL MEDICINE</t>
  </si>
  <si>
    <t>NEUROIMAGING CLINICS OF NORTH AMERICA</t>
  </si>
  <si>
    <t>ARTHROPOD STRUCTURE &amp; DEVELOPMENT</t>
  </si>
  <si>
    <t>ENTOMOLOGY</t>
  </si>
  <si>
    <t>PROGRES EN UROLOGIE</t>
  </si>
  <si>
    <t>TRANSFUSION CLINIQUE ET BIOLOGIQUE</t>
  </si>
  <si>
    <t>HEMATOLOGY;IMMUNOLOGY</t>
  </si>
  <si>
    <t>SEMINARS IN PEDIATRIC NEUROLOGY</t>
  </si>
  <si>
    <t>EXPLORE-THE JOURNAL OF SCIENCE AND HEALING</t>
  </si>
  <si>
    <t>NANOSCALE MATERIALS IN WATER PURIFICATION</t>
  </si>
  <si>
    <t>JOURNAL OF TRANSLATIONAL AUTOIMMUNITY</t>
  </si>
  <si>
    <t>EARTH SYSTEM GOVERNANCE</t>
  </si>
  <si>
    <t>ENVIRONMENTAL STUDIES;INTERNATIONAL RELATIONS;POLITICAL SCIENCE;PUBLIC ADMINISTRATION</t>
  </si>
  <si>
    <t>VACCINE: X</t>
  </si>
  <si>
    <t>IMMUNOLOGY;MEDICINE, RESEARCH &amp; EXPERIMENTAL</t>
  </si>
  <si>
    <t>REVIEW OF ECONOMIC DYNAMICS</t>
  </si>
  <si>
    <t>MEDICAL DOSIMETRY</t>
  </si>
  <si>
    <t>JOURNAL OF MANIPULATIVE AND PHYSIOLOGICAL THERAPEUTICS</t>
  </si>
  <si>
    <t>HEALTH CARE SCIENCES &amp; SERVICES;INTEGRATIVE &amp; COMPLEMENTARY MEDICINE;REHABILITATION</t>
  </si>
  <si>
    <t>OPTICAL SWITCHING AND NETWORKING</t>
  </si>
  <si>
    <t>COMPUTER SCIENCE, INFORMATION SYSTEMS;OPTICS;TELECOMMUNICATIONS</t>
  </si>
  <si>
    <t>JOURNAL OF HYDRO-ENVIRONMENT RESEARCH</t>
  </si>
  <si>
    <t>ENGINEERING, CIVIL;ENVIRONMENTAL SCIENCES;WATER RESOURCES</t>
  </si>
  <si>
    <t>JOURNAL OF CLINICAL AND TRANSLATIONAL ENDOCRINOLOGY</t>
  </si>
  <si>
    <t>THEORETICAL POPULATION BIOLOGY</t>
  </si>
  <si>
    <t>ECOLOGY;EVOLUTIONARY BIOLOGY;GENETICS &amp; HEREDITY;MATHEMATICAL &amp; COMPUTATIONAL BIOLOGY</t>
  </si>
  <si>
    <t>CURRENT OPINION IN TOXICOLOGY</t>
  </si>
  <si>
    <t>JOURNAL OF HOSPITALITY LEISURE SPORT &amp; TOURISM EDUCATION</t>
  </si>
  <si>
    <t>EDUCATION &amp; EDUCATIONAL RESEARCH;HOSPITALITY, LEISURE, SPORT &amp; TOURISM</t>
  </si>
  <si>
    <t>JOURNAL OF PHONETICS</t>
  </si>
  <si>
    <t>TRANSPLANT IMMUNOLOGY</t>
  </si>
  <si>
    <t>IMMUNOLOGY;TRANSPLANTATION</t>
  </si>
  <si>
    <t>ARCHAEOLOGICAL RESEARCH IN ASIA</t>
  </si>
  <si>
    <t>TRANSPLANTATION REVIEWS</t>
  </si>
  <si>
    <t>WORLD DEVELOPMENT PERSPECTIVES</t>
  </si>
  <si>
    <t>DEVELOPMENT STUDIES;ECONOMICS</t>
  </si>
  <si>
    <t>LIBRARY &amp; INFORMATION SCIENCE RESEARCH</t>
  </si>
  <si>
    <t>CURRENT PROBLEMS IN PEDIATRIC AND ADOLESCENT HEALTH CARE</t>
  </si>
  <si>
    <t>STUDIES IN HISTORY AND PHILOSOPHY OF SCIENCE</t>
  </si>
  <si>
    <t>HISTORY &amp; PHILOSOPHY OF SCIENCE</t>
  </si>
  <si>
    <t>HIGH ENERGY DENSITY PHYSICS</t>
  </si>
  <si>
    <t>PHYSICS, FLUIDS &amp; PLASMAS</t>
  </si>
  <si>
    <t>JOURNAL OF WEB SEMANTICS</t>
  </si>
  <si>
    <t>COMPUTER SCIENCE, ARTIFICIAL INTELLIGENCE;COMPUTER SCIENCE, INFORMATION SYSTEMS;COMPUTER SCIENCE, SOFTWARE ENGINEERING</t>
  </si>
  <si>
    <t>MOLECULAR AND BIOCHEMICAL PARASITOLOGY</t>
  </si>
  <si>
    <t>BIOCHEMISTRY &amp; MOLECULAR BIOLOGY;BIOLOGY;PARASITOLOGY</t>
  </si>
  <si>
    <t>CHINESE HERBAL MEDICINES</t>
  </si>
  <si>
    <t>JOURNAL OF ENGINEERING AND TECHNOLOGY MANAGEMENT</t>
  </si>
  <si>
    <t>BUSINESS;ENGINEERING, INDUSTRIAL;MANAGEMENT</t>
  </si>
  <si>
    <t>JOURNAL OF VETERINARY CARDIOLOGY</t>
  </si>
  <si>
    <t>JOURNAL OF ACCOUNTING AND PUBLIC POLICY</t>
  </si>
  <si>
    <t>BUSINESS, FINANCE;PUBLIC ADMINISTRATION</t>
  </si>
  <si>
    <t>INTERNATIONAL JOURNAL OF PALEOPATHOLOGY</t>
  </si>
  <si>
    <t>PALEONTOLOGY;PATHOLOGY</t>
  </si>
  <si>
    <t>SCHIZOPHRENIA RESEARCH-COGNITION</t>
  </si>
  <si>
    <t>PSYCHIATRY;PSYCHOLOGY, EXPERIMENTAL</t>
  </si>
  <si>
    <t>ECONOMIC SYSTEMS</t>
  </si>
  <si>
    <t>JOURNAL OF AGING STUDIES</t>
  </si>
  <si>
    <t>GERIATRICS &amp; GERONTOLOGY;GERONTOLOGY</t>
  </si>
  <si>
    <t>INDIAN JOURNAL OF MEDICAL MICROBIOLOGY</t>
  </si>
  <si>
    <t>MICROBIAL ELECTROCHEMICAL TECHNOLOGY: SUSTAINABLE PLATFORM FOR FUELS, CHEMICALS AND REMEDIATION</t>
  </si>
  <si>
    <t>ADVANCES IN APPLIED MATHEMATICS</t>
  </si>
  <si>
    <t>PLASMID</t>
  </si>
  <si>
    <t>GENETICS &amp; HEREDITY;MICROBIOLOGY</t>
  </si>
  <si>
    <t>PROTIST</t>
  </si>
  <si>
    <t>BIOLOGY;MICROBIOLOGY</t>
  </si>
  <si>
    <t>LANGUAGE &amp; COMMUNICATION</t>
  </si>
  <si>
    <t>COMMUNICATION;LANGUAGE &amp; LINGUISTICS;LINGUISTICS</t>
  </si>
  <si>
    <t>HAND CLINICS</t>
  </si>
  <si>
    <t>BIOFILM</t>
  </si>
  <si>
    <t>REVISTA ESPANOLA DE ANESTESIOLOGIA Y REANIMACION</t>
  </si>
  <si>
    <t>INTERNATIONAL ORTHODONTICS</t>
  </si>
  <si>
    <t>PROCEEDINGS OF THE 2ND INTERNATIONAL CONFERENCE ON SUSTAINABLE ENERGY AND RESOURCE USE IN FOOD CHAINS INCLUDING WORKSHOP ON ENERGY RECOVERY CONVERSION AND MANAGEMENT;ICSEF 2018</t>
  </si>
  <si>
    <t>REVUE DE MEDECINE INTERNE</t>
  </si>
  <si>
    <t>INFORMATION PROCESSING LETTERS</t>
  </si>
  <si>
    <t>JOURNAL OF THE ECONOMICS OF AGEING</t>
  </si>
  <si>
    <t>DEMOGRAPHY;ECONOMICS;GERONTOLOGY</t>
  </si>
  <si>
    <t>SECOND INTERNATIONAL CONFERENCE ON INTELLIGENT COMPUTING IN DATA SCIENCES (ICDS2018)</t>
  </si>
  <si>
    <t>SCIENCE OF COMPUTER PROGRAMMING</t>
  </si>
  <si>
    <t>CLINICAL NEUROPHYSIOLOGY: BASIS AND TECHNICAL ASPECTS</t>
  </si>
  <si>
    <t>JOURNAL OF HOUSING ECONOMICS</t>
  </si>
  <si>
    <t>CLINICS IN LABORATORY MEDICINE</t>
  </si>
  <si>
    <t>MEDICAL LABORATORY TECHNOLOGY</t>
  </si>
  <si>
    <t>AFRICAN JOURNAL OF EMERGENCY MEDICINE</t>
  </si>
  <si>
    <t>DISPLAYS</t>
  </si>
  <si>
    <t>COMPUTER SCIENCE, HARDWARE &amp; ARCHITECTURE;ENGINEERING, ELECTRICAL &amp; ELECTRONIC;INSTRUMENTS &amp; INSTRUMENTATION;OPTICS</t>
  </si>
  <si>
    <t>TEACHING AND LEARNING IN NURSING</t>
  </si>
  <si>
    <t>LINGUISTICS AND EDUCATION</t>
  </si>
  <si>
    <t>NEUROCHIRURGIE</t>
  </si>
  <si>
    <t>JOURNAL OF APPROXIMATION THEORY</t>
  </si>
  <si>
    <t>JOURNAL OF TERRAMECHANICS</t>
  </si>
  <si>
    <t>ENGINEERING, ENVIRONMENTAL</t>
  </si>
  <si>
    <t>JOURNAL OF HIGH ENERGY ASTROPHYSICS</t>
  </si>
  <si>
    <t>ASIAN JOURNAL OF SHIPPING AND LOGISTICS</t>
  </si>
  <si>
    <t>PHYSICAL MEDICINE AND REHABILITATION CLINICS OF NORTH AMERICA</t>
  </si>
  <si>
    <t>PLANT DEVELOPMENT AND EVOLUTION</t>
  </si>
  <si>
    <t>INFORMATION AND ORGANIZATION</t>
  </si>
  <si>
    <t>INFORMATION SCIENCE &amp; LIBRARY SCIENCE;MANAGEMENT</t>
  </si>
  <si>
    <t>JOURNAL OF OPTOMETRY</t>
  </si>
  <si>
    <t>JOURNAL OF FINANCIAL MARKETS</t>
  </si>
  <si>
    <t>GROWTH HORMONE &amp; IGF RESEARCH</t>
  </si>
  <si>
    <t>4TH INTERNATIONAL CONFERENCE ON COMPUTER SCIENCE AND COMPUTATIONAL INTELLIGENCE (ICCSCI 2019) : ENABLING COLLABORATION TO ESCALATE IMPACT OF RESEARCH RESULTS FOR SOCIETY</t>
  </si>
  <si>
    <t>EGYPTIAN RHEUMATOLOGIST</t>
  </si>
  <si>
    <t>POETICS</t>
  </si>
  <si>
    <t>LITERATURE;SOCIOLOGY</t>
  </si>
  <si>
    <t>COASTAL WETLANDS: AN INTEGRATED ECOSYSTEM APPROACH, 2ND EDITION</t>
  </si>
  <si>
    <t>EMERGING AND RENEWABLE ENERGY: GENERATION AND AUTOMATION</t>
  </si>
  <si>
    <t>JOURNAL OF EXERCISE SCIENCE &amp; FITNESS</t>
  </si>
  <si>
    <t>STUDIES IN HISTORY AND PHILOSOPHY OF MODERN PHYSICS</t>
  </si>
  <si>
    <t>HISTORY &amp; PHILOSOPHY OF SCIENCE;PHYSICS, MULTIDISCIPLINARY</t>
  </si>
  <si>
    <t>JOURNAL OF ASIAN ECONOMICS</t>
  </si>
  <si>
    <t>GLOBAL FINANCE JOURNAL</t>
  </si>
  <si>
    <t>DEVELOPMENTS IN THE BUILT ENVIRONMENT</t>
  </si>
  <si>
    <t>SPATIAL MODELING IN GIS AND R FOR EARTH AND ENVIRONMENTAL SCIENCES</t>
  </si>
  <si>
    <t>HEALTHCARE-THE JOURNAL OF DELIVERY SCIENCE AND INNOVATION</t>
  </si>
  <si>
    <t>ARTIFICIAL INTELLIGENCE IN THE AGE OF NEURAL NETWORKS AND BRAIN COMPUTING</t>
  </si>
  <si>
    <t>JOURNAL OF INTERNATIONAL ACCOUNTING AUDITING AND TAXATION</t>
  </si>
  <si>
    <t>17TH CIRP CONFERENCE ON MODELLING OF MACHINING OPERATIONS (17TH CIRP CMMO)</t>
  </si>
  <si>
    <t>INTERNATIONAL JOURNAL OF ACCOUNTING INFORMATION SYSTEMS</t>
  </si>
  <si>
    <t>BUSINESS;BUSINESS, FINANCE;MANAGEMENT</t>
  </si>
  <si>
    <t>VETERINARY CLINICS OF NORTH AMERICA-EQUINE PRACTICE</t>
  </si>
  <si>
    <t>LINGUA</t>
  </si>
  <si>
    <t>3RD INTERNATIONAL CONFERENCE GREEN CITIES - GREEN LOGISTICS FOR GREENER CITIES</t>
  </si>
  <si>
    <t>7TH INTERNATIONAL CONFERENCE ON INFORMATION TECHNOLOGY AND QUANTITATIVE MANAGEMENT (ITQM 2019): INFORMATION TECHNOLOGY AND QUANTITATIVE MANAGEMENT BASED ON ARTIFICIAL INTELLIGENCE</t>
  </si>
  <si>
    <t>MUTATION RESEARCH-FUNDAMENTAL AND MOLECULAR MECHANISMS OF MUTAGENESIS</t>
  </si>
  <si>
    <t>JOURNAL OF PEDIATRIC SURGERY CASE REPORTS</t>
  </si>
  <si>
    <t>PROCEEDINGS OF THE GEOLOGISTS ASSOCIATION</t>
  </si>
  <si>
    <t>JOURNAL OF RAIL TRANSPORT PLANNING &amp; MANAGEMENT</t>
  </si>
  <si>
    <t>REVISTA DE PSICODIDACTICA</t>
  </si>
  <si>
    <t>21ST EURO WORKING GROUP ON TRANSPORTATION MEETING (EWGT 2018)</t>
  </si>
  <si>
    <t>GLYCANS AND GLYCOSAMINOGLYCANS AS CLINICAL BIOMARKERS AND THERAPEUTICS, PT B</t>
  </si>
  <si>
    <t>GERIATRIC NEUROLOGY</t>
  </si>
  <si>
    <t>FOOT AND ANKLE CLINICS</t>
  </si>
  <si>
    <t>SURFACE SCIENCE REPORTS</t>
  </si>
  <si>
    <t>PROSTATE INTERNATIONAL</t>
  </si>
  <si>
    <t>JOURNAL OF COMPUTER LANGUAGES</t>
  </si>
  <si>
    <t>PARALLEL COMPUTING</t>
  </si>
  <si>
    <t>GIANT</t>
  </si>
  <si>
    <t>CHEMISTRY, MULTIDISCIPLINARY;MATERIALS SCIENCE, MULTIDISCIPLINARY;POLYMER SCIENCE</t>
  </si>
  <si>
    <t>CURRENT THERAPEUTIC RESEARCH-CLINICAL AND EXPERIMENTAL</t>
  </si>
  <si>
    <t>NEW ASTRONOMY REVIEWS</t>
  </si>
  <si>
    <t>LANCET HEALTHY LONGEVITY</t>
  </si>
  <si>
    <t>ANNALES DE DERMATOLOGIE ET DE VENEREOLOGIE</t>
  </si>
  <si>
    <t>FOOD WEBS</t>
  </si>
  <si>
    <t>BJA EDUCATION</t>
  </si>
  <si>
    <t>29TH EUROPEAN SYMPOSIUM ON COMPUTER AIDED PROCESS ENGINEERING, PT A</t>
  </si>
  <si>
    <t>ARAB JOURNAL OF GASTROENTEROLOGY</t>
  </si>
  <si>
    <t>ASSESSING WRITING</t>
  </si>
  <si>
    <t>REVISTA BRASILEIRA DE ANESTESIOLOGIA</t>
  </si>
  <si>
    <t>WATER RESOURCES AND INDUSTRY</t>
  </si>
  <si>
    <t>NANO COMMUNICATION NETWORKS</t>
  </si>
  <si>
    <t>ENGINEERING, ELECTRICAL &amp; ELECTRONIC;NANOSCIENCE &amp; NANOTECHNOLOGY;TELECOMMUNICATIONS</t>
  </si>
  <si>
    <t>ACTAS UROLOGICAS ESPANOLAS</t>
  </si>
  <si>
    <t>SCIENCE &amp; SPORTS</t>
  </si>
  <si>
    <t>JOURNAL OF CONTEMPORARY ACCOUNTING &amp; ECONOMICS</t>
  </si>
  <si>
    <t>NURSING CLINICS OF NORTH AMERICA</t>
  </si>
  <si>
    <t>SHE JI-THE JOURNAL OF DESIGN ECONOMICS AND INNOVATION</t>
  </si>
  <si>
    <t>HUMANITIES, MULTIDISCIPLINARY;SOCIAL SCIENCES, INTERDISCIPLINARY</t>
  </si>
  <si>
    <t>JOURNAL OF THE INDIAN CHEMICAL SOCIETY</t>
  </si>
  <si>
    <t>BIOCHAR FROM BIOMASS AND WASTE: FUNDAMENTALS AND APPLICATIONS</t>
  </si>
  <si>
    <t>JOURNAL OF SYMBOLIC COMPUTATION</t>
  </si>
  <si>
    <t>COMPUTER SCIENCE, THEORY &amp; METHODS;MATHEMATICS, APPLIED</t>
  </si>
  <si>
    <t>ANNALES MEDICO-PSYCHOLOGIQUES</t>
  </si>
  <si>
    <t>MAGNETIC RESONANCE IMAGING CLINICS OF NORTH AMERICA</t>
  </si>
  <si>
    <t>FORENSIC SCIENCE INTERNATIONAL GENETICS SUPPLEMENT SERIES</t>
  </si>
  <si>
    <t>TECHNIQUES IN VASCULAR AND INTERVENTIONAL RADIOLOGY</t>
  </si>
  <si>
    <t>GEOBIOS</t>
  </si>
  <si>
    <t>SCANDINAVIAN JOURNAL OF MANAGEMENT</t>
  </si>
  <si>
    <t>BEST PRACTICE &amp; RESEARCH CLINICAL GASTROENTEROLOGY</t>
  </si>
  <si>
    <t>MEDICAL AND VETERINARY ENTOMOLOGY, 3RD EDITION</t>
  </si>
  <si>
    <t>NONVITAMIN AND NONMINERAL NUTRITIONAL SUPPLEMENTS</t>
  </si>
  <si>
    <t>PROGRESS IN SOLID STATE CHEMISTRY</t>
  </si>
  <si>
    <t>SEMINARS IN ULTRASOUND CT AND MRI</t>
  </si>
  <si>
    <t>BOLETIN DE LA SOCIEDAD ESPANOLA DE CERAMICA Y VIDRIO</t>
  </si>
  <si>
    <t>ENTERTAINMENT COMPUTING</t>
  </si>
  <si>
    <t>COMPUTER SCIENCE, CYBERNETICS;COMPUTER SCIENCE, INTERDISCIPLINARY APPLICATIONS;COMPUTER SCIENCE, SOFTWARE ENGINEERING</t>
  </si>
  <si>
    <t>PEDOBIOLOGIA</t>
  </si>
  <si>
    <t>FORENSIC SCIENCE INTERNATIONAL-DIGITAL INVESTIGATION</t>
  </si>
  <si>
    <t>CLINICA E INVESTIGACION EN ARTERIOSCLEROSIS</t>
  </si>
  <si>
    <t>REVUE DES MALADIES RESPIRATOIRES</t>
  </si>
  <si>
    <t>INTRACELLULAR SIGNALLING PROTEINS</t>
  </si>
  <si>
    <t>PRACTICAL LABORATORY MEDICINE</t>
  </si>
  <si>
    <t>TRENDS IN NEUROSCIENCE AND EDUCATION</t>
  </si>
  <si>
    <t>IIMB MANAGEMENT REVIEW</t>
  </si>
  <si>
    <t>INNOVATION</t>
  </si>
  <si>
    <t>NURSE LEADER</t>
  </si>
  <si>
    <t>ENGLISH FOR SPECIFIC PURPOSES</t>
  </si>
  <si>
    <t>REVISTA DE GASTROENTEROLOGIA DE MEXICO</t>
  </si>
  <si>
    <t>SMELL AND TASTE</t>
  </si>
  <si>
    <t>JOURNAL OF COMPUTER AND SYSTEM SCIENCES</t>
  </si>
  <si>
    <t>COMPUTER SCIENCE, HARDWARE &amp; ARCHITECTURE;COMPUTER SCIENCE, THEORY &amp; METHODS</t>
  </si>
  <si>
    <t>2ND INTERNATIONAL CONFERENCE ON RECENT TRENDS IN ADVANCED COMPUTING ICRTAC -DISRUP - TIV INNOVATION , 2019</t>
  </si>
  <si>
    <t>DYNAMICS OF ATMOSPHERES AND OCEANS</t>
  </si>
  <si>
    <t>GEOCHEMISTRY &amp; GEOPHYSICS;METEOROLOGY &amp; ATMOSPHERIC SCIENCES;OCEANOGRAPHY</t>
  </si>
  <si>
    <t>PROCEEDINGS OF THE 13TH INTERNATIONAL SYMPOSIUM INTELLIGENT SYSTEMS 2018 (INTELS'18)</t>
  </si>
  <si>
    <t>WORLD JOURNAL OF ACUPUNCTURE-MOXIBUSTION</t>
  </si>
  <si>
    <t>CLINICAL MASS SPECTROMETRY</t>
  </si>
  <si>
    <t>WATER RESOURCES AND ECONOMICS</t>
  </si>
  <si>
    <t>ECONOMICS;ENVIRONMENTAL SCIENCES;ENVIRONMENTAL STUDIES;WATER RESOURCES</t>
  </si>
  <si>
    <t>AUSTRALASIAN EMERGENCY CARE</t>
  </si>
  <si>
    <t>WORLD SEAS: AN ENVIRONMENTAL EVALUATION, VOL II: THE INDIAN OCEAN TO THE PACIFIC, 2ND EDITION</t>
  </si>
  <si>
    <t>13TH INTERNATIONAL CONFERENCE INTERDISCIPLINARITY IN ENGINEERING (INTER-ENG 2019)</t>
  </si>
  <si>
    <t>PLASTIC WASTE AND RECYCLING: ENVIRONMENTAL IMPACT, SOCIETAL ISSUES, PREVENTION, AND SOLUTIONS</t>
  </si>
  <si>
    <t>DATA &amp; KNOWLEDGE ENGINEERING</t>
  </si>
  <si>
    <t>COMPUTER SCIENCE, ARTIFICIAL INTELLIGENCE;COMPUTER SCIENCE, INFORMATION SYSTEMS</t>
  </si>
  <si>
    <t>BIOFUELS: ALTERNATIVE FEEDSTOCKS AND CONVERSION PROCESSES FOR THE PRODUCTION OF LIQUID AND GASEOUS BIOFUELS, 2ND EDITION</t>
  </si>
  <si>
    <t>ADVANCES IN VIRUS RESEARCH, VOL 103</t>
  </si>
  <si>
    <t>JOURNAL OF PALAEOGEOGRAPHY-ENGLISH</t>
  </si>
  <si>
    <t>GEOSCIENCES, MULTIDISCIPLINARY;PALEONTOLOGY</t>
  </si>
  <si>
    <t>25TH INTERNATIONAL CONFERENCE ON FRACTURE AND STRUCTURAL INTEGRITY</t>
  </si>
  <si>
    <t>ELECTROSPINNING: NANOFABRICATION AND APPLICATIONS</t>
  </si>
  <si>
    <t>1ST VIRTUAL EUROPEAN CONFERENCE ON FRACTURE - VECF1</t>
  </si>
  <si>
    <t>18TH INTERNATIONAL CONFERENCE ON SHEET METAL, SHEMET 2019 - NEW TRENDS AND DEVELOPMENTS IN SHEET METAL PROCESSING</t>
  </si>
  <si>
    <t>INTERNATIONAL JOURNAL OF SURGERY OPEN</t>
  </si>
  <si>
    <t>ATOMIC DATA AND NUCLEAR DATA TABLES</t>
  </si>
  <si>
    <t>PHYSICS, ATOMIC, MOLECULAR &amp; CHEMICAL;PHYSICS, NUCLEAR</t>
  </si>
  <si>
    <t>BIOMASS, BIOFUELS AND BIOCHEMICALS: BIOFUELS FROM ALGAE, 2ND EDITION</t>
  </si>
  <si>
    <t>ELECTRONIC NOTES IN THEORETICAL COMPUTER SCIENCE</t>
  </si>
  <si>
    <t>JOURNAL OF COMMODITY MARKETS</t>
  </si>
  <si>
    <t>REVISTA ESPANOLA DE MEDICINA NUCLEAR E IMAGEN MOLECULAR</t>
  </si>
  <si>
    <t>CRITICAL CARE NURSING CLINICS OF NORTH AMERICA</t>
  </si>
  <si>
    <t>APPLICATIONS OF TARGETED NANO DRUGS AND DELIVERY SYSTEMS: NANOSCIENCE AND NANOTECHNOLOGY IN DRUG DELIVERY</t>
  </si>
  <si>
    <t>PROGRESS IN PEDIATRIC CARDIOLOGY</t>
  </si>
  <si>
    <t>CARDIAC &amp; CARDIOVASCULAR SYSTEMS;PEDIATRICS</t>
  </si>
  <si>
    <t>CYANOBACTERIA: FROM BASIC SCIENCE TO APPLICATIONS</t>
  </si>
  <si>
    <t>JOURNAL OF THE JAPANESE AND INTERNATIONAL ECONOMIES</t>
  </si>
  <si>
    <t>ECONOMICS;INTERNATIONAL RELATIONS</t>
  </si>
  <si>
    <t>JOURNAL OF MATHEMATICAL ECONOMICS</t>
  </si>
  <si>
    <t>ECONOMICS;MATHEMATICS, APPLIED;MATHEMATICS, INTERDISCIPLINARY APPLICATIONS;SOCIAL SCIENCES, MATHEMATICAL METHODS</t>
  </si>
  <si>
    <t>JOURNAL OF LOGICAL AND ALGEBRAIC METHODS IN PROGRAMMING</t>
  </si>
  <si>
    <t>COMPUTER SCIENCE, THEORY &amp; METHODS;LOGIC</t>
  </si>
  <si>
    <t>PHYTOMANAGEMENT OF POLLUTED SITES: MARKET OPPORTUNITIES IN SUSTAINABLE PHYTOREMEDIATION</t>
  </si>
  <si>
    <t>ECONOMICS OF TRANSPORTATION</t>
  </si>
  <si>
    <t>NANOCARRIERS FOR DRUG DELIVERY: NANOSCIENCE AND NANOTECHNOLOGY IN DRUG DELIVERY</t>
  </si>
  <si>
    <t>GLYCANS AND GLYCOSAMINOGLYCANS AS CLINICAL BIOMARKERS AND THERAPEUTICS, PT A</t>
  </si>
  <si>
    <t>RENEWABLE ENERGY FOCUS</t>
  </si>
  <si>
    <t>7TH INTERNATIONAL CONFERENCE ON CHANGEABLE, AGILE, RECONFIGURABLE AND VIRTUAL PRODUCTION (CARV2018)</t>
  </si>
  <si>
    <t>RESPIRATORY MEDICINE AND RESEARCH</t>
  </si>
  <si>
    <t>INDAGATIONES MATHEMATICAE-NEW SERIES</t>
  </si>
  <si>
    <t>JOURNAL OF OTOLOGY</t>
  </si>
  <si>
    <t>ZEITSCHRIFT FUR EVIDENZ FORTBILDUNG UND QUALITAET IM GESUNDHEITSWESEN</t>
  </si>
  <si>
    <t>PROGRESS IN PLANNING</t>
  </si>
  <si>
    <t>ENVIRONMENTAL STUDIES;REGIONAL &amp; URBAN PLANNING</t>
  </si>
  <si>
    <t>MICROBIAL DIVERSITY IN THE GENOMIC ERA</t>
  </si>
  <si>
    <t>CENTERIS2019--INTERNATIONAL CONFERENCE ON ENTERPRISE INFORMATION SYSTEMS/PROJMAN2019--INTERNATIONAL CONFERENCE ON PROJECT MANAGEMENT/HCIST2019--INTERNATIONAL CONFERENCE ON HEALTH AND SOCIAL CARE INFORMATION SYSTEMS AND TECHNOLOGIES</t>
  </si>
  <si>
    <t>CHINA JOURNAL OF ACCOUNTING RESEARCH</t>
  </si>
  <si>
    <t>MANAGEMENT ACCOUNTING RESEARCH</t>
  </si>
  <si>
    <t>BUSINESS, FINANCE;MANAGEMENT</t>
  </si>
  <si>
    <t>EURO JOURNAL ON TRANSPORTATION AND LOGISTICS</t>
  </si>
  <si>
    <t>OPERATIONS RESEARCH &amp; MANAGEMENT SCIENCE;TRANSPORTATION SCIENCE &amp; TECHNOLOGY</t>
  </si>
  <si>
    <t>BIOETHANOL PRODUCTION FROM FOOD CROPS: SUSTAINABLE SOURCES, INTERVENTIONS AND CHALLENGES</t>
  </si>
  <si>
    <t>30TH EUROPEAN SYMPOSIUM ON COMPUTER AIDED PROCESS ENGINEERING, PTS A-C</t>
  </si>
  <si>
    <t>WHEY PROTEINS: FROM MILK TO MEDICINE</t>
  </si>
  <si>
    <t>ECONOMETRICS AND STATISTICS</t>
  </si>
  <si>
    <t>VISUAL INFORMATICS</t>
  </si>
  <si>
    <t>COMPUTER SCIENCE, INFORMATION SYSTEMS;COMPUTER SCIENCE, INTERDISCIPLINARY APPLICATIONS;COMPUTER SCIENCE, SOFTWARE ENGINEERING</t>
  </si>
  <si>
    <t>INTERNATIONAL REVIEW OF LAW AND ECONOMICS</t>
  </si>
  <si>
    <t>ECONOMICS;LAW</t>
  </si>
  <si>
    <t>JOURNAL OF STRUCTURAL BIOLOGY-X</t>
  </si>
  <si>
    <t>MECHANISMS OF DEVELOPMENT</t>
  </si>
  <si>
    <t>MEDICINA DE FAMILIA-SEMERGEN</t>
  </si>
  <si>
    <t>PRIMARY HEALTH CARE</t>
  </si>
  <si>
    <t>LEARNING AND MOTIVATION</t>
  </si>
  <si>
    <t>PSYCHOLOGY, BIOLOGICAL;PSYCHOLOGY, EXPERIMENTAL</t>
  </si>
  <si>
    <t>LANGUAGE SCIENCES</t>
  </si>
  <si>
    <t>GENE EXPRESSION PATTERNS</t>
  </si>
  <si>
    <t>DEVELOPMENTAL BIOLOGY;GENETICS &amp; HEREDITY</t>
  </si>
  <si>
    <t>VERTEBRATE SKELETAL DEVELOPMENT</t>
  </si>
  <si>
    <t>SPACE POLICY</t>
  </si>
  <si>
    <t>INTERNATIONAL RELATIONS;SOCIAL SCIENCES, INTERDISCIPLINARY</t>
  </si>
  <si>
    <t>ADVANCES IN INTEGRATIVE MEDICINE</t>
  </si>
  <si>
    <t>ACTA OTORRINOLARINGOLOGICA ESPANOLA</t>
  </si>
  <si>
    <t>JOURNAL OF COMPLEXITY</t>
  </si>
  <si>
    <t>COMPUTER SCIENCE, INTERDISCIPLINARY APPLICATIONS;COMPUTER SCIENCE, THEORY &amp; METHODS;MATHEMATICS;MATHEMATICS, APPLIED</t>
  </si>
  <si>
    <t>PHARMACOLOGICAL ADVANCES IN NATURAL PRODUCT DRUG DISCOVERY</t>
  </si>
  <si>
    <t>JOURNAL OF EXOTIC PET MEDICINE</t>
  </si>
  <si>
    <t>RESEARCH. EXPERIENCE. EDUCATION.</t>
  </si>
  <si>
    <t>SOLAR HYDROGEN PRODUCTION: PROCESSES, SYSTEMS AND TECHNOLOGIES</t>
  </si>
  <si>
    <t>AGROECOSYSTEM DIVERSITY: RECONCILING CONTEMPORARY AGRICULTURE AND ENVIRONMENTAL QUALITY</t>
  </si>
  <si>
    <t>CITY AND ENVIRONMENT INTERACTIONS</t>
  </si>
  <si>
    <t>FRONTAL LOBES, VOL 163</t>
  </si>
  <si>
    <t>ADVANCES IN AGRONOMY, VOL 156</t>
  </si>
  <si>
    <t>IMMUNOBIOLOGY OF DENDRITIC CELLS, PT A</t>
  </si>
  <si>
    <t>FUNCTIONAL FOOD INGREDIENTS FROM PLANTS</t>
  </si>
  <si>
    <t>INTERNATIONAL JOURNAL OF OSTEOPATHIC MEDICINE</t>
  </si>
  <si>
    <t>MEDICINE, GENERAL &amp; INTERNAL;REHABILITATION</t>
  </si>
  <si>
    <t>ROLE OF FUNCTIONAL FOOD SECURITY IN GLOBAL HEALTH</t>
  </si>
  <si>
    <t>PROCEEDINGS OF THE 9TH INTERNATIONAL CONFERENCE OF INFORMATION AND COMMUNICATION TECHNOLOGY [ICICT-2019]</t>
  </si>
  <si>
    <t>INTERNATIONAL JOURNAL OF LAW CRIME AND JUSTICE</t>
  </si>
  <si>
    <t>CRIMINOLOGY &amp; PENOLOGY;LAW</t>
  </si>
  <si>
    <t>BASIC FUNDAMENTALS OF DRUG DELIVERY</t>
  </si>
  <si>
    <t>LIQUID-PHASE EXTRACTION</t>
  </si>
  <si>
    <t>CHARACTERIZATION AND BIOLOGY OF NANOMATERIALS FOR DRUG DELIVERY: NANOSCIENCE AND NANOTECHNOLOGY IN DRUG DELIVERY</t>
  </si>
  <si>
    <t>DIFFERENTIAL GEOMETRY AND ITS APPLICATIONS</t>
  </si>
  <si>
    <t>SENSORS AND ACTUATORS REPORTS</t>
  </si>
  <si>
    <t>BIOTECHNOLOGY &amp; APPLIED MICROBIOLOGY;CHEMISTRY, ANALYTICAL;ELECTROCHEMISTRY;INSTRUMENTS &amp; INSTRUMENTATION;NANOSCIENCE &amp; NANOTECHNOLOGY</t>
  </si>
  <si>
    <t>29TH EUROPEAN SYMPOSIUM ON COMPUTER AIDED PROCESS ENGINEERING, PT B</t>
  </si>
  <si>
    <t>2ND INTERNATIONAL CONFERENCE ON STRUCTURAL INTEGRITY AND EXHIBITION 2018 (SICE 2018)</t>
  </si>
  <si>
    <t>SUSTAINABLE FOOD AND AGRICULTURE: AN INTEGRATED APPROACH</t>
  </si>
  <si>
    <t>SEX DETERMINATION IN VERTEBRATES</t>
  </si>
  <si>
    <t>ANNALES DE CHIRURGIE PLASTIQUE ESTHETIQUE</t>
  </si>
  <si>
    <t>SUSTAINABLE MEAT PRODUCTION AND PROCESSING</t>
  </si>
  <si>
    <t>OPERATIONS RESEARCH FOR HEALTH CARE</t>
  </si>
  <si>
    <t>ICTE IN TRANSPORTATION AND LOGISTICS 2018 (ICTE 2018)</t>
  </si>
  <si>
    <t>JAPAN AND THE WORLD ECONOMY</t>
  </si>
  <si>
    <t>WORLD PATENT INFORMATION</t>
  </si>
  <si>
    <t>PROCEEDINGS OF THE 9TH INTERNATIONAL CONFERENCE ON FOUNDATIONS OF COMPUTER-AIDED PROCESS DESIGN</t>
  </si>
  <si>
    <t>EXPLORATIONS IN ECONOMIC HISTORY</t>
  </si>
  <si>
    <t>ECONOMICS;HISTORY OF SOCIAL SCIENCES</t>
  </si>
  <si>
    <t>PLASTICS TO ENERGY: FUEL, CHEMICALS, AND SUSTAINABILITY IMPLICATIONS</t>
  </si>
  <si>
    <t>FATIGUE DESIGN 2019, INTERNATIONAL CONFERENCE ON FATIGUE DESIGN, 8TH EDITION</t>
  </si>
  <si>
    <t>INFORMATION ECONOMICS AND POLICY</t>
  </si>
  <si>
    <t>BIOHYDROGEN, 2ND EDITION</t>
  </si>
  <si>
    <t>JOURNAL OF NURSING REGULATION</t>
  </si>
  <si>
    <t>BULLETIN DES SCIENCES MATHEMATIQUES</t>
  </si>
  <si>
    <t>ORGAN DEVELOPMENT</t>
  </si>
  <si>
    <t>SOLID EARTH SCIENCES</t>
  </si>
  <si>
    <t>CLINICS IN PODIATRIC MEDICINE AND SURGERY</t>
  </si>
  <si>
    <t>TRENDS IN ANAESTHESIA AND CRITICAL CARE</t>
  </si>
  <si>
    <t>PERFORMANCE EVALUATION</t>
  </si>
  <si>
    <t>EUROPEAN JOURNAL OF TRAUMA &amp; DISSOCIATION</t>
  </si>
  <si>
    <t>TOPICS IN COMPANION ANIMAL MEDICINE</t>
  </si>
  <si>
    <t>JOURNAL OF ECONOMICS AND BUSINESS</t>
  </si>
  <si>
    <t>INFORMATION AND COMPUTATION</t>
  </si>
  <si>
    <t>COMPUTER SCIENCE, INFORMATION SYSTEMS;COMPUTER SCIENCE, THEORY &amp; METHODS;MATHEMATICS, APPLIED</t>
  </si>
  <si>
    <t>PROCEEDINGS OF THE 3RD INTERNATIONAL CONFERENCE ON MECHATRONICS AND INTELLIGENT ROBOTICS (ICMIR-2019)</t>
  </si>
  <si>
    <t>JOURNAL OF HISTORICAL GEOGRAPHY</t>
  </si>
  <si>
    <t>GEOGRAPHY;HISTORY OF SOCIAL SCIENCES</t>
  </si>
  <si>
    <t>NEW LOOK TO PHYTOMEDICINE: ADVANCEMENTS IN HERBAL PRODUCTS AS NOVEL DRUG LEADS</t>
  </si>
  <si>
    <t>ANNALS OF PURE AND APPLIED LOGIC</t>
  </si>
  <si>
    <t>LOGIC;MATHEMATICS;MATHEMATICS, APPLIED</t>
  </si>
  <si>
    <t>ANNALES PHARMACEUTIQUES FRANCAISES</t>
  </si>
  <si>
    <t>HYPERSPECTRAL IMAGING, VOL 32</t>
  </si>
  <si>
    <t>RESULTS IN APPLIED MATHEMATICS</t>
  </si>
  <si>
    <t>INTERNATIONAL JOURNAL CARDIOLOGY HYPERTENSION</t>
  </si>
  <si>
    <t>EXPOSITIONES MATHEMATICAE</t>
  </si>
  <si>
    <t>ANAESTHESIA AND INTENSIVE CARE MEDICINE</t>
  </si>
  <si>
    <t>JOURNAL OF FLUENCY DISORDERS</t>
  </si>
  <si>
    <t>AUDIOLOGY &amp; SPEECH-LANGUAGE PATHOLOGY;EDUCATION, SPECIAL;LANGUAGE &amp; LINGUISTICS;LINGUISTICS;REHABILITATION</t>
  </si>
  <si>
    <t>MICROALGAE CULTIVATION FOR BIOFUELS PRODUCTION</t>
  </si>
  <si>
    <t>ASIA-PACIFIC JOURNAL OF SPORT MEDICINE ARTHROSCOPY REHABILITATION AND TECHNOLOGY</t>
  </si>
  <si>
    <t>ORTHOPEDICS;SPORT SCIENCES</t>
  </si>
  <si>
    <t>MITOCHONDRIAL DYSFUNCTION IN NEURODEGENERATION AND PERIPHERAL NEUROPATHIES</t>
  </si>
  <si>
    <t>2ND CIRP CONFERENCE ON COMPOSITE MATERIAL PARTS MANUFACTURING</t>
  </si>
  <si>
    <t>NATURAL POLYSACCHARIDES IN DRUG DELIVERY AND BIOMEDICAL APPLICATIONS</t>
  </si>
  <si>
    <t>JOURNAL OF VASCULAR NURSING</t>
  </si>
  <si>
    <t>IRON METABOLISM: HEPCIDIN</t>
  </si>
  <si>
    <t>EPILEPSY &amp; BEHAVIOR REPORTS</t>
  </si>
  <si>
    <t>TOXOCARA AND TOXOCARIASIS</t>
  </si>
  <si>
    <t>BIOLOGICAL NMR, PT B</t>
  </si>
  <si>
    <t>WORLD SEAS: AN ENVIRONMENTAL EVALUATION, VOL I: EUROPE, THE AMERICAS AND WEST AFRICA, 2ND EDITION</t>
  </si>
  <si>
    <t>MANAGING GLOBAL WARMING: AN INTERFACE OF TECHNOLOGY AND HUMAN ISSUES</t>
  </si>
  <si>
    <t>SLEEP AND HEALTH</t>
  </si>
  <si>
    <t>MULTIPLE STRESSORS IN RIVER ECOSYSTEMS: STATUS, IMPACTS AND PROSPECTS FOR THE FUTURE</t>
  </si>
  <si>
    <t>ORGANIZATIONAL DYNAMICS</t>
  </si>
  <si>
    <t>BUSINESS;MANAGEMENT;PSYCHOLOGY, APPLIED</t>
  </si>
  <si>
    <t>ENCYCLOPEDIA OF BIOMEDICAL ENGINEERING, VOL 1</t>
  </si>
  <si>
    <t>BIG DATA RESEARCH</t>
  </si>
  <si>
    <t>COMPUTER SCIENCE, ARTIFICIAL INTELLIGENCE;COMPUTER SCIENCE, INFORMATION SYSTEMS;COMPUTER SCIENCE, THEORY &amp; METHODS</t>
  </si>
  <si>
    <t>INDUSTRIAL AND MUNICIPAL SLUDGE: EMERGING CONCERNS AND SCOPE FOR RESOURCE RECOVERY</t>
  </si>
  <si>
    <t>MODIFIED CLAY AND ZEOLITE NANOCOMPOSITE MATERIALS: ENVIRONMENTAL AND PHARMACEUTICAL APPLICATIONS</t>
  </si>
  <si>
    <t>SUB-SEASONAL TO SEASONAL PREDICTION: THE GAP BETWEEN WEATHER AND CLIMATE FORECASTING</t>
  </si>
  <si>
    <t>MICROBIAL RISK ANALYSIS</t>
  </si>
  <si>
    <t>ENVIRONMENTAL SCIENCES;FOOD SCIENCE &amp; TECHNOLOGY;MICROBIOLOGY</t>
  </si>
  <si>
    <t>CINGULATE CORTEX</t>
  </si>
  <si>
    <t>JOURNAL OF ADVANCED JOINING PROCESSES</t>
  </si>
  <si>
    <t>SEA URCHINS: BIOLOGY AND ECOLOGY, 4TH EDITION</t>
  </si>
  <si>
    <t>STUDIES IN HISTORY AND PHILOSOPHY OF SCIENCE PART C-STUDIES IN HISTORY AND PHILOSOPHY OF BIOLOGICAL AND BIOMEDICAL SCIENCES</t>
  </si>
  <si>
    <t>MATHEMATICAL SOCIAL SCIENCES</t>
  </si>
  <si>
    <t>NANOPARTICLES FOR BIOMEDICAL APPLICATIONS: FUNDAMENTAL CONCEPTS, BIOLOGICAL INTERACTIONS AND CLINICAL APPLICATIONS</t>
  </si>
  <si>
    <t>NANOMATERIALS FOR FOOD APPLICATIONS</t>
  </si>
  <si>
    <t>HANDBOOK OF BEHAVIORAL ECONOMICS - FOUNDATIONS AND APPLICATIONS 2</t>
  </si>
  <si>
    <t>MECHANISMS UNDERLYING THE RELATIONSHIP BETWEEN BIODIVERSITY AND ECOSYSTEM FUNCTION</t>
  </si>
  <si>
    <t>MEDITATION</t>
  </si>
  <si>
    <t>REPORTS ON MATHEMATICAL PHYSICS</t>
  </si>
  <si>
    <t>PHYSICS, MATHEMATICAL</t>
  </si>
  <si>
    <t>ADVANCES IN CLINICAL CHEMISTRY, VOL 95</t>
  </si>
  <si>
    <t>MILK PROTEINS: FROM EXPRESSION TO FOOD, 3RD EDITION</t>
  </si>
  <si>
    <t>INTERNATIONAL JOURNAL OF ORTHOPAEDIC AND TRAUMA NURSING</t>
  </si>
  <si>
    <t>INFLAMMATORY DISORDERS, PT A</t>
  </si>
  <si>
    <t>CLINICAL PLASMA MEDICINE</t>
  </si>
  <si>
    <t>URBAN MOBILITY - SHAPING THE FUTURE TOGETHER</t>
  </si>
  <si>
    <t>JOURNAL OF CANCER POLICY</t>
  </si>
  <si>
    <t>KIDNEY INTERNATIONAL SUPPLEMENTS</t>
  </si>
  <si>
    <t>HANDBOOK OF NANOMATERIALS IN ANALYTICAL CHEMISTRY: MODERN TRENDS IN ANALYSIS</t>
  </si>
  <si>
    <t>NANOTECHNOLOGY IN WATER AND WASTEWATER TREATMENT: THEORY AND APPLICATIONS</t>
  </si>
  <si>
    <t>NANOMATERIALS FOR THE REMOVAL OF POLLUTANTS AND RESOURCE REUTILIZATION</t>
  </si>
  <si>
    <t>TREES FORESTS AND PEOPLE</t>
  </si>
  <si>
    <t>ABATEMENT OF ENVIRONMENTAL POLLUTANTS: TRENDS AND STRATEGIES</t>
  </si>
  <si>
    <t>BRAIN-COMPUTER INTERFACES</t>
  </si>
  <si>
    <t>CURRENT PROBLEMS IN SURGERY</t>
  </si>
  <si>
    <t>RESEARCH IN ECONOMICS</t>
  </si>
  <si>
    <t>RECENT ADVANCES IN PARKINSON'S DISEASE</t>
  </si>
  <si>
    <t>REVUE DE MICROPALEONTOLOGIE</t>
  </si>
  <si>
    <t>NOBLE METAL-METAL OXIDE HYBRID NANOPARTICLES: FUNDAMENTALS AND APPLICATIONS</t>
  </si>
  <si>
    <t>NANOMATERIALS AND POLYMER NANOCOMPOSITES: RAW MATERIALS TO APPLICATIONS</t>
  </si>
  <si>
    <t>DISCRETE OPTIMIZATION</t>
  </si>
  <si>
    <t>MATHEMATICS, APPLIED;OPERATIONS RESEARCH &amp; MANAGEMENT SCIENCE</t>
  </si>
  <si>
    <t>ANDEAN TECTONICS</t>
  </si>
  <si>
    <t>JOURNAL OF ORAL AND MAXILLOFACIAL SURGERY MEDICINE AND PATHOLOGY</t>
  </si>
  <si>
    <t>JOURNAL OF POWER SOURCES ADVANCES</t>
  </si>
  <si>
    <t>SYNTHESIS, TECHNOLOGY AND APPLICATIONS OF CARBON NANOMATERIALS</t>
  </si>
  <si>
    <t>RADIOLOGIA</t>
  </si>
  <si>
    <t>GRAPHICAL MODELS</t>
  </si>
  <si>
    <t>JOURNAL OF ISAKOS JOINT DISORDERS &amp; ORTHOPAEDIC SPORTS MEDICINE</t>
  </si>
  <si>
    <t>INFLAMMATORY DISORDERS - PT B</t>
  </si>
  <si>
    <t>ATHEROSCLEROSIS SUPPLEMENTS</t>
  </si>
  <si>
    <t>RED WINE TECHNOLOGY</t>
  </si>
  <si>
    <t>ADVANCES IN APPLIED MICROBIOLOGY, VOL 106</t>
  </si>
  <si>
    <t>SMART CITIES CYBERSECURITY AND PRIVACY</t>
  </si>
  <si>
    <t>ADVANCES IN COMPUTERS, VOL 112</t>
  </si>
  <si>
    <t>ADVANCES IN FOOD AND NUTRITION RESEARCH, VOL 91</t>
  </si>
  <si>
    <t>DANCING PROTEIN CLOUDS: INTRINSICALLY DISORDERED PROTEINS IN HEALTH AND DISEASE, PT A</t>
  </si>
  <si>
    <t>PROGRESS IN SURFACE SCIENCE</t>
  </si>
  <si>
    <t>SUSTAINABLE NANOSCALE ENGINEERING: FROM MATERIALS DESIGN TO CHEMICAL PROCESSING</t>
  </si>
  <si>
    <t>VIRUS ENTRY</t>
  </si>
  <si>
    <t>ADVANCES IN AGRONOMY, VOL 153</t>
  </si>
  <si>
    <t>JOURNAL OF THE WORLD FEDERATION OF ORTHODONTISTS</t>
  </si>
  <si>
    <t>7TH CIRP GLOBAL WEB CONFERENCE - TOWARDS SHIFTED PRODUCTION VALUE STREAM PATTERNS THROUGH INFERENCE OF DATA, MODELS, AND TECHNOLOGY (CIRPE 2019)</t>
  </si>
  <si>
    <t>MOLECULAR BIOLOGY OF NEURODEGENERATIVE DISEASES: VISIONS FOR THE FUTURE, PT A</t>
  </si>
  <si>
    <t>NANOMATERIALS IN PLANTS, ALGAE, AND MICROORGANISMS: CONCEPTS AND CONTROVERSIES, VOL 2</t>
  </si>
  <si>
    <t>IMMORTAL GERMLINE</t>
  </si>
  <si>
    <t>CHARACTERIZATION OF NANOPARTICLES: MEASUREMENT PROCESSES FOR NANOPARTICLES</t>
  </si>
  <si>
    <t>REVUE D EPIDEMIOLOGIE ET DE SANTE PUBLIQUE</t>
  </si>
  <si>
    <t>EMOTION AND COGNITION</t>
  </si>
  <si>
    <t>ADVANCES IN ACCOUNTING</t>
  </si>
  <si>
    <t>CANCER STEM CELLS</t>
  </si>
  <si>
    <t>REFINING BIOMASS RESIDUES FOR SUSTAINABLE ENERGY AND BIOPRODUCTS: TECHNOLOGY, ADVANCES, LIFE CYCLE ASSESSMENT, AND ECONOMICS</t>
  </si>
  <si>
    <t>LOGI 2019 - HORIZONS OF AUTONOMOUS MOBILITY IN EUROPE</t>
  </si>
  <si>
    <t>TRACKING ANIMAL MIGRATION WITH STABLE ISOTOPES, 2ND EDITION</t>
  </si>
  <si>
    <t>PANGOLINS: SCIENCE, SOCIETY AND CONSERVATION</t>
  </si>
  <si>
    <t>1ST VIRTUAL CONFERENCE ON STRUCTURAL INTEGRITY (VCSI1)</t>
  </si>
  <si>
    <t>JOURNAL OF CHEMICAL HEALTH &amp; SAFETY</t>
  </si>
  <si>
    <t>COMPATIBILIZATION OF POLYMER BLENDS: MICRO AND NANO SCALE PHASE MORPHOLOGIES, INTERPHASE CHARACTERIZATION, AND PROPERTIES</t>
  </si>
  <si>
    <t>INTERNATIONAL REVIEW OF ECONOMICS EDUCATION</t>
  </si>
  <si>
    <t>FEED ADDITIVES: AROMATIC PLANTS AND HERBS IN ANIMAL NUTRITION AND HEALTH</t>
  </si>
  <si>
    <t>AGROCHEMICALS DETECTION, TREATMENT AND REMEDIATION: PESTICIDES AND CHEMICAL FERTILIZERS</t>
  </si>
  <si>
    <t>ADVANCES IN MICROBIAL PHYSIOLOGY, VOL 74</t>
  </si>
  <si>
    <t>APPROACHES TO WATER SENSITIVE URBAN DESIGN: POTENTIAL, DESIGN, ECOLOGICAL HEALTH, URBAN GREENING, ECONOMICS, POLICIES, AND COMMUNITY PERCEPTIONS</t>
  </si>
  <si>
    <t>FRUIT CROPS: DIAGNOSIS AND MANAGEMENT OF NUTRIENT CONSTRAINTS</t>
  </si>
  <si>
    <t>OXIDATIVE STRESS: EUSTRESS AND DISTRESS</t>
  </si>
  <si>
    <t>REVUE FRANCAISE D ALLERGOLOGIE</t>
  </si>
  <si>
    <t>ALLERGY</t>
  </si>
  <si>
    <t>BIOLOGY OF T CELLS - PT B</t>
  </si>
  <si>
    <t>ADVANCES IN AGRONOMY, VOL 154</t>
  </si>
  <si>
    <t>ADVANCES IN FOOD AND NUTRITION RESEARCH, VOL 89</t>
  </si>
  <si>
    <t>NEPHROLOGIE &amp; THERAPEUTIQUE</t>
  </si>
  <si>
    <t>NANOTECHNOLOGY</t>
  </si>
  <si>
    <t>STRESS: PHYSIOLOGY, BIOCHEMISTRY, AND PATHOLOGY</t>
  </si>
  <si>
    <t>MEAT QUALITY ANALYSIS: ADVANCED EVALUATION METHODS, TECHNIQUES, AND TECHNOLOGIES</t>
  </si>
  <si>
    <t>FUNCTIONALIZED GRAPHENE NANOCOMPOSITES AND THEIR DERIVATIVES: SYNTHESIS, PROCESSING AND APPLICATIONS</t>
  </si>
  <si>
    <t>EUROPEAN REVIEW OF APPLIED PSYCHOLOGY-REVUE EUROPEENNE DE PSYCHOLOGIE APPLIQUEE</t>
  </si>
  <si>
    <t>ENCYCLOPEDIA OF BIOMEDICAL ENGINEERING, VOL 2</t>
  </si>
  <si>
    <t>ADVANCES IN WATER PURIFICATION TECHNIQUES: MEETING THE NEEDS OF DEVELOPED AND DEVELOPING COUNTRIES</t>
  </si>
  <si>
    <t>STRESS AND BRAIN HEALTH: ACROSS THE LIFE COURSE</t>
  </si>
  <si>
    <t>JOURNAL OF CHIROPRACTIC MEDICINE</t>
  </si>
  <si>
    <t>EXERCISE ON BRAIN HEALTH</t>
  </si>
  <si>
    <t>ADVANCES IN AGRONOMY, VOL 155</t>
  </si>
  <si>
    <t>DHM AND POSTUROGRAPHY</t>
  </si>
  <si>
    <t>GALLIUM OXIDE: TECHNOLOGY, DEVICES AND APPLICATIONS</t>
  </si>
  <si>
    <t>RECENT DEVELOPMENTS IN APPLIED MICROBIOLOGY AND BIOCHEMISTRY</t>
  </si>
  <si>
    <t>FUNDAMENTALS OF 3D FOOD PRINTING AND APPLICATIONS</t>
  </si>
  <si>
    <t>NOVEL NANOMATERIALS FOR BIOMEDICAL, ENVIRONMENTAL AND ENERGY APPLICATIONS</t>
  </si>
  <si>
    <t>IMMUNOTHERAPY OF CANCER</t>
  </si>
  <si>
    <t>SEAFLOOR GEOMORPHOLOGY AS BENTHIC HABITAT: GEOHAB ATLAS OF SEAFLOOR GEOMORPHIC FEATURES AND BENTHIC HABITATS, 2ND EDITION</t>
  </si>
  <si>
    <t>NEW THERAPEUTIC STRATEGIES FOR BRAIN EDEMA AND CELL INJURY</t>
  </si>
  <si>
    <t>SOLID-PHASE EXTRACTION</t>
  </si>
  <si>
    <t>ADVANCES IN CLINICAL CHEMISTRY, VOL 90</t>
  </si>
  <si>
    <t>DRUG DELIVERY SYSTEMS</t>
  </si>
  <si>
    <t>ENFERMERIA INTENSIVA</t>
  </si>
  <si>
    <t>CLIMATE CHANGE AND SOIL INTERACTIONS</t>
  </si>
  <si>
    <t>NON-THERMAL PLASMA TECHNOLOGY FOR POLYMERIC MATERIALS: APPLICATIONS IN COMPOSITES, NANOSTRUCTURED MATERIALS, AND BIOMEDICAL FIELDS</t>
  </si>
  <si>
    <t>JOURNAL OF HEALTHCARE QUALITY RESEARCH</t>
  </si>
  <si>
    <t>GRAPHENE-BASED ELECTROCHEMICAL SENSORS FOR BIOMOLECULES</t>
  </si>
  <si>
    <t>GASTRULATION: FROM EMBRYONIC PATTERN TO FORM</t>
  </si>
  <si>
    <t>ADVANCES IN CANCER RESEARCH, VOL 144</t>
  </si>
  <si>
    <t>1ST MEDITERRANEAN CONFERENCE ON FRACTURE AND STRUCTURAL INTEGRITY (MEDFRACT1)</t>
  </si>
  <si>
    <t>NANOMATERIALS FROM CLAY MINERALS: A NEW APPROACH TO GREEN FUNCTIONAL MATERIALS</t>
  </si>
  <si>
    <t>ADVERSE CHILDHOOD EXPERIENCES: USING EVIDENCE TO ADVANCE RESEARCH, PRACTICE, POLICY, AND PREVENTION</t>
  </si>
  <si>
    <t>BIOMATERIALS IN TRANSLATIONAL MEDICINE</t>
  </si>
  <si>
    <t>ENCYCLOPEDIA OF OCEAN SCIENCES, VOL 1: MARINE BIOGEOCHEMISTRY, 3RD EDITION</t>
  </si>
  <si>
    <t>RESUSCITATION PLUS</t>
  </si>
  <si>
    <t>STRUCTURAL HEART-THE JOURNAL OF THE HEART TEAM</t>
  </si>
  <si>
    <t>ELECTRONIC WASTE MANAGEMENT AND TREATMENT TECHNOLOGY</t>
  </si>
  <si>
    <t>RECENT ADVANCES IN NATURAL PRODUCTS ANALYSIS</t>
  </si>
  <si>
    <t>CARBON DIOXIDE</t>
  </si>
  <si>
    <t>PLANT FACTORY: AN INDOOR VERTICAL FARMING SYSTEM FOR EFFICIENT QUALITY FOOD PRODUCTION, 2ND EDITION</t>
  </si>
  <si>
    <t>MUSCLE AND EXERCISE PHYSIOLOGY</t>
  </si>
  <si>
    <t>ADVANCES IN CLINICAL CHEMISTRY, VOL 89</t>
  </si>
  <si>
    <t>TRANSFORM PLATE BOUNDARIES AND FRACTURE ZONES</t>
  </si>
  <si>
    <t>CADMIUM TOLERANCE IN PLANTS: AGRONOMIC, MOLECULAR, SIGNALING, AND OMIC APPROACHES</t>
  </si>
  <si>
    <t>MOLECULAR BASIS OF NEUROPSYCHIATRIC DISORDERS: FROM BENCH TO BEDSIDE</t>
  </si>
  <si>
    <t>ANNALES DE PALEONTOLOGIE</t>
  </si>
  <si>
    <t>MATERIALS LETTERS-X</t>
  </si>
  <si>
    <t>TUMOR IMMUNOLOGY AND IMMUNOTHERAPY - MOLECULAR METHODS</t>
  </si>
  <si>
    <t>NANONEUROPROTECTION AND NANONEUROTOXICOLOGY</t>
  </si>
  <si>
    <t>TOXICOLOGIE ANALYTIQUE ET CLINIQUE</t>
  </si>
  <si>
    <t>PSYCHOPHARMACOLOGY OF NEUROLOGIC DISEASE</t>
  </si>
  <si>
    <t>FOOD QUALITY AND SHELF LIFE</t>
  </si>
  <si>
    <t>VOLATILES IN THE MARTIAN CRUST</t>
  </si>
  <si>
    <t>SLEEP DEPRIVATION AND COGNITION</t>
  </si>
  <si>
    <t>ALDOSTERONE</t>
  </si>
  <si>
    <t>EUROPEAN JOURNAL OF PSYCHIATRY</t>
  </si>
  <si>
    <t>ADVANCES IN EXPERIMENTAL SOCIAL PSYCHOLOGY, VOL 61</t>
  </si>
  <si>
    <t>FORENSIC IMAGING</t>
  </si>
  <si>
    <t>NEUROCIRUGIA</t>
  </si>
  <si>
    <t>NEUROSCIENCES;SURGERY</t>
  </si>
  <si>
    <t>PARKINSONISM BEYOND PARKINSON'S DISEASE</t>
  </si>
  <si>
    <t>ENVIRONMENTAL KUZNETS CURVE (EKC): A MANUAL</t>
  </si>
  <si>
    <t>IFAC JOURNAL OF SYSTEMS AND CONTROL</t>
  </si>
  <si>
    <t>JOURNAL OF VASCULAR SURGERY CASES INNOVATIONS AND TECHNIQUES</t>
  </si>
  <si>
    <t>8TH INTERNATIONAL YOUNG SCIENTISTS CONFERENCE ON COMPUTATIONAL SCIENCE, YSC2019</t>
  </si>
  <si>
    <t>COMPOSITE NANOADSORBENTS</t>
  </si>
  <si>
    <t>MOLECULAR CHAPERONES IN HUMAN DISORDERS</t>
  </si>
  <si>
    <t>JOURNAL OF FORENSIC RADIOLOGY AND IMAGING</t>
  </si>
  <si>
    <t>QUADRUPLEX NUCLEIC ACIDS AS TARGETS FOR MEDICINAL CHEMISTRY</t>
  </si>
  <si>
    <t>INTERNATIONAL REVIEW OF CELL AND MOLECULAR BIOLOGY, VOL 343</t>
  </si>
  <si>
    <t>ENCYCLOPEDIA OF BIOMEDICAL GERONTOLOGY, VOL 2</t>
  </si>
  <si>
    <t>ROLE OF BIOENERGY IN THE EMERGING BIOECONOMY: RESOURCES, TECHNOLOGIES, SUSTAINABILITY AND POLICY</t>
  </si>
  <si>
    <t>ADVANCES IN AGRONOMY, VOL 163</t>
  </si>
  <si>
    <t>ADVANCES IN CLINICAL CHEMISTRY, VOL 94</t>
  </si>
  <si>
    <t>ADVANCES IN IMMUNOLOGY IN CHINA, PT B</t>
  </si>
  <si>
    <t>ADVANCES IN MOTIVATION SCIENCE, VOL 7</t>
  </si>
  <si>
    <t>SEMINARS IN ORTHODONTICS</t>
  </si>
  <si>
    <t>BIOPOLYMER-BASED FORMULATIONS</t>
  </si>
  <si>
    <t>BIOLOGY OF THE ENDOPLASMIC RETICULUM</t>
  </si>
  <si>
    <t>MEDICINAL PLANTS OF SOUTH ASIA: NOVEL SOURCES FOR DRUG DISCOVERY</t>
  </si>
  <si>
    <t>ADVANCES IN CANCER RESEARCH, VOL 148</t>
  </si>
  <si>
    <t>BIOPOLYMER NANOSTRUCTURES FOR FOOD ENCAPSULATION PURPOSES</t>
  </si>
  <si>
    <t>SOLID WASTE LANDFILLING: CONCEPTS, PROCESSES, TECHNOLOGIES</t>
  </si>
  <si>
    <t>SUSTAINABLE TRANSPORTATION AND SMART LOGISTICS: DECISION-MAKING MODELS AND SOLUTIONS</t>
  </si>
  <si>
    <t>METABOLONS AND SUPRAMOLECULAR ENZYME ASSEMBLIES</t>
  </si>
  <si>
    <t>17TH NORDIC LASER MATERIALS PROCESSING CONFERENCE (NOLAMP17)</t>
  </si>
  <si>
    <t>STUDIES IN NATURAL PRODUCTS CHEMISTRY, VOL 59</t>
  </si>
  <si>
    <t>TROPICAL ECOSYSTEMS IN THE 21ST CENTURY</t>
  </si>
  <si>
    <t>ZEBRAFISH IN BIOMEDICAL RESEARCH: BIOLOGY, HUSBANDRY, DISEASES, AND RESEARCH APPLICATIONS</t>
  </si>
  <si>
    <t>LIGNOCELLULOSE FOR FUTURE BIOECONOMY</t>
  </si>
  <si>
    <t>ADVANCES IN BIOENERGY, VOL 4</t>
  </si>
  <si>
    <t>SUPERHYDROPHOBIC POLYMER COATINGS: FUNDAMENTALS, DESIGN, FABRICATION, AND APPLICATIONS</t>
  </si>
  <si>
    <t>COMPUTATIONAL GEOMETRY-THEORY AND APPLICATIONS</t>
  </si>
  <si>
    <t>6TH ICAFT-INTERNATIONAL CONFERENCE ON ACCURACY IN FORMING TECHNOLOGY 25TH SFU-SAXON CONFERENCE ON FORMING TECHNOLOGY6TH AUTOMETFORM-INTERNATIONAL LOWER SILESIA-SAXONY CONFERENCE ON ADVANCED METAL FORMING PROCESSES IN THE AUTOMOTIVE INDUSTRY</t>
  </si>
  <si>
    <t>PROGRESS IN CRYSTAL GROWTH AND CHARACTERIZATION OF MATERIALS</t>
  </si>
  <si>
    <t>CRYSTALLOGRAPHY;MATERIALS SCIENCE, CHARACTERIZATION &amp; TESTING</t>
  </si>
  <si>
    <t>COMPUTATIONAL APPROACHES FOR UNDERSTANDING DYNAMICAL SYSTEMS: PROTEIN FOLDING AND ASSEMBLY</t>
  </si>
  <si>
    <t>SURGERY OPEN SCIENCE</t>
  </si>
  <si>
    <t>SEDIMENTARY BASINS OF THE UNITED STATES AND CANADA, 2ND EDITION</t>
  </si>
  <si>
    <t>LIGNOCELLULOSIC BIOMASS TO LIQUID BIOFUELS</t>
  </si>
  <si>
    <t>POST-TRANSLATIONAL MODIFICATIONS THAT MODULATE ENZYME ACTIVITY</t>
  </si>
  <si>
    <t>CARBON-BASED NANOFILLERS AND THEIR RUBBER NANOCOMPOSITES: CARBON NANO-OBJECTS</t>
  </si>
  <si>
    <t>MITOCHONDRIA, 3RD EDITION</t>
  </si>
  <si>
    <t>ADVANCES IN APPLIED MECHANICS, VOL 53</t>
  </si>
  <si>
    <t>ADVANCES IN AGRONOMY, VOL 158</t>
  </si>
  <si>
    <t>CANCER IMMUNOTHERAPY</t>
  </si>
  <si>
    <t>PHARMACOLOGY OF RESTLESS LEGS SYNDROME (RLS)</t>
  </si>
  <si>
    <t>TRANS-NEPTUNIAN SOLAR SYSTEM</t>
  </si>
  <si>
    <t>SEXOLOGIES</t>
  </si>
  <si>
    <t>WATERBORNE PATHOGENS: DETECTION AND TREATMENT</t>
  </si>
  <si>
    <t>ROLE OF BLOCKCHAIN TECHNOLOGY IN IOT APPLICATIONS</t>
  </si>
  <si>
    <t>NANOMATERIALS FOR MAGNETIC AND OPTICAL HYPERTHERMIA APPLICATIONS</t>
  </si>
  <si>
    <t>3D AND 4D PRINTING OF POLYMER NANOCOMPOSITE MATERIALS: PROCESSES, APPLICATIONS, AND CHALLENGES</t>
  </si>
  <si>
    <t>RICE BRAN AND RICE BRAN OIL: CHEMISTRY, PROCESSING AND UTILIZATION</t>
  </si>
  <si>
    <t>ELECTROCHEMICAL BIOSENSORS</t>
  </si>
  <si>
    <t>ANTHROPOLOGIE</t>
  </si>
  <si>
    <t>ANTHROPOLOGY</t>
  </si>
  <si>
    <t>NANOENGINEERED BIOMATERIALS FOR REGENERATIVE MEDICINE</t>
  </si>
  <si>
    <t>RECYCLING OF POLYETHYLENE TEREPHTHALATE BOTTLES</t>
  </si>
  <si>
    <t>INDUSTRIAL APPLICATIONS OF NANOMATERIALS</t>
  </si>
  <si>
    <t>JOURNAL OF CO-OPERATIVE ORGANIZATION AND MANAGEMENT</t>
  </si>
  <si>
    <t>NANOBIOMATERIALS IN CLINICAL DENTISTRY, 2ND EDITION</t>
  </si>
  <si>
    <t>EUROPEAN UROLOGY OPEN SCIENCE</t>
  </si>
  <si>
    <t>ANIMAL AGRICULTURE: SUSTAINABILITY, CHALLENGES AND INNOVATIONS</t>
  </si>
  <si>
    <t>ADVANCES IN PHYTONANOTECHNOLOGY: FROM SYNTHESIS TO APPLICATION</t>
  </si>
  <si>
    <t>METHODS IN ENZYMOLOGY: NANOARMORING OF ENZYMES WITH CARBON NANOTUBES AND MAGNETIC NANOPARTICLES</t>
  </si>
  <si>
    <t>MEDICINAL CHEMISTRY</t>
  </si>
  <si>
    <t>CELLULAR NUTRIENT UTILIZATION AND CANCER</t>
  </si>
  <si>
    <t>THREE-DIMENSIONAL ELECTRON MICROSCOPY</t>
  </si>
  <si>
    <t>ECHINODERMS, PT B</t>
  </si>
  <si>
    <t>DIGITAL TWIN PARADIGM FOR SMARTER SYSTEMS AND ENVIRONMENTS: THE INDUSTRY USE CASES</t>
  </si>
  <si>
    <t>HANDBOOK OF PHARMACEUTICAL WET GRANULATION: THEORY AND PRACTICE IN A QUALITY BY DESIGN PARADIGM</t>
  </si>
  <si>
    <t>NUCLEIC ACID SENSING AND IMMUNITY, PT A</t>
  </si>
  <si>
    <t>CURRENT RESEARCH IN STRUCTURAL BIOLOGY</t>
  </si>
  <si>
    <t>ANTIBIOTICS AND ANTIMICROBIAL RESISTANCE GENES IN THE ENVIRONMENT</t>
  </si>
  <si>
    <t>HANDBOOK OF SLEEP RESEARCH, VOL 30</t>
  </si>
  <si>
    <t>RECENT ADVANCES IN DEVELOPMENT OF PLATFORM CHEMICALS</t>
  </si>
  <si>
    <t>EMERGING AND REEMERGING VIRAL PATHOGENS, VOL 1: FUNDAMENTAL AND BASIC VIROLOGY ASPECTS OF HUMAN, ANIMAL AND PLANT PATHOGENS</t>
  </si>
  <si>
    <t>CARBON NANOMATERIALS FOR AGRI-FOOD AND ENVIRONMENTAL APPLICATIONS</t>
  </si>
  <si>
    <t>SEPARATION OF FUNCTIONAL MOLECULES IN FOOD BY MEMBRANE TECHNOLOGY</t>
  </si>
  <si>
    <t>NANOMATERIALS FOR SOLAR CELL APPLICATIONS</t>
  </si>
  <si>
    <t>ADVANCES IN INSECT PHYSIOLOGY, VOL 56</t>
  </si>
  <si>
    <t>IMMUNOBIOLOGY OF DENDRITIC CELLS, PT B</t>
  </si>
  <si>
    <t>MACHINE LEARNING IN BIO-SIGNAL ANALYSIS AND DIAGNOSTIC IMAGING</t>
  </si>
  <si>
    <t>APPLIED SURFACE SCIENCE ADVANCES</t>
  </si>
  <si>
    <t>ADVANCES IN AGRONOMY, VOL 160</t>
  </si>
  <si>
    <t>ADVANCED NANOMATERIALS FOR POLLUTANT SENSING AND ENVIRONMENTAL CATALYSIS</t>
  </si>
  <si>
    <t>HANDBOOK OF THE BEHAVIORAL NEUROBIOLOGY OF SEROTONIN, 2ND EDITION</t>
  </si>
  <si>
    <t>6TH INTERNATIONAL CONFERENCE FRACTURE MECHANICS OF MATERIALS AND STRUCTURAL INTEGRITY (FMSI 2019)</t>
  </si>
  <si>
    <t>MICROBIOME AND METABOLOME IN DIAGNOSIS, THERAPY, AND OTHER STRATEGIC APPLICATIONS</t>
  </si>
  <si>
    <t>COMMON MARMOSET IN CAPTIVITY AND BIOMEDICAL RESEARCH</t>
  </si>
  <si>
    <t>METAL NANOPARTICLES FOR DRUG DELIVERY AND DIAGNOSTIC APPLICATIONS</t>
  </si>
  <si>
    <t>SMART BIOREMEDIATION TECHNOLOGIES: MICROBIAL ENZYMES</t>
  </si>
  <si>
    <t>ETHANOL: SCIENCE AND ENGINEERING</t>
  </si>
  <si>
    <t>CHEMICAL AND SYNTHETIC BIOLOGY APPROACHES TO UNDERSTAND CELLULAR FUNCTIONS - PT A</t>
  </si>
  <si>
    <t>MATHEMATICAL MODELLING IN MOTOR NEUROSCIENCE: STATE OF THE ART AND TRANSLATION TO THE CLINIC. GAZE ORIENTING MECHANISMS AND DISEASE</t>
  </si>
  <si>
    <t>BRAIN IMAGING</t>
  </si>
  <si>
    <t>MULTISENSORY PERCEPTION: FROM LABORATORY TO CLINIC</t>
  </si>
  <si>
    <t>EPILEPSY &amp; BEHAVIOR CASE REPORTS</t>
  </si>
  <si>
    <t>BIOLOGICAL NMR PT A</t>
  </si>
  <si>
    <t>MICROBIOME IN HEALTH AND DISEASE</t>
  </si>
  <si>
    <t>TRANSPORTATION, LAND USE, AND ENVIRONMENTAL PLANNING</t>
  </si>
  <si>
    <t>ADVANCES IN CLINICAL CHEMISTRY, VOL 88</t>
  </si>
  <si>
    <t>CERIUM OXIDE (CEO2): SYNTHESIS, PROPERTIES AND APPLICATIONS</t>
  </si>
  <si>
    <t>EXOSOMES: A CLINICAL COMPENDIUM</t>
  </si>
  <si>
    <t>METABOLIC AND BIOENERGETIC DRIVERS OF NEURODEGENERATIVE DISEASE: TREATING NEURODEGENERATIVE DISEASES AS METABOLIC DISEASES</t>
  </si>
  <si>
    <t>GRAPHENE SURFACES: PARTICLES AND CATALYSTS</t>
  </si>
  <si>
    <t>MICROFLUIDICS FOR PHARMACEUTICAL APPLICATIONS: FROM NANO/MICRO SYSTEMS FABRICATION TO CONTROLLED DRUG DELIVERY</t>
  </si>
  <si>
    <t>METABOLIC AND BIOENERGETIC DRIVERS OF NEURODEGENERATIVE DISEASE: NEURODEGENERATIVE DISEASE RESEARCH AND COMMONALITIES WITH METABOLIC DISEASES</t>
  </si>
  <si>
    <t>FRESH-CUT FRUITS AND VEGETABLES: TECHNOLOGIES AND MECHANISMS FOR SAFETY CONTROL</t>
  </si>
  <si>
    <t>MOBILITY PATTERNS, BIG DATA AND TRANSPORT ANALYTICS: TOOLS AND APPLICATIONS FOR MODELING</t>
  </si>
  <si>
    <t>AUTOPHAGY IN HEALTH AND DISEASE</t>
  </si>
  <si>
    <t>FUTURE OF AGRICULTURAL LANDSCAPES, PT I</t>
  </si>
  <si>
    <t>ADVANCES IN CYANOBACTERIAL BIOLOGY</t>
  </si>
  <si>
    <t>SEMINARS IN ROENTGENOLOGY</t>
  </si>
  <si>
    <t>NUTRITION AND ENHANCED SPORTS PERFORMANCE: MUSCLE BUILDING, ENDURANCE, AND STRENGTH, 2ND EDITION</t>
  </si>
  <si>
    <t>PLANT FACTORY USING ARTIFICIAL LIGHT: ADAPTING TO ENVIRONMENTAL DISRUPTION AND CLUES TO AGRICULTURAL INNOVATION</t>
  </si>
  <si>
    <t>CLINICAL AND TRANSLATIONAL PERSPECTIVES ON WILSON DISEASE</t>
  </si>
  <si>
    <t>COMPUTATIONAL CHEMISTRY</t>
  </si>
  <si>
    <t>COLLOIDAL METAL OXIDE NANOPARTICLES: SYNTHESIS, CHARACTERIZATION AND APPLICATIONS</t>
  </si>
  <si>
    <t>OPTICAL FIBER TELECOMMUNICATIONS VII</t>
  </si>
  <si>
    <t>ADVANCES IN AGRONOMY, VOL 162</t>
  </si>
  <si>
    <t>TRANSGENIC PLANT TECHNOLOGY FOR REMEDIATION OF TOXIC METALS AND METALLOIDS</t>
  </si>
  <si>
    <t>TRANSFUSION MEDICINE AND HEMOSTASIS: CLINICAL AND LABORATORY ASPECTS, 3RD EDITION</t>
  </si>
  <si>
    <t>ADVANCES IN CLINICAL CHEMISTRY, VOL 91</t>
  </si>
  <si>
    <t>ADVANCES IN MICROBIAL PHYSIOLOGY, VOL 75</t>
  </si>
  <si>
    <t>SAFETY AND PRACTICE FOR ORGANIC FOOD</t>
  </si>
  <si>
    <t>COMPLEX ADAPTIVE SYSTEMS</t>
  </si>
  <si>
    <t>MOLECULAR ASPECTS OF PLANT BENEFICIAL MICROBES IN AGRICULTURE</t>
  </si>
  <si>
    <t>LATE AGING ASSOCIATED CHANGES IN ALCOHOL SENSITIVITY, NEUROBEHAVIORAL FUNCTION, AND NEUROINFLAMMATION</t>
  </si>
  <si>
    <t>ADVANCES IN PARASITOLOGY, VOL 104</t>
  </si>
  <si>
    <t>MULTIMODAL BEHAVIOR ANALYSIS IN THE WILD: ADVANCES AND CHALLENGES</t>
  </si>
  <si>
    <t>ADVANCES IN BIOLOGICAL SCIENCE RESEARCH: A PRACTICAL APPROACH</t>
  </si>
  <si>
    <t>COGNITIVE BIASES IN HEALTH AND PSYCHIATRIC DISORDERS</t>
  </si>
  <si>
    <t>PRIMING-MEDIATED STRESS AND CROSS-STRESS TOLERANCE IN CROP PLANTS</t>
  </si>
  <si>
    <t>APUNTS-MEDICINA DE L ESPORT</t>
  </si>
  <si>
    <t>TUMOR IMMUNOLOGY AND IMMUNOTHERAPY - CELLULAR METHODS, PT B</t>
  </si>
  <si>
    <t>GENE REGULATORY NETWORKS</t>
  </si>
  <si>
    <t>GRADIENTS AND TISSUE PATTERNING</t>
  </si>
  <si>
    <t>ANNALES DE PATHOLOGIE</t>
  </si>
  <si>
    <t>HIPERTENSION Y RIESGO VASCULAR</t>
  </si>
  <si>
    <t>ADVANCES IN CLINICAL CHEMISTRY, VOL 93</t>
  </si>
  <si>
    <t>TECHNOLOGICAL LEARNING IN THE TRANSITION TO A LOW-CARBON ENERGY SYSTEM: CONCEPTUAL ISSUES, EMPIRICAL FINDINGS, AND USE, IN ENERGY MODELING</t>
  </si>
  <si>
    <t>MACHINE LEARNING IN GEOSCIENCES</t>
  </si>
  <si>
    <t>STARCHES FOR FOOD APPLICATION: CHEMICAL, TECHNOLOGICAL AND HEALTH PROPERTIES</t>
  </si>
  <si>
    <t>SCIENCE AND ENGINEERING OF HYDROGEN-BASED ENERGY TECHNOLOGIES: HYDROGEN PRODUCTION AND PRACTICAL APPLICATIONS IN ENERGY GENERATION</t>
  </si>
  <si>
    <t>MARINE PROTECTED AREAS: SCIENCE, POLICY AND MANAGEMENT</t>
  </si>
  <si>
    <t>NANOTUBE SUPERFIBER MATERIALS, 2 EDITION</t>
  </si>
  <si>
    <t>ADVANCES IN AGRONOMY, VOL 157</t>
  </si>
  <si>
    <t>REVISTA INTERNACIONAL DE ANDROLOGIA</t>
  </si>
  <si>
    <t>ANDROLOGY</t>
  </si>
  <si>
    <t>PROGRESS IN OPTICS, VOL 64</t>
  </si>
  <si>
    <t>ADVANCES IN GENETICS, VOL 103</t>
  </si>
  <si>
    <t>ADVANCES IN AGRONOMY, VOL 159</t>
  </si>
  <si>
    <t>G PROTEIN-COUPLED RECEPTORS, PT B</t>
  </si>
  <si>
    <t>RECEPTOR TYROSINE KINASES</t>
  </si>
  <si>
    <t>ALKALOIDS, VOL 83</t>
  </si>
  <si>
    <t>CHEMICAL AND SYNTHETIC BIOLOGY APPROACHES TO UNDERSTAND CELLULAR FUNCTIONS - PT B</t>
  </si>
  <si>
    <t>NANOSTRUCTURED POLYMER COMPOSITES FOR BIOMEDICAL APPLICATIONS</t>
  </si>
  <si>
    <t>PROTEIN MISFOLDING</t>
  </si>
  <si>
    <t>INORGANIC POLLUTANTS IN WATER</t>
  </si>
  <si>
    <t>ADVANCES IN IMMUNOLOGY, VOL 142</t>
  </si>
  <si>
    <t>ENZYME ENGINEERING AND EVOLUTION: GENERAL METHODS</t>
  </si>
  <si>
    <t>TOXOPLASMA GONDII: THE MODEL APICOMPLEXAN-PERSPECTIVES AND METHODS, 3RD EDITION</t>
  </si>
  <si>
    <t>RESILIENCE IN COMPLEX SOCIO-ECOLOGICAL SYSTEMS</t>
  </si>
  <si>
    <t>NATURE-INSPIRED OPTIMIZATION ALGORITHMS FOR FUZZY CONTROLLED SERVO SYSTEMS</t>
  </si>
  <si>
    <t>SOLAR CELLS AND LIGHT MANAGEMENT: MATERIALS, STRATEGIES AND SUSTAINABILITY</t>
  </si>
  <si>
    <t>EURO JOURNAL ON COMPUTATIONAL OPTIMIZATION</t>
  </si>
  <si>
    <t>METABOLISM, STRUCTURE AND FUNCTION OF PLANT TETRAPYRROLES: INTRODUCTION, MICROBIAL AND EUKARYOTIC CHLOROPHYLL SYNTHESIS AND CATABOLISM</t>
  </si>
  <si>
    <t>CURRENT RESEARCH IN TOXICOLOGY</t>
  </si>
  <si>
    <t>CELL DEATH REGULATION IN HEALTH AND DISEASE - PT C</t>
  </si>
  <si>
    <t>MEMBRANE TRANSPORTERS IN THE PATHOGENESIS OF CARDIOVASCULAR AND LUNG DISORDERS</t>
  </si>
  <si>
    <t>ABSCISIC ACID IN PLANTS</t>
  </si>
  <si>
    <t>CONTROLLED AND MODIFIED ATMOSPHERES FOR FRESH AND FRESH-CUT PRODUCE</t>
  </si>
  <si>
    <t>SENESCENCE SIGNALLING AND CONTROL IN PLANTS</t>
  </si>
  <si>
    <t>NANOMYCOTOXICOLOGY: TREATING MYCOTOXINS IN THE NANO WAY</t>
  </si>
  <si>
    <t>SCIENCE OF HORMESIS IN HEALTH AND LONGEVITY</t>
  </si>
  <si>
    <t>NEW APPROACHES FOR FLAVIN CATALYSIS</t>
  </si>
  <si>
    <t>BULLETIN DE L ACADEMIE NATIONALE DE MEDECINE</t>
  </si>
  <si>
    <t>NANOMATERIALS FOR AGRICULTURE AND FORESTRY APPLICATIONS</t>
  </si>
  <si>
    <t>LIPID-BASED NANOSTRUCTURES FOR FOOD ENCAPSULATION PURPOSES, VOL 2</t>
  </si>
  <si>
    <t>ADVANCES IN SMART COATINGS AND THIN FILMS FOR FUTURE INDUSTRIAL AND BIOMEDICAL ENGINEERING APPLICATIONS</t>
  </si>
  <si>
    <t>GEOGRAPHICAL AND FINGERPRINTING DATA FOR POSITIONING AND NAVIGATION SYSTEMS: CHALLENGES, EXPERIENCES, AND TECHNOLOGY ROADMAP</t>
  </si>
  <si>
    <t>HIGHLIGHTING OPERATIONAL AND IMPLEMENTATION RESEARCH FOR CONTROL OF HELMINTHIASIS</t>
  </si>
  <si>
    <t>NUTRITIONAL BIOCHEMISTRY OF CHROMIUM(III)</t>
  </si>
  <si>
    <t>HUMAN PLURIPOTENT STEM CELL DERIVED ORGANOID MODELS</t>
  </si>
  <si>
    <t>BIOFUELS FOR A MORE SUSTAINABLE FUTURE: LIFE CYCLE SUSTAINABILITY ASSESSMENT AND MULTI-CRITERIA DECISION MAKING</t>
  </si>
  <si>
    <t>WASTE BIOREFINERY: INTEGRATING BIOREFINERIES FOR WASTE VALORISATION</t>
  </si>
  <si>
    <t>ENCYCLOPEDIA OF OCEAN SCIENCES, VOL 3: OCEAN DYNAMICS, 3RD EDITION</t>
  </si>
  <si>
    <t>NUTRITION CLINIQUE ET METABOLISME</t>
  </si>
  <si>
    <t>MATHEMATICAL MODELLING IN MOTOR NEUROSCIENCE: STATE OF THE ART AND TRANSLATION TO THE CLINIC. OCULAR MOTOR PLANT AND GAZE STABILIZATION MECHANISMS</t>
  </si>
  <si>
    <t>PREDICTING FUTURE OCEANS: SUSTAINABILITY OF OCEAN AND HUMAN SYSTEMS AMIDST GLOBAL ENVIRONMENTAL CHANGE</t>
  </si>
  <si>
    <t>COGNITION AND ADDICTION: A RESEARCHER'S GUIDE FROM MECHANISMS TOWARDS INTERVENTIONS</t>
  </si>
  <si>
    <t>GREEN FOOD PROCESSING TECHNIQUES: PRESERVATION, TRANSFORMATION AND EXTRACTION</t>
  </si>
  <si>
    <t>SPORTS, EXERCISE, AND NUTRITIONAL GENOMICS: CURRENT STATUS AND FUTURE DIRECTIONS</t>
  </si>
  <si>
    <t>STRUCTURAL ALLOYS FOR NUCLEAR ENERGY APPLICATIONS</t>
  </si>
  <si>
    <t>MUCOSAL VACCINES: INNOVATION FOR PREVENTING INFECTIOUS DISEASES, 2ND EDITION</t>
  </si>
  <si>
    <t>METAL-ORGANIC FRAMEWORKS (MOFS) FOR ENVIRONMENTAL APPLICATIONS</t>
  </si>
  <si>
    <t>ENERGY AND BEHAVIOUR: TOWARDS A LOW CARBON FUTURE</t>
  </si>
  <si>
    <t>PHARMACEUTICAL APPLICATIONS OF DENDRIMERS</t>
  </si>
  <si>
    <t>NEUROPSYCHOTHERAPEUTICS</t>
  </si>
  <si>
    <t>CHILD DEVELOPMENT AT THE INTERSECTION OF RACE AND SES</t>
  </si>
  <si>
    <t>NATURAL REMEDIES FOR PEST, DISEASE AND WEED CONTROL</t>
  </si>
  <si>
    <t>SCIENCE OF CARBON STORAGE IN DEEP SALINE FORMATIONS: PROCESS COUPLING ACROSS TIME AND SPATIAL SCALES</t>
  </si>
  <si>
    <t>CIRUGIA CARDIOVASCULAR</t>
  </si>
  <si>
    <t>PRINCIPLES OF NUTRIGENETICS AND NUTRIGENOMICS: FUNDAMENTALS OF INDIVIDUALIZED NUTRITION</t>
  </si>
  <si>
    <t>CELL DEATH REGULATION IN HEALTH AND DISEASE - PT A</t>
  </si>
  <si>
    <t>CHARACTERIZATION OF NANOENCAPSULATED FOOD INGREDIENTS, VOL 4</t>
  </si>
  <si>
    <t>G PROTEIN SIGNALING PATHWAYS IN HEALTH AND DISEASE</t>
  </si>
  <si>
    <t>CURRENT TRENDS AND FUTURE DEVELOPMENTS ON (BIO-) MEMBRANES: MEMBRANE DESALINATION SYSTEMS: THE NEXT GENERATION</t>
  </si>
  <si>
    <t>AUTOIMMUNE DISEASES, 6TH EDITION</t>
  </si>
  <si>
    <t>COASTAL ZONE MANAGEMENT: GLOBAL PERSPECTIVES, REGIONAL PROCESSES, LOCAL ISSUES</t>
  </si>
  <si>
    <t>SUSTAINABLE REMEDIATION OF CONTAMINATED SOIL AND GROUNDWATER: MATERIALS, PROCESSES, AND ASSESSMENT</t>
  </si>
  <si>
    <t>MOLECULAR NUTRITION: VITAMINS</t>
  </si>
  <si>
    <t>ONCOGENOMICS: FROM BASIC RESEARCH TO PRECISION MEDICINE</t>
  </si>
  <si>
    <t>SUGARCANE BIOREFINERY, TECHNOLOGY AND PERSPECTIVES</t>
  </si>
  <si>
    <t>NEUROSCIENCE OF ALCOHOL: MECHANISMS AND TREATMENT</t>
  </si>
  <si>
    <t>ADVANCES IN HETEROCYCLIC CHEMISTRY, VOL 128</t>
  </si>
  <si>
    <t>ENCYCLOPEDIA OF OCEAN SCIENCES, VOL 2: MARINE LIFE, 3RD EDITION</t>
  </si>
  <si>
    <t>TUMOR IMMUNOLOGY AND IMMUNOTHERAPY - INTEGRATED METHODS, PT B</t>
  </si>
  <si>
    <t>REVISTA MEDICA CLINICA LAS CONDES</t>
  </si>
  <si>
    <t>GREEN SUSTAINABLE PROCESS FOR CHEMICAL AND ENVIRONMENTAL ENGINEERING AND SCIENCE: SUPERCRITICAL CARBON DIOXIDE AS GREEN SOLVENT</t>
  </si>
  <si>
    <t>INDUS RIVER BASIN: WATER SECURITY AND SUSTAINABILITY</t>
  </si>
  <si>
    <t>EURO JOURNAL ON DECISION PROCESSES</t>
  </si>
  <si>
    <t>NEUTRON CRYSTALLOGRAPHY IN STRUCTURAL BIOLOGY</t>
  </si>
  <si>
    <t>GIARDIA AND GIARDIASIS, PT B</t>
  </si>
  <si>
    <t>POLYMERIC NANOMATERIALS IN NANOTHERAPEUTICS</t>
  </si>
  <si>
    <t>NEW AND FUTURE DEVELOPMENTS IN MICROBIAL BIOTECHNOLOGY AND BIOENGINEERING: MICROBIAL GENES BIOCHEMISTRY AND APPLICATIONS</t>
  </si>
  <si>
    <t>HANDBOOK OF FARM, DAIRY AND FOOD MACHINERY ENGINEERING, 3RD EDITION</t>
  </si>
  <si>
    <t>EVOLUTION OF THE HUMAN BRAIN: FROM MATTER TO MIND</t>
  </si>
  <si>
    <t>SAVING FOOD: PRODUCTION, SUPPLY CHAIN, FOOD WASTE, AND FOOD CONSUMPTION</t>
  </si>
  <si>
    <t>ADVANCES IN ORGANOMETALLIC CHEMISTRY, VOL 71</t>
  </si>
  <si>
    <t>MOLECULAR ASTROPHYSICS</t>
  </si>
  <si>
    <t>BIODIVERSITY OF PANTEPUI: THE PRISTINE LOST WORLD OF THE NEOTROPICAL GUIANA HIGHLANDS</t>
  </si>
  <si>
    <t>UBIQUITIN AND UBIQUITIN-LIKE PROTEIN MODIFIERS</t>
  </si>
  <si>
    <t>EVALUATING WATER QUALITY TO PREVENT FUTURE DISASTERS, VOL 11</t>
  </si>
  <si>
    <t>ECOSYSTEM CONSEQUENCES OF SOIL WARMING: MICROBES, VEGETATION, FAUNA, AND SOIL BIOGEOCHEMISTRY</t>
  </si>
  <si>
    <t>SEAWEEDS AROUND THE WORLD: STATE OF ART AND PERSPECTIVES</t>
  </si>
  <si>
    <t>FUNCTIONAL AND PRESERVATIVE PROPERTIES OF PHYTOCHEMICALS</t>
  </si>
  <si>
    <t>ADVANCES IN COLD PLASMA APPLICATIONS FOR FOOD SAFETY AND PRESERVATION</t>
  </si>
  <si>
    <t>STUDIES IN NATURAL PRODUCTS CHEMISTRY: BIOACTIVE NATURAL PRODUCTS, VOL 63</t>
  </si>
  <si>
    <t>VIRAL POLYMERASES: STRUCTURES, FUNCTIONS, AND ROLES AS ANTIVIRAL DRUG TARGETS</t>
  </si>
  <si>
    <t>POLYMERIC NANOPARTICLES AS A PROMISING TOOL FOR ANTI-CANCER THERAPEUTICS</t>
  </si>
  <si>
    <t>ANNUAL REPORTS IN COMPUTATIONAL CHEMISTRY, VOL 15</t>
  </si>
  <si>
    <t>NANOHYBRID AND NANOPOROUS MATERIALS FOR AQUATIC POLLUTION CONTROL</t>
  </si>
  <si>
    <t>TECHNIQUES AND INNOVATIONS IN GASTROINTESTINAL ENDOSCOPY</t>
  </si>
  <si>
    <t>ANESTHESIE &amp; REANIMATION</t>
  </si>
  <si>
    <t>EVOLUTION PSYCHIATRIQUE</t>
  </si>
  <si>
    <t>17TH ANNUAL CONFERENCE ON SYSTEMS ENGINEERING RESEARCH (CSER)</t>
  </si>
  <si>
    <t>DISTRIBUTED ENERGY RESOURCES IN MICROGRIDS: INTEGRATION, CHALLENGES AND OPTIMIZATION</t>
  </si>
  <si>
    <t>ENGINEERED NANOMATERIALS AND PHYTONANOTECHNOLOGY: CHALLENGES FOR PLANT SUSTAINABILITY</t>
  </si>
  <si>
    <t>ECHINODERMS, PT A</t>
  </si>
  <si>
    <t>MOLECULAR PHYSIOLOGY AND BIOTECHNOLOGY OF TREES</t>
  </si>
  <si>
    <t>IMAGING IN MOVEMENT DISORDERS: IMAGING IN NON-PARKINSONIAN MOVEMENT DISORDERS AND DEMENTIAS, PT 2</t>
  </si>
  <si>
    <t>GIARDIA AND GIARDIASIS, PT A</t>
  </si>
  <si>
    <t>OLIGOMERIZATION IN HEALTH AND DISEASE: FROM ENZYMES TO G PROTEIN-COUPLED RECEPTORS</t>
  </si>
  <si>
    <t>HANDBOOK ON THE PHYSICS AND CHEMISTRY OF RARE EARTHS: INCLUDING ACTINIDES, VOL 56</t>
  </si>
  <si>
    <t>CRISPR-CAS ENZYMES</t>
  </si>
  <si>
    <t>GLOBAL CHANGE AND FOREST SOILS: CULTIVATING STEWARDSHIP OF A FINITE NATURAL RESOURCE, VOL 36</t>
  </si>
  <si>
    <t>ADVANCES IN APPLIED MICROBIOLOGY, VOL 110</t>
  </si>
  <si>
    <t>SUSTAINABLE FOOD SUPPLY CHAINS: PLANNING, DESIGN, AND CONTROL THROUGH INTERDISCIPLINARY METHODOLOGIES</t>
  </si>
  <si>
    <t>SMART NANOCONCRETES AND CEMENT-BASED MATERIALS: PROPERTIES, MODELLING AND APPLICATIONS</t>
  </si>
  <si>
    <t>NANOPHARMACEUTICALS, VOL. 1</t>
  </si>
  <si>
    <t>SIALIC ACIDS, PT II: BIOLOGICAL AND BIOMEDICAL ASPECTS</t>
  </si>
  <si>
    <t>WATER QUALITY MONITORING AND MANAGEMENT: BASIS, TECHNOLOGY AND CASE STUDIES</t>
  </si>
  <si>
    <t>ADVANCED BIOSENSORS FOR HEALTH CARE APPLICATIONS</t>
  </si>
  <si>
    <t>STRESS AND BRAIN HEALTH: IN CLINICAL CONDITIONS</t>
  </si>
  <si>
    <t>INTERNATIONAL REVIEW OF CELL AND MOLECULAR BIOLOGY, VOL 346</t>
  </si>
  <si>
    <t>RETINOID SIGNALING PATHWAYS</t>
  </si>
  <si>
    <t>NOVEL THERAPEUTIC ADVANCES IN GLIOBLASTOMA</t>
  </si>
  <si>
    <t>ADVANCES IN CHILD DEVELOPMENT AND BEHAVIOR, VOL 56</t>
  </si>
  <si>
    <t>WEARABLE ROBOTICS: SYSTEMS AND APPLICATIONS</t>
  </si>
  <si>
    <t>MICROBIAL WASTEWATER TREATMENT</t>
  </si>
  <si>
    <t>TUMOR IMMUNOLOGY AND IMMUNOTHERAPY - INTEGRATED METHODS, PT A</t>
  </si>
  <si>
    <t>WATER OXIDATION CATALYSTS</t>
  </si>
  <si>
    <t>DEMAND FOR EMERGING TRANSPORTATION SYSTEMS: MODELING ADOPTION, SATISFACTION, AND MOBILITY PATTERNS</t>
  </si>
  <si>
    <t>ADVANCES IN EXPERIMENTAL SOCIAL PSYCHOLOGY, VOL 62</t>
  </si>
  <si>
    <t>ARTIFICIAL INTELLIGENCE IN PRECISION HEALTH: FROM CONCEPT TO APPLICATIONS</t>
  </si>
  <si>
    <t>EPIGENETICS OF CANCER PREVENTION</t>
  </si>
  <si>
    <t>CAROTENOIDS: PROPERTIES, PROCESSING AND APPLICATIONS</t>
  </si>
  <si>
    <t>NUCLEIC ACID SENSING AND IMMUNITY, PT B</t>
  </si>
  <si>
    <t>INTERNATIONAL REVIEW OF CELL AND MOLECULAR BIOLOGY</t>
  </si>
  <si>
    <t>DEEP LEARNING AND PARALLEL COMPUTING ENVIRONMENT FOR BIOENGINEERING SYSTEMS</t>
  </si>
  <si>
    <t>EXTREME WILDFIRE EVENTS AND DISASTERS: ROOT CAUSES AND NEW MANAGEMENT STRATEGIES</t>
  </si>
  <si>
    <t>CURRENT TRENDS AND FUTURE DEVELOPMENTS ON (BIO-) MEMBRANES: MEMBRANE PROCESSES IN THE PHARMACEUTICAL AND BIOTECHNOLOGICAL FIELD</t>
  </si>
  <si>
    <t>CHANGING CLIMATE AND RESOURCE USE EFFICIENCY IN PLANTS</t>
  </si>
  <si>
    <t>14TH INTERNATIONAL CONFERENCE ON CURRENT RESEARCH INFORMATION SYSTEMS (CRIS2018): FAIRNESS OF RESEARCH INFORMATION</t>
  </si>
  <si>
    <t>NEW DEVELOPMENTS IN NANOSENSORS FOR PHARMACEUTICAL ANALYSIS</t>
  </si>
  <si>
    <t>ENCYCLOPEDIA OF BIOMEDICAL ENGINEERING, VOL 3</t>
  </si>
  <si>
    <t>CURRENT DEVELOPMENTS IN BIOTECHNOLOGY AND BIOENGINEERING: ADVANCED MEMBRANE SEPARATION PROCESSES FOR SUSTAINABLE WATER AND WASTEWATER MANAGEMENT - CASE STUDIES AND SUSTAINABILITY ANALYSIS</t>
  </si>
  <si>
    <t>INNOVATION IN NEAR-SURFACE GEOPHYSICS: INSTRUMENTATION, APPLICATION, AND DATA PROCESSING METHODS</t>
  </si>
  <si>
    <t>CLIMATE EXTREMES AND THEIR IMPLICATIONS FOR IMPACT AND RISK ASSESSMENT</t>
  </si>
  <si>
    <t>CURRENT TRENDS AND FUTURE DEVELOPMENTS ON (BIO-) MEMBRANES: REVERSE AND FORWARD OSMOSIS: PRINCIPLES, APPLICATIONS, ADVANCES</t>
  </si>
  <si>
    <t>AGRI-FOOD INDUSTRY STRATEGIES FOR HEALTHY DIETS AND SUSTAINABILITY: NEW CHALLENGES IN NUTRITION AND PUBLIC HEALTH</t>
  </si>
  <si>
    <t>TECHNIQUES IN GASTROINTESTINAL ENDOSCOPY</t>
  </si>
  <si>
    <t>NANOMATERIALS IN ROCKET PROPULSION SYSTEMS</t>
  </si>
  <si>
    <t>POLYMER-PROTEIN CONJUGATES: FROM PEGYLATION AND BEYOND</t>
  </si>
  <si>
    <t>CURRENT DEVELOPMENTS IN BIOTECHNOLOGY AND BIOENGINEERING: ADVANCED MEMBRANE SEPARATION PROCESSES FOR SUSTAINABLE WATER AND WASTEWATER MANAGEMENT - AEROBIC MEMBRANE BIOREACTOR PROCESSES AND TECHNOLOGIES</t>
  </si>
  <si>
    <t>ADVANCES IN AGRONOMY, VOL 161</t>
  </si>
  <si>
    <t>9TH INTERNATIONAL YOUNG SCIENTISTS CONFERENCE IN COMPUTATIONAL SCIENCE, YSC2020</t>
  </si>
  <si>
    <t>ADVANCES IN MARINE BIOLOGY, VOL 82</t>
  </si>
  <si>
    <t>STRESS RESILIENCE: MOLECULAR AND BEHAVIORAL ASPECTS</t>
  </si>
  <si>
    <t>CLINICAL PEDIATRIC EMERGENCY MEDICINE</t>
  </si>
  <si>
    <t>TRIBUTE TO EMIL WOLF</t>
  </si>
  <si>
    <t>CHRONIC RENAL DISEASE, 2ND EDITION</t>
  </si>
  <si>
    <t>MECHANISMS UNDERLYING MICROBIAL SYMBIOSIS</t>
  </si>
  <si>
    <t>PSYCHOLOGIE FRANCAISE</t>
  </si>
  <si>
    <t>MANAGEMENT STRATEGIES FOR SUSTAINABLE CATTLE PRODUCTION IN SOUTHERN PASTURES</t>
  </si>
  <si>
    <t>BIOVALORISATION OF WASTES TO RENEWABLE CHEMICALS AND BIOFUELS</t>
  </si>
  <si>
    <t>MATERNAL EFFECT GENES IN DEVELOPMENT</t>
  </si>
  <si>
    <t>NEW AND FUTURE DEVELOPMENTS IN MICROBIAL BIOTECHNOLOGY AND BIOENGINEERING: MICROBIAL BIOFILMS: CURRENT RESEARCH AND FUTURE TRENDS</t>
  </si>
  <si>
    <t>ADVANCES IN GENETICS, VOL 104</t>
  </si>
  <si>
    <t>DNA SENSORS AND INFLAMMASOMES</t>
  </si>
  <si>
    <t>SEMINARS IN VASCULAR SURGERY</t>
  </si>
  <si>
    <t>NEW PERSPECTIVES ON EARLY SOCIAL-COGNITIVE DEVELOPMENT</t>
  </si>
  <si>
    <t>CURRENT TRENDS AND FUTURE DEVELOPMENTS ON (BIO-) MEMBRANES: MEMBRANES IN ENVIRONMENTAL APPLICATIONS</t>
  </si>
  <si>
    <t>EMERGENCE OF PHARMACEUTICAL INDUSTRY GROWTH WITH INDUSTRIAL IOT APPROACH</t>
  </si>
  <si>
    <t>RECENT ADVANCES IN CHAOTIC SYSTEMS AND SYNCHRONIZATION: FROM THEORY TO REAL WORLD APPLICATIONS</t>
  </si>
  <si>
    <t>ADVANCES IN CANCER RESEARCH, VOL 142</t>
  </si>
  <si>
    <t>ADVANCES IN CATALYSIS, VOL 65</t>
  </si>
  <si>
    <t>SYNTHESIS AND APPLICATIONS OF ELECTROSPUN NANOFIBERS</t>
  </si>
  <si>
    <t>EXTREME HYDROCLIMATIC EVENTS AND MULTIVARIATE HAZARDS IN A CHANGING ENVIRONMENT: A REMOTE SENSING APPROACH</t>
  </si>
  <si>
    <t>BIOLOGY AND PHYSIOLOGY OF FRESHWATER NEOTROPICAL FISH</t>
  </si>
  <si>
    <t>HIGH-RISK POLLUTANTS IN WASTEWATER</t>
  </si>
  <si>
    <t>NANO-INSPIRED BIOSENSORS FOR PROTEIN ASSAY WITH CLINICAL APPLICATIONS</t>
  </si>
  <si>
    <t>NANOTECHNOLOGIES AND NANOMATERIALS FOR DIAGNOSTIC, CONSERVATION, AND RESTORATION OF CULTURAL HERITAGE</t>
  </si>
  <si>
    <t>SMART NANOCONTAINERS</t>
  </si>
  <si>
    <t>SAFFRON: THE AGE-OLD PANACEA IN A NEW LIGHT</t>
  </si>
  <si>
    <t>CHEMICAL TOOLS FOR IMAGING, MANIPULATING, AND TRACKING BIOLOGICAL SYSTEMS: DIVERSE CHEMICAL, OPTICAL AND BIOORTHOGONAL METHODS</t>
  </si>
  <si>
    <t>QUORUM SENSING: MOLECULAR MECHANISM AND BIOTECHNOLOGICAL APPLICATION</t>
  </si>
  <si>
    <t>ADVANCES IN CHILD DEVELOPMENT AND BEHAVIOR, VOL 58</t>
  </si>
  <si>
    <t>ADVANCES IN VIRUS RESEARCH, VOL 106</t>
  </si>
  <si>
    <t>ASIAN JOURNAL OF SOCIAL SCIENCE</t>
  </si>
  <si>
    <t>AREA STUDIES;SOCIAL SCIENCES, INTERDISCIPLINARY</t>
  </si>
  <si>
    <t>ADVANCES IN APPLIED MICROBIOLOGY, VOL 107</t>
  </si>
  <si>
    <t>SEROTONIN: THE MEDIATOR THAT SPANS EVOLUTION</t>
  </si>
  <si>
    <t>NEUROPHARMACOLOGY OF NEUROPROTECTION</t>
  </si>
  <si>
    <t>PHYTOCHEMICALS AS LEAD COMPOUNDS FOR NEW DRUG DISCOVERY</t>
  </si>
  <si>
    <t>PATHWAYS TO A SMARTER POWER SYSTEM</t>
  </si>
  <si>
    <t>NANOBIOSENSORS FOR BIOMOLECULAR TARGETING</t>
  </si>
  <si>
    <t>PHARMACOEPIGENETICS</t>
  </si>
  <si>
    <t>TUMOR IMMUNOLOGY AND IMMUNOTHERAPY - CELLULAR METHODS, PT A</t>
  </si>
  <si>
    <t>ENCYCLOPEDIA OF OCEAN SCIENCES, VOL 6: OCEAN INTERFACES &amp; HUMAN IMPACTS, 3RD EDITION</t>
  </si>
  <si>
    <t>SOCIAL NETWORK ANALYTICS: COMPUTATIONAL RESEARCH METHODS AND TECHNIQUES</t>
  </si>
  <si>
    <t>POPULATION DYNAMICS OF THE REEF CRISIS</t>
  </si>
  <si>
    <t>STATE OF THE ART OF MOLECULAR ELECTRONIC STRUCTURE COMPUTATIONS: CORRELATION METHODS, BASIS SETS AND MORE</t>
  </si>
  <si>
    <t>HEALTHCARE DATA ANALYTICS AND MANAGEMENT, VOL 2</t>
  </si>
  <si>
    <t>PHYSICIAN ASSISTANT CLINICS</t>
  </si>
  <si>
    <t>STEM CELLS AND BIOMATERIALS FOR REGENERATIVE MEDICINE</t>
  </si>
  <si>
    <t>CELL DEATH REGULATION IN HEALTH AND DISEASE - PT B</t>
  </si>
  <si>
    <t>INTRINSICALLY DISORDERED PROTEINS: DYNAMICS, BINDING, AND FUNCTION</t>
  </si>
  <si>
    <t>PSYCHOLOGY OF LEARNING AND MOTIVATION, VOL 71</t>
  </si>
  <si>
    <t>PROGRESS IN HETEROCYCLIC CHEMISTRY, VOL 31</t>
  </si>
  <si>
    <t>ADVANCES IN IMMUNOLOGY IN CHINA, PT A</t>
  </si>
  <si>
    <t>PLASMA MEMBRANE REPAIR</t>
  </si>
  <si>
    <t>RNA RECOGNITION</t>
  </si>
  <si>
    <t>5G NR: ARCHITECTURE, TECHNOLOGY, IMPLEMENTATION, AND OPERATION OF 3GPP NEW RADIO STANDARDS</t>
  </si>
  <si>
    <t>INSECT METAMORPHOSIS: FROM NATURAL HISTORY TO REGULATION OF DEVELOPMENT AND EVOLUTION</t>
  </si>
  <si>
    <t>ADVANCES IN BIOORGANOMETALLIC CHEMISTRY</t>
  </si>
  <si>
    <t>ADVANCES IN ORGANOMETALLIC CHEMISTRY, VOL 73</t>
  </si>
  <si>
    <t>FIRST INTERNATIONAL SYMPOSIUM ON RISK ANALYSIS AND SAFETY OF COMPLEX STRUCTURES AND COMPONENTS (IRAS 2019)</t>
  </si>
  <si>
    <t>POLYMER-BASED MULTIFUNCTIONAL NANOCOMPOSITES AND THEIR APPLICATIONS</t>
  </si>
  <si>
    <t>ENZYMATIC POLYMERIZATIONS</t>
  </si>
  <si>
    <t>TOXICOEPIGENETICS: CORE PRINCIPLES AND APPLICATIONS</t>
  </si>
  <si>
    <t>MATERNAL-FETAL AND NEONATAL ENDOCRINOLOGY: PHYSIOLOGY, PATHOPHYSIOLOGY, AND CLINICAL MANAGEMENT</t>
  </si>
  <si>
    <t>NANO-MATERIALS AS PHOTOCATALYSTS FOR DEGRADATION OF ENVIRONMENTAL POLLUTANTS: CHALLENGES AND POSSIBILITIES</t>
  </si>
  <si>
    <t>IMMUNOPATHOLOGY</t>
  </si>
  <si>
    <t>ADVANCES IN HETEROCYCLIC CHEMISTRY, VOL 129</t>
  </si>
  <si>
    <t>UBIQUITIN-DEPENDENT PROTEIN DEGRADATION</t>
  </si>
  <si>
    <t>PRATIQUES PSYCHOLOGIQUES</t>
  </si>
  <si>
    <t>ADVANCED FUNCTIONAL POLYMERS FOR BIOMEDICAL APPLICATIONS</t>
  </si>
  <si>
    <t>MATERIALS FOR BIOMEDICAL ENGINEERING: INORGANIC MICRO- AND NANOSTRUCTURES</t>
  </si>
  <si>
    <t>DANCING PROTEIN CLOUDS: INTRINSICALLY DISORDERED PROTEINS IN HEALTH AND DISEASE, PT B</t>
  </si>
  <si>
    <t>ADVANCES IN EXPERIMENTAL SOCIAL PSYCHOLOGY, VOL 60</t>
  </si>
  <si>
    <t>GREEN SUSTAINABLE PROCESS FOR CHEMICAL AND ENVIRONMENTAL ENGINEERING AND SCIENCE</t>
  </si>
  <si>
    <t>PEDIATRIC DENTAL JOURNAL</t>
  </si>
  <si>
    <t>ADVANCES IN CLINICAL CHEMISTRY, VOL 92</t>
  </si>
  <si>
    <t>DIETARY FIBER: PROPERTIES, RECOVERY, AND APPLICATIONS</t>
  </si>
  <si>
    <t>NUTRITION AND SKELETAL MUSCLE</t>
  </si>
  <si>
    <t>FUNDAMENTALS AND APPLICATIONS OF FOURIER TRANSFORM MASS SPECTROMETRY</t>
  </si>
  <si>
    <t>NANOSTRUCTURED THIN FILMS: FUNDAMENTALS AND APPLICATIONS</t>
  </si>
  <si>
    <t>NANOMATERIALS FOR AIR REMEDIATION</t>
  </si>
  <si>
    <t>ADVANCES IN EXPERIMENTAL SOCIAL PSYCHOLOGY, VOL 59</t>
  </si>
  <si>
    <t>EJVES VASCULAR FORUM</t>
  </si>
  <si>
    <t>REVERSE OSMOSIS</t>
  </si>
  <si>
    <t>PYROLYSIS OF ORGANIC MOLECULES: APPLICATIONS TO HEALTH AND ENVIRONMENTAL ISSUES, 2ND EDITION</t>
  </si>
  <si>
    <t>GPCR SIGNALING IN CANCER</t>
  </si>
  <si>
    <t>PERSONALIZED PSYCHIATRY</t>
  </si>
  <si>
    <t>MANAGEMENT OF EMERGING PUBLIC HEALTH ISSUES AND RISKS: MULTIDISCIPLINARY APPROACHES TO THE CHANGING ENVIRONMENT</t>
  </si>
  <si>
    <t>NANOTECHNOLOGY IN MODERN ANIMAL BIOTECHNOLOGY: CONCEPTS AND APPLICATIONS</t>
  </si>
  <si>
    <t>NUCLEAR AND PARTICLE PHYSICS PROCEEDINGS</t>
  </si>
  <si>
    <t>SMART CITY EMERGENCE: CASES FROM AROUND THE WORLD</t>
  </si>
  <si>
    <t>CELL-DERIVED MATRICES, PT B</t>
  </si>
  <si>
    <t>ENCYCLOPEDIA OF OCEAN SCIENCES, VOL 5: TECHNOLOGY, INSTRUMENTATION, 3RD EDITION</t>
  </si>
  <si>
    <t>ADVANCES IN THE STUDY OF BEHAVIOR, VOL 51</t>
  </si>
  <si>
    <t>INNOVATION STRATEGIES IN ENVIRONMENTAL SCIENCE</t>
  </si>
  <si>
    <t>HANDBOOK OF METABOLIC PHENOTYPING</t>
  </si>
  <si>
    <t>6TH INTERNATIONAL E-CONFERENCE ON INDUSTRIAL, MECHANICAL, ELECTRICAL AND CHEMICAL ENGINEERING (ICIMECE 2020) SPECIAL SYMPOSIUM - INTEGRITY OF MECHANICAL STRUCTURE AND MATERIAL</t>
  </si>
  <si>
    <t>ROLE OF ECOSYSTEM SERVICES IN SUSTAINABLE FOOD SYSTEMS</t>
  </si>
  <si>
    <t>SINGLE-CELL OMICS: TECHNOLOGICAL ADVANCES AND APPLICATIONS, VOL 1: TECHNOLOGICAL ADVANCES</t>
  </si>
  <si>
    <t>DEVELOPMENT OF SOCIAL ESSENTIALISM</t>
  </si>
  <si>
    <t>PROTEIN KINASE INHIBITORS AS SENSITIZING AGENTS FOR CHEMOTHERAPY, VOL 4</t>
  </si>
  <si>
    <t>DELIVERY OF DRUGS, VOL. 2</t>
  </si>
  <si>
    <t>ANALYSIS, FATE, AND TOXICITY OF ENGINEERED NANOMATERIALS IN PLANTS</t>
  </si>
  <si>
    <t>PLANT CELL BIOLOGY</t>
  </si>
  <si>
    <t>CELL-DERIVED MATRICES, PT A</t>
  </si>
  <si>
    <t>VESUVIUS, CAMPI FLEGREI, AND CAMPANIAN VOLCANISM</t>
  </si>
  <si>
    <t>PRECLINICAL RESEARCH IN DOWN SYNDROME: INSIGHTS FOR PATHOPHYSIOLOGY AND TREATMENTS</t>
  </si>
  <si>
    <t>STATISTICAL METHODS IN THE ATMOSPHERIC SCIENCES, 4TH EDITION</t>
  </si>
  <si>
    <t>METAL OXIDE NANOSTRUCTURES: SYNTHESIS, PROPERTIES AND APPLICATIONS</t>
  </si>
  <si>
    <t>CLAY NANOPARTICLES: PROPERTIES AND APPLICATIONS</t>
  </si>
  <si>
    <t>WASTEWATER TREATMENT RESIDUES AS RESOURCES FOR BIOREFINERY PRODUCTS AND BIOFUELS</t>
  </si>
  <si>
    <t>NUTRACEUTICAL AND FUNCTIONAL FOOD REGULATIONS IN THE UNITED STATES AND AROUND THE WORLD, 3RD EDITION</t>
  </si>
  <si>
    <t>ADVANCES IN AGRONOMY, VOL 164</t>
  </si>
  <si>
    <t>GLAUCOMA: A NEURODEGENERATIVE DISEASE OF THE RETINA AND BEYOND - PT A</t>
  </si>
  <si>
    <t>DISINFECTION BY-PRODUCTS IN DRINKING WATER: DETECTION AND TREATMENT</t>
  </si>
  <si>
    <t>OPIOID HORMONES</t>
  </si>
  <si>
    <t>ADVANCES IN CLINICAL CHEMISTRY, VOL 98</t>
  </si>
  <si>
    <t>DECISION-MAKING FOR BIOMASS-BASED PRODUCTION CHAINS: THE BASIC CONCEPTS AND METHODOLOGIES</t>
  </si>
  <si>
    <t>METHODS IN KIDNEY CELL BIOLOGY - PT B</t>
  </si>
  <si>
    <t>ADVANCED LOW-COST SEPARATION TECHNIQUES IN INTERFACE SCIENCE</t>
  </si>
  <si>
    <t>ADVANCES IN ORGANOMETALLIC CHEMISTRY, VOL 72</t>
  </si>
  <si>
    <t>ADVANCES IN IMMUNOLOGY, VOL 143</t>
  </si>
  <si>
    <t>ANALYSIS IN NUTRITION RESEARCH: PRINCIPLES OF STATISTICAL METHODOLOGY AND INTERPRETATION OF THE RESULTS</t>
  </si>
  <si>
    <t>ENCYCLOPEDIA OF OCEAN SCIENCES, VOL 4: SEAFLOOR PROCESSES, 3RD EDITION</t>
  </si>
  <si>
    <t>ENGINEERING IN MEDICINE: ADVANCES AND CHALLENGES</t>
  </si>
  <si>
    <t>URBAN FREIGHT TRANSPORTATION SYSTEMS</t>
  </si>
  <si>
    <t>1ST INTERNATIONAL WORKSHOP ON PLASTICITY, DAMAGE AND FRACTURE OF ENGINEERING MATERIALS (IWPDF 2019)</t>
  </si>
  <si>
    <t>AUTISM</t>
  </si>
  <si>
    <t>EXTENDING FINANCIAL INCLUSION IN AFRICA</t>
  </si>
  <si>
    <t>ADVANCES IN GENETICS, VOL 105</t>
  </si>
  <si>
    <t>OPTOCHEMICAL BIOLOGY</t>
  </si>
  <si>
    <t>COMPUTATIONAL QUANTUM CHEMISTRY: INSIGHTS INTO POLYMERIZATION REACTIONS</t>
  </si>
  <si>
    <t>UPDATE ON EMERGING TREATMENTS FOR MIGRAINE</t>
  </si>
  <si>
    <t>VALORIZATION OF FRUIT PROCESSING BY-PRODUCTS</t>
  </si>
  <si>
    <t>HISTORY OF ALTERNATIVE TEST METHODS IN TOXICOLOGY</t>
  </si>
  <si>
    <t>VASOPRESSIN</t>
  </si>
  <si>
    <t>MOLECULAR NUTRITION OF FATS</t>
  </si>
  <si>
    <t>DROUGHT CHALLENGES: POLICY OPTIONS FOR DEVELOPING COUNTRIES</t>
  </si>
  <si>
    <t>INNOVATIONS AND EMERGING TECHNOLOGIES IN WOUND CARE</t>
  </si>
  <si>
    <t>DYNAMIC LOSS OF EARTH'S RADIATION BELTS: FROM LOSS IN THE MAGNETOSPHERE TO PARTICLE PRECIPITATION IN THE ATMOSPHERE</t>
  </si>
  <si>
    <t>SEMINARS IN COLON AND RECTAL SURGERY</t>
  </si>
  <si>
    <t>REGULATION OF NITROGEN-FIXING SYMBIOSES IN LEGUMES</t>
  </si>
  <si>
    <t>EMERGING AND NANOMATERIAL CONTAMINANTS IN WASTEWATER: ADVANCED TREATMENT TECHNOLOGIES</t>
  </si>
  <si>
    <t>ADVANCES IN CRYSTALS AND ELASTIC METAMATERIALS, PT 2</t>
  </si>
  <si>
    <t>TROPICAL EXTREMES: NATURAL VARIABILITY AND TRENDS</t>
  </si>
  <si>
    <t>OPERATIVE TECHNIQUES IN SPORTS MEDICINE</t>
  </si>
  <si>
    <t>SPORT SCIENCES;SURGERY</t>
  </si>
  <si>
    <t>RECENT ADVANCES IN TOPOLOGICAL FERROICS AND THEIR DYNAMICS</t>
  </si>
  <si>
    <t>MARINE PROPELLERS AND PROPULSION, 4TH EDITION</t>
  </si>
  <si>
    <t>CAHIERS DE NUTRITION ET DE DIETETIQUE</t>
  </si>
  <si>
    <t>SUSTAINABILITY OF THE FOOD SYSTEM</t>
  </si>
  <si>
    <t>SPARK PLASMA SINTERING: CURRENT STATUS, NEW DEVELOPMENTS AND CHALLENGES: A REVIEW OF THE CURRENT TRENDS IN SPS</t>
  </si>
  <si>
    <t>TRENDS IN NON-ALCOHOLIC BEVERAGES</t>
  </si>
  <si>
    <t>NANOELECTRONICS: DEVICES, CIRCUITS AND SYSTEMS</t>
  </si>
  <si>
    <t>TAKING THE TEMPERATURE OF THE EARTH: STEPS TOWARDS INTEGRATED UNDERSTANDING OF VARIABILITY AND CHANGE</t>
  </si>
  <si>
    <t>GENOME ENGINEERING VIA CRISPR-CAS9 SYSTEM</t>
  </si>
  <si>
    <t>CANCER HEALTH EQUITY RESEARCH</t>
  </si>
  <si>
    <t>FUTURE DIRECTIONS IN SILICON PHOTONICS</t>
  </si>
  <si>
    <t>REAL-WORLD APPLICATIONS IN COGNITIVE NEUROSCIENCE</t>
  </si>
  <si>
    <t>KALANCHOE (CRASSULACEAE) IN SOUTHERN AFRICA: CLASSIFICATION, BIOLOGY, AND CULTIVATION</t>
  </si>
  <si>
    <t>MECHANISMS AND MANIFESTATIONS OF OBESITY IN LUNG DISEASE</t>
  </si>
  <si>
    <t>ADVANCES IN THE STUDY OF BEHAVIOR, VOL 52</t>
  </si>
  <si>
    <t>WEARABLE AND IMPLANTABLE MEDICAL DEVICES: APPLICATIONS AND CHALLENGES, VOL 7</t>
  </si>
  <si>
    <t>LATE-STAGE FLUORINATION OF BIOACTIVE MOLECULES AND BIOLOGICALLY-RELEVANT SUBSTRATES</t>
  </si>
  <si>
    <t>SUSTAINABLE BIOFLOC SYSTEMS FOR MARINE SHRIMP</t>
  </si>
  <si>
    <t>TRANSGENERATIONAL EPIGENETICS, 2ND EDITION</t>
  </si>
  <si>
    <t>VIRUS ASSEMBLY AND EXIT PATHWAYS</t>
  </si>
  <si>
    <t>ADVANCES IN NANOSENSORS FOR BIOLOGICAL AND ENVIRONMENTAL ANALYSIS</t>
  </si>
  <si>
    <t>VISIBLE LIGHT ACTIVE STRUCTURED PHOTOCATALYSTS FOR THE REMOVAL OF EMERGING CONTAMINANTS: SCIENCE AND ENGINEERING</t>
  </si>
  <si>
    <t>ADVANCES IN INSECT PHYSIOLOGY, VOL 57</t>
  </si>
  <si>
    <t>ADAPTIVE SLIDING MODE NEURAL NETWORK CONTROL FOR NONLINEAR SYSTEMS</t>
  </si>
  <si>
    <t>MECHANICS OF INHALED PHARMACEUTICAL AEROSOLS: AN INTRODUCTION</t>
  </si>
  <si>
    <t>ION CHANNELS AND CALCIUM SIGNALING IN THE MICROCIRCULATION</t>
  </si>
  <si>
    <t>NANOMATERIALS APPLICATIONS FOR ENVIRONMENTAL MATRICES: WATER, SOIL AND AIR</t>
  </si>
  <si>
    <t>NATIONAL INSTITUTE OF PARASITIC DISEASES, CHINA: 70 YEARS AND BEYOND</t>
  </si>
  <si>
    <t>ADVANCES IN CATALYSIS, VOL 64</t>
  </si>
  <si>
    <t>TRANSLATIONAL INFLAMMATION</t>
  </si>
  <si>
    <t>ADVANCES IN PARASITOLOGY, VOL 108</t>
  </si>
  <si>
    <t>COAL AND PEAT FIRES: A GLOBAL PERSPECTIVE, VOL 5: CASE STUDIES - ADVANCES IN FIELD AND LABORATORY RESEARCH</t>
  </si>
  <si>
    <t>GAS SENSORS BASED ON CONDUCTING METAL OXIDES: BASIC UNDERSTANDING, TECHNOLOGY AND APPLICATIONS</t>
  </si>
  <si>
    <t>MEDICINAL FOODS AS POTENTIAL THERAPIES FOR TYPE-2 DIABETES AND ASSOCIATED DISEASES: THE CHEMICAL AND PHARMACOLOGICAL BASIS OF THEIR ACTION</t>
  </si>
  <si>
    <t>ARTIFICIAL PANCREAS: CURRENT SITUATION AND FUTURE DIRECTIONS</t>
  </si>
  <si>
    <t>EXTRACELLULAR VESICLES</t>
  </si>
  <si>
    <t>ADVANCES IN ORGANOMETALLIC CHEMISTRY, VOL 74</t>
  </si>
  <si>
    <t>BIOLOGICAL INORGANIC CHEMISTRY: A NEW INTRODUCTION TO MOLECULAR STRUCTURE AND FUNCTION, 3RD EDITION</t>
  </si>
  <si>
    <t>LATEX, LATICIFERS AND THEIR MOLECULAR COMPONENTS: FROM FUNCTIONS TO POSSIBLE APPLICATIONS</t>
  </si>
  <si>
    <t>ADVANCED REMOTE SENSING: TERRESTRIAL INFORMATION EXTRACTION AND APPLICATIONS, 2ND EDITION</t>
  </si>
  <si>
    <t>ADVANCES IN HETEROCYCLIC CHEMISTRY, VOL 127</t>
  </si>
  <si>
    <t>INTERNATIONAL REVIEW OF RESEARCH IN DEVELOPMENTAL DISABILITIES, VOL 56: STATE OF THE ART OF RESEARCH ON DOWN SYNDROME</t>
  </si>
  <si>
    <t>ADVANCES IN APPLIED MICROBIOLOGY, VOL 112</t>
  </si>
  <si>
    <t>URBAN ENERGY SYSTEMS FOR LOW-CARBON CITIES</t>
  </si>
  <si>
    <t>MEDICINAL NATURAL PRODUCTS: A DISEASE-FOCUSED APPROACH</t>
  </si>
  <si>
    <t>QUANTUM SYSTEMS IN PHYSICS, CHEMISTRY AND BIOLOGY - THEORY, INTERPRETATION, AND RESULTS</t>
  </si>
  <si>
    <t>MATERIALS FOR BIOMEDICAL ENGINEERING: ORGANIC MICRO AND NANOSTRUCTURES</t>
  </si>
  <si>
    <t>ELECTRICAL CONDUCTIVITY IN POLYMER-BASED COMPOSITES: EXPERIMENTS, MODELLING, AND APPLICATIONS</t>
  </si>
  <si>
    <t>DIETARY SUGAR, SALT AND FAT IN HUMAN HEALTH</t>
  </si>
  <si>
    <t>ADVANCES IN HETEROCYCLIC CHEMISTRY, VOL 131</t>
  </si>
  <si>
    <t>CHEMICAL TOOLS FOR IMAGING, MANIPULATING, AND TRACKING BIOLOGICAL SYSTEMS: DIVERSE METHODS FOR OPTICAL IMAGING AND CONJUGATION</t>
  </si>
  <si>
    <t>MATERIALS FOR BIOMEDICAL ENGINEERING: BIOACTIVE MATERIALS, PROPERTIES, AND APPLICATIONS</t>
  </si>
  <si>
    <t>GPCRS: STRUCTURE, FUNCTION, AND DRUG DISCOVERY</t>
  </si>
  <si>
    <t>TOOLS, TECHNIQUES AND PROTOCOLS FOR MONITORING ENVIRONMENTAL CONTAMINANTS</t>
  </si>
  <si>
    <t>ADVANCED NANOMATERIALS FOR SOLAR CELLS AND LIGHT-EMITTING DIODES</t>
  </si>
  <si>
    <t>COMPULSIVE EATING BEHAVIOR AND FOOD ADDICTION: EMERGING PATHOLOGICAL CONSTRUCTS</t>
  </si>
  <si>
    <t>ADVANCES IN IMMUNOLOGY, VOL 141</t>
  </si>
  <si>
    <t>IMPACT OF NUTRITION AND STATINS ON CARDIOVASCULAR DISEASES</t>
  </si>
  <si>
    <t>ENCYCLOPEDIA OF INFANT AND EARLY CHILDHOOD DEVELOPMENT, VOL 1, 2ND EDITION</t>
  </si>
  <si>
    <t>ANNUAL REPORTS ON NMR SPECTROSCOPY, VOL 97</t>
  </si>
  <si>
    <t>ADVANCES IN IMMUNOLOGY, VOL 146</t>
  </si>
  <si>
    <t>SEDIMENT DYNAMICS OF CHINESE MUDDY COASTS AND ESTUARIES: PHYSICS, BIOLOGY, AND THEIR INTERACTIONS</t>
  </si>
  <si>
    <t>ADULT AND SECOND LANGUAGE LEARNING</t>
  </si>
  <si>
    <t>SURFACE TREATMENT IN BONDING TECHNOLOGY</t>
  </si>
  <si>
    <t>ECOLOGY OF DESERT SYSTEMS, 2ND EDITION</t>
  </si>
  <si>
    <t>CONTEMPORARY CATALYSIS: FUNDAMENTALS AND CURRENT APPLICATIONS</t>
  </si>
  <si>
    <t>GENETICS AND GENOMICS OF EYE DISEASE: ADVANCING TO PRECISION MEDICINE</t>
  </si>
  <si>
    <t>PHYTOMANAGEMENT OF FLY ASH</t>
  </si>
  <si>
    <t>PROTEOMIC AND METABOLOMIC APPROACHES TO BIOMARKER DISCOVERY, 2ND EDITION</t>
  </si>
  <si>
    <t>LABORATORY METHODS IN DYNAMIC ELECTROANALYSIS</t>
  </si>
  <si>
    <t>ADVANCES IN COMPUTERS, VOL 113</t>
  </si>
  <si>
    <t>CHEMICAL PHYSICS AND QUANTUM CHEMISTRY</t>
  </si>
  <si>
    <t>INTERNATIONAL CONFERENCE ON STENTS: MATERIALS, MECHANICS AND MANUFACTURING (ICS3M 2019)</t>
  </si>
  <si>
    <t>DISCOVERY AND DEVELOPMENT OF THERAPEUTICS FROM NATURAL PRODUCTS AGAINST NEGLECTED TROPICAL DISEASES</t>
  </si>
  <si>
    <t>URBAN SYSTEMS DESIGN: CREATING SUSTAINABLE SMART CITIES IN THE INTERNET OF THINGS ERA</t>
  </si>
  <si>
    <t>ANNUAL REPORTS ON NMR SPECTROSCOPY, VOL 98</t>
  </si>
  <si>
    <t>METHODS IN KIDNEY CELL BIOLOGY - PT A</t>
  </si>
  <si>
    <t>ADVANCED MICRO- AND NANOMATERIALS FOR PHOTOVOLTAICS</t>
  </si>
  <si>
    <t>ADVANCES IN PROTEIN CHEMISTRY AND STRUCTURAL BIOLOGY, VOL 122</t>
  </si>
  <si>
    <t>ACTIN CYTOSKELETON IN CANCER PROGRESSION AND METASTASIS - PT A</t>
  </si>
  <si>
    <t>MICROFLUIDIC CELL CULTURE SYSTEMS, 2ND EDITION</t>
  </si>
  <si>
    <t>HUMAN PAPILLOMAVIRUS: PROVING AND USING A VIRAL CAUSE FOR CANCER</t>
  </si>
  <si>
    <t>HUMAN REPRODUCTIVE AND PRENATAL GENETICS</t>
  </si>
  <si>
    <t>ACTUALITES PHARMACEUTIQUES</t>
  </si>
  <si>
    <t>SPATIOTEMPORAL ANALYSIS OF AIR POLLUTION AND ITS APPLICATION IN PUBLIC HEALTH</t>
  </si>
  <si>
    <t>DESIGN FOR ADDITIVE MANUFACTURING</t>
  </si>
  <si>
    <t>MEDECINE NUCLEAIRE-IMAGERIE FONCTIONNELLE ET METABOLIQUE</t>
  </si>
  <si>
    <t>PSYCHOLOGIE DU TRAVAIL ET DES ORGANISATIONS</t>
  </si>
  <si>
    <t>HORMONES AND SYNAPSE</t>
  </si>
  <si>
    <t>SWEET POTATO: CHEMISTRY, PROCESSING, AND NUTRITION</t>
  </si>
  <si>
    <t>SOCIAL COGNITION IN PSYCHOSIS</t>
  </si>
  <si>
    <t>NEURAL MECHANISMS OF ADDICTION</t>
  </si>
  <si>
    <t>GENETICALLY MODIFIED AND IRRADIATED FOOD: CONTROVERSIAL ISSUES: FACTS VERSUS PERCEPTIONS</t>
  </si>
  <si>
    <t>METABOLISM, STRUCTURE AND FUNCTION OF PLANT TETRAPYRROLES: CONTROL MECHANISMS OF CHLOROPHYLL BIOSYNTHESIS AND ANALYSIS OF CHLOROPHYLL-BINDING PROTEINS</t>
  </si>
  <si>
    <t>EXTRACTIVE METALLURGY OF TITANIUM: CONVENTIONAL AND RECENT ADVANCES IN EXTRACTION AND PRODUCTION OF TITANIUM METAL</t>
  </si>
  <si>
    <t>SOIL DEGRADATION, RESTORATION AND MANAGEMENT IN A GLOBAL CHANGE CONTEXT</t>
  </si>
  <si>
    <t>ADVANCES IN FOOD SECURITY AND SUSTAINABILITY, VOL 5</t>
  </si>
  <si>
    <t>GENOMICS AND BIOTECHNOLOGICAL ADVANCES IN VETERINARY, POULTRY, AND FISHERIES</t>
  </si>
  <si>
    <t>ENZYME ACTIVITY IN SINGLE CELLS</t>
  </si>
  <si>
    <t>1ST INTERNATIONAL CONFERENCE ON INTEGRITY AND LIFETIME IN EXTREME ENVIRONMENT (ILEE-2019)</t>
  </si>
  <si>
    <t>INTERNET OF THINGS: TECHNOLOGIES AND APPLICATIONS FOR A NEW AGE OF INTELLIGENCE, 2ND EDITION</t>
  </si>
  <si>
    <t>EMERGING HALOGENATED FLAME RETARDANTS IN THE ENVIRONMENT</t>
  </si>
  <si>
    <t>OPERATIVE TECHNIQUES IN ORTHOPAEDICS</t>
  </si>
  <si>
    <t>CHEMICAL ANALYSIS AND MATERIAL CHARACTERIZATION BY SPECTROPHOTOMETRY</t>
  </si>
  <si>
    <t>TRANSPORT AND CHILDREN'S WELLBEING</t>
  </si>
  <si>
    <t>BIOMIMETIC NANOENGINEERED MATERIALS FOR ADVANCED DRUG DELIVERY</t>
  </si>
  <si>
    <t>CURRENT DEVELOPMENTS IN BIOTECHNOLOGY AND BIOENGINEERING: ADVANCED MEMBRANE SEPARATION PROCESSES FOR SUSTAINABLE WATER AND WASTEWATER MANAGEMENT - ANAEROBIC MEMBRANE BIOREACTOR PROCESSES AND TECHNOLOGIES</t>
  </si>
  <si>
    <t>MODELING OF TRANSPORT DEMAND: ANALYZING, CALCULATING, AND FORECASTING TRANSPORT DEMAND</t>
  </si>
  <si>
    <t>CHEMICAL TOOLS FOR IMAGING, MANIPULATING, AND TRACKING BIOLOGICAL SYSTEMS: DIVERSE METHODS FOR PROKARYOTIC AND EUKARYOTIC SYSTEMS</t>
  </si>
  <si>
    <t>ADVANCES IN HETEROCYCLIC CHEMISTRY, VOL 130</t>
  </si>
  <si>
    <t>SCIENCE OF ANIMAL GROWTH AND MEAT TECHNOLOGY, 2ND EDITION</t>
  </si>
  <si>
    <t>NATURAL WATER REMEDIATION: CHEMISTRY AND TECHNOLOGY</t>
  </si>
  <si>
    <t>SHARKS IN MEXICO: RESEARCH AND CONSERVATION, PT B</t>
  </si>
  <si>
    <t>TWO-DIMENSIONAL NANOSTRUCTURES FOR BIOMEDICAL TECHNOLOGY: A BRIDGE BETWEEN MATERIAL SCIENCE AND BIOENGINEERING</t>
  </si>
  <si>
    <t>KNOWLEDGE AND VISION</t>
  </si>
  <si>
    <t>TOXICOLOGY IN ANTIQUITY, 2ND EDITION</t>
  </si>
  <si>
    <t>MULTIMODAL SCENE UNDERSTANDING: ALGORITHMS, APPLICATIONS AND DEEP LEARNING</t>
  </si>
  <si>
    <t>BIOBASED PRODUCTS AND INDUSTRIES</t>
  </si>
  <si>
    <t>GENOME CHAOS: RETHINKING GENETICS, EVOLUTION, AND MOLECULAR MEDICINE</t>
  </si>
  <si>
    <t>NEUROPROTECTION IN AUTISM, SCHIZOPHRENIA AND ALZHEIMER'S DISEASE</t>
  </si>
  <si>
    <t>WHOOPING CRANES: BIOLOGY AND CONSERVATION</t>
  </si>
  <si>
    <t>PROTEIN HOMEOSTASIS DISEASES</t>
  </si>
  <si>
    <t>AQUAPORIN REGULATION</t>
  </si>
  <si>
    <t>HORMONAL SIGNALING IN BIOLOGY AND MEDICINE: COMPREHENSIVE MODERN ENDOCRINOLOGY</t>
  </si>
  <si>
    <t>HORSE PASTURE MANAGEMENT</t>
  </si>
  <si>
    <t>PROFILES OF DRUG SUBSTANCES, EXCIPIENTS, AND RELATED METHODOLOGY, VOL 45</t>
  </si>
  <si>
    <t>PROTEIN MODIFICOMICS: FROM MODIFICATIONS TO CLINICAL PERSPECTIVES</t>
  </si>
  <si>
    <t>MEDECINE PALLIATIVE</t>
  </si>
  <si>
    <t>ALGEBRAIC AND COMBINATORIAL COMPUTATIONAL BIOLOGY</t>
  </si>
  <si>
    <t>VIRUS AS POPULATIONS: COMPOSITION, COMPLEXITY, QUASISPECIES, DYNAMICS, AND BIOLOGICAL IMPLICATIONS, 2ND EDITION</t>
  </si>
  <si>
    <t>ARCHIVES DES MALADIES PROFESSIONNELLES ET DE L ENVIRONNEMENT</t>
  </si>
  <si>
    <t>TILAPIA CULTURE, 2ND EDITION</t>
  </si>
  <si>
    <t>HANDBOOK OF NUTRITION, DIET, AND THE EYE, 2ND EDITION</t>
  </si>
  <si>
    <t>TAYLOR'S POWER LAW: ORDER AND PATTERN IN NATURE</t>
  </si>
  <si>
    <t>WOOD MICROBIOLOGY: DECAY AND ITS PREVENTION, 2ND EDITION</t>
  </si>
  <si>
    <t>SIALIC ACIDS AND SIALOGLYCOCONJUGATES IN THE BIOLOGY OF LIFE, HEALTH AND DISEASE</t>
  </si>
  <si>
    <t>BIOENGINEERING INNOVATIVE SOLUTIONS FOR CANCER</t>
  </si>
  <si>
    <t>CURRENT DEVELOPMENTS IN BIOTECHNOLOGY AND BIOENGINEERING: SYNTHETIC BIOLOGY, CELL ENGINEERING AND BIOPROCESSING TECHNOLOGIES</t>
  </si>
  <si>
    <t>ADVANCES IN CLINICAL CHEMISTRY, VOL 96</t>
  </si>
  <si>
    <t>METHODS OF THERAPEUTIC DRUG MONITORING INCLUDING PHARMACOGENETICS, 2ND EDITION</t>
  </si>
  <si>
    <t>GENETIC AND METABOLIC ENGINEERING FOR IMPROVED BIOFUEL PRODUCTION FROM LIGNOCELLULOSIC BIOMASS</t>
  </si>
  <si>
    <t>SEROTONIN SYSTEM: HISTORY, NEUROPHARMACOLOGY, AND PATHOLOGY</t>
  </si>
  <si>
    <t>DRUG EFFLUX PUMPS IN CANCER RESISTANCE PATHWAYS: FROM MOLECULAR RECOGNITION AND CHARACTERIZATION TO POSSIBLE INHIBITION STRATEGIES IN CHEMOTHERAPY</t>
  </si>
  <si>
    <t>MATERIALS FOR BIOMEDICAL ENGINEERING: BIOACTIVE MATERIALS FOR ANTIMICROBIAL, ANTICANCER, AND GENE THERAPY</t>
  </si>
  <si>
    <t>OMEGA FATTY ACIDS IN BRAIN AND NEUROLOGICAL HEALTH, 2ND EDITION</t>
  </si>
  <si>
    <t>HISTORIA MATHEMATICA</t>
  </si>
  <si>
    <t>HISTORY &amp; PHILOSOPHY OF SCIENCE;MATHEMATICS;MATHEMATICS, INTERDISCIPLINARY APPLICATIONS</t>
  </si>
  <si>
    <t>ADVANCES IN APPLIED MICROBIOLOGY, VOL 109</t>
  </si>
  <si>
    <t>ANNUAL REPORTS ON NMR SPECTROSCOPY</t>
  </si>
  <si>
    <t>ACTIN CYTOSKELETON IN CANCER PROGRESSION AND METASTASIS - PT B</t>
  </si>
  <si>
    <t>PRIONS AND NEURODEGENERATIVE DISEASES</t>
  </si>
  <si>
    <t>HYDROGEN, BATTERIES AND FUEL CELLS</t>
  </si>
  <si>
    <t>PHYSICS OF BIOLOGICAL ACTION AND PERCEPTION</t>
  </si>
  <si>
    <t>CONNECTOMICS: APPLICATIONS TO NEUROIMAGING</t>
  </si>
  <si>
    <t>PLACEBO EFFECTS IN NEUROLOGIC DISEASE</t>
  </si>
  <si>
    <t>CHEMICAL AND SYNTHETIC BIOLOGY APPROACHES TO UNDERSTAND CELLULAR FUNCTIONS - PT C</t>
  </si>
  <si>
    <t>ODORANT BINDING AND CHEMOSENSORY PROTEINS</t>
  </si>
  <si>
    <t>NEUROSURGICAL NEUROPSYCHOLOGY: THE PRACTICAL APPLICATION OF NEUROPSYCHOLOGY IN THE NEUROSURGICAL PRACTICE</t>
  </si>
  <si>
    <t>TRANSPORT AND ENERGY RESEARCH: A BEHAVIORAL PERSPECTIVE</t>
  </si>
  <si>
    <t>MITOCHONDRIA IN OBESITY AND TYPE 2 DIABETES: COMPREHENSIVE REVIEW ON MITOCHONDRIAL FUNCTIONING AND INVOLVEMENT IN METABOLIC DISEASES</t>
  </si>
  <si>
    <t>ADULT SHORT BOWEL SYNDROME: NUTRITIONAL, MEDICAL, AND SURGICAL MANAGEMENT</t>
  </si>
  <si>
    <t>SHARKS IN MEXICO: RESEARCH AND CONSERVATION PT A</t>
  </si>
  <si>
    <t>ANNUAL REPORTS ON NMR SPECTROSCOPY, VOL 101</t>
  </si>
  <si>
    <t>MATERIALS FOR BIOMEDICAL ENGINEERING: ABSORBABLE POLYMERS</t>
  </si>
  <si>
    <t>FREE-SURFACE FLOW: COMPUTATIONAL METHODS</t>
  </si>
  <si>
    <t>MINERAL COMPOSITION AND RADIOACTIVITY OF EDIBLE MUSHROOMS</t>
  </si>
  <si>
    <t>THERMOHYDRODYNAMIC PROGRAMMING AND CONSTRUCTAL DESIGN IN MICROSYSTEMS</t>
  </si>
  <si>
    <t>TRENDS AND CHANGES IN HYDROCLIMATIC VARIABLES: LINKS TO CLIMATE VARIABILITY AND CHANGE</t>
  </si>
  <si>
    <t>ENDEAVOUR</t>
  </si>
  <si>
    <t>HISTORY &amp; PHILOSOPHY OF SCIENCE;MULTIDISCIPLINARY SCIENCES</t>
  </si>
  <si>
    <t>ADVANCES IN IMMUNOLOGY, VOL 147</t>
  </si>
  <si>
    <t>GLAUCOMA: A NEURODEGENERATIVE DISEASE OF THE RETINA AND BEYOND - PT B</t>
  </si>
  <si>
    <t>HIGH-PERFORMANCE ELASTOMERIC MATERIALS REINFORCED BY NANO-CARBONS: MULTIFUNCTIONAL PROPERTIES AND INDUSTRIAL APPLICATIONS</t>
  </si>
  <si>
    <t>CLINICAL AND BASIC NEUROGASTROENTEROLOGY AND MOTILITY</t>
  </si>
  <si>
    <t>ADVANCES IN CLINICAL CHEMISTRY, VOL 97</t>
  </si>
  <si>
    <t>AGRICULTURAL EXTENSION REFORMS IN SOUTH ASIA: STATUS, CHALLENGES, AND POLICY OPTIONS</t>
  </si>
  <si>
    <t>ARSENIC SPECIATION IN ALGAE</t>
  </si>
  <si>
    <t>LIVING WITH ROBOTS: EMERGING ISSUES ON THE PSYCHOLOGICAL AND SOCIAL IMPLICATIONS OF ROBOTICS</t>
  </si>
  <si>
    <t>DATA-DRIVEN SOLUTIONS TO TRANSPORTATION PROBLEMS</t>
  </si>
  <si>
    <t>BIOFUELS, BIOENERGY AND FOOD SECURITY: TECHNOLOGY, INSTITUTIONS AND POLICIES</t>
  </si>
  <si>
    <t>CHICK CHORIOALLANTOIC MEMBRANE MODEL AND PRECISION CANCER THERAPY</t>
  </si>
  <si>
    <t>COMPUTATIONAL RETINAL IMAGE ANALYSIS: TOOLS, APPLICATIONS AND PERSPECTIVES</t>
  </si>
  <si>
    <t>NANOENCAPSULATION OF FOOD INGREDIENTS BY SPECIALIZED EQUIPMENT</t>
  </si>
  <si>
    <t>CHEMICAL TOOLS FOR IMAGING, MANIPULATING, AND TRACKING BIOLOGICAL SYSTEMS: DIVERSE METHODS BASED ON OPTICAL IMAGING AND FLUORESCENCE</t>
  </si>
  <si>
    <t>NANOMATERIALS FOR SUSTAINABLE ENERGY AND ENVIRONMENTAL REMEDIATION</t>
  </si>
  <si>
    <t>MODERN ENVIRONMENTAL ANALYSIS TECHNIQUES FOR POLLUTANTS</t>
  </si>
  <si>
    <t>PRACTICAL APPROACHES TO BIOLOGICAL INORGANIC CHEMISTRY, 2ND EDITION</t>
  </si>
  <si>
    <t>APPLIED PLANT BIOTECHNOLOGY FOR IMPROVING RESISTANCE TO BIOTIC STRESS</t>
  </si>
  <si>
    <t>MEMBRANE BIOMECHANICS</t>
  </si>
  <si>
    <t>SOURCE SEPARATION AND MACHINE LEARNING</t>
  </si>
  <si>
    <t>ART COLLECTIONS 2020, SAFETY ISSUE (ARCO 2020, SAFETY)</t>
  </si>
  <si>
    <t>HELICASES FROM ALL DOMAINS OF LIFE</t>
  </si>
  <si>
    <t>NANOMEDICINES FOR BREAST CANCER THERANOSTICS</t>
  </si>
  <si>
    <t>NUTRITIONAL AND HEALTH ASPECTS OF FOOD IN SOUTH ASIAN COUNTRIES</t>
  </si>
  <si>
    <t>COMORBIDITIES OF EPILEPSY</t>
  </si>
  <si>
    <t>LABORATORY RAT, 3RD EDITION</t>
  </si>
  <si>
    <t>HANDBOOK OF ENERGY EFFICIENCY IN BUILDINGS: A LIFE CYCLE APPROACH</t>
  </si>
  <si>
    <t>POUCHITIS AND ILEAL POUCH DISORDERS: A MULTIDISCIPLINARY APPROACH FOR DIAGNOSIS AND MANAGEMENT</t>
  </si>
  <si>
    <t>ULTRAVIOLET LED TECHNOLOGY FOR FOOD APPLICATIONS: FROM FARMS TO KITCHENS</t>
  </si>
  <si>
    <t>ADVANCES IN ATOMIC, MOLECULAR, AND OPTICAL PHYSICS, VOL 68</t>
  </si>
  <si>
    <t>SEX DIFFERENCES IN CARDIOVASCULAR PHYSIOLOGY AND PATHOPHYSIOLOGY</t>
  </si>
  <si>
    <t>ADVANCES IN PROTEIN CHEMISTRY AND STRUCTURAL BIOLOGY, VOL 121</t>
  </si>
  <si>
    <t>SECONDARY FRACTURE PREVENTION: AN INTERNATIONAL PERSPECTIVE</t>
  </si>
  <si>
    <t>RECENT ADVANCES IN SEISMOLOGY</t>
  </si>
  <si>
    <t>ULTRA-WIDE BANDGAP SEMICONDUCTOR MATERIALS</t>
  </si>
  <si>
    <t>MEDICINAL CHEMISTRY APPROACHES TO MALARIA AND OTHER TROPICAL DISEASES</t>
  </si>
  <si>
    <t>PROGNOSTIC EPIGENETICS</t>
  </si>
  <si>
    <t>THERAPEUTIC DRUG MONITORING DATA: A CONCISE GUIDE, 4TH EDITION</t>
  </si>
  <si>
    <t>ROADMAP TO NONHEMATOPOIETIC STEM CELL-BASED THERAPEUTICS: FROM THE BENCH TO THE CLINIC</t>
  </si>
  <si>
    <t>ADVANCES IN BIOMECHANICS AND TISSUE REGENERATION</t>
  </si>
  <si>
    <t>ENCYCLOPEDIA OF BIOMEDICAL GERONTOLOGY, VOL 1</t>
  </si>
  <si>
    <t>PHOTONIC CRYSTAL METASURFACE OPTOELECTRONICS</t>
  </si>
  <si>
    <t>RUSSIAN LITERATURE</t>
  </si>
  <si>
    <t>LITERATURE, SLAVIC</t>
  </si>
  <si>
    <t>ENERGY SUSTAINABILITY</t>
  </si>
  <si>
    <t>MEDICINE PRICE SURVEYS, ANALYSES AND COMPARISONS: EVIDENCE AND METHODOLOGY GUIDANCE</t>
  </si>
  <si>
    <t>COMPUTATIONAL FLUID-STRUCTURE INTERACTION: METHODS, MODELS, AND APPLICATIONS</t>
  </si>
  <si>
    <t>TIDAL ENERGY SYSTEMS: DESIGN, OPTIMIZATION AND CONTROL</t>
  </si>
  <si>
    <t>NANOMATERIALS FOR CLINICAL APPLICATIONS: CASE STUDIES IN NANOMEDICINES</t>
  </si>
  <si>
    <t>BIOPHYSICAL CHARACTERIZATION OF PROTEINS IN DEVELOPING BIOPHARMACEUTICALS, 2ND EDITION</t>
  </si>
  <si>
    <t>NUCLEAR RADIOACTIVE MATERIALS IN THE OIL AND GAS INDUSTRY</t>
  </si>
  <si>
    <t>DIAMOND FOR QUANTUM APPLICATIONS, PT 1</t>
  </si>
  <si>
    <t>NUTRACEUTICALS AND NATURAL PRODUCT PHARMACEUTICALS</t>
  </si>
  <si>
    <t>VACCINES FOR CANCER IMMUNOTHERAPY: AN EVIDENCE-BASED REVIEW ON CURRENT STATUS AND FUTURE PERSPECTIVES</t>
  </si>
  <si>
    <t>REGULATION AND POLICY OF LATIN AMERICAN ENERGY TRANSITIONS</t>
  </si>
  <si>
    <t>SPECTROSCOPY AND DYNAMICS OF SINGLE MOLECULES: METHODS AND APPLICATIONS</t>
  </si>
  <si>
    <t>ADVANCES IN APPLIED MICROBIOLOGY, VOL 111</t>
  </si>
  <si>
    <t>DYNAMICAL IONOSPHERE: A SYSTEMS APPROACH TO IONOSPHERIC IRREGULARITY</t>
  </si>
  <si>
    <t>SUSTAINABLE POWER GENERATION: CURRENT STATUS, FUTURE CHALLENGES, AND PERSPECTIVES</t>
  </si>
  <si>
    <t>ADVANCES IN MICROBIAL PHYSIOLOGY: ADVANCES IN AGRONOMY, VOL 76</t>
  </si>
  <si>
    <t>OZONATION AND BIODEGRADATION IN ENVIRONMENTAL ENGINEERING: DYNAMIC NEURAL NETWORK APPROACH</t>
  </si>
  <si>
    <t>ATP SYNTHASE IN PHOTOSYNTHETIC ORGANISMS</t>
  </si>
  <si>
    <t>PHARMACOGENOMICS: CHALLENGES AND OPPORTUNITIES IN THERAPEUTIC IMPLEMENTATION, 2ND EDITION</t>
  </si>
  <si>
    <t>PAN-GENOMICS: APPLICATIONS, CHALLENGES, AND FUTURE PROSPECTS</t>
  </si>
  <si>
    <t>ADVANCES IN CLINICAL CHEMISTRY, VOL 99</t>
  </si>
  <si>
    <t>EASY STATISTICS FOR FOOD SCIENCE WITH R</t>
  </si>
  <si>
    <t>BIOINSPIRED DESIGN OF MATERIALS SURFACES</t>
  </si>
  <si>
    <t>AUTONOMOUS VEHICLES AND FUTURE MOBILITY</t>
  </si>
  <si>
    <t>HANDBOOK OF RADIOACTIVITY ANALYSIS: VOL 1: RADIATION PHYSICS AND DETECTORS, 4TH EDITION</t>
  </si>
  <si>
    <t>CANINE PARASITES AND PARASITIC DISEASES</t>
  </si>
  <si>
    <t>NERVOUS SYSTEM DRUG DELIVERY: PRINCIPLES AND PRACTICE</t>
  </si>
  <si>
    <t>GLUCOSINOLATES: PROPERTIES, RECOVERY, AND APPLICATIONS</t>
  </si>
  <si>
    <t>III-NITRIDE ELECTRONIC DEVICES</t>
  </si>
  <si>
    <t>APPLIED GENOMICS AND PUBLIC HEALTH</t>
  </si>
  <si>
    <t>SPINAL CORD INJURY (SCI) REPAIR STRATEGIES</t>
  </si>
  <si>
    <t>MINIMIZING ENERGY CONSUMPTION, ENERGY POVERTY AND GLOBAL AND LOCAL CLIMATE CHANGE IN THE BUILT ENVIRONMENT: INNOVATING TO ZERO: CAUSALITIES AND IMPACTS IN A ZERO CONCEPT WORLD</t>
  </si>
  <si>
    <t>STEM CELL PROLIFERATION AND DIFFERENTIATION</t>
  </si>
  <si>
    <t>CONTROL APPLICATIONS FOR BIOMEDICAL ENGINEERING SYSTEMS</t>
  </si>
  <si>
    <t>SIDE EFFECTS OF DRUGS ANNUAL 41: A WORLDWIDE YEARLY SURVEY OF NEW DATA IN ADVERSE DRUG REACTIONS</t>
  </si>
  <si>
    <t>ADVANCES IN INORGANIC CHEMISTRY, VOL 76: NANOSCALE COORDINATION CHEMISTRY</t>
  </si>
  <si>
    <t>COASTAL ACOUSTIC TOMOGRAPHY</t>
  </si>
  <si>
    <t>NON-HEME IRON ENZYMES - STRUCTURES AND MECHANISMS</t>
  </si>
  <si>
    <t>DAMPING TECHNOLOGIES FOR TALL BUILDINGS: THEORY, DESIGN GUIDANCE AND CASE STUDIES</t>
  </si>
  <si>
    <t>RUFUS RITCHIE, A GENTLEMAN AND A SCHOLAR</t>
  </si>
  <si>
    <t>ADVANCES IN MICROBIAL PHYSIOLOGY, VOL 77</t>
  </si>
  <si>
    <t>COMPUTATIONAL NON-CODING RNA BIOLOGY</t>
  </si>
  <si>
    <t>GENOMIC AND PRECISION MEDICINE: INFECTIOUS AND INFLAMMATORY DISEASE, 3RD EDITION</t>
  </si>
  <si>
    <t>MICROBIOME</t>
  </si>
  <si>
    <t>MICROBIOMICS: DIMENSIONS, APPLICATIONS, AND TRANSLATIONAL IMPLICATIONS OF HUMAN AND ENVIRONMENTAL MICROBIOME RESEARCH</t>
  </si>
  <si>
    <t>ENVIRONMENTAL NUTRITION: CONNECTING HEALTH AND NUTRITION WITH ENVIRONMENTALLY SUSTAINABLE DIETS</t>
  </si>
  <si>
    <t>SCROTOSCOPIC SURGERY</t>
  </si>
  <si>
    <t>ADVANCED NANOSTRUCTURES FOR ENVIRONMENTAL HEALTH</t>
  </si>
  <si>
    <t>LIPIDS AND EDIBLE OILS: PROPERTIES, PROCESSING, AND APPLICATIONS</t>
  </si>
  <si>
    <t>CARDIOVASCULAR IMPLICATIONS OF STRESS AND DEPRESSION</t>
  </si>
  <si>
    <t>IMMUNOLOGICAL METHODS IN MICROBIOLOGY</t>
  </si>
  <si>
    <t>BIOBASED POLYMERS: PROPERTIES AND APPLICATIONS IN PACKAGING</t>
  </si>
  <si>
    <t>SMALL MOLECULE DRUG DISCOVERY: METHODS, MOLECULES AND APPLICATIONS</t>
  </si>
  <si>
    <t>EPIGENETICS AND REGENERATION</t>
  </si>
  <si>
    <t>SMART POLYMER CATALYSTS AND TUNABLE CATALYSIS</t>
  </si>
  <si>
    <t>INTERNATIONAL REVIEW OF RESEARCH IN DEVELOPMENTAL DISABILITIES, VOL 57</t>
  </si>
  <si>
    <t>CANCER-LEADING PROTEASES</t>
  </si>
  <si>
    <t>AMBIENT IONIZATION MASS SPECTROMETRY IN LIFE SCIENCES: PRINCIPLES AND APPLICATIONS</t>
  </si>
  <si>
    <t>BIOMARKERS OF POSTPARTUM PSYCHIATRIC DISORDERS</t>
  </si>
  <si>
    <t>ADVANCES IN ATOMIC, MOLECULAR, AND OPTICAL PHYSICS, VOL 69</t>
  </si>
  <si>
    <t>TRANSLATIONAL SYSTEMS MEDICINE AND ORAL DISEASE</t>
  </si>
  <si>
    <t>EMERGING AND REEMERGING VIRAL PATHOGENS, VOL 2: APPLIED VIROLOGY APPROACHES RELATED TO HUMAN, ANIMAL AND ENVIRONMENTAL PATHOGENS</t>
  </si>
  <si>
    <t>CURRENT TRENDS AND FUTURE DEVELOPMENTS ON (BIO-) MEMBRANES: MEMBRANE APPLICATIONS IN ARTIFICIAL ORGANS AND TISSUE ENGINEERING</t>
  </si>
  <si>
    <t>GASES IN AGRO-FOOD PROCESSES</t>
  </si>
  <si>
    <t>DRUG DELIVERY TRENDS: EXPECTATIONS AND REALITIES OF MULTIFUNCTIONAL DRUG DELIVERY SYSTEMS, VOL 3</t>
  </si>
  <si>
    <t>ADVANCES IN MARINE BIOLOGY, VOL 86</t>
  </si>
  <si>
    <t>TAM RECEPTORS IN HEALTH AND DISEASE</t>
  </si>
  <si>
    <t>SYNAPTIC TRANSMISSION</t>
  </si>
  <si>
    <t>ADVANCES IN APPLIED MICROBIOLOGY, VOL 108</t>
  </si>
  <si>
    <t>TRANSLATIONAL MEDICINE IN CNS DRUG DEVELOPMENT</t>
  </si>
  <si>
    <t>ENZYME ENGINEERING AND EVOLUTION: SPECIFIC ENZYME APPLICATIONS</t>
  </si>
  <si>
    <t>TRENDS IN PERSONALIZED NUTRITION</t>
  </si>
  <si>
    <t>ADVANCES IN HETEROCYCLIC CHEMISTRY, VOL 132</t>
  </si>
  <si>
    <t>WATER QUALITY IN THE THIRD POLE: THE ROLES OF CLIMATE CHANGE AND HUMAN ACTIVITIES</t>
  </si>
  <si>
    <t>SUSTAINABLE MARINE RESOURCE UTILIZATION IN CHINA: A COMPREHENSIVE EVALUATION</t>
  </si>
  <si>
    <t>NEUROSENSORY DISORDERS IN MILD TRAUMATIC BRAIN INJURY</t>
  </si>
  <si>
    <t>AGE ESTIMATION: A MULTIDISCIPLINARY APPROACH</t>
  </si>
  <si>
    <t>HANDBOOK ON THE PHYSICS AND CHEMISTRY OF RARE EARTHS: INCLUDING ACTINIDES, VOL 55</t>
  </si>
  <si>
    <t>MEASUREMENTS, MECHANISMS, AND MODELS OF HEAT TRANSPORT</t>
  </si>
  <si>
    <t>INTELLIGENT DATA MINING AND FUSION SYSTEMS IN AGRICULTURE</t>
  </si>
  <si>
    <t>MEDECINE &amp; DROIT</t>
  </si>
  <si>
    <t>DUST EXPLOSIONS</t>
  </si>
  <si>
    <t>EFFECT OF HIGH TEMPERATURE ON CROP PRODUCTIVITY AND METABOLISM OF MACRO MOLECULES</t>
  </si>
  <si>
    <t>CLINICAL MOLECULAR MEDICINE: PRINCIPLES AND PRACTICE</t>
  </si>
  <si>
    <t>INTERMITTENT EXPLOSIVE DISORDER: ETIOLOGY, ASSESSMENT, AND TREATMENT</t>
  </si>
  <si>
    <t>DYNAMICS OF ADVANCED SUSTAINABLE NANOMATERIALS AND THEIR RELATED NANOCOMPOSITES AT THE BIO-NANO INTERFACE</t>
  </si>
  <si>
    <t>GENETICS AND BREEDING FOR DISEASE RESISTANCE OF LIVESTOCK</t>
  </si>
  <si>
    <t>ECONOMIC ROLE OF TRANSPORT INFRASTRUCTURE: THEORY AND MODELS</t>
  </si>
  <si>
    <t>ADVANCES IN PHYSICAL ORGANIC CHEMISTRY, VOL 53</t>
  </si>
  <si>
    <t>MOSQUITOES, COMMUNITIES, AND PUBLIC HEALTH IN TEXAS</t>
  </si>
  <si>
    <t>GAZING TOWARD THE FUTURE: ADVANCES IN EYE MOVEMENT THEORY AND APPLICATIONS</t>
  </si>
  <si>
    <t>MULTIRESPONSIVE BEHAVIOR OF BIOMEMBRANES AND GIANT VESICLES</t>
  </si>
  <si>
    <t>ACOUSTICS: SOUND FIELDS, TRANSDUCERS AND VIBRATION, 2ND EDITION</t>
  </si>
  <si>
    <t>EQUILIBRIUM PROBLEMS AND APPLICATIONS</t>
  </si>
  <si>
    <t>BREATH ANALYSIS</t>
  </si>
  <si>
    <t>FURTHER DEVELOPMENTS IN THE THEORY AND PRACTICE OF CYBERCARTOGRAPHY: INTERNATIONAL DIMENSIONS AND LANGUAGE MAPPING, 3RD EDITION</t>
  </si>
  <si>
    <t>NEUROLOGICAL MODULATION OF SLEEP</t>
  </si>
  <si>
    <t>CHICKPEA: CROP WILD RELATIVES FOR ENHANCING GENETIC GAINS</t>
  </si>
  <si>
    <t>RENEWABLE ENERGY FINANCE: THEORY AND PRACTICE</t>
  </si>
  <si>
    <t>CHEMICAL PHYSICS IMPACT</t>
  </si>
  <si>
    <t>PRINCIPLES OF HEART VALVE ENGINEERING</t>
  </si>
  <si>
    <t>ANIMAL MODELS IN CANCER DRUG DISCOVERY</t>
  </si>
  <si>
    <t>MICROBIAL FORENSICS, 3RD EDITION</t>
  </si>
  <si>
    <t>ENGINEERING STRATEGIES FOR REGENERATIVE MEDICINE</t>
  </si>
  <si>
    <t>MEDICINAL CHEMISTRY APPROACHES TO TUBERCULOSIS AND TRYPANOSOMIASIS</t>
  </si>
  <si>
    <t>MOLECULAR NUTRITION: CARBOHYDRATES</t>
  </si>
  <si>
    <t>QUANTUM APPROACH TO ALLOY DESIGN: AN EXPLORATION OF MATERIAL DESIGN AND DEVELOPMENT BASED UPON ALLOY DESIGN THEORY AND ATOMIZATION ENERGY METHOD</t>
  </si>
  <si>
    <t>TAXONOMIC GUIDE TO INFECTIOUS DISEASES: UNDERSTANDING THE BIOLOGIC CLASSES OF PATHOGENIC ORGANISMS, 2ND EDITION</t>
  </si>
  <si>
    <t>FROM CATCHMENT MANAGEMENT TO MANAGING RIVER BASINS: SCIENCE, TECHNOLOGY CHOICES, INSTITUTIONS AND POLICY</t>
  </si>
  <si>
    <t>OLIGODENDROGLIOMA: CLINICAL PRESENTATION, PATHOLOGY, MOLECULAR BIOLOGY, IMAGING, AND TREATMENT</t>
  </si>
  <si>
    <t>REGIONAL NETWORK FOR ASIAN SCHISTOSOMIASIS AND OTHER HELMINTHIC ZOONOSES</t>
  </si>
  <si>
    <t>SMALL-FORMAT AERIAL PHOTOGRAPHY AND UAS IMAGERY: PRINCIPLES, TECHNIQUES, AND GEOSCIENCE APPLICATIONS, 2ND EDITION</t>
  </si>
  <si>
    <t>RADIOACTIVITY IN THE ENVIRONMENT, 2ND EDITION</t>
  </si>
  <si>
    <t>NEW TECHNOLOGIES FOR EMISSION CONTROL IN MARINE DIESEL ENGINES</t>
  </si>
  <si>
    <t>DEVELOPMENTS AND APPLICATIONS FOR ECG SIGNAL PROCESSING: MODELING, SEGMENTATION, AND PATTERN RECOGNITION</t>
  </si>
  <si>
    <t>SMART BIOSENSORS IN MEDICAL CARE</t>
  </si>
  <si>
    <t>ADVANCES IN INSECT PHYSIOLOGY, VOL 59</t>
  </si>
  <si>
    <t>ADVANCES IN FOOD SECURITY AND SUSTAINABILITY, VOL 4</t>
  </si>
  <si>
    <t>COMPUTATIONAL LEARNING APPROACHES TO DATA ANALYTICS IN BIOMEDICAL APPLICATIONS</t>
  </si>
  <si>
    <t>CHALLENGES AND INNOVATIONS IN OCEAN IN SITU SENSORS: MEASURING INNER OCEAN PROCESSES AND HEALTH IN THE DIGITAL AGE</t>
  </si>
  <si>
    <t>ANTIMICROBIAL RESISTANCE IN AGRICULTURE: PERSPECTIVE, POLICY AND MITIGATION</t>
  </si>
  <si>
    <t>ADVANCES IN APPLIED MICROBIOLOGY, VOL 113</t>
  </si>
  <si>
    <t>ANNUAL REPORTS ON NMR SPECTROSCOPY, VOL 99</t>
  </si>
  <si>
    <t>CURRENT TRENDS AND FUTURE DEVELOPMENTS ON (BIO-) MEMBRANES: CERAMIC MEMBRANE BIOREACTORS</t>
  </si>
  <si>
    <t>CORONARY CALCIUM: A COMPREHENSIVE UNDERSTANDING OF ITS BIOLOGY, USE IN SCREENING, AND INTERVENTIONAL MANAGEMENT</t>
  </si>
  <si>
    <t>IMIDES: MEDICINAL, AGRICULTURAL, SYNTHETIC APPLICATIONS AND NATURAL PRODUCTS CHEMISTRY</t>
  </si>
  <si>
    <t>MOLECULAR AND CLINICAL PATHOLOGY OF NEURODEGENERATIVE DISEASE</t>
  </si>
  <si>
    <t>RANKED SET SAMPLING: 65 YEARS IMPROVING THE ACCURACY IN DATA GATHERING</t>
  </si>
  <si>
    <t>NON-FOSSIL ENERGY DEVELOPMENT IN CHINA: GOALS AND CHALLENGES</t>
  </si>
  <si>
    <t>EUROPEAN WHALES, DOLPHINS, AND PORPOISES: MARINE MAMMAL CONSERVATION IN PRACTICE</t>
  </si>
  <si>
    <t>SOLAR CORRIDOR CROP SYSTEM: IMPLEMENTATION AND IMPACTS</t>
  </si>
  <si>
    <t>GLOBAL CARBON CYCLE AND CLIMATE CHANGE: SCALING ECOLOGICAL ENERGETICS FROM ORGANISM TO BIOSPHERE</t>
  </si>
  <si>
    <t>SUN AS A GUIDE TO STELLAR PHYSICS</t>
  </si>
  <si>
    <t>MECHANOBIOLOGY: FROM MOLECULAR SENSING TO DISEASE</t>
  </si>
  <si>
    <t>HANDBOOK OF RADIOACTIVITY ANALYSIS, VOL 2: RADIOANALYTICAL APPLICATIONS, 4TH EDITION</t>
  </si>
  <si>
    <t>DEVELOPMENTS IN NEUROETHICS AND BIOETHICS, VOL 2: MENTAL HEALTH AS PUBLIC HEALTH: INTERDISCIPLINARY PERSPECTIVES ON THE ETHICS OF PREVENTION</t>
  </si>
  <si>
    <t>OPTICAL WIRELESS COMMUNICATIONS FOR BROADBAND GLOBAL INTERNET CONNECTIVITY: FUNDAMENTALS AND POTENTIAL APPLICATIONS</t>
  </si>
  <si>
    <t>CONTROL SYSTEMS DESIGN OF BIO-ROBOTICS AND BIO-MECHATRONICS WITH ADVANCED APPLICATIONS</t>
  </si>
  <si>
    <t>FRIEDMAN-LUCAS TRANSITION IN MACROECONOMICS: A STRUCTURALIST APPROACH</t>
  </si>
  <si>
    <t>DYNAMIC ESTIMATION AND CONTROL OF POWER SYSTEMS</t>
  </si>
  <si>
    <t>RESPONSIBLE GENOMIC DATA SHARING: CHALLENGES AND APPROACHES</t>
  </si>
  <si>
    <t>PARKING: AN INTERNATIONAL PERSPECTIVE</t>
  </si>
  <si>
    <t>SMOKELESS TOBACCO PRODUCTS: CHARACTERISTICS, USAGE, HEALTH EFFECTS, AND REGULATORY IMPLICATIONS</t>
  </si>
  <si>
    <t>BIOACTIVE MATERIALS FOR BONE REGENERATION</t>
  </si>
  <si>
    <t>MUNICIPAL SOLID WASTE ENERGY CONVERSION IN DEVELOPING COUNTRIES: TECHNOLOGIES, BEST PRACTICES, CHALLENGES AND POLICY</t>
  </si>
  <si>
    <t>ANNUAL REPORTS ON NMR SPECTROSCOPY, VOL 100</t>
  </si>
  <si>
    <t>AROUSAL IN NEUROLOGICAL AND PSYCHIATRIC DISEASES</t>
  </si>
  <si>
    <t>METHODS IN CELL BIOLOGY, VOL 158</t>
  </si>
  <si>
    <t>ENCYCLOPEDIA OF BIOMEDICAL GERONTOLOGY, VOL 3</t>
  </si>
  <si>
    <t>FOOD CHEMISTRY: MOLECULAR SCIENCES</t>
  </si>
  <si>
    <t>NUCLEIC ACIDS AS GENE ANTICANCER DRUG DELIVERY THERAPY</t>
  </si>
  <si>
    <t>PHENOMENA OF OPTICAL METAMATERIALS</t>
  </si>
  <si>
    <t>ANALYTICAL METHODS FOR BIOMASS CHARACTERIZATION AND CONVERSION</t>
  </si>
  <si>
    <t>IMPROVING THE THERAPEUTIC RATIO IN HEAD AND NECK CANCER</t>
  </si>
  <si>
    <t>GLOBAL VALUE CHAINS AND PRODUCTION NETWORKS: CASE STUDIES OF SIEMENS AND HUAWEI</t>
  </si>
  <si>
    <t>ANALYSIS AND DESIGN OF ENERGY GEOSTRUCTURES: THEORETICAL ESSENTIALS AND PRACTICAL APPLICATION</t>
  </si>
  <si>
    <t>URBAN MOBILITY AND THE SMARTPHONE: TRANSPORTATION, TRAVEL BEHAVIOR AND PUBLIC POLICY</t>
  </si>
  <si>
    <t>NEUROTECHNOLOGY AND BRAIN STIMULATION IN PEDIATRIC PSYCHIATRIC AND NEURODEVELOPMENTAL DISORDERS</t>
  </si>
  <si>
    <t>DISEASE PATHWAYS: AN ATLAS OF HUMAN DISEASE SIGNALING PATHWAYS</t>
  </si>
  <si>
    <t>THEORY OF ELECTROPHORESIS AND DIFFUSIOPHORESIS OF HIGHLY CHARGED COLLOIDAL PARTICLES</t>
  </si>
  <si>
    <t>CELLULAR AND ANIMAL MODELS IN HUMAN GENOMICS RESEARCH</t>
  </si>
  <si>
    <t>SMART CITY GOVERNANCE</t>
  </si>
  <si>
    <t>INCLUSIVE TRANSPORT: FIGHTING INVOLUNTARY TRANSPORT DISADVANTAGES</t>
  </si>
  <si>
    <t>DYNAMICS AND CONTROL OF NUCLEAR REACTORS</t>
  </si>
  <si>
    <t>ADVANCES IN CARBOHYDRATE CHEMISTRY AND BIOCHEMISTRY, VOL 77</t>
  </si>
  <si>
    <t>OPERATIONS MANAGEMENT IN AGRICULTURE</t>
  </si>
  <si>
    <t>TUMOR VASCULARIZATION</t>
  </si>
  <si>
    <t>SMART DELIVERY SYSTEMS: SOLVING COMPLEX VEHICLE ROUTING PROBLEMS</t>
  </si>
  <si>
    <t>COMBUSTION EMISSIONS: FORMATION, REACTION, AND REMOVAL OF TRACE METALS IN COMBUSTION PRODUCTS</t>
  </si>
  <si>
    <t>ELECTRICAL SPECTROSCOPY OF EARTH MATERIALS</t>
  </si>
  <si>
    <t>ADVANCES AND APPLICATIONS OF PARTITIONING BIOREACTORS</t>
  </si>
  <si>
    <t>STRATEGIES AND TACTICS IN ORGANIC SYNTHESIS, VOL 14</t>
  </si>
  <si>
    <t>QUANTUM BOUNDARIES OF LIFE</t>
  </si>
  <si>
    <t>RESEARCH IN ORGANIZATIONAL BEHAVIOR, VOL 39</t>
  </si>
  <si>
    <t>TECHNOLOGY OF WAFERS AND WAFFLES II: RECIPES, PRODUCT DEVELOPMENT AND KNOW-HOW</t>
  </si>
  <si>
    <t>NANO DESIGN FOR SMART GELS</t>
  </si>
  <si>
    <t>IMAGERIE DE LA FEMME</t>
  </si>
  <si>
    <t>AGING, NUTRITION AND TASTE: NUTRITION, FOOD SCIENCE AND CULINARY PERSPECTIVES FOR AGING TASTEFULLY</t>
  </si>
  <si>
    <t>FREE-SURFACE FLOW: SHALLOW-WATER DYNAMICS</t>
  </si>
  <si>
    <t>NANOCOMPOSITES FOR PHOTONIC AND ELECTRONIC APPLICATIONS</t>
  </si>
  <si>
    <t>ECOLOGICAL MODELING: AN INTRODUCTION TO THE ART AND SCIENCE OF MODELING ECOLOGICAL SYSTEMS</t>
  </si>
  <si>
    <t>FLUID-SOLID INTERACTION DYNAMICS: THEORY, VARIATIONAL PRINCIPLES, NUMERICAL METHODS, AND APPLICATIONS</t>
  </si>
  <si>
    <t>DESIGN OF TRANSIENT PROTECTION SYSTEMS: INCLUDING SUPERCAPACITOR BASED DESIGN APPROACHES FOR SURGE PROTECTORS</t>
  </si>
  <si>
    <t>EFFECTS OF LIFESTYLE ON MEN'S HEALTH</t>
  </si>
  <si>
    <t>CLINICA E INVESTIGACION EN GINECOLOGIA Y OBSTETRICIA</t>
  </si>
  <si>
    <t>LOCK GATES AND OTHER CLOSURES IN HYDRAULIC PROJECTS</t>
  </si>
  <si>
    <t>PROBABILITY AND MECHANICS OF SHIP COLLISION AND GROUNDING</t>
  </si>
  <si>
    <t>SOLUTIONS TO ENVIRONMENTAL PROBLEMS INVOLVING NANOTECHNOLOGY AND ENZYME TECHNOLOGY</t>
  </si>
  <si>
    <t>SUSTAINABLE URBAN MOBILITY PATHWAYS: POLICIES, INSTITUTIONS, AND COALITIONS FOR LOW CARBON TRANSPORTATION IN EMERGING COUNTRIES</t>
  </si>
  <si>
    <t>DEVELOPMENTS IN SURFACE CONTAMINATION AND CLEANING, VOL 12: METHODS FOR ASSESSMENT AND VERIFICATION OF CLEANLINESS OF SURFACES AND CHARACTERIZATION OF SURFACE CONTAMINANTS</t>
  </si>
  <si>
    <t>HUMAN GENETICS AND GENOMICS ADVANCES</t>
  </si>
  <si>
    <t>CLIMATE PRESERVATION IN URBAN COMMUNITIES CASE STUDIES</t>
  </si>
  <si>
    <t>MESENCHYMAL STEM CELLS IN HUMAN HEALTH AND DISEASES</t>
  </si>
  <si>
    <t>CONVENTIONAL ENERGY IN NORTH AMERICA: CURRENT AND FUTURE SOURCES FOR ELECTRICITY GENERATION</t>
  </si>
  <si>
    <t>ADVANCES IN IMAGING AND ELECTRON PHYSICS INCLUDING PROCEEDINGS CPO-10</t>
  </si>
  <si>
    <t>RHINOVIRUS INFECTIONS: RETHINKING THE IMPACT ON HUMAN HEALTH AND DISEASE</t>
  </si>
  <si>
    <t>BIOCONTAMINATION CONTROL FOR PHARMACEUTICALS AND HEALTHCARE</t>
  </si>
  <si>
    <t>CIRCULAR ECONOMY: CASE STUDIES ABOUT THE TRANSITION FROM THE LINEAR ECONOMY</t>
  </si>
  <si>
    <t>SUSTAINABLE WATER TREATMENT: ENGINEERING SOLUTIONS FOR A VARIABLE CLIMATE</t>
  </si>
  <si>
    <t>CELL AND TISSUE DESTRUCTION: MECHANISMS, PROTECTION, DISORDERS</t>
  </si>
  <si>
    <t>UNDEREXPLORED MEDICINAL PLANTS FROM SUB-SAHARAN AFRICA: PLANTS WITH THERAPEUTIC POTENTIAL FOR HUMAN HEALTH</t>
  </si>
  <si>
    <t>EPIDERMAL STEM CELL NICHE</t>
  </si>
  <si>
    <t>ADVANCES IN CATALYSIS, VOL 67</t>
  </si>
  <si>
    <t>ECOSYSTEM SERVICE POTENTIALS AND THEIR INDICATORS IN POSTGLACIAL LANDSCAPES: ASSESSMENT AND MAPPING</t>
  </si>
  <si>
    <t>INTERNATIONAL REVIEW OF RESEARCH IN DEVELOPMENTAL DISABILITIES, VOL 58</t>
  </si>
  <si>
    <t>BIOMASS TO ENERGY CONVERSION TECHNOLOGIES: THE ROAD TO COMMERCIALIZATION</t>
  </si>
  <si>
    <t>PATENT FORAMEN OVALE CLOSURE FOR STROKE, MYOCARDIAL INFARCTION, PERIPHERAL EMBOLISM, MIGRAINE, AND HYPOXEMIA</t>
  </si>
  <si>
    <t>MATERNAL IMMUNIZATION</t>
  </si>
  <si>
    <t>DESIGN AND OPERATION OF HUMAN LOCOMOTION SYSTEMS</t>
  </si>
  <si>
    <t>APPLIED STATISTICS FOR ENVIRONMENTAL SCIENCE WITH R</t>
  </si>
  <si>
    <t>NUTRITIONAL AND HEALTH ASPECTS OF FOOD IN WESTERN EUROPE</t>
  </si>
  <si>
    <t>NANOCOMPOSITE STRUCTURES AND DISPERSIONS, 2ND EDITION</t>
  </si>
  <si>
    <t>INSECT MOLECULAR GENETICS: AN INTRODUCTION TO PRINCIPLES AND APPLICATIONS, 4TH EDITION</t>
  </si>
  <si>
    <t>ISOCOUMARIN, THIAISOCOUMARIN AND PHOSPHAISOCOUMARIN: NATURAL OCCURRENCES, SYNTHETIC APPROACHES AND PHARMACEUTICAL APPLICATIONS</t>
  </si>
  <si>
    <t>ADVANCES IN COMPUTERS, VOL 114</t>
  </si>
  <si>
    <t>SOLID STATE PHYSICS, VOL 71</t>
  </si>
  <si>
    <t>NEW TECHNIQUES FOR MANAGEMENT OF INOPERABLE GLIOMAS</t>
  </si>
  <si>
    <t>GRAPHENE: PREPARATIONS, PROPERTIES, APPLICATIONS AND PROSPECTS</t>
  </si>
  <si>
    <t>CELLULAR INTERNET OF THINGS: FROM MASSIVE DEPLOYMENTS TO CRITICAL 5G APPLICATIONS, 2ND EDITION</t>
  </si>
  <si>
    <t>BISCUIT, COOKIE AND CRACKER PROCESS AND RECIPES</t>
  </si>
  <si>
    <t>WHAT WENT WRONG?: CASE HISTORIES OF PROCESS PLANT DISASTERS AND HOW THEY COULD HAVE BEEN AVOIDED, 6TH EDITION</t>
  </si>
  <si>
    <t>TAXONOMY OF CORYNONEURA WINNERTZ (DIPTERA: CHIRONOMIDAE)</t>
  </si>
  <si>
    <t>NANOSTRUCTURED IMMISCIBLE POLYMER BLENDS: MIGRATION AND INTERFACE</t>
  </si>
  <si>
    <t>CHROMATIN SIGNALING AND NEUROLOGICAL DISORDERS</t>
  </si>
  <si>
    <t>FILTRATION &amp; SEPARATION</t>
  </si>
  <si>
    <t>ADVANCES IN IMMUNOLOGY, VOL 148</t>
  </si>
  <si>
    <t>ELECTRON MAGNETIC RESONANCE - APPLICATIONS IN PHYSICAL SCIENCES AND BIOLOGY</t>
  </si>
  <si>
    <t>HEPARINS: BASIC AND CLINICAL ASPECTS</t>
  </si>
  <si>
    <t>SECOND GENERATION CELL AND GENE-BASED THERAPIES</t>
  </si>
  <si>
    <t>ADVANCES IN MOLECULAR TOXICOLOGY, VOL 13</t>
  </si>
  <si>
    <t>ALPHA-GLUCOSIDASE INHIBITORS: CLINICALLY PROMISING CANDIDATES FOR ANTI-DIABETIC DRUG DISCOVERY</t>
  </si>
  <si>
    <t>DENGUE VIRUS DISEASE: FROM ORIGIN TO OUTBREAK</t>
  </si>
  <si>
    <t>VISION MODELS FOR HIGH DYNAMIC RANGE AND WIDE COLOUR GAMUT IMAGING: TECHNIQUES AND APPLICATIONS</t>
  </si>
  <si>
    <t>COSMIC GENETIC EVOLUTION</t>
  </si>
  <si>
    <t>ELDER ABUSE: FORENSIC, LEGAL AND MEDICAL ASPECTS</t>
  </si>
  <si>
    <t>COMPUTATIONAL MODELING IN BIOENGINEERING AND BIOINFORMATICS</t>
  </si>
  <si>
    <t>READING THE SOIL ARCHIVES: UNRAVELING THE GEOECOLOGICAL CODE OF PALAEOSOLS AND SEDIMENT CORES</t>
  </si>
  <si>
    <t>ADVANCES IN MARINE BIOLOGY, VOL 84</t>
  </si>
  <si>
    <t>INTEGRATION AND VISUALIZATION OF GENE SELECTION AND GENE REGULATORY NETWORKS FOR CANCER GENOME</t>
  </si>
  <si>
    <t>ADVANCES IN COMPUTERS, VOL 116</t>
  </si>
  <si>
    <t>MEASURING ROAD SAFETY WITH SURROGATE EVENTS</t>
  </si>
  <si>
    <t>HANDBOOK OF VASCULAR MOTION</t>
  </si>
  <si>
    <t>LYMPHATIC STRUCTURE AND FUNCTION IN HEALTH AND DISEASE</t>
  </si>
  <si>
    <t>NOONAN SYNDROME: CHARACTERISTICS AND INTERVENTIONS</t>
  </si>
  <si>
    <t>SEMICONDUCTOR QUANTUM SCIENCE AND TECHNOLOGY</t>
  </si>
  <si>
    <t>ADVANCES IN COMPUTERS, VOL 119</t>
  </si>
  <si>
    <t>FLUORINE: A PARADOXICAL ELEMENT</t>
  </si>
  <si>
    <t>HIGH-DENSITY INTEGRATED ELECTROCORTICAL NEURAL INTERFACES: LOW-NOISE LOW-POWER SYSTEM-ON-CHIP DESIGN METHODOLOGY</t>
  </si>
  <si>
    <t>100 YEARS OF HUMAN CHORIONIC GONADOTROPIN</t>
  </si>
  <si>
    <t>COST-BENEFIT ANALYSIS OF ENVIRONMENTAL HEALTH INTERVENTIONS</t>
  </si>
  <si>
    <t>BALANCE DYSFUNCTION IN PARKINSON'S DISEASE: BASIC MECHANISMS TO CLINICAL MANAGEMENT</t>
  </si>
  <si>
    <t>OSSEOINTEGRATION OF ORTHOPAEDIC IMPLANTS</t>
  </si>
  <si>
    <t>HANDBOOK OF ELECTRONIC ASSISTIVE TECHNOLOGY</t>
  </si>
  <si>
    <t>EPIDEMIOLOGY OF THYROID DISORDERS</t>
  </si>
  <si>
    <t>BIG DATA MINING FOR CLIMATE CHANGE</t>
  </si>
  <si>
    <t>ERA OF CHINESE MULTINATIONALS: COMPETING FOR GLOBAL DOMINANCE</t>
  </si>
  <si>
    <t>TRANSPORTATION, ENERGY USE AND ENVIRONMENTAL IMPACTS</t>
  </si>
  <si>
    <t>RISK ASSESSMENT FOR HUMAN METAL EXPOSURES: MODE OF ACTION AND KINETIC APPROACHES</t>
  </si>
  <si>
    <t>TRAFFIC CONGESTION AND LAND USE REGULATIONS: THEORY AND POLICY ANALYSIS</t>
  </si>
  <si>
    <t>5G CORE NETWORKS: POWERING DIGITALIZATION</t>
  </si>
  <si>
    <t>NANOCARRIERS FOR CANCER DIAGNOSIS AND TARGETED CHEMOTHERAPY</t>
  </si>
  <si>
    <t>PHYSICOCHEMICAL AND ENVIRONMENTAL PLANT PHYSIOLOGY, 5TH EDITION</t>
  </si>
  <si>
    <t>THIRD GENERATION EGFR INHIBITORS: OVERCOMING EGFR RESISTANCE AND TOXICITY PROBLEMS</t>
  </si>
  <si>
    <t>EPIGENETIC PRINCIPLES OF EVOLUTION, 2ND EDITION</t>
  </si>
  <si>
    <t>ADVANCES IN IMAGING AND ELECTRON PHYSICS, VOL 210</t>
  </si>
  <si>
    <t>ADVANCES IN PHYSICAL ORGANIC CHEMISTRY, VOL 54</t>
  </si>
  <si>
    <t>DIGESTIVE DISEASES IN SUB-SAHARAN AFRICA: CHANGES AND CHALLENGES</t>
  </si>
  <si>
    <t>FORENSIC FIREARM EXAMINATION</t>
  </si>
  <si>
    <t>PARASITICIDE SCREENING: IN VITRO AND IN VIVO TESTS WITH RELEVANT PARASITE REARING AND HOST INFECTION/INFESTATION METHODS, VOL 1</t>
  </si>
  <si>
    <t>MOLECULAR MECHANISMS OF DEMENTIA: BIOMARKERS, NEUROCHEMISTRY, AND THERAPY</t>
  </si>
  <si>
    <t>NOCTURIA: ETIOLOGY, PATHOLOGY, RISK FACTORS, TREATMENT AND EMERGING THERAPIES</t>
  </si>
  <si>
    <t>TEENAGERS, SEXUAL HEALTH INFORMATION AND THE DIGITAL AGE</t>
  </si>
  <si>
    <t>SUSTAINABLE AGRICULTURE: ADVANCES IN PLANT METABOLOME AND MICROBIOME</t>
  </si>
  <si>
    <t>PARASITICIDE SCREENING: IN VITRO AND IN VIVO TESTS WITH RELEVANT PARASITE REARING AND HOST INFECTION/INFESTATION METHODS, VOL 2</t>
  </si>
  <si>
    <t>SIGNAL PROCESSING IN AUDITORY NEUROSCIENCE: TEMPORAL AND SPATIAL FEATURES OF SOUND AND SPEECH</t>
  </si>
  <si>
    <t>SPACECRAFT COLLISION AVOIDANCE TECHNOLOGY</t>
  </si>
  <si>
    <t>MEDICAL DEVICE QUALITY MANAGEMENT SYSTEMS: STRATEGY AND TECHNIQUES FOR IMPROVING EFFICIENCY AND EFFECTIVENESS</t>
  </si>
  <si>
    <t>MULTI-ROBOT EXPLORATION FOR ENVIRONMENTAL MONITORING: THE RESOURCE CONSTRAINED PERSPECTIVE</t>
  </si>
  <si>
    <t>PURIFICATION AND CHARACTERIZATION OF SECONDARY METABOLITES: A LABORATORY MANUAL FOR ANALYTICAL AND STRUCTURAL BIOCHEMISTRY</t>
  </si>
  <si>
    <t>INTEGRATED COASTAL MANAGEMENT IN THE JAPANESE SATOUMI: RESTORING ESTUARIES AND BAYS</t>
  </si>
  <si>
    <t>CONCEPTUAL BREAKTHROUGHS IN EVOLUTIONARY ECOLOGY</t>
  </si>
  <si>
    <t>DYNAMICS OF MATERIALS: EXPERIMENTS, MODELS AND APPLICATIONS</t>
  </si>
  <si>
    <t>SEPARATION ANXIETY DISORDER IN ADULTS: CLINICAL FEATURES, DIAGNOSTIC DILEMMAS AND TREATMENT GUIDELINES</t>
  </si>
  <si>
    <t>DURABLE PHASE-CHANGE MEMORY ARCHITECTURES</t>
  </si>
  <si>
    <t>FELINES OF THE WORLD: DISCOVERIES IN TAXONOMIC CLASSIFICATION AND HISTORY</t>
  </si>
  <si>
    <t>SEMI-EMPIRICAL NEURAL NETWORK MODELING AND DIGITAL TWINS DEVELOPMENT</t>
  </si>
  <si>
    <t>COMMON GRASSES, LEGUMES AND FORBS OF THE EASTERN UNITED STATES: IDENTIFICATION AND ADAPTATION</t>
  </si>
  <si>
    <t>DOG BEHAVIOR: MODERN SCIENCE AND OUR CANINE COMPANIONS</t>
  </si>
  <si>
    <t>EPIGENETICS OF CHRONIC PAIN</t>
  </si>
  <si>
    <t>FOOD AND SOCIETY</t>
  </si>
  <si>
    <t>ATMOSPHERIC SATELLITE OBSERVATIONS</t>
  </si>
  <si>
    <t>THEORY OF ENDOBIOGENY, VOL 4: BEDSIDE HANDBOOK</t>
  </si>
  <si>
    <t>NEW ECOLOGY: SYSTEMS PERSPECTIVE, 2ND EDITION</t>
  </si>
  <si>
    <t>PORTFOLIO DIET FOR CARDIOVASCULAR DISEASE RISK REDUCTION: AN EVIDENCE BASED APPROACH TO LOWER CHOLESTEROL THROUGH PLANT FOOD CONSUMPTION</t>
  </si>
  <si>
    <t>AIRLESS BODIES OF THE INNER SOLAR SYSTEM: UNDERSTANDING THE PROCESS AFFECTING ROCKY, AIRLESS SURFACES</t>
  </si>
  <si>
    <t>THEORY OF ENDOBIOGENY: VOL 1: GLOBAL SYSTEMS THINKING AND BIOLOGICAL MODELING FOR CLINICAL MEDICINE</t>
  </si>
  <si>
    <t>INSECT COLLECTION AND IDENTIFICATION: TECHNIQUES FOR THE FIELD AND LABORATORY, 2ND EDITION</t>
  </si>
  <si>
    <t>GENE ENVIRONMENT INTERACTIONS</t>
  </si>
  <si>
    <t>WILDLIFE CONSERVATION IN AFRICA: A SCIENTIFIC APPROACH</t>
  </si>
  <si>
    <t>CRYSTAL GROWTH OF SI INGOTS FOR SOLAR CELLS USING CAST FURNACES</t>
  </si>
  <si>
    <t>ADVANCES IN CARBOHYDRATE CHEMISTRY AND BIOCHEMISTRY, VOL 78</t>
  </si>
  <si>
    <t>THEORY OF ENDOBIOGENY: VOL 2: FOUNDATIONAL CONCEPTS FOR TREATMENT OF COMMON CLINICAL CONDITIONS</t>
  </si>
  <si>
    <t>FORSTHOFFER'S COMPONENT CONDITION MONITORING</t>
  </si>
  <si>
    <t>INTERMODAL FREIGHT TRANSPORTATION</t>
  </si>
  <si>
    <t>HORTICULTURAL PLANT BREEDING</t>
  </si>
  <si>
    <t>SECONDARY FINDINGS IN GENOMIC RESEARCH</t>
  </si>
  <si>
    <t>HUMAN BRAINSTEM: CYTOARCHITECTURE, CHEMOARCHITECTURE, MYELOARCHITECTURE</t>
  </si>
  <si>
    <t>SCIENCE OF GRAPEVINES, 3 EDITION</t>
  </si>
  <si>
    <t>HEAT TRANSPORT AND ENERGETICS OF THE EARTH AND ROCKY PLANETS</t>
  </si>
  <si>
    <t>FAMILY-FOCUSED INTERVENTIONS</t>
  </si>
  <si>
    <t>INFECTIONS IN SYSTEMIC AUTOIMMUNE DISEASES: RISK FACTORS AND MANAGEMENT</t>
  </si>
  <si>
    <t>DYNAMICS OF COUPLED SYSTEMS IN HIGH-SPEED RAILWAYS</t>
  </si>
  <si>
    <t>BIOTECHNOLOGY IN THE CHEMICAL INDUSTRY: TOWARDS A GREEN AND SUSTAINABLE FUTURE</t>
  </si>
  <si>
    <t>CENTRIFUGAL SEPARATIONS IN BIOTECHNOLOGY, 2ND EDITION</t>
  </si>
  <si>
    <t>THEORY OF ENDOBIOGENY, VOL 3: ADVANCED CONCEPTS FOR THE TREATMENT OF COMPLEX CLINICAL CONDITIONS</t>
  </si>
  <si>
    <t>ADVANCES IN CATALYSIS, VOL 66</t>
  </si>
  <si>
    <t>ALTERNATIVE SWINE MANAGEMENT SYSTEMS</t>
  </si>
  <si>
    <t>EQUIPMENT QUALIFICATION IN THE PHARMACEUTICAL INDUSTRY</t>
  </si>
  <si>
    <t>BIOMARKERS, DIAGNOSTICS AND PRECISION MEDICINE IN THE DRUG INDUSTRY: CRITICAL CHALLENGES, LIMITATIONS, AND ROADMAPS FOR THE BEST PRACTICES</t>
  </si>
  <si>
    <t>INNOVATIVE APPROACH TO UNDERSTANDING AND TREATING CANCER: TARGETING PH</t>
  </si>
  <si>
    <t>LIGHT, MOLECULES, REACTION AND HEALTH</t>
  </si>
  <si>
    <t>ANALYTICAL METHODS FOR AGRICULTURAL CONTAMINANTS</t>
  </si>
  <si>
    <t>INTERNATIONAL JOURNAL OF PEDIATRIC OTORHINOLARYNGOLOGY CASE REPORTS</t>
  </si>
  <si>
    <t>STRATEGIES FOR SUCCESSFUL ANIMAL SHELTERS</t>
  </si>
  <si>
    <t>AQUEOUS CHEMISTRY OF POLONIUM AND THE PRACTICAL APPLICATION OF ITS THERMOCHEMISTRY</t>
  </si>
  <si>
    <t>PARKINSON'S DISEASE THERAPEUTICS</t>
  </si>
  <si>
    <t>MODELING EVOLUTION OF HETEROGENEOUS POPULATIONS: THEORY AND APPLICATIONS</t>
  </si>
  <si>
    <t>HUMAN POPULATION GENETICS AND GENOMICS</t>
  </si>
  <si>
    <t>ANIONIC ANNULATIONS IN ORGANIC SYNTHESIS: A VERSATILE AND PROLIFIC CLASS OF RING-FORMING REACTIONS</t>
  </si>
  <si>
    <t>ANGER MANAGEMENT BASED ALCOHOL TREATMENT: INTEGRATED THERAPY FOR ANGER AND ALCOHOL USE DISORDER</t>
  </si>
  <si>
    <t>URBAN LANDSCAPE ENTOMOLOGY</t>
  </si>
  <si>
    <t>INTEGRATED APPROACHES TO SUSTAINABLE WATERSHED MANAGEMENT IN XERIC ENVIRONMENTS: A TRAINING MANUAL</t>
  </si>
  <si>
    <t>FARM LABOR PROBLEM: A GLOBAL PERSPECTIVE</t>
  </si>
  <si>
    <t>LEARNED MINDFULNESS: PHYSICIAN ENGAGEMENT AND M.D. WELLNESS</t>
  </si>
  <si>
    <t>DENDROLOGY: CONES, FLOWERS, FRUITS AND SEEDS</t>
  </si>
  <si>
    <t>ARCHIVES OF CARDIOVASCULAR DISEASES SUPPLEMENTS</t>
  </si>
  <si>
    <t>PRINCIPLES OF TUMORS: A TRANSLATIONAL APPROACH TO FOUNDATIONS, 2ND EDITION</t>
  </si>
  <si>
    <t>ERADICATION OF DRACUNCULIASIS (GUINEA WORM DISEASE) IN NIGERIA: AN EYEWITNESS ACCOUNT</t>
  </si>
  <si>
    <t>DESCRIPTIVE PSYCHOLOGY AND THE PERSON CONCEPT: ESSENTIAL ATTRIBUTES OF PERSONS AND BEHAVIOR</t>
  </si>
  <si>
    <t>NUMERICAL PDE ANALYSIS OF RETINAL NEOVASCULARIZATION: MATHEMATICAL MODEL COMPUTER IMPLEMENTATION IN R</t>
  </si>
  <si>
    <t>PERSPECTIVES AND STRATEGIES FOR PROMOTING SAFE TRANSPORTATION AMONG OLDER ADULTS</t>
  </si>
  <si>
    <t>NORMAL AND PATHOLOGICAL BRONCHIAL SEMIOLOGY: A VISUAL APPROACH</t>
  </si>
  <si>
    <t>GREAT TREE OF LIFE</t>
  </si>
  <si>
    <t>USING SCANNER DATA FOR FOOD POLICY RESEARCH</t>
  </si>
  <si>
    <t>BIOLOGICAL CHIRALITY</t>
  </si>
  <si>
    <t>PREGNANCY AND THE PHARMACEUTICAL INDUSTRY: THE MOVEMENT TOWARDS EVIDENCE-BASED PHARMACOTHERAPY FOR PREGNANT WOMEN</t>
  </si>
  <si>
    <t>FAILURE MODES, EFFECTS AND CAUSES OF MICROBIOLOGICALLY INFLUENCED CORROSION: ADVANCED PERSPECTIVES AND ANALYSIS</t>
  </si>
  <si>
    <t>MIND UNDER THE AXIOMS: DECISION-THEORY BEYOND REVEALED PREFERENCES</t>
  </si>
  <si>
    <t>ACOUSTIC SIGNALS AND HEARING: A TIME-ENVELOPE AND PHASE SPECTRAL APPROACH</t>
  </si>
  <si>
    <t>EUROPEAN UROLOGY SUPPLEMENTS</t>
  </si>
  <si>
    <t>DIFFICULT TO DIAGNOSE RARE DIFFUSE LUNG DISEASE</t>
  </si>
  <si>
    <t>RECEPTORS IN THE EVOLUTION AND DEVELOPMENT OF THE BRAIN: MATTER INTO MIND</t>
  </si>
  <si>
    <t>BAYLEY 4 CLINICAL USE AND INTERPRETATION</t>
  </si>
  <si>
    <t>COLLECTIVE BEHAVIOR IN SYSTEMS BIOLOGY: A PRIMER ON MODELING INFRASTRUCTURE</t>
  </si>
  <si>
    <t>EPIGENETIC MECHANISMS OF THE CAMBRIAN EXPLOSION</t>
  </si>
  <si>
    <t>SELF-ORGANIZING NEURAL MAPS: THE RETINOTECTAL MAP AND MECHANISMS OF NEURAL DEVELOPMENT: FROM RETINA TO TECTUM</t>
  </si>
  <si>
    <t>QUATERNARY ECOLOGY, EVOLUTION, AND BIOGEOGRAPHY</t>
  </si>
  <si>
    <t>NETOSIS: IMMUNITY, PATHOGENESIS AND THERAPEUTICS</t>
  </si>
  <si>
    <t>GENERALIZED VAN DER WAALS THEORY OF MOLECULAR FLUIDS IN BULK AND AT SURFACES</t>
  </si>
  <si>
    <t>FORENSIC EXAMINATION OF SIGNATURES</t>
  </si>
  <si>
    <t>OPTIMIZATION MODELS FOR RAIL CAR FLEET MANAGEMENT</t>
  </si>
  <si>
    <t>ELECTRONIC HEALTH RECORD</t>
  </si>
  <si>
    <t>SEMI-LAGRANGIAN ADVECTION METHODS AND THEIR APPLICATIONS IN GEOSCIENCE</t>
  </si>
  <si>
    <t>MOLECULAR EVOLUTIONARY MODELS IN DRUG DISCOVERY</t>
  </si>
  <si>
    <t>R AND PYTHON FOR OCEANOGRAPHERS: A PRACTICAL GUIDE WITH APPLICATIONS</t>
  </si>
  <si>
    <t>DETERMINATION OF TOXIC ORGANIC CHEMICALS IN NATURAL WATERS, SEDIMENTS AND SOILS: DETERMINATION AND ANALYSIS</t>
  </si>
  <si>
    <t>NATURE COMMUNICATIONS</t>
  </si>
  <si>
    <t>SCIENTIFIC REPORTS</t>
  </si>
  <si>
    <t>NATURE</t>
  </si>
  <si>
    <t>ENVIRONMENTAL SCIENCE AND POLLUTION RESEARCH</t>
  </si>
  <si>
    <t>NATURE MEDICINE</t>
  </si>
  <si>
    <t>JOURNAL OF HIGH ENERGY PHYSICS</t>
  </si>
  <si>
    <t>PHYSICS, PARTICLES &amp; FIELDS</t>
  </si>
  <si>
    <t>NATURE BIOTECHNOLOGY</t>
  </si>
  <si>
    <t>NATURE MATERIALS</t>
  </si>
  <si>
    <t>CHEMISTRY, PHYSICAL;MATERIALS SCIENCE, MULTIDISCIPLINARY;PHYSICS, APPLIED;PHYSICS, CONDENSED MATTER</t>
  </si>
  <si>
    <t>CELL DEATH &amp; DISEASE</t>
  </si>
  <si>
    <t>JOURNAL OF THERMAL ANALYSIS AND CALORIMETRY</t>
  </si>
  <si>
    <t>BMC PUBLIC HEALTH</t>
  </si>
  <si>
    <t>NATURE METHODS</t>
  </si>
  <si>
    <t>NATURE GENETICS</t>
  </si>
  <si>
    <t>NEURAL COMPUTING &amp; APPLICATIONS</t>
  </si>
  <si>
    <t>INTERNATIONAL JOURNAL OF ADVANCED MANUFACTURING TECHNOLOGY</t>
  </si>
  <si>
    <t>AUTOMATION &amp; CONTROL SYSTEMS;ENGINEERING, MANUFACTURING</t>
  </si>
  <si>
    <t>MOLECULAR CANCER</t>
  </si>
  <si>
    <t>BIOCHEMISTRY &amp; MOLECULAR BIOLOGY;ONCOLOGY</t>
  </si>
  <si>
    <t>NATURE ENERGY</t>
  </si>
  <si>
    <t>ENERGY &amp; FUELS;MATERIALS SCIENCE, MULTIDISCIPLINARY</t>
  </si>
  <si>
    <t>JOURNAL OF MATERIALS SCIENCE</t>
  </si>
  <si>
    <t>EUROPEAN RADIOLOGY</t>
  </si>
  <si>
    <t>JOURNAL OF MATERIALS SCIENCE-MATERIALS IN ELECTRONICS</t>
  </si>
  <si>
    <t>NATURE NANOTECHNOLOGY</t>
  </si>
  <si>
    <t>NATURE MICROBIOLOGY</t>
  </si>
  <si>
    <t>NATURE REVIEWS IMMUNOLOGY</t>
  </si>
  <si>
    <t>MULTIMEDIA TOOLS AND APPLICATIONS</t>
  </si>
  <si>
    <t>COMPUTER SCIENCE, INFORMATION SYSTEMS;COMPUTER SCIENCE, SOFTWARE ENGINEERING;COMPUTER SCIENCE, THEORY &amp; METHODS;ENGINEERING, ELECTRICAL &amp; ELECTRONIC</t>
  </si>
  <si>
    <t>EUROPEAN PHYSICAL JOURNAL C</t>
  </si>
  <si>
    <t>BMC CANCER</t>
  </si>
  <si>
    <t>NATURE REVIEWS MOLECULAR CELL BIOLOGY</t>
  </si>
  <si>
    <t>INTENSIVE CARE MEDICINE</t>
  </si>
  <si>
    <t>NATURE PHOTONICS</t>
  </si>
  <si>
    <t>NATURE NEUROSCIENCE</t>
  </si>
  <si>
    <t>CRITICAL CARE</t>
  </si>
  <si>
    <t>ONCOGENE</t>
  </si>
  <si>
    <t>BIOCHEMISTRY &amp; MOLECULAR BIOLOGY;CELL BIOLOGY;GENETICS &amp; HEREDITY;ONCOLOGY</t>
  </si>
  <si>
    <t>MICROCHIMICA ACTA</t>
  </si>
  <si>
    <t>JOURNAL OF EXPERIMENTAL &amp; CLINICAL CANCER RESEARCH</t>
  </si>
  <si>
    <t>SOFT COMPUTING</t>
  </si>
  <si>
    <t>NATURE REVIEWS MICROBIOLOGY</t>
  </si>
  <si>
    <t>GENOME BIOLOGY</t>
  </si>
  <si>
    <t>NATURE REVIEWS DRUG DISCOVERY</t>
  </si>
  <si>
    <t>BIOTECHNOLOGY &amp; APPLIED MICROBIOLOGY;PHARMACOLOGY &amp; PHARMACY</t>
  </si>
  <si>
    <t>NATURE CATALYSIS</t>
  </si>
  <si>
    <t>NATURE IMMUNOLOGY</t>
  </si>
  <si>
    <t>NONLINEAR DYNAMICS</t>
  </si>
  <si>
    <t>CELLULOSE</t>
  </si>
  <si>
    <t>MATERIALS SCIENCE, PAPER &amp; WOOD;MATERIALS SCIENCE, TEXTILES;POLYMER SCIENCE</t>
  </si>
  <si>
    <t>NATURE PHYSICS</t>
  </si>
  <si>
    <t>MOLECULAR PSYCHIATRY</t>
  </si>
  <si>
    <t>BIOCHEMISTRY &amp; MOLECULAR BIOLOGY;NEUROSCIENCES;PSYCHIATRY</t>
  </si>
  <si>
    <t>APPLIED MICROBIOLOGY AND BIOTECHNOLOGY</t>
  </si>
  <si>
    <t>BMC GENOMICS</t>
  </si>
  <si>
    <t>NATURE CLIMATE CHANGE</t>
  </si>
  <si>
    <t>NATURE REVIEWS MATERIALS</t>
  </si>
  <si>
    <t>CLIMATE DYNAMICS</t>
  </si>
  <si>
    <t>SN APPLIED SCIENCES</t>
  </si>
  <si>
    <t>LEUKEMIA</t>
  </si>
  <si>
    <t>NATURE CELL BIOLOGY</t>
  </si>
  <si>
    <t>COMMUNICATIONS BIOLOGY</t>
  </si>
  <si>
    <t>CELLULAR AND MOLECULAR LIFE SCIENCES</t>
  </si>
  <si>
    <t>NATURE CHEMISTRY</t>
  </si>
  <si>
    <t>NATURE SUSTAINABILITY</t>
  </si>
  <si>
    <t>BMC INFECTIOUS DISEASES</t>
  </si>
  <si>
    <t>NATURE ECOLOGY &amp; EVOLUTION</t>
  </si>
  <si>
    <t>ECOLOGY;EVOLUTIONARY BIOLOGY</t>
  </si>
  <si>
    <t>STEM CELL RESEARCH &amp; THERAPY</t>
  </si>
  <si>
    <t>CELL &amp; TISSUE ENGINEERING;CELL BIOLOGY;MEDICINE, RESEARCH &amp; EXPERIMENTAL</t>
  </si>
  <si>
    <t>MOLECULAR NEUROBIOLOGY</t>
  </si>
  <si>
    <t>NATURE REVIEWS GASTROENTEROLOGY &amp; HEPATOLOGY</t>
  </si>
  <si>
    <t>JOURNAL OF BUSINESS ETHICS</t>
  </si>
  <si>
    <t>BUSINESS;ETHICS;PHILOSOPHY</t>
  </si>
  <si>
    <t>CELL RESEARCH</t>
  </si>
  <si>
    <t>ANALYTICAL AND BIOANALYTICAL CHEMISTRY</t>
  </si>
  <si>
    <t>EUROPEAN JOURNAL OF NUCLEAR MEDICINE AND MOLECULAR IMAGING</t>
  </si>
  <si>
    <t>JOURNAL OF TRANSLATIONAL MEDICINE</t>
  </si>
  <si>
    <t>JOURNAL OF AMBIENT INTELLIGENCE AND HUMANIZED COMPUTING</t>
  </si>
  <si>
    <t>COMPUTER SCIENCE, ARTIFICIAL INTELLIGENCE;COMPUTER SCIENCE, INFORMATION SYSTEMS;TELECOMMUNICATIONS</t>
  </si>
  <si>
    <t>ISME JOURNAL</t>
  </si>
  <si>
    <t>ECOLOGY;MICROBIOLOGY</t>
  </si>
  <si>
    <t>NATURE REVIEWS CANCER</t>
  </si>
  <si>
    <t>SURGICAL ENDOSCOPY AND OTHER INTERVENTIONAL TECHNIQUES</t>
  </si>
  <si>
    <t>CELL DEATH AND DIFFERENTIATION</t>
  </si>
  <si>
    <t>NATURE REVIEWS GENETICS</t>
  </si>
  <si>
    <t>ANNALS OF SURGICAL ONCOLOGY</t>
  </si>
  <si>
    <t>BRITISH JOURNAL OF CANCER</t>
  </si>
  <si>
    <t>JOURNAL OF HEMATOLOGY &amp; ONCOLOGY</t>
  </si>
  <si>
    <t>NATURE GEOSCIENCE</t>
  </si>
  <si>
    <t>SCIENTIFIC DATA</t>
  </si>
  <si>
    <t>BMC MEDICINE</t>
  </si>
  <si>
    <t>NATURE REVIEWS CLINICAL ONCOLOGY</t>
  </si>
  <si>
    <t>SIGNAL TRANSDUCTION AND TARGETED THERAPY</t>
  </si>
  <si>
    <t>JOURNAL OF NEUROLOGY</t>
  </si>
  <si>
    <t>JOURNAL OF NEUROINFLAMMATION</t>
  </si>
  <si>
    <t>BMC PLANT BIOLOGY</t>
  </si>
  <si>
    <t>BMC HEALTH SERVICES RESEARCH</t>
  </si>
  <si>
    <t>CANCER CELL INTERNATIONAL</t>
  </si>
  <si>
    <t>NATURE HUMAN BEHAVIOUR</t>
  </si>
  <si>
    <t>MULTIDISCIPLINARY SCIENCES;NEUROSCIENCES;PSYCHOLOGY, EXPERIMENTAL</t>
  </si>
  <si>
    <t>EUROPEAN PHYSICAL JOURNAL PLUS</t>
  </si>
  <si>
    <t>NATURE PROTOCOLS</t>
  </si>
  <si>
    <t>LIGHT-SCIENCE &amp; APPLICATIONS</t>
  </si>
  <si>
    <t>KNEE SURGERY SPORTS TRAUMATOLOGY ARTHROSCOPY</t>
  </si>
  <si>
    <t>TRANSLATIONAL PSYCHIATRY</t>
  </si>
  <si>
    <t>NATURE REVIEWS CARDIOLOGY</t>
  </si>
  <si>
    <t>APPLIED PHYSICS A-MATERIALS SCIENCE &amp; PROCESSING</t>
  </si>
  <si>
    <t>JOURNAL OF GENERAL INTERNAL MEDICINE</t>
  </si>
  <si>
    <t>HEALTH CARE SCIENCES &amp; SERVICES;MEDICINE, GENERAL &amp; INTERNAL</t>
  </si>
  <si>
    <t>NATURE CHEMICAL BIOLOGY</t>
  </si>
  <si>
    <t>DIABETOLOGIA</t>
  </si>
  <si>
    <t>ENVIRONMENTAL MONITORING AND ASSESSMENT</t>
  </si>
  <si>
    <t>CLUSTER COMPUTING-THE JOURNAL OF NETWORKS SOFTWARE TOOLS AND APPLICATIONS</t>
  </si>
  <si>
    <t>COMPUTER SCIENCE, INFORMATION SYSTEMS;COMPUTER SCIENCE, THEORY &amp; METHODS</t>
  </si>
  <si>
    <t>NATURE REVIEWS DISEASE PRIMERS</t>
  </si>
  <si>
    <t>SUPPORTIVE CARE IN CANCER</t>
  </si>
  <si>
    <t>HEALTH CARE SCIENCES &amp; SERVICES;ONCOLOGY;REHABILITATION</t>
  </si>
  <si>
    <t>ARABIAN JOURNAL FOR SCIENCE AND ENGINEERING</t>
  </si>
  <si>
    <t>NATURE ASTRONOMY</t>
  </si>
  <si>
    <t>ROCK MECHANICS AND ROCK ENGINEERING</t>
  </si>
  <si>
    <t>NATURE BIOMEDICAL ENGINEERING</t>
  </si>
  <si>
    <t>NEUROPSYCHOPHARMACOLOGY</t>
  </si>
  <si>
    <t>NEUROSCIENCES;PHARMACOLOGY &amp; PHARMACY;PSYCHIATRY</t>
  </si>
  <si>
    <t>INTERNATIONAL JOURNAL OF ENVIRONMENTAL SCIENCE AND TECHNOLOGY</t>
  </si>
  <si>
    <t>PARASITES &amp; VECTORS</t>
  </si>
  <si>
    <t>NATURE PLANTS</t>
  </si>
  <si>
    <t>ANNALS OF OPERATIONS RESEARCH</t>
  </si>
  <si>
    <t>OBESITY SURGERY</t>
  </si>
  <si>
    <t>BREAST CANCER RESEARCH AND TREATMENT</t>
  </si>
  <si>
    <t>ENVIRONMENTAL CHEMISTRY LETTERS</t>
  </si>
  <si>
    <t>CHEMISTRY, MULTIDISCIPLINARY;ENGINEERING, ENVIRONMENTAL;ENVIRONMENTAL SCIENCES</t>
  </si>
  <si>
    <t>NATURE STRUCTURAL &amp; MOLECULAR BIOLOGY</t>
  </si>
  <si>
    <t>BIOLOGICAL TRACE ELEMENT RESEARCH</t>
  </si>
  <si>
    <t>BIOCHEMISTRY &amp; MOLECULAR BIOLOGY;ENDOCRINOLOGY &amp; METABOLISM;NUTRITION &amp; DIETETICS</t>
  </si>
  <si>
    <t>NATURE REVIEWS ENDOCRINOLOGY</t>
  </si>
  <si>
    <t>CLINICAL ORAL INVESTIGATIONS</t>
  </si>
  <si>
    <t>JOURNAL OF AUTISM AND DEVELOPMENTAL DISORDERS</t>
  </si>
  <si>
    <t>ADVANCES IN DIFFERENCE EQUATIONS</t>
  </si>
  <si>
    <t>ENGINEERING WITH COMPUTERS</t>
  </si>
  <si>
    <t>COMPUTER SCIENCE, INTERDISCIPLINARY APPLICATIONS;ENGINEERING, MECHANICAL</t>
  </si>
  <si>
    <t>BMC BIOINFORMATICS</t>
  </si>
  <si>
    <t>BIOCHEMICAL RESEARCH METHODS;BIOTECHNOLOGY &amp; APPLIED MICROBIOLOGY;MATHEMATICAL &amp; COMPUTATIONAL BIOLOGY</t>
  </si>
  <si>
    <t>NATURE ELECTRONICS</t>
  </si>
  <si>
    <t>NATURE REVIEWS NEUROLOGY</t>
  </si>
  <si>
    <t>PLANT AND SOIL</t>
  </si>
  <si>
    <t>AGRONOMY;PLANT SCIENCES;SOIL SCIENCE</t>
  </si>
  <si>
    <t>TRIALS</t>
  </si>
  <si>
    <t>WASTE AND BIOMASS VALORIZATION</t>
  </si>
  <si>
    <t>EUROPEAN JOURNAL OF NUTRITION</t>
  </si>
  <si>
    <t>MOLECULAR BIOLOGY REPORTS</t>
  </si>
  <si>
    <t>JOURNAL OF FOOD SCIENCE AND TECHNOLOGY-MYSORE</t>
  </si>
  <si>
    <t>BULLETIN OF ENGINEERING GEOLOGY AND THE ENVIRONMENT</t>
  </si>
  <si>
    <t>ENGINEERING, ENVIRONMENTAL;ENGINEERING, GEOLOGICAL;GEOSCIENCES, MULTIDISCIPLINARY</t>
  </si>
  <si>
    <t>MODERN PATHOLOGY</t>
  </si>
  <si>
    <t>JOURNAL OF ELECTRONIC MATERIALS</t>
  </si>
  <si>
    <t>ENGINEERING, ELECTRICAL &amp; ELECTRONIC;MATERIALS SCIENCE, MULTIDISCIPLINARY;PHYSICS, APPLIED</t>
  </si>
  <si>
    <t>NATURE REVIEWS NEPHROLOGY</t>
  </si>
  <si>
    <t>THEORETICAL AND APPLIED CLIMATOLOGY</t>
  </si>
  <si>
    <t>INTERNATIONAL JOURNAL OF MENTAL HEALTH AND ADDICTION</t>
  </si>
  <si>
    <t>PSYCHIATRY;PSYCHOLOGY, CLINICAL;SUBSTANCE ABUSE</t>
  </si>
  <si>
    <t>MILITARY MEDICAL RESEARCH</t>
  </si>
  <si>
    <t>ACTA NEUROPATHOLOGICA</t>
  </si>
  <si>
    <t>CLINICAL NEUROLOGY;NEUROSCIENCES;PATHOLOGY</t>
  </si>
  <si>
    <t>APPLIED INTELLIGENCE</t>
  </si>
  <si>
    <t>ENVIRONMENT DEVELOPMENT AND SUSTAINABILITY</t>
  </si>
  <si>
    <t>DRUGS</t>
  </si>
  <si>
    <t>RESPIRATORY RESEARCH</t>
  </si>
  <si>
    <t>DIGESTIVE DISEASES AND SCIENCES</t>
  </si>
  <si>
    <t>AIDS AND BEHAVIOR</t>
  </si>
  <si>
    <t>INTERNATIONAL JOURNAL OF COMPUTER VISION</t>
  </si>
  <si>
    <t>BMC PREGNANCY AND CHILDBIRTH</t>
  </si>
  <si>
    <t>OBSTETRICS &amp; GYNECOLOGY;SURGERY</t>
  </si>
  <si>
    <t>NATURE METABOLISM</t>
  </si>
  <si>
    <t>WIRELESS PERSONAL COMMUNICATIONS</t>
  </si>
  <si>
    <t>TELECOMMUNICATIONS</t>
  </si>
  <si>
    <t>CLINICAL RHEUMATOLOGY</t>
  </si>
  <si>
    <t>JOURNAL OF INTELLIGENT MANUFACTURING</t>
  </si>
  <si>
    <t>COMPUTER SCIENCE, ARTIFICIAL INTELLIGENCE;ENGINEERING, MANUFACTURING</t>
  </si>
  <si>
    <t>NATURE REVIEWS NEUROSCIENCE</t>
  </si>
  <si>
    <t>BMC PSYCHIATRY</t>
  </si>
  <si>
    <t>IONICS</t>
  </si>
  <si>
    <t>CHEMISTRY, PHYSICAL;ELECTROCHEMISTRY;PHYSICS, CONDENSED MATTER</t>
  </si>
  <si>
    <t>WORLD JOURNAL OF UROLOGY</t>
  </si>
  <si>
    <t>ENVIRONMENTAL EARTH SCIENCES</t>
  </si>
  <si>
    <t>ARTIFICIAL INTELLIGENCE REVIEW</t>
  </si>
  <si>
    <t>NPJ COMPUTATIONAL MATERIALS</t>
  </si>
  <si>
    <t>EUROPEAN ARCHIVES OF OTO-RHINO-LARYNGOLOGY</t>
  </si>
  <si>
    <t>BIOTECHNOLOGY FOR BIOFUELS</t>
  </si>
  <si>
    <t>BIOTECHNOLOGY &amp; APPLIED MICROBIOLOGY;ENERGY &amp; FUELS</t>
  </si>
  <si>
    <t>BMC MUSCULOSKELETAL DISORDERS</t>
  </si>
  <si>
    <t>NEUROLOGICAL SCIENCES</t>
  </si>
  <si>
    <t>BMC GERIATRICS</t>
  </si>
  <si>
    <t>ARABIAN JOURNAL OF GEOSCIENCES</t>
  </si>
  <si>
    <t>EXPERIMENTAL AND MOLECULAR MEDICINE</t>
  </si>
  <si>
    <t>NATURE MACHINE INTELLIGENCE</t>
  </si>
  <si>
    <t>NPJ DIGITAL MEDICINE</t>
  </si>
  <si>
    <t>HEALTH CARE SCIENCES &amp; SERVICES;MEDICAL INFORMATICS</t>
  </si>
  <si>
    <t>SPORTS MEDICINE</t>
  </si>
  <si>
    <t>JOURNAL OF SUPERCOMPUTING</t>
  </si>
  <si>
    <t>NANOSCALE RESEARCH LETTERS</t>
  </si>
  <si>
    <t>MATERIALS SCIENCE, MULTIDISCIPLINARY;NANOSCIENCE &amp; NANOTECHNOLOGY;PHYSICS, APPLIED</t>
  </si>
  <si>
    <t>NATURE REVIEWS PHYSICS</t>
  </si>
  <si>
    <t>PHYSICS, APPLIED;PHYSICS, MULTIDISCIPLINARY</t>
  </si>
  <si>
    <t>CELL DISCOVERY</t>
  </si>
  <si>
    <t>CANCER IMMUNOLOGY IMMUNOTHERAPY</t>
  </si>
  <si>
    <t>IMMUNOLOGY;ONCOLOGY</t>
  </si>
  <si>
    <t>BMC VETERINARY RESEARCH</t>
  </si>
  <si>
    <t>WORLD JOURNAL OF SURGERY</t>
  </si>
  <si>
    <t>NATURE REVIEWS RHEUMATOLOGY</t>
  </si>
  <si>
    <t>ARCHIVES OF TOXICOLOGY</t>
  </si>
  <si>
    <t>POLYMER BULLETIN</t>
  </si>
  <si>
    <t>CARDIOVASCULAR DIABETOLOGY</t>
  </si>
  <si>
    <t>CARDIAC &amp; CARDIOVASCULAR SYSTEMS;ENDOCRINOLOGY &amp; METABOLISM</t>
  </si>
  <si>
    <t>JOURNAL OF MATERIALS ENGINEERING AND PERFORMANCE</t>
  </si>
  <si>
    <t>ARTHRITIS RESEARCH &amp; THERAPY</t>
  </si>
  <si>
    <t>NATURE REVIEWS CHEMISTRY</t>
  </si>
  <si>
    <t>SILICON</t>
  </si>
  <si>
    <t>THEORETICAL AND APPLIED GENETICS</t>
  </si>
  <si>
    <t>AGRICULTURE, DAIRY &amp; ANIMAL SCIENCE;AGRONOMY;GENETICS &amp; HEREDITY;HORTICULTURE;PLANT SCIENCES</t>
  </si>
  <si>
    <t>EUROPEAN JOURNAL OF CLINICAL MICROBIOLOGY &amp; INFECTIOUS DISEASES</t>
  </si>
  <si>
    <t>INTERNATIONAL JOURNAL OF OBESITY</t>
  </si>
  <si>
    <t>ACTA NEUROPATHOLOGICA COMMUNICATIONS</t>
  </si>
  <si>
    <t>METALLURGICAL AND MATERIALS TRANSACTIONS A-PHYSICAL METALLURGY AND MATERIALS SCIENCE</t>
  </si>
  <si>
    <t>EYE</t>
  </si>
  <si>
    <t>JOURNAL OF CANCER RESEARCH AND CLINICAL ONCOLOGY</t>
  </si>
  <si>
    <t>BONE MARROW TRANSPLANTATION</t>
  </si>
  <si>
    <t>HEMATOLOGY;IMMUNOLOGY;ONCOLOGY;TRANSPLANTATION</t>
  </si>
  <si>
    <t>BMC MEDICAL EDUCATION</t>
  </si>
  <si>
    <t>EDUCATION &amp; EDUCATIONAL RESEARCH;EDUCATION, SCIENTIFIC DISCIPLINES</t>
  </si>
  <si>
    <t>PEDIATRIC RESEARCH</t>
  </si>
  <si>
    <t>JOURNAL OF POLYMERS AND THE ENVIRONMENT</t>
  </si>
  <si>
    <t>ENGINEERING, ENVIRONMENTAL;POLYMER SCIENCE</t>
  </si>
  <si>
    <t>AGING CLINICAL AND EXPERIMENTAL RESEARCH</t>
  </si>
  <si>
    <t>ENVIRONMENTAL GEOCHEMISTRY AND HEALTH</t>
  </si>
  <si>
    <t>ENGINEERING, ENVIRONMENTAL;ENVIRONMENTAL SCIENCES;PUBLIC, ENVIRONMENTAL &amp; OCCUPATIONAL HEALTH;WATER RESOURCES</t>
  </si>
  <si>
    <t>LANDSLIDES</t>
  </si>
  <si>
    <t>CLIMATIC CHANGE</t>
  </si>
  <si>
    <t>MATERIALS SCIENCE, MULTIDISCIPLINARY;METALLURGY &amp; METALLURGICAL ENGINEERING;MINERALOGY;MINING &amp; MINERAL PROCESSING</t>
  </si>
  <si>
    <t>JOURNAL OF THE BRAZILIAN SOCIETY OF MECHANICAL SCIENCES AND ENGINEERING</t>
  </si>
  <si>
    <t>JOURNAL OF INORGANIC AND ORGANOMETALLIC POLYMERS AND MATERIALS</t>
  </si>
  <si>
    <t>APPLIED NANOSCIENCE</t>
  </si>
  <si>
    <t>NANOSCIENCE &amp; NANOTECHNOLOGY</t>
  </si>
  <si>
    <t>ABDOMINAL RADIOLOGY</t>
  </si>
  <si>
    <t>MALARIA JOURNAL</t>
  </si>
  <si>
    <t>INFECTIOUS DISEASES;PARASITOLOGY;TROPICAL MEDICINE</t>
  </si>
  <si>
    <t>STRUCTURAL AND MULTIDISCIPLINARY OPTIMIZATION</t>
  </si>
  <si>
    <t>COMPUTER SCIENCE, INTERDISCIPLINARY APPLICATIONS;ENGINEERING, MULTIDISCIPLINARY;MECHANICS</t>
  </si>
  <si>
    <t>JOURNAL OF SOILS AND SEDIMENTS</t>
  </si>
  <si>
    <t>ENVIRONMENTAL SCIENCES;SOIL SCIENCE</t>
  </si>
  <si>
    <t>PSYCHOPHARMACOLOGY</t>
  </si>
  <si>
    <t>BMC MICROBIOLOGY</t>
  </si>
  <si>
    <t>BMC RESEARCH NOTES</t>
  </si>
  <si>
    <t>INTERNATIONAL ORTHOPAEDICS</t>
  </si>
  <si>
    <t>NATURAL HAZARDS</t>
  </si>
  <si>
    <t>OSTEOPOROSIS INTERNATIONAL</t>
  </si>
  <si>
    <t>ENDOCRINE</t>
  </si>
  <si>
    <t>CLINICAL EPIGENETICS</t>
  </si>
  <si>
    <t>3 BIOTECH</t>
  </si>
  <si>
    <t>SMALL BUSINESS ECONOMICS</t>
  </si>
  <si>
    <t>SCIENTOMETRICS</t>
  </si>
  <si>
    <t>JOURNAL OF NEURO-ONCOLOGY</t>
  </si>
  <si>
    <t>CLINICAL NEUROLOGY;ONCOLOGY</t>
  </si>
  <si>
    <t>BIOMASS CONVERSION AND BIOREFINERY</t>
  </si>
  <si>
    <t>BEHAVIOR RESEARCH METHODS</t>
  </si>
  <si>
    <t>PSYCHOLOGY, EXPERIMENTAL;PSYCHOLOGY, MATHEMATICAL</t>
  </si>
  <si>
    <t>JOURNAL OF MEDICAL SYSTEMS</t>
  </si>
  <si>
    <t>JOURNAL OF APPLIED PHYCOLOGY</t>
  </si>
  <si>
    <t>BIOTECHNOLOGY &amp; APPLIED MICROBIOLOGY;MARINE &amp; FRESHWATER BIOLOGY</t>
  </si>
  <si>
    <t>JOURNAL OF GASTROINTESTINAL SURGERY</t>
  </si>
  <si>
    <t>EUROPEAN JOURNAL OF EPIDEMIOLOGY</t>
  </si>
  <si>
    <t>JOURNAL OF ORTHOPAEDIC SURGERY AND RESEARCH</t>
  </si>
  <si>
    <t>EUROPEAN JOURNAL OF CLINICAL NUTRITION</t>
  </si>
  <si>
    <t>ADVANCES IN THERAPY</t>
  </si>
  <si>
    <t>CATALYSIS LETTERS</t>
  </si>
  <si>
    <t>JOURNAL OF NANOBIOTECHNOLOGY</t>
  </si>
  <si>
    <t>BIOTECHNOLOGY &amp; APPLIED MICROBIOLOGY;NANOSCIENCE &amp; NANOTECHNOLOGY</t>
  </si>
  <si>
    <t>WIRELESS NETWORKS</t>
  </si>
  <si>
    <t>MICROBIAL CELL FACTORIES</t>
  </si>
  <si>
    <t>GRAEFES ARCHIVE FOR CLINICAL AND EXPERIMENTAL OPHTHALMOLOGY</t>
  </si>
  <si>
    <t>JOURNAL OF ENDOCRINOLOGICAL INVESTIGATION</t>
  </si>
  <si>
    <t>BMC PEDIATRICS</t>
  </si>
  <si>
    <t>WATER RESOURCES MANAGEMENT</t>
  </si>
  <si>
    <t>ENGINEERING, CIVIL;WATER RESOURCES</t>
  </si>
  <si>
    <t>BULLETIN OF EARTHQUAKE ENGINEERING</t>
  </si>
  <si>
    <t>BMC NEPHROLOGY</t>
  </si>
  <si>
    <t>ORPHANET JOURNAL OF RARE DISEASES</t>
  </si>
  <si>
    <t>GENETICS &amp; HEREDITY;MEDICINE, RESEARCH &amp; EXPERIMENTAL</t>
  </si>
  <si>
    <t>GENOME MEDICINE</t>
  </si>
  <si>
    <t>INTERNATIONAL JOURNAL OF MACHINE LEARNING AND CYBERNETICS</t>
  </si>
  <si>
    <t>ACTA GEOTECHNICA</t>
  </si>
  <si>
    <t>ENGINEERING, GEOLOGICAL</t>
  </si>
  <si>
    <t>JOURNAL OF THROMBOSIS AND THROMBOLYSIS</t>
  </si>
  <si>
    <t>CARDIAC &amp; CARDIOVASCULAR SYSTEMS;HEMATOLOGY;PERIPHERAL VASCULAR DISEASE</t>
  </si>
  <si>
    <t>PLANTA</t>
  </si>
  <si>
    <t>AAPS PHARMSCITECH</t>
  </si>
  <si>
    <t>CELL COMMUNICATION AND SIGNALING</t>
  </si>
  <si>
    <t>QUALITY OF LIFE RESEARCH</t>
  </si>
  <si>
    <t>HEALTH CARE SCIENCES &amp; SERVICES;HEALTH POLICY &amp; SERVICES;NURSING;PUBLIC, ENVIRONMENTAL &amp; OCCUPATIONAL HEALTH</t>
  </si>
  <si>
    <t>ANNALS OF INTENSIVE CARE</t>
  </si>
  <si>
    <t>COMMUNICATIONS PHYSICS</t>
  </si>
  <si>
    <t>CURRENT PSYCHOLOGY</t>
  </si>
  <si>
    <t>OPTICAL AND QUANTUM ELECTRONICS</t>
  </si>
  <si>
    <t>ENGINEERING, ELECTRICAL &amp; ELECTRONIC;OPTICS;QUANTUM SCIENCE &amp; TECHNOLOGY</t>
  </si>
  <si>
    <t>INTERNATIONAL JOURNAL OF BEHAVIORAL NUTRITION AND PHYSICAL ACTIVITY</t>
  </si>
  <si>
    <t>NUTRITION &amp; DIETETICS;PHYSIOLOGY</t>
  </si>
  <si>
    <t>JOURNAL OF BIG DATA</t>
  </si>
  <si>
    <t>COMPUTER SCIENCE, INFORMATION SYSTEMS;COMPUTER SCIENCE, INTERDISCIPLINARY APPLICATIONS;COMPUTER SCIENCE, THEORY &amp; METHODS</t>
  </si>
  <si>
    <t>RESEARCH ON CHEMICAL INTERMEDIATES</t>
  </si>
  <si>
    <t>CLINICAL RESEARCH IN CARDIOLOGY</t>
  </si>
  <si>
    <t>NEUROCHEMICAL RESEARCH</t>
  </si>
  <si>
    <t>EUROPEAN JOURNAL OF HUMAN GENETICS</t>
  </si>
  <si>
    <t>MICROSYSTEM TECHNOLOGIES-MICRO-AND NANOSYSTEMS-INFORMATION STORAGE AND PROCESSING SYSTEMS</t>
  </si>
  <si>
    <t>ENGINEERING, ELECTRICAL &amp; ELECTRONIC;MATERIALS SCIENCE, MULTIDISCIPLINARY;NANOSCIENCE &amp; NANOTECHNOLOGY;PHYSICS, APPLIED</t>
  </si>
  <si>
    <t>AMBIO</t>
  </si>
  <si>
    <t>INFLAMMATION</t>
  </si>
  <si>
    <t>MOLECULAR AND CELLULAR BIOCHEMISTRY</t>
  </si>
  <si>
    <t>BMC MEDICAL RESEARCH METHODOLOGY</t>
  </si>
  <si>
    <t>JOURNAL OF BIOMEDICAL SCIENCE</t>
  </si>
  <si>
    <t>NPJ QUANTUM INFORMATION</t>
  </si>
  <si>
    <t>PHYSICS, APPLIED;PHYSICS, ATOMIC, MOLECULAR &amp; CHEMICAL;PHYSICS, CONDENSED MATTER;QUANTUM SCIENCE &amp; TECHNOLOGY</t>
  </si>
  <si>
    <t>JOURNAL OF FOOD MEASUREMENT AND CHARACTERIZATION</t>
  </si>
  <si>
    <t>ANTIMICROBIAL RESISTANCE AND INFECTION CONTROL</t>
  </si>
  <si>
    <t>INFECTIOUS DISEASES;MICROBIOLOGY;PUBLIC, ENVIRONMENTAL &amp; OCCUPATIONAL HEALTH</t>
  </si>
  <si>
    <t>ARCHIVES OF VIROLOGY</t>
  </si>
  <si>
    <t>INFECTIOUS DISEASES OF POVERTY</t>
  </si>
  <si>
    <t>EUROPEAN CHILD &amp; ADOLESCENT PSYCHIATRY</t>
  </si>
  <si>
    <t>GASTRIC CANCER</t>
  </si>
  <si>
    <t>GASTROENTEROLOGY &amp; HEPATOLOGY;ONCOLOGY</t>
  </si>
  <si>
    <t>WATER AIR AND SOIL POLLUTION</t>
  </si>
  <si>
    <t>ENVIRONMENTAL SCIENCES;METEOROLOGY &amp; ATMOSPHERIC SCIENCES;WATER RESOURCES</t>
  </si>
  <si>
    <t>ALZHEIMERS RESEARCH &amp; THERAPY</t>
  </si>
  <si>
    <t>ANNALS OF HEMATOLOGY</t>
  </si>
  <si>
    <t>APPLIED WATER SCIENCE</t>
  </si>
  <si>
    <t>JOURNAL OF NUTRITION HEALTH &amp; AGING</t>
  </si>
  <si>
    <t>GERIATRICS &amp; GERONTOLOGY;NUTRITION &amp; DIETETICS</t>
  </si>
  <si>
    <t>SOCIAL INDICATORS RESEARCH</t>
  </si>
  <si>
    <t>ARCHIVES OF SEXUAL BEHAVIOR</t>
  </si>
  <si>
    <t>PSYCHOLOGY, CLINICAL;SOCIAL SCIENCES, INTERDISCIPLINARY</t>
  </si>
  <si>
    <t>BREAST CANCER RESEARCH</t>
  </si>
  <si>
    <t>EDUCATION AND INFORMATION TECHNOLOGIES</t>
  </si>
  <si>
    <t>BMC ORAL HEALTH</t>
  </si>
  <si>
    <t>HYDROBIOLOGIA</t>
  </si>
  <si>
    <t>MUCOSAL IMMUNOLOGY</t>
  </si>
  <si>
    <t>ARCHIVES OF GYNECOLOGY AND OBSTETRICS</t>
  </si>
  <si>
    <t>ANNALS OF BIOMEDICAL ENGINEERING</t>
  </si>
  <si>
    <t>JOURNAL OF POLYMER RESEARCH</t>
  </si>
  <si>
    <t>CELL AND BIOSCIENCE</t>
  </si>
  <si>
    <t>RADIOLOGIA MEDICA</t>
  </si>
  <si>
    <t>JOURNAL OF THE ACADEMY OF MARKETING SCIENCE</t>
  </si>
  <si>
    <t>HYPERTENSION RESEARCH</t>
  </si>
  <si>
    <t>APPLIED BIOCHEMISTRY AND BIOTECHNOLOGY</t>
  </si>
  <si>
    <t>BIOCHEMISTRY &amp; MOLECULAR BIOLOGY;BIOTECHNOLOGY &amp; APPLIED MICROBIOLOGY</t>
  </si>
  <si>
    <t>NATURAL RESOURCES RESEARCH</t>
  </si>
  <si>
    <t>PEDIATRIC NEPHROLOGY</t>
  </si>
  <si>
    <t>BMC NEUROLOGY</t>
  </si>
  <si>
    <t>EUROPEAN SPINE JOURNAL</t>
  </si>
  <si>
    <t>RADIATION ONCOLOGY</t>
  </si>
  <si>
    <t>ARCHIVES OF COMPUTATIONAL METHODS IN ENGINEERING</t>
  </si>
  <si>
    <t>COMPUTER SCIENCE, INTERDISCIPLINARY APPLICATIONS;ENGINEERING, MULTIDISCIPLINARY;MATHEMATICS, APPLIED;MATHEMATICS, INTERDISCIPLINARY APPLICATIONS</t>
  </si>
  <si>
    <t>BMC MEDICAL INFORMATICS AND DECISION MAKING</t>
  </si>
  <si>
    <t>MEDICAL INFORMATICS</t>
  </si>
  <si>
    <t>JOURNAL OF INTERNATIONAL BUSINESS STUDIES</t>
  </si>
  <si>
    <t>ACTA NEUROCHIRURGICA</t>
  </si>
  <si>
    <t>BMC BIOLOGY</t>
  </si>
  <si>
    <t>FOOD ANALYTICAL METHODS</t>
  </si>
  <si>
    <t>LANDSCAPE ECOLOGY</t>
  </si>
  <si>
    <t>ECOLOGY;GEOGRAPHY;GEOGRAPHY, PHYSICAL;GEOSCIENCES, MULTIDISCIPLINARY</t>
  </si>
  <si>
    <t>JOURNAL OF HEADACHE AND PAIN</t>
  </si>
  <si>
    <t>MINDFULNESS</t>
  </si>
  <si>
    <t>LIPIDS IN HEALTH AND DISEASE</t>
  </si>
  <si>
    <t>CANADIAN JOURNAL OF ANESTHESIA-JOURNAL CANADIEN D ANESTHESIE</t>
  </si>
  <si>
    <t>BIOLOGICAL INVASIONS</t>
  </si>
  <si>
    <t>EUROPEAN JOURNAL OF PEDIATRICS</t>
  </si>
  <si>
    <t>BRAIN IMAGING AND BEHAVIOR</t>
  </si>
  <si>
    <t>MOLECULAR NEURODEGENERATION</t>
  </si>
  <si>
    <t>PARASITOLOGY RESEARCH</t>
  </si>
  <si>
    <t>JOURNAL OF RADIOANALYTICAL AND NUCLEAR CHEMISTRY</t>
  </si>
  <si>
    <t>CHEMISTRY, ANALYTICAL;CHEMISTRY, INORGANIC &amp; NUCLEAR;NUCLEAR SCIENCE &amp; TECHNOLOGY</t>
  </si>
  <si>
    <t>JOURNAL OF SOLID STATE ELECTROCHEMISTRY</t>
  </si>
  <si>
    <t>FOOD AND BIOPROCESS TECHNOLOGY</t>
  </si>
  <si>
    <t>INFECTION</t>
  </si>
  <si>
    <t>JOURNAL OF ASSISTED REPRODUCTION AND GENETICS</t>
  </si>
  <si>
    <t>GENETICS &amp; HEREDITY;OBSTETRICS &amp; GYNECOLOGY;REPRODUCTIVE BIOLOGY</t>
  </si>
  <si>
    <t>MICROBIAL ECOLOGY</t>
  </si>
  <si>
    <t>ECOLOGY;MARINE &amp; FRESHWATER BIOLOGY;MICROBIOLOGY</t>
  </si>
  <si>
    <t>PROBIOTICS AND ANTIMICROBIAL PROTEINS</t>
  </si>
  <si>
    <t>PROTEIN &amp; CELL</t>
  </si>
  <si>
    <t>AIR QUALITY ATMOSPHERE AND HEALTH</t>
  </si>
  <si>
    <t>JOURNAL OF PLANT GROWTH REGULATION</t>
  </si>
  <si>
    <t>COMMUNICATIONS CHEMISTRY</t>
  </si>
  <si>
    <t>JOURNAL OF YOUTH AND ADOLESCENCE</t>
  </si>
  <si>
    <t>CLINICAL &amp; TRANSLATIONAL ONCOLOGY</t>
  </si>
  <si>
    <t>JOURNAL OF NUCLEAR CARDIOLOGY</t>
  </si>
  <si>
    <t>JOURNAL OF MATERIALS RESEARCH</t>
  </si>
  <si>
    <t>RHEUMATOLOGY INTERNATIONAL</t>
  </si>
  <si>
    <t>SUSTAINABILITY SCIENCE</t>
  </si>
  <si>
    <t>BMC PULMONARY MEDICINE</t>
  </si>
  <si>
    <t>VIRCHOWS ARCHIV</t>
  </si>
  <si>
    <t>INTERNATIONAL JOURNAL OF FUZZY SYSTEMS</t>
  </si>
  <si>
    <t>AUTOMATION &amp; CONTROL SYSTEMS;COMPUTER SCIENCE, ARTIFICIAL INTELLIGENCE;COMPUTER SCIENCE, INFORMATION SYSTEMS</t>
  </si>
  <si>
    <t>PHOTOCHEMICAL &amp; PHOTOBIOLOGICAL SCIENCES</t>
  </si>
  <si>
    <t>CIRCUITS SYSTEMS AND SIGNAL PROCESSING</t>
  </si>
  <si>
    <t>CHEMICAL PAPERS</t>
  </si>
  <si>
    <t>JOURNAL OF PEST SCIENCE</t>
  </si>
  <si>
    <t>INTERNATIONAL JOURNAL OF CLINICAL ONCOLOGY</t>
  </si>
  <si>
    <t>BMC COMPLEMENTARY AND ALTERNATIVE MEDICINE</t>
  </si>
  <si>
    <t>VIROLOGY JOURNAL</t>
  </si>
  <si>
    <t>SYSTEMATIC REVIEWS</t>
  </si>
  <si>
    <t>ARCHIVES OF ORTHOPAEDIC AND TRAUMA SURGERY</t>
  </si>
  <si>
    <t>JOURNAL OF SUPERCONDUCTIVITY AND NOVEL MAGNETISM</t>
  </si>
  <si>
    <t>LABORATORY INVESTIGATION</t>
  </si>
  <si>
    <t>MEDICAL LABORATORY TECHNOLOGY;MEDICINE, RESEARCH &amp; EXPERIMENTAL;PATHOLOGY</t>
  </si>
  <si>
    <t>PLANT METHODS</t>
  </si>
  <si>
    <t>BIOCHEMICAL RESEARCH METHODS;PLANT SCIENCES</t>
  </si>
  <si>
    <t>SPACE SCIENCE REVIEWS</t>
  </si>
  <si>
    <t>PURE AND APPLIED GEOPHYSICS</t>
  </si>
  <si>
    <t>EUROPEAN PHYSICAL JOURNAL A</t>
  </si>
  <si>
    <t>EUROPEAN FOOD RESEARCH AND TECHNOLOGY</t>
  </si>
  <si>
    <t>QUANTUM INFORMATION PROCESSING</t>
  </si>
  <si>
    <t>PHYSICS, MATHEMATICAL;PHYSICS, MULTIDISCIPLINARY;QUANTUM SCIENCE &amp; TECHNOLOGY</t>
  </si>
  <si>
    <t>INTERNAL AND EMERGENCY MEDICINE</t>
  </si>
  <si>
    <t>EUROPEAN JOURNAL OF APPLIED PHYSIOLOGY</t>
  </si>
  <si>
    <t>PHYSIOLOGY;SPORT SCIENCES</t>
  </si>
  <si>
    <t>EATING AND WEIGHT DISORDERS-STUDIES ON ANOREXIA BULIMIA AND OBESITY</t>
  </si>
  <si>
    <t>BMC GASTROENTEROLOGY</t>
  </si>
  <si>
    <t>BIODIVERSITY AND CONSERVATION</t>
  </si>
  <si>
    <t>FRONTIERS OF MEDICINE</t>
  </si>
  <si>
    <t>PHARMACEUTICAL RESEARCH</t>
  </si>
  <si>
    <t>INTERNATIONAL JOURNAL FOR EQUITY IN HEALTH</t>
  </si>
  <si>
    <t>CURRENT PSYCHIATRY REPORTS</t>
  </si>
  <si>
    <t>JOURNAL OF CHILD AND FAMILY STUDIES</t>
  </si>
  <si>
    <t>FAMILY STUDIES;PSYCHIATRY;PSYCHOLOGY, DEVELOPMENTAL</t>
  </si>
  <si>
    <t>ARCHAEOLOGICAL AND ANTHROPOLOGICAL SCIENCES</t>
  </si>
  <si>
    <t>INTERNATIONAL JOURNAL OF ORAL SCIENCE</t>
  </si>
  <si>
    <t>METALLURGICAL AND MATERIALS TRANSACTIONS B-PROCESS METALLURGY AND MATERIALS PROCESSING SCIENCE</t>
  </si>
  <si>
    <t>SOCIAL PSYCHIATRY AND PSYCHIATRIC EPIDEMIOLOGY</t>
  </si>
  <si>
    <t>GEROSCIENCE</t>
  </si>
  <si>
    <t>JOURNAL OF SCIENTIFIC COMPUTING</t>
  </si>
  <si>
    <t>SYNTHESE</t>
  </si>
  <si>
    <t>HISTORY &amp; PHILOSOPHY OF SCIENCE;PHILOSOPHY</t>
  </si>
  <si>
    <t>MOBILE NETWORKS &amp; APPLICATIONS</t>
  </si>
  <si>
    <t>COMPUTER SCIENCE, HARDWARE &amp; ARCHITECTURE;COMPUTER SCIENCE, INFORMATION SYSTEMS;TELECOMMUNICATIONS</t>
  </si>
  <si>
    <t>WORLD JOURNAL OF SURGICAL ONCOLOGY</t>
  </si>
  <si>
    <t>GEOTECHNICAL AND GEOLOGICAL ENGINEERING</t>
  </si>
  <si>
    <t>NPG ASIA MATERIALS</t>
  </si>
  <si>
    <t>JOURNAL OF CLUSTER SCIENCE</t>
  </si>
  <si>
    <t>INTERNATIONAL JOURNAL OF COLORECTAL DISEASE</t>
  </si>
  <si>
    <t>NEURAL PROCESSING LETTERS</t>
  </si>
  <si>
    <t>INTERNATIONAL JOURNAL OF LIFE CYCLE ASSESSMENT</t>
  </si>
  <si>
    <t>INDIAN JOURNAL OF PEDIATRICS</t>
  </si>
  <si>
    <t>OECOLOGIA</t>
  </si>
  <si>
    <t>IMPLEMENTATION SCIENCE</t>
  </si>
  <si>
    <t>JOURNAL OF HAPPINESS STUDIES</t>
  </si>
  <si>
    <t>PSYCHOLOGY, MULTIDISCIPLINARY;SOCIAL SCIENCES, INTERDISCIPLINARY</t>
  </si>
  <si>
    <t>BMC CARDIOVASCULAR DISORDERS</t>
  </si>
  <si>
    <t>CLINICAL REVIEWS IN ALLERGY &amp; IMMUNOLOGY</t>
  </si>
  <si>
    <t>CELL AND TISSUE RESEARCH</t>
  </si>
  <si>
    <t>TRANSLATIONAL STROKE RESEARCH</t>
  </si>
  <si>
    <t>GLOBALIZATION AND HEALTH</t>
  </si>
  <si>
    <t>JOURNAL OF INTELLIGENT &amp; ROBOTIC SYSTEMS</t>
  </si>
  <si>
    <t>NEUROCRITICAL CARE</t>
  </si>
  <si>
    <t>CLINICAL NEUROLOGY;CRITICAL CARE MEDICINE</t>
  </si>
  <si>
    <t>HEALTH AND QUALITY OF LIFE OUTCOMES</t>
  </si>
  <si>
    <t>EUROPEAN PHYSICAL JOURNAL-SPECIAL TOPICS</t>
  </si>
  <si>
    <t>COMMUNICATIONS IN MATHEMATICAL PHYSICS</t>
  </si>
  <si>
    <t>JOURNAL OF PERINATOLOGY</t>
  </si>
  <si>
    <t>INTERNATIONAL OPHTHALMOLOGY</t>
  </si>
  <si>
    <t>AMB EXPRESS</t>
  </si>
  <si>
    <t>NATURE CANCER</t>
  </si>
  <si>
    <t>INTERNATIONAL JOURNAL OF LEGAL MEDICINE</t>
  </si>
  <si>
    <t>NEUROTHERAPEUTICS</t>
  </si>
  <si>
    <t>CLINICAL NEUROLOGY;NEUROSCIENCES;PHARMACOLOGY &amp; PHARMACY</t>
  </si>
  <si>
    <t>EURASIP JOURNAL ON WIRELESS COMMUNICATIONS AND NETWORKING</t>
  </si>
  <si>
    <t>DRUG DELIVERY AND TRANSLATIONAL RESEARCH</t>
  </si>
  <si>
    <t>CANCER CHEMOTHERAPY AND PHARMACOLOGY</t>
  </si>
  <si>
    <t>ONCOLOGY;PHARMACOLOGY &amp; PHARMACY</t>
  </si>
  <si>
    <t>WORLD JOURNAL OF MICROBIOLOGY &amp; BIOTECHNOLOGY</t>
  </si>
  <si>
    <t>JOURNAL OF GASTROENTEROLOGY</t>
  </si>
  <si>
    <t>ELECTROCHEMICAL ENERGY REVIEWS</t>
  </si>
  <si>
    <t>ACTA MECHANICA</t>
  </si>
  <si>
    <t>CLEAN TECHNOLOGIES AND ENVIRONMENTAL POLICY</t>
  </si>
  <si>
    <t>REGIONAL ENVIRONMENTAL CHANGE</t>
  </si>
  <si>
    <t>BRAIN STRUCTURE &amp; FUNCTION</t>
  </si>
  <si>
    <t>ANATOMY &amp; MORPHOLOGY;NEUROSCIENCES</t>
  </si>
  <si>
    <t>MODELING EARTH SYSTEMS AND ENVIRONMENT</t>
  </si>
  <si>
    <t>EUROPEAN ARCHIVES OF PSYCHIATRY AND CLINICAL NEUROSCIENCE</t>
  </si>
  <si>
    <t>JOURNAL OF SOL-GEL SCIENCE AND TECHNOLOGY</t>
  </si>
  <si>
    <t>CLINICAL PHARMACOKINETICS</t>
  </si>
  <si>
    <t>JOURNAL OF MOLECULAR NEUROSCIENCE</t>
  </si>
  <si>
    <t>NEUROTOXICITY RESEARCH</t>
  </si>
  <si>
    <t>INTERNATIONAL UROGYNECOLOGY JOURNAL</t>
  </si>
  <si>
    <t>OBSTETRICS &amp; GYNECOLOGY;UROLOGY &amp; NEPHROLOGY</t>
  </si>
  <si>
    <t>CURRENT MICROBIOLOGY</t>
  </si>
  <si>
    <t>PLASMONICS</t>
  </si>
  <si>
    <t>BIOPROCESS AND BIOSYSTEMS ENGINEERING</t>
  </si>
  <si>
    <t>ACTA DIABETOLOGICA</t>
  </si>
  <si>
    <t>COMPUTATIONAL &amp; APPLIED MATHEMATICS</t>
  </si>
  <si>
    <t>JOURNAL OF MOLECULAR MODELING</t>
  </si>
  <si>
    <t>BIOCHEMISTRY &amp; MOLECULAR BIOLOGY;BIOPHYSICS;CHEMISTRY, MULTIDISCIPLINARY;COMPUTER SCIENCE, INTERDISCIPLINARY APPLICATIONS</t>
  </si>
  <si>
    <t>HUMAN GENETICS</t>
  </si>
  <si>
    <t>BULLETIN OF ENVIRONMENTAL CONTAMINATION AND TOXICOLOGY</t>
  </si>
  <si>
    <t>COMPUTATIONAL MECHANICS</t>
  </si>
  <si>
    <t>MATHEMATICS, APPLIED;MATHEMATICS, INTERDISCIPLINARY APPLICATIONS;MECHANICS</t>
  </si>
  <si>
    <t>JOURNAL OF NEUROENGINEERING AND REHABILITATION</t>
  </si>
  <si>
    <t>ENGINEERING, BIOMEDICAL;NEUROSCIENCES;REHABILITATION</t>
  </si>
  <si>
    <t>ETR&amp;D-EDUCATIONAL TECHNOLOGY RESEARCH AND DEVELOPMENT</t>
  </si>
  <si>
    <t>ENGINEERING, CIVIL;REGIONAL &amp; URBAN PLANNING;TRANSPORTATION;TRANSPORTATION SCIENCE &amp; TECHNOLOGY</t>
  </si>
  <si>
    <t>CELL DEATH DISCOVERY</t>
  </si>
  <si>
    <t>CELLULAR AND MOLECULAR NEUROBIOLOGY</t>
  </si>
  <si>
    <t>BIOCHEMISTRY &amp; MOLECULAR BIOLOGY;CELL BIOLOGY;NEUROSCIENCES</t>
  </si>
  <si>
    <t>LASERS IN MEDICAL SCIENCE</t>
  </si>
  <si>
    <t>ENGINEERING, BIOMEDICAL;SURGERY</t>
  </si>
  <si>
    <t>INFORMATION SYSTEMS FRONTIERS</t>
  </si>
  <si>
    <t>REPRODUCTIVE SCIENCES</t>
  </si>
  <si>
    <t>INVESTIGATIONAL NEW DRUGS</t>
  </si>
  <si>
    <t>JOURNAL OF MOLECULAR MEDICINE-JMM</t>
  </si>
  <si>
    <t>GENETICS &amp; HEREDITY;MEDICAL LABORATORY TECHNOLOGY;MEDICINE, RESEARCH &amp; EXPERIMENTAL</t>
  </si>
  <si>
    <t>DIABETES THERAPY</t>
  </si>
  <si>
    <t>CARDIOVASCULAR AND INTERVENTIONAL RADIOLOGY</t>
  </si>
  <si>
    <t>INTERNATIONAL JOURNAL OF COMPUTER ASSISTED RADIOLOGY AND SURGERY</t>
  </si>
  <si>
    <t>ENGINEERING, BIOMEDICAL;RADIOLOGY, NUCLEAR MEDICINE &amp; MEDICAL IMAGING;SURGERY</t>
  </si>
  <si>
    <t>JOURNAL OF NANOPARTICLE RESEARCH</t>
  </si>
  <si>
    <t>CHEMISTRY, MULTIDISCIPLINARY;MATERIALS SCIENCE, MULTIDISCIPLINARY;NANOSCIENCE &amp; NANOTECHNOLOGY</t>
  </si>
  <si>
    <t>INFLAMMATION RESEARCH</t>
  </si>
  <si>
    <t>BIOCHEMISTRY &amp; MOLECULAR BIOLOGY;CELL BIOLOGY;CHEMISTRY, MULTIDISCIPLINARY;IMMUNOLOGY;PHARMACOLOGY &amp; PHARMACY</t>
  </si>
  <si>
    <t>PSYCHONOMIC BULLETIN &amp; REVIEW</t>
  </si>
  <si>
    <t>JOURNAL OF ADVANCED CERAMICS</t>
  </si>
  <si>
    <t>HEPATOLOGY INTERNATIONAL</t>
  </si>
  <si>
    <t>JOURNAL OF THE IRANIAN CHEMICAL SOCIETY</t>
  </si>
  <si>
    <t>NATURE REVIEWS UROLOGY</t>
  </si>
  <si>
    <t>BMC OPHTHALMOLOGY</t>
  </si>
  <si>
    <t>JOURNAL OF CLINICAL IMMUNOLOGY</t>
  </si>
  <si>
    <t>BLOOD CANCER JOURNAL</t>
  </si>
  <si>
    <t>BASIC RESEARCH IN CARDIOLOGY</t>
  </si>
  <si>
    <t>STEM CELL REVIEWS AND REPORTS</t>
  </si>
  <si>
    <t>PEER-TO-PEER NETWORKING AND APPLICATIONS</t>
  </si>
  <si>
    <t>HEAT AND MASS TRANSFER</t>
  </si>
  <si>
    <t>NUMERICAL ALGORITHMS</t>
  </si>
  <si>
    <t>CHINESE JOURNAL OF POLYMER SCIENCE</t>
  </si>
  <si>
    <t>HEART FAILURE REVIEWS</t>
  </si>
  <si>
    <t>PLANT CELL REPORTS</t>
  </si>
  <si>
    <t>HYDROGEOLOGY JOURNAL</t>
  </si>
  <si>
    <t>NEUROSURGICAL REVIEW</t>
  </si>
  <si>
    <t>INTERNATIONAL JOURNAL OF BIOMETEOROLOGY</t>
  </si>
  <si>
    <t>BIOPHYSICS;ENVIRONMENTAL SCIENCES;METEOROLOGY &amp; ATMOSPHERIC SCIENCES;PHYSIOLOGY</t>
  </si>
  <si>
    <t>NATURE FOOD</t>
  </si>
  <si>
    <t>JOURNAL OF INEQUALITIES AND APPLICATIONS</t>
  </si>
  <si>
    <t>CURRENT ONCOLOGY REPORTS</t>
  </si>
  <si>
    <t>JOURNAL OF GEODESY</t>
  </si>
  <si>
    <t>GEOCHEMISTRY &amp; GEOPHYSICS;REMOTE SENSING</t>
  </si>
  <si>
    <t>JOURNAL OF SOIL SCIENCE AND PLANT NUTRITION</t>
  </si>
  <si>
    <t>ENVIRONMENTAL SCIENCES;PLANT SCIENCES;SOIL SCIENCE</t>
  </si>
  <si>
    <t>VISUAL COMPUTER</t>
  </si>
  <si>
    <t>MEDICAL &amp; BIOLOGICAL ENGINEERING &amp; COMPUTING</t>
  </si>
  <si>
    <t>COMPUTER SCIENCE, INTERDISCIPLINARY APPLICATIONS;ENGINEERING, BIOMEDICAL;MATHEMATICAL &amp; COMPUTATIONAL BIOLOGY;MEDICAL INFORMATICS</t>
  </si>
  <si>
    <t>HIGHER EDUCATION</t>
  </si>
  <si>
    <t>INTERNATIONAL JOURNAL OF CARDIOVASCULAR IMAGING</t>
  </si>
  <si>
    <t>JOURNAL OF COMMUNITY HEALTH</t>
  </si>
  <si>
    <t>HEALTH POLICY &amp; SERVICES;PUBLIC, ENVIRONMENTAL &amp; OCCUPATIONAL HEALTH</t>
  </si>
  <si>
    <t>ECOSYSTEMS</t>
  </si>
  <si>
    <t>INTERNATIONAL UROLOGY AND NEPHROLOGY</t>
  </si>
  <si>
    <t>REVISTA DE LA REAL ACADEMIA DE CIENCIAS EXACTAS FISICAS Y NATURALES SERIE A-MATEMATICAS</t>
  </si>
  <si>
    <t>ARCHIVES OF MICROBIOLOGY</t>
  </si>
  <si>
    <t>BMC MEDICAL GENOMICS</t>
  </si>
  <si>
    <t>JOURNAL OF PETROLEUM EXPLORATION AND PRODUCTION TECHNOLOGY</t>
  </si>
  <si>
    <t>TROPICAL ANIMAL HEALTH AND PRODUCTION</t>
  </si>
  <si>
    <t>SLEEP AND BREATHING</t>
  </si>
  <si>
    <t>CLINICAL NEUROLOGY;RESPIRATORY SYSTEM</t>
  </si>
  <si>
    <t>INFLAMMOPHARMACOLOGY</t>
  </si>
  <si>
    <t>IMMUNOLOGY;TOXICOLOGY</t>
  </si>
  <si>
    <t>BMC EVOLUTIONARY BIOLOGY</t>
  </si>
  <si>
    <t>EVOLUTIONARY BIOLOGY;GENETICS &amp; HEREDITY</t>
  </si>
  <si>
    <t>NATURE REVIEWS EARTH &amp; ENVIRONMENT</t>
  </si>
  <si>
    <t>ENVIRONMENTAL SCIENCES;GEOSCIENCES, MULTIDISCIPLINARY</t>
  </si>
  <si>
    <t>JOURNAL OF OVARIAN RESEARCH</t>
  </si>
  <si>
    <t>NAUNYN-SCHMIEDEBERGS ARCHIVES OF PHARMACOLOGY</t>
  </si>
  <si>
    <t>JOURNAL OF DIGITAL IMAGING</t>
  </si>
  <si>
    <t>TRANSPORT IN POROUS MEDIA</t>
  </si>
  <si>
    <t>JOURNAL OF NEPHROLOGY</t>
  </si>
  <si>
    <t>EUROPEAN JOURNAL OF PLANT PATHOLOGY</t>
  </si>
  <si>
    <t>AGRONOMY;HORTICULTURE;PLANT SCIENCES</t>
  </si>
  <si>
    <t>ENVIRONMENTAL &amp; RESOURCE ECONOMICS</t>
  </si>
  <si>
    <t>JOURNAL OF RACIAL AND ETHNIC HEALTH DISPARITIES</t>
  </si>
  <si>
    <t>SEMINARS IN IMMUNOPATHOLOGY</t>
  </si>
  <si>
    <t>IMMUNOLOGY;PATHOLOGY</t>
  </si>
  <si>
    <t>MICROSYSTEMS &amp; NANOENGINEERING</t>
  </si>
  <si>
    <t>INSTRUMENTS &amp; INSTRUMENTATION;NANOSCIENCE &amp; NANOTECHNOLOGY</t>
  </si>
  <si>
    <t>ENVIRONMENTAL HEALTH</t>
  </si>
  <si>
    <t>PALGRAVE COMMUNICATIONS</t>
  </si>
  <si>
    <t>JOURNAL OF EXPOSURE SCIENCE AND ENVIRONMENTAL EPIDEMIOLOGY</t>
  </si>
  <si>
    <t>ENVIRONMENTAL SCIENCES;PUBLIC, ENVIRONMENTAL &amp; OCCUPATIONAL HEALTH;TOXICOLOGY</t>
  </si>
  <si>
    <t>PSYCHOLOGICAL RESEARCH-PSYCHOLOGISCHE FORSCHUNG</t>
  </si>
  <si>
    <t>PHARMACOLOGICAL REPORTS</t>
  </si>
  <si>
    <t>INTERNATIONAL JOURNAL OF MINERALS METALLURGY AND MATERIALS</t>
  </si>
  <si>
    <t>MATERIALS SCIENCE, MULTIDISCIPLINARY;METALLURGY &amp; METALLURGICAL ENGINEERING;MINING &amp; MINERAL PROCESSING</t>
  </si>
  <si>
    <t>DRUG SAFETY</t>
  </si>
  <si>
    <t>PHARMACOLOGY &amp; PHARMACY;PUBLIC, ENVIRONMENTAL &amp; OCCUPATIONAL HEALTH;TOXICOLOGY</t>
  </si>
  <si>
    <t>CHILDS NERVOUS SYSTEM</t>
  </si>
  <si>
    <t>CLINICAL NEUROLOGY;PEDIATRICS;SURGERY</t>
  </si>
  <si>
    <t>PLANT CELL TISSUE AND ORGAN CULTURE</t>
  </si>
  <si>
    <t>BIOTECHNOLOGY &amp; APPLIED MICROBIOLOGY;PLANT SCIENCES</t>
  </si>
  <si>
    <t>EUROPEAN JOURNAL OF TRAUMA AND EMERGENCY SURGERY</t>
  </si>
  <si>
    <t>CANCER AND METASTASIS REVIEWS</t>
  </si>
  <si>
    <t>PLANT MOLECULAR BIOLOGY</t>
  </si>
  <si>
    <t>CURRENT CARDIOLOGY REPORTS</t>
  </si>
  <si>
    <t>METABOLOMICS</t>
  </si>
  <si>
    <t>FOOD SECURITY</t>
  </si>
  <si>
    <t>CORAL REEFS</t>
  </si>
  <si>
    <t>AESTHETIC PLASTIC SURGERY</t>
  </si>
  <si>
    <t>JOURNAL OF HUMAN GENETICS</t>
  </si>
  <si>
    <t>BRITISH DENTAL JOURNAL</t>
  </si>
  <si>
    <t>NPJ VACCINES</t>
  </si>
  <si>
    <t>EUROPEAN JOURNAL OF CLINICAL PHARMACOLOGY</t>
  </si>
  <si>
    <t>ADVANCED COMPOSITES AND HYBRID MATERIALS</t>
  </si>
  <si>
    <t>MATERIALS SCIENCE, COMPOSITES;NANOSCIENCE &amp; NANOTECHNOLOGY</t>
  </si>
  <si>
    <t>SKELETAL RADIOLOGY</t>
  </si>
  <si>
    <t>ORTHOPEDICS;RADIOLOGY, NUCLEAR MEDICINE &amp; MEDICAL IMAGING</t>
  </si>
  <si>
    <t>METABOLIC BRAIN DISEASE</t>
  </si>
  <si>
    <t>FRICTION</t>
  </si>
  <si>
    <t>JOURNAL OF ANIMAL SCIENCE AND BIOTECHNOLOGY</t>
  </si>
  <si>
    <t>EXPERIMENTAL BRAIN RESEARCH</t>
  </si>
  <si>
    <t>JOURNAL OF MATERIAL CYCLES AND WASTE MANAGEMENT</t>
  </si>
  <si>
    <t>JOURNAL OF TECHNOLOGY TRANSFER</t>
  </si>
  <si>
    <t>NEURORADIOLOGY</t>
  </si>
  <si>
    <t>JOURNAL OF MATERIALS SCIENCE-MATERIALS IN MEDICINE</t>
  </si>
  <si>
    <t>ATTENTION PERCEPTION &amp; PSYCHOPHYSICS</t>
  </si>
  <si>
    <t>JOURNAL OF RELIGION &amp; HEALTH</t>
  </si>
  <si>
    <t>PUBLIC, ENVIRONMENTAL &amp; OCCUPATIONAL HEALTH;RELIGION</t>
  </si>
  <si>
    <t>ANGIOGENESIS</t>
  </si>
  <si>
    <t>NEUROSCIENCE BULLETIN</t>
  </si>
  <si>
    <t>CALCIFIED TISSUE INTERNATIONAL</t>
  </si>
  <si>
    <t>INSIGHTS INTO IMAGING</t>
  </si>
  <si>
    <t>REPRODUCTIVE HEALTH</t>
  </si>
  <si>
    <t>STOCHASTIC ENVIRONMENTAL RESEARCH AND RISK ASSESSMENT</t>
  </si>
  <si>
    <t>ENGINEERING, CIVIL;ENGINEERING, ENVIRONMENTAL;ENVIRONMENTAL SCIENCES;STATISTICS &amp; PROBABILITY;WATER RESOURCES</t>
  </si>
  <si>
    <t>JOURNAL OF NEURAL TRANSMISSION</t>
  </si>
  <si>
    <t>JOURNAL OF ABNORMAL CHILD PSYCHOLOGY</t>
  </si>
  <si>
    <t>PSYCHOLOGY, CLINICAL;PSYCHOLOGY, DEVELOPMENTAL</t>
  </si>
  <si>
    <t>PEDIATRIC RADIOLOGY</t>
  </si>
  <si>
    <t>PEDIATRICS;RADIOLOGY, NUCLEAR MEDICINE &amp; MEDICAL IMAGING</t>
  </si>
  <si>
    <t>MOLECULAR BRAIN</t>
  </si>
  <si>
    <t>ENVIRONMENTAL SCIENCES EUROPE</t>
  </si>
  <si>
    <t>MINERALIUM DEPOSITA</t>
  </si>
  <si>
    <t>MOLECULAR IMAGING AND BIOLOGY</t>
  </si>
  <si>
    <t>BMC ANESTHESIOLOGY</t>
  </si>
  <si>
    <t>CANCER GENE THERAPY</t>
  </si>
  <si>
    <t>BIOTECHNOLOGY &amp; APPLIED MICROBIOLOGY;GENETICS &amp; HEREDITY;MEDICINE, RESEARCH &amp; EXPERIMENTAL;ONCOLOGY</t>
  </si>
  <si>
    <t>GPS SOLUTIONS</t>
  </si>
  <si>
    <t>BIOMECHANICS AND MODELING IN MECHANOBIOLOGY</t>
  </si>
  <si>
    <t>BMC WOMENS HEALTH</t>
  </si>
  <si>
    <t>OBSTETRICS &amp; GYNECOLOGY;PUBLIC, ENVIRONMENTAL &amp; OCCUPATIONAL HEALTH</t>
  </si>
  <si>
    <t>HERNIA</t>
  </si>
  <si>
    <t>JOURNAL OF CHEMINFORMATICS</t>
  </si>
  <si>
    <t>CHEMISTRY, MULTIDISCIPLINARY;COMPUTER SCIENCE, INFORMATION SYSTEMS;COMPUTER SCIENCE, INTERDISCIPLINARY APPLICATIONS</t>
  </si>
  <si>
    <t>EXPERIMENTS IN FLUIDS</t>
  </si>
  <si>
    <t>PFLUGERS ARCHIV-EUROPEAN JOURNAL OF PHYSIOLOGY</t>
  </si>
  <si>
    <t>ESTUARIES AND COASTS</t>
  </si>
  <si>
    <t>EUROPEAN JOURNAL OF HEALTH ECONOMICS</t>
  </si>
  <si>
    <t>ECONOMICS;HEALTH POLICY &amp; SERVICES</t>
  </si>
  <si>
    <t>BULLETIN OF MATHEMATICAL BIOLOGY</t>
  </si>
  <si>
    <t>INTERNATIONAL JOURNAL OF THEORETICAL PHYSICS</t>
  </si>
  <si>
    <t>GEOJOURNAL</t>
  </si>
  <si>
    <t>PROSTATE CANCER AND PROSTATIC DISEASES</t>
  </si>
  <si>
    <t>PREVENTION SCIENCE</t>
  </si>
  <si>
    <t>PRECISION AGRICULTURE</t>
  </si>
  <si>
    <t>INTERNATIONAL JOURNAL OF PEPTIDE RESEARCH AND THERAPEUTICS</t>
  </si>
  <si>
    <t>CELLULAR ONCOLOGY</t>
  </si>
  <si>
    <t>CELL BIOLOGY;ONCOLOGY;PATHOLOGY</t>
  </si>
  <si>
    <t>BIOLOGY AND FERTILITY OF SOILS</t>
  </si>
  <si>
    <t>EXPOSURE AND HEALTH</t>
  </si>
  <si>
    <t>TECHNIQUES IN COLOPROCTOLOGY</t>
  </si>
  <si>
    <t>INTERNATIONAL ENTREPRENEURSHIP AND MANAGEMENT JOURNAL</t>
  </si>
  <si>
    <t>BMC FAMILY PRACTICE</t>
  </si>
  <si>
    <t>FUNGAL DIVERSITY</t>
  </si>
  <si>
    <t>SURGERY TODAY</t>
  </si>
  <si>
    <t>ONCOGENESIS</t>
  </si>
  <si>
    <t>BIOTECHNOLOGY LETTERS</t>
  </si>
  <si>
    <t>AMERICAN JOURNAL OF CLINICAL DERMATOLOGY</t>
  </si>
  <si>
    <t>ARCHIVES OF CIVIL AND MECHANICAL ENGINEERING</t>
  </si>
  <si>
    <t>ENGINEERING, CIVIL;ENGINEERING, MECHANICAL;MATERIALS SCIENCE, MULTIDISCIPLINARY</t>
  </si>
  <si>
    <t>SEX ROLES</t>
  </si>
  <si>
    <t>PSYCHOLOGY, DEVELOPMENTAL;PSYCHOLOGY, SOCIAL;Women's Studies</t>
  </si>
  <si>
    <t>CNS DRUGS</t>
  </si>
  <si>
    <t>MATHEMATICAL PROGRAMMING</t>
  </si>
  <si>
    <t>COMPUTER SCIENCE, SOFTWARE ENGINEERING;MATHEMATICS, APPLIED;OPERATIONS RESEARCH &amp; MANAGEMENT SCIENCE</t>
  </si>
  <si>
    <t>HEREDITY</t>
  </si>
  <si>
    <t>DIABETOLOGY &amp; METABOLIC SYNDROME</t>
  </si>
  <si>
    <t>WORLD WIDE WEB-INTERNET AND WEB INFORMATION SYSTEMS</t>
  </si>
  <si>
    <t>AGROFORESTRY SYSTEMS</t>
  </si>
  <si>
    <t>AGRONOMY;FORESTRY</t>
  </si>
  <si>
    <t>REPRODUCTIVE BIOLOGY AND ENDOCRINOLOGY</t>
  </si>
  <si>
    <t>ENDOCRINOLOGY &amp; METABOLISM;REPRODUCTIVE BIOLOGY</t>
  </si>
  <si>
    <t>JOURNAL OF CANCER EDUCATION</t>
  </si>
  <si>
    <t>EDUCATION, SCIENTIFIC DISCIPLINES;MEDICAL INFORMATICS;ONCOLOGY;PUBLIC, ENVIRONMENTAL &amp; OCCUPATIONAL HEALTH</t>
  </si>
  <si>
    <t>PHARMACOECONOMICS</t>
  </si>
  <si>
    <t>ECONOMICS;HEALTH CARE SCIENCES &amp; SERVICES;HEALTH POLICY &amp; SERVICES;PHARMACOLOGY &amp; PHARMACY</t>
  </si>
  <si>
    <t>EDUCATIONAL PSYCHOLOGY REVIEW</t>
  </si>
  <si>
    <t>BMC SURGERY</t>
  </si>
  <si>
    <t>CONTINUUM MECHANICS AND THERMODYNAMICS</t>
  </si>
  <si>
    <t>CURRENT TREATMENT OPTIONS IN ONCOLOGY</t>
  </si>
  <si>
    <t>IRISH JOURNAL OF MEDICAL SCIENCE</t>
  </si>
  <si>
    <t>JOURNAL OF CARDIOVASCULAR MAGNETIC RESONANCE</t>
  </si>
  <si>
    <t>COMMUNITY MENTAL HEALTH JOURNAL</t>
  </si>
  <si>
    <t>HEALTH POLICY &amp; SERVICES;PSYCHIATRY;PUBLIC, ENVIRONMENTAL &amp; OCCUPATIONAL HEALTH</t>
  </si>
  <si>
    <t>FISH PHYSIOLOGY AND BIOCHEMISTRY</t>
  </si>
  <si>
    <t>BIOCHEMISTRY &amp; MOLECULAR BIOLOGY;FISHERIES;PHYSIOLOGY</t>
  </si>
  <si>
    <t>SURVEYS IN GEOPHYSICS</t>
  </si>
  <si>
    <t>JOURNAL OF BUSINESS AND PSYCHOLOGY</t>
  </si>
  <si>
    <t>BUSINESS;PSYCHOLOGY, APPLIED</t>
  </si>
  <si>
    <t>FRONTIERS OF CHEMICAL SCIENCE AND ENGINEERING</t>
  </si>
  <si>
    <t>INTERNATIONAL JOURNAL OF HEMATOLOGY</t>
  </si>
  <si>
    <t>NPJ QUANTUM MATERIALS</t>
  </si>
  <si>
    <t>MATERIALS SCIENCE, MULTIDISCIPLINARY;PHYSICS, APPLIED;PHYSICS, CONDENSED MATTER;QUANTUM SCIENCE &amp; TECHNOLOGY</t>
  </si>
  <si>
    <t>BMC ENDOCRINE DISORDERS</t>
  </si>
  <si>
    <t>REVIEWS IN ENDOCRINE &amp; METABOLIC DISORDERS</t>
  </si>
  <si>
    <t>ACTA PHYSIOLOGIAE PLANTARUM</t>
  </si>
  <si>
    <t>JOURNAL OF POROUS MATERIALS</t>
  </si>
  <si>
    <t>CHEMISTRY, APPLIED;CHEMISTRY, PHYSICAL;MATERIALS SCIENCE, MULTIDISCIPLINARY</t>
  </si>
  <si>
    <t>NPJ 2D MATERIALS AND APPLICATIONS</t>
  </si>
  <si>
    <t>JOURNAL OF REAL-TIME IMAGE PROCESSING</t>
  </si>
  <si>
    <t>COMPUTER SCIENCE, ARTIFICIAL INTELLIGENCE;ENGINEERING, ELECTRICAL &amp; ELECTRONIC;IMAGING SCIENCE &amp; PHOTOGRAPHIC TECHNOLOGY</t>
  </si>
  <si>
    <t>BIOLOGY OF SEX DIFFERENCES</t>
  </si>
  <si>
    <t>ENDOCRINOLOGY &amp; METABOLISM;GENETICS &amp; HEREDITY</t>
  </si>
  <si>
    <t>JOURNAL OF URBAN HEALTH-BULLETIN OF THE NEW YORK ACADEMY OF MEDICINE</t>
  </si>
  <si>
    <t>KNOWLEDGE AND INFORMATION SYSTEMS</t>
  </si>
  <si>
    <t>POLYMER JOURNAL</t>
  </si>
  <si>
    <t>ENVIRONMENTAL MANAGEMENT</t>
  </si>
  <si>
    <t>JOURNAL OF THERMAL SPRAY TECHNOLOGY</t>
  </si>
  <si>
    <t>MATERIALS SCIENCE, COATINGS &amp; FILMS</t>
  </si>
  <si>
    <t>HEALTH RESEARCH POLICY AND SYSTEMS</t>
  </si>
  <si>
    <t>SOLAR PHYSICS</t>
  </si>
  <si>
    <t>SCIENCE AND ENGINEERING ETHICS</t>
  </si>
  <si>
    <t>ENGINEERING, MULTIDISCIPLINARY;ETHICS;HISTORY &amp; PHILOSOPHY OF SCIENCE;MULTIDISCIPLINARY SCIENCES</t>
  </si>
  <si>
    <t>PHYTOCHEMISTRY REVIEWS</t>
  </si>
  <si>
    <t>STRAHLENTHERAPIE UND ONKOLOGIE</t>
  </si>
  <si>
    <t>BULLETIN OF THE MALAYSIAN MATHEMATICAL SCIENCES SOCIETY</t>
  </si>
  <si>
    <t>RUSSIAN CHEMICAL BULLETIN</t>
  </si>
  <si>
    <t>APPLIED PHYSICS B-LASERS AND OPTICS</t>
  </si>
  <si>
    <t>RICE</t>
  </si>
  <si>
    <t>COMPLEX &amp; INTELLIGENT SYSTEMS</t>
  </si>
  <si>
    <t>CELLULAR &amp; MOLECULAR BIOLOGY LETTERS</t>
  </si>
  <si>
    <t>CURRENT GENETICS</t>
  </si>
  <si>
    <t>JOURNAL OF ELECTRICAL ENGINEERING &amp; TECHNOLOGY</t>
  </si>
  <si>
    <t>PHOTOSYNTHESIS RESEARCH</t>
  </si>
  <si>
    <t>MATERIALS AND STRUCTURES</t>
  </si>
  <si>
    <t>REVIEWS IN ENVIRONMENTAL SCIENCE AND BIO-TECHNOLOGY</t>
  </si>
  <si>
    <t>PROTOPLASMA</t>
  </si>
  <si>
    <t>CELL BIOLOGY;PLANT SCIENCES</t>
  </si>
  <si>
    <t>JOURNAL OF OPTIMIZATION THEORY AND APPLICATIONS</t>
  </si>
  <si>
    <t>STRUCTURAL CHEMISTRY</t>
  </si>
  <si>
    <t>CHEMISTRY, MULTIDISCIPLINARY;CHEMISTRY, PHYSICAL;CRYSTALLOGRAPHY</t>
  </si>
  <si>
    <t>HEART AND VESSELS</t>
  </si>
  <si>
    <t>MOLECULAR MEDICINE</t>
  </si>
  <si>
    <t>ITALIAN JOURNAL OF PEDIATRICS</t>
  </si>
  <si>
    <t>MATERNAL AND CHILD HEALTH JOURNAL</t>
  </si>
  <si>
    <t>CURRENT NEUROLOGY AND NEUROSCIENCE REPORTS</t>
  </si>
  <si>
    <t>FIRE TECHNOLOGY</t>
  </si>
  <si>
    <t>ENGINEERING, MULTIDISCIPLINARY;MATERIALS SCIENCE, MULTIDISCIPLINARY</t>
  </si>
  <si>
    <t>BIOENERGY RESEARCH</t>
  </si>
  <si>
    <t>ENERGY &amp; FUELS;ENVIRONMENTAL SCIENCES</t>
  </si>
  <si>
    <t>AMINO ACIDS</t>
  </si>
  <si>
    <t>MARINE BIOLOGY</t>
  </si>
  <si>
    <t>ARCHIVE OF APPLIED MECHANICS</t>
  </si>
  <si>
    <t>BMC COMPLEMENTARY MEDICINE AND THERAPIES</t>
  </si>
  <si>
    <t>JOURNAL OF STATISTICAL PHYSICS</t>
  </si>
  <si>
    <t>PHYSIOLOGY AND MOLECULAR BIOLOGY OF PLANTS</t>
  </si>
  <si>
    <t>JOURNAL OF CANCER SURVIVORSHIP</t>
  </si>
  <si>
    <t>ONCOLOGY;SOCIAL ISSUES</t>
  </si>
  <si>
    <t>WORLD JOURNAL OF EMERGENCY SURGERY</t>
  </si>
  <si>
    <t>EMERGENCY MEDICINE;SURGERY</t>
  </si>
  <si>
    <t>MEDICINAL CHEMISTRY RESEARCH</t>
  </si>
  <si>
    <t>IRANIAN JOURNAL OF SCIENCE AND TECHNOLOGY TRANSACTION A-SCIENCE</t>
  </si>
  <si>
    <t>CANCER IMAGING</t>
  </si>
  <si>
    <t>TRANSACTIONS OF THE INDIAN INSTITUTE OF METALS</t>
  </si>
  <si>
    <t>EMPIRICAL SOFTWARE ENGINEERING</t>
  </si>
  <si>
    <t>BEHAVIORAL ECOLOGY AND SOCIOBIOLOGY</t>
  </si>
  <si>
    <t>BEHAVIORAL SCIENCES;ECOLOGY;ZOOLOGY</t>
  </si>
  <si>
    <t>MOLECULAR BREEDING</t>
  </si>
  <si>
    <t>AGRONOMY;BIOCHEMISTRY &amp; MOLECULAR BIOLOGY;BIOTECHNOLOGY &amp; APPLIED MICROBIOLOGY;GENETICS &amp; HEREDITY;HORTICULTURE;PLANT SCIENCES</t>
  </si>
  <si>
    <t>VETERINARY RESEARCH</t>
  </si>
  <si>
    <t>ARCHIVE FOR RATIONAL MECHANICS AND ANALYSIS</t>
  </si>
  <si>
    <t>MOLECULAR DIVERSITY</t>
  </si>
  <si>
    <t>CHEMISTRY, APPLIED;CHEMISTRY, MEDICINAL;CHEMISTRY, MULTIDISCIPLINARY</t>
  </si>
  <si>
    <t>JOURNAL OF NEUROIMMUNE PHARMACOLOGY</t>
  </si>
  <si>
    <t>BMC PALLIATIVE CARE</t>
  </si>
  <si>
    <t>CHINESE JOURNAL OF INTEGRATIVE MEDICINE</t>
  </si>
  <si>
    <t>BIODRUGS</t>
  </si>
  <si>
    <t>IMMUNOLOGY;ONCOLOGY;PHARMACOLOGY &amp; PHARMACY</t>
  </si>
  <si>
    <t>CALCULUS OF VARIATIONS AND PARTIAL DIFFERENTIAL EQUATIONS</t>
  </si>
  <si>
    <t>HUMAN CELL</t>
  </si>
  <si>
    <t>JOURNAL OF CLINICAL MONITORING AND COMPUTING</t>
  </si>
  <si>
    <t>ANESTHESIOLOGY;MEDICAL INFORMATICS</t>
  </si>
  <si>
    <t>PARTICLE AND FIBRE TOXICOLOGY</t>
  </si>
  <si>
    <t>PEDIATRIC CARDIOLOGY</t>
  </si>
  <si>
    <t>EUROPEAN JOURNAL OF ORTHOPAEDIC SURGERY AND TRAUMATOLOGY</t>
  </si>
  <si>
    <t>MOLECULAR AUTISM</t>
  </si>
  <si>
    <t>GENETICS &amp; HEREDITY;NEUROSCIENCES</t>
  </si>
  <si>
    <t>NUTRITION JOURNAL</t>
  </si>
  <si>
    <t>CLINICAL AND EXPERIMENTAL NEPHROLOGY</t>
  </si>
  <si>
    <t>CELL STRESS &amp; CHAPERONES</t>
  </si>
  <si>
    <t>BMC MEDICAL GENETICS</t>
  </si>
  <si>
    <t>MRS BULLETIN</t>
  </si>
  <si>
    <t>SIGNAL IMAGE AND VIDEO PROCESSING</t>
  </si>
  <si>
    <t>ENGINEERING, ELECTRICAL &amp; ELECTRONIC;IMAGING SCIENCE &amp; PHOTOGRAPHIC TECHNOLOGY</t>
  </si>
  <si>
    <t>EARTH PLANETS AND SPACE</t>
  </si>
  <si>
    <t>REVIEW OF MANAGERIAL SCIENCE</t>
  </si>
  <si>
    <t>POLITICAL BEHAVIOR</t>
  </si>
  <si>
    <t>CURRENT HYPERTENSION REPORTS</t>
  </si>
  <si>
    <t>JOURNAL OF ROBOTIC SURGERY</t>
  </si>
  <si>
    <t>JOURNAL OF IMMIGRANT AND MINORITY HEALTH</t>
  </si>
  <si>
    <t>BREAST CANCER</t>
  </si>
  <si>
    <t>INTERNATIONAL JOURNAL OF SOCIAL ROBOTICS</t>
  </si>
  <si>
    <t>ROBOTICS</t>
  </si>
  <si>
    <t>CEREBELLUM</t>
  </si>
  <si>
    <t>BIOCHEMISTRY-MOSCOW</t>
  </si>
  <si>
    <t>JOURNAL OF ANTIBIOTICS</t>
  </si>
  <si>
    <t>BIOTECHNOLOGY &amp; APPLIED MICROBIOLOGY;IMMUNOLOGY;MICROBIOLOGY;PHARMACOLOGY &amp; PHARMACY</t>
  </si>
  <si>
    <t>BIOGEOCHEMISTRY</t>
  </si>
  <si>
    <t>EUPHYTICA</t>
  </si>
  <si>
    <t>BONE RESEARCH</t>
  </si>
  <si>
    <t>CELL &amp; TISSUE ENGINEERING</t>
  </si>
  <si>
    <t>ARCHIVES OF DERMATOLOGICAL RESEARCH</t>
  </si>
  <si>
    <t>ANTONIE VAN LEEUWENHOEK INTERNATIONAL JOURNAL OF GENERAL AND MOLECULAR MICROBIOLOGY</t>
  </si>
  <si>
    <t>CONTRIBUTIONS TO MINERALOGY AND PETROLOGY</t>
  </si>
  <si>
    <t>SPINAL CORD</t>
  </si>
  <si>
    <t>CLINICAL NEUROLOGY;ORTHOPEDICS;REHABILITATION</t>
  </si>
  <si>
    <t>REACTION KINETICS MECHANISMS AND CATALYSIS</t>
  </si>
  <si>
    <t>CARDIOVASCULAR DRUGS AND THERAPY</t>
  </si>
  <si>
    <t>CARDIAC &amp; CARDIOVASCULAR SYSTEMS;PHARMACOLOGY &amp; PHARMACY</t>
  </si>
  <si>
    <t>AAPS JOURNAL</t>
  </si>
  <si>
    <t>DRUGS &amp; AGING</t>
  </si>
  <si>
    <t>GERIATRICS &amp; GERONTOLOGY;PHARMACOLOGY &amp; PHARMACY</t>
  </si>
  <si>
    <t>INTERNATIONAL JOURNAL OF CLINICAL PHARMACY</t>
  </si>
  <si>
    <t>TRIBOLOGY LETTERS</t>
  </si>
  <si>
    <t>ENGINEERING, CHEMICAL;ENGINEERING, MECHANICAL</t>
  </si>
  <si>
    <t>EJNMMI RESEARCH</t>
  </si>
  <si>
    <t>JOURNAL OF HUMAN HYPERTENSION</t>
  </si>
  <si>
    <t>AQUACULTURE INTERNATIONAL</t>
  </si>
  <si>
    <t>MOLECULAR GENETICS AND GENOMICS</t>
  </si>
  <si>
    <t>ECOTOXICOLOGY</t>
  </si>
  <si>
    <t>ECOLOGY;ENVIRONMENTAL SCIENCES;TOXICOLOGY</t>
  </si>
  <si>
    <t>ANALYTICAL SCIENCES</t>
  </si>
  <si>
    <t>LANGENBECKS ARCHIVES OF SURGERY</t>
  </si>
  <si>
    <t>MECCANICA</t>
  </si>
  <si>
    <t>NUTRITION &amp; METABOLISM</t>
  </si>
  <si>
    <t>ARCHIVES OF WOMENS MENTAL HEALTH</t>
  </si>
  <si>
    <t>INDIAN PEDIATRICS</t>
  </si>
  <si>
    <t>BIOMEDICAL ENGINEERING ONLINE</t>
  </si>
  <si>
    <t>PSYCHIATRIC QUARTERLY</t>
  </si>
  <si>
    <t>JOURNAL OF FLUORESCENCE</t>
  </si>
  <si>
    <t>BIOCHEMICAL RESEARCH METHODS;CHEMISTRY, ANALYTICAL;CHEMISTRY, PHYSICAL</t>
  </si>
  <si>
    <t>POLAR BIOLOGY</t>
  </si>
  <si>
    <t>BIODIVERSITY CONSERVATION;BIOLOGY;ECOLOGY</t>
  </si>
  <si>
    <t>TREES-STRUCTURE AND FUNCTION</t>
  </si>
  <si>
    <t>ECOLOGY;FORESTRY;PLANT SCIENCES</t>
  </si>
  <si>
    <t>HUMAN RESOURCES FOR HEALTH</t>
  </si>
  <si>
    <t>HEALTH POLICY &amp; SERVICES;INDUSTRIAL RELATIONS &amp; LABOR</t>
  </si>
  <si>
    <t>COLLOID AND POLYMER SCIENCE</t>
  </si>
  <si>
    <t>CHEMISTRY, PHYSICAL;POLYMER SCIENCE</t>
  </si>
  <si>
    <t>NPJ CLIMATE AND ATMOSPHERIC SCIENCE</t>
  </si>
  <si>
    <t>TOPICS IN CATALYSIS</t>
  </si>
  <si>
    <t>CHEMISTRY, APPLIED;CHEMISTRY, PHYSICAL</t>
  </si>
  <si>
    <t>JOURNAL OF INTENSIVE CARE</t>
  </si>
  <si>
    <t>PHILOSOPHICAL STUDIES</t>
  </si>
  <si>
    <t>PHILOSOPHY</t>
  </si>
  <si>
    <t>JOURNAL OF CARDIOTHORACIC SURGERY</t>
  </si>
  <si>
    <t>CURRENT MEDICAL SCIENCE</t>
  </si>
  <si>
    <t>CHINESE MEDICINE</t>
  </si>
  <si>
    <t>INTEGRATIVE &amp; COMPLEMENTARY MEDICINE;PHARMACOLOGY &amp; PHARMACY</t>
  </si>
  <si>
    <t>JOURNAL OF CARDIOVASCULAR TRANSLATIONAL RESEARCH</t>
  </si>
  <si>
    <t>CARDIAC &amp; CARDIOVASCULAR SYSTEMS;MEDICINE, RESEARCH &amp; EXPERIMENTAL</t>
  </si>
  <si>
    <t>MRS COMMUNICATIONS</t>
  </si>
  <si>
    <t>APOPTOSIS</t>
  </si>
  <si>
    <t>CLINICAL DRUG INVESTIGATION</t>
  </si>
  <si>
    <t>AUTONOMOUS ROBOTS</t>
  </si>
  <si>
    <t>ADSORPTION-JOURNAL OF THE INTERNATIONAL ADSORPTION SOCIETY</t>
  </si>
  <si>
    <t>ZEITSCHRIFT FUR ANGEWANDTE MATHEMATIK UND PHYSIK</t>
  </si>
  <si>
    <t>AGRICULTURE AND HUMAN VALUES</t>
  </si>
  <si>
    <t>AGRICULTURE, MULTIDISCIPLINARY;HISTORY &amp; PHILOSOPHY OF SCIENCE;SOCIOLOGY</t>
  </si>
  <si>
    <t>UPDATES IN SURGERY</t>
  </si>
  <si>
    <t>GENERAL RELATIVITY AND GRAVITATION</t>
  </si>
  <si>
    <t>ASTRONOMY &amp; ASTROPHYSICS;PHYSICS, MULTIDISCIPLINARY;PHYSICS, PARTICLES &amp; FIELDS</t>
  </si>
  <si>
    <t>EUROPEAN PHYSICAL JOURNAL D</t>
  </si>
  <si>
    <t>OPTICS;PHYSICS, ATOMIC, MOLECULAR &amp; CHEMICAL</t>
  </si>
  <si>
    <t>CANADIAN JOURNAL OF PUBLIC HEALTH-REVUE CANADIENNE DE SANTE PUBLIQUE</t>
  </si>
  <si>
    <t>JOURNAL OF GASTROINTESTINAL CANCER</t>
  </si>
  <si>
    <t>NPJ BIOFILMS AND MICROBIOMES</t>
  </si>
  <si>
    <t>JOURNAL OF BONE AND MINERAL METABOLISM</t>
  </si>
  <si>
    <t>ENDOCRINOLOGY &amp; METABOLISM;MEDICINE, RESEARCH &amp; EXPERIMENTAL</t>
  </si>
  <si>
    <t>RUSSIAN JOURNAL OF INORGANIC CHEMISTRY</t>
  </si>
  <si>
    <t>MACHINE LEARNING</t>
  </si>
  <si>
    <t>TRANSLATIONAL NEURODEGENERATION</t>
  </si>
  <si>
    <t>DIAGNOSTIC PATHOLOGY</t>
  </si>
  <si>
    <t>BMC CHEMISTRY</t>
  </si>
  <si>
    <t>DATA MINING AND KNOWLEDGE DISCOVERY</t>
  </si>
  <si>
    <t>DYSPHAGIA</t>
  </si>
  <si>
    <t>JOURNAL OF COATINGS TECHNOLOGY AND RESEARCH</t>
  </si>
  <si>
    <t>COGNITIVE COMPUTATION</t>
  </si>
  <si>
    <t>NANO CONVERGENCE</t>
  </si>
  <si>
    <t>JOURNAL OF NEUROVIROLOGY</t>
  </si>
  <si>
    <t>NEUROSCIENCES;VIROLOGY</t>
  </si>
  <si>
    <t>HARM REDUCTION JOURNAL</t>
  </si>
  <si>
    <t>JETP LETTERS</t>
  </si>
  <si>
    <t>WELDING IN THE WORLD</t>
  </si>
  <si>
    <t>APPLIED RESEARCH IN QUALITY OF LIFE</t>
  </si>
  <si>
    <t>BIONANOSCIENCE</t>
  </si>
  <si>
    <t>PLANT GROWTH REGULATION</t>
  </si>
  <si>
    <t>ACTA NEUROLOGICA BELGICA</t>
  </si>
  <si>
    <t>BRAZILIAN JOURNAL OF MICROBIOLOGY</t>
  </si>
  <si>
    <t>JOURNAL OF INTERVENTIONAL CARDIAC ELECTROPHYSIOLOGY</t>
  </si>
  <si>
    <t>PEDIATRIC SURGERY INTERNATIONAL</t>
  </si>
  <si>
    <t>HEAD &amp; NECK PATHOLOGY</t>
  </si>
  <si>
    <t>ARCHIVES OF OSTEOPOROSIS</t>
  </si>
  <si>
    <t>ENDOCRINOLOGY &amp; METABOLISM;ORTHOPEDICS</t>
  </si>
  <si>
    <t>BIOLOGIA</t>
  </si>
  <si>
    <t>INFECTIOUS DISEASES AND THERAPY</t>
  </si>
  <si>
    <t>JOURNAL OF LOW TEMPERATURE PHYSICS</t>
  </si>
  <si>
    <t>PATTERN ANALYSIS AND APPLICATIONS</t>
  </si>
  <si>
    <t>URBAN ECOSYSTEMS</t>
  </si>
  <si>
    <t>SCANDINAVIAN JOURNAL OF TRAUMA RESUSCITATION &amp; EMERGENCY MEDICINE</t>
  </si>
  <si>
    <t>BIOMARKER RESEARCH</t>
  </si>
  <si>
    <t>BIOMATERIALS RESEARCH</t>
  </si>
  <si>
    <t>JOURNAL OF COMPUTATIONAL ELECTRONICS</t>
  </si>
  <si>
    <t>ENGINEERING, ELECTRICAL &amp; ELECTRONIC;PHYSICS, APPLIED</t>
  </si>
  <si>
    <t>INTERNATIONAL ARCHIVES OF OCCUPATIONAL AND ENVIRONMENTAL HEALTH</t>
  </si>
  <si>
    <t>ASTROPHYSICS AND SPACE SCIENCE</t>
  </si>
  <si>
    <t>INTERNATIONAL JOURNAL OF EARTH SCIENCES</t>
  </si>
  <si>
    <t>CELL BIOLOGY AND TOXICOLOGY</t>
  </si>
  <si>
    <t>CELL BIOLOGY;TOXICOLOGY</t>
  </si>
  <si>
    <t>JOURNAL OF COMPUTER-AIDED MOLECULAR DESIGN</t>
  </si>
  <si>
    <t>BIOCHEMISTRY &amp; MOLECULAR BIOLOGY;BIOPHYSICS;COMPUTER SCIENCE, INTERDISCIPLINARY APPLICATIONS</t>
  </si>
  <si>
    <t>ARCHIVES OF ENVIRONMENTAL CONTAMINATION AND TOXICOLOGY</t>
  </si>
  <si>
    <t>AGRONOMY FOR SUSTAINABLE DEVELOPMENT</t>
  </si>
  <si>
    <t>AGRONOMY;GREEN &amp; SUSTAINABLE SCIENCE &amp; TECHNOLOGY</t>
  </si>
  <si>
    <t>EUROPEAN PHYSICAL JOURNAL B</t>
  </si>
  <si>
    <t>ANNALS OF FOREST SCIENCE</t>
  </si>
  <si>
    <t>EPIGENETICS &amp; CHROMATIN</t>
  </si>
  <si>
    <t>GENERAL THORACIC AND CARDIOVASCULAR SURGERY</t>
  </si>
  <si>
    <t>ELECTRONIC MARKETS</t>
  </si>
  <si>
    <t>JOURNAL OF THERMAL SCIENCE</t>
  </si>
  <si>
    <t>NPJ BREAST CANCER</t>
  </si>
  <si>
    <t>JOURNAL OF ENVIRONMENTAL HEALTH SCIENCE AND ENGINEERING</t>
  </si>
  <si>
    <t>JOURNAL OF THE INDIAN SOCIETY OF REMOTE SENSING</t>
  </si>
  <si>
    <t>JOURNAL OF BIOLOGICAL ENGINEERING</t>
  </si>
  <si>
    <t>PLASMA CHEMISTRY AND PLASMA PROCESSING</t>
  </si>
  <si>
    <t>ENGINEERING, CHEMICAL;PHYSICS, APPLIED;PHYSICS, FLUIDS &amp; PLASMAS</t>
  </si>
  <si>
    <t>TARGETED ONCOLOGY</t>
  </si>
  <si>
    <t>FLUIDS AND BARRIERS OF THE CNS</t>
  </si>
  <si>
    <t>JOURNAL OF BIOLOGICAL INORGANIC CHEMISTRY</t>
  </si>
  <si>
    <t>CHILD PSYCHIATRY &amp; HUMAN DEVELOPMENT</t>
  </si>
  <si>
    <t>CLINICAL NEURORADIOLOGY</t>
  </si>
  <si>
    <t>CLINICAL NEUROLOGY;RADIOLOGY, NUCLEAR MEDICINE &amp; MEDICAL IMAGING</t>
  </si>
  <si>
    <t>JOURNAL OF PLANT PATHOLOGY</t>
  </si>
  <si>
    <t>EUROPEAN GERIATRIC MEDICINE</t>
  </si>
  <si>
    <t>NPJ CLEAN WATER</t>
  </si>
  <si>
    <t>ENGINEERING, CHEMICAL;ENVIRONMENTAL SCIENCES;WATER RESOURCES</t>
  </si>
  <si>
    <t>JOURNAL OF GAMBLING STUDIES</t>
  </si>
  <si>
    <t>PSYCHOLOGY, MULTIDISCIPLINARY;SUBSTANCE ABUSE</t>
  </si>
  <si>
    <t>MARINE BIODIVERSITY</t>
  </si>
  <si>
    <t>BIODIVERSITY CONSERVATION;MARINE &amp; FRESHWATER BIOLOGY</t>
  </si>
  <si>
    <t>AMERICAN JOURNAL OF CRIMINAL JUSTICE</t>
  </si>
  <si>
    <t>JOURNAL OF BEHAVIORAL MEDICINE</t>
  </si>
  <si>
    <t>GEOHERITAGE</t>
  </si>
  <si>
    <t>INTERNATIONAL JOURNAL OF EDUCATIONAL TECHNOLOGY IN HIGHER EDUCATION</t>
  </si>
  <si>
    <t>EARTH SYSTEMS AND ENVIRONMENT</t>
  </si>
  <si>
    <t>ENVIRONMENTAL SCIENCES;GEOSCIENCES, MULTIDISCIPLINARY;METEOROLOGY &amp; ATMOSPHERIC SCIENCES</t>
  </si>
  <si>
    <t>MICROFLUIDICS AND NANOFLUIDICS</t>
  </si>
  <si>
    <t>INSTRUMENTS &amp; INSTRUMENTATION;NANOSCIENCE &amp; NANOTECHNOLOGY;PHYSICS, FLUIDS &amp; PLASMAS</t>
  </si>
  <si>
    <t>ANIMAL COGNITION</t>
  </si>
  <si>
    <t>LUNG</t>
  </si>
  <si>
    <t>READING AND WRITING</t>
  </si>
  <si>
    <t>WETLANDS</t>
  </si>
  <si>
    <t>MEDICAL ONCOLOGY</t>
  </si>
  <si>
    <t>CLINICAL AND EXPERIMENTAL MEDICINE</t>
  </si>
  <si>
    <t>ENERGY EFFICIENCY</t>
  </si>
  <si>
    <t>ENERGY &amp; FUELS;ENVIRONMENTAL STUDIES;GREEN &amp; SUSTAINABLE SCIENCE &amp; TECHNOLOGY</t>
  </si>
  <si>
    <t>ACTA GEOPHYSICA</t>
  </si>
  <si>
    <t>JOURNAL OF APPLIED ELECTROCHEMISTRY</t>
  </si>
  <si>
    <t>VIRTUAL REALITY</t>
  </si>
  <si>
    <t>COMPUTER SCIENCE, INTERDISCIPLINARY APPLICATIONS;COMPUTER SCIENCE, SOFTWARE ENGINEERING;IMAGING SCIENCE &amp; PHOTOGRAPHIC TECHNOLOGY</t>
  </si>
  <si>
    <t>CURRENT RHEUMATOLOGY REPORTS</t>
  </si>
  <si>
    <t>BIOCHAR</t>
  </si>
  <si>
    <t>BOUNDARY-LAYER METEOROLOGY</t>
  </si>
  <si>
    <t>JOURNAL OF HYDRODYNAMICS</t>
  </si>
  <si>
    <t>DERMATOLOGY AND THERAPY</t>
  </si>
  <si>
    <t>GENETIC RESOURCES AND CROP EVOLUTION</t>
  </si>
  <si>
    <t>TOPICS IN CURRENT CHEMISTRY</t>
  </si>
  <si>
    <t>NUCLEAR SCIENCE AND TECHNIQUES</t>
  </si>
  <si>
    <t>NUCLEAR SCIENCE &amp; TECHNOLOGY;PHYSICS, NUCLEAR</t>
  </si>
  <si>
    <t>BOUNDARY VALUE PROBLEMS</t>
  </si>
  <si>
    <t>BMC UROLOGY</t>
  </si>
  <si>
    <t>CURRENT OBESITY REPORTS</t>
  </si>
  <si>
    <t>JOURNAL OF DIABETES AND METABOLIC DISORDERS</t>
  </si>
  <si>
    <t>JAPANESE JOURNAL OF RADIOLOGY</t>
  </si>
  <si>
    <t>PLANT FOODS FOR HUMAN NUTRITION</t>
  </si>
  <si>
    <t>CHEMISTRY, APPLIED;FOOD SCIENCE &amp; TECHNOLOGY;NUTRITION &amp; DIETETICS;PLANT SCIENCES</t>
  </si>
  <si>
    <t>CHROMATOGRAPHIA</t>
  </si>
  <si>
    <t>COGNITIVE AFFECTIVE &amp; BEHAVIORAL NEUROSCIENCE</t>
  </si>
  <si>
    <t>JOURNAL OF FAMILY VIOLENCE</t>
  </si>
  <si>
    <t>FAMILY STUDIES;PSYCHOLOGY, CLINICAL</t>
  </si>
  <si>
    <t>CURRENT OSTEOPOROSIS REPORTS</t>
  </si>
  <si>
    <t>VOLUNTAS</t>
  </si>
  <si>
    <t>SOCIAL ISSUES</t>
  </si>
  <si>
    <t>SPORTS MEDICINE-OPEN</t>
  </si>
  <si>
    <t>MYCOPATHOLOGIA</t>
  </si>
  <si>
    <t>MYCOLOGY;PATHOLOGY</t>
  </si>
  <si>
    <t>TELECOMMUNICATION SYSTEMS</t>
  </si>
  <si>
    <t>MONATSHEFTE FUR CHEMIE</t>
  </si>
  <si>
    <t>GENETICS SELECTION EVOLUTION</t>
  </si>
  <si>
    <t>AGRICULTURE, DAIRY &amp; ANIMAL SCIENCE;GENETICS &amp; HEREDITY</t>
  </si>
  <si>
    <t>RESEARCH IN SCIENCE EDUCATION</t>
  </si>
  <si>
    <t>ANALOG INTEGRATED CIRCUITS AND SIGNAL PROCESSING</t>
  </si>
  <si>
    <t>CANCER CAUSES &amp; CONTROL</t>
  </si>
  <si>
    <t>BIOMEDICAL MICRODEVICES</t>
  </si>
  <si>
    <t>ENGINEERING, BIOMEDICAL;NANOSCIENCE &amp; NANOTECHNOLOGY</t>
  </si>
  <si>
    <t>OPERATIONAL RESEARCH</t>
  </si>
  <si>
    <t>GENE PREDICTION: METHODS AND PROTOCOLS</t>
  </si>
  <si>
    <t>PROTECTION AND CONTROL OF MODERN POWER SYSTEMS</t>
  </si>
  <si>
    <t>EUROPEAN JOURNAL OF WOOD AND WOOD PRODUCTS</t>
  </si>
  <si>
    <t>FORESTRY;MATERIALS SCIENCE, PAPER &amp; WOOD</t>
  </si>
  <si>
    <t>JOURNAL OF MATHEMATICAL CHEMISTRY</t>
  </si>
  <si>
    <t>CHEMISTRY, MULTIDISCIPLINARY;MATHEMATICS, APPLIED;MATHEMATICS, INTERDISCIPLINARY APPLICATIONS</t>
  </si>
  <si>
    <t>CHILD INDICATORS RESEARCH</t>
  </si>
  <si>
    <t>JOURNAL OF NATURAL MEDICINES</t>
  </si>
  <si>
    <t>CURRENT PAIN AND HEADACHE REPORTS</t>
  </si>
  <si>
    <t>CLINICAL AUTONOMIC RESEARCH</t>
  </si>
  <si>
    <t>RUSSIAN JOURNAL OF GENERAL CHEMISTRY</t>
  </si>
  <si>
    <t>ANNALS OF MICROBIOLOGY</t>
  </si>
  <si>
    <t>COGNITIVE THERAPY AND RESEARCH</t>
  </si>
  <si>
    <t>AI &amp; SOCIETY</t>
  </si>
  <si>
    <t>BMC GENETICS</t>
  </si>
  <si>
    <t>INTERNATIONAL JOURNAL OF METALCASTING</t>
  </si>
  <si>
    <t>JOURNAL OF ANESTHESIA</t>
  </si>
  <si>
    <t>HUMAN GENOMICS</t>
  </si>
  <si>
    <t>JOURNAL OF NONLINEAR SCIENCE</t>
  </si>
  <si>
    <t>MATHEMATICS, APPLIED;MECHANICS;PHYSICS, MATHEMATICAL</t>
  </si>
  <si>
    <t>FLOW TURBULENCE AND COMBUSTION</t>
  </si>
  <si>
    <t>SADHANA-ACADEMY PROCEEDINGS IN ENGINEERING SCIENCES</t>
  </si>
  <si>
    <t>NPJ REGENERATIVE MEDICINE</t>
  </si>
  <si>
    <t>COMPUTATIONAL ECONOMICS</t>
  </si>
  <si>
    <t>ECONOMICS;MANAGEMENT;MATHEMATICS, INTERDISCIPLINARY APPLICATIONS</t>
  </si>
  <si>
    <t>SURGICAL AND RADIOLOGIC ANATOMY</t>
  </si>
  <si>
    <t>ANATOMY &amp; MORPHOLOGY;RADIOLOGY, NUCLEAR MEDICINE &amp; MEDICAL IMAGING;SURGERY</t>
  </si>
  <si>
    <t>CONSERVATION GENETICS</t>
  </si>
  <si>
    <t>BIODIVERSITY CONSERVATION;GENETICS &amp; HEREDITY</t>
  </si>
  <si>
    <t>JOURNAL OF OTOLARYNGOLOGY-HEAD &amp; NECK SURGERY</t>
  </si>
  <si>
    <t>JOURNAL OF APPLIED MATHEMATICS AND COMPUTING</t>
  </si>
  <si>
    <t>MEMORY &amp; COGNITION</t>
  </si>
  <si>
    <t>ESOPHAGUS</t>
  </si>
  <si>
    <t>PITUITARY</t>
  </si>
  <si>
    <t>BEHAVIOR ANALYSIS IN PRACTICE</t>
  </si>
  <si>
    <t>PHYSICAL AND ENGINEERING SCIENCES IN MEDICINE</t>
  </si>
  <si>
    <t>INTERNATIONAL JOURNAL OF COMPUTATIONAL INTELLIGENCE SYSTEMS</t>
  </si>
  <si>
    <t>JOURNAL OF MATHEMATICAL BIOLOGY</t>
  </si>
  <si>
    <t>ELECTRICAL ENGINEERING</t>
  </si>
  <si>
    <t>JOURNAL OF BIONIC ENGINEERING</t>
  </si>
  <si>
    <t>ENGINEERING, MULTIDISCIPLINARY;MATERIALS SCIENCE, BIOMATERIALS;ROBOTICS</t>
  </si>
  <si>
    <t>EXPERIMENTAL MECHANICS</t>
  </si>
  <si>
    <t>MATERIALS SCIENCE, CHARACTERIZATION &amp; TESTING;MATERIALS SCIENCE, MULTIDISCIPLINARY;MECHANICS</t>
  </si>
  <si>
    <t>HERITAGE SCIENCE</t>
  </si>
  <si>
    <t>CHEMISTRY, ANALYTICAL;HUMANITIES, MULTIDISCIPLINARY;MATERIALS SCIENCE, MULTIDISCIPLINARY;SPECTROSCOPY</t>
  </si>
  <si>
    <t>INTERNATIONAL JOURNAL OF CIVIL ENGINEERING</t>
  </si>
  <si>
    <t>IMMUNITY &amp; AGEING</t>
  </si>
  <si>
    <t>GERIATRICS &amp; GERONTOLOGY;IMMUNOLOGY</t>
  </si>
  <si>
    <t>INTERNATIONAL JOURNAL OF IMPOTENCE RESEARCH</t>
  </si>
  <si>
    <t>JOURNAL OF GEOMETRIC ANALYSIS</t>
  </si>
  <si>
    <t>BMC MEDICAL ETHICS</t>
  </si>
  <si>
    <t>ETHICS;MEDICAL ETHICS;SOCIAL SCIENCES, BIOMEDICAL</t>
  </si>
  <si>
    <t>GRANULAR MATTER</t>
  </si>
  <si>
    <t>MATERIALS SCIENCE, MULTIDISCIPLINARY;MECHANICS;PHYSICS, APPLIED</t>
  </si>
  <si>
    <t>BRAIN TOPOGRAPHY</t>
  </si>
  <si>
    <t>CLINICAL NEUROLOGY;NEUROSCIENCES;RADIOLOGY, NUCLEAR MEDICINE &amp; MEDICAL IMAGING</t>
  </si>
  <si>
    <t>OPTIMIZATION LETTERS</t>
  </si>
  <si>
    <t>COMPUTING</t>
  </si>
  <si>
    <t>GENES &amp; GENOMICS</t>
  </si>
  <si>
    <t>BIOCHEMISTRY &amp; MOLECULAR BIOLOGY;BIOTECHNOLOGY &amp; APPLIED MICROBIOLOGY;GENETICS &amp; HEREDITY</t>
  </si>
  <si>
    <t>ACTA MECHANICA SINICA</t>
  </si>
  <si>
    <t>MATHEMATISCHE ANNALEN</t>
  </si>
  <si>
    <t>GRANULAR COMPUTING</t>
  </si>
  <si>
    <t>REVIEW OF INTERNATIONAL ORGANIZATIONS</t>
  </si>
  <si>
    <t>ECONOMICS;INTERNATIONAL RELATIONS;POLITICAL SCIENCE</t>
  </si>
  <si>
    <t>CURRENT HIV/AIDS REPORTS</t>
  </si>
  <si>
    <t>THEORETICAL CHEMISTRY ACCOUNTS</t>
  </si>
  <si>
    <t>RUSSIAN JOURNAL OF PHYSICAL CHEMISTRY A</t>
  </si>
  <si>
    <t>ODONTOLOGY</t>
  </si>
  <si>
    <t>JOURNAL OF PUBLIC HEALTH-HEIDELBERG</t>
  </si>
  <si>
    <t>INTERNATIONAL JOURNAL OF THERMOPHYSICS</t>
  </si>
  <si>
    <t>CHEMISTRY, PHYSICAL;MECHANICS;PHYSICS, APPLIED;THERMODYNAMICS</t>
  </si>
  <si>
    <t>EVOLUTIONARY INTELLIGENCE</t>
  </si>
  <si>
    <t>JOURNAL OF GLOBAL OPTIMIZATION</t>
  </si>
  <si>
    <t>PILOT AND FEASIBILITY STUDIES</t>
  </si>
  <si>
    <t>NPJ FLEXIBLE ELECTRONICS</t>
  </si>
  <si>
    <t>ENGINEERING, ELECTRICAL &amp; ELECTRONIC;MATERIALS SCIENCE, MULTIDISCIPLINARY</t>
  </si>
  <si>
    <t>OPHTHALMOLOGY AND THERAPY</t>
  </si>
  <si>
    <t>IRANIAN JOURNAL OF SCIENCE AND TECHNOLOGY-TRANSACTIONS OF CIVIL ENGINEERING</t>
  </si>
  <si>
    <t>ASIA PACIFIC JOURNAL OF MANAGEMENT</t>
  </si>
  <si>
    <t>COMPUTATIONAL GEOSCIENCES</t>
  </si>
  <si>
    <t>ANNALS OF CLINICAL MICROBIOLOGY AND ANTIMICROBIALS</t>
  </si>
  <si>
    <t>JOURNAL OF PHYSIOLOGY AND BIOCHEMISTRY</t>
  </si>
  <si>
    <t>BIOCHEMISTRY &amp; MOLECULAR BIOLOGY;PHYSIOLOGY</t>
  </si>
  <si>
    <t>INVENTIONES MATHEMATICAE</t>
  </si>
  <si>
    <t>INTERNATIONAL JOURNAL OF COAL SCIENCE &amp; TECHNOLOGY</t>
  </si>
  <si>
    <t>ENERGY &amp; FUELS;MINING &amp; MINERAL PROCESSING</t>
  </si>
  <si>
    <t>NPJ PRECISION ONCOLOGY</t>
  </si>
  <si>
    <t>MITIGATION AND ADAPTATION STRATEGIES FOR GLOBAL CHANGE</t>
  </si>
  <si>
    <t>MRS ADVANCES</t>
  </si>
  <si>
    <t>GENE THERAPY</t>
  </si>
  <si>
    <t>BIOCHEMISTRY &amp; MOLECULAR BIOLOGY;BIOTECHNOLOGY &amp; APPLIED MICROBIOLOGY;GENETICS &amp; HEREDITY;MEDICINE, RESEARCH &amp; EXPERIMENTAL;PHARMACOLOGY &amp; PHARMACY</t>
  </si>
  <si>
    <t>INDIAN JOURNAL OF OTOLARYNGOLOGY AND HEAD &amp; NECK SURGERY</t>
  </si>
  <si>
    <t>OTORHINOLARYNGOLOGY;SURGERY</t>
  </si>
  <si>
    <t>NPJ PARKINSONS DISEASE</t>
  </si>
  <si>
    <t>IRANIAN JOURNAL OF SCIENCE AND TECHNOLOGY-TRANSACTIONS OF ELECTRICAL ENGINEERING</t>
  </si>
  <si>
    <t>SOFTWARE AND SYSTEMS MODELING</t>
  </si>
  <si>
    <t>ANNALS OF NUCLEAR MEDICINE</t>
  </si>
  <si>
    <t>BMC PSYCHOLOGY</t>
  </si>
  <si>
    <t>CHILD AND ADOLESCENT PSYCHIATRY AND MENTAL HEALTH</t>
  </si>
  <si>
    <t>PEDIATRICS;PSYCHIATRY</t>
  </si>
  <si>
    <t>PERSONAL AND UBIQUITOUS COMPUTING</t>
  </si>
  <si>
    <t>MOLECULAR DIAGNOSIS &amp; THERAPY</t>
  </si>
  <si>
    <t>GENETICS &amp; HEREDITY;PHARMACOLOGY &amp; PHARMACY</t>
  </si>
  <si>
    <t>WIENER KLINISCHE WOCHENSCHRIFT</t>
  </si>
  <si>
    <t>INTERNATIONAL JOURNAL OF SCIENCE AND MATHEMATICS EDUCATION</t>
  </si>
  <si>
    <t>FOLIA MICROBIOLOGICA</t>
  </si>
  <si>
    <t>JOURNAL OF CHEMICAL ECOLOGY</t>
  </si>
  <si>
    <t>BIOCHEMISTRY &amp; MOLECULAR BIOLOGY;ECOLOGY</t>
  </si>
  <si>
    <t>INTERNATIONAL JOURNAL OF INTERACTIVE DESIGN AND MANUFACTURING - IJIDEM</t>
  </si>
  <si>
    <t>MEDICAL MICROBIOLOGY AND IMMUNOLOGY</t>
  </si>
  <si>
    <t>CHEMISTRY OF HETEROCYCLIC COMPOUNDS</t>
  </si>
  <si>
    <t>MARINE BIOTECHNOLOGY</t>
  </si>
  <si>
    <t>COGNITIVE NEURODYNAMICS</t>
  </si>
  <si>
    <t>JPAD-JOURNAL OF PREVENTION OF ALZHEIMERS DISEASE</t>
  </si>
  <si>
    <t>ADVANCES IN HEALTH SCIENCES EDUCATION</t>
  </si>
  <si>
    <t>EDUCATION &amp; EDUCATIONAL RESEARCH;EDUCATION, SCIENTIFIC DISCIPLINES;HEALTH CARE SCIENCES &amp; SERVICES</t>
  </si>
  <si>
    <t>GUT PATHOGENS</t>
  </si>
  <si>
    <t>GASTROENTEROLOGY &amp; HEPATOLOGY;MICROBIOLOGY</t>
  </si>
  <si>
    <t>MYCOLOGICAL PROGRESS</t>
  </si>
  <si>
    <t>JOURNAL OF THE AUSTRALIAN CERAMIC SOCIETY</t>
  </si>
  <si>
    <t>JOURNAL OF INFRARED MILLIMETER AND TERAHERTZ WAVES</t>
  </si>
  <si>
    <t>ENGINEERING, ELECTRICAL &amp; ELECTRONIC;OPTICS;PHYSICS, APPLIED</t>
  </si>
  <si>
    <t>FRACTIONAL CALCULUS AND APPLIED ANALYSIS</t>
  </si>
  <si>
    <t>MATHEMATICS;MATHEMATICS, APPLIED;MATHEMATICS, INTERDISCIPLINARY APPLICATIONS</t>
  </si>
  <si>
    <t>CARBON LETTERS</t>
  </si>
  <si>
    <t>CANADIAN JOURNAL OF EMERGENCY MEDICINE</t>
  </si>
  <si>
    <t>MINING METALLURGY &amp; EXPLORATION</t>
  </si>
  <si>
    <t>METALLURGY &amp; METALLURGICAL ENGINEERING;MINING &amp; MINERAL PROCESSING</t>
  </si>
  <si>
    <t>BMC MEDICAL IMAGING</t>
  </si>
  <si>
    <t>JOURNAL OF IRON AND STEEL RESEARCH INTERNATIONAL</t>
  </si>
  <si>
    <t>APPLIED HEALTH ECONOMICS AND HEALTH POLICY</t>
  </si>
  <si>
    <t>JOURNAL OF NANOSTRUCTURE IN CHEMISTRY</t>
  </si>
  <si>
    <t>ADMINISTRATION AND POLICY IN MENTAL HEALTH AND MENTAL HEALTH SERVICES RESEARCH</t>
  </si>
  <si>
    <t>INDIAN JOURNAL OF MICROBIOLOGY</t>
  </si>
  <si>
    <t>EXPERIMENTAL AND APPLIED ACAROLOGY</t>
  </si>
  <si>
    <t>EUROPEAN JOURNAL OF FOREST RESEARCH</t>
  </si>
  <si>
    <t>AUTOMATED MACHINE LEARNING: METHODS, SYSTEMS, CHALLENGES</t>
  </si>
  <si>
    <t>CHINESE GEOGRAPHICAL SCIENCE</t>
  </si>
  <si>
    <t>JOURNAL OF DYNAMICS AND DIFFERENTIAL EQUATIONS</t>
  </si>
  <si>
    <t>PROGRESS IN EARTH AND PLANETARY SCIENCE</t>
  </si>
  <si>
    <t>METEOROLOGY AND ATMOSPHERIC PHYSICS</t>
  </si>
  <si>
    <t>MOTIVATION AND EMOTION</t>
  </si>
  <si>
    <t>PSYCHOLOGY, EXPERIMENTAL;PSYCHOLOGY, SOCIAL</t>
  </si>
  <si>
    <t>ADVANCED FIBER MATERIALS</t>
  </si>
  <si>
    <t>MATERIALS SCIENCE, MULTIDISCIPLINARY;MATERIALS SCIENCE, TEXTILES</t>
  </si>
  <si>
    <t>EPMA JOURNAL</t>
  </si>
  <si>
    <t>SUSTAINABLE WATER RESOURCES MANAGEMENT</t>
  </si>
  <si>
    <t>DARU-JOURNAL OF PHARMACEUTICAL SCIENCES</t>
  </si>
  <si>
    <t>EARTH SCIENCE INFORMATICS</t>
  </si>
  <si>
    <t>PEDIATRIC RHEUMATOLOGY</t>
  </si>
  <si>
    <t>PEDIATRICS;RHEUMATOLOGY</t>
  </si>
  <si>
    <t>REVIEWS IN FISH BIOLOGY AND FISHERIES</t>
  </si>
  <si>
    <t>ASTRONOMY AND ASTROPHYSICS REVIEW</t>
  </si>
  <si>
    <t>BMC NURSING</t>
  </si>
  <si>
    <t>JOURNAL OF OCCUPATIONAL REHABILITATION</t>
  </si>
  <si>
    <t>REHABILITATION;SOCIAL ISSUES</t>
  </si>
  <si>
    <t>JOURNAL OF ULTRASOUND</t>
  </si>
  <si>
    <t>IRANIAN POLYMER JOURNAL</t>
  </si>
  <si>
    <t>BIORESOURCES AND BIOPROCESSING</t>
  </si>
  <si>
    <t>GLOBAL HEALTH RESEARCH AND POLICY</t>
  </si>
  <si>
    <t>STATISTICAL PAPERS</t>
  </si>
  <si>
    <t>BMC BIOTECHNOLOGY</t>
  </si>
  <si>
    <t>BIOGERONTOLOGY</t>
  </si>
  <si>
    <t>MATHEMATISCHE ZEITSCHRIFT</t>
  </si>
  <si>
    <t>JOURNAL OF CELL COMMUNICATION AND SIGNALING</t>
  </si>
  <si>
    <t>PHARMACOGENOMICS JOURNAL</t>
  </si>
  <si>
    <t>ZDM-MATHEMATICS EDUCATION</t>
  </si>
  <si>
    <t>SUGAR TECH</t>
  </si>
  <si>
    <t>UNIVERSAL ACCESS IN THE INFORMATION SOCIETY</t>
  </si>
  <si>
    <t>COMPUTER SCIENCE, CYBERNETICS;ERGONOMICS</t>
  </si>
  <si>
    <t>CURRENT REVIEWS IN MUSCULOSKELETAL MEDICINE</t>
  </si>
  <si>
    <t>BULLETIN OF EXPERIMENTAL BIOLOGY AND MEDICINE</t>
  </si>
  <si>
    <t>FINANCIAL INNOVATION</t>
  </si>
  <si>
    <t>BUSINESS, FINANCE;SOCIAL SCIENCES, MATHEMATICAL METHODS</t>
  </si>
  <si>
    <t>INTERNATIONAL JOURNAL OF STEM EDUCATION</t>
  </si>
  <si>
    <t>INTERNATIONAL JOURNAL OF MENTAL HEALTH SYSTEMS</t>
  </si>
  <si>
    <t>NUTRIENT CYCLING IN AGROECOSYSTEMS</t>
  </si>
  <si>
    <t>CONFLICT AND HEALTH</t>
  </si>
  <si>
    <t>MACHINE VISION AND APPLICATIONS</t>
  </si>
  <si>
    <t>COMPUTER SCIENCE, ARTIFICIAL INTELLIGENCE;COMPUTER SCIENCE, CYBERNETICS;ENGINEERING, ELECTRICAL &amp; ELECTRONIC</t>
  </si>
  <si>
    <t>EMERGENCY RADIOLOGY</t>
  </si>
  <si>
    <t>RHEUMATOLOGY AND THERAPY</t>
  </si>
  <si>
    <t>APIDOLOGIE</t>
  </si>
  <si>
    <t>JOURNAL OF THE KNOWLEDGE ECONOMY</t>
  </si>
  <si>
    <t>COMPUTATIONAL PARTICLE MECHANICS</t>
  </si>
  <si>
    <t>MATHEMATICS, INTERDISCIPLINARY APPLICATIONS;MECHANICS</t>
  </si>
  <si>
    <t>TROPICAL MEDICINE AND HEALTH</t>
  </si>
  <si>
    <t>TROPICAL MEDICINE</t>
  </si>
  <si>
    <t>BUNDESGESUNDHEITSBLATT-GESUNDHEITSFORSCHUNG-GESUNDHEITSSCHUTZ</t>
  </si>
  <si>
    <t>JOURNAL OF MARINE SCIENCE AND TECHNOLOGY</t>
  </si>
  <si>
    <t>COMMUNICATIONS MATERIALS</t>
  </si>
  <si>
    <t>CHEMISTRY OF NATURAL COMPOUNDS</t>
  </si>
  <si>
    <t>AMERICAN JOURNAL OF CARDIOVASCULAR DRUGS</t>
  </si>
  <si>
    <t>IN VITRO CELLULAR &amp; DEVELOPMENTAL BIOLOGY-ANIMAL</t>
  </si>
  <si>
    <t>JOURNAL OF EPIDEMIOLOGY AND GLOBAL HEALTH</t>
  </si>
  <si>
    <t>SPINE DEFORMITY</t>
  </si>
  <si>
    <t>IRANIAN JOURNAL OF SCIENCE AND TECHNOLOGY-TRANSACTIONS OF MECHANICAL ENGINEERING</t>
  </si>
  <si>
    <t>CHINESE JOURNAL OF MECHANICAL ENGINEERING</t>
  </si>
  <si>
    <t>UROLITHIASIS</t>
  </si>
  <si>
    <t>MYCORRHIZA</t>
  </si>
  <si>
    <t>MYCOLOGY;PLANT SCIENCES</t>
  </si>
  <si>
    <t>HORMONES-INTERNATIONAL JOURNAL OF ENDOCRINOLOGY AND METABOLISM</t>
  </si>
  <si>
    <t>MEDICAL IMAGE COMPUTING AND COMPUTER ASSISTED INTERVENTION - MICCAI 2019, PT II</t>
  </si>
  <si>
    <t>INTENSIVE CARE MEDICINE EXPERIMENTAL</t>
  </si>
  <si>
    <t>APPLIED MATHEMATICS AND OPTIMIZATION</t>
  </si>
  <si>
    <t>FUNCTIONAL &amp; INTEGRATIVE GENOMICS</t>
  </si>
  <si>
    <t>RESULTS IN MATHEMATICS</t>
  </si>
  <si>
    <t>DESIGNS CODES AND CRYPTOGRAPHY</t>
  </si>
  <si>
    <t>TECHNICAL PHYSICS LETTERS</t>
  </si>
  <si>
    <t>PHYSICS, APPLIED</t>
  </si>
  <si>
    <t>JOURNAL OF POPULATION ECONOMICS</t>
  </si>
  <si>
    <t>DEMOGRAPHY;ECONOMICS</t>
  </si>
  <si>
    <t>NPJ MATERIALS DEGRADATION</t>
  </si>
  <si>
    <t>INTERNATIONAL JOURNAL OF DISASTER RISK SCIENCE</t>
  </si>
  <si>
    <t>INTERNATIONAL JOURNAL OF MECHANICS AND MATERIALS IN DESIGN</t>
  </si>
  <si>
    <t>JOURNAL OF EATING DISORDERS</t>
  </si>
  <si>
    <t>NUTRITION &amp; DIETETICS;PSYCHIATRY;PSYCHOLOGY, CLINICAL</t>
  </si>
  <si>
    <t>INTERNATIONAL JOURNAL OF AUTOMATION AND COMPUTING</t>
  </si>
  <si>
    <t>AUTOMATION &amp; CONTROL SYSTEMS;COMPUTER SCIENCE, ARTIFICIAL INTELLIGENCE</t>
  </si>
  <si>
    <t>ALLERGY ASTHMA AND CLINICAL IMMUNOLOGY</t>
  </si>
  <si>
    <t>RUSSIAN JOURNAL OF ORGANIC CHEMISTRY</t>
  </si>
  <si>
    <t>ALTEX-ALTERNATIVES TO ANIMAL EXPERIMENTATION</t>
  </si>
  <si>
    <t>PROTEIN JOURNAL</t>
  </si>
  <si>
    <t>NEUROMOLECULAR MEDICINE</t>
  </si>
  <si>
    <t>PERSPECTIVES ON MEDICAL EDUCATION</t>
  </si>
  <si>
    <t>EDUCATION, SCIENTIFIC DISCIPLINES;HEALTH CARE SCIENCES &amp; SERVICES</t>
  </si>
  <si>
    <t>INFLAMMATION AND REGENERATION</t>
  </si>
  <si>
    <t>WOOD SCIENCE AND TECHNOLOGY</t>
  </si>
  <si>
    <t>ACADEMIC PSYCHIATRY</t>
  </si>
  <si>
    <t>EDUCATION &amp; EDUCATIONAL RESEARCH;PSYCHIATRY</t>
  </si>
  <si>
    <t>INTERNATIONAL BREASTFEEDING JOURNAL</t>
  </si>
  <si>
    <t>REVISTA BRASILEIRA DE FARMACOGNOSIA-BRAZILIAN JOURNAL OF PHARMACOGNOSY</t>
  </si>
  <si>
    <t>ACTA OCEANOLOGICA SINICA</t>
  </si>
  <si>
    <t>JOURNAL OF ETHNOBIOLOGY AND ETHNOMEDICINE</t>
  </si>
  <si>
    <t>BIODIVERSITY CONSERVATION;PHARMACOLOGY &amp; PHARMACY;PLANT SCIENCES</t>
  </si>
  <si>
    <t>HISTOCHEMISTRY AND CELL BIOLOGY</t>
  </si>
  <si>
    <t>CELL BIOLOGY;MICROSCOPY</t>
  </si>
  <si>
    <t>MULTIDIMENSIONAL SYSTEMS AND SIGNAL PROCESSING</t>
  </si>
  <si>
    <t>COMPUTER SCIENCE, THEORY &amp; METHODS;ENGINEERING, ELECTRICAL &amp; ELECTRONIC</t>
  </si>
  <si>
    <t>VIRUS GENES</t>
  </si>
  <si>
    <t>GENETICS &amp; HEREDITY;VIROLOGY</t>
  </si>
  <si>
    <t>FOOD ENGINEERING REVIEWS</t>
  </si>
  <si>
    <t>JOURNAL OF METEOROLOGICAL RESEARCH</t>
  </si>
  <si>
    <t>CLINICAL &amp; EXPERIMENTAL METASTASIS</t>
  </si>
  <si>
    <t>PATIENT-PATIENT CENTERED OUTCOMES RESEARCH</t>
  </si>
  <si>
    <t>MEDITERRANEAN JOURNAL OF MATHEMATICS</t>
  </si>
  <si>
    <t>INTERNATIONAL JOURNAL OF MATERIAL FORMING</t>
  </si>
  <si>
    <t>ENGINEERING, MANUFACTURING;MATERIALS SCIENCE, MULTIDISCIPLINARY;METALLURGY &amp; METALLURGICAL ENGINEERING</t>
  </si>
  <si>
    <t>GENES AND IMMUNITY</t>
  </si>
  <si>
    <t>GENETICS &amp; HEREDITY;IMMUNOLOGY</t>
  </si>
  <si>
    <t>MATHEMATICAL PROGRAMMING COMPUTATION</t>
  </si>
  <si>
    <t>APPLIED NETWORK SCIENCE</t>
  </si>
  <si>
    <t>COMPUTER SCIENCE, THEORY &amp; METHODS;MULTIDISCIPLINARY SCIENCES</t>
  </si>
  <si>
    <t>JOURNAL OF NONDESTRUCTIVE EVALUATION</t>
  </si>
  <si>
    <t>NPJ GENOMIC MEDICINE</t>
  </si>
  <si>
    <t>TECHNOLOGY KNOWLEDGE AND LEARNING</t>
  </si>
  <si>
    <t>ACTA PARASITOLOGICA</t>
  </si>
  <si>
    <t>PARASITOLOGY;VETERINARY SCIENCES;ZOOLOGY</t>
  </si>
  <si>
    <t>APPLIED BIOLOGICAL CHEMISTRY</t>
  </si>
  <si>
    <t>NEUROPSYCHOLOGY REVIEW</t>
  </si>
  <si>
    <t>NEUROSCIENCES;PSYCHOLOGY, CLINICAL</t>
  </si>
  <si>
    <t>HEALTH AND TECHNOLOGY</t>
  </si>
  <si>
    <t>MEDICAL IMAGE COMPUTING AND COMPUTER ASSISTED INTERVENTION - MICCAI 2019, PT I</t>
  </si>
  <si>
    <t>INTERNATIONAL JOURNAL OF ENVIRONMENTAL RESEARCH</t>
  </si>
  <si>
    <t>JOURNAL OF SIGNAL PROCESSING SYSTEMS FOR SIGNAL IMAGE AND VIDEO TECHNOLOGY</t>
  </si>
  <si>
    <t>COMPUTER SCIENCE, INFORMATION SYSTEMS;ENGINEERING, ELECTRICAL &amp; ELECTRONIC</t>
  </si>
  <si>
    <t>EGYPTIAN JOURNAL OF BIOLOGICAL PEST CONTROL</t>
  </si>
  <si>
    <t>OCEAN DYNAMICS</t>
  </si>
  <si>
    <t>JOURNAL OF COMBINATORIAL OPTIMIZATION</t>
  </si>
  <si>
    <t>EXPERIMENTAL HEMATOLOGY &amp; ONCOLOGY</t>
  </si>
  <si>
    <t>SEXUALITY RESEARCH AND SOCIAL POLICY</t>
  </si>
  <si>
    <t>JOURNAL OF VIBRATION ENGINEERING &amp; TECHNOLOGIES</t>
  </si>
  <si>
    <t>JOURNAL OF BRAND MANAGEMENT</t>
  </si>
  <si>
    <t>MULTIBODY SYSTEM DYNAMICS</t>
  </si>
  <si>
    <t>CURRENT POLLUTION REPORTS</t>
  </si>
  <si>
    <t>AQUATIC SCIENCES</t>
  </si>
  <si>
    <t>SYMBIOSIS</t>
  </si>
  <si>
    <t>PUBLIC CHOICE</t>
  </si>
  <si>
    <t>BULLETIN OF VOLCANOLOGY</t>
  </si>
  <si>
    <t>ARCHIVES OF PUBLIC HEALTH</t>
  </si>
  <si>
    <t>BUSINESS &amp; INFORMATION SYSTEMS ENGINEERING</t>
  </si>
  <si>
    <t>JOURNAL OF ORNITHOLOGY</t>
  </si>
  <si>
    <t>ORNITHOLOGY</t>
  </si>
  <si>
    <t>CURRENT CLIMATE CHANGE REPORTS</t>
  </si>
  <si>
    <t>TECHTRENDS</t>
  </si>
  <si>
    <t>SUBSTANCE ABUSE TREATMENT PREVENTION AND POLICY</t>
  </si>
  <si>
    <t>EUROPEAN JOURNAL OF WILDLIFE RESEARCH</t>
  </si>
  <si>
    <t>ECOLOGY;ZOOLOGY</t>
  </si>
  <si>
    <t>THERAPEUTIC INNOVATION &amp; REGULATORY SCIENCE</t>
  </si>
  <si>
    <t>MEDICAL INFORMATICS;PHARMACOLOGY &amp; PHARMACY</t>
  </si>
  <si>
    <t>PHYSICS OF METALS AND METALLOGRAPHY</t>
  </si>
  <si>
    <t>FORENSIC SCIENCE MEDICINE AND PATHOLOGY</t>
  </si>
  <si>
    <t>JOURNAL OF MEDICAL CASE REPORTS</t>
  </si>
  <si>
    <t>JOURNAL OF THE GEOLOGICAL SOCIETY OF INDIA</t>
  </si>
  <si>
    <t>ENVIRONMENTAL BIOLOGY OF FISHES</t>
  </si>
  <si>
    <t>ECOLOGY;ENVIRONMENTAL SCIENCES;MARINE &amp; FRESHWATER BIOLOGY;ZOOLOGY</t>
  </si>
  <si>
    <t>BMC PHARMACOLOGY &amp; TOXICOLOGY</t>
  </si>
  <si>
    <t>CLINICAL CHILD AND FAMILY PSYCHOLOGY REVIEW</t>
  </si>
  <si>
    <t>COMPUTATIONAL OPTIMIZATION AND APPLICATIONS</t>
  </si>
  <si>
    <t>JOURNAL OF FAILURE ANALYSIS AND PREVENTION</t>
  </si>
  <si>
    <t>ENVIRONMENTAL FLUID MECHANICS</t>
  </si>
  <si>
    <t>ENVIRONMENTAL SCIENCES;MECHANICS;METEOROLOGY &amp; ATMOSPHERIC SCIENCES;OCEANOGRAPHY;WATER RESOURCES</t>
  </si>
  <si>
    <t>STATISTICS AND COMPUTING</t>
  </si>
  <si>
    <t>COMPUTER SCIENCE, THEORY &amp; METHODS;STATISTICS &amp; PROBABILITY</t>
  </si>
  <si>
    <t>JOURNAL OF INSECT CONSERVATION</t>
  </si>
  <si>
    <t>JOURNAL OF GRID COMPUTING</t>
  </si>
  <si>
    <t>MOLECULAR BIOTECHNOLOGY</t>
  </si>
  <si>
    <t>JOURNAL OF FIXED POINT THEORY AND APPLICATIONS</t>
  </si>
  <si>
    <t>NEW FORESTS</t>
  </si>
  <si>
    <t>INTERDISCIPLINARY SCIENCES-COMPUTATIONAL LIFE SCIENCES</t>
  </si>
  <si>
    <t>MATHEMATICAL &amp; COMPUTATIONAL BIOLOGY</t>
  </si>
  <si>
    <t>OPTIMIZATION AND ENGINEERING</t>
  </si>
  <si>
    <t>ENGINEERING, MULTIDISCIPLINARY;MATHEMATICS, INTERDISCIPLINARY APPLICATIONS;OPERATIONS RESEARCH &amp; MANAGEMENT SCIENCE</t>
  </si>
  <si>
    <t>ECOLOGICAL PROCESSES</t>
  </si>
  <si>
    <t>INTERNATIONAL JOURNAL OF HEALTH GEOGRAPHICS</t>
  </si>
  <si>
    <t>JOURNAL OF QUANTITATIVE CRIMINOLOGY</t>
  </si>
  <si>
    <t>ECOHEALTH</t>
  </si>
  <si>
    <t>LIVING REVIEWS IN RELATIVITY</t>
  </si>
  <si>
    <t>JOURNAL OF MEDICAL AND BIOLOGICAL ENGINEERING</t>
  </si>
  <si>
    <t>CURRENT FORESTRY REPORTS</t>
  </si>
  <si>
    <t>RUSSIAN PHYSICS JOURNAL</t>
  </si>
  <si>
    <t>INTERNATIONAL JOURNAL OF SYSTEM ASSURANCE ENGINEERING AND MANAGEMENT</t>
  </si>
  <si>
    <t>IRRIGATION SCIENCE</t>
  </si>
  <si>
    <t>AGRICULTURAL ENGINEERING;AGRONOMY;WATER RESOURCES</t>
  </si>
  <si>
    <t>JOURNAL OF CIVIL STRUCTURAL HEALTH MONITORING</t>
  </si>
  <si>
    <t>GEOMECHANICS AND GEOPHYSICS FOR GEO-ENERGY AND GEO-RESOURCES</t>
  </si>
  <si>
    <t>OPHTHALMOLOGE</t>
  </si>
  <si>
    <t>JOURNAL OF PLANT RESEARCH</t>
  </si>
  <si>
    <t>EJNMMI PHYSICS</t>
  </si>
  <si>
    <t>EUROPEAN TRANSPORT RESEARCH REVIEW</t>
  </si>
  <si>
    <t>INNOVATIVE INFRASTRUCTURE SOLUTIONS</t>
  </si>
  <si>
    <t>EUROPEAN RADIOLOGY EXPERIMENTAL</t>
  </si>
  <si>
    <t>EUROPEAN PHYSICAL JOURNAL E</t>
  </si>
  <si>
    <t>CHEMISTRY, PHYSICAL;MATERIALS SCIENCE, MULTIDISCIPLINARY;PHYSICS, APPLIED;POLYMER SCIENCE</t>
  </si>
  <si>
    <t>CURRENT NUTRITION REPORTS</t>
  </si>
  <si>
    <t>CURRENT ENVIRONMENTAL HEALTH REPORTS</t>
  </si>
  <si>
    <t>JOURNAL OF CONTROL AUTOMATION AND ELECTRICAL SYSTEMS</t>
  </si>
  <si>
    <t>MAGNETIC RESONANCE MATERIALS IN PHYSICS BIOLOGY AND MEDICINE</t>
  </si>
  <si>
    <t>BIOPHYSICS;ENGINEERING, BIOMEDICAL;RADIOLOGY, NUCLEAR MEDICINE &amp; MEDICAL IMAGING</t>
  </si>
  <si>
    <t>EUROPEAN JOURNAL OF PSYCHOLOGY OF EDUCATION</t>
  </si>
  <si>
    <t>INTERNATIONAL JOURNAL OF BEHAVIORAL MEDICINE</t>
  </si>
  <si>
    <t>CARDIOVASCULAR INTERVENTION AND THERAPEUTICS</t>
  </si>
  <si>
    <t>FISHERIES SCIENCE</t>
  </si>
  <si>
    <t>REVIEW OF QUANTITATIVE FINANCE AND ACCOUNTING</t>
  </si>
  <si>
    <t>SCHOOL MENTAL HEALTH</t>
  </si>
  <si>
    <t>PSYCHOLOGY, DEVELOPMENTAL;PSYCHOLOGY, EDUCATIONAL</t>
  </si>
  <si>
    <t>CURRENT ADDICTION REPORTS</t>
  </si>
  <si>
    <t>BRAINLESION: GLIOMA, MULTIPLE SCLEROSIS, STROKE AND TRAUMATIC BRAIN INJURIES, BRAINLES 2018, PT II</t>
  </si>
  <si>
    <t>COGNITION TECHNOLOGY &amp; WORK</t>
  </si>
  <si>
    <t>MOVEMENT ECOLOGY</t>
  </si>
  <si>
    <t>JOURNAL OF SCIENCE EDUCATION AND TECHNOLOGY</t>
  </si>
  <si>
    <t>EUROPEAN JOURNAL OF MEDICAL RESEARCH</t>
  </si>
  <si>
    <t>ANALYSIS AND MATHEMATICAL PHYSICS</t>
  </si>
  <si>
    <t>BMC EMERGENCY MEDICINE</t>
  </si>
  <si>
    <t>JOURNAL OF SOLUTION CHEMISTRY</t>
  </si>
  <si>
    <t>EXTREMOPHILES</t>
  </si>
  <si>
    <t>ADVANCES IN COMPUTATIONAL MATHEMATICS</t>
  </si>
  <si>
    <t>CARDIOVASCULAR TOXICOLOGY</t>
  </si>
  <si>
    <t>CARDIAC &amp; CARDIOVASCULAR SYSTEMS;TOXICOLOGY</t>
  </si>
  <si>
    <t>MINE WATER AND THE ENVIRONMENT</t>
  </si>
  <si>
    <t>NUMERISCHE MATHEMATIK</t>
  </si>
  <si>
    <t>PETROLEUM CHEMISTRY</t>
  </si>
  <si>
    <t>CHEMISTRY, ORGANIC;CHEMISTRY, PHYSICAL;ENERGY &amp; FUELS;ENGINEERING, CHEMICAL;ENGINEERING, PETROLEUM</t>
  </si>
  <si>
    <t>VLDB JOURNAL</t>
  </si>
  <si>
    <t>JOURNAL OF PHYSIOLOGICAL SCIENCES</t>
  </si>
  <si>
    <t>IMMUNOLOGIC RESEARCH</t>
  </si>
  <si>
    <t>HEALTH CARE MANAGEMENT SCIENCE</t>
  </si>
  <si>
    <t>MOBILE DNA</t>
  </si>
  <si>
    <t>EUROPEAN JOURNAL OF AGEING</t>
  </si>
  <si>
    <t>GERONTOLOGY</t>
  </si>
  <si>
    <t>INTERNATIONAL JOURNAL OF FRACTURE</t>
  </si>
  <si>
    <t>PROBABILITY THEORY AND RELATED FIELDS</t>
  </si>
  <si>
    <t>TREE GENETICS &amp; GENOMES</t>
  </si>
  <si>
    <t>FORESTRY;GENETICS &amp; HEREDITY;HORTICULTURE</t>
  </si>
  <si>
    <t>NERVENARZT</t>
  </si>
  <si>
    <t>ZEITSCHRIFT FUR RHEUMATOLOGIE</t>
  </si>
  <si>
    <t>SOCIAL NETWORK ANALYSIS AND MINING</t>
  </si>
  <si>
    <t>EDUCATIONAL STUDIES IN MATHEMATICS</t>
  </si>
  <si>
    <t>ENVIRONMENTAL PROCESSES-AN INTERNATIONAL JOURNAL</t>
  </si>
  <si>
    <t>ELECTRONIC COMMERCE RESEARCH</t>
  </si>
  <si>
    <t>CURRENT UROLOGY REPORTS</t>
  </si>
  <si>
    <t>CENTRAL EUROPEAN JOURNAL OF OPERATIONS RESEARCH</t>
  </si>
  <si>
    <t>ELECTROCATALYSIS</t>
  </si>
  <si>
    <t>CHEMISTRY, PHYSICAL;ELECTROCHEMISTRY</t>
  </si>
  <si>
    <t>MEDICAL IMAGE COMPUTING AND COMPUTER ASSISTED INTERVENTION - MICCAI 2019, PT VI</t>
  </si>
  <si>
    <t>CLINICAL JOURNAL OF GASTROENTEROLOGY</t>
  </si>
  <si>
    <t>CYTOTECHNOLOGY</t>
  </si>
  <si>
    <t>BIOTECHNOLOGY &amp; APPLIED MICROBIOLOGY;CELL BIOLOGY</t>
  </si>
  <si>
    <t>HUMANITIES &amp; SOCIAL SCIENCES COMMUNICATIONS</t>
  </si>
  <si>
    <t>LETTERS IN MATHEMATICAL PHYSICS</t>
  </si>
  <si>
    <t>EUROPEAN JOURNAL OF DRUG METABOLISM AND PHARMACOKINETICS</t>
  </si>
  <si>
    <t>RUSSIAN JOURNAL OF PHYSICAL CHEMISTRY B</t>
  </si>
  <si>
    <t>PHYSICS, ATOMIC, MOLECULAR &amp; CHEMICAL</t>
  </si>
  <si>
    <t>EYE AND VISION</t>
  </si>
  <si>
    <t>JOURNAL OF POWER ELECTRONICS</t>
  </si>
  <si>
    <t>JOURNAL OF CLINICAL PSYCHOLOGY IN MEDICAL SETTINGS</t>
  </si>
  <si>
    <t>CLINICAL PROTEOMICS</t>
  </si>
  <si>
    <t>NEUROLOGY AND THERAPY</t>
  </si>
  <si>
    <t>BIOMETALS</t>
  </si>
  <si>
    <t>BIOCHEMISTRY &amp; MOLECULAR BIOLOGY;BIOLOGY</t>
  </si>
  <si>
    <t>JOURNAL OF FRAILTY &amp; AGING</t>
  </si>
  <si>
    <t>IN VITRO CELLULAR &amp; DEVELOPMENTAL BIOLOGY-PLANT</t>
  </si>
  <si>
    <t>CELL BIOLOGY;DEVELOPMENTAL BIOLOGY;PLANT SCIENCES</t>
  </si>
  <si>
    <t>IMMUNOGENETICS</t>
  </si>
  <si>
    <t>EUROPEAN ARCHIVES OF PAEDIATRIC DENTISTRY</t>
  </si>
  <si>
    <t>EVOLVING SYSTEMS</t>
  </si>
  <si>
    <t>JOURNAL OF EXPERIMENTAL CRIMINOLOGY</t>
  </si>
  <si>
    <t>PEDIATRIC DRUGS</t>
  </si>
  <si>
    <t>PEDIATRICS;PHARMACOLOGY &amp; PHARMACY</t>
  </si>
  <si>
    <t>JOURNAL OF THE KOREAN CERAMIC SOCIETY</t>
  </si>
  <si>
    <t>EUROPEAN JOURNAL OF DEVELOPMENT RESEARCH</t>
  </si>
  <si>
    <t>DEVELOPMENT STUDIES;REGIONAL &amp; URBAN PLANNING</t>
  </si>
  <si>
    <t>JOURNAL OF WOOD SCIENCE</t>
  </si>
  <si>
    <t>INTERNATIONAL MICROBIOLOGY</t>
  </si>
  <si>
    <t>EURASIP JOURNAL ON IMAGE AND VIDEO PROCESSING</t>
  </si>
  <si>
    <t>PLANT ECOLOGY</t>
  </si>
  <si>
    <t>MAMMALIAN BIOLOGY</t>
  </si>
  <si>
    <t>ENDOCRINE PATHOLOGY</t>
  </si>
  <si>
    <t>ENDOCRINOLOGY &amp; METABOLISM;PATHOLOGY</t>
  </si>
  <si>
    <t>EARLY CHILDHOOD EDUCATION JOURNAL</t>
  </si>
  <si>
    <t>MULTIMEDIA SYSTEMS</t>
  </si>
  <si>
    <t>JOURNAL OF BIOMOLECULAR NMR</t>
  </si>
  <si>
    <t>BIOCHEMISTRY &amp; MOLECULAR BIOLOGY;SPECTROSCOPY</t>
  </si>
  <si>
    <t>JOURNAL OF ARID LAND</t>
  </si>
  <si>
    <t>CHEMISTRY AFRICA-A JOURNAL OF THE TUNISIAN CHEMICAL SOCIETY</t>
  </si>
  <si>
    <t>ARTHROPOD-PLANT INTERACTIONS</t>
  </si>
  <si>
    <t>INTERNATIONAL JOURNAL OF CONCRETE STRUCTURES AND MATERIALS</t>
  </si>
  <si>
    <t>LOBACHEVSKII JOURNAL OF MATHEMATICS</t>
  </si>
  <si>
    <t>SURGICAL CASE REPORTS</t>
  </si>
  <si>
    <t>PAIN AND THERAPY</t>
  </si>
  <si>
    <t>BMC MOLECULAR AND CELL BIOLOGY</t>
  </si>
  <si>
    <t>JOURNAL OF PLANT DISEASES AND PROTECTION</t>
  </si>
  <si>
    <t>AGRICULTURE, MULTIDISCIPLINARY;PLANT SCIENCES</t>
  </si>
  <si>
    <t>JOURNAL OF ARCHAEOLOGICAL METHOD AND THEORY</t>
  </si>
  <si>
    <t>EMERGENT MATERIALS</t>
  </si>
  <si>
    <t>COMMUNICATIONS EARTH &amp; ENVIRONMENT</t>
  </si>
  <si>
    <t>INTERNATIONAL JOURNAL OF TECHNOLOGY AND DESIGN EDUCATION</t>
  </si>
  <si>
    <t>EDUCATION &amp; EDUCATIONAL RESEARCH;EDUCATION, SCIENTIFIC DISCIPLINES;ENGINEERING, MULTIDISCIPLINARY</t>
  </si>
  <si>
    <t>INFECTIOUS AGENTS AND CANCER</t>
  </si>
  <si>
    <t>ENERGY SUSTAINABILITY AND SOCIETY</t>
  </si>
  <si>
    <t>BMC ECOLOGY</t>
  </si>
  <si>
    <t>JOURNAL OF PATIENT-REPORTED OUTCOMES</t>
  </si>
  <si>
    <t>BIOCONTROL</t>
  </si>
  <si>
    <t>BMC IMMUNOLOGY</t>
  </si>
  <si>
    <t>MYCOTOXIN RESEARCH</t>
  </si>
  <si>
    <t>MYCOLOGY;TOXICOLOGY</t>
  </si>
  <si>
    <t>BIO-DESIGN AND MANUFACTURING</t>
  </si>
  <si>
    <t>TRANSACTIONS ON ELECTRICAL AND ELECTRONIC MATERIALS</t>
  </si>
  <si>
    <t>BRAZILIAN JOURNAL OF CHEMICAL ENGINEERING</t>
  </si>
  <si>
    <t>INDIAN JOURNAL OF ORTHOPAEDICS</t>
  </si>
  <si>
    <t>TRANSITION METAL CHEMISTRY</t>
  </si>
  <si>
    <t>JOURNAL OF COMPARATIVE PHYSIOLOGY A-NEUROETHOLOGY SENSORY NEURAL AND BEHAVIORAL PHYSIOLOGY</t>
  </si>
  <si>
    <t>BEHAVIORAL SCIENCES;NEUROSCIENCES;PHYSIOLOGY;ZOOLOGY</t>
  </si>
  <si>
    <t>HNO</t>
  </si>
  <si>
    <t>JOURNAL OF INFLAMMATION-LONDON</t>
  </si>
  <si>
    <t>FUZZY OPTIMIZATION AND DECISION MAKING</t>
  </si>
  <si>
    <t>COMPUTER SCIENCE, ARTIFICIAL INTELLIGENCE;OPERATIONS RESEARCH &amp; MANAGEMENT SCIENCE</t>
  </si>
  <si>
    <t>PURINERGIC SIGNALLING</t>
  </si>
  <si>
    <t>JOURNAL OF PHARMACEUTICAL INNOVATION</t>
  </si>
  <si>
    <t>CARBONATES AND EVAPORITES</t>
  </si>
  <si>
    <t>HIGH BLOOD PRESSURE &amp; CARDIOVASCULAR PREVENTION</t>
  </si>
  <si>
    <t>FAMILIAL CANCER</t>
  </si>
  <si>
    <t>INTERNATIONAL NANO LETTERS</t>
  </si>
  <si>
    <t>INORGANIC MATERIALS</t>
  </si>
  <si>
    <t>APPLIED COMPOSITE MATERIALS</t>
  </si>
  <si>
    <t>JOURNAL OF NEURODEVELOPMENTAL DISORDERS</t>
  </si>
  <si>
    <t>HUMAN ECOLOGY</t>
  </si>
  <si>
    <t>ANTHROPOLOGY;ENVIRONMENTAL STUDIES;SOCIOLOGY</t>
  </si>
  <si>
    <t>COGNITIVE RESEARCH-PRINCIPLES AND IMPLICATIONS</t>
  </si>
  <si>
    <t>BMC NEUROSCIENCE</t>
  </si>
  <si>
    <t>INTERNATIONAL JOURNAL OF IMPLANT DENTISTRY</t>
  </si>
  <si>
    <t>NATURAL PRODUCTS AND BIOPROSPECTING</t>
  </si>
  <si>
    <t>INDIAN JOURNAL OF CLINICAL BIOCHEMISTRY</t>
  </si>
  <si>
    <t>TROPICAL PLANT PATHOLOGY</t>
  </si>
  <si>
    <t>ANNALES HENRI POINCARE</t>
  </si>
  <si>
    <t>PHYSICS, MATHEMATICAL;PHYSICS, MULTIDISCIPLINARY;PHYSICS, PARTICLES &amp; FIELDS</t>
  </si>
  <si>
    <t>TRANSGENIC RESEARCH</t>
  </si>
  <si>
    <t>PROTECTION OF METALS AND PHYSICAL CHEMISTRY OF SURFACES</t>
  </si>
  <si>
    <t>JAPANESE JOURNAL OF OPHTHALMOLOGY</t>
  </si>
  <si>
    <t>JOURNAL OF MOLECULAR HISTOLOGY</t>
  </si>
  <si>
    <t>REVIEW OF ACCOUNTING STUDIES</t>
  </si>
  <si>
    <t>JOURNAL OF SYSTEMS SCIENCE &amp; COMPLEXITY</t>
  </si>
  <si>
    <t>MATHEMATICS, INTERDISCIPLINARY APPLICATIONS</t>
  </si>
  <si>
    <t>JOURNAL OF SUSTAINABLE METALLURGY</t>
  </si>
  <si>
    <t>GREEN &amp; SUSTAINABLE SCIENCE &amp; TECHNOLOGY;METALLURGY &amp; METALLURGICAL ENGINEERING</t>
  </si>
  <si>
    <t>NUTRITION &amp; DIABETES</t>
  </si>
  <si>
    <t>SOCIAL PSYCHOLOGY OF EDUCATION</t>
  </si>
  <si>
    <t>MEDICAL IMAGE COMPUTING AND COMPUTER ASSISTED INTERVENTION - MICCAI 2019, PT III</t>
  </si>
  <si>
    <t>JOURNAL OF INCLUSION PHENOMENA AND MACROCYCLIC CHEMISTRY</t>
  </si>
  <si>
    <t>CHEMISTRY, MULTIDISCIPLINARY;CRYSTALLOGRAPHY</t>
  </si>
  <si>
    <t>ZEITSCHRIFT FUR GERONTOLOGIE UND GERIATRIE</t>
  </si>
  <si>
    <t>MEDIZINISCHE KLINIK-INTENSIVMEDIZIN UND NOTFALLMEDIZIN</t>
  </si>
  <si>
    <t>BIOMEDICAL ENGINEERING LETTERS</t>
  </si>
  <si>
    <t>RENAL FIBROSIS: MECHANISMS AND THERAPIES</t>
  </si>
  <si>
    <t>RHEOLOGICA ACTA</t>
  </si>
  <si>
    <t>JOURNAL OF PHARMACEUTICAL POLICY AND PRACTICE</t>
  </si>
  <si>
    <t>HEALTH POLICY &amp; SERVICES;PHARMACOLOGY &amp; PHARMACY</t>
  </si>
  <si>
    <t>POLICY SCIENCES</t>
  </si>
  <si>
    <t>PUBLIC ADMINISTRATION;REGIONAL &amp; URBAN PLANNING;SOCIAL SCIENCES, INTERDISCIPLINARY</t>
  </si>
  <si>
    <t>JOURNAL OF APPLIED GENETICS</t>
  </si>
  <si>
    <t>REVIEW OF ECONOMICS OF THE HOUSEHOLD</t>
  </si>
  <si>
    <t>AUTOPHAGY: BIOLOGY AND DISEASES: BASIC SCIENCE</t>
  </si>
  <si>
    <t>JOURNAL OF FOOT AND ANKLE RESEARCH</t>
  </si>
  <si>
    <t>FIRE ECOLOGY</t>
  </si>
  <si>
    <t>ECOLOGY;FORESTRY</t>
  </si>
  <si>
    <t>RENDICONTI LINCEI-SCIENZE FISICHE E NATURALI</t>
  </si>
  <si>
    <t>FOOD AND ENVIRONMENTAL VIROLOGY</t>
  </si>
  <si>
    <t>ENVIRONMENTAL SCIENCES;FOOD SCIENCE &amp; TECHNOLOGY;MICROBIOLOGY;VIROLOGY</t>
  </si>
  <si>
    <t>COMPUTER VISION - ECCV 2018 WORKSHOPS, PT V</t>
  </si>
  <si>
    <t>NEUROINFORMATICS</t>
  </si>
  <si>
    <t>COMPUTER SCIENCE, INTERDISCIPLINARY APPLICATIONS;NEUROSCIENCES</t>
  </si>
  <si>
    <t>SCIENCE &amp; EDUCATION</t>
  </si>
  <si>
    <t>EDUCATION &amp; EDUCATIONAL RESEARCH;HISTORY &amp; PHILOSOPHY OF SCIENCE</t>
  </si>
  <si>
    <t>MEDICAL SCIENCE EDUCATOR</t>
  </si>
  <si>
    <t>JOURNAL OF FAMILY AND ECONOMIC ISSUES</t>
  </si>
  <si>
    <t>ECONOMICS;FAMILY STUDIES</t>
  </si>
  <si>
    <t>NPJ SYSTEMS BIOLOGY AND APPLICATIONS</t>
  </si>
  <si>
    <t>ASIA-PACIFIC EDUCATION RESEARCHER</t>
  </si>
  <si>
    <t>DOKLADY EARTH SCIENCES</t>
  </si>
  <si>
    <t>JOURNAL OF VISUALIZATION</t>
  </si>
  <si>
    <t>COMPUTER SCIENCE, INTERDISCIPLINARY APPLICATIONS;IMAGING SCIENCE &amp; PHOTOGRAPHIC TECHNOLOGY</t>
  </si>
  <si>
    <t>ECONOMIC THEORY</t>
  </si>
  <si>
    <t>BREAST CANCER METASTASIS AND DRUG RESISTANCE: CHALLENGES AND PROGRESS, 2ND EDITION</t>
  </si>
  <si>
    <t>PHOTONIX</t>
  </si>
  <si>
    <t>JOURNAL OF INTELLIGENT INFORMATION SYSTEMS</t>
  </si>
  <si>
    <t>GROUP DECISION AND NEGOTIATION</t>
  </si>
  <si>
    <t>MANAGEMENT;SOCIAL SCIENCES, INTERDISCIPLINARY</t>
  </si>
  <si>
    <t>PHENOMENOLOGY AND THE COGNITIVE SCIENCES</t>
  </si>
  <si>
    <t>VEGETATION HISTORY AND ARCHAEOBOTANY</t>
  </si>
  <si>
    <t>COMPUTATIONAL STATISTICS</t>
  </si>
  <si>
    <t>NPJ MICROGRAVITY</t>
  </si>
  <si>
    <t>PLANT BIOTECHNOLOGY REPORTS</t>
  </si>
  <si>
    <t>PHARMACEUTICAL CHEMISTRY JOURNAL</t>
  </si>
  <si>
    <t>PERSPECTIVES ON BEHAVIOR SCIENCE</t>
  </si>
  <si>
    <t>CURRENT INFECTIOUS DISEASE REPORTS</t>
  </si>
  <si>
    <t>JOURNAL OF COASTAL CONSERVATION</t>
  </si>
  <si>
    <t>IMA FUNGUS</t>
  </si>
  <si>
    <t>MICROGRAVITY SCIENCE AND TECHNOLOGY</t>
  </si>
  <si>
    <t>ENGINEERING, AEROSPACE;ENGINEERING, MULTIDISCIPLINARY;MECHANICS;THERMODYNAMICS</t>
  </si>
  <si>
    <t>EUROPEAN BIOPHYSICS JOURNAL WITH BIOPHYSICS LETTERS</t>
  </si>
  <si>
    <t>JOURNAL OF MOLECULAR EVOLUTION</t>
  </si>
  <si>
    <t>BIOCHEMISTRY &amp; MOLECULAR BIOLOGY;EVOLUTIONARY BIOLOGY;GENETICS &amp; HEREDITY</t>
  </si>
  <si>
    <t>MESOPHOTIC CORAL ECOSYSTEMS</t>
  </si>
  <si>
    <t>EARTHQUAKE ENGINEERING AND ENGINEERING VIBRATION</t>
  </si>
  <si>
    <t>ASIAN BUSINESS &amp; MANAGEMENT</t>
  </si>
  <si>
    <t>JOURNAL OF MANAGEMENT &amp; GOVERNANCE</t>
  </si>
  <si>
    <t>FORENSIC TOXICOLOGY</t>
  </si>
  <si>
    <t>FOOD BIOPHYSICS</t>
  </si>
  <si>
    <t>JOURNAL OF MAMMALIAN EVOLUTION</t>
  </si>
  <si>
    <t>INTERNATIONAL JOURNAL OF EMERGENCY MEDICINE</t>
  </si>
  <si>
    <t>INTERNATIONAL JOURNAL OF TROPICAL INSECT SCIENCE</t>
  </si>
  <si>
    <t>JOURNAL OF HOUSING AND THE BUILT ENVIRONMENT</t>
  </si>
  <si>
    <t>ENVIRONMENTAL STUDIES;REGIONAL &amp; URBAN PLANNING;URBAN STUDIES</t>
  </si>
  <si>
    <t>AEROBIOLOGIA</t>
  </si>
  <si>
    <t>BIOLOGY;ENVIRONMENTAL SCIENCES</t>
  </si>
  <si>
    <t>ENERGY SYSTEMS-OPTIMIZATION MODELING SIMULATION AND ECONOMIC ASPECTS</t>
  </si>
  <si>
    <t>RAMANUJAN JOURNAL</t>
  </si>
  <si>
    <t>ANAESTHESIST</t>
  </si>
  <si>
    <t>PRIMATES</t>
  </si>
  <si>
    <t>EUROPEAN JOURNAL OF POPULATION-REVUE EUROPEENNE DE DEMOGRAPHIE</t>
  </si>
  <si>
    <t>DEMOGRAPHY</t>
  </si>
  <si>
    <t>HINDU KUSH HIMALAYA ASSESSMENT: MOUNTAINS, CLIMATE CHANGE, SUSTAINABILITY AND PEOPLE</t>
  </si>
  <si>
    <t>PATIENT SAFETY IN SURGERY</t>
  </si>
  <si>
    <t>FRONTIERS OF EARTH SCIENCE</t>
  </si>
  <si>
    <t>MATHEMATICAL GEOSCIENCES</t>
  </si>
  <si>
    <t>GEOSCIENCES, MULTIDISCIPLINARY;MATHEMATICS, INTERDISCIPLINARY APPLICATIONS</t>
  </si>
  <si>
    <t>FOUNDATIONS OF COMPUTATIONAL MATHEMATICS</t>
  </si>
  <si>
    <t>COMPUTER SCIENCE, THEORY &amp; METHODS;MATHEMATICS;MATHEMATICS, APPLIED</t>
  </si>
  <si>
    <t>NPJ SCHIZOPHRENIA</t>
  </si>
  <si>
    <t>SKELETAL MUSCLE</t>
  </si>
  <si>
    <t>INTERNATIONAL JOURNAL OF BIPOLAR DISORDERS</t>
  </si>
  <si>
    <t>JOURNAL OF INTERNATIONAL BUSINESS POLICY</t>
  </si>
  <si>
    <t>JOURNAL OF PLANT BIOLOGY</t>
  </si>
  <si>
    <t>ACTA MECHANICA SOLIDA SINICA</t>
  </si>
  <si>
    <t>JOURNAL OF PSYCHOPATHOLOGY AND BEHAVIORAL ASSESSMENT</t>
  </si>
  <si>
    <t>JOURNAL OF COMPARATIVE PHYSIOLOGY B-BIOCHEMICAL SYSTEMS AND ENVIRONMENTAL PHYSIOLOGY</t>
  </si>
  <si>
    <t>PHYSIOLOGY;ZOOLOGY</t>
  </si>
  <si>
    <t>INTERNATIONAL JOURNAL OF AERONAUTICAL AND SPACE SCIENCES</t>
  </si>
  <si>
    <t>PHOTONIC SENSORS</t>
  </si>
  <si>
    <t>INSTRUMENTS &amp; INSTRUMENTATION;OPTICS</t>
  </si>
  <si>
    <t>INTERNATIONAL JOURNAL OF ENERGY AND ENVIRONMENTAL ENGINEERING</t>
  </si>
  <si>
    <t>INTERNATIONAL JOURNAL OF INFORMATION SECURITY</t>
  </si>
  <si>
    <t>ADVANCES IN MANUFACTURING</t>
  </si>
  <si>
    <t>ORAL RADIOLOGY</t>
  </si>
  <si>
    <t>TOPOI-AN INTERNATIONAL REVIEW OF PHILOSOPHY</t>
  </si>
  <si>
    <t>ETHICS AND INFORMATION TECHNOLOGY</t>
  </si>
  <si>
    <t>ETHICS;INFORMATION SCIENCE &amp; LIBRARY SCIENCE;PHILOSOPHY</t>
  </si>
  <si>
    <t>ADOLESCENT RESEARCH REVIEW</t>
  </si>
  <si>
    <t>PSYCHOLOGY, DEVELOPMENTAL;SOCIAL SCIENCES, INTERDISCIPLINARY</t>
  </si>
  <si>
    <t>COMPARATIVE MIGRATION STUDIES</t>
  </si>
  <si>
    <t>PHARMACOECONOMICS-OPEN</t>
  </si>
  <si>
    <t>EJNMMI RADIOPHARMACY AND CHEMISTRY</t>
  </si>
  <si>
    <t>CHEMISTRY, INORGANIC &amp; NUCLEAR;CHEMISTRY, MEDICINAL;RADIOLOGY, NUCLEAR MEDICINE &amp; MEDICAL IMAGING</t>
  </si>
  <si>
    <t>ISRAEL JOURNAL OF HEALTH POLICY RESEARCH</t>
  </si>
  <si>
    <t>REVIEW JOURNAL OF AUTISM AND DEVELOPMENTAL DISORDERS</t>
  </si>
  <si>
    <t>JOURNAL OF BIOETHICAL INQUIRY</t>
  </si>
  <si>
    <t>ETHICS;MEDICAL ETHICS;SOCIAL ISSUES;SOCIAL SCIENCES, BIOMEDICAL</t>
  </si>
  <si>
    <t>SHOCK WAVES</t>
  </si>
  <si>
    <t>CELLULAR AND MOLECULAR BIOENGINEERING</t>
  </si>
  <si>
    <t>BIOPHYSICS;CELL &amp; TISSUE ENGINEERING;CELL BIOLOGY;ENGINEERING, BIOMEDICAL</t>
  </si>
  <si>
    <t>INFORMATION TECHNOLOGY &amp; TOURISM</t>
  </si>
  <si>
    <t>INDIAN JOURNAL OF GASTROENTEROLOGY</t>
  </si>
  <si>
    <t>BIOLOGY DIRECT</t>
  </si>
  <si>
    <t>JOURNAL OF FLOW CHEMISTRY</t>
  </si>
  <si>
    <t>INTERNATIONAL JOURNAL OF SPEECH TECHNOLOGY</t>
  </si>
  <si>
    <t>JOURNAL OF CLOUD COMPUTING-ADVANCES SYSTEMS AND APPLICATIONS</t>
  </si>
  <si>
    <t>BIOLOGICAL PROCEDURES ONLINE</t>
  </si>
  <si>
    <t>ADVANCES IN RHEUMATOLOGY</t>
  </si>
  <si>
    <t>MAMMAL RESEARCH</t>
  </si>
  <si>
    <t>JOURNAL OF ANALYTICAL SCIENCE AND TECHNOLOGY</t>
  </si>
  <si>
    <t>BIOCHEMICAL GENETICS</t>
  </si>
  <si>
    <t>COMPLEX ANALYSIS AND OPERATOR THEORY</t>
  </si>
  <si>
    <t>PLANT SYSTEMATICS AND EVOLUTION</t>
  </si>
  <si>
    <t>EVOLUTIONARY BIOLOGY;PLANT SCIENCES</t>
  </si>
  <si>
    <t>BMC RHEUMATOLOGY</t>
  </si>
  <si>
    <t>HEALTH INFORMATION SCIENCE AND SYSTEMS</t>
  </si>
  <si>
    <t>PROGRESS IN ORTHODONTICS</t>
  </si>
  <si>
    <t>MINDS AND MACHINES</t>
  </si>
  <si>
    <t>GLYCOCONJUGATE JOURNAL</t>
  </si>
  <si>
    <t>BRAZILIAN JOURNAL OF PHYSICS</t>
  </si>
  <si>
    <t>ALGORITHMICA</t>
  </si>
  <si>
    <t>AQUATIC ECOLOGY</t>
  </si>
  <si>
    <t>ECOLOGY;LIMNOLOGY;MARINE &amp; FRESHWATER BIOLOGY</t>
  </si>
  <si>
    <t>RESEARCH IN HIGHER EDUCATION</t>
  </si>
  <si>
    <t>ACTA GEOCHIMICA</t>
  </si>
  <si>
    <t>ACTA MATHEMATICA SCIENTIA</t>
  </si>
  <si>
    <t>HAUTARZT</t>
  </si>
  <si>
    <t>ORTHOPADE</t>
  </si>
  <si>
    <t>MATHEMATICAL NOTES</t>
  </si>
  <si>
    <t>BULLETIN OF THE IRANIAN MATHEMATICAL SOCIETY</t>
  </si>
  <si>
    <t>EXPERIMENTAL ECONOMICS</t>
  </si>
  <si>
    <t>USER MODELING AND USER-ADAPTED INTERACTION</t>
  </si>
  <si>
    <t>COMPUTER SCIENCE, CYBERNETICS</t>
  </si>
  <si>
    <t>ASIAN BIOETHICS REVIEW</t>
  </si>
  <si>
    <t>ETHICS;MEDICAL ETHICS</t>
  </si>
  <si>
    <t>ANNALS OF TELECOMMUNICATIONS</t>
  </si>
  <si>
    <t>JOURNAL OF INTERNATIONAL MIGRATION AND INTEGRATION</t>
  </si>
  <si>
    <t>OXIDATION OF METALS</t>
  </si>
  <si>
    <t>ARCHIVUM IMMUNOLOGIAE ET THERAPIAE EXPERIMENTALIS</t>
  </si>
  <si>
    <t>CHIRURG</t>
  </si>
  <si>
    <t>ENVIRONMENTAL MODELING &amp; ASSESSMENT</t>
  </si>
  <si>
    <t>CRYPTOGRAPHY AND COMMUNICATIONS-DISCRETE-STRUCTURES BOOLEAN FUNCTIONS AND SEQUENCES</t>
  </si>
  <si>
    <t>ANNALI DI MATEMATICA PURA ED APPLICATA</t>
  </si>
  <si>
    <t>COMPUTER VISION - ACCV 2018, PT III</t>
  </si>
  <si>
    <t>AUSTRALIAN EDUCATIONAL RESEARCHER</t>
  </si>
  <si>
    <t>ENVIRONMENTAL EVIDENCE</t>
  </si>
  <si>
    <t>ANNALS OF GENERAL PSYCHIATRY</t>
  </si>
  <si>
    <t>CHILD AND ADOLESCENT SOCIAL WORK JOURNAL</t>
  </si>
  <si>
    <t>SOCIAL WORK</t>
  </si>
  <si>
    <t>JOURNAL OF EXPERIMENTAL ORTHOPAEDICS</t>
  </si>
  <si>
    <t>NPJ PRIMARY CARE RESPIRATORY MEDICINE</t>
  </si>
  <si>
    <t>PRIMARY HEALTH CARE;RESPIRATORY SYSTEM</t>
  </si>
  <si>
    <t>ADDICTION SCIENCE &amp; CLINICAL PRACTICE</t>
  </si>
  <si>
    <t>THROMBOSIS JOURNAL</t>
  </si>
  <si>
    <t>ERKENNTNIS</t>
  </si>
  <si>
    <t>RETROVIROLOGY</t>
  </si>
  <si>
    <t>INDIAN JOURNAL OF SURGERY</t>
  </si>
  <si>
    <t>JOURNAL OF COMPUTING IN HIGHER EDUCATION</t>
  </si>
  <si>
    <t>CONSERVATION GENETICS RESOURCES</t>
  </si>
  <si>
    <t>JOURNAL OF COMMUNITY GENETICS</t>
  </si>
  <si>
    <t>MEDICINE HEALTH CARE AND PHILOSOPHY</t>
  </si>
  <si>
    <t>ETHICS;HISTORY &amp; PHILOSOPHY OF SCIENCE</t>
  </si>
  <si>
    <t>JOURNAL OF MEMBRANE COMPUTING</t>
  </si>
  <si>
    <t>COMPUTATIONAL VISUAL MEDIA</t>
  </si>
  <si>
    <t>JOURNAL OF BIOENERGETICS AND BIOMEMBRANES</t>
  </si>
  <si>
    <t>BIOPHYSICS;CELL BIOLOGY</t>
  </si>
  <si>
    <t>AIDS RESEARCH AND THERAPY</t>
  </si>
  <si>
    <t>ULTRASOUND JOURNAL</t>
  </si>
  <si>
    <t>JOURNAL OF EVOLUTIONARY ECONOMICS</t>
  </si>
  <si>
    <t>BEHAVIOR GENETICS</t>
  </si>
  <si>
    <t>BEHAVIORAL SCIENCES;GENETICS &amp; HEREDITY;PSYCHOLOGY;PSYCHOLOGY, MULTIDISCIPLINARY</t>
  </si>
  <si>
    <t>JOURNAL OF SEISMOLOGY</t>
  </si>
  <si>
    <t>SPATIAL INFORMATION RESEARCH</t>
  </si>
  <si>
    <t>MARITIME ECONOMICS &amp; LOGISTICS</t>
  </si>
  <si>
    <t>INDIAN JOURNAL OF SURGICAL ONCOLOGY</t>
  </si>
  <si>
    <t>JOURNAL OF FOURIER ANALYSIS AND APPLICATIONS</t>
  </si>
  <si>
    <t>JOURNAL OF MEDICAL TOXICOLOGY</t>
  </si>
  <si>
    <t>UNFALLCHIRURG</t>
  </si>
  <si>
    <t>EMERGENCY MEDICINE;ORTHOPEDICS;SURGERY</t>
  </si>
  <si>
    <t>EPJ DATA SCIENCE</t>
  </si>
  <si>
    <t>MATHEMATICS, INTERDISCIPLINARY APPLICATIONS;SOCIAL SCIENCES, MATHEMATICAL METHODS</t>
  </si>
  <si>
    <t>ACTA APPLICANDAE MATHEMATICAE</t>
  </si>
  <si>
    <t>JOURNAL OF MAXILLOFACIAL &amp; ORAL SURGERY</t>
  </si>
  <si>
    <t>EUROPEAN POLITICAL SCIENCE</t>
  </si>
  <si>
    <t>SPINAL CORD SERIES AND CASES</t>
  </si>
  <si>
    <t>CLINICAL NEUROLOGY;REHABILITATION</t>
  </si>
  <si>
    <t>JOURNAL OF MATHEMATICAL IMAGING AND VISION</t>
  </si>
  <si>
    <t>COMPUTER SCIENCE, ARTIFICIAL INTELLIGENCE;COMPUTER SCIENCE, SOFTWARE ENGINEERING;MATHEMATICS, APPLIED</t>
  </si>
  <si>
    <t>JOURNAL OF PHARMACEUTICAL INVESTIGATION</t>
  </si>
  <si>
    <t>REGENERATIVE ENGINEERING AND TRANSLATIONAL MEDICINE</t>
  </si>
  <si>
    <t>AMERICAN JOURNAL OF POTATO RESEARCH</t>
  </si>
  <si>
    <t>POTENTIAL ANALYSIS</t>
  </si>
  <si>
    <t>LIVING REVIEWS IN SOLAR PHYSICS</t>
  </si>
  <si>
    <t>CARDIOVASCULAR ENGINEERING AND TECHNOLOGY</t>
  </si>
  <si>
    <t>CARDIAC &amp; CARDIOVASCULAR SYSTEMS;ENGINEERING, BIOMEDICAL</t>
  </si>
  <si>
    <t>SUSTAINABLE ENVIRONMENT RESEARCH</t>
  </si>
  <si>
    <t>JOURNAL OF MUSCLE RESEARCH AND CELL MOTILITY</t>
  </si>
  <si>
    <t>EUROPEAN REVIEW OF AGING AND PHYSICAL ACTIVITY</t>
  </si>
  <si>
    <t>INTEGRATING MATERIALS AND MANUFACTURING INNOVATION</t>
  </si>
  <si>
    <t>JOURNAL OF PALEOLIMNOLOGY</t>
  </si>
  <si>
    <t>ENVIRONMENTAL SCIENCES;GEOSCIENCES, MULTIDISCIPLINARY;LIMNOLOGY</t>
  </si>
  <si>
    <t>JOURNAL OF APPLIED SPECTROSCOPY</t>
  </si>
  <si>
    <t>NPJ SCIENCE OF FOOD</t>
  </si>
  <si>
    <t>FRONTIERS IN ZOOLOGY</t>
  </si>
  <si>
    <t>CLINICAL SOCIAL WORK JOURNAL</t>
  </si>
  <si>
    <t>PHOTONIC NETWORK COMMUNICATIONS</t>
  </si>
  <si>
    <t>GENES AND NUTRITION</t>
  </si>
  <si>
    <t>GENETICS &amp; HEREDITY;NUTRITION &amp; DIETETICS</t>
  </si>
  <si>
    <t>MONATSHEFTE FUR MATHEMATIK</t>
  </si>
  <si>
    <t>JOURNAL OF GLOBAL ENTREPRENEURSHIP RESEARCH</t>
  </si>
  <si>
    <t>PHYTOPARASITICA</t>
  </si>
  <si>
    <t>AGRONOMY;ENTOMOLOGY;PLANT SCIENCES</t>
  </si>
  <si>
    <t>JOURNAL OF PUBLIC HEALTH POLICY</t>
  </si>
  <si>
    <t>EXPERIMENTAL TECHNIQUES</t>
  </si>
  <si>
    <t>ENGINEERING, MECHANICAL;MATERIALS SCIENCE, CHARACTERIZATION &amp; TESTING;MECHANICS</t>
  </si>
  <si>
    <t>DIABETOLOGY INTERNATIONAL</t>
  </si>
  <si>
    <t>CHROMOSOME RESEARCH</t>
  </si>
  <si>
    <t>PHYSICAL MESOMECHANICS</t>
  </si>
  <si>
    <t>MATERIALS SCIENCE, CHARACTERIZATION &amp; TESTING;MECHANICS</t>
  </si>
  <si>
    <t>BMC NUTRITION</t>
  </si>
  <si>
    <t>CELL AND TISSUE BANKING</t>
  </si>
  <si>
    <t>CELL BIOLOGY;ENGINEERING, BIOMEDICAL</t>
  </si>
  <si>
    <t>JOURNAL OF INDUSTRIAL AND BUSINESS ECONOMICS</t>
  </si>
  <si>
    <t>ACTA VETERINARIA SCANDINAVICA</t>
  </si>
  <si>
    <t>INTERNATIONAL JOURNAL OF PRIMATOLOGY</t>
  </si>
  <si>
    <t>MANAGEMENT INTERNATIONAL REVIEW</t>
  </si>
  <si>
    <t>CELL BIOCHEMISTRY AND BIOPHYSICS</t>
  </si>
  <si>
    <t>PHYSICS AND CHEMISTRY OF MINERALS</t>
  </si>
  <si>
    <t>MATERIALS SCIENCE, MULTIDISCIPLINARY;MINERALOGY</t>
  </si>
  <si>
    <t>INFORMATION PROCESSING IN MEDICAL IMAGING, IPMI 2019</t>
  </si>
  <si>
    <t>IZVESTIYA ATMOSPHERIC AND OCEANIC PHYSICS</t>
  </si>
  <si>
    <t>APPLIED SPATIAL ANALYSIS AND POLICY</t>
  </si>
  <si>
    <t>SERVICE BUSINESS</t>
  </si>
  <si>
    <t>JOURNAL OF POLICE AND CRIMINAL PSYCHOLOGY</t>
  </si>
  <si>
    <t>PRODUCTION ENGINEERING-RESEARCH AND DEVELOPMENT</t>
  </si>
  <si>
    <t>EVOLUTIONARY ECOLOGY</t>
  </si>
  <si>
    <t>BIOLOGY;ECOLOGY;EVOLUTIONARY BIOLOGY;GENETICS &amp; HEREDITY;IMMUNOLOGY</t>
  </si>
  <si>
    <t>JOURNAL OF DEVELOPMENTAL AND PHYSICAL DISABILITIES</t>
  </si>
  <si>
    <t>EDUCATION, SPECIAL;PSYCHOLOGY, DEVELOPMENTAL;REHABILITATION</t>
  </si>
  <si>
    <t>CHEMICAL AND BIOLOGICAL TECHNOLOGIES IN AGRICULTURE</t>
  </si>
  <si>
    <t>PORCINE HEALTH MANAGEMENT</t>
  </si>
  <si>
    <t>INTERNATIONAL ENVIRONMENTAL AGREEMENTS-POLITICS LAW AND ECONOMICS</t>
  </si>
  <si>
    <t>ECONOMICS;ENVIRONMENTAL STUDIES;LAW;POLITICAL SCIENCE</t>
  </si>
  <si>
    <t>CHIROPRACTIC &amp; MANUAL THERAPIES</t>
  </si>
  <si>
    <t>JOURNAL OF PHARMACOKINETICS AND PHARMACODYNAMICS</t>
  </si>
  <si>
    <t>DOCUMENTA OPHTHALMOLOGICA</t>
  </si>
  <si>
    <t>CHILD &amp; YOUTH CARE FORUM</t>
  </si>
  <si>
    <t>ADVANCES IN APPLIED CLIFFORD ALGEBRAS</t>
  </si>
  <si>
    <t>APPLIED GEOMATICS</t>
  </si>
  <si>
    <t>EGYPTIAN JOURNAL OF RADIOLOGY AND NUCLEAR MEDICINE</t>
  </si>
  <si>
    <t>SCIENCE OF NATURE</t>
  </si>
  <si>
    <t>MECHANICS OF TIME-DEPENDENT MATERIALS</t>
  </si>
  <si>
    <t>BIODEGRADATION</t>
  </si>
  <si>
    <t>RUSSIAN JOURNAL OF BIOORGANIC CHEMISTRY</t>
  </si>
  <si>
    <t>SPORT SCIENCES FOR HEALTH</t>
  </si>
  <si>
    <t>INTERNATIONAL JOURNAL OF RETINA AND VITREOUS</t>
  </si>
  <si>
    <t>CRITICAL CRIMINOLOGY</t>
  </si>
  <si>
    <t>MEDICAL IMAGE COMPUTING AND COMPUTER ASSISTED INTERVENTION - MICCAI 2019, PT IV</t>
  </si>
  <si>
    <t>INTERNATIONAL JOURNAL OF PARALLEL PROGRAMMING</t>
  </si>
  <si>
    <t>CRIME SCIENCE</t>
  </si>
  <si>
    <t>JOURNAL OF OBSTETRICS AND GYNECOLOGY OF INDIA</t>
  </si>
  <si>
    <t>3D PRINTING IN MEDICINE</t>
  </si>
  <si>
    <t>JOURNAL OF COMPUTERS IN EDUCATION</t>
  </si>
  <si>
    <t>JOURNAL OF BEHAVIORAL EDUCATION</t>
  </si>
  <si>
    <t>EDUCATION, SPECIAL</t>
  </si>
  <si>
    <t>ANIMAL MICROBIOME</t>
  </si>
  <si>
    <t>RADIATION AND ENVIRONMENTAL BIOPHYSICS</t>
  </si>
  <si>
    <t>BIOLOGY;BIOPHYSICS;ENVIRONMENTAL SCIENCES;RADIOLOGY, NUCLEAR MEDICINE &amp; MEDICAL IMAGING</t>
  </si>
  <si>
    <t>POLYMER SCIENCE SERIES A</t>
  </si>
  <si>
    <t>JOURNAL OF PLANT BIOCHEMISTRY AND BIOTECHNOLOGY</t>
  </si>
  <si>
    <t>BIOCHEMISTRY &amp; MOLECULAR BIOLOGY;BIOTECHNOLOGY &amp; APPLIED MICROBIOLOGY;PLANT SCIENCES</t>
  </si>
  <si>
    <t>PHYTOPATHOLOGY RESEARCH</t>
  </si>
  <si>
    <t>THEORY AND SOCIETY</t>
  </si>
  <si>
    <t>ORAL AND MAXILLOFACIAL SURGERY-HEIDELBERG</t>
  </si>
  <si>
    <t>RENDICONTI DEL CIRCOLO MATEMATICO DI PALERMO</t>
  </si>
  <si>
    <t>INTERNATIONAL JOURNAL OF PLANT PRODUCTION</t>
  </si>
  <si>
    <t>CURRENT TROPICAL MEDICINE REPORTS</t>
  </si>
  <si>
    <t>MAXILLOFACIAL PLASTIC AND RECONSTRUCTIVE SURGERY</t>
  </si>
  <si>
    <t>JOURNAL OF THE INDIAN INSTITUTE OF SCIENCE</t>
  </si>
  <si>
    <t>EURASIAN BUSINESS REVIEW</t>
  </si>
  <si>
    <t>INTERNATIONAL JOURNAL OF DATA SCIENCE AND ANALYTICS</t>
  </si>
  <si>
    <t>MARINE LIFE SCIENCE &amp; TECHNOLOGY</t>
  </si>
  <si>
    <t>CALCIUM SIGNALING, 2ND EDITION</t>
  </si>
  <si>
    <t>INTERNATIONAL REVIEW OF EDUCATION</t>
  </si>
  <si>
    <t>GEO-MARINE LETTERS</t>
  </si>
  <si>
    <t>MATERIALS FOR RENEWABLE AND SUSTAINABLE ENERGY</t>
  </si>
  <si>
    <t>JARO-JOURNAL OF THE ASSOCIATION FOR RESEARCH IN OTOLARYNGOLOGY</t>
  </si>
  <si>
    <t>NEUROSCIENCES;OTORHINOLARYNGOLOGY</t>
  </si>
  <si>
    <t>WETLANDS ECOLOGY AND MANAGEMENT</t>
  </si>
  <si>
    <t>ENVIRONMENTAL SCIENCES;WATER RESOURCES</t>
  </si>
  <si>
    <t>PATHOLOGE</t>
  </si>
  <si>
    <t>POPULATION RESEARCH AND POLICY REVIEW</t>
  </si>
  <si>
    <t>ANATOMICAL SCIENCE INTERNATIONAL</t>
  </si>
  <si>
    <t>PSYCHOMETRIKA</t>
  </si>
  <si>
    <t>JOURNAL OF EVOLUTION EQUATIONS</t>
  </si>
  <si>
    <t>AUSTRALASIAN PLANT PATHOLOGY</t>
  </si>
  <si>
    <t>GEOTHERMAL ENERGY</t>
  </si>
  <si>
    <t>FUTURE JOURNAL OF PHARMACEUTICAL SCIENCES</t>
  </si>
  <si>
    <t>PADDY AND WATER ENVIRONMENT</t>
  </si>
  <si>
    <t>DRUGS IN R&amp;D</t>
  </si>
  <si>
    <t>JOURNAL OF CHILD &amp; ADOLESCENT TRAUMA</t>
  </si>
  <si>
    <t>BIOLOGICAL CYBERNETICS</t>
  </si>
  <si>
    <t>COMPUTER SCIENCE, CYBERNETICS;NEUROSCIENCES</t>
  </si>
  <si>
    <t>METALLOGRAPHY MICROSTRUCTURE AND ANALYSIS</t>
  </si>
  <si>
    <t>JOURNAL OF ANALYSIS AND TESTING</t>
  </si>
  <si>
    <t>MARKETING LETTERS</t>
  </si>
  <si>
    <t>EURASIP JOURNAL ON ADVANCES IN SIGNAL PROCESSING</t>
  </si>
  <si>
    <t>PALAEOBIODIVERSITY AND PALAEOENVIRONMENTS</t>
  </si>
  <si>
    <t>BIODIVERSITY CONSERVATION;PALEONTOLOGY</t>
  </si>
  <si>
    <t>WIENER MEDIZINISCHE WOCHENSCHRIFT</t>
  </si>
  <si>
    <t>CLINICAL HYPERTENSION</t>
  </si>
  <si>
    <t>NATIONAL ACADEMY SCIENCE LETTERS-INDIA</t>
  </si>
  <si>
    <t>INSECTES SOCIAUX</t>
  </si>
  <si>
    <t>ENTOMOLOGY;ZOOLOGY</t>
  </si>
  <si>
    <t>JOURNAL OF REAL ESTATE FINANCE AND ECONOMICS</t>
  </si>
  <si>
    <t>BUSINESS, FINANCE;ECONOMICS;URBAN STUDIES</t>
  </si>
  <si>
    <t>GEOINFORMATICA</t>
  </si>
  <si>
    <t>COMPUTER SCIENCE, INFORMATION SYSTEMS;GEOGRAPHY, PHYSICAL</t>
  </si>
  <si>
    <t>JOURNAL OF PSYCHOLINGUISTIC RESEARCH</t>
  </si>
  <si>
    <t>LANGUAGE &amp; LINGUISTICS;LINGUISTICS;PSYCHOLOGY, EXPERIMENTAL</t>
  </si>
  <si>
    <t>PRE-CLINICAL MODELS</t>
  </si>
  <si>
    <t>JOURNAL OF MEDICAL ULTRASONICS</t>
  </si>
  <si>
    <t>FEW-BODY SYSTEMS</t>
  </si>
  <si>
    <t>PLANT MOLECULAR BIOLOGY REPORTER</t>
  </si>
  <si>
    <t>BIOCHEMICAL RESEARCH METHODS;BIOCHEMISTRY &amp; MOLECULAR BIOLOGY;PLANT SCIENCES</t>
  </si>
  <si>
    <t>NATURAL COMPUTING</t>
  </si>
  <si>
    <t>APPLIED PSYCHOPHYSIOLOGY AND BIOFEEDBACK</t>
  </si>
  <si>
    <t>FOUNDATIONS OF PHYSICS</t>
  </si>
  <si>
    <t>JOURNAL OF MEMBRANE BIOLOGY</t>
  </si>
  <si>
    <t>BIOCHEMISTRY &amp; MOLECULAR BIOLOGY;CELL BIOLOGY;PHYSIOLOGY</t>
  </si>
  <si>
    <t>INDIAN JOURNAL OF HEMATOLOGY AND BLOOD TRANSFUSION</t>
  </si>
  <si>
    <t>AGRICULTURAL RESEARCH</t>
  </si>
  <si>
    <t>JOURNAL OF NETWORK AND SYSTEMS MANAGEMENT</t>
  </si>
  <si>
    <t>JOURNAL OF ELASTICITY</t>
  </si>
  <si>
    <t>ENGINEERING, MULTIDISCIPLINARY;MATERIALS SCIENCE, MULTIDISCIPLINARY;MECHANICS</t>
  </si>
  <si>
    <t>OPSEARCH</t>
  </si>
  <si>
    <t>JOURNAL OF BEHAVIORAL HEALTH SERVICES &amp; RESEARCH</t>
  </si>
  <si>
    <t>CARDIOLOGY AND THERAPY</t>
  </si>
  <si>
    <t>CULTURAL STUDIES OF SCIENCE EDUCATION</t>
  </si>
  <si>
    <t>CULTURAL STUDIES;EDUCATION &amp; EDUCATIONAL RESEARCH</t>
  </si>
  <si>
    <t>ADVANCES IN TRADITIONAL MEDICINE</t>
  </si>
  <si>
    <t>APPLIED MAGNETIC RESONANCE</t>
  </si>
  <si>
    <t>BIOLOGY &amp; PHILOSOPHY</t>
  </si>
  <si>
    <t>MOLECULAR CYTOGENETICS</t>
  </si>
  <si>
    <t>HEREDITAS</t>
  </si>
  <si>
    <t>NETWORKS &amp; SPATIAL ECONOMICS</t>
  </si>
  <si>
    <t>JOURNAL OF COGNITIVE ENHANCEMENT</t>
  </si>
  <si>
    <t>JOURNAL OF OPTICS-INDIA</t>
  </si>
  <si>
    <t>METHODOLOGY AND COMPUTING IN APPLIED PROBABILITY</t>
  </si>
  <si>
    <t>ANNALS OF REGIONAL SCIENCE</t>
  </si>
  <si>
    <t>ECONOMICS;ENVIRONMENTAL STUDIES;GEOGRAPHY;REGIONAL &amp; URBAN PLANNING</t>
  </si>
  <si>
    <t>CURRENT EPIDEMIOLOGY REPORTS</t>
  </si>
  <si>
    <t>BMC SPORTS SCIENCE MEDICINE AND REHABILITATION</t>
  </si>
  <si>
    <t>INTERNIST</t>
  </si>
  <si>
    <t>INDIAN GEOTECHNICAL JOURNAL</t>
  </si>
  <si>
    <t>JOURNAL OF ARTIFICIAL ORGANS</t>
  </si>
  <si>
    <t>ENGINEERING, BIOMEDICAL;TRANSPLANTATION</t>
  </si>
  <si>
    <t>POTATO RESEARCH</t>
  </si>
  <si>
    <t>MARITIME STUDIES</t>
  </si>
  <si>
    <t>SATELLITE NAVIGATION</t>
  </si>
  <si>
    <t>ENGINEERING, AEROSPACE;REMOTE SENSING;TELECOMMUNICATIONS</t>
  </si>
  <si>
    <t>ENERGY ECOLOGY AND ENVIRONMENT</t>
  </si>
  <si>
    <t>POPULATION AND ENVIRONMENT</t>
  </si>
  <si>
    <t>DEMOGRAPHY;ENVIRONMENTAL STUDIES</t>
  </si>
  <si>
    <t>ACTA MATHEMATICA HUNGARICA</t>
  </si>
  <si>
    <t>POSITIVITY</t>
  </si>
  <si>
    <t>NPJ SCIENCE OF LEARNING</t>
  </si>
  <si>
    <t>EDUCATION &amp; EDUCATIONAL RESEARCH;NEUROSCIENCES;PSYCHOLOGY, EXPERIMENTAL</t>
  </si>
  <si>
    <t>JOURNAL OF INTERNATIONAL RELATIONS AND DEVELOPMENT</t>
  </si>
  <si>
    <t>INTERNATIONAL RELATIONS;POLITICAL SCIENCE</t>
  </si>
  <si>
    <t>INFORMATION SYSTEMS AND E-BUSINESS MANAGEMENT</t>
  </si>
  <si>
    <t>ACTA MATHEMATICA SINICA-ENGLISH SERIES</t>
  </si>
  <si>
    <t>JOURNAL OF ENGINEERING PHYSICS AND THERMOPHYSICS</t>
  </si>
  <si>
    <t>SOFTWARE QUALITY JOURNAL</t>
  </si>
  <si>
    <t>JOURNAL OF SCHEDULING</t>
  </si>
  <si>
    <t>ENGINEERING, MANUFACTURING;OPERATIONS RESEARCH &amp; MANAGEMENT SCIENCE</t>
  </si>
  <si>
    <t>ORGANISMS DIVERSITY &amp; EVOLUTION</t>
  </si>
  <si>
    <t>EVOLUTIONARY BIOLOGY;ZOOLOGY</t>
  </si>
  <si>
    <t>SHAPE MEMORY AND SUPERELASTICITY</t>
  </si>
  <si>
    <t>PLANT REPRODUCTION</t>
  </si>
  <si>
    <t>PLANT SCIENCES;REPRODUCTIVE BIOLOGY</t>
  </si>
  <si>
    <t>PROGRESS IN ARTIFICIAL INTELLIGENCE</t>
  </si>
  <si>
    <t>AFRIKA MATEMATIKA</t>
  </si>
  <si>
    <t>FLEXIBLE SERVICES AND MANUFACTURING JOURNAL</t>
  </si>
  <si>
    <t>ADVANCES IN DATA ANALYSIS AND CLASSIFICATION</t>
  </si>
  <si>
    <t>CLAYS AND CLAY MINERALS</t>
  </si>
  <si>
    <t>CHEMISTRY, PHYSICAL;GEOSCIENCES, MULTIDISCIPLINARY;MINERALOGY;SOIL SCIENCE;WATER RESOURCES</t>
  </si>
  <si>
    <t>CEREAL RESEARCH COMMUNICATIONS</t>
  </si>
  <si>
    <t>GEOMAGNETISM AND AERONOMY</t>
  </si>
  <si>
    <t>INTERNATIONAL JOURNAL OF DIABETES IN DEVELOPING COUNTRIES</t>
  </si>
  <si>
    <t>COMPUTER VISION - ECCV 2018 WORKSHOPS, PT I</t>
  </si>
  <si>
    <t>JOURNAL OF MATHEMATICAL FLUID MECHANICS</t>
  </si>
  <si>
    <t>MATHEMATICS, APPLIED;MATHEMATICS, INTERDISCIPLINARY APPLICATIONS;MECHANICS;PHYSICS, FLUIDS &amp; PLASMAS</t>
  </si>
  <si>
    <t>CANCER &amp; METABOLISM</t>
  </si>
  <si>
    <t>METALLURGIST</t>
  </si>
  <si>
    <t>ANTIMICROBIAL PEPTIDES: BASICS FOR CLINICAL APPLICATION</t>
  </si>
  <si>
    <t>EURASIAN ECONOMIC REVIEW</t>
  </si>
  <si>
    <t>COMPARATIVE EUROPEAN POLITICS</t>
  </si>
  <si>
    <t>HIGHER EDUCATION POLICY</t>
  </si>
  <si>
    <t>DATA SCIENCE AND ENGINEERING</t>
  </si>
  <si>
    <t>CRIME LAW AND SOCIAL CHANGE</t>
  </si>
  <si>
    <t>CRIMINOLOGY &amp; PENOLOGY;SOCIAL SCIENCES, INTERDISCIPLINARY</t>
  </si>
  <si>
    <t>CHROMOSOMA</t>
  </si>
  <si>
    <t>THEORETICAL AND MATHEMATICAL PHYSICS</t>
  </si>
  <si>
    <t>PHYSICS, MATHEMATICAL;PHYSICS, MULTIDISCIPLINARY</t>
  </si>
  <si>
    <t>JOURNAL OF NONVERBAL BEHAVIOR</t>
  </si>
  <si>
    <t>TEST</t>
  </si>
  <si>
    <t>SET-VALUED AND VARIATIONAL ANALYSIS</t>
  </si>
  <si>
    <t>JOURNAL OF AGRICULTURAL &amp; ENVIRONMENTAL ETHICS</t>
  </si>
  <si>
    <t>AGRICULTURE, MULTIDISCIPLINARY;AGRONOMY;ENVIRONMENTAL SCIENCES;ETHICS;HISTORY &amp; PHILOSOPHY OF SCIENCE;MULTIDISCIPLINARY SCIENCES</t>
  </si>
  <si>
    <t>EVOLUTIONARY BIOLOGY</t>
  </si>
  <si>
    <t>PHARMACEUTICAL MEDICINE</t>
  </si>
  <si>
    <t>MEMETIC COMPUTING</t>
  </si>
  <si>
    <t>MEDICAL IMAGE COMPUTING AND COMPUTER ASSISTED INTERVENTION - MICCAI 2019, PT V</t>
  </si>
  <si>
    <t>BULLETIN OF THE BRAZILIAN MATHEMATICAL SOCIETY</t>
  </si>
  <si>
    <t>RESEARCH INTEGRITY AND PEER REVIEW</t>
  </si>
  <si>
    <t>QUALITATIVE THEORY OF DYNAMICAL SYSTEMS</t>
  </si>
  <si>
    <t>JOURNAL OF HEURISTICS</t>
  </si>
  <si>
    <t>AUSTRALASIAN PHYSICAL &amp; ENGINEERING SCIENCES IN MEDICINE</t>
  </si>
  <si>
    <t>INTERNATIONAL JOURNAL OF INDUSTRIAL CHEMISTRY</t>
  </si>
  <si>
    <t>CYBERSECURITY</t>
  </si>
  <si>
    <t>PROGRESS IN BIOMATERIALS</t>
  </si>
  <si>
    <t>GEOCHEMISTRY INTERNATIONAL</t>
  </si>
  <si>
    <t>JOURNAL OF CHINESE POLITICAL SCIENCE</t>
  </si>
  <si>
    <t>AREA STUDIES;POLITICAL SCIENCE</t>
  </si>
  <si>
    <t>JOURNAL OF THEORETICAL PROBABILITY</t>
  </si>
  <si>
    <t>THEORETICAL AND COMPUTATIONAL FLUID DYNAMICS</t>
  </si>
  <si>
    <t>REVIEW OF INDUSTRIAL ORGANIZATION</t>
  </si>
  <si>
    <t>ECONOMICS;MANAGEMENT</t>
  </si>
  <si>
    <t>COST EFFECTIVENESS AND RESOURCE ALLOCATION</t>
  </si>
  <si>
    <t>JOURNAL OF CONTEMPORARY PSYCHOTHERAPY</t>
  </si>
  <si>
    <t>OPERATIONS MANAGEMENT RESEARCH</t>
  </si>
  <si>
    <t>ZOOLOGICAL LETTERS</t>
  </si>
  <si>
    <t>BANACH JOURNAL OF MATHEMATICAL ANALYSIS</t>
  </si>
  <si>
    <t>AUTOMATION AND REMOTE CONTROL</t>
  </si>
  <si>
    <t>AUTOMATION &amp; CONTROL SYSTEMS;INSTRUMENTS &amp; INSTRUMENTATION</t>
  </si>
  <si>
    <t>INTELLIGENT SERVICE ROBOTICS</t>
  </si>
  <si>
    <t>REVIEW OF PHILOSOPHY AND PSYCHOLOGY</t>
  </si>
  <si>
    <t>CELESTIAL MECHANICS &amp; DYNAMICAL ASTRONOMY</t>
  </si>
  <si>
    <t>ASTRONOMY &amp; ASTROPHYSICS;MATHEMATICS, INTERDISCIPLINARY APPLICATIONS</t>
  </si>
  <si>
    <t>DIFFERENTIAL EQUATIONS AND DYNAMICAL SYSTEMS</t>
  </si>
  <si>
    <t>RICERCHE DI MATEMATICA</t>
  </si>
  <si>
    <t>PSYCHOLOGICAL RECORD</t>
  </si>
  <si>
    <t>AUTONOMOUS AGENTS AND MULTI-AGENT SYSTEMS</t>
  </si>
  <si>
    <t>JOURNAL OF PHASE EQUILIBRIA AND DIFFUSION</t>
  </si>
  <si>
    <t>PSYCHOLOGICAL INJURY &amp; LAW</t>
  </si>
  <si>
    <t>ARCHIV DER MATHEMATIK</t>
  </si>
  <si>
    <t>UROLOGE</t>
  </si>
  <si>
    <t>INTERNATIONAL JOURNAL OF COMPUTER-SUPPORTED COLLABORATIVE LEARNING</t>
  </si>
  <si>
    <t>EDUCATION &amp; EDUCATIONAL RESEARCH;INFORMATION SCIENCE &amp; LIBRARY SCIENCE</t>
  </si>
  <si>
    <t>APPLIED ENTOMOLOGY AND ZOOLOGY</t>
  </si>
  <si>
    <t>MANUSCRIPTA MATHEMATICA</t>
  </si>
  <si>
    <t>NUCLEAR MEDICINE AND MOLECULAR IMAGING</t>
  </si>
  <si>
    <t>JOURNAL OF ORTHOPAEDICS AND TRAUMATOLOGY</t>
  </si>
  <si>
    <t>MATHEMATICAL SCIENCES</t>
  </si>
  <si>
    <t>JOURNAL OF GENERAL PLANT PATHOLOGY</t>
  </si>
  <si>
    <t>ASIA PACIFIC EDUCATION REVIEW</t>
  </si>
  <si>
    <t>COGNITIVE PROCESSING</t>
  </si>
  <si>
    <t>INTERNATIONAL JOURNAL OF GEOSYNTHETICS AND GROUND ENGINEERING</t>
  </si>
  <si>
    <t>AEQUATIONES MATHEMATICAE</t>
  </si>
  <si>
    <t>SELECTA MATHEMATICA-NEW SERIES</t>
  </si>
  <si>
    <t>HUMAN GENOME VARIATION</t>
  </si>
  <si>
    <t>CONSTRUCTIVE APPROXIMATION</t>
  </si>
  <si>
    <t>SCHMERZ</t>
  </si>
  <si>
    <t>ANESTHESIOLOGY;CLINICAL NEUROLOGY</t>
  </si>
  <si>
    <t>GESUNDE PFLANZEN</t>
  </si>
  <si>
    <t>JOURNAL OF GEOVISUALIZATION AND SPATIAL ANALYSIS</t>
  </si>
  <si>
    <t>ENVIRONMENTAL SCIENCES;GEOGRAPHY;GEOGRAPHY, PHYSICAL;REMOTE SENSING</t>
  </si>
  <si>
    <t>PUBLIC TRANSPORT</t>
  </si>
  <si>
    <t>TRANSPORTATION SCIENCE &amp; TECHNOLOGY</t>
  </si>
  <si>
    <t>RADIOLOGICAL PHYSICS AND TECHNOLOGY</t>
  </si>
  <si>
    <t>GEOMETRIC AND FUNCTIONAL ANALYSIS</t>
  </si>
  <si>
    <t>JOURNAL OF OCEANOGRAPHY</t>
  </si>
  <si>
    <t>ALGEBRAS AND REPRESENTATION THEORY</t>
  </si>
  <si>
    <t>JOURNAL OF FUSION ENERGY</t>
  </si>
  <si>
    <t>SEXUALITY &amp; CULTURE-AN INTERDISCIPLINARY JOURNAL</t>
  </si>
  <si>
    <t>HIGH TEMPERATURE</t>
  </si>
  <si>
    <t>ECONOMIC CHANGE AND RESTRUCTURING</t>
  </si>
  <si>
    <t>JOURNAL OF OCCUPATIONAL MEDICINE AND TOXICOLOGY</t>
  </si>
  <si>
    <t>BIT NUMERICAL MATHEMATICS</t>
  </si>
  <si>
    <t>MAMMALIAN GENOME</t>
  </si>
  <si>
    <t>OR SPECTRUM</t>
  </si>
  <si>
    <t>DISCRETE &amp; COMPUTATIONAL GEOMETRY</t>
  </si>
  <si>
    <t>COMPUTER SCIENCE, THEORY &amp; METHODS;MATHEMATICS</t>
  </si>
  <si>
    <t>INJURY EPIDEMIOLOGY</t>
  </si>
  <si>
    <t>CALCOLO</t>
  </si>
  <si>
    <t>THALASSAS</t>
  </si>
  <si>
    <t>EVODEVO</t>
  </si>
  <si>
    <t>DEVELOPMENTAL BIOLOGY;EVOLUTIONARY BIOLOGY</t>
  </si>
  <si>
    <t>INTEGRATIVE PSYCHOLOGICAL AND BEHAVIORAL SCIENCE</t>
  </si>
  <si>
    <t>NEUROSCIENCES;PSYCHOLOGY, BIOLOGICAL</t>
  </si>
  <si>
    <t>CLINICAL AND TRANSLATIONAL IMAGING</t>
  </si>
  <si>
    <t>HORMONES &amp; CANCER</t>
  </si>
  <si>
    <t>ENDOCRINOLOGY &amp; METABOLISM;ONCOLOGY</t>
  </si>
  <si>
    <t>COMBUSTION EXPLOSION AND SHOCK WAVES</t>
  </si>
  <si>
    <t>ENERGY &amp; FUELS;ENGINEERING, CHEMICAL;ENGINEERING, MULTIDISCIPLINARY;MATERIALS SCIENCE, MULTIDISCIPLINARY;THERMODYNAMICS</t>
  </si>
  <si>
    <t>SMART LEARNING ENVIRONMENTS</t>
  </si>
  <si>
    <t>GEOENVIRONMENTAL DISASTERS</t>
  </si>
  <si>
    <t>TERRESTRIAL ATMOSPHERIC AND OCEANIC SCIENCES</t>
  </si>
  <si>
    <t>GEOSCIENCES, MULTIDISCIPLINARY;METEOROLOGY &amp; ATMOSPHERIC SCIENCES;OCEANOGRAPHY</t>
  </si>
  <si>
    <t>NEUROGENETICS</t>
  </si>
  <si>
    <t>BIOCHEMISTRY &amp; MOLECULAR BIOLOGY;CLINICAL NEUROLOGY;GENETICS &amp; HEREDITY</t>
  </si>
  <si>
    <t>BILE ACIDS AND THEIR RECEPTORS</t>
  </si>
  <si>
    <t>EVOLUTIONARY PSYCHOLOGICAL SCIENCE</t>
  </si>
  <si>
    <t>FASHION AND TEXTILES</t>
  </si>
  <si>
    <t>MATERIALS SCIENCE, TEXTILES</t>
  </si>
  <si>
    <t>RADIOLOGE</t>
  </si>
  <si>
    <t>MINERALOGY AND PETROLOGY</t>
  </si>
  <si>
    <t>THEORETICAL ECOLOGY</t>
  </si>
  <si>
    <t>CARBON BALANCE AND MANAGEMENT</t>
  </si>
  <si>
    <t>EURO-MEDITERRANEAN JOURNAL FOR ENVIRONMENTAL INTEGRATION</t>
  </si>
  <si>
    <t>MECHANICS OF COMPOSITE MATERIALS</t>
  </si>
  <si>
    <t>MATERIALS SCIENCE, COMPOSITES;MECHANICS;POLYMER SCIENCE</t>
  </si>
  <si>
    <t>JOURNAL OF AGRICULTURAL BIOLOGICAL AND ENVIRONMENTAL STATISTICS</t>
  </si>
  <si>
    <t>BIOLOGY;MATHEMATICAL &amp; COMPUTATIONAL BIOLOGY;MATHEMATICS, APPLIED;MATHEMATICS, INTERDISCIPLINARY APPLICATIONS;STATISTICS &amp; PROBABILITY</t>
  </si>
  <si>
    <t>BMC INTERNATIONAL HEALTH AND HUMAN RIGHTS</t>
  </si>
  <si>
    <t>BRAIN TUMOR PATHOLOGY</t>
  </si>
  <si>
    <t>CLINICAL NEUROLOGY;ONCOLOGY;PATHOLOGY</t>
  </si>
  <si>
    <t>DRUGS &amp; THERAPY PERSPECTIVES</t>
  </si>
  <si>
    <t>JOURNAL OF AUTOMATED REASONING</t>
  </si>
  <si>
    <t>INTERNATIONAL JOURNAL OF ARTIFICIAL INTELLIGENCE IN EDUCATION</t>
  </si>
  <si>
    <t>GRAPHS AND COMBINATORICS</t>
  </si>
  <si>
    <t>BIOPSYCHOSOCIAL MEDICINE</t>
  </si>
  <si>
    <t>PSYCHIATRY;PSYCHOLOGY, MULTIDISCIPLINARY</t>
  </si>
  <si>
    <t>ACTA POLITICA</t>
  </si>
  <si>
    <t>JOURNAL OF DYNAMIC BEHAVIOR OF MATERIALS</t>
  </si>
  <si>
    <t>CULTURE MEDICINE AND PSYCHIATRY</t>
  </si>
  <si>
    <t>ANTHROPOLOGY;PSYCHIATRY;SOCIAL SCIENCES, BIOMEDICAL;SOCIAL SCIENCES, INTERDISCIPLINARY</t>
  </si>
  <si>
    <t>JOURNAL OF PALEOLITHIC ARCHAEOLOGY</t>
  </si>
  <si>
    <t>ANNALS OF THE INSTITUTE OF STATISTICAL MATHEMATICS</t>
  </si>
  <si>
    <t>MATHEMATICS;STATISTICS &amp; PROBABILITY</t>
  </si>
  <si>
    <t>RESEARCH IN ENGINEERING DESIGN</t>
  </si>
  <si>
    <t>ENGINEERING, INDUSTRIAL;ENGINEERING, MANUFACTURING;ENGINEERING, MULTIDISCIPLINARY</t>
  </si>
  <si>
    <t>JOURNAL OF ALGEBRAIC COMBINATORICS</t>
  </si>
  <si>
    <t>JOURNAL OF CONSUMER PROTECTION AND FOOD SAFETY</t>
  </si>
  <si>
    <t>POLYMER SCIENCE SERIES B</t>
  </si>
  <si>
    <t>NOTFALL &amp; RETTUNGSMEDIZIN</t>
  </si>
  <si>
    <t>JOURNAL OF PSEUDO-DIFFERENTIAL OPERATORS AND APPLICATIONS</t>
  </si>
  <si>
    <t>JOURNAL OF ARCHAEOLOGICAL RESEARCH</t>
  </si>
  <si>
    <t>CATALYSIS SURVEYS FROM ASIA</t>
  </si>
  <si>
    <t>CARDIOVASCULAR ULTRASOUND</t>
  </si>
  <si>
    <t>BORDERLINE PERSONALITY DISORDER AND EMOTION DYSREGULATION</t>
  </si>
  <si>
    <t>INTERNATIONAL TAX AND PUBLIC FINANCE</t>
  </si>
  <si>
    <t>LANDSCAPE AND ECOLOGICAL ENGINEERING</t>
  </si>
  <si>
    <t>JOURNAL OF MARKETING ANALYTICS</t>
  </si>
  <si>
    <t>NETWORK MODELING AND ANALYSIS IN HEALTH INFORMATICS AND BIOINFORMATICS</t>
  </si>
  <si>
    <t>JOURNAL OF PHILOSOPHICAL LOGIC</t>
  </si>
  <si>
    <t>SEXUALITY AND DISABILITY</t>
  </si>
  <si>
    <t>CANCER NANOTECHNOLOGY</t>
  </si>
  <si>
    <t>NANOSCIENCE &amp; NANOTECHNOLOGY;ONCOLOGY</t>
  </si>
  <si>
    <t>STUDIES IN PHILOSOPHY AND EDUCATION</t>
  </si>
  <si>
    <t>EDUCATION &amp; EDUCATIONAL RESEARCH;PHILOSOPHY</t>
  </si>
  <si>
    <t>JOURNAL OF CONSUMER POLICY</t>
  </si>
  <si>
    <t>PROCESS INTEGRATION AND OPTIMIZATION FOR SUSTAINABILITY</t>
  </si>
  <si>
    <t>ENERGY &amp; FUELS;ENGINEERING, CHEMICAL;ENGINEERING, ENVIRONMENTAL;ENVIRONMENTAL SCIENCES;GREEN &amp; SUSTAINABLE SCIENCE &amp; TECHNOLOGY</t>
  </si>
  <si>
    <t>SOCIAL THEORY &amp; HEALTH</t>
  </si>
  <si>
    <t>SOCIAL SCIENCES, BIOMEDICAL</t>
  </si>
  <si>
    <t>EUROPEAN JOURNAL OF PLASTIC SURGERY</t>
  </si>
  <si>
    <t>SENSING AND IMAGING</t>
  </si>
  <si>
    <t>INSTRUMENTS &amp; INSTRUMENTATION</t>
  </si>
  <si>
    <t>TROPICAL ECOLOGY</t>
  </si>
  <si>
    <t>LIGHT METALS 2019</t>
  </si>
  <si>
    <t>MACHINE LEARNING IN MEDICAL IMAGING (MLMI 2019)</t>
  </si>
  <si>
    <t>MINERAL ECONOMICS</t>
  </si>
  <si>
    <t>GEOMETRIAE DEDICATA</t>
  </si>
  <si>
    <t>ETHICAL THEORY AND MORAL PRACTICE</t>
  </si>
  <si>
    <t>ERWERBS-OBSTBAU</t>
  </si>
  <si>
    <t>EVOLUTIONARY ALGORITHMS AND NEURAL NETWORKS: THEORY AND APPLICATIONS</t>
  </si>
  <si>
    <t>PALZ</t>
  </si>
  <si>
    <t>REFRACTORIES AND INDUSTRIAL CERAMICS</t>
  </si>
  <si>
    <t>LANGUAGE POLICY</t>
  </si>
  <si>
    <t>REQUIREMENTS ENGINEERING</t>
  </si>
  <si>
    <t>HEALTH ECONOMICS REVIEW</t>
  </si>
  <si>
    <t>EGYPTIAN JOURNAL OF NEUROLOGY PSYCHIATRY AND NEUROSURGERY</t>
  </si>
  <si>
    <t>JOURNAL OF APPLIED MECHANICS AND TECHNICAL PHYSICS</t>
  </si>
  <si>
    <t>MECHANICS;PHYSICS, APPLIED</t>
  </si>
  <si>
    <t>JOURNAL OF INTERNATIONAL ENTREPRENEURSHIP</t>
  </si>
  <si>
    <t>SYSTEMATIC PARASITOLOGY</t>
  </si>
  <si>
    <t>CEN CASE REPORTS</t>
  </si>
  <si>
    <t>MATHEMATICS EDUCATION RESEARCH JOURNAL</t>
  </si>
  <si>
    <t>RACE AND SOCIAL PROBLEMS</t>
  </si>
  <si>
    <t>ETHNIC STUDIES;SOCIAL SCIENCES, INTERDISCIPLINARY;SOCIOLOGY</t>
  </si>
  <si>
    <t>CVIR ENDOVASCULAR</t>
  </si>
  <si>
    <t>CARDIAC &amp; CARDIOVASCULAR SYSTEMS;PERIPHERAL VASCULAR DISEASE;RADIOLOGY, NUCLEAR MEDICINE &amp; MEDICAL IMAGING</t>
  </si>
  <si>
    <t>EUROPEAN JOURNAL ON CRIMINAL POLICY AND RESEARCH</t>
  </si>
  <si>
    <t>ANIMAL BIOTELEMETRY</t>
  </si>
  <si>
    <t>BIODIVERSITY CONSERVATION;ECOLOGY;MARINE &amp; FRESHWATER BIOLOGY</t>
  </si>
  <si>
    <t>METACOGNITION AND LEARNING</t>
  </si>
  <si>
    <t>LANGUAGE RESOURCES AND EVALUATION</t>
  </si>
  <si>
    <t>SECURITY JOURNAL</t>
  </si>
  <si>
    <t>TROPICAL DISEASES TRAVEL MEDICINE AND VACCINES</t>
  </si>
  <si>
    <t>INFECTIOUS DISEASES;PUBLIC, ENVIRONMENTAL &amp; OCCUPATIONAL HEALTH;TROPICAL MEDICINE</t>
  </si>
  <si>
    <t>SEMIGROUP FORUM</t>
  </si>
  <si>
    <t>JOURNAL OF RISK AND UNCERTAINTY</t>
  </si>
  <si>
    <t>ARTIFICIAL INTELLIGENCE AND LAW</t>
  </si>
  <si>
    <t>COMPUTER SCIENCE, ARTIFICIAL INTELLIGENCE;COMPUTER SCIENCE, INTERDISCIPLINARY APPLICATIONS;LAW</t>
  </si>
  <si>
    <t>DOKLADY BIOCHEMISTRY AND BIOPHYSICS</t>
  </si>
  <si>
    <t>IZVESTIYA-PHYSICS OF THE SOLID EARTH</t>
  </si>
  <si>
    <t>DYNAMIC GAMES AND APPLICATIONS</t>
  </si>
  <si>
    <t>FACIES</t>
  </si>
  <si>
    <t>SEXUALITY AND CULTURE</t>
  </si>
  <si>
    <t>JOURNAL OF CRYPTOLOGY</t>
  </si>
  <si>
    <t>COMPUTER SCIENCE, THEORY &amp; METHODS;ENGINEERING, ELECTRICAL &amp; ELECTRONIC;MATHEMATICS, APPLIED</t>
  </si>
  <si>
    <t>MARINE GEOPHYSICAL RESEARCH</t>
  </si>
  <si>
    <t>GEOCHEMISTRY &amp; GEOPHYSICS;OCEANOGRAPHY</t>
  </si>
  <si>
    <t>ICHTHYOLOGICAL RESEARCH</t>
  </si>
  <si>
    <t>FISHERIES;MARINE &amp; FRESHWATER BIOLOGY;ZOOLOGY</t>
  </si>
  <si>
    <t>JOURNAL OF MARINE SCIENCE AND APPLICATION</t>
  </si>
  <si>
    <t>ENGINEERING, MARINE</t>
  </si>
  <si>
    <t>NEUROGLIA IN NEURODEGENERATIVE DISEASES</t>
  </si>
  <si>
    <t>JOURNAL OF CULTURAL ECONOMICS</t>
  </si>
  <si>
    <t>EDUCATIONAL ASSESSMENT EVALUATION AND ACCOUNTABILITY</t>
  </si>
  <si>
    <t>JOURNAL OF ECHOCARDIOGRAPHY</t>
  </si>
  <si>
    <t>KUNSTLICHE INTELLIGENZ</t>
  </si>
  <si>
    <t>PERIOPERATIVE MEDICINE</t>
  </si>
  <si>
    <t>ANESTHESIOLOGY;SURGERY</t>
  </si>
  <si>
    <t>EUROPEAN JOURNAL FOR PHILOSOPHY OF SCIENCE</t>
  </si>
  <si>
    <t>INTERNATIONAL JOURNAL OF WIRELESS INFORMATION NETWORKS</t>
  </si>
  <si>
    <t>MEDICAL MOLECULAR MORPHOLOGY</t>
  </si>
  <si>
    <t>PFG-JOURNAL OF PHOTOGRAMMETRY REMOTE SENSING AND GEOINFORMATION SCIENCE</t>
  </si>
  <si>
    <t>IMAGING SCIENCE &amp; PHOTOGRAPHIC TECHNOLOGY;REMOTE SENSING</t>
  </si>
  <si>
    <t>JPC-JOURNAL OF PLANAR CHROMATOGRAPHY-MODERN TLC</t>
  </si>
  <si>
    <t>JOURNAL OF HEALTH POPULATION AND NUTRITION</t>
  </si>
  <si>
    <t>MINERVA</t>
  </si>
  <si>
    <t>EDUCATION &amp; EDUCATIONAL RESEARCH;HISTORY &amp; PHILOSOPHY OF SCIENCE;SOCIAL ISSUES;SOCIAL SCIENCES, INTERDISCIPLINARY</t>
  </si>
  <si>
    <t>LOSS AND DAMAGE FROM CLIMATE CHANGE: CONCEPTS, METHODS AND POLICY OPTIONS</t>
  </si>
  <si>
    <t>JOURNAL OF POPULATION AGEING</t>
  </si>
  <si>
    <t>LEARNING ENVIRONMENTS RESEARCH</t>
  </si>
  <si>
    <t>RETINAL DEGENERATIVE DISEASES: MECHANISMS AND EXPERIMENTAL THERAPY</t>
  </si>
  <si>
    <t>SWISS JOURNAL OF GEOSCIENCES</t>
  </si>
  <si>
    <t>GEOLOGY;GEOSCIENCES, MULTIDISCIPLINARY;MINERALOGY</t>
  </si>
  <si>
    <t>COMPUTATIONAL METHODS AND FUNCTION THEORY</t>
  </si>
  <si>
    <t>SOIL ECOLOGY LETTERS</t>
  </si>
  <si>
    <t>INTERNATIONAL JOURNAL ON DOCUMENT ANALYSIS AND RECOGNITION</t>
  </si>
  <si>
    <t>INTERNATIONAL POLITICS</t>
  </si>
  <si>
    <t>BMC SYSTEMS BIOLOGY</t>
  </si>
  <si>
    <t>INSTRUMENTS AND EXPERIMENTAL TECHNIQUES</t>
  </si>
  <si>
    <t>TRENDS IN ORGANIZED CRIME</t>
  </si>
  <si>
    <t>DOKLADY MATHEMATICS</t>
  </si>
  <si>
    <t>JOURNAL OF ADULT DEVELOPMENT</t>
  </si>
  <si>
    <t>QUALITATIVE SOCIOLOGY</t>
  </si>
  <si>
    <t>ENVIRONMENTAL MICROBIOME</t>
  </si>
  <si>
    <t>BRAINLESION: GLIOMA, MULTIPLE SCLEROSIS, STROKE AND TRAUMATIC BRAIN INJURIES, BRAINLES 2018, PT I</t>
  </si>
  <si>
    <t>JOURNAL OF PRIMARY PREVENTION</t>
  </si>
  <si>
    <t>JOURNAL OF EDUCATIONAL CHANGE</t>
  </si>
  <si>
    <t>JOURNAL OF RATIONAL-EMOTIVE AND COGNITIVE-BEHAVIOR THERAPY</t>
  </si>
  <si>
    <t>NATURAL LANGUAGE &amp; LINGUISTIC THEORY</t>
  </si>
  <si>
    <t>JOURNAL OF THE EGYPTIAN PUBLIC HEALTH ASSOCIATION</t>
  </si>
  <si>
    <t>DOKLADY PHYSICS</t>
  </si>
  <si>
    <t>MECHANICS;PHYSICS, MULTIDISCIPLINARY</t>
  </si>
  <si>
    <t>JOURNAL OF COMPUTER VIROLOGY AND HACKING TECHNIQUES</t>
  </si>
  <si>
    <t>RAILWAY ENGINEERING SCIENCE</t>
  </si>
  <si>
    <t>CEAS SPACE JOURNAL</t>
  </si>
  <si>
    <t>HEAD &amp; FACE MEDICINE</t>
  </si>
  <si>
    <t>HEREDITARY CANCER IN CLINICAL PRACTICE</t>
  </si>
  <si>
    <t>JOURNAL ON MULTIMODAL USER INTERFACES</t>
  </si>
  <si>
    <t>COMPUTER SCIENCE, ARTIFICIAL INTELLIGENCE;COMPUTER SCIENCE, CYBERNETICS</t>
  </si>
  <si>
    <t>EXPERIMENTAL ASTRONOMY</t>
  </si>
  <si>
    <t>VISUAL COMPUTING FOR INDUSTRY BIOMEDICINE AND ART</t>
  </si>
  <si>
    <t>COMPUTER SCIENCE, INTERDISCIPLINARY APPLICATIONS;ENGINEERING, ELECTRICAL &amp; ELECTRONIC;IMAGING SCIENCE &amp; PHOTOGRAPHIC TECHNOLOGY</t>
  </si>
  <si>
    <t>SPRINGER HANDBOOK OF SCIENCE AND TECHNOLOGY INDICATORS</t>
  </si>
  <si>
    <t>RENAL REPLACEMENT THERAPY</t>
  </si>
  <si>
    <t>POWDER METALLURGY AND METAL CERAMICS</t>
  </si>
  <si>
    <t>MATERIALS SCIENCE, CERAMICS;METALLURGY &amp; METALLURGICAL ENGINEERING</t>
  </si>
  <si>
    <t>BMC DEVELOPMENTAL BIOLOGY</t>
  </si>
  <si>
    <t>SLEEP AND BIOLOGICAL RHYTHMS</t>
  </si>
  <si>
    <t>BOTANICAL REVIEW</t>
  </si>
  <si>
    <t>HARMONY SEARCH AND NATURE INSPIRED OPTIMIZATION ALGORITHMS</t>
  </si>
  <si>
    <t>JOURNAL OF MATHEMATICS TEACHER EDUCATION</t>
  </si>
  <si>
    <t>ADVANCES IN OPERATOR THEORY</t>
  </si>
  <si>
    <t>METAL SCIENCE AND HEAT TREATMENT</t>
  </si>
  <si>
    <t>ADVANCES IN COMPUTER VISION, CVC, VOL 1</t>
  </si>
  <si>
    <t>JOURNAL OF PHYSIOLOGICAL ANTHROPOLOGY</t>
  </si>
  <si>
    <t>ADVANCES IN CRYPTOLOGY - EUROCRYPT 2019, PT I</t>
  </si>
  <si>
    <t>PATTERN RECOGNITION AND IMAGE ANALYSIS</t>
  </si>
  <si>
    <t>FOUNDATIONS OF SCIENCE</t>
  </si>
  <si>
    <t>JOURNAL OF MAMMARY GLAND BIOLOGY AND NEOPLASIA</t>
  </si>
  <si>
    <t>ENDOCRINOLOGY &amp; METABOLISM;ONCOLOGY;PHYSIOLOGY</t>
  </si>
  <si>
    <t>SYSTEMIC PRACTICE AND ACTION RESEARCH</t>
  </si>
  <si>
    <t>BIODATA MINING</t>
  </si>
  <si>
    <t>CARDIO-ONCOLOGY</t>
  </si>
  <si>
    <t>ANNALS OF FUNCTIONAL ANALYSIS</t>
  </si>
  <si>
    <t>JOURNAL OF THEORETICAL AND APPLIED PHYSICS</t>
  </si>
  <si>
    <t>BOTANICAL STUDIES</t>
  </si>
  <si>
    <t>ADVANCES IN CRYPTOLOGY - CRYPTO 2019, PT III</t>
  </si>
  <si>
    <t>JOURNAL OF DYNAMICAL AND CONTROL SYSTEMS</t>
  </si>
  <si>
    <t>INDIAN JOURNAL OF THORACIC AND CARDIOVASCULAR SURGERY</t>
  </si>
  <si>
    <t>JOURNAL OF ENGINEERING MATHEMATICS</t>
  </si>
  <si>
    <t>AGRICULTURAL AND FOOD ECONOMICS</t>
  </si>
  <si>
    <t>AGRICULTURAL ECONOMICS &amp; POLICY;ECONOMICS</t>
  </si>
  <si>
    <t>ADHD-ATTENTION DEFICIT AND HYPERACTIVITY DISORDERS</t>
  </si>
  <si>
    <t>FORSCHUNG IM INGENIEURWESEN-ENGINEERING RESEARCH</t>
  </si>
  <si>
    <t>HYPERFINE INTERACTIONS</t>
  </si>
  <si>
    <t>PHYSICS, ATOMIC, MOLECULAR &amp; CHEMICAL;PHYSICS, CONDENSED MATTER;PHYSICS, NUCLEAR</t>
  </si>
  <si>
    <t>INSTRUCTIONAL SCIENCE</t>
  </si>
  <si>
    <t>INDUSTRY 4.0: INDUSTRIAL REVOLUTION OF THE 21ST CENTURY</t>
  </si>
  <si>
    <t>INTERNATIONAL JOURNAL OF INTELLIGENT TRANSPORTATION SYSTEMS RESEARCH</t>
  </si>
  <si>
    <t>URBAN DESIGN INTERNATIONAL</t>
  </si>
  <si>
    <t>ARCHITECTURE;REGIONAL &amp; URBAN PLANNING;URBAN STUDIES</t>
  </si>
  <si>
    <t>JOURNAL OF CLASSIFICATION</t>
  </si>
  <si>
    <t>MATHEMATICS;MATHEMATICS, INTERDISCIPLINARY APPLICATIONS;PSYCHOLOGY, MATHEMATICAL</t>
  </si>
  <si>
    <t>PROCEEDINGS OF THE STEKLOV INSTITUTE OF MATHEMATICS</t>
  </si>
  <si>
    <t>ENVIRONMENTAL ECONOMICS AND POLICY STUDIES</t>
  </si>
  <si>
    <t>LEARNING &amp; BEHAVIOR</t>
  </si>
  <si>
    <t>BEHAVIORAL SCIENCES;PSYCHOLOGY, BIOLOGICAL;PSYCHOLOGY, EXPERIMENTAL;ZOOLOGY</t>
  </si>
  <si>
    <t>HEALTH CARE ANALYSIS</t>
  </si>
  <si>
    <t>ETHICS;HEALTH POLICY &amp; SERVICES;SOCIAL SCIENCES, BIOMEDICAL</t>
  </si>
  <si>
    <t>KNEE SURGERY &amp; RELATED RESEARCH</t>
  </si>
  <si>
    <t>ECONOMIC BOTANY</t>
  </si>
  <si>
    <t>RESEARCH IN THE MATHEMATICAL SCIENCES</t>
  </si>
  <si>
    <t>DRUG TRANSPORTERS IN DRUG DISPOSITION, EFFECTS AND TOXICITY</t>
  </si>
  <si>
    <t>GERMAN JOURNAL OF EXERCISE AND SPORT RESEARCH</t>
  </si>
  <si>
    <t>INTERNATIONAL JOURNAL ON SOFTWARE TOOLS FOR TECHNOLOGY TRANSFER</t>
  </si>
  <si>
    <t>GENES AND ENVIRONMENT</t>
  </si>
  <si>
    <t>COMPUTER AIDED VERIFICATION, CAV 2019, PT I</t>
  </si>
  <si>
    <t>BENI-SUEF UNIVERSITY JOURNAL OF BASIC AND APPLIED SCIENCES</t>
  </si>
  <si>
    <t>EUROPEAN BUSINESS ORGANIZATION LAW REVIEW</t>
  </si>
  <si>
    <t>BUSINESS;LAW</t>
  </si>
  <si>
    <t>FIRST RILEM INTERNATIONAL CONFERENCE ON CONCRETE AND DIGITAL FABRICATION - DIGITAL CONCRETE 2018</t>
  </si>
  <si>
    <t>ACTA GEODAETICA ET GEOPHYSICA</t>
  </si>
  <si>
    <t>INTERNATIONAL JOURNAL FOR EDUCATIONAL AND VOCATIONAL GUIDANCE</t>
  </si>
  <si>
    <t>EDUCATION &amp; EDUCATIONAL RESEARCH;PSYCHOLOGY, APPLIED</t>
  </si>
  <si>
    <t>GEOSCIENCE LETTERS</t>
  </si>
  <si>
    <t>GEOSCIENCES, MULTIDISCIPLINARY;METEOROLOGY &amp; ATMOSPHERIC SCIENCES</t>
  </si>
  <si>
    <t>ARTIFICIAL LIFE AND ROBOTICS</t>
  </si>
  <si>
    <t>JOURNAL OF ASSET MANAGEMENT</t>
  </si>
  <si>
    <t>ANXIETY DISORDERS: RETHINKING AND UNDERSTANDING RECENT DISCOVERIES</t>
  </si>
  <si>
    <t>STATISTICAL METHODS AND APPLICATIONS</t>
  </si>
  <si>
    <t>JOURNAL OF RUSSIAN LASER RESEARCH</t>
  </si>
  <si>
    <t>FINANCE AND STOCHASTICS</t>
  </si>
  <si>
    <t>BUSINESS, FINANCE;MATHEMATICS, INTERDISCIPLINARY APPLICATIONS;SOCIAL SCIENCES, MATHEMATICAL METHODS;STATISTICS &amp; PROBABILITY</t>
  </si>
  <si>
    <t>CURRENT CLINICAL MICROBIOLOGY REPORTS</t>
  </si>
  <si>
    <t>BIOSOCIETIES</t>
  </si>
  <si>
    <t>CONTEMPORARY FAMILY THERAPY</t>
  </si>
  <si>
    <t>CHINA FOUNDRY</t>
  </si>
  <si>
    <t>NEUROPSYCHIATRIE</t>
  </si>
  <si>
    <t>ECHO RESEARCH AND PRACTICE</t>
  </si>
  <si>
    <t>NEUROETHICS</t>
  </si>
  <si>
    <t>KOLNER ZEITSCHRIFT FUR SOZIOLOGIE UND SOZIALPSYCHOLOGIE</t>
  </si>
  <si>
    <t>PSYCHOLOGY, SOCIAL;SOCIOLOGY</t>
  </si>
  <si>
    <t>ADVANCES IN CRYPTOLOGY - EUROCRYPT 2019, PT III</t>
  </si>
  <si>
    <t>TAU BIOLOGY</t>
  </si>
  <si>
    <t>RADIATION DETECTION TECHNOLOGY AND METHODS</t>
  </si>
  <si>
    <t>JOURNAL OF OPHTHALMIC INFLAMMATION AND INFECTION</t>
  </si>
  <si>
    <t>PHILOSOPHIA</t>
  </si>
  <si>
    <t>INTERNATIONAL JOURNAL OF INTELLIGENT ROBOTICS AND APPLICATIONS</t>
  </si>
  <si>
    <t>JOURNAL OF ACADEMIC ETHICS</t>
  </si>
  <si>
    <t>ETHICS</t>
  </si>
  <si>
    <t>CURRENT SEXUAL HEALTH REPORTS</t>
  </si>
  <si>
    <t>HIGH ENERGY CHEMISTRY</t>
  </si>
  <si>
    <t>SOCIAL CHOICE AND WELFARE</t>
  </si>
  <si>
    <t>ECONOMICS;SOCIAL SCIENCES, MATHEMATICAL METHODS</t>
  </si>
  <si>
    <t>ADVANCES IN CRYPTOLOGY - CRYPTO 2019, PT 1</t>
  </si>
  <si>
    <t>PLACE BRANDING AND PUBLIC DIPLOMACY</t>
  </si>
  <si>
    <t>EPJ QUANTUM TECHNOLOGY</t>
  </si>
  <si>
    <t>OPTICS;PHYSICS, ATOMIC, MOLECULAR &amp; CHEMICAL;QUANTUM SCIENCE &amp; TECHNOLOGY</t>
  </si>
  <si>
    <t>INTERNATIONAL JOURNAL OF EARLY CHILDHOOD</t>
  </si>
  <si>
    <t>DRUGS-REAL WORLD OUTCOMES</t>
  </si>
  <si>
    <t>MARITIME SPATIAL PLANNING: PAST, PRESENT, FUTURE</t>
  </si>
  <si>
    <t>BOLETIN DE LA SOCIEDAD MATEMATICA MEXICANA</t>
  </si>
  <si>
    <t>STUDIES IN COMPARATIVE INTERNATIONAL DEVELOPMENT</t>
  </si>
  <si>
    <t>DEVELOPMENT STUDIES;INTERNATIONAL RELATIONS;POLITICAL SCIENCE;REGIONAL &amp; URBAN PLANNING</t>
  </si>
  <si>
    <t>TRANSFORMATION GROUPS</t>
  </si>
  <si>
    <t>GEM-INTERNATIONAL JOURNAL ON GEOMATHEMATICS</t>
  </si>
  <si>
    <t>JOURNAL OF ELECTROCERAMICS</t>
  </si>
  <si>
    <t>NODEA-NONLINEAR DIFFERENTIAL EQUATIONS AND APPLICATIONS</t>
  </si>
  <si>
    <t>INFORMATION AND COMMUNICATION TECHNOLOGIES IN TOURISM 2019</t>
  </si>
  <si>
    <t>LABORATORY ANIMAL RESEARCH</t>
  </si>
  <si>
    <t>MEDICINE, RESEARCH &amp; EXPERIMENTAL;VETERINARY SCIENCES</t>
  </si>
  <si>
    <t>JOURNAL OF COMPUTATIONAL SOCIAL SCIENCE</t>
  </si>
  <si>
    <t>SOCIAL SCIENCES, MATHEMATICAL METHODS</t>
  </si>
  <si>
    <t>POPULATION HEALTH METRICS</t>
  </si>
  <si>
    <t>OPEN ECONOMIES REVIEW</t>
  </si>
  <si>
    <t>ASIA EUROPE JOURNAL</t>
  </si>
  <si>
    <t>INTERNATIONAL RELATIONS</t>
  </si>
  <si>
    <t>JOURNAL OF DEVELOPMENTAL AND LIFE-COURSE CRIMINOLOGY</t>
  </si>
  <si>
    <t>ARTIFICIAL NEURAL NETWORKS AND MACHINE LEARNING - ICANN 2019: WORKSHOP AND SPECIAL SESSIONS</t>
  </si>
  <si>
    <t>COMPUTER SUPPORTED COOPERATIVE WORK-THE JOURNAL OF COLLABORATIVE COMPUTING AND WORK PRACTICES</t>
  </si>
  <si>
    <t>COMBINATORICA</t>
  </si>
  <si>
    <t>4OR-A QUARTERLY JOURNAL OF OPERATIONS RESEARCH</t>
  </si>
  <si>
    <t>IMF ECONOMIC REVIEW</t>
  </si>
  <si>
    <t>GLASS AND CERAMICS</t>
  </si>
  <si>
    <t>JOURNAL OF THE ASTRONAUTICAL SCIENCES</t>
  </si>
  <si>
    <t>EGYPTIAN JOURNAL OF MEDICAL HUMAN GENETICS</t>
  </si>
  <si>
    <t>PULMONARY THERAPY</t>
  </si>
  <si>
    <t>ARABIAN JOURNAL OF MATHEMATICS</t>
  </si>
  <si>
    <t>EMISSION CONTROL SCIENCE AND TECHNOLOGY</t>
  </si>
  <si>
    <t>OCCUPATIONAL HEALTH SCIENCE</t>
  </si>
  <si>
    <t>PSYCHOLOGY, APPLIED;PUBLIC, ENVIRONMENTAL &amp; OCCUPATIONAL HEALTH</t>
  </si>
  <si>
    <t>JOURNAL OF SYSTEMS SCIENCE AND SYSTEMS ENGINEERING</t>
  </si>
  <si>
    <t>CHINESE COMPUTATIONAL LINGUISTICS, CCL 2019</t>
  </si>
  <si>
    <t>EUROPEAN JOURNAL OF MATHEMATICS</t>
  </si>
  <si>
    <t>VIETNAM JOURNAL OF MATHEMATICS</t>
  </si>
  <si>
    <t>WORLD CONGRESS ON MEDICAL PHYSICS AND BIOMEDICAL ENGINEERING 2018, VOL 1</t>
  </si>
  <si>
    <t>RADIOPHYSICS AND QUANTUM ELECTRONICS</t>
  </si>
  <si>
    <t>ENGINEERING, ELECTRICAL &amp; ELECTRONIC;PHYSICS, APPLIED;PHYSICS, FLUIDS &amp; PLASMAS</t>
  </si>
  <si>
    <t>FLUID DYNAMICS</t>
  </si>
  <si>
    <t>JOURNAL OF IBERIAN GEOLOGY</t>
  </si>
  <si>
    <t>BIOBANKING</t>
  </si>
  <si>
    <t>JOURNAL OF ETHOLOGY</t>
  </si>
  <si>
    <t>CONTRACEPTION AND REPRODUCTIVE MEDICINE</t>
  </si>
  <si>
    <t>JOURNAL OF CRYPTOGRAPHIC ENGINEERING</t>
  </si>
  <si>
    <t>JOURNAL OF ECONOMIC INTERACTION AND COORDINATION</t>
  </si>
  <si>
    <t>ALLERGO JOURNAL</t>
  </si>
  <si>
    <t>AUTOMOTIVE INNOVATION</t>
  </si>
  <si>
    <t>ENGINEERING, ELECTRICAL &amp; ELECTRONIC;ENGINEERING, MECHANICAL;TRANSPORTATION SCIENCE &amp; TECHNOLOGY</t>
  </si>
  <si>
    <t>ORGANOIDS</t>
  </si>
  <si>
    <t>COMPUTATIONAL AND MATHEMATICAL ORGANIZATION THEORY</t>
  </si>
  <si>
    <t>COMPUTER SCIENCE, INTERDISCIPLINARY APPLICATIONS;MATHEMATICS, INTERDISCIPLINARY APPLICATIONS;SOCIAL SCIENCES, MATHEMATICAL METHODS</t>
  </si>
  <si>
    <t>BMC MOLECULAR BIOLOGY</t>
  </si>
  <si>
    <t>JOURNAL OF ENVIRONMENTAL STUDIES AND SCIENCES</t>
  </si>
  <si>
    <t>TOP</t>
  </si>
  <si>
    <t>GENETIC PROGRAMMING AND EVOLVABLE MACHINES</t>
  </si>
  <si>
    <t>FINANCIAL CRYPTOGRAPHY AND DATA SECURITY, FC 2019</t>
  </si>
  <si>
    <t>ADVANCES IN INDUSTRIAL AND PRODUCTION ENGINEERING</t>
  </si>
  <si>
    <t>HIGH-THROUGHPUT METABOLOMICS: METHODS AND PROTOCOLS</t>
  </si>
  <si>
    <t>QUEUEING SYSTEMS</t>
  </si>
  <si>
    <t>COMPUTER SCIENCE, INTERDISCIPLINARY APPLICATIONS;OPERATIONS RESEARCH &amp; MANAGEMENT SCIENCE</t>
  </si>
  <si>
    <t>HEPARANASE: FROM BASIC RESEARCH TO CLINICAL APPLICATIONS</t>
  </si>
  <si>
    <t>JOURNAL OF ANALYSIS</t>
  </si>
  <si>
    <t>ADVANCES IN CRYPTOLOGY - CRYPTO 2019, PT II</t>
  </si>
  <si>
    <t>STRENGTH OF MATERIALS</t>
  </si>
  <si>
    <t>REVISTA MATEMATICA COMPLUTENSE</t>
  </si>
  <si>
    <t>PASTORALISM-RESEARCH POLICY AND PRACTICE</t>
  </si>
  <si>
    <t>JOURNAL OF REVENUE AND PRICING MANAGEMENT</t>
  </si>
  <si>
    <t>BIOMOLECULAR NMR ASSIGNMENTS</t>
  </si>
  <si>
    <t>BIOPHYSICS;SPECTROSCOPY</t>
  </si>
  <si>
    <t>KEW BULLETIN</t>
  </si>
  <si>
    <t>GRAVITATION &amp; COSMOLOGY</t>
  </si>
  <si>
    <t>ZOOMORPHOLOGY</t>
  </si>
  <si>
    <t>ANATOMY &amp; MORPHOLOGY;ZOOLOGY</t>
  </si>
  <si>
    <t>CYBERNETICS AND SYSTEMS ANALYSIS</t>
  </si>
  <si>
    <t>COMPUTER SCIENCE, CYBERNETICS;MATHEMATICS, INTERDISCIPLINARY APPLICATIONS</t>
  </si>
  <si>
    <t>SIBERIAN MATHEMATICAL JOURNAL</t>
  </si>
  <si>
    <t>CHEMOECOLOGY</t>
  </si>
  <si>
    <t>ROBOTICS RESEARCH</t>
  </si>
  <si>
    <t>MRS ENERGY &amp; SUSTAINABILITY</t>
  </si>
  <si>
    <t>CONTEMPORARY POLITICAL THEORY</t>
  </si>
  <si>
    <t>VOCATIONS AND LEARNING</t>
  </si>
  <si>
    <t>CURRENT FUNGAL INFECTION REPORTS</t>
  </si>
  <si>
    <t>CHINESE POLITICAL SCIENCE REVIEW</t>
  </si>
  <si>
    <t>EURASIP JOURNAL ON INFORMATION SECURITY</t>
  </si>
  <si>
    <t>MATERIALS SCIENCE</t>
  </si>
  <si>
    <t>CURRENT ANESTHESIOLOGY REPORTS</t>
  </si>
  <si>
    <t>EGYPTIAN HEART JOURNAL</t>
  </si>
  <si>
    <t>REVIEW OF WORLD ECONOMICS</t>
  </si>
  <si>
    <t>ANNALS OF PDE</t>
  </si>
  <si>
    <t>MATHEMATICS;PHYSICS, MATHEMATICAL</t>
  </si>
  <si>
    <t>ARTIFICIAL NEURAL NETWORKS AND MACHINE LEARNING - ICANN 2019: TEXT AND TIME SERIES, PT IV</t>
  </si>
  <si>
    <t>BDJ OPEN</t>
  </si>
  <si>
    <t>GLASS STRUCTURES &amp; ENGINEERING</t>
  </si>
  <si>
    <t>CONSTRUCTION &amp; BUILDING TECHNOLOGY</t>
  </si>
  <si>
    <t>AMERICAN JOURNAL OF CULTURAL SOCIOLOGY</t>
  </si>
  <si>
    <t>EUROPEAN JOURNAL OF LAW AND ECONOMICS</t>
  </si>
  <si>
    <t>MACHINE INTELLIGENCE AND SIGNAL ANALYSIS</t>
  </si>
  <si>
    <t>LIFETIME DATA ANALYSIS</t>
  </si>
  <si>
    <t>MATHEMATICS, APPLIED;MATHEMATICS, INTERDISCIPLINARY APPLICATIONS;STATISTICS &amp; PROBABILITY</t>
  </si>
  <si>
    <t>ENVIRONMENTAL AND ECOLOGICAL STATISTICS</t>
  </si>
  <si>
    <t>ENVIRONMENTAL SCIENCES;MATHEMATICS, INTERDISCIPLINARY APPLICATIONS;STATISTICS &amp; PROBABILITY</t>
  </si>
  <si>
    <t>JOURNAL OF MEDICAL HUMANITIES</t>
  </si>
  <si>
    <t>HUMANITIES, MULTIDISCIPLINARY</t>
  </si>
  <si>
    <t>METRIKA</t>
  </si>
  <si>
    <t>XV MEDITERRANEAN CONFERENCE ON MEDICAL AND BIOLOGICAL ENGINEERING AND COMPUTING - MEDICON 2019</t>
  </si>
  <si>
    <t>HAGUE JOURNAL ON THE RULE OF LAW</t>
  </si>
  <si>
    <t>JOURNAL OF INDUSTRY COMPETITION &amp; TRADE</t>
  </si>
  <si>
    <t>ORIENTAL PHARMACY AND EXPERIMENTAL MEDICINE</t>
  </si>
  <si>
    <t>ROBOMECH JOURNAL</t>
  </si>
  <si>
    <t>INSTRUMENTS &amp; INSTRUMENTATION;ROBOTICS</t>
  </si>
  <si>
    <t>JOURNAL OF MODERN TRANSPORTATION</t>
  </si>
  <si>
    <t>ADAPTIVE HUMAN BEHAVIOR AND PHYSIOLOGY</t>
  </si>
  <si>
    <t>PSYCHOLOGY, BIOLOGICAL</t>
  </si>
  <si>
    <t>HUMAN NATURE-AN INTERDISCIPLINARY BIOSOCIAL PERSPECTIVE</t>
  </si>
  <si>
    <t>ANTHROPOLOGY;SOCIAL SCIENCES, BIOMEDICAL</t>
  </si>
  <si>
    <t>INLAND WATER BIOLOGY</t>
  </si>
  <si>
    <t>EVOLUTIONARY MACHINE LEARNING TECHNIQUES: ALGORITHMS AND APPLICATIONS</t>
  </si>
  <si>
    <t>REVIEWS ON BIOMARKER STUDIES IN PSYCHIATRIC AND NEURODEGENERATIVE DISORDERS</t>
  </si>
  <si>
    <t>CANADIAN JOURNAL OF SCIENCE MATHEMATICS AND TECHNOLOGY EDUCATION</t>
  </si>
  <si>
    <t>NUCLEUS-INDIA</t>
  </si>
  <si>
    <t>HEALTH &amp; JUSTICE</t>
  </si>
  <si>
    <t>CRIMINOLOGY &amp; PENOLOGY;PUBLIC, ENVIRONMENTAL &amp; OCCUPATIONAL HEALTH</t>
  </si>
  <si>
    <t>JOURNAL OF GEOGRAPHICAL SYSTEMS</t>
  </si>
  <si>
    <t>JOURNAL OF SEDIMENTARY ENVIRONMENTS</t>
  </si>
  <si>
    <t>ANNALS OF MATHEMATICS AND ARTIFICIAL INTELLIGENCE</t>
  </si>
  <si>
    <t>COMPUTER SCIENCE, ARTIFICIAL INTELLIGENCE;MATHEMATICS, APPLIED</t>
  </si>
  <si>
    <t>STUDIA LOGICA</t>
  </si>
  <si>
    <t>LOGIC;MATHEMATICS;PHILOSOPHY</t>
  </si>
  <si>
    <t>INTERNATIONAL JOURNAL FOR THE ADVANCEMENT OF COUNSELLING</t>
  </si>
  <si>
    <t>BIOMARKERS FOR IMMUNOTHERAPY OF CANCER: METHODS AND PROTOCOLS</t>
  </si>
  <si>
    <t>JOURNAL OF ECONOMICS</t>
  </si>
  <si>
    <t>CONTEMPORARY PROBLEMS OF ECOLOGY</t>
  </si>
  <si>
    <t>ADVANCES IN DESIGN, SIMULATION AND MANUFACTURING II</t>
  </si>
  <si>
    <t>MATHEMATICAL METHODS OF OPERATIONS RESEARCH</t>
  </si>
  <si>
    <t>SOMNOLOGIE</t>
  </si>
  <si>
    <t>ECONOMIA POLITICA</t>
  </si>
  <si>
    <t>INTERNATIONAL JOURNAL OF COGNITIVE THERAPY</t>
  </si>
  <si>
    <t>INTERNATIONAL JOURNAL OF HISTORICAL ARCHAEOLOGY</t>
  </si>
  <si>
    <t>JOURNAL OF THE OPERATIONS RESEARCH SOCIETY OF CHINA</t>
  </si>
  <si>
    <t>IIC-INTERNATIONAL REVIEW OF INTELLECTUAL PROPERTY AND COMPETITION LAW</t>
  </si>
  <si>
    <t>CURRENT TRANSPLANTATION REPORTS</t>
  </si>
  <si>
    <t>SURGERY;TRANSPLANTATION</t>
  </si>
  <si>
    <t>CHEMTEXTS</t>
  </si>
  <si>
    <t>GENEVA PAPERS ON RISK AND INSURANCE-ISSUES AND PRACTICE</t>
  </si>
  <si>
    <t>CHEMISTRY AND TECHNOLOGY OF FUELS AND OILS</t>
  </si>
  <si>
    <t>ENERGY &amp; FUELS;ENGINEERING, CHEMICAL;ENGINEERING, PETROLEUM</t>
  </si>
  <si>
    <t>ADVANCES IN AERODYNAMICS</t>
  </si>
  <si>
    <t>ENGINEERING, MECHANICAL;MECHANICS;PHYSICS, FLUIDS &amp; PLASMAS</t>
  </si>
  <si>
    <t>ASTROPHYSICAL BULLETIN</t>
  </si>
  <si>
    <t>ACOUSTICS AUSTRALIA</t>
  </si>
  <si>
    <t>JOURNAL OF CROSS-CULTURAL GERONTOLOGY</t>
  </si>
  <si>
    <t>JOURNAL OF PRODUCTIVITY ANALYSIS</t>
  </si>
  <si>
    <t>BUSINESS;ECONOMICS;SOCIAL SCIENCES, MATHEMATICAL METHODS</t>
  </si>
  <si>
    <t>JOURNAL OF HEALTHCARE INFORMATICS RESEARCH</t>
  </si>
  <si>
    <t>JOURNAL OF ELECTRONIC TESTING-THEORY AND APPLICATIONS</t>
  </si>
  <si>
    <t>JOURNAL OF NONLINEAR MATHEMATICAL PHYSICS</t>
  </si>
  <si>
    <t>QUANTUM MACHINE INTELLIGENCE</t>
  </si>
  <si>
    <t>COMPUTER SCIENCE, ARTIFICIAL INTELLIGENCE;QUANTUM SCIENCE &amp; TECHNOLOGY</t>
  </si>
  <si>
    <t>ANNALS OF GLOBAL ANALYSIS AND GEOMETRY</t>
  </si>
  <si>
    <t>RECHTSMEDIZIN</t>
  </si>
  <si>
    <t>MULTIMEDIA MODELING (MMM 2020), PT II</t>
  </si>
  <si>
    <t>PASTORAL PSYCHOLOGY</t>
  </si>
  <si>
    <t>PSYCHOLOGY, MULTIDISCIPLINARY;RELIGION</t>
  </si>
  <si>
    <t>INTERNATIONAL JOURNAL OF AIR-CONDITIONING AND REFRIGERATION</t>
  </si>
  <si>
    <t>INTERNATIONAL JOURNAL FOR THE SEMIOTICS OF LAW-REVUE INTERNATIONALE DE SEMIOTIQUE JURIDIQUE</t>
  </si>
  <si>
    <t>SOFT COMPUTING FOR PROBLEM SOLVING</t>
  </si>
  <si>
    <t>ZEITSCHRIFT FUR ERZIEHUNGSWISSENSCHAFT</t>
  </si>
  <si>
    <t>MEMO-MAGAZINE OF EUROPEAN MEDICAL ONCOLOGY</t>
  </si>
  <si>
    <t>ADVANCES IN COMPUTATIONAL INTELLIGENCE, IWANN 2019, PT I</t>
  </si>
  <si>
    <t>NPJ AGING AND MECHANISMS OF DISEASE</t>
  </si>
  <si>
    <t>STATISTICS IN BIOSCIENCES</t>
  </si>
  <si>
    <t>THEORETICAL AND EXPERIMENTAL CHEMISTRY</t>
  </si>
  <si>
    <t>COLLECTANEA MATHEMATICA</t>
  </si>
  <si>
    <t>THEORY OF COMPUTING SYSTEMS</t>
  </si>
  <si>
    <t>POLYMYXIN ANTIBIOTICS: FROM LABORATORY BENCH TO BEDSIDE</t>
  </si>
  <si>
    <t>INTERNATIONAL REVIEW ON PUBLIC AND NONPROFIT MARKETING</t>
  </si>
  <si>
    <t>HYPOXIA AND CANCER METASTASIS</t>
  </si>
  <si>
    <t>ONE HEALTH OUTLOOK</t>
  </si>
  <si>
    <t>VETERINARY RESEARCH COMMUNICATIONS</t>
  </si>
  <si>
    <t>WMU JOURNAL OF MARITIME AFFAIRS</t>
  </si>
  <si>
    <t>JOURNAL OF COTTON RESEARCH</t>
  </si>
  <si>
    <t>POTATO CROP: ITS AGRICULTURAL, NUTRITIONAL AND SOCIAL CONTRIBUTION TO HUMANKIND</t>
  </si>
  <si>
    <t>JOURNAL OF ECONOMIC INEQUALITY</t>
  </si>
  <si>
    <t>BIOLOGIA FUTURA</t>
  </si>
  <si>
    <t>JOURNAL OF THE KOREAN STATISTICAL SOCIETY</t>
  </si>
  <si>
    <t>INTERNATIONAL JOURNAL ON DIGITAL LIBRARIES</t>
  </si>
  <si>
    <t>MONATSSCHRIFT KINDERHEILKUNDE</t>
  </si>
  <si>
    <t>RESEARCH AND PRACTICE IN TECHNOLOGY ENHANCED LEARNING</t>
  </si>
  <si>
    <t>LIGHT METALS 2020</t>
  </si>
  <si>
    <t>BIODIVERSITY OF ANGOLA: SCIENCE &amp; CONSERVATION: A MODERN SYNTHESIS</t>
  </si>
  <si>
    <t>FRONTIERS OF BUSINESS RESEARCH IN CHINA</t>
  </si>
  <si>
    <t>OXYGEN TRANSPORT TO TISSUE XLI</t>
  </si>
  <si>
    <t>AUTOPHAGY: BIOLOGY AND DISEASES: CLINICAL SCIENCE</t>
  </si>
  <si>
    <t>EVOLUTIONARY GENOMICS, 2 EDITION</t>
  </si>
  <si>
    <t>EBMT HANDBOOK: HEMATOPOIETIC STEM CELL TRANSPLANTATION AND CELLULAR THERAPIES</t>
  </si>
  <si>
    <t>AUTOIMMUNITY HIGHLIGHTS</t>
  </si>
  <si>
    <t>BASIC AND CLINICAL ANDROLOGY</t>
  </si>
  <si>
    <t>PERIODICA MATHEMATICA HUNGARICA</t>
  </si>
  <si>
    <t>LAB ANIMAL</t>
  </si>
  <si>
    <t>STOCHASTICS AND PARTIAL DIFFERENTIAL EQUATIONS-ANALYSIS AND COMPUTATIONS</t>
  </si>
  <si>
    <t>MATHEMATICS, APPLIED;STATISTICS &amp; PROBABILITY</t>
  </si>
  <si>
    <t>GENETICA</t>
  </si>
  <si>
    <t>EURASIP JOURNAL ON AUDIO SPEECH AND MUSIC PROCESSING</t>
  </si>
  <si>
    <t>ACOUSTICS;ENGINEERING, ELECTRICAL &amp; ELECTRONIC</t>
  </si>
  <si>
    <t>THEORY AND DECISION</t>
  </si>
  <si>
    <t>INTERNATIONAL JOURNAL OF MULTIMEDIA INFORMATION RETRIEVAL</t>
  </si>
  <si>
    <t>COMPUTER SCIENCE, ARTIFICIAL INTELLIGENCE;COMPUTER SCIENCE, SOFTWARE ENGINEERING</t>
  </si>
  <si>
    <t>ADVANCES IN MANUFACTURING TECHNOLOGY</t>
  </si>
  <si>
    <t>ANNALS OF COMBINATORICS</t>
  </si>
  <si>
    <t>ADVANCES IN CRYPTOLOGY - EUROCRYPT 2019, PT II</t>
  </si>
  <si>
    <t>SLEEP-WAKE NEUROBIOLOGY AND PHARMACOLOGY</t>
  </si>
  <si>
    <t>DOCKING SCREENS FOR DRUG DISCOVERY</t>
  </si>
  <si>
    <t>SOIL MECHANICS AND FOUNDATION ENGINEERING</t>
  </si>
  <si>
    <t>REGULATION OF CANCER IMMUNE CHECKPOINTS: MOLECULAR AND CELLULAR MECHANISMS AND THERAPY</t>
  </si>
  <si>
    <t>SERVICE ORIENTED COMPUTING AND APPLICATIONS</t>
  </si>
  <si>
    <t>UKRAINIAN MATHEMATICAL JOURNAL</t>
  </si>
  <si>
    <t>PRAVENTION UND GESUNDHEITSFORDERUNG</t>
  </si>
  <si>
    <t>JA CLINICAL REPORTS</t>
  </si>
  <si>
    <t>AGEING INTERNATIONAL</t>
  </si>
  <si>
    <t>INTERNATIONAL ECONOMICS AND ECONOMIC POLICY</t>
  </si>
  <si>
    <t>COMMUNITY ECOLOGY</t>
  </si>
  <si>
    <t>PROCEEDINGS OF CHINA SAE CONGRESS 2018: SELECTED PAPERS</t>
  </si>
  <si>
    <t>TROPICAL PLANT BIOLOGY</t>
  </si>
  <si>
    <t>NEW METROPOLITAN PERSPECTIVES: LOCAL KNOWLEDGE AND INNOVATION DYNAMICS TOWARDS TERRITORY ATTRACTIVENESS THROUGH THE IMPLEMENTATION OF HORIZON/E2020/AGENDA2030 - VOL 1</t>
  </si>
  <si>
    <t>DEVELOPMENT GENES AND EVOLUTION</t>
  </si>
  <si>
    <t>CELL BIOLOGY;DEVELOPMENTAL BIOLOGY;EVOLUTIONARY BIOLOGY</t>
  </si>
  <si>
    <t>ADVANCES IN CRYPTOLOGY - EUROCRYPT 2020, PT I</t>
  </si>
  <si>
    <t>DIALECTICAL ANTHROPOLOGY</t>
  </si>
  <si>
    <t>ACTA MATHEMATICA VIETNAMICA</t>
  </si>
  <si>
    <t>CURRENT DEVELOPMENTAL DISORDERS REPORTS</t>
  </si>
  <si>
    <t>NEUROSCIENCES;PSYCHOLOGY, DEVELOPMENTAL;REHABILITATION</t>
  </si>
  <si>
    <t>SEMANTIC WEB - ISWC 2019, PT II</t>
  </si>
  <si>
    <t>CULLIN-RING LIGASES AND PROTEIN NEDDYLATION: BIOLOGY AND THERAPEUTICS</t>
  </si>
  <si>
    <t>COMPUTATIONAL METHODS AND DATA ANALYSIS FOR METABOLOMICS</t>
  </si>
  <si>
    <t>INTERNATIONAL JOURNAL OF MECHANICAL AND MATERIALS ENGINEERING</t>
  </si>
  <si>
    <t>AFRICAN ARCHAEOLOGICAL REVIEW</t>
  </si>
  <si>
    <t>EXTREMES</t>
  </si>
  <si>
    <t>MATHEMATICS, INTERDISCIPLINARY APPLICATIONS;STATISTICS &amp; PROBABILITY</t>
  </si>
  <si>
    <t>CURRENT OPHTHALMOLOGY REPORTS</t>
  </si>
  <si>
    <t>EUROPEAN LANDING OBLIGATION: REDUCING DISCARDS IN COMPLEX, MULTI-SPECIES AND MULTI-JURISDICTIONAL FISHERIES</t>
  </si>
  <si>
    <t>ANTHROPOCENE COASTS</t>
  </si>
  <si>
    <t>ENVIRONMENTAL SCIENCES;OCEANOGRAPHY</t>
  </si>
  <si>
    <t>EMPIRICA</t>
  </si>
  <si>
    <t>ARCHIVAL SCIENCE</t>
  </si>
  <si>
    <t>TAURINE 11</t>
  </si>
  <si>
    <t>JOURNAL OF STATISTICAL THEORY AND PRACTICE</t>
  </si>
  <si>
    <t>HUMAN CELL TRANSFORMATION: ADVANCES IN CELL MODELS FOR THE STUDY OF CANCER AND AGING</t>
  </si>
  <si>
    <t>SMALL-SCALE FORESTRY</t>
  </si>
  <si>
    <t>BRAIN IRON METABOLISM AND CNS DISEASES</t>
  </si>
  <si>
    <t>ASIAN JOURNAL OF CRIMINOLOGY</t>
  </si>
  <si>
    <t>CORPORATE REPUTATION REVIEW</t>
  </si>
  <si>
    <t>INTERNATIONAL JOURNAL OF POLITICS CULTURE AND SOCIETY</t>
  </si>
  <si>
    <t>CHEMICAL AND PETROLEUM ENGINEERING</t>
  </si>
  <si>
    <t>ENGINEERING, CHEMICAL;ENGINEERING, PETROLEUM</t>
  </si>
  <si>
    <t>STRUCTURAL IMMUNOLOGY</t>
  </si>
  <si>
    <t>HEC FORUM</t>
  </si>
  <si>
    <t>JOURNAL OF MANAGEMENT CONTROL</t>
  </si>
  <si>
    <t>INTEREST GROUPS &amp; ADVOCACY</t>
  </si>
  <si>
    <t>NEW TRENDS IN URBAN DRAINAGE MODELLING, UDM 2018</t>
  </si>
  <si>
    <t>CURRENT GERIATRICS REPORTS</t>
  </si>
  <si>
    <t>THEORETICAL MEDICINE AND BIOETHICS</t>
  </si>
  <si>
    <t>ETHICS;MEDICINE, LEGAL;SOCIAL ISSUES;SOCIAL SCIENCES, BIOMEDICAL</t>
  </si>
  <si>
    <t>PHYSICAL EXERCISE FOR HUMAN HEALTH</t>
  </si>
  <si>
    <t>MULTIMEDIA MODELING (MMM 2019), PT I</t>
  </si>
  <si>
    <t>INFORMATION RETRIEVAL JOURNAL</t>
  </si>
  <si>
    <t>STRATEGIES FOR TEAM SCIENCE SUCCESS: HANDBOOK OF EVIDENCE-BASED PRINCIPLES FOR CROSS-DISCIPLINARY SCIENCE AND PRACTICAL LESSONS LEARNED FROM HEALTH RESEARCHERS</t>
  </si>
  <si>
    <t>CURRENT DERMATOLOGY REPORTS</t>
  </si>
  <si>
    <t>URBAN RAIL TRANSIT</t>
  </si>
  <si>
    <t>ACTA MATHEMATICAE APPLICATAE SINICA-ENGLISH SERIES</t>
  </si>
  <si>
    <t>REVIEW OF AUSTRIAN ECONOMICS</t>
  </si>
  <si>
    <t>NONLINEAR ANALYSIS - THEORY AND METHODS</t>
  </si>
  <si>
    <t>HELICOBACTER PYLORI IN HUMAN DISEASES: ADVANCES IN MICROBIOLOGY, INFECTIOUS DISEASES AND PUBLIC HEALTH. VOL 11</t>
  </si>
  <si>
    <t>ACCREDITATION AND QUALITY ASSURANCE</t>
  </si>
  <si>
    <t>CHEMISTRY, ANALYTICAL;INSTRUMENTS &amp; INSTRUMENTATION</t>
  </si>
  <si>
    <t>INNOVATIVE HIGHER EDUCATION</t>
  </si>
  <si>
    <t>NEURAL DEVELOPMENT</t>
  </si>
  <si>
    <t>DEVELOPMENTAL BIOLOGY;NEUROSCIENCES</t>
  </si>
  <si>
    <t>INTERNATIONAL JOURNAL OF PLASTICS TECHNOLOGY</t>
  </si>
  <si>
    <t>JOURNAL OF COMPUTATIONAL NEUROSCIENCE</t>
  </si>
  <si>
    <t>MATHEMATICAL &amp; COMPUTATIONAL BIOLOGY;MATHEMATICS, INTERDISCIPLINARY APPLICATIONS;NEUROSCIENCES</t>
  </si>
  <si>
    <t>JOURNAL OF OCEAN ENGINEERING AND MARINE ENERGY</t>
  </si>
  <si>
    <t>ENERGY &amp; FUELS;ENGINEERING, OCEAN</t>
  </si>
  <si>
    <t>IRISH VETERINARY JOURNAL</t>
  </si>
  <si>
    <t>JOURNAL OF CHEMICAL CRYSTALLOGRAPHY</t>
  </si>
  <si>
    <t>CRYSTALLOGRAPHY;SPECTROSCOPY</t>
  </si>
  <si>
    <t>ASIA-PACIFIC JOURNAL OF REGIONAL SCIENCE</t>
  </si>
  <si>
    <t>ECONOMICS;ENVIRONMENTAL STUDIES;REGIONAL &amp; URBAN PLANNING</t>
  </si>
  <si>
    <t>INTERNATIONAL JOURNAL OF RESEARCH IN UNDERGRADUATE MATHEMATICS EDUCATION</t>
  </si>
  <si>
    <t>INTERNATIONAL APPLIED MECHANICS</t>
  </si>
  <si>
    <t>JOURNAL OF ECONOMIC GROWTH</t>
  </si>
  <si>
    <t>FINANCIAL CRYPTOGRAPHY AND DATA SECURITY, FC 2020</t>
  </si>
  <si>
    <t>ANNALS OF DYSLEXIA</t>
  </si>
  <si>
    <t>ADVANCES IN DESIGN, SIMULATION AND MANUFACTURING</t>
  </si>
  <si>
    <t>PSYCHOLOGICAL STUDIES</t>
  </si>
  <si>
    <t>NADPH OXIDASES: METHODS AND PROTOCOLS</t>
  </si>
  <si>
    <t>ADVANCEMENTS OF MASS SPECTROMETRY IN BIOMEDICAL RESEARCH, 2ND EDITION</t>
  </si>
  <si>
    <t>ONCOLOGY AND THERAPY</t>
  </si>
  <si>
    <t>CLINICAL SARCOMA RESEARCH</t>
  </si>
  <si>
    <t>CLIOMETRICA</t>
  </si>
  <si>
    <t>ECONOMICS;HISTORY;HISTORY OF SOCIAL SCIENCES</t>
  </si>
  <si>
    <t>GLOBAL SOCIAL WELFARE</t>
  </si>
  <si>
    <t>BRITTONIA</t>
  </si>
  <si>
    <t>DISTRIBUTED AND PARALLEL DATABASES</t>
  </si>
  <si>
    <t>CANCER MICROENVIRONMENT</t>
  </si>
  <si>
    <t>STRUCTURAL BIOINFORMATICS: METHODS AND PROTOCOLS</t>
  </si>
  <si>
    <t>THEORY IN BIOSCIENCES</t>
  </si>
  <si>
    <t>HISTORY AND PHILOSOPHY OF THE LIFE SCIENCES</t>
  </si>
  <si>
    <t>BACTERIAL CELL WALLS AND MEMBRANES</t>
  </si>
  <si>
    <t>DOKLADY CHEMISTRY</t>
  </si>
  <si>
    <t>APPLICABLE ALGEBRA IN ENGINEERING COMMUNICATION AND COMPUTING</t>
  </si>
  <si>
    <t>COMPUTER SCIENCE, INTERDISCIPLINARY APPLICATIONS;COMPUTER SCIENCE, THEORY &amp; METHODS;MATHEMATICS, APPLIED</t>
  </si>
  <si>
    <t>URBAN FORUM</t>
  </si>
  <si>
    <t>BRITISH POLITICS</t>
  </si>
  <si>
    <t>SUNLIGHT, VITAMIN D AND SKIN CANCER, 3RD EDITION</t>
  </si>
  <si>
    <t>MATHEMATICS AND FINANCIAL ECONOMICS</t>
  </si>
  <si>
    <t>BUSINESS, FINANCE;ECONOMICS;MATHEMATICS, INTERDISCIPLINARY APPLICATIONS;SOCIAL SCIENCES, MATHEMATICAL METHODS</t>
  </si>
  <si>
    <t>BEHAVIORAL AND BRAIN FUNCTIONS</t>
  </si>
  <si>
    <t>ECOSYSTEM OF KONGSFJORDEN, SVALBARD</t>
  </si>
  <si>
    <t>TAXONOMY, GENOMICS AND ECOPHYSIOLOGY OF HYDROCARBON-DEGRADING MICROBES</t>
  </si>
  <si>
    <t>MORPHOLOGY</t>
  </si>
  <si>
    <t>LANGUAGE &amp; LINGUISTICS</t>
  </si>
  <si>
    <t>PRECIPITATION PARTITIONING BY VEGETATION</t>
  </si>
  <si>
    <t>FRAILTY AND CARDIOVASCULAR DISEASES: RESEARCH INTO AN ELDERLY POPULATION</t>
  </si>
  <si>
    <t>APPLIED GEOPHYSICS</t>
  </si>
  <si>
    <t>ADENO-ASSOCIATED VIRUS VECTORS</t>
  </si>
  <si>
    <t>ASTA-ADVANCES IN STATISTICAL ANALYSIS</t>
  </si>
  <si>
    <t>PROCEEDINGS OF THE INDIAN ACADEMY OF SCIENCES-MATHEMATICAL SCIENCES</t>
  </si>
  <si>
    <t>ADVANCES IN PRODUCTION MANAGEMENT SYSTEMS: PRODUCTION MANAGEMENT FOR THE FACTORY OF THE FUTURE, PT I</t>
  </si>
  <si>
    <t>INTERNATIONAL CANCER CONFERENCE JOURNAL</t>
  </si>
  <si>
    <t>ATOMIC ENERGY</t>
  </si>
  <si>
    <t>FORENSISCHE PSYCHIATRIE PSYCHOLOGIE KRIMINOLOGIE</t>
  </si>
  <si>
    <t>SEMANTIC WEB - ISWC 2019, PT I</t>
  </si>
  <si>
    <t>JOURNAL OF MATHEMATICS IN INDUSTRY</t>
  </si>
  <si>
    <t>JOURNAL OF THE EGYPTIAN NATIONAL CANCER INSTITUTE</t>
  </si>
  <si>
    <t>COMPUTER VISION - ACCV 2018, PT V</t>
  </si>
  <si>
    <t>APPLIED CRYPTOGRAPHY AND NETWORK SECURITY, ACNS 2019</t>
  </si>
  <si>
    <t>JOURNAL OF PHARMACEUTICAL HEALTH CARE AND SCIENCES</t>
  </si>
  <si>
    <t>PROSTATE CANCER: CELLULAR AND GENETIC MECHANISMS OF DISEASE DEVELOPMENT AND PROGRESSION, 2ND EDITION</t>
  </si>
  <si>
    <t>COMPUTATIONAL INTELLIGENCE IN DATA MINING</t>
  </si>
  <si>
    <t>INTERNATIONAL JOURNAL OF DISCLOSURE AND GOVERNANCE</t>
  </si>
  <si>
    <t>TUMOR MICROENVIRONMENT: THE MAIN DRIVER OF METABOLIC ADAPTATION</t>
  </si>
  <si>
    <t>TRANSFORMING LEARNING WITH MEANINGFUL TECHNOLOGIES, EC-TEL 2019</t>
  </si>
  <si>
    <t>GEOLOGY OF IBERIA: A GEODYNAMIC APPROACH, VOL 2: THE VARISCAN CYCLE</t>
  </si>
  <si>
    <t>RUSSIAN JOURNAL OF MARINE BIOLOGY</t>
  </si>
  <si>
    <t>ADVANCED INFORMATION SYSTEMS ENGINEERING (CAISE 2019)</t>
  </si>
  <si>
    <t>THEORETICAL BIOLOGY AND MEDICAL MODELLING</t>
  </si>
  <si>
    <t>RESONANCE-JOURNAL OF SCIENCE EDUCATION</t>
  </si>
  <si>
    <t>TMS 2019 148TH ANNUAL MEETING &amp; EXHIBITION SUPPLEMENTAL PROCEEDINGS</t>
  </si>
  <si>
    <t>JOURNAL OF FINANCIAL SERVICES RESEARCH</t>
  </si>
  <si>
    <t>TOOLS AND ALGORITHMS FOR THE CONSTRUCTION AND ANALYSIS OF SYSTEMS, PT III</t>
  </si>
  <si>
    <t>BEITRAGE ZUR ALGEBRA UND GEOMETRIE-CONTRIBUTIONS TO ALGEBRA AND GEOMETRY</t>
  </si>
  <si>
    <t>JOURNAL OF WORLD PREHISTORY</t>
  </si>
  <si>
    <t>INTERNATIONAL JOURNAL OF HEALTH ECONOMICS AND MANAGEMENT</t>
  </si>
  <si>
    <t>BUSINESS, FINANCE;ECONOMICS;HEALTH POLICY &amp; SERVICES</t>
  </si>
  <si>
    <t>JAPAN JOURNAL OF INDUSTRIAL AND APPLIED MATHEMATICS</t>
  </si>
  <si>
    <t>CURRENT BEHAVIORAL NEUROSCIENCE REPORTS</t>
  </si>
  <si>
    <t>NEW METROPOLITAN PERSPECTIVES: LOCAL KNOWLEDGE AND INNOVATION DYNAMICS TOWARDS TERRITORY ATTRACTIVENESS THROUGH THE IMPLEMENTATION OF HORIZON/E2020/AGENDA2030, VOL 2</t>
  </si>
  <si>
    <t>YOUMARES 9 - THE OCEANS: OUR RESEARCH, OUR FUTURE</t>
  </si>
  <si>
    <t>GENDER ISSUES</t>
  </si>
  <si>
    <t>DISTRIBUTED COMPUTING</t>
  </si>
  <si>
    <t>LINGUISTICS AND PHILOSOPHY</t>
  </si>
  <si>
    <t>COMPENDIUM FOR EARLY CAREER RESEARCHERS IN MATHEMATICS EDUCATION</t>
  </si>
  <si>
    <t>INTEGRAL EQUATIONS AND OPERATOR THEORY</t>
  </si>
  <si>
    <t>MICROGLIA: METHODS AND PROTOCOLS</t>
  </si>
  <si>
    <t>GEFASSCHIRURGIE</t>
  </si>
  <si>
    <t>BROWN ADIPOSE TISSUE</t>
  </si>
  <si>
    <t>PSICOLOGIA-REFLEXAO E CRITICA</t>
  </si>
  <si>
    <t>ADVANCES IN KNOWLEDGE DISCOVERY AND DATA MINING, PAKDD 2020, PT II</t>
  </si>
  <si>
    <t>COMPUTER VISION - ACCV 2018, PT I</t>
  </si>
  <si>
    <t>ARGUMENTATION</t>
  </si>
  <si>
    <t>COMMUNICATION;LANGUAGE &amp; LINGUISTICS;LINGUISTICS;PHILOSOPHY</t>
  </si>
  <si>
    <t>SWARM INTELLIGENCE</t>
  </si>
  <si>
    <t>COMPUTER SCIENCE, ARTIFICIAL INTELLIGENCE;ROBOTICS</t>
  </si>
  <si>
    <t>MACHINE LEARNING AND KNOWLEDGE DISCOVERY IN DATABASES, ECML PKDD 2018, PT I</t>
  </si>
  <si>
    <t>BOLLETTINO DELLA UNIONE MATEMATICA ITALIANA</t>
  </si>
  <si>
    <t>RIVISTA DEL NUOVO CIMENTO</t>
  </si>
  <si>
    <t>BIOMOLECULAR SIMULATIONS: METHODS AND PROTOCOLS</t>
  </si>
  <si>
    <t>OPTOELECTRONICS INSTRUMENTATION AND DATA PROCESSING</t>
  </si>
  <si>
    <t>COMPUTATIONAL METHODS FOR DRUG REPURPOSING</t>
  </si>
  <si>
    <t>KARDIOLOGE</t>
  </si>
  <si>
    <t>CURRENT BREAST CANCER REPORTS</t>
  </si>
  <si>
    <t>MICRO AND NANO SYSTEMS LETTERS</t>
  </si>
  <si>
    <t>FUDAN JOURNAL OF THE HUMANITIES AND SOCIAL SCIENCES</t>
  </si>
  <si>
    <t>JOURNAL OF GEOMETRY</t>
  </si>
  <si>
    <t>INTERNATIONAL JOURNAL OF SELF-PROPAGATING HIGH-TEMPERATURE SYNTHESIS</t>
  </si>
  <si>
    <t>IMMOBILIZATION OF ENZYMES AND CELLS: METHODS AND PROTOCOLS, 4TH EDITION</t>
  </si>
  <si>
    <t>ADVANCES IN MODELING AND INTERPRETATION IN NEAR SURFACE GEOPHYSICS</t>
  </si>
  <si>
    <t>SOFT COMPUTING IN DATA ANALYTICS, SCDA 2018</t>
  </si>
  <si>
    <t>NEW GENERATION COMPUTING</t>
  </si>
  <si>
    <t>BMC DERMATOLOGY</t>
  </si>
  <si>
    <t>PSYCHIATRIC DISORDERS</t>
  </si>
  <si>
    <t>NEURAL INFORMATION PROCESSING (ICONIP 2019), PT I</t>
  </si>
  <si>
    <t>JOURNAL OF CULTURAL COGNITIVE SCIENCE</t>
  </si>
  <si>
    <t>LANGUAGE TESTING IN ASIA</t>
  </si>
  <si>
    <t>HORIZONTAL GENE TRANSFER: METHODS AND PROTOCOLS</t>
  </si>
  <si>
    <t>COMPUTER AIDED VERIFICATION (CAV 2020), PT I</t>
  </si>
  <si>
    <t>ALGORITHMS FOR MOLECULAR BIOLOGY</t>
  </si>
  <si>
    <t>CONTROL THEORY AND TECHNOLOGY</t>
  </si>
  <si>
    <t>RECENT TRENDS IN DATA SCIENCE AND SOFT COMPUTING, IRICT 2018</t>
  </si>
  <si>
    <t>CZECHOSLOVAK MATHEMATICAL JOURNAL</t>
  </si>
  <si>
    <t>DEEP LEARNING APPLICATIONS FOR CYBER SECURITY</t>
  </si>
  <si>
    <t>ANALYSIS MATHEMATICA</t>
  </si>
  <si>
    <t>ADVANCES IN CRYPTOLOGY - ASIACRYPT 2019, PT I</t>
  </si>
  <si>
    <t>FIBRE CHEMISTRY</t>
  </si>
  <si>
    <t>CHEMISTRY, MULTIDISCIPLINARY;MATERIALS SCIENCE, MULTIDISCIPLINARY;MATERIALS SCIENCE, TEXTILES</t>
  </si>
  <si>
    <t>SERVICE-ORIENTED COMPUTING (ICSOC 2019)</t>
  </si>
  <si>
    <t>ALPINE BOTANY</t>
  </si>
  <si>
    <t>PUBLISHING RESEARCH QUARTERLY</t>
  </si>
  <si>
    <t>COMMUNICATION;INFORMATION SCIENCE &amp; LIBRARY SCIENCE</t>
  </si>
  <si>
    <t>PUBLICATIONS MATHEMATIQUES DE L IHES</t>
  </si>
  <si>
    <t>PHILOSOPHY OF MANAGEMENT</t>
  </si>
  <si>
    <t>BIOREFINERIES</t>
  </si>
  <si>
    <t>HUMAN MONOCLONAL ANTIBODIES, VOL. 2, 2 EDITION</t>
  </si>
  <si>
    <t>BEHAVIOR AND SOCIAL ISSUES</t>
  </si>
  <si>
    <t>JOURNAL OF BIOLOGICAL PHYSICS</t>
  </si>
  <si>
    <t>TARGETING CHITIN-CONTAINING ORGANISMS</t>
  </si>
  <si>
    <t>JOURNAL OF BANKING REGULATION</t>
  </si>
  <si>
    <t>FUNGAL PHYSIOLOGY AND IMMUNOPATHOGENESIS</t>
  </si>
  <si>
    <t>RISK MANAGEMENT-AN INTERNATIONAL JOURNAL</t>
  </si>
  <si>
    <t>CURRENT GENETIC MEDICINE REPORTS</t>
  </si>
  <si>
    <t>MULTIMEDIA MODELING, MMM 2019, PT II</t>
  </si>
  <si>
    <t>GOLD BULLETIN</t>
  </si>
  <si>
    <t>CHEMISTRY, INORGANIC &amp; NUCLEAR;CHEMISTRY, PHYSICAL;MATERIALS SCIENCE, MULTIDISCIPLINARY;METALLURGY &amp; METALLURGICAL ENGINEERING</t>
  </si>
  <si>
    <t>SMART INFRASTRUCTURE AND APPLICATIONS: FOUNDATIONS FOR SMARTER CITIES AND SOCIETIES</t>
  </si>
  <si>
    <t>PSYCHOTHERAPEUT</t>
  </si>
  <si>
    <t>ENGINEERING FOR SUSTAINABLE FUTURE</t>
  </si>
  <si>
    <t>EUROPEAN JOURNAL OF HYBRID IMAGING</t>
  </si>
  <si>
    <t>MICROALGAE BIOTECHNOLOGY FOR FOOD, HEALTH AND HIGH VALUE PRODUCTS</t>
  </si>
  <si>
    <t>AUTOMATED SOFTWARE ENGINEERING</t>
  </si>
  <si>
    <t>GLIOMA SIGNALING, 2ND EDITION</t>
  </si>
  <si>
    <t>IMAGE ANALYSIS AND PROCESSING - ICIAP 2019, PT II</t>
  </si>
  <si>
    <t>JOURNAL FOR GENERAL PHILOSOPHY OF SCIENCE</t>
  </si>
  <si>
    <t>FUTURE BUSINESS JOURNAL</t>
  </si>
  <si>
    <t>COMPUTER VISION - ACCV 2018, PT IV</t>
  </si>
  <si>
    <t>JOURNAL OF ATMOSPHERIC CHEMISTRY</t>
  </si>
  <si>
    <t>TUMOR MICROENVIRONMENT: HEMATOPOIETIC CELLS, PT A</t>
  </si>
  <si>
    <t>EUROPEAN SURGERY-ACTA CHIRURGICA AUSTRIACA</t>
  </si>
  <si>
    <t>WORLD CONGRESS ON MEDICAL PHYSICS AND BIOMEDICAL ENGINEERING 2018, VOL 2</t>
  </si>
  <si>
    <t>TUMOR MICROENVIRONMENT: NON-HEMATOPOIETIC CELLS</t>
  </si>
  <si>
    <t>DEEP LEARNING IN MEDICAL IMAGE ANALYSIS: CHALLENGES AND APPLICATIONS</t>
  </si>
  <si>
    <t>TRANSGENIC PLANTS</t>
  </si>
  <si>
    <t>BONE RESEARCH PROTOCOLS</t>
  </si>
  <si>
    <t>HERALD OF THE RUSSIAN ACADEMY OF SCIENCES</t>
  </si>
  <si>
    <t>REAL-TIME SYSTEMS</t>
  </si>
  <si>
    <t>CCF TRANSACTIONS ON PERVASIVE COMPUTING AND INTERACTION</t>
  </si>
  <si>
    <t>COMPUTER SCIENCE, ARTIFICIAL INTELLIGENCE;COMPUTER SCIENCE, CYBERNETICS;COMPUTER SCIENCE, INFORMATION SYSTEMS;COMPUTER SCIENCE, INTERDISCIPLINARY APPLICATIONS</t>
  </si>
  <si>
    <t>ENGINEERING APPLICATIONS OF NEURAL NETWORKSX</t>
  </si>
  <si>
    <t>LARGE-SCALE ASSESSMENTS IN EDUCATION</t>
  </si>
  <si>
    <t>FOLIA GEOBOTANICA</t>
  </si>
  <si>
    <t>BIOINFORMATICS FOR CANCER IMMUNOTHERAPY</t>
  </si>
  <si>
    <t>STEM CELLS HETEROGENEITY IN CANCER</t>
  </si>
  <si>
    <t>JOURNAL OF BIOMEDICAL SEMANTICS</t>
  </si>
  <si>
    <t>SOFT COMPUTING FOR PROBLEM SOLVING, SOCPROS 2017, VOL 1</t>
  </si>
  <si>
    <t>APPLICATION OF CONTENT ANALYSIS IN NURSING SCIENCE RESEARCH</t>
  </si>
  <si>
    <t>MYELIN: BASIC AND CLINICAL ADVANCES</t>
  </si>
  <si>
    <t>INTERNATIONAL JOURNAL OF GAME THEORY</t>
  </si>
  <si>
    <t>ENERGY AND ENVIRONMENTAL STRATEGIES IN THE ERA OF GLOBALIZATION</t>
  </si>
  <si>
    <t>DOKLADY PHYSICAL CHEMISTRY</t>
  </si>
  <si>
    <t>ARCHAEAN GEOLOGY OF THE KAAPVAAL CRATON, SOUTHERN AFRICA</t>
  </si>
  <si>
    <t>ADVANCES IN MANUFACTURING ENGINEERING AND MATERIALS, ICMEM 2018</t>
  </si>
  <si>
    <t>REVIEWS ON BIOMARKER STUDIES OF METABOLIC AND METABOLISM-RELATED DISORDERS</t>
  </si>
  <si>
    <t>COMMUNICATIONS ON APPLIED MATHEMATICS AND COMPUTATION</t>
  </si>
  <si>
    <t>SOCIAL JUSTICE RESEARCH</t>
  </si>
  <si>
    <t>INVERTEBRATE NEUROSCIENCE</t>
  </si>
  <si>
    <t>ENGLISH TEACHING AND LEARNING</t>
  </si>
  <si>
    <t>NOCICEPTIN/ORPHANIN FQ PEPTIDE RECEPTOR</t>
  </si>
  <si>
    <t>CANCER METABOLISM</t>
  </si>
  <si>
    <t>TOOLS AND ALGORITHMS FOR THE CONSTRUCTION AND ANALYSIS OF SYSTEMS, PT I</t>
  </si>
  <si>
    <t>PLANT GENOME EDITING WITH CRISPR SYSTEMS: METHODS AND PROTOCOLS</t>
  </si>
  <si>
    <t>INTELLIGENT SYSTEMS IN PRODUCTION ENGINEERING AND MAINTENANCE</t>
  </si>
  <si>
    <t>ARCHIVE FOR MATHEMATICAL LOGIC</t>
  </si>
  <si>
    <t>LOGIC;MATHEMATICS</t>
  </si>
  <si>
    <t>ODONTOGENESIS</t>
  </si>
  <si>
    <t>MATHEMATICAL PHYSICS ANALYSIS AND GEOMETRY</t>
  </si>
  <si>
    <t>DISCRETE EVENT DYNAMIC SYSTEMS-THEORY AND APPLICATIONS</t>
  </si>
  <si>
    <t>AUTOMATION &amp; CONTROL SYSTEMS;MATHEMATICS, APPLIED;OPERATIONS RESEARCH &amp; MANAGEMENT SCIENCE</t>
  </si>
  <si>
    <t>ELEKTROTECHNIK UND INFORMATIONSTECHNIK</t>
  </si>
  <si>
    <t>APPLIED PETROCHEMICAL RESEARCH</t>
  </si>
  <si>
    <t>DIGENETIC TREMATODES, 2ND EDITION</t>
  </si>
  <si>
    <t>CURRENT SLEEP MEDICINE REPORTS</t>
  </si>
  <si>
    <t>COMPUTATIONAL SCIENCE AND ITS APPLICATIONS, ICCSA 2019, PT IV</t>
  </si>
  <si>
    <t>TERTIARY EDUCATION AND MANAGEMENT</t>
  </si>
  <si>
    <t>COMPUTER VISION - ECCV 2018 WORKSHOPS, PT III</t>
  </si>
  <si>
    <t>CO-SIGNAL MOLECULES IN T CELL ACTIVATION: IMMUNE REGULATION IN HEALTH AND DISEASE</t>
  </si>
  <si>
    <t>PROCEEDINGS OF THE FUTURE TECHNOLOGIES CONFERENCE (FTC) 2018, VOL 2</t>
  </si>
  <si>
    <t>ACHIEVING THE PARIS CLIMATE AGREEMENT GOALS: GLOBAL AND REGIONAL 100% RENEWABLE ENERGY SCENARIOS WITH NON-ENERGY GHG PATHWAYS FOR +1.5(DEGREE)C AND +2(DEGREE)C</t>
  </si>
  <si>
    <t>ACTIVITY-BASED PROTEIN PROFILING</t>
  </si>
  <si>
    <t>JOURNAL OF QUANTITATIVE ECONOMICS</t>
  </si>
  <si>
    <t>SOCIETY</t>
  </si>
  <si>
    <t>GEOLOGY OF EGYPT</t>
  </si>
  <si>
    <t>FRONTIERS OF EDUCATION IN CHINA</t>
  </si>
  <si>
    <t>MOLECULAR MECHANISMS OF INFLAMMATION: INDUCTION, RESOLUTION AND ESCAPE BY HELICOBACTER PYLORI</t>
  </si>
  <si>
    <t>BUSINESS PROCESS MANAGEMENT WORKSHOPS (BPM 2019)</t>
  </si>
  <si>
    <t>COMPUTER AIDED VERIFICATION, CAV 2019, PT II</t>
  </si>
  <si>
    <t>AUTOPHAGY: METHODS AND PROTOCOLS</t>
  </si>
  <si>
    <t>QUANTUM STUDIES-MATHEMATICS AND FOUNDATIONS</t>
  </si>
  <si>
    <t>JOURNAL OF REGULATORY ECONOMICS</t>
  </si>
  <si>
    <t>COMPUTER SECURITY - ESORICS 2019, PT I</t>
  </si>
  <si>
    <t>HEPATITIS C VIRUS PROTOCOLS</t>
  </si>
  <si>
    <t>JOURNAL OF INSECT BEHAVIOR</t>
  </si>
  <si>
    <t>RESEARCH IN NUMBER THEORY</t>
  </si>
  <si>
    <t>ARTIFICIAL INTELLIGENCE IN EDUCATION (AIED 2019), PT I</t>
  </si>
  <si>
    <t>THERAPEUTIC ENZYMES: FUNCTION AND CLINICAL IMPLICATIONS</t>
  </si>
  <si>
    <t>AUSTRALASIAN PLANT DISEASE NOTES</t>
  </si>
  <si>
    <t>ACTA BIOTHEORETICA</t>
  </si>
  <si>
    <t>EDUCATIONAL RESEARCH FOR POLICY AND PRACTICE</t>
  </si>
  <si>
    <t>ADVANCES IN KNOWLEDGE DISCOVERY AND DATA MINING, PAKDD 2020, PT I</t>
  </si>
  <si>
    <t>LECTURE NOTES IN COMPUTATIONAL INTELLIGENCE AND DECISION MAKING</t>
  </si>
  <si>
    <t>GEOLOGY OF IBERIA: A GEODYNAMIC APPROACH, VOL 3: THE ALPINE CYCLE</t>
  </si>
  <si>
    <t>CELL BIOLOGY AND TRANSLATIONAL MEDICINE, VOL 5, STEM CELLS: TRANSLATIONAL SCIENCE TO THERAPY</t>
  </si>
  <si>
    <t>INFORMATION TECHNOLOGY &amp; MANAGEMENT</t>
  </si>
  <si>
    <t>CANCER IMMUNOSURVEILLANCE: METHODS AND PROTOCOLS</t>
  </si>
  <si>
    <t>BIOMEDICAL ENGINEERING-MEDITSINSKAYA TEKNIKA</t>
  </si>
  <si>
    <t>JAPANESE ECONOMIC REVIEW</t>
  </si>
  <si>
    <t>FOUNDATIONS OF CHEMISTRY</t>
  </si>
  <si>
    <t>EVOLUTIONARY AND SWARM INTELLIGENCE ALGORITHMS</t>
  </si>
  <si>
    <t>GEOMORPHOLOGY OF PROGLACIAL SYSTEMS: LANDFORM AND SEDIMENT DYNAMICS IN RECENTLY DEGLACIATED ALPINE LANDSCAPES</t>
  </si>
  <si>
    <t>CURRENT TREATMENT OPTIONS IN INFECTIOUS DISEASES</t>
  </si>
  <si>
    <t>MATHEMATICS IN COMPUTER SCIENCE</t>
  </si>
  <si>
    <t>PERSPECTIVES ON THE USE OF NEW INFORMATION AND COMMUNICATION TECHNOLOGY (ICT) IN THE MODERN ECONOMY</t>
  </si>
  <si>
    <t>JOURNAL OF FINANCIAL SERVICES MARKETING</t>
  </si>
  <si>
    <t>BIOSEMIOTICS</t>
  </si>
  <si>
    <t>HISTORY &amp; PHILOSOPHY OF SCIENCE;HUMANITIES, MULTIDISCIPLINARY</t>
  </si>
  <si>
    <t>SEMANTIC WEB, ESWC 2019</t>
  </si>
  <si>
    <t>COMPUTER VISION SYSTEMS (ICVS 2019)</t>
  </si>
  <si>
    <t>TUMOR LIQUID BIOPSIES</t>
  </si>
  <si>
    <t>EUROPEAN ACTUARIAL JOURNAL</t>
  </si>
  <si>
    <t>HUMAN RIGHTS REVIEW</t>
  </si>
  <si>
    <t>POLITISCHE VIERTELJAHRESSCHRIFT</t>
  </si>
  <si>
    <t>COMPUTER VISION - ECCV 2018 WORKSHOPS, PT VI</t>
  </si>
  <si>
    <t>3D RESEARCH</t>
  </si>
  <si>
    <t>CONCEPTS AND PRINCIPLES OF PHARMACOLOGY</t>
  </si>
  <si>
    <t>PERIOSTIN</t>
  </si>
  <si>
    <t>COMPUTATIONAL SCIENCE AND ITS APPLICATIONS - ICCSA 2020, PT VII</t>
  </si>
  <si>
    <t>COMPUTER VISION - ECCV 2018 WORKSHOPS, PT IV</t>
  </si>
  <si>
    <t>CURRENT TREATMENT OPTIONS IN ALLERGY</t>
  </si>
  <si>
    <t>GENETIC DAMAGE IN HUMAN SPERMATOZOA, 2ND EDITION</t>
  </si>
  <si>
    <t>CURRENT PHYSICAL MEDICINE AND REHABILITATION REPORTS</t>
  </si>
  <si>
    <t>GEOLOGY AND TECTONICS OF NORTHWESTERN SOUTH AMERICA: THE PACIFIC-CARIBBEAN-ANDEAN JUNCTION</t>
  </si>
  <si>
    <t>PROCEEDINGS OF RECENT INNOVATIONS IN COMPUTING, ICRIC 2019</t>
  </si>
  <si>
    <t>DIABETES MELLITUS: A RISK FACTOR FOR ALZHEIMER'S DISEASE</t>
  </si>
  <si>
    <t>FUNDAMENTALS OF CLINICAL DATA SCIENCE</t>
  </si>
  <si>
    <t>AUTOMATED DEDUCTION, CADE 27</t>
  </si>
  <si>
    <t>CELL DIVISION</t>
  </si>
  <si>
    <t>EXTRACELLULAR MATRIX</t>
  </si>
  <si>
    <t>SPORTS ENGINEERING</t>
  </si>
  <si>
    <t>REVIEWS OF ENVIRONMENTAL CONTAMINATION AND TOXICOLOGY, VOL 249</t>
  </si>
  <si>
    <t>ONKOLOGE</t>
  </si>
  <si>
    <t>LAMPREYS: BIOLOGY, CONSERVATION AND CONTROL, VOL 2</t>
  </si>
  <si>
    <t>DECISIONS IN ECONOMICS AND FINANCE</t>
  </si>
  <si>
    <t>MEASUREMENT TECHNIQUES</t>
  </si>
  <si>
    <t>CURRENT CARDIOVASCULAR IMAGING REPORTS</t>
  </si>
  <si>
    <t>FEEDING IN VERTEBRATES: EVOLUTION, MORPHOLOGY, BEHAVIOR, BIOMECHANICS</t>
  </si>
  <si>
    <t>RES PUBLICA-A JOURNAL OF MORAL LEGAL AND POLITICAL PHILOSOPHY</t>
  </si>
  <si>
    <t>BUSINESS PROCESS MANAGEMENT: BLOCKCHAIN AND CENTRAL AND EASTERN EUROPE FORUM</t>
  </si>
  <si>
    <t>COMPARATIVE ECONOMIC STUDIES</t>
  </si>
  <si>
    <t>NEUROPHYSIOLOGY</t>
  </si>
  <si>
    <t>NEUROSCIENCES;PHYSIOLOGY</t>
  </si>
  <si>
    <t>COMPUTATIONAL SCIENCE AND TECHNOLOGY</t>
  </si>
  <si>
    <t>RECENT DEVELOPMENTS IN MACHINE LEARNING AND DATA ANALYTICS</t>
  </si>
  <si>
    <t>PHILOSOPHY ETHICS AND HUMANITIES IN MEDICINE</t>
  </si>
  <si>
    <t>ETHICS;HISTORY &amp; PHILOSOPHY OF SCIENCE;MEDICAL ETHICS;PHILOSOPHY</t>
  </si>
  <si>
    <t>EPIGENETICS IN ALLERGY AND AUTOIMMUNITY</t>
  </si>
  <si>
    <t>COMPUTER SECURITY - ESORICS 2019, PT II</t>
  </si>
  <si>
    <t>ACTA ETHOLOGICA</t>
  </si>
  <si>
    <t>JOURNAL OF RUBBER RESEARCH</t>
  </si>
  <si>
    <t>SMOOTH MUSCLE SPONTANEOUS ACTIVITY: PHYSIOLOGICAL AND PATHOLOGICAL MODULATION</t>
  </si>
  <si>
    <t>TRANSPORTATION IN DEVELOPING ECONOMIES</t>
  </si>
  <si>
    <t>ADVANCES AND TRENDS IN ARTIFICIAL INTELLIGENCE: FROM THEORY TO PRACTICE</t>
  </si>
  <si>
    <t>ASIA-PACIFIC FINANCIAL MARKETS</t>
  </si>
  <si>
    <t>ORLICZ SPACES AND GENERALIZED ORLICZ SPACES</t>
  </si>
  <si>
    <t>ALGEBRA UNIVERSALIS</t>
  </si>
  <si>
    <t>DATABASE SYSTEMS FOR ADVANCED APPLICATIONS</t>
  </si>
  <si>
    <t>CALCITONIN GENE-RELATED PEPTIDE (CGRP) MECHANISMS: FOCUS ON MIGRAINE</t>
  </si>
  <si>
    <t>HANDBOOK OF RIPPLE EFFECTS IN THE SUPPLY CHAIN</t>
  </si>
  <si>
    <t>OPTICAL MEMORY AND NEURAL NETWORKS</t>
  </si>
  <si>
    <t>INFORMATION AND COMMUNICATION TECHNOLOGY FOR INTELLIGENT SYSTEMS, ICTIS 2018, VOL 2</t>
  </si>
  <si>
    <t>SUSTAINABLE RICE STRAW MANAGEMENT</t>
  </si>
  <si>
    <t>PUBLIC ORGANIZATION REVIEW</t>
  </si>
  <si>
    <t>PUBLIC ADMINISTRATION</t>
  </si>
  <si>
    <t>INTELLIGENT SYSTEMS AND APPLICATIONS, VOL 2</t>
  </si>
  <si>
    <t>RECENT ADVANCES IN CANNABINOID PHYSIOLOGY AND PATHOLOGY</t>
  </si>
  <si>
    <t>PROBIOTICS AND CHILD GASTROINTESTINAL HEALTH: ADVANCES IN MICROBIOLOGY, INFECTIOUS DISEASES AND PUBLIC HEALTH, VOL 10</t>
  </si>
  <si>
    <t>FRONTIERS IN PSYCHIATRY: ARTIFCIAL INTELLIGENCE, PRECISION MEDICINE, AND OTHER PARADIGM SHIFTS</t>
  </si>
  <si>
    <t>SYSTEMS, SOFTWARE AND SERVICES PROCESS IMPROVEMENT (EUROSPI 2019)</t>
  </si>
  <si>
    <t>COMPUTATIONAL MANAGEMENT SCIENCE</t>
  </si>
  <si>
    <t>REVIEWS ON NEW DRUG TARGETS IN AGE-RELATED DISORDERS</t>
  </si>
  <si>
    <t>PATTERN RECOGNITION, DAGM GCPR 2019</t>
  </si>
  <si>
    <t>TMS 2020 149TH ANNUAL MEETING &amp; EXHIBITION SUPPLEMENTAL PROCEEDINGS</t>
  </si>
  <si>
    <t>IMPACT OF THE 4TH INDUSTRIAL REVOLUTION ON ENGINEERING EDUCATION, ICL2019, VOL 2</t>
  </si>
  <si>
    <t>SCIENTIFIC AMERICAN</t>
  </si>
  <si>
    <t>ADVANCES IN COMPUTATIONAL INTELLIGENCE SYSTEMS (UKCI)</t>
  </si>
  <si>
    <t>CONCEPTUAL MODELING, ER 2019</t>
  </si>
  <si>
    <t>PANCREATIC CANCER, 3 EDITION</t>
  </si>
  <si>
    <t>MULTISCALE AND MULTIDISCIPLINARY MODELING EXPERIMENTS AND DESIGN</t>
  </si>
  <si>
    <t>ENGINEERING, MECHANICAL;ENGINEERING, MULTIDISCIPLINARY;MATERIALS SCIENCE, MULTIDISCIPLINARY</t>
  </si>
  <si>
    <t>ROLE OF BIOACTIVE LIPIDS IN CANCER, INFLAMMATION AND RELATED DISEASES</t>
  </si>
  <si>
    <t>GIO-GRUPPE-INTERAKTION-ORGANISATION-ZEITSCHRIFT FUER ANGEWANDTE ORGANISATIONSPSYCHOLOGIE</t>
  </si>
  <si>
    <t>NEURAL APPROACHES TO DYNAMICS OF SIGNAL EXCHANGES</t>
  </si>
  <si>
    <t>FIRST INTERNATIONAL CONFERENCE ON SUSTAINABLE TECHNOLOGIES FOR COMPUTATIONAL INTELLIGENCE</t>
  </si>
  <si>
    <t>HEALTH SERVICES AND OUTCOMES RESEARCH METHODOLOGY</t>
  </si>
  <si>
    <t>APPLICATIONS OF MATHEMATICS</t>
  </si>
  <si>
    <t>HISTORICAL ARCHAEOLOGY</t>
  </si>
  <si>
    <t>MERS CORONAVIRUS: METHODS AND PROTOCOLS</t>
  </si>
  <si>
    <t>ARTIFICIAL INTELLIGENCE IN MEDICINE, AIME 2019</t>
  </si>
  <si>
    <t>AQUATIC GEOCHEMISTRY</t>
  </si>
  <si>
    <t>G-QUADRUPLEX NUCLEIC ACIDS: METHODS AND PROTOCOLS</t>
  </si>
  <si>
    <t>ZENTRALBLATT FUR ARBEITSMEDIZIN ARBEITSSCHUTZ UND ERGONOMIE</t>
  </si>
  <si>
    <t>WATER AND WASTEWATER TREATMENT TECHNOLOGIES</t>
  </si>
  <si>
    <t>TISSUE ENGINEERING AND REGENERATIVE MEDICINE</t>
  </si>
  <si>
    <t>NEURAL INFORMATION PROCESSING (ICONIP 2019), PT IV</t>
  </si>
  <si>
    <t>COSMIC RESEARCH</t>
  </si>
  <si>
    <t>ASTRONOMY &amp; ASTROPHYSICS;ENGINEERING, AEROSPACE</t>
  </si>
  <si>
    <t>INDIAN JOURNAL OF GYNECOLOGIC ONCOLOGY</t>
  </si>
  <si>
    <t>SANKHYA-SERIES A-MATHEMATICAL STATISTICS AND PROBABILITY</t>
  </si>
  <si>
    <t>CURRENT TREATMENT OPTIONS IN RHEUMATOLOGY</t>
  </si>
  <si>
    <t>CURRENT CARDIOVASCULAR RISK REPORTS</t>
  </si>
  <si>
    <t>TUMOR MICROENVIRONMENT: THE ROLE OF CHEMOKINES, PT A</t>
  </si>
  <si>
    <t>FRUIT OILS: CHEMISTRY AND FUNCTIONALITY</t>
  </si>
  <si>
    <t>EVOLUTIONARY AND INSTITUTIONAL ECONOMICS REVIEW</t>
  </si>
  <si>
    <t>JOURNAL OF STATISTICAL THEORY AND APPLICATIONS</t>
  </si>
  <si>
    <t>DATABASE SYSTEMS FOR ADVANCED APPLICATIONS (DASFAA 2019), PT I</t>
  </si>
  <si>
    <t>STATISTICAL INFERENCE FOR STOCHASTIC PROCESSES</t>
  </si>
  <si>
    <t>THEORY AND APPLICATIONS OF SATISFIABILITY TESTING - SAT 2019</t>
  </si>
  <si>
    <t>COMPUTATIONAL SCIENCE - ICCS 2019, PT IV</t>
  </si>
  <si>
    <t>PROCEEDINGS OF THE INTERNATIONAL FIELD EXPLORATION AND DEVELOPMENT CONFERENCE 2017</t>
  </si>
  <si>
    <t>CURRENT STEM CELL REPORTS</t>
  </si>
  <si>
    <t>RECENT ADVANCEMENT IN WHITE BIOTECHNOLOGY THROUGH FUNGI, VOL 1: DIVERSITY AND ENZYMES PERSPECTIVES</t>
  </si>
  <si>
    <t>ADVANCES IN COMPUTER COMMUNICATION AND COMPUTATIONAL SCIENCES, IC4S 2018</t>
  </si>
  <si>
    <t>ADVANCES IN COMPUTATIONAL INTELLIGENCE, IWANN 2019, PT II</t>
  </si>
  <si>
    <t>AMINO ACIDS IN NUTRITION AND HEALTH: AMINO ACIDS IN SYSTEMS FUNCTION AND HEALTH</t>
  </si>
  <si>
    <t>AEROSOL SCIENCE AND ENGINEERING</t>
  </si>
  <si>
    <t>EDUCATION AND TREATMENT OF CHILDREN</t>
  </si>
  <si>
    <t>COMPUTING, COMMUNICATION AND SIGNAL PROCESSING, ICCASP 2018</t>
  </si>
  <si>
    <t>REVIEW OF RELIGIOUS RESEARCH</t>
  </si>
  <si>
    <t>RELIGION;SOCIOLOGY</t>
  </si>
  <si>
    <t>JOURNAL OF HUMAN RIGHTS AND SOCIAL WORK</t>
  </si>
  <si>
    <t>INTERNATIONAL JOURNAL OF GEO-ENGINEERING</t>
  </si>
  <si>
    <t>REVIEWS OF ENVIRONMENTAL CONTAMINATION AND TOXICOLOGY, VOL 251</t>
  </si>
  <si>
    <t>COMPUTER ANALYSIS OF IMAGES AND PATTERNS, CAIP 2019, PT I</t>
  </si>
  <si>
    <t>WORLD CONGRESS ON MEDICAL PHYSICS AND BIOMEDICAL ENGINEERING 2018, VOL 3</t>
  </si>
  <si>
    <t>WATER CONSERVATION SCIENCE AND ENGINEERING</t>
  </si>
  <si>
    <t>ENGINEERING, ENVIRONMENTAL;ENVIRONMENTAL SCIENCES;GREEN &amp; SUSTAINABLE SCIENCE &amp; TECHNOLOGY;WATER RESOURCES</t>
  </si>
  <si>
    <t>STEM CELLS: THERAPEUTIC APPLICATIONS</t>
  </si>
  <si>
    <t>SWISS JOURNAL OF PALAEONTOLOGY</t>
  </si>
  <si>
    <t>OSMOPROTECTANT-MEDIATED ABIOTIC STRESS TOLERANCE IN PLANTS: RECENT ADVANCES AND FUTURE PERSPECTIVES</t>
  </si>
  <si>
    <t>MICROINJECTION</t>
  </si>
  <si>
    <t>JOURNAL OF THE ECONOMIC SCIENCE ASSOCIATION-JESA</t>
  </si>
  <si>
    <t>ADVANCES IN KNOWLEDGE DISCOVERY AND DATA MINING, PAKDD 2019, PT II</t>
  </si>
  <si>
    <t>ADVANCED INFORMATION SYSTEMS ENGINEERING, CAISE 2020</t>
  </si>
  <si>
    <t>PRIMING AND PRETREATMENT OF SEEDS AND SEEDLINGS: IMPLICATION IN PLANT STRESS TOLERANCE AND ENHANCING PRODUCTIVITY IN CROP PLANTS</t>
  </si>
  <si>
    <t>STUDIA GEOPHYSICA ET GEODAETICA</t>
  </si>
  <si>
    <t>JOURNAL OF MATHEMATICAL NEUROSCIENCE</t>
  </si>
  <si>
    <t>REPRODUCTIVE SCIENCES IN ANIMAL CONSERVATION, 2ND EDITION</t>
  </si>
  <si>
    <t>COMPUTER VISION - ECCV 2018 WORKSHOPS, PT II</t>
  </si>
  <si>
    <t>SAO PAULO JOURNAL OF MATHEMATICAL SCIENCES</t>
  </si>
  <si>
    <t>ECONOMIST-NETHERLANDS</t>
  </si>
  <si>
    <t>CURRENT PATHOBIOLOGY REPORTS</t>
  </si>
  <si>
    <t>CELL BIOLOGY;PATHOLOGY</t>
  </si>
  <si>
    <t>ADVANCES IN TOURISM, TECHNOLOGY AND SMART SYSTEMS</t>
  </si>
  <si>
    <t>FOOD WASTE MANAGEMENT: SOLVING THE WICKED PROBLEM</t>
  </si>
  <si>
    <t>ACTA ANALYTICA-INTERNATIONAL PERIODICAL FOR PHILOSOPHY IN THE ANALYTICAL TRADITION</t>
  </si>
  <si>
    <t>MATHEMATICS OF CONTROL SIGNALS AND SYSTEMS</t>
  </si>
  <si>
    <t>AUTOMATION &amp; CONTROL SYSTEMS;ENGINEERING, ELECTRICAL &amp; ELECTRONIC;MATHEMATICS, APPLIED;MATHEMATICS, INTERDISCIPLINARY APPLICATIONS</t>
  </si>
  <si>
    <t>WASSERWIRTSCHAFT</t>
  </si>
  <si>
    <t>INFORMATION AND COMMUNICATION TECHNOLOGY FOR COMPETITIVE STRATEGIES</t>
  </si>
  <si>
    <t>COMPUTER AND COMPUTING TECHNOLOGIES IN AGRICULTURE XI, PT I</t>
  </si>
  <si>
    <t>PROCEEDINGS OF ICETIT 2019: EMERGING TRENDS IN INFORMATION TECHNOLOGY</t>
  </si>
  <si>
    <t>TOOLS AND ALGORITHMS FOR THE CONSTRUCTION AND ANALYSIS OF SYSTEMS, PT II</t>
  </si>
  <si>
    <t>LANDSLIDES: THEORY, PRACTICE AND MODELLING</t>
  </si>
  <si>
    <t>BRAIN INFORMATICS, BI 2020</t>
  </si>
  <si>
    <t>INTERNATIONAL SPORTS LAW JOURNAL</t>
  </si>
  <si>
    <t>LIFE SCIENCES SOCIETY AND POLICY</t>
  </si>
  <si>
    <t>ETHICS;HISTORY &amp; PHILOSOPHY OF SCIENCE;SOCIAL SCIENCES, BIOMEDICAL</t>
  </si>
  <si>
    <t>SIMILARITY SEARCH AND APPLICATIONS (SISAP 2019)</t>
  </si>
  <si>
    <t>CRIMINAL LAW AND PHILOSOPHY</t>
  </si>
  <si>
    <t>SICS SOFTWARE-INTENSIVE CYBER-PHYSICAL SYSTEMS</t>
  </si>
  <si>
    <t>COMPUTER SCIENCE, HARDWARE &amp; ARCHITECTURE</t>
  </si>
  <si>
    <t>CELLULAR SENESCENCE</t>
  </si>
  <si>
    <t>SINGLE CELL METHODS: SEQUENCING AND PROTEOMICS</t>
  </si>
  <si>
    <t>ADVANCES IN MECHANICAL ENGINEERING, ICRIDME 2018</t>
  </si>
  <si>
    <t>OSTERREICHISCHE ZEITSCHRIFT FUER SOZIOLOGIE</t>
  </si>
  <si>
    <t>MACROMOLECULAR PROTEIN COMPLEXES II: STRUCTURE AND FUNCTION</t>
  </si>
  <si>
    <t>SOFTWARE ENGINEERING (CSI 2015)</t>
  </si>
  <si>
    <t>PRICAI 2019: TRENDS IN ARTIFICIAL INTELLIGENCE, PT III</t>
  </si>
  <si>
    <t>ALGEBRA AND LOGIC</t>
  </si>
  <si>
    <t>THYROID RESEARCH</t>
  </si>
  <si>
    <t>JOURNAL OF VALUE INQUIRY</t>
  </si>
  <si>
    <t>ETHICS;PHILOSOPHY</t>
  </si>
  <si>
    <t>EXPERIMENTAL CHOLESTASIS RESEARCH</t>
  </si>
  <si>
    <t>ADVANCES IN MANUFACTURING II, VOL 4 - MECHANICAL ENGINEERING</t>
  </si>
  <si>
    <t>EMERGING TRENDS IN EXPERT APPLICATIONS AND SECURITY</t>
  </si>
  <si>
    <t>NANOTOXICITY</t>
  </si>
  <si>
    <t>LOGICS IN ARTIFICIAL INTELLIGENCE, JELIA 2019</t>
  </si>
  <si>
    <t>CRIME PREVENTION &amp; COMMUNITY SAFETY</t>
  </si>
  <si>
    <t>INTERNET OF THINGS FOR SMART URBAN ECOSYSTEMS</t>
  </si>
  <si>
    <t>SOCIAL ROBOTICS, ICSR 2019</t>
  </si>
  <si>
    <t>JAPANESE JOURNAL OF STATISTICS AND DATA SCIENCE</t>
  </si>
  <si>
    <t>SANKHYA-SERIES B-APPLIED AND INTERDISCIPLINARY STATISTICS</t>
  </si>
  <si>
    <t>EPITRANSCRIPTOMICS</t>
  </si>
  <si>
    <t>COMPUTATIONAL BIOLOGY OF NON-CODING RNA: METHODS AND PROTOCOLS</t>
  </si>
  <si>
    <t>ASTROPHYSICS</t>
  </si>
  <si>
    <t>ORAL MUCOSAL IMMUNITY AND MICROBIOME</t>
  </si>
  <si>
    <t>ADVANCED MANUFACTURING PROCESSES (INTERPARTNER-2019)</t>
  </si>
  <si>
    <t>FROM BIOINSPIRED SYSTEMS AND BIOMEDICAL APPLICATIONS TO MACHINE LEARNING, PT II</t>
  </si>
  <si>
    <t>INTELLIGENT INFORMATION AND DATABASE SYSTEMS, ACIIDS 2019, PT II</t>
  </si>
  <si>
    <t>NATURAL LANGUAGE PROCESSING AND CHINESE COMPUTING (NLPCC 2019), PT I</t>
  </si>
  <si>
    <t>ARTIFICIAL NEURAL NETWORKS AND MACHINE LEARNING - ICANN 2019: DEEP LEARNING, PT II</t>
  </si>
  <si>
    <t>GULLY EROSION STUDIES FROM INDIA AND SURROUNDING REGIONS</t>
  </si>
  <si>
    <t>SUBARACHNOID HEMORRHAGE: NEUROLOGICAL CARE AND PROTECTION</t>
  </si>
  <si>
    <t>APPLIED CATEGORICAL STRUCTURES</t>
  </si>
  <si>
    <t>THIRD INTERNATIONAL CONGRESS ON INFORMATION AND COMMUNICATION TECHNOLOGY</t>
  </si>
  <si>
    <t>IMAGE ANALYSIS AND PROCESSING - ICIAP 2019, PT I</t>
  </si>
  <si>
    <t>MOUSE MODELS OF INNATE IMMUNITY, 2 EDITION</t>
  </si>
  <si>
    <t>JOURNAL OF ELLIPTIC AND PARABOLIC EQUATIONS</t>
  </si>
  <si>
    <t>PLANT LONG NON-CODING RNAS</t>
  </si>
  <si>
    <t>COMPUTER VISION - ACCV 2018, PT II</t>
  </si>
  <si>
    <t>ACTA INFORMATICA</t>
  </si>
  <si>
    <t>HIGH-UTILITY PATTERN MINING: THEORY, ALGORITHMS AND APPLICATIONS</t>
  </si>
  <si>
    <t>FINANCIAL MARKETS AND PORTFOLIO MANAGEMENT</t>
  </si>
  <si>
    <t>POST-QUANTUM CRYPTOGRAPHY, PQCRYPTO 2019</t>
  </si>
  <si>
    <t>PROTEOSTASIS AND DISEASE: FROM BASIC MECHANISMS TO CLINICS</t>
  </si>
  <si>
    <t>ADVANCES IN SERVICE AND INDUSTRIAL ROBOTICS, RAAD 2018</t>
  </si>
  <si>
    <t>3D BIOPRINTING</t>
  </si>
  <si>
    <t>POLYMER SCIENCE SERIES C</t>
  </si>
  <si>
    <t>PROCEEDINGS OF THE 20TH CONGRESS OF THE INTERNATIONAL ERGONOMICS ASSOCIATION (IEA 2018), VOL VII: ERGONOMICS IN DESIGN, DESIGN FOR ALL, ACTIVITY THEORIES FOR WORK ANALYSIS AND DESIGN, AFFECTIVE DESIGN</t>
  </si>
  <si>
    <t>ROBOT WORLD CUP XXIII, ROBOCUP 2019</t>
  </si>
  <si>
    <t>COMPUTATIONAL METHODS IN PROTEIN EVOLUTION</t>
  </si>
  <si>
    <t>HUMAN SYSTEMS ENGINEERING AND DESIGN II</t>
  </si>
  <si>
    <t>ELECTRONIC GOVERNMENT, EGOV 2016</t>
  </si>
  <si>
    <t>FUNDAMENTAL APPROACHES TO SOFTWARE ENGINEERING (FASE 2019)</t>
  </si>
  <si>
    <t>HEPATITIS B VIRUS INFECTION: MOLECULAR VIROLOGY TO ANTIVIRAL DRUGS</t>
  </si>
  <si>
    <t>FACTORIES OF THE FUTURE: THE ITALIAN FLAGSHIP INITIATIVE</t>
  </si>
  <si>
    <t>DIABETOLOGE</t>
  </si>
  <si>
    <t>JOURNAL OF ACUPUNCTURE AND TUINA SCIENCE</t>
  </si>
  <si>
    <t>ANNALS OF FINANCE</t>
  </si>
  <si>
    <t>ECOTOXICOLOGICAL QSARS</t>
  </si>
  <si>
    <t>ADVANCES IN PRODUCTION MANAGEMENT SYSTEMS: TOWARDS SMART AND DIGITAL MANUFACTURING, PT II</t>
  </si>
  <si>
    <t>ANCIENT DNA, 2 EDITION</t>
  </si>
  <si>
    <t>VIABILITY AND SUSTAINABILITY OF SMALL-SCALE FISHERIES IN LATIN AMERICA AND THE CARIBBEAN</t>
  </si>
  <si>
    <t>PERICYTE BIOLOGY IN DIFFERENT ORGANS</t>
  </si>
  <si>
    <t>COMPUTER AIDED VERIFICATION, PT II</t>
  </si>
  <si>
    <t>ADVANCES IN MANUFACTURING PROCESSES, ICEMMM 2018</t>
  </si>
  <si>
    <t>PNEUMONIA</t>
  </si>
  <si>
    <t>AGILE PROCESSES IN SOFTWARE ENGINEERING AND EXTREME PROGRAMMING, XP 2019</t>
  </si>
  <si>
    <t>INTERNATIONAL JOURNAL OF PEDIATRIC ENDOCRINOLOGY</t>
  </si>
  <si>
    <t>B CELLS IN IMMUNITY AND TOLERANCE</t>
  </si>
  <si>
    <t>COMPUTATIONAL SCIENCE AND TECHNOLOGY (ICCST 2019)</t>
  </si>
  <si>
    <t>PROGRESS IN ARTIFICIAL INTELLIGENCE, EPIA 2019, PT I</t>
  </si>
  <si>
    <t>STEM CELL TRANSCRIPTIONAL NETWORKS: METHODS AND PROTOCOLS, 2ND EDITION</t>
  </si>
  <si>
    <t>UNDERSTANDING THE BRAIN FUNCTION AND EMOTIONS, PT I</t>
  </si>
  <si>
    <t>RECENT ADVANCES IN CONTROL AND FILTERING OF DYNAMIC SYSTEMS WITH CONSTRAINED SIGNALS</t>
  </si>
  <si>
    <t>QUANTUM TECHNOLOGY AND OPTIMIZATION PROBLEMS</t>
  </si>
  <si>
    <t>GEOLOGY OF THE ARAB WORLD - AN OVERVIEW</t>
  </si>
  <si>
    <t>INTERNATIONAL SCIENTIFIC CONFERENCE ENERGY MANAGEMENT OF MUNICIPAL FACILITIES AND SUSTAINABLE ENERGY TECHNOLOGIES EMMFT 2018, VOL 2</t>
  </si>
  <si>
    <t>ADVANCES IN KNOWLEDGE DISCOVERY AND DATA MINING, PAKDD 2019, PT I</t>
  </si>
  <si>
    <t>MOSCOW UNIVERSITY GEOLOGY BULLETIN</t>
  </si>
  <si>
    <t>JOURNAL OF RADIATION ONCOLOGY</t>
  </si>
  <si>
    <t>ADVANCES IN CRYPTOLOGY - ASIACRYPT 2019, PT III</t>
  </si>
  <si>
    <t>ELECTROPHORETIC SEPARATION OF PROTEINS</t>
  </si>
  <si>
    <t>COMPUTATIONAL INTELLIGENCE IN SENSOR NETWORKS</t>
  </si>
  <si>
    <t>TRANSDISCIPLINARITY FOR SMALL-SCALE FISHERIES GOVERNANCE: ANALYSIS AND PRACTICE</t>
  </si>
  <si>
    <t>SERIES-JOURNAL OF THE SPANISH ECONOMIC ASSOCIATION</t>
  </si>
  <si>
    <t>JOURNAL OF OUTDOOR AND ENVIRONMENTAL EDUCATION</t>
  </si>
  <si>
    <t>PRENATAL DIAGNOSIS, 2ND EDITION</t>
  </si>
  <si>
    <t>DETECTION OF INTRUSIONS AND MALWARE, AND VULNERABILITY ASSESSMENT (DIMVA 2019)</t>
  </si>
  <si>
    <t>INTERNATIONAL JOURNAL FOR EDUCATIONAL INTEGRITY</t>
  </si>
  <si>
    <t>LITHUANIAN MATHEMATICAL JOURNAL</t>
  </si>
  <si>
    <t>PROGRAMMING LANGUAGES AND SYSTEMS, ESOP 2019</t>
  </si>
  <si>
    <t>LIPID-PROTEIN INTERACTIONS: METHODS AND PROTOCOLS, 2ND EDITION</t>
  </si>
  <si>
    <t>FEMINIST LEGAL STUDIES</t>
  </si>
  <si>
    <t>LAW;Women's Studies</t>
  </si>
  <si>
    <t>COMPUTATIONAL SCIENCE - ICCS 2019, PT V</t>
  </si>
  <si>
    <t>PHARMACEUTICAL NANOTECHNOLOGY: BASIC PROTOCOLS</t>
  </si>
  <si>
    <t>ADVANCES IN FLUID AND THERMAL ENGINEERING</t>
  </si>
  <si>
    <t>PROCEEDINGS OF THE INTERNATIONAL CONFERENCE ON ADVANCED INTELLIGENT SYSTEMS AND INFORMATICS 2018</t>
  </si>
  <si>
    <t>EASTERN ECONOMIC JOURNAL</t>
  </si>
  <si>
    <t>CONVERGING CLINICAL AND ENGINEERING RESEARCH ON NEUROREHABILITATION III</t>
  </si>
  <si>
    <t>INNOVATIONS IN SYSTEMS AND SOFTWARE ENGINEERING</t>
  </si>
  <si>
    <t>CRYPTOSPORIDIUM: METHODS AND PROTOCOLS</t>
  </si>
  <si>
    <t>SOFT COMPUTING FOR PROBLEM SOLVING, SOCPROS 2018, VOL 1</t>
  </si>
  <si>
    <t>ZEITSCHRIFT FUR EPILEPTOLOGIE</t>
  </si>
  <si>
    <t>JOURNAL FOR LABOUR MARKET RESEARCH</t>
  </si>
  <si>
    <t>INDUSTRIAL RELATIONS &amp; LABOR</t>
  </si>
  <si>
    <t>FUNCTIONAL PROTEOMICS: METHODS AND PROTOCOLS</t>
  </si>
  <si>
    <t>CONSTITUTIONAL POLITICAL ECONOMY</t>
  </si>
  <si>
    <t>DIGITAL TRANSFORMATION FOR A SUSTAINABLE SOCIETY IN THE 21ST CENTURY</t>
  </si>
  <si>
    <t>PERSONALIZED FOOD INTERVENTION AND THERAPY FOR AUTISM SPECTRUM DISORDER MANAGEMENT</t>
  </si>
  <si>
    <t>ARCHAEOLOGIES-JOURNAL OF THE WORLD ARCHAEOLOGICAL CONGRESS</t>
  </si>
  <si>
    <t>MACHINE LEARNING AND KNOWLEDGE DISCOVERY IN DATABASES, ECML PKDD 2018, PT II</t>
  </si>
  <si>
    <t>CYBER RESILIENCE OF SYSTEMS AND NETWORKS</t>
  </si>
  <si>
    <t>MAGNESIUM TECHNOLOGY 2019</t>
  </si>
  <si>
    <t>METABOLIC SIGNALING</t>
  </si>
  <si>
    <t>EPIDERMAL CELLS, 4 EDITION</t>
  </si>
  <si>
    <t>RETINAL DEGENERATION, 2 EDITION</t>
  </si>
  <si>
    <t>MACHINE TRANSLATION</t>
  </si>
  <si>
    <t>PLANT PHYSIOLOGICAL ECOLOGY, 3RD EDITION</t>
  </si>
  <si>
    <t>DESIGN TOOLS AND METHODS IN INDUSTRIAL ENGINEERING, ADM 2019</t>
  </si>
  <si>
    <t>SHARING ECONOMY: MAKING SUPPLY MEET DEMAND</t>
  </si>
  <si>
    <t>PURINERGIC SIGNALING: METHODS AND PROTOCOLS</t>
  </si>
  <si>
    <t>FINITE TIME AND COOPERATIVE CONTROL OF FLIGHT VEHICLES</t>
  </si>
  <si>
    <t>ASIAN-PACIFIC JOURNAL OF SECOND AND FOREIGN LANGUAGE EDUCATION</t>
  </si>
  <si>
    <t>DIGITAL TRANSFORMATION IN BUSINESS AND SOCIETY: THEORY AND CASES</t>
  </si>
  <si>
    <t>MILAN JOURNAL OF MATHEMATICS</t>
  </si>
  <si>
    <t>INTERNATIONAL JOURNAL FOR ION MOBILITY SPECTROMETRY</t>
  </si>
  <si>
    <t>ADVANCES IN KNOWLEDGE DISCOVERY AND DATA MINING, PAKDD 2019, PT III</t>
  </si>
  <si>
    <t>PLANT GROWTH PROMOTING RHIZOBACTERIA FOR SUSTAINABLE STRESS MANAGEMENT: VOL 1: RHIZOBACTERIA IN ABIOTIC STRESS MANAGEMENT</t>
  </si>
  <si>
    <t>THEORY OF CRYPTOGRAPHY, TCC 2019, PT II</t>
  </si>
  <si>
    <t>EUROPEAN JOURNAL OF FUTURES RESEARCH</t>
  </si>
  <si>
    <t>MICROBIAL METABOLOMICS</t>
  </si>
  <si>
    <t>INTELLIGENT COMPUTING, VOL 2</t>
  </si>
  <si>
    <t>COMPUTATIONAL SCIENCE AND ITS APPLICATIONS, ICCSA 2020, PART IV</t>
  </si>
  <si>
    <t>INTERNATIONAL JOINT CONFERENCE SOCO'18-CISIS'18- ICEUTE'18</t>
  </si>
  <si>
    <t>IMAGE ANALYSIS</t>
  </si>
  <si>
    <t>DECISION</t>
  </si>
  <si>
    <t>NMR-BASED METABOLOMICS: METHODS AND PROTOCOLS</t>
  </si>
  <si>
    <t>APPLICATIONS OF ARTIFICIAL INTELLIGENCE TECHNIQUES IN ENGINEERING, VOL 2</t>
  </si>
  <si>
    <t>BIOTREMOLOGY: STUDYING VIBRATIONAL BEHAVIOR</t>
  </si>
  <si>
    <t>EMERGING RESEARCH IN ELECTRONICS, COMPUTER SCIENCE AND TECHNOLOGY, ICERECT 2018</t>
  </si>
  <si>
    <t>ARTIFICIAL INTELLIGENCEAND SOFT COMPUTING, PT I</t>
  </si>
  <si>
    <t>DIGITAL PHENOTYPING AND MOBILE SENSING: NEW DEVELOPMENTS IN PSYCHOINFORMATICS</t>
  </si>
  <si>
    <t>INTERNET SOCIETY IN CHINA: A 2016 REPORT</t>
  </si>
  <si>
    <t>PROTEIN ALLOSTERY IN DRUG DISCOVERY</t>
  </si>
  <si>
    <t>SPATIAL DEMOGRAPHY</t>
  </si>
  <si>
    <t>ADVANCES IN PRODUCTION MANAGEMENT SYSTEMS: TOWARDS SMART PRODUCTION MANAGEMENT SYSTEMS, APMS 2019, PT II</t>
  </si>
  <si>
    <t>ARTIFICIAL INTELLIGENCE IN EDUCATION, AIED 2019, PT II</t>
  </si>
  <si>
    <t>COMMUNICATIONS IN MATHEMATICS AND STATISTICS</t>
  </si>
  <si>
    <t>FRONTIERS IN WATER-ENERGY-NEXUS NATURE-BASED SOLUTIONS, ADVANCED TECHNOLOGIES AND BEST PRACTICES FOR ENVIRONMENTAL SUSTAINABILITY</t>
  </si>
  <si>
    <t>AUTOPHAGY REGULATION OF INNATE IMMUNITY</t>
  </si>
  <si>
    <t>CHIRAL SEPARATIONS: METHODS AND PROTOCOLS, 3RD EDITION</t>
  </si>
  <si>
    <t>ORDER-A JOURNAL ON THE THEORY OF ORDERED SETS AND ITS APPLICATIONS</t>
  </si>
  <si>
    <t>PROTEOME SCIENCE</t>
  </si>
  <si>
    <t>MONASH BIOETHICS REVIEW</t>
  </si>
  <si>
    <t>COMPUTATIONAL SCIENCE AND ITS APPLICATIONS - ICCSA 2019, PT II</t>
  </si>
  <si>
    <t>INTEGRATED INTELLIGENT COMPUTING, COMMUNICATION AND SECURITY</t>
  </si>
  <si>
    <t>DISTRIBUTED COMPUTING AND INTERNET TECHNOLOGY, ICDCIT 2019</t>
  </si>
  <si>
    <t>JOURNAL OF THE HISTORY OF BIOLOGY</t>
  </si>
  <si>
    <t>BIOLOGY;HISTORY &amp; PHILOSOPHY OF SCIENCE</t>
  </si>
  <si>
    <t>NUTRIENT DYNAMICS FOR SUSTAINABLE CROP PRODUCTION</t>
  </si>
  <si>
    <t>MASS CYTOMETRY: METHODS AND PROTOCOLS</t>
  </si>
  <si>
    <t>TARGET IDENTIFICATION AND VALIDATION IN DRUG DISCOVERY, 2 EDITION</t>
  </si>
  <si>
    <t>ANALYSIS AND CLASSIFICATION OF EEG SIGNALS FOR BRAIN-COMPUTER INTERFACES</t>
  </si>
  <si>
    <t>SERVICE ORIENTED, HOLONIC AND MULTI-AGENT MANUFACTURING SYSTEMS FOR INDUSTRY OF THE FUTURE</t>
  </si>
  <si>
    <t>COLLABORATIVE NETWORKS AND DIGITAL TRANSFORMATION</t>
  </si>
  <si>
    <t>HIPPO PATHWAY</t>
  </si>
  <si>
    <t>CONTEMPORARY ISLAM-DYNAMICS OF MUSLIM LIFE</t>
  </si>
  <si>
    <t>RELIGION</t>
  </si>
  <si>
    <t>FUNCTIONAL IMAGING AND MODELING OF THE HEART, FIMH 2019</t>
  </si>
  <si>
    <t>PERICYTE BIOLOGY IN DISEASE</t>
  </si>
  <si>
    <t>ADVANCES IN NEURAL NETWORKS - ISNN 2019, PT I</t>
  </si>
  <si>
    <t>PRECISION MEDICINE IN CANCER THERAPY</t>
  </si>
  <si>
    <t>NEURAL INFORMATION PROCESSING (ICONIP 2019), PT III</t>
  </si>
  <si>
    <t>AUTOPHAGY IN DIFFERENTIATION AND TISSUE MAINTENANCE</t>
  </si>
  <si>
    <t>DIRECT MECHANISMS IN CHOLESTEROL MODULATION OF PROTEIN FUNCTION</t>
  </si>
  <si>
    <t>INFORMATION AND COMMUNICATION TECHNOLOGIES FOR DEVELOPMENT: STRENGTHENING SOUTHERN-DRIVEN COOPERATION AS A CATALYST FOR ICT4D, PT I</t>
  </si>
  <si>
    <t>AMERICAN SOCIOLOGIST</t>
  </si>
  <si>
    <t>UNIVERSITIES AS LIVING LABS FOR SUSTAINABLE DEVELOPMENT: SUPPORTING THE IMPLEMENTATION OF THE SUSTAINABLE DEVELOPMENT GOALS</t>
  </si>
  <si>
    <t>MEDICINAL PLANTS: FROM FARM TO PHARMACY</t>
  </si>
  <si>
    <t>FOXO TRANSCRIPTION FACTORS</t>
  </si>
  <si>
    <t>EXPERIMENTAL IR MEETS MULTILINGUALITY, MULTIMODALITY, AND INTERACTION (CLEF 2019)</t>
  </si>
  <si>
    <t>OCEANOGRAPHIC AND BIOLOGICAL ASPECTS OF THE RED SEA</t>
  </si>
  <si>
    <t>INFORMATION SYSTEMS AND NEUROSCIENCE (NEUROIS RETREAT 2018)</t>
  </si>
  <si>
    <t>PROCEEDINGS OF THE 10TH INTERNATIONAL CONFERENCE ON ASIAN AND PACIFIC COASTS, APAC 2019</t>
  </si>
  <si>
    <t>CHALLENGES OF THE DIGITAL TRANSFORMATION IN EDUCATION, ICL2018, VOL 2</t>
  </si>
  <si>
    <t>HANDBOOK OF VASCULAR BIOMETRICS</t>
  </si>
  <si>
    <t>HELGOLAND MARINE RESEARCH</t>
  </si>
  <si>
    <t>WEB INFORMATION SYSTEMS ENGINEERING - WISE 2019</t>
  </si>
  <si>
    <t>CHEMOSENSORY PERCEPTION</t>
  </si>
  <si>
    <t>FOOD SCIENCE &amp; TECHNOLOGY;NEUROSCIENCES</t>
  </si>
  <si>
    <t>DATABASE SYSTEMS FOR ADVANCED APPLICATIONS (DASFAA 2019), PT II</t>
  </si>
  <si>
    <t>REQUIREMENTS ENGINEERING: FOUNDATION FOR SOFTWARE QUALITY (REFSQ 2019)</t>
  </si>
  <si>
    <t>PROTEIN MISFOLDING DISEASES</t>
  </si>
  <si>
    <t>PRICAI 2019: TRENDS IN ARTIFICIAL INTELLIGENCE, PT I</t>
  </si>
  <si>
    <t>SORGHUM: METHODS AND PROTOCOLS</t>
  </si>
  <si>
    <t>STEM CELLS HETEROGENEITY - NOVEL CONCEPTS</t>
  </si>
  <si>
    <t>VIRAL VECTORS FOR GENE THERAPY</t>
  </si>
  <si>
    <t>HUMAN SYSTEMS ENGINEERING AND DESIGN, IHSED2018</t>
  </si>
  <si>
    <t>EGYPTIAN JOURNAL OF BRONCHOLOGY</t>
  </si>
  <si>
    <t>ADVANCES IN CRYPTOLOGY - ASIACRYPT 2019, PT II</t>
  </si>
  <si>
    <t>JOURNAL OF PETROLEUM EXPLORATION AND PRODUCTION</t>
  </si>
  <si>
    <t>INTEGER PROGRAMMING AND COMBINATORIAL OPTIMIZATION, IPCO 2019</t>
  </si>
  <si>
    <t>ON THE MOVE TO MEANINGFUL INTERNET SYSTEMS: OTM 2019 CONFERENCES</t>
  </si>
  <si>
    <t>INTERNATIONAL JOURNAL FOR PHILOSOPHY OF RELIGION</t>
  </si>
  <si>
    <t>PHILOSOPHY;RELIGION</t>
  </si>
  <si>
    <t>ALDEHYDE DEHYDROGENASES: FROM ALCOHOL METABOLISM TO HUMAN HEALTH AND PRECISION MEDICINE</t>
  </si>
  <si>
    <t>IMAGE ANALYSIS AND RECOGNITION (ICIAR 2019), PT II</t>
  </si>
  <si>
    <t>BIOACTIVE LIPIDS IN HEALTH AND DISEASE</t>
  </si>
  <si>
    <t>BIOLOGY OF MRNA: STRUCTURE AND FUNCTION</t>
  </si>
  <si>
    <t>PROGRESS IN PATTERN RECOGNITION, IMAGE ANALYSIS, COMPUTER VISION, AND APPLICATIONS (CIARP 2019)</t>
  </si>
  <si>
    <t>TUMOR MICROENVIRONMENT: EXTRACELLULAR MATRIX COMPONENTS - PT A</t>
  </si>
  <si>
    <t>ADVANCES IN NEUROERGONOMICS AND COGNITIVE ENGINEERING</t>
  </si>
  <si>
    <t>NANOETHICS</t>
  </si>
  <si>
    <t>NEUROCHEMICAL JOURNAL</t>
  </si>
  <si>
    <t>APPROXIMATION AND OPTIMIZATION: ALGORITHMS, COMPLEXITY AND APPLICATIONS</t>
  </si>
  <si>
    <t>IMMUNOTHERAPY, 3RD EDITION</t>
  </si>
  <si>
    <t>BIOFERTILIZERS FOR SUSTAINABLE AGRICULTURE AND ENVIRONMENT</t>
  </si>
  <si>
    <t>JOURNAL OF CHINESE SOCIOLOGY</t>
  </si>
  <si>
    <t>COMPUTER SAFETY, RELIABILITY, AND SECURITY, SAFECOMP 2019</t>
  </si>
  <si>
    <t>ADVANCES IN PRODUCTION MANAGEMENT SYSTEMS: THE PATH TO DIGITAL TRANSFORMATION AND INNOVATION OF PRODUCTION MANAGEMENT SYSTEMS, PT I</t>
  </si>
  <si>
    <t>CYTOKINE STORM SYNDROME</t>
  </si>
  <si>
    <t>JOURNAL OF ORGANIZATION DESIGN</t>
  </si>
  <si>
    <t>COMPUTATIONAL URBAN PLANNING AND MANAGEMENT FOR SMART CITIES</t>
  </si>
  <si>
    <t>BRAIN GLYCOGEN METABOLISM</t>
  </si>
  <si>
    <t>MODERN MAXIMUM POWER POINT TRACKING TECHNIQUES FOR PHOTOVOLTAIC ENERGY SYSTEMS</t>
  </si>
  <si>
    <t>GEOMETRIC SCIENCE OF INFORMATION</t>
  </si>
  <si>
    <t>HUMAN-COMPUTER INTERACTION - INTERACT 2019, PT IV</t>
  </si>
  <si>
    <t>CYBERSPACE MIMIC DEFENSE: GENERALIZED ROBUST CONTROL AND ENDOGENOUS SECURITY</t>
  </si>
  <si>
    <t>METHIONINE DEPENDENCE OF CANCER AND AGING</t>
  </si>
  <si>
    <t>CONCEPTUAL MODELING, ER 2020</t>
  </si>
  <si>
    <t>FRENCH POLITICS</t>
  </si>
  <si>
    <t>INTELLIGENT HUMAN SYSTEMS INTEGRATION 2020</t>
  </si>
  <si>
    <t>IMPACT OF FEEDBACK IN HIGHER EDUCATION: IMPROVING ASSESSMENT OUTCOMES FOR LEARNERS</t>
  </si>
  <si>
    <t>REVIEWS ON BIOMARKER STUDIES IN AGING AND ANTI-AGING RESEARCH</t>
  </si>
  <si>
    <t>HIV/AIDS-ASSOCIATED VIRAL ONCOGENESIS, 2ND EDITION</t>
  </si>
  <si>
    <t>BMC ZOOLOGY</t>
  </si>
  <si>
    <t>ARTIFICIAL NEURAL NETWORKS AND MACHINE LEARNING - ICANN 2019: THEORETICAL NEURAL COMPUTATION, PT I</t>
  </si>
  <si>
    <t>INTELLIGENT DATA ENGINEERING AND AUTOMATED LEARNING - IDEAL 2019, PT I</t>
  </si>
  <si>
    <t>DEEP LEARNING AND CONVOLUTIONAL NEURAL NETWORKS FOR MEDICAL IMAGING AND CLINICAL INFORMATICS</t>
  </si>
  <si>
    <t>GEOLOGICAL DISASTER MONITORING BASED ON SENSOR NETWORKS</t>
  </si>
  <si>
    <t>SYSTEMS, SOFTWARE AND SERVICES PROCESS IMPROVEMENT (EUROSPI 2020)</t>
  </si>
  <si>
    <t>ECOLOGICAL WISDOM INSPIRED RESTORATION ENGINEERING</t>
  </si>
  <si>
    <t>TUMOR MICROENVIRONMENTS IN ORGANS: FROM THE BRAIN TO THE SKIN - PT A</t>
  </si>
  <si>
    <t>RNA INTERFERENCE AND CANCER THERAPY: METHODS AND PROTOCOLS</t>
  </si>
  <si>
    <t>FORMAL METHODS IN SYSTEM DESIGN</t>
  </si>
  <si>
    <t>MICRORNA TARGET IDENTIFICATION</t>
  </si>
  <si>
    <t>COMPUTATIONAL SCIENCE AND ITS APPLICATIONS - ICCSA 2019, PT I</t>
  </si>
  <si>
    <t>JOURNAL OF LOGIC LANGUAGE AND INFORMATION</t>
  </si>
  <si>
    <t>COMPUTER SCIENCE, ARTIFICIAL INTELLIGENCE;LANGUAGE &amp; LINGUISTICS;LOGIC;PHILOSOPHY</t>
  </si>
  <si>
    <t>JOURNAL OF MICRO-BIO ROBOTICS</t>
  </si>
  <si>
    <t>ADVANCES IN ARTIFICIAL INTELLIGENCE</t>
  </si>
  <si>
    <t>STEM CELLS AND AGING, 2 EDITION</t>
  </si>
  <si>
    <t>SMART TECHNOLOGIES AND INNOVATION FOR A SUSTAINABLE FUTURE</t>
  </si>
  <si>
    <t>STATISTICAL POPULATION GENOMICS</t>
  </si>
  <si>
    <t>CLINICAL REVIEWS IN BONE AND MINERAL METABOLISM</t>
  </si>
  <si>
    <t>OBERE EXTREMITAET-SCHULTER-ELLENBOGEN-HAND-UPPER EXTREMITY-SHOULDER ELBOW HAND</t>
  </si>
  <si>
    <t>ATOMIC FORCE MICROSCOPY</t>
  </si>
  <si>
    <t>GREEN BIO-PROCESSES: ENZYMES IN INDUSTRIAL FOOD PROCESSING</t>
  </si>
  <si>
    <t>T. CRUZI INFECTION</t>
  </si>
  <si>
    <t>NUMERICAL COMPUTATIONS: THEORY AND ALGORITHMS, PT I</t>
  </si>
  <si>
    <t>LECTIN IN HOST DEFENSE AGAINST MICROBIAL INFECTIONS</t>
  </si>
  <si>
    <t>DATA MANAGEMENT, ANALYTICS AND INNOVATION, ICDMAI 2019, VOL 1</t>
  </si>
  <si>
    <t>INTERNATIONAL CONFERENCE ON INNOVATIVE COMPUTING AND COMMUNICATIONS, VOL 2</t>
  </si>
  <si>
    <t>INNOVATION BEYOND TECHNOLOGY: SCIENCE FOR SOCIETY AND INTERDISCIPLINARY APPROACHES</t>
  </si>
  <si>
    <t>ANIMAL INFLUENZA VIRUS, 3 EDITION</t>
  </si>
  <si>
    <t>EXPLORING RESILIENCE: A SCIENTIFIC JOURNEY FROM PRACTICE TO THEORY</t>
  </si>
  <si>
    <t>CARROT GENOME</t>
  </si>
  <si>
    <t>SYSTEMATIC REVIEWS IN EDUCATIONAL RESEARCH: METHODOLOGY, PERSPECTIVES AND APPLICATION</t>
  </si>
  <si>
    <t>HUMAN ARENAS</t>
  </si>
  <si>
    <t>NEW ZEALAND JOURNAL OF EDUCATIONAL STUDIES</t>
  </si>
  <si>
    <t>ITALIAN ECONOMIC JOURNAL</t>
  </si>
  <si>
    <t>HYBRID ARTIFICIAL INTELLIGENT SYSTEMS, HAIS 2019</t>
  </si>
  <si>
    <t>MACHINE LEARNING AND KNOWLEDGE DISCOVERY IN DATABASES, ECML PKDD 2018, PT III</t>
  </si>
  <si>
    <t>TEMPORAL NETWORK THEORY</t>
  </si>
  <si>
    <t>ASTROCYTES: METHODS AND PROTOCOLS</t>
  </si>
  <si>
    <t>INTERNATIONAL ADVANCES IN ECONOMIC RESEARCH</t>
  </si>
  <si>
    <t>INTERNET OF THINGS, SMART SPACES, AND NEXT GENERATION NETWORKS AND SYSTEMS, NEW2AN 2019, RUSMART 2019</t>
  </si>
  <si>
    <t>SMART INNOVATIONS IN COMMUNICATION AND COMPUTATIONAL SCIENCES, VOL 2</t>
  </si>
  <si>
    <t>ADVANCED STRUCTURAL AND CHEMICAL IMAGING</t>
  </si>
  <si>
    <t>MYOGENESIS, 2019 EDITION</t>
  </si>
  <si>
    <t>NON-CODING RNAS IN CARDIOVASCULAR DISEASES</t>
  </si>
  <si>
    <t>BRAIN INFORMATICS</t>
  </si>
  <si>
    <t>IMPACT OF THE 4TH INDUSTRIAL REVOLUTION ON ENGINEERING EDUCATION, ICL2019, VOL 1</t>
  </si>
  <si>
    <t>TUMOR MICROENVIRONMENT: THE ROLE OF INTERLEUKINS, PT A</t>
  </si>
  <si>
    <t>HUMAN-COMPUTER INTERACTION - INTERACT 2019, PT I</t>
  </si>
  <si>
    <t>NANOZYMOLOGY: CONNECTING BIOLOGY AND NANOTECHNOLOGY</t>
  </si>
  <si>
    <t>EXCLUSIONARY RULE OF ILLEGAL EVIDENCE IN CHINA: THEORY, CASE, APPLICATION</t>
  </si>
  <si>
    <t>NETHERLANDS INTERNATIONAL LAW REVIEW</t>
  </si>
  <si>
    <t>NETWORK AND SYSTEM SECURITY, NSS 2019</t>
  </si>
  <si>
    <t>INTERNATIONAL CONFERENCE ON COMPUTER NETWORKS AND COMMUNICATION TECHNOLOGIES (ICCNCT 2018)</t>
  </si>
  <si>
    <t>INTELLIGENT COMPUTING TECHNIQUES FOR SMART ENERGY SYSTEMS</t>
  </si>
  <si>
    <t>PROGRESS IN ARTIFICIAL INTELLIGENCE, PT II</t>
  </si>
  <si>
    <t>NEISSERIA GONORRHOEAE: METHODS AND PROTOCOLS</t>
  </si>
  <si>
    <t>HEARING LOSS: MECHANISMS, PREVENTION AND CURE</t>
  </si>
  <si>
    <t>PRICAI 2019: TRENDS IN ARTIFICIAL INTELLIGENCE, PT II</t>
  </si>
  <si>
    <t>BIOELECTROSYNTHESIS</t>
  </si>
  <si>
    <t>WEB ENGINEERING (ICWE 2019)</t>
  </si>
  <si>
    <t>NEURAL INFORMATION PROCESSING, ICONIP 2019, PT V</t>
  </si>
  <si>
    <t>DATA ENGINEERING AND COMMUNICATION TECHNOLOGY, ICDECT-2K19</t>
  </si>
  <si>
    <t>INTELLIGENT INFORMATION AND DATABASE SYSTEMS, ACIIDS 2019, PT I</t>
  </si>
  <si>
    <t>MIDDLE EAST FERTILITY SOCIETY JOURNAL</t>
  </si>
  <si>
    <t>LYMPHOMA: METHODS AND PROTOCOLS, 2ND EDITION</t>
  </si>
  <si>
    <t>LAW AND CRITIQUE</t>
  </si>
  <si>
    <t>EMPIRICAL RESEARCH IN VOCATIONAL EDUCATION AND TRAINING</t>
  </si>
  <si>
    <t>ADVANCES IN INTELLIGENT DATA ANALYSIS XVIII, IDA 2020</t>
  </si>
  <si>
    <t>BCL-2 FAMILY PROTEINS</t>
  </si>
  <si>
    <t>GOLGI APPARATUS AND CENTRIOLE: FUNCTIONS, INTERACTIONS AND ROLE IN DISEASE</t>
  </si>
  <si>
    <t>INFORMATION SECURITY AND PRIVACY, ACISP 2019</t>
  </si>
  <si>
    <t>SOFT COMPUTING FOR PROBLEM SOLVING, SOCPROS 2018, VOL 2</t>
  </si>
  <si>
    <t>CURRENT COLORECTAL CANCER REPORTS</t>
  </si>
  <si>
    <t>ARTIFICIAL NEURAL NETWORKS AND MACHINE LEARNING - ICANN 2019: IMAGE PROCESSING, PT III</t>
  </si>
  <si>
    <t>DATA MANAGEMENT, ANALYTICS AND INNOVATION, ICDMAI 2018, VOL 2</t>
  </si>
  <si>
    <t>CURRENT ADVANCES IN OSTEOSARCOMA: CLINICAL PERSPECTIVES: PAST, PRESENT AND FUTURE, 2ND EDITION</t>
  </si>
  <si>
    <t>PORTUGUESE ECONOMIC JOURNAL</t>
  </si>
  <si>
    <t>DRUG DELIVERY SYSTEMS, 3RD EDITION</t>
  </si>
  <si>
    <t>PROCEEDINGS OF THE 8TH INTERNATIONAL CONGRESS ON ENVIRONMENTAL GEOTECHNICS, VOL 1: TOWARDS A SUSTAINABLE GEOENVIRONMENT</t>
  </si>
  <si>
    <t>DIABETIC NEPHROPATHY: METHODS AND PROTOCOLS</t>
  </si>
  <si>
    <t>AXIOMATHES</t>
  </si>
  <si>
    <t>AD-HOC, MOBILE, AND WIRELESS NETWORKS (ADHOC-NOW 2019)</t>
  </si>
  <si>
    <t>PROCEEDINGS OF THE 25TH AUSTRALASIAN CONFERENCE ON MECHANICS OF STRUCTURES AND MATERIALS (ACMSM25)</t>
  </si>
  <si>
    <t>ARTIFICIAL INTELLIGENCE AND SOFT COMPUTING, ICAISC 2019, PT II</t>
  </si>
  <si>
    <t>APPLICATIONS OF ARTIFICIAL INTELLIGENCE TECHNIQUES IN ENGINEERING, SIGMA 2018, VOL 1</t>
  </si>
  <si>
    <t>PROGRAMMING LANGUAGES AND SYSTEMS ( ESOP 2020)</t>
  </si>
  <si>
    <t>CELL-FREE DNA AS DIAGNOSTIC MARKERS</t>
  </si>
  <si>
    <t>INNOVATIONS IN INFRASTRUCTURE</t>
  </si>
  <si>
    <t>LIPID SIGNALING IN HUMAN DISEASES</t>
  </si>
  <si>
    <t>EMERGING TECHNOLOGIES IN DATA MINING AND INFORMATION SECURITY, IEMIS 2018, VOL 1</t>
  </si>
  <si>
    <t>MULTIMEDIA MODELING (MMM 2020), PT I</t>
  </si>
  <si>
    <t>TOXOPLASMA GONDII: METHODS AND PROTOCOLS</t>
  </si>
  <si>
    <t>INFORMATION SYSTEMS ARCHITECTURE AND TECHNOLOGY, ISAT 2018, PT II</t>
  </si>
  <si>
    <t>INSECT GENOMICS</t>
  </si>
  <si>
    <t>RECENT ADVANCES IN NETWORK SIMULATION: THE OMNET++ ENVIRONMENT AND ITS ECOSYSTEM</t>
  </si>
  <si>
    <t>WIRELESS ALGORITHMS, SYSTEMS, AND APPLICATIONS, WASA 2019</t>
  </si>
  <si>
    <t>LANDSCAPES AND LANDFORMS OF TURKEY</t>
  </si>
  <si>
    <t>COMPUTING AND VISUALIZATION IN SCIENCE</t>
  </si>
  <si>
    <t>SOCIAL PSYCHOLOGY OF INEQUALITY</t>
  </si>
  <si>
    <t>DYNAMICS OF CIVIL STRUCTURES, VOL 2</t>
  </si>
  <si>
    <t>CABLE-DRIVEN PARALLEL ROBOTS (CABLECON 2019)</t>
  </si>
  <si>
    <t>CORONARY ARTERY DISEASE: THERAPEUTICS AND DRUG DISCOVERY</t>
  </si>
  <si>
    <t>SOPHIA</t>
  </si>
  <si>
    <t>NANOSCIENCE FOR SUSTAINABLE AGRICULTURE</t>
  </si>
  <si>
    <t>JOURNAL FUR MATHEMATIK-DIDAKTIK</t>
  </si>
  <si>
    <t>COMPUTER VISION - ACCV 2018, PT VI</t>
  </si>
  <si>
    <t>GANODERMA AND HEALTH: PHARMACOLOGY AND CLINICAL APPLICATION</t>
  </si>
  <si>
    <t>PRODUCT-FOCUSED SOFTWARE PROCESS IMPROVEMENT, PROFES 2019</t>
  </si>
  <si>
    <t>NETNOMICS</t>
  </si>
  <si>
    <t>FOODBORNE BACTERIAL PATHOGENS</t>
  </si>
  <si>
    <t>ADVANCES IN NATURE-INSPIRED COMPUTING AND APPLICATIONS</t>
  </si>
  <si>
    <t>UBIQUITOUS COMPUTING AND THE INTERNET OF THINGS: PREREQUISITES FOR THE DEVELOPMENT OF ICT</t>
  </si>
  <si>
    <t>HSF1 AND MOLECULAR CHAPERONES IN BIOLOGY AND CANCER</t>
  </si>
  <si>
    <t>LIPID TRANSFER IN LIPOPROTEIN METABOLISM AND CARDIOVASCULAR DISEASE</t>
  </si>
  <si>
    <t>FINDING THE LIMITS OF THE LIMES: MODELLING DEMOGRAPHY, ECONOMY AND TRANSPORT ON THE EDGE OF THE ROMAN EMPIRE</t>
  </si>
  <si>
    <t>ATLANTIC ECONOMIC JOURNAL</t>
  </si>
  <si>
    <t>PROCEEDINGS OF THE INTERNATIONAL CONFERENCE ON MEDICAL AND BIOLOGICAL ENGINEERING, CMBEBIH 2019</t>
  </si>
  <si>
    <t>SYSTEMS CHEMICAL BIOLOGY</t>
  </si>
  <si>
    <t>SCHMALENBACH BUSINESS REVIEW</t>
  </si>
  <si>
    <t>COMPUTATIONAL SCIENCE - ICCS 2019, PT III</t>
  </si>
  <si>
    <t>SENSORS IN WATER POLLUTANTS MONITORING: ROLE OF MATERIAL</t>
  </si>
  <si>
    <t>CHARACTERIZATION OF MINERALS, METALS, AND MATERIALS 2019</t>
  </si>
  <si>
    <t>ARTHROPLASTY</t>
  </si>
  <si>
    <t>GEOTECHNICS FOR SUSTAINABLE INFRASTRUCTURE DEVELOPMENT</t>
  </si>
  <si>
    <t>MALARIA CONTROL AND ELIMINATION</t>
  </si>
  <si>
    <t>DESIGN AUTOMATION FOR EMBEDDED SYSTEMS</t>
  </si>
  <si>
    <t>FRICTION STIR WELDING AND PROCESSING X</t>
  </si>
  <si>
    <t>MATHEMATICAL OPTIMIZATION THEORY AND OPERATIONS RESEARCH</t>
  </si>
  <si>
    <t>JOURNAL OF HOMOTOPY AND RELATED STRUCTURES</t>
  </si>
  <si>
    <t>POLITICS OF MEANING/ MEANING OF POLITICS: CULTURAL SOCIOLOGY OF THE 2016 U.S. PRESIDENTIAL ELECTION</t>
  </si>
  <si>
    <t>ICT SYSTEMS SECURITY AND PRIVACY PROTECTION, SEC 2019</t>
  </si>
  <si>
    <t>LETTERS IN SPATIAL AND RESOURCE SCIENCES</t>
  </si>
  <si>
    <t>NANOTECHNOLOGY FOR NUCLEIC ACID DELIVERY</t>
  </si>
  <si>
    <t>ADVANCES IN DESIGN, SIMULATION AND MANUFACTURING III: MECHANICAL AND CHEMICAL ENGINEERING, VOL 2</t>
  </si>
  <si>
    <t>GENEVA RISK AND INSURANCE REVIEW</t>
  </si>
  <si>
    <t>LIMIT ANALYSIS THEORY OF THE SOIL MASS AND ITS APPLICATION</t>
  </si>
  <si>
    <t>SOCIAL ROBOTICS, ICSR 2020</t>
  </si>
  <si>
    <t>INVENTIVE COMMUNICATION AND COMPUTATIONAL TECHNOLOGIES, ICICCT 2019</t>
  </si>
  <si>
    <t>ADVANCES IN BIOLOGICAL TREATMENT OF INDUSTRIAL WASTE WATER AND THEIR RECYCLING FOR A SUSTAINABLE FUTURE</t>
  </si>
  <si>
    <t>ANALYSIS OF VERBAL BEHAVIOR</t>
  </si>
  <si>
    <t>NEUTROPHIL: METHODS AND PROTOCOLS, 3RD EDITION</t>
  </si>
  <si>
    <t>DROSOPHILA MODEL IN CANCER</t>
  </si>
  <si>
    <t>CHALLENGES OF THE DIGITAL TRANSFORMATION IN EDUCATION, ICL2018, VOL 1</t>
  </si>
  <si>
    <t>TUMOR MICROENVIRONMENT: SIGNALING PATHWAYS, PT A</t>
  </si>
  <si>
    <t>RAT GENOMICS</t>
  </si>
  <si>
    <t>CHOLESTEROL MODULATION OF PROTEIN FUNCTION: STEROL SPECIFICITY AND INDIRECT MECHANISMS</t>
  </si>
  <si>
    <t>CHILDRENS LITERATURE IN EDUCATION</t>
  </si>
  <si>
    <t>LITERATURE</t>
  </si>
  <si>
    <t>CURRENT BLADDER DYSFUNCTION REPORTS</t>
  </si>
  <si>
    <t>INTEGRATED COMPUTER TECHNOLOGIES IN MECHANICAL ENGINEERING: SYNERGETIC ENGINEERING</t>
  </si>
  <si>
    <t>THEORY OF CRYPTOGRAPHY, TCC 2019, PT I</t>
  </si>
  <si>
    <t>RUNTIME VERIFICATION, RV 2019</t>
  </si>
  <si>
    <t>FUNDAMENTAL APPROACHES TO SOFTWARE ENGINEERING (FASE 2020)</t>
  </si>
  <si>
    <t>FUNGAL CELL WALL: AN ARMOUR AND A WEAPON FOR HUMAN FUNGAL PATHOGENS</t>
  </si>
  <si>
    <t>INTRINSICALLY DISORDERED PROTEINS</t>
  </si>
  <si>
    <t>JOURNAL OF ETHICS</t>
  </si>
  <si>
    <t>SUSTAINABLE AGRICULTURE REVIEWS 35: CHITIN AND CHITOSAN: HISTORY, FUNDAMENTALS AND INNOVATIONS</t>
  </si>
  <si>
    <t>SUBSTANCE USE DISORDERS</t>
  </si>
  <si>
    <t>HUMAN-COMPUTER INTERACTION, INTERACT 2019, PT II</t>
  </si>
  <si>
    <t>MRNA METABOLISM IN HUMAN DISEASE</t>
  </si>
  <si>
    <t>APPLICATION OF IONIC LIQUIDS IN BIOTECHNOLOGY</t>
  </si>
  <si>
    <t>ADVANCES IN PLANT BREEDING STRATEGIES: INDUSTRIAL AND FOOD CROPS, VOL 6</t>
  </si>
  <si>
    <t>ORIGINS OF LIFE AND EVOLUTION OF BIOSPHERES</t>
  </si>
  <si>
    <t>TUMOR MICROENVIRONMENT: RECENT ADVANCES</t>
  </si>
  <si>
    <t>EYE MOVEMENT RESEARCH: AN INTRODUCTION TO ITS SCIENTIFIC FOUNDATIONS AND APPLICATIONS</t>
  </si>
  <si>
    <t>EVO-DEVO: NON-MODEL SPECIES IN CELL AND DEVELOPMENTAL BIOLOGY</t>
  </si>
  <si>
    <t>COMPUTATIONAL COLLECTIVE INTELLIGENCE, PT I</t>
  </si>
  <si>
    <t>PROTEOMICS FOR BIOMARKER DISCOVERY</t>
  </si>
  <si>
    <t>RESPONSIBLE ARTIFICIAL INTELLIGENCE: HOW TO DEVELOP AND USE AI IN A RESPONSIBLE WAY</t>
  </si>
  <si>
    <t>FOREST-WATER INTERACTIONS</t>
  </si>
  <si>
    <t>ADVANCES IN COMPUTING AND INTELLIGENT SYSTEMS, ICACM 2019</t>
  </si>
  <si>
    <t>ADVANCES IN ADDITIVE MANUFACTURING AND JOINING, AIMTDR 2018</t>
  </si>
  <si>
    <t>BIOACTIVE CERAMIDES IN HEALTH AND DISEASE: INTERTWINED ROLES OF ENIGMATIC LIPIDS</t>
  </si>
  <si>
    <t>COMPARATIVE EMBRYO CULTURE</t>
  </si>
  <si>
    <t>PROCEEDINGS OF THE FUTURE TECHNOLOGIES CONFERENCE (FTC) 2019, VOL 1</t>
  </si>
  <si>
    <t>CHIMERIC ANTIGEN RECEPTOR T CELLS</t>
  </si>
  <si>
    <t>CURRENT OTORHINOLARYNGOLOGY REPORTS</t>
  </si>
  <si>
    <t>ONLINE OTHERING: EXPLORING DIGITAL VIOLENCE AND DISCRIMINATION ON THE WEB</t>
  </si>
  <si>
    <t>INTELLIGENT COMPUTING &amp; OPTIMIZATION</t>
  </si>
  <si>
    <t>PROCEEDINGS OF THE FUTURE TECHNOLOGIES CONFERENCE (FTC) 2018, VOL 1</t>
  </si>
  <si>
    <t>STATISTICAL ATLASES AND COMPUTATIONAL MODELS OF THE HEART: MULTI-SEQUENCE CMR SEGMENTATION, CRT-EPIGGY AND LV FULL QUANTIFICATION CHALLENGES</t>
  </si>
  <si>
    <t>VIRTUAL, AUGMENTED AND MIXED REALITY: APPLICATIONS AND CASE STUDIES, VAMR 2019, PT II</t>
  </si>
  <si>
    <t>JOURNAL OF LABOR RESEARCH</t>
  </si>
  <si>
    <t>BARLEY</t>
  </si>
  <si>
    <t>GEOCHEMICAL TRANSACTIONS</t>
  </si>
  <si>
    <t>FUZZY TECHNIQUES: THEORY AND APPLICATIONS</t>
  </si>
  <si>
    <t>SECURITY AND PRIVACY TRENDS IN THE INDUSTRIAL INTERNET OF THINGS</t>
  </si>
  <si>
    <t>OLIGODENDROCYTES</t>
  </si>
  <si>
    <t>METRON-INTERNATIONAL JOURNAL OF STATISTICS</t>
  </si>
  <si>
    <t>POST-QUANTUM CRYPTOGRAPHY, PQCRYPTO 2020</t>
  </si>
  <si>
    <t>PATTERN RECOGNITION AND MACHINE INTELLIGENCE, PREMI 2019, PT I</t>
  </si>
  <si>
    <t>ADVANCES IN INTERNET, DATA AND WEB TECHNOLOGIES</t>
  </si>
  <si>
    <t>JOURNAL OF THE INDIAN ACADEMY OF WOOD SCIENCE</t>
  </si>
  <si>
    <t>PROTEIN REVIEWS - PURINERGIC RECEPTORS, VOL 20</t>
  </si>
  <si>
    <t>ADVANCES IN COMPUTER GRAPHICS, CGI 2019</t>
  </si>
  <si>
    <t>FUTURE OF THE GLOBAL FINANCIAL SYSTEM: DOWNFALL OR HARMONY</t>
  </si>
  <si>
    <t>RECENT TRENDS AND ADVANCES IN WIRELESS AND IOT-ENABLED NETWORKS</t>
  </si>
  <si>
    <t>SUSTAINABLE AGRICULTURE REVIEWS 36: CHITIN AND CHITOSAN: APPLICATIONS IN FOOD, AGRICULTURE, PHARMACY, MEDICINE AND WASTEWATER TREATMENT</t>
  </si>
  <si>
    <t>GYNECOLOGICAL SURGERY</t>
  </si>
  <si>
    <t>AUTISTIC COMMUNITY AND THE NEURODIVERSITY MOVEMENT: STORIES FROM THE FRONTLINE</t>
  </si>
  <si>
    <t>REGIONAL AND LOCAL DEVELOPMENT IN TIMES OF POLARISATION: RE-THINKING SPATIAL POLICIES IN EUROPE</t>
  </si>
  <si>
    <t>BUSINESS INFORMATION SYSTEMS WORKSHOPS (BIS 2018)</t>
  </si>
  <si>
    <t>PROCEEDINGS OF THE 20TH CONGRESS OF THE INTERNATIONAL ERGONOMICS ASSOCIATION (IEA 2018), VOL 8: ERGONOMICS AND HUMAN FACTORS IN MANUFACTURING, AGRICULTURE, BUILDING AND CONSTRUCTION, SUSTAINABLE DEVELOPMENT AND MINING</t>
  </si>
  <si>
    <t>FUNCTIONAL POLYMERS</t>
  </si>
  <si>
    <t>INTRACELLULAR LIPID TRANSPORT: METHODS AND PROTOCOLS</t>
  </si>
  <si>
    <t>STATUS AND DYNAMICS OF FORESTS IN GERMANY: RESULTS OF THE NATIONAL FOREST MONITORING</t>
  </si>
  <si>
    <t>ARTIFICIAL INTELLIGENCE AND EVOLUTIONARY COMPUTATIONS IN ENGINEERING SYSTEMS</t>
  </si>
  <si>
    <t>ADVANCES IN PLANT BREEDING STRATEGIES: CEREALS, VOL 5</t>
  </si>
  <si>
    <t>ENDOPHYTES AND SECONDARY METABOLITES</t>
  </si>
  <si>
    <t>ICCCE 2019: PROCEEDINGS OF THE 2ND INTERNATIONAL CONFERENCE ON COMMUNICATIONS AND CYBER-PHYSICAL ENGINEERING</t>
  </si>
  <si>
    <t>ROAD VEHICLE AUTOMATION 5</t>
  </si>
  <si>
    <t>BACTERIAL TYPE III PROTEIN SECRETION SYSTEMS</t>
  </si>
  <si>
    <t>HEPATOCELLULAR CARCINOMA: TRANSLATIONAL PRECISION MEDICINE APPROACHES</t>
  </si>
  <si>
    <t>ALGORITHMS AND DATA STRUCTURES, WADS 2019</t>
  </si>
  <si>
    <t>JOURNAL OF TRANSPORTATION SECURITY</t>
  </si>
  <si>
    <t>GYNAKOLOGE</t>
  </si>
  <si>
    <t>CCF TRANSACTIONS ON HIGH PERFORMANCE COMPUTING</t>
  </si>
  <si>
    <t>COMPUTER SCIENCE, HARDWARE &amp; ARCHITECTURE;COMPUTER SCIENCE, INFORMATION SYSTEMS;COMPUTER SCIENCE, INTERDISCIPLINARY APPLICATIONS;COMPUTER SCIENCE, THEORY &amp; METHODS</t>
  </si>
  <si>
    <t>VASCULAR EFFECTS OF HYDROGEN SULFIDE: METHODS AND PROTOCOLS</t>
  </si>
  <si>
    <t>CURRENT APPLICATIONS OF PHARMACEUTICAL BIOTECHNOLOGY</t>
  </si>
  <si>
    <t>DELTAS IN THE ANTHROPOCENE</t>
  </si>
  <si>
    <t>ADVANCES IN VLSI, COMMUNICATION, AND SIGNAL PROCESSING</t>
  </si>
  <si>
    <t>EMERGING TECHNOLOGIES IN COMPUTER ENGINEERING: MICROSERVICES IN BIG DATA ANALYTICS</t>
  </si>
  <si>
    <t>WIRELESS ALGORITHMS, SYSTEMS, AND APPLICATIONS, PT I</t>
  </si>
  <si>
    <t>COMPUTATIONAL SCIENCE AND ITS APPLICATIONS - ICCSA 2019, PT V</t>
  </si>
  <si>
    <t>GRUNDWASSER</t>
  </si>
  <si>
    <t>CURRENT EMERGENCY AND HOSPITAL MEDICINE REPORTS</t>
  </si>
  <si>
    <t>BIOFUELS FROM ALGAE</t>
  </si>
  <si>
    <t>VOLCANIC UNREST: FROM SCIENCE TO SOCIETY</t>
  </si>
  <si>
    <t>NATURAL LANGUAGE SEMANTICS</t>
  </si>
  <si>
    <t>SMART SUPPLY NETWORK</t>
  </si>
  <si>
    <t>ADVANCES IN HUMAN FACTORS AND SYSTEMS INTERACTION</t>
  </si>
  <si>
    <t>ADVANCES IN REMOTE SENSING AND GEO INFORMATICS APPLICATIONS</t>
  </si>
  <si>
    <t>ADVANCES IN DYNAMICS OF VEHICLES ON ROADS AND TRACKS, IAVSD 2019</t>
  </si>
  <si>
    <t>TRANSLATIONAL RESEARCH AND ONCO-OMICS APPLICATIONS IN THE ERA OF CANCER PERSONAL GENOMICS</t>
  </si>
  <si>
    <t>BUSINESS INFORMATION SYSTEMS, PT I</t>
  </si>
  <si>
    <t>APPLIED COMPUTER SCIENCES IN ENGINEERING (WEA 2019)</t>
  </si>
  <si>
    <t>HERPES SIMPLEX VIRUS: METHODS AND PROTOCOLS, 2ND EDITION</t>
  </si>
  <si>
    <t>COLOPROCTOLOGY</t>
  </si>
  <si>
    <t>RE-VISIONING PUBLIC HEALTH APPROACHES FOR PROTECTING CHILDREN</t>
  </si>
  <si>
    <t>EGYPTIAN JOURNAL OF OTOLARYNGOLOGY</t>
  </si>
  <si>
    <t>ECOLOGICAL ROLE OF MICRO-ORGANISMS IN THE ANTARCTIC ENVIRONMENT</t>
  </si>
  <si>
    <t>QME-QUANTITATIVE MARKETING AND ECONOMICS</t>
  </si>
  <si>
    <t>JOURNAL OF HEMATOPATHOLOGY</t>
  </si>
  <si>
    <t>HEMATOLOGY;PATHOLOGY</t>
  </si>
  <si>
    <t>DECISION AND GAME THEORY FOR SECURITY</t>
  </si>
  <si>
    <t>SOCIAL COMPUTING AND SOCIAL MEDIA: DESIGN, HUMAN BEHAVIOR AND ANALYTICS, SCSM 2019, PT I</t>
  </si>
  <si>
    <t>DEPRESSIVE DISORDERS: MECHANISMS, MEASUREMENT AND MANAGEMENT</t>
  </si>
  <si>
    <t>ADVANCES IN CRYPTOLOGY - CRYPTO 2020, PT I</t>
  </si>
  <si>
    <t>COMPUTATIONAL SCIENCE AND ITS APPLICATIONS - ICCSA 2020, PT II</t>
  </si>
  <si>
    <t>ADVANCES IN MANUFACTURING II, VOL 1 - SOLUTIONS FOR INDUSTRY 4.0</t>
  </si>
  <si>
    <t>INFORMATION SCIENCE AND APPLICATIONS</t>
  </si>
  <si>
    <t>WATER RESOURCES OF TURKEY</t>
  </si>
  <si>
    <t>AUGMENTED REALITY, VIRTUAL REALITY, AND COMPUTER GRAPHICS (AVR 2019), PT II</t>
  </si>
  <si>
    <t>RECENT ADVANCES IN MECHANICAL ENGINEERING, NCAME 2019</t>
  </si>
  <si>
    <t>INSECT MOUTHPARTS: FORM, FUNCTION, DEVELOPMENT AND PERFORMANCE</t>
  </si>
  <si>
    <t>MATHEMATICAL INTELLIGENCER</t>
  </si>
  <si>
    <t>APPLICATIONS OF GEOMATICS IN CIVIL ENGINEERING</t>
  </si>
  <si>
    <t>TIMBRE: ACOUSTICS, PERCEPTION, AND COGNITION</t>
  </si>
  <si>
    <t>TOPICS IN CRYPTOLOGY, CT-RSA 2020</t>
  </si>
  <si>
    <t>INTERNATIONAL CONFERENCE ON INNOVATIVE COMPUTING AND COMMUNICATIONS, VOL 1</t>
  </si>
  <si>
    <t>ENERGY GEOTECHNICS, SEG-2018</t>
  </si>
  <si>
    <t>ADVANCES IN HUMAN FACTORS OF TRANSPORTATION</t>
  </si>
  <si>
    <t>THEORY AND PRACTICE OF LESSON STUDY IN MATHEMATICS: AN INTERNATIONAL PERSPECTIVE</t>
  </si>
  <si>
    <t>MITOCHONDRIA IN HEALTH AND IN SICKNESS</t>
  </si>
  <si>
    <t>AGILE PROCESSES IN SOFTWARE ENGINEERING AND EXTREME PROGRAMMING - WORKSHOPS</t>
  </si>
  <si>
    <t>NEW TRENDS IN DATABASES AND INFORMATION SYSTEMS, ADBIS 2019</t>
  </si>
  <si>
    <t>HERBAL MEDICINE IN INDIA: INDIGENOUS KNOWLEDGE, PRACTICE, INNOVATION AND ITS VALUE</t>
  </si>
  <si>
    <t>SOILS OF EGYPT</t>
  </si>
  <si>
    <t>COMPUTATIONAL SCIENCE AND ITS APPLICATIONS - ICCSA 2019, PT III</t>
  </si>
  <si>
    <t>ADVANCES IN COMPUTER VISION, VOL 2</t>
  </si>
  <si>
    <t>PROCEEDINGS OF THE 13TH INTERNATIONAL CONFERENCE ON UBIQUITOUS INFORMATION MANAGEMENT AND COMMUNICATION (IMCOM) 2019</t>
  </si>
  <si>
    <t>LOGICA UNIVERSALIS</t>
  </si>
  <si>
    <t>LOGIC</t>
  </si>
  <si>
    <t>ANTIGEN PROCESSING: METHODS AND PROTOCOLS, 2ND EDITION</t>
  </si>
  <si>
    <t>NEW TRENDS IN MEDICAL AND SERVICE ROBOTICS: ADVANCES IN THEORY AND PRACTICE</t>
  </si>
  <si>
    <t>JOURNAL OF MARITIME ARCHAEOLOGY</t>
  </si>
  <si>
    <t>CURRENT SURGERY REPORTS</t>
  </si>
  <si>
    <t>ASYLUM DETERMINATION IN EUROPE: ETHNOGRAPHIC PERSPECTIVES</t>
  </si>
  <si>
    <t>SEISMIC STRUCTURAL HEALTH MONITORING: FROM THEORY TO SUCCESSFUL APPLICATIONS</t>
  </si>
  <si>
    <t>HUMAN STUDIES</t>
  </si>
  <si>
    <t>ETHICS;PHILOSOPHY;SOCIOLOGY</t>
  </si>
  <si>
    <t>ROBOT WORLD CUP XXII, ROBOCUP 2018</t>
  </si>
  <si>
    <t>COMPUTATIONAL SCIENCE AND ITS APPLICATIONS - ICCSA 2019, PT VI</t>
  </si>
  <si>
    <t>MAGNETIC NANOSTRUCTURES: ENVIRONMENTAL AND AGRICULTURAL APPLICATIONS</t>
  </si>
  <si>
    <t>DIGITAL LIBRARIES FOR OPEN KNOWLEDGE, TPDL 2019</t>
  </si>
  <si>
    <t>GENEDIS 2018: GENETICS AND NEURODEGENERATION</t>
  </si>
  <si>
    <t>PERFORMABILITY IN INTERNET OF THINGS</t>
  </si>
  <si>
    <t>CURRENT ADVANCES IN THE SCIENCE OF OSTEOSARCOMA: RESEARCH PERSPECTIVES: TUMOR BIOLOGY, ORGAN MICROENVIRONMENT, POTENTIAL NEW THERAPEUTIC TARGETS, AND CANINE MODELS, 2ND EDITION</t>
  </si>
  <si>
    <t>NATURAL BIO-ACTIVE COMPOUNDS, VOL 1: PRODUCTION AND APPLICATIONS</t>
  </si>
  <si>
    <t>PROTEIN LIPIDATION: METHODS AND PROTOCOLS</t>
  </si>
  <si>
    <t>COMPUTER VISION - ACCV 2018 WORKSHOPS</t>
  </si>
  <si>
    <t>EXTREME WEATHER EVENTS AND HUMAN HEALTH: INTERNATIONAL CASE STUDIES</t>
  </si>
  <si>
    <t>LEARNING IN A DIGITAL WORLD: PERSPECTIVE ON INTERACTIVE TECHNOLOGIES FOR FORMAL AND INFORMAL EDUCATION</t>
  </si>
  <si>
    <t>AUSTRALIAN JOURNAL OF LANGUAGE AND LITERACY</t>
  </si>
  <si>
    <t>JOURNAL OF POPULATION RESEARCH</t>
  </si>
  <si>
    <t>NOTCH SIGNALING IN EMBRYOLOGY AND CANCER: NOTCH SIGNALING IN CANCER</t>
  </si>
  <si>
    <t>PROCEEDINGS OF THE 5TH INTERNATIONAL SYMPOSIUM ON ASPHALT PAVEMENTS &amp; ENVIRONMENT (APE)</t>
  </si>
  <si>
    <t>ENZYME-MEDIATED LIGATION METHODS</t>
  </si>
  <si>
    <t>CELL BIOLOGY AND TRANSLATIONAL MEDICINE, VOL 6: STEM CELLS: THEIR HETEROGENEITY, NICHE AND REGENERATIVE POTENTIAL</t>
  </si>
  <si>
    <t>ARTERY RESEARCH</t>
  </si>
  <si>
    <t>COMPUTATIONAL SCIENCE - ICCS 2019, PT I</t>
  </si>
  <si>
    <t>SOFTWARE ENGINEERING AND ALGORITHMS IN INTELLIGENT SYSTEMS</t>
  </si>
  <si>
    <t>PROCEEDINGS OF THE INTERNATIONAL CONFERENCE ON ADVANCED INTELLIGENT SYSTEMS AND INFORMATICS 2019</t>
  </si>
  <si>
    <t>TECHNOLOGICAL INNOVATION FOR INDUSTRY AND SERVICE SYSTEMS, DOCEIS 2019</t>
  </si>
  <si>
    <t>COMPUTER ANALYSIS OF IMAGES AND PATTERNS, CAIP 2019, PT II</t>
  </si>
  <si>
    <t>FC MEDIATED ACTIVITY OF ANTIBODIES: STRUCTURAL AND FUNCTIONAL DIVERSITY</t>
  </si>
  <si>
    <t>QUANTUM MECHANICS IN DRUG DISCOVERY</t>
  </si>
  <si>
    <t>CASE-BASED REASONING RESEARCH AND DEVELOPMENT, ICCBR 2019</t>
  </si>
  <si>
    <t>ADVANCES IN NEURAL NETWORKS - ISNN 2019, PT II</t>
  </si>
  <si>
    <t>DATA PRIVACY MANAGEMENT, CRYPTOCURRENCIES AND BLOCKCHAIN TECHNOLOGY</t>
  </si>
  <si>
    <t>SUICIDE GENE THERAPY</t>
  </si>
  <si>
    <t>FROM ASSESSING TO CONSERVING BIODIVERSITY: CONCEPTUAL AND PRACTICAL CHALLENGES</t>
  </si>
  <si>
    <t>RNA INTERFERENCE AND CRISPR TECHNOLOGIES: TECHNICAL ADVANCES AND NEW THERAPEUTIC OPPORTUNITIES</t>
  </si>
  <si>
    <t>MACHINE LEARNING AND KNOWLEDGE EXTRACTION, CD-MAKE 2019</t>
  </si>
  <si>
    <t>CLOUD COMPUTING - CLOUD 2019</t>
  </si>
  <si>
    <t>PROCESSES AND PHENOMENA ON THE BOUNDARY BETWEEN BIOGENIC AND ABIOGENIC NATURE</t>
  </si>
  <si>
    <t>BONE REGULATORS AND OSTEOPOROSIS THERAPY</t>
  </si>
  <si>
    <t>RECENT ADVANCEMENT IN WHITE BIOTECHNOLOGY THROUGH FUNGI, VOL 2: PERSPECTIVE FOR VALUE-ADDED PRODUCTS AND ENVIRONMENTS</t>
  </si>
  <si>
    <t>INTERNATIONAL JOURNAL OF LATIN AMERICAN RELIGIONS</t>
  </si>
  <si>
    <t>ADVANCES IN HUMAN FACTORS, BUSINESS MANAGEMENT AND SOCIETY</t>
  </si>
  <si>
    <t>GUT MICROBIOTA AND PATHOGENESIS OF ORGAN INJURY</t>
  </si>
  <si>
    <t>JOURNAL ON DATA SEMANTICS</t>
  </si>
  <si>
    <t>COLLAGEN</t>
  </si>
  <si>
    <t>HIMALAYAN WEATHER AND CLIMATE AND THEIR IMPACT ON THE ENVIRONMENT</t>
  </si>
  <si>
    <t>JOURNAL OF INDIAN PHILOSOPHY</t>
  </si>
  <si>
    <t>ASIAN STUDIES;PHILOSOPHY</t>
  </si>
  <si>
    <t>GRAPE GENOME</t>
  </si>
  <si>
    <t>MODELLING AND SIMULATION FOR AUTONOMOUS SYSTEMS (MESAS 2018)</t>
  </si>
  <si>
    <t>ADVANCES IN SOLAR ENERGY RESEARCH</t>
  </si>
  <si>
    <t>APPLICATIONS OF INTELLIGENT TECHNOLOGIES IN HEALTHCARE</t>
  </si>
  <si>
    <t>ASIAN JOURNAL OF BUSINESS ETHICS</t>
  </si>
  <si>
    <t>RECENT ADVANCES ON SOFT COMPUTING AND DATA MINING (SCDM 2020)</t>
  </si>
  <si>
    <t>NEURAL INFORMATION PROCESSING (ICONIP 2019), PT II</t>
  </si>
  <si>
    <t>ION MOBILITY-MASS SPECTROMETRY: METHODS AND PROTOCOLS</t>
  </si>
  <si>
    <t>RECOMBINANT PROTEIN PRODUCTION IN YEAST</t>
  </si>
  <si>
    <t>LEISHMANIA</t>
  </si>
  <si>
    <t>CELL-BASED ASSAYS USING IPSCS FOR DRUG DEVELOPMENT AND TESTING</t>
  </si>
  <si>
    <t>ADVANCES IN MANUFACTURING II, VOL 2 - PRODUCTION ENGINEERING AND MANAGEMENT</t>
  </si>
  <si>
    <t>ARCHIVE FOR HISTORY OF EXACT SCIENCES</t>
  </si>
  <si>
    <t>HISTORY &amp; PHILOSOPHY OF SCIENCE;MATHEMATICS, INTERDISCIPLINARY APPLICATIONS</t>
  </si>
  <si>
    <t>EPJ TECHNIQUES AND INSTRUMENTATION</t>
  </si>
  <si>
    <t>SCALE SPACE AND VARIATIONAL METHODS IN COMPUTER VISION, SSVM 2019</t>
  </si>
  <si>
    <t>DISRUPTING FINANCE: FINTECH AND STRATEGY IN THE 21ST CENTURY</t>
  </si>
  <si>
    <t>ETHIK IN DER MEDIZIN</t>
  </si>
  <si>
    <t>MEDICAL ETHICS</t>
  </si>
  <si>
    <t>METROPOLITAN REGIONS, PLANNING AND GOVERNANCE</t>
  </si>
  <si>
    <t>INFORMATION AND COMMUNICATION TECHNOLOGIES FOR DEVELOPMENT: STRENGTHENING SOUTHERN-DRIVEN COOPERATION AS A CATALYST FOR ICT4D, PT II</t>
  </si>
  <si>
    <t>CONSTRUCTIVE SIDE-CHANNEL ANALYSIS AND SECURE DESIGN (COSADE 2019)</t>
  </si>
  <si>
    <t>COMPLEX, INTELLIGENT, AND SOFTWARE INTENSIVE SYSTEMS (CISIS 2019)</t>
  </si>
  <si>
    <t>MATHEMATICAL MODELING APPROACH FROM NONLINEAR DYNAMICS TO COMPLEX SYSTEMS</t>
  </si>
  <si>
    <t>RECENT ADVANCEMENT IN WHITE BIOTECHNOLOGY THROUGH FUNGI, VOL 3: PERSPECTIVE FOR SUSTAINABLE ENVIRONMENTS</t>
  </si>
  <si>
    <t>UNDERSTANDING RISKS AND UNCERTAINTIES IN ENERGY AND CLIMATE POLICY: MULTIDISCIPLINARY METHODS AND TOOLS FOR A LOW CARBON SOCIETY</t>
  </si>
  <si>
    <t>SINGLE MOLECULE AND SINGLE CELL SEQUENCING</t>
  </si>
  <si>
    <t>AMINO ACID ANALYSIS, 2 EDITION</t>
  </si>
  <si>
    <t>16TH INTERNATIONAL CONFERENCE ON INFORMATION TECHNOLOGY-NEW GENERATIONS (ITNG 2019)</t>
  </si>
  <si>
    <t>NATURAL LANGUAGE PROCESSING AND INFORMATION SYSTEMS (NLDB 2019)</t>
  </si>
  <si>
    <t>ADVANCES IN PLANT BREEDING STRATEGIES</t>
  </si>
  <si>
    <t>ADVANCES IN INTELLIGENT NETWORKING AND COLLABORATIVE SYSTEMS</t>
  </si>
  <si>
    <t>GAMES AND LEARNING ALLIANCE, GALA 2018</t>
  </si>
  <si>
    <t>ADVANCES IN SOFT COMPUTING, MICAI 2019</t>
  </si>
  <si>
    <t>CONTINENTAL PHILOSOPHY REVIEW</t>
  </si>
  <si>
    <t>PATTERN RECOGNITION AND IMAGE ANALYSIS, IBPRIA 2019, PT II</t>
  </si>
  <si>
    <t>NONLINEAR DYNAMICS IN COMPUTATIONAL NEUROSCIENCE</t>
  </si>
  <si>
    <t>MOUSE CELL CULTURE: METHODS AND PROTOCOLS</t>
  </si>
  <si>
    <t>ANNALES MATHEMATIQUES DU QUEBEC</t>
  </si>
  <si>
    <t>BIOINFORMATICS AND BIOMEDICAL ENGINEERING (IWBBIO 2019), PT II</t>
  </si>
  <si>
    <t>BIOMEDICAL SIGNAL PROCESSING: ADVANCES IN THEORY, ALGORITHMS AND APPLICATIONS</t>
  </si>
  <si>
    <t>CORONAVIRUSES, 2 EDITION</t>
  </si>
  <si>
    <t>GOOD RESEARCH PRACTICE IN NON-CLINICAL PHARMACOLOGY AND BIOMEDICINE</t>
  </si>
  <si>
    <t>JOURNAL OF RELIGIOUS EDUCATION</t>
  </si>
  <si>
    <t>14TH INTERNATIONAL CONFERENCE ON SOFT COMPUTING MODELS IN INDUSTRIAL AND ENVIRONMENTAL APPLICATIONS (SOCO 2019)</t>
  </si>
  <si>
    <t>SOLAR DESALINATION TECHNOLOGY</t>
  </si>
  <si>
    <t>SOFTWARE ENGINEERING AND FORMAL METHODS (SEFM 2019)</t>
  </si>
  <si>
    <t>AFRICA AND THE SUSTAINABLE DEVELOPMENT GOALS</t>
  </si>
  <si>
    <t>TRYPANOSOMATIDS</t>
  </si>
  <si>
    <t>REVIEWS OF ENVIRONMENTAL CONTAMINATION AND TOXICOLOGY</t>
  </si>
  <si>
    <t>PLANT CELL MORPHOGENESIS: METHODS AND PROTOCOLS, 2ND EDITION</t>
  </si>
  <si>
    <t>HCI IN MOBILITY, TRANSPORT, AND AUTOMOTIVE SYSTEMS</t>
  </si>
  <si>
    <t>IMAGE AND GRAPHICS, ICIG 2019, PT II</t>
  </si>
  <si>
    <t>LC-MS IN DRUG ANALYSIS, 2 EDITION</t>
  </si>
  <si>
    <t>INTELLIGENT INFORMATION AND DATABASE SYSTEMS (ACIIDS 2020), PT II</t>
  </si>
  <si>
    <t>MICROGRID ARCHITECTURES, CONTROL AND PROTECTION METHODS</t>
  </si>
  <si>
    <t>SOILS OF ARGENTINA</t>
  </si>
  <si>
    <t>13TH INTERNATIONAL CONFERENCE ON THEORY AND APPLICATION OF FUZZY SYSTEMS AND SOFT COMPUTING - ICAFS-2018</t>
  </si>
  <si>
    <t>MATHEMATICAL MODELS IN EPIDEMIOLOGY</t>
  </si>
  <si>
    <t>PLANT MICRORNAS</t>
  </si>
  <si>
    <t>CLIMATE CHANGE, HAZARDS AND ADAPTATION OPTIONS: HANDLING THE IMPACTS OF A CHANGING CLIMATE</t>
  </si>
  <si>
    <t>PROCEEDINGS OF THE 1ST INTERNATIONAL CONFERENCE ON ELECTRONIC ENGINEERING AND RENEWABLE ENERGY, ICEERE 2018</t>
  </si>
  <si>
    <t>HACKABLE CITY: DIGITAL MEDIA AND COLLABORATIVE CITY-MAKING IN THE NETWORK SOCIETY</t>
  </si>
  <si>
    <t>INFORMATION SYSTEMS ENGINEERING IN RESPONSIBLE INFORMATION SYSTEMS, CAISE FORUM 2019</t>
  </si>
  <si>
    <t>ACTA SCIENTIARUM MATHEMATICARUM</t>
  </si>
  <si>
    <t>COMPLEX, INTELLIGENT, AND SOFTWARE INTENSIVE SYSTEMS</t>
  </si>
  <si>
    <t>MOLECULAR &amp; DIAGNOSTIC IMAGING IN PROSTATE CANCER: CLINICAL APPLICATIONS AND TREATMENT STRATEGIES</t>
  </si>
  <si>
    <t>AEROBIC UTILIZATION OF HYDROCARBONS, OILS, AND LIPIDS</t>
  </si>
  <si>
    <t>EAST ASIA</t>
  </si>
  <si>
    <t>AREA STUDIES</t>
  </si>
  <si>
    <t>IN VITRO NEURONAL NETWORKS: FROM CULTURING METHODS TO NEURO-TECHNOLOGICAL APPLICATIONS</t>
  </si>
  <si>
    <t>EMERGING RESEARCH IN DATA ENGINEERING SYSTEMS AND COMPUTER COMMUNICATIONS, CCODE 2019</t>
  </si>
  <si>
    <t>NUCLEAR RECEPTORS: METHODS AND EXPERIMENTAL PROTOCOLS</t>
  </si>
  <si>
    <t>MODELLING AND SIMULATION FOR AUTONOMOUS SYSTEMS (MESAS 2019)</t>
  </si>
  <si>
    <t>GEOSPATIAL TECHNOLOGIES FOR LOCAL AND REGIONAL DEVELOPMENT</t>
  </si>
  <si>
    <t>SABKHA ECOSYSTEMS, VOL VI: ASIA/PACIFIC</t>
  </si>
  <si>
    <t>CELL BIOLOGY AND TRANSLATIONAL MEDICINE, VOL 7: STEM CELLS AND THERAPY: EMERGING APPROACHES</t>
  </si>
  <si>
    <t>SOFTWARE ENGINEERING METHODS IN INTELLIGENT ALGORITHMS, VOL 1</t>
  </si>
  <si>
    <t>PREGNANT IN THE TIME OF EBOLA: WOMEN AND THEIR CHILDREN IN THE 2013-2015 WEST AFRICAN EPIDEMIC</t>
  </si>
  <si>
    <t>DATABASE AND EXPERT SYSTEMS APPLICATIONS, PT I</t>
  </si>
  <si>
    <t>NONLINEAR DYNAMICS, VOL 1</t>
  </si>
  <si>
    <t>SKIN TISSUE ENGINEERING: METHODS AND PROTOCOLS</t>
  </si>
  <si>
    <t>PROCEEDINGS OF THE 20TH CONGRESS OF THE INTERNATIONAL ERGONOMICS ASSOCIATION (IEA 2018), VOL V: HUMAN SIMULATION AND VIRTUAL ENVIRONMENTS, WORK WITH COMPUTING SYSTEMS (WWCS), PROCESS CONTROL</t>
  </si>
  <si>
    <t>IN VITRO DIFFERENTIATION OF T-CELLS: METHODS AND PROTOCOLS</t>
  </si>
  <si>
    <t>ANALYTICAL FAMILY DEMOGRAPHY</t>
  </si>
  <si>
    <t>TUMOR MICROENVIRONMENT: STATE OF THE SCIENCE</t>
  </si>
  <si>
    <t>ADVANCES IN SERVICE AND INDUSTRIAL ROBOTICS</t>
  </si>
  <si>
    <t>RICE GRAIN QUALITY</t>
  </si>
  <si>
    <t>CURRENT RADIOLOGY REPORTS</t>
  </si>
  <si>
    <t>PANGENOME: DIVERSITY, DYNAMICS AND EVOLUTION OF GENOMES</t>
  </si>
  <si>
    <t>BIOLOGICAL AND BIO-INSPIRED NANOMATERIALS: PROPERTIES AND ASSEMBLY MECHANISMS</t>
  </si>
  <si>
    <t>CYBER SECURITY INTELLIGENCE AND ANALYTICS</t>
  </si>
  <si>
    <t>BIOACTIVE MOLECULES IN PLANT DEFENSE: SIGNALING IN GROWTH AND STRESS</t>
  </si>
  <si>
    <t>SUBJECTIVITY</t>
  </si>
  <si>
    <t>LAW AND PHILOSOPHY</t>
  </si>
  <si>
    <t>ETHICS;LAW;PHILOSOPHY</t>
  </si>
  <si>
    <t>INFORMATION TECHNOLOGY IN BIOMEDICINE (ITIB 2018)</t>
  </si>
  <si>
    <t>EMERGING TRENDS IN INTELLIGENT COMPUTING AND INFORMATICS: DATA SCIENCE, INTELLIGENT INFORMATION SYSTEMS AND SMART COMPUTING</t>
  </si>
  <si>
    <t>COMPUTATIONAL SCIENCE AND ITS APPLICATIONS - ICCSA 2020, PT VI</t>
  </si>
  <si>
    <t>AUTOMATED TECHNOLOGY FOR VERIFICATION AND ANALYSIS (ATVA 2019)</t>
  </si>
  <si>
    <t>RECENT FINDINGS IN INTELLIGENT COMPUTING TECHNIQUES, VOL 1</t>
  </si>
  <si>
    <t>ANTIBODY-DRUG CONJUGATES: METHODS AND PROTOCOLS</t>
  </si>
  <si>
    <t>LEARNING TECHNOLOGY FOR EDUCATION CHALLENGES, LTEC 2019</t>
  </si>
  <si>
    <t>ADVANCED SOCIAL INTERACTION WITH AGENTS</t>
  </si>
  <si>
    <t>MAGNESIUM TECHNOLOGY 2020</t>
  </si>
  <si>
    <t>PRINCIPLES AND PRACTICE OF CONSTRAINT PROGRAMMING, CP 2019</t>
  </si>
  <si>
    <t>PERSUASIVE TECHNOLOGY: DEVELOPMENT OF PERSUASIVE AND BEHAVIOR CHANGE SUPPORT SYSTEMS, PERSUASIVE 2019</t>
  </si>
  <si>
    <t>DYNAMICS OF IMMUNE ACTIVATION IN VIRAL DISEASES</t>
  </si>
  <si>
    <t>RECENT ADVANCEMENTS IN MATERIALS AND SYSTEMS FOR THERMAL ENERGY STORAGE: AN INTRODUCTION TO EXPERIMENTAL CHARACTERIZATION METHODS</t>
  </si>
  <si>
    <t>AFRICAN JOURNAL OF UROLOGY</t>
  </si>
  <si>
    <t>NEURAL STEM CELLS: METHODS AND PROTOCOLS</t>
  </si>
  <si>
    <t>INFORMATION TECHNOLOGY IN BIOMEDICINE</t>
  </si>
  <si>
    <t>VIRTUAL, AUGMENTED AND MIXED REALITY: MULTIMODAL INTERACTION, PT I</t>
  </si>
  <si>
    <t>ENHANCED LIVING ENVIRONMENTS: ALGORITHMS, ARCHITECTURES, PLATFORMS, AND SYSTEMS</t>
  </si>
  <si>
    <t>MYOSINS: A SUPERFAMILY OF MOLECULAR MOTORS, 2ND EDITION</t>
  </si>
  <si>
    <t>GREEN MATERIALS ENGINEERING</t>
  </si>
  <si>
    <t>AUTOMATED TECHNOLOGY FOR VERIFICATION AND ANALYSIS (ATVA 2020)</t>
  </si>
  <si>
    <t>DRUGGABLE LIPID SIGNALING PATHWAYS</t>
  </si>
  <si>
    <t>SOFTWARE ARCHITECTURE, ECSA 2019</t>
  </si>
  <si>
    <t>MATHEMATICAL METHODS IN ENGINEERING: APPLICATIONS IN DYNAMICS OF COMPLEX SYSTEMS</t>
  </si>
  <si>
    <t>CATALYTICALLY ACTIVE NUCLEIC ACIDS</t>
  </si>
  <si>
    <t>KNOWLEDGE MANAGEMENT IN ORGANIZATIONS, KMO 2019</t>
  </si>
  <si>
    <t>MACHINE LEARNING FOR MEDICAL IMAGE RECONSTRUCTION, MLMIR 2019</t>
  </si>
  <si>
    <t>THERANOSTICS: METHODS AND PROTOCOLS</t>
  </si>
  <si>
    <t>SOFSEM 2020: THEORY AND PRACTICE OF COMPUTER SCIENCE</t>
  </si>
  <si>
    <t>NANOPHOTOCATALYSIS AND ENVIRONMENTAL APPLICATIONS: DETOXIFICATION AND DISINFECTION</t>
  </si>
  <si>
    <t>HUSSERL STUDIES</t>
  </si>
  <si>
    <t>ONCOLYTIC VIRUSES</t>
  </si>
  <si>
    <t>DATA ANALYTICS: PAVING THE WAY TO SUSTAINABLE URBAN MOBILITY</t>
  </si>
  <si>
    <t>INTELLIGENT SYSTEMS AND APPLICATIONS, VOL 1</t>
  </si>
  <si>
    <t>UNCONVENTIONAL COMPUTATION AND NATURAL COMPUTATION, UCNC 2019</t>
  </si>
  <si>
    <t>MACHINE LEARNING, OPTIMIZATION, AND DATA SCIENCE</t>
  </si>
  <si>
    <t>ZEITSCHRIFT FUR VERGLEICHENDE POLITIKWISSENSCHAFT</t>
  </si>
  <si>
    <t>ADVANCES IN INFORMATION AND COMPUTER SECURITY, IWSEC 2019</t>
  </si>
  <si>
    <t>ECONOMIC THEORY BULLETIN</t>
  </si>
  <si>
    <t>CYBERSECURITY AND SECURE INFORMATION SYSTEMS: CHALLENGES AND SOLUTIONS IN SMART ENVIRONMENTS</t>
  </si>
  <si>
    <t>PLANT AND FOOD CAROTENOIDS: METHODS AND PROTOCOLS</t>
  </si>
  <si>
    <t>IMMUNOPHENOTYPING</t>
  </si>
  <si>
    <t>CURRENT TRAUMA REPORTS</t>
  </si>
  <si>
    <t>INTERNATIONAL JOURNAL OF CHILD CARE AND EDUCATION POLICY</t>
  </si>
  <si>
    <t>PSYCHOANALYSIS CULTURE &amp; SOCIETY</t>
  </si>
  <si>
    <t>ALPHA-SYNUCLEIN</t>
  </si>
  <si>
    <t>COMPUTATIONAL SCIENCE AND ITS APPLICATIONS - ICCSA 2020, PT V</t>
  </si>
  <si>
    <t>LATINO STUDIES</t>
  </si>
  <si>
    <t>PROGRESS IN CRYPTOLOGY - LATINCRYPT 2019</t>
  </si>
  <si>
    <t>XXVI BRAZILIAN CONGRESS ON BIOMEDICAL ENGINEERING, CBEB 2018, VOL. 2</t>
  </si>
  <si>
    <t>EURO-PAR 2018: PARALLEL PROCESSING WORKSHOPS</t>
  </si>
  <si>
    <t>HIGH-THROUGHPUT PROTEIN PRODUCTION AND PURIFICATION</t>
  </si>
  <si>
    <t>PHAGE THERAPY: A PRACTICAL APPROACH</t>
  </si>
  <si>
    <t>SOUTH AFRICAN SCHOOLING: THE ENIGMA OF INEQUALITY: A STUDY OF THE PRESENT SITUATION AND FUTURE POSSIBILITIES</t>
  </si>
  <si>
    <t>POLYMERIC MATERIALS FOR CLEAN WATER</t>
  </si>
  <si>
    <t>ADVANCES IN MATERIAL SCIENCES AND ENGINEERING</t>
  </si>
  <si>
    <t>AUTOMATION 2019: PROGRESS IN AUTOMATION, ROBOTICS AND MEASUREMENT TECHNIQUES</t>
  </si>
  <si>
    <t>TECHNO-SOCIETAL 2018: PROCEEDINGS OF THE 2ND INTERNATIONAL CONFERENCE ON ADVANCED TECHNOLOGIES FOR SOCIETAL APPLICATIONS - VOL 2</t>
  </si>
  <si>
    <t>MARINE CARBON BIOGEOCHEMISTRY: A PRIMER FOR EARTH SYSTEM SCIENTISTS</t>
  </si>
  <si>
    <t>INFORMATION SECURITY, ISC 2019</t>
  </si>
  <si>
    <t>IMMUNOLOGICAL TOLERANCE: METHODS AND PROTOCOLS</t>
  </si>
  <si>
    <t>PASSIVE AND ACTIVE MEASUREMENT, PAM 2019</t>
  </si>
  <si>
    <t>CURRENT OBSTETRICS AND GYNECOLOGY REPORTS</t>
  </si>
  <si>
    <t>BIOMETRIC RECOGNITION (CCBR 2019)</t>
  </si>
  <si>
    <t>PROGRESS IN CRYPTOLOGY - INDOCRYPT 2019</t>
  </si>
  <si>
    <t>INTELLIGENT ROBOTICS AND APPLICATIONS, ICIRA 2019, PT V</t>
  </si>
  <si>
    <t>ADVANCED DATA MINING AND APPLICATIONS, ADMA 2019</t>
  </si>
  <si>
    <t>BIOMEDICAL VISUALISATION, VOL 1</t>
  </si>
  <si>
    <t>PHYSICAL VIROLOGY: VIRUS STRUCTURE AND MECHANICS</t>
  </si>
  <si>
    <t>JOURNAL OF AFRICAN AMERICAN STUDIES</t>
  </si>
  <si>
    <t>ETHNIC STUDIES</t>
  </si>
  <si>
    <t>NUMERICAL METHODS AND APPLICATIONS, NMA 2018</t>
  </si>
  <si>
    <t>ECONOMICS OF GOVERNANCE</t>
  </si>
  <si>
    <t>HIGH PERFORMANCE COMPUTING, ISC HIGH PERFORMANCE 2019</t>
  </si>
  <si>
    <t>PHLOEM: METHODS AND PROTOCOLS</t>
  </si>
  <si>
    <t>ARTIFICIAL INTELLIGENCE AND ALGORITHMS IN INTELLIGENT SYSTEMS</t>
  </si>
  <si>
    <t>ARTIFICIAL NEURAL NETWORKS AND MACHINE LEARNING, ICANN 2020, PT II</t>
  </si>
  <si>
    <t>REWAS 2019: MANUFACTURING THE CIRCULAR MATERIALS ECONOMY</t>
  </si>
  <si>
    <t>SOCIO-ENVIRONMENTAL DYNAMICS ALONG THE HISTORICAL SILK ROAD</t>
  </si>
  <si>
    <t>INFORMATION SYSTEMS AND NEUROSCIENCE</t>
  </si>
  <si>
    <t>STEM CELL NANOTECHNOLOGY, 2 EDITION</t>
  </si>
  <si>
    <t>BIOMARKERS OF HUMAN AGING</t>
  </si>
  <si>
    <t>IMMUNE CHECKPOINT BLOCKADE: METHODS AND PROTOCOLS</t>
  </si>
  <si>
    <t>IMMUNE MEDIATORS IN CANCER: METHODS AND PROTOCOLS</t>
  </si>
  <si>
    <t>ROBOTICS IN EDUCATION: CURRENT RESEARCH AND INNOVATIONS</t>
  </si>
  <si>
    <t>DISEASES OF THE BRAIN, HEAD AND NECK, SPINE 2020-2023: DIAGNOSTIC IMAGING</t>
  </si>
  <si>
    <t>UNMANNED AERIAL VEHICLE: APPLICATIONS IN AGRICULTURE AND ENVIRONMENT</t>
  </si>
  <si>
    <t>DYNAMIC WIRELESS SENSOR NETWORKS: NEW DIRECTIONS FOR SMART TECHNOLOGIES</t>
  </si>
  <si>
    <t>EGGPLANT GENOME</t>
  </si>
  <si>
    <t>ECOLOGY OF BROWSING AND GRAZING II</t>
  </si>
  <si>
    <t>CALCIUM SIGNALLING: METHODS AND PROTOCOLS</t>
  </si>
  <si>
    <t>INTERNATIONAL JOURNAL OF ADVANCES IN ENGINEERING SCIENCES AND APPLIED MATHEMATICS</t>
  </si>
  <si>
    <t>COMPUTATIONAL DIFFUSION MRI (CDMRI 2018)</t>
  </si>
  <si>
    <t>SMART INDUSTRY &amp; SMART EDUCATION</t>
  </si>
  <si>
    <t>INTELLIGENT DISTRIBUTED COMPUTING XIII</t>
  </si>
  <si>
    <t>PERTUSSIS INFECTION AND VACCINES: ADVANCES IN MICROBIOLOGY, INFECTIOUS DISEASES AND PUBLIC HEALTH, VOL 12</t>
  </si>
  <si>
    <t>MHC CLASS-I LOSS AND CANCER IMMUNE ESCAPE</t>
  </si>
  <si>
    <t>MEASUREMENT, ANALYSIS AND REMEDIATION OF ENVIRONMENTAL POLLUTANTS</t>
  </si>
  <si>
    <t>STRESS CHALLENGES AND IMMUNITY IN SPACE: FROM MECHANISMS TO MONITORING AND PREVENTIVE STRATEGIES, 2ND EDITION</t>
  </si>
  <si>
    <t>LACTIC ACID BACTERIA</t>
  </si>
  <si>
    <t>CRISIS AND SOCIAL REGRESSION IN BRAZIL: A NEW MOMENT OF THE SOCIAL QUESTION</t>
  </si>
  <si>
    <t>HUMAN-COMPUTER INTERACTION, INTERACT 2019, PT III</t>
  </si>
  <si>
    <t>NATURAL BIO-ACTIVE COMPOUNDS, VOL 2: CHEMISTRY, PHARMACOLOGY AND HEALTH CARE PRACTICES</t>
  </si>
  <si>
    <t>DIGITALIZATION OF PUBLIC DIPLOMACY</t>
  </si>
  <si>
    <t>MOLECULAR APPROACHES IN PLANT BIOLOGY AND ENVIRONMENTAL CHALLENGES</t>
  </si>
  <si>
    <t>INTELLIGENT ROBOTICS AND APPLICATIONS, ICIRA 2019, PT I</t>
  </si>
  <si>
    <t>COMMUNICATIONS, SIGNAL PROCESSING, AND SYSTEMS</t>
  </si>
  <si>
    <t>METABOLOMICS: METHODS AND PROTOCOLS</t>
  </si>
  <si>
    <t>SERVICE-ORIENTED COMPUTING (ICSOC 2020)</t>
  </si>
  <si>
    <t>PROCEEDINGS OF 3RD INTERNATIONAL CONFERENCE ON COMPUTER VISION AND IMAGE PROCESSING, CVIP 2018, VOL 2</t>
  </si>
  <si>
    <t>CORAL REEFS OF THE RED SEA</t>
  </si>
  <si>
    <t>STEM CELL MOBILIZATION: METHODS AND PROTOCOLS</t>
  </si>
  <si>
    <t>MOSCOW UNIVERSITY MATHEMATICS BULLETIN</t>
  </si>
  <si>
    <t>ADVANCED INFORMATICS FOR COMPUTING RESEARCH, ICAICR 2018, PT I</t>
  </si>
  <si>
    <t>ENTERPRISE, BUSINESS-PROCESS AND INFORMATION SYSTEMS MODELING</t>
  </si>
  <si>
    <t>EXPLAINABLE, TRANSPARENT AUTONOMOUS AGENTS AND MULTI-AGENT SYSTEMS, EXTRAAMAS 2019</t>
  </si>
  <si>
    <t>PROTEIN SUPERSECONDARY STRUCTURES, 2 EDITION</t>
  </si>
  <si>
    <t>ADVANCES IN BIOMEDICINE</t>
  </si>
  <si>
    <t>TUMOR MICROENVIRONMENT: HEMATOPOIETIC CELLS, PT B</t>
  </si>
  <si>
    <t>IN SITU HYBRIDIZATION PROTOCOLS, 5 EDITION</t>
  </si>
  <si>
    <t>CLIMATE CHANGE-RESILIENT AGRICULTURE AND AGROFORESTRY: ECOSYSTEM SERVICES AND SUSTAINABILITY</t>
  </si>
  <si>
    <t>EUROPEAN PHYSICAL JOURNAL H</t>
  </si>
  <si>
    <t>NEOENDOGENOUS DEVELOPMENT IN EUROPEAN RURAL AREAS: RESULTS AND LESSONS</t>
  </si>
  <si>
    <t>INTELLIGENT TUTORING SYSTEMS (ITS 2020)</t>
  </si>
  <si>
    <t>SYMBOLIC AND QUANTITATIVE APPROACHES TO REASONING WITH UNCERTAINTY, ECSQARU 2019</t>
  </si>
  <si>
    <t>BUSINESS INFORMATION SYSTEMS WORKSHOPS, BIS 2019</t>
  </si>
  <si>
    <t>NOTCH SIGNALING IN EMBRYOLOGY AND CANCER: MOLECULAR BIOLOGY OF NOTCH SIGNALING, 2ND EDITION</t>
  </si>
  <si>
    <t>STRUCTURAL HEALTH MONITORING, PHOTOGRAMMETRY &amp; DIC, VOL 6</t>
  </si>
  <si>
    <t>STATIC ANALYSIS (SAS 2019)</t>
  </si>
  <si>
    <t>ROUGH SETS, IJCRS 2020</t>
  </si>
  <si>
    <t>DATA SCIENCE AND BIG DATA ANALYTICS</t>
  </si>
  <si>
    <t>SMART GRID CONTROL: OVERVIEW AND RESEARCH OPPORTUNITIES</t>
  </si>
  <si>
    <t>ISBI 2019 C-NMC CHALLENGE: CLASSIFICATION IN CANCER CELL IMAGING</t>
  </si>
  <si>
    <t>WEB INFORMATION SYSTEMS ENGINEERING, WISE 2020, PT II</t>
  </si>
  <si>
    <t>BIOMEDICAL VISUALISATION, VOL 6</t>
  </si>
  <si>
    <t>GAPMERS</t>
  </si>
  <si>
    <t>RILEM 252-CMB SYMPOSIUM: CHEMO-MECHANICAL CHARACTERIZATION OF BITUMINOUS MATERIALS</t>
  </si>
  <si>
    <t>PRINCIPLES AND PRACTICE OF MULTI-AGENT SYSTEMS (PRIMA 2019)</t>
  </si>
  <si>
    <t>INTELLIGENT SYSTEMS AND APPLICATIONS, INTELLISYS, VOL 2</t>
  </si>
  <si>
    <t>LECTIN PURIFICATION AND ANALYSIS</t>
  </si>
  <si>
    <t>CRYPTOLOGY AND NETWORK SECURITY (CANS 2019)</t>
  </si>
  <si>
    <t>SOFT COMPUTING AND MEDICAL BIOINFORMATICS</t>
  </si>
  <si>
    <t>HANDBOOK OF SEXUAL ASSAULT AND SEXUAL ASSAULT PREVENTION</t>
  </si>
  <si>
    <t>DATA AND APPLICATIONS SECURITY AND PRIVACY XXXIII</t>
  </si>
  <si>
    <t>THEORY AND PRACTICE OF COMPUTER SCIENCE, SOFSEM 2019</t>
  </si>
  <si>
    <t>SOCIAL, CULTURAL, AND BEHAVIORAL MODELING, SBP-BRIMS 2019</t>
  </si>
  <si>
    <t>EUKARYOTIC RNA EXOSOME: METHODS AND PROTOCOLS</t>
  </si>
  <si>
    <t>BLOCKCHAIN - ICBC 2019</t>
  </si>
  <si>
    <t>GEFAHRSTOFFE REINHALTUNG DER LUFT</t>
  </si>
  <si>
    <t>ADVANCES IN DATA SCIENCE AND MANAGEMENT</t>
  </si>
  <si>
    <t>CASE-BASED REASONING RESEARCH AND DEVELOPMENT, ICCBR 2020</t>
  </si>
  <si>
    <t>INTELLIGENT TUTORING SYSTEMS (ITS 2019)</t>
  </si>
  <si>
    <t>DATA ANALYTICS AND LEARNING</t>
  </si>
  <si>
    <t>PROCEEDINGS OF THE 8TH INTERNATIONAL CONGRESS ON ENVIRONMENTAL GEOTECHNICS, VOL 2: TOWARDS A SUSTAINABLE GEOENVIRONMENT</t>
  </si>
  <si>
    <t>REVIEWS OF PHYSIOLOGY, BIOCHEMISTRY AND PHARMACOLOGY, VOL 176</t>
  </si>
  <si>
    <t>ADVANCES IN MICROBIOLOGY, INFECTIOUS DISEASES AND PUBLIC HEALTH, VOL 13</t>
  </si>
  <si>
    <t>PATTERN RECOGNITION AND MACHINE INTELLIGENCE, PREMI 2019, PT II</t>
  </si>
  <si>
    <t>MICROBIAL COMMUNITIES UTILIZING HYDROCARBONS AND LIPIDS: MEMBERS, METAGENOMICS AND ECOPHYSIOLOGY</t>
  </si>
  <si>
    <t>COMPUTER OPTIMIZED MICROSCOPY: METHODS AND PROTOCOLS</t>
  </si>
  <si>
    <t>POSTMEDIEVAL-A JOURNAL OF MEDIEVAL CULTURAL STUDIES</t>
  </si>
  <si>
    <t>CULTURAL STUDIES;MEDIEVAL &amp; RENAISSANCE STUDIES</t>
  </si>
  <si>
    <t>COMPUTER AIDED INTERVENTION AND DIAGNOSTICS IN CLINICAL AND MEDICAL IMAGES</t>
  </si>
  <si>
    <t>CANCER BIOINFORMATICS</t>
  </si>
  <si>
    <t>EMERGING THEMES IN EPIDEMIOLOGY</t>
  </si>
  <si>
    <t>COORDINATION MODELS AND LANGUAGES, COORDINATION 2019</t>
  </si>
  <si>
    <t>BIOSIGNATURES FOR ASTROBIOLOGY</t>
  </si>
  <si>
    <t>RECENT TRENDS AND ADVANCES IN ARTIFICIAL INTELLIGENCE AND INTERNET OF THINGS</t>
  </si>
  <si>
    <t>COMPUTATIONAL GLIOSCIENCE</t>
  </si>
  <si>
    <t>NOVEL DRUG DELIVERY TECHNOLOGIES</t>
  </si>
  <si>
    <t>SPIRITUALITY IN MANAGEMENT: INSIGHTS FROM INDIA</t>
  </si>
  <si>
    <t>BMC STRUCTURAL BIOLOGY</t>
  </si>
  <si>
    <t>GEOGRAPHIES OF ASYLUM IN EUROPE AND THE ROLE OF EUROPEAN LOCALITIES</t>
  </si>
  <si>
    <t>NEW TECHNOLOGIES, DEVELOPMENT AND APPLICATION II</t>
  </si>
  <si>
    <t>NATURAL ENEMIES OF INSECT PESTS IN NEOTROPICAL AGROECOSYSTEMS: BIOLOGICAL CONTROL AND FUNCTIONAL BIODIVERSITY</t>
  </si>
  <si>
    <t>HUMAN FRIENDLY ROBOTICS</t>
  </si>
  <si>
    <t>AGILE PROCESSES IN SOFTWARE ENGINEERING AND EXTREME PROGRAMMING - WORKSHOPS (XP 2020)</t>
  </si>
  <si>
    <t>ADVANCES IN ROBOT KINEMATICS 2018</t>
  </si>
  <si>
    <t>ADVANCES IN ARTIFICIAL SYSTEMS FOR MEDICINE AND EDUCATION II</t>
  </si>
  <si>
    <t>INTERNATIONAL SCIENTIFIC CONFERENCE ENERGY MANAGEMENT OF MUNICIPAL FACILITIES AND SUSTAINABLE ENERGY TECHNOLOGIES, EMMFT 2018, VOL 1</t>
  </si>
  <si>
    <t>SALT STRESS, MICROBES, AND PLANT INTERACTIONS: CAUSES AND SOLUTION, VOL 1</t>
  </si>
  <si>
    <t>INTERNET SCIENCE</t>
  </si>
  <si>
    <t>MACHINES, MECHANISM AND ROBOTICS</t>
  </si>
  <si>
    <t>PROCEEDINGS OF ADVANCES IN RESOURCE-SAVING TECHNOLOGIES AND MATERIALS IN CIVIL AND ENVIRONMENTAL ENGINEERING (CEE 2019)</t>
  </si>
  <si>
    <t>ORGANOMETALLICS FOR GREEN CATALYSIS</t>
  </si>
  <si>
    <t>AGRONOMIC CROPS, VOL 1: PRODUCTION TECHNOLOGIES</t>
  </si>
  <si>
    <t>IMAGE AND VIDEO TECHNOLOGY (PSIVT 2019)</t>
  </si>
  <si>
    <t>DISEASES OF THE CHEST, BREAST, HEART AND VESSELS 2019-2022: DIAGNOSTIC AND INTERVENTIONAL IMAGING</t>
  </si>
  <si>
    <t>INNOVATIONS IN ELECTRONICS AND COMMUNICATION ENGINEERING</t>
  </si>
  <si>
    <t>MANUELLE MEDIZIN</t>
  </si>
  <si>
    <t>RELIABILITY, SAFETY, AND SECURITY OF RAILWAY SYSTEMS: MODELLING, ANALYSIS, VERIFICATION, AND CERTIFICATION</t>
  </si>
  <si>
    <t>ADVANCES IN DATA AND INFORMATION SCIENCES, ICDIS 2017, VOL 2</t>
  </si>
  <si>
    <t>DEBATING EUROPEAN CITIZENSHIP</t>
  </si>
  <si>
    <t>SELECTED AREAS IN CRYPTOGRAPHY - SAC 2019</t>
  </si>
  <si>
    <t>ANIMAL MODELS OF DIABETES</t>
  </si>
  <si>
    <t>COMPUTATIONAL SCIENCE - ICCS 2019, PT II</t>
  </si>
  <si>
    <t>EMPLOYEE RESPONSIBILITIES AND RIGHTS JOURNAL</t>
  </si>
  <si>
    <t>EMERGING ISSUES IN THE WATER ENVIRONMENT DURING ANTHROPOCENE: A SOUTH EAST ASIAN PERSPECTIVE</t>
  </si>
  <si>
    <t>SUSTAINABLE DEVELOPMENT OF WATER RESOURCES AND HYDRAULIC ENGINEERING IN CHINA</t>
  </si>
  <si>
    <t>QUANTITATIVE TOURISM RESEARCH IN ASIA: CURRENT STATUS AND FUTURE DIRECTIONS</t>
  </si>
  <si>
    <t>INTELLIGENT COMPUTING, VOL 1</t>
  </si>
  <si>
    <t>SECURITIZATION OF THE ROMA IN EUROPE</t>
  </si>
  <si>
    <t>BIOCATALYSIS: ENZYMATIC BASICS AND APPLICATIONS</t>
  </si>
  <si>
    <t>SMART EDUCATION AND E-LEARNING 2019</t>
  </si>
  <si>
    <t>CEREBROSPINAL FLUID (CSF) PROTEOMICS: METHODS AND PROTOCOLS</t>
  </si>
  <si>
    <t>POWER SYSTEMS RESILIENCE: MODELING, ANALYSIS AND PRACTICE</t>
  </si>
  <si>
    <t>EDGE COMPUTING: FROM HYPE TO REALITY</t>
  </si>
  <si>
    <t>COMPUTATIONAL METHODS FOR SINGLE-CELL DATA ANALYSIS</t>
  </si>
  <si>
    <t>INTEGRATED FORMAL METHODS, IFM 2019</t>
  </si>
  <si>
    <t>BETA-ARRESTINS</t>
  </si>
  <si>
    <t>MACHINE LEARNING AND KNOWLEDGE DISCOVERY IN DATABASES, ECML PKDD 2019, PT I</t>
  </si>
  <si>
    <t>PROVABLE SECURITY, PROVSEC 2019</t>
  </si>
  <si>
    <t>APPLICATION AND THEORY OF PETRI NETS AND CONCURRENCY, PETRI NETS 2019</t>
  </si>
  <si>
    <t>TRANSFORMING FOOD SYSTEMS FOR A RISING INDIA</t>
  </si>
  <si>
    <t>SINGLE CELL METABOLISM</t>
  </si>
  <si>
    <t>ADAMTS PROTEASES: METHODS AND PROTOCOLS</t>
  </si>
  <si>
    <t>INFORMATION TECHNOLOGY IN GEO-ENGINEERING</t>
  </si>
  <si>
    <t>CREATIVITY UNDER DURESS IN EDUCATION?: RESISTIVE THEORIES, PRACTICES, AND ACTIONS</t>
  </si>
  <si>
    <t>BMC BIOCHEMISTRY</t>
  </si>
  <si>
    <t>AIN SHAMS JOURNAL OF ANESTHESIOLOGY</t>
  </si>
  <si>
    <t>EXPRESSION, PURIFICATION, AND STRUCTURAL BIOLOGY OF MEMBRANE PROTEINS</t>
  </si>
  <si>
    <t>DISCRETE GEOMETRY FOR COMPUTER IMAGERY, DGCI 2019</t>
  </si>
  <si>
    <t>IMMUNOPROTEOMICS: METHODS AND PROTOCOLS, 2ND EDITION</t>
  </si>
  <si>
    <t>ROUGH SETS, IJCRS 2019</t>
  </si>
  <si>
    <t>LEUKEMIA STEM CELLS IN HEMATOLOGIC MALIGNANCIES</t>
  </si>
  <si>
    <t>NANOCARBONS FOR ENERGY CONVERSION: SUPRAMOLECULAR APPROACHES</t>
  </si>
  <si>
    <t>DEEP LEARNING-BASED APPROACHES FOR SENTIMENT ANALYSIS</t>
  </si>
  <si>
    <t>METHODOLOGIES AND INTELLIGENT SYSTEMS FOR TECHNOLOGY ENHANCED LEARNING</t>
  </si>
  <si>
    <t>INTELLIGENT AND INTERACTIVE COMPUTING</t>
  </si>
  <si>
    <t>MUSEUMS AND DIGITAL CULTURE: NEW PERSPECTIVES AND RESEARCH</t>
  </si>
  <si>
    <t>COMPUTING AND COMBINATORICS, COCOON 2019</t>
  </si>
  <si>
    <t>ADVANCED INFORMATION SYSTEMS ENGINEERING WORKSHOPS (CAISE 2019)</t>
  </si>
  <si>
    <t>TUMOR MICROENVIRONMENT: EXTRACELLULAR MATRIX COMPONENTS - PT B</t>
  </si>
  <si>
    <t>FOOD ANXIETY IN GLOBALISING VIETNAM</t>
  </si>
  <si>
    <t>MODEL VALIDATION AND UNCERTAINTY QUANTIFICATION, VOL 3</t>
  </si>
  <si>
    <t>MECHANICS OF COMPOSITE, HYBRID AND MULTIFUNCTIONAL MATERIALS, VOL 5</t>
  </si>
  <si>
    <t>SMART TOURISM AS A DRIVER FOR CULTURE AND SUSTAINABILITY</t>
  </si>
  <si>
    <t>BRAIN TUMOR STEM CELLS: METHODS AND PROTOCOLS</t>
  </si>
  <si>
    <t>HCI FOR CYBERSECURITY, PRIVACY AND TRUST</t>
  </si>
  <si>
    <t>STRATEGIES AND TOOLS FOR A SUSTAINABLE RURAL RIO DE JANEIRO</t>
  </si>
  <si>
    <t>CHIMERIC RNA: METHODS AND PROTOCOLS</t>
  </si>
  <si>
    <t>YEASTS IN THE PRODUCTION OF WINE</t>
  </si>
  <si>
    <t>HANDBOOK OF PATHOGENS AND DISEASES IN CEPHALOPODS</t>
  </si>
  <si>
    <t>MEDICAL IMAGE UNDERSTANDING AND ANALYSIS</t>
  </si>
  <si>
    <t>NEW URBAN AGENDA IN ASIA-PACIFIC: GOVERNANCE FOR SUSTAINABLE AND INCLUSIVE CITIES</t>
  </si>
  <si>
    <t>GEODETIC TIME SERIES ANALYSIS IN EARTH SCIENCES</t>
  </si>
  <si>
    <t>COMPUTATIONAL VISION AND BIO-INSPIRED COMPUTING</t>
  </si>
  <si>
    <t>AUTOANTIBODIES: METHODS AND PROTOCOLS</t>
  </si>
  <si>
    <t>THEORY OF CRYPTOGRAPHY, TCC 2020, PT I</t>
  </si>
  <si>
    <t>ELECTRONIC GOVERNMENT (EGOV 2019)</t>
  </si>
  <si>
    <t>DYNAMIC PERSPECTIVES ON CREATIVITY: NEW DIRECTIONS FOR THEORY, RESEARCH, AND PRACTICE IN EDUCATION</t>
  </si>
  <si>
    <t>INTERFACING BIOELECTRONICS AND BIOMEDICAL SENSING</t>
  </si>
  <si>
    <t>SMART TRANSPORTATION SYSTEMS 2019</t>
  </si>
  <si>
    <t>MICROBIAL DIVERSITY IN ECOSYSTEM SUSTAINABILITY AND BIOTECHNOLOGICAL APPLICATIONS, VOL 2: SOIL &amp; AGROECOSYSTEMS</t>
  </si>
  <si>
    <t>COMPUTATIONAL COLLECTIVE INTELLIGENCE, PT II</t>
  </si>
  <si>
    <t>INFORMATION SECURITY PRACTICE AND EXPERIENCE, ISPEC 2019</t>
  </si>
  <si>
    <t>PLANT INNATE IMMUNITY: METHODS AND PROTOCOLS</t>
  </si>
  <si>
    <t>BIOLOGICAL, DIAGNOSTIC AND THERAPEUTIC ADVANCES IN ALZHEIMER'S DISEASE: NON-PHARMACOLOGICAL THERAPIES FOR ALZHEIMER'S DISEASE</t>
  </si>
  <si>
    <t>VERTEBRATE EMBRYOGENESIS, 2 EDITION</t>
  </si>
  <si>
    <t>SECURITY AND PRIVACY IN COMMUNICATION NETWORKS, SECURECOMM, PT II</t>
  </si>
  <si>
    <t>REVIEW OF REGIONAL RESEARCH-JAHRBUCH FUR REGIONALWISSENSCHAFT</t>
  </si>
  <si>
    <t>LEARNING AND INTELLIGENT OPTIMIZATION, LION 12</t>
  </si>
  <si>
    <t>EMERGING SAMPLE TREATMENTS IN PROTEOMICS</t>
  </si>
  <si>
    <t>NUCLEIC ACID DETECTION AND STRUCTURAL INVESTIGATIONS: METHODS AND PROTOCOLS</t>
  </si>
  <si>
    <t>PROTEIN STRUCTURE PREDICTION, 4 EDITION</t>
  </si>
  <si>
    <t>COMPUTATIONAL LOGISTICS, ICCL 2020</t>
  </si>
  <si>
    <t>COMPUTER SCIENCE - THEORY AND APPLICATIONS</t>
  </si>
  <si>
    <t>INTELLIGENT ROBOTICS AND APPLICATIONS, ICIRA 2019, PART VI</t>
  </si>
  <si>
    <t>INFORMATION TECHNOLOGY AND SYSTEMS, ICITS 2020</t>
  </si>
  <si>
    <t>ADVANCES IN COMPUTER COMMUNICATION AND COMPUTATIONAL SCIENCES, VOL 1</t>
  </si>
  <si>
    <t>STEM CELLS HETEROGENEITY IN DIFFERENT ORGANS</t>
  </si>
  <si>
    <t>MACHINE LEARNING PARADIGMS: ADVANCES IN DATA ANALYTICS</t>
  </si>
  <si>
    <t>INTERACTIVE COLLABORATIVE ROBOTICS (ICR 2019)</t>
  </si>
  <si>
    <t>COGNITIVE INFORMATICS AND SOFT COMPUTING</t>
  </si>
  <si>
    <t>CORPUS PRAGMATICS</t>
  </si>
  <si>
    <t>T-CELL MOTILITY</t>
  </si>
  <si>
    <t>MULTIMODAL BRAIN IMAGE ANALYSIS AND MATHEMATICAL FOUNDATIONS OF COMPUTATIONAL ANATOMY</t>
  </si>
  <si>
    <t>QUANTITATIVE REAL-TIME PCR: METHODS AND PROTOCOLS, 2ND EDITION</t>
  </si>
  <si>
    <t>CYCLIC PEPTIDE DESIGN</t>
  </si>
  <si>
    <t>PROTEUS MIRABILIS</t>
  </si>
  <si>
    <t>FUTURE DATA AND SECURITY ENGINEERING (FDSE 2019)</t>
  </si>
  <si>
    <t>RARE METAL TECHNOLOGY 2019</t>
  </si>
  <si>
    <t>URBANIZATION: CHALLENGE AND OPPORTUNITY FOR SOIL FUNCTIONS AND ECOSYSTEM SERVICES</t>
  </si>
  <si>
    <t>NANOBIOTECHNOLOGY IN NEURODEGENERATIVE DISEASES</t>
  </si>
  <si>
    <t>AMBIENT INTELLIGENCE (AMI 2019)</t>
  </si>
  <si>
    <t>LEAD IN PLANTS AND THE ENVIRONMENT</t>
  </si>
  <si>
    <t>ADVANCES IN DESIGN, SIMULATION AND MANUFACTURING III: MANUFACTURING AND MATERIALS ENGINEERING, VOL 1</t>
  </si>
  <si>
    <t>MECHANISM DESIGN FOR ROBOTICS</t>
  </si>
  <si>
    <t>BIODIESEL: FROM PRODUCTION TO COMBUSTION</t>
  </si>
  <si>
    <t>HEALTH AND SAFETY ASPECTS OF FOOD PROCESSING TECHNOLOGIES</t>
  </si>
  <si>
    <t>ADVANCED COMPUTING IN INDUSTRIAL MATHEMATICS (BGSIAM 2017)</t>
  </si>
  <si>
    <t>SYMBOLIC UNIVERSES IN TIME OF (POST)CRISIS: THE FUTURE OF EUROPEAN SOCIETIES</t>
  </si>
  <si>
    <t>INFORMATION LITERACY IN EVERYDAY LIFE</t>
  </si>
  <si>
    <t>SEMANTIC WEB - ISWC 2020, PT I</t>
  </si>
  <si>
    <t>GEOGRAPHY AND NATURAL RESOURCES</t>
  </si>
  <si>
    <t>WORLD TERRACED LANDSCAPES: HISTORY, ENVIRONMENT, QUALITY OF LIFE</t>
  </si>
  <si>
    <t>INTELLIGENT INFORMATION AND DATABASE SYSTEMS (ACIIDS 2020), PT I</t>
  </si>
  <si>
    <t>PROBLEMS OF NONLINEAR MECHANICS AND PHYSICS OF MATERIALS</t>
  </si>
  <si>
    <t>MICROBIAL DIVERSITY IN ECOSYSTEM SUSTAINABILITY AND BIOTECHNOLOGICAL APPLICATIONS: VOL 1. MICROBIAL DIVERSITY IN NORMAL &amp; EXTREME ENVIRONMENTS</t>
  </si>
  <si>
    <t>INTERNATIONAL CONFERENCE ON INTELLIGENT DATA COMMUNICATION TECHNOLOGIES AND INTERNET OF THINGS, ICICI 2018</t>
  </si>
  <si>
    <t>ANNALS OF PEDIATRIC SURGERY</t>
  </si>
  <si>
    <t>REDUCING LIGHTNING INJURIES WORLDWIDE</t>
  </si>
  <si>
    <t>TRENDS IN BIOMEDICAL RESEARCH</t>
  </si>
  <si>
    <t>DIGITAL SCIENCE</t>
  </si>
  <si>
    <t>NATIONAL SYSTEMS OF CHILD PROTECTION: UNDERSTANDING THE INTERNATIONAL VARIABILITY AND CONTEXT FOR DEVELOPING POLICY AND PRACTICE</t>
  </si>
  <si>
    <t>FOUNDATIONS OF SOFTWARE SCIENCE AND COMPUTATION STRUCTURES, FOSSACS 2019</t>
  </si>
  <si>
    <t>PROCEEDINGS OF THE 11TH INTERNATIONAL CONFERENCE ON MODELLING, IDENTIFICATION AND CONTROL (ICMIC2019)</t>
  </si>
  <si>
    <t>NEPHROLOGE</t>
  </si>
  <si>
    <t>CLINICAL APPLICATIONS OF CAPILLARY ELECTROPHORESIS, 2 EDITION</t>
  </si>
  <si>
    <t>INTELLIGENT ROBOTICS AND APPLICATIONS, ICIRA 2019, PT III</t>
  </si>
  <si>
    <t>FATE AND EFFECTS OF ANTICANCER DRUGS IN THE ENVIRONMENT</t>
  </si>
  <si>
    <t>TUMOR MICROENVIRONMENT: MOLECULAR PLAYERS, PT A</t>
  </si>
  <si>
    <t>TRANSPORTATION RESEARCH</t>
  </si>
  <si>
    <t>FOURTH IBERIAN ROBOTICS CONFERENCE: ADVANCES IN ROBOTICS, ROBOT 2019, VOL 1</t>
  </si>
  <si>
    <t>DUCKWEED GENOMES</t>
  </si>
  <si>
    <t>ADVANCES IN NETWORK-BASED INFORMATION SYSTEMS, NBIS-2018</t>
  </si>
  <si>
    <t>DNA REPAIR: METHODS AND PROTOCOLS</t>
  </si>
  <si>
    <t>HUMAN-CENTERED DIGITALIZATION AND SERVICES</t>
  </si>
  <si>
    <t>DAO-A JOURNAL OF COMPARATIVE PHILOSOPHY</t>
  </si>
  <si>
    <t>EGYPTIAN PEDIATRIC ASSOCIATION GAZETTE</t>
  </si>
  <si>
    <t>HOUSING ESTATES IN THE BALTIC COUNTRIES:THE LEGACY OF CENTRAL PLANNING IN ESTONIA, LATVIA AND LITHUANIA</t>
  </si>
  <si>
    <t>DISTRIBUTED COMPUTING AND INTERNET TECHNOLOGY (ICDCIT 2020)</t>
  </si>
  <si>
    <t>ADVANCES IN INFORMATION AND COMMUNICATION, VOL 2</t>
  </si>
  <si>
    <t>LEARNING IN A NETWORKED SOCIETY: SPONTANEOUS AND DESIGNED TECHNOLOGY ENHANCED LEARNING COMMUNITIES</t>
  </si>
  <si>
    <t>CAPABILITY APPROACH, EMPOWERMENT AND PARTICIPATION: CONCEPTS, METHODS AND APPLICATIONS</t>
  </si>
  <si>
    <t>NANOSCIENCE IN MEDICINE VOL. 1</t>
  </si>
  <si>
    <t>KULUNDA: CLIMATE SMART AGRICULTURE: SOUTH SIBERIAN AGRO-STEPPE AS PIONEERING REGION FOR SUSTAINABLE LAND USE</t>
  </si>
  <si>
    <t>NANOPARTICLES IN BIOLOGY AND MEDICINE, 2 EDITION</t>
  </si>
  <si>
    <t>SYNTHETIC SEEDS: GERMPLASM REGENERATION, PRESERVATION AND PROSPECTS</t>
  </si>
  <si>
    <t>COMPUTER NETWORKS, CN 2019</t>
  </si>
  <si>
    <t>TRUST, PRIVACY AND SECURITY IN DIGITAL BUSINESS, TRUSTBUS 2019</t>
  </si>
  <si>
    <t>14TH INTERNATIONAL CONGRESS FOR APPLIED MINERALOGY (ICAM2019)</t>
  </si>
  <si>
    <t>ECML PKDD 2020 WORKSHOPS</t>
  </si>
  <si>
    <t>INTELLIGENT ROBOTICS AND APPLICATIONS, ICIRA 2019, PT II</t>
  </si>
  <si>
    <t>ENERGY SUSTAINABILITY IN BUILT AND URBAN ENVIRONMENTS</t>
  </si>
  <si>
    <t>PROTEIN NANOTECHNOLOGY: PROTOCOLS, INSTRUMENTATION, AND APPLICATIONS, 3RD EDITION</t>
  </si>
  <si>
    <t>BIOINFORMATICS AND DRUG DISCOVERY</t>
  </si>
  <si>
    <t>NUMERICAL COMPUTATIONS: THEORY AND ALGORITHMS, PT II</t>
  </si>
  <si>
    <t>REGULATING ARTIFICIAL INTELLIGENCE</t>
  </si>
  <si>
    <t>PATTERN RECOGNITION, MCPR 2019</t>
  </si>
  <si>
    <t>XENOTRANSPLANTATION: METHODS AND PROTOCOLS, 2ND EDITION</t>
  </si>
  <si>
    <t>URBAN RESILIENCE FOR RISK AND ADAPTATION GOVERNANCE: THEORY AND PRACTICE</t>
  </si>
  <si>
    <t>DEVELOPMENTAL TOXICOLOGY: METHODS AND PROTOCOLS, 2ND EDITION</t>
  </si>
  <si>
    <t>SECURITY AND PRIVACY IN COMMUNICATION NETWORKS, SECURECOMM, PT I</t>
  </si>
  <si>
    <t>MACROECONOMIC FORECASTING IN THE ERA OF BIG DATA: THEORY AND PRACTICE</t>
  </si>
  <si>
    <t>MUNGBEAN GENOME</t>
  </si>
  <si>
    <t>10TH INTERNATIONAL SYMPOSIUM ON HIGH-TEMPERATURE METALLURGICAL PROCESSING</t>
  </si>
  <si>
    <t>COLD CLIMATE HVAC 2018: SUSTAINABLE BUILDINGS IN COLD CLIMATES</t>
  </si>
  <si>
    <t>ARTIFICIAL INTELLIGENCE METHODS IN INTELLIGENT ALGORITHMS</t>
  </si>
  <si>
    <t>DISTRIBUTED AUTONOMOUS ROBOTIC SYSTEMS</t>
  </si>
  <si>
    <t>SUSTAINABLE AGRICULTURE REVIEWS 34: DATE PALM FOR FOOD, MEDICINE AND THE ENVIRONMENT</t>
  </si>
  <si>
    <t>HYDROGEOLOGY</t>
  </si>
  <si>
    <t>INNOVATIVE MOBILE AND INTERNET SERVICES IN UBIQUITOUS COMPUTING, IMIS-2018</t>
  </si>
  <si>
    <t>COMPUTATIONAL SCIENCE AND ITS APPLICATIONS - ICCSA 2020, PT III</t>
  </si>
  <si>
    <t>PERSISTER CELLS AND INFECTIOUS DISEASE</t>
  </si>
  <si>
    <t>GREEN ANALYTICAL CHEMISTRY: PAST, PRESENT AND PERSPECTIVES</t>
  </si>
  <si>
    <t>BLENDED LEARNING: EDUCATIONAL INNOVATION FOR PERSONALIZED LEARNING, ICBL 2019</t>
  </si>
  <si>
    <t>SUSTAINABILITY AND LIFE CYCLE ASSESSMENT IN INDUSTRIAL BIOTECHNOLOGY</t>
  </si>
  <si>
    <t>TRENDS AND APPLICATIONS IN SOFTWARE ENGINEERING (CIMPS 2018)</t>
  </si>
  <si>
    <t>EMBEDDED COMPUTER SYSTEMS: ARCHITECTURES, MODELING, AND SIMULATION, SAMOS 2019</t>
  </si>
  <si>
    <t>SOLAR RESOURCES MAPPING: FUNDAMENTALS AND APPLICATIONS</t>
  </si>
  <si>
    <t>ICCCE 2018</t>
  </si>
  <si>
    <t>INTELLIGENT DATA ENGINEERING AND AUTOMATED LEARNING (IDEAL 2019), PT II</t>
  </si>
  <si>
    <t>SUSTAINABLE APPROACHES FOR BIOFUELS PRODUCTION TECHNOLOGIES: FROM CURRENT STATUS TO PRACTICAL IMPLEMENTATION</t>
  </si>
  <si>
    <t>ANATOMY OF ENTREPRENEURIAL DECISIONS: PAST, PRESENT AND FUTURE RESEARCH DIRECTIONS</t>
  </si>
  <si>
    <t>ADVANCES IN UNCONVENTIONAL MACHINING AND COMPOSITES, AIMTDR 2018</t>
  </si>
  <si>
    <t>HANDBOOK OF CLIMATE CHANGE AND BIODIVERSITY</t>
  </si>
  <si>
    <t>DATA COMMUNICATION AND NETWORKS, GUCON 2019</t>
  </si>
  <si>
    <t>IMPACTS OF INVASIVE SPECIES ON COASTAL ENVIRONMENTS: COASTS IN CRISIS</t>
  </si>
  <si>
    <t>BIOLOGICAL RESPONSES TO NANOSCALE PARTICLES: MOLECULAR AND CELLULAR ASPECTS AND METHODOLOGICAL APPROACHES</t>
  </si>
  <si>
    <t>SNARES</t>
  </si>
  <si>
    <t>IMAGE ANALYSIS AND RECOGNITION, ICIAR 2019, PT I</t>
  </si>
  <si>
    <t>ADVANCES IN VISUAL COMPUTING, ISVC 2019, PT II</t>
  </si>
  <si>
    <t>THEORY OF CRYPTOGRAPHY, TCC 2020, PT II</t>
  </si>
  <si>
    <t>PROCEEDINGS OF THE THIRD INTERNATIONAL CONFERENCE ON MICROELECTRONICS, COMPUTING AND COMMUNICATION SYSTEMS, MCCS 2018</t>
  </si>
  <si>
    <t>ADVANCED DATA MINING AND APPLICATIONS</t>
  </si>
  <si>
    <t>MICROARRAY BIOINFORMATICS</t>
  </si>
  <si>
    <t>TECHNOLOGY TRENDS</t>
  </si>
  <si>
    <t>UNCERTAIN OPTIMAL CONTROL</t>
  </si>
  <si>
    <t>TOMORROW'S COASTS: COMPLEX AND IMPERMANENT</t>
  </si>
  <si>
    <t>UPDATES ON MYOPIA: A CLINICAL PERSPECTIVE</t>
  </si>
  <si>
    <t>BIG DATA ANALYTICS AND KNOWLEDGE DISCOVERY, DAWAK 2019</t>
  </si>
  <si>
    <t>INNOVATIONS IN SUSTAINABLE AGRICULTURE</t>
  </si>
  <si>
    <t>PLANT MEIOSIS: METHODS AND PROTOCOLS</t>
  </si>
  <si>
    <t>INTERNATIONAL TELECOMMUNICATIONS CONFERENCE, ITELCON 2017</t>
  </si>
  <si>
    <t>TUMOR PROFILING: METHODS AND PROTOCOLS</t>
  </si>
  <si>
    <t>ADVANCEMENTS AND INNOVATIONS IN HEALTH SCIENCES</t>
  </si>
  <si>
    <t>REVIEWS OF ENVIRONMENTAL CONTAMINATION AND TOXICOLOGY, VOL 252</t>
  </si>
  <si>
    <t>SOCIAL INTERNET OF THINGS</t>
  </si>
  <si>
    <t>RESEARCH ON CHILD AND ADOLESCENT PSYCHOPATHOLOGY</t>
  </si>
  <si>
    <t>MYCORRHIZAL FUNGI IN SOUTH AMERICA</t>
  </si>
  <si>
    <t>XXVI BRAZILIAN CONGRESS ON BIOMEDICAL ENGINEERING, CBEB 2018, VOL 1</t>
  </si>
  <si>
    <t>SECURITY WITH INTELLIGENT COMPUTING AND BIG-DATA SERVICES</t>
  </si>
  <si>
    <t>CIRCULATING TUMOR CELLS IN BREAST CANCER METASTATIC DISEASE</t>
  </si>
  <si>
    <t>SOLID STATE FERMENTATION: RESEARCH AND INDUSTRIAL APPLICATIONS</t>
  </si>
  <si>
    <t>TOWARDS USER-CENTRIC TRANSPORT IN EUROPE: CHALLENGES, SOLUTIONS AND COLLABORATIONS</t>
  </si>
  <si>
    <t>ALGORITHMIC GAME THEORY (SAGT 2019)</t>
  </si>
  <si>
    <t>NUMERICAL MODELLING AND EXPERIMENTAL TESTING OF HEAT EXCHANGERS</t>
  </si>
  <si>
    <t>INNOVATION, ECONOMIC DEVELOPMENT, AND INTELLECTUAL PROPERTY IN INDIA AND CHINA: COMPARING SIX ECONOMIC SECTORS</t>
  </si>
  <si>
    <t>CHARACTERIZATION OF MINERALS, METALS, AND MATERIALS 2020</t>
  </si>
  <si>
    <t>BIOMEDICAL VISUALISATION, VOL 2</t>
  </si>
  <si>
    <t>IMAGE AND GRAPHICS, ICIG 2019, PT I</t>
  </si>
  <si>
    <t>JOURNAL OF SOCIAL AND ECONOMIC DEVELOPMENT</t>
  </si>
  <si>
    <t>RECENT ADVANCES IN MECHANICAL INFRASTRUCTURE ( ICRAM 2019)</t>
  </si>
  <si>
    <t>NON-INTEGER ORDER CALCULUS AND ITS APPLICATIONS</t>
  </si>
  <si>
    <t>MINERAL RESOURCES OF TURKEY</t>
  </si>
  <si>
    <t>INNOVATION IN ELECTRICAL POWER ENGINEERING, COMMUNICATION, AND COMPUTING TECHNOLOGY, IEPCCT 2019</t>
  </si>
  <si>
    <t>FUNCTIONAL DISULPHIDE BONDS: METHODS AND PROTOCOLS</t>
  </si>
  <si>
    <t>INTELLIGENT MANUFACTURING AND ENERGY SUSTAINABILITY, ICIMES 2019</t>
  </si>
  <si>
    <t>INFORMATION AND COMMUNICATIONS SECURITY (ICICS 2019)</t>
  </si>
  <si>
    <t>ROBOTICS AND WELL-BEING</t>
  </si>
  <si>
    <t>MANAGING FINANCIAL RISKS AMID CHINA'S ECONOMIC SLOWDOWN</t>
  </si>
  <si>
    <t>FOUNDATIONS OF SOFTWARE SCIENCE AND COMPUTATION STRUCTURES, FOSSACS 2020</t>
  </si>
  <si>
    <t>CAPSICUM GENOME</t>
  </si>
  <si>
    <t>NTM</t>
  </si>
  <si>
    <t>COMPUTATIONAL INTELLIGENCE IN PATTERN RECOGNITION, CIPR 2020</t>
  </si>
  <si>
    <t>PROCEEDINGS OF THE 8TH INTERNATIONAL CONGRESS ON ENVIRONMENTAL GEOTECHNICS, VOL 3: TOWARDS A SUSTAINABLE GEOENVIRONMENT</t>
  </si>
  <si>
    <t>MIGRATION, BORDERS AND CITIZENSHIP: BETWEEN POLICY AND PUBLIC SPHERES</t>
  </si>
  <si>
    <t>JOURNAL OF FORMATIVE DESIGN IN LEARNING</t>
  </si>
  <si>
    <t>BLIND SPOTS OF PUBLIC BUREAUCRACY AND THE POLITICS OF NON-COORDINATION</t>
  </si>
  <si>
    <t>PROCEEDINGS OF THE 5TH INTERNATIONAL CONFERENCE ON INDUSTRIAL ENGINEERING, ICIE 2019, VOL II</t>
  </si>
  <si>
    <t>RENEWABLE ENERGY AND CLIMATE CHANGE</t>
  </si>
  <si>
    <t>MEDICAL IMAGE UNDERSTANDING AND ANALYSIS, MIUA 2019</t>
  </si>
  <si>
    <t>STEM CELL NICHE, 2 EDITION</t>
  </si>
  <si>
    <t>ATMOSPHERIC REACTIVE NITROGEN IN CHINA: EMISSION, DEPOSITION AND ENVIRONMENTAL IMPACTS</t>
  </si>
  <si>
    <t>SCALABLE UNCERTAINTY MANAGEMENT, SUM 2019</t>
  </si>
  <si>
    <t>JOURNAL OF FETAL MEDICINE</t>
  </si>
  <si>
    <t>FORUM DER PSYCHOANALYSE</t>
  </si>
  <si>
    <t>PSYCHOLOGY, PSYCHOANALYSIS</t>
  </si>
  <si>
    <t>MICROBIAL METABOLIC ENGINEERING: METHODS AND PROTOCOLS</t>
  </si>
  <si>
    <t>REVIEW OF SOCIONETWORK STRATEGIES</t>
  </si>
  <si>
    <t>SOFTWARE ENGINEERING ASPECTS OF CONTINUOUS DEVELOPMENT AND NEW PARADIGMS OF SOFTWARE PRODUCTION AND DEPLOYMENT, DEVOPS 2018</t>
  </si>
  <si>
    <t>CURRENT PULMONOLOGY REPORTS</t>
  </si>
  <si>
    <t>BIOMECHANICS OF ANTHROPOMORPHIC SYSTEMS</t>
  </si>
  <si>
    <t>PROCEEDINGS OF AICCE'19: TRANSFORMING THE NATION FOR A SUSTAINABLE TOMORROW</t>
  </si>
  <si>
    <t>PROTEIN ACETYLATION: METHODS AND PROTOCOLS</t>
  </si>
  <si>
    <t>DISTRIBUTED APPLICATIONS AND INTEROPERABLE SYSTEMS, DAIS 2019</t>
  </si>
  <si>
    <t>BIOMIMICKED BIOMATERIALS: ADVANCES IN TISSUE ENGINEERING AND REGENERATIVE MEDICINE</t>
  </si>
  <si>
    <t>PLANT NANOBIONICS: APPROACHES IN NANOPARTICLES, BIOSYNTHESIS, AND TOXICITY, VOL 2</t>
  </si>
  <si>
    <t>ANIMAL CELL BIOTECHNOLOGY: METHODS AND PROTOCOLS, 4TH EDITION</t>
  </si>
  <si>
    <t>EUROPEANISATION OF THE WESTERN BALKANS: A FAILURE OF EU CONDITIONALITY?</t>
  </si>
  <si>
    <t>BIOCONJUGATION</t>
  </si>
  <si>
    <t>SUSTAINABLE MANAGEMENT OF SOIL AND ENVIRONMENT</t>
  </si>
  <si>
    <t>COMPUTATIONAL COMPLEXITY</t>
  </si>
  <si>
    <t>PNEUMOLOGE</t>
  </si>
  <si>
    <t>DIGITAL BUSINESS: BUSINESS ALGORITHMS, CLOUD COMPUTING AND DATA ENGINEERING</t>
  </si>
  <si>
    <t>CLIMATE CHANGE AND THE ROLE OF EDUCATION</t>
  </si>
  <si>
    <t>MICROBIAL NANOBIONICS: VOL 2, BASIC RESEARCH AND APPLICATIONS</t>
  </si>
  <si>
    <t>INTELLIGENCE SCIENCE AND BIG DATA ENGINEERING: VISUAL DATA ENGINEERING, PT I</t>
  </si>
  <si>
    <t>PROCEEDINGS OF THE 4TH INTERNATIONAL CONFERENCE ON THE INDUSTRY 4.0 MODEL FOR ADVANCED MANUFACTURING (AMP 2019)</t>
  </si>
  <si>
    <t>DISCRETE-TIME AND DISCRETE-SPACE DYNAMICAL SYSTEMS</t>
  </si>
  <si>
    <t>METHANOL AND THE ALTERNATE FUEL ECONOMY</t>
  </si>
  <si>
    <t>GREEN BUILDING IN DEVELOPING COUNTRIES: POLICY, STRATEGY AND TECHNOLOGY</t>
  </si>
  <si>
    <t>ETHICS OF MEDICAL DATA DONATION</t>
  </si>
  <si>
    <t>MAPPING CHINA'S ONE BELT ONE ROAD INITIATIVE</t>
  </si>
  <si>
    <t>ANNUAL REPORT ON CHINA'S RESPONSE TO CLIMATE CHANGE (2017): IMPLEMENTING THE PARIS AGREEMENT</t>
  </si>
  <si>
    <t>WEB ENGINEERING, ICWE 2020</t>
  </si>
  <si>
    <t>CHRONIC LYMPHOCYTIC LEUKEMIA</t>
  </si>
  <si>
    <t>POLICY-MAKING AT THE EUROPEAN PERIPHERY: THE CASE OF CROATIA</t>
  </si>
  <si>
    <t>PROCEEDINGS OF THE 2018 INTERNATIONAL SYMPOSIUM ON EXPERIMENTAL ROBOTICS</t>
  </si>
  <si>
    <t>LIVERPOOL LAW REVIEW</t>
  </si>
  <si>
    <t>GAMES AND LEARNING ALLIANCE, GALA 2019</t>
  </si>
  <si>
    <t>TOPICS IN MODAL ANALYSIS &amp; TESTING, VOL 9</t>
  </si>
  <si>
    <t>REVIEWS OF ENVIRONMENTAL CONTAMINATION AND TOXICOLOGY, VOL 246</t>
  </si>
  <si>
    <t>GRAPH DRAWING AND NETWORK VISUALIZATION</t>
  </si>
  <si>
    <t>BACILLI AND AGROBIOTECHNOLOGY: PHYTOSTIMULATION AND BIOCONTROL, VOL 2</t>
  </si>
  <si>
    <t>PROGRESS IN THE CHEMISTRY OF ORGANIC NATURAL PRODUCTS: CHEMINFORMATICS IN NATURAL PRODUCT RESEARCH, VOL 110</t>
  </si>
  <si>
    <t>PLANT ECOLOGY, 2ND EDITION</t>
  </si>
  <si>
    <t>UNCERTAINTY FOR SAFE UTILIZATION OF MACHINE LEARNING IN MEDICAL IMAGING AND CLINICAL IMAGE-BASED PROCEDURES</t>
  </si>
  <si>
    <t>SWISS NATIONAL FOREST INVENTORY - METHODS AND MODELS OF THE FOURTH ASSESSMENT</t>
  </si>
  <si>
    <t>PROCEEDINGS OF THE FUTURE TECHNOLOGIES CONFERENCE (FTC) 2019, VOL 2</t>
  </si>
  <si>
    <t>VIRTUAL REALITY AND AUGMENTED REALITY, EUROVR 2019</t>
  </si>
  <si>
    <t>OPENING AND CLOSURE OF THE NEUQUEN BASIN IN THE SOUTHERN ANDES</t>
  </si>
  <si>
    <t>MODELING AND OPTIMIZATION IN SPACE ENGINEERING: STATE OF THE ART AND NEW CHALLENGES</t>
  </si>
  <si>
    <t>4TH INTERNATIONAL CONFERENCE ON COMPUTATIONAL MATHEMATICS AND ENGINEERING SCIENCES (CMES-2019)</t>
  </si>
  <si>
    <t>CLIMATE CHANGE AND IMPACTS IN THE PACIFIC</t>
  </si>
  <si>
    <t>ADVANCES IN COMPUTATIONAL TOXICOLOGY: METHODOLOGIES AND APPLICATIONS IN REGULATORY SCIENCE</t>
  </si>
  <si>
    <t>VIII LATIN AMERICAN CONFERENCE ON BIOMEDICAL ENGINEERING AND XLII NATIONAL CONFERENCE ON BIOMEDICAL ENGINEERING</t>
  </si>
  <si>
    <t>PRECISION MEDICINE</t>
  </si>
  <si>
    <t>DATA MANAGEMENT, ANALYTICS AND INNOVATION, ICDMAI 2019, VOL 2</t>
  </si>
  <si>
    <t>ADVANCES IN MATERIALS AND MANUFACTURING ENGINEERING, ICAMME 2019</t>
  </si>
  <si>
    <t>LIGHT-EMITTING DIODES: MATERIALS, PROCESSES, DEVICES AND APPLICATIONS</t>
  </si>
  <si>
    <t>ADVANCES IN ADDITIVE MANUFACTURING, MODELING SYSTEMS AND 3D PROTOTYPING</t>
  </si>
  <si>
    <t>PROCEEDINGS OF THE 21ST INTERNATIONAL SYMPOSIUM ON HIGH VOLTAGE ENGINEERING, VOL 1</t>
  </si>
  <si>
    <t>FALLS AND COGNITION IN OLDER PERSONS: FUNDAMENTALS, ASSESSMENT AND THERAPEUTIC OPTIONS</t>
  </si>
  <si>
    <t>PLURIPOTENT STEM CELLS IN EYE DISEASE THERAPY</t>
  </si>
  <si>
    <t>BIOCHAR APPLICATIONS IN AGRICULTURE AND ENVIRONMENT MANAGEMENT</t>
  </si>
  <si>
    <t>THEORY AND APPLICATIONS OF SATISFIABILITY TESTING, SAT 2020</t>
  </si>
  <si>
    <t>PEROXISOME BIOLOGY: EXPERIMENTAL MODELS, PEROXISOMAL DISORDERS AND NEUROLOGICAL DISEASES</t>
  </si>
  <si>
    <t>CURRENT PEDIATRICS REPORTS</t>
  </si>
  <si>
    <t>RECYCLED WASTE MATERIALS, EGRWSE 2018</t>
  </si>
  <si>
    <t>OR 2.0 CONTEXT-AWARE OPERATING THEATERS AND MACHINE LEARNING IN CLINICAL NEUROIMAGING</t>
  </si>
  <si>
    <t>RARE METAL TECHNOLOGY 2020</t>
  </si>
  <si>
    <t>RELIABILITY, SAFETY AND HAZARD ASSESSMENT FOR RISK-BASED TECHNOLOGIES</t>
  </si>
  <si>
    <t>ADVANCES IN COMPUTER METHODS AND GEOMECHANICS, IACMAG 2019, VOL 1</t>
  </si>
  <si>
    <t>BLOCKCHAIN AND TRUSTWORTHY SYSTEMS, BLOCKSYS 2019</t>
  </si>
  <si>
    <t>ADVANCES IN ROBOTICS RESEARCH: FROM LAB TO MARKET: ECHORD++: ROBOTIC SCIENCE SUPPORTING INNOVATION</t>
  </si>
  <si>
    <t>JAPANESE JOURNAL OF MATHEMATICS</t>
  </si>
  <si>
    <t>CAVE AND KARST SYSTEMS OF ROMANIA</t>
  </si>
  <si>
    <t>TECHNO-SOCIETAL 2018: PROCEEDINGS OF THE 2ND INTERNATIONAL CONFERENCE ON ADVANCED TECHNOLOGIES FOR SOCIETAL APPLICATIONS - VOL 1</t>
  </si>
  <si>
    <t>OCCUPATIONAL AND ENVIRONMENTAL SAFETY AND HEALTH II</t>
  </si>
  <si>
    <t>NOTCH SIGNALING IN EMBRYOLOGY AND CANCER: NOTCH SIGNALING IN EMBRYOLOGY</t>
  </si>
  <si>
    <t>REVIEW OF DERIVATIVES RESEARCH</t>
  </si>
  <si>
    <t>ADVANCES IN ERGONOMICS IN DESIGN (AHFE 2018)</t>
  </si>
  <si>
    <t>RESETTLEMENT CHALLENGES FOR DISPLACED POPULATIONS AND REFUGEES</t>
  </si>
  <si>
    <t>ADVANCED COMPUTING AND INTELLIGENT ENGINEERING</t>
  </si>
  <si>
    <t>PLANT DISEASE MANAGEMENT STRATEGIES FOR SUSTAINABLE AGRICULTURE THROUGH TRADITIONAL AND MODERN APPROACHES</t>
  </si>
  <si>
    <t>RISE OF AUTHORITARIANISM IN THE WESTERN BALKANS</t>
  </si>
  <si>
    <t>ASIAN INDIGENOUS PSYCHOLOGIES IN THE GLOBAL CONTEXT</t>
  </si>
  <si>
    <t>THERMAL PROPERTIES OF BIO-BASED POLYMERS</t>
  </si>
  <si>
    <t>MIGRANTS AND EXPATS: THE SWISS MIGRATION AND MOBILITY NEXUS</t>
  </si>
  <si>
    <t>CELL MIGRATIONS: CAUSES AND FUNCTIONS</t>
  </si>
  <si>
    <t>REDOX HOMEOSTASIS IN PLANTS: FROM SIGNALLING TO STRESS TOLERANCE</t>
  </si>
  <si>
    <t>DATABASE AND EXPERT SYSTEMS APPLICATIONS, PT II</t>
  </si>
  <si>
    <t>POLISH RIVER BASINS AND LAKES: BIOLOGICAL STATUS AND WATER MANAGEMENT, PT II</t>
  </si>
  <si>
    <t>ADVANCES IN BIOINFORMATICS, MULTIMEDIA, AND ELECTRONICS CIRCUITS AND SIGNALS</t>
  </si>
  <si>
    <t>ARTIFICIAL INTELLIGENCE XXXVI</t>
  </si>
  <si>
    <t>BIOMATERIALS AND MICROFLUIDICS-BASED TISSUE ENGINEERED 3D MODELS</t>
  </si>
  <si>
    <t>RECENT DEVELOPMENTS IN WASTE MANAGEMENT</t>
  </si>
  <si>
    <t>CANADIAN STUDIES IN POPULATION</t>
  </si>
  <si>
    <t>LEGIONELLA, 2 EDITION</t>
  </si>
  <si>
    <t>NEOPHILOLOGUS</t>
  </si>
  <si>
    <t>LANGUAGE &amp; LINGUISTICS;LITERATURE</t>
  </si>
  <si>
    <t>BIOPSYCHOSOCIAL MODEL OF HEALTH AND DISEASE: NEW PHILOSOPHICAL AND SCIENTIFC DEVELOPMENTS</t>
  </si>
  <si>
    <t>9TH INTERNATIONAL SYMPOSIUM ON LEAD AND ZINC PROCESSING, PBZN 2020</t>
  </si>
  <si>
    <t>ENERGY TECHNOLOGY 2019: CARBON DIOXIDE MANAGEMENT AND OTHER TECHNOLOGIES</t>
  </si>
  <si>
    <t>RUNTIME VERIFICATION (RV 2020)</t>
  </si>
  <si>
    <t>DYNAMICS OF CIVIL STRUCTURES, VOL 2, IMAC 2019</t>
  </si>
  <si>
    <t>DIVORCE IN EUROPE: NEW INSIGHTS IN TRENDS, CAUSES AND CONSEQUENCES OF RELATION BREAK-UPS</t>
  </si>
  <si>
    <t>KIDNEY ORGANOGENESIS</t>
  </si>
  <si>
    <t>SOFTWARE BUSINESS (ICSOB 2019)</t>
  </si>
  <si>
    <t>PEDIATRIC PHARMACOTHERAPY, VOL. 0</t>
  </si>
  <si>
    <t>ESTROGEN RECEPTOR AND BREAST CANCER: CELEBRATING THE 60TH ANNIVERSARY OF THE DISCOVERY OF ER</t>
  </si>
  <si>
    <t>WEB AND INTERNET ECONOMICS, WINE 2019</t>
  </si>
  <si>
    <t>BONE MORPHOGENETIC PROTEINS</t>
  </si>
  <si>
    <t>PINEAPPLE LEAF FIBERS: PROCESSING, PROPERTIES AND APPLICATIONS</t>
  </si>
  <si>
    <t>SOCIAL INFORMATICS, SOCINFO 2019</t>
  </si>
  <si>
    <t>PRODUCT-FOCUSED SOFTWARE PROCESS IMPROVEMENT (PROFES 2020)</t>
  </si>
  <si>
    <t>NEW OPPORTUNITIES FOR INNOVATION BREAKTHROUGHS FOR DEVELOPING COUNTRIES AND EMERGING ECONOMIES</t>
  </si>
  <si>
    <t>THEORY OF CRYPTOGRAPHY, TCC 2020, PT III</t>
  </si>
  <si>
    <t>NASA FORMAL METHODS (NFM 2019)</t>
  </si>
  <si>
    <t>COMPUTATIONAL DATA AND SOCIAL NETWORKS</t>
  </si>
  <si>
    <t>SUSTAINABLE BUSINESS MODELS: INNOVATION, IMPLEMENTATION AND SUCCESS</t>
  </si>
  <si>
    <t>MICROCALORIMETRY OF BIOLOGICAL MOLECULES</t>
  </si>
  <si>
    <t>TRANSBALTICA XI: TRANSPORTATION SCIENCE AND TECHNOLOGY</t>
  </si>
  <si>
    <t>IMAGING AND TRACKING STEM CELLS, 2 EDITION</t>
  </si>
  <si>
    <t>BEST PRACTICES IN HOSPITALITY AND TOURISM MARKETING AND MANAGEMENT: A QUALITY OF LIFE PERSPECTIVE</t>
  </si>
  <si>
    <t>REVIEWS OF ENVIRONMENTAL CONTAMINATION AND TOXICOLOGY, VOL 250</t>
  </si>
  <si>
    <t>MICROBIAL LIPID PRODUCTION: METHODS AND PROTOCOLS</t>
  </si>
  <si>
    <t>SUPERCOMPUTING (RUSCDAYS 2019)</t>
  </si>
  <si>
    <t>SECESSIONISM IN AFRICAN POLITICS: ASPIRATION, GRIEVANCE, PERFORMANCE, DISENCHANTMENT</t>
  </si>
  <si>
    <t>INTELLIGENT ROBOTICS AND APPLICATIONS, ICIRA 2019, PT IV</t>
  </si>
  <si>
    <t>NATURE INSPIRED OPTIMIZATION TECHNIQUES FOR IMAGE PROCESSING APPLICATIONS</t>
  </si>
  <si>
    <t>CELL REPROGRAMMING FOR IMMUNOTHERAPY: METHODS AND PROTOCOLS</t>
  </si>
  <si>
    <t>IMMUNOINFORMATICS, 3 EDITION</t>
  </si>
  <si>
    <t>SEMANTIC WEB: ESWC 2019 SATELLITE EVENTS</t>
  </si>
  <si>
    <t>QUANTITATIVE EVALUATION OF SYSTEMS (QEST 2019)</t>
  </si>
  <si>
    <t>JOURNAL OF THE INDIAN SOCIETY FOR PROBABILITY AND STATISTICS</t>
  </si>
  <si>
    <t>OPERATIONAL RESEARCH IN THE DIGITAL ERA - ICT CHALLENGES</t>
  </si>
  <si>
    <t>ILLEGAL WILDLIFE TRADE IN CHINA: UNDERSTANDING THE DISTRIBUTION NETWORKS</t>
  </si>
  <si>
    <t>COMPUTATIONAL METHODS IN SYSTEMS BIOLOGY (CMSB 2019)</t>
  </si>
  <si>
    <t>ADVANCES IN PLANT BREEDING STRATEGIES: LEGUMES, VOL 7</t>
  </si>
  <si>
    <t>SERVICE-ORIENTED COMPUTING, ICSOC 2018</t>
  </si>
  <si>
    <t>OPENFOAM(R)</t>
  </si>
  <si>
    <t>OPHTHALMIC MEDICAL IMAGE ANALYSIS</t>
  </si>
  <si>
    <t>AGROECOLOGICAL TRANSITIONS</t>
  </si>
  <si>
    <t>ADVANCED MICROSYSTEMS FOR AUTOMOTIVE APPLICATIONS 2018: SMART SYSTEMS FOR CLEAN, SAFE AND SHARED ROAD VEHICLES</t>
  </si>
  <si>
    <t>VIII INTERNATIONAL SCIENTIFIC SIBERIAN TRANSPORT FORUM, VOL 2</t>
  </si>
  <si>
    <t>OPEN SOURCE SYSTEMS, OSS 2019</t>
  </si>
  <si>
    <t>CRITICAL INFORMATION INFRASTRUCTURES SECURITY (CRITIS 2018)</t>
  </si>
  <si>
    <t>EMERGING TECHNOLOGIES FOR AGRICULTURE AND ENVIRONMENT</t>
  </si>
  <si>
    <t>BIOINSPIRED BIOMATERIALS: ADVANCES IN TISSUE ENGINEERING AND REGENERATIVE MEDICINE</t>
  </si>
  <si>
    <t>ANTHROPOGENIC AQUIFER RECHARGE: WSP METHODS IN WATER RESOURCES EVALUATION SERIES NO. 5</t>
  </si>
  <si>
    <t>EXPLORING SERVICE SCIENCE (IESS 2020)</t>
  </si>
  <si>
    <t>MECHANICS OF ADDITIVE AND ADVANCED MANUFACTURING, VOL 8</t>
  </si>
  <si>
    <t>ADVANCES IN ARTIFICIAL INTELLIGENCE, KI 2019</t>
  </si>
  <si>
    <t>MECHANICAL FATIGUE OF METALS: EXPERIMENTAL AND SIMULATION PERSPECTIVES</t>
  </si>
  <si>
    <t>PROTEIN-PROTEIN INTERACTION NETWORKS: METHODS AND PROTOCOLS</t>
  </si>
  <si>
    <t>TWIN-CONTROL: A DIGITAL TWIN APPROACH TO IMPROVE MACHINE TOOLS LIFECYCLE</t>
  </si>
  <si>
    <t>PROCEEDINGS OF THE 5TH INTERNATIONAL CONFERENCE ON INDUSTRIAL ENGINEERING, ICIE 2019, VOL I</t>
  </si>
  <si>
    <t>SUSTAINABLE PRODUCTION: NOVEL TRENDS IN ENERGY, ENVIRONMENT AND MATERIAL SYSTEMS</t>
  </si>
  <si>
    <t>3D RECORDING AND INTERPRETATION FOR MARITIME ARCHAEOLOGY</t>
  </si>
  <si>
    <t>AUGMENTED REALITY, VIRTUAL REALITY, AND COMPUTER GRAPHICS, PT I</t>
  </si>
  <si>
    <t>IMPROVING BIOGAS PRODUCTION: TECHNOLOGICAL CHALLENGES, ALTERNATIVE SOURCES, FUTURE DEVELOPMENTS</t>
  </si>
  <si>
    <t>RNA SPECTROSCOPY: METHODS AND PROTOCOLS</t>
  </si>
  <si>
    <t>ADVANCES IN INTELLIGENT NETWORKING AND COLLABORATIVE SYSTEMS, INCOS - 2019</t>
  </si>
  <si>
    <t>TEXT, SPEECH, AND DIALOGUE (TSD 2019)</t>
  </si>
  <si>
    <t>PLANT GROWTH PROMOTING RHIZOBACTERIA FOR SUSTAINABLE STRESS MANAGEMENT, VOL 2: RHIZOBACTERIA IN BIOTIC STRESS MANAGEMENT</t>
  </si>
  <si>
    <t>INTERNET OF THINGS FOR SMART CITIES</t>
  </si>
  <si>
    <t>MICROBIAL INTERVENTIONS IN AGRICULTURE AND ENVIRONMENT, VOL 1: RESEARCH TRENDS, PRIORITIES AND PROSPECTS</t>
  </si>
  <si>
    <t>ADVANCES IN INTERNET, DATA AND WEB TECHNOLOGIES (EIDWT 2020)</t>
  </si>
  <si>
    <t>ETHICS OF VACCINATION</t>
  </si>
  <si>
    <t>GRAND CHALLENGES IN ALGAE BIOTECHNOLOGY</t>
  </si>
  <si>
    <t>PERSUASIVE TECHNOLOGY: DESIGNING FOR FUTURE CHANGE (PERSUASIVE 2020)</t>
  </si>
  <si>
    <t>MATHEMATICAL MORPHOLOGY AND ITS APPLICATIONS TO SIGNAL AND IMAGE PROCESSING, ISMM 2019</t>
  </si>
  <si>
    <t>RECENT PROGRESS IN FEW-BODY PHYSICS</t>
  </si>
  <si>
    <t>SINGLE-CELL SEQUENCING AND METHYLATION: METHODS AND CLINICAL APPLICATIONS</t>
  </si>
  <si>
    <t>PHYTOCHROMES</t>
  </si>
  <si>
    <t>ADVANCED SURFACE ENHANCEMENT, INCASE 2019</t>
  </si>
  <si>
    <t>CORNEAL REGENERATION: THERAPY AND SURGERY</t>
  </si>
  <si>
    <t>ENVIRONMENTAL SOFTWARE SYSTEMS: DATA SCIENCE IN ACTION, ISESS 2020</t>
  </si>
  <si>
    <t>MEDITERRANEAN CITIES AND ISLAND COMMUNITIES: SMART, SUSTAINABLE, INCLUSIVE AND RESILIENT</t>
  </si>
  <si>
    <t>ALKALIPHILES IN BIOTECHNOLOGY</t>
  </si>
  <si>
    <t>BIOFILMS IN HUMAN DISEASES: TREATMENT AND CONTROL</t>
  </si>
  <si>
    <t>ARABIC LANGUAGE PROCESSING: FROM THEORY TO PRACTICE, ICALP 2019</t>
  </si>
  <si>
    <t>PRIMORDIAL PREVENTION OF NON COMMUNICABLE DISEASE</t>
  </si>
  <si>
    <t>EXPLAINABLE, TRANSPARENT AUTONOMOUS AGENTS AND MULTI-AGENT SYSTEMS (EXTRAAMAS 2020)</t>
  </si>
  <si>
    <t>10TH INTERNATIONAL CONFERENCE ON THEORY AND APPLICATION OF SOFT COMPUTING, COMPUTING WITH WORDS AND PERCEPTIONS - ICSCCW-2019</t>
  </si>
  <si>
    <t>RECENT ADVANCES IN ROCK MAGNETISM, ENVIRONMENTAL MAGNETISM AND PALEOMAGNETISM</t>
  </si>
  <si>
    <t>ENGINEERING DIGITAL TRANSFORMATION</t>
  </si>
  <si>
    <t>MEDICAL SCIENCE AND RESEARCH</t>
  </si>
  <si>
    <t>YEAST SYSTEMS BIOLOGY: METHODS AND PROTOCOLS, 2ND EDITION</t>
  </si>
  <si>
    <t>ARTIFICIAL NEURAL NETWORKS AND MACHINE LEARNING, ICANN 2020, PT I</t>
  </si>
  <si>
    <t>PROGRESS IN PHOTON SCIENCE: RECENT ADVANCES</t>
  </si>
  <si>
    <t>ESOPHAGEAL SQUAMOUS CELL CARCINOMA: METHODS AND PROTOCOLS</t>
  </si>
  <si>
    <t>TRANSGENIC COTTON, 2 EDITION</t>
  </si>
  <si>
    <t>CITRUS TRISTEZA VIRUS: METHODS AND PROTOCOLS</t>
  </si>
  <si>
    <t>ADVANCES IN ARTIFICIAL INTELLIGENCE, SOFTWARE AND SYSTEMS ENGINEERING</t>
  </si>
  <si>
    <t>COMPUTATIONAL AND STATISTICAL METHODS IN INTELLIGENT SYSTEMS</t>
  </si>
  <si>
    <t>DATA VISUALIZATION AND KNOWLEDGE ENGINEERING: SPOTTING DATA POINTS WITH ARTIFICIAL INTELLIGENCE</t>
  </si>
  <si>
    <t>METALLOPROTEINS</t>
  </si>
  <si>
    <t>SOCIAL RESPONSIBILITY AND SUSTAINABILITY: HOW BUSINESSES AND ORGANIZATIONS CAN OPERATE IN A SUSTAINABLE AND SOCIALLY RESPONSIBLE WAY</t>
  </si>
  <si>
    <t>HANDBOOK OF CLIMATE SERVICES</t>
  </si>
  <si>
    <t>ADVANCES IN INTELLIGENT COMPUTING</t>
  </si>
  <si>
    <t>FLEXIBLE QUERY ANSWERING SYSTEMS</t>
  </si>
  <si>
    <t>CYBERSPACE SAFETY AND SECURITY, PT II</t>
  </si>
  <si>
    <t>MASS SPECTROMETRY OF PROTEINS</t>
  </si>
  <si>
    <t>TEXT, SPEECH, AND DIALOGUE (TSD 2020)</t>
  </si>
  <si>
    <t>G PROTEIN-COUPLED RECEPTOR SIGNALING</t>
  </si>
  <si>
    <t>MECHANISMS OF GENOME PROTECTION AND REPAIR</t>
  </si>
  <si>
    <t>COTTAGE INDUSTRY OF BIOCONTROL AGENTS AND THEIR APPLICATIONS: PRACTICAL ASPECTS TO DEAL BIOLOGICALLY WITH PESTS AND STRESSES FACING STRATEGIC CROPS</t>
  </si>
  <si>
    <t>AUTOMATED REASONING WITH ANALYTIC TABLEAUX AND RELATED METHODS, TABLEAUX 2019</t>
  </si>
  <si>
    <t>GEOLOGY OF IBERIA: A GEODYNAMIC APPROACH, VOL 4: CENOZOIC BASINS</t>
  </si>
  <si>
    <t>TESTING SOFTWARE AND SYSTEMS (ICTSS 2019)</t>
  </si>
  <si>
    <t>PROXIMITY LABELING: METHODS AND PROTOCOLS</t>
  </si>
  <si>
    <t>GENOTOXICITY ASSESSMENT, 2 EDITION</t>
  </si>
  <si>
    <t>NEW TECHNOLOGIES, DEVELOPMENT AND APPLICATION</t>
  </si>
  <si>
    <t>PLANT BIOTECHNOLOGY: PROGRESS IN GENOMIC ERA</t>
  </si>
  <si>
    <t>EXPLORING DIGITAL ECOSYSTEMS: ORGANIZATIONAL AND HUMAN CHALLENGES</t>
  </si>
  <si>
    <t>SMART INTELLIGENT COMPUTING AND APPLICATIONS, VOL 2</t>
  </si>
  <si>
    <t>ADVANCES IN HUMAN FACTORS IN CYBERSECURITY, AHFE 2018</t>
  </si>
  <si>
    <t>BIOMEDICAL VISUALISATION, VOL 3</t>
  </si>
  <si>
    <t>INFORMATICS IN SCHOOLS: NEW IDEAS IN SCHOOL INFORMATICS, ISSEP 2019</t>
  </si>
  <si>
    <t>TSUNAMI GENERATION AND PROPAGATION</t>
  </si>
  <si>
    <t>DISEASES OF THE BREAST DURING PREGNANCY AND LACTATION</t>
  </si>
  <si>
    <t>IMAGE AND GRAPHICS, ICIG 2019, PT III</t>
  </si>
  <si>
    <t>COMPUTER SUPPORTED QUALITATIVE RESEARCH: NEW TRENDS ON QUALITATIVE RESEARCH</t>
  </si>
  <si>
    <t>STABLE ISOTOPE PROBING: METHODS AND PROTOCOLS</t>
  </si>
  <si>
    <t>ADVANCES ON BROAD-BAND WIRELESS COMPUTING, COMMUNICATION AND APPLICATIONS</t>
  </si>
  <si>
    <t>INFORMATION AND SOFTWARE TECHNOLOGIES, ICIST 2019</t>
  </si>
  <si>
    <t>BIOLISTIC DNA DELIVERY IN PLANTS</t>
  </si>
  <si>
    <t>PROCEEDINGS OF THE THIRTEENTH INTERNATIONAL CONFERENCE ON MANAGEMENT SCIENCE AND ENGINEERING MANAGEMENT, VOL 1</t>
  </si>
  <si>
    <t>PLASMA CATALYSIS: FUNDAMENTALS AND APPLICATIONS</t>
  </si>
  <si>
    <t>INDIGENOUS LIFE PROJECTS AND EXTRACTIVISM: ETHNOGRAPHIES FROM SOUTH AMERICA</t>
  </si>
  <si>
    <t>CHALLENGES AND TRENDS IN MULTIMODAL FALL DETECTION FOR HEALTHCARE</t>
  </si>
  <si>
    <t>MIND, BRAIN AND TECHNOLOGY: LEARNING IN THE AGE OF EMERGING TECHNOLOGIES</t>
  </si>
  <si>
    <t>STRUCTURE AND FUNCTION OF AQUATIC MICROBIAL COMMUNITIES</t>
  </si>
  <si>
    <t>COMPUTATIONAL APPROACHES FOR CHEMISTRY UNDER EXTREME CONDITIONS</t>
  </si>
  <si>
    <t>YOUTHQUAKE 2017: THE RISE OF YOUNG COSMOPOLITANS IN BRITAIN</t>
  </si>
  <si>
    <t>COGNITIVE RADIO, MOBILE COMMUNICATIONS AND WIRELESS NETWORKS</t>
  </si>
  <si>
    <t>MICROSERVICES: SCIENCE AND ENGINEERING</t>
  </si>
  <si>
    <t>NEISSERIA MENINGITIDIS</t>
  </si>
  <si>
    <t>BIOMECHANICS OF THE BRAIN, 2ND EDITION</t>
  </si>
  <si>
    <t>ADVANCES IN CONCEPTUAL MODELING, ER 2019</t>
  </si>
  <si>
    <t>INPUT-TO-STATE STABILITY FOR PDES</t>
  </si>
  <si>
    <t>CULTURAL AND TOURISM INNOVATION IN THE DIGITAL ERA</t>
  </si>
  <si>
    <t>SOURCE CODE FOR BIOLOGY AND MEDICINE</t>
  </si>
  <si>
    <t>3RD INTERNATIONAL CONFERENCE ON THE APPLICATION OF SUPERABSORBENT POLYMERS (SAP) AND OTHER NEW ADMIXTURES TOWARDS SMART CONCRETE</t>
  </si>
  <si>
    <t>QUANTIFYING AND PROCESSING BIOMEDICAL AND BEHAVIORAL SIGNALS</t>
  </si>
  <si>
    <t>ADVANCES ON BROADBAND AND WIRELESS COMPUTING, COMMUNICATION AND APPLICATIONS, BWCCA-2018</t>
  </si>
  <si>
    <t>PROCEEDINGS OF 3RD INTERNATIONAL CONFERENCE ON COMPUTER VISION AND IMAGE PROCESSING, CVIP 2018, VOL 1</t>
  </si>
  <si>
    <t>TUMOR MICROENVIRONMENT: MOLECULAR PLAYERS, PT B</t>
  </si>
  <si>
    <t>RESPIRATORY AILMENTS IN CONTEXT</t>
  </si>
  <si>
    <t>PROGRESS IN HYBRID RANS-LES MODELLING</t>
  </si>
  <si>
    <t>JOURNAL OF COMPARATIVE GERMANIC LINGUISTICS</t>
  </si>
  <si>
    <t>METABOLIC FLUX ANALYSIS IN EUKARYOTIC CELLS: METHODS AND PROTOCOLS</t>
  </si>
  <si>
    <t>ADVANCES IN USABILITY, USER EXPERIENCE AND ASSISTIVE TECHNOLOGY</t>
  </si>
  <si>
    <t>CHINA SATELLITE NAVIGATION CONFERENCE (CSNC) 2019 PROCEEDINGS, VOL II</t>
  </si>
  <si>
    <t>ZINC SIGNALING, 2ND EDITION</t>
  </si>
  <si>
    <t>PATTERN RECOGNITION AND IMAGE ANALYSIS, PT I</t>
  </si>
  <si>
    <t>STRONTIUM CONTAMINATION IN THE ENVIRONMENT</t>
  </si>
  <si>
    <t>ADVANCEMENT OF MACHINE INTELLIGENCE IN INTERACTIVE MEDICAL IMAGE ANALYSIS</t>
  </si>
  <si>
    <t>PROCEEDINGS OF INTERNATIONAL CONFERENCE ON INTELLIGENT MANUFACTURING AND AUTOMATION (ICIMA 2018)</t>
  </si>
  <si>
    <t>CONSTRAINTS</t>
  </si>
  <si>
    <t>BIOINFORMATICS AND BIOMEDICAL ENGINEERING (IWBBIO 2018), PT II</t>
  </si>
  <si>
    <t>INDOOR ENVIRONMENTAL QUALITY, ACIEQ</t>
  </si>
  <si>
    <t>FOURTH IBERIAN ROBOTICS CONFERENCE: ADVANCES IN ROBOTICS, ROBOT 2019, VOL 2</t>
  </si>
  <si>
    <t>CYBERNETICS AND AUTOMATION CONTROL THEORY METHODS IN INTELLIGENT ALGORITHMS</t>
  </si>
  <si>
    <t>MATHEMATICAL RESEARCH FOR BLOCKCHAIN ECONOMY, MARBLE 2019</t>
  </si>
  <si>
    <t>STREPTOCOCCUS PNEUMONIAE</t>
  </si>
  <si>
    <t>SNAKE AND SPIDER TOXINS: METHODS AND PROTOCOLS</t>
  </si>
  <si>
    <t>INTELLIGENT TECHNOLOGIES AND APPLICATIONS, INTAP 2018</t>
  </si>
  <si>
    <t>HEADS, JAWS, AND MUSCLES: ANATOMICAL, FUNCTIONAL, AND DEVELOPMENTAL DIVERSITY IN CHORDATE EVOLUTION</t>
  </si>
  <si>
    <t>RECENT ADVANCES IN GEOTECHNICAL RESEARCH</t>
  </si>
  <si>
    <t>STRUCTURAL INTEGRITY ASSESSMENT, ICONS 2018</t>
  </si>
  <si>
    <t>NANOTECHNOLOGY FOR FOOD, AGRICULTURE, AND ENVIRONMENT</t>
  </si>
  <si>
    <t>COMBINATORICS ON WORDS, WORDS 2019</t>
  </si>
  <si>
    <t>PLANT NANOBIONICS, VOL 1: ADVANCES IN THE UNDERSTANDING OF NANOMATERIALS RESEARCH AND APPLICATIONS</t>
  </si>
  <si>
    <t>ARTHROSKOPIE</t>
  </si>
  <si>
    <t>GENOTYPE PHENOTYPE COUPLING: METHODS AND PROTOCOLS</t>
  </si>
  <si>
    <t>PROCEEDINGS OF THE THIRD INTERNATIONAL SCIENTIFIC CONFERENCE INTELLIGENT INFORMATION TECHNOLOGIES FOR INDUSTRY (IITI'18), VOL 1</t>
  </si>
  <si>
    <t>SOCIOECONOMIC INEQUALITY AND EDUCATIONAL OUTCOMES: EVIDENCE FROM TWENTY YEARS OF TIMSS</t>
  </si>
  <si>
    <t>NANOTHERANOSTICS: APPLICATIONS AND LIMITATIONS</t>
  </si>
  <si>
    <t>TOPICS IN MODAL ANALYSIS &amp; TESTING, VOL 8</t>
  </si>
  <si>
    <t>PROCEEDINGS OF THE 4TH INTERNATIONAL CONGRESS OF AUTOMOTIVE AND TRANSPORT ENGINEERING (AMMA 2018)</t>
  </si>
  <si>
    <t>BACTERIOPHAGES, VOL. IV</t>
  </si>
  <si>
    <t>REMOTE SENSING FOR ARCHAEOLOGY AND CULTURAL LANDSCAPES: BEST PRACTICES AND PERSPECTIVES ACROSS EUROPE AND THE MIDDLE EAST</t>
  </si>
  <si>
    <t>NEOHELICON</t>
  </si>
  <si>
    <t>PEPTIDE SYNTHESIS: METHODS AND PROTOCOLS</t>
  </si>
  <si>
    <t>DRAVA RIVER: ENVIRONMENTAL PROBLEMS AND SOLUTIONS</t>
  </si>
  <si>
    <t>TRANSBOUNDARY ANIMAL DISEASES IN SAHELIAN AFRICA AND CONNECTED REGIONS</t>
  </si>
  <si>
    <t>ORGANOMETALLIC MAGNETS</t>
  </si>
  <si>
    <t>WATER SCARCITY AND WAYS TO REDUCE THE IMPACT: MANAGEMENT STRATEGIES AND TECHNOLOGIES FOR ZERO LIQUID DISCHARGE AND FUTURE SMART CITIES</t>
  </si>
  <si>
    <t>MACHINE LEARNING AND KNOWLEDGE DISCOVERY IN DATABASES, ECML PKDD 2019, PT III</t>
  </si>
  <si>
    <t>LOBSTERS: BIOLOGY, FISHERIES AND AQUACULTURE</t>
  </si>
  <si>
    <t>HISTIDINE PHOSPHORYLATION</t>
  </si>
  <si>
    <t>INDUSTRIAL APPLICATIONS OF HOLONIC AND MULTI-AGENT SYSTEMS (HOLOMAS 2019)</t>
  </si>
  <si>
    <t>ENVIRONMENTALLY-BENIGN ENERGY SOLUTIONS</t>
  </si>
  <si>
    <t>PROCEEDINGS OF THE FIRST INTERNATIONAL CONFERENCE ON THEORETICAL, APPLIED AND EXPERIMENTAL MECHANICS</t>
  </si>
  <si>
    <t>PROCEEDING OF THE INTERNATIONAL CONFERENCE ON COMPUTER NETWORKS, BIG DATA AND IOT (ICCBI-2018)</t>
  </si>
  <si>
    <t>STEWARDSHIP OF FUTURE DRYLANDS AND CLIMATE CHANGE IN THE GLOBAL SOUTH: CHALLENGES AND OPPORTUNITIES FOR THE AGENDA 2030</t>
  </si>
  <si>
    <t>PALGRAVE HANDBOOK OF PRISON AND THE FAMILY</t>
  </si>
  <si>
    <t>PLANNING FOR ECOSYSTEM SERVICES IN CITIES</t>
  </si>
  <si>
    <t>APTAMERS IN BIOTECHNOLOGY</t>
  </si>
  <si>
    <t>JOURNAL OF CANNABIS RESEARCH</t>
  </si>
  <si>
    <t>GEOTECHNICAL APPLICATIONS, VOL 4</t>
  </si>
  <si>
    <t>PLANT COLD ACCLIMATION, 2 EDITION</t>
  </si>
  <si>
    <t>ADVANCES IN USABILITY AND USER EXPERIENCE</t>
  </si>
  <si>
    <t>INNOVATIVE DATA COMMUNICATION TECHNOLOGIES AND APPLICATION</t>
  </si>
  <si>
    <t>GREEN, PERVASIVE, AND CLOUD COMPUTING, GPC 2019</t>
  </si>
  <si>
    <t>REQUIREMENTS ENGINEERING: FOUNDATION FOR SOFTWARE QUALITY (REFSQ 2020)</t>
  </si>
  <si>
    <t>GLOBAL CATASTROPHIC BIOLOGICAL RISKS</t>
  </si>
  <si>
    <t>HCI IN BUSINESS, GOVERNMENT AND ORGANIZATIONS: INFORMATION SYSTEMS AND ANALYTICS</t>
  </si>
  <si>
    <t>ENVIRONMENTAL GEOTECHNOLOGY (EGRWSE 2018)</t>
  </si>
  <si>
    <t>LINES OF INQUIRY IN MATHEMATICAL MODELLING RESEARCH IN EDUCATION</t>
  </si>
  <si>
    <t>MASS SPECTROMETRY DATA ANALYSIS IN PROTEOMICS, 3RD EDITION</t>
  </si>
  <si>
    <t>HEPATIC STEM CELLS</t>
  </si>
  <si>
    <t>COMPUTATIONAL SCIENCE AND ITS APPLICATIONS - ICCSA 2020, PT I</t>
  </si>
  <si>
    <t>AUGMENTED REALITY, VIRTUAL REALITY, AND COMPUTER GRAPHICS, AVR 2020, PT II</t>
  </si>
  <si>
    <t>HYBRID METAHEURISTICS (HM 2019)</t>
  </si>
  <si>
    <t>METHANOTROPHS: MICROBIOLOGY FUNDAMENTALS AND BIOTECHNOLOGICAL APPLICATIONS</t>
  </si>
  <si>
    <t>COMPUTING AND COMBINATORICS (COCOON 2020)</t>
  </si>
  <si>
    <t>TARGETING ENZYMES FOR PHARMACEUTICAL DEVELOPMENT: METHODS AND PROTOCOLS</t>
  </si>
  <si>
    <t>PROCEEDINGS OF THE 2ND INTERNATIONAL CONFERENCE ON MICROPLASTIC POLLUTION IN THE MEDITERRANEAN SEA</t>
  </si>
  <si>
    <t>LIPID-ACTIVATED NUCLEAR RECEPTORS</t>
  </si>
  <si>
    <t>GLOBAL CLIMATE CHANGE AND ENVIRONMENTAL POLICY: AGRICULTURE PERSPECTIVES</t>
  </si>
  <si>
    <t>CLINICAL AND PRECLINICAL MODELS FOR MAXIMIZING HEALTHSPAN</t>
  </si>
  <si>
    <t>LIGATED TRANSITION METAL CLUSTERS IN SOLID-STATE CHEMISTRY: THE LEGACY OF MARCEL SERGENT</t>
  </si>
  <si>
    <t>ICT FOR AGRICULTURE AND ENVIRONMENT</t>
  </si>
  <si>
    <t>PROGENITOR CELLS</t>
  </si>
  <si>
    <t>MACHINE LEARNING AND KNOWLEDGE DISCOVERY IN DATABASES, ECML PKDD 2019, PT II</t>
  </si>
  <si>
    <t>ADVANCED REAL TIME IMAGING II: CUTTING-EDGE TECHNIQUES IN MATERIALS SCIENCE STUDIES</t>
  </si>
  <si>
    <t>NEW GLOBAL PERSPECTIVES ON INDUSTRIAL ENGINEERING AND MANAGEMENT</t>
  </si>
  <si>
    <t>ADVANCES IN PULMONARY MEDICINE: RESEARCH AND INNOVATIONS</t>
  </si>
  <si>
    <t>HCI INTERNATIONAL 2019 - LATE BREAKING PAPERS, HCII 2019</t>
  </si>
  <si>
    <t>HOW AI IMPACTS URBAN LIVING AND PUBLIC HEALTH, ICOST 2019</t>
  </si>
  <si>
    <t>ARTIFICIAL INTELLIGENCE AND INCLUSIVE EDUCATION: SPECULATIVE FUTURES AND EMERGING PRACTICES</t>
  </si>
  <si>
    <t>EXPLORING THE NEXUS OF GEOECOLOGY, GEOGRAPHY, GEOARCHEOLOGY AND GEOTOURISM: ADVANCES AND APPLICATIONS FOR SUSTAINABLE DEVELOPMENT IN ENVIRONMENTAL SCIENCES AND AGROFORESTRY RESEARCH</t>
  </si>
  <si>
    <t>DATABASE AND EXPERT SYSTEMS APPLICATIONS, DEXA 2020, PT II</t>
  </si>
  <si>
    <t>BACTERIAL POLYSACCHARIDES</t>
  </si>
  <si>
    <t>COMPLEX SYSTEMS DESIGN &amp; MANAGEMENT, CSD&amp;M 2018</t>
  </si>
  <si>
    <t>HYDROLOGY IN A CHANGING WORLD: CHALLENGES IN MODELING</t>
  </si>
  <si>
    <t>BUSINESS INFORMATION SYSTEMS, BIS 2019, PT II</t>
  </si>
  <si>
    <t>EGYPTIAN JOURNAL OF NEUROSURGERY</t>
  </si>
  <si>
    <t>COMPLEX ADAPTIVE SYSTEMS MODELING</t>
  </si>
  <si>
    <t>SECURE IT SYSTEMS, NORDSEC 2019</t>
  </si>
  <si>
    <t>APPLICATIONS OF BIOMEDICAL ENGINEERING IN DENTISTRY</t>
  </si>
  <si>
    <t>SELF-HEALING AND SELF-RECOVERING HYDROGELS</t>
  </si>
  <si>
    <t>NONTUBERCULOUS MYCOBACTERIAL DISEASE: A COMPREHENSIVE APPROACH TO DIAGNOSIS AND MANAGEMENT</t>
  </si>
  <si>
    <t>PATHOGENIC YERSINIA</t>
  </si>
  <si>
    <t>DATABASES THEORY AND APPLICATIONS, ADC 2020</t>
  </si>
  <si>
    <t>FOURTH INTERNATIONAL CONGRESS ON INFORMATION AND COMMUNICATION TECHNOLOGY, VOL 2</t>
  </si>
  <si>
    <t>WALCOM: ALGORITHMS AND COMPUTATION (WALCOM 2019)</t>
  </si>
  <si>
    <t>TOWARDS A COMPETENCE-BASED VIEW ON MODELS AND MODELING IN SCIENCE EDUCATION</t>
  </si>
  <si>
    <t>CONTEMPORARY PANCREAS AND SMALL BOWEL TRANSPLANTATION</t>
  </si>
  <si>
    <t>DIGITAL LIBRARIES AT THE CROSSROADS OF DIGITAL INFORMATION FOR THE FUTURE, ICADL 2019</t>
  </si>
  <si>
    <t>RISE OF GREEN FINANCE IN EUROPE: OPPORTUNITIES AND CHALLENGES FOR ISSUERS, INVESTORS AND MARKETPLACES</t>
  </si>
  <si>
    <t>RULES AND REASONING (RULEML+RR 2019)</t>
  </si>
  <si>
    <t>POLICY-BASED AUTONOMIC DATA GOVERNANCE (PADG 2018)</t>
  </si>
  <si>
    <t>CITIZENS' ACTIVISM AND SOLIDARITY MOVEMENTS: CONTENDING WITH POPULISM</t>
  </si>
  <si>
    <t>GEOTECHNICAL CHARACTERISATION AND GEOENVIRONMENTAL ENGINEERING, VOL 1</t>
  </si>
  <si>
    <t>AGING: METHODS AND PROTOCOLS</t>
  </si>
  <si>
    <t>PROCEEDINGS OF THE SEVENTH ASIA INTERNATIONAL SYMPOSIUM ON MECHATRONICS, VOL II</t>
  </si>
  <si>
    <t>INFORMATION SCIENCE AND APPLICATIONS 2018, ICISA 2018</t>
  </si>
  <si>
    <t>SECURITY AND PRIVACY IN COMMUNICATION NETWORKS (SECURECOMM 2020), PT I</t>
  </si>
  <si>
    <t>HUMAN CENTERED COMPUTING</t>
  </si>
  <si>
    <t>INTERNATIONAL JOURNAL OF THE CLASSICAL TRADITION</t>
  </si>
  <si>
    <t>CLASSICS;HUMANITIES, MULTIDISCIPLINARY</t>
  </si>
  <si>
    <t>PROCEEDINGS OF THE 21ST INTERNATIONAL SYMPOSIUM ON HIGH VOLTAGE ENGINEERING, VOL 2</t>
  </si>
  <si>
    <t>STRENGTHENING AND JOINING BY PLASTIC DEFORMATION</t>
  </si>
  <si>
    <t>ELECTROPORATION PROTOCOLS: MICROORGANISM, MAMMALIAN SYSTEM, AND NANODEVICE, 3RD EDITION</t>
  </si>
  <si>
    <t>INTERNATIONAL JOURNAL OF ETHICS EDUCATION</t>
  </si>
  <si>
    <t>EDUCATION &amp; EDUCATIONAL RESEARCH;ETHICS</t>
  </si>
  <si>
    <t>IMAGING GENE EXPRESSION: METHODS AND PROTOCOLS, 2ND EDITION</t>
  </si>
  <si>
    <t>ADVANCES IN MEDICINE AND MEDICAL RESEARCH</t>
  </si>
  <si>
    <t>GERONTECHNOLOGY, IWOG 2019</t>
  </si>
  <si>
    <t>NO-TILL FARMING SYSTEMS FOR SUSTAINABLE AGRICULTURE</t>
  </si>
  <si>
    <t>PHYTO AND RHIZO REMEDIATION</t>
  </si>
  <si>
    <t>NEW DIRECTIONS IN THE MODELING OF ORGANOMETALLIC REACTIONS</t>
  </si>
  <si>
    <t>HANDBOOK OF POPULATION, 2ND EDITION</t>
  </si>
  <si>
    <t>POLLUTANTS FROM ENERGY SOURCES: CHARACTERIZATION AND CONTROL</t>
  </si>
  <si>
    <t>INFORMATICS IN CONTROL, AUTOMATION AND ROBOTICS, ICINCO 2017</t>
  </si>
  <si>
    <t>RACISM AND PSYCHIATRY: CONTEMPORARY ISSUES AND INTERVENTIONS</t>
  </si>
  <si>
    <t>BIOINFORMATICS AND BIOMEDICAL ENGINEERING, IWBBIO 2019, PT I</t>
  </si>
  <si>
    <t>OXIDATIVE STRESS IN HEART DISEASES</t>
  </si>
  <si>
    <t>REVERSIBLE COMPUTATION (RC 2019)</t>
  </si>
  <si>
    <t>CRIMINAL LAW FORUM</t>
  </si>
  <si>
    <t>INFORMATION SYSTEMS AND NEUROSCIENCE, NEUROIS RETREAT 2020</t>
  </si>
  <si>
    <t>PROCEEDINGS OF THE THIRD INTERNATIONAL SCIENTIFIC CONFERENCE INTELLIGENT INFORMATION TECHNOLOGIES FOR INDUSTRY (IITI'18), VOL 2</t>
  </si>
  <si>
    <t>NITROGEN METABOLISM IN PLANTS: METHODS AND PROTOCOLS</t>
  </si>
  <si>
    <t>OLIGONUCLEOTIDE-BASED THERAPIES: METHODS AND PROTOCOLS</t>
  </si>
  <si>
    <t>GREENHOUSE GAS EMISSIONS: CHALLENGES, TECHNOLOGIES AND SOLUTIONS</t>
  </si>
  <si>
    <t>ENVIRONMENTAL NANOTECHNOLOGY, VOL 3</t>
  </si>
  <si>
    <t>STRUCTURAL GEOLOGY CONTRIBUTION TO THE AFRICA-EURASIA GEOLOGY: BASEMENT AND RESERVOIR STRUCTURE, ORE MINERALISATION AND TECTONIC MODELLING</t>
  </si>
  <si>
    <t>MULTI-SCALE EXTRACELLULAR MATRIX MECHANICS AND MECHANOBIOLOGY</t>
  </si>
  <si>
    <t>GENEDIS 2018: COMPUTATIONAL BIOLOGY AND BIOINFORMATICS</t>
  </si>
  <si>
    <t>STUDIES IN EAST EUROPEAN THOUGHT</t>
  </si>
  <si>
    <t>INNOVATIVE MOBILE AND INTERNET SERVICES IN UBIQUITOUS COMPUTING, IMIS-2019</t>
  </si>
  <si>
    <t>STRUCTURAL GEOMETRY OF MOBILE BELTS OF THE INDIAN SUBCONTINENT</t>
  </si>
  <si>
    <t>GANODERMA AND HEALTH: BIOLOGY, CHEMISTRY AND INDUSTRY</t>
  </si>
  <si>
    <t>GYNAKOLOGISCHE ENDOKRINOLOGIE</t>
  </si>
  <si>
    <t>ADVANCES IN MANUFACTURING, PRODUCTION MANAGEMENT AND PROCESS CONTROL</t>
  </si>
  <si>
    <t>ALTERNATIVE FUELS AND THEIR UTILIZATION STRATEGIES IN INTERNAL COMBUSTION ENGINES</t>
  </si>
  <si>
    <t>PALEOBIODIVERSITY AND TECTONO-SEDIMENTARY RECORDS IN THE MEDITERRANEAN TETHYS AND RELATED EASTERN AREAS</t>
  </si>
  <si>
    <t>PRUNUS MUME GENOME</t>
  </si>
  <si>
    <t>SUSTAINABILITY OF EUROPEAN FOOD QUALITY SCHEMES: MULTI-PERFORMANCE, STRUCTURE, AND GOVERNANCE OF PDO, PGI, AND ORGANIC AGRI-FOOD SYSTEMS</t>
  </si>
  <si>
    <t>DISTRIBUTED COMPUTING AND ARTIFICIAL INTELLIGENCE, 16TH INTERNATIONAL CONFERENCE</t>
  </si>
  <si>
    <t>HANDBOOK OF LITERACY IN AKSHARA ORTHOGRAPHY</t>
  </si>
  <si>
    <t>HISTORIOGRAPHICAL INVESTIGATIONS IN INTERNATIONAL RELATIONS</t>
  </si>
  <si>
    <t>PASSIVE AND ACTIVE MEASUREMENT, PAM 2020</t>
  </si>
  <si>
    <t>NEURAL CREST CELLS</t>
  </si>
  <si>
    <t>ADVANCES IN MANUFACTURING II, VOL 3 - QUALITY ENGINEERING AND MANAGEMENT</t>
  </si>
  <si>
    <t>SMART CARD RESEARCH AND ADVANCED APPLICATIONS, CARDIS 2018</t>
  </si>
  <si>
    <t>STRATEGIC SUPPLY CHAIN MANAGEMENT</t>
  </si>
  <si>
    <t>DEVELOPMENTS AND ADVANCES IN DEFENSE AND SECURITY</t>
  </si>
  <si>
    <t>CLIMATE CHANGE AND GLOBAL DEVELOPMENT: MARKET, GLOBAL PLAYERS AND EMPIRICAL EVIDENCE</t>
  </si>
  <si>
    <t>ELECTRONIC GOVERNANCE AND OPEN SOCIETY: CHALLENGES IN EURASIA, EGOSE 2018</t>
  </si>
  <si>
    <t>CYTOSKELETON DYNAMICS: METHODS AND PROTOCOLS</t>
  </si>
  <si>
    <t>BMC CLINICAL PATHOLOGY</t>
  </si>
  <si>
    <t>DIAGRAMMATIC REPRESENTATION AND INFERENCE, DIAGRAMS 2020</t>
  </si>
  <si>
    <t>NEW AND OLD ROUTES OF PORTUGUESE EMIGRATION: UNCERTAIN FUTURES AT THE PERIPHERY OF EUROPE</t>
  </si>
  <si>
    <t>IUTAM SYMPOSIUM ON RECENT ADVANCES IN MOVING BOUNDARY PROBLEMS IN MECHANICS</t>
  </si>
  <si>
    <t>RHEOLOGY OF SEMISOLID FOODS</t>
  </si>
  <si>
    <t>ELECTRONIC GOVERNMENT (EGOV 2020)</t>
  </si>
  <si>
    <t>ACHIEVING THE SUSTAINABLE DEVELOPMENT GOALS THROUGH SUSTAINABLE FOOD SYSTEMS</t>
  </si>
  <si>
    <t>LEPTOSPIRA SPP.</t>
  </si>
  <si>
    <t>GEOTHERMAL ENERGY AND SOCIETY</t>
  </si>
  <si>
    <t>APPLICATIONS OF MICROFLUIDIC SYSTEMS IN BIOLOGY AND MEDICINE</t>
  </si>
  <si>
    <t>ELECTRICAL ATOMIC FORCE MICROSCOPY FOR NANOELECTRONICS</t>
  </si>
  <si>
    <t>INTERNATIONAL JOURNAL OF HINDU STUDIES</t>
  </si>
  <si>
    <t>COMPUTATIONAL PROCESSING OF THE PORTUGUESE LANGUAGE, PROPOR 2020</t>
  </si>
  <si>
    <t>PROACTIVE AND DYNAMIC NETWORK DEFENSE</t>
  </si>
  <si>
    <t>VISIONS FOR INTERCULTURAL MUSIC TEACHER EDUCATION</t>
  </si>
  <si>
    <t>KNOWLEDGE AND SYSTEMS SCIENCES, KSS 2019</t>
  </si>
  <si>
    <t>PROCEEDINGS OF THE 10TH INTERNATIONAL CONFERENCE ON ROTOR DYNAMICS - IFTOMM, VOL. 4</t>
  </si>
  <si>
    <t>COMPUTER SECURITY, ESORICS 2019</t>
  </si>
  <si>
    <t>RESEARCH &amp; INNOVATION FORUM 2019: TECHNOLOGY, INNOVATION, EDUCATION, AND THEIR SOCIAL IMPACT</t>
  </si>
  <si>
    <t>ADVANCES IN E-BUSINESS ENGINEERING FOR UBIQUITOUS COMPUTING</t>
  </si>
  <si>
    <t>SOCIAL MANUFACTURING: FUNDAMENTALS AND APPLICATIONS</t>
  </si>
  <si>
    <t>4TH INTERNATIONAL CONFERENCE ON NANOTECHNOLOGIES AND BIOMEDICAL ENGINEERING, ICNBME-2019</t>
  </si>
  <si>
    <t>BRAIN DEVELOPMENT: METHODS AND PROTOCOLS, 2ND EDITION</t>
  </si>
  <si>
    <t>URBAN STUDIES AND ENTREPRENEURSHIP</t>
  </si>
  <si>
    <t>LEGUME GENOMICS: METHODS AND PROTOCOLS</t>
  </si>
  <si>
    <t>SOLAR ENERGY: SYSTEMS, CHALLENGES, AND OPPORTUNITIES</t>
  </si>
  <si>
    <t>CELLULAR AND MOLECULAR BASIS OF MITOCHONDRIAL INHERITANCE: MITOCHONDRIAL DISEASE AND FITNESS</t>
  </si>
  <si>
    <t>BIG DATA - BIGDATA 2019</t>
  </si>
  <si>
    <t>PROCEEDINGS OF THE 10TH INTERNATIONAL CONFERENCE ON ROTOR DYNAMICS - IFTOMM, VOL. 1</t>
  </si>
  <si>
    <t>EGYPTIAN RHEUMATOLOGY AND REHABILITATION</t>
  </si>
  <si>
    <t>RETINAL PIGMENT EPITHELIUM IN HEALTH AND DISEASE</t>
  </si>
  <si>
    <t>POLLUTION OF WATER BODIES IN LATIN AMERICA: IMPACT OF CONTAMINANTS ON SPECIES OF ECOLOGICAL INTEREST</t>
  </si>
  <si>
    <t>SUSTAINABLE LEADERSHIP FOR ENTREPRENEURS AND ACADEMICS, ESAL2018</t>
  </si>
  <si>
    <t>LUPIN GENOME</t>
  </si>
  <si>
    <t>ADVANCES IN NEURAL COMPUTATION, MACHINE LEARNING, AND COGNITIVE RESEARCH III</t>
  </si>
  <si>
    <t>ADVANCES IN SERVICE SCIENCE</t>
  </si>
  <si>
    <t>ALGORITHMIC ASPECTS IN INFORMATION AND MANAGEMENT, AAIM 2019</t>
  </si>
  <si>
    <t>ADVANCES IN HUMAN FACTORS IN TRAINING, EDUCATION, AND LEARNING SCIENCES</t>
  </si>
  <si>
    <t>PROGRESS IN INDUSTRIAL MATHEMATICS AT ECMI 2018</t>
  </si>
  <si>
    <t>INFORMATION TECHNOLOGIES IN THE RESEARCH OF BIODIVERSITY</t>
  </si>
  <si>
    <t>ENERGY TECHNOLOGY 2020: RECYCLING, CARBON DIOXIDE MANAGEMENT, AND OTHER TECHNOLOGIES</t>
  </si>
  <si>
    <t>SUSTAINABLE RAIL TRANSPORT (RAILNEWCASTLE 2017)</t>
  </si>
  <si>
    <t>NONLINEAR DISPERSIVE PARTIAL DIFFERENTIAL EQUATIONS AND INVERSE SCATTERING</t>
  </si>
  <si>
    <t>C-TYPE LECTINS IN IMMUNE HOMEOSTASIS</t>
  </si>
  <si>
    <t>ADVANCEMENT OF OPTICAL METHODS &amp; DIGITAL IMAGE CORRELATION IN EXPERIMENTAL MECHANICS, VOL 3</t>
  </si>
  <si>
    <t>FUNDAMENTALS OF COMPUTATION THEORY, FCT 2019</t>
  </si>
  <si>
    <t>ADVANCED NANO-BIO TECHNOLOGIES FOR WATER AND SOIL TREATMENT</t>
  </si>
  <si>
    <t>NB3SN ACCELERATOR MAGNETS: DESIGNS, TECHNOLOGIES AND PERFORMANCE</t>
  </si>
  <si>
    <t>GLOBAL PERSPECTIVES ON LONG TERM COMMUNITY RESOURCE MANAGEMENT</t>
  </si>
  <si>
    <t>INDUCIBLE LYMPHOID ORGANS</t>
  </si>
  <si>
    <t>SOFTWARE ARCHITECTURE (ECSA 2020)</t>
  </si>
  <si>
    <t>PROCEEDINGS OF THE 9TH INTERNATIONAL CONFERENCE ON SUSTAINABLE BUILT ENVIRONMENT (ICSBE 2018)</t>
  </si>
  <si>
    <t>RECENT RESEARCHES IN EARTH AND ENVIRONMENTAL SCIENCES</t>
  </si>
  <si>
    <t>ENVIRONMENTAL NANOTECHNOLOGY, VOL 4</t>
  </si>
  <si>
    <t>MATHEMATICS AND COMPUTATION IN MUSIC, MCM 2019</t>
  </si>
  <si>
    <t>REVERSE PHASE PROTEIN ARRAYS: FROM TECHNICAL AND ANALYTICAL FUNDAMENTALS TO APPLICATIONS</t>
  </si>
  <si>
    <t>COMPUTER-AIDED ARCHITECTURAL DESIGN: HELLO, CULTURE, CAAD FUTURES 2019</t>
  </si>
  <si>
    <t>KNOWING THE SALWEEN RIVER: RESOURCE POLITICS OF A CONTESTED TRANSBOUNDARY RIVER</t>
  </si>
  <si>
    <t>AI IN CYBERSECURITY</t>
  </si>
  <si>
    <t>COMPUTER ANALYSIS OF IMAGES AND PATTERNS (CAIP 2019)</t>
  </si>
  <si>
    <t>OCCUPATIONAL CANCERS, 2 EDITION</t>
  </si>
  <si>
    <t>AUTOMATION 2020: TOWARDS INDUSTRY OF THE FUTURE</t>
  </si>
  <si>
    <t>MICROBIAL TECHNOLOGY FOR THE WELFARE OF SOCIETY</t>
  </si>
  <si>
    <t>DESIGNING COGNITIVE CITIES</t>
  </si>
  <si>
    <t>CHINA-PAKISTAN ECONOMIC CORRIDOR OF THE BELT AND ROAD INITIATIVE: CONCEPT, CONTEXT AND ASSESSMENT</t>
  </si>
  <si>
    <t>ADVANCED INFORMATION SYSTEMS ENGINEERING WORKSHOPS</t>
  </si>
  <si>
    <t>CHINA'S BELT AND ROAD VISION: GEOECONOMICS AND GEOPOLITICS</t>
  </si>
  <si>
    <t>FUZZY LOGIC AND APPLICATIONS, WILF 2018</t>
  </si>
  <si>
    <t>ADVANCES ON P2P, PARALLEL, GRID, CLOUD AND INTERNET COMPUTING, 3PGCIC-2018</t>
  </si>
  <si>
    <t>MAN-MACHINE-ENVIRONMENT SYSTEM ENGINEERING, MMESE 2018</t>
  </si>
  <si>
    <t>REVIEWS OF ENVIRONMENTAL CONTAMINATION AND TOXICOLOGY, VOL 248</t>
  </si>
  <si>
    <t>6TH INTERNATIONAL CONFERENCE ON ADVANCEMENTS OF MEDICINE AND HEALTH CARE THROUGH TECHNOLOGY, MEDITECH 2018</t>
  </si>
  <si>
    <t>CO2 SEPARATION, PURIFICATION AND CONVERSION TO CHEMICALS AND FUELS</t>
  </si>
  <si>
    <t>AUGMENTED REALITY, VIRTUAL REALITY, AND COMPUTER GRAPHICS, AVR 2020, PT I</t>
  </si>
  <si>
    <t>HORMONAL PATHOLOGY OF THE UTERUS</t>
  </si>
  <si>
    <t>WIRELESS AND SATELLITE SYSTEMS, PT II</t>
  </si>
  <si>
    <t>GEOSPATIAL TECHNOLOGIES IN GEOGRAPHY EDUCATION</t>
  </si>
  <si>
    <t>DIGITAL FORENSICS AND WATERMARKING, IWDW 2018</t>
  </si>
  <si>
    <t>NEURAL INTERFACE: FRONTIERS AND APPLICATIONS</t>
  </si>
  <si>
    <t>LOCAL PUBLIC SERVICES IN TIMES OF AUSTERITY ACROSS MEDITERRANEAN EUROPE</t>
  </si>
  <si>
    <t>TRINUCLEOTIDE REPEATS: METHODS AND PROTOCOLS</t>
  </si>
  <si>
    <t>OPEN AND DISTANCE EDUCATION IN ASIA, AFRICA AND THE MIDDLE EAST: NATIONAL PERSPECTIVES IN A DIGITAL AGE</t>
  </si>
  <si>
    <t>ADVANCES IN MANUFACTURING II, VOL 5 - METROLOGY AND MEASUREMENT SYSTEMS</t>
  </si>
  <si>
    <t>MOLECULAR DERMATOLOGY</t>
  </si>
  <si>
    <t>PROCEEDINGS OF INTERNATIONAL CONFERENCE ON COMPUTATIONAL INTELLIGENCE AND DATA ENGINEERING (ICCIDE 2018)</t>
  </si>
  <si>
    <t>LIPSCHITZ FUNCTIONS</t>
  </si>
  <si>
    <t>RESEARCHING RISK AND UNCERTAINTY: METHODOLOGIES, METHODS AND RESEARCH STRATEGIES</t>
  </si>
  <si>
    <t>INTESTINAL STEM CELLS</t>
  </si>
  <si>
    <t>SMART AND GREEN SOLUTIONS FOR TRANSPORT SYSTEMS</t>
  </si>
  <si>
    <t>T-CELL RECEPTOR SIGNALING: METHODS AND PROTOCOLS</t>
  </si>
  <si>
    <t>ANALYSIS OF IMAGES, SOCIAL NETWORKS AND TEXTS, AIST 2019</t>
  </si>
  <si>
    <t>ZERO HOURS AND ON-CALL WORK IN ANGLO-SAXON COUNTRIES</t>
  </si>
  <si>
    <t>GASTROENTEROLOGE</t>
  </si>
  <si>
    <t>AUGMENTED COGNITION, AC 2019</t>
  </si>
  <si>
    <t>CANCER BIOLOGY AND ADVANCES IN TREATMENT</t>
  </si>
  <si>
    <t>PROCEEDINGS OF THE SECOND INTERNATIONAL CONFERENCE ON THEORETICAL, APPLIED AND EXPERIMENTAL MECHANICS</t>
  </si>
  <si>
    <t>ENGLISH PRONUNCIATION TEACHING AND RESEARCH: CONTEMPORARY PERSPECTIVES</t>
  </si>
  <si>
    <t>COMPUTATIONAL INTELLIGENCE IN INFORMATION SYSTEMS (CIIS 2018)</t>
  </si>
  <si>
    <t>ADVANCING THE SCIENCE OF CANCER IN LATINOS</t>
  </si>
  <si>
    <t>MICROBES FOR SUSTAINABLE INSECT PEST MANAGEMENT: AN ECO-FRIENDLY APPROACH, VOL 1</t>
  </si>
  <si>
    <t>GRAPH-THEORETIC CONCEPTS IN COMPUTER SCIENCE (WG 2019)</t>
  </si>
  <si>
    <t>MEDICAL RESEARCH AND DEVELOPMENT</t>
  </si>
  <si>
    <t>ENVIRONMENTAL PROCESSES AND MANAGEMENT: TOOLS AND PRACTICES</t>
  </si>
  <si>
    <t>AGRICULTURE AND ECOSYSTEM RESILIENCE IN SUB SAHARAN AFRICA: LIVELIHOOD PATHWAYS UNDER CHANGING CLIMATE</t>
  </si>
  <si>
    <t>CEREAL GENOMICS: METHODS AND PROTOCOLS</t>
  </si>
  <si>
    <t>ADVANCES IN ENGINEERING RESEARCH AND APPLICATION</t>
  </si>
  <si>
    <t>MULTIMEDIA AND NETWORK INFORMATION SYSTEMS</t>
  </si>
  <si>
    <t>INTERNET OF THINGS AND ANALYTICS FOR AGRICULTURE, VOL 2</t>
  </si>
  <si>
    <t>QUALITY ASSURANCE IN VIETNAMESE HIGHER EDUCATION: POLICY AND PRACTICE IN THE 21ST CENTURY</t>
  </si>
  <si>
    <t>SOCIAL NETWORKS AND SURVEILLANCE FOR SOCIETY</t>
  </si>
  <si>
    <t>CRIMMIGRATION IN AUSTRALIA: LAW, POLITICS, AND SOCIETY</t>
  </si>
  <si>
    <t>COMPUTATIONAL COLOR IMAGING, CCIW 2019</t>
  </si>
  <si>
    <t>ADVANCES IN COMPUTING SYSTEMS AND APPLICATIONS</t>
  </si>
  <si>
    <t>TAIWAN'S POLITICAL RE-ALIGNMENT AND DIPLOMATIC CHALLENGES</t>
  </si>
  <si>
    <t>MATHEMATICAL METHODS IN ENGINEERING: THEORETICAL ASPECTS</t>
  </si>
  <si>
    <t>SYSTEMS MODELING: METHODOLOGIES AND TOOLS</t>
  </si>
  <si>
    <t>VARIABLE-STRUCTURE SYSTEMS AND SLIDING-MODE CONTROL: FROM THEORY TO PRACTICE</t>
  </si>
  <si>
    <t>HIV/AIDS IN CHINA: EPIDEMIOLOGY, PREVENTION AND TREATMENT</t>
  </si>
  <si>
    <t>SOCIETAL IMPACT OF HEADACHE: BURDEN, COSTS AND RESPONSE</t>
  </si>
  <si>
    <t>CHAGAS DISEASE: A CLINICAL APPROACH</t>
  </si>
  <si>
    <t>MKG-CHIRURG</t>
  </si>
  <si>
    <t>RECYCLING AND REUSE APPROACHES FOR BETTER SUSTAINABILITY</t>
  </si>
  <si>
    <t>REVIEW OF ECONOMIC DESIGN</t>
  </si>
  <si>
    <t>HANDBOOK OF QUALITY OF LIFE IN AFRICAN SOCIETIES</t>
  </si>
  <si>
    <t>GREEN TECHNOLOGIES FOR THE OIL PALM INDUSTRY</t>
  </si>
  <si>
    <t>COGNITIVE ARCHITECTURES</t>
  </si>
  <si>
    <t>BIG DATA ANALYSIS AND DEEP LEARNING APPLICATIONS</t>
  </si>
  <si>
    <t>ADVANCED INFORMATICS FOR COMPUTING RESEARCH, PT II</t>
  </si>
  <si>
    <t>MATHEMATICAL MODELLING AND SCIENTIFIC COMPUTING WITH APPLICATIONS, ICMMSC 2018</t>
  </si>
  <si>
    <t>CORPORATE SOCIAL RESPONSIBILITY IN THE MANUFACTURING AND SERVICES SECTORS</t>
  </si>
  <si>
    <t>INTERDISCIPLINARY MATHEMATICS EDUCATION: THE STATE OF THE ART AND BEYOND</t>
  </si>
  <si>
    <t>BIOMEDICAL VISUALISATION, VOL 5</t>
  </si>
  <si>
    <t>COMPLEX NETWORKS XI</t>
  </si>
  <si>
    <t>IMPORTANCE OF BINARIES IN THE FORMATION AND EVOLUTION OF PLANETARY NEBULAE</t>
  </si>
  <si>
    <t>INTELLIGENCE SCIENCE AND BIG DATA ENGINEERING: BIG DATA AND MACHINE LEARNING, PT II</t>
  </si>
  <si>
    <t>GENETIC DIVERSITY IN HORTICULTURAL PLANTS</t>
  </si>
  <si>
    <t>TOWARDS THE INTERNET OF THINGS: ARCHITECTURES, SECURITY, AND APPLICATIONS</t>
  </si>
  <si>
    <t>ENERGY-EFFICIENT DRIVING OF ROAD VEHICLES: TOWARD COOPERATIVE, CONNECTED, AND AUTOMATED MOBILITY</t>
  </si>
  <si>
    <t>SEARCH-BASED SOFTWARE ENGINEERING, SSBSE 2019</t>
  </si>
  <si>
    <t>NEW TRENDS IN AGGREGATION THEORY</t>
  </si>
  <si>
    <t>VR TECHNOLOGIES IN CULTURAL HERITAGE</t>
  </si>
  <si>
    <t>FUNDAMENTAL APPROACHES TO SCREEN ABNORMALITIES IN DROSOPHILA</t>
  </si>
  <si>
    <t>VERIFICATION, MODEL CHECKING, AND ABSTRACT INTERPRETATION, VMCAI 2020</t>
  </si>
  <si>
    <t>BIOLUMINESCENT IMAGING: METHODS AND PROTOCOLS</t>
  </si>
  <si>
    <t>BUSINESS MODELING AND SOFTWARE DESIGN, BMSD 2019</t>
  </si>
  <si>
    <t>ESCRT COMPLEXES</t>
  </si>
  <si>
    <t>REPORT ON CHINESE SOCIAL OPINION AND CRISIS MANAGEMENT</t>
  </si>
  <si>
    <t>ENGINEERING DATA-DRIVEN ADAPTIVE TRUST-BASED E-ASSESSMENT SYSTEMS: CHALLENGES AND INFRASTRUCTURE SOLUTIONS</t>
  </si>
  <si>
    <t>NETWORK AND SYSTEM SECURITY, NSS 2020</t>
  </si>
  <si>
    <t>LOW-DOSE RADIATION EFFECTS ON ANIMALS AND ECOSYSTEMS: LONG-TERM STUDY ON THE FUKUSHIMA NUCLEAR ACCIDENT</t>
  </si>
  <si>
    <t>SYNERGY OF BUSINESS THEORY AND PRACTICE: ADVANCING THE PRACTICAL APPLICATION OF SCHOLARLY RESEARCH</t>
  </si>
  <si>
    <t>SOCIAL-ECOLOGICAL SYSTEMS OF LATIN AMERICA: COMPLEXITIES AND CHALLENGES</t>
  </si>
  <si>
    <t>BIOECONOMY FOR SUSTAINABLE DEVELOPMENT</t>
  </si>
  <si>
    <t>INTELLIGENT COMPUTING, INFORMATION AND CONTROL SYSTEMS, ICICCS 2019</t>
  </si>
  <si>
    <t>PAPER MICROFLUIDICS: THEORY AND APPLICATIONS</t>
  </si>
  <si>
    <t>INTERACTIVE STORYTELLING, ICIDS 2019</t>
  </si>
  <si>
    <t>ENERGY RECOVERY PROCESSES FROM WASTES</t>
  </si>
  <si>
    <t>OPTIMIZATION OF THE TAXATION SYSTEM: PRECONDITIONS, TENDENCIES, AND PERSPECTIVES</t>
  </si>
  <si>
    <t>GRAPH-BASED REPRESENTATIONS IN PATTERN RECOGNITION, GBRPR 2019</t>
  </si>
  <si>
    <t>ZIKA VIRUS</t>
  </si>
  <si>
    <t>INNATE LYMPHOID CELLS</t>
  </si>
  <si>
    <t>PRODUCT LIFECYCLE MANAGEMENT, VOL 4: THE CASE STUDIES</t>
  </si>
  <si>
    <t>CHILDREN'S VOICES FROM THE PAST: NEW HISTORICAL AND INTERDISCIPLINARY PERSPECTIVES</t>
  </si>
  <si>
    <t>RECLAIMING AFRICA: SCRAMBLE AND RESISTANCE IN THE 21ST CENTURY</t>
  </si>
  <si>
    <t>COMPUTATIONAL TOPOLOGY IN IMAGE CONTEXT, CTIC 2019</t>
  </si>
  <si>
    <t>EXPERIMENTAL AND NUMERICAL INVESTIGATIONS IN MATERIALS SCIENCE AND ENGINEERING</t>
  </si>
  <si>
    <t>VALUE CHAINS IN SUB-SAHARAN AFRICA: CHALLENGES OF INTEGRATION INTO THE GLOBAL ECONOMY</t>
  </si>
  <si>
    <t>BIOLOGICALLY INSPIRED COGNITIVE ARCHITECTURES 2018</t>
  </si>
  <si>
    <t>APPROACHES TO ENHANCE INDUSTRIAL PRODUCTION OF FUNGAL CELLULASES</t>
  </si>
  <si>
    <t>ENVIRONMENTAL NANOTECHNOLOGY, VOL 2</t>
  </si>
  <si>
    <t>MICRO AND NANO MACHINING OF ENGINEERING MATERIALS: RECENT DEVELOPMENTS</t>
  </si>
  <si>
    <t>COMPUTER SUPPORTED EDUCATION</t>
  </si>
  <si>
    <t>EVALUATION OF SHALE SOURCE ROCKS AND RESERVOIRS</t>
  </si>
  <si>
    <t>OPENMP: CONQUERING THE FULL HARDWARE SPECTRUM, IWOMP 2019</t>
  </si>
  <si>
    <t>PROCEEDINGS OF THE THIRTEENTH INTERNATIONAL CONFERENCE ON MANAGEMENT SCIENCE AND ENGINEERING MANAGEMENT, VOL 2</t>
  </si>
  <si>
    <t>INTRODUCTION TO ULTRASOUND, SONOCHEMISTRY AND SONOELECTROCHEMISTRY</t>
  </si>
  <si>
    <t>FUTURE ACCESS ENABLERS FOR UBIQUITOUS AND INTELLIGENT INFRASTRUCTURES, FABULOUS 2019</t>
  </si>
  <si>
    <t>ECOLOGY AND EVOLUTION OF RHIZOBIA: PRINCIPLES AND APPLICATIONS</t>
  </si>
  <si>
    <t>ADVANCES IN POLYMER PROCESSING 2020</t>
  </si>
  <si>
    <t>COMPUTING AND NETWORK SUSTAINABILITY</t>
  </si>
  <si>
    <t>SOFTWARE ENGINEERING AND FORMAL METHODS, SEFM 2020</t>
  </si>
  <si>
    <t>CLIMATE CHANGE IMPACTS ON GENDER RELATIONS IN BANGLADESH: SOCIO-ENVIRONMENTAL STRUGGLE OF THE SHORA FOREST COMMUNITY IN THE SUNDARBANS MANGROVE FOREST</t>
  </si>
  <si>
    <t>RECENT TRENDS IN WAVE MECHANICS AND VIBRATIONS, WMVC 2018</t>
  </si>
  <si>
    <t>PRIVACY TECHNOLOGIES AND POLICY, APF 2019</t>
  </si>
  <si>
    <t>ADVANCES IN NATURAL HAZARDS AND HYDROLOGICAL RISKS: MEETING THE CHALLENGE, NATHAZ' 19</t>
  </si>
  <si>
    <t>INTERNET SCIENCE, INSCI 2019</t>
  </si>
  <si>
    <t>NANOMECHANICS OF GRAPHENE AND DESIGN OF GRAPHENE COMPOSITES</t>
  </si>
  <si>
    <t>ADVANCED METHODS FOR GEOMETRIC MODELING AND NUMERICAL SIMULATION</t>
  </si>
  <si>
    <t>CYBER SECURITY, CNCERT 2018</t>
  </si>
  <si>
    <t>ILLUMINATING DARK MATTER</t>
  </si>
  <si>
    <t>INFORMATION SYSTEMS ARCHITECTURE AND TECHNOLOGY, ISAT 2018, PT III</t>
  </si>
  <si>
    <t>NEGOTIATING FEMININITIES IN THE NEOLIBERAL NIGHT-TIME ECONOMY: TOO MUCH OF A GIRL?</t>
  </si>
  <si>
    <t>REUSE IN THE BIG DATA ERA</t>
  </si>
  <si>
    <t>NEUROIMMUNE DISEASES: FROM CELLS TO THE LIVING BRAIN</t>
  </si>
  <si>
    <t>SCALING UP SDGS IMPLEMENTATION: EMERGING CASES FROM STATE, DEVELOPMENT AND PRIVATE SECTORS</t>
  </si>
  <si>
    <t>GUIDE TO AMBIENT INTELLIGENCE IN THE IOT ENVIRONMENT: PRINCIPLES, TECHNOLOGIES AND APPLICATIONS</t>
  </si>
  <si>
    <t>RELATIONAL AND ALGEBRAIC METHODS IN COMPUTER SCIENCE</t>
  </si>
  <si>
    <t>BEYOND DATABASES, ARCHITECTURES AND STRUCTURES (BDAS): PAVING THE ROAD TO SMART DATA PROCESSING AND ANALYSIS</t>
  </si>
  <si>
    <t>CHIMERA RESEARCH: METHODS AND PROTOCOLS</t>
  </si>
  <si>
    <t>ADVANCES IN JOINING TECHNOLOGY</t>
  </si>
  <si>
    <t>TOWARDS ZERO WASTE: CIRCULAR ECONOMY BOOST, WASTE TO RESOURCES</t>
  </si>
  <si>
    <t>MODERN DEVELOPMENTS IN VACUUM ELECTRON SOURCES</t>
  </si>
  <si>
    <t>PROCEEDINGS OF THE 20TH CONGRESS OF THE INTERNATIONAL ERGONOMICS ASSOCIATION (IEA 2018), VOL I: HEALTHCARE ERGONOMICS</t>
  </si>
  <si>
    <t>SOCIO-ECONOMIC AND ECO-BIOLOGICAL DIMENSIONS IN RESOURCE USE AND CONSERVATION: STRATEGIES FOR SUSTAINABILITY</t>
  </si>
  <si>
    <t>DISSONANT HERITAGES AND MEMORIES IN CONTEMPORARY EUROPE</t>
  </si>
  <si>
    <t>ADVANCED CO2 CAPTURE TECHNOLOGIES: ABSORPTION, ADSORPTION, AND MEMBRANE SEPARATION METHODS</t>
  </si>
  <si>
    <t>GLOBAL CARBON DIOXIDE RECYCLING: FOR GLOBAL SUSTAINABLE DEVELOPMENT BY RENEWABLE ENERGY</t>
  </si>
  <si>
    <t>INFORMATION SYSTEMS ARCHITECTURE AND TECHNOLOGY, ISAT 2018, PT I</t>
  </si>
  <si>
    <t>PROCEEDINGS OF 2019 INTERNATIONAL FORUM ON SMART GRID PROTECTION AND CONTROL (PURPLE MOUNTAIN FORUM), VOL II</t>
  </si>
  <si>
    <t>ARTIFICIAL INTELLIGENCE AND APPLIED MATHEMATICS IN ENGINEERING PROBLEMS</t>
  </si>
  <si>
    <t>CLIMATE SMART AGRICULTURE IN SOUTH ASIA: TECHNOLOGIES, POLICIES AND INSTITUTIONS</t>
  </si>
  <si>
    <t>GLUTAMATE RECEPTORS</t>
  </si>
  <si>
    <t>ADVANCED ENGINE DIAGNOSTICS</t>
  </si>
  <si>
    <t>FRONTIERS OF HETERODOX MACROECONOMICS</t>
  </si>
  <si>
    <t>NOVEL ASPECTS OF DIAMOND: FROM GROWTH TO APPLICATIONS, 2ND EDITION</t>
  </si>
  <si>
    <t>RECENT ADVANCES IN ANIMAL VIROLOGY</t>
  </si>
  <si>
    <t>EMIGRANT COMMUNITIES OF LATVIA: NATIONAL IDENTITY, TRANSNATIONAL BELONGING, AND DIASPORA POLITICS</t>
  </si>
  <si>
    <t>ROLE OF MICROSTRUCTURE IN TOPICAL DRUG PRODUCT DEVELOPMENT</t>
  </si>
  <si>
    <t>ADVANCES IN STRUCTURAL ENGINEERING AND REHABILITATION</t>
  </si>
  <si>
    <t>URANIUM IN PLANTS AND THE ENVIRONMENT</t>
  </si>
  <si>
    <t>FRACTURE, FATIGUE, FAILURE AND DAMAGE EVOLUTION, VOL 6</t>
  </si>
  <si>
    <t>COMPUTATIONAL INTELLIGENCE, IJCCI 2017</t>
  </si>
  <si>
    <t>CORPORATE SUSTAINABILITY AND RESPONSIBILITY IN TOURISM: A TRANSFORMATIVE CONCEPT</t>
  </si>
  <si>
    <t>VACCINATION STRATEGIES AGAINST HIGHLY VARIABLE PATHOGENS</t>
  </si>
  <si>
    <t>DELIVERING SUPERIOR HEALTH AND WELLNESS MANAGEMENT WITH IOT AND ANALYTICS</t>
  </si>
  <si>
    <t>MICROFLUIDIC ELECTROPHORESIS: METHODS AND PROTOCOLS</t>
  </si>
  <si>
    <t>BIOMASS VALORIZATION TO BIOENERGY</t>
  </si>
  <si>
    <t>RETINOID AND REXINOID SIGNALING: METHODS AND PROTOCOLS</t>
  </si>
  <si>
    <t>CANCER IMMUNOLOGY</t>
  </si>
  <si>
    <t>SECURITY, PRIVACY, AND APPLIED CRYPTOGRAPHY ENGINEERING, SPACE 2019</t>
  </si>
  <si>
    <t>ABSORPTION HEATING TECHNOLOGIES: EFFICIENT HEATING, HEAT RECOVERY AND RENEWABLE ENERGY</t>
  </si>
  <si>
    <t>LECTURE NOTES IN COMPUTATIONAL INTELLIGENCE AND DECISION MAKING (ISDMCI 2020)</t>
  </si>
  <si>
    <t>PRACTICAL ASPECTS OF DECLARATIVE LANGUAGES (PADL 2020)</t>
  </si>
  <si>
    <t>LECTURES ON VISCO-PLASTIC FLUID MECHANICS</t>
  </si>
  <si>
    <t>DISTRIBUTED, AMBIENT AND PERVASIVE INTERACTIONS</t>
  </si>
  <si>
    <t>INDUSTRIAL ENGINEERING AND OPERATIONS MANAGEMENT II, IJCIEOM</t>
  </si>
  <si>
    <t>SIMULATING URBAN TRAFFIC SCENARIOS</t>
  </si>
  <si>
    <t>PROCEEDINGS OF THE 7TH EUROPEAN CONFERENCE ON MECHANISM SCIENCE, EUCOMES 2018</t>
  </si>
  <si>
    <t>INTER-AMERICAN HUMAN RIGHTS SYSTEM: IMPACT BEYOND COMPLIANCE</t>
  </si>
  <si>
    <t>CHINESE LEXICAL SEMANTICS (CLSW 2019)</t>
  </si>
  <si>
    <t>DISTRIBUTED COMPUTING AND ARTIFICIAL INTELLIGENCE</t>
  </si>
  <si>
    <t>TRANSPORTATION SOIL ENGINEERING IN COLD REGIONS, VOL 1</t>
  </si>
  <si>
    <t>ZEITSCHRIFT FUR HERZ THORAX UND GEFASSCHIRURGIE</t>
  </si>
  <si>
    <t>ENVIRONMENTAL CONTAMINANTS: ECOLOGICAL IMPLICATIONS AND MANAGEMENT</t>
  </si>
  <si>
    <t>MANAGEMENT OF GREYWATER IN DEVELOPING COUNTRIES: ALTERNATIVE PRACTICES, TREATMENT AND POTENTIAL FOR REUSE AND RECYCLING</t>
  </si>
  <si>
    <t>ESSENTIALS IN FERMENTATION TECHNOLOGY</t>
  </si>
  <si>
    <t>SOCIETAL SECURITY AND CRISIS MANAGEMENT: GOVERNANCE CAPACITY AND LEGITIMACY</t>
  </si>
  <si>
    <t>SALT STRESS, MICROBES, AND PLANT INTERACTIONS: MECHANISMS AND MOLECULAR APPROACHES, VOL 2</t>
  </si>
  <si>
    <t>E-PARTICIPATION IN SMART CITIES: TECHNOLOGIES AND MODELS OF GOVERNANCE FOR CITIZEN ENGAGEMENT</t>
  </si>
  <si>
    <t>ADAPTATION TO CLIMATE CHANGE IN AGRICULTURE: RESEARCH AND PRACTICES</t>
  </si>
  <si>
    <t>GENETIC ENHANCEMENT OF CROPS FOR TOLERANCE TO ABIOTIC STRESS: MECHANISMS AND APPROACHES, VOL. I</t>
  </si>
  <si>
    <t>INTEGRATED SCIENCE IN DIGITAL AGE</t>
  </si>
  <si>
    <t>BIOMEDICAL VISUALISATION, VOL 8</t>
  </si>
  <si>
    <t>11TH INTERNATIONAL SYMPOSIUM ON HIGH-TEMPERATURE METALLURGICAL PROCESSING</t>
  </si>
  <si>
    <t>BLENDED LEARNING: EDUCATION IN A SMART LEARNING ENVIRONMENT, ICBL 2020</t>
  </si>
  <si>
    <t>RENEWABLE ENERGY FOR SMART AND SUSTAINABLE CITIES: ARTIFICIAL INTELLIGENCE IN RENEWABLE ENERGETIC SYSTEMS</t>
  </si>
  <si>
    <t>PERIODIC TABLE II: CATALYTIC, MATERIALS, BIOLOGICAL AND MEDICAL APPLICATIONS</t>
  </si>
  <si>
    <t>CITIES AS SPATIAL AND SOCIAL NETWORKS</t>
  </si>
  <si>
    <t>INNOVATION IN FOOD ECOSYSTEMS: ENTREPRENEURSHIP FOR A SUSTAINABLE FUTURE</t>
  </si>
  <si>
    <t>THERAPEUTIC INTRANASAL DELIVERY FOR STROKE AND NEUROLOGICAL DISORDERS</t>
  </si>
  <si>
    <t>METHODS AND APPLICATIONS FOR MODELING AND SIMULATION OF COMPLEX SYSTEMS</t>
  </si>
  <si>
    <t>REDOX-MEDIATED SIGNAL TRANSDUCTION: METHODS AND PROTOCOLS, 2ND EDITION</t>
  </si>
  <si>
    <t>ADVANCES IN CONDITION MONITORING OF MACHINERY IN NON-STATIONARY OPERATIONS (CMMNO 2018)</t>
  </si>
  <si>
    <t>FERROPTOSIS IN HEALTH AND DISEASE</t>
  </si>
  <si>
    <t>FRONTIERS OF COMBINING SYSTEMS (FROCOS 2019)</t>
  </si>
  <si>
    <t>INTERACTIVE COLLABORATIVE ROBOTICS, ICR 2020</t>
  </si>
  <si>
    <t>COASTAL SCENERY: EVALUATION AND MANAGEMENT</t>
  </si>
  <si>
    <t>RACIALIZED LABOUR IN ROMANIA: SPACES OF MARGINALITY AT THE PERIPHERY OF GLOBAL CAPITALISM</t>
  </si>
  <si>
    <t>GEOGRAPHIES OF SCHOOLING</t>
  </si>
  <si>
    <t>INTEGRATING RESEARCH AND PRACTICE IN SOFTWARE ENGINEERING</t>
  </si>
  <si>
    <t>OSTEOSARCOPENIA: BONE, MUSCLE AND FAT INTERACTIONS</t>
  </si>
  <si>
    <t>PROGRAMMING LANGUAGES AND SYSTEMS, APLAS 2019</t>
  </si>
  <si>
    <t>FRONTIERS OF GREEN CATALYTIC SELECTIVE OXIDATIONS</t>
  </si>
  <si>
    <t>PHOTO-CATALYTIC CONTROL TECHNOLOGIES OF FLUE GAS POLLUTANTS</t>
  </si>
  <si>
    <t>SEPSIS MANAGEMENT IN RESOURCE-LIMITED SETTINGS</t>
  </si>
  <si>
    <t>INTERNET OF THINGS IN THE INDUSTRIAL SECTOR: SECURITY AND DEVICE CONNECTIVITY, SMART ENVIRONMENTS, AND INDUSTRY 4.0</t>
  </si>
  <si>
    <t>MODEL AND DATA ENGINEERING, MEDI 2019</t>
  </si>
  <si>
    <t>VIRUS-INDUCED GENE SILENCING IN PLANTS</t>
  </si>
  <si>
    <t>PLANT CELL WALL, 2 EDITION</t>
  </si>
  <si>
    <t>EDGE COMPUTING - EDGE 2019</t>
  </si>
  <si>
    <t>ANIMAL DIVERSITY AND BIOGEOGRAPHY OF THE CUATRO CIENEGAS BASIN</t>
  </si>
  <si>
    <t>RURAL-URBAN MIGRATION IN VIETNAM</t>
  </si>
  <si>
    <t>ADVANCES IN COMPUTATIONAL INTELLIGENCE SYSTEMS (UKCI 2019)</t>
  </si>
  <si>
    <t>MICROBIAL PROBIOTICS FOR AGRICULTURAL SYSTEMS: ADVANCES IN AGRONOMIC USE</t>
  </si>
  <si>
    <t>PATTERN RECOGNITION AND INFORMATION FORENSICS</t>
  </si>
  <si>
    <t>SYSTEMICS OF INCOMPLETENESS AND QUASI-SYSTEMS</t>
  </si>
  <si>
    <t>MULTI-DISCIPLINARY TRENDS IN ARTIFICIAL INTELLIGENCE</t>
  </si>
  <si>
    <t>PROCEEDINGS OF THE 2ND INTERNATIONAL CONFERENCE ON COMMUNICATION, DEVICES AND COMPUTING</t>
  </si>
  <si>
    <t>WIRED/WIRELESS INTERNET COMMUNICATIONS, WWIC 2019</t>
  </si>
  <si>
    <t>SKIN BIOPHYSICS: FROM EXPERIMENTAL CHARACTERISATION TO ADVANCED MODELLING</t>
  </si>
  <si>
    <t>OPEN AND DISTANCE EDUCATION THEORY REVISITED: IMPLICATIONS FOR THE DIGITAL ERA</t>
  </si>
  <si>
    <t>PROBLEMS OF GEOCOSMOS - 2018</t>
  </si>
  <si>
    <t>PROCEEDINGS OF THE 1ST INTERNATIONAL CONFERENCE ON DAM SAFETY MANAGEMENT AND ENGINEERING, ICDSME 2019</t>
  </si>
  <si>
    <t>PULMONARY HEALTH AND DISORDERS</t>
  </si>
  <si>
    <t>GENDER, SEXUALITY AND RACE IN THE DIGITAL AGE</t>
  </si>
  <si>
    <t>ADAPTIVE CONTROL OF HYPERBOLIC PDES</t>
  </si>
  <si>
    <t>APPLIED ETHICS FOR ENTREPRENEURIAL SUCCESS: RECOMMENDATIONS FOR THE DEVELOPING WORLD</t>
  </si>
  <si>
    <t>ENERGY SECTOR: A SYSTEMIC ANALYSIS OF ECONOMY, FOREIGN TRADE AND LEGAL REGULATIONS</t>
  </si>
  <si>
    <t>SUSTAINABILITY ON UNIVERSITY CAMPUSES: LEARNING, SKILLS BUILDING AND BEST PRACTICES</t>
  </si>
  <si>
    <t>ENERGY TRANSFERS IN ATMOSPHERE AND OCEAN</t>
  </si>
  <si>
    <t>INTERNATIONAL ORGANIZATION IN THE ANARCHICAL SOCIETY: THE INSTITUTIONAL STRUCTURE OF WORLD ORDER</t>
  </si>
  <si>
    <t>RNA CHAPERONES: METHODS AND PROTOCOLS</t>
  </si>
  <si>
    <t>SMART EDUCATION AND E-LEARNING 2018</t>
  </si>
  <si>
    <t>SOJOURNS IN PROBABILITY THEORY AND STATISTICAL PHYSICS - III: INTERACTING PARTICLE SYSTEMS AND RANDOM WALKS, A FESTSCHRIFT FOR CHARLES M. NEWMAN</t>
  </si>
  <si>
    <t>THEORY AND PRACTICE OF NATURAL COMPUTING, TPNC 2019</t>
  </si>
  <si>
    <t>ANTIVIRAL RESISTANCE IN PLANTS: METHODS AND PROTOCOLS</t>
  </si>
  <si>
    <t>UNCERTAINTY IN PHARMACOLOGY: EPISTEMOLOGY, METHODS, AND DECISIONS</t>
  </si>
  <si>
    <t>ADVANCES IN WEB-BASED LEARNING - ICWL 2019</t>
  </si>
  <si>
    <t>HYBRID MACHINE INTELLIGENCE FOR MEDICAL IMAGE ANALYSIS</t>
  </si>
  <si>
    <t>AGRICULTURAL TRANSFORMATION IN NEPAL: TRENDS, PROSPECTS, AND POLICY OPTIONS</t>
  </si>
  <si>
    <t>FORESTS OF SOUTHEAST EUROPE UNDER A CHANGING CLIMATE: CONSERVATION OF GENETIC RESOURCES</t>
  </si>
  <si>
    <t>TRANSFORMING HERITAGE PRACTICE IN THE 21ST CENTURY: CONTRIBUTIONS FROM COMMUNITY ARCHAEOLOGY</t>
  </si>
  <si>
    <t>ADVANCES IN PHYSICAL ERGONOMICS &amp; HUMAN FACTORS</t>
  </si>
  <si>
    <t>DISTRIBUTED COMPUTER AND COMMUNICATION NETWORKS (DCCN 2019)</t>
  </si>
  <si>
    <t>RNA TAGGING</t>
  </si>
  <si>
    <t>IRRIGATION IN THE MEDITERRANEAN: TECHNOLOGIES, INSTITUTIONS AND POLICIES</t>
  </si>
  <si>
    <t>GLACIOKARSTS</t>
  </si>
  <si>
    <t>DYNAMIC SUBSTRUCTURES, VOL 4</t>
  </si>
  <si>
    <t>ANALYSIS OF EXPERIMENTAL ALGORITHMS, SEA2 2019</t>
  </si>
  <si>
    <t>UPLIFTING GENDER AND SEXUALITY EDUCATION RESEARCH</t>
  </si>
  <si>
    <t>REVOLUTION OF PEROVSKITE: SYNTHESIS, PROPERTIES AND APPLICATIONS</t>
  </si>
  <si>
    <t>GROUP A STREPTOCOCCUS</t>
  </si>
  <si>
    <t>COMPUTATIONAL HOMOGENIZATION OF HETEROGENEOUS MATERIALS WITH FINITE ELEMENTS</t>
  </si>
  <si>
    <t>ORNITHOLOGY RESEARCH</t>
  </si>
  <si>
    <t>RESIDUAL STRESS, THERMOMECHANICS &amp; INFRARED IMAGING, HYBRID TECHNIQUES AND INVERSE PROBLEMS, VOL 7</t>
  </si>
  <si>
    <t>SIMILARITY SEARCH AND APPLICATIONS, SISAP 2020</t>
  </si>
  <si>
    <t>ALGORITHMS AND ARCHITECTURES FOR PARALLEL PROCESSING, ICA3PP 2020, PT III</t>
  </si>
  <si>
    <t>WIRELESS COMMUNICATION NETWORKS AND INTERNET OF THINGS, VOL VI</t>
  </si>
  <si>
    <t>SPECIAL TOPICS IN STRUCTURAL DYNAMICS, VOL 5</t>
  </si>
  <si>
    <t>ADAPTIVE AGRICULTURAL PRACTICES: BUILDING RESILIENCE IN A CHANGING CLIMATE</t>
  </si>
  <si>
    <t>VIOLENT TECHNOLOGIES OF EXTRACTION: POLITICAL ECOLOGY, CRITICAL AGRARIAN STUDIES AND THE CAPITALIST WORLDEATER</t>
  </si>
  <si>
    <t>FORMAL CONCEPT ANALYSIS (ICFCA 2019)</t>
  </si>
  <si>
    <t>INTERDISCIPLINARY APPLICATIONS OF KINEMATICS</t>
  </si>
  <si>
    <t>APPLIED CRYPTOGRAPHY AND NETWORK SECURITY WORKSHOPS</t>
  </si>
  <si>
    <t>BODY AREA NETWORK CHALLENGES AND SOLUTIONS</t>
  </si>
  <si>
    <t>HIGH PERFORMANCE COMPUTING: ISC HIGH PERFORMANCE 2019 INTERNATIONAL WORKSHOPS</t>
  </si>
  <si>
    <t>ADVANCED INFORMATICS FOR COMPUTING RESEARCH, PT I</t>
  </si>
  <si>
    <t>ALTERNATIVES TO ANIMAL TESTING</t>
  </si>
  <si>
    <t>INTELLIGENT COMPUTING AND COMMUNICATION, ICICC 2019</t>
  </si>
  <si>
    <t>FOREIGN LANGUAGE PROFICIENCY IN HIGHER EDUCATION</t>
  </si>
  <si>
    <t>UNMANNED AERIAL VEHICLE APPLICATIONS OVER CELLULAR NETWORKS FOR 5G AND BEYOND</t>
  </si>
  <si>
    <t>RECENT ADVANCES IN INFORMATION AND COMMUNICATION TECHNOLOGY 2018</t>
  </si>
  <si>
    <t>COMPUTATIONAL STEM CELL BIOLOGY: METHODS AND PROTOCOLS</t>
  </si>
  <si>
    <t>AGROURBANISM: TOOLS FOR GOVERNANCE AND PLANNING OF AGRARIAN LANDSCAPE</t>
  </si>
  <si>
    <t>POWER SYSTEM GRID OPERATION USING SYNCHROPHASOR TECHNOLOGY</t>
  </si>
  <si>
    <t>PROTEIN SELF-ASSEMBLY</t>
  </si>
  <si>
    <t>BIOTECHNOLOGY PRODUCTS IN EVERYDAY LIFE</t>
  </si>
  <si>
    <t>STOCHASTIC GEOMETRY: MODERN RESEARCH FRONTIERS</t>
  </si>
  <si>
    <t>RECENT ADVANCES IN GEO-ENVIRONMENTAL ENGINEERING, GEOMECHANICS AND GEOTECHNICS, AND GEOHAZARDS</t>
  </si>
  <si>
    <t>SURFACE ENGINEERING OF GRAPHENE</t>
  </si>
  <si>
    <t>PARALLEL COMPUTATIONAL TECHNOLOGIES, PCT 2019</t>
  </si>
  <si>
    <t>PHOTOSWITCHING PROTEINS</t>
  </si>
  <si>
    <t>ENTERTAINMENT COMPUTING AND SERIOUS GAMES, ICEC-JCSG 2019</t>
  </si>
  <si>
    <t>ARTIFICIAL INTELLIGENCE APPLICATIONS AND INNOVATIONS (AIAI 2019)</t>
  </si>
  <si>
    <t>21ST CENTURY MARITIME SILK ROAD: CONSTRUCTION OF REMOTE ISLANDS AND REEFS</t>
  </si>
  <si>
    <t>INTELLIGENT SYSTEMS IN CYBERNETICS AND AUTOMATION CONTROL THEORY</t>
  </si>
  <si>
    <t>EDUCATING STUDENTS WITH AUTISM SPECTRUM DISORDER IN CHINA AND FINLAND</t>
  </si>
  <si>
    <t>DNA, RNA, AND HISTONE METHYLOMES</t>
  </si>
  <si>
    <t>NANOSTRUCTURED MATERIALS FOR TREATING AQUATIC POLLUTION</t>
  </si>
  <si>
    <t>MACHINE LEARNING FOR NETWORKING (MLN 2019)</t>
  </si>
  <si>
    <t>JOURNAL FUR ASTHETISCHE CHIRURGIE</t>
  </si>
  <si>
    <t>MOBILE TECHNOLOGIES AND APPLICATIONS FOR THE INTERNET OF THINGS</t>
  </si>
  <si>
    <t>MULTIPHOTON MICROSCOPY</t>
  </si>
  <si>
    <t>SUSTAINABLE DEVELOPMENT OF WATER AND ENVIRONMENT</t>
  </si>
  <si>
    <t>POTASSIC IGNEOUS ROCKS AND ASSOCIATED GOLD-COPPER MINERALIZATION, 5TH EDITION</t>
  </si>
  <si>
    <t>ARCHITECTURE OF COMPUTING SYSTEMS - ARCS 2019</t>
  </si>
  <si>
    <t>E-WASTE RECYCLING AND MANAGEMENT: PRESENT SCENARIOS AND ENVIRONMENTAL ISSUES</t>
  </si>
  <si>
    <t>DIGITAL TURN IN SCHOOLS-RESEARCH, POLICY, PRACTICE</t>
  </si>
  <si>
    <t>MARINE BIOLOGICAL MATERIALS OF INVERTEBRATE ORIGIN</t>
  </si>
  <si>
    <t>DATABASE AND EXPERT SYSTEMS APPLICATIONS, DEXA 2020, PT I</t>
  </si>
  <si>
    <t>DISRUPTIVE TECHNOLOGIES FOR THE MILITARIES AND SECURITY</t>
  </si>
  <si>
    <t>ANIMAL MODELS OF HUMAN BIRTH DEFECTS</t>
  </si>
  <si>
    <t>LEARNING AUTOMATA APPROACH FOR SOCIAL NETWORKS</t>
  </si>
  <si>
    <t>FRONTIERS OF COMPUTER VISION</t>
  </si>
  <si>
    <t>TRUMP PRESIDENCY: FROM CAMPAIGN TRAIL TO WORLD STAGE</t>
  </si>
  <si>
    <t>FLEXITRANSTORE</t>
  </si>
  <si>
    <t>PATHS TO THE EMERGING STATE IN ASIA AND AFRICA</t>
  </si>
  <si>
    <t>MOLECULAR SPECTROSCOPY-EXPERIMENT AND THEORY: FROM MOLECULES TO FUNCTIONAL MATERIALS</t>
  </si>
  <si>
    <t>DATABASE AND EXPERT SYSTEMS APPLICATIONS (DEXA 2019)</t>
  </si>
  <si>
    <t>ABANDONED BUILDINGS IN CONTEMPORARY CITIES: SMART CONDITIONS FOR ACTIONS</t>
  </si>
  <si>
    <t>PRACTICAL APPLICATIONS OF COMPUTATIONAL BIOLOGY AND BIOINFORMATICS</t>
  </si>
  <si>
    <t>MAIT CELLS: METHODS AND PROTOCOLS</t>
  </si>
  <si>
    <t>MACHINE LEARNING FOR CYBER PHYSICAL SYSTEMS, ML4CPS 2018</t>
  </si>
  <si>
    <t>ELECTRONIC PARTICIPATION, EPART 2019</t>
  </si>
  <si>
    <t>ADVANCES IN LIGHTWEIGHT MATERIALS AND STRUCTURES, ACALMS 2020</t>
  </si>
  <si>
    <t>DIGITAL EDUCATION: AT THE MOOC CROSSROADS WHERE THE INTERESTS OF ACADEMIA AND BUSINESS CONVERGE</t>
  </si>
  <si>
    <t>BIOMEDICAL VISUALISATION, VOL 4</t>
  </si>
  <si>
    <t>AGRICULTURAL IMPLICATIONS OF THE FUKUSHIMA NUCLEAR ACCIDENT (III): AFTER 7 YEARS</t>
  </si>
  <si>
    <t>FOOD TECH TRANSITIONS: RECONNECTING AGRI-FOOD, TECHNOLOGY AND SOCIETY</t>
  </si>
  <si>
    <t>MATERIALS AND MANUFACTURING PROCESSES</t>
  </si>
  <si>
    <t>ETHNOCULTURAL DIVERSITY AND THE HOME-TO-SCHOOL LINK</t>
  </si>
  <si>
    <t>ALIGNING BUSINESS STRATEGIES AND ANALYTICS: BRIDGING BETWEEN THEORY AND PRACTICE</t>
  </si>
  <si>
    <t>ABHANDLUNGEN AUS DEM MATHEMATISCHEN SEMINAR DER UNIVERSITAT HAMBURG</t>
  </si>
  <si>
    <t>MOBILE, SECURE, AND PROGRAMMABLE NETWORKING</t>
  </si>
  <si>
    <t>INTEGRODIFFERENCE EQUATIONS IN SPATIAL ECOLOGY</t>
  </si>
  <si>
    <t>GEOSPATIAL CHALLENGES IN THE 21ST CENTURY</t>
  </si>
  <si>
    <t>CYBERGIS FOR GEOSPATIAL DISCOVERY AND INNOVATION</t>
  </si>
  <si>
    <t>ADVANCES IN SYSTEM OPTIMIZATION AND CONTROL</t>
  </si>
  <si>
    <t>ADVANCES IN HUMAN FACTORS IN WEARABLE TECHNOLOGIES AND GAME DESIGN</t>
  </si>
  <si>
    <t>SENSORS AND INSTRUMENTATION, AIRCRAFT/AEROSPACE, ENERGY HARVESTING &amp; DYNAMIC ENVIRONMENTS TESTING, VOL 7</t>
  </si>
  <si>
    <t>NUTRITIONAL QUALITY IMPROVEMENT IN PLANTS</t>
  </si>
  <si>
    <t>FUNCTIONAL ROLE OF CRITICAL DYNAMICS IN NEURAL SYSTEMS</t>
  </si>
  <si>
    <t>LGBTQ+ ACTIVISM IN CENTRAL AND EASTERN EUROPE: RESISTANCE, REPRESENTATION AND IDENTITY</t>
  </si>
  <si>
    <t>NONLINEAR DYNAMICS AND CONTROL, VOL II</t>
  </si>
  <si>
    <t>MARINE MAMMALS: ADAPTATIONS FOR AN AQUATIC LIFE</t>
  </si>
  <si>
    <t>ADVANCES IN NETWORKED-BASED INFORMATION SYSTEMS, NBIS-2019</t>
  </si>
  <si>
    <t>SUSTAINABLE DEVELOPMENT GOALS AND SUSTAINABLE SUPPLY CHAINS IN THE POST-GLOBAL ECONOMY</t>
  </si>
  <si>
    <t>CONTEMPORARY DEVELOPMENTS IN ENTREPRENEURIAL FINANCE: AN ACADEMIC AND POLICY LENS ON THE STATUS-QUO, CHALLENGES AND TRENDS</t>
  </si>
  <si>
    <t>POLYMER-BASED ADDITIVE MANUFACTURING: BIOMEDICAL APPLICATIONS</t>
  </si>
  <si>
    <t>PHARMACEUTICALS FROM MICROBES: THE BIOENGINEERING PERSPECTIVE</t>
  </si>
  <si>
    <t>LARGE-SCALE SCIENTIFIC COMPUTING (LSSC 2019)</t>
  </si>
  <si>
    <t>JOURNAL OF EAST ASIAN LINGUISTICS</t>
  </si>
  <si>
    <t>EXERTIONAL HEAT ILLNESS: A CLINICAL AND EVIDENCE-BASED GUIDE</t>
  </si>
  <si>
    <t>INFORMATION, TECHNOLOGY AND CONTROL IN A CHANGING WORLD: UNDERSTANDING POWER STRUCTURES IN THE 21ST CENTURY</t>
  </si>
  <si>
    <t>UNCERTAINTY MANAGEMENT WITH FUZZY AND ROUGH SETS: RECENT ADVANCES AND APPLICATIONS</t>
  </si>
  <si>
    <t>OSTEOPOROSIS: PATHOPHYSIOLOGY AND CLINICAL MANAGEMENT, 3RD EDITION</t>
  </si>
  <si>
    <t>APPLIED ARTIFICIAL INTELLIGENCE: WHERE AI CAN BE USED IN BUSINESS</t>
  </si>
  <si>
    <t>REVIEWS OF PHYSIOLOGY, BIOCHEMISTRY AND PHARMACOLOGY, VOL 177</t>
  </si>
  <si>
    <t>DYES AND PHOTOACTIVE MOLECULES IN MICROPOROUS SYSTEMS</t>
  </si>
  <si>
    <t>EUROPEAN UNION CONTESTED: FOREIGN POLICY IN A NEW GLOBAL CONTEXT</t>
  </si>
  <si>
    <t>ADVANCED FUNCTIONAL MATERIALS FROM NANOPOLYSACCHARIDES</t>
  </si>
  <si>
    <t>CHEMICAL HAZARDS IN THERMALLY-PROCESSED FOODS</t>
  </si>
  <si>
    <t>ESSENTIALS OF PHARMACEUTICAL ANALYSIS</t>
  </si>
  <si>
    <t>INTELLIGENT COMPUTING PARADIGM: RECENT TRENDS</t>
  </si>
  <si>
    <t>COMPUTATIONAL STATISTICS AND MATHEMATICAL MODELING METHODS IN INTELLIGENT SYSTEMS, VOL. 2</t>
  </si>
  <si>
    <t>INFORMATION SYSTEMS: RESEARCH, DEVELOPMENT, APPLICATIONS, EDUCATION</t>
  </si>
  <si>
    <t>GRAPH-BASED REPRESENTATION AND REASONING (ICCS 2019)</t>
  </si>
  <si>
    <t>AUSTRALIAN COASTAL SYSTEMS: BEACHES, BARRIERS AND SEDIMENT COMPARTMENTS</t>
  </si>
  <si>
    <t>PETROGENESIS AND EXPLORATION OF THE EARTH'S INTERIOR</t>
  </si>
  <si>
    <t>ALGORITHMS AND ARCHITECTURES FOR PARALLEL PROCESSING, ICA3PP 2019, PT II</t>
  </si>
  <si>
    <t>ADVANCED MULTIMEDIA AND UBIQUITOUS ENGINEERING</t>
  </si>
  <si>
    <t>MAGNETOHYDRODYNAMIC MODELING OF THE SOLAR CORONA AND HELIOSPHERE</t>
  </si>
  <si>
    <t>CREATIVITY IN INTELLIGENT TECHNOLOGIES AND DATA SCIENCE, PT 1</t>
  </si>
  <si>
    <t>POLISH RIVER BASINS AND LAKES: HYDROLOGY AND HYDROCHEMISTRY, PT I</t>
  </si>
  <si>
    <t>SOFT COMPUTING IN CONDITION MONITORING AND DIAGNOSTICS OF ELECTRICAL AND MECHANICAL SYSTEMS: NOVEL METHODS FOR CONDITION MONITORING AND DIAGNOSTICS</t>
  </si>
  <si>
    <t>COLLABORATION TECHNOLOGIES AND SOCIAL COMPUTING, COLLABTECH 2020</t>
  </si>
  <si>
    <t>CLIMATE CHANGE IMPACTS ON BASIN AGRO-ECOSYSTEMS</t>
  </si>
  <si>
    <t>ADVANCES IN CONCEPTUAL MODELING, ER 2020</t>
  </si>
  <si>
    <t>STATISTICAL MODELLING AND MACHINE LEARNING PRINCIPLES FOR BIOINFORMATICS TECHNIQUES, TOOLS, AND APPLICATIONS</t>
  </si>
  <si>
    <t>PATHOPHYSIOLOGY OF OBESITY-INDUCED HEALTH COMPLICATIONS</t>
  </si>
  <si>
    <t>MICROFLUIDICS FOR SINGLE-CELL ANALYSIS</t>
  </si>
  <si>
    <t>ENGINEERING SOFTWARE SYSTEMS: RESEARCH AND PRAXIS</t>
  </si>
  <si>
    <t>ENTREPRENEURSHIP AND ORGANIZATIONAL CHANGE: MANAGING INNOVATION AND CREATIVE CAPABILITIES</t>
  </si>
  <si>
    <t>CITIES AND THE DIGITAL REVOLUTION: ALIGNING TECHNOLOGY AND HUMANITY</t>
  </si>
  <si>
    <t>OPTIMIZATION AND LEARNING</t>
  </si>
  <si>
    <t>SUSTAINABILITY IN ENERGY AND BUILDINGS 2018</t>
  </si>
  <si>
    <t>BEHAVIORAL ECOLOGY OF THE TIBETAN MACAQUE</t>
  </si>
  <si>
    <t>MODERN TRAFFIC ENGINEERING IN THE SYSTEM APPROACH TO THE DEVELOPMENT OF TRAFFIC NETWORKS</t>
  </si>
  <si>
    <t>INTERPRETABILITY OF MACHINE INTELLIGENCE IN MEDICAL IMAGE COMPUTING AND MULTIMODAL LEARNING FOR CLINICAL DECISION SUPPORT</t>
  </si>
  <si>
    <t>MONSTROSITY, DISABILITY, AND THE POSTHUMAN IN THE MEDIEVAL AND EARLY MODERN WORLD</t>
  </si>
  <si>
    <t>ORCHID BIOLOGY: RECENT TRENDS &amp; CHALLENGES</t>
  </si>
  <si>
    <t>HAPTIC INTERACTION: PERCEPTION, DEVICES AND ALGORITHMS</t>
  </si>
  <si>
    <t>PROGRESS IN TURBULENCE VIII</t>
  </si>
  <si>
    <t>LASERS IN ORAL AND MAXILLOFACIAL SURGERY</t>
  </si>
  <si>
    <t>NANOCOMPOSITES VI: NANOSCIENCE AND NANOTECHNOLOGY IN ADVANCED COMPOSITES</t>
  </si>
  <si>
    <t>RANDOM GRAPHS, PHASE TRANSITIONS, AND THE GAUSSIAN FREE FIELD</t>
  </si>
  <si>
    <t>ALGORITHMIC GAME THEORY, SAGT 2020</t>
  </si>
  <si>
    <t>CONSTITUTIONAL ASYMMETRY IN MULTINATIONAL FEDERALISM: MANAGING MULTINATIONALISM IN MULTI-TIERED SYSTEMS</t>
  </si>
  <si>
    <t>CLIMATE CHANGE AND THE WHITE WORLD</t>
  </si>
  <si>
    <t>HCI INTERNATIONAL 2019 - LATE BREAKING POSTERS, HCII 2019</t>
  </si>
  <si>
    <t>SMC COMPLEXES: METHODS AND PROTOCOLS</t>
  </si>
  <si>
    <t>ADVANCES IN NATIONAL BRAND AND PRIVATE LABEL MARKETING</t>
  </si>
  <si>
    <t>REASONING WEB: EXPLAINABLE ARTIFICIAL INTELLIGENCE</t>
  </si>
  <si>
    <t>ANIMALS AND HUMAN SOCIETY IN ASIA: HISTORICAL, CULTURAL AND ETHICAL PERSPECTIVES</t>
  </si>
  <si>
    <t>SMART CITIES</t>
  </si>
  <si>
    <t>SINO-LATIN AMERICAN ECONOMIC AND TRADE RELATIONS</t>
  </si>
  <si>
    <t>LIQUID METAL SOFT MACHINES: PRINCIPLES AND APPLICATIONS</t>
  </si>
  <si>
    <t>INTERSECTIONS OF INEQUALITY, MIGRATION AND DIVERSIFICATION: THE POLITICS OF MOBILITY IN AOTEAROA/NEW ZEALAND</t>
  </si>
  <si>
    <t>AGILE PROCESSES IN SOFTWARE ENGINEERING AND EXTREME PROGRAMMING (XP 2020)</t>
  </si>
  <si>
    <t>RE-ENVISIONING THEORETICAL PSYCHOLOGY: DIVERGING IDEAS AND PRACTICES</t>
  </si>
  <si>
    <t>TEACHING FOR EXCELLENCE AND EQUITY: ANALYZING TEACHER CHARACTERISTICS, BEHAVIORS AND STUDENT OUTCOMES WITH TIMSS</t>
  </si>
  <si>
    <t>OUTLIER DETECTION: TECHNIQUES AND APPLICATIONS: A DATA MINING PERSPECTIVE</t>
  </si>
  <si>
    <t>UNCERTAINTY MODELLING IN DATA SCIENCE</t>
  </si>
  <si>
    <t>COMPUTATIONAL LOGISTICS, ICCL 2019</t>
  </si>
  <si>
    <t>ALGORITHMS AND ARCHITECTURES FOR PARALLEL PROCESSING, ICA3PP 2020, PT II</t>
  </si>
  <si>
    <t>NEW LUXURY EXPERIENCE: CREATING THE ULTIMATE CUSTOMER EXPERIENCE</t>
  </si>
  <si>
    <t>ENGINEERING MULTI-AGENT SYSTEMS, EMAS 2018</t>
  </si>
  <si>
    <t>ADVANCES IN SAFETY MANAGEMENT AND HUMAN FACTORS (AHFE 2018)</t>
  </si>
  <si>
    <t>SURFACTANTS FOR ENHANCED OIL RECOVERY APPLICATIONS</t>
  </si>
  <si>
    <t>POLLEN AND POLLEN TUBE BIOLOGY</t>
  </si>
  <si>
    <t>7TH INTERNATIONAL CONFERENCE ON THE DEVELOPMENT OF BIOMEDICAL ENGINEERING IN VIETNAM (BME7): TRANSLATIONAL HEALTH SCIENCE AND TECHNOLOGY FOR DEVELOPING COUNTRIES</t>
  </si>
  <si>
    <t>TRENDS IN MANUFACTURING PROCESSES, ICFTMM 2018</t>
  </si>
  <si>
    <t>PROBLEM SOLVING IN MATHEMATICS INSTRUCTION AND TEACHER PROFESSIONAL DEVELOPMENT</t>
  </si>
  <si>
    <t>BIOMIMETIC SENSING</t>
  </si>
  <si>
    <t>BUILDING DEVELOPMENT STUDIES FOR THE NEW MILLENNIUM</t>
  </si>
  <si>
    <t>FOG-ENABLED INTELLIGENT IOT SYSTEMS</t>
  </si>
  <si>
    <t>PSYCHOPATHOLOGY IN ADOLESCENTS AND ADULTS WITH AUTISM SPECTRUM DISORDERS</t>
  </si>
  <si>
    <t>ADVANCES IN HUMAN FACTORS, SUSTAINABLE URBAN PLANNING AND INFRASTRUCTURE</t>
  </si>
  <si>
    <t>MAN-MACHINE-ENVIRONMENT SYSTEM ENGINEERING (MMESE 2019)</t>
  </si>
  <si>
    <t>REIMAGINING THE FUTURE PUBLIC SERVICE WORKFORCE</t>
  </si>
  <si>
    <t>SIGNAL AND INFORMATION PROCESSING, NETWORKING AND COMPUTERS (ICSINC)</t>
  </si>
  <si>
    <t>MACHINING DIFFICULT-TO-CUT MATERIALS: BASIC PRINCIPLES AND CHALLENGES</t>
  </si>
  <si>
    <t>SUSTAINABLE AVIATION: GREENING THE FLIGHT PATH</t>
  </si>
  <si>
    <t>SENSORS AND INSTRUMENTATION, AIRCRAFT/AEROSPACE AND ENERGY HARVESTING, VOL 8</t>
  </si>
  <si>
    <t>COASTAL WORLD HERITAGE SITES</t>
  </si>
  <si>
    <t>BEHAVIORAL DIABETES</t>
  </si>
  <si>
    <t>INFORMATION SECURITY AND CRYPTOLOGY (ICISC 2018)</t>
  </si>
  <si>
    <t>TRAFFIC FLOW MODELLING: INTRODUCTION TO TRAFFIC FLOW THEORY THROUGH A GENEALOGY OF MODELS</t>
  </si>
  <si>
    <t>WAVE DYNAMICS, MECHANICS AND PHYSICS OF MICROSTRUCTURED METAMATERIALS: THEORETICAL AND EXPERIMENTAL METHODS</t>
  </si>
  <si>
    <t>SECOND INTERNATIONAL CONFERENCE ON COMPUTER NETWORKS AND COMMUNICATION TECHNOLOGIES, ICCNCT 2019</t>
  </si>
  <si>
    <t>ALGORITHMS AND ARCHITECTURES FOR PARALLEL PROCESSING, ICA3PP 2020, PT I</t>
  </si>
  <si>
    <t>MICROSTRUCTURE AND PROPERTIES OF MICRO- AND NANOSCALE MATERIALS, FILMS, AND COATINGS (NAP 2019)</t>
  </si>
  <si>
    <t>CHEMOMETRICS IN ELECTROANALYSIS</t>
  </si>
  <si>
    <t>GOVERNANCE MODELS FOR CREATING PUBLIC VALUE IN OPEN DATA INITIATIVES</t>
  </si>
  <si>
    <t>SECURITY AND PRIVACY FOR NEXT-GENERATION WIRELESS NETWORKS</t>
  </si>
  <si>
    <t>CANCER DRIVER GENES</t>
  </si>
  <si>
    <t>GLIOMA IMAGING: PHYSIOLOGIC, METABOLIC, AND MOLECULAR APPROACHES</t>
  </si>
  <si>
    <t>WAVE-FORCED SEDIMENT EROSION AND RESUSPENSION IN THE YELLOW RIVER DELTA</t>
  </si>
  <si>
    <t>EDUCATIONAL NETWORKING: A NOVEL DISCIPLINE FOR IMPROVED LEARNING BASED ON SOCIAL NETWORKS</t>
  </si>
  <si>
    <t>ADVANCES IN DATABASES AND INFORMATION SYSTEMS, ADBIS 2019</t>
  </si>
  <si>
    <t>NEW DEVELOPMENTS AND ADVANCES IN ROBOT CONTROL</t>
  </si>
  <si>
    <t>ACACIA WOOD BIO-COMPOSITES: TOWARDS BIO-SUSTAINABILITY OF THE ENVIRONMENT</t>
  </si>
  <si>
    <t>BIG DATA AND SMART DIGITAL ENVIRONMENT</t>
  </si>
  <si>
    <t>STABILIZATION, SAFETY, AND SECURITY OF DISTRIBUTED SYSTEMS, SSS 2019</t>
  </si>
  <si>
    <t>RESPONSIBILITY AND GOVERNANCE: THE TWIN PILLARS OF SUSTAINABILITY</t>
  </si>
  <si>
    <t>GLOBAL CHALLENGES IN ENERGY AND ENVIRONMENT (ICEE 2018)</t>
  </si>
  <si>
    <t>ART OF MODELLING COMPUTATIONAL SYSTEMS: A JOURNEY FROM LOGIC AND CONCURRENCY TO SECURITY AND PRIVACY: ESSAYS DEDICATED TO CATUSCIA PALAMIDESSI ON THE OCCASION OF HER 60TH BIRTHDAY</t>
  </si>
  <si>
    <t>CURRENT METHODS OF CONSTRUCTION DESIGN</t>
  </si>
  <si>
    <t>EVOLUTION, ORIGIN OF LIFE, CONCEPTS AND METHODS</t>
  </si>
  <si>
    <t>ROMANTIC RELATIONSHIPS IN A TIME OF COLD INTIMACIES</t>
  </si>
  <si>
    <t>LAWS OF TRANSPARENCY IN ACTION: A EUROPEAN PERSPECTIVE</t>
  </si>
  <si>
    <t>NEW POLITICAL ECONOMY OF ENERGY IN EUROPE: POWER TO PROJECT, POWER TO ADAPT</t>
  </si>
  <si>
    <t>TRENDS AND APPLICATIONS IN KNOWLEDGE DISCOVERY AND DATA MINING: PAKDD 2019 WORKSHOPS</t>
  </si>
  <si>
    <t>BIOINFORMATICS RESEARCH AND APPLICATIONS, ISBRA 2019</t>
  </si>
  <si>
    <t>OLIGOSACCHARIDES OF CHITIN AND CHITOSAN: BIO-MANUFACTURE AND APPLICATIONS</t>
  </si>
  <si>
    <t>ARTIFICIAL INTELLIGENCE: (RCAI 2019)</t>
  </si>
  <si>
    <t>RUSSIAN LINGUISTICS</t>
  </si>
  <si>
    <t>GREEN TECHNOLOGIES AND INFRASTRUCTURE TO ENHANCE URBAN ECOSYSTEM SERVICES</t>
  </si>
  <si>
    <t>VERIFICATION AND EVALUATION OF COMPUTER AND COMMUNICATION SYSTEMS, VECOS 2019</t>
  </si>
  <si>
    <t>INDOOR ENVIRONMENTAL QUALITY AND HEALTH RISK TOWARD HEALTHIER ENVIRONMENT FOR ALL</t>
  </si>
  <si>
    <t>ADVANCES IN SIMULATION, PRODUCT DESIGN AND DEVELOPMENT</t>
  </si>
  <si>
    <t>IMPLICATION OF QUORUM SENSING AND BIOFILM FORMATION IN MEDICINE, AGRICULTURE AND FOOD INDUSTRY</t>
  </si>
  <si>
    <t>STEM CELL-BASED THERAPY FOR NEURODEGENERATIVE DISEASES</t>
  </si>
  <si>
    <t>ENERGY FOOTPRINTS OF THE FOOD AND TEXTILE SECTORS</t>
  </si>
  <si>
    <t>NITROXIDES: BRIEF HISTORY, FUNDAMENTALS, AND RECENT DEVELOPMENTS</t>
  </si>
  <si>
    <t>NEW TRENDS IN NONLINEAR DYNAMICS, VOL III</t>
  </si>
  <si>
    <t>INTERNET OF THINGS - ICIOT 2019</t>
  </si>
  <si>
    <t>GEOMETRIC ASPECTS OF FUNCTIONAL ANALYSIS: ISRAEL SEMINAR (GAFA) 2017-2019, VOL II</t>
  </si>
  <si>
    <t>TAIWAN AND INTERNATIONAL HUMAN RIGHTS: A STORY OF TRANSFORMATION</t>
  </si>
  <si>
    <t>YELLOW TOURISM: CRIME AND CORRUPTION IN THE HOLIDAY SECTOR</t>
  </si>
  <si>
    <t>ELECTRORECEPTION: FUNDAMENTAL INSIGHTS FROM COMPARATIVE APPROACHES</t>
  </si>
  <si>
    <t>HOW FERMENTED FOODS FEED A HEALTHY GUT MICROBIOTA: A NUTRITION CONTINUUM</t>
  </si>
  <si>
    <t>MACHINE LEARNING FOR NETWORKING</t>
  </si>
  <si>
    <t>FUTURE NETWORK SYSTEMS AND SECURITY, FNSS 2019</t>
  </si>
  <si>
    <t>GEMS IN THE EARLY MODERN WORLD: MATERIALS, KNOWLEDGE AND GLOBAL TRADE, 1450-1800</t>
  </si>
  <si>
    <t>TYPE 2 DIABETES: METHODS AND PROTOCOLS, 2ND EDITION</t>
  </si>
  <si>
    <t>TRP CHANNELS: METHODS AND PROTOCOLS</t>
  </si>
  <si>
    <t>ENTREPRENEURSHIP AND THE COMMUNITY: A MULTIDISCIPLINARY PERSPECTIVE ON CREATIVITY, SOCIAL CHALLENGES, AND BUSINESS</t>
  </si>
  <si>
    <t>TRENDS IN BIOMATHEMATICS: MATHEMATICAL MODELING FOR HEALTH, HARVESTING, AND POPULATION DYNAMICS</t>
  </si>
  <si>
    <t>SUSTAINABLE COMMUNICATION NETWORKS AND APPLICATION, ICSCN 2019</t>
  </si>
  <si>
    <t>SENSORS AND MICROSYSTEMS, AISEM 2019</t>
  </si>
  <si>
    <t>TUMOR ANGIOGENESIS: A KEY TARGET FOR CANCER THERAPY</t>
  </si>
  <si>
    <t>MAPPING AND SPATIAL ANALYSIS OF SOCIO-ECONOMIC AND ENVIRONMENTAL INDICATORS FOR SUSTAINABLE DEVELOPMENT: CASE STUDIES FROM NORTH AFRICA</t>
  </si>
  <si>
    <t>CARBON NANOTUBES FOR TARGETED DRUG DELIVERY</t>
  </si>
  <si>
    <t>WALCOM: ALGORITHMS AND COMPUTATION (WALCOM 2020)</t>
  </si>
  <si>
    <t>HEALTH AND MEDICINE</t>
  </si>
  <si>
    <t>OPTIMIZATION IN MACHINE LEARNING AND APPLICATIONS</t>
  </si>
  <si>
    <t>ECOLOGY, CONSERVATION, AND RESTORATION OF CHILIKA LAGOON, INDIA</t>
  </si>
  <si>
    <t>ADVANCED CONTROL ENGINEERING METHODS IN ELECTRICAL ENGINEERING SYSTEMS</t>
  </si>
  <si>
    <t>COMPUTER SUPPORTED COOPERATIVE WORK AND SOCIAL COMPUTING, CHINESECSCW 2018</t>
  </si>
  <si>
    <t>SOFTWARE ENGINEERING IN THE ERA OF CLOUD COMPUTING</t>
  </si>
  <si>
    <t>ADVANCES IN GENDER AND CULTURAL RESEARCH IN BUSINESS AND ECONOMICS</t>
  </si>
  <si>
    <t>CHINA'S BELT AND ROAD INITIATIVE IN A GLOBAL CONTEXT: VOL II: THE CHINA PAKISTAN ECONOMIC CORRIDOR AND ITS IMPLICATIONS FOR BUSINESS</t>
  </si>
  <si>
    <t>DIGITALIZATION IN INDUSTRY: BETWEEN DOMINATION AND EMANCIPATION</t>
  </si>
  <si>
    <t>MULTISCALE MULTIMODAL MEDICAL IMAGING, MMMI 2019</t>
  </si>
  <si>
    <t>ORGANIC AND CARBON GELS: FROM LABORATORY SYNTHESIS TO APPLICATIONS</t>
  </si>
  <si>
    <t>10TH INTERNATIONAL MUNICH CHASSIS SYMPOSIUM 2019 (CHASSIS.TECH PLUS)</t>
  </si>
  <si>
    <t>EVOLUTIONARY DECISION TREES IN LARGE-SCALE DATA MINING</t>
  </si>
  <si>
    <t>QUANTITATIVE EVALUATION OF SYSTEMS (QEST 2020)</t>
  </si>
  <si>
    <t>INTERACTION OF NANOMATERIALS WITH THE IMMUNE SYSTEM</t>
  </si>
  <si>
    <t>CORNEAL REGENERATION</t>
  </si>
  <si>
    <t>MANAGING INNOVATION IN HIGHLY RESTRICTIVE ENVIRONMENTS: LESSONS FROM LATIN AMERICA AND EMERGING MARKETS</t>
  </si>
  <si>
    <t>INFORMATION, COMMUNICATION AND COMPUTING TECHNOLOGY (ICICCT 2019)</t>
  </si>
  <si>
    <t>MATHEMATICS OF PROGRAM CONSTRUCTION</t>
  </si>
  <si>
    <t>CHINA SATELLITE NAVIGATION CONFERENCE (CSNC) 2019 PROCEEDINGS, VOL I</t>
  </si>
  <si>
    <t>APPLICATIONS OF ARTIFICIAL INTELLIGENCE TECHNIQUES IN INDUSTRY 4.0</t>
  </si>
  <si>
    <t>IMMUNOMETABOLISM</t>
  </si>
  <si>
    <t>NANOTHERANOSTICS FOR CANCER APPLICATIONS</t>
  </si>
  <si>
    <t>CASE STUDIES IN THE ORIGINS OF CAPITALISM</t>
  </si>
  <si>
    <t>DYNAMICS OF BIOLOGICAL SYSTEMS</t>
  </si>
  <si>
    <t>ARCTIC TRIUMPH: NORTHERN INNOVATION AND PERSISTENCE</t>
  </si>
  <si>
    <t>ROTATING MACHINERY, VIBRO-ACOUSTICS &amp; LASER VIBROMETRY, VOL 7</t>
  </si>
  <si>
    <t>TRENDS IN MATHEMATICS AND COMPUTATIONAL INTELLIGENCE</t>
  </si>
  <si>
    <t>ROBOTICS: INDUSTRY 4.0 ISSUES &amp; NEW INTELLIGENT CONTROL PARADIGMS</t>
  </si>
  <si>
    <t>CHLAMYDIA TRACHOMATIS</t>
  </si>
  <si>
    <t>SHALLOW WATER HYDRAULICS</t>
  </si>
  <si>
    <t>NANOBIOTECHNOLOGY APPLICATIONS IN PLANT PROTECTION, VOL 2</t>
  </si>
  <si>
    <t>SUSTAINABLE AMMONIA PRODUCTION</t>
  </si>
  <si>
    <t>BIOMECHANICS IN MEDICINE AND BIOLOGY</t>
  </si>
  <si>
    <t>WIRELESS AND SATELLITE SYSTEMS, PT I</t>
  </si>
  <si>
    <t>OPTIMIZATION OF POWER SYSTEM PROBLEMS: METHODS, ALGORITHMS AND MATLAB CODES</t>
  </si>
  <si>
    <t>SERVICES IN FAMILY FORESTRY</t>
  </si>
  <si>
    <t>COMPUTATIONAL METHODS AND CLINICAL APPLICATIONS IN MUSCULOSKELETAL IMAGING, MSKI 2018</t>
  </si>
  <si>
    <t>PROGRAMMING AND PERFORMANCE VISUALIZATION TOOLS</t>
  </si>
  <si>
    <t>NECROTIZING SOFT TISSUE INFECTIONS: CLINICAL AND PATHOGENIC ASPECTS</t>
  </si>
  <si>
    <t>ADVANCES IN ERGONOMICS IN DESIGN</t>
  </si>
  <si>
    <t>QUANTITATIVE PSYCHOLOGY</t>
  </si>
  <si>
    <t>JEWISH HISTORY</t>
  </si>
  <si>
    <t>HISTORY</t>
  </si>
  <si>
    <t>HUMAN SIMULATION: PERSPECTIVES, INSIGHTS, AND APPLICATIONS</t>
  </si>
  <si>
    <t>TROPICAL ECOSYSTEMS: STRUCTURE, FUNCTIONS AND CHALLENGES IN THE FACE OF GLOBAL CHANGE</t>
  </si>
  <si>
    <t>21ST CENTURY CHALLENGES IN CHEMICAL CRYSTALLOGRAPHY II: STRUCTURAL CORRELATIONS AND DATA INTERPRETATION</t>
  </si>
  <si>
    <t>LILI-ZEITSCHRIFT FUR LITERATURWISSENSCHAFT UND LINGUISTIK</t>
  </si>
  <si>
    <t>ARABIAN PLATE AND SURROUNDINGS: GEOLOGY, SEDIMENTARY BASINS AND GEORESOURCES</t>
  </si>
  <si>
    <t>DIGITAL LIBRARIES: THE ERA OF BIG DATA AND DATA SCIENCE, IRCDL 2020</t>
  </si>
  <si>
    <t>SOFTWARE QUALITY: THE COMPLEXITY AND CHALLENGES OF SOFTWARE ENGINEERING AND SOFTWARE QUALITY IN THE CLOUD</t>
  </si>
  <si>
    <t>HIGH PERFORMANCE COMPUTING, CARLA 2019</t>
  </si>
  <si>
    <t>INSIGHTS INTO HUMAN NEURODEGENERATION: LESSONS LEARNT FROM DROSOPHILA</t>
  </si>
  <si>
    <t>HINDU KUSH-HIMALAYA WATERSHEDS DOWNHILL</t>
  </si>
  <si>
    <t>GRAND ETHIOPIAN RENAISSANCE DAM ON THE BLUE NILE</t>
  </si>
  <si>
    <t>GEOINFORMATICS AND MODELLING OF LANDSLIDE SUSCEPTIBILITY AND RISK: AN RS &amp; GIS-BASED MODEL BUILDING APPROACH IN THE EASTERN HIMALAYA</t>
  </si>
  <si>
    <t>TRANSGENIC MOUSE: METHODS AND PROTOCOLS</t>
  </si>
  <si>
    <t>ADVANCEMENT IN EMERGING TECHNOLOGIES AND ENGINEERING APPLICATIONS</t>
  </si>
  <si>
    <t>COUNTERING ISLAMOPHOBIA IN EUROPE</t>
  </si>
  <si>
    <t>PRACTICE OF ENTERPRISE MODELING, POEM 2019</t>
  </si>
  <si>
    <t>MACROPHAGE MIGRATION INHIBITORY FACTOR: METHODS AND PROTOCOLS</t>
  </si>
  <si>
    <t>BIOMATERIALS IN ORTHOPAEDICS AND BONE REGENERATION: DESIGN AND SYNTHESIS</t>
  </si>
  <si>
    <t>PRIVACY AND IDENTITY MANAGEMENT: FAIRNESS, ACCOUNTABILITY, AND TRANSPARENCY IN THE AGE OF BIG DATA</t>
  </si>
  <si>
    <t>INNOVATIONS IN EDUCATIONAL CHANGE: CULTIVATING ECOLOGIES FOR SCHOOLS</t>
  </si>
  <si>
    <t>INDUSTRY COMPETITIVENESS: DIGITALIZATION, MANAGEMENT, AND INTEGRATION, VOL 1</t>
  </si>
  <si>
    <t>BOREHOLE ELECTROMAGNETIC TELEMETRY SYSTEM: THEORY, MODELING, AND APPLICATIONS</t>
  </si>
  <si>
    <t>CYBER-PHYSICAL SYSTEMS AND DIGITAL TWINS</t>
  </si>
  <si>
    <t>MICROLOCAL ANALYSIS, SHARP SPECTRAL ASYMPTOTICS AND APPLICATIONS V: APPLICATIONS TO QUANTUM THEORY AND MISCELLANEOUS PROBLEMS</t>
  </si>
  <si>
    <t>CASE STUDIES IN APPLIED BAYESIAN DATA SCIENCE: CIRM JEAN-MORLET CHAIR, FALL 2018</t>
  </si>
  <si>
    <t>DEVELOPING NETWORKS USING ARTIFICIAL INTELLIGENCE</t>
  </si>
  <si>
    <t>PROGRESS IN OPTOMECHATRONIC TECHNOLOGIES</t>
  </si>
  <si>
    <t>PRE-EMPTIVE MEDICINE: PUBLIC HEALTH ASPECTS OF DEVELOPMENTAL ORIGINS OF HEALTH AND DISEASE</t>
  </si>
  <si>
    <t>GREEN PHOTOCATALYSTS FOR ENERGY AND ENVIRONMENTAL PROCESS</t>
  </si>
  <si>
    <t>VARIANT CONSTRUCTION FROM THEORETICAL FOUNDATION TO APPLICATIONS</t>
  </si>
  <si>
    <t>GLOBALIZATION AND DEVELOPMENT: ENTREPRENEURSHIP, INNOVATION, BUSINESS AND POLICY INSIGHTS FROM ASIA AND AFRICA</t>
  </si>
  <si>
    <t>KNOWLEDGE GRAPH AND SEMANTIC COMPUTING: KNOWLEDGE COMPUTING AND LANGUAGE UNDERSTANDING</t>
  </si>
  <si>
    <t>HCI IN BUSINESS, GOVERNMENT AND ORGANIZATIONS: ECOMMERCE AND CONSUMER BEHAVIOR, PT I</t>
  </si>
  <si>
    <t>ADVANCED OPTICAL METHODS FOR BRAIN IMAGING</t>
  </si>
  <si>
    <t>GERONTECHNOLOGY, IWOG 2018</t>
  </si>
  <si>
    <t>ADVANCES IN PLANT TRANSGENICS: METHODS AND APPLICATIONS</t>
  </si>
  <si>
    <t>RIGHT-WING EXTREMISM IN CANADA</t>
  </si>
  <si>
    <t>CANCER POLICY: PHARMACEUTICAL SAFETY</t>
  </si>
  <si>
    <t>COMPLEX PATTERN MINING: NEW CHALLENGES, METHODS AND APPLICATIONS</t>
  </si>
  <si>
    <t>URBAN PLANNING AND WATER-RELATED DISASTER MANAGEMENT</t>
  </si>
  <si>
    <t>BIG DATA SCIENCE AND ANALYTICS FOR SMART SUSTAINABLE URBANISM: UNPRECEDENTED PARADIGMATIC SHIFTS AND PRACTICAL ADVANCEMENTS</t>
  </si>
  <si>
    <t>AGENTS AND MULTI-AGENT SYSTEMS: TECHNOLOGIES AND APPLICATIONS 2019</t>
  </si>
  <si>
    <t>BIOMEDICAL ENGINEERING AND ITS APPLICATIONS IN HEALTHCARE</t>
  </si>
  <si>
    <t>REDISCOVERY OF GENETIC AND GENOMIC RESOURCES FOR FUTURE FOOD SECURITY</t>
  </si>
  <si>
    <t>TRANSFORMING ORGANIZATIONS THROUGH FLEXIBLE SYSTEMS MANAGEMENT</t>
  </si>
  <si>
    <t>ADVANCES IN TRANSPORTATION ENGINEERING</t>
  </si>
  <si>
    <t>GENDER DIFFERENCES IN COMPUTER AND INFORMATION LITERACY: AN IN-DEPTH ANALYSIS OF DATA FROM ICILS</t>
  </si>
  <si>
    <t>TRIATHLON MEDICINE</t>
  </si>
  <si>
    <t>SALVIA MILTIORRHIZA GENOME</t>
  </si>
  <si>
    <t>COMPUTATIONAL METHODS AND CLINICAL APPLICATIONS FOR SPINE IMAGING, CSI 2019</t>
  </si>
  <si>
    <t>MICROBIAL GENOMICS IN SUSTAINABLE AGROECOSYSTEMS, VOL 1</t>
  </si>
  <si>
    <t>LOGICAL FOUNDATIONS OF COMPUTER SCIENCE (LFCS 2020)</t>
  </si>
  <si>
    <t>ADVANCES IN VISUALIZATION AND OPTIMIZATION TECHNIQUES FOR MULTIDISCIPLINARY RESEARCH: TRENDS IN MODELLING AND SIMULATIONS FOR ENGINEERING APPLICATIONS</t>
  </si>
  <si>
    <t>GERMAN REVOLUTION AND POLITICAL THEORY</t>
  </si>
  <si>
    <t>DESIGN CYBERNETICS: NAVIGATING THE NEW</t>
  </si>
  <si>
    <t>STUDY OF FOOD, TOURISM, HOSPITALITY AND EVENTS: 21ST-CENTURY APPROACHES</t>
  </si>
  <si>
    <t>MODELING BIOMOLECULAR SITE DYNAMICS</t>
  </si>
  <si>
    <t>MICROBIOME AND CANCER</t>
  </si>
  <si>
    <t>AUTOMATED REASONING FOR SYSTEMS BIOLOGY AND MEDICINE</t>
  </si>
  <si>
    <t>WATER POLICY IN MEXICO: ECONOMIC, INSTITUTIONAL AND ENVIRONMENTAL CONSIDERATIONS</t>
  </si>
  <si>
    <t>NEW FRONTIERS IN ARTIFICIAL INTELLIGENCE (JSAI-ISAI 2018)</t>
  </si>
  <si>
    <t>RESOURCE APPROACH TO MATHEMATICS EDUCATION</t>
  </si>
  <si>
    <t>DUAL LANGUAGE EDUCATION: TEACHING AND LEADING IN TWO LANGUAGES</t>
  </si>
  <si>
    <t>5G-ENABLED VEHICULAR COMMUNICATIONS AND NETWORKING</t>
  </si>
  <si>
    <t>INTELLIGENT COMMUNICATION TECHNOLOGIES AND VIRTUAL MOBILE NETWORKS, ICICV 2019</t>
  </si>
  <si>
    <t>COST AND REVENUE OVERRUNS OF THE OLYMPIC GAMES 2000-2018</t>
  </si>
  <si>
    <t>INFORMATION SYSTEMS ARCHITECTURE AND TECHNOLOGY, ISAT 2019, PT II</t>
  </si>
  <si>
    <t>NANOSCALE PHOTONIC IMAGING</t>
  </si>
  <si>
    <t>VACCINIA VIRUS</t>
  </si>
  <si>
    <t>GROUP DECISION AND NEGOTIATION: BEHAVIOR, MODELS, AND SUPPORT, GDN 2019</t>
  </si>
  <si>
    <t>BIOAVAILABILITY OF ORGANIC CHEMICALS IN SOIL AND SEDIMENT</t>
  </si>
  <si>
    <t>BRIDGING RESEARCH AND PRACTICE IN SCIENCE EDUCATION</t>
  </si>
  <si>
    <t>INFORMATION SECURITY APPLICATIONS, WISA 2020</t>
  </si>
  <si>
    <t>APPELLATE BODY OF THE WTO AND ITS REFORM</t>
  </si>
  <si>
    <t>CONTAMINATION MITIGATING POLYMERIC COATINGS FOR EXTREME ENVIRONMENTS</t>
  </si>
  <si>
    <t>ALGEBRAIC INFORMATICS, CAI 2019</t>
  </si>
  <si>
    <t>ARAB SPRING: MODERNITY, IDENTITY AND CHANGE</t>
  </si>
  <si>
    <t>LANZAROTE AND CHINIJO ISLANDS GEOPARK: FROM EARTH TO SPACE</t>
  </si>
  <si>
    <t>CONNECTING ARTS AND PLACE: CULTURAL POLICY AND AMERICAN CITIES</t>
  </si>
  <si>
    <t>ADVANCES IN CONCEPTUAL MODELING, ER 2018</t>
  </si>
  <si>
    <t>ENGINE EXHAUST PARTICULATES</t>
  </si>
  <si>
    <t>MODELLING OF THE INTERACTION OF THE DIFFERENT VEHICLES AND VARIOUS TRANSPORT MODES</t>
  </si>
  <si>
    <t>FRAGILE-X SYNDROME</t>
  </si>
  <si>
    <t>PROCEEDINGS OF THE 12TH INTERNATIONAL CONFERENCE ON MEASUREMENT AND QUALITY CONTROL - CYBER PHYSICAL ISSUE (IMEKO TC 14 2019)</t>
  </si>
  <si>
    <t>COMPUTATIONAL INTELLIGENCE AND MATHEMATICS FOR TACKLING COMPLEX PROBLEMS</t>
  </si>
  <si>
    <t>SUCCESSFUL TRANSPOSITION OF LESSON STUDY: A KNOWLEDGE MANAGEMENT PERSPECTIVE</t>
  </si>
  <si>
    <t>APPROXIMATION AND ONLINE ALGORITHMS (WAOA 2019)</t>
  </si>
  <si>
    <t>ADVANCED INTELLIGENT SYSTEMS FOR SUSTAINABLE DEVELOPMENT (AI2SD'2019): VOL 1 - ADVANCED INTELLIGENT SYSTEMS FOR EDUCATION AND INTELLIGENT LEARNING SYSTEM</t>
  </si>
  <si>
    <t>EMOTION IN THE MIND AND BODY</t>
  </si>
  <si>
    <t>COASTAL ECOSYSTEMS OF THE TROPICS - ADAPTIVE MANAGEMENT</t>
  </si>
  <si>
    <t>PROCEEDINGS OF STRUCTURAL ENGINEERING AND CONSTRUCTION MANAGEMENT, SECON'19</t>
  </si>
  <si>
    <t>MANAGING SOCIO-ECOLOGICAL PRODUCTION LANDSCAPES AND SEASCAPES FOR SUSTAINABLE COMMUNITIES IN ASIA: MAPPING AND NAVIGATING STAKEHOLDERS, POLICY AND ACTION</t>
  </si>
  <si>
    <t>SHOCK FOCUSING PHENOMENA: HIGH ENERGY DENSITY PHENOMENA AND DYNAMICS OF CONVERGING SHOCKS</t>
  </si>
  <si>
    <t>ADVANCES IN CYBER SECURITY (ACES 2019)</t>
  </si>
  <si>
    <t>AUSTRALIA, MIGRATION AND EMPIRE: IMMIGRANTS IN A GLOBALISED WORLD</t>
  </si>
  <si>
    <t>SIMULTANEOUS CATALYTIC REMOVAL OF DIESEL SOOT AND NOX</t>
  </si>
  <si>
    <t>STRESS AND ANIMAL WELFARE: KEY ISSUES IN THE BIOLOGY OF HUMANS AND OTHER ANIMALS, 2ND EDITION</t>
  </si>
  <si>
    <t>URBAN CLIMATE RESILIENCE IN SOUTHEAST ASIA</t>
  </si>
  <si>
    <t>PROCEEDINGS OF 2019 CHINESE INTELLIGENT AUTOMATION CONFERENCE</t>
  </si>
  <si>
    <t>SURROGATE MODEL-BASED ENGINEERING DESIGN AND OPTIMIZATION</t>
  </si>
  <si>
    <t>ADVANCES IN HUMAN FACTORS AND ERGONOMICS IN HEALTHCARE AND MEDICAL DEVICES</t>
  </si>
  <si>
    <t>ADVANCES IN ACOUSTICS AND VIBRATION II (ICAV2018)</t>
  </si>
  <si>
    <t>HANDBOOK OF INTERDISCIPLINARY TREATMENTS FOR AUTISM SPECTRUM DISORDER</t>
  </si>
  <si>
    <t>COMMUNICATIONS, SIGNAL PROCESSING, AND SYSTEMS, CSPS 2018, VOL II: SIGNAL PROCESSING</t>
  </si>
  <si>
    <t>ALGORITHMS AND DISCRETE APPLIED MATHEMATICS, CALDAM 2019</t>
  </si>
  <si>
    <t>CYBERPARKS - THE INTERFACE BETWEEN PEOPLE, PLACES AND TECHNOLOGY: NEW APPROACHES AND PERSPECTIVES</t>
  </si>
  <si>
    <t>COMMUNICATIONS, SIGNAL PROCESSING, AND SYSTEMS, CSPS 2018, VOL III: SYSTEMS</t>
  </si>
  <si>
    <t>SCIENCE AND REGULATIONS OF NATURALLY DERIVED COMPLEX DRUGS</t>
  </si>
  <si>
    <t>MINERALS: STRUCTURE, PROPERTIES, METHODS OF INVESTIGATION</t>
  </si>
  <si>
    <t>WATER AND POWER: ENVIRONMENTAL GOVERNANCE AND STRATEGIES FOR SUSTAINABILITY IN THE LOWER MEKONG BASIN</t>
  </si>
  <si>
    <t>ADVANCES IN DESIGN FOR INCLUSION</t>
  </si>
  <si>
    <t>PHYSICAL SCIENCE UNDER MICROGRAVITY: EXPERIMENTS ON BOARD THE SJ-10 RECOVERABLE SATELLITE</t>
  </si>
  <si>
    <t>ISO 26000 - A STANDARDIZED VIEW ON CORPORATE SOCIAL RESPONSIBILITY: PRACTICES, CASES AND CONTROVERSIES</t>
  </si>
  <si>
    <t>HOLOCENE AND ANTHROPOCENE ENVIRONMENTAL HISTORY OF MEXICO: A PALEOECOLOGICAL APPROACH ON MESOAMERICA</t>
  </si>
  <si>
    <t>ALLERGY, 2 EDITION</t>
  </si>
  <si>
    <t>NORDIC FAMILIES, CHILDREN AND EARLY CHILDHOOD EDUCATION</t>
  </si>
  <si>
    <t>FUZZY SYSTEM IDENTIFICATION AND ADAPTIVE CONTROL</t>
  </si>
  <si>
    <t>SUPERCRITICAL WATER PROCESSING TECHNOLOGIES FOR ENVIRONMENT, ENERGY AND NANOMATERIAL APPLICATIONS</t>
  </si>
  <si>
    <t>SEX STEROIDS' EFFECTS ON BRAIN, HEART AND VESSELS: VOL 6: FRONTIERS IN GYNECOLOGICAL ENDOCRINOLOGY</t>
  </si>
  <si>
    <t>APPLICATION OF BIOMEDICAL ENGINEERING IN NEUROSCIENCE</t>
  </si>
  <si>
    <t>DISINFORMATION IN OPEN ONLINE MEDIA</t>
  </si>
  <si>
    <t>ARTIFICIAL INTELLIGENCE IN MEDICINE: KNOWLEDGE REPRESENTATION AND TRANSPARENT AND EXPLAINABLE SYSTEMS, AIME 2019</t>
  </si>
  <si>
    <t>OPTICAL COMMUNICATIONS: ADVANCED SYSTEMS AND DEVICES FOR NEXT GENERATION NETWORKS</t>
  </si>
  <si>
    <t>ADVANCES IN HUMAN FACTORS IN ARCHITECTURE, SUSTAINABLE URBAN PLANNING AND INFRASTRUCTURE</t>
  </si>
  <si>
    <t>PHYSICS AND CHEMISTRY OF THE ARCTIC ATMOSPHERE</t>
  </si>
  <si>
    <t>SERVICE-LEARNING FOR YOUTH LEADERSHIP: THE CASE OF HONG KONG</t>
  </si>
  <si>
    <t>RULES AND REASONING, RULEML+RR 2020</t>
  </si>
  <si>
    <t>CONSTRUCTION QUALITY AND THE ECONOMY: A STUDY AT THE FIRM LEVEL</t>
  </si>
  <si>
    <t>EURASIAN BUSINESS PERSPECTIVES</t>
  </si>
  <si>
    <t>DYSEXECUTIVE SYNDROMES: CLINICAL AND EXPERIMENTAL PERSPECTIVES</t>
  </si>
  <si>
    <t>GUIDANCE AND CONTROL TECHNOLOGY OF SPACECRAFT ON ELLIPTICAL ORBIT</t>
  </si>
  <si>
    <t>PHYSICS IN PERSPECTIVE</t>
  </si>
  <si>
    <t>WASTE MANAGEMENT IN THE PALM OIL INDUSTRY: PLANTATION AND MILLING PROCESSES</t>
  </si>
  <si>
    <t>AGENTS AND ARTIFICIAL INTELLIGENCE, ICAART 2019</t>
  </si>
  <si>
    <t>QUANTUM PHOTONICS: PIONEERING ADVANCES AND EMERGING APPLICATIONS</t>
  </si>
  <si>
    <t>FOUNDATIONS OF CORNEAL DISEASE: PAST, PRESENT AND FUTURE</t>
  </si>
  <si>
    <t>LESSONS ON FOREIGN AID AND ECONOMIC DEVELOPMENT: MICRO AND MACRO PERSPECTIVES</t>
  </si>
  <si>
    <t>ALGORITHMS FOR COMPUTATIONAL BIOLOGY (ALCOB 2020)</t>
  </si>
  <si>
    <t>INFORMATION SECURITY APPLICATIONS, WISA 2019</t>
  </si>
  <si>
    <t>CLASSICAL AND QUANTUM PHYSICS: 60 YEARS ALBERTO IBORT FEST GEOMETRY, DYNAMICS, AND CONTROL</t>
  </si>
  <si>
    <t>SOCIAL COMPUTING AND SOCIAL MEDIA: COMMUNICATION AND SOCIAL COMMUNITIES, SCSM 2019, PT II</t>
  </si>
  <si>
    <t>STRUCTURAL BIOINFORMATICS: APPLICATIONS IN PRECLINICAL DRUG DISCOVERY PROCESS</t>
  </si>
  <si>
    <t>ADVANCES IN SOCIAL AND OCCUPATIONAL ERGONOMICS</t>
  </si>
  <si>
    <t>ROAD VEHICLE AUTOMATION 6</t>
  </si>
  <si>
    <t>INNOVATIVE APPROACHES AND APPLICATIONS FOR SUSTAINABLE RURAL DEVELOPMENT, HAICTA 2017</t>
  </si>
  <si>
    <t>FUZZY COLLABORATIVE FORECASTING AND CLUSTERING: METHODOLOGY, SYSTEM ARCHITECTURE, AND APPLICATIONS</t>
  </si>
  <si>
    <t>SERVICES COMPUTING, SCC 2019</t>
  </si>
  <si>
    <t>MAPPING OUT THE RESEARCH FIELD OF ADULT EDUCATION AND LEARNING</t>
  </si>
  <si>
    <t>HIGHER EDUCATION FOR AND BEYOND THE SUSTAINABLE DEVELOPMENT GOALS</t>
  </si>
  <si>
    <t>AGE OF WIND ENERGY: PROGRESS AND FUTURE DIRECTIONS FROM A GLOBAL PERSPECTIVE</t>
  </si>
  <si>
    <t>INFORMATION, PHOTONICS AND COMMUNICATION</t>
  </si>
  <si>
    <t>CIRCULAR ECONOMY AND FLY ASH MANAGEMENT</t>
  </si>
  <si>
    <t>CHINA'S URBAN CONSTRUCTION LAND DEVELOPMENT: THE STATE, MARKET, AND PEASANTRY IN ACTION</t>
  </si>
  <si>
    <t>VIII INTERNATIONAL SCIENTIFIC SIBERIAN TRANSPORT FORUM, VOL 1</t>
  </si>
  <si>
    <t>SERIOUS GAMES, JCSG 2020</t>
  </si>
  <si>
    <t>EVERYDAY LIFE OF AN ALGORITHM</t>
  </si>
  <si>
    <t>SYSTEMS THINKING FOR MANAGEMENT CONSULTANTS: INTRODUCING HOLISTIC FLEXIBILITY</t>
  </si>
  <si>
    <t>30TH SIAR INTERNATIONAL CONGRESS OF AUTOMOTIVE AND TRANSPORT ENGINEERING: SCIENCE AND MANAGEMENT OF AUTOMOTIVE AND TRANSPORTATION ENGINEERING</t>
  </si>
  <si>
    <t>JAPAN AND ASIA'S CONTESTED ORDER: THE INTERPLAY OF SECURITY, ECONOMICS, AND IDENTITY</t>
  </si>
  <si>
    <t>SUPERCOMPUTING FRONTIERS, SCFA 2019</t>
  </si>
  <si>
    <t>EDUCATION, ETHNICITY AND EQUITY IN THE MULTILINGUAL ASIAN CONTEXT</t>
  </si>
  <si>
    <t>LABOR INCOME SHARE IN ASIA: CONCEPTUAL ISSUES AND THE DRIVERS</t>
  </si>
  <si>
    <t>REVIEWS IN PLASMONICS 2017</t>
  </si>
  <si>
    <t>PROJECT AND DESIGN LITERACY AS CORNERSTONES OF SMART EDUCATION</t>
  </si>
  <si>
    <t>ADVANCES IN SOLID BIOFUELS</t>
  </si>
  <si>
    <t>BMC EAR NOSE AND THROAT DISORDERS</t>
  </si>
  <si>
    <t>EDUCATIONAL MEDIA AND TECHNOLOGY YEARBOOK, VOL 42</t>
  </si>
  <si>
    <t>SLEEP, PERSONALITY, AND SOCIAL BEHAVIOR</t>
  </si>
  <si>
    <t>THEORETICAL ASPECTS OF COMPUTING, ICTAC 2020</t>
  </si>
  <si>
    <t>MARXIST HISTORICAL CULTURES AND SOCIAL MOVEMENTS DURING THE COLD WAR: CASE STUDIES FROM GERMANY, ITALY AND OTHER WESTERN EUROPEAN STATES</t>
  </si>
  <si>
    <t>FINANCIAL ECOSYSTEM: THE ROLE OF FINANCE IN ACHIEVING SUSTAINABILITY</t>
  </si>
  <si>
    <t>HEALTH IMPACTS OF DEVELOPMENTAL EXPOSURE TO ENVIRONMENTAL CHEMICALS</t>
  </si>
  <si>
    <t>INTELLIGENT SYSTEMS APPLICATIONS IN SOFTWARE ENGINEERING, VOL 1</t>
  </si>
  <si>
    <t>LEARNING AMONG NEANDERTHALS AND PALAEOLITHIC MODERN HUMANS: ARCHAEOLOGICAL EVIDENCE</t>
  </si>
  <si>
    <t>ARBUSCULAR MYCORRHIZAL FUNGI</t>
  </si>
  <si>
    <t>ADVANCES IN COMPUTATIONAL INTELLIGENCE, MICAI 2020, PT II</t>
  </si>
  <si>
    <t>LEGACY OF FELIX KLEIN</t>
  </si>
  <si>
    <t>NUMERICAL VERIFICATION METHODS AND COMPUTER-ASSISTED PROOFS FOR PARTIAL DIFFERENTIAL EQUATIONS</t>
  </si>
  <si>
    <t>PERFORMING CITIZENSHIP: BODIES, AGENCIES, LIMITATIONS</t>
  </si>
  <si>
    <t>IMPLEMENTING A BASIC INCOME IN AUSTRALIA: PATHWAYS FORWARD</t>
  </si>
  <si>
    <t>REVIEWS OF PHYSIOLOGY, BIOCHEMISTRY AND PHARMACOLOGY, VOL 178</t>
  </si>
  <si>
    <t>PERSPECTIVES OF SYSTEM INFORMATICS (PSI 2019)</t>
  </si>
  <si>
    <t>WEB INFORMATION SYSTEMS ENGINEERING, WISE 2020, PT I</t>
  </si>
  <si>
    <t>HEAT SHOCK PROTEIN 90 IN HUMAN DISEASES AND DISORDERS</t>
  </si>
  <si>
    <t>ADVANCES IN GEOMORPHOLOGY AND QUATERNARY STUDIES IN ARGENTINA</t>
  </si>
  <si>
    <t>ADVANCES IN WATER POLLUTION MONITORING AND CONTROL, HSFEA 2018</t>
  </si>
  <si>
    <t>WATER POLICIES IN MENA COUNTRIES</t>
  </si>
  <si>
    <t>CRITICAL VOICES IN SCIENCE EDUCATION RESEARCH: NARRATIVES OF HOPE AND STRUGGLE</t>
  </si>
  <si>
    <t>NON-NATURAL NUCLEIC ACIDS: METHODS AND PROTOCOLS</t>
  </si>
  <si>
    <t>GLOBAL VIROLOGY III: VIROLOGY IN THE 21ST CENTURY</t>
  </si>
  <si>
    <t>SEA ICE IN THE ARCTIC: PAST, PRESENT AND FUTURE</t>
  </si>
  <si>
    <t>COMMUNICATIONS AND NETWORKING, CHINACOM 2018</t>
  </si>
  <si>
    <t>MOLECULAR AND CELLULAR BIOLOGY OF PHAGOCYTOSIS</t>
  </si>
  <si>
    <t>GENEDIS 2018: GERIATRICS</t>
  </si>
  <si>
    <t>RETINAL DEVELOPMENT</t>
  </si>
  <si>
    <t>VIOLENCE AGAINST OLDER WOMEN, VOL I: NATURE AND EXTENT</t>
  </si>
  <si>
    <t>STUDY OF ECOLOGICAL ENGINEERING OF HUMAN SETTLEMENTS</t>
  </si>
  <si>
    <t>INFORMATION AND COMMUNICATION TECHNOLOGIES OF ECUADOR (TIC.EC)</t>
  </si>
  <si>
    <t>OCT AND IMAGING IN CENTRAL NERVOUS SYSTEM DISEASES, 2 EDITION</t>
  </si>
  <si>
    <t>DESIGN AND TESTING OF REVERSIBLE LOGIC</t>
  </si>
  <si>
    <t>SPRINGER SERIES IN LIGHT SCATTERING, VOL 5: RADIATIVE TRANSFER, REMOTE SENSING, AND LIGHT SCATTERING</t>
  </si>
  <si>
    <t>MECHANICS OF FIBROUS MATERIALS AND APPLICATIONS: PHYSICAL AND MODELING ASPECTS</t>
  </si>
  <si>
    <t>GEOLOGY OF IBERIA: A GEODYNAMIC APPROACH, VOL 5: ACTIVE PROCESSES: SEISMICITY, ACTIVE FAULTING AND RELIEF</t>
  </si>
  <si>
    <t>UNCERTAINTY MODELING FOR ENGINEERING APPLICATIONS</t>
  </si>
  <si>
    <t>RANDOM FIELDS FOR SPATIAL DATA MODELING: A PRIMER FOR SCIENTISTS AND ENGINEERS</t>
  </si>
  <si>
    <t>WEARABLE AND WIRELESS SYSTEMS FOR HEALTHCARE II: MOVEMENT DISORDER EVALUATION AND DEEP BRAIN STIMULATION SYSTEMS</t>
  </si>
  <si>
    <t>DATA SCIENCE IN PRACTICE</t>
  </si>
  <si>
    <t>SECURITY AND PRIVACY IN COMMUNICATION NETWORKS (SECURECOMM 2020), PT II</t>
  </si>
  <si>
    <t>MESHFREE METHODS FOR PARTIAL DIFFERENTIAL EQUATIONS IX</t>
  </si>
  <si>
    <t>CHARACTER COMPUTING</t>
  </si>
  <si>
    <t>NEAR NET SHAPE MANUFACTURING PROCESSES</t>
  </si>
  <si>
    <t>EXPERTS AND THE WILL OF THE PEOPLE: SOCIETY, POPULISM AND SCIENCE</t>
  </si>
  <si>
    <t>5G SYSTEM DESIGN: AN END TO END PERSPECTIVE</t>
  </si>
  <si>
    <t>SCHISTOSOMA MANSONI</t>
  </si>
  <si>
    <t>EU INTERNET LAW IN THE DIGITAL ERA: REGULATION AND ENFORCEMENT</t>
  </si>
  <si>
    <t>STARCH, CHITIN AND CHITOSAN BASED COMPOSITES AND NANOCOMPOSITES</t>
  </si>
  <si>
    <t>IMMUNITY IN INSECTS</t>
  </si>
  <si>
    <t>ADVANCES IN CIVIL ENGINEERING MATERIALS (ICACE 2018)</t>
  </si>
  <si>
    <t>FUTURE TRENDS IN BIOMEDICAL AND HEALTH INFORMATICS AND CYBERSECURITY IN MEDICAL DEVICES, ICBHI 2019</t>
  </si>
  <si>
    <t>BUSINESS MODELING AND SOFTWARE DESIGN, BMSD 2020</t>
  </si>
  <si>
    <t>RUSSIA'S PUBLIC DIPLOMACY: EVOLUTION AND PRACTICE</t>
  </si>
  <si>
    <t>TRADITIONS IN GERMAN-SPEAKING MATHEMATICS EDUCATION RESEARCH</t>
  </si>
  <si>
    <t>FORMAL MODELING AND ANALYSIS OF TIMED SYSTEMS (FORMATS 2019)</t>
  </si>
  <si>
    <t>NONLINEAR COMBINATORIAL OPTIMIZATION</t>
  </si>
  <si>
    <t>PLANT ENDOSOMES, 2 EDITION</t>
  </si>
  <si>
    <t>EMERGING STATES AT CROSSROADS</t>
  </si>
  <si>
    <t>ANTHROPOGENIC TROPICAL FORESTS: HUMAN-NATURE INTERFACES ON THE PLANTATION FRONTIER</t>
  </si>
  <si>
    <t>MULTIMODAL PATTERN RECOGNITION OF SOCIAL SIGNALS IN HUMAN-COMPUTER-INTERACTION, MPRSS 2018</t>
  </si>
  <si>
    <t>ADVANCES IN AUTOMATION</t>
  </si>
  <si>
    <t>THERAPY OF MOVEMENT DISORDERS: A CASE-BASED APPROACH</t>
  </si>
  <si>
    <t>DOWN MILLING TRIMMING PROCESS OPTIMIZATION FOR CARBON FIBRE-REINFORCED PLASTIC</t>
  </si>
  <si>
    <t>GEOHUMANITIES AND HEALTH</t>
  </si>
  <si>
    <t>OPTIMIZATION AND APPLICATIONS, OPTIMA 2019</t>
  </si>
  <si>
    <t>INSULIN RESISTANCE: CHILDHOOD PRECURSORS OF ADULT DISEASE, 2ND EDITION</t>
  </si>
  <si>
    <t>SOCIAL, MATERIAL AND POLITICAL CONSTRUCTS OF ARCTIC CHILDHOODS: AN EVERYDAY LIFE PERSPECTIVE</t>
  </si>
  <si>
    <t>BIG DATA ANALYTICS (BDA 2019)</t>
  </si>
  <si>
    <t>NEW TRENDS IN EDUCATIONAL ACTIVITY IN THE FIELD OF MECHANISM AND MACHINE THEORY 2014-2017</t>
  </si>
  <si>
    <t>HOMO OECONOMICUS-JOURNAL OF BEHAVIORAL AND INSTITUTIONAL ECONOMICS</t>
  </si>
  <si>
    <t>PARTICIPATORY RESEARCH WITH YOUNG CHILDREN</t>
  </si>
  <si>
    <t>TRANSMEDIAL NARRATION: NARRATIVES AND STORIES IN DIFFERENT MEDIA</t>
  </si>
  <si>
    <t>CHINESE FOR SPECIFIC AND PROFESSIONAL PURPOSES: THEORY, PEDAGOGICAL APPLICATIONS, AND PRACTICES</t>
  </si>
  <si>
    <t>DIFFCULT HERITAGE IN NATION BUILDING: SOUTH KOREA AND POST-CONFLICT JAPANESE COLONIAL OCCUPATION ARCHITECTURE</t>
  </si>
  <si>
    <t>PLANT BIOTIC INTERACTIONS: STATE OF THE ART</t>
  </si>
  <si>
    <t>INTERDISCIPLINARY TEACHING ABOUT EARTH AND THE ENVIRONMENT FOR A SUSTAINABLE FUTURE</t>
  </si>
  <si>
    <t>EXPRESSED PROTEIN LIGATION</t>
  </si>
  <si>
    <t>CURRENT TRENDS IN SEMANTIC WEB TECHNOLOGIES: THEORY AND PRACTICE</t>
  </si>
  <si>
    <t>BIOMEDICAL ENGINEERING SYSTEMS AND TECHNOLOGIES, BIOSTEC 2018</t>
  </si>
  <si>
    <t>BIOGEOGRAPHIC PATTERNS OF SOUTH AMERICAN ANURANS</t>
  </si>
  <si>
    <t>COMPUTATIONAL AND CORPUS-BASED PHRASEOLOGY, EUROPHRAS 2019</t>
  </si>
  <si>
    <t>CURRENT TRENDS IN BIOMEDICAL ENGINEERING AND BIOIMAGES ANALYSIS</t>
  </si>
  <si>
    <t>PHYSICAL AND MATHEMATICAL MODELING OF EARTH AND ENVIRONMENT PROCESSES (2018)</t>
  </si>
  <si>
    <t>ATMOSPHERE AND AESTHETICS: A PLURAL PERSPECTIVE</t>
  </si>
  <si>
    <t>ANALYTICS IN HEALTHCARE: A PRACTICAL INTRODUCTION</t>
  </si>
  <si>
    <t>CAVEOLAE</t>
  </si>
  <si>
    <t>EUROPEAN JOURNAL OF POPULATION</t>
  </si>
  <si>
    <t>NEOLIBERAL URBANISM, CONTESTED CITIES AND HOUSING IN ASIA</t>
  </si>
  <si>
    <t>THEORY AND SIMULATION IN PHYSICS FOR MATERIALS APPLICATIONS: CUTTING-EDGE TECHNIQUES IN THEORETICAL AND COMPUTATIONAL MATERIALS SCIENCE</t>
  </si>
  <si>
    <t>RECENT TRENDS IN HUMAN AND ANIMAL MYCOLOGY</t>
  </si>
  <si>
    <t>ELECTRONIC VOTING ( E-VOTE ID-2019)</t>
  </si>
  <si>
    <t>CANADIAN SCIENCE FICTION, FANTASY, AND HORROR: BRIDGING THE SOLITUDES</t>
  </si>
  <si>
    <t>ADVANCED PARALLEL PROCESSING TECHNOLOGIES (APPT 2019)</t>
  </si>
  <si>
    <t>GLOBAL NONLINEAR DYNAMICS FOR ENGINEERING DESIGN AND SYSTEM SAFETY</t>
  </si>
  <si>
    <t>ADVANCES IN SAFETY MANAGEMENT AND HUMAN FACTORS</t>
  </si>
  <si>
    <t>QUANTUM DOTS, 3 EDITION</t>
  </si>
  <si>
    <t>MICRO-RESIDENTIAL DYNAMICS: A CASE STUDY OF WHITECHAPEL, LONDON</t>
  </si>
  <si>
    <t>UNRAVELLING THE SOIL MICROBIOME: PERSPECTIVES FOR ENVIRONMENTAL SUSTAINABILITY</t>
  </si>
  <si>
    <t>DECISION TREE AND ENSEMBLE LEARNING BASED ON ANT COLONY OPTIMIZATION</t>
  </si>
  <si>
    <t>INNOVATIONS IN BIOMEDICAL ENGINEERING</t>
  </si>
  <si>
    <t>CODE-BASED CRYPTOGRAPHY, CBC 2019</t>
  </si>
  <si>
    <t>STOCHASTIC EPIDEMIC MODELS WITH INFERENCE</t>
  </si>
  <si>
    <t>DORMANCY IN AQUATIC ORGANISMS. THEORY, HUMAN USE AND MODELING</t>
  </si>
  <si>
    <t>BEAUTY AND THE NORM: DEBATING STANDARDIZATION IN BODILY APPEARANCE</t>
  </si>
  <si>
    <t>RECENT DEVELOPMENTS ON GENUS CHAETOMIUM</t>
  </si>
  <si>
    <t>REGENERATIVE MEDICINE AND PLASTIC SURGERY: SKIN AND SOFT TISSUE, BONE, CARTILAGE, MUSCLE, TENDON AND NERVES</t>
  </si>
  <si>
    <t>NANOMATERIALS FOR HEALTHCARE, ENERGY AND ENVIRONMENT</t>
  </si>
  <si>
    <t>RIVER ICE PROCESSES AND ICE FLOOD FORECASTING: A GUIDE FOR PRACTITIONERS AND STUDENTS</t>
  </si>
  <si>
    <t>CRITICAL INFORMATION INFRASTRUCTURES SECURITY (CRITIS 2019)</t>
  </si>
  <si>
    <t>BROADBAND COMMUNICATIONS, NETWORKS, AND SYSTEMS</t>
  </si>
  <si>
    <t>FUTURE OF SOFTWARE QUALITY ASSURANCE</t>
  </si>
  <si>
    <t>WEB SERVICES - ICWS 2019</t>
  </si>
  <si>
    <t>MECHANICS OF BIOLOGICAL SYSTEMS &amp; MICRO-AND NANOMECHANICS, VOL 4</t>
  </si>
  <si>
    <t>VERIFIED SOFTWARE: THEORIES, TOOLS, AND EXPERIMENTS, VSTTE 2019</t>
  </si>
  <si>
    <t>GAMES IN MANAGEMENT SCIENCE: ESSAYS IN HONOR OF GEORGES ZACCOUR</t>
  </si>
  <si>
    <t>SERVICE LIFE AND DURABILITY OF REINFORCED CONCRETE STRUCTURES</t>
  </si>
  <si>
    <t>BIOPHYSICS OF MEMBRANE PROTEINS</t>
  </si>
  <si>
    <t>ANTHROPOLOGICAL PERSPECTIVES ON THE RELIGIOUS USES OF MOBILE APPS</t>
  </si>
  <si>
    <t>ROLE OF MULCHING IN PEST MANAGEMENT AND AGRICULTURAL SUSTAINABILITY</t>
  </si>
  <si>
    <t>ACTIVITY, DIET AND SOCIAL PRACTICE: ADDRESSING EVERYDAY LIFE IN HUMAN SKELETAL REMAINS</t>
  </si>
  <si>
    <t>ADVANCES IN SOFT COMPUTING, MICAI 2020, PT I</t>
  </si>
  <si>
    <t>AGING WELFARE AND SOCIAL POLICY: CHINA AND THE NORDIC COUNTRIES IN COMPARATIVE PERSPECTIVE</t>
  </si>
  <si>
    <t>HANDBOOK OF BURNS VOL 1: ACUTE BURN CARE, 2ND EDITION</t>
  </si>
  <si>
    <t>INFORMATION SECURITY EDUCATION: EDUCATION IN PROACTIVE INFORMATION SECURITY, WISE 12</t>
  </si>
  <si>
    <t>COMPUTING WITH FORESIGHT AND INDUSTRY, CIE 2019</t>
  </si>
  <si>
    <t>ALGORITHMS AND ARCHITECTURES FOR PARALLEL PROCESSING (ICA3PP 2019), PT I</t>
  </si>
  <si>
    <t>BIG DATA FOR THE GREATER GOOD</t>
  </si>
  <si>
    <t>PLANT STEM CELLS: METHODS AND PROTOCOLS</t>
  </si>
  <si>
    <t>MASSACHUSETTS GENERAL HOSPITAL GUIDE TO DEPRESSION: NEW TREATMENT INSIGHTS AND OPTIONS</t>
  </si>
  <si>
    <t>SPECTROSCOPIC METHODS IN ORGANIC CHEMISTRY, 7 EDITION</t>
  </si>
  <si>
    <t>EMOTIONS AND GENDER IN BYZANTINE CULTURE</t>
  </si>
  <si>
    <t>PROCEEDINGS OF DINAME 2017</t>
  </si>
  <si>
    <t>DEVELOPMENT OF TRANSPORT BY TELEMATICS, TST 2019</t>
  </si>
  <si>
    <t>DESIGN SENSITIVITY ANALYSIS AND OPTIMIZATION OF ELECTROMAGNETIC SYSTEMS</t>
  </si>
  <si>
    <t>SMART CARD RESEARCH AND ADVANCED APPLICATIONS, CARDIS 2019</t>
  </si>
  <si>
    <t>TRANSFORMING TEACHER EDUCATION THROUGH THE EPISTEMIC CORE OF CHEMISTRY: EMPIRICAL EVIDENCE AND PRACTICAL STRATEGIES</t>
  </si>
  <si>
    <t>RECENT TRENDS IN COMMUNICATION AND INTELLIGENT SYSTEMS, ICRTCIS 2019</t>
  </si>
  <si>
    <t>TRANSFORMATIVE CLIMATES AND ACCOUNTABLE GOVERNANCE</t>
  </si>
  <si>
    <t>VISION ZERO FOR SUSTAINABLE ROAD SAFETY IN BALTIC SEA REGION</t>
  </si>
  <si>
    <t>ADOLESCENT GIRLS' MIGRATION IN THE GLOBAL SOUTH: TRANSITIONS INTO ADULTHOOD</t>
  </si>
  <si>
    <t>MEDIEVAL ELITE WOMEN AND THE EXERCISE OF POWER, 1100-1400: MOVING BEYOND THE EXCEPTIONALIST DEBATE</t>
  </si>
  <si>
    <t>RADIATION CYTOGENETICS</t>
  </si>
  <si>
    <t>AFFINE, VERTEX AND W-ALGEBRAS</t>
  </si>
  <si>
    <t>CEREBRAL CAVERNOUS MALFORMATIONS (CCM)</t>
  </si>
  <si>
    <t>DEVELOPMENT, GOVERNANCE, AND REAL PROPERTY TAX IN CHINA</t>
  </si>
  <si>
    <t>MODELLING AND IMPLEMENTATION OF COMPLEX SYSTEMS</t>
  </si>
  <si>
    <t>PHILOSOPHY OF GIS</t>
  </si>
  <si>
    <t>REFORMULATION AS A STRATEGY FOR DEVELOPING HEALTHIER FOOD PRODUCTS: CHALLENGES, RECENT DEVELOPMENTS AND FUTURE PROSPECTS</t>
  </si>
  <si>
    <t>AQUATIC BIOPOLYMERS: UNDERSTANDING THEIR INDUSTRIAL SIGNIFICANCE AND ENVIRONMENTAL IMPLICATIONS</t>
  </si>
  <si>
    <t>FINTECH AND ISLAMIC FINANCE: DIGITALIZATION, DEVELOPMENT AND DISRUPTION</t>
  </si>
  <si>
    <t>GEOMETRIC SINGULAR PERTURBATION THEORY BEYOND THE STANDARD FORM</t>
  </si>
  <si>
    <t>SEMANTIC PERCEPTION THEORY: A NEW THEORY ON CHILDREN'S LANGUAGE DEVELOPMENT</t>
  </si>
  <si>
    <t>HEALTH INFORMATION SCIENCE, HIS 2019</t>
  </si>
  <si>
    <t>TRUST, PRIVACY AND SECURITY IN DIGITAL BUSINESS, TRUSTBUS 2020</t>
  </si>
  <si>
    <t>DEEP LEARNING ARCHITECTURES: A MATHEMATICAL APPROACH</t>
  </si>
  <si>
    <t>SEVERE FEVER WITH THROMBOCYTOPENIA SYNDROME</t>
  </si>
  <si>
    <t>DATA QUALITY AND TRUST IN BIG DATA</t>
  </si>
  <si>
    <t>ENTREPRENEURSHIP IN THE ASIA-PACIFIC: CASE STUDIES</t>
  </si>
  <si>
    <t>ILLIBERAL CHINA: THE IDEOLOGICAL CHALLENGE OF THE PEOPLE'S REPUBLIC OF CHINA</t>
  </si>
  <si>
    <t>ADVANCES IN POWDER AND CERAMIC MATERIALS SCIENCE</t>
  </si>
  <si>
    <t>CYBER-PHYSICAL SYSTEMS AND CONTROL</t>
  </si>
  <si>
    <t>ADVANCES IN ARTIFICIAL SYSTEMS FOR MEDICINE AND EDUCATION III</t>
  </si>
  <si>
    <t>GAME THEORY FOR NETWORKING APPLICATIONS</t>
  </si>
  <si>
    <t>PROCEEDINGS OF 2019 INTERNATIONAL FORUM ON SMART GRID PROTECTION AND CONTROL (PURPLE MOUNTAIN FORUM), VOL I</t>
  </si>
  <si>
    <t>REGENERATIVE MEDICINE AND PLASTIC SURGERY: ELEMENTS, RESEARCH CONCEPTS AND EMERGING TECHNOLOGIES</t>
  </si>
  <si>
    <t>ADVANCED INTELLIGENT SYSTEMS FOR SUSTAINABLE DEVELOPMENT, AI2SD'2019, VOL 6: ADVANCED INTELLIGENT SYSTEMS FOR NETWORKS AND SYSTEMS</t>
  </si>
  <si>
    <t>ADVANCES IN BRAIN INSPIRED COGNITIVE SYSTEMS</t>
  </si>
  <si>
    <t>IMAGE PROCESSING AND COMMUNICATIONS: TECHNIQUES, ALGORITHMS AND APPLICATIONS</t>
  </si>
  <si>
    <t>COMMODITY FRONTIERS AND GLOBAL CAPITALIST EXPANSION: SOCIAL, ECOLOGICAL AND POLITICAL IMPLICATIONS FROM THE NINETEENTH CENTURY TO THE PRESENT DAY</t>
  </si>
  <si>
    <t>AFRICAN ENVIRONMENTAL ETHICS: A CRITICAL READER</t>
  </si>
  <si>
    <t>HANGUK HIP HOP: GLOBAL RAP IN SOUTH KOREA</t>
  </si>
  <si>
    <t>ADVANCES IN CYBER SECURITY ANALYTICS AND DECISION SYSTEMS</t>
  </si>
  <si>
    <t>INNOVATIONS IN BIO-INSPIRED COMPUTING AND APPLICATIONS</t>
  </si>
  <si>
    <t>PRACTICAL ASPECTS OF DECLARATIVE LANGUAGES (PADL 2019)</t>
  </si>
  <si>
    <t>DNA CLONING AND ASSEMBLY</t>
  </si>
  <si>
    <t>SOCIAL WELFARE IN TRANSITIONAL CHINA</t>
  </si>
  <si>
    <t>GENETIC CAUSES OF CARDIAC DISEASE</t>
  </si>
  <si>
    <t>STUDIES FROM A RETRANSLATION CULTURE: THE TURKISH CONTEXT</t>
  </si>
  <si>
    <t>PERSONALITY AND BRAIN DISORDERS: ASSOCIATIONS AND INTERVENTIONS</t>
  </si>
  <si>
    <t>REMOTE SENSING MONITORING AND EVALUATION OF DEGRADED GRASSLAND IN CHINA: ACCOUNTING OF GRASSLAND CARBON SOURCE AND CARBON SINK</t>
  </si>
  <si>
    <t>INFORMATION AND COMMUNICATION TECHNOLOGY FOR DEVELOPMENT FOR AFRICA (ICT4DA 2019)</t>
  </si>
  <si>
    <t>APPLIED MULTIVARIATE STATISTICAL ANALYSIS, 5TH EDITION</t>
  </si>
  <si>
    <t>LEARNING AND INTELLIGENT OPTIMIZATION, LION</t>
  </si>
  <si>
    <t>IN VIVO INHALATION TOXICITY SCREENING METHODS FOR MANUFACTURED NANOMATERIALS</t>
  </si>
  <si>
    <t>RECYCLED POLYESTER: MANUFACTURING, PROPERTIES, TEST METHODS, AND IDENTIFICATION</t>
  </si>
  <si>
    <t>BATTERY MANAGEMENT ALGORITHM FOR ELECTRIC VEHICLES</t>
  </si>
  <si>
    <t>DIFFERENTIAL UNDERCOUNTS IN THE U.S. CENSUS: WHO IS MISSED?</t>
  </si>
  <si>
    <t>ALGORITHMIC DECISION THEORY (ADT 2019)</t>
  </si>
  <si>
    <t>URBAN WATER MANAGEMENT FOR FUTURE CITIES: TECHNICAL AND INSTITUTIONAL ASPECTS FROM CHINESE AND GERMAN PERSPECTIVE</t>
  </si>
  <si>
    <t>GREEN PRODUCTION OF CARBON NANOMATERIALS IN MOLTEN SALTS AND APPLICATIONS</t>
  </si>
  <si>
    <t>URBAN AND REGIONAL PLANNING AND DEVELOPMENT</t>
  </si>
  <si>
    <t>THEORETICAL ASPECTS OF COMPUTING - ICTAC 2019</t>
  </si>
  <si>
    <t>TUBERCULOSIS HOST-PATHOGEN INTERACTIONS</t>
  </si>
  <si>
    <t>COMPLEXITY AND APPROXIMATION: IN MEMORY OF KER-I KO</t>
  </si>
  <si>
    <t>GLOBAL HIGHER EDUCATION SHARED COMMUNITIES: EFFORTS AND CONCERNS FROM KEY UNIVERSITIES IN CHINA</t>
  </si>
  <si>
    <t>TRAUMA UND BERUFSKRANKHEIT</t>
  </si>
  <si>
    <t>WESTERN BALKAN ECONOMIES IN TRANSITION: RECENT ECONOMIC AND SOCIAL DEVELOPMENTS</t>
  </si>
  <si>
    <t>WIRELESS POSITIONING: PRINCIPLES AND PRACTICE</t>
  </si>
  <si>
    <t>INFORMATION SECURITY AND CRYPTOLOGY, ICISC 2019</t>
  </si>
  <si>
    <t>HEALTH ISSUES AND CARE SYSTEM FOR THE ELDERLY</t>
  </si>
  <si>
    <t>TRANSGENDER MEDICINE: A MULTIDISCIPLINARY APPROACH</t>
  </si>
  <si>
    <t>UHMWPE BIOMATERIALS FOR JOINT IMPLANTS: STRUCTURES, PROPERTIES AND CLINICAL PERFORMANCE</t>
  </si>
  <si>
    <t>TECHNOLOGIES AND INNOVATION (CITI 2019)</t>
  </si>
  <si>
    <t>ESSENTIAL PHARMACEUTICS</t>
  </si>
  <si>
    <t>MOBILE AND WIRELESS TECHNOLOGY 2018, ICMWT 2018</t>
  </si>
  <si>
    <t>AGEING AND THE BUILT ENVIRONMENT IN SINGAPORE</t>
  </si>
  <si>
    <t>COMPUTER ALGEBRA IN SCIENTIFIC COMPUTING (CASC 2019)</t>
  </si>
  <si>
    <t>TURMERIC (CURCUMA LONGA L.) AND GINGER (ZINGIBER OFFICINALE ROSC.) - WORLD'S INVALUABLE MEDICINAL SPICES: THE AGRONOMY AND ECONOMY OF TURMERIC AND GINGER</t>
  </si>
  <si>
    <t>INNOVATIVE APPROACHES IN THE DELIVERY OF PRIMARY AND SECONDARY EYE CARE</t>
  </si>
  <si>
    <t>GAUSSIAN HARMONIC ANALYSIS</t>
  </si>
  <si>
    <t>MANAGEMENT OF WATER QUALITY AND QUANTITY</t>
  </si>
  <si>
    <t>PROCEEDINGS OF THE 12TH INTERNATIONAL SYMPOSIUM ON COMPUTER SCIENCE IN SPORT (IACSS 2019)</t>
  </si>
  <si>
    <t>ULTRA LOW POWER ECG PROCESSING SYSTEM FOR IOT DEVICES</t>
  </si>
  <si>
    <t>MODELING, IDENTIFICATION AND CONTROL METHODS IN RENEWABLE ENERGY SYSTEMS</t>
  </si>
  <si>
    <t>CRITERIA AIR POLLUTANTS AND THEIR IMPACT ON ENVIRONMENTAL HEALTH</t>
  </si>
  <si>
    <t>HUMAN ACTIVITY SENSING: CORPUS AND APPLICATIONS</t>
  </si>
  <si>
    <t>COGNITIVE SYSTEMS AND SIGNAL PROCESSING, PT II</t>
  </si>
  <si>
    <t>HAPTIC INTERFACES FOR ACCESSIBILITY, HEALTH, AND ENHANCED QUALITY OF LIFE</t>
  </si>
  <si>
    <t>RETHINKING DEMOCRATISATION IN SPAIN, GREECE AND PORTUGAL</t>
  </si>
  <si>
    <t>WIND ENERGY FOR POWER GENERATION: MEETING THE CHALLENGE OF PRACTICAL IMPLEMENTATION</t>
  </si>
  <si>
    <t>ADVANCEMENTS IN OPTICAL METHODS &amp; DIGITAL IMAGE CORRELATION IN EXPERIMENTAL MECHANICS, VOL 3</t>
  </si>
  <si>
    <t>PETRO-PHYSICS AND ROCK PHYSICS OF CARBONATE RESERVOIRS: LIKELY ELUCIDATIONS AND WAY FORWARD</t>
  </si>
  <si>
    <t>INTELLIGENT TRANSPORT SYSTEMS, FROM RESEARCH AND DEVELOPMENT TO THE MARKET UPTAKE, INTSYS 2018</t>
  </si>
  <si>
    <t>INTERNATIONAL COMMUNICATION OF CHINESE CULTURE</t>
  </si>
  <si>
    <t>AREA STUDIES;ASIAN STUDIES</t>
  </si>
  <si>
    <t>ADVANCED COMPUTATIONAL INTELLIGENCE TECHNIQUES FOR VIRTUAL REALITY IN HEALTHCARE</t>
  </si>
  <si>
    <t>OPHTHALMIC INSTRUMENTS AND SURGICAL TOOLS</t>
  </si>
  <si>
    <t>AMERICA'S LEANING IVORY TOWER: THE MEASUREMENT OF AND RESPONSE TO CONCENTRATION OF FEDERAL FUNDING FOR ACADEMIC RESEARCH</t>
  </si>
  <si>
    <t>CULTURAL SUSTAINABLE TOURISM</t>
  </si>
  <si>
    <t>PHYSICAL MICROBIOLOGY</t>
  </si>
  <si>
    <t>NANOTECHNOLOGY CHARACTERIZATION TOOLS FOR TISSUE ENGINEERING AND MEDICAL THERAPY</t>
  </si>
  <si>
    <t>CARDIAC REPOLARIZATION: BASIC SCIENCE AND CLINICAL MANAGEMENT</t>
  </si>
  <si>
    <t>CLINICAL NEUROIMMUNOLOGY: MULTIPLE SCLEROSIS AND RELATED DISORDERS, 2ND EDITION</t>
  </si>
  <si>
    <t>ENABLING MOBILITIES: PLANNING TOOLS FOR PEOPLE AND THEIR MOBILITIES</t>
  </si>
  <si>
    <t>BANKING BUSINESS MODELS: DEFINITION, ANALYTICAL FRAMEWORK AND FINANCIAL STABILITY ASSESSMENT</t>
  </si>
  <si>
    <t>TOUCHSTONES FOR DETERRITORIALIZING SOCIOECOLOGICAL LEARNING: THE ANTHROPOCENE, POSTHUMANISM AND COMMON WORLDS AS CREATIVE MILIEUX</t>
  </si>
  <si>
    <t>NEOLIBERAL PSYCHOLOGY</t>
  </si>
  <si>
    <t>ADVANCES IN ELECTRIC POWER AND ENERGY INFRASTRUCTURE</t>
  </si>
  <si>
    <t>SMART CITIES, GREEN TECHNOLOGIES, AND INTELLIGENT TRANSPORT SYSTEMS, SMARTGREENS 2017</t>
  </si>
  <si>
    <t>PROCEEDINGS OF ITALIAN CONCRETE DAYS 2018</t>
  </si>
  <si>
    <t>FRONTIERS IN CYBER SECURITY, FCS 2019</t>
  </si>
  <si>
    <t>ECOLOGICAL WISDOM: THEORY AND PRACTICE</t>
  </si>
  <si>
    <t>CHINA'S BELT AND ROAD INITIATIVE IN A GLOBAL CONTEXT, VOL I: A BUSINESS AND MANAGEMENT PERSPECTIVE</t>
  </si>
  <si>
    <t>NANOVACCINES: AN INNOVATIVE TECHNOLOGY TO FIGHT HUMAN AND ANIMAL DISEASES</t>
  </si>
  <si>
    <t>AGENTS AND ARTIFICIAL INTELLIGENCE, ICAART 2018</t>
  </si>
  <si>
    <t>MATHEMATICAL ANALYSIS I: APPROXIMATION THEORY, ICRAPAM 2018</t>
  </si>
  <si>
    <t>RECENT DEVELOPMENTS OF SOIL MECHANICS AND GEOTECHNICS IN THEORY AND PRACTICE</t>
  </si>
  <si>
    <t>WITTGENSTEINIAN (ADJ.): LOOKING AT THE WORLD FROM THE VIEWPOINT OF WITTGENSTEIN'S PHILOSOPHY</t>
  </si>
  <si>
    <t>PATTERN RECOGNITION AND INFORMATION PROCESSING, PRIP 2019</t>
  </si>
  <si>
    <t>ENTERPRISE INFORMATION SYSTEMS (ICEIS 2019)</t>
  </si>
  <si>
    <t>TRANSPORTATION SOIL ENGINEERING IN COLD REGIONS, VOL 2</t>
  </si>
  <si>
    <t>ESSENTIAL CURRENT CONCEPTS IN STEM CELL BIOLOGY</t>
  </si>
  <si>
    <t>INFORMATICS IN CONTROL, AUTOMATION AND ROBOTICS (ICINCO 2018)</t>
  </si>
  <si>
    <t>ADVANCED TECHNOLOGIES, SYSTEMS, AND APPLICATIONS III, VOL 2</t>
  </si>
  <si>
    <t>ROBOTICS IN HEALTHCARE: FIELD EXAMPLES AND CHALLENGES</t>
  </si>
  <si>
    <t>MEASURING UNIVERSITY INTERNATIONALIZATION: INDICATORS ACROSS NATIONAL CONTEXTS</t>
  </si>
  <si>
    <t>ANIMAL MODELS FOR ENDOMETRIOSIS: EVOLUTION, UTILITY AND CLINICAL RELEVANCE</t>
  </si>
  <si>
    <t>ESSENTIALS OF NEUROSURGICAL ANESTHESIA &amp; CRITICAL CARE: STRATEGIES FOR PREVENTION, EARLY DETECTION, AND SUCCESSFUL MANAGEMENT OF PERIOPERATIVE COMPLICATIONS, 2ND EDITION</t>
  </si>
  <si>
    <t>TOWARDS A MAQASID AL-SHARIAH INDEX OF SOCIO-ECONOMIC DEVELOPMENT: THEORY AND APPLICATION</t>
  </si>
  <si>
    <t>URBAN AND REGIONAL PLANNING IN TURKEY</t>
  </si>
  <si>
    <t>BUSINESS CYCLES IN BRICS</t>
  </si>
  <si>
    <t>COMPUTER AND COMPUTING TECHNOLOGIES IN AGRICULTURE XI, CCTA 2017, PT II</t>
  </si>
  <si>
    <t>FUZZY RECURRENCE PLOTS AND NETWORKS WITH APPLICATIONS IN BIOMEDICINE</t>
  </si>
  <si>
    <t>GMOS</t>
  </si>
  <si>
    <t>RECENT ASIAN RESEARCH ON THERMAL AND FLUID SCIENCES, AJWTF7 2018</t>
  </si>
  <si>
    <t>DESIGN OF ASSISTIVE TECHNOLOGY FOR AGEING POPULATIONS</t>
  </si>
  <si>
    <t>HARNESSING THE POTENTIAL OF DIGITAL POST-MILLENNIALS IN THE FUTURE WORKPLACE</t>
  </si>
  <si>
    <t>SENOLYTICS IN DISEASE, AGEING AND LONGEVITY</t>
  </si>
  <si>
    <t>CANCER REGIONAL THERAPY: HAI, HIPEC, HILP, ILI, PIPAC, AND BEYOND</t>
  </si>
  <si>
    <t>NEUROPROTEOMICS, 2ND EDITION</t>
  </si>
  <si>
    <t>SCIENCE EDUCATION IN INDIA: PHILOSOPHICAL, HISTORICAL, AND CONTEMPORARY CONVERSATIONS</t>
  </si>
  <si>
    <t>JOURNAL OF INDIAN COUNCIL OF PHILOSOPHICAL RESEARCH</t>
  </si>
  <si>
    <t>GLOBAL HISTORY OF ANTI-APARTHEID: FORWARD TO FREEDOM IN SOUTH AFRICA</t>
  </si>
  <si>
    <t>SUSTAINABLE ICT, EDUCATION AND LEARNING</t>
  </si>
  <si>
    <t>SECURITY AND DEFENCE IN EUROPE</t>
  </si>
  <si>
    <t>NUCLEUS, 3 EDITION</t>
  </si>
  <si>
    <t>CELL TRACKING</t>
  </si>
  <si>
    <t>SEMINAIRE DE PROBABILITES L</t>
  </si>
  <si>
    <t>SOCIAL INEQUALITY, CHILDHOOD AND THE MEDIA: A LONGITUDINAL STUDY OF THE MEDIATIZATION OF SOCIALISATION</t>
  </si>
  <si>
    <t>MACROECONOMIC SURVEY EXPECTATIONS</t>
  </si>
  <si>
    <t>COMPUTATIONAL NEUROSCIENCE</t>
  </si>
  <si>
    <t>COLLABORATIVE PROBLEM SOLVING: AN EVIDENCE-BASED APPROACH TO IMPLEMENTATION AND PRACTICE</t>
  </si>
  <si>
    <t>ATOMIC FORCE MICROSCOPY, 2ND EDITION</t>
  </si>
  <si>
    <t>TRENDS IN TOURIST BEHAVIOR: NEW PRODUCTS AND EXPERIENCES FROM EUROPE</t>
  </si>
  <si>
    <t>ADVANCES IN INTELLIGENT SYSTEMS, COMPUTER SCIENCE AND DIGITAL ECONOMICS</t>
  </si>
  <si>
    <t>MOBILE COMPUTING, APPLICATIONS, AND SERVICES, MOBICASE 2019</t>
  </si>
  <si>
    <t>LIFE SCIENCE IN SPACE: EXPERIMENTS ON BOARD THE SJ-10 RECOVERABLE SATELLITE</t>
  </si>
  <si>
    <t>IUTAM SYMPOSIUM ON SOLVER-COUPLING AND CO-SIMULATION</t>
  </si>
  <si>
    <t>HEIDEGGER ON AFFECT</t>
  </si>
  <si>
    <t>REIMAGINING JUSTICE HUMAN RIGHTS AND LEADERSHIP IN AFRICA: CHALLENGING DISCOURSE AND SEARCHING FOR ALTERNATIVE PATHS</t>
  </si>
  <si>
    <t>ELECTRONIC GOVERNMENT AND THE INFORMATION SYSTEMS PERSPECTIVE, EGOVIS 2019</t>
  </si>
  <si>
    <t>ERNST MACH - LIFE, WORK, INFLUENCE</t>
  </si>
  <si>
    <t>ADVANCES IN AFFECTIVE AND PLEASURABLE DESIGN</t>
  </si>
  <si>
    <t>HUMAN ECOLOGY OF CLIMATE CHANGE HAZARDS IN VIETNAM: RISKS FOR NATURE AND HUMANS IN LOWLAND AND UPLAND AREAS</t>
  </si>
  <si>
    <t>INDIGENOUS KNOWLEDGE AND EDUCATION IN AFRICA</t>
  </si>
  <si>
    <t>NEW FRONTIERS IN ARTIFICIAL INTELLIGENCE, JSAI-ISAI 2019</t>
  </si>
  <si>
    <t>GEOMICROBIOLOGICAL PROPERTIES AND PROCESSES OF TRAVERTINE: WITH A FOCUS ON JAPANESE SITES</t>
  </si>
  <si>
    <t>DRINKING WATER MINERALS AND MINERAL BALANCE</t>
  </si>
  <si>
    <t>BEYOND OUR GENES</t>
  </si>
  <si>
    <t>CIVIL SOCIETY: THE ENGINE FOR ECONOMIC AND SOCIAL WELL-BEING</t>
  </si>
  <si>
    <t>MEDIATION IN COLLECTIVE LABOR CONFLICTS</t>
  </si>
  <si>
    <t>NEUROANATOMY OF THE MOUSE: AN INTRODUCTION</t>
  </si>
  <si>
    <t>GOVERNING ASIAN INTERNATIONAL MOBILITY IN AUSTRALIA</t>
  </si>
  <si>
    <t>ALGORITHMIC GOVERNANCE: POLITICS AND LAW IN THE POST-HUMAN ERA</t>
  </si>
  <si>
    <t>CREATIVITY IN INTELLIGENT TECHNOLOGIES AND DATA SCIENCE, PT II</t>
  </si>
  <si>
    <t>BUSINESS RESPONSIBILITY AND SUSTAINABILITY IN INDIA: SECTORAL ANALYSIS OF VOLUNTARY GOVERNANCE INITIATIVES</t>
  </si>
  <si>
    <t>NEW TRENDS IN MODEL AND DATA ENGINEERING</t>
  </si>
  <si>
    <t>ADVANCED INFORMATICS FOR COMPUTING RESEARCH, ICAICR 2019, PT II</t>
  </si>
  <si>
    <t>ADVANCES IN HARMONY SEARCH, SOFT COMPUTING AND APPLICATIONS</t>
  </si>
  <si>
    <t>CONSTRUCTING ROMA MIGRANTS: EUROPEAN NARRATIVES AND LOCAL GOVERNANCE</t>
  </si>
  <si>
    <t>MOTION CONTROL OF BIOMIMETIC SWIMMING ROBOTS</t>
  </si>
  <si>
    <t>AFRICA ON THE MOVE: MIGRATION, TRANSLOCAL LIVELIHOODS AND RURAL DEVELOPMENT IN SUB-SAHARAN AFRICA</t>
  </si>
  <si>
    <t>AUTOMATED SOFTWARE ENGINEERING: A DEEP LEARNING-BASED APPROACH</t>
  </si>
  <si>
    <t>RECENT TRENDS IN ENVIRONMENTAL HYDRAULICS</t>
  </si>
  <si>
    <t>CORPOREAL PEACEBUILDING: MUNDANE BODIES AND TEMPORAL TRANSITIONS</t>
  </si>
  <si>
    <t>ACOUSTIC SENSORS FOR BIOMEDICAL APPLICATIONS</t>
  </si>
  <si>
    <t>ANTI-EUROPEANISM: CRITICAL PERSPECTIVES TOWARDS THE EUROPEAN UNION</t>
  </si>
  <si>
    <t>IOT AND ANALYTICS FOR AGRICULTURE</t>
  </si>
  <si>
    <t>SUCCESSFUL GLOBAL COLLABORATIONS IN HIGHER EDUCATION INSTITUTIONS</t>
  </si>
  <si>
    <t>FINDING THE VOICE OF THE RIVER: BEYOND RESTORATION AND MANAGEMENT</t>
  </si>
  <si>
    <t>INFORMATION SECURITY APPLICATIONS, WISA 2018</t>
  </si>
  <si>
    <t>WEST AFRICAN YOUTH CHALLENGES AND OPPORTUNITY PATHWAYS</t>
  </si>
  <si>
    <t>HEAT SHOCK PROTEIN 60 IN HUMAN DISEASES AND DISORDERS</t>
  </si>
  <si>
    <t>FRONTIER TOPICS IN BANKING: INVESTIGATING NEW TRENDS AND RECENT DEVELOPMENTS IN THE FINANCIAL INDUSTRY</t>
  </si>
  <si>
    <t>ELECTRONIC GOVERNMENT AND THE INFORMATION SYSTEMS PERSPECTIVE, EGOVIS 2020</t>
  </si>
  <si>
    <t>EVALUATION OF NOVEL APPROACHES TO SOFTWARE ENGINEERING</t>
  </si>
  <si>
    <t>RE-INVENTING AFRICA'S DEVELOPMENT: LINKING AFRICA TO THE KOREAN DEVELOPMENT MODEL</t>
  </si>
  <si>
    <t>HEALTHY MINDS IN THE TWENTIETH CENTURY: IN AND BEYOND THE ASYLUM</t>
  </si>
  <si>
    <t>INTERRELIGIOUS RELATIONS AND THE NEGOTIATION OF RITUAL BOUNDARIES: EXPLORATIONS IN INTERRITUALITY</t>
  </si>
  <si>
    <t>ADVANCES IN DATA SCIENCE</t>
  </si>
  <si>
    <t>COMPUTATIONAL PHONOGRAM ARCHIVING</t>
  </si>
  <si>
    <t>EDUCATION FOR PRACTICE IN A HYBRID SPACE: ENHANCING PROFESSIONAL LEARNING WITH MOBILE TECHNOLOGY</t>
  </si>
  <si>
    <t>ADVANCES IN AGILE AND USER-CENTRED SOFTWARE ENGINEERING</t>
  </si>
  <si>
    <t>GENOMICS, PROTEOMICS, AND METABOLOMICS: STEM CELLS MONITORING IN REGENERATIVE MEDICINE</t>
  </si>
  <si>
    <t>BIG DATA, CLOUD COMPUTING, DATA SCIENCE &amp; ENGINEERING</t>
  </si>
  <si>
    <t>CLIMATE VARIABILITY AND CHANGE IN AFRICA: PERSPECTIVES, EXPERIENCES AND SUSTAINABILITY</t>
  </si>
  <si>
    <t>TRENDS AND APPLICATIONS IN SOFTWARE ENGINEERING</t>
  </si>
  <si>
    <t>REGIONAL TRAJECTORIES OF ENTREPRENEURSHIP, KNOWLEDGE, AND GROWTH: THE ROLE OF HISTORY AND CULTURE</t>
  </si>
  <si>
    <t>BEHAVIOR OF RADIONUCLIDES IN THE ENVIRONMENT I</t>
  </si>
  <si>
    <t>EARLY CHILDHOOD AND DEVELOPMENT WORK: THEORIES, POLICIES, AND PRACTICES</t>
  </si>
  <si>
    <t>WATER-CARBON DYNAMICS IN EASTERN SIBERIA</t>
  </si>
  <si>
    <t>NORDIC ARTIFICIAL INTELLIGENCE RESEARCH AND DEVELOPMENT</t>
  </si>
  <si>
    <t>TRAFFIC AND GRANULAR FLOW '17</t>
  </si>
  <si>
    <t>QUAKERS, BUSINESS AND CORPORATE RESPONSIBILITY: LESSONS AND CASES FOR RESPONSIBLE MANAGEMENT</t>
  </si>
  <si>
    <t>ADVANCES IN VISUAL COMPUTING, ISVC 2019, PT I</t>
  </si>
  <si>
    <t>LINGUISTIC ETHNOGRAPHY OF A MULTILINGUAL CALL CENTER: LONDON CALLING</t>
  </si>
  <si>
    <t>EARTH MOON AND PLANETS</t>
  </si>
  <si>
    <t>ASTRONOMY &amp; ASTROPHYSICS;GEOSCIENCES, MULTIDISCIPLINARY</t>
  </si>
  <si>
    <t>GLOBAL ACTIVISM AND HUMANITARIAN DISARMAMENT</t>
  </si>
  <si>
    <t>RESEARCH AND PRACTICAL ISSUES OF ENTERPRISE INFORMATION SYSTEMS, CONFENIS 2019</t>
  </si>
  <si>
    <t>EXTENSIONS OF DYNAMIC PROGRAMMING FOR COMBINATORIAL OPTIMIZATION AND DATA MINING</t>
  </si>
  <si>
    <t>ADVANCED TECHNOLOGIES, SYSTEMS, AND APPLICATIONS III, VOL 1</t>
  </si>
  <si>
    <t>SHEEPGRASS (LEYMUS CHINENSIS): AN ENVIRONMENTALLY FRIENDLY NATIVE GRASS FOR ANIMALS</t>
  </si>
  <si>
    <t>CONTEXT-AWARE SYSTEMS AND APPLICATIONS, AND NATURE OF COMPUTATION AND COMMUNICATION</t>
  </si>
  <si>
    <t>DEVELOPMENTS AND THE APPLICATIONS OF THE NUMERICAL ALGORITHMS IN SIMULATING THE INCOMPRESSIBLE MAGNETOHYDRODYNAMICS WITH COMPLEX BOUNDARIES AND FREE SURFACES</t>
  </si>
  <si>
    <t>CURRENT TRENDS IN DYNAMICAL SYSTEMS IN BIOLOGY AND NATURAL SCIENCES</t>
  </si>
  <si>
    <t>ENVIRONMENTAL EDUCATION AND ECOTOURISM</t>
  </si>
  <si>
    <t>SIMULATIONS AND OPTICAL DIAGNOSTICS FOR INTERNAL COMBUSTION ENGINES: CURRENT STATUS AND WAY FORWARD</t>
  </si>
  <si>
    <t>ESSENTIALS OF BIOINFORMATICS, VOL III: IN SILICO LIFE SCIENCES: AGRICULTURE</t>
  </si>
  <si>
    <t>RNA-CHROMATIN INTERACTIONS</t>
  </si>
  <si>
    <t>DATA COLLECTION IN FRAGILE STATES: INNOVATIONS FROM AFRICA AND BEYOND</t>
  </si>
  <si>
    <t>ENGINEER OF THE XXI CENTURY</t>
  </si>
  <si>
    <t>GEOLOGY OF THE OMAN MOUNTAINS, EASTERN ARABIA</t>
  </si>
  <si>
    <t>CONTEMPORARY TRENDS AND CHALLENGES IN FINANCE</t>
  </si>
  <si>
    <t>INFORMATION RETRIEVAL (CCIR 2019)</t>
  </si>
  <si>
    <t>COGNITIVE COMPUTING - ICCC 2019</t>
  </si>
  <si>
    <t>ORGANOMETALLICS IN PROCESS CHEMISTRY</t>
  </si>
  <si>
    <t>CONTINUOUS SEMIGROUPS OF HOLOMORPHIC SELF-MAPS OF THE UNIT DISC</t>
  </si>
  <si>
    <t>PROTESTANTISM IN XIAMEN: THEN AND NOW</t>
  </si>
  <si>
    <t>ECOLOGY AND CONSERVATION OF TROPICAL UNGULATES IN LATIN AMERICA</t>
  </si>
  <si>
    <t>MEDIENRAUM DIASPORA: VERORTUNGEN ZEITGENOSSISCHER IRANISCHER DIASPORAFILME</t>
  </si>
  <si>
    <t>ADVANCES IN HUMAN ERROR, RELIABILITY, RESILIENCE, AND PERFORMANCE</t>
  </si>
  <si>
    <t>WELLBEING AND DEVOLUTION: REFRAMING THE ROLE OF GOVERNMENT IN SCOTLAND, WALES AND NORTHERN IRELAND</t>
  </si>
  <si>
    <t>PUBLIC ADMINISTRATION IN EUROPE: THE CONTRIBUTION OF EGPA</t>
  </si>
  <si>
    <t>INDIGENOUS PACIFIC APPROACHES TO CLIMATE CHANGE: AOTEAROA/NEW ZEALAND</t>
  </si>
  <si>
    <t>MASSACHUSETTS GENERAL HOSPITAL TEXTBOOK ON DIVERSITY AND CULTURAL SENSITIVITY IN MENTAL HEALTH, 2ND EDITION</t>
  </si>
  <si>
    <t>PERIODIC AND NON-PERIODIC FEVERS</t>
  </si>
  <si>
    <t>NAVIGATING INSTITUTIONAL RACISM IN BRITISH UNIVERSITIES</t>
  </si>
  <si>
    <t>EMERGING TECHNOLOGIES FOR THE ANALYSIS OF FORENSIC TRACES</t>
  </si>
  <si>
    <t>CLOUD COMPUTING AND BIG DATA: TECHNOLOGIES, APPLICATIONS AND SECURITY</t>
  </si>
  <si>
    <t>FEMALE URINARY TRACT INFECTIONS IN CLINICAL PRACTICE</t>
  </si>
  <si>
    <t>BILINGUAL EDUCATION AND MINORITY LANGUAGE MAINTENANCE IN CHINA: THE ROLE OF SCHOOLS IN SAVING THE YI LANGUAGE</t>
  </si>
  <si>
    <t>COMPUTER SECURITY: ESORICS 2019 INTERNATIONAL WORKSHOPS, IOSEC, MSTEC, AND FINSEC</t>
  </si>
  <si>
    <t>FLOODS AND LONG-TERM WATER-LEVEL CHANGES IN MEDIEVAL HUNGARY</t>
  </si>
  <si>
    <t>RETURN TO SPORT AFTER ACL RECONSTRUCTION AND OTHER KNEE OPERATIONS: LIMITING THE RISK OF REINJURY AND MAXIMIZING ATHLETIC PERFORMANCE</t>
  </si>
  <si>
    <t>CONTESTING GLOBALIZATION AND INTERNATIONALIZATION OF HIGHER EDUCATION: DISCOURSE AND RESPONSES IN THE ASIA PACIFC REGION</t>
  </si>
  <si>
    <t>INFORMATICS IN SCHOOLS: ENGAGING LEARNERS IN COMPUTATIONAL THINKING, ISSEP 2020</t>
  </si>
  <si>
    <t>CRITICAL CARE OF CHILDREN WITH HEART DISEASE, 2 EDITION</t>
  </si>
  <si>
    <t>WORLD CONGRESS ON ENGINEERING AND TECHNOLOGY; INNOVATION AND ITS SUSTAINABILITY 2018</t>
  </si>
  <si>
    <t>ROLE OF PUBLIC SECTOR IN LOCAL ECONOMIC AND TERRITORIAL DEVELOPMENT: INNOVATION IN CENTRAL, EASTERN AND SOUTH EASTERN EUROPE</t>
  </si>
  <si>
    <t>CHALLENGES IN SOCIAL NETWORK RESEARCH: METHODS AND APPLICATIONS</t>
  </si>
  <si>
    <t>BULLETIN DE LA SOCIETE DE PATHOLOGIE EXOTIQUE</t>
  </si>
  <si>
    <t>PATHOLOGY;PUBLIC, ENVIRONMENTAL &amp; OCCUPATIONAL HEALTH;TROPICAL MEDICINE</t>
  </si>
  <si>
    <t>CENTRAL NERVOUS SYSTEM METASTASES</t>
  </si>
  <si>
    <t>FRAILTY AND SARCOPENIA IN CIRRHOSIS: THE BASICS, THE CHALLENGES, AND THE FUTURE</t>
  </si>
  <si>
    <t>DEVELOPMENTAL STATE BUILDING: THE POLITICS OF EMERGING ECONOMIES</t>
  </si>
  <si>
    <t>LOGIC-BASED PROGRAM SYNTHESIS AND TRANSFORMATION, LOPSTR 2018</t>
  </si>
  <si>
    <t>CELL CULTURE TECHNIQUES, 2ND EDITION</t>
  </si>
  <si>
    <t>GLOBALIZATION, TRANSFORMATION, AND CULTURES IN EARLY CHILDHOOD EDUCATION AND CARE: RECONCEPTUALIZATION AND COMPARISON</t>
  </si>
  <si>
    <t>ADVANCES IN POWER AND CONTROL ENGINEERING, GUCON 2019</t>
  </si>
  <si>
    <t>ADVANCES IN DIGITAL FORENSICS XVI</t>
  </si>
  <si>
    <t>MATHEMATICAL ANALYSIS OF THE NAVIER-STOKES EQUATIONS</t>
  </si>
  <si>
    <t>REDEFINING TEACHING COMPETENCE THROUGH IMMERSIVE PROGRAMS: PRACTICES FOR CULTURALLY SUSTAINING CLASSROOMS</t>
  </si>
  <si>
    <t>EXPLORING BETTY A. REARDON'S PERSPECTIVE ON PEACE EDUCATION: LOOKING BACK, LOOKING FORWARD</t>
  </si>
  <si>
    <t>BEHCET SYNDROME, 2ND EDITION</t>
  </si>
  <si>
    <t>MODELING ENERGETIC EFFICIENCY OF BIOFUELS PRODUCTION</t>
  </si>
  <si>
    <t>NANOMATERIALS FOR REGENERATIVE MEDICINE</t>
  </si>
  <si>
    <t>CULTURE IN EDUCATION AND EDUCATION IN CULTURE: TENSIONED DIALOGUES AND CREATIVE CONSTRUCTIONS</t>
  </si>
  <si>
    <t>PREMALIGNANT CONDITIONS OF THE ORAL CAVITY</t>
  </si>
  <si>
    <t>METALLOCOFACTORS THAT ACTIVATE SMALL MOLECULES: WITH FOCUS ON BIOINORGANIC CHEMISTRY</t>
  </si>
  <si>
    <t>COMPREHENSIVE CARDIOVASCULAR MEDICINE IN THE PRIMARY CARE SETTING, 2ND EDITION</t>
  </si>
  <si>
    <t>FASHION SUPPLY CHAIN MANAGEMENT IN ASIA: CONCEPTS, MODELS, AND CASES</t>
  </si>
  <si>
    <t>KUPFFER CELLS</t>
  </si>
  <si>
    <t>MATHEMATICAL AND COMPUTATIONAL ONCOLOGY, ISMCO 2019</t>
  </si>
  <si>
    <t>CAPTURE-RECAPTURE: PARAMETER ESTIMATION FOR OPEN ANIMAL POPULATIONS</t>
  </si>
  <si>
    <t>KNOWLEDGE GRAPHS AND SEMANTIC WEB, KGSWC 2020</t>
  </si>
  <si>
    <t>TEACHING THE CONTENT AREAS TO ENGLISH LANGUAGE LEARNERS IN SECONDARY SCHOOLS: ENGLISH LANGUAGE ARTS, MATHEMATICS, SCIENCE, AND SOCIAL STUDIES</t>
  </si>
  <si>
    <t>WATER RESOURCES MANAGEMENT IN BALKAN COUNTRIES</t>
  </si>
  <si>
    <t>ADVANCES IN CONTROL SYSTEMS AND ITS INFRASTRUCTURE, ICPCCI 2019</t>
  </si>
  <si>
    <t>ADVANCES IN NON-INTEGER ORDER CALCULUS AND ITS APPLICATIONS</t>
  </si>
  <si>
    <t>REINVENTING MECHATRONICS: DEVELOPING FUTURE DIRECTIONS FOR MECHATRONICS</t>
  </si>
  <si>
    <t>ADVANCED INTELLIGENT SYSTEMS FOR SUSTAINABLE DEVELOPMENT (AI2SD'2019): VOL 7 - ADVANCED INTELLIGENT SYSTEMS FOR SUSTAINABLE DEVELOPMENT APPLIED IN ENERGY AND ELECTRICAL ENGINEERING</t>
  </si>
  <si>
    <t>REGULATING WATER SECURITY IN UNCONVENTIONAL OIL AND GAS</t>
  </si>
  <si>
    <t>STROKE BIOMARKERS</t>
  </si>
  <si>
    <t>CHINESE ENVIRONMENTAL HUMANITIES: PRACTICES OF ENVIRONING AT THE MARGINS</t>
  </si>
  <si>
    <t>COLLABORATION TECHNOLOGIES AND SOCIAL COMPUTING (CRIWG+COLLABTECH 2019)</t>
  </si>
  <si>
    <t>TRANSLATING THE PARIS AGREEMENT INTO ACTION IN THE PACIFIC</t>
  </si>
  <si>
    <t>CONCEPTIONS AND MISCONCEPTIONS OF LEGISLATION</t>
  </si>
  <si>
    <t>SERVICE-ORIENTED COMPUTING, ICSOC 2019</t>
  </si>
  <si>
    <t>GENDER, DISCOURSE AND IDEOLOGY IN ITALIAN</t>
  </si>
  <si>
    <t>CANCER STEM CELL RESISTANCE TO TARGETED THERAPY</t>
  </si>
  <si>
    <t>WATER-ASSOCIATED INFECTIOUS DISEASES</t>
  </si>
  <si>
    <t>DIRECTED MOTIVATIONAL CURRENTS IN L2: EXPLORING THE EFFECTS ON SELF AND COMMUNICATION</t>
  </si>
  <si>
    <t>INFORMATION SYSTEMS SECURITY (ICISS 2019)</t>
  </si>
  <si>
    <t>NEW MILLENNIUM SOLAR PHYSICS</t>
  </si>
  <si>
    <t>IMAGE PROCESSING AND COMMUNICATIONS CHALLENGES 10</t>
  </si>
  <si>
    <t>PROCEEDINGS OF THE INTERNATIONAL CONFERENCE ON SENSING AND IMAGING</t>
  </si>
  <si>
    <t>NANOMATERIALS FOR ECO-FRIENDLY APPLICATIONS</t>
  </si>
  <si>
    <t>MYCODEGRADATION OF LIGNOCELLULOSES</t>
  </si>
  <si>
    <t>PROCEEDINGS OF THE IBERIAN MEETING ON RHEOLOGY (IBEREO 2019)</t>
  </si>
  <si>
    <t>PICK UP AND OOCYTE MANAGEMENT</t>
  </si>
  <si>
    <t>STEM CELL TRANSPLANTATION FOR AUTOIMMUNE DISEASES AND INFLAMMATION</t>
  </si>
  <si>
    <t>CARDIOVASCULAR ENGINEERING: TECHNOLOGICAL ADVANCEMENTS, REVIEWS, AND APPLICATIONS</t>
  </si>
  <si>
    <t>LITERACY EDUCATION AND INDIGENOUS AUSTRALIANS: THEORY, RESEARCH AND PRACTICE</t>
  </si>
  <si>
    <t>LARGE DAMS: LONG TERM IMPACTS ON RIVERINE COMMUNITIES AND FREE FLOWING RIVERS</t>
  </si>
  <si>
    <t>MODERN SUBJECTIVITIES IN WORLD SOCIETY: GLOBAL STRUCTURES AND LOCAL PRACTICES</t>
  </si>
  <si>
    <t>CHALLENGES OF URBAN MOBILITY, TRANSPORT COMPANIES AND SYSTEMS</t>
  </si>
  <si>
    <t>ARCHAEOLOGIES OF THE BRITISH IN LATIN AMERICA</t>
  </si>
  <si>
    <t>MACHINE LEARNING IN SPORTS: IDENTIFYING POTENTIAL ARCHERS</t>
  </si>
  <si>
    <t>UNCERTAINTY DATA IN INTERVAL-VALUED FUZZY SET THEORY: PROPERTIES, ALGORITHMS AND APPLICATIONS</t>
  </si>
  <si>
    <t>SCHOOL PSYCHOPHARMACOLOGY: TRANSLATING RESEARCH INTO PRACTICE</t>
  </si>
  <si>
    <t>DUNHUANG GROTTOES AND GLOBAL EDUCATION: PHILOSOPHICAL, SPIRITUAL, SCIENTIFIC, AND AESTHETIC INSIGHTS</t>
  </si>
  <si>
    <t>STATISTICS AND DATA SCIENCE, RSSDS 2019</t>
  </si>
  <si>
    <t>WIND ENERGY EXPLOITATION IN URBAN ENVIRONMENT (TURBWIND 2018)</t>
  </si>
  <si>
    <t>BASIC NEUROBIOLOGY TECHNIQUES</t>
  </si>
  <si>
    <t>GEOTECHNICS FOR NATURAL DISASTER MITIGATION AND MANAGEMENT</t>
  </si>
  <si>
    <t>BIOGEOGRAPHY-BASED OPTIMIZATION: ALGORITHMS AND APPLICATIONS</t>
  </si>
  <si>
    <t>CONTROLLABILITY AND MINIMUM ENERGY CONTROL</t>
  </si>
  <si>
    <t>ADVANCES IN HUMAN FACTORS IN ROBOTS AND UNMANNED SYSTEMS</t>
  </si>
  <si>
    <t>BIOIMAGE DATA ANALYSIS WORKFLOWS</t>
  </si>
  <si>
    <t>PCM-BASED BUILDING ENVELOPE SYSTEMS: INNOVATIVE ENERGY SOLUTIONS FOR PASSIVE DESIGN</t>
  </si>
  <si>
    <t>PROLACTIN DISORDERS: FROM BASIC SCIENCE TO CLINICAL MANAGEMENT</t>
  </si>
  <si>
    <t>MINIMAL CELLS: DESIGN, CONSTRUCTION, BIOTECHNOLOGICAL APPLICATIONS</t>
  </si>
  <si>
    <t>GENOME DATA ANALYSIS</t>
  </si>
  <si>
    <t>MEASUREMENT OF NONLINEAR ULTRASONIC CHARACTERISTICS</t>
  </si>
  <si>
    <t>COMPUTER AND INFORMATION SCIENCE (ICIS 2018)</t>
  </si>
  <si>
    <t>TUMOR MICROENVIRONMENTS IN ORGANS: FROM THE BRAIN TO THE SKIN, PT B</t>
  </si>
  <si>
    <t>UTILISING BIOMASS IN BIOTECHNOLOGY: A CIRCULAR APPROACH DISCUSSING THE PRETREATMENT OF BIOMASS, ITS APPLICATIONS AND ECONOMIC CONSIDERATIONS</t>
  </si>
  <si>
    <t>CHINA'S POWER IN AFRICA: A NEW GLOBAL ORDER</t>
  </si>
  <si>
    <t>MICROBIAL TRANSPOSON MUTAGENESIS: PROTOCOLS AND APPLICATIONS</t>
  </si>
  <si>
    <t>HYBRID RENEWABLE ENERGY SYSTEMS: OPTIMIZATION AND POWER MANAGEMENT CONTROL</t>
  </si>
  <si>
    <t>EDDY-CURRENT NONDESTRUCTIVE EVALUATION</t>
  </si>
  <si>
    <t>ELEMENTARY MATHEMATICS CURRICULUM MATERIALS</t>
  </si>
  <si>
    <t>EPIDEMIC-LOGISTICS MODELING: A NEW PERSPECTIVE ON OPERATIONS RESEARCH</t>
  </si>
  <si>
    <t>BIOTECHNOLOGICAL ADVANCES, PHYTOCHEMICAL ANALYSIS AND ETHNOMEDICAL IMPLICATIONS OF SAPINDUS SPECIES</t>
  </si>
  <si>
    <t>EQTL ANALYSIS: METHODS AND PROTOCOLS</t>
  </si>
  <si>
    <t>PARABOLIC WAVE EQUATIONS WITH APPLICATIONS</t>
  </si>
  <si>
    <t>RECENT ADVANCES IN INTELLIGENT INFORMATION SYSTEMS AND APPLIED MATHEMATICS</t>
  </si>
  <si>
    <t>FASCIOLA HEPATICA</t>
  </si>
  <si>
    <t>HOST STARS AND THEIR EFFECTS ON EXOPLANET ATMOSPHERES: AN INTRODUCTORY OVERVIEW</t>
  </si>
  <si>
    <t>DISINFORMATION IN OPEN ONLINE MEDIA, MISDOOM 2020</t>
  </si>
  <si>
    <t>BETA MARITIMA: THE ORIGIN OF BEETS, 2ND EDITION</t>
  </si>
  <si>
    <t>SOCIAL SCIENCE RESEARCH ETHICS IN AFRICA</t>
  </si>
  <si>
    <t>ANIMAL MODELS OF NEUROTRAUMA</t>
  </si>
  <si>
    <t>SECURITY AND TRUST MANAGEMENT, STM 2019</t>
  </si>
  <si>
    <t>AUSTRIAN JOURNAL OF CLINICAL ENDOCRINOLOGY AND METABOLISM</t>
  </si>
  <si>
    <t>INFECTIONS AND THE RHEUMATIC DISEASES</t>
  </si>
  <si>
    <t>MODELLING AND DEVELOPMENT OF INTELLIGENT SYSTEMS, MDIS 2019</t>
  </si>
  <si>
    <t>SYNTHETIC BIOLOGY 2020: FRONTIERS IN RISK ANALYSIS AND GOVERNANCE</t>
  </si>
  <si>
    <t>THIRTY YEARS OF POLITICAL CAMPAIGNING IN CENTRAL AND EASTERN EUROPE</t>
  </si>
  <si>
    <t>ADVANCES IN DIGITAL FORENSICS XV</t>
  </si>
  <si>
    <t>GEOSPATIAL TECHNOLOGIES FOR URBAN HEALTH</t>
  </si>
  <si>
    <t>COMPUTATIONAL GEOMECHANICS AND HYDRAULIC STRUCTURES</t>
  </si>
  <si>
    <t>ADVANCED HYBRID INFORMATION PROCESSING, ADHIP 2019, PT I</t>
  </si>
  <si>
    <t>DYNAMIN SUPERFAMILY GTPASES</t>
  </si>
  <si>
    <t>DATA-DRIVEN MODELING FOR SUSTAINABLE ENGINEERING, ICEASSM 2017</t>
  </si>
  <si>
    <t>2ND INTERNATIONAL CONFERENCE ON 5G FOR UBIQUITOUS CONNECTIVITY, 5GU 2018</t>
  </si>
  <si>
    <t>STUDY ON MAGNETOHYDRODYNAMIC TURBULENCE AND ITS ASTROPHYSICAL APPLICATIONS</t>
  </si>
  <si>
    <t>ADVANCES IN INFORMATION AND COMPUTER SECURITY (IWSEC 2020)</t>
  </si>
  <si>
    <t>WATER HYACINTH</t>
  </si>
  <si>
    <t>GEOSPATIAL TECHNOLOGY: APPLICATION IN WATER RESOURCES MANAGEMENT</t>
  </si>
  <si>
    <t>MPC-BASED REFERENCE GOVERNORS: THEORY AND CASE STUDIES</t>
  </si>
  <si>
    <t>NUMERICAL SOFTWARE VERIFICATION</t>
  </si>
  <si>
    <t>CORPORATE SOCIAL RESPONSIBILITY IN BRAZIL: THE FUTURE IS NOW</t>
  </si>
  <si>
    <t>NIGERIA-SOUTH AFRICA RELATIONS AND REGIONAL HEGEMONIC COMPETENCE</t>
  </si>
  <si>
    <t>CORPORATE SOCIAL RESPONSIBILITY AND CORPORATE CHANGE: INSTITUTIONAL AND ORGANIZATIONAL PERSPECTIVES</t>
  </si>
  <si>
    <t>VASCULAR PLANT COMMUNITIES OF MOROCCO: PHYTOSOCIOLOGY, ECOLOGY AND GEOGRAPHY</t>
  </si>
  <si>
    <t>THERMAL PROCESSES IN WELDING</t>
  </si>
  <si>
    <t>PARASITE AND DISEASE SPREAD BY MAJOR RIVERS ON EARTH: PAST AND FUTURE PERSPECTIVES</t>
  </si>
  <si>
    <t>SYSTEM ANALYSIS AND MODELING: LANGUAGES, METHODS, AND TOOLS FOR INDUSTRY 4.0, SAM 2019</t>
  </si>
  <si>
    <t>CHANGING GLOBAL ORDER: CHALLENGES AND PROSPECTS</t>
  </si>
  <si>
    <t>ARTIFICIAL EVOLUTION, EA 2019</t>
  </si>
  <si>
    <t>MATRICES, STATISTICS AND BIG DATA</t>
  </si>
  <si>
    <t>MATHEMATICAL TOPICS ON REPRESENTATIONS OF ORDERED STRUCTURES AND UTILITY THEORY: ESSAYS IN HONOR OF PROFESSOR GHANSHYAM B. MEHTA</t>
  </si>
  <si>
    <t>TRADITIONAL FOODS: HISTORY, PREPARATION, PROCESSING AND SAFETY</t>
  </si>
  <si>
    <t>SCHOOL MATHEMATICS CURRICULA: ASIAN PERSPECTIVES AND GLIMPSES OF REFORM</t>
  </si>
  <si>
    <t>EFFICIENCY, EQUITY AND WELL-BEING IN SELECTED AFRICAN COUNTRIES</t>
  </si>
  <si>
    <t>ADVANCES IN BIOMETRICS: MODERN METHODS AND IMPLEMENTATION STRATEGIES</t>
  </si>
  <si>
    <t>HYBRID SYSTEMS BIOLOGY (HSB 2019)</t>
  </si>
  <si>
    <t>NUCLEAR EMERGENCIES: A HOLISTIC APPROACH TO PREPAREDNESS AND RESPONSE</t>
  </si>
  <si>
    <t>ALGORITHMS FOR SENSOR SYSTEMS, ALGOSENSORS 2019</t>
  </si>
  <si>
    <t>PERIODIC TABLE I: HISTORICAL DEVELOPMENT AND ESSENTIAL FEATURES</t>
  </si>
  <si>
    <t>INVESTIGATING RADICALIZATION TRENDS: CASE STUDIES IN EUROPE AND ASIA</t>
  </si>
  <si>
    <t>SELF, RELATIONAL SOCIOLOGY, AND MORALITY IN PRACTICE</t>
  </si>
  <si>
    <t>INFORMATION TECHNOLOGY, SYSTEMS RESEARCH, AND COMPUTATIONAL PHYSICS</t>
  </si>
  <si>
    <t>MEAN FIELD GAMES</t>
  </si>
  <si>
    <t>APTAMERS: BIOTECHNOLOGICAL APPLICATIONS OF A NEXT GENERATION TOOL</t>
  </si>
  <si>
    <t>LANGUAGES, DESIGN METHODS, AND TOOLS FOR ELECTRONIC SYSTEM DESIGN, FDL 2018</t>
  </si>
  <si>
    <t>ARTIFICIAL INTELLIGENCE AND MOBILE SERVICES - AIMS 2019</t>
  </si>
  <si>
    <t>ICT INNOVATIONS 2019: BIG DATA PROCESSING AND MINING</t>
  </si>
  <si>
    <t>INTERNATIONALISATION OF THE LABOUR QUESTION: IDEOLOGICAL ANTAGONISM, WORKERS' MOVEMENTS AND THE ILO SINCE 1919</t>
  </si>
  <si>
    <t>GLOBAL CHANGES: ETHICS, POLITICS AND ENVIRONMENT IN THE CONTEMPORARY TECHNOLOGICAL WORLD</t>
  </si>
  <si>
    <t>VIOLENCE AGAINST OLDER WOMEN, VOL II: RESPONSES</t>
  </si>
  <si>
    <t>ADAPTIVE AND INTELLIGENT CONTROL OF MICROBIAL FUEL CELLS</t>
  </si>
  <si>
    <t>COMBINATORIAL OPTIMIZATION PROBLEMS IN PLANNING AND DECISION MAKING: THEORY AND APPLICATIONS</t>
  </si>
  <si>
    <t>FAMILY, SCHOOL, AND COMMUNITY PARTNERSHIPS FOR STUDENTS WITH DISABILITIES</t>
  </si>
  <si>
    <t>CHANGING CONTEXTS AND SHIFTING ROLES OF THE INDIAN STATE: NEW PERSPECTIVES ON DEVELOPMENT DYNAMICS</t>
  </si>
  <si>
    <t>CALPAIN: METHODS AND PROTOCOLS</t>
  </si>
  <si>
    <t>FINTECH, BIGTECH AND BANKS: DIGITALISATION AND ITS IMPACT ON BANKING BUSINESS MODELS</t>
  </si>
  <si>
    <t>DAMAGE TOLERANCE OF METALLIC AIRCRAFT STRUCTURES: MATERIALS AND NUMERICAL MODELLING</t>
  </si>
  <si>
    <t>CORPUS-BASED TRANSLATION AND INTERPRETING STUDIES IN CHINESE CONTEXTS: PRESENT AND FUTURE</t>
  </si>
  <si>
    <t>DEVELOPMENT AND SUSTAINABLE GROWTH OF MAURITIUS</t>
  </si>
  <si>
    <t>NEW FRONTIERS IN NATURAL RESOURCES MANAGEMENT IN AFRICA</t>
  </si>
  <si>
    <t>INDIAN COTTON TEXTILES IN WEST AFRICA: AFRICAN AGENCY, CONSUMER DEMAND AND THE MAKING OF THE GLOBAL ECONOMY, 1750-1850</t>
  </si>
  <si>
    <t>PHYSICAL PROPERTIES AND BEHAVIOUR OF HIGH-PERFORMANCE CONCRETE AT HIGH TEMPERATURE: STATE-OF-THE-ART REPORT OF THE RILEM TECHNICAL COMMITTEE 227-HPB</t>
  </si>
  <si>
    <t>JOHN DEWEY AND THE NOTION OF TRANS-ACTION: A SOCIOLOGICAL REPLY ON RETHINKING RELATIONS AND SOCIAL PROCESSES</t>
  </si>
  <si>
    <t>STUDIES OF THE BIOGEOCHEMISTRY OF TYPICAL ESTUARIES AND BAYS IN CHINA</t>
  </si>
  <si>
    <t>CHINA 40 YEARS INFRASTRUCTURE CONSTRUCTION</t>
  </si>
  <si>
    <t>RECENT ADVANCES IN COMMUNICATION INFRASTRUCTURE</t>
  </si>
  <si>
    <t>ADVANCED TARGETED NANOMEDICINE: A COMMUNICATION ENGINEERING SOLUTION</t>
  </si>
  <si>
    <t>MEN'S EXPERIENCES OF VIOLENCE IN INTIMATE RELATIONSHIPS</t>
  </si>
  <si>
    <t>ORIGIN OF DIALOGUE IN THE NEWS MEDIA</t>
  </si>
  <si>
    <t>DISCOURSES OF SOUTHEAST ASIA: A SOCIAL SEMIOTIC PERSPECTIVE</t>
  </si>
  <si>
    <t>PERIODIZING CAPITALISM AND CAPITALIST EXTINCTION</t>
  </si>
  <si>
    <t>FOOD SAFETY &amp; MYCOTOXINS</t>
  </si>
  <si>
    <t>5G FOR FUTURE WIRELESS NETWORKS</t>
  </si>
  <si>
    <t>BUSINESS MODELS AND ICT TECHNOLOGIES FOR THE FASHION SUPPLY CHAIN: PROCEEDINGS OF IT4FASHION 2017 AND IT4FASHION 2018</t>
  </si>
  <si>
    <t>THAWING PERMAFROST</t>
  </si>
  <si>
    <t>PEACEBUILDING AND THE ARTS</t>
  </si>
  <si>
    <t>ISOMORPHISMS, SYMMETRY AND COMPUTATIONS IN ALGEBRAIC GRAPH THEORY</t>
  </si>
  <si>
    <t>ASSESSING WASTEWATER MANAGEMENT IN INDIA</t>
  </si>
  <si>
    <t>METAHEURISTICS ALGORITHMS IN POWER SYSTEMS</t>
  </si>
  <si>
    <t>MULTIPLE-ASPECT ANALYSIS OF SEMANTIC TRAJECTORIES</t>
  </si>
  <si>
    <t>ENTREPRENEURSHIP AND INNOVATION: THEORY, PRACTICE AND CONTEXT, 4TH EDITION</t>
  </si>
  <si>
    <t>INTERDISCIPLINARY INVESTIGATIONS INTO THE LVOV-WARSAW SCHOOL</t>
  </si>
  <si>
    <t>SERVICES - SERVICES 2019</t>
  </si>
  <si>
    <t>CLIMATE CHANGE, DISASTERS, SUSTAINABILITY TRANSITION AND PEACE IN THE ANTHROPOCENE</t>
  </si>
  <si>
    <t>MOBILE BRAIN-BODY IMAGING AND THE NEUROSCIENCE OF ART, INNOVATION AND CREATIVITY</t>
  </si>
  <si>
    <t>CONTROL INSTRUMENTATION SYSTEMS, CISCON 2018</t>
  </si>
  <si>
    <t>MULTI-AGENT-BASED SIMULATION XIX</t>
  </si>
  <si>
    <t>SECURE IMAGE TRANSMISSION IN WIRELESS SENSOR NETWORK (WSN) APPLICATIONS</t>
  </si>
  <si>
    <t>CRIME SOLVABILITY FACTORS: POLICE RESOURCES AND CRIME DETECTION</t>
  </si>
  <si>
    <t>LIVER TRANSPLANTATION AND HEPATOBILIARY SURGERY: INTERPLAY OF TECHNICAL AND THEORETICAL ASPECTS</t>
  </si>
  <si>
    <t>MULTISCALE MODELS OF BRAIN DISORDERS</t>
  </si>
  <si>
    <t>INDIRECT REPORTS AND PRAGMATICS IN THE WORLD LANGUAGES</t>
  </si>
  <si>
    <t>ADVANCES IN VISION RESEARCH, VOL II: GENETIC EYE RESEARCH IN ASIA AND THE PACIFIC</t>
  </si>
  <si>
    <t>CLIMATE CHANGE AND RENEWABLE ENERGY: HOW TO END THE CLIMATE CRISIS</t>
  </si>
  <si>
    <t>NUCLEAR DEVIANCE: STIGMA POLITICS AND THE RULES OF THE NONPROLIFERATION GAME</t>
  </si>
  <si>
    <t>PROTEST PUBLICS: TOWARD A NEW CONCEPT OF MASS CIVIC ACTION</t>
  </si>
  <si>
    <t>EDUCATION IN JAPAN: A COMPREHENSIVE ANALYSIS OF EDUCATION REFORMS AND PRACTICES</t>
  </si>
  <si>
    <t>GENETICS AND GENOMICS OF LINUM</t>
  </si>
  <si>
    <t>TRANSACTIONS ON EDUTAINMENT XV</t>
  </si>
  <si>
    <t>SWISS PUBLIC ADMINISTRATION: MAKING THE STATE WORK SUCCESSFULLY</t>
  </si>
  <si>
    <t>ARCHAEOLOGY OF MANILA GALLEON SEAPORTS AND EARLY MARITIME GLOBALIZATION</t>
  </si>
  <si>
    <t>GLOBAL GOVERNANCE AND MUSLIM ORGANIZATIONS</t>
  </si>
  <si>
    <t>DEVELOPING ENGAGED AND ENTREPRENEURIAL UNIVERSITIES: THEORIES, CONCEPTS AND EMPIRICAL FINDINGS</t>
  </si>
  <si>
    <t>BECOMING AND BEING A CAMP COUNSELLOR: DISCOURSE, POWER RELATIONS AND EMOTIONS</t>
  </si>
  <si>
    <t>QUALITY: DOMAINS AND DIMENSIONS</t>
  </si>
  <si>
    <t>ADVANCED HYBRID INFORMATION PROCESSING, ADHIP 2019, PT II</t>
  </si>
  <si>
    <t>IUTAM SYMPOSIUM ON INTELLIGENT MULTIBODY SYSTEMS - DYNAMICS, CONTROL, SIMULATION</t>
  </si>
  <si>
    <t>SWITCHING EQUIPMENT</t>
  </si>
  <si>
    <t>FUZZY LINEAR PROGRAMMING: SOLUTION TECHNIQUES AND APPLICATIONS</t>
  </si>
  <si>
    <t>SOILS OF INDIA</t>
  </si>
  <si>
    <t>OMICS APPROACHES TO UNDERSTANDING MUSCLE BIOLOGY</t>
  </si>
  <si>
    <t>DIFFERENCE EQUATIONS AND DISCRETE DYNAMICAL SYSTEMS WITH APPLICATIONS, ICDEA 2018</t>
  </si>
  <si>
    <t>BASELINE OF RUSSIAN ARCTIC LAWS</t>
  </si>
  <si>
    <t>SUSTAINABLE AGRICULTURE: BIOTECHNIQUES IN PLANT BIOLOGY</t>
  </si>
  <si>
    <t>RECONFIGURING TRANSREGIONALISATION IN THE GLOBAL SOUTH: AFRICAN-ASIAN ENCOUNTERS</t>
  </si>
  <si>
    <t>VERMIN, VICTIMS AND DISEASE: BRITISH DEBATES OVER BOVINE TUBERCULOSIS AND BADGERS</t>
  </si>
  <si>
    <t>HYDROLOGY AND LIMNOLOGY OF CENTRAL ASIA</t>
  </si>
  <si>
    <t>COMMUNICATION IN THE ERA OF ATTENTION SCARCITY</t>
  </si>
  <si>
    <t>EXPLORATIONS IN THE HISTORY AND HERITAGE OF MACHINES AND MECHANISMS</t>
  </si>
  <si>
    <t>TOTAL SCAR MANAGEMENT: FROM LASERS TO SURGERY FOR SCARS, KELOIDS, AND SCAR CONTRACTURES</t>
  </si>
  <si>
    <t>UNIVERSITIES IN THE NETWORKED SOCIETY: CULTURAL DIVERSITY AND DIGITAL COMPETENCES IN LEARNING COMMUNITIES</t>
  </si>
  <si>
    <t>ISOTOPE GEOLOGY OF THE NORILSK DEPOSITS</t>
  </si>
  <si>
    <t>ANTHROPOLOGICAL DATA IN THE DIGITAL AGE: NEW POSSIBILITIES - NEW CHALLENGES</t>
  </si>
  <si>
    <t>DYNAMIC STABILITY AND BIFURCATION IN NONCONSERVATIVE MECHANICS</t>
  </si>
  <si>
    <t>ANTHROPOGENIC SOILS IN JAPAN</t>
  </si>
  <si>
    <t>PATTERNS AND MECHANISMS OF CLIMATE, PALEOCLIMATE AND PALEOENVIRONMENTAL CHANGES FROM LOW-LATITUDE REGIONS</t>
  </si>
  <si>
    <t>RETHINKING TRANSITIONAL GENDER JUSTICE: TRANSFORMATIVE APPROACHES IN POST-CONFLICT SETTINGS</t>
  </si>
  <si>
    <t>SOJOURNS IN PROBABILITY THEORY AND STATISTICAL PHYSICS - I: SPIN GLASSES AND STATISTICAL MECHANICS, A FESTSCHRIFT FOR CHARLES M. NEWMAN</t>
  </si>
  <si>
    <t>PHRASEOLOGY AND STYLE IN SUBGENRES OF THE NOVEL: A SYNTHESIS OF CORPUS AND LITERARY PERSPECTIVES</t>
  </si>
  <si>
    <t>JOURNALISMUS IN DEUTSCHLAND, OSTERREICH UND DER SCHWEIZ</t>
  </si>
  <si>
    <t>PATIENT ENGAGEMENT: HOW PATIENT-PROVIDER PARTNERSHIPS TRANSFORM HEALTHCARE ORGANIZATIONS</t>
  </si>
  <si>
    <t>ALGORITHMIC ASPECTS OF CLOUD COMPUTING (ALGOCLOUD 2018)</t>
  </si>
  <si>
    <t>DIGITAL TV AND MULTIMEDIA COMMUNICATION</t>
  </si>
  <si>
    <t>ISLAM AND MUSLIMS IN THE WEST: MAJOR ISSUES AND DEBATES</t>
  </si>
  <si>
    <t>MOLECULAR PHARMACOGNOSY, 2ND EDITION</t>
  </si>
  <si>
    <t>JOINT MODELS OF NEURAL AND BEHAVIORAL DATA</t>
  </si>
  <si>
    <t>RECENT ADVANCES IN INTELLIGENT ASSISTIVE TECHNOLOGIES: PARADIGMS AND APPLICATIONS</t>
  </si>
  <si>
    <t>TRAVERSING THE DOCTORATE: REFECTIONS AND STRATEGIES FROM STUDENTS, SUPERVISORS AND ADMINISTRATORS</t>
  </si>
  <si>
    <t>REVENUE MANAGEMENT AND PRICING ANALYTICS</t>
  </si>
  <si>
    <t>SUSTAINABLE THOUGHTS IN GROUND IMPROVEMENT AND SOIL STABILITY</t>
  </si>
  <si>
    <t>SUSTAINABLE AGRICULTURE REVIEWS 37: CARBON SEQUESTRATION, VOL. 1: INTRODUCTION AND BIOCHEMICAL METHODS</t>
  </si>
  <si>
    <t>ETHICS, SELF-STUDY RESEARCH METHODOLOGY AND TEACHER EDUCATION</t>
  </si>
  <si>
    <t>CHALLENGING THE BORDERS OF JUSTICE IN THE AGE OF MIGRATIONS</t>
  </si>
  <si>
    <t>HYPERBARIC OXYGENATION THERAPY: MOLECULAR MECHANISMS AND CLINICAL APPLICATIONS</t>
  </si>
  <si>
    <t>INNOVATION, REGIONAL INTEGRATION, AND DEVELOPMENT IN AFRICA: RETHINKING THEORIES, INSTITUTIONS, AND POLICIES</t>
  </si>
  <si>
    <t>SOFTWARE DEFINED SYSTEMS</t>
  </si>
  <si>
    <t>DRUG DISCOVERY IN JAPAN: INVESTIGATING THE SOURCES OF INNOVATION</t>
  </si>
  <si>
    <t>ADVANCES AND NEW TRENDS IN ENVIRONMENTAL INFORMATICS: ICT FOR SUSTAINABLE SOLUTIONS</t>
  </si>
  <si>
    <t>APPLICATION OF BAMBOO IN BUILDING ENVELOPE</t>
  </si>
  <si>
    <t>MARY AND EARLY CHRISTIAN WOMEN: HIDDEN LEADERSHIP</t>
  </si>
  <si>
    <t>EQUITY IN EXCELLENCE: EXPERIENCES OF EAST ASIAN HIGH-PERFORMING EDUCATION SYSTEMS</t>
  </si>
  <si>
    <t>SKATEBOARDING AND RELIGION</t>
  </si>
  <si>
    <t>IRAQI KURDISTAN'S STATEHOOD ASPIRATIONS: A POLITICAL ECONOMY APPROACH</t>
  </si>
  <si>
    <t>INTELLECTUALS AND FASCISM IN INTERWAR ROMANIA: THE CRITERION ASSOCIATION</t>
  </si>
  <si>
    <t>QUEEN CAROLINE AND SIR WILLIAM GELL: A STUDY IN ROYAL PATRONAGE AND CLASSICAL SCHOLARSHIP</t>
  </si>
  <si>
    <t>FORMAL ASPECTS OF COMPONENT SOFTWARE, FACS 2019</t>
  </si>
  <si>
    <t>FEAR OF SNAKES: EVOLUTIONARY AND PSYCHOBIOLOGICAL PERSPECTIVES ON OUR INNATE FEAR</t>
  </si>
  <si>
    <t>ARTIFICIAL LIFE AND EVOLUTIONARY COMPUTATION, WIVACE 2018</t>
  </si>
  <si>
    <t>NANOPARTICLES IN CATALYSIS</t>
  </si>
  <si>
    <t>SCHOOL TURNAROUND POLICIES AND PRACTICES IN THE US: LEARNING FROM FAILED SCHOOL REFORM</t>
  </si>
  <si>
    <t>SEMANTIC TECHNOLOGY, JIST 2019</t>
  </si>
  <si>
    <t>BIOMEDICAL VISUALISATION, VOL 7</t>
  </si>
  <si>
    <t>CANCER CELL METABOLISM: A POTENTIAL TARGET FOR CANCER THERAPY</t>
  </si>
  <si>
    <t>INFORMATION SYSTEMS FOR INDUSTRY 4.0</t>
  </si>
  <si>
    <t>PROCEEDINGS OF THE 8TH INTERNATIONAL CONFERENCE ON SCIENCES OF ELECTRONICS, TECHNOLOGIES OF INFORMATION AND TELECOMMUNICATIONS (SETIT'18), VOL.2</t>
  </si>
  <si>
    <t>MULTIMODALITY IMAGING: FOR INTRAVASCULAR APPLICATION</t>
  </si>
  <si>
    <t>ANALYSIS OF IMAGES, SOCIAL NETWORKS AND TEXTS (AIST 2019)</t>
  </si>
  <si>
    <t>MECHANICAL ENERGY STORAGE FOR RENEWABLE AND SUSTAINABLE ENERGY RESOURCES</t>
  </si>
  <si>
    <t>SEXUAL CRIME, RELIGION AND SPIRITUALITY</t>
  </si>
  <si>
    <t>WELLBEING, RESILIENCE AND SUSTAINABILITY: THE NEW TRINITY OF GOVERNANCE</t>
  </si>
  <si>
    <t>GAME THEORY, THE INTERNET OF THINGS AND 5G NETWORKS: UTILIZING GAME THEORETIC MODELS TO CHARACTERIZE CHALLENGING SCENARIOS</t>
  </si>
  <si>
    <t>EVIDENCE-BASED PRACTICE IN CLINICAL SOCIAL WORK, 2ND EDITION</t>
  </si>
  <si>
    <t>PLASTICITY-DAMAGE COUPLINGS: FROM SINGLE CRYSTAL TO POLYCRYSTALLINE MATERIALS</t>
  </si>
  <si>
    <t>THEORY AND APPLICATIONS OF TIME SERIES ANALYSIS</t>
  </si>
  <si>
    <t>SUSTAINABLE AGRICULTURE REVIEWS 40</t>
  </si>
  <si>
    <t>HEMODYNAMIC MONITORING</t>
  </si>
  <si>
    <t>SCHOLARS AND SCHOLARSHIP IN LATE BABYLONIAN URUK</t>
  </si>
  <si>
    <t>ETHIOPIAN MIGRANT DOMESTIC WORKERS: MIGRANT AGENCY AND SOCIAL CHANGE</t>
  </si>
  <si>
    <t>MULTISCALE MECHANOBIOLOGY IN TISSUE ENGINEERING</t>
  </si>
  <si>
    <t>ADVANCES IN ENGINEERING DESIGN AND SIMULATION</t>
  </si>
  <si>
    <t>RURAL AREAS BETWEEN REGIONAL NEEDS AND GLOBAL CHALLENGES: TRANSFORMATION IN RURAL SPACE</t>
  </si>
  <si>
    <t>OTHER GLOBES: PAST AND PERIPHERAL IMAGINATIONS OF GLOBALIZATION</t>
  </si>
  <si>
    <t>INTELLIGENT ROBOTICS AND APPLICATIONS</t>
  </si>
  <si>
    <t>FERROELECTRIC-GATE FIELD EFFECT TRANSISTOR MEMORIES: DEVICE PHYSICS AND APPLICATIONS, 2ND EDITION</t>
  </si>
  <si>
    <t>APPLICATION OF THE WATER FOOTPRINT: WATER STRESS ANALYSIS AND ALLOCATION</t>
  </si>
  <si>
    <t>PET/CT FOR INFLAMMATORY DISEASES: BASIC SCIENCES, TYPICAL CASES, AND REVIEW</t>
  </si>
  <si>
    <t>COMPUTER SUPPORTED QUALITATIVE RESEARCH: NEW TRENDS ON QUALITATIVE RESEARCH (WCQR2019)</t>
  </si>
  <si>
    <t>HISTORY OF TERRESTRIAL MAMMALS IN SOUTH AMERICA</t>
  </si>
  <si>
    <t>3D BIOPRINTING: MODELING IN VITRO TISSUES AND ORGANS USING TISSUE-SPECIFIC BIOINKS</t>
  </si>
  <si>
    <t>ADVANCED COMPUTATIONAL METHODS FOR KNOWLEDGE ENGINEERING (ICCSAMA 2019)</t>
  </si>
  <si>
    <t>BEYOND INTERACTIONS, INTERACT 2019</t>
  </si>
  <si>
    <t>INDUSTRY 4.0: TRENDS IN MANAGEMENT OF INTELLIGENT MANUFACTURING SYSTEMS</t>
  </si>
  <si>
    <t>CHINA'S DEVELOPMENT UNDER A DIFFERENTIAL URBANIZATION MODEL</t>
  </si>
  <si>
    <t>SINGULAR RANDOM DYNAMICS: CETRARO, ITALY 2016</t>
  </si>
  <si>
    <t>ROTATING MACHINERIES: ASPECTS OF OPERATION AND MAINTENANCE</t>
  </si>
  <si>
    <t>CANCER GENETICS AND THERAPEUTICS: FOCUS ON PHYTOCHEMICALS</t>
  </si>
  <si>
    <t>GASTROPARESIS: A COMPREHENSIVE APPROACH TO EVALUATION AND MANAGEMENT</t>
  </si>
  <si>
    <t>BUILDING A CASHLESS SOCIETY: THE SWEDISH ROUTE TO THE FUTURE OF CASH PAYMENTS</t>
  </si>
  <si>
    <t>STATISTICAL METHODS FOR EXPERIMENTAL RESEARCH IN EDUCATION AND PSYCHOLOGY</t>
  </si>
  <si>
    <t>J.W.R. WHITEHAND AND THE HISTORICO-GEOGRAPHICAL APPROACH TO URBAN MORPHOLOGY</t>
  </si>
  <si>
    <t>COMPLEX NETWORKS IN SOFTWARE, KNOWLEDGE, AND SOCIAL SYSTEMS</t>
  </si>
  <si>
    <t>NANOTECHNOLOGY CHARACTERIZATION TOOLS FOR ENVIRONMENT, HEALTH, AND SAFETY</t>
  </si>
  <si>
    <t>ADVANCES IN AIR POLLUTION PROFILING AND CONTROL</t>
  </si>
  <si>
    <t>TOURISM PRODUCT DEVELOPMENT IN CHINA, ASIAN AND EUROPEAN COUNTRIES</t>
  </si>
  <si>
    <t>ADVANCES IN AUTOMATION AND ROBOTICS RESEARCH</t>
  </si>
  <si>
    <t>BORDEROLOGY: CROSS-DISCIPLINARY INSIGHTS FROM THE BORDER ZONE: ALONG THE GREEN BELT</t>
  </si>
  <si>
    <t>CLIMATE CHANGE IMPACTS ON HYDROLOGICAL PROCESSES AND SEDIMENT DYNAMICS: MEASUREMENT, MODELLING AND MANAGEMENT</t>
  </si>
  <si>
    <t>AUTISM IN THE WORKPLACE: CREATING POSITIVE EMPLOYMENT AND CAREER OUTCOMES FOR GENERATION A</t>
  </si>
  <si>
    <t>EURASIAN ECONOMIC PERSPECTIVES</t>
  </si>
  <si>
    <t>RETHINKING 21ST CENTURY DIVERSITY IN TEACHER PREPARATION, K-12 EDUCATION, AND SCHOOL POLICY: THEORY, RESEARCH, AND PRACTICE</t>
  </si>
  <si>
    <t>THEOLOGY AND ECCLESIOLOGY OF THE PRAYER BOOK CRISIS, 1906-1928</t>
  </si>
  <si>
    <t>POLITICAL SYMBOLS AND NATIONAL IDENTITY IN TIMOR-LESTE</t>
  </si>
  <si>
    <t>WOMEN'S EVERYDAY LIVES IN WAR AND PEACE IN THE SOUTH CAUCASUS</t>
  </si>
  <si>
    <t>RESISTANCE AND COLONIALISM: INSURGENT PEOPLES IN WORLD HISTORY</t>
  </si>
  <si>
    <t>NEUROCRITICAL CARE INFORMATICS: TRANSLATING RAW DATA INTO BEDSIDE ACTION</t>
  </si>
  <si>
    <t>ADVANCES IN MEMBRANE PROTEINS: BUILDING, SIGNALING AND MALFUNCTION</t>
  </si>
  <si>
    <t>NUCLEAR MEDICINE IN INFECTIOUS DISEASES</t>
  </si>
  <si>
    <t>CHANNEL MODELING IN 5G WIRELESS COMMUNICATION SYSTEMS</t>
  </si>
  <si>
    <t>INTELLIGENT CONTROL OF CONNECTED PLUG-IN HYBRID ELECTRIC VEHICLES</t>
  </si>
  <si>
    <t>CONTESTED TRANSPARENCIES, SOCIAL MOVEMENTS AND THE PUBLIC SPHERE: MULTI-DISCIPLINARY PERSPECTIVES</t>
  </si>
  <si>
    <t>PARALLEL COMPUTING HITS THE POWER WALL: PRINCIPLES, CHALLENGES, AND A SURVEY OF SOLUTIONS</t>
  </si>
  <si>
    <t>FORENSIC MEDICINE AND HUMAN CELL RESEARCH: NEW PERSPECTIVE AND BIOETHICS</t>
  </si>
  <si>
    <t>KOREAN PEACE PROCESS AND CIVIL SOCIETY: TOWARDS STRATEGIC PEACEBUILDING</t>
  </si>
  <si>
    <t>VAGUENESS AND RATIONALITY IN LANGUAGE USE AND COGNITION</t>
  </si>
  <si>
    <t>EMOTIONS AND LONELINESS IN A NETWORKED SOCIETY</t>
  </si>
  <si>
    <t>URINE: PROMISING BIOMARKER SOURCE FOR EARLY DISEASE DETECTION</t>
  </si>
  <si>
    <t>FOREGUT SURGERY: ACHALASIA, GASTROESOPHAGEAL REFLUX DISEASE AND OBESITY</t>
  </si>
  <si>
    <t>BANANA RIPENING: SCIENCE AND TECHNOLOGY</t>
  </si>
  <si>
    <t>MANAGEMENT OF ENDOMETRIAL CANCER</t>
  </si>
  <si>
    <t>CHAOS AND COMPLEX SYSTEMS</t>
  </si>
  <si>
    <t>KNOWLEDGE AND THE INDIAN OCEAN: INTANGIBLE NETWORKS OF WESTERN INDIA AND BEYOND</t>
  </si>
  <si>
    <t>CARDIORENAL SYNDROME IN HEART FAILURE</t>
  </si>
  <si>
    <t>METABOLIC PATHWAY ENGINEERING</t>
  </si>
  <si>
    <t>CHINESE OIL ENTERPRISES IN LATIN AMERICA: CORPORATE SOCIAL RESPONSIBILITY</t>
  </si>
  <si>
    <t>4TH INTERNATIONAL CONFERENCE ON INTERNET OF THINGS AND CONNECTED TECHNOLOGIES (ICIOTCT), 2019: INTERNET OF THINGS AND CONNECTED TECHNOLOGIES</t>
  </si>
  <si>
    <t>LATIN AMERICA IN TIMES OF GLOBAL ENVIRONMENTAL CHANGE</t>
  </si>
  <si>
    <t>COSSERAT CONTINUUM MECHANICS: WITH APPLICATIONS TO GRANULAR MEDIA</t>
  </si>
  <si>
    <t>GOVERNMENT PERFORMANCE MANAGEMENT IN CHINA: THEORY AND PRACTICE</t>
  </si>
  <si>
    <t>CIVIL PROTECTION COOPERATION IN THE EUROPEAN UNION: HOW TRUST AND ADMINISTRATIVE CULTURE MATTER FOR CRISIS MANAGEMENT</t>
  </si>
  <si>
    <t>SECONDARY HYPERTENSION: SCREENING, DIAGNOSIS AND TREATMENT</t>
  </si>
  <si>
    <t>AD HOC NETWORKS, ADHOCNETS 2018</t>
  </si>
  <si>
    <t>STEREOPSIS AND HYGIENE</t>
  </si>
  <si>
    <t>GLOBAL TRADE AND MEDIATISED ENVIRONMENTAL PROTEST: THE VIEW FROM HERE</t>
  </si>
  <si>
    <t>INTERNATIONAL INVESTMENT LAW AND THE LAW OF ARMED CONFLICT</t>
  </si>
  <si>
    <t>SOFTWARE ENGINEERING AND FORMAL METHODS, SEFM 2019</t>
  </si>
  <si>
    <t>PSYCHIATRY AND DECOLONISATION IN UGANDA</t>
  </si>
  <si>
    <t>IMMUNOEPIDEMIOLOGY</t>
  </si>
  <si>
    <t>ADVANCES IN TRANSLATIONAL NEUROSCIENCE OF EYE MOVEMENT DISORDERS</t>
  </si>
  <si>
    <t>BIOMEDICAL SIGNALS AND SENSORS III: LINKING ELECTRIC BIOSIGNALS AND BIOMEDICAL SENSORS</t>
  </si>
  <si>
    <t>PUTTING SOCIAL MEDIA AND NETWORKING DATA IN PRACTICE FOR EDUCATION, PLANNING, PREDICTION AND RECOMMENDATION</t>
  </si>
  <si>
    <t>IMPACT OF EDUCATION IN SOUTH ASIA: PERSPECTIVES FROM SRI LANKA TO NEPAL</t>
  </si>
  <si>
    <t>FROM ASTROPHYSICS TO UNCONVENTIONAL COMPUTATION: ESSAYS PRESENTED TO SUSAN STEPNEY ON THE OCCASION OF HER 60TH BIRTHDAY</t>
  </si>
  <si>
    <t>UNDERWATER REAL-TIME 3D ACOUSTICAL IMAGING: THEORY, ALGORITHM AND SYSTEM DESIGN</t>
  </si>
  <si>
    <t>MOLECULAR GENETICS OF INFLAMMATORY BOWEL DISEASE, 2ND EDITION</t>
  </si>
  <si>
    <t>VIBRATIONAL (INFRARED AND RAMAN) SPECTRA OF MINERALS AND RELATED COMPOUNDS</t>
  </si>
  <si>
    <t>ANTI-NEUTROPHIL CYTOPLASMIC ANTIBODY (ANCA) ASSOCIATED VASCULITIS</t>
  </si>
  <si>
    <t>GEOMETRIC ASPECTS OF FUNCTIONAL ANALYSIS: ISRAEL SEMINAR (GAFA) 2017-2019, VOL I</t>
  </si>
  <si>
    <t>COMPUTATIONAL AND EXPERIMENTAL APPROACHES IN MATERIALS SCIENCE AND ENGINEERING, CNNTECH 2019</t>
  </si>
  <si>
    <t>BIOMECHANICAL PRINCIPLES AND APPLICATIONS IN SPORTS</t>
  </si>
  <si>
    <t>SOFT POWER: THE FORCES OF ATTRACTION IN INTERNATIONAL RELATIONS</t>
  </si>
  <si>
    <t>SCIENCE OF WOUND HEALING AND DRESSING MATERIALS</t>
  </si>
  <si>
    <t>ARTIFICIAL INTELLIGENCE FOR KNOWLEDGE MANAGEMENT, AI4KM 2017</t>
  </si>
  <si>
    <t>PATIENT-CENTERED CLINICAL CARE FOR AFRICAN AMERICANS: A CONCISE, EVIDENCE-BASED GUIDE TO IMPORTANT DIFFERENCES AND BETTER OUTCOMES</t>
  </si>
  <si>
    <t>PERFORMANCE EVALUATION CRITERIA IN HEAT TRANSFER ENHANCEMENT</t>
  </si>
  <si>
    <t>AGGRESSIVE LYMPHOMAS</t>
  </si>
  <si>
    <t>REFUGEES AND FORCED MIGRATION IN THE HORN AND EASTERN AFRICA: TRENDS, CHALLENGES AND OPPORTUNITIES</t>
  </si>
  <si>
    <t>CONCEPTS AND APPROACHES FOR SUSTAINABILITY MANAGEMENT</t>
  </si>
  <si>
    <t>SURGERY FOR GYNECOLOGIC CANCER</t>
  </si>
  <si>
    <t>LINKED DEMOCRACY: FOUNDATIONS, TOOLS, AND APPLICATIONS</t>
  </si>
  <si>
    <t>DYNAMICS AND MECHANISM OF HUMAN THERMAL ADAPTATION IN BUILDING ENVIRONMENT: A GLIMPSE TO ADAPTIVE THERMAL COMFORT IN BUILDINGS</t>
  </si>
  <si>
    <t>NUCLEAR POWER PLANTS: INNOVATIVE TECHNOLOGIES FOR INSTRUMENTATION AND CONTROL SYSTEMS (ISNPP 2019)</t>
  </si>
  <si>
    <t>HAYEK: A COLLABORATIVE BIOGRAPHY, PT VIII: THE CONSTITUTION OF LIBERTY: SHOOTING IN COLD BLOOD, HAYEK'S PLAN FOR THE FUTURE OF DEMOCRACY</t>
  </si>
  <si>
    <t>UNESCO MEMORY OF THE WORLD PROGRAMME: KEY ASPECTS AND RECENT DEVELOPMENTS</t>
  </si>
  <si>
    <t>ENDOMETRIAL GENE EXPRESSION: AN EMERGING PARADIGM FOR REPRODUCTIVE DISORDERS</t>
  </si>
  <si>
    <t>FINANCIAL DIMENSIONS OF MARKETING DECISIONS</t>
  </si>
  <si>
    <t>UKRAINE IN TRANSFORMATION: FROM SOVIET REPUBLIC TO EUROPEAN SOCIETY</t>
  </si>
  <si>
    <t>LEADERSHIP AND CHANGE MANAGEMENT</t>
  </si>
  <si>
    <t>MODEL-DRIVEN ENGINEERING AND SOFTWARE DEVELOPMENT, MODELSWARD 2019</t>
  </si>
  <si>
    <t>AD HOC NETWORKS, ADHOCNETS 2019</t>
  </si>
  <si>
    <t>MATHEMATICAL APPROACH TO CLIMATE CHANGE AND ITS IMPACTS: MAC2I</t>
  </si>
  <si>
    <t>FEAR AND UNCERTAINTY IN EUROPE: THE RETURN TO REALISM?</t>
  </si>
  <si>
    <t>RACE, NATION AND GENDER IN MODERN ITALY: INTERSECTIONAL REPRESENTATIONS IN VISUAL CULTURE</t>
  </si>
  <si>
    <t>EUROVISIONS: IDENTITY AND THE INTERNATIONAL POLITICS OF THE EUROVISION SONG CONTEST SINCE 1956</t>
  </si>
  <si>
    <t>HUMAN RIGHTS AS BATTLEFIELDS: CHANGING PRACTICES AND CONTESTATIONS</t>
  </si>
  <si>
    <t>MENTORSHIP, LEADERSHIP, AND RESEARCH: THEIR PLACE WITHIN THE SOCIAL SCIENCE CURRICULUM</t>
  </si>
  <si>
    <t>BIOLOGY AND ECOLOGY OF VENOMOUS MARINE CNIDARIANS</t>
  </si>
  <si>
    <t>INFORMATION SYSTEMS ARCHITECTURE AND TECHNOLOGY, ISAT 2019, PT III</t>
  </si>
  <si>
    <t>SUBSTRATE ANALYSIS FOR EFFECTIVE BIOFUELS PRODUCTION</t>
  </si>
  <si>
    <t>PROGRESS IN THE CHEMISTRY OF ORGANIC NATURAL PRODUCTS, VOL 109</t>
  </si>
  <si>
    <t>CURATING ISLAMIC ART WORLDWIDE: FROM MALACCA TO MANCHESTER</t>
  </si>
  <si>
    <t>BUSINESS PROCESS CROWDSOURCING: CONCEPT, ONTOLOGY AND DECISION SUPPORT</t>
  </si>
  <si>
    <t>BHASKARA-PRABHA</t>
  </si>
  <si>
    <t>QUEST FOR A DIVIDED WELFARE STATE: SWEDEN IN THE ERA OF PRIVATIZATION</t>
  </si>
  <si>
    <t>MONOGRAPHS IN TANG OFFICIAL HISTORIOGRAPHY: PERSPECTIVES FROM THE TECHNICAL TREATISES OF THE HISTORY OF SUI (SUI SHU)</t>
  </si>
  <si>
    <t>KNOWLEDGE-BASED SOFTWARE ENGINEERING: 2018, JCKBSE 2018</t>
  </si>
  <si>
    <t>DOUBLE-EDGED POLITICS ON WOMEN'S RIGHTS IN THE MENA REGION</t>
  </si>
  <si>
    <t>MEDICAL EDUCATION IN PULMONARY, CRITICAL CARE, AND SLEEP MEDICINE: ADVANCED CONCEPTS AND STRATEGIES</t>
  </si>
  <si>
    <t>INVISIBILIZATION OF SUFFERING: THE MORAL GRAMMAR OF DISRESPECT</t>
  </si>
  <si>
    <t>PSYCHOLOGY AND ONTOLOGY IN PLATO</t>
  </si>
  <si>
    <t>COLD MICRO METAL FORMING: RESEARCH REPORT OF THE COLLABORATIVE RESEARCH CENTER MICRO COLD FORMING (SFB 747), BREMEN, GERMANY: FINAL REPORT OF THE DFG COLLABORATIVE RESEARCH CENTER 747</t>
  </si>
  <si>
    <t>STATIC ANALYSIS (SAS 2020)</t>
  </si>
  <si>
    <t>GEOLOGY, CHEMISTRY AND GENESIS OF THERMAL SPRINGS OF ODISHA, INDIA</t>
  </si>
  <si>
    <t>UNBLOCK THE BLOCKCHAIN</t>
  </si>
  <si>
    <t>HIGHER EDUCATION AND BELIEF SYSTEMS IN THE ASIA PACIFIC REGION: KNOWLEDGE, SPIRITUALITY, RELIGION, AND STRUCTURES OF FAITH</t>
  </si>
  <si>
    <t>HIMALAYA ON THE THRESHOLD OF CHANGE</t>
  </si>
  <si>
    <t>PATTERN RECOGNITION APPLICATIONS AND METHODS (ICPRAM 2019)</t>
  </si>
  <si>
    <t>POLITICAL HEGEMONY AND SOCIAL COMPLEXITY: MECHANISMS OF POWER AFTER GRAMSCI</t>
  </si>
  <si>
    <t>ECONOMIC HISTORY OF DEVELOPMENT IN SUB-SAHARAN AFRICA: ECONOMIC TRANSFORMATIONS AND POLITICAL CHANGES</t>
  </si>
  <si>
    <t>BLUEFIN TUNA FISHERY IN THE BAY OF BISCAY: ITS RELATIONSHIP WITH THE CRISIS OF CATCHES OF LARGE SPECIMENS IN THE EAST ATLANTIC FISHERIES FROM THE 1960S</t>
  </si>
  <si>
    <t>MOBILIZING TRADITIONS IN THE FIRST WAVE OF THE BRITISH ANIMAL DEFENSE MOVEMENT</t>
  </si>
  <si>
    <t>COSPLAY AND THE ART OF PLAY: EXPLORING SUB-CULTURE THROUGH ART</t>
  </si>
  <si>
    <t>BLOCKCHAIN TECHNOLOGY AND APPLICATION: SECOND CCF CHINA BLOCKCHAIN CONFERENCE (CBCC 2019)</t>
  </si>
  <si>
    <t>ULTIMATE PERFORMANCE ANALYSIS TOOL (UPATO): IMPLEMENTATION OF NETWORK MEASURES BASED ON ADJACENCY MATRICES FOR TEAM SPORTS</t>
  </si>
  <si>
    <t>SURGERY OF THE CRANIO-VERTEBRAL JUNCTION</t>
  </si>
  <si>
    <t>FINANCIAL SPECULATION AND FICTITIOUS PROFITS: A MARXIST ANALYSIS</t>
  </si>
  <si>
    <t>INDIGENOUS IDENTITY OF THE SOUTH SAAMI: HISTORICAL AND POLITICAL PERSPECTIVES ON A MINORITY WITHIN A MINORITY</t>
  </si>
  <si>
    <t>DENTAL IMPLANT TREATMENT IN MEDICALLY COMPROMISED PATIENTS</t>
  </si>
  <si>
    <t>GENERAL ANESTHESIA RESEARCH</t>
  </si>
  <si>
    <t>WAR-TIME CARE WORK AND PEACEBUILDING IN AFRICA: THE FORGOTTEN ONE</t>
  </si>
  <si>
    <t>DISSIDENTS IN COMMUNIST CENTRAL EUROPE: HUMAN RIGHTS AND THE EMERGENCE OF NEW TRANSNATIONAL ACTORS</t>
  </si>
  <si>
    <t>INFECTIOUS DISEASES IN SOLID-ORGAN TRANSPLANT RECIPIENTS: A PRACTICAL APPROACH</t>
  </si>
  <si>
    <t>RISE OF POST-MODERN CONSERVATISM: NEOLIBERALISM, POST-MODERN CULTURE, AND REACTIONARY POLITICS</t>
  </si>
  <si>
    <t>NEW DEVELOPMENTS IN ADSORPTION/SEPARATION OF SMALL MOLECULES BY ZEOLITES</t>
  </si>
  <si>
    <t>RUSSIA IN THE CHANGING INTERNATIONAL SYSTEM</t>
  </si>
  <si>
    <t>GRADUATE SKILLS AND GAME-BASED LEARNING: USING VIDEO GAMES FOR EMPLOYABILITY IN HIGHER EDUCATION</t>
  </si>
  <si>
    <t>DEPRIVATION, INEQUALITY AND POLARIZATION: ESSAYS IN HONOUR OF SATYA RANJAN CHAKRAVARTY</t>
  </si>
  <si>
    <t>ENGINEERING OF MICRO/NANO BIOSYSTEMS: FUNDAMENTALS &amp; APPLICATIONS</t>
  </si>
  <si>
    <t>GENDER TRAINING: A TRANSFORMATIVE TOOL FOR GENDER EQUALITY</t>
  </si>
  <si>
    <t>FAILURE OF FINANCIAL REGULATION: WHY A MAJOR CRISIS COULD HAPPEN AGAIN</t>
  </si>
  <si>
    <t>SPEKTRUM DER AUGENHEILKUNDE</t>
  </si>
  <si>
    <t>INTEGRATIVE OPHTHALMOLOGY</t>
  </si>
  <si>
    <t>PADIATRIE UND PADOLOGIE</t>
  </si>
  <si>
    <t>CONSTRUCTING HUMAN TRAFFCKING: EVANGELICALS, FEMINISTS, AND AN UNEXPECTED ALLIANCE</t>
  </si>
  <si>
    <t>INTERNATIONAL CONFERENCE ON BIOMEDICAL AND HEALTH INFORMATICS</t>
  </si>
  <si>
    <t>CYBERSPACE SAFETY AND SECURITY, PT I</t>
  </si>
  <si>
    <t>YOUR POST HAS BEEN REMOVED: TECH GIANTS AND FREEDOM OF SPEECH</t>
  </si>
  <si>
    <t>NODE-TO-NODE APPROACHING IN WIRELESS MESH CONNECTIVITY</t>
  </si>
  <si>
    <t>BRAIN AT RISK: ASSOCIATIONS BETWEEN DISEASE AND COGNITION</t>
  </si>
  <si>
    <t>GLOBAL ECONOMICS AND MANAGEMENT: TRANSITION TO ECONOMY 4.0</t>
  </si>
  <si>
    <t>EURASIP JOURNAL ON EMBEDDED SYSTEMS</t>
  </si>
  <si>
    <t>LOGISTICS AND GLOBAL VALUE CHAINS IN AFRICA: THE IMPACT ON TRADE AND DEVELOPMENT</t>
  </si>
  <si>
    <t>INCLUSIVE ROBOTICS FOR A BETTER SOCIETY, INBOTS 2018</t>
  </si>
  <si>
    <t>SWITZERLAND AND MIGRATION: HISTORICAL AND CURRENT PERSPECTIVES ON A CHANGING LANDSCAPE</t>
  </si>
  <si>
    <t>NANOMEDICINE IN BRAIN DISEASES: PRINCIPLES AND APPLICATION</t>
  </si>
  <si>
    <t>COMPUTER SCIENCE - CACIC 2018</t>
  </si>
  <si>
    <t>CURRICULUM IN INTERNATIONAL CONTEXTS: UNDERSTANDING COLONIAL, IDEOLOGICAL, AND NEOLIBERAL INFUENCES</t>
  </si>
  <si>
    <t>IMMUNO-ONCOLOGY: CELLULAR AND TRANSLATIONAL APPROACHES</t>
  </si>
  <si>
    <t>THIN-WALLED LAMINATED STRUCTURES: BUCKLING, VIBRATIONS AND THEIR SUPPRESSION</t>
  </si>
  <si>
    <t>CONTAGION AND THE SHAKESPEAREAN STAGE</t>
  </si>
  <si>
    <t>CHANGING DIGITAL GEOGRAPHIES: TECHNOLOGIES, ENVIRONMENTS AND PEOPLE</t>
  </si>
  <si>
    <t>PERIPHERAL INTERVENTIONAL MANAGEMENT IN HEADACHE</t>
  </si>
  <si>
    <t>ADULTERATION IN HERBAL DRUGS: A BURNING ISSUE</t>
  </si>
  <si>
    <t>INFRARED THERMOGRAPHY FOR BUILDING MOISTURE INSPECTION</t>
  </si>
  <si>
    <t>DEUTSCHE ZEITSCHRIFT FUR AKUPUNKTUR</t>
  </si>
  <si>
    <t>SOFTWARE QUALITY: QUALITY INTELLIGENCE IN SOFTWARE AND SYSTEMS ENGINEERING</t>
  </si>
  <si>
    <t>INFORMATION SYSTEMS ARCHITECTURE AND TECHNOLOGY, ISAT 2019, PT I</t>
  </si>
  <si>
    <t>TOWARDS A LIBERATORY EPISTEMOLOGY</t>
  </si>
  <si>
    <t>EMERGING TECHNOLOGIES FOR AUTHORIZATION AND AUTHENTICATION, ETAA 2019</t>
  </si>
  <si>
    <t>REVISITING THE TOOLBOX OF DISCOURSE STUDIES: NEW TRAJECTORIES IN METHODOLOGY, OPEN DATA, AND VISUALIZATION</t>
  </si>
  <si>
    <t>ENDOVASCULAR RESUSCITATION AND TRAUMA MANAGEMENT: BLEEDING AND HAEMODYNAMIC CONTROL</t>
  </si>
  <si>
    <t>STRATEGIC LEADERSHIP IN SOCIAL WORK EDUCATION</t>
  </si>
  <si>
    <t>FAITH-BASED ORGANIZATIONS AND SOCIAL WELFARE: ASSOCIATIONAL LIFE AND RELIGION IN CONTEMPORARY WESTERN EUROPE</t>
  </si>
  <si>
    <t>BISEXUALITY AND THE WESTERN CHRISTIAN CHURCH: THE DAMAGE OF SILENCE</t>
  </si>
  <si>
    <t>HEALTHCARE SERVICE MANAGEMENT: A DATA-DRIVEN SYSTEMS APPROACH</t>
  </si>
  <si>
    <t>CREATIVITY IN MUSIC EDUCATION</t>
  </si>
  <si>
    <t>SUSTAINABLE AGRICULTURE REVIEWS 38: CARBON SEQUESTRATION VOL. 2 MATERIALS AND CHEMICAL METHODS</t>
  </si>
  <si>
    <t>INOSITOL PHOSPHATES: METHODS AND PROTOCOLS</t>
  </si>
  <si>
    <t>NEGLECTED TROPICAL DISEASES - EAST ASIA</t>
  </si>
  <si>
    <t>WELFARE STATE AND THE DEMOCRATIC CITIZEN: HOW SOCIAL POLICIES SHAPE POLITICAL EQUALITY</t>
  </si>
  <si>
    <t>ON THE MOVE TO MEANINGFUL INTERNET SYSTEMS, OTM 2019</t>
  </si>
  <si>
    <t>NEAPOLITAN VOLCANOES: A TRIP AROUND VESUVIUS, CAMPI FLEGREI AND ISCHIA</t>
  </si>
  <si>
    <t>FOSTERING INNOVATION FOR AGRICULTURE 4.0: A COMPREHENSIVE PLANT GERMPLASM SYSTEM</t>
  </si>
  <si>
    <t>GENTRIFICATION AND DISPLACEMENT: THE FORCED RELOCATION OF PUBLIC HOUSING TENANTS IN INNER-SYDNEY</t>
  </si>
  <si>
    <t>ACHIEVING THE SUSTAINABLE MANAGEMENT OF FORESTS</t>
  </si>
  <si>
    <t>FUNCTIONAL ANALYSIS AND OPTIMIZATION METHODS IN HADRON PHYSICS</t>
  </si>
  <si>
    <t>WEB AND BIG DATA, APWEB-WAIM 2019</t>
  </si>
  <si>
    <t>PERFORMANCE EVALUATION: FOUNDATIONS AND CHALLENGES</t>
  </si>
  <si>
    <t>PERSPECTIVES ON COMMUNITY WELL-BEING</t>
  </si>
  <si>
    <t>POWDERY MILDEW DISEASE OF CRUCIFERS: BIOLOGY, ECOLOGY AND DISEASE MANAGEMENT</t>
  </si>
  <si>
    <t>PROCEEDINGS OF ELM-2017</t>
  </si>
  <si>
    <t>OPINION DYNAMICS AND THE EVOLUTION OF SOCIAL POWER IN SOCIAL NETWORKS</t>
  </si>
  <si>
    <t>ACTUARIAL ASPECTS OF LONG TERM CARE</t>
  </si>
  <si>
    <t>GENETICS OF RARE AUTOIMMUNE DISEASES</t>
  </si>
  <si>
    <t>THERMOPHILES FOR BIOTECH INDUSTRY: A BIOPROCESS TECHNOLOGY PERSPECTIVE</t>
  </si>
  <si>
    <t>HEAT TRANSFER DUE TO LAMINAR NATURAL CONVECTION OF NANOFLUIDS: THEORY AND CALCULATION</t>
  </si>
  <si>
    <t>BIG SCIENTIFIC DATA MANAGEMENT</t>
  </si>
  <si>
    <t>MOLAR INCISOR HYPOMINERALIZATION</t>
  </si>
  <si>
    <t>PLACING THE PUBLIC IN PUBLIC HEALTH IN POST-WAR BRITAIN, 1948-2012</t>
  </si>
  <si>
    <t>EXPLORING THE EARLY DIGITAL</t>
  </si>
  <si>
    <t>ADVANCED ANALYTICS AND LEARNING ON TEMPORAL DATA, AALTD 2019</t>
  </si>
  <si>
    <t>COOPERATIVE CONTROL OF NONLINEAR NETWORKED SYSTEMS: INFINITE-TIME AND FINITE-TIME DESIGN METHODS</t>
  </si>
  <si>
    <t>INTELLIGENT SPECTRUM HANDOVERS IN COGNITIVE RADIO NETWORKS</t>
  </si>
  <si>
    <t>INTELLIGENT TRANSPORT SYSTEMS</t>
  </si>
  <si>
    <t>CANCER DRUG DELIVERY SYSTEMS BASED ON THE TUMOR MICROENVIRONMENT</t>
  </si>
  <si>
    <t>RESISTANCE TO TARGETED THERAPIES IN LYMPHOMAS</t>
  </si>
  <si>
    <t>EMBEDDING SPACE IN AFRICAN SOCIETY: THE UNITED NATIONS SUSTAINABLE DEVELOPMENT GOALS 2030 SUPPORTED BY SPACE APPLICATIONS</t>
  </si>
  <si>
    <t>ANATOMY AND EXAMINATION IN OCULAR TRAUMA</t>
  </si>
  <si>
    <t>LAW, PUBLIC POLICIES AND COMPLEX SYSTEMS: NETWORKS IN ACTION</t>
  </si>
  <si>
    <t>PEROXISOMES: BIOGENESIS, FUNCTION, AND ROLE IN HUMAN DISEASE</t>
  </si>
  <si>
    <t>SOUNDING OTHERNESS IN EARLY MODERN DRAMA AND TRAVEL: UNCANNY VIBRATIONS IN THE ENGLISH ARCHIVE</t>
  </si>
  <si>
    <t>COMMUNICATION, INTERPRETING AND LANGUAGE IN WARTIME: HISTORICAL AND CONTEMPORARY PERSPECTIVES</t>
  </si>
  <si>
    <t>ACCOUNTABILITY POLICIES IN EDUCATION: A COMPARATIVE AND MULTILEVEL ANALYSIS IN FRANCE AND QUEBEC</t>
  </si>
  <si>
    <t>TRANSITION STRATEGIES FOR SUSTAINABLE COMMUNITY SYSTEMS: DESIGN AND SYSTEMS PERSPECTIVES</t>
  </si>
  <si>
    <t>DEUTSCHE VIERTELJAHRSSCHRIFT FUR LITERATURWISSENSCHAFT UND GEISTESGESCHICHTE</t>
  </si>
  <si>
    <t>LITERARY THEORY &amp; CRITICISM</t>
  </si>
  <si>
    <t>WORLD MARKET PRICE OF OIL: IMPACTING FACTORS AND FORECASTING</t>
  </si>
  <si>
    <t>DYNAMICS OF PARALLEL ROBOTS</t>
  </si>
  <si>
    <t>REGIONAL CITIES AND CITY REGIONS IN RURAL AUSTRALIA: A LONG-TERM DEMOGRAPHIC PERSPECTIVE</t>
  </si>
  <si>
    <t>BRITISH AND FRENCH COLONIALISM IN AFRICA, ASIA AND THE MIDDLE EAST: CONNECTED EMPIRES ACROSS THE EIGHTEENTH TO THE TWENTIETH CENTURIES</t>
  </si>
  <si>
    <t>EARLY LIFE ORIGINS OF AGEING AND LONGEVITY</t>
  </si>
  <si>
    <t>WEARABLE INTERACTION</t>
  </si>
  <si>
    <t>ADVANCED MATHEMATICAL METHODS IN BIOSCIENCES AND APPLICATIONS</t>
  </si>
  <si>
    <t>CRITICAL INFRASTRUCTURE PROTECTION XIII</t>
  </si>
  <si>
    <t>E-LEARNING, E-EDUCATION, AND ONLINE TRAINING, ELEOT 2019</t>
  </si>
  <si>
    <t>CONGENITAL HYPERINSULINISM: A PRACTICAL GUIDE TO DIAGNOSIS AND MANAGEMENT</t>
  </si>
  <si>
    <t>PARTICLES, FIELDS AND FORCES: A CONCEPTUAL GUIDE TO QUANTUM FIELD THEORY AND THE STANDARD MODEL</t>
  </si>
  <si>
    <t>PRACTICAL AND THEORETICAL ASPECTS OF GEOLOGICAL INTERPRETATION OF GRAVITATIONAL, MAGNETIC AND ELECTRIC FIELDS</t>
  </si>
  <si>
    <t>SUSTAINABLE ISSUES IN TRANSPORTATION ENGINEERING</t>
  </si>
  <si>
    <t>WATER QUALITY INDEX PREDICTION USING MULTIPLE LINEAR FUZZY REGRESSION MODEL: CASE STUDY IN PERAK RIVER, MALAYSIA</t>
  </si>
  <si>
    <t>QUANTUM FINANCE: INTELLIGENT FORECAST AND TRADING SYSTEMS</t>
  </si>
  <si>
    <t>VIBRATION ANALYSIS OF FUNCTIONALLY GRADED PIEZOELECTRIC ACTUATORS</t>
  </si>
  <si>
    <t>INDIA'S LOW-SKILLED MIGRATION TO THE MIDDLE EAST: POLICIES, POLITICS AND CHALLENGES</t>
  </si>
  <si>
    <t>CHINA-EU LAW JOURNAL</t>
  </si>
  <si>
    <t>PHILOSOPHICAL AND METHODOLOGICAL DEBATES IN PUBLIC HEALTH</t>
  </si>
  <si>
    <t>UNRAVELLING CANCER SIGNALING PATHWAYS: A MULTIDISCIPLINARY APPROACH</t>
  </si>
  <si>
    <t>PRISONS, STATE AND VIOLENCE</t>
  </si>
  <si>
    <t>LAND COVER AND LAND USE CHANGE ON ISLANDS</t>
  </si>
  <si>
    <t>CYBER PHYSICAL SYSTEMS: MODEL-BASED DESIGN, CYPHY 2019</t>
  </si>
  <si>
    <t>HIGHLY INFECTIOUS DISEASES IN CRITICAL CARE</t>
  </si>
  <si>
    <t>SUPERFAMILY MACTROIDEA (MOLLUSCA:BIVALVIA) IN AMERICAN WATERS: AN ILLUSTRATED CATALOGUE OF RECENT SPECIES</t>
  </si>
  <si>
    <t>FUTURE OF HIGHER EDUCATION IN INDIA</t>
  </si>
  <si>
    <t>SMART AND SUSTAINABLE ENGINEERING FOR NEXT GENERATION APPLICATIONS</t>
  </si>
  <si>
    <t>VLSI-SOC: OPPORTUNITIES AND CHALLENGES BEYOND THE INTERNET OF THINGS</t>
  </si>
  <si>
    <t>NITROUS OXIDE IN PEDIATRIC DENTISTRY: A CLINICAL HANDBOOK</t>
  </si>
  <si>
    <t>TARGETING BIOFILMS IN TRANSLATIONAL RESEARCH, DEVICE DEVELOPMENT, AND INDUSTRIAL SECTORS</t>
  </si>
  <si>
    <t>FISH AND FISHERY PRODUCTS ANALYSIS: A THEORETICAL AND PRACTICAL PERSPECTIVE</t>
  </si>
  <si>
    <t>HIGH-PERFORMANCE COMPUTING OF BIG DATA FOR TURBULENCE AND COMBUSTION</t>
  </si>
  <si>
    <t>THINKING ABOUT ONESELF: THE PLACE AND VALUE OF REFLECTION IN PHILOSOPHY AND PSYCHOLOGY</t>
  </si>
  <si>
    <t>DEVELOPMENT OF ADAPTIVE SPEED OBSERVERS FOR INDUCTION MACHINE SYSTEM STABILIZATION</t>
  </si>
  <si>
    <t>NEUROSECRETION: SECRETORY MECHANISMS</t>
  </si>
  <si>
    <t>WIRELESS ALGORITHMS, SYSTEMS, AND APPLICATIONS, PT II</t>
  </si>
  <si>
    <t>SMART ECONOMY IN SMART AFRICAN CITIES: SUSTAINABLE, INCLUSIVE, RESILIENT AND PROSPEROUS</t>
  </si>
  <si>
    <t>INTENSIVE CARE FOR EMERGENCY SURGEONS</t>
  </si>
  <si>
    <t>LABOUR ROOM EMERGENCIES</t>
  </si>
  <si>
    <t>IRRIGATION WATER MANAGEMENT FOR AGRICULTURAL DEVELOPMENT IN UTTAR PRADESH, INDIA</t>
  </si>
  <si>
    <t>RED SANDERS: SILVICULTURE AND CONSERVATION</t>
  </si>
  <si>
    <t>CLIMATE CHANGE AND THE FUTURE OF DEMOCRACY</t>
  </si>
  <si>
    <t>UNIVERSITY-COMMUNITY RELATIONS IN THE UK: ENGAGING UNIVERSITIES</t>
  </si>
  <si>
    <t>CIVIL RESISTANCE AND VIOLENT CONFLICT IN LATIN AMERICA: MOBILIZING FOR RIGHTS</t>
  </si>
  <si>
    <t>VEHICLE DYNAMICS OF MODERN PASSENGER CARS</t>
  </si>
  <si>
    <t>BBC WORLD SERVICE: OVERSEAS BROADCASTING, 1932-2018</t>
  </si>
  <si>
    <t>NI-CU-(PGE) AGUABLANCA ORE DEPOSIT (SW SPAIN)</t>
  </si>
  <si>
    <t>ANNUAL REPORT ON THE DEVELOPMENT OF CHINA'S SPECIAL ECONOMIC ZONES(2018): BLUE BOOK OF CHINA'S SPECIAL ECONOMIC ZONES</t>
  </si>
  <si>
    <t>DECISION MAKING IN SOCIAL SCIENCES: BETWEEN TRADITIONS AND INNOVATIONS</t>
  </si>
  <si>
    <t>BOTULINUM TOXINS, FILLERS AND RELATED SUBSTANCES</t>
  </si>
  <si>
    <t>EXPLOITATION AND MISRULE IN COLONIAL AND POSTCOLONIAL AFRICA</t>
  </si>
  <si>
    <t>INTERCULTURAL STUDIES IN HIGHER EDUCATION: POLICY AND PRACTICE</t>
  </si>
  <si>
    <t>LIVED RELIGION AND EVERYDAY LIFE IN EARLY MODERN HAGIOGRAPHIC MATERIAL</t>
  </si>
  <si>
    <t>HEART AND CIRCULATION: AN INTEGRATIVE MODEL, 2ND EDITION</t>
  </si>
  <si>
    <t>PROCEEDINGS OF THE 3RD INTERNATIONAL SYMPOSIUM OF INFORMATION AND INTERNET TECHNOLOGY (SYMINTECH 2018)</t>
  </si>
  <si>
    <t>MATHEMATICS OF MECHANOBIOLOGY</t>
  </si>
  <si>
    <t>TREPANATION, TREPHINING AND CRANIOTOMY: HISTORY AND STORIES</t>
  </si>
  <si>
    <t>INTENSIVE CARE OF THE ADULT WITH CONGENITAL HEART DISEASE</t>
  </si>
  <si>
    <t>MAPPING RUSSIA'S NATURAL FOCAL DISEASES: HISTORY AND CONTEMPORARY APPROACHES</t>
  </si>
  <si>
    <t>ALGORITHMIC ASPECTS OF CLOUD COMPUTING (ALGOCLOUD 2019)</t>
  </si>
  <si>
    <t>PULMONARY FUNCTION TESTS IN CLINICAL PRACTICE, 2ND EDITION</t>
  </si>
  <si>
    <t>ACCELERATOR PROGRAMMING USING DIRECTIVES</t>
  </si>
  <si>
    <t>UPPER EXTREMITY INJURIES IN YOUNG ATHLETES</t>
  </si>
  <si>
    <t>RECLAIMING CITIES AS SPACES OF MIDDLE CLASS PARENTHOOD</t>
  </si>
  <si>
    <t>DATA ANALYTICS FOR ENGINEERING AND CONSTRUCTION PROJECT RISK MANAGEMENT</t>
  </si>
  <si>
    <t>TEACHERS' PARTICIPATION IN PROFESSIONAL DEVELOPMENT: A SYSTEMATIC REVIEW</t>
  </si>
  <si>
    <t>ARTIFICIAL INTELLIGENCE, BNAIC 2018</t>
  </si>
  <si>
    <t>TRAJECTORY OF LAND REFORM IN POST-COLONIAL AFRICAN STATES: THE QUEST FOR SUSTAINABLE DEVELOPMENT AND UTILIZATION</t>
  </si>
  <si>
    <t>SCIENCE OF SOCIETAL SAFETY: LIVING AT TIMES OF RISKS AND DISASTERS</t>
  </si>
  <si>
    <t>ADVANCES IN RELIABILITY ANALYSIS AND ITS APPLICATIONS</t>
  </si>
  <si>
    <t>ON POPULAR MUSIC AND ITS UNRULY ENTANGLEMENTS</t>
  </si>
  <si>
    <t>PROCEEDINGS OF THE FOURTH INTERNATIONAL SCIENTIFIC CONFERENCE INTELLIGENT INFORMATION TECHNOLOGIES FOR INDUSTRY (IITI'19)</t>
  </si>
  <si>
    <t>CAPITAL STRUCTURE, EARNINGS MANAGEMENT, AND RISK OF FINANCIAL DISTRESS: A COMPARATIVE ANALYSIS OF FAMILY AND NON-FAMILY FIRMS</t>
  </si>
  <si>
    <t>MATHEMATICS OF PLANET EARTH: PROTECTING OUR PLANET, LEARNING FROM THE PAST, SAFEGUARDING FOR THE FUTURE</t>
  </si>
  <si>
    <t>NEW REGIONAL ORDER IN THE MIDDLE EAST: CHANGES AND CHALLENGES</t>
  </si>
  <si>
    <t>BIOMEDICAL ENGINEERING AND COMPUTATIONAL INTELLIGENCE, BIOCOM 2018</t>
  </si>
  <si>
    <t>METAL OXIDES/CHALCOGENIDES AND COMPOSITES: EMERGING MATERIALS FOR ELECTROCHEMICAL WATER SPLITTING</t>
  </si>
  <si>
    <t>LEADERSHIP FOR THE NORTH: THE INFLUENCE AND IMPACT OF ARCTIC COUNCIL CHAIRS</t>
  </si>
  <si>
    <t>SOCRATES IN THE CAVE: ON THE PHILOSOPHER'S MOTIVE IN PLATO</t>
  </si>
  <si>
    <t>COMPUTER VISION, IMAGING AND COMPUTER GRAPHICS THEORY AND APPLICATIONS (VISIGRAPP 2019)</t>
  </si>
  <si>
    <t>BEHAVIOURAL SUPPORT FOR STUDENTS WITH SPECIAL EDUCATIONAL NEEDS: TRENDS ACROSS THE ASIA-PACIFIC REGION</t>
  </si>
  <si>
    <t>APPLICATION OF LIQUID BIOFUELS TO INTERNAL COMBUSTION ENGINES</t>
  </si>
  <si>
    <t>PERSPECTIVES ON THE LEGISLATURE AND THE PROSPECTS OF ACCOUNTABILITY IN NIGERIA AND SOUTH AFRICA</t>
  </si>
  <si>
    <t>PATHOLOGISATION OF HOMOSEXUALITY IN FASCIST ITALY: THE CASE OF G</t>
  </si>
  <si>
    <t>MAPPING ASIA: CARTOGRAPHIC ENCOUNTERS BETWEEN EAST AND WEST</t>
  </si>
  <si>
    <t>CHINA'S SELECTIVE IDENTITIES: STATE, IDEOLOGY AND CULTURE</t>
  </si>
  <si>
    <t>COOPERATIVE SPECTRUM SENSING AND RESOURCE ALLOCATION STRATEGIES IN COGNITIVE RADIO NETWORKS</t>
  </si>
  <si>
    <t>GAME THEORY AND FISHERIES MANAGEMENT</t>
  </si>
  <si>
    <t>BUSINESS MODEL INNOVATION IN THE ERA OF THE INTERNET OF THINGS: STUDIES ON THE ASPECTS OF EVALUATION, DECISION MAKING AND TOOLING</t>
  </si>
  <si>
    <t>DIFFERENTIATED TEACHER EVALUATION AND PROFESSIONAL LEARNING: POLICIES AND PRACTICES FOR PROMOTING CAREER GROWTH</t>
  </si>
  <si>
    <t>INTRODUCING CTS (COPPER-TIN-SULPHIDE) AS A SOLAR CELL BY USING SOLAR CELL CAPACITANCE SIMULATOR (SCAPS)</t>
  </si>
  <si>
    <t>FOOD, CULTURE AND IDENTITY IN GERMANY'S CENTURY OF WAR</t>
  </si>
  <si>
    <t>MORDELL-WEIL LATTICES</t>
  </si>
  <si>
    <t>NEW TRENDS IN LANGUAGE ACQUISITION WITHIN THE GENERATIVE PERSPECTIVE</t>
  </si>
  <si>
    <t>STUDIES ON GRAPHENE-BASED NANOMATERIALS FOR BIOMEDICAL APPLICATIONS</t>
  </si>
  <si>
    <t>CHILDHOOD, SCIENCE FICTION, AND PEDAGOGY: CHILDREN EX MACHINA</t>
  </si>
  <si>
    <t>NON-INTENTIONALLY ADDED SUBSTANCES IN PET-BOTTLED MINERAL WATER</t>
  </si>
  <si>
    <t>SURFACE PLASMON RESONANCE SENSORS: A MATERIALS GUIDE TO DESIGN, CHARACTERIZATION, OPTIMIZATION, AND USAGE, 2ND EDITION</t>
  </si>
  <si>
    <t>NEUROMODULATION IN HEADACHE AND FACIAL PAIN MANAGEMENT: PRINCIPLES, RATIONALE AND CLINICAL DATA</t>
  </si>
  <si>
    <t>TRANSPORTATION SYSTEMS: MANAGING PERFORMANCE THROUGH ADVANCED MAINTENANCE ENGINEERING</t>
  </si>
  <si>
    <t>NAC 2019: PROCEEDINGS OF THE 2ND INTERNATIONAL CONFERENCE ON NANOMATERIALS AND ADVANCED COMPOSITES</t>
  </si>
  <si>
    <t>UNDERSTANDING LUXURY FASHION: FROM EMOTIONS TO BRAND BUILDING</t>
  </si>
  <si>
    <t>TRANSACTIONS ON LARGE-SCALE DATA- AND KNOWLEDGE-CENTERED SYSTEMS XL</t>
  </si>
  <si>
    <t>EDUCATION ABOUT MENTAL HEALTH AND ILLNESS</t>
  </si>
  <si>
    <t>COMPUTATIONAL METHODS FOR APPLICATION IN INDUSTRY 4.0</t>
  </si>
  <si>
    <t>COMPUTATIONAL INTELLIGENCE IN EMERGING TECHNOLOGIES FOR ENGINEERING APPLICATIONS</t>
  </si>
  <si>
    <t>SATELLITE DYNAMICS AND SPACE MISSIONS</t>
  </si>
  <si>
    <t>EMERGENT RELIGIOUS PLURALISMS</t>
  </si>
  <si>
    <t>NARRATING THE NEW AFRICAN DIASPORA: 21ST CENTURY NIGERIAN LITERATURE IN CONTEXT</t>
  </si>
  <si>
    <t>ASSESSING RECENT SOIL EROSION RATES THROUGH THE USE OF BERYLLIUM-7 (BE-7)</t>
  </si>
  <si>
    <t>PERSISTING PATRIARCHY: INTERSECTIONALITIES, NEGOTIATIONS, SUBVERSIONS</t>
  </si>
  <si>
    <t>IGNORANT COGNITION: A PHILOSOPHICAL INVESTIGATION OF THE COGNITIVE FEATURES OF NOT-KNOWING</t>
  </si>
  <si>
    <t>LITHOSTRATIGRAPHY OF IRAN</t>
  </si>
  <si>
    <t>COMPUTATIONAL INTELLIGENCE METHODS FOR BIOINFORMATICS AND BIOSTATISTICS, CIBB 2018</t>
  </si>
  <si>
    <t>COLD WAR IN THE CLASSROOM: INTERNATIONAL PERSPECTIVES ON TEXTBOOKS AND MEMORY PRACTICES</t>
  </si>
  <si>
    <t>DEMOCRACY, RIGHTS AND RHETORIC IN SOUTHEAST ASIA</t>
  </si>
  <si>
    <t>GRAPHICAL MODELS FOR SECURITY, GRAMSEC 2019</t>
  </si>
  <si>
    <t>WIRELESS COMMUNICATIONS FOR POWER SUBSTATIONS: RF CHARACTERIZATION AND MODELING</t>
  </si>
  <si>
    <t>OPTIONAL CHOICE OF COURT AGREEMENTS IN PRIVATE INTERNATIONAL LAW</t>
  </si>
  <si>
    <t>CRITIQUE OF WORK IN MODERN FRENCH THOUGHT: FROM CHARLES FOURIER TO GUY DEBORD</t>
  </si>
  <si>
    <t>OCEAN ENERGY AND COASTAL PROTECTION: A NOVEL STRATEGY FOR COASTAL MANAGEMENT UNDER CLIMATE CHANGE</t>
  </si>
  <si>
    <t>HYDRO-MECHANICAL ANALYSIS OF RAINFALL-INDUCED LANDSLIDES</t>
  </si>
  <si>
    <t>ENVIRONMENTAL CHANGE, LIVELIHOOD ISSUES AND MIGRATION: SUNDARBAN BIOSPHERE RESERVE, INDIA</t>
  </si>
  <si>
    <t>ENTREPRENEURIAL SOCIETY: A REFORM STRATEGY FOR THE EUROPEAN UNION</t>
  </si>
  <si>
    <t>ADVANCEMENTS IN UNSATURATED SOIL MECHANICS</t>
  </si>
  <si>
    <t>POSTHUMAN CAPITAL AND BIOTECHNOLOGY IN CONTEMPORARY NOVELS</t>
  </si>
  <si>
    <t>STATES, INTERGOVERNMENTAL RELATIONS, AND MARKET DEVELOPMENT: COMPARING CAPITALIST GROWTH IN CONTEMPORARY CHINA AND 19TH CENTURY UNITED STATES</t>
  </si>
  <si>
    <t>ULTRA-LOW-CYCLE FATIGUE FAILURE OF METAL STRUCTURES UNDER STRONG EARTHQUAKES</t>
  </si>
  <si>
    <t>BLOCKCHAIN, ARTIFICIAL INTELLIGENCE AND FINANCIAL SERVICES: IMPLICATIONS AND APPLICATIONS FOR FINANCE AND ACCOUNTING PROFESSIONALS</t>
  </si>
  <si>
    <t>DIGITAL MEDIA FOR LEARNING: THEORIES, PROCESSES, AND SOLUTIONS</t>
  </si>
  <si>
    <t>ADAPTIVE HYBRID ACTIVE POWER FILTERS</t>
  </si>
  <si>
    <t>PROCEEDINGS OF THE 4TH IRC CONFERENCE ON SCIENCE, ENGINEERING AND TECHNOLOGY, IRC-SET 2018</t>
  </si>
  <si>
    <t>EMERGENCY SURGICAL MANAGEMENT OF COLORECTAL CANCER</t>
  </si>
  <si>
    <t>POLICING SCHOOLS: SCHOOL VIOLENCE AND THE JURIDIFICATION OF YOUTH</t>
  </si>
  <si>
    <t>CODE-BASED CRYPTOGRAPHY (CBCRYPTO 2020)</t>
  </si>
  <si>
    <t>SAGES MANUAL OF FLEXIBLE ENDOSCOPY</t>
  </si>
  <si>
    <t>GENETIC BASIS OF ORAL HEALTH CONDITIONS</t>
  </si>
  <si>
    <t>SERVICEOLOGY FOR SERVICES</t>
  </si>
  <si>
    <t>TOXICOLOGIC PATHOLOGY FOR NON-PATHOLOGISTS</t>
  </si>
  <si>
    <t>BITTER GOURD GENOME</t>
  </si>
  <si>
    <t>REALISTIC THEORY OF SOCIAL ENTREPRENEURSHIP: A LIFE CYCLE ANALYSIS OF MICRO-FINANCE</t>
  </si>
  <si>
    <t>QUEER PEDAGOGIES: THEORY, PRAXIS, POLITICS</t>
  </si>
  <si>
    <t>PSYCHOTIC DISORDERS: A PRACTICAL GUIDE, 2ND EDITION</t>
  </si>
  <si>
    <t>DYNAMIC LOGIC: NEW TRENDS AND APPLICATIONS, DALI 2019</t>
  </si>
  <si>
    <t>MICHAEL OAKESHOTT ON AUTHORITY, GOVERNANCE, AND THE STATE</t>
  </si>
  <si>
    <t>CARDIOVASCULAR COMPLICATIONS IN CANCER THERAPY</t>
  </si>
  <si>
    <t>ADVANCES IN COASTAL GEOARCHAEOLOGY IN LATIN AMERICA</t>
  </si>
  <si>
    <t>SOCIAL MEDIA STRATEGY IN POLICING: FROM CULTURAL INTELLIGENCE TO COMMUNITY POLICING</t>
  </si>
  <si>
    <t>COMPUTATIONAL MODELING OF OBJECTS PRESENTED IN IMAGES: FUNDAMENTALS, METHODS, AND APPLICATIONS, COMPIMAGE 2018</t>
  </si>
  <si>
    <t>HEAT SHOCK PROTEINS IN NEUROSCIENCE</t>
  </si>
  <si>
    <t>REPRESENTATIVE BUREAUCRACY AND PERFORMANCE: PUBLIC SERVICE TRANSFORMATION IN SOUTH AFRICA</t>
  </si>
  <si>
    <t>NEGOTIATING IDENTITY IN MODERN FOREIGN LANGUAGE TEACHING</t>
  </si>
  <si>
    <t>ECONOMIC VALUATION OF GREEN ELECTRICITY</t>
  </si>
  <si>
    <t>INTELLIGENT RESIDENTIAL BUILDINGS AND THE BEHAVIOUR OF THE OCCUPANTS: STATE OF THE ART</t>
  </si>
  <si>
    <t>SHAH OF IRAN, THE IRAQI KURDS, AND THE LEBANESE SHIA</t>
  </si>
  <si>
    <t>GUN CONTROL POLICIES IN LATIN AMERICA</t>
  </si>
  <si>
    <t>OPIOID EPIDEMIC AND THE THERAPEUTIC COMMUNITY MODEL: AN ESSENTIAL GUIDE</t>
  </si>
  <si>
    <t>TUBERCULOSIS CONTROL IN MIGRATING POPULATION</t>
  </si>
  <si>
    <t>HUMAN-FRIENDLY ROBOTICS 2019</t>
  </si>
  <si>
    <t>IRAN'S FOREIGN POLICY AFTER THE NUCLEAR AGREEMENT: POLITICS OF NORMALIZERS AND TRADITIONALISTS</t>
  </si>
  <si>
    <t>NANOSCALE MATERIALS FOR WARFARE AGENT DETECTION: NANOSCIENCE FOR SECURITY</t>
  </si>
  <si>
    <t>APPLIED METHODS FOR AGRICULTURE AND NATURAL RESOURCE MANAGEMENT: A FESTSCHRIFT IN HONOR OF RICHARD E. HOWITT</t>
  </si>
  <si>
    <t>COMPUTATIONAL METHODS AND EXPERIMENTAL TESTING IN MECHANICAL ENGINEERING, CAM 2017</t>
  </si>
  <si>
    <t>POST-COMBUSTION CO2 CAPTURE TECHNOLOGY: BY USING THE AMINE BASED SOLVENTS</t>
  </si>
  <si>
    <t>SEEDS OF RESTORATION SUCCESS: WILD LANDS AND PLANT DIVERSITY IN THE U.S.</t>
  </si>
  <si>
    <t>CHINESE MIGRANT WORKERS AND EMPLOYER DOMINATION: COMPARISONS WITH HONG KONG AND VIETNAM</t>
  </si>
  <si>
    <t>CONTACTS AND CONTRASTS IN CULTURES AND LANGUAGES</t>
  </si>
  <si>
    <t>CHILD DEVELOPMENT AND EDUCATION IN THE TWENTY-FIRST CENTURY</t>
  </si>
  <si>
    <t>TECHNOLOGY, INNOVATION, ENTREPRENEURSHIP AND EDUCATION</t>
  </si>
  <si>
    <t>CANCER BIOMARKERS IN BODY FLUIDS: BIOMARKERS IN PROXIMAL FLUIDS</t>
  </si>
  <si>
    <t>RELATIONSHIP BETWEEN THE CHINESE CENTRAL AUTHORITIES AND REGIONAL GOVERNMENTS OF HONG KONG AND MACAO: A LEGAL PERSPECTIVE</t>
  </si>
  <si>
    <t>DAO COMPANION TO KOREAN CONFUCIAN PHILOSOPHY</t>
  </si>
  <si>
    <t>OPTICAL CLEARING METHOD: A NEW TOOL FOR CLINICAL PRACTICE AND BIOMEDICAL ENGINEERING</t>
  </si>
  <si>
    <t>INTRODUCTION TO LIPSCHITZ GEOMETRY OF SINGULARITIES</t>
  </si>
  <si>
    <t>SOCIO-ECONOMIC IMPACT ASSESSMENT OF GENETICALLY MODIFIED CROPS: GLOBAL IMPLICATIONS BASED ON CASE-STUDIES FROM INDIA</t>
  </si>
  <si>
    <t>CONVERSION OF CARBON DIOXIDE INTO HYDROCARBONS, VOL. 1 CATALYSIS</t>
  </si>
  <si>
    <t>GLYCOSCIENCE: BASIC SCIENCE TO APPLICATIONS: INSIGHTS FROM THE JAPAN CONSORTIUM FOR GLYCOBIOLOGY AND GLYCOTECHNOLOGY (JCGG)</t>
  </si>
  <si>
    <t>MODERN MICROTIA RECONSTRUCTION: ART, SCIENCE, AND NEW CLINICAL TECHNIQUES</t>
  </si>
  <si>
    <t>FISCAL SOCIOLOGY AT THE CENTENARY: UK PERSPECTIVES ON BUDGETING, TAXATION AND AUSTERITY</t>
  </si>
  <si>
    <t>URBAN ADAPTATION TO CLIMATE CHANGE: THE ROLE OF URBAN FORM IN MEDIATING RISING TEMPERATURES</t>
  </si>
  <si>
    <t>RETURNING ISLAMIST FOREIGN FIGHTERS: THREATS AND CHALLENGES TO THE WEST</t>
  </si>
  <si>
    <t>TRENDS IN FUNCTIONAL PROGRAMMING (TFP 2016)</t>
  </si>
  <si>
    <t>CITY DEVELOPMENT AND INTERNATIONALIZATION IN CHINA: QUANZHOU, YIWU, AND NANNING</t>
  </si>
  <si>
    <t>MINING DATA FOR FINANCIAL APPLICATIONS</t>
  </si>
  <si>
    <t>ABSOLUTE RHEUMATOLOGY REVIEW</t>
  </si>
  <si>
    <t>ENDOSCOPIC PROCEDURES ON THE SPINE</t>
  </si>
  <si>
    <t>NINETEENTH-CENTURY SERIAL NARRATIVE IN TRANSNATIONAL PERSPECTIVE, 1830S-1860S: POPULAR CULTURE-SERIAL CULTURE</t>
  </si>
  <si>
    <t>MECHANICS OF COMPOSITE AND MULTI-FUNCTIONAL MATERIALS, VOL 5</t>
  </si>
  <si>
    <t>MORAL DISAGREEMENTS IN BUSINESS: AN EXPLORATORY INTRODUCTION</t>
  </si>
  <si>
    <t>SOCIAL MENTALITY IN CONTEMPORARY CHINA</t>
  </si>
  <si>
    <t>POSITIVE INTEGRATION - EU AND WTO APPROACHES TOWARDS THE TRADE AND DEBATE</t>
  </si>
  <si>
    <t>TEMPORARY CAMPS, ENDURING SEGREGATION: THE CONTENTIOUS POLITICS OF ROMA AND MIGRANT HOUSING</t>
  </si>
  <si>
    <t>CHURCH, STATE AND COLONIALISM IN SOUTHEASTERN CONGO, 1890-1962</t>
  </si>
  <si>
    <t>ITALIAN INTELLECTUALS AND INTERNATIONAL POLITICS, 1945-1992</t>
  </si>
  <si>
    <t>DIAGNOSTIC RADIOLOGY OF THE RHEUMATIC DISEASES: INTERPRETING MUSCULOSKELETAL RADIOGRAPHS, ULTRASOUND, AND MRI</t>
  </si>
  <si>
    <t>ELECTRONIC VOTING, E-VOTE-ID 2020</t>
  </si>
  <si>
    <t>CONSTRUCTION PRODUCTIVITY IN THE MULTILAYER SUBCONTRACTING SYSTEM: THE CASE OF SINGAPORE</t>
  </si>
  <si>
    <t>PROBLEM-BASED LEARNING: A DIDACTIC STRATEGY IN THE TEACHING OF SYSTEM SIMULATION</t>
  </si>
  <si>
    <t>DRUGS AND THE ADDICTION AESTHETIC IN NINETEENTH-CENTURY LITERATURE</t>
  </si>
  <si>
    <t>DEFICIT IRRIGATION</t>
  </si>
  <si>
    <t>MATURE-AGE MALE STUDENTS IN HIGHER EDUCATION: EXPERIENCES, MOTIVATIONS AND ASPIRATIONS</t>
  </si>
  <si>
    <t>MODERN INTERPRETATION OF THE QUR'AN: THE CONTRIBUTION OF BEDIUZZAMAN SAID NURSI</t>
  </si>
  <si>
    <t>COUNTY LINES: CRIMINAL NETWORKS AND EVOLVING DRUG MARKETS IN BRITAIN</t>
  </si>
  <si>
    <t>DISEASES OF THE AORTA</t>
  </si>
  <si>
    <t>REDISCOVERING LENIN: DIALECTICS OF REVOLUTION AND METAPHYSICS OF DOMINATION</t>
  </si>
  <si>
    <t>HEART FAILURE</t>
  </si>
  <si>
    <t>PATIENT-SPECIFIC CONTROLLER FOR AN IMPLANTABLE ARTIFICIAL PANCREAS</t>
  </si>
  <si>
    <t>STUDENT CENTERED COOPERATIVE LEARNING: LINKING CONCEPTS IN EDUCATION TO PROMOTE STUDENT LEARNING</t>
  </si>
  <si>
    <t>TISSUE ENGINEERING IN ORAL AND MAXILLOFACIAL SURGERY</t>
  </si>
  <si>
    <t>HOMICIDE AND ORGANISED CRIME: ETHNOGRAPHIC NARRATIVES OF SERIOUS VIOLENCE IN THE CRIMINAL UNDERWORLD</t>
  </si>
  <si>
    <t>CREATIVE MEASURES OF THE ANTHROPOCENE: ART, MOBILITIES, AND PARTICIPATORY GEOGRAPHIES</t>
  </si>
  <si>
    <t>PHARMACOLOGY OF IMMUNOTHERAPEUTIC DRUGS</t>
  </si>
  <si>
    <t>EPIDEMIOLOGICAL STUDIES OF SPECIFIED RARE AND INTRACTABLE DISEASE</t>
  </si>
  <si>
    <t>IMAGING IN PERIPHERAL ARTERIAL DISEASE: CLINICAL AND RESEARCH APPLICATIONS</t>
  </si>
  <si>
    <t>MUSLIM VOLUNTEERING IN THE WEST: BETWEEN ISLAMIC ETHOS AND CITIZENSHIP</t>
  </si>
  <si>
    <t>ENERGY TRANSFER AND DISSIPATION IN PLASMA TURBULENCE: FROM COMPRESSIBLE MHD TO COLLISIONLESS PLASMA</t>
  </si>
  <si>
    <t>DEEP REINFORCEMENT LEARNING FOR WIRELESS NETWORKS</t>
  </si>
  <si>
    <t>COMPUTATIONAL AESTHETICS</t>
  </si>
  <si>
    <t>POLYMER COMPOSITES AND NANOCOMPOSITES FOR X-RAYS SHIELDING</t>
  </si>
  <si>
    <t>SOCIAL METABOLISM OF SPANISH AGRICULTURE, 1900-2008: THE MEDITERRANEAN WAY TOWARDS INDUSTRIALIZATION</t>
  </si>
  <si>
    <t>GRID PARITY AND CARBON FOOTPRINT: AN ANALYSIS FOR RESIDENTIAL SOLAR ENERGY IN THE MEDITERRANEAN AREA</t>
  </si>
  <si>
    <t>LOW FERTILITY IN ADVANCED ASIAN ECONOMIES: FOCUSING ON FAMILIES, EDUCATION, AND LABOR MARKETS</t>
  </si>
  <si>
    <t>ESSENTIALS OF BIOINFORMATICS, VOL II: IN SILICO LIFE SCIENCES: MEDICINE</t>
  </si>
  <si>
    <t>CONSUMER ENGINEERING, 1920S-1970S: MARKETING BETWEEN EXPERT PLANNING AND CONSUMER RESPONSIVENESS</t>
  </si>
  <si>
    <t>HEART OF THE MATTER: KEY CONCEPTS IN CARDIOVASCULAR SCIENCE</t>
  </si>
  <si>
    <t>QUALITY, RELIABILITY, SECURITY AND ROBUSTNESS IN HETEROGENEOUS SYSTEMS</t>
  </si>
  <si>
    <t>MOBBING AN SCHULEN: MASSNAHMEN ZUR PRAVENTION, INTERVENTION UND NACHSORGE</t>
  </si>
  <si>
    <t>HOEK-BROWN FAILURE CRITERION-FROM THEORY TO APPLICATION</t>
  </si>
  <si>
    <t>CONTEMPORARY FICTION AND SCIENCE FROM AMIS TO MCEWAN: THE THIRD CULTURE NOVEL</t>
  </si>
  <si>
    <t>DEVELOPMENT OF E-GOVERNANCE IN CHINA: IMPROVING CYBERSECURITY AND PROMOTING INFORMATIZATION AS MEANS FOR MODERNIZING STATE GOVERNANCE</t>
  </si>
  <si>
    <t>COMPUTATIONAL MECHANICS OF BONE TISSUE: BIOLOGICAL BEHAVIOUR, REMODELLING ALGORITHMS AND NUMERICAL APPLICATIONS</t>
  </si>
  <si>
    <t>PEACEFUL DEVELOPMENT PATH IN CHINA</t>
  </si>
  <si>
    <t>EMERGENCY SURGERY IN OBESE PATIENTS</t>
  </si>
  <si>
    <t>FOUNDATIONS OF HYPERBOLIC MANIFOLDS, 3RD EDITION</t>
  </si>
  <si>
    <t>ROADMAP FOR GLOBAL SUSTAINABILITY - RISE OF THE GREEN COMMUNITIES</t>
  </si>
  <si>
    <t>LEGACY OF THE GOOD FRIDAY AGREEMENT: NORTHERN IRISH POLITICS, CULTURE AND ART AFTER 1998</t>
  </si>
  <si>
    <t>MASSACHUSETTS GENERAL HOSPITAL GUIDE TO LEARNING DISABILITIES: ASSESSING LEARNING NEEDS OF CHILDREN AND ADOLESCENTS</t>
  </si>
  <si>
    <t>STUDIES IN INDIAN MATHEMATICS AND ASTRONOMY: SELECTED ARTICLES OF KRIPA SHANKAR SHUKLA</t>
  </si>
  <si>
    <t>CONSTITUTIONAL HISTORY OF THE KINGDOM OF ESWATINI (SWAZILAND), 1960-1982</t>
  </si>
  <si>
    <t>DATENREPORT ZIVILGESELLSCHAFT</t>
  </si>
  <si>
    <t>HEALTH DISPARITIES IN ALLERGIC DISEASES</t>
  </si>
  <si>
    <t>PATCH TESTING AND PRICK TESTING: A PRACTICAL GUIDE OFFICIAL PUBLICATION OF THE ICDRG, 4TH EDITION</t>
  </si>
  <si>
    <t>SAGES MANUAL OF COLORECTAL SURGERY</t>
  </si>
  <si>
    <t>GEOSPATIAL ANALYSIS OF PUBLIC HEALTH</t>
  </si>
  <si>
    <t>POLYVOCAL BOB DYLAN: MUSIC, PERFORMANCE, LITERATURE</t>
  </si>
  <si>
    <t>UNDERSTANDING DOWNHOLE MICROSEISMIC DATA ANALYSIS</t>
  </si>
  <si>
    <t>DESIGNING, CONDUCTING, AND PUBLISHING QUALITY RESEARCH IN MATHEMATICS EDUCATION</t>
  </si>
  <si>
    <t>INTEGRATED FRAMEWORK FOR ENERGY-ECONOMY-EMISSIONS MODELING: A CASE STUDY OF INDIA</t>
  </si>
  <si>
    <t>DAO COMPANION TO JAPANESE BUDDHIST PHILOSOPHY</t>
  </si>
  <si>
    <t>CENTRIFUGAL PUMPS, 4TH EDITION</t>
  </si>
  <si>
    <t>LANGUAGES AND COMPILERS FOR PARALLEL COMPUTING (LCPC 2018)</t>
  </si>
  <si>
    <t>LEGAL LITERACY IN PREMODERN EUROPEAN SOCIETIES</t>
  </si>
  <si>
    <t>FARMING COMMUNITIES IN THE WESTERN ALPS, 1500-1914: THE ENDURING BOND</t>
  </si>
  <si>
    <t>CENTRE OF CITY: ACOUSTIC ENVIRONMENT AND SPATIAL MORPHOLOGY</t>
  </si>
  <si>
    <t>PRINCIPLES OF NEUROPHYSIOLOGICAL ASSESSMENT, MAPPING, AND MONITORING, 2ND EDITION</t>
  </si>
  <si>
    <t>ART AND SCIENCE OF TRAUMA AND THE AUTOBIOGRAPHICAL: NEGOTIATED TRUTHS</t>
  </si>
  <si>
    <t>GASTRIC CANCER IN THE PRECISION MEDICINE ERA: DIAGNOSIS AND THERAPY</t>
  </si>
  <si>
    <t>INNOVATIVE SOLUTIONS FOR SOIL STRUCTURE INTERACTION</t>
  </si>
  <si>
    <t>RESONANT SCATTERING AND GENERATION OF WAVES: CUBICALLY POLARIZABLE LAYERS</t>
  </si>
  <si>
    <t>NOISE CONTROL OF THE BEGINNING AND DEVELOPMENT DYNAMICS OF ACCIDENTS</t>
  </si>
  <si>
    <t>E-INFRASTRUCTURE AND E-SERVICES FOR DEVELOPING COUNTRIES (AFRICOMM 2019)</t>
  </si>
  <si>
    <t>MEDICAL TOURISM IN KOLKATA, EASTERN INDIA</t>
  </si>
  <si>
    <t>DATA SCIENCE AND VISUAL COMPUTING</t>
  </si>
  <si>
    <t>CHALLENGES IN MECHANICS OF TIME-DEPENDENT MATERIALS (2018), VOL 2</t>
  </si>
  <si>
    <t>DISULFIRAM: ITS USE IN ALCOHOL DEPENDENCE AND OTHER DISORDERS</t>
  </si>
  <si>
    <t>QUALITY OF EUROPEAN SOCIETIES: A COMPILATION OF COMPOSITE INDICATORS</t>
  </si>
  <si>
    <t>MEDICAL IMAGING AND ITS SECURITY IN TELEMEDICINE APPLICATIONS</t>
  </si>
  <si>
    <t>UNIVERSAL DECLARATION OF HUMAN WELL-BEING</t>
  </si>
  <si>
    <t>LINEAR SYNCHRONOUS MACHINES: APPLICATION TO SUSTAINABLE ENERGY AND MOBILITY</t>
  </si>
  <si>
    <t>ETHICS AND LAW FOR CHEMICAL, BIOLOGICAL, RADIOLOGICAL, NUCLEAR &amp; EXPLOSIVE CRISES</t>
  </si>
  <si>
    <t>EUROPEAN WATER LAW AND HYDROPOLITICS: AN INQUIRY INTO THE RESILIENCE OF TRANSBOUNDARY WATER GOVERNANCE IN THE EUROPEAN UNION</t>
  </si>
  <si>
    <t>TARGET VOLUME DELINEATION FOR PEDIATRIC CANCERS</t>
  </si>
  <si>
    <t>VEGETATION OF THE MALTESE ISLANDS</t>
  </si>
  <si>
    <t>CONFGURATIONS OF THE INDIVIDUAL IN MODERN CHINESE LITERATURE</t>
  </si>
  <si>
    <t>CHALLENGING EUROPEAN CITIZENSHIP: IDEAS AND REALITIES IN CONTRAST</t>
  </si>
  <si>
    <t>CHILDREN AND ADOLESCENTS IN TIMES OF CRISES IN EUROPE</t>
  </si>
  <si>
    <t>MAPPING EMPIRES: COLONIAL CARTOGRAPHIES OF LAND AND SEA</t>
  </si>
  <si>
    <t>THOMAS EDISON: SUCCESS AND INNOVATION THROUGH FAILURE</t>
  </si>
  <si>
    <t>IMPROVING OUTCOMES IN ORAL CANCER: A CLINICAL AND TRANSLATIONAL UPDATE</t>
  </si>
  <si>
    <t>MOBILITIES OF THE HIGHLY SKILLED TOWARDS SWITZERLAND: THE ROLE OF INTERMEDIARIES IN DEFINING WANTED IMMIGRANTS</t>
  </si>
  <si>
    <t>SCREEN MEDIA FOR ARAB AND EUROPEAN CHILDREN: POLICY AND PRODUCTION ENCOUNTERS IN THE MULTIPLATFORM ERA</t>
  </si>
  <si>
    <t>INTRODUCTION TO A RENORMALISATION GROUP METHOD</t>
  </si>
  <si>
    <t>ECONOMICS AND POLICY OF CONCENTRATING SOLAR POWER GENERATION</t>
  </si>
  <si>
    <t>INDIAN ECONOMY: REFORMS AND DEVELOPMENT: ESSAYS IN HONOUR OF MANOJ KUMAR SANYAL</t>
  </si>
  <si>
    <t>POLITICAL CONFIDENCE AND DEMOCRACY IN EUROPE: ANTECEDENTS AND CONSEQUENCES OF CITIZENS' CONFIDENCE IN REPRESENTATIVE AND REGULATIVE INSTITUTIONS AND AUTHORITIES</t>
  </si>
  <si>
    <t>YOUTH TRANSITIONS AMONG DESCENDANTS OF TURKISH IMMIGRANTS IN AMSTERDAM AND STRASBOURG: A GENERATION IN TRANSITION</t>
  </si>
  <si>
    <t>SYSTEMS AND SYNTHETIC BIOTECHNOLOGY FOR PRODUCTION OF NUTRACEUTICALS</t>
  </si>
  <si>
    <t>PRACTICAL STATISTICS FOR PHARMACEUTICAL ANALYSIS: WITH MINITAB APPLICATIONS</t>
  </si>
  <si>
    <t>DIFFICULT TO TREAT ASTHMA: CLINICAL ESSENTIALS</t>
  </si>
  <si>
    <t>ANTIBIOTIC RESISTANT BACTERIA: A CHALLENGE TO MODERN MEDICINE</t>
  </si>
  <si>
    <t>DYNAMIC BUSINESS PROCESS MANAGEMENT IN THE KNOWLEDGE ECONOMY: CREATING VALUE FROM INTELLECTUAL CAPITAL</t>
  </si>
  <si>
    <t>INSANITY AND IMMIGRATION CONTROL IN NEW ZEALAND AND AUSTRALIA, 1860-1930</t>
  </si>
  <si>
    <t>VALUES OF INDEPENDENT HIP-HOP IN THE POST-GOLDEN ERA: HIP-HOP'S REBELS</t>
  </si>
  <si>
    <t>SATELLITE REMOTE SENSING IN HYDROLOGICAL DATA ASSIMILATION</t>
  </si>
  <si>
    <t>DAO COMPANION TO THE EXCAVATED GUODIAN BAMBOO MANUSCRIPTS</t>
  </si>
  <si>
    <t>CHANGING SPATIAL ELEMENTS IN CHINESE SOCIO-ECONOMIC FIVE-YEAR PLAN: FROM PROJECT LAYOUT TO SPATIAL PLANNING</t>
  </si>
  <si>
    <t>3RD EAI INTERNATIONAL CONFERENCE ON IOT IN URBAN SPACE</t>
  </si>
  <si>
    <t>REVISION TOTAL JOINT ARTHROPLASTY</t>
  </si>
  <si>
    <t>STATISTICAL METHODS IN BIOMARKER AND EARLY CLINICAL DEVELOPMENT</t>
  </si>
  <si>
    <t>CONTESTED CZECH CITIES: FROM URBAN GRASSROOTS TO PRO-DEMOCRATIC POPULISM</t>
  </si>
  <si>
    <t>WOMEN SECURING THE FUTURE WITH TIPPSS FOR IOT: TRUST, IDENTITY, PRIVACY, PROTECTION, SAFETY, SECURITY FOR THE INTERNET OF THINGS</t>
  </si>
  <si>
    <t>EXPLORING THE DATAFLOW SUPERCOMPUTING PARADIGM: EXAMPLE ALGORITHMS FOR SELECTED APPLICATIONS</t>
  </si>
  <si>
    <t>SAGES MANUAL OF BILIARY SURGERY</t>
  </si>
  <si>
    <t>OUTLAWS, ANXIETY, AND DISORDER IN SOUTHERN AFRICA: MATERIAL HISTORIES OF THE MALOTI-DRAKENSBERG</t>
  </si>
  <si>
    <t>IRISH IMPERIAL SERVICE: POLICING PALESTINE AND ADMINISTERING THE EMPIRE, 1922-1966</t>
  </si>
  <si>
    <t>URBAN PLANNING AGAINST POVERTY: HOW TO THINK AND DO BETTER CITIES IN THE GLOBAL SOUTH</t>
  </si>
  <si>
    <t>21ST CENTURY CHALLENGES IN CHEMICAL CRYSTALLOGRAPHY I: HISTORY AND TECHNICAL DEVELOPMENTS</t>
  </si>
  <si>
    <t>ULTRALOGIC AS UNIVERSAL?: THE SYLVAN JUNGLE, VOL 4</t>
  </si>
  <si>
    <t>OPIOID THERAPY IN INFANTS, CHILDREN, AND ADOLESCENTS</t>
  </si>
  <si>
    <t>BRAZILIAN EVANGELICALISM IN THE TWENTY-FIRST CENTURY: AN INSIDE AND OUTSIDE LOOK</t>
  </si>
  <si>
    <t>COMMUNICATION AND CONFLICT STUDIES: DISCIPLINARY CONNECTIONS, RESEARCH DIRECTIONS</t>
  </si>
  <si>
    <t>EMPLOYMENT AND RE-INDUSTRIALISATION IN POST SOEHARTO INDONESIA</t>
  </si>
  <si>
    <t>DEALING WITH BIOETHICAL ISSUES IN A GLOBALIZED WORLD: NORMATIVITY IN BIOETHICS</t>
  </si>
  <si>
    <t>COW CARE IN HINDU ANIMAL ETHICS</t>
  </si>
  <si>
    <t>MIGRATION, SOCIAL CAPITAL, AND HEALTH: INSIGHTS FROM GHANA AND UGANDA</t>
  </si>
  <si>
    <t>NEW PERSPECTIVES ON ASPECT AND MODALITY IN CHINESE HISTORICAL LINGUISTICS</t>
  </si>
  <si>
    <t>ICT EDUCATION</t>
  </si>
  <si>
    <t>KIDNAPPING AND VIOLENCE: NEW RESEARCH AND CLINICAL PERSPECTIVES</t>
  </si>
  <si>
    <t>JEWISH MEDICINE AND HEALTHCARE IN CENTRAL EASTERN EUROPE: SHARED IDENTITIES, ENTANGLED HISTORIES</t>
  </si>
  <si>
    <t>DIMINISHED OVARIAN RESERVE AND ASSISTED REPRODUCTIVE TECHNOLOGIES: CURRENT RESEARCH AND CLINICAL MANAGEMENT</t>
  </si>
  <si>
    <t>NON-EQUILIBRIUM MANY-BODY STATES IN CARBON NANOTUBE QUANTUM DOTS</t>
  </si>
  <si>
    <t>(ALMOST) IMPOSSIBLE INTEGRALS, SUMS, AND SERIES</t>
  </si>
  <si>
    <t>NEUROETHICS, JUSTICE AND AUTONOMY: PUBLIC REASON IN THE COGNITIVE ENHANCEMENT DEBATE</t>
  </si>
  <si>
    <t>HUMAN DIMENSIONS OF WILDLIFE MANAGEMENT IN JAPAN: FROM ASIA TO THE WORLD</t>
  </si>
  <si>
    <t>ARTIFICIAL INTELLIGENCE FOR KNOWLEDGE MANAGEMENT, AI4KM 2018</t>
  </si>
  <si>
    <t>TRANSACTIONAL PSYCHOLOGY OF EDUCATION: TOWARD A STRONG VERSION OF THE SOCIAL</t>
  </si>
  <si>
    <t>RISE AND FALL OF PEACEBUILDING IN THE BALKANS</t>
  </si>
  <si>
    <t>CIVIC AND CITIZENSHIP EDUCATION IN VOLATILE TIMES: PREPARING STUDENTS FOR CITIZENSHIP IN THE 21ST CENTURY</t>
  </si>
  <si>
    <t>REPRESENTING THE EXPERIENCE OF WAR AND ATROCITY: INTERDISCIPLINARY EXPLORATIONS IN VISUAL CRIMINOLOGY</t>
  </si>
  <si>
    <t>RISE OF ENGINEERING SCIENCE: HOW TECHNOLOGY BECAME SCIENTIFIC</t>
  </si>
  <si>
    <t>FOOD IMMUNOASSAY</t>
  </si>
  <si>
    <t>PATHOLOGY OF SINONASAL TUMORS AND TUMOR-LIKE LESIONS</t>
  </si>
  <si>
    <t>WORD FORMATION IN PARALLEL ARCHITECTURE: THE CASE FOR A SEPARATE COMPONENT</t>
  </si>
  <si>
    <t>DESIGN FOR ERGONOMICS</t>
  </si>
  <si>
    <t>BIOMARKERS IN PERIODONTAL HEALTH AND DISEASE</t>
  </si>
  <si>
    <t>INTRAOCULAR TUMORS</t>
  </si>
  <si>
    <t>RESILIENT CITY IN WORLD WAR II: URBAN ENVIRONMENTAL HISTORIES</t>
  </si>
  <si>
    <t>TRENDS IN FUNCTIONAL PROGRAMMING (TFP 2018)</t>
  </si>
  <si>
    <t>PRINCIPLES OF CANCER TREATMENT AND ANTICANCER DRUG DEVELOPMENT</t>
  </si>
  <si>
    <t>RELIABILITY OF POWER SYSTEMS</t>
  </si>
  <si>
    <t>ANIMALS IN THE SOCIOLOGIES OF WESTERMARCK AND DURKHEIM</t>
  </si>
  <si>
    <t>DIACHRONY OF TONE SANDHI: EVIDENCE FROM SOUTHERN MIN CHINESE</t>
  </si>
  <si>
    <t>AFGHANISTAN AND THE COLONIALITY OF DIPLOMACY: THE BRITISH LEGATION IN KABUL, 1922-1948</t>
  </si>
  <si>
    <t>OIL OF BRAZIL: EXPLORATION, TECHNICAL CAPACITY, AND GEOSCIENCES TEACHING (1864-1968)</t>
  </si>
  <si>
    <t>PROCUREMENT AND TRANSPLANTATION OF ABDOMINAL ORGANS IN CLINICAL PRACTICE</t>
  </si>
  <si>
    <t>CLIMATE CHANGE IMPACT ON ENVIRONMENTAL VARIABILITY IN THE FOREST</t>
  </si>
  <si>
    <t>CIVIL POWER OF THE NEWS</t>
  </si>
  <si>
    <t>LADUNGSWECHSEL UND EMISSIONIERUNG 2018: IM SPANNUNGSFELD VON LUFTQUALITAT, KLIMASCHUTZ UND ELEKTRIFIZIERUNG</t>
  </si>
  <si>
    <t>INFLUENCE OF SUB-STATE ACTORS ON NATIONAL SECURITY: USING MILITARY BASES TO FORGE AUTONOMY</t>
  </si>
  <si>
    <t>INTERNATIONAL MARINE MAMMAL LAW</t>
  </si>
  <si>
    <t>ORGANIZED CRIME, FEAR AND PEACEBUILDING IN MEXICO</t>
  </si>
  <si>
    <t>PERFORMANCE PHENOMENOLOGY: TO THE THING ITSELF</t>
  </si>
  <si>
    <t>INTERNATIONAL LABOUR MIGRATION IN THE MIDDLE EAST AND ASIA: ISSUES OF INCLUSION AND EXCLUSION</t>
  </si>
  <si>
    <t>FUNDAMENTALS OF INVERTEBRATE PALAEONTOLOGY: MICROFOSSILS</t>
  </si>
  <si>
    <t>POLITICS OF SPECTACLE AND EMOTION IN THE 2016 PRESIDENTIAL CAMPAIGN</t>
  </si>
  <si>
    <t>INTEGRATING CHRISTIAN FAITH AND WORK: INDIVIDUAL, OCCUPATIONAL, AND ORGANIZATIONAL INFLUENCES AND STRATEGIES</t>
  </si>
  <si>
    <t>AFFECT THEORY AND LITERARY CRITICAL PRACTICE: A FEEL FOR THE TEXT</t>
  </si>
  <si>
    <t>QUALITY SYSTEMS IN THE FOOD INDUSTRY</t>
  </si>
  <si>
    <t>FEMALE CHILD SOLDIERING, GENDER VIOLENCE, AND FEMINIST THEOLOGIES</t>
  </si>
  <si>
    <t>MASS APPEAL OF HUMAN RIGHTS</t>
  </si>
  <si>
    <t>BIOLAW AND POLICY IN THE TWENTY-FIRST CENTURY: BUILDING ANSWERS FOR NEW QUESTIONS</t>
  </si>
  <si>
    <t>VERIFICATION AND EVALUATION OF COMPUTER AND COMMUNICATION SYSTEMS, VECOS 2020</t>
  </si>
  <si>
    <t>DEVELOPMENT, SEXUAL CULTURAL PRACTICES AND HIV/AIDS IN AFRICA</t>
  </si>
  <si>
    <t>CITIZENSHIP ON THE MARGINS: STATE POWER, SECURITY AND PRECARIOUSNESS IN 21ST-CENTURY JAMAICA</t>
  </si>
  <si>
    <t>URBAN SPACES IN CONTEMPORARY LATIN AMERICAN LITERATURE</t>
  </si>
  <si>
    <t>ALICE IN WONDERLAND SYNDROME</t>
  </si>
  <si>
    <t>12TH CHAOTIC MODELING AND SIMULATION INTERNATIONAL CONFERENCE</t>
  </si>
  <si>
    <t>CLASS, CULTURE AND BELONGING IN RURAL CHILDHOODS</t>
  </si>
  <si>
    <t>SEARCHING SPEECH DATABASES: FEATURES, TECHNIQUES AND EVALUATION MEASURES</t>
  </si>
  <si>
    <t>SEMANTIC MODELING AND ENRICHMENT OF MOBILE AND WIFI NETWORK DATA</t>
  </si>
  <si>
    <t>FOLLICULAR LYMPHOMA: CURRENT MANAGEMENT AND NOVEL APPROACHES</t>
  </si>
  <si>
    <t>QUATERNIONIC DE BRANGES SPACES AND CHARACTERISTIC OPERATOR FUNCTION</t>
  </si>
  <si>
    <t>FISH, FISHING AND COMMUNITY IN NORTH KOREA AND NEIGHBOURS: VIBRANT MATTER(S)</t>
  </si>
  <si>
    <t>JAMMING AND GLASS TRANSITIONS: IN MEAN-FIELD THEORIES AND BEYOND</t>
  </si>
  <si>
    <t>NOVEL DIFFUSION-BASED MODELS FOR IMAGE RESTORATION AND INTERPOLATION</t>
  </si>
  <si>
    <t>NONAUTONOMOUS DYNAMICS, NONLINEAR OSCILLATIONS AND GLOBAL ATTRACTORS</t>
  </si>
  <si>
    <t>INTELLIGENT RANDOM WALK: AN APPROACH BASED ON LEARNING AUTOMATA</t>
  </si>
  <si>
    <t>UNDERSTANDING WILLING PARTICIPANTS, VOL 2: MILGRAM'S OBEDIENCE EXPERIMENTS AND THE HOLOCAUST</t>
  </si>
  <si>
    <t>DAMS IN BRAZIL: SOCIAL AND DEMOGRAPHICAL IMPACTS</t>
  </si>
  <si>
    <t>PRECURSORS OF ISOGEOMETRIC ANALYSIS: FINITE ELEMENTS, BOUNDARY ELEMENTS, AND COLLOCATION METHODS</t>
  </si>
  <si>
    <t>DISTRIBUTED COMPUTING FOR EMERGING SMART NETWORKS, DICES-N 2019</t>
  </si>
  <si>
    <t>INTELLIGENT ANALYSIS: FRACTIONAL INEQUALITIES AND APPROXIMATIONS EXPANDED</t>
  </si>
  <si>
    <t>MODERN PORTUGUESE ECONOMY IN THE TWENTIETH AND TWENTY-FIRST CENTURIES</t>
  </si>
  <si>
    <t>GENOME-WIDE ASSOCIATION STUDIES</t>
  </si>
  <si>
    <t>RETIREMENT MIGRATION FROM THE U.S. TO LATIN AMERICAN COLONIAL CITIES</t>
  </si>
  <si>
    <t>DEMYSTIFYING CHINA'S STOCK MARKET: THE HIDDEN LOGIC BEHIND THE PUZZLES</t>
  </si>
  <si>
    <t>NODES IN TRANSPORT NETWORKS - RESEARCH, DATA ANALYSIS AND MODELLING</t>
  </si>
  <si>
    <t>POOR QUALITY PHARMACEUTICALS IN GLOBAL PUBLIC HEALTH</t>
  </si>
  <si>
    <t>SOCIAL-ECOLOGICAL-TECHNOLOGICAL EFFECTS OF HURRICANE MARIA ON PUERTO RICO</t>
  </si>
  <si>
    <t>LEISURE CULTURES AND THE MAKING OF MODERN SKI RESORTS</t>
  </si>
  <si>
    <t>DIVINE OMNISCIENCE AND HUMAN FREE WILL: A LOGICAL AND METAPHYSICAL ANALYSIS</t>
  </si>
  <si>
    <t>ARAKELOV GEOMETRY OVER ADELIC CURVES</t>
  </si>
  <si>
    <t>HIGH-LEVEL MODELS OF UNCONVENTIONAL COMPUTATIONS: A CASE OF PLASMODIUM</t>
  </si>
  <si>
    <t>MOBILIZATION, REPRESENTATION, AND RESPONSIVENESS IN THE AMERICAN DEMOCRACY</t>
  </si>
  <si>
    <t>COMPLEX SYSTEMS DESIGN &amp; MANAGEMENT ASIA: SMART TRANSPORTATION, CSD&amp;M ASIA 2018</t>
  </si>
  <si>
    <t>SUBSTITUTION AND TILING DYNAMICS: INTRODUCTION TO SELF-INDUCING STRUCTURES</t>
  </si>
  <si>
    <t>TRUSTED COMPUTING AND INFORMATION SECURITY, CTCIS 2019</t>
  </si>
  <si>
    <t>ROME AND IRISH CATHOLICISM IN THE ATLANTIC WORLD, 1622-1908</t>
  </si>
  <si>
    <t>DISEASE, HUMAN HEALTH, AND REGIONAL GROWTH AND DEVELOPMENT IN ASIA</t>
  </si>
  <si>
    <t>SPEAKING WITH SUBSTANCE: METHODS OF LANGUAGE AND MATERIALS IN AFRICAN HISTORY</t>
  </si>
  <si>
    <t>2011 FUKUSHIMA DAIICHI NUCLEAR POWER PLANT ACCIDENT: AN ANALYSIS FROM THE METRE TO THE NANOMETRE SCALE</t>
  </si>
  <si>
    <t>TOWARDS USER-CENTRIC INTELLIGENT NETWORK SELECTION IN 5G HETEROGENEOUS WIRELESS NETWORKS: A REINFORCEMENT LEARNING PERSPECTIVE</t>
  </si>
  <si>
    <t>MORITZ SCHLICK: NATURPHILOSOPHISCHE SCHRIFTEN. MANUSKRIPTE 1910-1936</t>
  </si>
  <si>
    <t>INTEGRATED COMMUNITY-MANAGED DEVELOPMENT: STRATEGIZING INDIGENOUS KNOWLEDGE AND INSTITUTIONS FOR POVERTY REDUCTION AND SUSTAINABLE COMMUNITY DEVELOPMENT IN INDONESIA</t>
  </si>
  <si>
    <t>PROTEOMIC AND IONOMIC STUDY FOR IDENTIFICATION OF BIOMARKERS IN BIOLOGICAL FLUID SAMPLES OF PATIENTS WITH PSYCHIATRIC DISORDERS AND HEALTHY INDIVIDUALS</t>
  </si>
  <si>
    <t>BIG DATA APPLICATIONS AND SERVICES 2017</t>
  </si>
  <si>
    <t>INVENTORY MANAGEMENT IN MULTI-ECHELON NETWORKS: ON THE OPTIMIZATION OF REORDER POINTS</t>
  </si>
  <si>
    <t>SPENSER'S HEAVENLY ELIZABETH: PROVIDENTIAL HISTORY IN THE FAERIE QUEENE</t>
  </si>
  <si>
    <t>FOOD AND HUMAN RESPONSES</t>
  </si>
  <si>
    <t>BIRTHING WORK: THE COLLECTIVE LABOUR OF CHILDBIRTH</t>
  </si>
  <si>
    <t>EAST ASIAN WORLD-SYSTEM: CLIMATE AND DYNASTIC CHANGE</t>
  </si>
  <si>
    <t>EMERGING CHEMICALS AND HUMAN HEALTH</t>
  </si>
  <si>
    <t>SAPIENTIA ASTROLOGICA: ASTROLOGY, MAGIC AND NATURAL KNOWLEDGE, CA. 1250-1800: I. MEDIEVAL STRUCTURES (1250-1500): CONCEPTUAL, INSTITUTIONAL, SOCIO-POLITICAL, THEOLOGICO-RELIGIOUS AND CULTURAL</t>
  </si>
  <si>
    <t>REAL-TIME COMMUNICATION PROTOCOLS FOR MULTI-HOP AD-HOC NETWORKS: WIRELESS NETWORKING IN PRODUCTION AND CONTROL SYSTEMS</t>
  </si>
  <si>
    <t>COMPETITION AND COMPROMISE AMONG CHINESE ACTORS IN AFRICA: A BUREAUCRATIC POLITICS STUDY OF CHINESE FOREIGN POLICY ACTORS</t>
  </si>
  <si>
    <t>STABILIZING AND OPTIMIZING CONTROL FOR TIME-DELAY SYSTEMS: INCLUDING MODEL PREDICTIVE CONTROLS</t>
  </si>
  <si>
    <t>PACIFIC ALLIANCE IN A WORLD OF PREFERENTIAL TRADE AGREEMENTS: LESSONS IN COMPARATIVE REGIONALISM</t>
  </si>
  <si>
    <t>BRANDS AND CULTURAL ANALYSIS</t>
  </si>
  <si>
    <t>TOWARDS A SCALABLE QUANTUM COMPUTING PLATFORM IN THE ULTRASTRONG COUPLING REGIME</t>
  </si>
  <si>
    <t>MATHEMATICAL MODELLING AND BIOMECHANICS OF THE BRAIN</t>
  </si>
  <si>
    <t>FOOD SHARING: CHEMICAL EVALUATION OF DURABLE FOODS</t>
  </si>
  <si>
    <t>IMPROVING ENERGY EFFICIENCY IN COMMERCIAL BUILDINGS AND SMART COMMUNITIES</t>
  </si>
  <si>
    <t>COMPLICATIONS IN ARTHROSCOPIC SHOULDER SURGERY</t>
  </si>
  <si>
    <t>INFORMATION, COMMUNICATION AND COMPUTING TECHNOLOGY, ICICCT 2018</t>
  </si>
  <si>
    <t>NEURAL CIRCUITS OF INNATE BEHAVIORS</t>
  </si>
  <si>
    <t>ELECTRICAL DESIGN OF A 400 KV COMPOSITE TOWER</t>
  </si>
  <si>
    <t>STUDY OF JEWISH REFUGEES IN CHINA (1933-1945): HISTORY, THEORIES AND THE CHINESE PATTERN</t>
  </si>
  <si>
    <t>FUTURE(S) OF THE REVOLUTION AND THE REFORMATION</t>
  </si>
  <si>
    <t>RECEPTION OF HUSSERLIAN PHENOMENOLOGY IN NORTH AMERICA</t>
  </si>
  <si>
    <t>CULTURE OF CAPITAL PUNISHMENT IN JAPAN</t>
  </si>
  <si>
    <t>FOUCAULT AND POST-FINANCIAL CRISES: GOVERNMENTALITY, DISCIPLINE AND RESISTANCE</t>
  </si>
  <si>
    <t>NEURAL REPRESENTATIONS OF NATURAL LANGUAGE</t>
  </si>
  <si>
    <t>CRICKET, KIRIKITI AND IMPERIALISM IN SAMOA, 1879-1939</t>
  </si>
  <si>
    <t>SOUTH ASIA IN GLOBAL POWER RIVALRY: INSIDE-OUT APPRAISALS FROM BANGLADESH</t>
  </si>
  <si>
    <t>BIOLOGICALLY INSPIRED TECHNIQUES IN MANY-CRITERIA DECISION MAKING</t>
  </si>
  <si>
    <t>MICROSCOPIC THEORY OF FISSION DYNAMICS BASED ON THE GENERATOR COORDINATE METHOD</t>
  </si>
  <si>
    <t>GREEK CRISIS AND ITS CULTURAL ORIGINS: A STUDY IN THE THEORY OF MULTIPLE MODERNITIES</t>
  </si>
  <si>
    <t>CONTEMPORARY NORDIC LITERATURE AND SPATIALITY</t>
  </si>
  <si>
    <t>DOSE-FINDING DESIGNS FOR EARLY-PHASE CANCER CLINICAL TRIALS: A BRIEF GUIDEBOOK TO THEORY AND PRACTICE</t>
  </si>
  <si>
    <t>WATER MANAGEMENT IN SOUTH ASIA: SOCIO-ECONOMIC, INFRASTRUCTURAL, ENVIRONMENTAL AND INSTITUTIONAL ASPECTS</t>
  </si>
  <si>
    <t>LEVEES AND DAMS: ADVANCES IN GEOPHYSICAL MONITORING AND CHARACTERIZATION</t>
  </si>
  <si>
    <t>SOCIOLOGY IN HUNGARY: A SOCIAL, POLITICAL AND INSTITUTIONAL HISTORY</t>
  </si>
  <si>
    <t>DIMENSIONS AND CHALLENGES OF RUSSIAN LIBERALISM: HISTORICAL DRAMA AND NEW PROSPECTS</t>
  </si>
  <si>
    <t>OPTICS, PHOTONICS AND LASER TECHNOLOGY 2017</t>
  </si>
  <si>
    <t>IMAGE PROCESSING AND COMPUTER VISION IN IOS</t>
  </si>
  <si>
    <t>SOLAR ENERGY CONVERSION SYSTEMS IN THE BUILT ENVIRONMENT</t>
  </si>
  <si>
    <t>DYNAMICS OF SMALL SOLAR SYSTEM BODIES</t>
  </si>
  <si>
    <t>MOVING TOWARDS RISK - A MELANCHOLIC STORY OF PUNJAB SATLUJ FLOODPLAIN</t>
  </si>
  <si>
    <t>PRINTED BOOK IN CONTEMPORARY AMERICAN CULTURE: MEDIUM, OBJECT, METAPHOR</t>
  </si>
  <si>
    <t>MULTIMEDIA REPORTING: HOW DIGITAL TOOLS CAN IMPROVE JOURNALISM STORYTELLING</t>
  </si>
  <si>
    <t>HEINRICH HEINE AND THE WORLD LITERARY MAP: REDRESSING THE CANON</t>
  </si>
  <si>
    <t>ECO-INFORMED PRACTICE: FAMILY THERAPY IN AN AGE OF ECOLOGICAL PERIL</t>
  </si>
  <si>
    <t>INFORMATION MEASURES FOR HESITANT FUZZY SETS AND THEIR EXTENSIONS</t>
  </si>
  <si>
    <t>APPLICATIONS OF THE TOPOLOGICAL DERIVATIVE METHOD</t>
  </si>
  <si>
    <t>TOOLBOX FOR MARKETING AND MANAGEMENT: CREATIVE CONCEPTS, FORECASTING METHODS, AND ANALYTICAL INSTRUMENTS</t>
  </si>
  <si>
    <t>READING DONALD TRUMP: A PARALLAX VIEW OF THE CAMPAIGN AND EARLY PRESIDENCY</t>
  </si>
  <si>
    <t>PRACTICAL TREATMENT OPTIONS FOR CHRONIC PAIN IN CHILDREN AND ADOLESCENTS: AN INTERDISCIPLINARY THERAPY MANUAL, 2ND EDITION</t>
  </si>
  <si>
    <t>WHEAT SYNDROMES: HOW WHEAT, GLUTEN AND ATI CAUSE INFLAMMATION, IBS AND AUTOIMMUNE DISEASES</t>
  </si>
  <si>
    <t>ELECTRONIC PARTICIPATION, EPART 2020</t>
  </si>
  <si>
    <t>PERSONAL PARTICIPATION IN CRIMINAL PROCEEDINGS: A COMPARATIVE STUDY OF PARTICIPATORY SAFEGUARDS AND IN ABSENTIA TRIALS IN EUROPE</t>
  </si>
  <si>
    <t>ADVANCES IN PHARMA BUSINESS MANAGEMENT AND RESEARCH, VOL. 1</t>
  </si>
  <si>
    <t>OPPORTUNITIES AND PITFALLS OF CORPORATE SOCIAL RESPONSIBILITY: THE MARANGE DIAMOND MINES CASE STUDY</t>
  </si>
  <si>
    <t>POLITICS OF PRACTICE: A RHETORIC OF PERFORMATIVITY</t>
  </si>
  <si>
    <t>SUPERDIVERSE DIASPORA: EVERYDAY IDENTIFICATIONS OF TAMIL MIGRANTS IN BRITAIN</t>
  </si>
  <si>
    <t>FRENCH EMIGRANTS IN REVOLUTIONISED EUROPE: CONNECTED HISTORIES AND MEMORIES</t>
  </si>
  <si>
    <t>GEOLOGICAL RECORDS OF THE FUEGIAN ANDES DEFORMED COMPLEX FRAMED IN A PATAGONIAN OROGENIC BELT REGIONAL CONTEXT</t>
  </si>
  <si>
    <t>POSTMODERN THEORY AND PROGRESSIVE POLITICS: TOWARD A NEW HUMANISM</t>
  </si>
  <si>
    <t>MULTILINEAR OPERATOR INTEGRALS: THEORY AND APPLICATIONS</t>
  </si>
  <si>
    <t>EXTERNALIST APPROACH TO EPISTEMIC RESPONSIBILITY: INTELLECTUAL NORMS AND THEIR APPLICATION TO EPISTEMIC PEER DISAGREEMENT</t>
  </si>
  <si>
    <t>INJECTION-INDUCED BREAST SILICONOMAS: CLINICAL IMPLICATIONS, EVALUATION AND TREATMENT</t>
  </si>
  <si>
    <t>TRENDS AND APPLICATIONS IN KNOWLEDGE DISCOVERY AND DATA MINING</t>
  </si>
  <si>
    <t>MAJORITY VOTING AS A CATALYST OF POPULISM: PREFERENTIAL DECISION-MAKING FOR AN INCLUSIVE DEMOCRACY</t>
  </si>
  <si>
    <t>HOUSE PRICES: CHANGING THE CITY WORLD: THE GLOBAL URBAN COMPETITIVENESS REPORT (2017-2018)</t>
  </si>
  <si>
    <t>MARGINALITY AND GLOBAL LGBT COMMUNITIES: CONFICTS, CIVIL RIGHTS AND CONTROVERSY</t>
  </si>
  <si>
    <t>INTERNATIONAL MARKETING STRATEGY: THE COUNTRY OF ORIGIN EFFECT ON DECISION-MAKING IN PRACTICE</t>
  </si>
  <si>
    <t>NEW FRONTIERS IN THE NEOLITHIC ARCHAEOLOGY OF TAIWAN (5600-1800 BP): A PERSPECTIVE OF MARITIME CULTURAL INTERACTION</t>
  </si>
  <si>
    <t>NON-BANKING FINANCIAL COMPANIES ROLE IN INDIA'S DEVELOPMENT: A WAY FORWARD</t>
  </si>
  <si>
    <t>FOSTERING INTERRELIGIOUS ENCOUNTERS IN PLURALIST SOCIETIES: HOSPITALITY AND FRIENDSHIP</t>
  </si>
  <si>
    <t>CASES IN STRATEGIC MANAGEMENT: A FLEXIBILITY PERSPECTIVE</t>
  </si>
  <si>
    <t>DATA PROTECTION LAW: A COMPARATIVE ANALYSIS OF ASIA-PACIFIC AND EUROPEAN APPROACHES</t>
  </si>
  <si>
    <t>BOY-MAN, MASCULINITY AND IMMATURITY IN THE LONG NINETEENTH CENTURY</t>
  </si>
  <si>
    <t>LITERATURE AND MEAT SINCE 1900</t>
  </si>
  <si>
    <t>ISOTOPES AND THE NATURAL ENVIRONMENT</t>
  </si>
  <si>
    <t>JOURNAL FUR MINERALSTOFFWECHSEL &amp; MUSKULOSKELETTALE ERKRANKUNGEN</t>
  </si>
  <si>
    <t>RED DWARFS: THEIR GEOLOGICAL, CHEMICAL, AND BIOLOGICAL POTENTIAL FOR LIFE, 2ND EDITION</t>
  </si>
  <si>
    <t>REGULATING WORK IN SMALL FIRMS: PERSPECTIVES ON THE FUTURE OF WORK IN GLOBALISED ECONOMIES</t>
  </si>
  <si>
    <t>PATTERN RECOGNITION AND ARTIFICIAL INTELLIGENCE</t>
  </si>
  <si>
    <t>ZUKUNFT DER DATENOKONOMIE: ZWISCHEN GESCHAFTSMODELL, KOLLEKTIVGUT UND VERBRAUCHERSCHUTZ</t>
  </si>
  <si>
    <t>SEMIOTIC METHODOLOGY FOR ANIMAL STUDIES</t>
  </si>
  <si>
    <t>TRAUMA AND DISABILITY IN MAD MAX: BEYOND THE ROAD WARRIOR'S FURY</t>
  </si>
  <si>
    <t>MULTILINGUALISM AND THE TWENTIETH-CENTURY NOVEL: POLYGLOT PASSAGES</t>
  </si>
  <si>
    <t>HISTORY OF MECHANICAL ENGINEERING</t>
  </si>
  <si>
    <t>HIGH PERFORMANCE COMPUTING SYSTEMS, WSCAD 2018</t>
  </si>
  <si>
    <t>HISTORIES OF COMPUTING IN EASTERN EUROPE, HC 2018</t>
  </si>
  <si>
    <t>CONTROVERSIES IN LATIN AMERICAN BIOETHICS</t>
  </si>
  <si>
    <t>MAX WERTHEIMER: PRODUKTIVES DENKEN</t>
  </si>
  <si>
    <t>MYCOTOXINS IN ANIMAL PRODUCTS: MILK AND MILK PRODUCTS, AND MEAT</t>
  </si>
  <si>
    <t>CHANNEL CODING TECHNIQUES FOR WIRELESS COMMUNICATIONS, 2ND EDITION</t>
  </si>
  <si>
    <t>PROMOTING CANADIAN STUDIES ABROAD: SOFT POWER AND CULTURAL DIPLOMACY</t>
  </si>
  <si>
    <t>ROMANTICISM AND POPULAR MAGIC: POETRY AND CULTURES OF THE OCCULT IN THE 1790S</t>
  </si>
  <si>
    <t>VALVULAR HEART DISEASE</t>
  </si>
  <si>
    <t>PUBLIC CHOICE ANALYSES OF AMERICAN ECONOMIC HISTORY, VOL 3</t>
  </si>
  <si>
    <t>CONSTRUCTIVE SEMANTICS: MEANING IN BETWEEN PHENOMENOLOGY AND CONSTRUCTIVISM</t>
  </si>
  <si>
    <t>LOWER URINARY TRACT SYMPTOMS IN ADULTS: A CLINICAL APPROACH</t>
  </si>
  <si>
    <t>FOOD EXPORTS FROM BRAZIL TO CHINA: A LEGAL AND ECONOMIC ANALYSIS</t>
  </si>
  <si>
    <t>NICHT-ENTSTEHUNG INTERNATIONALER NORMEN: PERMISSIVE EFFEKTE IN DER HUMANITAREN RUSTUNGSKONTROLLE</t>
  </si>
  <si>
    <t>CULTURE, INTERNATIONAL TRANSACTIONS AND THE ANTHROPOCENE</t>
  </si>
  <si>
    <t>FIXED ORTHODONTIC APPLIANCES: A PRACTICAL GUIDE</t>
  </si>
  <si>
    <t>CITATION ANALYSIS AND DYNAMICS OF CITATION NETWORKS</t>
  </si>
  <si>
    <t>CELL AND GENE THERAPIES</t>
  </si>
  <si>
    <t>STRUGGLES FOR HEGEMONY IN ITALY'S CRISIS MANAGEMENT: A CASE STUDY ON THE 2012 LABOUR MARKET REFORM</t>
  </si>
  <si>
    <t>GEOMETRIC ANALYSIS</t>
  </si>
  <si>
    <t>INVARIANT MEASURES FOR STOCHASTIC NONLINEAR SCHRODINGER EQUATIONS: NUMERICAL APPROXIMATIONS AND SYMPLECTIC STRUCTURES</t>
  </si>
  <si>
    <t>POST-TRUTH AND THE MEDIATION OF REALITY: NEW CONJUNCTURES</t>
  </si>
  <si>
    <t>9TH INTERNATIONAL MUNICH CHASSIS SYMPOSIUM 2018: CHASSIS.TECH PLUS</t>
  </si>
  <si>
    <t>SUPERGEOMETRY, SUPER RIEMANN SURFACES AND THE SUPERCONFORMAL ACTION FUNCTIONAL</t>
  </si>
  <si>
    <t>PLANAR MAPS, RANDOM WALKS AND CIRCLE PACKING: ECOLE D'ETE DE PROBABILITES DE SAINT-FLOUR XLVIII - 2018</t>
  </si>
  <si>
    <t>DEMOCRATIC SOCIALISM AND EDUCATION: NEW PERSPECTIVES ON POLICY AND PRACTICE</t>
  </si>
  <si>
    <t>TRAPPING SINGLE IONS AND COULOMB CRYSTALS WITH LIGHT FIELDS</t>
  </si>
  <si>
    <t>SEVERE ASTHMA IN CHILDREN AND ADOLESCENTS: MECHANISMS AND MANAGEMENT</t>
  </si>
  <si>
    <t>IRELAND'S IMPERIAL CONNECTIONS, 1775-1947</t>
  </si>
  <si>
    <t>ONE-STEP GENERATION OF A DRUG-RELEASING MICROARRAY FOR HIGH-THROUGHPUT SMALL-VOLUME BIOASSAYS</t>
  </si>
  <si>
    <t>BEST PRACTICES OF APHERESIS IN HEMATOPOIETIC CELL TRANSPLANTATION</t>
  </si>
  <si>
    <t>MEXICO AND THE CARIBBEAN UNDER CASTRO'S EYES: A JOURNAL OF DECOLONIZATION, STATE FORMATION AND DEMOCRATIZATION</t>
  </si>
  <si>
    <t>SYNCHRONIZATION AND WAVES IN ACTIVE MEDIA</t>
  </si>
  <si>
    <t>NEW ARAB SOCIAL CONTRACT?: INSTITUTIONAL PERSPECTIVES FOR ECONOMIC REFORM IN ARAB COUNTRIES</t>
  </si>
  <si>
    <t>CONTROL STRATEGIES AND CO-DESIGN OF NETWORKED CONTROL SYSTEMS: CONSIDERING TIME DELAY EFFECTS</t>
  </si>
  <si>
    <t>EASTERN RESONANCES IN EARLY MODERN ENGLAND: RECEPTIONS AND TRANSFORMATIONS FROM THE RENAISSANCE TO THE ROMANTIC PERIOD</t>
  </si>
  <si>
    <t>FACES OF GEOMETRY - FROM AGNESI TO MIRZAKHANI</t>
  </si>
  <si>
    <t>PSYCHOLOGY OF SCIENTIFIC INQUIRY</t>
  </si>
  <si>
    <t>COMMUNITY AND CLIMATE RESILIENCE IN THE SEMI-ARID TROPICS</t>
  </si>
  <si>
    <t>UNDERSTANDING CHINA'S SCHOOL LEADERSHIP: INTERPRETING THE TERMINOLOGY</t>
  </si>
  <si>
    <t>AUTOMOTIVE ACOUSTICS CONFERENCE 2019</t>
  </si>
  <si>
    <t>RESPONSIBILITY TO PROTECT AND A COSMOPOLITAN APPROACH TO HUMAN PROTECTION</t>
  </si>
  <si>
    <t>DATA-DRIVEN WIRELESS NETWORKS</t>
  </si>
  <si>
    <t>FRIENDS: A READING OF THE SITCOM</t>
  </si>
  <si>
    <t>KITCHEN POLLUTANTS CONTROL AND VENTILATION</t>
  </si>
  <si>
    <t>MODELS OF NEURONS AND PERCEPTRONS: SELECTED PROBLEMS AND CHALLENGES</t>
  </si>
  <si>
    <t>QUALITATIVE FREEDOM - AUTONOMY IN COSMOPOLITAN RESPONSIBILITY</t>
  </si>
  <si>
    <t>BANKING SUPERVISION AND CRIMINAL INVESTIGATION: COMPARING THE EU AND US EXPERIENCES</t>
  </si>
  <si>
    <t>CREATING THE FUTURE?: THE 1960S NEW ENGLISH UNIVERSITIES</t>
  </si>
  <si>
    <t>ENERGY IN AGRICULTURE UNDER CLIMATE CHANGE</t>
  </si>
  <si>
    <t>CITIES AND MEGA-CITIES: PROBLEMS AND SOLUTION STRATEGIES</t>
  </si>
  <si>
    <t>INFRASTRUCTURE DELIVERY SYSTEMS: GOVERNANCE AND IMPLEMENTATION ISSUES</t>
  </si>
  <si>
    <t>POLITICS OF MODERATION IN MODERN EUROPEAN HISTORY</t>
  </si>
  <si>
    <t>CAPITALISM, CLASS AND REVOLUTION IN PERU, 1980-2016</t>
  </si>
  <si>
    <t>CO2-RESERVOIR OIL MISCIBILITY: EXPERIMENTAL AND NON-EXPERIMENTAL CHARACTERIZATION AND DETERMINATION APPROACHES</t>
  </si>
  <si>
    <t>ECONOMIC ROADMAP TO THE DARK SIDE OF SPORT: VOL I: SPORT MANIPULATIONS</t>
  </si>
  <si>
    <t>RECIDIVISM IN THE CARIBBEAN: IMPROVING THE REINTEGRATION OF JAMAICAN EX-PRISONERS</t>
  </si>
  <si>
    <t>STUDIES ON CHINA'S SPECIAL ECONOMIC ZONES 2</t>
  </si>
  <si>
    <t>EFFICACY ANALYSIS IN CLINICAL TRIALS AN UPDATE: EFFICACY ANALYSIS IN AN ERA OF MACHINE LEARNING</t>
  </si>
  <si>
    <t>RESILIENCE OF LARGE WATER MANAGEMENT INFRASTRUCTURE: SOLUTIONS FROM MODERN ATMOSPHERIC SCIENCE</t>
  </si>
  <si>
    <t>PERIODONTAL ROOT COVERAGE : AN EVIDENCE-BASED GUIDE TO PROGNOSIS AND TREATMENT</t>
  </si>
  <si>
    <t>ROADS TO MUSIC SOCIOLOGY</t>
  </si>
  <si>
    <t>TRANSACTIONS ON COMPUTATIONAL SCIENCE XXXV: SPECIAL ISSUE ON SIGNAL PROCESSING AND SECURITY IN DISTRIBUTED SYSTEMS</t>
  </si>
  <si>
    <t>SOFTWARE ENGINEERING, ARTIFICIAL INTELLIGENCE, NETWORKING AND PARALLEL/DISTRIBUTED COMPUTING</t>
  </si>
  <si>
    <t>ELECTRONIC MONITORING: TAGGING OFFENDERS IN A CULTURE OF SURVEILLANCE</t>
  </si>
  <si>
    <t>PRIMARY MANAGEMENT OF POLYTRAUMA</t>
  </si>
  <si>
    <t>ARCHITECTURE AND THE NOVEL UNDER THE ITALIAN FASCIST REGIME</t>
  </si>
  <si>
    <t>EARTH SYSTEMS DATA PROCESSING AND VISUALIZATION USING MATLAB</t>
  </si>
  <si>
    <t>CORPORATE SOCIAL RESPONSIBILITY AND REPORTING IN SPORTS ORGANIZATIONS</t>
  </si>
  <si>
    <t>COMMERCIAL SURFACTANTS FOR REMEDIATION: MOBILIZATION OF TRACE METALS FROM ESTUARINE SEDIMENT AND BIOAVAILABILITY</t>
  </si>
  <si>
    <t>CONTAGION, COUNTER-TERRORISM AND CRIMINOLOGY: JUSTICE IN THE SHADOW OF TERROR</t>
  </si>
  <si>
    <t>FRACTAL DIMENSION FOR FRACTAL STRUCTURES: WITH APPLICATIONS TO FINANCE</t>
  </si>
  <si>
    <t>CONCEPTIONS OF JUSTICE FROM EARLIEST HISTORY TO ISLAM</t>
  </si>
  <si>
    <t>IMAGING PRACTICE AND RADIATION PROTECTION IN PEDIATRIC RADIOLOGY: CONVENTIONAL RADIOGRAPHY</t>
  </si>
  <si>
    <t>CONTEMPORARY POPULAR MUSIC STUDIES</t>
  </si>
  <si>
    <t>ON-CHIP CURRENT SENSORS FOR RELIABLE, SECURE, AND LOW-POWER INTEGRATED CIRCUITS</t>
  </si>
  <si>
    <t>FORMALIZING NATURAL LANGUAGES WITH NOOJ 2019 AND ITS NATURAL LANGUAGE PROCESSING APPLICATIONS, NOOJ 2019</t>
  </si>
  <si>
    <t>PSYCHOACOUSTIC MUSIC SOUND FIELD SYNTHESIS: CREATING SPACIOUSNESS FOR COMPOSITION, PERFORMANCE, ACOUSTICS AND PERCEPTION</t>
  </si>
  <si>
    <t>BIOMETHANE: PRODUCTION AND APPLICATIONS</t>
  </si>
  <si>
    <t>COLLECTIVE PARTICIPATION AND AUDIENCE ENGAGEMENT IN RAP MUSIC</t>
  </si>
  <si>
    <t>NARCISSISM AND SELFHOOD IN MEDIEVAL FRENCH LITERATURE: WOUNDS OF DESIRE</t>
  </si>
  <si>
    <t>IRISH MEDICAL PROFESSION AND THE FIRST WORLD WAR</t>
  </si>
  <si>
    <t>ACETABULAR FRACTURES IN OLDER PATIENTS: ASSESSMENT AND MANAGEMENT</t>
  </si>
  <si>
    <t>MECHANICAL BEHAVIOR AND FRACTURE OF ENGINEERING MATERIALS</t>
  </si>
  <si>
    <t>WAR REPRESENTATION IN BRITISH CINEMA AND TELEVISION: FROM SUEZ TO THATCHER, AND BEYOND</t>
  </si>
  <si>
    <t>GOVERNING CORPORATE TAX MANAGEMENT: THE ROLE OF STATE OWNERSHIP, INSTITUTIONS AND MARKETS IN CHINA</t>
  </si>
  <si>
    <t>BIOCHEMISTRY FOR ANESTHESIOLOGISTS AND INTENSIVISTS</t>
  </si>
  <si>
    <t>TRANSPLANT FICTIONS: A CULTURAL STUDY OF ORGAN EXCHANGE</t>
  </si>
  <si>
    <t>ROY HARROD</t>
  </si>
  <si>
    <t>OPEN INNOVATION BUSINESS MODELING: GAMIFICATION AND DESIGN THINKING APPLICATIONS</t>
  </si>
  <si>
    <t>GEOMETRIC REPRESENTATION THEORY AND GAUGE THEORY</t>
  </si>
  <si>
    <t>ENDOSYMBIOTIC THEORIES OF ORGANELLES REVISITED</t>
  </si>
  <si>
    <t>DIGITAL TRANSFORMATION OF MULTIDISCIPLINARY DESIGN FIRMS: A SYSTEMATIC ANALYSIS-BASED METHODOLOGY FOR ORGANIZATIONAL CHANGE MANAGEMENT</t>
  </si>
  <si>
    <t>INTELLIGENT COMPUTING IN OPTIMAL DESIGN</t>
  </si>
  <si>
    <t>WAR AGAINST CIVILIANS: VICTIMS OF THE WAR ON TERROR IN AFGHANISTAN AND PAKISTAN</t>
  </si>
  <si>
    <t>LEGAL CONVENTIONALISM</t>
  </si>
  <si>
    <t>INTERNATIONAL TRADE FINANCE: A PRAGMATIC APPROACH, 2ND EDITION</t>
  </si>
  <si>
    <t>BIOPHYSICS OF RNA-PROTEIN INTERACTIONS: A MECHANISTIC VIEW</t>
  </si>
  <si>
    <t>LANGUAGE COMPETITION AND SHIFT IN NEW AUSTRALIA, PARAGUAY</t>
  </si>
  <si>
    <t>COMMERCIAL SPACE EXPLORATION: POTENTIAL CONTRIBUTIONS OF PRIVATE ACTORS TO SPACE EXPLORATION PROGRAMMES</t>
  </si>
  <si>
    <t>MACHINE LEARNING IN TEAM SPORTS: PERFORMANCE ANALYSIS AND TALENT IDENTIFICATION IN BEACH SOCCER &amp; SEPAK-TAKRAW</t>
  </si>
  <si>
    <t>NOVEL THERAPEUTICS FOR RARE LYMPHOMAS</t>
  </si>
  <si>
    <t>JAPANESE CONTRACTORS IN OVERSEAS MARKETS: BRIDGING CULTURAL AND COMMUNICATION GAPS</t>
  </si>
  <si>
    <t>EMERGING TECHNOLOGIES IN AGRICULTURE, LIVESTOCK, AND CLIMATE</t>
  </si>
  <si>
    <t>ECOLOGICAL RATIONALITY IN SPATIAL PLANNING: CONCEPTS AND TOOLS FOR SUSTAINABLE LAND-USE DECISIONS</t>
  </si>
  <si>
    <t>GATEWAY CITIES IN GLOBAL PRODUCTION NETWORKS: INSIGHTS FROM THE OIL AND GAS INDUSTRY IN SOUTHEAST ASIA</t>
  </si>
  <si>
    <t>SIMPLIFYING STRABISMUS</t>
  </si>
  <si>
    <t>ADVANCES IN INTERDISCIPLINARY PRACTICE IN INDUSTRIAL DESIGN</t>
  </si>
  <si>
    <t>WOMEN, WORK AND COLONIALISM IN THE NETHERLANDS AND JAVA: COMPARISONS, CONTRASTS, AND CONNECTIONS, 1830-1940</t>
  </si>
  <si>
    <t>SPENT NUCLEAR FUEL AND ACCELERATOR-DRIVEN SUBCRITICAL SYSTEMS</t>
  </si>
  <si>
    <t>SMALL BUSINESS MANAGEMENT: THEORY AND PRACTICE, 4TH EDITION</t>
  </si>
  <si>
    <t>AGRARIAN CHANGE AND URBANIZATION IN SOUTHERN INDIA: CITY AND THE PEASANT</t>
  </si>
  <si>
    <t>SONIFICATION DESIGN: FROM DATA TO INTELLIGIBLE SOUNDFIELDS</t>
  </si>
  <si>
    <t>EXTEMPORANEOUS OPHTHALMIC PREPARATIONS</t>
  </si>
  <si>
    <t>PRACTICAL WISDOM AND DIVERSITY: ALIGNING INSIGHTS, VIRTUES AND VALUES</t>
  </si>
  <si>
    <t>ENVIRONMENTAL MODELING USING SATELLITE IMAGING AND DATASET RE-PROCESSING</t>
  </si>
  <si>
    <t>HEALERS AND EMPIRES IN GLOBAL HISTORY: HEALING AS HYBRID AND CONTESTED KNOWLEDGE</t>
  </si>
  <si>
    <t>MICROCIRCULATION: FROM BENCH TO BEDSIDE</t>
  </si>
  <si>
    <t>COMPLEX NON-KAHLER GEOMETRY</t>
  </si>
  <si>
    <t>EXPERIMENTATION AND THE LYRIC IN CONTEMPORARY FRENCH POETRY</t>
  </si>
  <si>
    <t>PROGRESS IN ULTRAFAST INTENSE LASER SCIENCE XV</t>
  </si>
  <si>
    <t>PARTY POLITICS OF DECENTRALIZATION: THE TERRITORIAL DIMENSION IN ITALIAN PARTY AGENDAS</t>
  </si>
  <si>
    <t>CHINA'S SOLUTION TO ITS ETHNO-NATIONAL ISSUES</t>
  </si>
  <si>
    <t>HIERARCHICAL FEATURE SELECTION FOR KNOWLEDGE DISCOVERY: APPLICATION OF DATA MINING TO THE BIOLOGY OF AGEING</t>
  </si>
  <si>
    <t>FREEDOMS, FRAGILITY AND JOB CREATION: PERSPECTIVES FROM JAMMU AND KASHMIR, INDIA</t>
  </si>
  <si>
    <t>POSSIBILITY THEORY FOR THE DESIGN OF INFORMATION FUSION SYSTEMS</t>
  </si>
  <si>
    <t>ANGLE-RESOLVED PHOTOEMISSION SPECTROSCOPY STUDIES OF 2D MATERIAL HETEROSTRUCTURES</t>
  </si>
  <si>
    <t>MODERN SELFHOOD IN TRANSLATION: A STUDY OF PROGRESSIVE TRANSLATION PRACTICES IN CHINA (1890S-1920S)</t>
  </si>
  <si>
    <t>SALAFISMUS IN DEUTSCHLAND: JUGENDKULTURELLE ASPEKTE, PADAGOGISCHE PERSPEKTIVEN, 2ND AUFLAGE</t>
  </si>
  <si>
    <t>PSYCHOLOGY'S CONTRIBUTION TO SOCIO-CULTURAL, POLITICAL, AND INDIVIDUAL EMANCIPATION</t>
  </si>
  <si>
    <t>COMPUTER AND COMMUNICATION ENGINEERING, ICCCE 2018</t>
  </si>
  <si>
    <t>TREATMENT OF NON-INFECTIOUS UVEITIS</t>
  </si>
  <si>
    <t>POLYEMBRYONIC INSECTS: AN EXTREME CLONAL REPRODUCTIVE STRATEGY</t>
  </si>
  <si>
    <t>AL JAZEERA IN THE GULF AND IN THE WORLD: IS IT REDEFINING GLOBAL COMMUNICATION ETHICS?</t>
  </si>
  <si>
    <t>CONTEMPORARY BOHEMIA: A CASE STUDY OF AN ARTISTIC COMMUNITY IN PHILADELPHIA</t>
  </si>
  <si>
    <t>GLOBAL DIVERSITY MANAGEMENT: A FUSION OF IDEAS, STORIES AND PRACTICE</t>
  </si>
  <si>
    <t>ADVANCES IN HUMAN FACTORS IN CYBERSECURITY</t>
  </si>
  <si>
    <t>DEVELOPMENT OF CHINA'S CULTURAL INDUSTRY</t>
  </si>
  <si>
    <t>ACUTE ELBOW TRAUMA: FRACTURES AND DISLOCATION INJURIES</t>
  </si>
  <si>
    <t>MANUAL OF TRAVEL MEDICINE, 4TH EDITION</t>
  </si>
  <si>
    <t>DUAL NATURE OF LEGITIMACY IN THE PRISON ENVIRONMENT: AN INQUIRY IN SLOVENIAN PRISONS</t>
  </si>
  <si>
    <t>ORBIT AND OCULOPLASTICS: NEWER TRENDS</t>
  </si>
  <si>
    <t>VIRAL HEPATITIS: CHRONIC HEPATITIS C</t>
  </si>
  <si>
    <t>HOUSING MARKETS AND HOUSEHOLD BEHAVIOR IN JAPAN</t>
  </si>
  <si>
    <t>NEW PERSPECTIVES ON THE INTERNATIONAL ORDER: NO LONGER ALONE IN THIS WORLD</t>
  </si>
  <si>
    <t>PSEUDO-RIEMANNIAN HOMOGENEOUS STRUCTURES</t>
  </si>
  <si>
    <t>CIVIL DISORDER, DOMESTIC TERRORISM AND EDUCATION POLICY: THE CONTEXT IN ENGLAND AND FRANCE</t>
  </si>
  <si>
    <t>TRANSNATIONAL HIGHER EDUCATION IN COMPUTING COURSES: EXPERIENCES AND REFLECTIONS</t>
  </si>
  <si>
    <t>COMMON DERMATOLOGIC CONDITIONS IN PRIMARY CARE</t>
  </si>
  <si>
    <t>BRACHIOPODS AROUND THE PERMIAN-TRIASSIC BOUNDARY OF SOUTH CHINA</t>
  </si>
  <si>
    <t>SOILS OF GEORGIA</t>
  </si>
  <si>
    <t>EUROPEAN ACCESS TO SPACE: BUSINESS AND POLICY PERSPECTIVES ON MICRO LAUNCHERS</t>
  </si>
  <si>
    <t>HISTORIANS ON LEADERSHIP AND STRATEGY: CASE STUDIES FROM ANTIQUITY TO MODERNITY</t>
  </si>
  <si>
    <t>CURRENT PERSPECTIVES ON THE TESOL PRACTICUM: CASES FROM AROUND THE GLOBE</t>
  </si>
  <si>
    <t>THREE-DIMENSIONAL ARCHITECTURE AND PALEOENVIRONMENTS OF OSAKA BAY: AN INTEGRATED SEISMIC STUDY ON THE EVOLUTIONARY PROCESSES OF A TECTONIC BASIN</t>
  </si>
  <si>
    <t>SCIENCE OF THE COMMONS: A NOTE ON COMMUNICATION METHODOLOGY</t>
  </si>
  <si>
    <t>HUMORAL WOMBS ON THE SHAKESPEAREAN STAGE</t>
  </si>
  <si>
    <t>EVERYDAY RESISTANCE: FRENCH ACTIVISM IN THE 21ST CENTURY</t>
  </si>
  <si>
    <t>PROSTATIC ARTERY EMBOLIZATION</t>
  </si>
  <si>
    <t>MACHINING OF HARD MATERIALS: A COMPREHENSIVE APPROACH TO EXPERIMENTATION, MODELING AND OPTIMIZATION</t>
  </si>
  <si>
    <t>INTO THE WORLD: THE MOVEMENT OF PATOCKA'S PHENOMENOLOGY</t>
  </si>
  <si>
    <t>PROPERTY RIGHTS: THE ARGUMENT FOR PRIVATIZATION</t>
  </si>
  <si>
    <t>STRUCTURED OBJECT-ORIENTED FORMAL LANGUAGE AND METHOD (SOFL+MSVL 2019)</t>
  </si>
  <si>
    <t>EARLY PUBLIC LIBRARIES AND COLONIAL CITIZENSHIP IN THE BRITISH SOUTHERN HEMISPHERE</t>
  </si>
  <si>
    <t>GLAUCOMA</t>
  </si>
  <si>
    <t>HANDBOOK OF CLINICAL ELECTROPHYSIOLOGY OF VISION</t>
  </si>
  <si>
    <t>FPGA-BASED HARDWARE ACCELERATORS</t>
  </si>
  <si>
    <t>URBANIZATION IN CHINA: THE PATH TO HARMONY AND PROSPERITY</t>
  </si>
  <si>
    <t>WEB INFORMATION SYSTEMS AND TECHNOLOGIES (WEBIST 2018)</t>
  </si>
  <si>
    <t>INVENTING THE EU AS A DEMOCRATIC POLITY: CONCEPTS, ACTORS AND CONTROVERSIES</t>
  </si>
  <si>
    <t>HIGHER SEGAL SPACES</t>
  </si>
  <si>
    <t>GREY AND WHITE HULLS: AN INTERNATIONAL ANALYSIS OF THE NAVY-COASTGUARD NEXUS</t>
  </si>
  <si>
    <t>CORPORATE GOVERNANCE IN THE BANKING SECTOR IN CHINA</t>
  </si>
  <si>
    <t>POLITICS AND PRACTICE OF OCCUPATIONAL HEALTH AND SAFETY LAW ENFORCEMENT</t>
  </si>
  <si>
    <t>CHINESE EDUCATION POLICY LANDSCAPE: A CONCEPT-ADDED POLICY CHAIN ANALYSIS</t>
  </si>
  <si>
    <t>POLITICAL AND ECONOMIC HISTORY OF NORTH CYPRUS: A DISCORDANT POLITY</t>
  </si>
  <si>
    <t>HISTORICAL PERSPECTIVES ON DEMOCRACIES AND THEIR ADVERSARIES</t>
  </si>
  <si>
    <t>HANDBOOK OF MATERIALS FOR WIND MUSICAL INSTRUMENTS</t>
  </si>
  <si>
    <t>NEGOTIATING DIASPORIC IDENTITY IN ARAB-CANADIAN STUDENTS: DOUBLE CONSCIOUSNESS, BELONGING, AND RADICALIZATION</t>
  </si>
  <si>
    <t>ENVIRONMENTAL MANAGEMENT IN SKI AREAS: PROCEDURE-REQUIREMENTS-EXEMPLARY SOLUTIONS</t>
  </si>
  <si>
    <t>RESISTING THEOLOGY, FURIOUS HOPE: SECULAR POLITICAL THEOLOGY AND SOCIAL MOVEMENTS</t>
  </si>
  <si>
    <t>KOLLEKTIVES ARBEITSRECHT: DER SCHNELLEINSTIEG FUR PRAKTIKER</t>
  </si>
  <si>
    <t>RESOURCE ALLOCATION FOR SOFTWARE DEFINED NETWORKS</t>
  </si>
  <si>
    <t>DISCOURSE ANALYSIS AND EUROPEAN UNION POLITICS</t>
  </si>
  <si>
    <t>CORPS ET MONDE DANS L'AUTISME ET LA SCHIZOPHRENIE: APPROCHES ONTOLOGIQUES EN PSYCHOPATHOLOGIE</t>
  </si>
  <si>
    <t>BEREAVEMENT OF MARTYRED PALESTINIAN CHILDREN: GENDERED, RELIGIOUS AND NATIONAL PERSPECTIVES</t>
  </si>
  <si>
    <t>TRAVEL BEHAVIOUR MODIFICATION (TBM) PROGRAM FOR ADOLESCENTS IN PENANG ISLAND: INTERVENTION IDEAS TO PROMOTE SUSTAINABLE TRANSPORT</t>
  </si>
  <si>
    <t>CUSTOMIZED IMPLEMENTATION OF EUROPEAN UNION FOOD SAFETY POLICY: UNITED IN DIVERSITY?</t>
  </si>
  <si>
    <t>GEOLOGY OF COAL DEPOSITS OF SOUTH LIMBURG, THE NETHERLANDS: INCLUDING ADJACENT GERMAN AND BELGIAN AREAS</t>
  </si>
  <si>
    <t>EDUCATION AND EMPIRE: CHILDREN, RACE AND HUMANITARIANISM IN THE BRITISH SETTLER COLONIES, 1833-1880</t>
  </si>
  <si>
    <t>PLASTIC MECHANICS OF GEOMATERIAL</t>
  </si>
  <si>
    <t>SHAPING NATURAL HISTORY AND SETTLER SOCIETY: MARY ELIZABETH BARBER AND THE NINETEENTH-CENTURY CAPE</t>
  </si>
  <si>
    <t>GYPSY AND TRAVELLER GIRLS: SILENCE, AGENCY AND POWER</t>
  </si>
  <si>
    <t>BLACK HOLE INFORMATION AND THERMODYNAMICS</t>
  </si>
  <si>
    <t>VIOLENCE AND MENTAL ILLNESS: AN OVERVIEW</t>
  </si>
  <si>
    <t>LESSONS IN LEADERSHIP IN THE FIELD OF EDUCATIONAL TECHNOLOGY</t>
  </si>
  <si>
    <t>PROCEEDINGS OF THE 6TH INTERNATIONAL WORKSHOP ON HYDRO SCHEDULING IN COMPETITIVE ELECTRICITY MARKETS</t>
  </si>
  <si>
    <t>METABIOLOGY: NON-STANDARD MODELS, GENERAL SEMANTICS AND NATURAL EVOLUTION</t>
  </si>
  <si>
    <t>INTERACTING COMPLEXITIES OF HERDS AND SOCIAL ORGANIZATIONS: AGENT BASED MODELING</t>
  </si>
  <si>
    <t>CULTURAL POLICY AND FEDERALISM</t>
  </si>
  <si>
    <t>FLIPPING ACADEMIC ENGLISH LANGUAGE LEARNING: EXPERIENCES FROM AN AMERICAN UNIVERSITY</t>
  </si>
  <si>
    <t>PHARMACEUTICAL STATISTICS (MBSW 39)</t>
  </si>
  <si>
    <t>SIMULATING SOCIETAL CHANGE: COUNTERFACTUAL MODELLING FOR SOCIAL AND POLICY INQUIRY</t>
  </si>
  <si>
    <t>LUKACS'S PHENOMENOLOGY OF CAPITALISM: REIFICATION REVALUED</t>
  </si>
  <si>
    <t>COMPACT SIZE WIRELESS POWER TRANSFER USING DEFECTED GROUND STRUCTURES</t>
  </si>
  <si>
    <t>POPULATION AND SUSTAINABLE DEVELOPMENT IN INDIA</t>
  </si>
  <si>
    <t>GEOGRAPHICAL INFORMATION SYSTEMS THEORY, APPLICATIONS AND MANAGEMENT, GISTAM 2018</t>
  </si>
  <si>
    <t>EVOLUTION MECHANISM ON STRUCTURAL CHARACTERISTICS OF LEAD-CONTAMINATED SOIL IN THE SOLIDIFICATION/STABILIZATION PROCESS</t>
  </si>
  <si>
    <t>PRECISION CANCER MEDICINE</t>
  </si>
  <si>
    <t>METHODS IN PREMODERN ECONOMIC HISTORY: CASE STUDIES FROM THE HOLY ROMAN EMPIRE, C.1300-C.1600</t>
  </si>
  <si>
    <t>WORK-LIFE BALANCE IN CONSTRUCTION: MILLENNIALS IN SINGAPORE AND SOUTH KOREA</t>
  </si>
  <si>
    <t>NEW HISTORY OF MEDIEVAL JAPANESE THEATRE: NOH AND KYOGEN FROM 1300 TO 1600</t>
  </si>
  <si>
    <t>INTERSEX RIGHTS: LIVING BETWEEN SEXES</t>
  </si>
  <si>
    <t>PROMOTING COMPETITION IN INNOVATION THROUGH MERGER CONTROL IN THE ICT SECTOR: A COMPARATIVE AND INTERDISCIPLINARY STUDY</t>
  </si>
  <si>
    <t>DNA SYSTEMS UNDER INTERNAL AND EXTERNAL FORCING: AN EXPLORATION USING COARSE-GRAINED MODELLING</t>
  </si>
  <si>
    <t>MICHEL FOUCAULT AND SEXUALITIES AND GENDERS IN EDUCATION: FRIENDSHIP AS ASCESIS</t>
  </si>
  <si>
    <t>MULTIPLE NARRATIVES, VERSIONS AND TRUTH IN THE CONTEMPORARY NOVEL</t>
  </si>
  <si>
    <t>POLYURETHANE INSULATION FOAMS FOR ENERGY AND SUSTAINABILITY</t>
  </si>
  <si>
    <t>GEOPOLITICS OF THE OUTER SPACE: A EUROPEAN PERSPECTIVE</t>
  </si>
  <si>
    <t>CLASSIFYING ELECTIONS IN BRITAIN</t>
  </si>
  <si>
    <t>STUDY OF CONTINENTAL LITHOSPHERE ELECTRICAL CONDUCTIVITY, TEMPERATURE AND RHEOLOGY</t>
  </si>
  <si>
    <t>WATER RESOURCES SYSTEMS OF THE PHILIPPINES: MODELING STUDIES</t>
  </si>
  <si>
    <t>ANGLE RESOLVED PHOTOEMISSION SPECTROSCOPY OF DELAFOSSITE METALS</t>
  </si>
  <si>
    <t>PANCREAS AND BILIARY TRACT CYTOHISTOLOGY</t>
  </si>
  <si>
    <t>QUANTUM INTERACTION, QI 2018</t>
  </si>
  <si>
    <t>NEGOTIATING THE ART OF FATHERHOOD IN LATE MEDIEVAL AND EARLY MODERN ITALY</t>
  </si>
  <si>
    <t>GROUNDWATER CHEMICAL KINETICS AND FRACTAL CHARACTERISTICS OF KARST TUNNEL</t>
  </si>
  <si>
    <t>JEWISH ENCOUNTERS WITH BUDDHISM IN GERMAN CULTURE: BETWEEN MOSES AND BUDDHA, 1890-1940</t>
  </si>
  <si>
    <t>POLITICAL SCIENCE PEDAGOGY: A CRITICAL, RADICAL AND UTOPIAN PERSPECTIVE</t>
  </si>
  <si>
    <t>FLEXONICS FOR MANUFACTURING AND ROBOTICS: MODELING, DESIGN AND ANALYSIS METHODS</t>
  </si>
  <si>
    <t>PRECISION ANTICOAGULATION MEDICINE</t>
  </si>
  <si>
    <t>UNRIGGING AMERICAN ELECTIONS: REFORM PAST AND PROLOGUE</t>
  </si>
  <si>
    <t>EVOLVING LANDSCAPE OF LIVER CIRRHOSIS MANAGEMENT</t>
  </si>
  <si>
    <t>REALITY OF TIME FLOW: LOCAL BECOMING IN MODERN PHYSICS</t>
  </si>
  <si>
    <t>INTEGRITAT ALS FUHRUNGSKOMPETENZ: BEDEUTUNG UND NEUE IMPULSE FUR INTEGRES VERHALTEN</t>
  </si>
  <si>
    <t>ACID-BASE DISORDERS: CLINICAL EVALUATION AND MANAGEMENT</t>
  </si>
  <si>
    <t>BATTLE OF BRITAIN IN THE MODERN AGE, 1965-2020: THE STATE'S RETREAT AND POPULAR ENCHANTMENT</t>
  </si>
  <si>
    <t>PATHOLOGY OF LEARNING IN CYBER SPACE: CONCEPTS, STRUCTURES AND PROCESSES</t>
  </si>
  <si>
    <t>ISLAMIC FINANCE IN EUROPE: A CROSS ANALYSIS OF 10 EUROPEAN COUNTRIES</t>
  </si>
  <si>
    <t>ALIEN JEW IN THE BRITISH IMAGINATION, 1881-1905: SPACE, MOBILITY AND TERRITORIALITY</t>
  </si>
  <si>
    <t>BIG DATA ANALYTICS IN U.S. COURTS: USES, CHALLENGES, AND IMPLICATIONS</t>
  </si>
  <si>
    <t>POLISH MIGRANTS IN EUROPEAN FILM 1918-2017</t>
  </si>
  <si>
    <t>LEADERSHIP IN THE CONTEXT OF RELIGIOUS INSTITUTIONS: THE CASE OF BENEDICTINE MONASTERIES</t>
  </si>
  <si>
    <t>HISTORY OF FINNISH HIGHER EDUCATION FROM THE MIDDLE AGES TO THE 21ST CENTURY</t>
  </si>
  <si>
    <t>POTENTIAL THEORY ON SIERPINSKI CARPETS: WITH APPLICATIONS TO UNIFORMIZATION</t>
  </si>
  <si>
    <t>SEMI-PRESIDENTIAL POLICY-MAKING IN EUROPE: EXECUTIVE COORDINATION AND POLITICAL LEADERSHIP</t>
  </si>
  <si>
    <t>MANAGERIAL DECISION MAKING: A HOLISTIC APPROACH</t>
  </si>
  <si>
    <t>AIR POWER AND FREIGHT: THE VIEW FROM THE EUROPEAN UNION AND CHINA</t>
  </si>
  <si>
    <t>ESSENTIALS OF PENSION ECONOMICS</t>
  </si>
  <si>
    <t>BIOLOGICAL SYSTEMS: NONLINEAR DYNAMICS APPROACH</t>
  </si>
  <si>
    <t>SELECTED SPECIAL FUNCTIONS FOR FUNDAMENTAL PHYSICS</t>
  </si>
  <si>
    <t>ASTRONOMY AT THE TURN OF THE TWENTIETH CENTURY IN CHILE AND THE UNITED STATES: CHASING SOUTHERN STARS, 1903-1929</t>
  </si>
  <si>
    <t>OPTIMIZATION OF ENERGY SUPPLY SYSTEMS: MODELLING, PROGRAMMING AND ANALYSIS</t>
  </si>
  <si>
    <t>HOMOTOPY THEORY WITH BORNOLOGICAL COARSE SPACES</t>
  </si>
  <si>
    <t>MRI OF THE TEMPOROMANDIBULAR JOINT: CORRELATION BETWEEN IMAGING AND PATHOLOGY</t>
  </si>
  <si>
    <t>15N TRACING OF MICROBIAL ASSIMILATION, PARTITIONING AND TRANSPORT OF FERTILISERS IN GRASSLAND SOILS</t>
  </si>
  <si>
    <t>MICROSURGICAL ORTHOPEDICS</t>
  </si>
  <si>
    <t>AMBIENT INTELLIGENT CLASSROOM: BEYOND THE INDISPENSABLE EDUCATOR</t>
  </si>
  <si>
    <t>PRAXIS KOLLEKTIVEN HANDELNS</t>
  </si>
  <si>
    <t>COMPLEXITY OF BIRD BEHAVIOUR</t>
  </si>
  <si>
    <t>PHENOMENOLOGY AND THE ARTS: LOGOS AND AISTHESIS</t>
  </si>
  <si>
    <t>ART MUSEUM REDEFINED: POWER, OPPORTUNITY, AND COMMUNITY ENGAGEMENT</t>
  </si>
  <si>
    <t>ADVANCING GENE FUSION DETECTION TOWARDS PERSONALIZED CANCER NANODIAGNOSTICS</t>
  </si>
  <si>
    <t>INSECT CONSERVATION AND AUSTRALIA'S GRASSLANDS</t>
  </si>
  <si>
    <t>LIFE CYCLE DESIGN: AN EXPERIMENTAL TOOL FOR DESIGNERS</t>
  </si>
  <si>
    <t>FLEXIBILITY OF GROUP ACTIONS ON THE CIRCLE</t>
  </si>
  <si>
    <t>ENTREPRENEURS CREATING EDUCATIONAL INNOVATION: CASE STUDIES FROM AUSTRALIA</t>
  </si>
  <si>
    <t>PRAGMATIST PHILOSOPHY AND DANCE: INTERDISCIPLINARY DANCE RESEARCH IN THE AMERICAN SOUTH</t>
  </si>
  <si>
    <t>GEOMECHANICS OF OIL AND GAS WELLS</t>
  </si>
  <si>
    <t>TOPOLOGY AND K-THEORY: LECTURES BY DANIEL QUILLEN</t>
  </si>
  <si>
    <t>PEDIATRIC MUSCULOSKELETAL ULTRASONOGRAPHY</t>
  </si>
  <si>
    <t>VENEZUELA, ALBA, AND THE LIMITS OF POSTNEOLIBERAL REGIONALISM IN LATIN AMERICA AND THE CARIBBEAN</t>
  </si>
  <si>
    <t>EU INFUENCE BEYOND CONDITIONALITY: TURKEY PLUS/MINUS THE EU</t>
  </si>
  <si>
    <t>ECONOMIC ROADMAP TO THE DARK SIDE OF SPORT, VOL III: ECONOMIC CRIME IN SPORT</t>
  </si>
  <si>
    <t>CHARM IN LITERATURE FROM CLASSICAL TO MODERNISM: CHARMED LIFE</t>
  </si>
  <si>
    <t>PHARMACEUTICAL CALCULATIONS: A CONCEPTUAL APPROACH</t>
  </si>
  <si>
    <t>CURRENT ISSUES OF COMPARATIVE LAW - QUESTIONS ACTUELLES DE DROIT COMPARE</t>
  </si>
  <si>
    <t>PEDIATRIC ACUTE LYMPHOBLASTIC LEUKEMIA</t>
  </si>
  <si>
    <t>UNDERSTANDING CORPORATE RISK: A STUDY OF RISK MEASUREMENT, DISCLOSURE AND GOVERNANCE</t>
  </si>
  <si>
    <t>TURKISH ORIGIN MIGRANTS AND THEIR DESCENDANTS: HYPHENATED IDENTITIES IN TRANSNATIONAL SPACE</t>
  </si>
  <si>
    <t>LEIBNIZ UND DIE MODERNE NATURWISSENSCHAFT</t>
  </si>
  <si>
    <t>PROFESSIONAL SUPPORT BEYOND INITIAL TEACHER EDUCATION: PEDAGOGICAL DISCERNMENT AND THE INFLUENCE OF OUT-OF-FIELD TEACHING PRACTICES</t>
  </si>
  <si>
    <t>SUPRAPONTINE LESIONS AND NEUROGENIC PELVIC DYSFUNCTIONS: ASSESSMENT, TREATMENT AND REHABILITATION</t>
  </si>
  <si>
    <t>AUDIENCE ENGAGEMENT IN THE PERFORMING ARTS: A CRITICAL ANALYSIS</t>
  </si>
  <si>
    <t>TURBO MESSAGE PASSING ALGORITHMS FOR STRUCTURED SIGNAL RECOVERY</t>
  </si>
  <si>
    <t>SOCIAL PROGRESS OF NATIONS REVISITED, 1970-2020: 50 YEARS OF DEVELOPMENT CHALLENGES AND ACCOMPLISHMENTS</t>
  </si>
  <si>
    <t>REMOTE SENSING OF VEGETATION: ALONG A LATITUDINAL GRADIENT IN CHILE</t>
  </si>
  <si>
    <t>RADIO HOBBY, PRIVATE ASSOCIATIONS, AND THE CHALLENGE OF MODERNITY IN GERMANY</t>
  </si>
  <si>
    <t>SPACE INFORMATION NETWORKS, SINC 2019</t>
  </si>
  <si>
    <t>GREEN ROOFS AND WATER RETENTION IN KOSICE, SLOVAKIA</t>
  </si>
  <si>
    <t>UNIVERSITIES AS DRIVERS OF SOCIAL INNOVATION: THEORETICAL OVERVIEW AND LESSONS FROM THE CAMPUS RESEARCH</t>
  </si>
  <si>
    <t>SUBSIDIARITY AND ESTABLISHMENT OF FACTS UNDER THE EUROPEAN CONVENTION ON HUMAN RIGHTS - ANALYSIS OF THE CASE-LAW RELATING TO ART. 3 ECHR</t>
  </si>
  <si>
    <t>STOCHASTIC DYNAMICS OF POWER SYSTEMS</t>
  </si>
  <si>
    <t>TRANSNATIONAL SYNERGIES IN SCHOOL MATHEMATICS AND SCIENCE DEBATES</t>
  </si>
  <si>
    <t>INTEGRATIVE MEDICINE FOR VULNERABLE POPULATIONS: A CLINICAL GUIDE TO WORKING WITH CHRONIC AND COMORBID MEDICAL DISEASE, MENTAL ILLNESS, AND ADDICTION</t>
  </si>
  <si>
    <t>QUALITY OF LIFE AND EARLY BRITISH MIGRATION</t>
  </si>
  <si>
    <t>SMART NITRATE SENSOR: INTERNET OF THINGS ENABLED REAL-TIME WATER QUALITY MONITORING</t>
  </si>
  <si>
    <t>PLAYING THE PHD GAME WITH INTEGRITY: CONNECTING RESEARCH, PROFESSIONAL PRACTICE AND EDUCATIONAL CONTEXT</t>
  </si>
  <si>
    <t>SPORTS INJURIES OF THE SHOULDER</t>
  </si>
  <si>
    <t>EU'S POLICY ON THE INTEGRATION OF MIGRANTS: A CASE OF SOFT-EUROPEANIZATION?</t>
  </si>
  <si>
    <t>SOUND AT THE EDGE OF PERCEPTION: THE AURAL MINUTIAE OF SAND AND OTHER WORLDLY MURMURINGS</t>
  </si>
  <si>
    <t>MODERNIST POETRY, GENDER AND LEISURE TECHNOLOGIES: MACHINE AMUSEMENTS</t>
  </si>
  <si>
    <t>DEVELOPMENT AND TESTING OF NAVIGATION ALGORITHMS FOR AUTONOMOUS UNDERWATER VEHICLES</t>
  </si>
  <si>
    <t>BMC BIOPHYSICS</t>
  </si>
  <si>
    <t>NINETEENTH CENTURY POPULAR FICTION, MEDICINE AND ANATOMY: THE VICTORIAN PENNY BLOOD AND THE 1832 ANATOMY ACT</t>
  </si>
  <si>
    <t>ENERGY STORAGE AND CIVILIZATION: A SYSTEMS APPROACH</t>
  </si>
  <si>
    <t>ALPHEIDAE FROM CHINA SEAS: CRUSTACEA: DECAPODA: CARIDEA</t>
  </si>
  <si>
    <t>URBANIZATION OF GREEN INTERNATIONALISM</t>
  </si>
  <si>
    <t>ATLANTIC HISTORY IN THE NINETEENTH CENTURY: MIGRATION, TRADE, CONFLICT, AND IDEAS</t>
  </si>
  <si>
    <t>ECONOMIC AND ECOLOGICAL IMPLICATIONS OF SHIFTING CULTIVATION IN MIZORAM, INDIA</t>
  </si>
  <si>
    <t>EXPLOSIVES DETECTION: SENSORS, ELECTRONIC SYSTEMS AND DATA PROCESSING</t>
  </si>
  <si>
    <t>HIDING IN PLAIN SIGHT: DECEPTIVE TACTICS AND THE CRIMINAL VICTIMIZATION PROCESS</t>
  </si>
  <si>
    <t>TROPICAL INTRASEASONAL VARIABILITY AND THE STOCHASTIC SKELETON METHOD</t>
  </si>
  <si>
    <t>LIFE IN PAIN: AFFECTIVE ECONOMY AND THE DEMAND FOR PAIN RELIEF</t>
  </si>
  <si>
    <t>POLITICAL ECONOMIES OF TURKEY AND GREECE: CRISIS AND CHANGE</t>
  </si>
  <si>
    <t>INTERPRETATION WITHOUT TRUTH: A REALISTIC ENQUIRY</t>
  </si>
  <si>
    <t>AUSTRALIAN WAR GRAVES WORKERS AND WORLD WAR ONE: DEVOTED LABOUR FOR THE LOST, THE UNKNOWN BUT NOT FORGOTTEN DEAD</t>
  </si>
  <si>
    <t>CHANNEL AGGREGATION AND FRAGMENTATION FOR TRAFFIC FLOWS</t>
  </si>
  <si>
    <t>HISTORY OF MODERN URBAN OPERATIONS</t>
  </si>
  <si>
    <t>ANALYTICAL TECHNIQUES IN BIOCHEMISTRY</t>
  </si>
  <si>
    <t>MENSCHLICHE OKOSYSTEM: EIN HUMANOKOLOGISCHERKENNTNISTHEORETISCHER ESSAY</t>
  </si>
  <si>
    <t>SCIENCE AND IMPACT OF CLIMATE CHANGE</t>
  </si>
  <si>
    <t>RESISTANCE UNDER COMMUNIST CHINA: RELIGIOUS PROTESTERS, ADVOCATES AND OPPORTUNISTS</t>
  </si>
  <si>
    <t>PRAGMATICS AND PHILOSOPHY. CONNECTIONS AND RAMIFICATIONS</t>
  </si>
  <si>
    <t>POLITICS OF REPRESSION UNDER AUTHORITARIAN RULE: HOW STEADFAST IS THE IRON THRONE?</t>
  </si>
  <si>
    <t>BASAL CELL CARCINOMA: ADVANCES IN TREATMENT AND RESEARCH</t>
  </si>
  <si>
    <t>RESILIENZ IM TEAM: IDEEN UND ANWENDUNGSKONZEPTE FUR TEAMENTWICKLUNG</t>
  </si>
  <si>
    <t>KIDNEY CANCER: RECENT ADVANCES IN SURGICAL AND MOLECULAR PATHOLOGY</t>
  </si>
  <si>
    <t>ADAPTIVE CRITIC CONTROL WITH ROBUST STABILIZATION FOR UNCERTAIN NONLINEAR SYSTEMS</t>
  </si>
  <si>
    <t>GENDER OF MONEY IN MIDDLE ENGLISH LITERATURE: VALUE AND ECONOMY IN LATE MEDIEVAL ENGLAND</t>
  </si>
  <si>
    <t>RECONCILING HUMAN NEEDS AND CONSERVING BIODIVERSITY: LARGE LANDSCAPES AS A NEW CONSERVATION PARADIGM: THE LAKE TUMBA, DEMOCRATIC REPUBLIC OF CONGO</t>
  </si>
  <si>
    <t>FATHERHOOD AND LOVE: THE SOCIAL CONSTRUCTION OF MASCULINE EMOTIONS</t>
  </si>
  <si>
    <t>CURRENT TRENDS IN FRICTION STIR WELDING (FSW) AND FRICTION STIR SPOT WELDING (FSSW): AN OVERVIEW AND CASE STUDIES</t>
  </si>
  <si>
    <t>POLITICAL ECONOMY OF DE-LIBERALIZATION: A COMPARATIVE STUDY ON AUSTRIA, GERMANY AND SWITZERLAND</t>
  </si>
  <si>
    <t>SODIUM FLUORIDE PET/CT IN CLINICAL USE</t>
  </si>
  <si>
    <t>EUROPEAN REPUBLICANISM: COMBINING POLITICAL THEORY WITH ECONOMIC RATIONALE</t>
  </si>
  <si>
    <t>MEASURING YOUTH QUALITY OF LIFE IN SUB-SAHARAN AFRICA: EXPLORING THE ROLE OF QUALITATIVE METHODS</t>
  </si>
  <si>
    <t>MORPHOGENESIS DECONSTRUCTED: AN INTEGRATED VIEW OF THE GENERATION OF FORMS</t>
  </si>
  <si>
    <t>JOB SECURITY AND TEMPORARY EMPLOYMENT CONTRACTS: THEORIES AND GLOBAL STANDARDS</t>
  </si>
  <si>
    <t>TOURISM, URBANIZATION, AND THE EVOLVING PERIPHERY OF THE EUROPEAN UNION</t>
  </si>
  <si>
    <t>SURROGACY AND THE REPRODUCTION OF NORMATIVE FAMILY ON TV</t>
  </si>
  <si>
    <t>WINNING AT THE TURNING POINT: THE GREAT TREND OF CHINA'S ECONOMIC TRANSFORMATION</t>
  </si>
  <si>
    <t>EVOLUTION OF EDITORIAL STYLE IN EARLY MODERN ENGLAND</t>
  </si>
  <si>
    <t>CRAFTIVISM AND YARN BOMBING: A CRIMINOLOGICAL EXPLORATION</t>
  </si>
  <si>
    <t>SMALL SATELLITES AND SUSTAINABLE DEVELOPMENT - SOLUTIONS IN INTERNATIONAL SPACE LAW</t>
  </si>
  <si>
    <t>POSTCOLONIAL MAGHREB AND THE LIMITS OF IR</t>
  </si>
  <si>
    <t>STABILISING THE CONTEMPORARY MIDDLE EAST AND NORTH AFRICA: REGIONAL ACTORS AND NEW APPROACHES</t>
  </si>
  <si>
    <t>TWO ALGEBRAIC BYWAYS FROM DIFFERENTIAL EQUATIONS: GROBNER BASES AND QUIVERS</t>
  </si>
  <si>
    <t>DONALD TRUMP AND NEW HAMPSHIRE POLITICS</t>
  </si>
  <si>
    <t>TRANSNATIONAL HUMAN RIGHTS LITIGATION: CHALLENGING THE DEATH PENALTY AND CRIMINALIZATION OF HOMOSEXUALITY IN THE COMMONWEALTH</t>
  </si>
  <si>
    <t>GENDER, DEMOCRACY AND INSTITUTIONAL DEVELOPMENT IN AFRICA</t>
  </si>
  <si>
    <t>STATISTICAL REMEDIES FOR MEDICAL RESEARCHERS</t>
  </si>
  <si>
    <t>ORAL MEDICINE IN PRIMARY DENTAL CARE, 4TH EDITION</t>
  </si>
  <si>
    <t>WHY CRIMINALIZE?: NEW PERSPECTIVES ON NORMATIVE PRINCIPLES OF CRIMINALIZATION</t>
  </si>
  <si>
    <t>DESINGULARIZATION: INVARIANTS AND STRATEGY: APPLICATION TO DIMENSION 2</t>
  </si>
  <si>
    <t>PRODUCTION PLANNING, MODELING AND CONTROL OF FOOD INDUSTRY PROCESSES</t>
  </si>
  <si>
    <t>NEO-SHAMANISM AND MENTAL HEALTH</t>
  </si>
  <si>
    <t>EXPRESSIONS OF WAR IN AUSTRALIA AND THE PACIFIC: LANGUAGE, TRAUMA, MEMORY, AND OFFICIAL DISCOURSE</t>
  </si>
  <si>
    <t>DATA AND TEXT PROCESSING FOR HEALTH AND LIFE SCIENCES</t>
  </si>
  <si>
    <t>SPONTANEOUS COMBUSTION OF COAL: CHARACTERISTICS, EVALUATION AND RISK ASSESSMENT</t>
  </si>
  <si>
    <t>PEACEBUILDING AND SUSTAINABLE HUMAN DEVELOPMENT: THE PURSUIT OF THE BANGSAMORO RIGHT TO SELF-DETERMINATION</t>
  </si>
  <si>
    <t>DEMOCRACY BEYOND ELECTIONS: GOVERNMENT ACCOUNTABILITY IN THE MEDIA AGE</t>
  </si>
  <si>
    <t>MACHINE LEARNING IN AQUACULTURE: HUNGER CLASSIFICATION OF LATES CALCARIFER</t>
  </si>
  <si>
    <t>BOUNDARY VALUE PROBLEMS AND MARKOV PROCESSES: FUNCTIONAL ANALYSIS METHODS FOR MARKOV PROCESSES, 3RD EDITION</t>
  </si>
  <si>
    <t>BUDD-CHIARI SYNDROME</t>
  </si>
  <si>
    <t>FASCINATION WITH VIOLENCE IN CONTEMPORARY SOCIETY: WHEN CRIME IS SUBLIME</t>
  </si>
  <si>
    <t>PSYCHOLOGICAL PERSPECTIVES ON REALITY, CONSCIOUSNESS AND PARANORMAL EXPERIENCE</t>
  </si>
  <si>
    <t>GEOGRAPHY EDUCATION RESEARCH IN THE UK: RETROSPECT AND PROSPECT: THE UK CASE, WITHIN THE GLOBAL CONTEXT</t>
  </si>
  <si>
    <t>FACTORS INFLUENCING CHILD SURVIVAL IN TANZANIA: COMPARATIVE ANALYSIS OF DIVERSE DEPRIVED RURAL VILLAGES</t>
  </si>
  <si>
    <t>MINORITY LANGUAGES FROM WESTERN EUROPE AND RUSSIA: COMPARATIVE APPROACHES AND CATEGORICAL CONFIGURATIONS</t>
  </si>
  <si>
    <t>CONTROL OF PRICE RELATED TERMS IN STANDARD FORM CONTRACTS</t>
  </si>
  <si>
    <t>LEVEL DOUBLING NETWORK AND RIPPLE CORRELATION CONTROL MPPT ALGORITHM FOR GRID-CONNECTED PHOTOVOLTAIC SYSTEMS</t>
  </si>
  <si>
    <t>VIRTUAL ENDOSCOPY AND 3D RECONSTRUCTION IN THE AIRWAYS</t>
  </si>
  <si>
    <t>CHILDHOOD DISABILITY, ADVOCACY, AND INCLUSION IN THE CARIBBEAN: A TRINIDAD AND TOBAGO CASE STUDY</t>
  </si>
  <si>
    <t>CORPORATE INVESTIGATIONS, CORPORATE JUSTICE AND PUBLIC-PRIVATE RELATIONS: TOWARDS A NEW CONCEPTUALISATION</t>
  </si>
  <si>
    <t>ISLAMISM, ARAB SPRING, AND THE FUTURE OF DEMOCRACY: WORLD SYSTEM AND WORLD VALUES PERSPECTIVES</t>
  </si>
  <si>
    <t>CO-OPERATIVE BANKING NETWORKS IN EUROPE: MODELS AND PERFORMANCE</t>
  </si>
  <si>
    <t>PHARMACOLOGICAL PROPERTIES OF NATIVE PLANTS FROM ARGENTINA</t>
  </si>
  <si>
    <t>LOCALLY CONVEX QUASI *-ALGEBRAS AND THEIR REPRESENTATIONS</t>
  </si>
  <si>
    <t>ORTHOGONAL IMAGE MOMENTS FOR HUMAN-CENTRIC VISUAL PATTERN RECOGNITION</t>
  </si>
  <si>
    <t>CONSTRUCTING THE ADOLESCENT READER IN CONTEMPORARY YOUNG ADULT FICTION</t>
  </si>
  <si>
    <t>LOW FERTILITY IN JAPAN, SOUTH KOREA, AND SINGAPORE: POPULATION POLICIES AND THEIR EFFECTIVENESS</t>
  </si>
  <si>
    <t>INCENTIVISING ANGELS: A COMPARATIVE FRAMEWORK OF TAX INCENTIVES FOR START-UP INVESTORS</t>
  </si>
  <si>
    <t>CHRONIC TRAUMATIC ENCEPHALOPATHY (CTE): IMPACT ON BRAINS, EMOTIONS, AND COGNITION</t>
  </si>
  <si>
    <t>ETHICS AND DEVIATIONS IN DECISION-MAKING: AN APPLIED STUDY</t>
  </si>
  <si>
    <t>LATTICE-BASED PUBLIC-KEY CRYPTOGRAPHY IN HARDWARE</t>
  </si>
  <si>
    <t>MAKING SENSE OF HEALTH, DISEASE, AND THE ENVIRONMENT IN CROSS-CULTURAL HISTORY: THE ARABIC-ISLAMIC WORLD, CHINA, EUROPE, AND NORTH AMERICA</t>
  </si>
  <si>
    <t>ADVANCES IN HUMAN FACTORS IN COMMUNICATION OF DESIGN</t>
  </si>
  <si>
    <t>AKTUELLE WERKSTOFFE: NEUE MATERIALIEN FUR INNOVATIVE PRODUKTE</t>
  </si>
  <si>
    <t>YOUTH WORK, GALLERIES AND THE POLITICS OF PARTNERSHIP</t>
  </si>
  <si>
    <t>PARADIGM SHIFT OF EDUCATION GOVERNANCE IN CHINA: TWO COMPULSORY EDUCATION LEGISLATION EPISODES: 1986 VS 2006</t>
  </si>
  <si>
    <t>LEISURE AS SOURCE OF KNOWLEDGE, SOCIAL RESILIENCE AND PUBLIC COMMITMENT: SPECIALIZED PLAY</t>
  </si>
  <si>
    <t>PRIMER ON POLICY COMMUNICATION IN KAZAKHSTAN</t>
  </si>
  <si>
    <t>DOING LIBERAL ARTS EDUCATION: THE GLOBAL CASE STUDIES</t>
  </si>
  <si>
    <t>NITROGEN REMOVAL CHARACTERISTICS OF AEROBIC DENITRIFYING BACTERIA AND THEIR APPLICATIONS IN NITROGEN OXIDES EMISSION MITIGATION</t>
  </si>
  <si>
    <t>TEACHING SURROUNDED BY SMART PHONES</t>
  </si>
  <si>
    <t>PHYSICAL OPTICS: CONCEPTS, OPTICAL ELEMENTS, AND TECHNIQUES</t>
  </si>
  <si>
    <t>EPISTEMIC BENEFITS OF DISAGREEMENT</t>
  </si>
  <si>
    <t>PEACE INFRASTRUCTURES AND STATE-BUILDING AT THE MARGINS</t>
  </si>
  <si>
    <t>5TH INTERNATIONAL SYMPOSIUM OF SPACE OPTICAL INSTRUMENTS AND APPLICATIONS</t>
  </si>
  <si>
    <t>WORK-LIFE BALANCE AND WOMEN'S ENTREPRENEURSHIP: AN EXPLORATION OF INFLUENCING FACTORS</t>
  </si>
  <si>
    <t>CHAOS, COMPLEXITY AND LEADERSHIP 2018: EXPLORATIONS OF CHAOTIC AND COMPLEXITY THEORY</t>
  </si>
  <si>
    <t>THEORY AND PRACTICE OF CHINA'S TOURISM ECONOMY (1978-2017)</t>
  </si>
  <si>
    <t>PROFINITE SEMIGROUPS AND SYMBOLIC DYNAMICS</t>
  </si>
  <si>
    <t>EVALUATING INTERNATIONAL PUBLIC HEALTH ISSUES: CRITICAL REFLECTIONS ON DISEASES AND DISASTERS, POLICIES AND PRACTICES</t>
  </si>
  <si>
    <t>BRITISH THINK TANKS AFTER THE 2008 GLOBAL FINANCIAL CRISIS</t>
  </si>
  <si>
    <t>PROGRESS IN MATHEMATICAL FLUID DYNAMICS</t>
  </si>
  <si>
    <t>REGIONAL GEOLOGICAL SURVEY OF HANGGAI, XIANXIA AND CHUANCUN, ZHEJIANG PROVINCE IN CHINA: 1:50,000 GEOLOGICAL MAPS</t>
  </si>
  <si>
    <t>ENERGY TRANSFER PROCESSES IN POLYNUCLEAR LANTHANIDE COMPLEXES</t>
  </si>
  <si>
    <t>LANGUAGES AND COMPILERS FOR PARALLEL COMPUTING, LCPC 2017</t>
  </si>
  <si>
    <t>BALTIC-BLACK SEA REGIONALISMS: PATCHWORKS AND NETWORKS AT EUROPE'S EASTERN MARGINS</t>
  </si>
  <si>
    <t>CHINA'S WHITE-COLLAR WAVE: SERVICE INDUSTRY TRENDS</t>
  </si>
  <si>
    <t>PROCEEDINGS OF THE INTERNATIONAL CONFERENCE ON SENSING AND IMAGING, 2018</t>
  </si>
  <si>
    <t>EXTRACORPOREAL SHOCK WAVE LITHOTRIPSY: IN CLINICAL PRACTICE</t>
  </si>
  <si>
    <t>LATE ANCIENT PLATONISM IN EIGHTEENTH-CENTURY GERMAN THOUGHT</t>
  </si>
  <si>
    <t>POLITICAL ECONOMY AND ISLAM OF THE MIDDLE EAST: THE CASE OF TUNISIA</t>
  </si>
  <si>
    <t>PLAY-RESPONSIVE TEACHING IN EARLY CHILDHOOD EDUCATION</t>
  </si>
  <si>
    <t>ART AND SCIENCE OF SEISMIC INTERPRETATION</t>
  </si>
  <si>
    <t>ARTIFICIAL INTELLIGENT METHODS FOR HANDLING SPATIAL DATA: FUZZY RULEBASE SYSTEMS AND GRIDDED DATA PROBLEMS</t>
  </si>
  <si>
    <t>RISK MANAGEMENT COMPETENCY DEVELOPMENT IN BANKS: AN INTEGRATED APPROACH</t>
  </si>
  <si>
    <t>PATTERN ANALYSIS OF THE HUMAN CONNECTOME</t>
  </si>
  <si>
    <t>GENDER AND POLITICAL MARKETING IN THE UNITED STATES AND THE 2016 PRESIDENTIAL ELECTION: AN ANALYSIS OF WHY SHE LOST</t>
  </si>
  <si>
    <t>HIGHWAY CAPACITY MANUAL: A CONCEPTUAL AND RESEARCH HISTORY, VOL 2: SIGNALIZED AND UNSIGNALIZED INTERSECTIONS</t>
  </si>
  <si>
    <t>HISTORICAL PERSPECTIVES TO POSTGLACIAL UPLIFT: CASE STUDIES FROM THE LOWER SATAKUNTA REGION</t>
  </si>
  <si>
    <t>SOJOURNS IN PROBABILITY THEORY AND STATISTICAL PHYSICS - II: BROWNIAN WEB AND PERCOLATION, A FESTSCHRIFT FOR CHARLES M. NEWMAN</t>
  </si>
  <si>
    <t>SELF-INJURIOUS BEHAVIOR IN INDIVIDUALS WITH NEURODEVELOPMENTAL CONDITIONS</t>
  </si>
  <si>
    <t>TOWARDS REUNION IN ETHICS</t>
  </si>
  <si>
    <t>TELEVISION AND THE GENETIC IMAGINARY</t>
  </si>
  <si>
    <t>MODELING AND APPLICATION OF ELECTROMAGNETIC AND THERMAL FIELD IN ELECTRICAL ENGINEERING</t>
  </si>
  <si>
    <t>QUEERING TRANSCULTURAL ENCOUNTERS: BODIES, IMAGE, AND FRENCHNESS IN LATIN AMERICA AND NORTH AFRICA</t>
  </si>
  <si>
    <t>CHINA'S EXPANSION IN INTERNATIONAL BUSINESS: THE GEOPOLITICAL IMPACT ON THE WORLD ECONOMY</t>
  </si>
  <si>
    <t>CLOSTRIDIUM DIFFICILE INFECTION IN LONG-TERM CARE FACILITIES: A CLINICIAN'S GUIDE</t>
  </si>
  <si>
    <t>RISKS OF HARM FROM PSYCHOPATHIC INDIVIDUALS</t>
  </si>
  <si>
    <t>SPIRITUALITY, SUSTAINABILITY, AND SUCCESS: CONCEPTS AND CASES</t>
  </si>
  <si>
    <t>DIGITAL ENTREPRENEURSHIP, GENDER AND INTERSECTIONALITY: AN EAST ASIAN PERSPECTIVE</t>
  </si>
  <si>
    <t>FILMS OF ARTURO RIPSTEIN: THE SINISTER GAZE OF THE WORLD</t>
  </si>
  <si>
    <t>ITALIAN RENAISSANCE UTOPIAS: DONI, PATRIZI, AND ZUCCOLO</t>
  </si>
  <si>
    <t>CARDIOTHORACIC SURGEON</t>
  </si>
  <si>
    <t>SPATIAL BEHAVIOR IN HAREDI JEWISH COMMUNITIES IN GREAT BRITAIN</t>
  </si>
  <si>
    <t>PEACEBUILDING IN THE UNITED NATIONS: COMING INTO LIFE</t>
  </si>
  <si>
    <t>DIGITAL CARNIVALESQUE: POWER DISCOURSE AND COUNTER NARRATIVES IN SINGAPORE SOCIAL MEDIA</t>
  </si>
  <si>
    <t>SCULPTURE, SEXUALITY AND HISTORY: ENCOUNTERS IN LITERATURE, CULTURE AND THE ARTS FROM THE EIGHTEENTH CENTURY TO THE PRESENT</t>
  </si>
  <si>
    <t>RENEWABLE ENERGY TRANSITION: REALITIES FOR CANADA AND THE WORLD</t>
  </si>
  <si>
    <t>TRANSNATIONAL ENTREPRENEURSHIP IN SOUTH EAST ASIA: JAPANESE SELF-INITIATED EXPATRIATE ENTREPRENEURS</t>
  </si>
  <si>
    <t>ENTRATSELUNG DER GENETISCHEN VARIATION VON SUBULICYSTIDIUM LONGISPORUM</t>
  </si>
  <si>
    <t>POLITICAL MOBILIZATIONS AND DEMOCRATIZATION IN SUB-SAHARAN AFRICA</t>
  </si>
  <si>
    <t>DYNAMICS AND COMPLEXITIES OF INTERRACIAL GAY FAMILIES IN SOUTH AFRICA: A NEW FRONTIER</t>
  </si>
  <si>
    <t>EXPERIENCES OF HUNGER AND FOOD INSECURITY IN COLLEGE</t>
  </si>
  <si>
    <t>CLIMATE FRIENDLY GOODS AND TECHNOLOGIES IN ASIA</t>
  </si>
  <si>
    <t>BROADBAND APPARATUS FOR UNDERSERVICED REMOTE COMMUNITIES: CONNECTING THE UNCONNECTED</t>
  </si>
  <si>
    <t>DIGITAL POLITICAL PARTICIPATION, SOCIAL NETWORKS AND BIG DATA: DISINTERMEDIATION IN THE ERA OF WEB 2.0</t>
  </si>
  <si>
    <t>HIV TRANSMISSION: STATISTICAL MODELLING</t>
  </si>
  <si>
    <t>POWER AND CLASS IN POLITICAL FICTION: ELITE THEORY AND THE POST-WAR WASHINGTON NOVEL</t>
  </si>
  <si>
    <t>SCIENTIFC WORLD OF KARL-FRIEDRICH BONHOEFFER: THE ENTANGLEMENT OF SCIENCE, RELIGION, AND POLITICS IN NAZI GERMANY</t>
  </si>
  <si>
    <t>ELECTRONIC COMMUNICATION IN HETEROMETALLATED PORPHYRIN OLIGOMERS</t>
  </si>
  <si>
    <t>SUBTROPICAL MOUNTAIN FORESTS OF LAS YUNGAS: VEGETATION AND BIOCLIMATE</t>
  </si>
  <si>
    <t>GREENSPACE-ORIENTED DEVELOPMENT: RECONCILING URBAN DENSITY AND NATURE IN SUBURBAN CITIES</t>
  </si>
  <si>
    <t>HUMAN WELL-BEING AND POLICY IN SOUTH ASIA</t>
  </si>
  <si>
    <t>THEORY AND APPLICATIONS OF MULTI-TETHERS IN SPACE</t>
  </si>
  <si>
    <t>ISAIAH BERLIN'S COLD WAR LIBERALISM</t>
  </si>
  <si>
    <t>PARLIAMENTARY THINKING: PROCEDURE, RHETORIC AND TIME</t>
  </si>
  <si>
    <t>END OF THE DEMOCRATIC STATE: NICOS POULANTZAS, A MARXISM FOR THE 21ST CENTURY</t>
  </si>
  <si>
    <t>ACTIVE FAULTS AND NUCLEAR REGULATION</t>
  </si>
  <si>
    <t>BRITISH AND AMERICAN NEWS MAPS IN THE EARLY COLD WAR PERIOD, 1945-1955: MAPPING THE RED MENACE</t>
  </si>
  <si>
    <t>EXTERNAL AUDITING AND QUALITY</t>
  </si>
  <si>
    <t>EXPEDITIONARY FORCES IN THE FIRST WORLD WAR</t>
  </si>
  <si>
    <t>INVOLUTIVE CATEGORY THEORY</t>
  </si>
  <si>
    <t>GENTECHNIK: GENE LESEN, SCHREIBEN UND EDITIEREN</t>
  </si>
  <si>
    <t>SOURCES OF UNCERTAINTY IN THE TROPICAL PACIFIC WARMING PATTERN UNDER GLOBAL WARMING PROJECTED BY COUPLED OCEAN-ATMOSPHERE MODELS</t>
  </si>
  <si>
    <t>WAX IMPRESSIONS, FIGURES, AND FORMS IN EARLY MODERN LITERATURE: WAX WORKS</t>
  </si>
  <si>
    <t>MODELS OF TECHNOLOGIES</t>
  </si>
  <si>
    <t>CHEMISTRY AND HYGIENE OF FOOD GASES</t>
  </si>
  <si>
    <t>EDUCATIONAL TRAUMA: EXAMPLES FROM TESTING TO THE SCHOOL-TO-PRISON PIPELINE</t>
  </si>
  <si>
    <t>MAGNETIC RESONANCE BRAIN IMAGING: MODELING AND DATA ANALYSIS USING R</t>
  </si>
  <si>
    <t>SOLVED PROBLEMS IN QUANTUM MECHANICS</t>
  </si>
  <si>
    <t>PRAXIS OF INDIRECT REPORTS: COGNITIVE, SOCIOPRAGMATIC, AND PHILOSOPHICAL ISSUES</t>
  </si>
  <si>
    <t>BRITISH WOMEN'S SHORT SUPERNATURAL FICTION, 1860-1930: OUR OWN GHOSTLINESS</t>
  </si>
  <si>
    <t>AMAZING JOURNEY OF REASON: FROM DNA TO ARTIFICIAL INTELLIGENCE</t>
  </si>
  <si>
    <t>MAGNETIC LASER SCANNER FOR ENDOSCOPIC MICROSURGERY</t>
  </si>
  <si>
    <t>LARGE SCALE DATA ANALYTICS</t>
  </si>
  <si>
    <t>FORGOTTEN COMMUNITIES OF TELANGANA AND ANDHRA PRADESH: A STORY OF DE-NOTIFIED TRIBES</t>
  </si>
  <si>
    <t>PICROILMENITE IN KIMBERLITES AND TITANOMAGNETITES OF THE YAKUTIAN DIAMOND-BEARING PROVINCE: MAGNETIC AND MINERALOGICAL ANALYSIS: EXPERIMENT, THEORY, APPLIED SIGNIFICANCE</t>
  </si>
  <si>
    <t>DECOLONIAL PUERTO RICAN WOMEN'S WRITINGS: SUBVERSION IN THE FLESH</t>
  </si>
  <si>
    <t>EMPLOYING PEOPLE WITH DISABILITIES: GOOD ORGANISATIONAL PRACTICES AND SOCIO-CULTURAL CONDITIONS</t>
  </si>
  <si>
    <t>GELFAND TRIPLES AND THEIR HECKE ALGEBRAS: HARMONIC ANALYSIS FOR MULTIPLICITY-FREE INDUCED REPRESENTATIONS OF FINITE GROUPS</t>
  </si>
  <si>
    <t>MICROLOCAL ANALYSIS, SHARP SPECTRAL ASYMPTOTICS AND APPLICATIONS II: FUNCTIONAL METHODS AND EIGENVALUE ASYMPTOTICS</t>
  </si>
  <si>
    <t>ARE WE POSTMODERN YET?: AND WERE WE EVER?</t>
  </si>
  <si>
    <t>DEVELOPMENT OF NAVIGATION TECHNOLOGY FOR FLIGHT SAFETY</t>
  </si>
  <si>
    <t>ENVIRONMENTAL LAW AND POLICIES IN TURKEY</t>
  </si>
  <si>
    <t>REAGAN FACES KOREA: ALLIANCE POLITICS AND QUIET DIPLOMACY</t>
  </si>
  <si>
    <t>TRANSNATIONAL IDENTITIES ON OKINAWA'S MILITARY BASES: INVISIBLE ARMIES</t>
  </si>
  <si>
    <t>RENORMALIZATION GROUP ANALYSIS OF NONEQUILIBRIUM PHASE TRANSITIONS IN DRIVEN DISORDERED SYSTEMS</t>
  </si>
  <si>
    <t>DIAGNOSIS AND ROBUST CONTROL OF COMPLEX BUILDING CENTRAL CHILLING SYSTEMS FOR ENHANCED ENERGY PERFORMANCE</t>
  </si>
  <si>
    <t>QUEENSHIP AND THE WOMEN OF WESTEROS: FEMALE AGENCY AND ADVICE IN GAME OF THRONES AND A SONG OF ICE AND FIRE</t>
  </si>
  <si>
    <t>WORKING WITH ASSUMPTIONS IN INTERNATIONAL DEVELOPMENT PROGRAM EVALUATION, 2ND EDITION</t>
  </si>
  <si>
    <t>LIBERAL DEMOCRACY IN CRISIS: RETHINKING RESISTANCE UNDER NEOLIBERAL GOVERNMENTALITY</t>
  </si>
  <si>
    <t>SELF-FEELING: CAN SELF-CONSCIOUSNESS BE UNDERSTOOD AS A FEELING?</t>
  </si>
  <si>
    <t>INTEGRATION OF LOW CARBON TECHNOLOGIES IN SMART GRIDS</t>
  </si>
  <si>
    <t>SEXUAL POLITICS OF BALLROOM DANCING</t>
  </si>
  <si>
    <t>HITLER'S FRENCH LITERARY AFTERLIVES, 1945-2017</t>
  </si>
  <si>
    <t>PEDIATRIC AUTOIMMUNITY AND TRANSPLANTATION: A CASE-BASED COLLECTION WITH MCQS, VOL 3</t>
  </si>
  <si>
    <t>HEIDEGGER AND FUTURE PRESENCING: THE BLACK PAGES</t>
  </si>
  <si>
    <t>HENRY GEORGE AND HOW GROWTH IN REAL ESTATE CONTRIBUTES TO INEQUALITY AND FINANCIAL INSTABILITY</t>
  </si>
  <si>
    <t>SELF-INDUCED FAULT OF A HYDRAULIC SERVO VALVE: A POSSIBLE CAUSE FOR HIDDEN MALFUNCTION OF AIRCRAFT'S SYSTEMS</t>
  </si>
  <si>
    <t>BRAIN AND THE LEXICON: THE NEURAL BASIS OF INFERENTIAL AND REFERENTIAL COMPETENCE</t>
  </si>
  <si>
    <t>HEART VALVE DISEASE: STATE OF THE ART</t>
  </si>
  <si>
    <t>DEMOGRAPHY, POLITICS, AND PARTISAN POLARIZATION IN THE UNITED STATES, 1828-2016</t>
  </si>
  <si>
    <t>GEOFEMINISM IN IRISH AND DIASPORIC CULTURE: INTIMATE CARTOGRAPHIES</t>
  </si>
  <si>
    <t>SHOALING WITH FISH: USING MINIATURE ROBOTIC AGENTS TO CLOSE THE INTERACTION LOOP WITH GROUPS OF ZEBRAFISH DANIO RERIO</t>
  </si>
  <si>
    <t>BREASTFEEDING IN RURAL NIGER: LESSONS FROM CHILD HEALTHCARE PROMOTION</t>
  </si>
  <si>
    <t>EXPLORING CURRICULUM AS AN EXPERIENCE OF CONSCIOUSNESS TRANSFORMATION</t>
  </si>
  <si>
    <t>HISTORIES OF DREAMS AND DREAMING: AN INTERDISCIPLINARY PERSPECTIVE</t>
  </si>
  <si>
    <t>EXPANDING PUBLIC EMPLOYEE RELIGIOUS ACCOMMODATION AND ITS THREAT TO ADMINISTRATIVE LEGITIMACY</t>
  </si>
  <si>
    <t>STRUCTURAL AND BIOCHEMICAL CHARACTERIZATION OF THE YAXAB PORE-FORMING TOXIN FROM YERSINIA ENTEROCOLITICA</t>
  </si>
  <si>
    <t>MARXISM VERSUS LIBERALISM: COMPARATIVE REAL-TIME POLITICAL ANALYSIS</t>
  </si>
  <si>
    <t>MULTICULTURALISM AS MULTIMODAL COMMUNICATION: A SEMIOTIC PERSPECTIVE</t>
  </si>
  <si>
    <t>ACTIN POLYMERIZATION IN APICOMPLEXAN: A STRUCTURAL, FUNCTIONAL AND EVOLUTIONARY ANALYSIS</t>
  </si>
  <si>
    <t>OCEAN ACOUSTICS</t>
  </si>
  <si>
    <t>EDUCATION, SKILLS AND INTERNATIONAL COOPERATION: COMPARATIVE AND HISTORICAL PERSPECTIVES</t>
  </si>
  <si>
    <t>STUDENT RADICALISM AND THE FORMATION OF POSTWAR JAPAN</t>
  </si>
  <si>
    <t>ECONOMIC SYSTEMS ANALYSIS: STATISTICAL INDICATORS</t>
  </si>
  <si>
    <t>SOCIAL CONSTRUCTION OF KNOWLEDGE IN MISSION-CRITICAL ENVIRONMENTS: LESSONS FROM THE FLIGHT DECK</t>
  </si>
  <si>
    <t>DEVELOPMENTAL LIBERALISM IN SOUTH KOREA: FORMATION, DEGENERATION, AND TRANSNATIONALIZATION</t>
  </si>
  <si>
    <t>GEOMECHANICAL PROCESSES AND THEIR ASSESSMENT IN THE ROCK MASSIFS IN CENTRAL KAZAKHSTAN</t>
  </si>
  <si>
    <t>POST-WAR PROSTITUTION: HUMAN TRAFFICKING AND PEACEKEEPING IN KOSOVO</t>
  </si>
  <si>
    <t>ANALYTICAL MECHANICS FRAMEWORK FOR FLOW-OSCILLATOR MODELING OF VORTEX-INDUCED BLUFF-BODY OSCILLATIONS</t>
  </si>
  <si>
    <t>HYPOTENSIVE SYNDROMES IN GERIATRIC PATIENTS</t>
  </si>
  <si>
    <t>CORPORATE POWER AND REGULATION: CONSUMERS AND THE ENVIRONMENT IN THE EUROPEAN UNION</t>
  </si>
  <si>
    <t>COMPLEXITY IN POLISH PHONOTACTICS: ON FEATURES, WEIGHTS, RANKINGS AND PREFERENCES</t>
  </si>
  <si>
    <t>DE-EXTINCTION AND THE GENOMICS REVOLUTION: LIFE ON DEMAND</t>
  </si>
  <si>
    <t>DEVELOPMENT AND APPLICATIONS OF NEGATIVE ION SOURCES</t>
  </si>
  <si>
    <t>QUANTUM PHONONICS: INTRODUCTION TO ULTRAFAST DYNAMICS OF OPTICAL PHONONS</t>
  </si>
  <si>
    <t>USING ICT IN INQUIRY-BASED SCIENCE EDUCATION</t>
  </si>
  <si>
    <t>TRANSNATIONAL DRUG TRAFFICKING ACROSS THE VIETNAM-LAOS BORDER</t>
  </si>
  <si>
    <t>MICROLOCAL ANALYSIS, SHARP SPECTRAL ASYMPTOTICS AND APPLICATIONS III: MAGNETIC SCHRODINGER OPERATOR 1</t>
  </si>
  <si>
    <t>SECURITY SOCIETY: HISTORY, PATRIARCHY, PROTECTION</t>
  </si>
  <si>
    <t>THOMAS-FERMI MODEL FOR MESONS AND NOISE SUBTRACTION TECHNIQUES IN LATTICE QCD</t>
  </si>
  <si>
    <t>BAD GOVERNANCE AND CORRUPTION</t>
  </si>
  <si>
    <t>EGYPTIAN LIVER JOURNAL</t>
  </si>
  <si>
    <t>SRI LANKA, HUMAN RIGHTS AND THE UNITED NATIONS: A SCRUTINY INTO THE INTERNATIONAL HUMAN RIGHTS ENGAGEMENT WITH A THIRD WORLD STATE</t>
  </si>
  <si>
    <t>POPULAR MUSIC IN THE NOSTALGIA VIDEO GAME: THE WAY IT NEVER SOUNDED</t>
  </si>
  <si>
    <t>AJIT SINGH OF CAMBRIDGE AND CHANDIGARH: AN INTELLECTUAL BIOGRAPHY OF THE RADICAL SIKH ECONOMIST</t>
  </si>
  <si>
    <t>HYPER-SPECIALIZING IN SAXOPHONE USING ACOUSTICAL INSIGHT AND DEEP LISTENING SKILLS</t>
  </si>
  <si>
    <t>LECTURES IN ALGEBRAIC COMBINATORICS: YOUNG'S CONSTRUCTION, SEMINORMAL REPRESENTATIONS, SL(2) REPRESENTATIONS, HEAPS, BASICS ON FINITE FIELDS</t>
  </si>
  <si>
    <t>SOLID ORAL DOSE PROCESS VALIDATION, VOL 2: LIFECYCLE APPROACH APPLICATION</t>
  </si>
  <si>
    <t>LITERATURE AND MEDICINE: A PRACTICAL AND PEDAGOGICAL GUIDE</t>
  </si>
  <si>
    <t>RESERVOIR ROCK DIAGNOSTICS FOR WATER OR HYDROCARBON EXPLORATION: ACOUSTIC AND ELECTRIC FIELDS INTERACTION PHENOMENA IN GEOPHYSICAL RESEARCH (SEISMOELECTRIC &amp; ELECTROSEISMIC EFFECT)</t>
  </si>
  <si>
    <t>HERMENEUTICS OF HUMAN-ANIMAL RELATIONS IN THE WAKE OF REWILDING: THE ETHICAL GUIDE TO ECOLOGICAL DISCOMFORTS</t>
  </si>
  <si>
    <t>FROM POLITICAL ECONOMY TO ECONOMICS THROUGH NINETEENTH-CENTURY LITERATURE: RECLAIMING THE SOCIAL</t>
  </si>
  <si>
    <t>REAL OPTION ANALYSIS AND CLIMATE CHANGE: A NEW FRAMEWORK FOR ENVIRONMENTAL POLICY ANALYSIS</t>
  </si>
  <si>
    <t>QUEER FAMILIES IN HUNGARY: SAME-SEX COUPLES, FAMILIES OF ORIGIN, AND KINSHIP</t>
  </si>
  <si>
    <t>JOHN HOLT: THE PHILOSOPHY OF UNSCHOOLING</t>
  </si>
  <si>
    <t>STRUCTURE-ACTIVITY RELATIONSHIPS FOR DEVELOPMENT OF NEUROKININ-3 RECEPTOR ANTAGONISTS: REDUCING ENVIRONMENTAL IMPACT</t>
  </si>
  <si>
    <t>THORAX</t>
  </si>
  <si>
    <t>SPIRITUALLY AND DEVELOPMENTALLY MATURE LEADERSHIP: TOWARDS AN EXPANDED UNDERSTANDING OF LEADERSHIP IN THE 21ST CENTURY</t>
  </si>
  <si>
    <t>METABOLIC PATHWAY DESIGN: A PRACTICAL GUIDE</t>
  </si>
  <si>
    <t>MORTALITY AMONG HISPANIC AND AFRICAN-AMERICAN PLAYERS AFTER DESEGREGATION IN MAJOR LEAGUE BASEBALL</t>
  </si>
  <si>
    <t>SOUTH AFRICA'S POST-APARTHEID MILITARY: LOST IN TRANSITION AND TRANSFORMATION</t>
  </si>
  <si>
    <t>ON THE CONSTRUCTION OF ENGINEERING HANDBOOKS</t>
  </si>
  <si>
    <t>ESSENTIAL ANALYTICS FOR HOSPITAL MANAGERS: A GUIDE TO STATISTICAL PROBLEM SOLVING</t>
  </si>
  <si>
    <t>NEURO-OPHTHALMIC DISORDERS</t>
  </si>
  <si>
    <t>NATIONALISM AND NATIONHOOD IN THE UNITED ARAB EMIRATES</t>
  </si>
  <si>
    <t>BIOLOGY OF SENESCENCE: A TRANSLATIONAL APPROACH</t>
  </si>
  <si>
    <t>BARCELONA 92: A LEGACY CASE STUDY</t>
  </si>
  <si>
    <t>HANNAH ARENDT: THE PROMISE OF EDUCATION</t>
  </si>
  <si>
    <t>INTRODUCTION TO ENVIRONMENTAL DATA ANALYSIS AND MODELING</t>
  </si>
  <si>
    <t>INCLUSIVE B JET PRODUCTION IN PROTON-PROTON COLLISIONS: PRECISION MEASUREMENT WITH THE CMS EXPERIMENT AT THE LHC AT (SQUARE ROOT)(S) = 13 TEV</t>
  </si>
  <si>
    <t>FREE EXERCISE OF RELIGION IN THE LIBERAL POLITY: CONFICTING INTERPRETATIONS</t>
  </si>
  <si>
    <t>ESSENCE OF NUMBERS</t>
  </si>
  <si>
    <t>JOINT VENTURE AGREEMENTS IN THE QATARI GAS INDUSTRY: A THEORETICAL AND AN EMPIRICAL ANALYSIS</t>
  </si>
  <si>
    <t>PHILOSOPHICAL URBANISM: LINEAGES IN MIND-ENVIRONMENT PATTERNS</t>
  </si>
  <si>
    <t>INCLUSION IN POST-CONFICT LEGISLATURES: THE KOSOVO AND NORTHERN IRELAND ASSEMBLIES</t>
  </si>
  <si>
    <t>MERITS AND DEMERITS OF POLITICAL SYSTEMS IN DYNASTIC CHINA</t>
  </si>
  <si>
    <t>SEMISIMPLE ALGEBRAIC GROUPS IN COHOMOLOGICAL DIMENSION (LESS THAN OR EQUAL TO)2</t>
  </si>
  <si>
    <t>MEASUREMENTS OF HIGGS BOSON PROPERTIES IN PROTON-PROTON COLLISIONS AT (ROOT)S = 7, 8 AND 13 TEV AT THE CERN LARGE HADRON COLLIDER</t>
  </si>
  <si>
    <t>CLINICAL CASES IN NEUROLOGY</t>
  </si>
  <si>
    <t>GENDER, THE NEW WOMAN, AND THE MONSTER</t>
  </si>
  <si>
    <t>CAPITALISING ECONOMIC POWER IN THE US: INDUSTRIAL STRATEGY IN THE NEOLIBERAL ERA</t>
  </si>
  <si>
    <t>NON-NATIVE ENGLISH-SPEAKING ENGINEERS' WRITING AT THE WORKPLACE</t>
  </si>
  <si>
    <t>PSYCHO-POLITICS BETWEEN THE WORLD WARS: PSYCHIATRY AND SOCIETY IN GERMANY, AUSTRIA, AND SWITZERLAND</t>
  </si>
  <si>
    <t>ENDOSCOPIC TREATMENT STRATEGY FOR UPPER GI TRACT NEOPLASMS</t>
  </si>
  <si>
    <t>ARTIFICIAL INTELLIGENCE AND BIOETHICS</t>
  </si>
  <si>
    <t>BRITISH JUSTICE, WAR CRIMES AND HUMAN RIGHTS VIOLATIONS: THE AGE OF ACCOUNTABILITY</t>
  </si>
  <si>
    <t>PRACTICING THE CORRESPONDENCE PRINCIPLE IN THE OLD QUANTUM THEORY: A TRANSFORMATION THROUGH IMPLEMENTATION</t>
  </si>
  <si>
    <t>MODELING AND SIMULATION OF INVASIVE APPLICATIONS AND ARCHITECTURES</t>
  </si>
  <si>
    <t>NONKILLING PARADIGM: FOR WORLD PEACE AND ENLIGHTENMENT</t>
  </si>
  <si>
    <t>THEORETICAL AND EMPIRICAL ANALYSIS IN ENVIRONMENTAL ECONOMICS</t>
  </si>
  <si>
    <t>PHILOSOPHY AND THE DAZZLING IDEAL OF SCIENCE</t>
  </si>
  <si>
    <t>CAUSE-EFFECT STRUCTURES: AN ALGEBRA OF NETS WITH EXAMPLES OF APPLICATIONS</t>
  </si>
  <si>
    <t>AUTISM, PEDAGOGY AND EDUCATION: CRITICAL ISSUES FOR VALUE-BASED TEACHING</t>
  </si>
  <si>
    <t>BEYOND CAPITALISM: MACHINES, WORK AND PROPERTY</t>
  </si>
  <si>
    <t>COUNTERINSURGENCY INTELLIGENCE AND THE EMERGENCY IN MALAYA</t>
  </si>
  <si>
    <t>BONDGRAPHEN: MODELLBILDUNG UND SIMULATION DYNAMISCHER SYSTEME</t>
  </si>
  <si>
    <t>FORM-FUNCTION MAPPING IN CONTENT-BASED LANGUAGE TEACHING: A STUDY OF INTERLANGUAGE RESTRUCTURING</t>
  </si>
  <si>
    <t>FINANCING THE LANDED ESTATE: POWER, POLITICS AND PEOPLE ON THE MARQUIS OF ANGLESEY'S ESTATE, 1812-1854</t>
  </si>
  <si>
    <t>UNIVERSAL TIME-SERIES FORECASTING WITH MIXTURE PREDICTORS</t>
  </si>
  <si>
    <t>MINIMALLY INVASIVE UROLOGY: AN ESSENTIAL CLINICAL GUIDE TO ENDOUROLOGY, LAPAROSCOPY, LESS AND ROBOTICS, 2ND EDITION</t>
  </si>
  <si>
    <t>CHINA AND THE MIDDLE EAST: VENTURING INTO THE MAELSTROM</t>
  </si>
  <si>
    <t>HYBRID MASSIVE MIMO PRECODING IN CLOUD-RAN</t>
  </si>
  <si>
    <t>CELLULAR-MOLECULAR MECHANISMS IN EPIGENETIC EVOLUTIONARY BIOLOGY</t>
  </si>
  <si>
    <t>FORMALISATION THROUGH TAXATION: PARAGUAY'S APPROACH AND ITS IMPLICATIONS</t>
  </si>
  <si>
    <t>DISCRETE-TIME STOCHASTIC SLIDING MODE CONTROL USING FUNCTIONAL OBSERVATION</t>
  </si>
  <si>
    <t>IMMOBILIZED (BETA)-GALACTOSIDASE-MEDIATED CONVERSION OF LACTOSE: PROCESS, KINETICS AND MODELING STUDIES</t>
  </si>
  <si>
    <t>POWER PREDICTION MODELING OF CONVENTIONAL HIGH-SPEED CRAFT</t>
  </si>
  <si>
    <t>URSULA OSWALD SPRING: PIONEER ON GENDER, PEACE, DEVELOPMENT, ENVIRONMENT, FOOD AND WATER</t>
  </si>
  <si>
    <t>AVERAGE CONSUMER IN CONFUSION-BASED DISPUTES IN EUROPEAN TRADEMARK LAW AND SIMILAR FICTIONS</t>
  </si>
  <si>
    <t>ALIGNING GEOPOLITICS, HUMANITARIAN ACTION AND GEOGRAPHY IN TIMES OF CONFLICT</t>
  </si>
  <si>
    <t>CHINA'S CRIMINAL LEGISLATION ON EMBEZZLEMENT AND BRIBERY</t>
  </si>
  <si>
    <t>FROM INFLUENCE TO INHABITATION: THE TRANSFORMATION OF ASTROBIOLOGY IN THE EARLY MODERN PERIOD</t>
  </si>
  <si>
    <t>RISE OF CHARACTER EDUCATION IN BRITAIN: HEROES, DRAGONS AND THE MYTHS OF CHARACTER</t>
  </si>
  <si>
    <t>FILMMAKING AS RESEARCH: SCREENING MEMORIES</t>
  </si>
  <si>
    <t>MACHT UND STRUKTUR IM THEATER: ASYMMETRIEN DER MACHT</t>
  </si>
  <si>
    <t>BRIEF HISTORY OF SCHOOLING IN THE UNITED STATES: FROM PRE-COLONIAL TIMES TO THE PRESENT</t>
  </si>
  <si>
    <t>ETHNOGRAPHY OF THE GOODMAN BUILDING: THE LONGEST RENT STRIKE</t>
  </si>
  <si>
    <t>EIGHTEENTH-CENTURY NAVAL OFFICERS: A TRANSNATIONAL PERSPECTIVE</t>
  </si>
  <si>
    <t>SURFACE ELECTRON CYCLOTRON WAVES IN PLASMAS</t>
  </si>
  <si>
    <t>UVEITIS</t>
  </si>
  <si>
    <t>ANAMORPHIC AUTHORSHIP IN CANONICAL FILM ADAPTATION: A CASE STUDY OF SHAKESPEAREAN FILMS</t>
  </si>
  <si>
    <t>GEOMETRY AND ANALYSIS OF METRIC SPACES VIA WEIGHTED PARTITIONS</t>
  </si>
  <si>
    <t>LEADERSHIP GROWTH THROUGH CRISIS: AN INVESTIGATION OF LEADER DEVELOPMENT DURING TUMULTUOUS CIRCUMSTANCES</t>
  </si>
  <si>
    <t>ORIGIN OF A NEW PROGENITOR STEM CELL GROUP IN HUMAN DEVELOPMENT: AN IMMUNOHISTOCHEMICAL-, LIGHT- AND ELECTRONMICROSCOPICAL ANALYSIS</t>
  </si>
  <si>
    <t>COMPLEX SEMISIMPLE QUANTUM GROUPS AND REPRESENTATION THEORY</t>
  </si>
  <si>
    <t>STATISTICAL ROBUST BEAMFORMING FOR BROADCAST CHANNELS AND APPLICATIONS IN SATELLITE COMMUNICATION</t>
  </si>
  <si>
    <t>MUSIC AND TRANSLATION: NEW MEDIATIONS IN THE DIGITAL AGE</t>
  </si>
  <si>
    <t>COLLECTIVE BARGAINING IN LABOUR LAW REGIMES: A GLOBAL PERSPECTIVE</t>
  </si>
  <si>
    <t>EFFICIENCY ENHANCED DC-DC CONVERTER USING DYNAMIC INDUCTOR CONTROL</t>
  </si>
  <si>
    <t>POLICE RESPONSE TO RIOTS: CASE STUDIES FROM FRANCE, LONDON, FERGUSON, AND BALTIMORE</t>
  </si>
  <si>
    <t>BERUFLICHE ORIENTIERUNG IN DER SCHULE: GEGENSTAND DER OKONOMISCHEN BILDUNG</t>
  </si>
  <si>
    <t>UNDERWATER WIRELESS POWER TRANSFER</t>
  </si>
  <si>
    <t>MODERATE SEDATION AND EMERGENCY MEDICINE FOR PERIODONTISTS</t>
  </si>
  <si>
    <t>GESTALTUNG SOZIALER VERSORGUNG: EIN PLANUNGS- UND STEUERUNGSMODELL</t>
  </si>
  <si>
    <t>GEOPHYSICAL FLUID DYNAMICS I: AN INTRODUCTION TO ATMOSPHERE-OCEAN DYNAMICS: HOMOGENEOUS FLUIDS</t>
  </si>
  <si>
    <t>EXPANDING THE CONCEPTUAL BOUNDARIES OF WORK EFFORT: CRITICAL INSIGHTS INTO WHAT MAKES PEOPLE WORK HARD</t>
  </si>
  <si>
    <t>TRANSLATION MOVEMENT AND ACCULTURATION IN THE MEDIEVAL ISLAMIC WORLD</t>
  </si>
  <si>
    <t>ENGINEERING DYNAMICS 2.0: FUNDAMENTALS AND NUMERICAL SOLUTIONS</t>
  </si>
  <si>
    <t>BRAIN CT SCANS IN CLINICAL PRACTICE, 2ND EDITION</t>
  </si>
  <si>
    <t>GLOBAL AERONAUTICAL DISTRESS AND SAFETY SYSTEMS (GADSS): THEORY AND APPLICATIONS</t>
  </si>
  <si>
    <t>MUSLIM DIVORCE IN THE MIDDLE EAST: CONTESTING GENDER IN THE CONTEMPORARY COURTS</t>
  </si>
  <si>
    <t>ART AND SOUL: RUDOLF STEINER, INTERDISCIPLINARY ART AND EDUCATION</t>
  </si>
  <si>
    <t>OPTIMIZATION MODELS AND METHODS FOR EQUILIBRIUM TRAFFIC ASSIGNMENT</t>
  </si>
  <si>
    <t>CRYPTOGRAPHIC OBFUSCATION</t>
  </si>
  <si>
    <t>PERFORMANCE AND SPECTATORSHIP IN EDWARDIAN ART WRITING</t>
  </si>
  <si>
    <t>SEARCH FOR NEW PHENOMENA IN TOP-ANTITOP QUARKS FINAL STATES WITH ADDITIONAL HEAVY-FLAVOUR JETS WITH THE ATLAS DETECTOR</t>
  </si>
  <si>
    <t>RETAIL INVESTOR IN FOCUS: THE INDIAN IPO EXPERIENCE</t>
  </si>
  <si>
    <t>GLOBALISATION AND SEED SOVEREIGNTY IN SUB-SAHARAN AFRICA</t>
  </si>
  <si>
    <t>RE-IMAGINING THE ART SCHOOL: PARAGOGY AND ARTISTIC LEARNING</t>
  </si>
  <si>
    <t>PRESENCE OF GOD AND THE PRESENCE OF PERSONS</t>
  </si>
  <si>
    <t>THERMODYNAMICS: FUNDAMENTAL PRINCIPLES AND APPLICATIONS</t>
  </si>
  <si>
    <t>VERTICAL INTEGRATION AND REGULATION: AN ANALYSIS OF VERTICAL UNBUNDLING FROM A COMPETITION LAW AND COMPETITION ECONOMICS PERSPECTIVE</t>
  </si>
  <si>
    <t>ANGLO-AMERICAN CONCEPTION OF THE RULE OF LAW</t>
  </si>
  <si>
    <t>EXPERIMENTELLE PFLANZENOKOLOGIE: GRUNDLAGEN UND ANWENDUNGEN, 2. AUFLAGE</t>
  </si>
  <si>
    <t>PARAMETERIZED COMPLEXITY IN THE POLYNOMIAL HIERARCHY: EXTENDING PARAMETERIZED COMPLEXITY THEORY TO HIGHER LEVELS OF THE HIERARCHY</t>
  </si>
  <si>
    <t>STATIONARY DIFFRACTION BY WEDGES: METHOD OF AUTOMORPHIC FUNCTIONS ON COMPLEX CHARACTERISTICS</t>
  </si>
  <si>
    <t>JAPAN'S ARDUOUS REJUVENATION AS A GLOBAL POWER: DEMOCRATIC RESILIENCE AND THE US-CHINA CHALLENGE</t>
  </si>
  <si>
    <t>NICO BLOEMBERGEN: MASTER OF LIGHT</t>
  </si>
  <si>
    <t>CLINICAL CASES IN THE ECHOCARDIOGRAPHY LAB</t>
  </si>
  <si>
    <t>TERRESTRIAL HERMIT CRAB POPULATIONS IN THE MALDIVES: ECOLOGY, DISTRIBUTION AND ANTHROPOGENIC IMPACT</t>
  </si>
  <si>
    <t>CHINESE MARRIAGE AND SOCIAL CHANGE</t>
  </si>
  <si>
    <t>PERSPECTIVES ON THE INTRODUCTORY PHASE OF EMPIRICAL RESEARCH ARTICLES: A STUDY OF RHETORICAL STRUCTURE AND CITATION USE</t>
  </si>
  <si>
    <t>EVOLUTION OF COMPLEXITY: SIMPLE SIMULATIONS OF MAJOR INNOVATIONS</t>
  </si>
  <si>
    <t>ARTIST AS ANIMAL IN NINETEENTH-CENTURY FRENCH LITERATURE</t>
  </si>
  <si>
    <t>RUSSIA'S POSTURE IN SPACE: PROSPECTS FOR EUROPE</t>
  </si>
  <si>
    <t>ETHICAL FRAMEWORK FOR GLOBAL GOVERNANCE FOR HEALTH RESEARCH</t>
  </si>
  <si>
    <t>MCLUHAN'S GALAXIES: SCIENCE FICTION FILM AESTHETICS IN LIGHT OF MARSHALL MCLUHAN'S THOUGHT</t>
  </si>
  <si>
    <t>FORGOTTEN PEDAGOGUES OF GERMAN EDUCATION: A HISTORY OF ALTERNATIVE EDUCATION</t>
  </si>
  <si>
    <t>DECOLONIZING EDUCATIONAL ASSESSMENT: ONTARIO ELEMENTARY STUDENTS AND THE EQAO</t>
  </si>
  <si>
    <t>STATE-FORMATION AND DEMOCRATIZATION: A NEW CLASSIFCATION</t>
  </si>
  <si>
    <t>STRATEGIC MANAGEMENT ACCOUNTING, VOL III: ALIGNING ETHICS, SOCIAL PERFORMANCE AND GOVERNANCE</t>
  </si>
  <si>
    <t>FIRST SOCIALIZATION DEBATE (1918) AND EARLY EFFORTS TOWARDS SOCIALIZATION</t>
  </si>
  <si>
    <t>HARMFUL TRADITIONAL AND CULTURAL PRACTICES IN INTERNATIONAL AND REGIONAL HUMAN RIGHTS LAW</t>
  </si>
  <si>
    <t>WHALES OF THE SOUTHERN OCEAN: BIOLOGY, WHALING AND PERSPECTIVES OF POPULATION RECOVERY</t>
  </si>
  <si>
    <t>NANOELECTRONICS FUNDAMENTALS: MATERIALS, DEVICES AND SYSTEMS</t>
  </si>
  <si>
    <t>RELIGION, LAW, AND THE MEDICAL NEGLECT OF CHILDREN IN THE UNITED STATES, 1870-2000: THE SCIENCE OF THE AGE</t>
  </si>
  <si>
    <t>ISLAMIC MONETARY ECONOMICS AND INSTITUTIONS: THEORY AND PRACTICE</t>
  </si>
  <si>
    <t>ENERGY POVERTY AND ACCESS CHALLENGES IN SUB-SAHARAN AFRICA: THE ROLE OF REGIONALISM</t>
  </si>
  <si>
    <t>NACHHALTIGKEIT IM INTERDISZIPLINAREN KONTEXT: HERAUSFORDERUNG FUR WIRTSCHAFT UND GESELLSCHAFT</t>
  </si>
  <si>
    <t>NETWORK-BASED ANALYSIS OF DYNAMICAL SYSTEMS: METHODS FOR CONTROLLABILITY AND OBSERVABILITY ANALYSIS, AND OPTIMAL SENSOR PLACEMENT</t>
  </si>
  <si>
    <t>LITERARY HERITAGE OF THE ENVIRONMENTAL JUSTICE MOVEMENT: LANDSCAPES OF REVOLUTION IN TRANSATLANTIC ROMANTICISM</t>
  </si>
  <si>
    <t>KLIMAWANDEL UND VEGETATION-EINE GLOBALE UBERSICHT</t>
  </si>
  <si>
    <t>JUST CULTURE PRINCIPLES IN AVIATION LAW: TOWARDS A SAFETY-ORIENTED APPROACH</t>
  </si>
  <si>
    <t>CIVIC MULTICULTURALISM IN SINGAPORE: REVISITING CITIZENSHIP, RIGHTS AND RECOGNITION</t>
  </si>
  <si>
    <t>UNDERSTANDING THE ENRICHMENT OF HEAVY ELEMENTS BY THE CHEMODYNAMICAL EVOLUTION MODELS OF DWARF GALAXIES</t>
  </si>
  <si>
    <t>NEW OTTOMAN GREECE IN HISTORY AND FICTION</t>
  </si>
  <si>
    <t>ITALIAN WAR ON THE EASTERN FRONT, 1941-1943: OPERATIONS, MYTHS AND MEMORIES</t>
  </si>
  <si>
    <t>BLACKNESS AS A DEFINING IDENTITY: MEDIATED REPRESENTATIONS AND THE LIVED EXPERIENCES OF AFRICAN IMMIGRANTS IN AUSTRALIA</t>
  </si>
  <si>
    <t>US ROLE IN NATO'S SURVIVAL AFTER THE COLD WAR</t>
  </si>
  <si>
    <t>MANAGING WOMEN'S HYPERANDROGENISM</t>
  </si>
  <si>
    <t>HIGGS BOSON PRODUCED WITH TOP QUARKS IN FULLY HADRONIC SIGNATURES</t>
  </si>
  <si>
    <t>PROCEEDINGS OF THE 2ND INTERNATIONAL CONFERENCE ON HEALTHCARE SCIENCE AND ENGINEERING</t>
  </si>
  <si>
    <t>REGIONAL ORGANIZATIONS IN INTERNATIONAL SOCIETY: ASEAN, THE EU AND THE POLITICS OF NORMATIVE ARGUING</t>
  </si>
  <si>
    <t>MAGIC SQUARES: THEIR HISTORY AND CONSTRUCTION FROM ANCIENT TIMES TO AD 1600</t>
  </si>
  <si>
    <t>COLOR SCIENCE AND PHOTOMETRY FOR LIGHTING WITH LEDS AND SEMICONDUCTOR NANOCRYSTALS</t>
  </si>
  <si>
    <t>SHAPING PARLIAMENTARY DEMOCRACY: COLLECTED MEMORIES FROM THE EUROPEAN PARLIAMENT</t>
  </si>
  <si>
    <t>ZERO-SUM DISCRETE-TIME MARKOV GAMES WITH UNKNOWN DISTURBANCE DISTRIBUTION: DISCOUNTED AND AVERAGE CRITERIA</t>
  </si>
  <si>
    <t>WOMEN'S HEALTH MOVEMENTS: A GLOBAL FORCE FOR CHANGE, 2ND EDITION</t>
  </si>
  <si>
    <t>ENTERPRISE AS A CARRIER OF CULTURE: AN ANTHROPOLOGICAL APPROACH TO BUSINESS ADMINISTRATION</t>
  </si>
  <si>
    <t>ELECTROMAGNETIC FIELDS EXCITED IN VOLUMES WITH SPHERICAL BOUNDARIES</t>
  </si>
  <si>
    <t>STORY OF INTERNATIONAL RELATIONS, PT ONE: COLD-BLOODED IDEALISTS</t>
  </si>
  <si>
    <t>EDWARD SAID AND THE AUTHORITY OF LITERARY CRITICISM</t>
  </si>
  <si>
    <t>SIEGEL MODULAR FORMS: A CLASSICAL AND REPRESENTATION-THEORETIC APPROACH</t>
  </si>
  <si>
    <t>NAGORNO-KARABAKH DEADLOCK: INSIGHTS FROM SUCCESSFUL CONFICT SETTLEMENTS</t>
  </si>
  <si>
    <t>GOVERNING THROUGH STANDARDS: THE FACELESS MASTERS OF HIGHER EDUCATION: THE BOLOGNA PROCESS, THE EU AND THE OPEN METHOD OF COORDINATION</t>
  </si>
  <si>
    <t>ROGUE STATES AS NORM ENTREPRENEURS: BLACK SHEEP OR SHEEP IN WOLVES' CLOTHING?</t>
  </si>
  <si>
    <t>EPISTEMIC GOVERNANCE: SOCIAL CHANGE IN THE MODERN WORLD</t>
  </si>
  <si>
    <t>DRY GROSS FRETTING OF ROUGH SURFACES: INFLUENTIAL PARAMETERS</t>
  </si>
  <si>
    <t>TOWARDS A UNIFORM APPROACH TO CONFIDENTIALITY OF INTERNATIONAL COMMERCIAL ARBITRATION</t>
  </si>
  <si>
    <t>THERAPEUTIC VACCINES AS NOVEL IMMUNOTHERAPY: BIOLOGICAL AND CLINICAL CONCEPTS</t>
  </si>
  <si>
    <t>SWINGING AND ROLLING: UNVEILING GALILEO'S UNORTHODOX PATH FROM A CHALLENGING PROBLEM TO A NEW SCIENCE</t>
  </si>
  <si>
    <t>SUSTAINABILITY VALUATION OF BUSINESS</t>
  </si>
  <si>
    <t>INTERNATIONAL CRIMINAL COURT AND PEACE PROCESSES: COTE D'IVOIRE, KENYA AND UGANDA</t>
  </si>
  <si>
    <t>TETSUGAKU COMPANION TO OGYU SORAI</t>
  </si>
  <si>
    <t>ATLANTIC METROPOLIS: AN ECONOMIC HISTORY OF NEW YORK CITY</t>
  </si>
  <si>
    <t>NONCLASSICAL LOGICS AND THEIR APPLICATIONS</t>
  </si>
  <si>
    <t>PLACE AND IDENTITY IN THE LIVES OF ANTONY, PAUL, AND MARY OF EGYPT: DESERT AS BORDERLAND</t>
  </si>
  <si>
    <t>ECONOMICS OF SPEED: MACHINE SPEED AS THE KEY FACTOR IN PRODUCTIVITY</t>
  </si>
  <si>
    <t>NEUTRINOS, DUNKLE MATERIE UND CO.: VON DER ENTDECKUNG DER KOSMISCHEN STRAHLUNG ZU DEN NEUESTEN ERGEBNISSEN DER ASTROTEILCHENPHYSIK</t>
  </si>
  <si>
    <t>WAITING FOR THE BIG ONE: RISK, SCIENCE, EXPERIENCE, AND CULTURE IN DISASTER PREPAREDNESS</t>
  </si>
  <si>
    <t>ENDANGERED AND TRANSFORMATIVE CHILDHOOD IN CARIBBEAN SMALL ISLAND DEVELOPING STATES</t>
  </si>
  <si>
    <t>EU HUMAN RIGHTS, INTERNATIONAL INVESTMENT LAW AND PARTICIPATION: OPERATIONALIZING THE EU FOREIGN POLICY OBJECTIVE TO GLOBAL HUMAN RIGHTS PROTECTION</t>
  </si>
  <si>
    <t>L2 LEARNING DURING STUDY ABROAD: THE CREATION OF AFFINITY SPACES</t>
  </si>
  <si>
    <t>ACTIVISM, CHANGE AND SECTARIANISM IN THE FREE PATRIOTIC MOVEMENT IN LEBANON</t>
  </si>
  <si>
    <t>ARTIFICIAL INTELLIGENCE VERSUS HUMAN INTELLIGENCE: ARE HUMANS GOING TO BE HACKED?</t>
  </si>
  <si>
    <t>LITERATURE, PEDAGOGY, AND CLIMATE CHANGE: TEXT MODELS FOR A TRANSCULTURAL ECOLOGY</t>
  </si>
  <si>
    <t>PROBLEMS ON PARTIAL DIFFERENTIAL EQUATIONS</t>
  </si>
  <si>
    <t>HETEROTOPIA AND HERITAGE PRESERVATION: THE HETEROTOPIC TOOL AS A MEANS OF HERITAGE ASSESSMENT</t>
  </si>
  <si>
    <t>POLAND'S FOREIGN AND SECURITY POLICY: PROBLEMS OF COMPATIBILITY WITH THE CHANGING INTERNATIONAL ORDER</t>
  </si>
  <si>
    <t>VIBRATION-BASED CONDITION MONITORING OF WIND TURBINES</t>
  </si>
  <si>
    <t>HUMAN RIGHTS PROSECUTIONS IN DEMOCRACIES AT WAR</t>
  </si>
  <si>
    <t>GROUP MATRICES, GROUP DETERMINANTS AND REPRESENTATION THEORY: THE MATHEMATICAL LEGACY OF FROBENIUS</t>
  </si>
  <si>
    <t>SYNTHESIS OF OPTICALLY ACTIVE OXYMETHYLENEHELICENE OLIGOMERS AND SELF-ASSEMBLY PHENOMENA AT A LIQUID-SOLID INTERFACE</t>
  </si>
  <si>
    <t>STABLE MUTATIONS FOR EVOLUTIONARY ALGORITHMS</t>
  </si>
  <si>
    <t>CLIMATE TECHNOLOGY, GENDER, AND JUSTICE</t>
  </si>
  <si>
    <t>ARTICULATING INTERSEX: A CRISIS AT THE INTERSECTION OF SCIENTIFIC FACTS AND SOCIAL IDEALS</t>
  </si>
  <si>
    <t>GOTHIC IN CONTEMPORARY BRITISH TRAUMA FICTION</t>
  </si>
  <si>
    <t>RAUME IN DER WISSENSCHAFTLICHEN WEITERBILDUNG</t>
  </si>
  <si>
    <t>GEOMETRIC AND ERGODIC ASPECTS OF GROUP ACTIONS</t>
  </si>
  <si>
    <t>THIN-FILM CATALYSTS FOR PROTON EXCHANGE MEMBRANE WATER ELECTROLYZERS AND UNITIZED REGENERATIVE FUEL CELLS</t>
  </si>
  <si>
    <t>LOUISE BRIGHAM AND THE EARLY HISTORY OF SUSTAINABLE FURNITURE DESIGN</t>
  </si>
  <si>
    <t>BYZANTINE INCURSIONS ON THE BORDERS OF PHILOSOPHY: CONTESTING THE BOUNDARIES OF NATURE, ART, AND RELIGION</t>
  </si>
  <si>
    <t>WATER-RESISTING PROPERTY AND KEY TECHNOLOGIES OF GROUTING RECONSTRUCTION OF THE UPPER ORDOVICIAN LIMESTONE IN NORTH CHINA'S COALFIELDS</t>
  </si>
  <si>
    <t>TEXT MINING: CONCEPTS, IMPLEMENTATION, AND BIG DATA CHALLENGE</t>
  </si>
  <si>
    <t>SOURCE MODELING TECHNIQUES FOR QUALITY ENHANCEMENT IN STATISTICAL PARAMETRIC SPEECH SYNTHESIS</t>
  </si>
  <si>
    <t>GEOSPATIAL TECHNOLOGIES FOR AGRICULTURE</t>
  </si>
  <si>
    <t>IMPLICATURES WITHIN LEGAL LANGUAGE</t>
  </si>
  <si>
    <t>POWER SYSTEM LOADS AND POWER SYSTEM STABILITY</t>
  </si>
  <si>
    <t>LINEAR DIFFERENTIAL EQUATIONS IN THE COMPLEX DOMAIN: FROM CLASSICAL THEORY TO FOREFRONT</t>
  </si>
  <si>
    <t>SINNHAFTE STRUKTUREN DES HANDELNS UND NEUROBIOLOGISCHE PROZESSE DES SEHENS: ZUR SOZIOLOGISCHEN BESTIMMUNG VON WAHRNEHMEN ALS HANDELN SOWIE ZUR KRITIK DER NEUROWISSENSCHAFTLICHEN REDE UBER GEHIRN, BEWUSSTSEIN UND VISUELLE WAHRNEHMUNG</t>
  </si>
  <si>
    <t>MIGRATION AND COMMUNITY IN THE EARLY MODERN MEDITERRANEAN: THE GREEKS OF ANCONA, 1510-1595</t>
  </si>
  <si>
    <t>WALDORF SCHOOLS AND THE HISTORY OF STEINER EDUCATION: AN INTERNATIONAL VIEW OF 100 YEARS</t>
  </si>
  <si>
    <t>QUICK GUIDE TO ANAPHYLAXIS</t>
  </si>
  <si>
    <t>COMBATTING JIHADIST TERRORISM THROUGH NATION-BUILDING: A QUALITY-OF-LIFE PERSPECTIVE</t>
  </si>
  <si>
    <t>ETHICAL COMPETENCIES FOR PUBLIC LEADERSHIP: PLURALIST DEMOCRATIC POLITICS IN PRACTICE</t>
  </si>
  <si>
    <t>THERMODYNAMICS IN EARTH AND PLANETARY SCIENCES, 2ND EDITION</t>
  </si>
  <si>
    <t>ANKARANA PLATEAU IN MADAGASCAR: TSINGY, CAVES, VOLCANOES AND SAPPHIRES</t>
  </si>
  <si>
    <t>PUBLIC LIFE OF FRIENDSHIP: WORK, NEIGHBOURHOOD AND CIVIL SOCIETY</t>
  </si>
  <si>
    <t>BETWEEN BOSTON AND BOMBAY: CULTURAL AND COMMERCIAL ENCOUNTERS OF YANKEES AND PARSIS, 1771-1865</t>
  </si>
  <si>
    <t>POLAR CODES: A NON-TRIVIAL APPROACH TO CHANNEL CODING</t>
  </si>
  <si>
    <t>EDUCATION IN EVIL: IMPLICATIONS FOR CURRICULUM, PEDAGOGY, AND BEYOND</t>
  </si>
  <si>
    <t>PARTIAL DIFFERENTIAL EQUATIONS OF CLASSICAL STRUCTURAL MEMBERS: A CONSISTENT APPROACH</t>
  </si>
  <si>
    <t>REAL-TIME &amp; STREAM DATA MANAGEMENT: PUSH-BASED DATA IN RESEARCH &amp; PRACTICE</t>
  </si>
  <si>
    <t>PIETRO BLASERNA AND THE BIRTH OF THE INSTITUTE OF PHYSICS IN ROME: A GENTLEMAN SCIENTIST AT VIA PANISPERNA</t>
  </si>
  <si>
    <t>ECO-SOCIALISM FOR NOW AND THE FUTURE: PRACTICAL UTOPIAS AND RATIONAL ACTION</t>
  </si>
  <si>
    <t>ALASDAIR MACINTYRE, RATIONALITY AND EDUCATION: AGAINST EDUCATION OF OUR AGE</t>
  </si>
  <si>
    <t>JACQUES LACAN AND AMERICAN SOCIOLOGY: BE WARY OF THE IMAGE</t>
  </si>
  <si>
    <t>BOOKS ACROSS BORDERS: UNESCO AND THE POLITICS OF POSTWAR CULTURAL RECONSTRUCTION, 1945-1951</t>
  </si>
  <si>
    <t>INTERCULTURAL EDUCATION, FOLKLORE, AND THE PEDAGOGICAL THOUGHT OF RACHEL DAVIS DUBOIS</t>
  </si>
  <si>
    <t>GROUNDWATER AND ENVIRONMENT POLICIES FOR VIETNAM'S MEKONG DELTA</t>
  </si>
  <si>
    <t>DYNAMICAL CHARACTERISTICS OF INERTIA-GRAVITY WAVES IN THE ANTARCTIC MESOSPHERE: ANALYSES COMBINING HIGH-RESOLUTION OBSERVATIONS AND MODELING</t>
  </si>
  <si>
    <t>REPORTS ON THE PROCESSING OF EXOTIC FRUITS</t>
  </si>
  <si>
    <t>TAXATION, POLITICS, AND PROTEST IN IRELAND, 1662-2016</t>
  </si>
  <si>
    <t>DISTRICTS, DOCUMENTATION, AND POPULATION IN RUPERT'S LAND (1740-1840)</t>
  </si>
  <si>
    <t>KULTURELLE VIELFALT ALS DIMENSION DES GERECHTEN FRIEDENS: GRUNDSATZFRAGEN, BAND 4</t>
  </si>
  <si>
    <t>PARIS CLIMATE AGREEMENT: A DEAL FOR BETTER COMPLIANCE?: LESSONS LEARNED FROM THE COMPLIANCE MECHANISMS OF THE KYOTO AND MONTREAL PROTOCOLS</t>
  </si>
  <si>
    <t>DESIGN AND ELECTROMAGNETIC FEATURE ANALYSIS OF AC ROTATING MACHINES</t>
  </si>
  <si>
    <t>FACELESS TERRORIST: A STUDY OF CRITICAL EVENTS IN TAJIKISTAN</t>
  </si>
  <si>
    <t>IRON(III) THIOCYANATE REACTION: RESEARCH HISTORY AND ROLE IN CHEMICAL ANALYSIS</t>
  </si>
  <si>
    <t>DIRECTIVAL THEORY OF MEANING: FROM SYNTAX AND PRAGMATICS TO NARROW LINGUISTIC CONTENT</t>
  </si>
  <si>
    <t>BEING AND CONTEMPORARY PSYCHOANALYSIS: ANTINOMIES OF THE OBJECT</t>
  </si>
  <si>
    <t>GEOECOLOGICAL RISK MANAGEMENT IN POLAR AREAS</t>
  </si>
  <si>
    <t>MATERNAL REPRESENTATIONS IN TWENTY-FIRST CENTURY BROADWAY MUSICALS: STAGE MOTHERS</t>
  </si>
  <si>
    <t>SPAIN AND THE WIDER WORLD SINCE 2000: FOREIGN POLICY AND INTERNATIONAL DIPLOMACY DURING THE ZAPATERO ERA</t>
  </si>
  <si>
    <t>NONSTANDARD METHODS IN RAMSEY THEORY AND COMBINATORIAL NUMBER THEORY</t>
  </si>
  <si>
    <t>JURIDICAL ACT: A STUDY OF THE THEORETICAL CONCEPT OF AN ACT THAT AIMS TO CREATE NEW LEGAL FACTS</t>
  </si>
  <si>
    <t>POST-YUGOSLAV QUEER FESTIVALS</t>
  </si>
  <si>
    <t>ACADEMIC COLLABORATIONS IN THE GLOBAL MARKETPLACE</t>
  </si>
  <si>
    <t>GUIDE TO PEDIATRIC UROLOGY AND SURGERY IN CLINICAL PRACTICE, 2ND EDITION</t>
  </si>
  <si>
    <t>THEORY OF QUEUING SYSTEMS WITH CORRELATED FLOWS</t>
  </si>
  <si>
    <t>EINSTEIN'S BRAIN: GENIUS, CULTURE, AND SOCIAL NETWORKS</t>
  </si>
  <si>
    <t>LABOUR MOBILIZATION, POLITICS AND GLOBALIZATION IN BRAZIL: BETWEEN MILITANCY AND MODERATION</t>
  </si>
  <si>
    <t>LEAVING THE MUSLIM BROTHERHOOD: SELF, SOCIETY AND THE STATE</t>
  </si>
  <si>
    <t>ARTO SALOMAA: MATHEMATICIAN, COMPUTER SCIENTIST, AND TEACHER: A THEMATIC BIOGRAPHY</t>
  </si>
  <si>
    <t>RADIO FUN AND THE BBC VARIETY DEPARTMENT, 1922-67: COMEDY AND POPULAR MUSIC ON AIR</t>
  </si>
  <si>
    <t>HISTORY AND POLITICS OF EXHUMATION: ROYAL BODIES AND LESSER MORTALS</t>
  </si>
  <si>
    <t>NON-SEISMIC AND NON-CONVENTIONAL EXPLORATION METHODS FOR OIL AND GAS IN CUBA</t>
  </si>
  <si>
    <t>VISIONS OF PEACE OF PROFESSIONAL PEACE WORKERS: THE PEACES WE BUILD</t>
  </si>
  <si>
    <t>NATURE AND SPACE IN CONTEMPORARY SCOTTISH WRITING AND ART</t>
  </si>
  <si>
    <t>ROBOT MEMETICS: A SPACE EXPLORATION PERSPECTIVE</t>
  </si>
  <si>
    <t>PRE-MODERNITY, TOTALITARIANISM AND THE NON-BANALITY OF EVIL: A COMPARISON OF GERMANY, SPAIN, SWEDEN AND FRANCE</t>
  </si>
  <si>
    <t>BRITAIN IN THE ISLAMIC WORLD: IMPERIAL AND POST-IMPERIAL CONNECTIONS</t>
  </si>
  <si>
    <t>RAINWATER INFILTRATION IN URBAN AREAS</t>
  </si>
  <si>
    <t>ISLAMISM, CRISIS AND DEMOCRATIZATION: IMPLICATIONS OF THE WORLD VALUES SURVEY FOR THE MUSLIM WORLD</t>
  </si>
  <si>
    <t>CONTRASTIVE LINGUISTICS</t>
  </si>
  <si>
    <t>TRADITION-BASED NATURAL RESOURCE MANAGEMENT: PRACTICE AND APPLICATION IN THE HAWAIIAN ISLANDS</t>
  </si>
  <si>
    <t>INTERRUPTION OF HETERONORMATIVITY IN HIGHER EDUCATION: CRITICAL QUEER PEDAGOGIES</t>
  </si>
  <si>
    <t>ONLINE MUSIC DISTRIBUTION - HOW MUCH EXCLUSIVITY IS NEEDED?: A STUDY OF INTERNATIONAL, EUROPEAN, GERMAN AND U.S. COPYRIGHT SYSTEMS AND THEIR OBJECTIVES</t>
  </si>
  <si>
    <t>TRANSLATING WAR: LITERATURE AND MEMORY IN FRANCE AND BRITAIN FROM THE 1940S TO THE 1960S</t>
  </si>
  <si>
    <t>MICROLOCAL ANALYSIS, SHARP SPECTRAL ASYMPTOTICS AND APPLICATIONS IV: MAGNETIC SCHRODINGER OPERATOR 2</t>
  </si>
  <si>
    <t>MANAGEMENT STUDIES IN SOUTH AFRICA: EXPLORING THE TRAJECTORY IN THE APARTHEID ERA AND BEYOND</t>
  </si>
  <si>
    <t>MICROLOCAL ANALYSIS, SHARP SPECTRAL ASYMPTOTICS AND APPLICATIONS I: SEMICLASSICAL MICROLOCAL ANALYSIS AND LOCAL AND MICROLOCAL SEMICLASSICAL ASYMPTOTICS</t>
  </si>
  <si>
    <t>RESPONSIBILITY OF THE EU AND THE MEMBER STATES UNDER EU INTERNATIONAL INVESTMENT PROTECTION AGREEMENTS: BETWEEN TRADITIONAL RULES, PROCEDURALISATION AND FEDERALISATION</t>
  </si>
  <si>
    <t>INTRODUCTION TO L2-INVARIANTS</t>
  </si>
  <si>
    <t>CAPITALISM, THE AMERICAN EMPIRE, AND NEOLIBERAL GLOBALIZATION: THEMES AND ANNOTATIONS FROM SELECTED WORKS OF E. SAN JUAN, JR.</t>
  </si>
  <si>
    <t>CHINA'S MACROECONOMIC OUTLOOK: QUARTERLY FORECAST AND ANALYSIS REPORT, FEBRUARY 2019</t>
  </si>
  <si>
    <t>KINGS, USURPERS, AND CONCUBINES IN THE CHRONICLES OF THE KINGS OF MAN AND THE ISLES</t>
  </si>
  <si>
    <t>CARDIAC PATHOLOGY: A GUIDE TO CURRENT PRACTICE, 2ND EDITION</t>
  </si>
  <si>
    <t>BLACK MEN, INTERGENERATIONAL COLONIALISM, AND BEHAVIORAL HEALTH: A NOOSE ACROSS NATIONS</t>
  </si>
  <si>
    <t>INTRUSION DETECTION: A DATA MINING APPROACH</t>
  </si>
  <si>
    <t>AUDITORY INFORMATION PROCESSING</t>
  </si>
  <si>
    <t>STUDENT MISCONCEPTIONS AND ERRORS IN PHYSICS AND MATHEMATICS: EXPLORING DATA FROM TIMSS AND TIMSS ADVANCED</t>
  </si>
  <si>
    <t>ATTENTIONAL SHAPING OF PERCEPTUAL EXPERIENCE: AN INVESTIGATION INTO ATTENTION AND COGNITIVE PENETRABILITY</t>
  </si>
  <si>
    <t>COMMUNITY NUTRITION RESILIENCE IN GREATER MIAMI: FEEDING COMMUNITIES IN THE FACE OF CLIMATE CHANGE</t>
  </si>
  <si>
    <t>POWER MANAGEMENT FOR WEARABLE ELECTRONIC DEVICES</t>
  </si>
  <si>
    <t>PURSUIT OF STABILITY OF THE EURO AREA AS A WHOLE: THE REFORM OF THE EUROPEAN ECONOMIC UNION AND PERSPECTIVES OF FISCAL INTEGRATION</t>
  </si>
  <si>
    <t>OPTIMAL CONTROL PROBLEMS ARISING IN FOREST MANAGEMENT</t>
  </si>
  <si>
    <t>PRECEDENTS AND JUDICIAL POLITICS IN EU IMMIGRATION LAW</t>
  </si>
  <si>
    <t>MODERN IRAN IN PERSPECTIVE</t>
  </si>
  <si>
    <t>ANGEWANDTE CHEMIE-INTERNATIONAL EDITION</t>
  </si>
  <si>
    <t>ADVANCED MATERIALS</t>
  </si>
  <si>
    <t>CHEMISTRY, MULTIDISCIPLINARY;CHEMISTRY, PHYSICAL;MATERIALS SCIENCE, MULTIDISCIPLINARY;NANOSCIENCE &amp; NANOTECHNOLOGY;PHYSICS, APPLIED;PHYSICS, CONDENSED MATTER</t>
  </si>
  <si>
    <t>ADVANCED FUNCTIONAL MATERIALS</t>
  </si>
  <si>
    <t>ADVANCED ENERGY MATERIALS</t>
  </si>
  <si>
    <t>CHEMISTRY, PHYSICAL;ENERGY &amp; FUELS;MATERIALS SCIENCE, MULTIDISCIPLINARY;PHYSICS, APPLIED;PHYSICS, CONDENSED MATTER</t>
  </si>
  <si>
    <t>SMALL</t>
  </si>
  <si>
    <t>JOURNAL OF CELLULAR PHYSIOLOGY</t>
  </si>
  <si>
    <t>CELL BIOLOGY;PHYSIOLOGY</t>
  </si>
  <si>
    <t>CHEMISTRY-A EUROPEAN JOURNAL</t>
  </si>
  <si>
    <t>ADVANCED SCIENCE</t>
  </si>
  <si>
    <t>JOURNAL OF MEDICAL VIROLOGY</t>
  </si>
  <si>
    <t>CA-A CANCER JOURNAL FOR CLINICIANS</t>
  </si>
  <si>
    <t>NEW PHYTOLOGIST</t>
  </si>
  <si>
    <t>ADVANCED OPTICAL MATERIALS</t>
  </si>
  <si>
    <t>FASEB JOURNAL</t>
  </si>
  <si>
    <t>JOURNAL OF CELLULAR BIOCHEMISTRY</t>
  </si>
  <si>
    <t>HEPATOLOGY</t>
  </si>
  <si>
    <t>CHEMSUSCHEM</t>
  </si>
  <si>
    <t>JOURNAL OF CELLULAR AND MOLECULAR MEDICINE</t>
  </si>
  <si>
    <t>BIOCHEMISTRY &amp; MOLECULAR BIOLOGY;BIOPHYSICS;CELL BIOLOGY;MEDICINE, RESEARCH &amp; EXPERIMENTAL</t>
  </si>
  <si>
    <t>COCHRANE DATABASE OF SYSTEMATIC REVIEWS</t>
  </si>
  <si>
    <t>INTERNATIONAL JOURNAL OF CANCER</t>
  </si>
  <si>
    <t>GLOBAL CHANGE BIOLOGY</t>
  </si>
  <si>
    <t>JOURNAL OF THE AMERICAN HEART ASSOCIATION</t>
  </si>
  <si>
    <t>JOURNAL OF APPLIED POLYMER SCIENCE</t>
  </si>
  <si>
    <t>JOURNAL OF THROMBOSIS AND HAEMOSTASIS</t>
  </si>
  <si>
    <t>INTERNATIONAL JOURNAL OF ENERGY RESEARCH</t>
  </si>
  <si>
    <t>ENERGY &amp; FUELS;NUCLEAR SCIENCE &amp; TECHNOLOGY</t>
  </si>
  <si>
    <t>CHEMISTRYSELECT</t>
  </si>
  <si>
    <t>CHEMCATCHEM</t>
  </si>
  <si>
    <t>ADVANCED SYNTHESIS &amp; CATALYSIS</t>
  </si>
  <si>
    <t>CHEMISTRY, APPLIED;CHEMISTRY, ORGANIC</t>
  </si>
  <si>
    <t>ADVANCED HEALTHCARE MATERIALS</t>
  </si>
  <si>
    <t>ENGINEERING, BIOMEDICAL;MATERIALS SCIENCE, BIOMATERIALS;NANOSCIENCE &amp; NANOTECHNOLOGY</t>
  </si>
  <si>
    <t>CANCER MEDICINE</t>
  </si>
  <si>
    <t>AMERICAN JOURNAL OF TRANSPLANTATION</t>
  </si>
  <si>
    <t>ADVANCED MATERIALS INTERFACES</t>
  </si>
  <si>
    <t>BRITISH JOURNAL OF PHARMACOLOGY</t>
  </si>
  <si>
    <t>CANCER</t>
  </si>
  <si>
    <t>JOURNAL OF THE SCIENCE OF FOOD AND AGRICULTURE</t>
  </si>
  <si>
    <t>AGRICULTURE, MULTIDISCIPLINARY;AGRONOMY;CHEMISTRY, APPLIED;FOOD SCIENCE &amp; TECHNOLOGY</t>
  </si>
  <si>
    <t>ADVANCED MATERIALS TECHNOLOGIES</t>
  </si>
  <si>
    <t>JOURNAL OF THE EUROPEAN ACADEMY OF DERMATOLOGY AND VENEREOLOGY</t>
  </si>
  <si>
    <t>ECOLOGY AND EVOLUTION</t>
  </si>
  <si>
    <t>SMALL METHODS</t>
  </si>
  <si>
    <t>EMBO JOURNAL</t>
  </si>
  <si>
    <t>JOURNAL OF THE AMERICAN CERAMIC SOCIETY</t>
  </si>
  <si>
    <t>BRITISH JOURNAL OF DERMATOLOGY</t>
  </si>
  <si>
    <t>BRITISH JOURNAL OF HAEMATOLOGY</t>
  </si>
  <si>
    <t>CHEMELECTROCHEM</t>
  </si>
  <si>
    <t>ADVANCED ELECTRONIC MATERIALS</t>
  </si>
  <si>
    <t>JOURNAL OF THE AMERICAN GERIATRICS SOCIETY</t>
  </si>
  <si>
    <t>ARTHRITIS &amp; RHEUMATOLOGY</t>
  </si>
  <si>
    <t>EUROPEAN JOURNAL OF HEART FAILURE</t>
  </si>
  <si>
    <t>EUROPEAN JOURNAL OF ORGANIC CHEMISTRY</t>
  </si>
  <si>
    <t>SOLAR RRL</t>
  </si>
  <si>
    <t>APPLIED ORGANOMETALLIC CHEMISTRY</t>
  </si>
  <si>
    <t>CHEMISTRY, APPLIED;CHEMISTRY, INORGANIC &amp; NUCLEAR</t>
  </si>
  <si>
    <t>PLANT JOURNAL</t>
  </si>
  <si>
    <t>BIOLOGY;PLANT SCIENCES</t>
  </si>
  <si>
    <t>MEDICAL PHYSICS</t>
  </si>
  <si>
    <t>CHEMISTRY-AN ASIAN JOURNAL</t>
  </si>
  <si>
    <t>PLANT BIOTECHNOLOGY JOURNAL</t>
  </si>
  <si>
    <t>CANCER SCIENCE</t>
  </si>
  <si>
    <t>LARYNGOSCOPE</t>
  </si>
  <si>
    <t>MEDICINE, RESEARCH &amp; EXPERIMENTAL;OTORHINOLARYNGOLOGY</t>
  </si>
  <si>
    <t>JOURNAL OF PHYSIOLOGY-LONDON</t>
  </si>
  <si>
    <t>MOVEMENT DISORDERS</t>
  </si>
  <si>
    <t>MOLECULAR ECOLOGY</t>
  </si>
  <si>
    <t>ALZHEIMERS &amp; DEMENTIA</t>
  </si>
  <si>
    <t>LIVER INTERNATIONAL</t>
  </si>
  <si>
    <t>MATHEMATICAL METHODS IN THE APPLIED SCIENCES</t>
  </si>
  <si>
    <t>ALIMENTARY PHARMACOLOGY &amp; THERAPEUTICS</t>
  </si>
  <si>
    <t>GASTROENTEROLOGY &amp; HEPATOLOGY;PHARMACOLOGY &amp; PHARMACY</t>
  </si>
  <si>
    <t>BUSINESS STRATEGY AND THE ENVIRONMENT</t>
  </si>
  <si>
    <t>BUSINESS;ENVIRONMENTAL STUDIES;MANAGEMENT</t>
  </si>
  <si>
    <t>MAGNETIC RESONANCE IN MEDICINE</t>
  </si>
  <si>
    <t>POLYMER COMPOSITES</t>
  </si>
  <si>
    <t>MATERIALS SCIENCE, COMPOSITES;POLYMER SCIENCE</t>
  </si>
  <si>
    <t>PEST MANAGEMENT SCIENCE</t>
  </si>
  <si>
    <t>OBESITY</t>
  </si>
  <si>
    <t>HUMAN BRAIN MAPPING</t>
  </si>
  <si>
    <t>FEBS JOURNAL</t>
  </si>
  <si>
    <t>CLINICAL PHARMACOLOGY &amp; THERAPEUTICS</t>
  </si>
  <si>
    <t>ANAESTHESIA</t>
  </si>
  <si>
    <t>JOURNAL OF MAGNETIC RESONANCE IMAGING</t>
  </si>
  <si>
    <t>DIABETES OBESITY &amp; METABOLISM</t>
  </si>
  <si>
    <t>AMERICAN JOURNAL OF HEMATOLOGY</t>
  </si>
  <si>
    <t>PHYTOTHERAPY RESEARCH</t>
  </si>
  <si>
    <t>ANNALS OF NEUROLOGY</t>
  </si>
  <si>
    <t>ENVIRONMENTAL MICROBIOLOGY</t>
  </si>
  <si>
    <t>INTERNATIONAL JOURNAL OF CLIMATOLOGY</t>
  </si>
  <si>
    <t>ECOLOGY LETTERS</t>
  </si>
  <si>
    <t>PLANT CELL AND ENVIRONMENT</t>
  </si>
  <si>
    <t>EUROPEAN JOURNAL OF NEUROLOGY</t>
  </si>
  <si>
    <t>HEAD AND NECK-JOURNAL FOR THE SCIENCES AND SPECIALTIES OF THE HEAD AND NECK</t>
  </si>
  <si>
    <t>INTERNATIONAL JOURNAL OF ROBUST AND NONLINEAR CONTROL</t>
  </si>
  <si>
    <t>AUTOMATION &amp; CONTROL SYSTEMS;ENGINEERING, ELECTRICAL &amp; ELECTRONIC;MATHEMATICS, APPLIED</t>
  </si>
  <si>
    <t>AGING CELL</t>
  </si>
  <si>
    <t>COMPREHENSIVE REVIEWS IN FOOD SCIENCE AND FOOD SAFETY</t>
  </si>
  <si>
    <t>TRANSBOUNDARY AND EMERGING DISEASES</t>
  </si>
  <si>
    <t>INFECTIOUS DISEASES;VETERINARY SCIENCES</t>
  </si>
  <si>
    <t>FOOD SCIENCE &amp; NUTRITION</t>
  </si>
  <si>
    <t>EMBO REPORTS</t>
  </si>
  <si>
    <t>DERMATOLOGIC THERAPY</t>
  </si>
  <si>
    <t>EPILEPSIA</t>
  </si>
  <si>
    <t>ADDICTION</t>
  </si>
  <si>
    <t>ADVANCED ENGINEERING MATERIALS</t>
  </si>
  <si>
    <t>CORPORATE SOCIAL RESPONSIBILITY AND ENVIRONMENTAL MANAGEMENT</t>
  </si>
  <si>
    <t>QUARTERLY JOURNAL OF THE ROYAL METEOROLOGICAL SOCIETY</t>
  </si>
  <si>
    <t>MACROMOLECULAR RAPID COMMUNICATIONS</t>
  </si>
  <si>
    <t>INTERNATIONAL JOURNAL OF FOOD SCIENCE AND TECHNOLOGY</t>
  </si>
  <si>
    <t>JOURNAL OF CLINICAL NURSING</t>
  </si>
  <si>
    <t>OBESITY REVIEWS</t>
  </si>
  <si>
    <t>CHEMBIOCHEM</t>
  </si>
  <si>
    <t>BIOCHEMISTRY &amp; MOLECULAR BIOLOGY;CHEMISTRY, MEDICINAL</t>
  </si>
  <si>
    <t>PEDIATRIC BLOOD &amp; CANCER</t>
  </si>
  <si>
    <t>HEMATOLOGY;ONCOLOGY;PEDIATRICS</t>
  </si>
  <si>
    <t>METHODS IN ECOLOGY AND EVOLUTION</t>
  </si>
  <si>
    <t>ENERGY TECHNOLOGY</t>
  </si>
  <si>
    <t>ULTRASOUND IN OBSTETRICS &amp; GYNECOLOGY</t>
  </si>
  <si>
    <t>ACOUSTICS;OBSTETRICS &amp; GYNECOLOGY;RADIOLOGY, NUCLEAR MEDICINE &amp; MEDICAL IMAGING</t>
  </si>
  <si>
    <t>JOURNAL OF APPLIED MICROBIOLOGY</t>
  </si>
  <si>
    <t>BIOLOGICAL REVIEWS</t>
  </si>
  <si>
    <t>JOURNAL OF APPLIED ECOLOGY</t>
  </si>
  <si>
    <t>JOURNAL OF ECOLOGY</t>
  </si>
  <si>
    <t>BJOG-AN INTERNATIONAL JOURNAL OF OBSTETRICS AND GYNAECOLOGY</t>
  </si>
  <si>
    <t>BJU INTERNATIONAL</t>
  </si>
  <si>
    <t>AICHE JOURNAL</t>
  </si>
  <si>
    <t>JOURNAL OF LEUKOCYTE BIOLOGY</t>
  </si>
  <si>
    <t>CELL BIOLOGY;HEMATOLOGY;IMMUNOLOGY</t>
  </si>
  <si>
    <t>CATHETERIZATION AND CARDIOVASCULAR INTERVENTIONS</t>
  </si>
  <si>
    <t>MOLECULAR ONCOLOGY</t>
  </si>
  <si>
    <t>JOURNAL OF BONE AND MINERAL RESEARCH</t>
  </si>
  <si>
    <t>JOURNAL OF FOOD SCIENCE</t>
  </si>
  <si>
    <t>JOURNAL OF INTERNAL MEDICINE</t>
  </si>
  <si>
    <t>GLIA</t>
  </si>
  <si>
    <t>EUROPEAN JOURNAL OF NEUROSCIENCE</t>
  </si>
  <si>
    <t>ANNALS OF THE NEW YORK ACADEMY OF SCIENCES</t>
  </si>
  <si>
    <t>BIOTECHNOLOGY AND BIOENGINEERING</t>
  </si>
  <si>
    <t>JOURNAL OF CHEMICAL TECHNOLOGY AND BIOTECHNOLOGY</t>
  </si>
  <si>
    <t>BIOTECHNOLOGY &amp; APPLIED MICROBIOLOGY;CHEMISTRY, MULTIDISCIPLINARY;ENGINEERING, CHEMICAL;ENGINEERING, ENVIRONMENTAL</t>
  </si>
  <si>
    <t>WORLD PSYCHIATRY</t>
  </si>
  <si>
    <t>HISTOPATHOLOGY</t>
  </si>
  <si>
    <t>JOURNAL OF GASTROENTEROLOGY AND HEPATOLOGY</t>
  </si>
  <si>
    <t>CELL PROLIFERATION</t>
  </si>
  <si>
    <t>EUROPEAN JOURNAL OF INORGANIC CHEMISTRY</t>
  </si>
  <si>
    <t>TRANSFUSION</t>
  </si>
  <si>
    <t>JOURNAL OF FOOD BIOCHEMISTRY</t>
  </si>
  <si>
    <t>BIOCHEMISTRY &amp; MOLECULAR BIOLOGY;FOOD SCIENCE &amp; TECHNOLOGY;NUTRITION &amp; DIETETICS</t>
  </si>
  <si>
    <t>JOURNAL OF SEPARATION SCIENCE</t>
  </si>
  <si>
    <t>FUNCTIONAL ECOLOGY</t>
  </si>
  <si>
    <t>ACTA PAEDIATRICA</t>
  </si>
  <si>
    <t>MOLECULAR NUTRITION &amp; FOOD RESEARCH</t>
  </si>
  <si>
    <t>JOURNAL OF EXTRACELLULAR VESICLES</t>
  </si>
  <si>
    <t>JOURNAL OF CACHEXIA SARCOPENIA AND MUSCLE</t>
  </si>
  <si>
    <t>GERIATRICS &amp; GERONTOLOGY;MEDICINE, GENERAL &amp; INTERNAL</t>
  </si>
  <si>
    <t>CHILD DEVELOPMENT</t>
  </si>
  <si>
    <t>PROTEIN SCIENCE</t>
  </si>
  <si>
    <t>PEDIATRIC PULMONOLOGY</t>
  </si>
  <si>
    <t>JOURNAL OF FOOD PROCESSING AND PRESERVATION</t>
  </si>
  <si>
    <t>INFOMAT</t>
  </si>
  <si>
    <t>EMBO MOLECULAR MEDICINE</t>
  </si>
  <si>
    <t>JOURNAL OF NEUROCHEMISTRY</t>
  </si>
  <si>
    <t>JOURNAL OF PATHOLOGY</t>
  </si>
  <si>
    <t>ONCOLOGY;PATHOLOGY</t>
  </si>
  <si>
    <t>JOURNAL OF BIOMEDICAL MATERIALS RESEARCH PART A</t>
  </si>
  <si>
    <t>ACTA OPHTHALMOLOGICA</t>
  </si>
  <si>
    <t>MOLECULAR ECOLOGY RESOURCES</t>
  </si>
  <si>
    <t>MEDICINAL RESEARCH REVIEWS</t>
  </si>
  <si>
    <t>REVIEWS IN AQUACULTURE</t>
  </si>
  <si>
    <t>BRITISH JOURNAL OF CLINICAL PHARMACOLOGY</t>
  </si>
  <si>
    <t>MEDICAL JOURNAL OF AUSTRALIA</t>
  </si>
  <si>
    <t>LASER &amp; PHOTONICS REVIEWS</t>
  </si>
  <si>
    <t>OPTICS;PHYSICS, APPLIED;PHYSICS, CONDENSED MATTER</t>
  </si>
  <si>
    <t>LIMNOLOGY AND OCEANOGRAPHY</t>
  </si>
  <si>
    <t>LIMNOLOGY;OCEANOGRAPHY</t>
  </si>
  <si>
    <t>ECOGRAPHY</t>
  </si>
  <si>
    <t>INTERNATIONAL JOURNAL OF INTELLIGENT SYSTEMS</t>
  </si>
  <si>
    <t>CHEMPHYSCHEM</t>
  </si>
  <si>
    <t>CONSERVATION BIOLOGY</t>
  </si>
  <si>
    <t>BIODIVERSITY CONSERVATION;BIOLOGY;ECOLOGY;ENVIRONMENTAL SCIENCES</t>
  </si>
  <si>
    <t>ANNALS OF CLINICAL AND TRANSLATIONAL NEUROLOGY</t>
  </si>
  <si>
    <t>JOURNAL OF CHILD PSYCHOLOGY AND PSYCHIATRY</t>
  </si>
  <si>
    <t>PSYCHIATRY;PSYCHOLOGY;PSYCHOLOGY, DEVELOPMENTAL</t>
  </si>
  <si>
    <t>ORAL DISEASES</t>
  </si>
  <si>
    <t>ECOSPHERE</t>
  </si>
  <si>
    <t>JOURNAL OF CLINICAL LABORATORY ANALYSIS</t>
  </si>
  <si>
    <t>THORACIC CANCER</t>
  </si>
  <si>
    <t>POLYMERS FOR ADVANCED TECHNOLOGIES</t>
  </si>
  <si>
    <t>CONCURRENCY AND COMPUTATION-PRACTICE &amp; EXPERIENCE</t>
  </si>
  <si>
    <t>INTERNATIONAL JOURNAL OF GYNECOLOGY &amp; OBSTETRICS</t>
  </si>
  <si>
    <t>FEBS LETTERS</t>
  </si>
  <si>
    <t>JOURNAL OF ANIMAL ECOLOGY</t>
  </si>
  <si>
    <t>DIABETES-METABOLISM RESEARCH AND REVIEWS</t>
  </si>
  <si>
    <t>PHYSIOLOGIA PLANTARUM</t>
  </si>
  <si>
    <t>JOURNAL OF ORTHOPAEDIC RESEARCH</t>
  </si>
  <si>
    <t>LAND DEGRADATION &amp; DEVELOPMENT</t>
  </si>
  <si>
    <t>ENERGY SCIENCE &amp; ENGINEERING</t>
  </si>
  <si>
    <t>JOURNAL OF CLINICAL PERIODONTOLOGY</t>
  </si>
  <si>
    <t>ESC HEART FAILURE</t>
  </si>
  <si>
    <t>JOURNAL OF NURSING MANAGEMENT</t>
  </si>
  <si>
    <t>MANAGEMENT;NURSING</t>
  </si>
  <si>
    <t>BRITISH JOURNAL OF EDUCATIONAL TECHNOLOGY</t>
  </si>
  <si>
    <t>EFSA JOURNAL</t>
  </si>
  <si>
    <t>BRAIN AND BEHAVIOR</t>
  </si>
  <si>
    <t>ARTHRITIS CARE &amp; RESEARCH</t>
  </si>
  <si>
    <t>JOURNAL OF ADVANCED NURSING</t>
  </si>
  <si>
    <t>JOURNAL OF BIOMEDICAL MATERIALS RESEARCH PART B-APPLIED BIOMATERIALS</t>
  </si>
  <si>
    <t>HYDROLOGICAL PROCESSES</t>
  </si>
  <si>
    <t>GLOBAL ECOLOGY AND BIOGEOGRAPHY</t>
  </si>
  <si>
    <t>ECOLOGY;GEOGRAPHY;GEOGRAPHY, PHYSICAL</t>
  </si>
  <si>
    <t>PSYCHO-ONCOLOGY</t>
  </si>
  <si>
    <t>ONCOLOGY;PSYCHOLOGY;PSYCHOLOGY, MULTIDISCIPLINARY;SOCIAL SCIENCES, BIOMEDICAL</t>
  </si>
  <si>
    <t>ELECTROANALYSIS</t>
  </si>
  <si>
    <t>INTERNATIONAL JOURNAL OF EATING DISORDERS</t>
  </si>
  <si>
    <t>NUTRITION &amp; DIETETICS;PSYCHIATRY;PSYCHOLOGY;PSYCHOLOGY, CLINICAL</t>
  </si>
  <si>
    <t>MOLECULAR GENETICS &amp; GENOMIC MEDICINE</t>
  </si>
  <si>
    <t>JOURNAL OF SURGICAL ONCOLOGY</t>
  </si>
  <si>
    <t>SUSTAINABLE DEVELOPMENT</t>
  </si>
  <si>
    <t>DEVELOPMENT STUDIES;GREEN &amp; SUSTAINABLE SCIENCE &amp; TECHNOLOGY;REGIONAL &amp; URBAN PLANNING</t>
  </si>
  <si>
    <t>STRUCTURAL CONTROL &amp; HEALTH MONITORING</t>
  </si>
  <si>
    <t>CONSTRUCTION &amp; BUILDING TECHNOLOGY;ENGINEERING, CIVIL;INSTRUMENTS &amp; INSTRUMENTATION</t>
  </si>
  <si>
    <t>PROGRESS IN PHOTOVOLTAICS</t>
  </si>
  <si>
    <t>IET CONTROL THEORY AND APPLICATIONS</t>
  </si>
  <si>
    <t>AUTOMATION &amp; CONTROL SYSTEMS;ENGINEERING, ELECTRICAL &amp; ELECTRONIC;INSTRUMENTS &amp; INSTRUMENTATION</t>
  </si>
  <si>
    <t>SCANDINAVIAN JOURNAL OF MEDICINE &amp; SCIENCE IN SPORTS</t>
  </si>
  <si>
    <t>IET POWER ELECTRONICS</t>
  </si>
  <si>
    <t>JOURNAL OF COSMETIC DERMATOLOGY</t>
  </si>
  <si>
    <t>JOURNAL OF BIOGEOGRAPHY</t>
  </si>
  <si>
    <t>JOURNAL OF THE INTERNATIONAL AIDS SOCIETY</t>
  </si>
  <si>
    <t>INTERNATIONAL FORUM OF ALLERGY &amp; RHINOLOGY</t>
  </si>
  <si>
    <t>CHINESE JOURNAL OF CHEMISTRY</t>
  </si>
  <si>
    <t>JOURNAL OF CARDIOVASCULAR ELECTROPHYSIOLOGY</t>
  </si>
  <si>
    <t>ELECTROPHORESIS</t>
  </si>
  <si>
    <t>AQUACULTURE RESEARCH</t>
  </si>
  <si>
    <t>HEADACHE</t>
  </si>
  <si>
    <t>ENVIRONMENTAL TOXICOLOGY AND CHEMISTRY</t>
  </si>
  <si>
    <t>CHEMISTRY, MULTIDISCIPLINARY;ENVIRONMENTAL SCIENCES;TOXICOLOGY</t>
  </si>
  <si>
    <t>JOURNAL OF BIOPHOTONICS</t>
  </si>
  <si>
    <t>BIOCHEMICAL RESEARCH METHODS;BIOPHYSICS;OPTICS</t>
  </si>
  <si>
    <t>BIOTECHNOLOGY JOURNAL</t>
  </si>
  <si>
    <t>MICROBIAL BIOTECHNOLOGY</t>
  </si>
  <si>
    <t>DEVELOPMENTAL MEDICINE AND CHILD NEUROLOGY</t>
  </si>
  <si>
    <t>EUROPEAN JOURNAL OF IMMUNOLOGY</t>
  </si>
  <si>
    <t>JOURNAL OF ULTRASOUND IN MEDICINE</t>
  </si>
  <si>
    <t>MACROMOLECULAR MATERIALS AND ENGINEERING</t>
  </si>
  <si>
    <t>MATERIALS SCIENCE, MULTIDISCIPLINARY;POLYMER SCIENCE</t>
  </si>
  <si>
    <t>JOURNAL OF COMPUTATIONAL CHEMISTRY</t>
  </si>
  <si>
    <t>IUBMB LIFE</t>
  </si>
  <si>
    <t>JOURNAL OF SLEEP RESEARCH</t>
  </si>
  <si>
    <t>BEHAVIORAL SCIENCES;CLINICAL NEUROLOGY;NEUROSCIENCES;PHYSIOLOGY</t>
  </si>
  <si>
    <t>ACTA OBSTETRICIA ET GYNECOLOGICA SCANDINAVICA</t>
  </si>
  <si>
    <t>EARTH SURFACE PROCESSES AND LANDFORMS</t>
  </si>
  <si>
    <t>GEOGRAPHY;GEOGRAPHY, PHYSICAL;GEOSCIENCES, MULTIDISCIPLINARY</t>
  </si>
  <si>
    <t>ECOLOGICAL APPLICATIONS</t>
  </si>
  <si>
    <t>CHEMICAL RECORD</t>
  </si>
  <si>
    <t>PHYSICA STATUS SOLIDI A-APPLICATIONS AND MATERIALS SCIENCE</t>
  </si>
  <si>
    <t>DIABETIC MEDICINE</t>
  </si>
  <si>
    <t>MEDICAL EDUCATION</t>
  </si>
  <si>
    <t>EDUCATION, SCIENTIFIC DISCIPLINES;HEALTH CARE SCIENCES &amp; SERVICES;MEDICAL INFORMATICS</t>
  </si>
  <si>
    <t>POLYMER ENGINEERING AND SCIENCE</t>
  </si>
  <si>
    <t>JOURNAL OF INDUSTRIAL ECOLOGY</t>
  </si>
  <si>
    <t>CLINICAL TRANSPLANTATION</t>
  </si>
  <si>
    <t>EVOLUTIONARY APPLICATIONS</t>
  </si>
  <si>
    <t>ASIAN JOURNAL OF ORGANIC CHEMISTRY</t>
  </si>
  <si>
    <t>AMERICAN JOURNAL OF MEDICAL GENETICS PART A</t>
  </si>
  <si>
    <t>JOURNAL OF INTEGRATIVE PLANT BIOLOGY</t>
  </si>
  <si>
    <t>IMMUNOLOGICAL REVIEWS</t>
  </si>
  <si>
    <t>TRANSACTIONS ON EMERGING TELECOMMUNICATIONS TECHNOLOGIES</t>
  </si>
  <si>
    <t>INTERNATIONAL ENDODONTIC JOURNAL</t>
  </si>
  <si>
    <t>JOURNAL OF VETERINARY INTERNAL MEDICINE</t>
  </si>
  <si>
    <t>MUSCLE &amp; NERVE</t>
  </si>
  <si>
    <t>COMPUTER-AIDED CIVIL AND INFRASTRUCTURE ENGINEERING</t>
  </si>
  <si>
    <t>COMPUTER SCIENCE, INTERDISCIPLINARY APPLICATIONS;CONSTRUCTION &amp; BUILDING TECHNOLOGY;ENGINEERING, CIVIL;TRANSPORTATION SCIENCE &amp; TECHNOLOGY</t>
  </si>
  <si>
    <t>AGRONOMY JOURNAL</t>
  </si>
  <si>
    <t>HUMAN MUTATION</t>
  </si>
  <si>
    <t>EXPERIMENTAL DERMATOLOGY</t>
  </si>
  <si>
    <t>MACROMOLECULAR BIOSCIENCE</t>
  </si>
  <si>
    <t>BIOCHEMISTRY &amp; MOLECULAR BIOLOGY;MATERIALS SCIENCE, BIOMATERIALS;POLYMER SCIENCE</t>
  </si>
  <si>
    <t>JOURNAL OF DIABETES INVESTIGATION</t>
  </si>
  <si>
    <t>STATISTICS IN MEDICINE</t>
  </si>
  <si>
    <t>MATHEMATICAL &amp; COMPUTATIONAL BIOLOGY;MEDICAL INFORMATICS;MEDICINE, RESEARCH &amp; EXPERIMENTAL;PUBLIC, ENVIRONMENTAL &amp; OCCUPATIONAL HEALTH;STATISTICS &amp; PROBABILITY</t>
  </si>
  <si>
    <t>EXPERIMENTAL PHYSIOLOGY</t>
  </si>
  <si>
    <t>CELL BIOLOGY INTERNATIONAL</t>
  </si>
  <si>
    <t>CNS NEUROSCIENCE &amp; THERAPEUTICS</t>
  </si>
  <si>
    <t>ALCOHOLISM-CLINICAL AND EXPERIMENTAL RESEARCH</t>
  </si>
  <si>
    <t>MOLECULAR MICROBIOLOGY</t>
  </si>
  <si>
    <t>JOURNAL OF FOOD PROCESS ENGINEERING</t>
  </si>
  <si>
    <t>JOURNAL OF PERIODONTOLOGY</t>
  </si>
  <si>
    <t>INTERNATIONAL JOURNAL OF RF AND MICROWAVE COMPUTER-AIDED ENGINEERING</t>
  </si>
  <si>
    <t>COMPUTER SCIENCE, INTERDISCIPLINARY APPLICATIONS;ENGINEERING, ELECTRICAL &amp; ELECTRONIC</t>
  </si>
  <si>
    <t>ASIAN JOURNAL OF CONTROL</t>
  </si>
  <si>
    <t>GEOLOGICAL JOURNAL</t>
  </si>
  <si>
    <t>STRATEGIC MANAGEMENT JOURNAL</t>
  </si>
  <si>
    <t>DEPRESSION AND ANXIETY</t>
  </si>
  <si>
    <t>PSYCHIATRY;PSYCHOLOGY;PSYCHOLOGY, CLINICAL</t>
  </si>
  <si>
    <t>MICROWAVE AND OPTICAL TECHNOLOGY LETTERS</t>
  </si>
  <si>
    <t>ENGINEERING, ELECTRICAL &amp; ELECTRONIC;OPTICS</t>
  </si>
  <si>
    <t>FATIGUE &amp; FRACTURE OF ENGINEERING MATERIALS &amp; STRUCTURES</t>
  </si>
  <si>
    <t>LIVER TRANSPLANTATION</t>
  </si>
  <si>
    <t>GASTROENTEROLOGY &amp; HEPATOLOGY;SURGERY;TRANSPLANTATION</t>
  </si>
  <si>
    <t>NEUROGASTROENTEROLOGY AND MOTILITY</t>
  </si>
  <si>
    <t>CLINICAL NEUROLOGY;GASTROENTEROLOGY &amp; HEPATOLOGY;NEUROSCIENCES</t>
  </si>
  <si>
    <t>JOURNAL OF ENGINEERING-JOE</t>
  </si>
  <si>
    <t>JOURNAL OF PARENTERAL AND ENTERAL NUTRITION</t>
  </si>
  <si>
    <t>AUTISM RESEARCH</t>
  </si>
  <si>
    <t>BEHAVIORAL SCIENCES;PSYCHOLOGY, DEVELOPMENTAL</t>
  </si>
  <si>
    <t>ACTA PHYSIOLOGICA</t>
  </si>
  <si>
    <t>CHEMMEDCHEM</t>
  </si>
  <si>
    <t>JOURNAL OF PROSTHODONTICS-IMPLANT ESTHETIC AND RECONSTRUCTIVE DENTISTRY</t>
  </si>
  <si>
    <t>JOURNAL OF NEUROSCIENCE RESEARCH</t>
  </si>
  <si>
    <t>NMR IN BIOMEDICINE</t>
  </si>
  <si>
    <t>BIOPHYSICS;RADIOLOGY, NUCLEAR MEDICINE &amp; MEDICAL IMAGING;SPECTROSCOPY</t>
  </si>
  <si>
    <t>IET IMAGE PROCESSING</t>
  </si>
  <si>
    <t>ENVIRONMENTAL PROGRESS &amp; SUSTAINABLE ENERGY</t>
  </si>
  <si>
    <t>ENGINEERING, CHEMICAL;ENGINEERING, ENVIRONMENTAL;ENVIRONMENTAL SCIENCES;GREEN &amp; SUSTAINABLE SCIENCE &amp; TECHNOLOGY</t>
  </si>
  <si>
    <t>BATTERIES &amp; SUPERCAPS</t>
  </si>
  <si>
    <t>ELECTROCHEMISTRY;MATERIALS SCIENCE, MULTIDISCIPLINARY</t>
  </si>
  <si>
    <t>RESTORATION ECOLOGY</t>
  </si>
  <si>
    <t>PUBLIC ADMINISTRATION REVIEW</t>
  </si>
  <si>
    <t>INTERNATIONAL JOURNAL OF DERMATOLOGY</t>
  </si>
  <si>
    <t>MOLECULAR CARCINOGENESIS</t>
  </si>
  <si>
    <t>ANDROLOGIA</t>
  </si>
  <si>
    <t>DIVERSITY AND DISTRIBUTIONS</t>
  </si>
  <si>
    <t>PSYCHOPHYSIOLOGY</t>
  </si>
  <si>
    <t>INTERNATIONAL JOURNAL OF QUANTUM CHEMISTRY</t>
  </si>
  <si>
    <t>CHEMISTRY, PHYSICAL;MATHEMATICS, INTERDISCIPLINARY APPLICATIONS;PHYSICS, ATOMIC, MOLECULAR &amp; CHEMICAL;QUANTUM SCIENCE &amp; TECHNOLOGY</t>
  </si>
  <si>
    <t>MICROBIOLOGYOPEN</t>
  </si>
  <si>
    <t>COLORECTAL DISEASE</t>
  </si>
  <si>
    <t>RISK ANALYSIS</t>
  </si>
  <si>
    <t>MATHEMATICS, INTERDISCIPLINARY APPLICATIONS;PUBLIC, ENVIRONMENTAL &amp; OCCUPATIONAL HEALTH;SOCIAL SCIENCES, MATHEMATICAL METHODS</t>
  </si>
  <si>
    <t>JOURNAL OF FISH BIOLOGY</t>
  </si>
  <si>
    <t>DIGESTIVE ENDOSCOPY</t>
  </si>
  <si>
    <t>PHYSIOLOGICAL REPORTS</t>
  </si>
  <si>
    <t>JOURNAL OF HETEROCYCLIC CHEMISTRY</t>
  </si>
  <si>
    <t>CHEMPLUSCHEM</t>
  </si>
  <si>
    <t>INTERNATIONAL JOURNAL OF GERIATRIC PSYCHIATRY</t>
  </si>
  <si>
    <t>PRODUCTION AND OPERATIONS MANAGEMENT</t>
  </si>
  <si>
    <t>PROTEOMICS</t>
  </si>
  <si>
    <t>EUROPEAN JOURNAL OF CLINICAL INVESTIGATION</t>
  </si>
  <si>
    <t>MEDICINE, GENERAL &amp; INTERNAL;MEDICINE, RESEARCH &amp; EXPERIMENTAL</t>
  </si>
  <si>
    <t>JOURNAL OF PINEAL RESEARCH</t>
  </si>
  <si>
    <t>ANATOMY &amp; MORPHOLOGY;ENDOCRINOLOGY &amp; METABOLISM;NEUROSCIENCES;PHYSIOLOGY</t>
  </si>
  <si>
    <t>RESPIROLOGY</t>
  </si>
  <si>
    <t>REVIEWS IN MEDICAL VIROLOGY</t>
  </si>
  <si>
    <t>ADDICTION BIOLOGY</t>
  </si>
  <si>
    <t>BIOCHEMISTRY &amp; MOLECULAR BIOLOGY;SUBSTANCE ABUSE</t>
  </si>
  <si>
    <t>HEPATOLOGY COMMUNICATIONS</t>
  </si>
  <si>
    <t>MYCOSES</t>
  </si>
  <si>
    <t>DERMATOLOGY;MYCOLOGY</t>
  </si>
  <si>
    <t>PSYCHIATRY AND CLINICAL NEUROSCIENCES</t>
  </si>
  <si>
    <t>CLINICAL NEUROLOGY;NEUROSCIENCES;PSYCHIATRY</t>
  </si>
  <si>
    <t>EVOLUTION</t>
  </si>
  <si>
    <t>ELECTRONICS LETTERS</t>
  </si>
  <si>
    <t>CLINICAL GENETICS</t>
  </si>
  <si>
    <t>NEUROUROLOGY AND URODYNAMICS</t>
  </si>
  <si>
    <t>INTERNATIONAL JOURNAL FOR NUMERICAL METHODS IN ENGINEERING</t>
  </si>
  <si>
    <t>DEVELOPMENTAL SCIENCE</t>
  </si>
  <si>
    <t>CHEMNANOMAT</t>
  </si>
  <si>
    <t>HEALTH &amp; SOCIAL CARE IN THE COMMUNITY</t>
  </si>
  <si>
    <t>PUBLIC, ENVIRONMENTAL &amp; OCCUPATIONAL HEALTH;SOCIAL WORK</t>
  </si>
  <si>
    <t>INTERNATIONAL JOURNAL OF COMMUNICATION SYSTEMS</t>
  </si>
  <si>
    <t>PHYSICA STATUS SOLIDI B-BASIC SOLID STATE PHYSICS</t>
  </si>
  <si>
    <t>JOURNAL OF CLINICAL HYPERTENSION</t>
  </si>
  <si>
    <t>JOURNAL OF COMPARATIVE NEUROLOGY</t>
  </si>
  <si>
    <t>NEUROSCIENCES;ZOOLOGY</t>
  </si>
  <si>
    <t>CANADIAN JOURNAL OF CHEMICAL ENGINEERING</t>
  </si>
  <si>
    <t>MACROMOLECULAR CHEMISTRY AND PHYSICS</t>
  </si>
  <si>
    <t>CLINICAL AND EXPERIMENTAL ALLERGY</t>
  </si>
  <si>
    <t>PHYSICA STATUS SOLIDI-RAPID RESEARCH LETTERS</t>
  </si>
  <si>
    <t>MICROSCOPY RESEARCH AND TECHNIQUE</t>
  </si>
  <si>
    <t>ANATOMY &amp; MORPHOLOGY;BIOLOGY;MICROSCOPY</t>
  </si>
  <si>
    <t>HAEMOPHILIA</t>
  </si>
  <si>
    <t>JOURNAL OF DERMATOLOGY</t>
  </si>
  <si>
    <t>JOURNAL OF TISSUE ENGINEERING AND REGENERATIVE MEDICINE</t>
  </si>
  <si>
    <t>BIOTECHNOLOGY &amp; APPLIED MICROBIOLOGY;CELL &amp; TISSUE ENGINEERING;CELL BIOLOGY;ENGINEERING, BIOMEDICAL</t>
  </si>
  <si>
    <t>POLYMER INTERNATIONAL</t>
  </si>
  <si>
    <t>HEPATOLOGY RESEARCH</t>
  </si>
  <si>
    <t>INTERNATIONAL TRANSACTIONS IN OPERATIONAL RESEARCH</t>
  </si>
  <si>
    <t>ACADEMIC EMERGENCY MEDICINE</t>
  </si>
  <si>
    <t>OIKOS</t>
  </si>
  <si>
    <t>FRONTIERS IN ECOLOGY AND THE ENVIRONMENT</t>
  </si>
  <si>
    <t>CROP SCIENCE</t>
  </si>
  <si>
    <t>MATERNAL AND CHILD NUTRITION</t>
  </si>
  <si>
    <t>NUTRITION &amp; DIETETICS;PEDIATRICS</t>
  </si>
  <si>
    <t>CANCER COMMUNICATIONS</t>
  </si>
  <si>
    <t>ADVANCED THEORY AND SIMULATIONS</t>
  </si>
  <si>
    <t>ADVANCED THERAPEUTICS</t>
  </si>
  <si>
    <t>CONSERVATION LETTERS</t>
  </si>
  <si>
    <t>PEDIATRIC ALLERGY AND IMMUNOLOGY</t>
  </si>
  <si>
    <t>ALLERGY;IMMUNOLOGY;PEDIATRICS</t>
  </si>
  <si>
    <t>UNITED EUROPEAN GASTROENTEROLOGY JOURNAL</t>
  </si>
  <si>
    <t>JOURNAL OF MANAGEMENT STUDIES</t>
  </si>
  <si>
    <t>MOLECULAR SYSTEMS BIOLOGY</t>
  </si>
  <si>
    <t>ENVIRONMENTAL TOXICOLOGY</t>
  </si>
  <si>
    <t>ENVIRONMENTAL SCIENCES;TOXICOLOGY;WATER RESOURCES</t>
  </si>
  <si>
    <t>ENERGY &amp; ENVIRONMENTAL MATERIALS</t>
  </si>
  <si>
    <t>JOURNAL OF RAMAN SPECTROSCOPY</t>
  </si>
  <si>
    <t>CHEMISTRY &amp; BIODIVERSITY</t>
  </si>
  <si>
    <t>BIOCHEMISTRY &amp; MOLECULAR BIOLOGY;CHEMISTRY, MULTIDISCIPLINARY</t>
  </si>
  <si>
    <t>ANZ JOURNAL OF SURGERY</t>
  </si>
  <si>
    <t>MOLECULAR PLANT PATHOLOGY</t>
  </si>
  <si>
    <t>AQUATIC CONSERVATION-MARINE AND FRESHWATER ECOSYSTEMS</t>
  </si>
  <si>
    <t>ECOLOGY;ENVIRONMENTAL SCIENCES;MARINE &amp; FRESHWATER BIOLOGY;WATER RESOURCES</t>
  </si>
  <si>
    <t>INDOOR AIR</t>
  </si>
  <si>
    <t>CONSTRUCTION &amp; BUILDING TECHNOLOGY;ENGINEERING, ENVIRONMENTAL;PUBLIC, ENVIRONMENTAL &amp; OCCUPATIONAL HEALTH</t>
  </si>
  <si>
    <t>EUROPEAN JOURNAL OF PAIN</t>
  </si>
  <si>
    <t>ANESTHESIOLOGY;CLINICAL NEUROLOGY;NEUROSCIENCES</t>
  </si>
  <si>
    <t>CLINICAL ENDOCRINOLOGY</t>
  </si>
  <si>
    <t>ACTA PSYCHIATRICA SCANDINAVICA</t>
  </si>
  <si>
    <t>CONTACT DERMATITIS</t>
  </si>
  <si>
    <t>ALLERGY;DERMATOLOGY</t>
  </si>
  <si>
    <t>PROSTATE</t>
  </si>
  <si>
    <t>ENDOCRINOLOGY &amp; METABOLISM;UROLOGY &amp; NEPHROLOGY</t>
  </si>
  <si>
    <t>JOURNAL OF VIRAL HEPATITIS</t>
  </si>
  <si>
    <t>GASTROENTEROLOGY &amp; HEPATOLOGY;INFECTIOUS DISEASES;VIROLOGY</t>
  </si>
  <si>
    <t>FRESHWATER BIOLOGY</t>
  </si>
  <si>
    <t>ECOLOGY;MARINE &amp; FRESHWATER BIOLOGY;ZOOLOGY</t>
  </si>
  <si>
    <t>GENDER WORK AND ORGANIZATION</t>
  </si>
  <si>
    <t>MANAGEMENT;SOCIAL ISSUES;Women's Studies</t>
  </si>
  <si>
    <t>JOURNAL OF BIOCHEMICAL AND MOLECULAR TOXICOLOGY</t>
  </si>
  <si>
    <t>BIOCHEMISTRY &amp; MOLECULAR BIOLOGY;TOXICOLOGY</t>
  </si>
  <si>
    <t>IET MICROWAVES ANTENNAS &amp; PROPAGATION</t>
  </si>
  <si>
    <t>RAPID COMMUNICATIONS IN MASS SPECTROMETRY</t>
  </si>
  <si>
    <t>BIOCHEMICAL RESEARCH METHODS;CHEMISTRY, ANALYTICAL;SPECTROSCOPY</t>
  </si>
  <si>
    <t>EARLY INTERVENTION IN PSYCHIATRY</t>
  </si>
  <si>
    <t>CLINICAL AND TRANSLATIONAL MEDICINE</t>
  </si>
  <si>
    <t>DRUG TESTING AND ANALYSIS</t>
  </si>
  <si>
    <t>BIOCHEMICAL RESEARCH METHODS;CHEMISTRY, ANALYTICAL;PHARMACOLOGY &amp; PHARMACY</t>
  </si>
  <si>
    <t>GERIATRICS &amp; GERONTOLOGY INTERNATIONAL</t>
  </si>
  <si>
    <t>JOURNAL OF INHERITED METABOLIC DISEASE</t>
  </si>
  <si>
    <t>ENDOCRINOLOGY &amp; METABOLISM;GENETICS &amp; HEREDITY;MEDICINE, RESEARCH &amp; EXPERIMENTAL</t>
  </si>
  <si>
    <t>JOURNAL OF CARDIAC SURGERY</t>
  </si>
  <si>
    <t>INTERNATIONAL JOURNAL OF MENTAL HEALTH NURSING</t>
  </si>
  <si>
    <t>INTERNATIONAL JOURNAL OF RHEUMATIC DISEASES</t>
  </si>
  <si>
    <t>JOURNAL OF ENVIRONMENTAL QUALITY</t>
  </si>
  <si>
    <t>DRUG DEVELOPMENT RESEARCH</t>
  </si>
  <si>
    <t>INTERNATIONAL JOURNAL OF APPLIED CERAMIC TECHNOLOGY</t>
  </si>
  <si>
    <t>ADVANCED INTELLIGENT SYSTEMS</t>
  </si>
  <si>
    <t>PERIODONTOLOGY 2000</t>
  </si>
  <si>
    <t>COMPUTER GRAPHICS FORUM</t>
  </si>
  <si>
    <t>HLA</t>
  </si>
  <si>
    <t>CELL BIOLOGY;IMMUNOLOGY;PATHOLOGY</t>
  </si>
  <si>
    <t>JOURNAL OF APPLIED TOXICOLOGY</t>
  </si>
  <si>
    <t>INTERNATIONAL WOUND JOURNAL</t>
  </si>
  <si>
    <t>DERMATOLOGY;SURGERY</t>
  </si>
  <si>
    <t>ADVANCED SUSTAINABLE SYSTEMS</t>
  </si>
  <si>
    <t>PHARMACOTHERAPY</t>
  </si>
  <si>
    <t>WILEY INTERDISCIPLINARY REVIEWS-NANOMEDICINE AND NANOBIOTECHNOLOGY</t>
  </si>
  <si>
    <t>ANATOMICAL RECORD-ADVANCES IN INTEGRATIVE ANATOMY AND EVOLUTIONARY BIOLOGY</t>
  </si>
  <si>
    <t>CLINICAL AND EXPERIMENTAL DERMATOLOGY</t>
  </si>
  <si>
    <t>PLANT BIOLOGY</t>
  </si>
  <si>
    <t>INSECT SCIENCE</t>
  </si>
  <si>
    <t>PHOTOCHEMISTRY AND PHOTOBIOLOGY</t>
  </si>
  <si>
    <t>CHEMICAL ENGINEERING &amp; TECHNOLOGY</t>
  </si>
  <si>
    <t>JOURNAL OF APPLIED CLINICAL MEDICAL PHYSICS</t>
  </si>
  <si>
    <t>QUALITY AND RELIABILITY ENGINEERING INTERNATIONAL</t>
  </si>
  <si>
    <t>ENGINEERING, INDUSTRIAL;ENGINEERING, MULTIDISCIPLINARY;OPERATIONS RESEARCH &amp; MANAGEMENT SCIENCE</t>
  </si>
  <si>
    <t>BIOESSAYS</t>
  </si>
  <si>
    <t>NUMERICAL METHODS FOR PARTIAL DIFFERENTIAL EQUATIONS</t>
  </si>
  <si>
    <t>FISH AND FISHERIES</t>
  </si>
  <si>
    <t>CYTOMETRY PART A</t>
  </si>
  <si>
    <t>BIOCHEMICAL RESEARCH METHODS;CELL BIOLOGY</t>
  </si>
  <si>
    <t>CTS-CLINICAL AND TRANSLATIONAL SCIENCE</t>
  </si>
  <si>
    <t>INTERNATIONAL JOURNAL FOR NUMERICAL AND ANALYTICAL METHODS IN GEOMECHANICS</t>
  </si>
  <si>
    <t>ENGINEERING, CIVIL;ENGINEERING, GEOLOGICAL;GEOSCIENCES, MULTIDISCIPLINARY;MATERIALS SCIENCE, MULTIDISCIPLINARY;MECHANICS</t>
  </si>
  <si>
    <t>FEBS OPEN BIO</t>
  </si>
  <si>
    <t>JOURNAL OF ORGANIZATIONAL BEHAVIOR</t>
  </si>
  <si>
    <t>WILEY INTERDISCIPLINARY REVIEWS-CLIMATE CHANGE</t>
  </si>
  <si>
    <t>ENVIRONMENTAL STUDIES;METEOROLOGY &amp; ATMOSPHERIC SCIENCES</t>
  </si>
  <si>
    <t>JOURNAL OF OBSTETRICS AND GYNAECOLOGY RESEARCH</t>
  </si>
  <si>
    <t>JOURNAL OF PUBLIC AFFAIRS</t>
  </si>
  <si>
    <t>PROTEINS-STRUCTURE FUNCTION AND BIOINFORMATICS</t>
  </si>
  <si>
    <t>BIOCHEMISTRY &amp; MOLECULAR BIOLOGY;BIOPHYSICS;GENETICS &amp; HEREDITY</t>
  </si>
  <si>
    <t>JOURNAL OF CLINICAL PHARMACOLOGY</t>
  </si>
  <si>
    <t>NEUROMODULATION</t>
  </si>
  <si>
    <t>CLINICAL NEUROLOGY;MEDICINE, RESEARCH &amp; EXPERIMENTAL</t>
  </si>
  <si>
    <t>BIOFACTORS</t>
  </si>
  <si>
    <t>EUROPEAN JOURNAL OF SOIL SCIENCE</t>
  </si>
  <si>
    <t>IET INTELLIGENT TRANSPORT SYSTEMS</t>
  </si>
  <si>
    <t>ENGINEERING, ELECTRICAL &amp; ELECTRONIC;TRANSPORTATION SCIENCE &amp; TECHNOLOGY</t>
  </si>
  <si>
    <t>SEDIMENTOLOGY</t>
  </si>
  <si>
    <t>BRAIN PATHOLOGY</t>
  </si>
  <si>
    <t>CLINICAL CARDIOLOGY</t>
  </si>
  <si>
    <t>WILEY INTERDISCIPLINARY REVIEWS-WATER</t>
  </si>
  <si>
    <t>TRANSPLANT INFECTIOUS DISEASE</t>
  </si>
  <si>
    <t>IMMUNOLOGY;INFECTIOUS DISEASES;TRANSPLANTATION</t>
  </si>
  <si>
    <t>ANNALEN DER PHYSIK</t>
  </si>
  <si>
    <t>JOURNAL OF ANATOMY</t>
  </si>
  <si>
    <t>INTERNATIONAL JOURNAL OF FINANCE &amp; ECONOMICS</t>
  </si>
  <si>
    <t>JOURNAL OF ORAL REHABILITATION</t>
  </si>
  <si>
    <t>RESEARCH AND PRACTICE IN THROMBOSIS AND HAEMOSTASIS</t>
  </si>
  <si>
    <t>CLINICAL ORAL IMPLANTS RESEARCH</t>
  </si>
  <si>
    <t>DENTISTRY, ORAL SURGERY &amp; MEDICINE;ENGINEERING, BIOMEDICAL</t>
  </si>
  <si>
    <t>PRENATAL DIAGNOSIS</t>
  </si>
  <si>
    <t>GENETICS &amp; HEREDITY;OBSTETRICS &amp; GYNECOLOGY</t>
  </si>
  <si>
    <t>WILEY INTERDISCIPLINARY REVIEWS-COMPUTATIONAL MOLECULAR SCIENCE</t>
  </si>
  <si>
    <t>CHEMISTRY, MULTIDISCIPLINARY;MATHEMATICAL &amp; COMPUTATIONAL BIOLOGY</t>
  </si>
  <si>
    <t>RESEARCH SYNTHESIS METHODS</t>
  </si>
  <si>
    <t>MATHEMATICAL &amp; COMPUTATIONAL BIOLOGY;MULTIDISCIPLINARY SCIENCES</t>
  </si>
  <si>
    <t>AMERICAN JOURNAL OF PHYSICAL ANTHROPOLOGY</t>
  </si>
  <si>
    <t>PHARMACOEPIDEMIOLOGY AND DRUG SAFETY</t>
  </si>
  <si>
    <t>PHARMACOLOGY &amp; PHARMACY;PUBLIC, ENVIRONMENTAL &amp; OCCUPATIONAL HEALTH</t>
  </si>
  <si>
    <t>CARBON ENERGY</t>
  </si>
  <si>
    <t>CHEMISTRY, PHYSICAL;ENERGY &amp; FUELS;MATERIALS SCIENCE, MULTIDISCIPLINARY;NANOSCIENCE &amp; NANOTECHNOLOGY</t>
  </si>
  <si>
    <t>JOURNAL OF ANIMAL PHYSIOLOGY AND ANIMAL NUTRITION</t>
  </si>
  <si>
    <t>BIOMEDICAL CHROMATOGRAPHY</t>
  </si>
  <si>
    <t>BIOCHEMICAL RESEARCH METHODS;BIOCHEMISTRY &amp; MOLECULAR BIOLOGY;CHEMISTRY, ANALYTICAL;PHARMACOLOGY &amp; PHARMACY</t>
  </si>
  <si>
    <t>ANATOMICAL SCIENCES EDUCATION</t>
  </si>
  <si>
    <t>JOURNAL OF FINANCE</t>
  </si>
  <si>
    <t>TROPICAL MEDICINE &amp; INTERNATIONAL HEALTH</t>
  </si>
  <si>
    <t>PUBLIC, ENVIRONMENTAL &amp; OCCUPATIONAL HEALTH;TROPICAL MEDICINE</t>
  </si>
  <si>
    <t>BASIC &amp; CLINICAL PHARMACOLOGY &amp; TOXICOLOGY</t>
  </si>
  <si>
    <t>CLINICAL AND EXPERIMENTAL PHARMACOLOGY AND PHYSIOLOGY</t>
  </si>
  <si>
    <t>PHARMACOLOGY &amp; PHARMACY;PHYSIOLOGY</t>
  </si>
  <si>
    <t>INTERNATIONAL JOURNAL OF UROLOGY</t>
  </si>
  <si>
    <t>ALZHEIMERS &amp; DEMENTIA-TRANSLATIONAL RESEARCH &amp; CLINICAL INTERVENTIONS</t>
  </si>
  <si>
    <t>PEDIATRIC DERMATOLOGY</t>
  </si>
  <si>
    <t>DERMATOLOGY;PEDIATRICS</t>
  </si>
  <si>
    <t>JOURNAL OF PAEDIATRICS AND CHILD HEALTH</t>
  </si>
  <si>
    <t>EUROPEAN JOURNAL OF HAEMATOLOGY</t>
  </si>
  <si>
    <t>WIND ENERGY</t>
  </si>
  <si>
    <t>ENERGY &amp; FUELS;ENGINEERING, MECHANICAL</t>
  </si>
  <si>
    <t>JOURNAL OF FORENSIC SCIENCES</t>
  </si>
  <si>
    <t>JOURNAL OF PERSONALITY</t>
  </si>
  <si>
    <t>GLOBAL CHANGE BIOLOGY BIOENERGY</t>
  </si>
  <si>
    <t>AGRONOMY;ENERGY &amp; FUELS</t>
  </si>
  <si>
    <t>CHEMPHOTOCHEM</t>
  </si>
  <si>
    <t>ACTA NEUROLOGICA SCANDINAVICA</t>
  </si>
  <si>
    <t>ARCHIV DER PHARMAZIE</t>
  </si>
  <si>
    <t>ALZHEIMER'S &amp; DEMENTIA: DIAGNOSIS, ASSESSMENT &amp; DISEASE MONITORING</t>
  </si>
  <si>
    <t>JOURNAL OF FIELD ROBOTICS</t>
  </si>
  <si>
    <t>INTERNAL MEDICINE JOURNAL</t>
  </si>
  <si>
    <t>PSYCHOLOGY &amp; MARKETING</t>
  </si>
  <si>
    <t>BUSINESS;PSYCHOLOGY;PSYCHOLOGY, APPLIED</t>
  </si>
  <si>
    <t>IET ELECTRIC POWER APPLICATIONS</t>
  </si>
  <si>
    <t>JOURNAL OF RURAL HEALTH</t>
  </si>
  <si>
    <t>CLINICAL IMPLANT DENTISTRY AND RELATED RESEARCH</t>
  </si>
  <si>
    <t>ADVANCED BIOSYSTEMS</t>
  </si>
  <si>
    <t>EUROPEAN JOURNAL OF CANCER CARE</t>
  </si>
  <si>
    <t>HEALTH CARE SCIENCES &amp; SERVICES;NURSING;ONCOLOGY;REHABILITATION</t>
  </si>
  <si>
    <t>CHEMICAL BIOLOGY &amp; DRUG DESIGN</t>
  </si>
  <si>
    <t>PEDIATRIC DIABETES</t>
  </si>
  <si>
    <t>ENDOCRINOLOGY &amp; METABOLISM;PEDIATRICS</t>
  </si>
  <si>
    <t>SUICIDE AND LIFE-THREATENING BEHAVIOR</t>
  </si>
  <si>
    <t>PSYCHIATRY;PSYCHOLOGY;PSYCHOLOGY, MULTIDISCIPLINARY</t>
  </si>
  <si>
    <t>EARTHQUAKE ENGINEERING &amp; STRUCTURAL DYNAMICS</t>
  </si>
  <si>
    <t>ENGINEERING, CIVIL;ENGINEERING, GEOLOGICAL;GEOSCIENCES, MULTIDISCIPLINARY</t>
  </si>
  <si>
    <t>BIOTECHNOLOGY PROGRESS</t>
  </si>
  <si>
    <t>JOURNAL OF CLINICAL PSYCHOLOGY</t>
  </si>
  <si>
    <t>WATER ENVIRONMENT RESEARCH</t>
  </si>
  <si>
    <t>ENGINEERING, ENVIRONMENTAL;ENVIRONMENTAL SCIENCES;LIMNOLOGY;WATER RESOURCES</t>
  </si>
  <si>
    <t>PLANT PATHOLOGY</t>
  </si>
  <si>
    <t>JOURNAL OF MARRIAGE AND FAMILY</t>
  </si>
  <si>
    <t>FAMILY STUDIES;SOCIOLOGY</t>
  </si>
  <si>
    <t>RIVER RESEARCH AND APPLICATIONS</t>
  </si>
  <si>
    <t>HEAT TRANSFER-ASIAN RESEARCH</t>
  </si>
  <si>
    <t>JOURNAL OF EVALUATION IN CLINICAL PRACTICE</t>
  </si>
  <si>
    <t>HEALTH CARE SCIENCES &amp; SERVICES;MEDICAL INFORMATICS;MEDICINE, GENERAL &amp; INTERNAL</t>
  </si>
  <si>
    <t>INTERNATIONAL JOURNAL OF LABORATORY HEMATOLOGY</t>
  </si>
  <si>
    <t>PEDIATRIC OBESITY</t>
  </si>
  <si>
    <t>JOURNAL OF TRAUMATIC STRESS</t>
  </si>
  <si>
    <t>GENES CHROMOSOMES &amp; CANCER</t>
  </si>
  <si>
    <t>BIOFUELS BIOPRODUCTS &amp; BIOREFINING-BIOFPR</t>
  </si>
  <si>
    <t>HEALTH SERVICES RESEARCH</t>
  </si>
  <si>
    <t>JOURNAL OF ORAL PATHOLOGY &amp; MEDICINE</t>
  </si>
  <si>
    <t>DENTISTRY, ORAL SURGERY &amp; MEDICINE;PATHOLOGY</t>
  </si>
  <si>
    <t>BRITISH JOURNAL OF HEALTH PSYCHOLOGY</t>
  </si>
  <si>
    <t>ARTIFICIAL ORGANS</t>
  </si>
  <si>
    <t>JOURNAL OF DENTAL EDUCATION</t>
  </si>
  <si>
    <t>JOURNAL OF ADOLESCENCE</t>
  </si>
  <si>
    <t>JOURNAL OF FISH DISEASES</t>
  </si>
  <si>
    <t>FISHERIES;MARINE &amp; FRESHWATER BIOLOGY;VETERINARY SCIENCES</t>
  </si>
  <si>
    <t>STEEL RESEARCH INTERNATIONAL</t>
  </si>
  <si>
    <t>FAMILY PROCESS</t>
  </si>
  <si>
    <t>INFLUENZA AND OTHER RESPIRATORY VIRUSES</t>
  </si>
  <si>
    <t>INFECTIOUS DISEASES;VIROLOGY</t>
  </si>
  <si>
    <t>WILEY INTERDISCIPLINARY REVIEWS-RNA</t>
  </si>
  <si>
    <t>ACCOUNTING AND FINANCE</t>
  </si>
  <si>
    <t>PLASMA PROCESSES AND POLYMERS</t>
  </si>
  <si>
    <t>PHYSICS, APPLIED;PHYSICS, CONDENSED MATTER;PHYSICS, FLUIDS &amp; PLASMAS;POLYMER SCIENCE</t>
  </si>
  <si>
    <t>INTERNATIONAL JOURNAL OF HEALTH PLANNING AND MANAGEMENT</t>
  </si>
  <si>
    <t>JOURNAL OF DIABETES</t>
  </si>
  <si>
    <t>HEALTH EXPECTATIONS</t>
  </si>
  <si>
    <t>NURSING OPEN</t>
  </si>
  <si>
    <t>BRITISH JOURNAL OF MANAGEMENT</t>
  </si>
  <si>
    <t>ANTIPODE</t>
  </si>
  <si>
    <t>INTERNATIONAL JOURNAL OF ADAPTIVE CONTROL AND SIGNAL PROCESSING</t>
  </si>
  <si>
    <t>FORTSCHRITTE DER PHYSIK-PROGRESS OF PHYSICS</t>
  </si>
  <si>
    <t>CLINICAL &amp; TRANSLATIONAL IMMUNOLOGY</t>
  </si>
  <si>
    <t>HELICOBACTER</t>
  </si>
  <si>
    <t>IMMUNOLOGY AND CELL BIOLOGY</t>
  </si>
  <si>
    <t>ACTA ANAESTHESIOLOGICA SCANDINAVICA</t>
  </si>
  <si>
    <t>ECHOCARDIOGRAPHY-A JOURNAL OF CARDIOVASCULAR ULTRASOUND AND ALLIED TECHNIQUES</t>
  </si>
  <si>
    <t>JOURNAL DER DEUTSCHEN DERMATOLOGISCHEN GESELLSCHAFT</t>
  </si>
  <si>
    <t>CLINICAL ANATOMY</t>
  </si>
  <si>
    <t>CLINICAL AND EXPERIMENTAL OPHTHALMOLOGY</t>
  </si>
  <si>
    <t>BIOTECHNOLOGY AND APPLIED BIOCHEMISTRY</t>
  </si>
  <si>
    <t>DRUG AND ALCOHOL REVIEW</t>
  </si>
  <si>
    <t>LASERS IN SURGERY AND MEDICINE</t>
  </si>
  <si>
    <t>NUTRITION IN CLINICAL PRACTICE</t>
  </si>
  <si>
    <t>CONSERVATION SCIENCE AND PRACTICE</t>
  </si>
  <si>
    <t>JOURNAL OF POLYMER SCIENCE PART A-POLYMER CHEMISTRY</t>
  </si>
  <si>
    <t>ECOLOGICAL MONOGRAPHS</t>
  </si>
  <si>
    <t>ORTHOPAEDIC SURGERY</t>
  </si>
  <si>
    <t>IET RADAR SONAR AND NAVIGATION</t>
  </si>
  <si>
    <t>AMERICAN JOURNAL OF REPRODUCTIVE IMMUNOLOGY</t>
  </si>
  <si>
    <t>EUROPEAN JOURNAL OF LIPID SCIENCE AND TECHNOLOGY</t>
  </si>
  <si>
    <t>HEAT TRANSFER</t>
  </si>
  <si>
    <t>BIPOLAR DISORDERS</t>
  </si>
  <si>
    <t>EQUINE VETERINARY JOURNAL</t>
  </si>
  <si>
    <t>INTERNATIONAL JOURNAL OF CONSUMER STUDIES</t>
  </si>
  <si>
    <t>SOIL SCIENCE SOCIETY OF AMERICA JOURNAL</t>
  </si>
  <si>
    <t>CLINICAL CASE REPORTS</t>
  </si>
  <si>
    <t>CHEMISTRYOPEN</t>
  </si>
  <si>
    <t>LETTERS IN APPLIED MICROBIOLOGY</t>
  </si>
  <si>
    <t>BRITISH JOURNAL OF SOCIAL PSYCHOLOGY</t>
  </si>
  <si>
    <t>JOURNAL OF PHYCOLOGY</t>
  </si>
  <si>
    <t>JOURNAL OF NEUROENDOCRINOLOGY</t>
  </si>
  <si>
    <t>ADVANCED QUANTUM TECHNOLOGIES</t>
  </si>
  <si>
    <t>OPTICS;QUANTUM SCIENCE &amp; TECHNOLOGY</t>
  </si>
  <si>
    <t>JOURNAL OF CLINICAL PHARMACY AND THERAPEUTICS</t>
  </si>
  <si>
    <t>EXPERT SYSTEMS</t>
  </si>
  <si>
    <t>PEOPLE AND NATURE</t>
  </si>
  <si>
    <t>METEORITICS &amp; PLANETARY SCIENCE</t>
  </si>
  <si>
    <t>MATERIALS AND CORROSION-WERKSTOFFE UND KORROSION</t>
  </si>
  <si>
    <t>PARTICLE &amp; PARTICLE SYSTEMS CHARACTERIZATION</t>
  </si>
  <si>
    <t>CHEMISTRY, PHYSICAL;ENGINEERING, CHEMICAL;MATERIALS SCIENCE, CHARACTERIZATION &amp; TESTING;MATERIALS SCIENCE, MULTIDISCIPLINARY;NANOSCIENCE &amp; NANOTECHNOLOGY</t>
  </si>
  <si>
    <t>AMERICAN JOURNAL OF POLITICAL SCIENCE</t>
  </si>
  <si>
    <t>POLITICAL PSYCHOLOGY</t>
  </si>
  <si>
    <t>POLITICAL SCIENCE;PSYCHOLOGY, SOCIAL</t>
  </si>
  <si>
    <t>JOURNAL OF THE CHINESE CHEMICAL SOCIETY</t>
  </si>
  <si>
    <t>REPRODUCTION IN DOMESTIC ANIMALS</t>
  </si>
  <si>
    <t>MOVEMENT DISORDERS CLINICAL PRACTICE</t>
  </si>
  <si>
    <t>JOURNAL OF THE ASSOCIATION FOR INFORMATION SCIENCE AND TECHNOLOGY</t>
  </si>
  <si>
    <t>LUMINESCENCE</t>
  </si>
  <si>
    <t>BIOCHEMISTRY &amp; MOLECULAR BIOLOGY;CHEMISTRY, ANALYTICAL</t>
  </si>
  <si>
    <t>CANCER CYTOPATHOLOGY</t>
  </si>
  <si>
    <t>MASS SPECTROMETRY REVIEWS</t>
  </si>
  <si>
    <t>AMERICAN JOURNAL OF BOTANY</t>
  </si>
  <si>
    <t>SOFTWARE-PRACTICE &amp; EXPERIENCE</t>
  </si>
  <si>
    <t>PEDIATRIC TRANSPLANTATION</t>
  </si>
  <si>
    <t>PEDIATRICS;TRANSPLANTATION</t>
  </si>
  <si>
    <t>JOURNAL OF WILDLIFE MANAGEMENT</t>
  </si>
  <si>
    <t>CELL BIOCHEMISTRY AND FUNCTION</t>
  </si>
  <si>
    <t>VETERINARY RECORD</t>
  </si>
  <si>
    <t>WILEY INTERDISCIPLINARY REVIEWS-DATA MINING AND KNOWLEDGE DISCOVERY</t>
  </si>
  <si>
    <t>JOURNAL OF PERIODONTAL RESEARCH</t>
  </si>
  <si>
    <t>INTERNATIONAL JOURNAL OF DAIRY TECHNOLOGY</t>
  </si>
  <si>
    <t>PERSPECTIVES IN PSYCHIATRIC CARE</t>
  </si>
  <si>
    <t>PACE-PACING AND CLINICAL ELECTROPHYSIOLOGY</t>
  </si>
  <si>
    <t>JOURNAL OF APPLIED BEHAVIOR ANALYSIS</t>
  </si>
  <si>
    <t>BIOENGINEERING &amp; TRANSLATIONAL MEDICINE</t>
  </si>
  <si>
    <t>JOURNAL OF VEGETATION SCIENCE</t>
  </si>
  <si>
    <t>JOURNAL OF COMMUNITY PSYCHOLOGY</t>
  </si>
  <si>
    <t>PSYCHOLOGY;PSYCHOLOGY, MULTIDISCIPLINARY;PUBLIC, ENVIRONMENTAL &amp; OCCUPATIONAL HEALTH;SOCIAL WORK</t>
  </si>
  <si>
    <t>ISRAEL JOURNAL OF CHEMISTRY</t>
  </si>
  <si>
    <t>EUROPEAN JOURNAL OF POLITICAL RESEARCH</t>
  </si>
  <si>
    <t>EUROPEAN EATING DISORDERS REVIEW</t>
  </si>
  <si>
    <t>JOURNAL OF EVOLUTIONARY BIOLOGY</t>
  </si>
  <si>
    <t>BIOLOGY;ECOLOGY;EVOLUTIONARY BIOLOGY;GENETICS &amp; HEREDITY</t>
  </si>
  <si>
    <t>ANIMAL GENETICS</t>
  </si>
  <si>
    <t>AGRICULTURE, DAIRY &amp; ANIMAL SCIENCE;GENETICS &amp; HEREDITY;VETERINARY SCIENCES</t>
  </si>
  <si>
    <t>JOURNAL OF FLOOD RISK MANAGEMENT</t>
  </si>
  <si>
    <t>CONTEMPORARY ACCOUNTING RESEARCH</t>
  </si>
  <si>
    <t>HIPPOCAMPUS</t>
  </si>
  <si>
    <t>INTERNATIONAL JOURNAL OF TOURISM RESEARCH</t>
  </si>
  <si>
    <t>STARCH-STARKE</t>
  </si>
  <si>
    <t>SCANDINAVIAN JOURNAL OF IMMUNOLOGY</t>
  </si>
  <si>
    <t>JOURNAL OF COMPUTER ASSISTED LEARNING</t>
  </si>
  <si>
    <t>NEPHROLOGY</t>
  </si>
  <si>
    <t>PM&amp;R</t>
  </si>
  <si>
    <t>JOURNAL OF HOSPITAL MEDICINE</t>
  </si>
  <si>
    <t>AMERICAN JOURNAL OF HUMAN BIOLOGY</t>
  </si>
  <si>
    <t>ANTHROPOLOGY;BIOLOGY</t>
  </si>
  <si>
    <t>MOLECULAR REPRODUCTION AND DEVELOPMENT</t>
  </si>
  <si>
    <t>BIOCHEMISTRY &amp; MOLECULAR BIOLOGY;CELL BIOLOGY;DEVELOPMENTAL BIOLOGY;REPRODUCTIVE BIOLOGY</t>
  </si>
  <si>
    <t>ECONOMETRICA</t>
  </si>
  <si>
    <t>JOURNAL OF POLYMER SCIENCE</t>
  </si>
  <si>
    <t>EMERGENCY MEDICINE AUSTRALASIA</t>
  </si>
  <si>
    <t>PEDIATRIC ANESTHESIA</t>
  </si>
  <si>
    <t>ANESTHESIOLOGY;PEDIATRICS</t>
  </si>
  <si>
    <t>COMPREHENSIVE PHYSIOLOGY</t>
  </si>
  <si>
    <t>SOCIOLOGY OF HEALTH &amp; ILLNESS</t>
  </si>
  <si>
    <t>PUBLIC, ENVIRONMENTAL &amp; OCCUPATIONAL HEALTH;SOCIAL SCIENCES, BIOMEDICAL;SOCIOLOGY</t>
  </si>
  <si>
    <t>INTERNATIONAL JOURNAL OF PAEDIATRIC DENTISTRY</t>
  </si>
  <si>
    <t>DENTISTRY, ORAL SURGERY &amp; MEDICINE;PEDIATRICS</t>
  </si>
  <si>
    <t>JOURNAL OF APPLIED RESEARCH IN INTELLECTUAL DISABILITIES</t>
  </si>
  <si>
    <t>PSYCHOLOGY, EDUCATIONAL;REHABILITATION</t>
  </si>
  <si>
    <t>NEUROPATHOLOGY AND APPLIED NEUROBIOLOGY</t>
  </si>
  <si>
    <t>ZEITSCHRIFT FUR ANORGANISCHE UND ALLGEMEINE CHEMIE</t>
  </si>
  <si>
    <t>EUROPEAN JOURNAL OF SOCIAL PSYCHOLOGY</t>
  </si>
  <si>
    <t>TRAFFIC</t>
  </si>
  <si>
    <t>CPT-PHARMACOMETRICS &amp; SYSTEMS PHARMACOLOGY</t>
  </si>
  <si>
    <t>HEMATOLOGICAL ONCOLOGY</t>
  </si>
  <si>
    <t>BIRTH DEFECTS RESEARCH</t>
  </si>
  <si>
    <t>DEVELOPMENTAL BIOLOGY;TOXICOLOGY</t>
  </si>
  <si>
    <t>VOX SANGUINIS</t>
  </si>
  <si>
    <t>INFORMATION SYSTEMS JOURNAL</t>
  </si>
  <si>
    <t>GLOBAL CHALLENGES</t>
  </si>
  <si>
    <t>PROPELLANTS EXPLOSIVES PYROTECHNICS</t>
  </si>
  <si>
    <t>CHEMISTRY, APPLIED;ENGINEERING, CHEMICAL</t>
  </si>
  <si>
    <t>ENVIRONMENTAL MICROBIOLOGY REPORTS</t>
  </si>
  <si>
    <t>INTERNATIONAL JOURNAL OF CIRCUIT THEORY AND APPLICATIONS</t>
  </si>
  <si>
    <t>GENES BRAIN AND BEHAVIOR</t>
  </si>
  <si>
    <t>PIGMENT CELL &amp; MELANOMA RESEARCH</t>
  </si>
  <si>
    <t>CELL BIOLOGY;DERMATOLOGY;ONCOLOGY</t>
  </si>
  <si>
    <t>JOURNAL OF RESEARCH ON ADOLESCENCE</t>
  </si>
  <si>
    <t>FAMILY STUDIES;PSYCHOLOGY, DEVELOPMENTAL</t>
  </si>
  <si>
    <t>DEVELOPMENTAL PSYCHOBIOLOGY</t>
  </si>
  <si>
    <t>DEVELOPMENTAL BIOLOGY;PSYCHOLOGY</t>
  </si>
  <si>
    <t>POLICY STUDIES JOURNAL</t>
  </si>
  <si>
    <t>POLITICAL SCIENCE;PUBLIC ADMINISTRATION</t>
  </si>
  <si>
    <t>BASIN RESEARCH</t>
  </si>
  <si>
    <t>GEOLOGY;GEOSCIENCES, MULTIDISCIPLINARY</t>
  </si>
  <si>
    <t>AMERICAN JOURNAL OF INDUSTRIAL MEDICINE</t>
  </si>
  <si>
    <t>DIAGNOSTIC CYTOPATHOLOGY</t>
  </si>
  <si>
    <t>POPULATION AND DEVELOPMENT REVIEW</t>
  </si>
  <si>
    <t>DEMOGRAPHY;SOCIOLOGY</t>
  </si>
  <si>
    <t>PULMONARY CIRCULATION</t>
  </si>
  <si>
    <t>APPLIED COGNITIVE PSYCHOLOGY</t>
  </si>
  <si>
    <t>CHEMIE INGENIEUR TECHNIK</t>
  </si>
  <si>
    <t>AMERICAN JOURNAL OF AGRICULTURAL ECONOMICS</t>
  </si>
  <si>
    <t>ECOLOGICAL ENTOMOLOGY</t>
  </si>
  <si>
    <t>CLINICAL OTOLARYNGOLOGY</t>
  </si>
  <si>
    <t>SOIL USE AND MANAGEMENT</t>
  </si>
  <si>
    <t>JOURNAL OF CUTANEOUS PATHOLOGY</t>
  </si>
  <si>
    <t>DERMATOLOGY;PATHOLOGY</t>
  </si>
  <si>
    <t>APPLIED PSYCHOLOGY-AN INTERNATIONAL REVIEW-PSYCHOLOGIE APPLIQUEE-REVUE INTERNATIONALE</t>
  </si>
  <si>
    <t>ANIMAL SCIENCE JOURNAL</t>
  </si>
  <si>
    <t>GEOPHYSICAL PROSPECTING</t>
  </si>
  <si>
    <t>JOURNAL OF GENETIC COUNSELING</t>
  </si>
  <si>
    <t>GENETICS &amp; HEREDITY;HEALTH POLICY &amp; SERVICES;SOCIAL SCIENCES, BIOMEDICAL</t>
  </si>
  <si>
    <t>JOURNAL OF SYSTEMATICS AND EVOLUTION</t>
  </si>
  <si>
    <t>JOURNAL OF ESTHETIC AND RESTORATIVE DENTISTRY</t>
  </si>
  <si>
    <t>ANIMAL CONSERVATION</t>
  </si>
  <si>
    <t>COMPUTER APPLICATIONS IN ENGINEERING EDUCATION</t>
  </si>
  <si>
    <t>COMPUTER SCIENCE, INTERDISCIPLINARY APPLICATIONS;EDUCATION, SCIENTIFIC DISCIPLINES;ENGINEERING, MULTIDISCIPLINARY</t>
  </si>
  <si>
    <t>SYSTEMATIC ENTOMOLOGY</t>
  </si>
  <si>
    <t>ENTOMOLOGY;EVOLUTIONARY BIOLOGY</t>
  </si>
  <si>
    <t>HIGH VOLTAGE</t>
  </si>
  <si>
    <t>DEVELOPMENTAL DYNAMICS</t>
  </si>
  <si>
    <t>ANATOMY &amp; MORPHOLOGY;DEVELOPMENTAL BIOLOGY</t>
  </si>
  <si>
    <t>AUSTRALASIAN JOURNAL OF DERMATOLOGY</t>
  </si>
  <si>
    <t>VETERINARY SURGERY</t>
  </si>
  <si>
    <t>KAOHSIUNG JOURNAL OF MEDICAL SCIENCES</t>
  </si>
  <si>
    <t>PHYTOCHEMICAL ANALYSIS</t>
  </si>
  <si>
    <t>BIOCHEMICAL RESEARCH METHODS;BIOCHEMISTRY &amp; MOLECULAR BIOLOGY;CHEMISTRY, ANALYTICAL;PLANT SCIENCES</t>
  </si>
  <si>
    <t>BIOETHICS</t>
  </si>
  <si>
    <t>ETHICS;MEDICAL ETHICS;MEDICINE, LEGAL;SOCIAL ISSUES;SOCIAL SCIENCES, BIOMEDICAL</t>
  </si>
  <si>
    <t>HIV MEDICINE</t>
  </si>
  <si>
    <t>MODERN LANGUAGE JOURNAL</t>
  </si>
  <si>
    <t>ANNALS OF GASTROENTEROLOGICAL SURGERY</t>
  </si>
  <si>
    <t>AMERICAN JOURNAL OF COMMUNITY PSYCHOLOGY</t>
  </si>
  <si>
    <t>INTERNATIONAL JOURNAL OF PSYCHOLOGY</t>
  </si>
  <si>
    <t>JOURNAL OF GENE MEDICINE</t>
  </si>
  <si>
    <t>JOURNAL OF EUKARYOTIC MICROBIOLOGY</t>
  </si>
  <si>
    <t>MICROBIOLOGY;ZOOLOGY</t>
  </si>
  <si>
    <t>ZOONOSES AND PUBLIC HEALTH</t>
  </si>
  <si>
    <t>POPULATION SPACE AND PLACE</t>
  </si>
  <si>
    <t>DEMOGRAPHY;GEOGRAPHY</t>
  </si>
  <si>
    <t>LARYNGOSCOPE INVESTIGATIVE OTOLARYNGOLOGY</t>
  </si>
  <si>
    <t>JOURNAL OF INTELLECTUAL DISABILITY RESEARCH</t>
  </si>
  <si>
    <t>CLINICAL NEUROLOGY;EDUCATION, SPECIAL;GENETICS &amp; HEREDITY;PSYCHIATRY;REHABILITATION</t>
  </si>
  <si>
    <t>AUSTRALIAN &amp; NEW ZEALAND JOURNAL OF OBSTETRICS &amp; GYNAECOLOGY</t>
  </si>
  <si>
    <t>APPLIED ECONOMIC PERSPECTIVES AND POLICY</t>
  </si>
  <si>
    <t>JBMR PLUS</t>
  </si>
  <si>
    <t>WORLD ECONOMY</t>
  </si>
  <si>
    <t>BUSINESS, FINANCE;ECONOMICS;INTERNATIONAL RELATIONS</t>
  </si>
  <si>
    <t>ECOHYDROLOGY</t>
  </si>
  <si>
    <t>ECOLOGY;ENVIRONMENTAL SCIENCES;WATER RESOURCES</t>
  </si>
  <si>
    <t>SKIN RESEARCH AND TECHNOLOGY</t>
  </si>
  <si>
    <t>MOLECULAR INFORMATICS</t>
  </si>
  <si>
    <t>CHEMISTRY, MEDICINAL;COMPUTER SCIENCE, INTERDISCIPLINARY APPLICATIONS;MATHEMATICAL &amp; COMPUTATIONAL BIOLOGY</t>
  </si>
  <si>
    <t>JOURNAL OF OPERATIONS MANAGEMENT</t>
  </si>
  <si>
    <t>STRUCTURAL DESIGN OF TALL AND SPECIAL BUILDINGS</t>
  </si>
  <si>
    <t>PLANT DIRECT</t>
  </si>
  <si>
    <t>INTERNATIONAL JOURNAL OF URBAN AND REGIONAL RESEARCH</t>
  </si>
  <si>
    <t>GEOGRAPHY;REGIONAL &amp; URBAN PLANNING;URBAN STUDIES</t>
  </si>
  <si>
    <t>CANADIAN JOURNAL OF AGRICULTURAL ECONOMICS-REVUE CANADIENNE D AGROECONOMIE</t>
  </si>
  <si>
    <t>MICRO &amp; NANO LETTERS</t>
  </si>
  <si>
    <t>SCANDINAVIAN JOURNAL OF CARING SCIENCES</t>
  </si>
  <si>
    <t>NURSING;PUBLIC, ENVIRONMENTAL &amp; OCCUPATIONAL HEALTH</t>
  </si>
  <si>
    <t>HEALTH ECONOMICS</t>
  </si>
  <si>
    <t>BIOMETRICS</t>
  </si>
  <si>
    <t>JOURNAL OF PHYSICAL ORGANIC CHEMISTRY</t>
  </si>
  <si>
    <t>CHEMISTRY, ORGANIC;CHEMISTRY, PHYSICAL</t>
  </si>
  <si>
    <t>APPLIED PSYCHOLOGY-HEALTH AND WELL BEING</t>
  </si>
  <si>
    <t>WOUND REPAIR AND REGENERATION</t>
  </si>
  <si>
    <t>CELL BIOLOGY;DERMATOLOGY;MEDICINE, RESEARCH &amp; EXPERIMENTAL;SURGERY</t>
  </si>
  <si>
    <t>CLINICAL PHARMACOLOGY IN DRUG DEVELOPMENT</t>
  </si>
  <si>
    <t>JOURNAL OF THE WORLD AQUACULTURE SOCIETY</t>
  </si>
  <si>
    <t>PAIN PRACTICE</t>
  </si>
  <si>
    <t>JOURNAL OF MASS SPECTROMETRY</t>
  </si>
  <si>
    <t>BIOCHEMICAL RESEARCH METHODS;BIOPHYSICS;CHEMISTRY, ANALYTICAL;CHEMISTRY, ORGANIC;SPECTROSCOPY</t>
  </si>
  <si>
    <t>PHARMACOLOGY RESEARCH &amp; PERSPECTIVES</t>
  </si>
  <si>
    <t>PEDIATRICS INTERNATIONAL</t>
  </si>
  <si>
    <t>JOURNAL OF HUMAN NUTRITION AND DIETETICS</t>
  </si>
  <si>
    <t>CEREAL CHEMISTRY</t>
  </si>
  <si>
    <t>TRANSACTIONS OF THE INSTITUTE OF BRITISH GEOGRAPHERS</t>
  </si>
  <si>
    <t>JOURNAL OF HEPATO-BILIARY-PANCREATIC SCIENCES</t>
  </si>
  <si>
    <t>BIOTROPICA</t>
  </si>
  <si>
    <t>BIOLOGY;ECOLOGY</t>
  </si>
  <si>
    <t>HUMAN RESOURCE MANAGEMENT JOURNAL</t>
  </si>
  <si>
    <t>INDUSTRIAL RELATIONS &amp; LABOR;MANAGEMENT</t>
  </si>
  <si>
    <t>GROUNDWATER</t>
  </si>
  <si>
    <t>IBIS</t>
  </si>
  <si>
    <t>AREA</t>
  </si>
  <si>
    <t>INTERNATIONAL MIGRATION</t>
  </si>
  <si>
    <t>AMERICAN JOURNAL OF PRIMATOLOGY</t>
  </si>
  <si>
    <t>SCIENCE EDUCATION</t>
  </si>
  <si>
    <t>JOURNAL OF NEUROIMAGING</t>
  </si>
  <si>
    <t>HUMAN RESOURCE MANAGEMENT</t>
  </si>
  <si>
    <t>JOURNAL OF FOOD SAFETY</t>
  </si>
  <si>
    <t>INTEGRATED ENVIRONMENTAL ASSESSMENT AND MANAGEMENT</t>
  </si>
  <si>
    <t>JOURNAL OF TEXTURE STUDIES</t>
  </si>
  <si>
    <t>JOURNAL OF CREATIVE BEHAVIOR</t>
  </si>
  <si>
    <t>SOCIAL SCIENCE QUARTERLY</t>
  </si>
  <si>
    <t>POLITICAL SCIENCE;SOCIAL SCIENCES, INTERDISCIPLINARY;SOCIOLOGY</t>
  </si>
  <si>
    <t>SURFACE AND INTERFACE ANALYSIS</t>
  </si>
  <si>
    <t>MAGNETIC RESONANCE IN CHEMISTRY</t>
  </si>
  <si>
    <t>CHEMISTRY, MULTIDISCIPLINARY;CHEMISTRY, PHYSICAL;SPECTROSCOPY</t>
  </si>
  <si>
    <t>R &amp; D MANAGEMENT</t>
  </si>
  <si>
    <t>CLINICAL PSYCHOLOGY &amp; PSYCHOTHERAPY</t>
  </si>
  <si>
    <t>CLINICAL AND TRANSLATIONAL ALLERGY</t>
  </si>
  <si>
    <t>BULLETIN OF THE KOREAN CHEMICAL SOCIETY</t>
  </si>
  <si>
    <t>JOURNAL OF DIGESTIVE DISEASES</t>
  </si>
  <si>
    <t>JCMS-JOURNAL OF COMMON MARKET STUDIES</t>
  </si>
  <si>
    <t>DENTAL TRAUMATOLOGY</t>
  </si>
  <si>
    <t>PROTEOMICS CLINICAL APPLICATIONS</t>
  </si>
  <si>
    <t>CHILD CARE HEALTH AND DEVELOPMENT</t>
  </si>
  <si>
    <t>PEDIATRICS;PSYCHOLOGY, DEVELOPMENTAL</t>
  </si>
  <si>
    <t>BRITISH JOURNAL OF EDUCATIONAL PSYCHOLOGY</t>
  </si>
  <si>
    <t>AUSTRALIAN AND NEW ZEALAND JOURNAL OF PUBLIC HEALTH</t>
  </si>
  <si>
    <t>INTERNATIONAL JOURNAL OF MEDICAL ROBOTICS AND COMPUTER ASSISTED SURGERY</t>
  </si>
  <si>
    <t>XENOTRANSPLANTATION</t>
  </si>
  <si>
    <t>MEDICINE, RESEARCH &amp; EXPERIMENTAL;TRANSPLANTATION</t>
  </si>
  <si>
    <t>INTERNATIONAL JOURNAL FOR NUMERICAL METHODS IN BIOMEDICAL ENGINEERING</t>
  </si>
  <si>
    <t>ENGINEERING, BIOMEDICAL;MATHEMATICAL &amp; COMPUTATIONAL BIOLOGY;MATHEMATICS, INTERDISCIPLINARY APPLICATIONS</t>
  </si>
  <si>
    <t>DECISION SCIENCES</t>
  </si>
  <si>
    <t>JOURNAL OF BASIC MICROBIOLOGY</t>
  </si>
  <si>
    <t>IET SCIENCE MEASUREMENT &amp; TECHNOLOGY</t>
  </si>
  <si>
    <t>JOURNAL OF AGRONOMY AND CROP SCIENCE</t>
  </si>
  <si>
    <t>JOURNAL OF PRODUCT INNOVATION MANAGEMENT</t>
  </si>
  <si>
    <t>FUNDAMENTAL &amp; CLINICAL PHARMACOLOGY</t>
  </si>
  <si>
    <t>ENVIRONMENTAL AND MOLECULAR MUTAGENESIS</t>
  </si>
  <si>
    <t>ENVIRONMENTAL SCIENCES;GENETICS &amp; HEREDITY;TOXICOLOGY</t>
  </si>
  <si>
    <t>JOURNAL OF SOCIAL ISSUES</t>
  </si>
  <si>
    <t>PSYCHOLOGY, SOCIAL;SOCIAL ISSUES</t>
  </si>
  <si>
    <t>VADOSE ZONE JOURNAL</t>
  </si>
  <si>
    <t>ENVIRONMENTAL SCIENCES;SOIL SCIENCE;WATER RESOURCES</t>
  </si>
  <si>
    <t>JOURNAL OF NURSING SCHOLARSHIP</t>
  </si>
  <si>
    <t>JOURNAL OF RESEARCH IN SCIENCE TEACHING</t>
  </si>
  <si>
    <t>STRESS AND HEALTH</t>
  </si>
  <si>
    <t>PSYCHIATRY;PSYCHOLOGY;PSYCHOLOGY, APPLIED</t>
  </si>
  <si>
    <t>EVOLUTION LETTERS</t>
  </si>
  <si>
    <t>APMIS</t>
  </si>
  <si>
    <t>IMMUNOLOGY;MICROBIOLOGY;PATHOLOGY</t>
  </si>
  <si>
    <t>JOURNAL OF SCHOOL HEALTH</t>
  </si>
  <si>
    <t>EDUCATION &amp; EDUCATIONAL RESEARCH;EDUCATION, SCIENTIFIC DISCIPLINES;HEALTH CARE SCIENCES &amp; SERVICES;NURSING;PUBLIC, ENVIRONMENTAL &amp; OCCUPATIONAL HEALTH</t>
  </si>
  <si>
    <t>LIMNOLOGY AND OCEANOGRAPHY LETTERS</t>
  </si>
  <si>
    <t>BRITISH JOURNAL OF PSYCHOLOGY</t>
  </si>
  <si>
    <t>MICROSURGERY</t>
  </si>
  <si>
    <t>ENTOMOLOGIA EXPERIMENTALIS ET APPLICATA</t>
  </si>
  <si>
    <t>BRITISH JOURNAL OF SOCIOLOGY</t>
  </si>
  <si>
    <t>JOURNAL OF APPLIED ENTOMOLOGY</t>
  </si>
  <si>
    <t>TOPICS IN COGNITIVE SCIENCE</t>
  </si>
  <si>
    <t>REMOTE SENSING IN ECOLOGY AND CONSERVATION</t>
  </si>
  <si>
    <t>ECOLOGY;REMOTE SENSING</t>
  </si>
  <si>
    <t>AMERICAN JOURNAL OF MEDICAL GENETICS PART C-SEMINARS IN MEDICAL GENETICS</t>
  </si>
  <si>
    <t>REGULATION &amp; GOVERNANCE</t>
  </si>
  <si>
    <t>LAW;POLITICAL SCIENCE;PUBLIC ADMINISTRATION</t>
  </si>
  <si>
    <t>JOURNAL OF SURFACTANTS AND DETERGENTS</t>
  </si>
  <si>
    <t>JGH OPEN</t>
  </si>
  <si>
    <t>IET NANOBIOTECHNOLOGY</t>
  </si>
  <si>
    <t>BIOCHEMICAL RESEARCH METHODS;NANOSCIENCE &amp; NANOTECHNOLOGY</t>
  </si>
  <si>
    <t>JOURNAL OF POLYMER SCIENCE PART B-POLYMER PHYSICS</t>
  </si>
  <si>
    <t>AUSTRAL ECOLOGY</t>
  </si>
  <si>
    <t>EUROPEAN JOURNAL OF DENTAL EDUCATION</t>
  </si>
  <si>
    <t>DENTISTRY, ORAL SURGERY &amp; MEDICINE;EDUCATION, SCIENTIFIC DISCIPLINES</t>
  </si>
  <si>
    <t>INSECT CONSERVATION AND DIVERSITY</t>
  </si>
  <si>
    <t>CAAI TRANSACTIONS ON INTELLIGENCE TECHNOLOGY</t>
  </si>
  <si>
    <t>INTERNATIONAL JOURNAL OF NUMERICAL MODELLING-ELECTRONIC NETWORKS DEVICES AND FIELDS</t>
  </si>
  <si>
    <t>ENGINEERING, ELECTRICAL &amp; ELECTRONIC;MATHEMATICS, INTERDISCIPLINARY APPLICATIONS</t>
  </si>
  <si>
    <t>CRIMINOLOGY &amp; PUBLIC POLICY</t>
  </si>
  <si>
    <t>ACTA GEOLOGICA SINICA-ENGLISH EDITION</t>
  </si>
  <si>
    <t>LANGUAGE LEARNING</t>
  </si>
  <si>
    <t>PLANT BREEDING</t>
  </si>
  <si>
    <t>AGRONOMY;BIOTECHNOLOGY &amp; APPLIED MICROBIOLOGY;PLANT SCIENCES</t>
  </si>
  <si>
    <t>PAEDIATRIC AND PERINATAL EPIDEMIOLOGY</t>
  </si>
  <si>
    <t>OBSTETRICS &amp; GYNECOLOGY;PEDIATRICS;PUBLIC, ENVIRONMENTAL &amp; OCCUPATIONAL HEALTH</t>
  </si>
  <si>
    <t>IEEJ TRANSACTIONS ON ELECTRICAL AND ELECTRONIC ENGINEERING</t>
  </si>
  <si>
    <t>INTERNATIONAL NURSING REVIEW</t>
  </si>
  <si>
    <t>JOURNAL OF MORPHOLOGY</t>
  </si>
  <si>
    <t>GLOBAL POLICY</t>
  </si>
  <si>
    <t>READING RESEARCH QUARTERLY</t>
  </si>
  <si>
    <t>JOURNAL OF THE AMERICAN OIL CHEMISTS SOCIETY</t>
  </si>
  <si>
    <t>PAPERS IN REGIONAL SCIENCE</t>
  </si>
  <si>
    <t>PLANTS PEOPLE PLANET</t>
  </si>
  <si>
    <t>BIODIVERSITY CONSERVATION;ECOLOGY;PLANT SCIENCES</t>
  </si>
  <si>
    <t>JOURNAL OF METAMORPHIC GEOLOGY</t>
  </si>
  <si>
    <t>JOURNAL OF ECONOMIC SURVEYS</t>
  </si>
  <si>
    <t>CHILD DEVELOPMENT PERSPECTIVES</t>
  </si>
  <si>
    <t>COMMUNICATIONS ON PURE AND APPLIED MATHEMATICS</t>
  </si>
  <si>
    <t>WATER AND ENVIRONMENT JOURNAL</t>
  </si>
  <si>
    <t>ENVIRONMENTAL SCIENCES;LIMNOLOGY;WATER RESOURCES</t>
  </si>
  <si>
    <t>PSYCHOLOGY IN THE SCHOOLS</t>
  </si>
  <si>
    <t>GLOBAL STRATEGY JOURNAL</t>
  </si>
  <si>
    <t>INTERNATIONAL JOURNAL OF IMAGING SYSTEMS AND TECHNOLOGY</t>
  </si>
  <si>
    <t>ENGINEERING, ELECTRICAL &amp; ELECTRONIC;IMAGING SCIENCE &amp; PHOTOGRAPHIC TECHNOLOGY;OPTICS</t>
  </si>
  <si>
    <t>JOURNAL OF ZOOLOGY</t>
  </si>
  <si>
    <t>JOURNAL OF CHEMOMETRICS</t>
  </si>
  <si>
    <t>CHIRALITY</t>
  </si>
  <si>
    <t>CHEMISTRY, ANALYTICAL;CHEMISTRY, MEDICINAL;CHEMISTRY, ORGANIC;PHARMACOLOGY &amp; PHARMACY</t>
  </si>
  <si>
    <t>DEVELOPMENT AND CHANGE</t>
  </si>
  <si>
    <t>JOURNAL OF CONSUMER PSYCHOLOGY</t>
  </si>
  <si>
    <t>JOURNAL OF THE PERIPHERAL NERVOUS SYSTEM</t>
  </si>
  <si>
    <t>ENGINEERING IN LIFE SCIENCES</t>
  </si>
  <si>
    <t>PSYCHOLOGY AND PSYCHOTHERAPY-THEORY RESEARCH AND PRACTICE</t>
  </si>
  <si>
    <t>FIRE AND MATERIALS</t>
  </si>
  <si>
    <t>METEOROLOGICAL APPLICATIONS</t>
  </si>
  <si>
    <t>GROWTH AND CHANGE</t>
  </si>
  <si>
    <t>INTERNATIONAL JOURNAL FOR NUMERICAL METHODS IN FLUIDS</t>
  </si>
  <si>
    <t>COMPUTER SCIENCE, INTERDISCIPLINARY APPLICATIONS;MATHEMATICS, APPLIED;MATHEMATICS, INTERDISCIPLINARY APPLICATIONS;MECHANICS;PHYSICS, FLUIDS &amp; PLASMAS</t>
  </si>
  <si>
    <t>ANNALS OF APPLIED BIOLOGY</t>
  </si>
  <si>
    <t>AGRICULTURE, MULTIDISCIPLINARY;AGRONOMY;BIOLOGY</t>
  </si>
  <si>
    <t>ORTHODONTICS &amp; CRANIOFACIAL RESEARCH</t>
  </si>
  <si>
    <t>MARINE MAMMAL SCIENCE</t>
  </si>
  <si>
    <t>MARINE &amp; FRESHWATER BIOLOGY;ZOOLOGY</t>
  </si>
  <si>
    <t>ASIA-PACIFIC JOURNAL OF CHEMICAL ENGINEERING</t>
  </si>
  <si>
    <t>INSECT MOLECULAR BIOLOGY</t>
  </si>
  <si>
    <t>BIOCHEMISTRY &amp; MOLECULAR BIOLOGY;BIOTECHNOLOGY &amp; APPLIED MICROBIOLOGY;ENTOMOLOGY</t>
  </si>
  <si>
    <t>EUROPEAN MANAGEMENT REVIEW</t>
  </si>
  <si>
    <t>BUSINESS ETHICS-A EUROPEAN REVIEW</t>
  </si>
  <si>
    <t>BUSINESS;ETHICS</t>
  </si>
  <si>
    <t>JOURNAL OF THE AMERICAN WATER RESOURCES ASSOCIATION</t>
  </si>
  <si>
    <t>ENGINEERING, CIVIL;ENGINEERING, ENVIRONMENTAL;GEOSCIENCES, MULTIDISCIPLINARY;WATER RESOURCES</t>
  </si>
  <si>
    <t>CLINICAL RESPIRATORY JOURNAL</t>
  </si>
  <si>
    <t>ASIA-PACIFIC JOURNAL OF CLINICAL ONCOLOGY</t>
  </si>
  <si>
    <t>JOURNAL OF CONSUMER BEHAVIOUR</t>
  </si>
  <si>
    <t>HEALTH PROMOTION JOURNAL OF AUSTRALIA</t>
  </si>
  <si>
    <t>EPILEPSIA OPEN</t>
  </si>
  <si>
    <t>HASTINGS CENTER REPORT</t>
  </si>
  <si>
    <t>ETHICS;HEALTH CARE SCIENCES &amp; SERVICES;MEDICAL ETHICS;MEDICINE, LEGAL;SOCIAL SCIENCES, BIOMEDICAL</t>
  </si>
  <si>
    <t>SOCIAL POLICY &amp; ADMINISTRATION</t>
  </si>
  <si>
    <t>DEVELOPMENT STUDIES;PUBLIC ADMINISTRATION;REGIONAL &amp; URBAN PLANNING;SOCIAL ISSUES;SOCIAL WORK</t>
  </si>
  <si>
    <t>IET CIRCUITS DEVICES &amp; SYSTEMS</t>
  </si>
  <si>
    <t>EQUINE VETERINARY EDUCATION</t>
  </si>
  <si>
    <t>CYTOMETRY PART B-CLINICAL CYTOMETRY</t>
  </si>
  <si>
    <t>BIOCHEMICAL RESEARCH METHODS;CELL BIOLOGY;MEDICAL LABORATORY TECHNOLOGY;PATHOLOGY</t>
  </si>
  <si>
    <t>ECOMAT</t>
  </si>
  <si>
    <t>CHEMISTRY, PHYSICAL;GREEN &amp; SUSTAINABLE SCIENCE &amp; TECHNOLOGY;MATERIALS SCIENCE, MULTIDISCIPLINARY</t>
  </si>
  <si>
    <t>IET SMART GRID</t>
  </si>
  <si>
    <t>JOURNAL OF OCCUPATIONAL AND ORGANIZATIONAL PSYCHOLOGY</t>
  </si>
  <si>
    <t>COGNITIVE SCIENCE</t>
  </si>
  <si>
    <t>COMPUTATIONAL INTELLIGENCE</t>
  </si>
  <si>
    <t>ECOLOGICAL RESEARCH</t>
  </si>
  <si>
    <t>PSYCHOGERIATRICS</t>
  </si>
  <si>
    <t>GERIATRICS &amp; GERONTOLOGY;PSYCHIATRY</t>
  </si>
  <si>
    <t>ETHOLOGY</t>
  </si>
  <si>
    <t>MILBANK QUARTERLY</t>
  </si>
  <si>
    <t>VETERINARY MEDICINE AND SCIENCE</t>
  </si>
  <si>
    <t>JOURNAL OF CLINICAL APHERESIS</t>
  </si>
  <si>
    <t>PATHOLOGY INTERNATIONAL</t>
  </si>
  <si>
    <t>ZAMM-ZEITSCHRIFT FUR ANGEWANDTE MATHEMATIK UND MECHANIK</t>
  </si>
  <si>
    <t>MATHEMATICS, APPLIED;MECHANICS</t>
  </si>
  <si>
    <t>PLANT GENOME</t>
  </si>
  <si>
    <t>GENETICS &amp; HEREDITY;PLANT SCIENCES</t>
  </si>
  <si>
    <t>AMERICAN JOURNAL ON ADDICTIONS</t>
  </si>
  <si>
    <t>GEOBIOLOGY</t>
  </si>
  <si>
    <t>BIOLOGY;ENVIRONMENTAL SCIENCES;GEOSCIENCES, MULTIDISCIPLINARY</t>
  </si>
  <si>
    <t>MAMMAL REVIEW</t>
  </si>
  <si>
    <t>TRANSACTIONS IN GIS</t>
  </si>
  <si>
    <t>NURSING FORUM</t>
  </si>
  <si>
    <t>JOURNAL OF FORECASTING</t>
  </si>
  <si>
    <t>FOOD AND ENERGY SECURITY</t>
  </si>
  <si>
    <t>PUBLIC HEALTH NURSING</t>
  </si>
  <si>
    <t>CLADISTICS</t>
  </si>
  <si>
    <t>PALAEONTOLOGY</t>
  </si>
  <si>
    <t>GOVERNANCE-AN INTERNATIONAL JOURNAL OF POLICY ADMINISTRATION AND INSTITUTIONS</t>
  </si>
  <si>
    <t>OPHTHALMIC AND PHYSIOLOGICAL OPTICS</t>
  </si>
  <si>
    <t>COMMUNITY DENTISTRY AND ORAL EPIDEMIOLOGY</t>
  </si>
  <si>
    <t>DENTISTRY, ORAL SURGERY &amp; MEDICINE;PUBLIC, ENVIRONMENTAL &amp; OCCUPATIONAL HEALTH</t>
  </si>
  <si>
    <t>OPTIMAL CONTROL APPLICATIONS &amp; METHODS</t>
  </si>
  <si>
    <t>APPLIED VEGETATION SCIENCE</t>
  </si>
  <si>
    <t>TIJDSCHRIFT VOOR ECONOMISCHE EN SOCIALE GEOGRAFIE</t>
  </si>
  <si>
    <t>ECONOMICS;GEOGRAPHY</t>
  </si>
  <si>
    <t>JOURNAL OF THE ROYAL STATISTICAL SOCIETY SERIES B-STATISTICAL METHODOLOGY</t>
  </si>
  <si>
    <t>JOURNAL OF ANIMAL BREEDING AND GENETICS</t>
  </si>
  <si>
    <t>JOURNAL OF EVIDENCE BASED MEDICINE</t>
  </si>
  <si>
    <t>JOURNAL OF QUATERNARY SCIENCE</t>
  </si>
  <si>
    <t>INTERNATIONAL JOURNAL OF MANAGEMENT REVIEWS</t>
  </si>
  <si>
    <t>TERRA NOVA</t>
  </si>
  <si>
    <t>ECONOMIC INQUIRY</t>
  </si>
  <si>
    <t>SCANDINAVIAN JOURNAL OF PSYCHOLOGY</t>
  </si>
  <si>
    <t>THERAPEUTIC APHERESIS AND DIALYSIS</t>
  </si>
  <si>
    <t>HEMATOLOGY;UROLOGY &amp; NEPHROLOGY</t>
  </si>
  <si>
    <t>JOURNAL OF MIDWIFERY &amp; WOMENS HEALTH</t>
  </si>
  <si>
    <t>CONTRIBUTIONS TO PLASMA PHYSICS</t>
  </si>
  <si>
    <t>ZOOLOGICA SCRIPTA</t>
  </si>
  <si>
    <t>VETERINARY AND COMPARATIVE ONCOLOGY</t>
  </si>
  <si>
    <t>JOURNAL OF AGRICULTURAL ECONOMICS</t>
  </si>
  <si>
    <t>JOURNAL OF PLANT NUTRITION AND SOIL SCIENCE</t>
  </si>
  <si>
    <t>JOURNAL OF POLICY ANALYSIS AND MANAGEMENT</t>
  </si>
  <si>
    <t>ECONOMICS;PUBLIC ADMINISTRATION</t>
  </si>
  <si>
    <t>INTERNATIONAL JOURNAL OF DEVELOPMENTAL NEUROSCIENCE</t>
  </si>
  <si>
    <t>INTERNATIONAL JOURNAL OF LANGUAGE &amp; COMMUNICATION DISORDERS</t>
  </si>
  <si>
    <t>AUDIOLOGY &amp; SPEECH-LANGUAGE PATHOLOGY;COMMUNICATION;LINGUISTICS;REHABILITATION</t>
  </si>
  <si>
    <t>INTERNATIONAL JOURNAL OF METHODS IN PSYCHIATRIC RESEARCH</t>
  </si>
  <si>
    <t>TAXON</t>
  </si>
  <si>
    <t>JOURNAL OF SMALL ANIMAL PRACTICE</t>
  </si>
  <si>
    <t>TESOL QUARTERLY</t>
  </si>
  <si>
    <t>BOREAS</t>
  </si>
  <si>
    <t>SOCIAL AND PERSONALITY PSYCHOLOGY COMPASS</t>
  </si>
  <si>
    <t>ARCHAEOMETRY</t>
  </si>
  <si>
    <t>ARCHAEOLOGY;CHEMISTRY, ANALYTICAL;CHEMISTRY, INORGANIC &amp; NUCLEAR;GEOSCIENCES, MULTIDISCIPLINARY</t>
  </si>
  <si>
    <t>GEOSTANDARDS AND GEOANALYTICAL RESEARCH</t>
  </si>
  <si>
    <t>GEOCHEMISTRY &amp; GEOPHYSICS;GEOSCIENCES, MULTIDISCIPLINARY</t>
  </si>
  <si>
    <t>JOURNAL OF PSYCHIATRIC AND MENTAL HEALTH NURSING</t>
  </si>
  <si>
    <t>JOURNAL OF MEDICAL IMAGING AND RADIATION ONCOLOGY</t>
  </si>
  <si>
    <t>ARCHIVES OF INSECT BIOCHEMISTRY AND PHYSIOLOGY</t>
  </si>
  <si>
    <t>JOURNAL OF ARRHYTHMIA</t>
  </si>
  <si>
    <t>MICROCIRCULATION</t>
  </si>
  <si>
    <t>CLINICAL OBESITY</t>
  </si>
  <si>
    <t>AGGRESSIVE BEHAVIOR</t>
  </si>
  <si>
    <t>BEHAVIORAL SCIENCES;PSYCHOLOGY;PSYCHOLOGY, MULTIDISCIPLINARY</t>
  </si>
  <si>
    <t>NURSING IN CRITICAL CARE</t>
  </si>
  <si>
    <t>WORLDVIEWS ON EVIDENCE-BASED NURSING</t>
  </si>
  <si>
    <t>DISASTERS</t>
  </si>
  <si>
    <t>ENVIRONMENTAL STUDIES;REGIONAL &amp; URBAN PLANNING;SOCIAL SCIENCES, INTERDISCIPLINARY</t>
  </si>
  <si>
    <t>BIOMETRICAL JOURNAL</t>
  </si>
  <si>
    <t>MATHEMATICAL &amp; COMPUTATIONAL BIOLOGY;MATHEMATICS, INTERDISCIPLINARY APPLICATIONS;STATISTICS &amp; PROBABILITY</t>
  </si>
  <si>
    <t>ENERGY STORAGE</t>
  </si>
  <si>
    <t>REPRODUCTIVE MEDICINE AND BIOLOGY</t>
  </si>
  <si>
    <t>NURSING &amp; HEALTH SCIENCES</t>
  </si>
  <si>
    <t>MATHEMATISCHE NACHRICHTEN</t>
  </si>
  <si>
    <t>GREENHOUSE GASES-SCIENCE AND TECHNOLOGY</t>
  </si>
  <si>
    <t>ENERGY &amp; FUELS;ENGINEERING, ENVIRONMENTAL;ENVIRONMENTAL SCIENCES</t>
  </si>
  <si>
    <t>FUEL CELLS</t>
  </si>
  <si>
    <t>ELECTROCHEMISTRY;ENERGY &amp; FUELS</t>
  </si>
  <si>
    <t>AUSTRALASIAN JOURNAL ON AGEING</t>
  </si>
  <si>
    <t>BIRTH-ISSUES IN PERINATAL CARE</t>
  </si>
  <si>
    <t>NURSING;OBSTETRICS &amp; GYNECOLOGY;PEDIATRICS</t>
  </si>
  <si>
    <t>INTERNATIONAL JOURNAL OF NURSING PRACTICE</t>
  </si>
  <si>
    <t>PHILOSOPHY AND PHENOMENOLOGICAL RESEARCH</t>
  </si>
  <si>
    <t>SYSTEMS RESEARCH AND BEHAVIORAL SCIENCE</t>
  </si>
  <si>
    <t>AGRICULTURAL ECONOMICS</t>
  </si>
  <si>
    <t>JOURNAL OF APPLIED ICHTHYOLOGY</t>
  </si>
  <si>
    <t>BRITISH EDUCATIONAL RESEARCH JOURNAL</t>
  </si>
  <si>
    <t>JOURNAL OF FUTURES MARKETS</t>
  </si>
  <si>
    <t>NOUS</t>
  </si>
  <si>
    <t>JOURNAL OF VINYL &amp; ADDITIVE TECHNOLOGY</t>
  </si>
  <si>
    <t>CHEMISTRY, APPLIED;MATERIALS SCIENCE, TEXTILES;POLYMER SCIENCE</t>
  </si>
  <si>
    <t>SOCIAL DEVELOPMENT</t>
  </si>
  <si>
    <t>JOURNAL OF MICROSCOPY</t>
  </si>
  <si>
    <t>JOURNAL OF THE SOCIETY FOR INFORMATION DISPLAY</t>
  </si>
  <si>
    <t>ENGINEERING, ELECTRICAL &amp; ELECTRONIC;MATERIALS SCIENCE, MULTIDISCIPLINARY;OPTICS;PHYSICS, APPLIED</t>
  </si>
  <si>
    <t>YEAST</t>
  </si>
  <si>
    <t>BIOCHEMISTRY &amp; MOLECULAR BIOLOGY;BIOTECHNOLOGY &amp; APPLIED MICROBIOLOGY;MICROBIOLOGY;MYCOLOGY</t>
  </si>
  <si>
    <t>SEMINARS IN DIALYSIS</t>
  </si>
  <si>
    <t>APPLICATIONS IN PLANT SCIENCES</t>
  </si>
  <si>
    <t>OXFORD BULLETIN OF ECONOMICS AND STATISTICS</t>
  </si>
  <si>
    <t>ECONOMICS;SOCIAL SCIENCES, MATHEMATICAL METHODS;STATISTICS &amp; PROBABILITY</t>
  </si>
  <si>
    <t>SOCIOLOGY COMPASS</t>
  </si>
  <si>
    <t>PERSONNEL PSYCHOLOGY</t>
  </si>
  <si>
    <t>CHILD &amp; FAMILY SOCIAL WORK</t>
  </si>
  <si>
    <t>MEDICAL AND VETERINARY ENTOMOLOGY</t>
  </si>
  <si>
    <t>ENTOMOLOGY;VETERINARY SCIENCES</t>
  </si>
  <si>
    <t>PHOTODERMATOLOGY PHOTOIMMUNOLOGY &amp; PHOTOMEDICINE</t>
  </si>
  <si>
    <t>VETERINARY OPHTHALMOLOGY</t>
  </si>
  <si>
    <t>POLITICAL QUARTERLY</t>
  </si>
  <si>
    <t>ATMOSPHERIC SCIENCE LETTERS</t>
  </si>
  <si>
    <t>INTERNATIONAL JOURNAL OF COSMETIC SCIENCE</t>
  </si>
  <si>
    <t>JOURNAL OF THE ROYAL STATISTICAL SOCIETY SERIES A-STATISTICS IN SOCIETY</t>
  </si>
  <si>
    <t>SOCIAL SCIENCES, MATHEMATICAL METHODS;STATISTICS &amp; PROBABILITY</t>
  </si>
  <si>
    <t>CLINICAL TEACHER</t>
  </si>
  <si>
    <t>GENETIC EPIDEMIOLOGY</t>
  </si>
  <si>
    <t>GENETICS &amp; HEREDITY;MATHEMATICAL &amp; COMPUTATIONAL BIOLOGY;PUBLIC, ENVIRONMENTAL &amp; OCCUPATIONAL HEALTH</t>
  </si>
  <si>
    <t>GEOGRAPHY COMPASS</t>
  </si>
  <si>
    <t>ACUTE MEDICINE &amp; SURGERY</t>
  </si>
  <si>
    <t>JOURNAL OF EXPERIMENTAL ZOOLOGY PART A-ECOLOGICAL AND INTEGRATIVE PHYSIOLOGY</t>
  </si>
  <si>
    <t>AMERICAN ANTHROPOLOGIST</t>
  </si>
  <si>
    <t>MICROBIOLOGY AND IMMUNOLOGY</t>
  </si>
  <si>
    <t>AMERICAN JOURNAL OF MEDICAL GENETICS PART B-NEUROPSYCHIATRIC GENETICS</t>
  </si>
  <si>
    <t>GENETICS &amp; HEREDITY;PSYCHIATRY</t>
  </si>
  <si>
    <t>JOURNAL OF THE EXPERIMENTAL ANALYSIS OF BEHAVIOR</t>
  </si>
  <si>
    <t>BEHAVIORAL SCIENCES;PSYCHOLOGY, BIOLOGICAL;PSYCHOLOGY, EXPERIMENTAL</t>
  </si>
  <si>
    <t>MANAGERIAL AND DECISION ECONOMICS</t>
  </si>
  <si>
    <t>JOURNAL OF OCCUPATIONAL HEALTH</t>
  </si>
  <si>
    <t>CREATIVITY AND INNOVATION MANAGEMENT</t>
  </si>
  <si>
    <t>COLOR RESEARCH AND APPLICATION</t>
  </si>
  <si>
    <t>CHEMISTRY, APPLIED;ENGINEERING, CHEMICAL;IMAGING SCIENCE &amp; PHOTOGRAPHIC TECHNOLOGY;OPTICS</t>
  </si>
  <si>
    <t>CRIMINOLOGY</t>
  </si>
  <si>
    <t>NORTH AMERICAN JOURNAL OF FISHERIES MANAGEMENT</t>
  </si>
  <si>
    <t>JOURNAL OF CONTINGENCIES AND CRISIS MANAGEMENT</t>
  </si>
  <si>
    <t>JOURNAL OF CONSUMER AFFAIRS</t>
  </si>
  <si>
    <t>BUSINESS;ECONOMICS</t>
  </si>
  <si>
    <t>ENGINEERING REPORTS</t>
  </si>
  <si>
    <t>COMPUTER SCIENCE, INTERDISCIPLINARY APPLICATIONS;ENGINEERING, MULTIDISCIPLINARY;MATERIALS SCIENCE, MULTIDISCIPLINARY</t>
  </si>
  <si>
    <t>JOURNAL OF BUSINESS LOGISTICS</t>
  </si>
  <si>
    <t>PERMAFROST AND PERIGLACIAL PROCESSES</t>
  </si>
  <si>
    <t>GEOGRAPHY;GEOGRAPHY, PHYSICAL;GEOLOGY</t>
  </si>
  <si>
    <t>CHILD AND ADOLESCENT MENTAL HEALTH</t>
  </si>
  <si>
    <t>PEDIATRICS;PSYCHIATRY;PSYCHOLOGY, CLINICAL</t>
  </si>
  <si>
    <t>STRATEGIC ENTREPRENEURSHIP JOURNAL</t>
  </si>
  <si>
    <t>DEVELOPMENTAL NEUROBIOLOGY</t>
  </si>
  <si>
    <t>JOURNAL OF AVIAN BIOLOGY</t>
  </si>
  <si>
    <t>NATIONS AND NATIONALISM</t>
  </si>
  <si>
    <t>ETHNIC STUDIES;HISTORY;POLITICAL SCIENCE;SOCIOLOGY</t>
  </si>
  <si>
    <t>CLINICAL AND EXPERIMENTAL DENTAL RESEARCH</t>
  </si>
  <si>
    <t>WILEY INTERDISCIPLINARY REVIEWS-SYSTEMS BIOLOGY AND MEDICINE</t>
  </si>
  <si>
    <t>PARASITE IMMUNOLOGY</t>
  </si>
  <si>
    <t>IMMUNOLOGY;PARASITOLOGY</t>
  </si>
  <si>
    <t>FAMILY RELATIONS</t>
  </si>
  <si>
    <t>WILEY INTERDISCIPLINARY REVIEWS-ENERGY AND ENVIRONMENT</t>
  </si>
  <si>
    <t>JOURNAL OF LABELLED COMPOUNDS &amp; RADIOPHARMACEUTICALS</t>
  </si>
  <si>
    <t>BIOCHEMICAL RESEARCH METHODS;CHEMISTRY, ANALYTICAL;CHEMISTRY, MEDICINAL;PHARMACOLOGY &amp; PHARMACY</t>
  </si>
  <si>
    <t>IRRIGATION AND DRAINAGE</t>
  </si>
  <si>
    <t>JOURNAL OF SENSORY STUDIES</t>
  </si>
  <si>
    <t>ETRI JOURNAL</t>
  </si>
  <si>
    <t>ASIAN JOURNAL OF ENDOSCOPIC SURGERY</t>
  </si>
  <si>
    <t>THUNDERBIRD INTERNATIONAL BUSINESS REVIEW</t>
  </si>
  <si>
    <t>FLAVOUR AND FRAGRANCE JOURNAL</t>
  </si>
  <si>
    <t>ECOLOGY OF FRESHWATER FISH</t>
  </si>
  <si>
    <t>JOURNAL OF APPLIED SOCIAL PSYCHOLOGY</t>
  </si>
  <si>
    <t>OBESITY SCIENCE &amp; PRACTICE</t>
  </si>
  <si>
    <t>SOCIOLOGIA RURALIS</t>
  </si>
  <si>
    <t>GEOGRAPHY;SOCIOLOGY</t>
  </si>
  <si>
    <t>CHINESE JOURNAL OF ELECTRONICS</t>
  </si>
  <si>
    <t>LIMNOLOGY AND OCEANOGRAPHY-METHODS</t>
  </si>
  <si>
    <t>ANNALS OF NONINVASIVE ELECTROCARDIOLOGY</t>
  </si>
  <si>
    <t>JOURNAL OF APPLIED ECONOMETRICS</t>
  </si>
  <si>
    <t>IET SIGNAL PROCESSING</t>
  </si>
  <si>
    <t>COUNSELLING &amp; PSYCHOTHERAPY RESEARCH</t>
  </si>
  <si>
    <t>JOURNAL OF VETERINARY PHARMACOLOGY AND THERAPEUTICS</t>
  </si>
  <si>
    <t>PHARMACOLOGY &amp; PHARMACY;VETERINARY SCIENCES</t>
  </si>
  <si>
    <t>FISCAL STUDIES</t>
  </si>
  <si>
    <t>PROCEEDINGS OF THE LONDON MATHEMATICAL SOCIETY</t>
  </si>
  <si>
    <t>REAL ESTATE ECONOMICS</t>
  </si>
  <si>
    <t>CYTOPATHOLOGY</t>
  </si>
  <si>
    <t>JOURNAL OF THE AMERICAN COLLEGE OF EMERGENCY PHYSICIANS OPEN</t>
  </si>
  <si>
    <t>JOURNAL OF MONEY CREDIT AND BANKING</t>
  </si>
  <si>
    <t>MACROMOLECULAR SYMPOSIA</t>
  </si>
  <si>
    <t>JOURNAL OF PATHOLOGY CLINICAL RESEARCH</t>
  </si>
  <si>
    <t>LEARNED PUBLISHING</t>
  </si>
  <si>
    <t>REGIONAL SCIENCE POLICY AND PRACTICE</t>
  </si>
  <si>
    <t>NEUROPATHOLOGY</t>
  </si>
  <si>
    <t>JOURNAL OF SOFTWARE-EVOLUTION AND PROCESS</t>
  </si>
  <si>
    <t>JOURNAL OF INVESTIGATIVE AND CLINICAL DENTISTRY</t>
  </si>
  <si>
    <t>INFANT MENTAL HEALTH JOURNAL</t>
  </si>
  <si>
    <t>HELVETICA CHIMICA ACTA</t>
  </si>
  <si>
    <t>INTEGRATIVE ZOOLOGY</t>
  </si>
  <si>
    <t>GEOGRAPHICAL ANALYSIS</t>
  </si>
  <si>
    <t>ACR OPEN RHEUMATOLOGY</t>
  </si>
  <si>
    <t>HEMODIALYSIS INTERNATIONAL</t>
  </si>
  <si>
    <t>GRASS AND FORAGE SCIENCE</t>
  </si>
  <si>
    <t>GERODONTOLOGY</t>
  </si>
  <si>
    <t>DENTISTRY, ORAL SURGERY &amp; MEDICINE;GERIATRICS &amp; GERONTOLOGY</t>
  </si>
  <si>
    <t>VETERINARY DERMATOLOGY</t>
  </si>
  <si>
    <t>DERMATOLOGY;VETERINARY SCIENCES</t>
  </si>
  <si>
    <t>ANIMAL MODELS AND EXPERIMENTAL MEDICINE</t>
  </si>
  <si>
    <t>JOURNAL OF BUSINESS FINANCE &amp; ACCOUNTING</t>
  </si>
  <si>
    <t>FISHERIES OCEANOGRAPHY</t>
  </si>
  <si>
    <t>FISHERIES;OCEANOGRAPHY</t>
  </si>
  <si>
    <t>FISHERIES MANAGEMENT AND ECOLOGY</t>
  </si>
  <si>
    <t>INTERNATIONAL JOURNAL OF CHEMICAL KINETICS</t>
  </si>
  <si>
    <t>DEVELOPMENT GROWTH &amp; DIFFERENTIATION</t>
  </si>
  <si>
    <t>SPECIAL CARE IN DENTISTRY</t>
  </si>
  <si>
    <t>CLINICAL PHYSIOLOGY AND FUNCTIONAL IMAGING</t>
  </si>
  <si>
    <t>NUTRITION BULLETIN</t>
  </si>
  <si>
    <t>JOURNAL OF VETERINARY EMERGENCY AND CRITICAL CARE</t>
  </si>
  <si>
    <t>MATERIALWISSENSCHAFT UND WERKSTOFFTECHNIK</t>
  </si>
  <si>
    <t>EUROPEAN JOURNAL OF ORAL SCIENCES</t>
  </si>
  <si>
    <t>ECONOMIC HISTORY REVIEW</t>
  </si>
  <si>
    <t>GENES TO CELLS</t>
  </si>
  <si>
    <t>APPLIED STOCHASTIC MODELS IN BUSINESS AND INDUSTRY</t>
  </si>
  <si>
    <t>MATHEMATICS, APPLIED;MATHEMATICS, INTERDISCIPLINARY APPLICATIONS;OPERATIONS RESEARCH &amp; MANAGEMENT SCIENCE;STATISTICS &amp; PROBABILITY</t>
  </si>
  <si>
    <t>PAPERS IN PALAEONTOLOGY</t>
  </si>
  <si>
    <t>AGRIBUSINESS</t>
  </si>
  <si>
    <t>AGRICULTURAL ECONOMICS &amp; POLICY;ECONOMICS;FOOD SCIENCE &amp; TECHNOLOGY</t>
  </si>
  <si>
    <t>FASEB BIOADVANCES</t>
  </si>
  <si>
    <t>VETERINARY RADIOLOGY &amp; ULTRASOUND</t>
  </si>
  <si>
    <t>BIOCHEMISTRY AND MOLECULAR BIOLOGY EDUCATION</t>
  </si>
  <si>
    <t>BIOCHEMISTRY &amp; MOLECULAR BIOLOGY;EDUCATION, SCIENTIFIC DISCIPLINES</t>
  </si>
  <si>
    <t>NURSING INQUIRY</t>
  </si>
  <si>
    <t>AUSTRALIAN JOURNAL OF RURAL HEALTH</t>
  </si>
  <si>
    <t>JOURNAL OF PHYTOPATHOLOGY</t>
  </si>
  <si>
    <t>IMMUNITY INFLAMMATION AND DISEASE</t>
  </si>
  <si>
    <t>MATHEMATICAL FINANCE</t>
  </si>
  <si>
    <t>BUSINESS, FINANCE;ECONOMICS;MATHEMATICS, APPLIED;MATHEMATICS, INTERDISCIPLINARY APPLICATIONS;SOCIAL SCIENCES, MATHEMATICAL METHODS</t>
  </si>
  <si>
    <t>JOURNAL OF BEHAVIORAL DECISION MAKING</t>
  </si>
  <si>
    <t>AUSTRAL ENTOMOLOGY</t>
  </si>
  <si>
    <t>AUSTRALIAN JOURNAL OF GRAPE AND WINE RESEARCH</t>
  </si>
  <si>
    <t>FOOD SCIENCE &amp; TECHNOLOGY;HORTICULTURE</t>
  </si>
  <si>
    <t>HEALTH INFORMATION AND LIBRARIES JOURNAL</t>
  </si>
  <si>
    <t>FINANCIAL MANAGEMENT</t>
  </si>
  <si>
    <t>INTERNATIONAL JOURNAL OF APPLIED GLASS SCIENCE</t>
  </si>
  <si>
    <t>JOURNAL OF MARITAL AND FAMILY THERAPY</t>
  </si>
  <si>
    <t>TRANSFUSION MEDICINE</t>
  </si>
  <si>
    <t>ASIA-PACIFIC PSYCHIATRY</t>
  </si>
  <si>
    <t>JAPAN JOURNAL OF NURSING SCIENCE</t>
  </si>
  <si>
    <t>INTERNATIONAL JOURNAL OF OSTEOARCHAEOLOGY</t>
  </si>
  <si>
    <t>JOURNAL OF PUBLIC HEALTH DENTISTRY</t>
  </si>
  <si>
    <t>CITY &amp; COMMUNITY</t>
  </si>
  <si>
    <t>SOCIOLOGY;URBAN STUDIES</t>
  </si>
  <si>
    <t>AUSTRALIAN JOURNAL OF AGRICULTURAL AND RESOURCE ECONOMICS</t>
  </si>
  <si>
    <t>AGRICULTURAL ECONOMICS &amp; POLICY;AGRONOMY;ECONOMICS</t>
  </si>
  <si>
    <t>LUTS-LOWER URINARY TRACT SYMPTOMS</t>
  </si>
  <si>
    <t>WILEY INTERDISCIPLINARY REVIEWS-DEVELOPMENTAL BIOLOGY</t>
  </si>
  <si>
    <t>JOURNAL OF SUPPLY CHAIN MANAGEMENT</t>
  </si>
  <si>
    <t>JOURNAL OF ACCOUNTING RESEARCH</t>
  </si>
  <si>
    <t>INTERNATIONAL JOURNAL OF OLDER PEOPLE NURSING</t>
  </si>
  <si>
    <t>WILEY INTERDISCIPLINARY REVIEWS-COGNITIVE SCIENCE</t>
  </si>
  <si>
    <t>JOURNAL OF THE ROYAL STATISTICAL SOCIETY SERIES C-APPLIED STATISTICS</t>
  </si>
  <si>
    <t>JOURNAL OF MOLECULAR RECOGNITION</t>
  </si>
  <si>
    <t>CRYSTAL RESEARCH AND TECHNOLOGY</t>
  </si>
  <si>
    <t>CRYSTALLOGRAPHY</t>
  </si>
  <si>
    <t>PACKAGING TECHNOLOGY AND SCIENCE</t>
  </si>
  <si>
    <t>ENGINEERING, MANUFACTURING;FOOD SCIENCE &amp; TECHNOLOGY</t>
  </si>
  <si>
    <t>JOURNAL OF PEPTIDE SCIENCE</t>
  </si>
  <si>
    <t>REVIEW OF DEVELOPMENT ECONOMICS</t>
  </si>
  <si>
    <t>IET COMPUTER VISION</t>
  </si>
  <si>
    <t>PEPTIDE SCIENCE</t>
  </si>
  <si>
    <t>TRANSACTIONS OF THE AMERICAN FISHERIES SOCIETY</t>
  </si>
  <si>
    <t>ASIA PACIFIC JOURNAL OF HUMAN RESOURCES</t>
  </si>
  <si>
    <t>AEM EDUCATION AND TRAINING</t>
  </si>
  <si>
    <t>MIND &amp; LANGUAGE</t>
  </si>
  <si>
    <t>BUSINESS STRATEGY AND DEVELOPMENT</t>
  </si>
  <si>
    <t>BUSINESS;ENVIRONMENTAL STUDIES</t>
  </si>
  <si>
    <t>AUSTRALIAN DENTAL JOURNAL</t>
  </si>
  <si>
    <t>JOR SPINE</t>
  </si>
  <si>
    <t>CYTOSKELETON</t>
  </si>
  <si>
    <t>RESEARCH IN NURSING &amp; HEALTH</t>
  </si>
  <si>
    <t>HEALTH CARE SCIENCES &amp; SERVICES;NURSING</t>
  </si>
  <si>
    <t>NUMERICAL LINEAR ALGEBRA WITH APPLICATIONS</t>
  </si>
  <si>
    <t>BRITISH JOURNAL OF CLINICAL PSYCHOLOGY</t>
  </si>
  <si>
    <t>AUSTRALIAN OCCUPATIONAL THERAPY JOURNAL</t>
  </si>
  <si>
    <t>GEOGRAPHICAL JOURNAL</t>
  </si>
  <si>
    <t>INFANCY</t>
  </si>
  <si>
    <t>WILDLIFE SOCIETY BULLETIN</t>
  </si>
  <si>
    <t>BIODIVERSITY CONSERVATION;ECOLOGY;ZOOLOGY</t>
  </si>
  <si>
    <t>ENVIRONMENTAL POLICY AND GOVERNANCE</t>
  </si>
  <si>
    <t>AUSTRALIAN ENDODONTIC JOURNAL</t>
  </si>
  <si>
    <t>AUSTRALIAN VETERINARY JOURNAL</t>
  </si>
  <si>
    <t>PROCESS SAFETY PROGRESS</t>
  </si>
  <si>
    <t>EVOLUTIONARY ANTHROPOLOGY</t>
  </si>
  <si>
    <t>JOURNAL OF THE LONDON MATHEMATICAL SOCIETY-SECOND SERIES</t>
  </si>
  <si>
    <t>AGRICULTURAL AND FOREST ENTOMOLOGY</t>
  </si>
  <si>
    <t>DEVELOPMENT POLICY REVIEW</t>
  </si>
  <si>
    <t>AFRICAN DEVELOPMENT REVIEW-REVUE AFRICAINE DE DEVELOPPEMENT</t>
  </si>
  <si>
    <t>LIPIDS</t>
  </si>
  <si>
    <t>JOURNAL OF NEUROPSYCHOLOGY</t>
  </si>
  <si>
    <t>CAMPBELL SYSTEMATIC REVIEWS</t>
  </si>
  <si>
    <t>JOURNAL OF FAMILY THEORY &amp; REVIEW</t>
  </si>
  <si>
    <t>FAMILY STUDIES</t>
  </si>
  <si>
    <t>SOCIOLOGICAL FORUM</t>
  </si>
  <si>
    <t>INTERNET TECHNOLOGY LETTERS</t>
  </si>
  <si>
    <t>VIEW</t>
  </si>
  <si>
    <t>MATERIALS SCIENCE, BIOMATERIALS;NANOSCIENCE &amp; NANOTECHNOLOGY</t>
  </si>
  <si>
    <t>ANNALS OF HUMAN GENETICS</t>
  </si>
  <si>
    <t>X-RAY SPECTROMETRY</t>
  </si>
  <si>
    <t>EUROPEAN FINANCIAL MANAGEMENT</t>
  </si>
  <si>
    <t>RURAL SOCIOLOGY</t>
  </si>
  <si>
    <t>JOURNAL OF COMMUNITY &amp; APPLIED SOCIAL PSYCHOLOGY</t>
  </si>
  <si>
    <t>FOREST PATHOLOGY</t>
  </si>
  <si>
    <t>PHYSIOTHERAPY RESEARCH INTERNATIONAL</t>
  </si>
  <si>
    <t>BRITISH JOURNAL OF INDUSTRIAL RELATIONS</t>
  </si>
  <si>
    <t>NETWORKS</t>
  </si>
  <si>
    <t>COMPUTER SCIENCE, HARDWARE &amp; ARCHITECTURE;OPERATIONS RESEARCH &amp; MANAGEMENT SCIENCE</t>
  </si>
  <si>
    <t>PSYCH JOURNAL</t>
  </si>
  <si>
    <t>ANATOMIA HISTOLOGIA EMBRYOLOGIA</t>
  </si>
  <si>
    <t>ANATOMY &amp; MORPHOLOGY;VETERINARY SCIENCES</t>
  </si>
  <si>
    <t>STUDIES IN APPLIED MATHEMATICS</t>
  </si>
  <si>
    <t>INTERNATIONAL REVIEW OF FINANCE</t>
  </si>
  <si>
    <t>COLORATION TECHNOLOGY</t>
  </si>
  <si>
    <t>SMALL STRUCTURES</t>
  </si>
  <si>
    <t>JOURNAL OF CLINICAL ULTRASOUND</t>
  </si>
  <si>
    <t>CANCER REPORTS</t>
  </si>
  <si>
    <t>BIOLOGY OF THE CELL</t>
  </si>
  <si>
    <t>SOCIAL ANTHROPOLOGY</t>
  </si>
  <si>
    <t>IET INFORMATION SECURITY</t>
  </si>
  <si>
    <t>POLICY AND INTERNET</t>
  </si>
  <si>
    <t>COMMUNICATION;POLITICAL SCIENCE</t>
  </si>
  <si>
    <t>AUSTRALIAN ACCOUNTING REVIEW</t>
  </si>
  <si>
    <t>JOURNAL OF AGRARIAN CHANGE</t>
  </si>
  <si>
    <t>JOURNAL OF REGIONAL SCIENCE</t>
  </si>
  <si>
    <t>NONPROFIT MANAGEMENT &amp; LEADERSHIP</t>
  </si>
  <si>
    <t>MANAGEMENT;PUBLIC ADMINISTRATION</t>
  </si>
  <si>
    <t>WEATHER</t>
  </si>
  <si>
    <t>GENESIS</t>
  </si>
  <si>
    <t>JOURNAL OF PUBLIC ECONOMIC THEORY</t>
  </si>
  <si>
    <t>INTERNATIONAL JOURNAL OF DENTAL HYGIENE</t>
  </si>
  <si>
    <t>REVIEW OF INCOME AND WEALTH</t>
  </si>
  <si>
    <t>IET BIOMETRICS</t>
  </si>
  <si>
    <t>FOREIGN LANGUAGE ANNALS</t>
  </si>
  <si>
    <t>ASTRONOMISCHE NACHRICHTEN</t>
  </si>
  <si>
    <t>BULLETIN OF THE LONDON MATHEMATICAL SOCIETY</t>
  </si>
  <si>
    <t>BRITISH JOURNAL OF MATHEMATICAL &amp; STATISTICAL PSYCHOLOGY</t>
  </si>
  <si>
    <t>MATHEMATICS, INTERDISCIPLINARY APPLICATIONS;PSYCHOLOGY, EXPERIMENTAL;PSYCHOLOGY, MATHEMATICAL;STATISTICS &amp; PROBABILITY</t>
  </si>
  <si>
    <t>NAVAL RESEARCH LOGISTICS</t>
  </si>
  <si>
    <t>ENGINEERING, MARINE;OPERATIONS RESEARCH &amp; MANAGEMENT SCIENCE</t>
  </si>
  <si>
    <t>IET NETWORKS</t>
  </si>
  <si>
    <t>BIOPOLYMERS</t>
  </si>
  <si>
    <t>MOLECULAR ORAL MICROBIOLOGY</t>
  </si>
  <si>
    <t>DENTISTRY, ORAL SURGERY &amp; MEDICINE;MICROBIOLOGY</t>
  </si>
  <si>
    <t>CLEAN-SOIL AIR WATER</t>
  </si>
  <si>
    <t>ENVIRONMENTAL SCIENCES;GREEN &amp; SUSTAINABLE SCIENCE &amp; TECHNOLOGY;MARINE &amp; FRESHWATER BIOLOGY;WATER RESOURCES</t>
  </si>
  <si>
    <t>WORLD MEDICAL &amp; HEALTH POLICY</t>
  </si>
  <si>
    <t>BEHAVIORAL SCIENCES &amp; THE LAW</t>
  </si>
  <si>
    <t>LAW;MEDICINE, LEGAL;PSYCHOLOGY, APPLIED</t>
  </si>
  <si>
    <t>MUSCULOSKELETAL CARE</t>
  </si>
  <si>
    <t>JOURNAL OF GRAPH THEORY</t>
  </si>
  <si>
    <t>WILDLIFE BIOLOGY</t>
  </si>
  <si>
    <t>PHILOSOPHY COMPASS</t>
  </si>
  <si>
    <t>JOURNAL OF RESEARCH IN READING</t>
  </si>
  <si>
    <t>QUANTITATIVE ECONOMICS</t>
  </si>
  <si>
    <t>ASIAN JOURNAL OF SOCIAL PSYCHOLOGY</t>
  </si>
  <si>
    <t>CHILDREN &amp; SOCIETY</t>
  </si>
  <si>
    <t>PHARMACEUTICAL STATISTICS</t>
  </si>
  <si>
    <t>PHARMACOLOGY &amp; PHARMACY;STATISTICS &amp; PROBABILITY</t>
  </si>
  <si>
    <t>ENVIRONMETRICS</t>
  </si>
  <si>
    <t>INTERNATIONAL JOURNAL OF IMMUNOGENETICS</t>
  </si>
  <si>
    <t>WEED RESEARCH</t>
  </si>
  <si>
    <t>AFRICAN JOURNAL OF ECOLOGY</t>
  </si>
  <si>
    <t>GEOARCHAEOLOGY-AN INTERNATIONAL JOURNAL</t>
  </si>
  <si>
    <t>ARCHAEOLOGY;GEOSCIENCES, MULTIDISCIPLINARY</t>
  </si>
  <si>
    <t>SYNAPSE</t>
  </si>
  <si>
    <t>HUMAN RESOURCE DEVELOPMENT QUARTERLY</t>
  </si>
  <si>
    <t>INDUSTRIAL RELATIONS &amp; LABOR;MANAGEMENT;PSYCHOLOGY, APPLIED</t>
  </si>
  <si>
    <t>IET ENERGY SYSTEMS INTEGRATION</t>
  </si>
  <si>
    <t>EUROPEAN JOURNAL OF EDUCATION</t>
  </si>
  <si>
    <t>JOURNAL OF ECONOMICS &amp; MANAGEMENT STRATEGY</t>
  </si>
  <si>
    <t>RANDOM STRUCTURES &amp; ALGORITHMS</t>
  </si>
  <si>
    <t>COMPUTER SCIENCE, SOFTWARE ENGINEERING;MATHEMATICS;MATHEMATICS, APPLIED</t>
  </si>
  <si>
    <t>NEAR SURFACE GEOPHYSICS</t>
  </si>
  <si>
    <t>RESPIROLOGY CASE REPORTS</t>
  </si>
  <si>
    <t>READING TEACHER</t>
  </si>
  <si>
    <t>BRITISH JOURNAL OF DEVELOPMENTAL PSYCHOLOGY</t>
  </si>
  <si>
    <t>GLOBAL NETWORKS-A JOURNAL OF TRANSNATIONAL AFFAIRS</t>
  </si>
  <si>
    <t>ANTHROPOLOGY;GEOGRAPHY;SOCIOLOGY</t>
  </si>
  <si>
    <t>NORTH AMERICAN JOURNAL OF AQUACULTURE</t>
  </si>
  <si>
    <t>JOURNAL OF EXPERIMENTAL ZOOLOGY PART B-MOLECULAR AND DEVELOPMENTAL EVOLUTION</t>
  </si>
  <si>
    <t>DEVELOPMENTAL BIOLOGY;EVOLUTIONARY BIOLOGY;ZOOLOGY</t>
  </si>
  <si>
    <t>JOURNAL OF COUNSELING AND DEVELOPMENT</t>
  </si>
  <si>
    <t>IET CYBER-PHYSICAL SYSTEMS: THEORY &amp; APPLICATIONS</t>
  </si>
  <si>
    <t>COMPUTER SCIENCE, INFORMATION SYSTEMS;COMPUTER SCIENCE, INTERDISCIPLINARY APPLICATIONS;ENGINEERING, ELECTRICAL &amp; ELECTRONIC</t>
  </si>
  <si>
    <t>CORPORATE GOVERNANCE-AN INTERNATIONAL REVIEW</t>
  </si>
  <si>
    <t>VETERINARY CLINICAL PATHOLOGY</t>
  </si>
  <si>
    <t>MEDICAL ANTHROPOLOGY QUARTERLY</t>
  </si>
  <si>
    <t>ANTHROPOLOGY;PUBLIC, ENVIRONMENTAL &amp; OCCUPATIONAL HEALTH;SOCIAL SCIENCES, BIOMEDICAL</t>
  </si>
  <si>
    <t>HEALTH SCIENCE REPORTS</t>
  </si>
  <si>
    <t>ZOO BIOLOGY</t>
  </si>
  <si>
    <t>VETERINARY SCIENCES;ZOOLOGY</t>
  </si>
  <si>
    <t>REVIEW OF EUROPEAN COMPARATIVE &amp; INTERNATIONAL ENVIRONMENTAL LAW</t>
  </si>
  <si>
    <t>ENVIRONMENTAL STUDIES;LAW</t>
  </si>
  <si>
    <t>JOURNAL OF ADOLESCENT &amp; ADULT LITERACY</t>
  </si>
  <si>
    <t>INTERNATIONAL ECONOMIC REVIEW</t>
  </si>
  <si>
    <t>POPULATION ECOLOGY</t>
  </si>
  <si>
    <t>BIOELECTROMAGNETICS</t>
  </si>
  <si>
    <t>INTERNATIONAL JOURNAL OF SELECTION AND ASSESSMENT</t>
  </si>
  <si>
    <t>SYSTEMS ENGINEERING</t>
  </si>
  <si>
    <t>NORDIC JOURNAL OF BOTANY</t>
  </si>
  <si>
    <t>DEVELOPING WORLD BIOETHICS</t>
  </si>
  <si>
    <t>IET OPTOELECTRONICS</t>
  </si>
  <si>
    <t>JOURNAL FOR THE SCIENTIFIC STUDY OF RELIGION</t>
  </si>
  <si>
    <t>INTERNATIONAL JOURNAL OF SATELLITE COMMUNICATIONS AND NETWORKING</t>
  </si>
  <si>
    <t>ENGINEERING, AEROSPACE;TELECOMMUNICATIONS</t>
  </si>
  <si>
    <t>LAW &amp; SOCIETY REVIEW</t>
  </si>
  <si>
    <t>LAW;SOCIOLOGY</t>
  </si>
  <si>
    <t>LETHAIA</t>
  </si>
  <si>
    <t>STRATEGIC CHANGE-BRIEFINGS IN ENTREPRENEURIAL FINANCE</t>
  </si>
  <si>
    <t>EVOLUTION &amp; DEVELOPMENT</t>
  </si>
  <si>
    <t>DEVELOPMENTAL BIOLOGY;EVOLUTIONARY BIOLOGY;GENETICS &amp; HEREDITY</t>
  </si>
  <si>
    <t>INTERNATIONAL STATISTICAL REVIEW</t>
  </si>
  <si>
    <t>ELECTRONIC JOURNAL OF INFORMATION SYSTEMS IN DEVELOPING COUNTRIES</t>
  </si>
  <si>
    <t>NEW TECHNOLOGY WORK AND EMPLOYMENT</t>
  </si>
  <si>
    <t>ERGONOMICS;MANAGEMENT</t>
  </si>
  <si>
    <t>HIGHER EDUCATION QUARTERLY</t>
  </si>
  <si>
    <t>LEARNING HEALTH SYSTEMS</t>
  </si>
  <si>
    <t>ENTOMOLOGICAL RESEARCH</t>
  </si>
  <si>
    <t>IET SOFTWARE</t>
  </si>
  <si>
    <t>AGGREGATE</t>
  </si>
  <si>
    <t>CHEMISTRY, MULTIDISCIPLINARY;CHEMISTRY, PHYSICAL;MATERIALS SCIENCE, MULTIDISCIPLINARY</t>
  </si>
  <si>
    <t>CHILD ABUSE REVIEW</t>
  </si>
  <si>
    <t>CHINA &amp; WORLD ECONOMY</t>
  </si>
  <si>
    <t>MODERN LAW REVIEW</t>
  </si>
  <si>
    <t>ISLAND ARC</t>
  </si>
  <si>
    <t>JOURNAL OF THE ROYAL ANTHROPOLOGICAL INSTITUTE</t>
  </si>
  <si>
    <t>CANADIAN GEOGRAPHER-GEOGRAPHE CANADIEN</t>
  </si>
  <si>
    <t>PERSONALITY AND MENTAL HEALTH</t>
  </si>
  <si>
    <t>PSYCHIATRY;PSYCHOLOGY, SOCIAL</t>
  </si>
  <si>
    <t>JOURNAL OF MEDICAL RADIATION SCIENCES</t>
  </si>
  <si>
    <t>NURSING PHILOSOPHY</t>
  </si>
  <si>
    <t>CANADIAN JOURNAL OF ADMINISTRATIVE SCIENCES-REVUE CANADIENNE DES SCIENCES DE L ADMINISTRATION</t>
  </si>
  <si>
    <t>KNOWLEDGE AND PROCESS MANAGEMENT</t>
  </si>
  <si>
    <t>IET WIRELESS SENSOR SYSTEMS</t>
  </si>
  <si>
    <t>VIETNAM JOURNAL OF CHEMISTRY</t>
  </si>
  <si>
    <t>JOURNAL OF INTERNATIONAL DEVELOPMENT</t>
  </si>
  <si>
    <t>SCANDINAVIAN JOURNAL OF ECONOMICS</t>
  </si>
  <si>
    <t>RAND JOURNAL OF ECONOMICS</t>
  </si>
  <si>
    <t>SOCIAL ISSUES AND POLICY REVIEW</t>
  </si>
  <si>
    <t>WILEY INTERDISCIPLINARY REVIEWS-COMPUTATIONAL STATISTICS</t>
  </si>
  <si>
    <t>ACTA ZOOLOGICA</t>
  </si>
  <si>
    <t>REVIEW OF INTERNATIONAL ECONOMICS</t>
  </si>
  <si>
    <t>JOURNAL OF AQUATIC ANIMAL HEALTH</t>
  </si>
  <si>
    <t>FISHERIES;VETERINARY SCIENCES</t>
  </si>
  <si>
    <t>EDUCATIONAL MEASUREMENT-ISSUES AND PRACTICE</t>
  </si>
  <si>
    <t>CURRICULUM JOURNAL</t>
  </si>
  <si>
    <t>JOURNAL OF APPLIED PHILOSOPHY</t>
  </si>
  <si>
    <t>GEOGRAPHICAL RESEARCH</t>
  </si>
  <si>
    <t>AORN JOURNAL</t>
  </si>
  <si>
    <t>DEPOSITIONAL RECORD</t>
  </si>
  <si>
    <t>JOURNAL OF RISK AND INSURANCE</t>
  </si>
  <si>
    <t>INTERNATIONAL JOURNAL OF SOCIAL WELFARE</t>
  </si>
  <si>
    <t>FINANCIAL ACCOUNTABILITY &amp; MANAGEMENT</t>
  </si>
  <si>
    <t>SCANDINAVIAN JOURNAL OF STATISTICS</t>
  </si>
  <si>
    <t>SOUTHERN ECONOMIC JOURNAL</t>
  </si>
  <si>
    <t>CHEMBIOENG REVIEWS</t>
  </si>
  <si>
    <t>WORLD ENGLISHES</t>
  </si>
  <si>
    <t>AUSTRALIAN JOURNAL OF PUBLIC ADMINISTRATION</t>
  </si>
  <si>
    <t>JOURNAL OF POLICY AND PRACTICE IN INTELLECTUAL DISABILITIES</t>
  </si>
  <si>
    <t>HEALTH POLICY &amp; SERVICES;REHABILITATION</t>
  </si>
  <si>
    <t>JOURNAL OF GENERAL AND FAMILY MEDICINE</t>
  </si>
  <si>
    <t>HUMAN FACTORS AND ERGONOMICS IN MANUFACTURING &amp; SERVICE INDUSTRIES</t>
  </si>
  <si>
    <t>ENGINEERING, MANUFACTURING;ERGONOMICS</t>
  </si>
  <si>
    <t>REVIEW OF POLICY RESEARCH</t>
  </si>
  <si>
    <t>MIND BRAIN AND EDUCATION</t>
  </si>
  <si>
    <t>JOURNAL OF PLANT REGISTRATIONS</t>
  </si>
  <si>
    <t>METROECONOMICA</t>
  </si>
  <si>
    <t>HUMAN PSYCHOPHARMACOLOGY-CLINICAL AND EXPERIMENTAL</t>
  </si>
  <si>
    <t>CLINICAL NEUROLOGY;PHARMACOLOGY &amp; PHARMACY;PSYCHIATRY;PSYCHOLOGY</t>
  </si>
  <si>
    <t>ANNALS OF PUBLIC AND COOPERATIVE ECONOMICS</t>
  </si>
  <si>
    <t>INTERNATIONAL JOURNAL OF EXPERIMENTAL PATHOLOGY</t>
  </si>
  <si>
    <t>ARCHAEOLOGICAL PROSPECTION</t>
  </si>
  <si>
    <t>CANADIAN REVIEW OF SOCIOLOGY-REVUE CANADIENNE DE SOCIOLOGIE</t>
  </si>
  <si>
    <t>LEGISLATIVE STUDIES QUARTERLY</t>
  </si>
  <si>
    <t>STRAIN</t>
  </si>
  <si>
    <t>PHYCOLOGICAL RESEARCH</t>
  </si>
  <si>
    <t>INTERNATIONAL JOURNAL OF NETWORK MANAGEMENT</t>
  </si>
  <si>
    <t>JOURNAL OF PHILOSOPHY OF EDUCATION</t>
  </si>
  <si>
    <t>EDUCATION &amp; EDUCATIONAL RESEARCH;HISTORY OF SOCIAL SCIENCES</t>
  </si>
  <si>
    <t>JOURNAL OF RESEARCH IN SPECIAL EDUCATIONAL NEEDS</t>
  </si>
  <si>
    <t>HEALTHCARE TECHNOLOGY LETTERS</t>
  </si>
  <si>
    <t>PERSPECTIVES ON SEXUAL AND REPRODUCTIVE HEALTH</t>
  </si>
  <si>
    <t>DEMOGRAPHY;FAMILY STUDIES</t>
  </si>
  <si>
    <t>ENTOMOLOGICAL SCIENCE</t>
  </si>
  <si>
    <t>SEPARATION SCIENCE PLUS</t>
  </si>
  <si>
    <t>PERSONAL RELATIONSHIPS</t>
  </si>
  <si>
    <t>COMMUNICATION;FAMILY STUDIES;PSYCHOLOGY, SOCIAL</t>
  </si>
  <si>
    <t>ECONOMICA</t>
  </si>
  <si>
    <t>SOCIOLOGICAL INQUIRY</t>
  </si>
  <si>
    <t>STUDIES IN FAMILY PLANNING</t>
  </si>
  <si>
    <t>DEMOGRAPHY;FAMILY STUDIES;PUBLIC, ENVIRONMENTAL &amp; OCCUPATIONAL HEALTH</t>
  </si>
  <si>
    <t>ASIAN ECONOMIC POLICY REVIEW</t>
  </si>
  <si>
    <t>ASIA PACIFIC VIEWPOINT</t>
  </si>
  <si>
    <t>AREA STUDIES;GEOGRAPHY</t>
  </si>
  <si>
    <t>SYMBOLIC INTERACTION</t>
  </si>
  <si>
    <t>GEOSCIENCE DATA JOURNAL</t>
  </si>
  <si>
    <t>INFANT AND CHILD DEVELOPMENT</t>
  </si>
  <si>
    <t>CANADIAN JOURNAL OF ECONOMICS-REVUE CANADIENNE D ECONOMIQUE</t>
  </si>
  <si>
    <t>MACROMOLECULAR REACTION ENGINEERING</t>
  </si>
  <si>
    <t>MACROMOLECULAR THEORY AND SIMULATIONS</t>
  </si>
  <si>
    <t>EUROPEAN JOURNAL OF PHILOSOPHY</t>
  </si>
  <si>
    <t>CONTEMPORARY ECONOMIC POLICY</t>
  </si>
  <si>
    <t>NATURAL RESOURCE MODELING</t>
  </si>
  <si>
    <t>ENVIRONMENTAL SCIENCES;MATHEMATICS, INTERDISCIPLINARY APPLICATIONS</t>
  </si>
  <si>
    <t>ECOLOGICAL MANAGEMENT &amp; RESTORATION</t>
  </si>
  <si>
    <t>IET NANODIELECTRICS</t>
  </si>
  <si>
    <t>ENGINEERING, ELECTRICAL &amp; ELECTRONIC;MATERIALS SCIENCE, MULTIDISCIPLINARY;NANOSCIENCE &amp; NANOTECHNOLOGY</t>
  </si>
  <si>
    <t>TESOL JOURNAL</t>
  </si>
  <si>
    <t>RISK HAZARDS &amp; CRISIS IN PUBLIC POLICY</t>
  </si>
  <si>
    <t>AUSTRALIAN JOURNAL OF SOCIAL ISSUES</t>
  </si>
  <si>
    <t>LANGUAGE AND LINGUISTICS COMPASS</t>
  </si>
  <si>
    <t>BEHAVIORAL INTERVENTIONS</t>
  </si>
  <si>
    <t>JOURNAL OF TIME SERIES ANALYSIS</t>
  </si>
  <si>
    <t>SINGAPORE JOURNAL OF TROPICAL GEOGRAPHY</t>
  </si>
  <si>
    <t>REVIEW OF EDUCATION</t>
  </si>
  <si>
    <t>GRASSLAND SCIENCE</t>
  </si>
  <si>
    <t>JOURNAL OF EMPIRICAL LEGAL STUDIES</t>
  </si>
  <si>
    <t>JOURNAL OF POLITICAL PHILOSOPHY</t>
  </si>
  <si>
    <t>ETHICS;POLITICAL SCIENCE</t>
  </si>
  <si>
    <t>JOURNAL OF MULTI-CRITERIA DECISION ANALYSIS</t>
  </si>
  <si>
    <t>DYSLEXIA</t>
  </si>
  <si>
    <t>EDUCATION, SPECIAL;PSYCHOLOGY, EDUCATIONAL;REHABILITATION</t>
  </si>
  <si>
    <t>CAREER DEVELOPMENT QUARTERLY</t>
  </si>
  <si>
    <t>MARINE AND COASTAL FISHERIES</t>
  </si>
  <si>
    <t>INTERNATIONAL JOURNAL OF AUDITING</t>
  </si>
  <si>
    <t>JOURNAL OF FAMILY THERAPY</t>
  </si>
  <si>
    <t>EUROCHOICES</t>
  </si>
  <si>
    <t>AGRICULTURAL ECONOMICS &amp; POLICY</t>
  </si>
  <si>
    <t>MARINE ECOLOGY-AN EVOLUTIONARY PERSPECTIVE</t>
  </si>
  <si>
    <t>LUBRICATION SCIENCE</t>
  </si>
  <si>
    <t>AGRICULTURAL &amp; ENVIRONMENTAL LETTERS</t>
  </si>
  <si>
    <t>AGRICULTURE, MULTIDISCIPLINARY;ENVIRONMENTAL SCIENCES</t>
  </si>
  <si>
    <t>MODERN CROP PROTECTION COMPOUNDS, VOLS 1-3, 3RD EDITION</t>
  </si>
  <si>
    <t>JOURNAL OF TOPOLOGY</t>
  </si>
  <si>
    <t>BIOPHARMACEUTICS &amp; DRUG DISPOSITION</t>
  </si>
  <si>
    <t>ASIA &amp; THE PACIFIC POLICY STUDIES</t>
  </si>
  <si>
    <t>PHYSIOLOGICAL ENTOMOLOGY</t>
  </si>
  <si>
    <t>PEDIATRIC INVESTIGATION</t>
  </si>
  <si>
    <t>CHEMSYSTEMSCHEM</t>
  </si>
  <si>
    <t>MANCHESTER SCHOOL</t>
  </si>
  <si>
    <t>SECURITY AND PRIVACY</t>
  </si>
  <si>
    <t>CONSTELLATIONS-AN INTERNATIONAL JOURNAL OF CRITICAL AND DEMOCRATIC THEORY</t>
  </si>
  <si>
    <t>COMPUTER ANIMATION AND VIRTUAL WORLDS</t>
  </si>
  <si>
    <t>REMEDIATION-THE JOURNAL OF ENVIRONMENTAL CLEANUP COSTS TECHNOLOGIES &amp; TECHNIQUES</t>
  </si>
  <si>
    <t>AMERICAN ETHNOLOGIST</t>
  </si>
  <si>
    <t>CROP FORAGE &amp; TURFGRASS MANAGEMENT</t>
  </si>
  <si>
    <t>VETERINARY RECORD CASE REPORTS</t>
  </si>
  <si>
    <t>BRITISH JOURNAL OF LEARNING DISABILITIES</t>
  </si>
  <si>
    <t>ANTHROPOLOGY TODAY</t>
  </si>
  <si>
    <t>LITERACY</t>
  </si>
  <si>
    <t>KYKLOS</t>
  </si>
  <si>
    <t>LEGAL AND CRIMINOLOGICAL PSYCHOLOGY</t>
  </si>
  <si>
    <t>CRIMINOLOGY &amp; PENOLOGY;LAW;PSYCHOLOGY, MULTIDISCIPLINARY</t>
  </si>
  <si>
    <t>ANNUAL PLANT REVIEWS ONLINE</t>
  </si>
  <si>
    <t>PUBLIC ADMINISTRATION AND DEVELOPMENT</t>
  </si>
  <si>
    <t>DEVELOPMENT STUDIES;PUBLIC ADMINISTRATION;REGIONAL &amp; URBAN PLANNING</t>
  </si>
  <si>
    <t>JOURNAL FOR THE THEORY OF SOCIAL BEHAVIOUR</t>
  </si>
  <si>
    <t>STATISTICAL ANALYSIS AND DATA MINING</t>
  </si>
  <si>
    <t>COMPUTER SCIENCE, ARTIFICIAL INTELLIGENCE;COMPUTER SCIENCE, INTERDISCIPLINARY APPLICATIONS;STATISTICS &amp; PROBABILITY</t>
  </si>
  <si>
    <t>CRIMINAL BEHAVIOUR AND MENTAL HEALTH</t>
  </si>
  <si>
    <t>CRIMINOLOGY &amp; PENOLOGY;PSYCHIATRY</t>
  </si>
  <si>
    <t>ABACUS-A JOURNAL OF ACCOUNTING FINANCE AND BUSINESS STUDIES</t>
  </si>
  <si>
    <t>FINANCIAL REVIEW</t>
  </si>
  <si>
    <t>JOURNAL OF CORPORATE ACCOUNTING AND FINANCE</t>
  </si>
  <si>
    <t>REVIEW OF FINANCIAL ECONOMICS</t>
  </si>
  <si>
    <t>BULLETIN OF LATIN AMERICAN RESEARCH</t>
  </si>
  <si>
    <t>JOURNAL OF SOCIOLINGUISTICS</t>
  </si>
  <si>
    <t>JOURNAL AMERICAN WATER WORKS ASSOCIATION</t>
  </si>
  <si>
    <t>INTERNATIONAL JOURNAL OF NURSING KNOWLEDGE</t>
  </si>
  <si>
    <t>INVERTEBRATE BIOLOGY</t>
  </si>
  <si>
    <t>PACIFIC ECONOMIC REVIEW</t>
  </si>
  <si>
    <t>INTERNATIONAL LABOUR REVIEW</t>
  </si>
  <si>
    <t>ECONOMICS;INDUSTRIAL RELATIONS &amp; LABOR</t>
  </si>
  <si>
    <t>JOURNAL OF EDUCATIONAL MEASUREMENT</t>
  </si>
  <si>
    <t>PSYCHOLOGY, APPLIED;PSYCHOLOGY, EDUCATIONAL;PSYCHOLOGY, MATHEMATICAL</t>
  </si>
  <si>
    <t>INTERNATIONAL JOURNAL OF APPLIED LINGUISTICS</t>
  </si>
  <si>
    <t>INTERNATIONAL JOURNAL OF ART &amp; DESIGN EDUCATION</t>
  </si>
  <si>
    <t>ART;EDUCATION &amp; EDUCATIONAL RESEARCH</t>
  </si>
  <si>
    <t>CONGENITAL ANOMALIES</t>
  </si>
  <si>
    <t>JOURNAL OF COMBINATORIAL DESIGNS</t>
  </si>
  <si>
    <t>IET COMPUTERS AND DIGITAL TECHNIQUES</t>
  </si>
  <si>
    <t>PRESIDENTIAL STUDIES QUARTERLY</t>
  </si>
  <si>
    <t>MONOGRAPHS OF THE SOCIETY FOR RESEARCH IN CHILD DEVELOPMENT</t>
  </si>
  <si>
    <t>SCHOOL SCIENCE AND MATHEMATICS</t>
  </si>
  <si>
    <t>PACIFIC PHILOSOPHICAL QUARTERLY</t>
  </si>
  <si>
    <t>AUSTRALIAN ECONOMIC PAPERS</t>
  </si>
  <si>
    <t>JOURNAL OF RENAL CARE</t>
  </si>
  <si>
    <t>NURSING;UROLOGY &amp; NEPHROLOGY</t>
  </si>
  <si>
    <t>EUROPEAN POLICY ANALYSIS</t>
  </si>
  <si>
    <t>NATURAL RESOURCES FORUM</t>
  </si>
  <si>
    <t>VETERINARY RECORD OPEN</t>
  </si>
  <si>
    <t>FAMILY COURT REVIEW</t>
  </si>
  <si>
    <t>FAMILY STUDIES;LAW</t>
  </si>
  <si>
    <t>PHOTOGRAMMETRIC RECORD</t>
  </si>
  <si>
    <t>ECONOMIC ANTHROPOLOGY</t>
  </si>
  <si>
    <t>GROUND WATER MONITORING AND REMEDIATION</t>
  </si>
  <si>
    <t>MATHEMATIKA</t>
  </si>
  <si>
    <t>SYSTEM DYNAMICS REVIEW</t>
  </si>
  <si>
    <t>MANAGEMENT;SOCIAL SCIENCES, MATHEMATICAL METHODS</t>
  </si>
  <si>
    <t>JOURNAL OF LAW AND SOCIETY</t>
  </si>
  <si>
    <t>JOURNAL OF MEDICAL PRIMATOLOGY</t>
  </si>
  <si>
    <t>PLANT SPECIES BIOLOGY</t>
  </si>
  <si>
    <t>JOURNAL OF PETROLEUM GEOLOGY</t>
  </si>
  <si>
    <t>INDUSTRIAL RELATIONS JOURNAL</t>
  </si>
  <si>
    <t>AMERICAN JOURNAL OF ECONOMICS AND SOCIOLOGY</t>
  </si>
  <si>
    <t>ECONOMICS;SOCIOLOGY</t>
  </si>
  <si>
    <t>JOURNAL OF LEADERSHIP STUDIES</t>
  </si>
  <si>
    <t>JOURNAL FOR SPECIALISTS IN PEDIATRIC NURSING</t>
  </si>
  <si>
    <t>STAT</t>
  </si>
  <si>
    <t>OPEC ENERGY REVIEW</t>
  </si>
  <si>
    <t>EUROPEAN LAW JOURNAL</t>
  </si>
  <si>
    <t>CITY &amp; SOCIETY</t>
  </si>
  <si>
    <t>JAPANESE PSYCHOLOGICAL RESEARCH</t>
  </si>
  <si>
    <t>INTERNATIONAL REVIEW OF HYDROBIOLOGY</t>
  </si>
  <si>
    <t>ANTHROPOLOGY &amp; EDUCATION QUARTERLY</t>
  </si>
  <si>
    <t>ANTHROPOLOGY;EDUCATION &amp; EDUCATIONAL RESEARCH</t>
  </si>
  <si>
    <t>JAPAN ARCHITECTURAL REVIEW</t>
  </si>
  <si>
    <t>ARCHITECTURE</t>
  </si>
  <si>
    <t>REACTIVE OXYGEN, NITROGEN AND SULFUR SPECIES IN PLANTS: PRODUCTION, METABOLISM, SIGNALING AND DEFENSE MECHANISMS, VOLS 1-2</t>
  </si>
  <si>
    <t>ZYGON</t>
  </si>
  <si>
    <t>RELIGION;SOCIAL ISSUES</t>
  </si>
  <si>
    <t>JOURNAL OF LATIN AMERICAN AND CARIBBEAN ANTHROPOLOGY</t>
  </si>
  <si>
    <t>INTERNATIONAL JOURNAL OF TRAINING AND DEVELOPMENT</t>
  </si>
  <si>
    <t>ASIA-PACIFIC JOURNAL OF FINANCIAL STUDIES</t>
  </si>
  <si>
    <t>POLITICS &amp; POLICY</t>
  </si>
  <si>
    <t>SCOTTISH JOURNAL OF POLITICAL ECONOMY</t>
  </si>
  <si>
    <t>JOURNAL OF INTERNATIONAL FINANCIAL MANAGEMENT &amp; ACCOUNTING</t>
  </si>
  <si>
    <t>STATISTICA NEERLANDICA</t>
  </si>
  <si>
    <t>MEDCOMM</t>
  </si>
  <si>
    <t>SEX CONTROL IN AQUACULTURE, VOLS I AND II</t>
  </si>
  <si>
    <t>INTERNATIONAL JOURNAL OF NONPROFIT AND VOLUNTARY SECTOR MARKETING</t>
  </si>
  <si>
    <t>OBSTETRICIAN &amp; GYNAECOLOGIST</t>
  </si>
  <si>
    <t>JOURNAL OF SOCIAL PHILOSOPHY</t>
  </si>
  <si>
    <t>ETHICS;PHILOSOPHY;SOCIAL ISSUES</t>
  </si>
  <si>
    <t>ARCHITECTURAL DESIGN</t>
  </si>
  <si>
    <t>INDUSTRIAL RELATIONS</t>
  </si>
  <si>
    <t>BULLETIN OF ECONOMIC RESEARCH</t>
  </si>
  <si>
    <t>LEARNING DISABILITIES RESEARCH &amp; PRACTICE</t>
  </si>
  <si>
    <t>KEYWORDS IN RADICAL GEOGRAPHY: ANTIPODE AT 50</t>
  </si>
  <si>
    <t>CANADIAN PUBLIC ADMINISTRATION-ADMINISTRATION PUBLIQUE DU CANADA</t>
  </si>
  <si>
    <t>JOURNAL OF CHILD AND ADOLESCENT PSYCHIATRIC NURSING</t>
  </si>
  <si>
    <t>ECONOMIC PAPERS</t>
  </si>
  <si>
    <t>JOURNAL OF FINANCIAL RESEARCH</t>
  </si>
  <si>
    <t>ANALYSES OF SOCIAL ISSUES AND PUBLIC POLICY</t>
  </si>
  <si>
    <t>CURATOR-THE MUSEUM JOURNAL</t>
  </si>
  <si>
    <t>OCEANIA</t>
  </si>
  <si>
    <t>JOURNAL OF APPLIED CORPORATE FINANCE</t>
  </si>
  <si>
    <t>SWISS POLITICAL SCIENCE REVIEW</t>
  </si>
  <si>
    <t>CANADIAN JOURNAL OF STATISTICS-REVUE CANADIENNE DE STATISTIQUE</t>
  </si>
  <si>
    <t>AUSTRALIAN ECONOMIC REVIEW</t>
  </si>
  <si>
    <t>INTELLIGENT SYSTEMS IN ACCOUNTING FINANCE &amp; MANAGEMENT</t>
  </si>
  <si>
    <t>PRACTICAL DIABETES</t>
  </si>
  <si>
    <t>JOURNAL OF APPLIED BIOBEHAVIORAL RESEARCH</t>
  </si>
  <si>
    <t>PSYCHOLOGY, CLINICAL;SOCIAL SCIENCES, BIOMEDICAL</t>
  </si>
  <si>
    <t>HISTORY AND THEORY</t>
  </si>
  <si>
    <t>FOG AND EDGE COMPUTING: PRINCIPLES AND PARADIGMS</t>
  </si>
  <si>
    <t>EDUCATIONAL THEORY</t>
  </si>
  <si>
    <t>RESOURCE GEOLOGY</t>
  </si>
  <si>
    <t>GEOLOGY;MINERALOGY</t>
  </si>
  <si>
    <t>ECONOMIC RECORD</t>
  </si>
  <si>
    <t>ELECTRICAL ENGINEERING IN JAPAN</t>
  </si>
  <si>
    <t>PHILOSOPHICAL ISSUES</t>
  </si>
  <si>
    <t>ELECTRONICS AND COMMUNICATIONS IN JAPAN</t>
  </si>
  <si>
    <t>JOURNAL OF LINGUISTIC ANTHROPOLOGY</t>
  </si>
  <si>
    <t>ANTHROPOLOGY;LANGUAGE &amp; LINGUISTICS;LINGUISTICS</t>
  </si>
  <si>
    <t>COUNSELOR EDUCATION AND SUPERVISION</t>
  </si>
  <si>
    <t>ASIAN POLITICS &amp; POLICY</t>
  </si>
  <si>
    <t>CLINICAL ADVANCES IN PERIODONTICS</t>
  </si>
  <si>
    <t>LAW &amp; POLICY</t>
  </si>
  <si>
    <t>NEUROLOGY AND CLINICAL NEUROSCIENCE</t>
  </si>
  <si>
    <t>JOURNAL OF INVESTIGATIVE PSYCHOLOGY AND OFFENDER PROFILING</t>
  </si>
  <si>
    <t>CRIMINOLOGY &amp; PENOLOGY;PSYCHOLOGY, APPLIED</t>
  </si>
  <si>
    <t>SOFTWARE TESTING VERIFICATION &amp; RELIABILITY</t>
  </si>
  <si>
    <t>AUSTRALIAN AND NEW ZEALAND JOURNAL OF FAMILY THERAPY</t>
  </si>
  <si>
    <t>ECONOMIC NOTES</t>
  </si>
  <si>
    <t>STUDIES IN ETHNICITY AND NATIONALISM</t>
  </si>
  <si>
    <t>PERFORMANCE IMPROVEMENT QUARTERLY</t>
  </si>
  <si>
    <t>JOURNAL OF CONTEMPORARY WATER RESEARCH &amp; EDUCATION</t>
  </si>
  <si>
    <t>PHILOSOPHY &amp; PUBLIC AFFAIRS</t>
  </si>
  <si>
    <t>ETHICS;PHILOSOPHY;POLITICAL SCIENCE;PUBLIC ADMINISTRATION;SOCIAL ISSUES</t>
  </si>
  <si>
    <t>NEW ZEALAND GEOGRAPHER</t>
  </si>
  <si>
    <t>AMERICAN BUSINESS LAW JOURNAL</t>
  </si>
  <si>
    <t>ECOLOGICAL SOLUTIONS AND EVIDENCE</t>
  </si>
  <si>
    <t>JOURNAL OF WORLD INTELLECTUAL PROPERTY</t>
  </si>
  <si>
    <t>NATURE AND MEASUREMENT OF PARENTAL BURNOUT AROUND THE WORLD</t>
  </si>
  <si>
    <t>IN PRACTICE</t>
  </si>
  <si>
    <t>DECISION SCIENCES-JOURNAL OF INNOVATIVE EDUCATION</t>
  </si>
  <si>
    <t>JOURNAL OF COLLEGE COUNSELING</t>
  </si>
  <si>
    <t>BRITISH JOURNAL OF SPECIAL EDUCATION</t>
  </si>
  <si>
    <t>NEGOTIATION JOURNAL</t>
  </si>
  <si>
    <t>THERAPEUTIC DRESSINGS AND WOUND HEALING APPLICATIONS</t>
  </si>
  <si>
    <t>SOUTH AFRICAN JOURNAL OF ECONOMICS</t>
  </si>
  <si>
    <t>ASIAN SOCIAL WORK AND POLICY REVIEW</t>
  </si>
  <si>
    <t>ECONOMICS &amp; POLITICS</t>
  </si>
  <si>
    <t>ETHOS</t>
  </si>
  <si>
    <t>ANTHROPOLOGY;PSYCHOLOGY;PSYCHOLOGY, MULTIDISCIPLINARY</t>
  </si>
  <si>
    <t>SUPPORT FOR LEARNING</t>
  </si>
  <si>
    <t>PROGRESS IN NEUROLOGY AND PSYCHIATRY</t>
  </si>
  <si>
    <t>LABOUR-ENGLAND</t>
  </si>
  <si>
    <t>METAPHILOSOPHY</t>
  </si>
  <si>
    <t>ECONOMICS OF TRANSITION</t>
  </si>
  <si>
    <t>INORGANIC FLEXIBLE OPTOELECTRONICS: MATERIALS AND APPLICATIONS</t>
  </si>
  <si>
    <t>INTERNATIONAL FINANCE</t>
  </si>
  <si>
    <t>FAMILY &amp; CONSUMER SCIENCES RESEARCH JOURNAL</t>
  </si>
  <si>
    <t>EMAGRES</t>
  </si>
  <si>
    <t>LITERATURE COMPASS</t>
  </si>
  <si>
    <t>INTERNATIONAL SOCIAL SECURITY REVIEW</t>
  </si>
  <si>
    <t>GENDER AND HISTORY</t>
  </si>
  <si>
    <t>HISTORY;Women's Studies</t>
  </si>
  <si>
    <t>INTERNATIONAL JOURNAL OF ECONOMIC THEORY</t>
  </si>
  <si>
    <t>CHEMIE IN UNSERER ZEIT</t>
  </si>
  <si>
    <t>JOURNAL OF HISTORICAL SOCIOLOGY</t>
  </si>
  <si>
    <t>ANTHROPOLOGY;HISTORY;HISTORY OF SOCIAL SCIENCES;SOCIOLOGY</t>
  </si>
  <si>
    <t>SCANDINAVIAN POLITICAL STUDIES</t>
  </si>
  <si>
    <t>ASIAN ECONOMIC JOURNAL</t>
  </si>
  <si>
    <t>POLAR-POLITICAL AND LEGAL ANTHROPOLOGY REVIEW</t>
  </si>
  <si>
    <t>RATIO</t>
  </si>
  <si>
    <t>THEORIA-A SWEDISH JOURNAL OF PHILOSOPHY</t>
  </si>
  <si>
    <t>WEED BIOLOGY AND MANAGEMENT</t>
  </si>
  <si>
    <t>BUSINESS AND SOCIETY REVIEW</t>
  </si>
  <si>
    <t>SAVANNA WOODY PLANTS AND LARGE HERBIVORES</t>
  </si>
  <si>
    <t>MODERN THEOLOGY</t>
  </si>
  <si>
    <t>ARCHAEOLOGY IN OCEANIA</t>
  </si>
  <si>
    <t>LIVER: BIOLOGY AND PATHOBIOLOGY, 6TH EDITION, 6 EDITION</t>
  </si>
  <si>
    <t>JOURNAL OF FOOD SCIENCE EDUCATION</t>
  </si>
  <si>
    <t>JOURNAL OF EMPLOYMENT COUNSELING</t>
  </si>
  <si>
    <t>JOURNAL OF ANALYTICAL PSYCHOLOGY</t>
  </si>
  <si>
    <t>PSYCHOLOGY;PSYCHOLOGY, MULTIDISCIPLINARY;PSYCHOLOGY, PSYCHOANALYSIS</t>
  </si>
  <si>
    <t>WIRES MECHANISMS OF DISEASE</t>
  </si>
  <si>
    <t>ARABIAN ARCHAEOLOGY AND EPIGRAPHY</t>
  </si>
  <si>
    <t>INTRODUCTION TO RETICULAR CHEMISTRY: METAL-ORGANIC FRAMEWORKS AND COVALENT ORGANIC FRAMEWORKS</t>
  </si>
  <si>
    <t>BRITISH JOURNAL OF PSYCHOTHERAPY</t>
  </si>
  <si>
    <t>OXFORD JOURNAL OF ARCHAEOLOGY</t>
  </si>
  <si>
    <t>ANALYTIC PHILOSOPHY</t>
  </si>
  <si>
    <t>AUSTRALIAN &amp; NEW ZEALAND JOURNAL OF STATISTICS</t>
  </si>
  <si>
    <t>THOUGHT-A JOURNAL OF PHILOSOPHY</t>
  </si>
  <si>
    <t>POLITICAL SCIENCE QUARTERLY</t>
  </si>
  <si>
    <t>CONFLICT RESOLUTION QUARTERLY</t>
  </si>
  <si>
    <t>JOURNAL OF MULTICULTURAL COUNSELING AND DEVELOPMENT</t>
  </si>
  <si>
    <t>AUSTRALIAN JOURNAL OF ANTHROPOLOGY</t>
  </si>
  <si>
    <t>PUBLIC BUDGETING AND FINANCE</t>
  </si>
  <si>
    <t>ORGANOPHOSPHORUS CHEMISTRY: FROM MOLECULES TO APPLICATIONS</t>
  </si>
  <si>
    <t>MIDDLE EAST POLICY</t>
  </si>
  <si>
    <t>AREA STUDIES;INTERNATIONAL RELATIONS</t>
  </si>
  <si>
    <t>ECONOMIC AFFAIRS</t>
  </si>
  <si>
    <t>JOURNAL OF CUTANEOUS IMMUNOLOGY AND ALLERGY</t>
  </si>
  <si>
    <t>ALLERGY;DERMATOLOGY;IMMUNOLOGY</t>
  </si>
  <si>
    <t>INTERNATIONAL INSOLVENCY REVIEW</t>
  </si>
  <si>
    <t>BUSINESS, FINANCE;LAW</t>
  </si>
  <si>
    <t>STUDIA LINGUISTICA</t>
  </si>
  <si>
    <t>EARLY MAIN GROUP METAL CATALYSIS: CONCEPTS AND REACTIONS</t>
  </si>
  <si>
    <t>TEACHING THEOLOGY AND RELIGION</t>
  </si>
  <si>
    <t>EDUCATION &amp; EDUCATIONAL RESEARCH;RELIGION</t>
  </si>
  <si>
    <t>HISTORY COMPASS</t>
  </si>
  <si>
    <t>HEYTHROP JOURNAL</t>
  </si>
  <si>
    <t>JOURNAL OF RELIGIOUS ETHICS</t>
  </si>
  <si>
    <t>NICKEL CATALYSIS IN ORGANIC SYNTHESIS: METHODS AND REACTIONS</t>
  </si>
  <si>
    <t>JOURNAL OF INTERIOR DESIGN</t>
  </si>
  <si>
    <t>SOUTHERN JOURNAL OF PHILOSOPHY</t>
  </si>
  <si>
    <t>TRANSFORMING ANTHROPOLOGY</t>
  </si>
  <si>
    <t>JOURNAL OF POPULAR CULTURE</t>
  </si>
  <si>
    <t>CULTURAL STUDIES;HUMANITIES, MULTIDISCIPLINARY</t>
  </si>
  <si>
    <t>ASIAN-PACIFIC ECONOMIC LITERATURE</t>
  </si>
  <si>
    <t>FRONTIER ASSEMBLAGES: THE EMERGENT POLITICS OF RESOURCE FRONTIERS IN ASIA</t>
  </si>
  <si>
    <t>AEOLIAN GEOMORPHOLOGY: A NEW INTRODUCTION</t>
  </si>
  <si>
    <t>CHILD AND ADOLESCENT DEVELOPMENT IN CHINA</t>
  </si>
  <si>
    <t>MATHEMATICAL LOGIC QUARTERLY</t>
  </si>
  <si>
    <t>GREEN OXIDATION IN ORGANIC SYNTHESIS</t>
  </si>
  <si>
    <t>DIGEST OF MIDDLE EAST STUDIES</t>
  </si>
  <si>
    <t>CHITIN AND CHITOSAN: PROPERTIES AND APPLICATIONS</t>
  </si>
  <si>
    <t>PACIFIC FOCUS</t>
  </si>
  <si>
    <t>GEO-GEOGRAPHY AND ENVIRONMENT</t>
  </si>
  <si>
    <t>PLANT BREEDING REVIEWS, VOL 43</t>
  </si>
  <si>
    <t>WILDLIFE MONOGRAPHS</t>
  </si>
  <si>
    <t>INTERNATIONAL JOURNAL OF APPLIED PSYCHOANALYTIC STUDIES</t>
  </si>
  <si>
    <t>ANTIBIOTIC DRUG RESISTANCE</t>
  </si>
  <si>
    <t>CHEMICAL BIOLOGY OF PLANT BIOSTIMULANTS</t>
  </si>
  <si>
    <t>CULTURE AGRICULTURE FOOD AND ENVIRONMENT</t>
  </si>
  <si>
    <t>JOURNAL OF HUMANISTIC COUNSELING</t>
  </si>
  <si>
    <t>RENAISSANCE STUDIES</t>
  </si>
  <si>
    <t>MEDIEVAL &amp; RENAISSANCE STUDIES</t>
  </si>
  <si>
    <t>BERICHTE ZUR WISSENSCHAFTSGESCHICHTE</t>
  </si>
  <si>
    <t>EMERGING NATURAL HYDROCOLLOIDS: RHEOLOGY AND FUNCTIONS</t>
  </si>
  <si>
    <t>CHEMKON</t>
  </si>
  <si>
    <t>CROSS-CULTURAL PSYCHOLOGY: CONTEMPORARY THEMES AND PERSPECTIVES, 2ND EDITION</t>
  </si>
  <si>
    <t>AUSTRALIAN JOURNAL OF POLITICS AND HISTORY</t>
  </si>
  <si>
    <t>HISTORY;POLITICAL SCIENCE</t>
  </si>
  <si>
    <t>TEACHING STATISTICS</t>
  </si>
  <si>
    <t>BIOELECTROCHEMICAL INTERFACE ENGINEERING</t>
  </si>
  <si>
    <t>THERMOCHEMICAL PROCESSING OF BIOMASS: CONVERSION INTO FUELS, CHEMICALS AND POWER, 2ND EDITION</t>
  </si>
  <si>
    <t>INTERNATIONAL JOURNAL OF UROLOGICAL NURSING</t>
  </si>
  <si>
    <t>SURGICAL PRACTICE</t>
  </si>
  <si>
    <t>ACCOUNTING PERSPECTIVES</t>
  </si>
  <si>
    <t>SINGLE-USE TECHNOLOGY IN BIOPHARMACEUTICAL MANUFACTURE, 2ND EDITION</t>
  </si>
  <si>
    <t>PHOTOSYNTHESIS, PRODUCTIVITY, AND ENVIRONMENTAL STRESS</t>
  </si>
  <si>
    <t>AUSTRALIAN ECONOMIC HISTORY REVIEW</t>
  </si>
  <si>
    <t>JOURNAL OF INDUSTRIAL ECONOMICS</t>
  </si>
  <si>
    <t>MATRIX DIFFERENTIAL CALCULUS WITH APPLICATIONS IN STATISTICS AND ECONOMETRICS, 3RD EDITION</t>
  </si>
  <si>
    <t>SYNTAX-A JOURNAL OF THEORETICAL EXPERIMENTAL AND INTERDISCIPLINARY RESEARCH</t>
  </si>
  <si>
    <t>ART HISTORY</t>
  </si>
  <si>
    <t>ART</t>
  </si>
  <si>
    <t>ANNALS OF ANTHROPOLOGICAL PRACTICE</t>
  </si>
  <si>
    <t>HANDBOOK OF WHITE-COLLAR CRIME</t>
  </si>
  <si>
    <t>TRENDS IN UROLOGY &amp; MENS HEALTH</t>
  </si>
  <si>
    <t>ADVANCES IN DIGESTIVE MEDICINE</t>
  </si>
  <si>
    <t>COUNSELING AND VALUES</t>
  </si>
  <si>
    <t>POVERTY &amp; PUBLIC POLICY</t>
  </si>
  <si>
    <t>NEW HORIZONS IN ADULT EDUCATION AND HUMAN RESOURCE DEVELOPMENT</t>
  </si>
  <si>
    <t>JUNCTIONLESS FIELD-EFFECT TRANSISTORS: DESIGN, MODELING, AND SIMULATION</t>
  </si>
  <si>
    <t>WHEY PROTEIN PRODUCTION, CHEMISTRY, FUNCTIONALITY, AND APPLICATIONS</t>
  </si>
  <si>
    <t>JUVENILE AND FAMILY COURT JOURNAL</t>
  </si>
  <si>
    <t>TRANSITION &amp; DEVELOPMENT</t>
  </si>
  <si>
    <t>EARLY MEDIEVAL EUROPE</t>
  </si>
  <si>
    <t>POWER ELECTRONICS IN RENEWABLE ENERGY SYSTEMS AND SMART GRID: TECHNOLOGY AND APPLICATIONS</t>
  </si>
  <si>
    <t>CATALYST IMMOBILIZATION</t>
  </si>
  <si>
    <t>DEVELOPING ECONOMIES</t>
  </si>
  <si>
    <t>COTTON PRODUCTION</t>
  </si>
  <si>
    <t>ECONOMICS OF TRANSITION AND INSTITUTIONAL CHANGE</t>
  </si>
  <si>
    <t>LATIN AMERICAN POLICY</t>
  </si>
  <si>
    <t>TRANSITION &amp; DEVELOPMENT VOL. 2</t>
  </si>
  <si>
    <t>WILEY HANDBOOK OF FAMILY, SCHOOL, AND COMMUNITY RELATIONSHIPS IN EDUCATION</t>
  </si>
  <si>
    <t>WILEY HANDBOOK OF PAULO FREIRE</t>
  </si>
  <si>
    <t>TRANSPORTATION AND POWER GRID IN SMART CITIES: COMMUNICATION NETWORKS AND SERVICES</t>
  </si>
  <si>
    <t>ADVANCED ENERGY AND SUSTAINABILITY RESEARCH</t>
  </si>
  <si>
    <t>PHILOSOPHICAL PERSPECTIVES</t>
  </si>
  <si>
    <t>MACHINE LEARNING FOR FUTURE WIRELESS COMMUNICATIONS</t>
  </si>
  <si>
    <t>FOOD SECURITY AND CLIMATE CHANGE</t>
  </si>
  <si>
    <t>EXPERIMENTAL METHODS IN SURVEY RESEARCH: TECHNIQUES THAT COMBINE RANDOM SAMPLING WITH RANDOM ASSIGNMENT</t>
  </si>
  <si>
    <t>PARADOXES OF SEGREGATION: HOUSING SYSTEMS, WELFARE REGIMES AND ETHNIC RESIDENTIAL CHANGE IN SOUTHERN EUROPEAN CITIES</t>
  </si>
  <si>
    <t>JOURNAL OF ADDICTIONS &amp; OFFENDER COUNSELING</t>
  </si>
  <si>
    <t>SAMPLE PREPARATION IN LC-MS BIOANALYSIS</t>
  </si>
  <si>
    <t>PLANT BREEDING REVIEWS, VOL 42</t>
  </si>
  <si>
    <t>JOURNAL FOR EIGHTEENTH-CENTURY STUDIES</t>
  </si>
  <si>
    <t>ORAL SCIENCE INTERNATIONAL</t>
  </si>
  <si>
    <t>ECUMENICAL REVIEW</t>
  </si>
  <si>
    <t>CARDIAC PROBLEMS IN PREGNANCY, 4TH EDITION</t>
  </si>
  <si>
    <t>MODELS FOR INNOVATION: ADVANCING APPROACHES TO HIGHER-RISK AND HIGHER-IMPACT LEARNING DISABILITIES SCIENCE</t>
  </si>
  <si>
    <t>GLOBALIZATION AS A CONTEXT FOR YOUTH DEVELOPMENT</t>
  </si>
  <si>
    <t>JOURNAL OF THE HISTORY OF THE BEHAVIORAL SCIENCES</t>
  </si>
  <si>
    <t>HISTORY OF SOCIAL SCIENCES</t>
  </si>
  <si>
    <t>MASS SPECTROMETRY-BASED CHEMICAL PROTEOMICS</t>
  </si>
  <si>
    <t>RHYTHMS OF INSECT EVOLUTION: EVIDENCE FROM THE JURASSIC AND CRETACEOUS IN NORTHERN CHINA</t>
  </si>
  <si>
    <t>RANDOMIZED CONTROLLED TRIALS (RCTS) IN CLINICAL AND COMMUNITY SETTINGS: CHALLENGES, ALTERNATIVES AND SUPPLEMENTARY DESIGNS</t>
  </si>
  <si>
    <t>REVIEWS IN COMPUTATIONAL CHEMISTRY, VOL 31</t>
  </si>
  <si>
    <t>FUTURE OF RESEARCH IN TALENT DEVELOPMENT: PROMISING TRENDS, EVIDENCE, AND IMPLICATIONS OF INNOVATIVE SCHOLARSHIP FOR POLICY AND PRACTICE</t>
  </si>
  <si>
    <t>PHILOSOPHICAL INVESTIGATIONS</t>
  </si>
  <si>
    <t>UNTERRICHTSPRAXIS-TEACHING GERMAN</t>
  </si>
  <si>
    <t>INDUSTRIAL ENZYME APPLICATIONS</t>
  </si>
  <si>
    <t>LIGNOCELLULOSIC BIOREFINING TECHNOLOGIES</t>
  </si>
  <si>
    <t>MORAL LUCK</t>
  </si>
  <si>
    <t>COMPANION TO ANCIENT EPIGRAM</t>
  </si>
  <si>
    <t>DIALOG-A JOURNAL OF THEOLOGY</t>
  </si>
  <si>
    <t>IN VIVO NMR SPECTROSCOPY: PRINCIPLES AND TECHNIQUES, 3RD EDITION</t>
  </si>
  <si>
    <t>NUTRACEUTICALS AND NATURAL PRODUCT DERIVATIVES: DISEASE PREVENTION &amp; DRUG DISCOVERY</t>
  </si>
  <si>
    <t>MOLECULAR SPECTROSCOPY: A QUANTUM CHEMISTRY APPROACH, VOLS 1 AND 2</t>
  </si>
  <si>
    <t>BACTERIAL RESISTANCE TO ANTIBIOTICS - FROM MOLECULES TO MAN</t>
  </si>
  <si>
    <t>RELIGION COMPASS</t>
  </si>
  <si>
    <t>DIALECTICA</t>
  </si>
  <si>
    <t>RECENT ADVANCES IN POLYPHENOL RESEARCH, VOL 6</t>
  </si>
  <si>
    <t>MECHANICALLY RESPONSIVE MATERIALS FOR SOFT ROBOTICS</t>
  </si>
  <si>
    <t>WILEY BLACKWELL COMPANION TO POLITICAL THEOLOGY, 2ND EDITION</t>
  </si>
  <si>
    <t>PSYCHOTHERAPY AND POLITICS INTERNATIONAL</t>
  </si>
  <si>
    <t>NEW BLACKFRIARS</t>
  </si>
  <si>
    <t>SONOGRAPHY</t>
  </si>
  <si>
    <t>ANAESTHESIA REPORTS</t>
  </si>
  <si>
    <t>IDENTIFICATION, CLASSIFICATION, AND TREATMENT OF READING AND LANGUAGE DISABILITIES IN SPANISH-SPEAKING EL STUDENTS</t>
  </si>
  <si>
    <t>INTERNATIONAL JOURNAL OF JAPANESE SOCIOLOGY</t>
  </si>
  <si>
    <t>ENABLING 5G COMMUNICATION SYSTEMS TO SUPPORT VERTICAL INDUSTRIES</t>
  </si>
  <si>
    <t>GERMAN LIFE AND LETTERS</t>
  </si>
  <si>
    <t>LITERATURE, GERMAN, DUTCH, SCANDINAVIAN</t>
  </si>
  <si>
    <t>INTERNATIONAL JOURNAL OF SYSTEMATIC THEOLOGY</t>
  </si>
  <si>
    <t>ADULTSPAN JOURNAL</t>
  </si>
  <si>
    <t>BUSINESS ETHICS THE ENVIRONMENT &amp; RESPONSIBILITY</t>
  </si>
  <si>
    <t>TRANSACTIONS OF THE PHILOLOGICAL SOCIETY</t>
  </si>
  <si>
    <t>PHARMACOEPIDEMIOLOGY, 6TH EDITION</t>
  </si>
  <si>
    <t>HIGH PERFORMANCE TECHNICAL TEXTILES</t>
  </si>
  <si>
    <t>PARLIAMENTARY HISTORY</t>
  </si>
  <si>
    <t>ZOO ANIMAL LEARNING AND TRAINING</t>
  </si>
  <si>
    <t>BIOMOLECULAR AND BIOANALYTICAL TECHNIQUES: THEORY, METHODOLOGY AND APPLICATIONS</t>
  </si>
  <si>
    <t>NEGLECTED TROPICAL DISEASES: DRUG DISCOVERY AND DEVELOPMENT</t>
  </si>
  <si>
    <t>FLEXIBLE AND STRETCHABLE TRIBOELECTRIC NANOGENERATOR DEVICES: TOWARD SELF-POWERED SYSTEMS</t>
  </si>
  <si>
    <t>JOURNAL OF RELIGIOUS HISTORY</t>
  </si>
  <si>
    <t>HISTORY;RELIGION</t>
  </si>
  <si>
    <t>HOMOGENEOUS HYDROGENATION WITH NON-PRECIOUS CATALYSTS</t>
  </si>
  <si>
    <t>STRUCTURAL BIOLOGY IN DRUG DISCOVERY</t>
  </si>
  <si>
    <t>CHEMICAL CATALYSTS FOR BIOMASS UPGRADING</t>
  </si>
  <si>
    <t>VISUAL ANTHROPOLOGY REVIEW</t>
  </si>
  <si>
    <t>OPTICAL AND WIRELESS CONVERGENCE FOR 5G NETWORKS</t>
  </si>
  <si>
    <t>RUSSIAN REVIEW</t>
  </si>
  <si>
    <t>VAKUUM IN FORSCHUNG UND PRAXIS</t>
  </si>
  <si>
    <t>5G FOR THE CONNECTED WORLD</t>
  </si>
  <si>
    <t>BIOREFINERY OF INORGANICS</t>
  </si>
  <si>
    <t>SUCCESSFUL DRUG DISCOVERY, VOL 4</t>
  </si>
  <si>
    <t>CRITICAL QUARTERLY</t>
  </si>
  <si>
    <t>LITERARY REVIEWS</t>
  </si>
  <si>
    <t>MUSLIM WORLD</t>
  </si>
  <si>
    <t>ASIAN STUDIES;RELIGION</t>
  </si>
  <si>
    <t>BIOMOLECULAR SIMULATIONS IN STRUCTURE-BASED DRUG DISCOVERY</t>
  </si>
  <si>
    <t>ADVANCES IN EMBEDDED AND FAN-OUT WAFER-LEVEL PACKAGING TECHNOLOGIES</t>
  </si>
  <si>
    <t>MUSIC ANALYSIS</t>
  </si>
  <si>
    <t>MUSIC</t>
  </si>
  <si>
    <t>GERMAN QUARTERLY</t>
  </si>
  <si>
    <t>LANGUAGE &amp; LINGUISTICS;LITERATURE, GERMAN, DUTCH, SCANDINAVIAN</t>
  </si>
  <si>
    <t>BIO MONOMERS FOR GREEN POLYMERIC COMPOSITE MATERIALS</t>
  </si>
  <si>
    <t>PRECISION MEDICAL SCIENCES</t>
  </si>
  <si>
    <t>JOURNAL OF LEGAL STUDIES EDUCATION</t>
  </si>
  <si>
    <t>RESEARCH WITH UNDERREPRESENTED POPULATIONS OF CHILDREN AND ADOLESCENTS: IDEAS, SAMPLES, AND METHODS</t>
  </si>
  <si>
    <t>CELL CULTURE ENGINEERING: RECOMBINANT PROTEIN PRODUCTION</t>
  </si>
  <si>
    <t>COMPANION TO MEDIEVAL ART ROMANESQUE AND GOTHIC IN NORTHERN EUROPE, 2ND EDITION</t>
  </si>
  <si>
    <t>NEURODEGENERATION AND ALZHEIMER'S DISEASE: THE ROLE OF DIABETES, GENETICS, HORMONES, AND LIFESTYLE</t>
  </si>
  <si>
    <t>PHILOSOPHICAL FORUM</t>
  </si>
  <si>
    <t>EPIGENETIC DRUG DISCOVERY</t>
  </si>
  <si>
    <t>IMAGING TECHNOLOGIES AND TRANSDERMAL DELIVERY IN SKIN DISORDERS</t>
  </si>
  <si>
    <t>ANTHROPOLOGY OF WORK REVIEW</t>
  </si>
  <si>
    <t>COMPANION TO THE ARCHAEOLOGY OF EARLY GREECE AND THE MEDITERRANEAN, VOLS 1 AND 2</t>
  </si>
  <si>
    <t>PHARMACOTHERAPEUTICS FOR VETERINARY DISPENSING</t>
  </si>
  <si>
    <t>ATLANTIC COD: A BIO-ECOLOGY</t>
  </si>
  <si>
    <t>ADVANCES IN INTEGRATIVE DERMATOLOGY</t>
  </si>
  <si>
    <t>COMPANION TO THE ACTION FILM</t>
  </si>
  <si>
    <t>HANDBOOK OF IN VIVO CHEMISTRY IN MICE</t>
  </si>
  <si>
    <t>COMPANION TO AUSTRALIAN CINEMA</t>
  </si>
  <si>
    <t>ULTRA-DENSE NETWORKS FOR 5G AND BEYOND: MODELLING, ANALYSIS, AND APPLICATIONS</t>
  </si>
  <si>
    <t>CROSS-CULTURAL RESEARCH ON PARENTS: APPLICATIONS TO THE CARE AND EDUCATION OF CHILDREN</t>
  </si>
  <si>
    <t>HANDBOOK OF VANILLA SCIENCE AND TECHNOLOGY, 2ND EDITION</t>
  </si>
  <si>
    <t>REAL-TIME THREE-DIMENSIONAL IMAGING OF DIELECTRIC BODIES USING MICROWAVE/MILLIMETER-WAVE HOLOGRAPHY</t>
  </si>
  <si>
    <t>ECOLOGY AND MANAGEMENT OF FOREST SOILS, 5TH EDITION</t>
  </si>
  <si>
    <t>EFFICIENT MULTIRATE TELETRAFFIC LOSS MODELS BEYOND ERLANG</t>
  </si>
  <si>
    <t>POLYMORPHISM IN THE PHARMACEUTICAL INDUSTRY: SOLID FORM AND DRUG DEVELOPMENT</t>
  </si>
  <si>
    <t>GENES AND BEHAVIOUR: BEYOND NATURE-NURTURE</t>
  </si>
  <si>
    <t>QUANTUM INFORMATION: FROM FOUNDATIONS TO QUANTUM TECHNOLOGY APPLICATIONS, VOL 2</t>
  </si>
  <si>
    <t>ABLEISM: THE CAUSES AND CONSEQUENCES OF DISABILITY PREJUDICE</t>
  </si>
  <si>
    <t>ORBIS LITTERARUM</t>
  </si>
  <si>
    <t>INTERNATIONAL REVIEW OF MISSION</t>
  </si>
  <si>
    <t>OXIDE THERMOELECTRIC MATERIALS: FROM BASIC PRINCIPLES TO APPLICATIONS</t>
  </si>
  <si>
    <t>ANTHROPOLOGY OF CONSCIOUSNESS</t>
  </si>
  <si>
    <t>HANDBOOK OF LISTENING</t>
  </si>
  <si>
    <t>INFECTIONS OF THE CENTRAL NERVOUS SYSTEM: PATHOLOGY AND GENETICS</t>
  </si>
  <si>
    <t>WATER SCIENCE, POLICY, AND MANAGEMENT: A GLOBAL CHALLENGE</t>
  </si>
  <si>
    <t>MUSEUM ANTHROPOLOGY</t>
  </si>
  <si>
    <t>JOURNAL OF SUPREME COURT HISTORY</t>
  </si>
  <si>
    <t>PROCESS SYSTEMS ENGINEERING FOR BIOFUELS DEVELOPMENT</t>
  </si>
  <si>
    <t>JOURNAL OF AMERICAN CULTURE</t>
  </si>
  <si>
    <t>COMPANION TO ANTHROPOLOGICAL GENETICS</t>
  </si>
  <si>
    <t>ASYMMETRIC METAL CATALYSIS IN ENANTIOSELECTIVE DOMINO REACTIONS</t>
  </si>
  <si>
    <t>ADVANCED BIOLOGY</t>
  </si>
  <si>
    <t>TEXTURAL CHARACTERISTICS OF WORLD FOODS</t>
  </si>
  <si>
    <t>TARGET DISCOVERY AND VALIDATION: METHODS AND STRATEGIES FOR DRUG DISCOVERY</t>
  </si>
  <si>
    <t>COMPANION TO THE ANTHROPOLOGY OF AFRICA</t>
  </si>
  <si>
    <t>IN THE MIDST OF PLENTY: HOMELESSNESS AND WHAT TO DO ABOUT IT</t>
  </si>
  <si>
    <t>QUANTITATIVE PHARMACOLOGY AND INDIVIDUALIZED THERAPY STRATEGIES IN DEVELOPMENT OF THERAPEUTIC PROTEINS FOR IMMUNE-MEDIATED INFLAMMATORY DISEASES</t>
  </si>
  <si>
    <t>RELIGIOUS STUDIES REVIEW</t>
  </si>
  <si>
    <t>COMPANION TO RORTY</t>
  </si>
  <si>
    <t>MEDICAL MANAGEMENT OF WILDLIFE SPECIES: A GUIDE FOR PRACTITIONERS</t>
  </si>
  <si>
    <t>WILEY HANDBOOK ON WHAT WORKS FOR OFFENDERS WITH INTELLECTUAL AND DEVELOPMENTAL DISABILITIES: AN EVIDENCE-BASED APPROACH TO THEORY, ASSESSMENT, AND TREATMENT</t>
  </si>
  <si>
    <t>ENDOVASCULAR INTERVENTIONS</t>
  </si>
  <si>
    <t>TRANSACTIONS OF THE LONDON MATHEMATICAL SOCIETY</t>
  </si>
  <si>
    <t>BONE MARROW PATHOLOGY, 5TH EDITION</t>
  </si>
  <si>
    <t>CO- AND POST-TRANSLATIONAL MODIFICATIONS OF THERAPEUTIC ANTIBODIES AND PROTEINS</t>
  </si>
  <si>
    <t>MOLECULAR TECHNOLOGY, VOL 4: SYNTHESIS INNOVATION</t>
  </si>
  <si>
    <t>CARDIOVASCULAR DISEASE: DIET, NUTRITION AND EMERGING RISK FACTORS, 2ND EDITION</t>
  </si>
  <si>
    <t>WET CAKE FILTRATION: FUNDAMENTALS, EQUIPMENT, AND STRATEGIES</t>
  </si>
  <si>
    <t>EXOTIC ANIMAL LABORATORY DIAGNOSIS</t>
  </si>
  <si>
    <t>BUSINESS SUSTAINABILITY IN ASIA: COMPLIANCE, PERFORMANCE, AND INTEGRATED REPORTING AND ASSURANCE</t>
  </si>
  <si>
    <t>BLACK MIRROR AND PHILOSOPHY: DARK REFLECTIONS</t>
  </si>
  <si>
    <t>HIV AND CHILDHOOD: GROWING UP AFFECTED BY HIV</t>
  </si>
  <si>
    <t>CHEMISTRY &amp; INDUSTRY</t>
  </si>
  <si>
    <t>NEUROTOXINS AND FILLERS IN FACIAL ESTHETIC SURGERY</t>
  </si>
  <si>
    <t>ELEMENTS OF MOLECULAR AND BIOMOLECULAR ELECTROCHEMISTRY: AN ELECTROCHEMICAL APPROACH TO ELECTRON TRANSFER CHEMISTRY, 2ND EDITION</t>
  </si>
  <si>
    <t>CROSS CURRENTS</t>
  </si>
  <si>
    <t>GEOGRAPHIES OF ANTICOLONIALISM: POLITICAL NETWORKS ACROSS AND BEYOND SOUTH INDIA, C. 1900-1930</t>
  </si>
  <si>
    <t>FACING HYDROMETEOROLOGICAL EXTREME EVENTS: A GOVERNANCE ISSUE</t>
  </si>
  <si>
    <t>INNOVATIVE DOSAGE FORMS: DESIGN AND DEVELOPMENT AT EARLY STAGE</t>
  </si>
  <si>
    <t>COMPANION TO FEMINIST ART</t>
  </si>
  <si>
    <t>PROTEOMICS FOR BIOLOGICAL DISCOVERY, 2ND EDITION</t>
  </si>
  <si>
    <t>MILTON QUARTERLY</t>
  </si>
  <si>
    <t>POETRY</t>
  </si>
  <si>
    <t>VEHICLE SCANNING METHOD FOR BRIDGES</t>
  </si>
  <si>
    <t>DISTRIBUTED FIBER SENSING AND DYNAMIC RATING OF POWER CABLES</t>
  </si>
  <si>
    <t>5G EXPLAINED: SECURITY AND DEPLOYMENT OF ADVANCED MOBILE COMMUNICATIONS</t>
  </si>
  <si>
    <t>BORON PROXIES IN PALEOCEANOGRAPHY AND PALEOCLIMATOLOGY</t>
  </si>
  <si>
    <t>COMMON CLINICAL PRESENTATIONS IN DOGS AND CATS</t>
  </si>
  <si>
    <t>COMPANION TO ATHEISM AND PHILOSOPHY</t>
  </si>
  <si>
    <t>CATALYTIC CHEMICAL VAPOR DEPOSITION: TECHNOLOGY AND APPLICATIONS OF CAT-CVD</t>
  </si>
  <si>
    <t>C-H ACTIVATION FOR ASYMMETRIC SYNTHESIS</t>
  </si>
  <si>
    <t>HANDBOOK OF GLOBAL TRADE POLICY</t>
  </si>
  <si>
    <t>CANINE LAMENESS, 1 EDITION</t>
  </si>
  <si>
    <t>IN VITRO DRUG RELEASE TESTING OF SPECIAL DOSAGE FORMS</t>
  </si>
  <si>
    <t>OPTICAL WDM NETWORKS: FROM STATIC TO ELASTIC NETWORKS</t>
  </si>
  <si>
    <t>COMPANION TO GREEKS ACROSS THE ANCIENT WORLD</t>
  </si>
  <si>
    <t>COMPANION TO FEDERICO FELLINI</t>
  </si>
  <si>
    <t>FORENSIC ANTHROPOLOGY AND THE UNITED STATES JUDICIAL SYSTEM</t>
  </si>
  <si>
    <t>FRACTURE MANAGEMENT FOR THE SMALL ANIMAL PRACTITIONER</t>
  </si>
  <si>
    <t>FOOD FRYING: CHEMISTRY, BIOCHEMISTRY, AND SAFETY</t>
  </si>
  <si>
    <t>MOLECULAR HEMATOLOGY, 4TH EDITION</t>
  </si>
  <si>
    <t>GEOPOLITICS AND THE EVENT: RETHINKING BRITAIN'S IRAQ WAR THROUGH ART</t>
  </si>
  <si>
    <t>SCALING LEADERSHIP: BUILDING ORGANIZATIONAL CAPABILITY AND CAPACITY TO CREATE OUTCOMES THAT MATTER MOST</t>
  </si>
  <si>
    <t>FOOD, FERMENTATION, AND MICRO-ORGANISMS, 2ND EDITION</t>
  </si>
  <si>
    <t>YALE REVIEW</t>
  </si>
  <si>
    <t>APPLIED GAS DYNAMICS, 2ND EDITION</t>
  </si>
  <si>
    <t>JOURNAL OF PHARMACY PRACTICE AND RESEARCH</t>
  </si>
  <si>
    <t>COMPANION TO BRITISH AND IRISH CINEMA</t>
  </si>
  <si>
    <t>PEDIATRIC DERMATOLOGIC SURGERY</t>
  </si>
  <si>
    <t>EFFICIENT PETROCHEMICAL PROCESSES: TECHNOLOGY, DESIGN AND OPERATION</t>
  </si>
  <si>
    <t>NATURAL PRODUCTS: ISOLATION, STRUCTURE ELUCIDATION, HISTORY</t>
  </si>
  <si>
    <t>NON-DESTRUCTIVE EVALUATION OF CORROSION AND CORROSION-ASSISTED CRACKING</t>
  </si>
  <si>
    <t>AQUACULTURE ENGINEERING, 3RD EDITION</t>
  </si>
  <si>
    <t>BAKING TECHNOLOGY AND NUTRITION: TOWARDS A HEALTHIER WORLD</t>
  </si>
  <si>
    <t>CANCER: PREVENTION, EARLY DETECTION, TREATMENT AND RECOVERY, 2ND EDITION</t>
  </si>
  <si>
    <t>WORLD HEALTH SYSTEMS</t>
  </si>
  <si>
    <t>CLINICAL REPRODUCTIVE SCIENCE</t>
  </si>
  <si>
    <t>MASS SPECTROMETRY: AN APPLIED APPROACH, 2ND EDITION</t>
  </si>
  <si>
    <t>NONPARAMETRIC STATISTICAL PROCESS CONTROL</t>
  </si>
  <si>
    <t>MOLECULAR TECHNOLOGY, VOL 3: MATERIALS INNOVATION</t>
  </si>
  <si>
    <t>WILEY BLACKWELL COMPANION TO KARL BARTH: BARTH IN DIALOGUE, VOL II</t>
  </si>
  <si>
    <t>BOOK IN BRITAIN: A HISTORICAL INTRODUCTION</t>
  </si>
  <si>
    <t>CHEMICAL BIOLOGY OF NEURODEGENERATION: A MOLECULAR APPROACH</t>
  </si>
  <si>
    <t>COMPANION TO THE ANCIENT NEAR EAST, 2 EDITION</t>
  </si>
  <si>
    <t>ANALYSING AND INTERPRETING THE YIELD CURVE, 2ND EDITION</t>
  </si>
  <si>
    <t>MEDAKA: BIOLOGY, MANAGEMENT, AND EXPERIMENTAL PROTOCOLS, VOL 2</t>
  </si>
  <si>
    <t>ENERGETIC MATERIALS AND MUNITIONS: LIFE CYCLE MANAGEMENT, ENVIRONMENTAL IMPACT AND DEMILITARIZATION</t>
  </si>
  <si>
    <t>ENVIRONMENTAL CONSIDERATIONS ASSOCIATED WITH HYDRAULIC FRACTURING OPERATIONS: ADJUSTING TO THE SHALE REVOLUTION IN A GREEN WORLD</t>
  </si>
  <si>
    <t>EXPLOSION SYSTEMS WITH INERT HIGH-MODULUS COMPONENTS: INCREASING THE EFFICIENCY OF BLAST TECHNOLOGIES AND THEIR APPLICATIONS</t>
  </si>
  <si>
    <t>WIND POWER STORY: A CENTURY OF INNOVATION THAT RESHAPED THE GLOBAL ENERGY LANDSCAPE</t>
  </si>
  <si>
    <t>HANDBOOK OF EUROPEAN COMMUNICATION HISTORY</t>
  </si>
  <si>
    <t>LIFE OF PERCY BYSSHE SHELLEY: A CRITICAL BIOGRAPHY</t>
  </si>
  <si>
    <t>COMPANION TO LATE ANCIENT JEWS AND JUDAISM</t>
  </si>
  <si>
    <t>COMPANION TO PLAUTUS</t>
  </si>
  <si>
    <t>HPLC AND UHPLC FOR PRACTICING SCIENTISTS, 2ND EDITION</t>
  </si>
  <si>
    <t>SCIENCE BENEATH ORGANIC PRODUCTION</t>
  </si>
  <si>
    <t>COSMETIC CREAMS: DEVELOPMENT, MANUFACTURE AND MARKETING OF EFFECTIVE SKIN CARE PRODUCTS</t>
  </si>
  <si>
    <t>MANAGING PROJECT RISKS</t>
  </si>
  <si>
    <t>OPERATIONAL RISK MODELLING IN FINANCIAL SERVICES: THE EXPOSURE, OCCURRENCE, IMPACT METHOD</t>
  </si>
  <si>
    <t>PRACTICAL ENZYMOLOGY, 3RD EDITION</t>
  </si>
  <si>
    <t>WILEY BLACKWELL COMPANION TO KARL BARTH: BARTH AND DOGMATICS, VOL I</t>
  </si>
  <si>
    <t>WASTE MANAGEMENT IN THE CHEMICAL AND PETROLEUM INDUSTRIES, 2ND EDITION</t>
  </si>
  <si>
    <t>NOBLE METAL-BASED NANOCOMPOSITES: PREPARATION AND APPLICATIONS</t>
  </si>
  <si>
    <t>ROAD TO QUALITY CONTROL: THE INDUSTRIAL APPLICATION OF STATISTICAL QUALITY CONTROL</t>
  </si>
  <si>
    <t>ELECTROCARDIOGRAPHY IN ISCHEMIC HEART DISEASE: CLINICAL AND IMAGING CORRELATIONS AND PROGNOSTIC IMPLICATIONS, 2ND EDITION</t>
  </si>
  <si>
    <t>CYBERCRIME INVESTIGATORS HANDBOOK</t>
  </si>
  <si>
    <t>STATISTICAL PROCESS CONTROL FOR THE FOOD INDUSTRY: A GUIDE FOR PRACTITIONERS AND MANAGERS</t>
  </si>
  <si>
    <t>FUGETECHNOLOGIE KLEBEN: EINE ANLEITUNG FUR DEN ZEITGEMASSEN UND SICHEREN KLEBPROZESS IN INDUSTRIE UND HANDWERK</t>
  </si>
  <si>
    <t>GEOSYNTHETIC REINFORCED SOIL (GRS) WALLS</t>
  </si>
  <si>
    <t>MODEL-BASED PROCESSING: AN APPLIED SUBSPACE IDENTIFICATION APPROACH</t>
  </si>
  <si>
    <t>THERMOMECHANICAL FATIGUE OF CERAMIC-MATRIX COMPOSITES</t>
  </si>
  <si>
    <t>PRACTICAL PHARMACEUTICAL ENGINEERING</t>
  </si>
  <si>
    <t>PHARMACEUTICAL MICROBIOLOGICAL QUALITY ASSURANCE AND CONTROL: PRACTICAL GUIDE FOR NON-STERILE MANUFACTURING</t>
  </si>
  <si>
    <t>DESIGN OF FOUNDATIONS FOR OFFSHORE WIND TURBINES</t>
  </si>
  <si>
    <t>RENEWABLE ENERGY AND CLIMATE CHANGE, 2ND EDITION</t>
  </si>
  <si>
    <t>SOCIAL PSYCHOLOGY OF HELPING RELATIONS: SOLIDARITY AND HIERARCHY</t>
  </si>
  <si>
    <t>ARCHAIC GREECE: THE AGE OF NEW RECKONINGS</t>
  </si>
  <si>
    <t>PRIVATE DEBT: OPPORTUNITIES IN CORPORATE DIRECT LENDING</t>
  </si>
  <si>
    <t>NANOMATERIALS IN ADVANCED MEDICINE</t>
  </si>
  <si>
    <t>FIBER OPTIC AND ATMOSPHERIC OPTICAL COMMUNICATION</t>
  </si>
  <si>
    <t>WALLS OF JERUSALEM: PRESERVING THE PAST, CONTROLLING THE FUTURE</t>
  </si>
  <si>
    <t>QOS FOR FIXED AND MOBILE ULTRA-BROADBAND</t>
  </si>
  <si>
    <t>GAME-THEORETIC FOUNDATIONS FOR PROBABILITY AND FINANCE</t>
  </si>
  <si>
    <t>PHOSPHORUS POLLUTION CONTROL - POLICIES AND STRATEGIES</t>
  </si>
  <si>
    <t>CLINICAL ATLAS OF CANINE AND FELINE DERMATOLOGY</t>
  </si>
  <si>
    <t>CLUSTERING METHODOLOGY FOR SYMBOLIC DATA</t>
  </si>
  <si>
    <t>QUO VADIS COMMON FISHERIES POLICY?</t>
  </si>
  <si>
    <t>HISTORY OF ROMANTIC LITERATURE</t>
  </si>
  <si>
    <t>GRADIENT IN DER HPLC FUR ANWENDER: RP, LC-MS, IONENANALYTIK, BIOCHROMATOGRAPHIE, SFC, HILIC</t>
  </si>
  <si>
    <t>WORLD WAR II IN GLOBAL PERSPECTIVE, 1931-1953: A SHORT HISTORY</t>
  </si>
  <si>
    <t>AUTOMOTIVE SYSTEM SAFETY: CRITICAL CONSIDERATIONS FOR ENGINEERING AND EFFECTIVE MANAGEMENT</t>
  </si>
  <si>
    <t>INTERNATIONAL JOURNAL OF PRODUCTION RESEARCH</t>
  </si>
  <si>
    <t>CRITICAL REVIEWS IN FOOD SCIENCE AND NUTRITION</t>
  </si>
  <si>
    <t>JOURNAL OF BIOMOLECULAR STRUCTURE &amp; DYNAMICS</t>
  </si>
  <si>
    <t>EMERGING MICROBES &amp; INFECTIONS</t>
  </si>
  <si>
    <t>NATURAL PRODUCT RESEARCH</t>
  </si>
  <si>
    <t>CHEMISTRY, APPLIED;CHEMISTRY, MEDICINAL</t>
  </si>
  <si>
    <t>AUTOPHAGY</t>
  </si>
  <si>
    <t>JOURNAL OF MATERNAL-FETAL &amp; NEONATAL MEDICINE</t>
  </si>
  <si>
    <t>CURRENT ISSUES IN TOURISM</t>
  </si>
  <si>
    <t>ENVIRONMENTAL TECHNOLOGY</t>
  </si>
  <si>
    <t>ENERGY SOURCES PART A-RECOVERY UTILIZATION AND ENVIRONMENTAL EFFECTS</t>
  </si>
  <si>
    <t>ARTIFICIAL CELLS NANOMEDICINE AND BIOTECHNOLOGY</t>
  </si>
  <si>
    <t>BIOTECHNOLOGY &amp; APPLIED MICROBIOLOGY;ENGINEERING, BIOMEDICAL;MATERIALS SCIENCE, BIOMATERIALS</t>
  </si>
  <si>
    <t>HUMAN VACCINES &amp; IMMUNOTHERAPEUTICS</t>
  </si>
  <si>
    <t>BIOTECHNOLOGY &amp; APPLIED MICROBIOLOGY;IMMUNOLOGY</t>
  </si>
  <si>
    <t>DISABILITY AND REHABILITATION</t>
  </si>
  <si>
    <t>ONCOIMMUNOLOGY</t>
  </si>
  <si>
    <t>INTERNATIONAL JOURNAL OF REMOTE SENSING</t>
  </si>
  <si>
    <t>JOURNAL OF SUSTAINABLE TOURISM</t>
  </si>
  <si>
    <t>GREEN &amp; SUSTAINABLE SCIENCE &amp; TECHNOLOGY;HOSPITALITY, LEISURE, SPORT &amp; TOURISM</t>
  </si>
  <si>
    <t>JOURNAL OF ETHNIC AND MIGRATION STUDIES</t>
  </si>
  <si>
    <t>DEMOGRAPHY;ETHNIC STUDIES</t>
  </si>
  <si>
    <t>JOURNAL OF SPORTS SCIENCES</t>
  </si>
  <si>
    <t>JOURNAL OF NATURAL FIBERS</t>
  </si>
  <si>
    <t>AGING &amp; MENTAL HEALTH</t>
  </si>
  <si>
    <t>GERIATRICS &amp; GERONTOLOGY;GERONTOLOGY;PSYCHIATRY;PSYCHOLOGY;PSYCHOLOGY, MULTIDISCIPLINARY</t>
  </si>
  <si>
    <t>CELL CYCLE</t>
  </si>
  <si>
    <t>INTERNATIONAL JOURNAL OF PAVEMENT ENGINEERING</t>
  </si>
  <si>
    <t>CONSTRUCTION &amp; BUILDING TECHNOLOGY;ENGINEERING, CIVIL;MATERIALS SCIENCE, CHARACTERIZATION &amp; TESTING</t>
  </si>
  <si>
    <t>CRITICAL REVIEWS IN ENVIRONMENTAL SCIENCE AND TECHNOLOGY</t>
  </si>
  <si>
    <t>MECHANICS OF ADVANCED MATERIALS AND STRUCTURES</t>
  </si>
  <si>
    <t>MATERIALS SCIENCE, CHARACTERIZATION &amp; TESTING;MATERIALS SCIENCE, COMPOSITES;MATERIALS SCIENCE, MULTIDISCIPLINARY;MECHANICS</t>
  </si>
  <si>
    <t>MITOCHONDRIAL DNA PART B-RESOURCES</t>
  </si>
  <si>
    <t>GUT MICROBES</t>
  </si>
  <si>
    <t>INTERNATIONAL JOURNAL OF HUMAN RESOURCE MANAGEMENT</t>
  </si>
  <si>
    <t>INTERNATIONAL JOURNAL OF CONTROL</t>
  </si>
  <si>
    <t>STUDIES IN HIGHER EDUCATION</t>
  </si>
  <si>
    <t>INTERNATIONAL JOURNAL OF ENVIRONMENTAL ANALYTICAL CHEMISTRY</t>
  </si>
  <si>
    <t>HEALTH COMMUNICATION</t>
  </si>
  <si>
    <t>COMMUNICATION;HEALTH POLICY &amp; SERVICES</t>
  </si>
  <si>
    <t>LEUKEMIA &amp; LYMPHOMA</t>
  </si>
  <si>
    <t>HUMAN AND ECOLOGICAL RISK ASSESSMENT</t>
  </si>
  <si>
    <t>EMERGING MARKETS FINANCE AND TRADE</t>
  </si>
  <si>
    <t>BUSINESS;ECONOMICS;INTERNATIONAL RELATIONS</t>
  </si>
  <si>
    <t>SEPARATION SCIENCE AND TECHNOLOGY</t>
  </si>
  <si>
    <t>MECHANICS BASED DESIGN OF STRUCTURES AND MACHINES</t>
  </si>
  <si>
    <t>JOURNAL OF ENZYME INHIBITION AND MEDICINAL CHEMISTRY</t>
  </si>
  <si>
    <t>DRYING TECHNOLOGY</t>
  </si>
  <si>
    <t>MEDICAL TEACHER</t>
  </si>
  <si>
    <t>PRODUCTION PLANNING &amp; CONTROL</t>
  </si>
  <si>
    <t>JOURNAL OF DERMATOLOGICAL TREATMENT</t>
  </si>
  <si>
    <t>OCULAR IMMUNOLOGY AND INFLAMMATION</t>
  </si>
  <si>
    <t>INTERNATIONAL JOURNAL OF AMBIENT ENERGY</t>
  </si>
  <si>
    <t>ROAD MATERIALS AND PAVEMENT DESIGN</t>
  </si>
  <si>
    <t>INFORMATION COMMUNICATION &amp; SOCIETY</t>
  </si>
  <si>
    <t>COMMUNICATION;SOCIOLOGY</t>
  </si>
  <si>
    <t>INTERACTIVE LEARNING ENVIRONMENTS</t>
  </si>
  <si>
    <t>REGIONAL STUDIES</t>
  </si>
  <si>
    <t>JOURNAL OF THE AMERICAN STATISTICAL ASSOCIATION</t>
  </si>
  <si>
    <t>RNA BIOLOGY</t>
  </si>
  <si>
    <t>QUALITATIVE RESEARCH IN PSYCHOLOGY</t>
  </si>
  <si>
    <t>APPLIED ECONOMICS</t>
  </si>
  <si>
    <t>GEOCARTO INTERNATIONAL</t>
  </si>
  <si>
    <t>ENVIRONMENTAL SCIENCES;GEOSCIENCES, MULTIDISCIPLINARY;IMAGING SCIENCE &amp; PHOTOGRAPHIC TECHNOLOGY;REMOTE SENSING</t>
  </si>
  <si>
    <t>TOURISM GEOGRAPHIES</t>
  </si>
  <si>
    <t>EUROPEAN JOURNAL OF SPORT SCIENCE</t>
  </si>
  <si>
    <t>EXPERT OPINION ON DRUG DELIVERY</t>
  </si>
  <si>
    <t>DRUG DELIVERY</t>
  </si>
  <si>
    <t>INTERNATIONAL JOURNAL OF HUMAN-COMPUTER INTERACTION</t>
  </si>
  <si>
    <t>LIQUID CRYSTALS</t>
  </si>
  <si>
    <t>CHEMISTRY, MULTIDISCIPLINARY;CRYSTALLOGRAPHY;MATERIALS SCIENCE, MULTIDISCIPLINARY</t>
  </si>
  <si>
    <t>ACTA ONCOLOGICA</t>
  </si>
  <si>
    <t>INTERNATIONAL JOURNAL OF HYPERTHERMIA</t>
  </si>
  <si>
    <t>AMERICAN STATISTICIAN</t>
  </si>
  <si>
    <t>MOLECULAR PHYSICS</t>
  </si>
  <si>
    <t>NUTRITIONAL NEUROSCIENCE</t>
  </si>
  <si>
    <t>NEUROSCIENCES;NUTRITION &amp; DIETETICS</t>
  </si>
  <si>
    <t>EXPERT OPINION ON PHARMACOTHERAPY</t>
  </si>
  <si>
    <t>INTERNATIONAL JOURNAL OF CONSTRUCTION MANAGEMENT</t>
  </si>
  <si>
    <t>EXPERT OPINION ON BIOLOGICAL THERAPY</t>
  </si>
  <si>
    <t>BIOTECHNOLOGY &amp; APPLIED MICROBIOLOGY;MEDICINE, RESEARCH &amp; EXPERIMENTAL</t>
  </si>
  <si>
    <t>PLATELETS</t>
  </si>
  <si>
    <t>CELL BIOLOGY;HEMATOLOGY</t>
  </si>
  <si>
    <t>ECONOMIC RESEARCH-EKONOMSKA ISTRAZIVANJA</t>
  </si>
  <si>
    <t>PUBLIC MANAGEMENT REVIEW</t>
  </si>
  <si>
    <t>JOURNAL OF THE OPERATIONAL RESEARCH SOCIETY</t>
  </si>
  <si>
    <t>NUTRITION AND CANCER-AN INTERNATIONAL JOURNAL</t>
  </si>
  <si>
    <t>NUTRITION &amp; DIETETICS;ONCOLOGY</t>
  </si>
  <si>
    <t>CLIMATE POLICY</t>
  </si>
  <si>
    <t>ENVIRONMENTAL STUDIES;PUBLIC ADMINISTRATION</t>
  </si>
  <si>
    <t>INTERNATIONAL JOURNAL OF GEOGRAPHICAL INFORMATION SCIENCE</t>
  </si>
  <si>
    <t>COMPUTER SCIENCE, INFORMATION SYSTEMS;GEOGRAPHY;GEOGRAPHY, PHYSICAL;INFORMATION SCIENCE &amp; LIBRARY SCIENCE</t>
  </si>
  <si>
    <t>EXPERT OPINION ON DRUG DISCOVERY</t>
  </si>
  <si>
    <t>CANCER BIOLOGY &amp; THERAPY</t>
  </si>
  <si>
    <t>MABS</t>
  </si>
  <si>
    <t>INSTRUMENTS &amp; INSTRUMENTATION;MEDICINE, RESEARCH &amp; EXPERIMENTAL</t>
  </si>
  <si>
    <t>EUROPEAN JOURNAL OF PSYCHOTRAUMATOLOGY</t>
  </si>
  <si>
    <t>PSYCHOLOGY HEALTH &amp; MEDICINE</t>
  </si>
  <si>
    <t>INTERNATIONAL JOURNAL OF PHYTOREMEDIATION</t>
  </si>
  <si>
    <t>EXPERT REVIEW OF ANTI-INFECTIVE THERAPY</t>
  </si>
  <si>
    <t>HYDROLOGICAL SCIENCES JOURNAL-JOURNAL DES SCIENCES HYDROLOGIQUES</t>
  </si>
  <si>
    <t>DRUG DEVELOPMENT AND INDUSTRIAL PHARMACY</t>
  </si>
  <si>
    <t>JOURNAL OF DISPERSION SCIENCE AND TECHNOLOGY</t>
  </si>
  <si>
    <t>JOURNAL OF AMERICAN COLLEGE HEALTH</t>
  </si>
  <si>
    <t>EDUCATION &amp; EDUCATIONAL RESEARCH;PUBLIC, ENVIRONMENTAL &amp; OCCUPATIONAL HEALTH</t>
  </si>
  <si>
    <t>CRITICAL REVIEWS IN BIOTECHNOLOGY</t>
  </si>
  <si>
    <t>ANNALS OF THE AMERICAN ASSOCIATION OF GEOGRAPHERS</t>
  </si>
  <si>
    <t>DEATH STUDIES</t>
  </si>
  <si>
    <t>PSYCHOLOGY;PSYCHOLOGY, MULTIDISCIPLINARY;SOCIAL ISSUES;SOCIAL SCIENCES, BIOMEDICAL</t>
  </si>
  <si>
    <t>CURRENT MEDICAL RESEARCH AND OPINION</t>
  </si>
  <si>
    <t>INTERNATIONAL JOURNAL OF SYSTEMS SCIENCE</t>
  </si>
  <si>
    <t>AUTOMATION &amp; CONTROL SYSTEMS;COMPUTER SCIENCE, THEORY &amp; METHODS;OPERATIONS RESEARCH &amp; MANAGEMENT SCIENCE</t>
  </si>
  <si>
    <t>ENGINEERING APPLICATIONS OF COMPUTATIONAL FLUID MECHANICS</t>
  </si>
  <si>
    <t>ENGINEERING, MECHANICAL;ENGINEERING, MULTIDISCIPLINARY;MECHANICS</t>
  </si>
  <si>
    <t>INTERNATIONAL JOURNAL OF NEUROSCIENCE</t>
  </si>
  <si>
    <t>STRUCTURE AND INFRASTRUCTURE ENGINEERING</t>
  </si>
  <si>
    <t>ENGINEERING, CIVIL;ENGINEERING, MECHANICAL</t>
  </si>
  <si>
    <t>AMERICAN JOURNAL OF BIOETHICS</t>
  </si>
  <si>
    <t>ETHICS;HISTORY &amp; PHILOSOPHY OF SCIENCE;MEDICAL ETHICS;SOCIAL ISSUES;SOCIAL SCIENCES, BIOMEDICAL</t>
  </si>
  <si>
    <t>JOURNAL OF RISK RESEARCH</t>
  </si>
  <si>
    <t>JOURNAL OF DRUG TARGETING</t>
  </si>
  <si>
    <t>WAVES IN RANDOM AND COMPLEX MEDIA</t>
  </si>
  <si>
    <t>JOURNAL OF EUROPEAN PUBLIC POLICY</t>
  </si>
  <si>
    <t>DIGITAL JOURNALISM</t>
  </si>
  <si>
    <t>SYNTHETIC COMMUNICATIONS</t>
  </si>
  <si>
    <t>TOTAL QUALITY MANAGEMENT &amp; BUSINESS EXCELLENCE</t>
  </si>
  <si>
    <t>QUALITATIVE RESEARCH IN SPORT EXERCISE AND HEALTH</t>
  </si>
  <si>
    <t>HOSPITALITY, LEISURE, SPORT &amp; TOURISM;PSYCHOLOGY, APPLIED;SPORT SCIENCES</t>
  </si>
  <si>
    <t>GYNECOLOGICAL ENDOCRINOLOGY</t>
  </si>
  <si>
    <t>ENDOCRINOLOGY &amp; METABOLISM;OBSTETRICS &amp; GYNECOLOGY</t>
  </si>
  <si>
    <t>ANALYTICAL LETTERS</t>
  </si>
  <si>
    <t>SCANDINAVIAN JOURNAL OF GASTROENTEROLOGY</t>
  </si>
  <si>
    <t>CLINICAL TOXICOLOGY</t>
  </si>
  <si>
    <t>PHYSIOTHERAPY THEORY AND PRACTICE</t>
  </si>
  <si>
    <t>COMMUNICATIONS IN STATISTICS-THEORY AND METHODS</t>
  </si>
  <si>
    <t>AIDS CARE-PSYCHOLOGICAL AND SOCIO-MEDICAL ASPECTS OF AIDS/HIV</t>
  </si>
  <si>
    <t>HEALTH POLICY &amp; SERVICES;PSYCHOLOGY;PSYCHOLOGY, MULTIDISCIPLINARY;PUBLIC, ENVIRONMENTAL &amp; OCCUPATIONAL HEALTH;SOCIAL SCIENCES, BIOMEDICAL</t>
  </si>
  <si>
    <t>SERVICE INDUSTRIES JOURNAL</t>
  </si>
  <si>
    <t>EXPERT OPINION ON INVESTIGATIONAL DRUGS</t>
  </si>
  <si>
    <t>JOURNAL OF CLINICAL CHILD AND ADOLESCENT PSYCHOLOGY</t>
  </si>
  <si>
    <t>CURRENT EYE RESEARCH</t>
  </si>
  <si>
    <t>VEHICLE SYSTEM DYNAMICS</t>
  </si>
  <si>
    <t>APPLIED ECONOMICS LETTERS</t>
  </si>
  <si>
    <t>EUROPEAN JOURNAL OF ENVIRONMENTAL AND CIVIL ENGINEERING</t>
  </si>
  <si>
    <t>JOURNAL OF BUSINESS &amp; ECONOMIC STATISTICS</t>
  </si>
  <si>
    <t>ARCHIVES OF PHYSIOLOGY AND BIOCHEMISTRY</t>
  </si>
  <si>
    <t>BIOCHEMISTRY &amp; MOLECULAR BIOLOGY;BIOPHYSICS;ENDOCRINOLOGY &amp; METABOLISM;PHYSIOLOGY</t>
  </si>
  <si>
    <t>JOURNAL OF PLANT NUTRITION</t>
  </si>
  <si>
    <t>CHRONOBIOLOGY INTERNATIONAL</t>
  </si>
  <si>
    <t>GLOBAL PUBLIC HEALTH</t>
  </si>
  <si>
    <t>EUROPEAN PLANNING STUDIES</t>
  </si>
  <si>
    <t>ENVIRONMENTAL STUDIES;GEOGRAPHY;REGIONAL &amp; URBAN PLANNING;URBAN STUDIES</t>
  </si>
  <si>
    <t>INTERNATIONAL JOURNAL OF RADIATION BIOLOGY</t>
  </si>
  <si>
    <t>BIOLOGY;NUCLEAR SCIENCE &amp; TECHNOLOGY;RADIOLOGY, NUCLEAR MEDICINE &amp; MEDICAL IMAGING</t>
  </si>
  <si>
    <t>JOURNAL OF ENVIRONMENTAL PLANNING AND MANAGEMENT</t>
  </si>
  <si>
    <t>DEVELOPMENT STUDIES;ENVIRONMENTAL STUDIES;REGIONAL &amp; URBAN PLANNING</t>
  </si>
  <si>
    <t>JOURNAL OF TRAVEL &amp; TOURISM MARKETING</t>
  </si>
  <si>
    <t>FOOD ADDITIVES AND CONTAMINANTS PART A-CHEMISTRY ANALYSIS CONTROL EXPOSURE &amp; RISK ASSESSMENT</t>
  </si>
  <si>
    <t>CHEMISTRY, APPLIED;FOOD SCIENCE &amp; TECHNOLOGY;TOXICOLOGY</t>
  </si>
  <si>
    <t>JOURNAL OF ASTHMA</t>
  </si>
  <si>
    <t>ALLERGY;RESPIRATORY SYSTEM</t>
  </si>
  <si>
    <t>EPIGENETICS</t>
  </si>
  <si>
    <t>SUBSTANCE USE &amp; MISUSE</t>
  </si>
  <si>
    <t>PSYCHIATRY;PSYCHOLOGY;SUBSTANCE ABUSE</t>
  </si>
  <si>
    <t>JOURNAL OF SEX RESEARCH</t>
  </si>
  <si>
    <t>EXPERT REVIEW OF CLINICAL IMMUNOLOGY</t>
  </si>
  <si>
    <t>SCIENCE AND TECHNOLOGY OF ADVANCED MATERIALS</t>
  </si>
  <si>
    <t>POLYCYCLIC AROMATIC COMPOUNDS</t>
  </si>
  <si>
    <t>PHARMACEUTICAL DEVELOPMENT AND TECHNOLOGY</t>
  </si>
  <si>
    <t>AEROSOL SCIENCE AND TECHNOLOGY</t>
  </si>
  <si>
    <t>ARCHIVES OF AGRONOMY AND SOIL SCIENCE</t>
  </si>
  <si>
    <t>AGRONOMY;SOIL SCIENCE</t>
  </si>
  <si>
    <t>ASSESSMENT &amp; EVALUATION IN HIGHER EDUCATION</t>
  </si>
  <si>
    <t>INTERNATIONAL JOURNAL OF POLYMERIC MATERIALS AND POLYMERIC BIOMATERIALS</t>
  </si>
  <si>
    <t>MATERIALS SCIENCE, BIOMATERIALS;POLYMER SCIENCE</t>
  </si>
  <si>
    <t>JOURNAL OF EARTHQUAKE ENGINEERING</t>
  </si>
  <si>
    <t>EXPERT OPINION ON THERAPEUTIC TARGETS</t>
  </si>
  <si>
    <t>EXPERT REVIEW OF MOLECULAR DIAGNOSTICS</t>
  </si>
  <si>
    <t>JOURNAL OF MENTAL HEALTH</t>
  </si>
  <si>
    <t>ANIMAL BIOTECHNOLOGY</t>
  </si>
  <si>
    <t>AGRICULTURE, DAIRY &amp; ANIMAL SCIENCE;BIOTECHNOLOGY &amp; APPLIED MICROBIOLOGY</t>
  </si>
  <si>
    <t>INTERNATIONAL JOURNAL OF FOOD SCIENCES AND NUTRITION</t>
  </si>
  <si>
    <t>MATERIALS RESEARCH LETTERS</t>
  </si>
  <si>
    <t>BIOENGINEERED</t>
  </si>
  <si>
    <t>BEHAVIOUR &amp; INFORMATION TECHNOLOGY</t>
  </si>
  <si>
    <t>CHEMICAL ENGINEERING COMMUNICATIONS</t>
  </si>
  <si>
    <t>CLINICAL NEUROPSYCHOLOGIST</t>
  </si>
  <si>
    <t>CLINICAL NEUROLOGY;PSYCHOLOGY;PSYCHOLOGY, CLINICAL</t>
  </si>
  <si>
    <t>SURFACE ENGINEERING</t>
  </si>
  <si>
    <t>DRUG AND CHEMICAL TOXICOLOGY</t>
  </si>
  <si>
    <t>CHEMISTRY, MULTIDISCIPLINARY;PHARMACOLOGY &amp; PHARMACY;TOXICOLOGY</t>
  </si>
  <si>
    <t>COMMUNICATIONS IN STATISTICS-SIMULATION AND COMPUTATION</t>
  </si>
  <si>
    <t>EXPERT REVIEW OF RESPIRATORY MEDICINE</t>
  </si>
  <si>
    <t>ENTERPRISE INFORMATION SYSTEMS</t>
  </si>
  <si>
    <t>JOURNAL OF HOSPITALITY MARKETING &amp; MANAGEMENT</t>
  </si>
  <si>
    <t>BUSINESS;HOSPITALITY, LEISURE, SPORT &amp; TOURISM;MANAGEMENT</t>
  </si>
  <si>
    <t>JOURNAL OF THE TEXTILE INSTITUTE</t>
  </si>
  <si>
    <t>INTERNATIONAL GEOLOGY REVIEW</t>
  </si>
  <si>
    <t>ETHNIC AND RACIAL STUDIES</t>
  </si>
  <si>
    <t>ETHNIC STUDIES;SOCIOLOGY</t>
  </si>
  <si>
    <t>JOURNAL OF TAIBAH UNIVERSITY FOR SCIENCE</t>
  </si>
  <si>
    <t>PSYCHOTHERAPY RESEARCH</t>
  </si>
  <si>
    <t>MATERIALS TECHNOLOGY</t>
  </si>
  <si>
    <t>COMPUTER ASSISTED LANGUAGE LEARNING</t>
  </si>
  <si>
    <t>ENVIRONMENTAL EDUCATION RESEARCH</t>
  </si>
  <si>
    <t>EDUCATION &amp; EDUCATIONAL RESEARCH;ENVIRONMENTAL STUDIES</t>
  </si>
  <si>
    <t>NANOTOXICOLOGY</t>
  </si>
  <si>
    <t>NANOSCIENCE &amp; NANOTECHNOLOGY;TOXICOLOGY</t>
  </si>
  <si>
    <t>INTERNATIONAL JOURNAL OF FOOD PROPERTIES</t>
  </si>
  <si>
    <t>JOURNAL OF ADHESION SCIENCE AND TECHNOLOGY</t>
  </si>
  <si>
    <t>ENGINEERING, CHEMICAL;MATERIALS SCIENCE, MULTIDISCIPLINARY;MECHANICS</t>
  </si>
  <si>
    <t>EXPERT OPINION ON DRUG SAFETY</t>
  </si>
  <si>
    <t>COMBUSTION SCIENCE AND TECHNOLOGY</t>
  </si>
  <si>
    <t>ENERGY &amp; FUELS;ENGINEERING, CHEMICAL;ENGINEERING, MULTIDISCIPLINARY;THERMODYNAMICS</t>
  </si>
  <si>
    <t>INTERNATIONAL JOURNAL OF DIGITAL EARTH</t>
  </si>
  <si>
    <t>GEOGRAPHY, PHYSICAL;REMOTE SENSING</t>
  </si>
  <si>
    <t>INTERNATIONAL JOURNAL OF BILINGUAL EDUCATION AND BILINGUALISM</t>
  </si>
  <si>
    <t>JOURNALISM STUDIES</t>
  </si>
  <si>
    <t>EXPERT OPINION ON THERAPEUTIC PATENTS</t>
  </si>
  <si>
    <t>CHEMISTRY, MEDICINAL;MEDICINE, LEGAL;PHARMACOLOGY &amp; PHARMACY</t>
  </si>
  <si>
    <t>GEOMATICS NATURAL HAZARDS &amp; RISK</t>
  </si>
  <si>
    <t>FOOD REVIEWS INTERNATIONAL</t>
  </si>
  <si>
    <t>HISTORICAL BIOLOGY</t>
  </si>
  <si>
    <t>JOURNAL OF POSITIVE PSYCHOLOGY</t>
  </si>
  <si>
    <t>JOURNAL OF MEDICAL ECONOMICS</t>
  </si>
  <si>
    <t>EXPERT REVIEW OF GASTROENTEROLOGY &amp; HEPATOLOGY</t>
  </si>
  <si>
    <t>TECHNOLOGY ANALYSIS &amp; STRATEGIC MANAGEMENT</t>
  </si>
  <si>
    <t>MANAGEMENT;MULTIDISCIPLINARY SCIENCES</t>
  </si>
  <si>
    <t>ENGINEERING OPTIMIZATION</t>
  </si>
  <si>
    <t>ENGINEERING, MULTIDISCIPLINARY;OPERATIONS RESEARCH &amp; MANAGEMENT SCIENCE</t>
  </si>
  <si>
    <t>OPTIMIZATION</t>
  </si>
  <si>
    <t>JOURNAL OF BIOMATERIALS SCIENCE-POLYMER EDITION</t>
  </si>
  <si>
    <t>ENGINEERING, BIOMEDICAL;MATERIALS SCIENCE, BIOMATERIALS;POLYMER SCIENCE</t>
  </si>
  <si>
    <t>POSTGRADUATE MEDICINE</t>
  </si>
  <si>
    <t>HEAT TRANSFER ENGINEERING</t>
  </si>
  <si>
    <t>ENERGY &amp; FUELS;ENGINEERING, CHEMICAL;ENGINEERING, MECHANICAL;MECHANICS;THERMODYNAMICS</t>
  </si>
  <si>
    <t>NEUROPSYCHOLOGICAL REHABILITATION</t>
  </si>
  <si>
    <t>NEUROSCIENCES;PSYCHOLOGY</t>
  </si>
  <si>
    <t>TRANSPORT REVIEWS</t>
  </si>
  <si>
    <t>CRITICAL REVIEWS IN ANALYTICAL CHEMISTRY</t>
  </si>
  <si>
    <t>LINEAR &amp; MULTILINEAR ALGEBRA</t>
  </si>
  <si>
    <t>CLIMATE AND DEVELOPMENT</t>
  </si>
  <si>
    <t>DEVELOPMENT STUDIES;ENVIRONMENTAL STUDIES</t>
  </si>
  <si>
    <t>PLANT SIGNALING &amp; BEHAVIOR</t>
  </si>
  <si>
    <t>JOURNAL OF PEASANT STUDIES</t>
  </si>
  <si>
    <t>ANTHROPOLOGY;DEVELOPMENT STUDIES;REGIONAL &amp; URBAN PLANNING</t>
  </si>
  <si>
    <t>VIRULENCE</t>
  </si>
  <si>
    <t>POLYMER-PLASTICS TECHNOLOGY AND MATERIALS</t>
  </si>
  <si>
    <t>JOURNAL OF INVESTIGATIVE SURGERY</t>
  </si>
  <si>
    <t>HIGHER EDUCATION RESEARCH &amp; DEVELOPMENT</t>
  </si>
  <si>
    <t>JOURNAL OF SMALL BUSINESS MANAGEMENT</t>
  </si>
  <si>
    <t>EXPERT REVIEW OF CLINICAL PHARMACOLOGY</t>
  </si>
  <si>
    <t>EXPERT REVIEW OF VACCINES</t>
  </si>
  <si>
    <t>INTERNATIONAL JOURNAL OF ENVIRONMENTAL HEALTH RESEARCH</t>
  </si>
  <si>
    <t>MARINE GEORESOURCES &amp; GEOTECHNOLOGY</t>
  </si>
  <si>
    <t>ENGINEERING, GEOLOGICAL;ENGINEERING, MARINE;ENGINEERING, OCEAN;MINING &amp; MINERAL PROCESSING;OCEANOGRAPHY</t>
  </si>
  <si>
    <t>APPLICABLE ANALYSIS</t>
  </si>
  <si>
    <t>VIRTUAL AND PHYSICAL PROTOTYPING</t>
  </si>
  <si>
    <t>MATERIALS SCIENCE AND TECHNOLOGY</t>
  </si>
  <si>
    <t>REVIEW OF INTERNATIONAL POLITICAL ECONOMY</t>
  </si>
  <si>
    <t>EXPERT REVIEW OF NEUROTHERAPEUTICS</t>
  </si>
  <si>
    <t>CLINICAL NEUROLOGY;PHARMACOLOGY &amp; PHARMACY</t>
  </si>
  <si>
    <t>INTERNATIONAL JOURNAL OF ARCHITECTURAL HERITAGE</t>
  </si>
  <si>
    <t>ARCHITECTURE;CONSTRUCTION &amp; BUILDING TECHNOLOGY;ENGINEERING, CIVIL</t>
  </si>
  <si>
    <t>COGNITION &amp; EMOTION</t>
  </si>
  <si>
    <t>INTERNATIONAL JOURNAL OF INCLUSIVE EDUCATION</t>
  </si>
  <si>
    <t>URBAN GEOGRAPHY</t>
  </si>
  <si>
    <t>GEOGRAPHY;URBAN STUDIES</t>
  </si>
  <si>
    <t>EXPERT OPINION ON DRUG METABOLISM &amp; TOXICOLOGY</t>
  </si>
  <si>
    <t>BIOCHEMISTRY &amp; MOLECULAR BIOLOGY;PHARMACOLOGY &amp; PHARMACY;TOXICOLOGY</t>
  </si>
  <si>
    <t>PHARMACEUTICAL BIOLOGY</t>
  </si>
  <si>
    <t>MEDICAL LABORATORY TECHNOLOGY;PHARMACOLOGY &amp; PHARMACY;PLANT SCIENCES</t>
  </si>
  <si>
    <t>INTERNATIONAL JOURNAL OF ADVERTISING</t>
  </si>
  <si>
    <t>BRAIN INJURY</t>
  </si>
  <si>
    <t>NEUROSCIENCES;REHABILITATION</t>
  </si>
  <si>
    <t>JOURNAL OF COORDINATION CHEMISTRY</t>
  </si>
  <si>
    <t>PETROLEUM SCIENCE AND TECHNOLOGY</t>
  </si>
  <si>
    <t>INTERNATIONAL JOURNAL OF OCCUPATIONAL SAFETY AND ERGONOMICS</t>
  </si>
  <si>
    <t>ERGONOMICS;PUBLIC, ENVIRONMENTAL &amp; OCCUPATIONAL HEALTH</t>
  </si>
  <si>
    <t>INTERNATIONAL MATERIALS REVIEWS</t>
  </si>
  <si>
    <t>JOURNAL OF OBSTETRICS AND GYNAECOLOGY</t>
  </si>
  <si>
    <t>INTERNATIONAL JOURNAL OF SUSTAINABLE TRANSPORTATION</t>
  </si>
  <si>
    <t>ENVIRONMENTAL STUDIES;GREEN &amp; SUSTAINABLE SCIENCE &amp; TECHNOLOGY;TRANSPORTATION</t>
  </si>
  <si>
    <t>JOURNAL OF DEVELOPMENT STUDIES</t>
  </si>
  <si>
    <t>PREPARATIVE BIOCHEMISTRY &amp; BIOTECHNOLOGY</t>
  </si>
  <si>
    <t>SPORT EDUCATION AND SOCIETY</t>
  </si>
  <si>
    <t>EDUCATION &amp; EDUCATIONAL RESEARCH;HOSPITALITY, LEISURE, SPORT &amp; TOURISM;SPORT SCIENCES</t>
  </si>
  <si>
    <t>WEST EUROPEAN POLITICS</t>
  </si>
  <si>
    <t>INTERNATIONAL JOURNAL OF COMPUTER INTEGRATED MANUFACTURING</t>
  </si>
  <si>
    <t>COMPUTER SCIENCE, INTERDISCIPLINARY APPLICATIONS;ENGINEERING, MANUFACTURING;OPERATIONS RESEARCH &amp; MANAGEMENT SCIENCE</t>
  </si>
  <si>
    <t>JOURNAL OF THE AMERICAN COLLEGE OF NUTRITION</t>
  </si>
  <si>
    <t>IISE TRANSACTIONS</t>
  </si>
  <si>
    <t>INTERNATIONAL JOURNAL OF GREEN ENERGY</t>
  </si>
  <si>
    <t>ENERGY &amp; FUELS;GREEN &amp; SUSTAINABLE SCIENCE &amp; TECHNOLOGY;THERMODYNAMICS</t>
  </si>
  <si>
    <t>PREHOSPITAL EMERGENCY CARE</t>
  </si>
  <si>
    <t>EMERGENCY MEDICINE;PUBLIC, ENVIRONMENTAL &amp; OCCUPATIONAL HEALTH</t>
  </si>
  <si>
    <t>JOURNAL OF HOMOSEXUALITY</t>
  </si>
  <si>
    <t>PSYCHOLOGY;PSYCHOLOGY, MULTIDISCIPLINARY;SOCIAL SCIENCES, INTERDISCIPLINARY</t>
  </si>
  <si>
    <t>POLYMER REVIEWS</t>
  </si>
  <si>
    <t>CULTURE HEALTH &amp; SEXUALITY</t>
  </si>
  <si>
    <t>FAMILY STUDIES;SOCIAL SCIENCES, BIOMEDICAL</t>
  </si>
  <si>
    <t>IETE JOURNAL OF RESEARCH</t>
  </si>
  <si>
    <t>EARLY CHILD DEVELOPMENT AND CARE</t>
  </si>
  <si>
    <t>PSYCHOLOGY &amp; HEALTH</t>
  </si>
  <si>
    <t>PSYCHOLOGY;PSYCHOLOGY, MULTIDISCIPLINARY;PUBLIC, ENVIRONMENTAL &amp; OCCUPATIONAL HEALTH</t>
  </si>
  <si>
    <t>GISCIENCE &amp; REMOTE SENSING</t>
  </si>
  <si>
    <t>FREE RADICAL RESEARCH</t>
  </si>
  <si>
    <t>ENVIRONMENTAL POLITICS</t>
  </si>
  <si>
    <t>ENVIRONMENTAL STUDIES;POLITICAL SCIENCE</t>
  </si>
  <si>
    <t>EUROPEAN JOURNAL OF WORK AND ORGANIZATIONAL PSYCHOLOGY</t>
  </si>
  <si>
    <t>PARTICULATE SCIENCE AND TECHNOLOGY</t>
  </si>
  <si>
    <t>MOLECULAR SIMULATION</t>
  </si>
  <si>
    <t>COMMUNICATIONS IN SOIL SCIENCE AND PLANT ANALYSIS</t>
  </si>
  <si>
    <t>AGRONOMY;CHEMISTRY, ANALYTICAL;PLANT SCIENCES;SOIL SCIENCE</t>
  </si>
  <si>
    <t>EXPERT REVIEW OF MEDICAL DEVICES</t>
  </si>
  <si>
    <t>AGING MALE</t>
  </si>
  <si>
    <t>ITALIAN JOURNAL OF ANIMAL SCIENCE</t>
  </si>
  <si>
    <t>JOURNAL OF INTERPROFESSIONAL CARE</t>
  </si>
  <si>
    <t>XENOBIOTICA</t>
  </si>
  <si>
    <t>TRAFFIC INJURY PREVENTION</t>
  </si>
  <si>
    <t>JOURNAL OF PERSONALITY ASSESSMENT</t>
  </si>
  <si>
    <t>PSYCHOLOGY, CLINICAL;PSYCHOLOGY, SOCIAL</t>
  </si>
  <si>
    <t>HOUSING STUDIES</t>
  </si>
  <si>
    <t>SCIENCE AND TECHNOLOGY OF WELDING AND JOINING</t>
  </si>
  <si>
    <t>ERGONOMICS</t>
  </si>
  <si>
    <t>ENGINEERING, INDUSTRIAL;ERGONOMICS;PSYCHOLOGY;PSYCHOLOGY, APPLIED</t>
  </si>
  <si>
    <t>EUROPEAN JOURNAL OF INFORMATION SYSTEMS</t>
  </si>
  <si>
    <t>AMYOTROPHIC LATERAL SCLEROSIS AND FRONTOTEMPORAL DEGENERATION</t>
  </si>
  <si>
    <t>STRUCTURAL EQUATION MODELING-A MULTIDISCIPLINARY JOURNAL</t>
  </si>
  <si>
    <t>JOURNAL OF ENVIRONMENTAL SCIENCE AND HEALTH PART A-TOXIC/HAZARDOUS SUBSTANCES &amp; ENVIRONMENTAL ENGINEERING</t>
  </si>
  <si>
    <t>IMMUNOLOGICAL INVESTIGATIONS</t>
  </si>
  <si>
    <t>JOURNAL OF APPLIED STATISTICS</t>
  </si>
  <si>
    <t>INTERNATIONAL JOURNAL OF COMPUTER MATHEMATICS</t>
  </si>
  <si>
    <t>TRANSPORTMETRICA A-TRANSPORT SCIENCE</t>
  </si>
  <si>
    <t>NEUROLOGICAL RESEARCH</t>
  </si>
  <si>
    <t>RENAL FAILURE</t>
  </si>
  <si>
    <t>BUILDING RESEARCH AND INFORMATION</t>
  </si>
  <si>
    <t>INTERNATIONAL JOURNAL OF AUDIOLOGY</t>
  </si>
  <si>
    <t>COGENT BUSINESS &amp; MANAGEMENT</t>
  </si>
  <si>
    <t>JUSTICE QUARTERLY</t>
  </si>
  <si>
    <t>SHIPS AND OFFSHORE STRUCTURES</t>
  </si>
  <si>
    <t>DISABILITY AND REHABILITATION-ASSISTIVE TECHNOLOGY</t>
  </si>
  <si>
    <t>INTERNATIONAL JOURNAL OF SCIENCE EDUCATION</t>
  </si>
  <si>
    <t>ASIA PACIFIC JOURNAL OF TOURISM RESEARCH</t>
  </si>
  <si>
    <t>REVIEWS IN FISHERIES SCIENCE &amp; AQUACULTURE</t>
  </si>
  <si>
    <t>INTERNATIONAL JOURNAL OF SUSTAINABLE DEVELOPMENT AND WORLD ECOLOGY</t>
  </si>
  <si>
    <t>ECOLOGY;GREEN &amp; SUSTAINABLE SCIENCE &amp; TECHNOLOGY</t>
  </si>
  <si>
    <t>BEHAVIORAL SLEEP MEDICINE</t>
  </si>
  <si>
    <t>TERRORISM AND POLITICAL VIOLENCE</t>
  </si>
  <si>
    <t>EXPERT REVIEW OF ANTICANCER THERAPY</t>
  </si>
  <si>
    <t>ETHNICITY &amp; HEALTH</t>
  </si>
  <si>
    <t>ETHNIC STUDIES;MEDICAL ETHICS;PUBLIC, ENVIRONMENTAL &amp; OCCUPATIONAL HEALTH</t>
  </si>
  <si>
    <t>JOURNAL OF CULTURAL ECONOMY</t>
  </si>
  <si>
    <t>CULTURAL STUDIES;ECONOMICS;SOCIOLOGY</t>
  </si>
  <si>
    <t>PHILOSOPHICAL MAGAZINE</t>
  </si>
  <si>
    <t>MATERIALS SCIENCE, MULTIDISCIPLINARY;MECHANICS;METALLURGY &amp; METALLURGICAL ENGINEERING;PHYSICS, APPLIED;PHYSICS, CONDENSED MATTER</t>
  </si>
  <si>
    <t>SPORTS BIOMECHANICS</t>
  </si>
  <si>
    <t>ENGINEERING, BIOMEDICAL;SPORT SCIENCES</t>
  </si>
  <si>
    <t>JOURNAL OF SPINAL CORD MEDICINE</t>
  </si>
  <si>
    <t>GLOBAL HEALTH ACTION</t>
  </si>
  <si>
    <t>SPORT MANAGEMENT REVIEW</t>
  </si>
  <si>
    <t>CLINICAL AND EXPERIMENTAL OPTOMETRY</t>
  </si>
  <si>
    <t>EDUCATIONAL PHILOSOPHY AND THEORY</t>
  </si>
  <si>
    <t>COMPUTER METHODS IN BIOMECHANICS AND BIOMEDICAL ENGINEERING</t>
  </si>
  <si>
    <t>COMPUTER SCIENCE, INTERDISCIPLINARY APPLICATIONS;ENGINEERING, BIOMEDICAL</t>
  </si>
  <si>
    <t>ENTREPRENEURSHIP AND REGIONAL DEVELOPMENT</t>
  </si>
  <si>
    <t>BUSINESS;DEVELOPMENT STUDIES;REGIONAL &amp; URBAN PLANNING</t>
  </si>
  <si>
    <t>NEW POLITICAL ECONOMY</t>
  </si>
  <si>
    <t>EUROPEAN SOCIETIES</t>
  </si>
  <si>
    <t>PLANT BIOSYSTEMS</t>
  </si>
  <si>
    <t>DISABILITY &amp; SOCIETY</t>
  </si>
  <si>
    <t>REHABILITATION;SOCIAL SCIENCES, INTERDISCIPLINARY</t>
  </si>
  <si>
    <t>AMERICAN JOURNAL OF DRUG AND ALCOHOL ABUSE</t>
  </si>
  <si>
    <t>JOURNAL OF MARKETING MANAGEMENT</t>
  </si>
  <si>
    <t>REMOTE SENSING LETTERS</t>
  </si>
  <si>
    <t>INORGANIC AND NANO-METAL CHEMISTRY</t>
  </si>
  <si>
    <t>CHEMISTRY, INORGANIC &amp; NUCLEAR;NANOSCIENCE &amp; NANOTECHNOLOGY</t>
  </si>
  <si>
    <t>ARCHIVES OF SUICIDE RESEARCH</t>
  </si>
  <si>
    <t>GLOBALIZATIONS</t>
  </si>
  <si>
    <t>HEALTH PSYCHOLOGY REVIEW</t>
  </si>
  <si>
    <t>BRITISH JOURNAL OF NEUROSURGERY</t>
  </si>
  <si>
    <t>FULLERENES NANOTUBES AND CARBON NANOSTRUCTURES</t>
  </si>
  <si>
    <t>CHEMISTRY, PHYSICAL;MATERIALS SCIENCE, MULTIDISCIPLINARY;NANOSCIENCE &amp; NANOTECHNOLOGY;PHYSICS, ATOMIC, MOLECULAR &amp; CHEMICAL</t>
  </si>
  <si>
    <t>TEACHING IN HIGHER EDUCATION</t>
  </si>
  <si>
    <t>WORLD JOURNAL OF BIOLOGICAL PSYCHIATRY</t>
  </si>
  <si>
    <t>IRONMAKING &amp; STEELMAKING</t>
  </si>
  <si>
    <t>INTERNATIONAL JOURNAL OF LOGISTICS-RESEARCH AND APPLICATIONS</t>
  </si>
  <si>
    <t>THIRD WORLD QUARTERLY</t>
  </si>
  <si>
    <t>JOURNAL OF ASIAN NATURAL PRODUCTS RESEARCH</t>
  </si>
  <si>
    <t>CHEMISTRY, APPLIED;CHEMISTRY, MEDICINAL;PHARMACOLOGY &amp; PHARMACY;PLANT SCIENCES</t>
  </si>
  <si>
    <t>INTERNATIONAL JOURNAL OF WATER RESOURCES DEVELOPMENT</t>
  </si>
  <si>
    <t>ACTA OTO-LARYNGOLOGICA</t>
  </si>
  <si>
    <t>SOCIETY &amp; NATURAL RESOURCES</t>
  </si>
  <si>
    <t>DEVELOPMENT STUDIES;ENVIRONMENTAL STUDIES;REGIONAL &amp; URBAN PLANNING;SOCIOLOGY</t>
  </si>
  <si>
    <t>JOURNAL OF THERMAL STRESSES</t>
  </si>
  <si>
    <t>INTERNATIONAL JOURNAL OF SPORT AND EXERCISE PSYCHOLOGY</t>
  </si>
  <si>
    <t>HOSPITALITY, LEISURE, SPORT &amp; TOURISM;PSYCHOLOGY, APPLIED</t>
  </si>
  <si>
    <t>MINERAL PROCESSING AND EXTRACTIVE METALLURGY REVIEW</t>
  </si>
  <si>
    <t>CLIMACTERIC</t>
  </si>
  <si>
    <t>COMMUNICATIONS IN ALGEBRA</t>
  </si>
  <si>
    <t>BIOFOULING</t>
  </si>
  <si>
    <t>POLICY AND SOCIETY</t>
  </si>
  <si>
    <t>JOURNALISM PRACTICE</t>
  </si>
  <si>
    <t>SPORT IN SOCIETY</t>
  </si>
  <si>
    <t>HOSPITALITY, LEISURE, SPORT &amp; TOURISM;SOCIOLOGY</t>
  </si>
  <si>
    <t>TOXICOLOGY MECHANISMS AND METHODS</t>
  </si>
  <si>
    <t>SOCIAL &amp; CULTURAL GEOGRAPHY</t>
  </si>
  <si>
    <t>APPLIED NEUROPSYCHOLOGY-ADULT</t>
  </si>
  <si>
    <t>CLINICAL NEUROLOGY;PSYCHOLOGY</t>
  </si>
  <si>
    <t>CRITICAL REVIEWS IN CLINICAL LABORATORY SCIENCES</t>
  </si>
  <si>
    <t>POLITICAL COMMUNICATION</t>
  </si>
  <si>
    <t>TOXIN REVIEWS</t>
  </si>
  <si>
    <t>PUBLIC MONEY &amp; MANAGEMENT</t>
  </si>
  <si>
    <t>EUROPEAN JOURNAL OF TEACHER EDUCATION</t>
  </si>
  <si>
    <t>EXPERT REVIEW OF HEMATOLOGY</t>
  </si>
  <si>
    <t>MEDICAL EDUCATION ONLINE</t>
  </si>
  <si>
    <t>JOURNAL OF MODERN OPTICS</t>
  </si>
  <si>
    <t>JOURNAL OF AGING &amp; SOCIAL POLICY</t>
  </si>
  <si>
    <t>BIOFUELS-UK</t>
  </si>
  <si>
    <t>JOURNAL OF MAPS</t>
  </si>
  <si>
    <t>GEOGRAPHY;GEOGRAPHY, PHYSICAL</t>
  </si>
  <si>
    <t>CRITICAL REVIEWS IN MICROBIOLOGY</t>
  </si>
  <si>
    <t>TOURISM RECREATION RESEARCH</t>
  </si>
  <si>
    <t>QUANTITATIVE FINANCE</t>
  </si>
  <si>
    <t>EUROPEAN JOURNAL OF REMOTE SENSING</t>
  </si>
  <si>
    <t>JOURNAL OF ELECTROMAGNETIC WAVES AND APPLICATIONS</t>
  </si>
  <si>
    <t>ENGINEERING, ELECTRICAL &amp; ELECTRONIC;PHYSICS, APPLIED;PHYSICS, MATHEMATICAL</t>
  </si>
  <si>
    <t>ENVIRONMENTAL COMMUNICATION-A JOURNAL OF NATURE AND CULTURE</t>
  </si>
  <si>
    <t>COMMUNICATION;ENVIRONMENTAL STUDIES</t>
  </si>
  <si>
    <t>CATALYSIS REVIEWS-SCIENCE AND ENGINEERING</t>
  </si>
  <si>
    <t>JOURNAL OF URBAN AFFAIRS</t>
  </si>
  <si>
    <t>JOURNAL OF FURTHER AND HIGHER EDUCATION</t>
  </si>
  <si>
    <t>FOOD AND AGRICULTURAL IMMUNOLOGY</t>
  </si>
  <si>
    <t>AGRICULTURE, DAIRY &amp; ANIMAL SCIENCE;CHEMISTRY, APPLIED;FOOD SCIENCE &amp; TECHNOLOGY;IMMUNOLOGY;TOXICOLOGY</t>
  </si>
  <si>
    <t>JOURNAL OF ENVIRONMENTAL POLICY &amp; PLANNING</t>
  </si>
  <si>
    <t>MULTIVARIATE BEHAVIORAL RESEARCH</t>
  </si>
  <si>
    <t>MATHEMATICS, INTERDISCIPLINARY APPLICATIONS;PSYCHOLOGY, EXPERIMENTAL;PSYCHOLOGY, MATHEMATICAL;SOCIAL SCIENCES, MATHEMATICAL METHODS;STATISTICS &amp; PROBABILITY</t>
  </si>
  <si>
    <t>DEVIANT BEHAVIOR</t>
  </si>
  <si>
    <t>CRIMINOLOGY &amp; PENOLOGY;PSYCHOLOGY, SOCIAL;SOCIOLOGY</t>
  </si>
  <si>
    <t>JOURNAL OF ORAL MICROBIOLOGY</t>
  </si>
  <si>
    <t>STRESS-THE INTERNATIONAL JOURNAL ON THE BIOLOGY OF STRESS</t>
  </si>
  <si>
    <t>BEHAVIORAL SCIENCES;ENDOCRINOLOGY &amp; METABOLISM;NEUROSCIENCES;PHYSIOLOGY</t>
  </si>
  <si>
    <t>DEMOCRATIZATION</t>
  </si>
  <si>
    <t>LEISURE SCIENCES</t>
  </si>
  <si>
    <t>JOURNAL OF APICULTURAL RESEARCH</t>
  </si>
  <si>
    <t>INTERNATIONAL JOURNAL OF HEALTHCARE MANAGEMENT</t>
  </si>
  <si>
    <t>COGENT FOOD &amp; AGRICULTURE</t>
  </si>
  <si>
    <t>JOURNAL OF THE AIR &amp; WASTE MANAGEMENT ASSOCIATION</t>
  </si>
  <si>
    <t>ENGINEERING, ENVIRONMENTAL;ENVIRONMENTAL SCIENCES;METEOROLOGY &amp; ATMOSPHERIC SCIENCES</t>
  </si>
  <si>
    <t>JOURNAL OF STRATEGIC MARKETING</t>
  </si>
  <si>
    <t>EDUCATIONAL PSYCHOLOGY</t>
  </si>
  <si>
    <t>MEMORY</t>
  </si>
  <si>
    <t>JOURNAL OF ADHESION</t>
  </si>
  <si>
    <t>JOURNAL OF LOSS &amp; TRAUMA</t>
  </si>
  <si>
    <t>ISSUES IN MENTAL HEALTH NURSING</t>
  </si>
  <si>
    <t>JOURNAL OF THE INTERNATIONAL SOCIETY OF SPORTS NUTRITION</t>
  </si>
  <si>
    <t>NUTRITION &amp; DIETETICS;SPORT SCIENCES</t>
  </si>
  <si>
    <t>PHYSICAL EDUCATION AND SPORT PEDAGOGY</t>
  </si>
  <si>
    <t>CLINICAL AND EXPERIMENTAL HYPERTENSION</t>
  </si>
  <si>
    <t>PERIPHERAL VASCULAR DISEASE;PHARMACOLOGY &amp; PHARMACY</t>
  </si>
  <si>
    <t>CLINICAL GERONTOLOGIST</t>
  </si>
  <si>
    <t>INTERNATIONAL JOURNAL OF GEOTECHNICAL ENGINEERING</t>
  </si>
  <si>
    <t>JOURNAL OF ENVIRONMENTAL SCIENCE AND HEALTH PART B-PESTICIDES FOOD CONTAMINANTS AND AGRICULTURAL WASTES</t>
  </si>
  <si>
    <t>AGRONOMY;ENVIRONMENTAL SCIENCES;PUBLIC, ENVIRONMENTAL &amp; OCCUPATIONAL HEALTH</t>
  </si>
  <si>
    <t>CONNECTIVE TISSUE RESEARCH</t>
  </si>
  <si>
    <t>CELL BIOLOGY;ORTHOPEDICS</t>
  </si>
  <si>
    <t>NUMERICAL HEAT TRANSFER PART A-APPLICATIONS</t>
  </si>
  <si>
    <t>JOURNAL OF ESSENTIAL OIL BEARING PLANTS</t>
  </si>
  <si>
    <t>POLICING &amp; SOCIETY</t>
  </si>
  <si>
    <t>TRANSPORTATION LETTERS-THE INTERNATIONAL JOURNAL OF TRANSPORTATION RESEARCH</t>
  </si>
  <si>
    <t>INTERNATIONAL JOURNAL OF SOCIAL RESEARCH METHODOLOGY</t>
  </si>
  <si>
    <t>JOURNAL OF MACROMOLECULAR SCIENCE PART A-PURE AND APPLIED CHEMISTRY</t>
  </si>
  <si>
    <t>CRITICAL PUBLIC HEALTH</t>
  </si>
  <si>
    <t>GEOPOLITICS</t>
  </si>
  <si>
    <t>APPLIED SPECTROSCOPY REVIEWS</t>
  </si>
  <si>
    <t>INSTRUMENTS &amp; INSTRUMENTATION;SPECTROSCOPY</t>
  </si>
  <si>
    <t>LANGUAGE COGNITION AND NEUROSCIENCE</t>
  </si>
  <si>
    <t>AUDIOLOGY &amp; SPEECH-LANGUAGE PATHOLOGY;BEHAVIORAL SCIENCES;LINGUISTICS;PSYCHOLOGY, EXPERIMENTAL</t>
  </si>
  <si>
    <t>JOURNAL OF MANAGEMENT INFORMATION SYSTEMS</t>
  </si>
  <si>
    <t>JOURNAL OF TOXICOLOGY AND ENVIRONMENTAL HEALTH-PART A-CURRENT ISSUES</t>
  </si>
  <si>
    <t>STUDIES IN CONFLICT &amp; TERRORISM</t>
  </si>
  <si>
    <t>INTERNATIONAL JOURNAL OF PUBLIC ADMINISTRATION</t>
  </si>
  <si>
    <t>JOURNAL OF INTELLIGENT TRANSPORTATION SYSTEMS</t>
  </si>
  <si>
    <t>JOURNAL OF DISCRETE MATHEMATICAL SCIENCES &amp; CRYPTOGRAPHY</t>
  </si>
  <si>
    <t>JOURNAL OF MULTILINGUAL AND MULTICULTURAL DEVELOPMENT</t>
  </si>
  <si>
    <t>JOURNAL OF LIPOSOME RESEARCH</t>
  </si>
  <si>
    <t>LEARNING MEDIA AND TECHNOLOGY</t>
  </si>
  <si>
    <t>JOURNAL OF ADVERTISING</t>
  </si>
  <si>
    <t>BIOTECHNOLOGY &amp; BIOTECHNOLOGICAL EQUIPMENT</t>
  </si>
  <si>
    <t>BIOTECHNOLOGY &amp; APPLIED MICROBIOLOGY;INSTRUMENTS &amp; INSTRUMENTATION</t>
  </si>
  <si>
    <t>INTERNATIONAL JOURNAL OF SYSTEMS SCIENCE-OPERATIONS &amp; LOGISTICS</t>
  </si>
  <si>
    <t>EXPERT REVIEW OF PROTEOMICS</t>
  </si>
  <si>
    <t>COMPOSITE INTERFACES</t>
  </si>
  <si>
    <t>JOURNAL OF COMPUTER INFORMATION SYSTEMS</t>
  </si>
  <si>
    <t>MANAGING SPORT AND LEISURE</t>
  </si>
  <si>
    <t>SCIENCE AND TECHNOLOGY FOR THE BUILT ENVIRONMENT</t>
  </si>
  <si>
    <t>CONSTRUCTION &amp; BUILDING TECHNOLOGY;ENGINEERING, MECHANICAL;THERMODYNAMICS</t>
  </si>
  <si>
    <t>MARITIME POLICY &amp; MANAGEMENT</t>
  </si>
  <si>
    <t>JOURNAL OF THE AMERICAN PLANNING ASSOCIATION</t>
  </si>
  <si>
    <t>REGIONAL &amp; URBAN PLANNING;URBAN STUDIES</t>
  </si>
  <si>
    <t>RESEARCH QUARTERLY FOR EXERCISE AND SPORT</t>
  </si>
  <si>
    <t>JOURNAL OF SYSTEMATIC PALAEONTOLOGY</t>
  </si>
  <si>
    <t>EVOLUTIONARY BIOLOGY;PALEONTOLOGY</t>
  </si>
  <si>
    <t>JOURNAL OF STATISTICAL COMPUTATION AND SIMULATION</t>
  </si>
  <si>
    <t>RESEARCH IN SPORTS MEDICINE</t>
  </si>
  <si>
    <t>INTERNATIONAL JOURNAL OF COAL PREPARATION AND UTILIZATION</t>
  </si>
  <si>
    <t>GEOMICROBIOLOGY JOURNAL</t>
  </si>
  <si>
    <t>CONSTRUCTION MANAGEMENT AND ECONOMICS</t>
  </si>
  <si>
    <t>CRITICAL REVIEWS IN SOLID STATE AND MATERIALS SCIENCES</t>
  </si>
  <si>
    <t>ADVANCED ROBOTICS</t>
  </si>
  <si>
    <t>AUTOMATION &amp; CONTROL SYSTEMS;ROBOTICS</t>
  </si>
  <si>
    <t>COGENT ENGINEERING</t>
  </si>
  <si>
    <t>RACE ETHNICITY AND EDUCATION</t>
  </si>
  <si>
    <t>EDUCATION &amp; EDUCATIONAL RESEARCH;ETHNIC STUDIES</t>
  </si>
  <si>
    <t>BIOMARKERS</t>
  </si>
  <si>
    <t>BIOTECHNOLOGY &amp; APPLIED MICROBIOLOGY;TOXICOLOGY</t>
  </si>
  <si>
    <t>PROFESSIONAL DEVELOPMENT IN EDUCATION</t>
  </si>
  <si>
    <t>JOURNAL OF ASIAN CERAMIC SOCIETIES</t>
  </si>
  <si>
    <t>NUCLEAR TECHNOLOGY</t>
  </si>
  <si>
    <t>CRITICAL REVIEWS IN BIOCHEMISTRY AND MOLECULAR BIOLOGY</t>
  </si>
  <si>
    <t>ADVANCES IN MATERIALS AND PROCESSING TECHNOLOGIES</t>
  </si>
  <si>
    <t>INTERNATIONAL REVIEW OF PSYCHIATRY</t>
  </si>
  <si>
    <t>EUROPEAN JOURNAL OF FINANCE</t>
  </si>
  <si>
    <t>PHOSPHORUS SULFUR AND SILICON AND THE RELATED ELEMENTS</t>
  </si>
  <si>
    <t>JOURNAL OF TRANSPORTATION SAFETY &amp; SECURITY</t>
  </si>
  <si>
    <t>JOURNAL OF YOUTH STUDIES</t>
  </si>
  <si>
    <t>JOURNAL OF HEALTH COMMUNICATION</t>
  </si>
  <si>
    <t>JOURNAL OF CONTEMPORARY CHINA</t>
  </si>
  <si>
    <t>ADVANCES IN PHYSICS-X</t>
  </si>
  <si>
    <t>JOURNAL OF INFORMATION &amp; OPTIMIZATION SCIENCES</t>
  </si>
  <si>
    <t>MINIMALLY INVASIVE THERAPY &amp; ALLIED TECHNOLOGIES</t>
  </si>
  <si>
    <t>POLITICS GROUPS AND IDENTITIES</t>
  </si>
  <si>
    <t>INDUSTRY AND INNOVATION</t>
  </si>
  <si>
    <t>IMMUNOPHARMACOLOGY AND IMMUNOTOXICOLOGY</t>
  </si>
  <si>
    <t>IMMUNOLOGY;PHARMACOLOGY &amp; PHARMACY;TOXICOLOGY</t>
  </si>
  <si>
    <t>EUROPEAN SPORT MANAGEMENT QUARTERLY</t>
  </si>
  <si>
    <t>JOURNAL OF HYDRAULIC RESEARCH</t>
  </si>
  <si>
    <t>CYTA-JOURNAL OF FOOD</t>
  </si>
  <si>
    <t>AMYLOID-JOURNAL OF PROTEIN FOLDING DISORDERS</t>
  </si>
  <si>
    <t>BIOCHEMISTRY &amp; MOLECULAR BIOLOGY;MEDICINE, GENERAL &amp; INTERNAL;MEDICINE, RESEARCH &amp; EXPERIMENTAL</t>
  </si>
  <si>
    <t>GENDER PLACE AND CULTURE</t>
  </si>
  <si>
    <t>GEOGRAPHY;Women's Studies</t>
  </si>
  <si>
    <t>CRITICAL REVIEWS IN TOXICOLOGY</t>
  </si>
  <si>
    <t>JOURNAL OF RECEPTORS AND SIGNAL TRANSDUCTION</t>
  </si>
  <si>
    <t>DISCOURSE-STUDIES IN THE CULTURAL POLITICS OF EDUCATION</t>
  </si>
  <si>
    <t>LOCAL ENVIRONMENT</t>
  </si>
  <si>
    <t>ENVIRONMENTAL SCIENCES;ENVIRONMENTAL STUDIES;GEOGRAPHY;GREEN &amp; SUSTAINABLE SCIENCE &amp; TECHNOLOGY;REGIONAL &amp; URBAN PLANNING;URBAN STUDIES</t>
  </si>
  <si>
    <t>ACTA ODONTOLOGICA SCANDINAVICA</t>
  </si>
  <si>
    <t>COGENT ECONOMICS &amp; FINANCE</t>
  </si>
  <si>
    <t>MYCOLOGIA</t>
  </si>
  <si>
    <t>JOURNAL OF VERTEBRATE PALEONTOLOGY</t>
  </si>
  <si>
    <t>PHYSICIAN AND SPORTSMEDICINE</t>
  </si>
  <si>
    <t>ORTHOPEDICS;PRIMARY HEALTH CARE;SPORT SCIENCES</t>
  </si>
  <si>
    <t>KNOWLEDGE MANAGEMENT RESEARCH &amp; PRACTICE</t>
  </si>
  <si>
    <t>TOPICS IN STROKE REHABILITATION</t>
  </si>
  <si>
    <t>JOURNAL OF EDUCATION FOR TEACHING</t>
  </si>
  <si>
    <t>SEPARATION AND PURIFICATION REVIEWS</t>
  </si>
  <si>
    <t>CHEMISTRY, ANALYTICAL;CHEMISTRY, APPLIED;ENGINEERING, CHEMICAL</t>
  </si>
  <si>
    <t>JOURNAL OF PSYCHOACTIVE DRUGS</t>
  </si>
  <si>
    <t>ADDICTION RESEARCH &amp; THEORY</t>
  </si>
  <si>
    <t>SOCIAL ISSUES;SUBSTANCE ABUSE</t>
  </si>
  <si>
    <t>APPLIED DEVELOPMENTAL SCIENCE</t>
  </si>
  <si>
    <t>SCANDINAVIAN JOURNAL OF CLINICAL &amp; LABORATORY INVESTIGATION</t>
  </si>
  <si>
    <t>INTERNATIONAL JOURNAL OF ADOLESCENCE AND YOUTH</t>
  </si>
  <si>
    <t>ANXIETY STRESS AND COPING</t>
  </si>
  <si>
    <t>EDUCATIONAL REVIEW</t>
  </si>
  <si>
    <t>TERRITORY POLITICS GOVERNANCE</t>
  </si>
  <si>
    <t>EUROPEAN JOURNAL OF SOCIAL WORK</t>
  </si>
  <si>
    <t>ANATOLIA-INTERNATIONAL JOURNAL OF TOURISM AND HOSPITALITY RESEARCH</t>
  </si>
  <si>
    <t>CRITICAL STUDIES IN EDUCATION</t>
  </si>
  <si>
    <t>BRITISH POULTRY SCIENCE</t>
  </si>
  <si>
    <t>JOURNAL OF PSYCHOSOMATIC OBSTETRICS &amp; GYNECOLOGY</t>
  </si>
  <si>
    <t>OBSTETRICS &amp; GYNECOLOGY;PSYCHIATRY;PSYCHOLOGY, CLINICAL</t>
  </si>
  <si>
    <t>MEDIA PSYCHOLOGY</t>
  </si>
  <si>
    <t>COMMUNICATION;FILM, RADIO, TELEVISION;PSYCHOLOGY, APPLIED</t>
  </si>
  <si>
    <t>INTERNATIONAL JOURNAL OF ELECTRONICS</t>
  </si>
  <si>
    <t>JOURNAL OF EUROPEAN INTEGRATION</t>
  </si>
  <si>
    <t>SCANDINAVIAN JOURNAL OF RHEUMATOLOGY</t>
  </si>
  <si>
    <t>TOURISM PLANNING &amp; DEVELOPMENT</t>
  </si>
  <si>
    <t>TRANSPORTMETRICA B-TRANSPORT DYNAMICS</t>
  </si>
  <si>
    <t>ATTACHMENT &amp; HUMAN DEVELOPMENT</t>
  </si>
  <si>
    <t>FEMINIST MEDIA STUDIES</t>
  </si>
  <si>
    <t>COMMUNICATION;Women's Studies</t>
  </si>
  <si>
    <t>EXPERIMENTAL HEAT TRANSFER</t>
  </si>
  <si>
    <t>COMPARE-A JOURNAL OF COMPARATIVE AND INTERNATIONAL EDUCATION</t>
  </si>
  <si>
    <t>PUBLIC PERFORMANCE &amp; MANAGEMENT REVIEW</t>
  </si>
  <si>
    <t>URBAN WATER JOURNAL</t>
  </si>
  <si>
    <t>JOURNAL OF AGGRESSION MALTREATMENT &amp; TRAUMA</t>
  </si>
  <si>
    <t>CRIMINOLOGY &amp; PENOLOGY;FAMILY STUDIES;PSYCHIATRY;PSYCHOLOGY, CLINICAL</t>
  </si>
  <si>
    <t>ANNALS OF MEDICINE</t>
  </si>
  <si>
    <t>JOURNAL OF EDUCATION POLICY</t>
  </si>
  <si>
    <t>TRIBOLOGY TRANSACTIONS</t>
  </si>
  <si>
    <t>WORK AND STRESS</t>
  </si>
  <si>
    <t>JOURNAL OF MICROENCAPSULATION</t>
  </si>
  <si>
    <t>CHEMISTRY, APPLIED;ENGINEERING, CHEMICAL;PHARMACOLOGY &amp; PHARMACY</t>
  </si>
  <si>
    <t>NORDIC JOURNAL OF PSYCHIATRY</t>
  </si>
  <si>
    <t>EXPERT REVIEW OF CARDIOVASCULAR THERAPY</t>
  </si>
  <si>
    <t>APHASIOLOGY</t>
  </si>
  <si>
    <t>AUDIOLOGY &amp; SPEECH-LANGUAGE PATHOLOGY;CLINICAL NEUROLOGY;LINGUISTICS;REHABILITATION</t>
  </si>
  <si>
    <t>SCANDINAVIAN JOURNAL OF EDUCATIONAL RESEARCH</t>
  </si>
  <si>
    <t>INTERNATIONAL JOURNAL OF PERFORMANCE ANALYSIS IN SPORT</t>
  </si>
  <si>
    <t>FERROELECTRICS</t>
  </si>
  <si>
    <t>JOURNAL OF SEX &amp; MARITAL THERAPY</t>
  </si>
  <si>
    <t>SOCIAL WORK EDUCATION</t>
  </si>
  <si>
    <t>SEXUAL AND REPRODUCTIVE HEALTH MATTERS</t>
  </si>
  <si>
    <t>LEISURE STUDIES</t>
  </si>
  <si>
    <t>INTERNATIONAL JOURNAL OF HERITAGE STUDIES</t>
  </si>
  <si>
    <t>EATING DISORDERS</t>
  </si>
  <si>
    <t>SCIENTIFIC STUDIES OF READING</t>
  </si>
  <si>
    <t>AVIAN PATHOLOGY</t>
  </si>
  <si>
    <t>EXPERT REVIEW OF PHARMACOECONOMICS &amp; OUTCOMES RESEARCH</t>
  </si>
  <si>
    <t>HEALTH CARE SCIENCES &amp; SERVICES;HEALTH POLICY &amp; SERVICES;PHARMACOLOGY &amp; PHARMACY</t>
  </si>
  <si>
    <t>ACTA CLINICA BELGICA</t>
  </si>
  <si>
    <t>COGENT SOCIAL SCIENCES</t>
  </si>
  <si>
    <t>JOURNAL OF OCCUPATIONAL AND ENVIRONMENTAL HYGIENE</t>
  </si>
  <si>
    <t>ECONOMICS OF INNOVATION AND NEW TECHNOLOGY</t>
  </si>
  <si>
    <t>JOURNAL OF CLINICAL AND EXPERIMENTAL NEUROPSYCHOLOGY</t>
  </si>
  <si>
    <t>SCANDINAVIAN JOURNAL OF OCCUPATIONAL THERAPY</t>
  </si>
  <si>
    <t>ACTA CARDIOLOGICA</t>
  </si>
  <si>
    <t>IETE TECHNICAL REVIEW</t>
  </si>
  <si>
    <t>BIOLOGICAL RHYTHM RESEARCH</t>
  </si>
  <si>
    <t>JOURNAL OF PLANT INTERACTIONS</t>
  </si>
  <si>
    <t>JOURNAL OF COMPUTATIONAL AND GRAPHICAL STATISTICS</t>
  </si>
  <si>
    <t>CRANIO-THE JOURNAL OF CRANIOMANDIBULAR &amp; SLEEP PRACTICE</t>
  </si>
  <si>
    <t>OPTIMIZATION METHODS &amp; SOFTWARE</t>
  </si>
  <si>
    <t>EARLY EDUCATION AND DEVELOPMENT</t>
  </si>
  <si>
    <t>EDUCATION &amp; EDUCATIONAL RESEARCH;PSYCHOLOGY, DEVELOPMENTAL;PSYCHOLOGY, EDUCATIONAL</t>
  </si>
  <si>
    <t>DRUG METABOLISM REVIEWS</t>
  </si>
  <si>
    <t>GENDER AND EDUCATION</t>
  </si>
  <si>
    <t>GREEN CHEMISTRY LETTERS AND REVIEWS</t>
  </si>
  <si>
    <t>PHYCOLOGIA</t>
  </si>
  <si>
    <t>INTERNATIONAL JOURNAL OF SUSTAINABLE ENERGY</t>
  </si>
  <si>
    <t>INTERNATIONAL REVIEW OF SPORT AND EXERCISE PSYCHOLOGY</t>
  </si>
  <si>
    <t>SOCIAL MOVEMENT STUDIES</t>
  </si>
  <si>
    <t>POLITICAL SCIENCE;SOCIOLOGY</t>
  </si>
  <si>
    <t>INFORMATION TECHNOLOGY FOR DEVELOPMENT</t>
  </si>
  <si>
    <t>DEVELOPMENT STUDIES;INFORMATION SCIENCE &amp; LIBRARY SCIENCE</t>
  </si>
  <si>
    <t>CHILD NEUROPSYCHOLOGY</t>
  </si>
  <si>
    <t>JOURNAL OF APPLIED SPORT PSYCHOLOGY</t>
  </si>
  <si>
    <t>JOURNAL OF REPRODUCTIVE AND INFANT PSYCHOLOGY</t>
  </si>
  <si>
    <t>EURASIAN GEOGRAPHY AND ECONOMICS</t>
  </si>
  <si>
    <t>AREA STUDIES;ECONOMICS;GEOGRAPHY</t>
  </si>
  <si>
    <t>INNOVATIONS IN EDUCATION AND TEACHING INTERNATIONAL</t>
  </si>
  <si>
    <t>TEACHING AND LEARNING IN MEDICINE</t>
  </si>
  <si>
    <t>EDUCATION, SCIENTIFIC DISCIPLINES;HEALTH CARE SCIENCES &amp; SERVICES;MEDICINE, GENERAL &amp; INTERNAL</t>
  </si>
  <si>
    <t>JOURNAL OF GENDER STUDIES</t>
  </si>
  <si>
    <t>SOCIAL ISSUES;SOCIAL SCIENCES, INTERDISCIPLINARY;Women's Studies</t>
  </si>
  <si>
    <t>BIOCONTROL SCIENCE AND TECHNOLOGY</t>
  </si>
  <si>
    <t>AGRONOMY;BIOTECHNOLOGY &amp; APPLIED MICROBIOLOGY;ENTOMOLOGY;PLANT SCIENCES</t>
  </si>
  <si>
    <t>WOOD MATERIAL SCIENCE &amp; ENGINEERING</t>
  </si>
  <si>
    <t>MATERIALS SCIENCE, PAPER &amp; WOOD</t>
  </si>
  <si>
    <t>JOURNAL OF GERONTOLOGICAL SOCIAL WORK</t>
  </si>
  <si>
    <t>GERIATRICS &amp; GERONTOLOGY;GERONTOLOGY;SOCIAL WORK</t>
  </si>
  <si>
    <t>CHILDRENS GEOGRAPHIES</t>
  </si>
  <si>
    <t>JOURNAL OF SOCIAL PSYCHOLOGY</t>
  </si>
  <si>
    <t>OZONE-SCIENCE &amp; ENGINEERING</t>
  </si>
  <si>
    <t>EDUCATIONAL PSYCHOLOGIST</t>
  </si>
  <si>
    <t>COMPLEX VARIABLES AND ELLIPTIC EQUATIONS</t>
  </si>
  <si>
    <t>INTERNATIONAL JOURNAL OF SUSTAINABLE ENGINEERING</t>
  </si>
  <si>
    <t>GREEN &amp; SUSTAINABLE SCIENCE &amp; TECHNOLOGY</t>
  </si>
  <si>
    <t>JOURNAL OF EXPERIMENTAL &amp; THEORETICAL ARTIFICIAL INTELLIGENCE</t>
  </si>
  <si>
    <t>INTERNATIONAL JOURNAL OF FRUIT SCIENCE</t>
  </si>
  <si>
    <t>SAR AND QSAR IN ENVIRONMENTAL RESEARCH</t>
  </si>
  <si>
    <t>CHEMISTRY, MEDICINAL;CHEMISTRY, MULTIDISCIPLINARY;CHEMISTRY, PHYSICAL;COMPUTER SCIENCE, INTERDISCIPLINARY APPLICATIONS;ENVIRONMENTAL SCIENCES;MATHEMATICAL &amp; COMPUTATIONAL BIOLOGY;TOXICOLOGY</t>
  </si>
  <si>
    <t>JOURNAL OF SUSTAINABLE FINANCE &amp; INVESTMENT</t>
  </si>
  <si>
    <t>BUSINESS, FINANCE;GREEN &amp; SUSTAINABLE SCIENCE &amp; TECHNOLOGY</t>
  </si>
  <si>
    <t>HOUSING POLICY DEBATE</t>
  </si>
  <si>
    <t>DEVELOPMENT STUDIES;REGIONAL &amp; URBAN PLANNING;URBAN STUDIES</t>
  </si>
  <si>
    <t>JOURNAL OF MANAGEMENT ANALYTICS</t>
  </si>
  <si>
    <t>BUSINESS;MANAGEMENT;SOCIAL SCIENCES, MATHEMATICAL METHODS</t>
  </si>
  <si>
    <t>INVERSE PROBLEMS IN SCIENCE AND ENGINEERING</t>
  </si>
  <si>
    <t>ENGINEERING, MULTIDISCIPLINARY;MATHEMATICS, INTERDISCIPLINARY APPLICATIONS</t>
  </si>
  <si>
    <t>MEDICAL ANTHROPOLOGY</t>
  </si>
  <si>
    <t>JOURNAL OF HORTICULTURAL SCIENCE &amp; BIOTECHNOLOGY</t>
  </si>
  <si>
    <t>INTERNATIONAL JOURNAL OF PSYCHIATRY IN CLINICAL PRACTICE</t>
  </si>
  <si>
    <t>CARBON MANAGEMENT</t>
  </si>
  <si>
    <t>ADVANCED COMPOSITE MATERIALS</t>
  </si>
  <si>
    <t>COMMUNICATION METHODS AND MEASURES</t>
  </si>
  <si>
    <t>QUAESTIONES MATHEMATICAE</t>
  </si>
  <si>
    <t>FORENSIC SCIENCES RESEARCH</t>
  </si>
  <si>
    <t>SCIENCE AND MEDICINE IN FOOTBALL</t>
  </si>
  <si>
    <t>FETAL AND PEDIATRIC PATHOLOGY</t>
  </si>
  <si>
    <t>PATHOLOGY;PEDIATRICS</t>
  </si>
  <si>
    <t>BIOTECHNIC &amp; HISTOCHEMISTRY</t>
  </si>
  <si>
    <t>AGROECOLOGY AND SUSTAINABLE FOOD SYSTEMS</t>
  </si>
  <si>
    <t>AGRICULTURE, MULTIDISCIPLINARY;GREEN &amp; SUSTAINABLE SCIENCE &amp; TECHNOLOGY</t>
  </si>
  <si>
    <t>JOURNAL OF HUMAN BEHAVIOR IN THE SOCIAL ENVIRONMENT</t>
  </si>
  <si>
    <t>BEHAVIORAL MEDICINE</t>
  </si>
  <si>
    <t>BEHAVIORAL SCIENCES;PSYCHIATRY</t>
  </si>
  <si>
    <t>PLANT PRODUCTION SCIENCE</t>
  </si>
  <si>
    <t>HUMAN RESOURCE DEVELOPMENT INTERNATIONAL</t>
  </si>
  <si>
    <t>JOURNAL OF URBAN TECHNOLOGY</t>
  </si>
  <si>
    <t>SOIL &amp; SEDIMENT CONTAMINATION</t>
  </si>
  <si>
    <t>INTERNATIONAL JOURNAL OF SPEECH-LANGUAGE PATHOLOGY</t>
  </si>
  <si>
    <t>AUDIOLOGY &amp; SPEECH-LANGUAGE PATHOLOGY;LINGUISTICS;REHABILITATION</t>
  </si>
  <si>
    <t>DEFENCE AND PEACE ECONOMICS</t>
  </si>
  <si>
    <t>INTERNATIONAL JOURNAL OF CRASHWORTHINESS</t>
  </si>
  <si>
    <t>CAMBRIDGE REVIEW OF INTERNATIONAL AFFAIRS</t>
  </si>
  <si>
    <t>SELF AND IDENTITY</t>
  </si>
  <si>
    <t>JOURNAL OF PSYCHOSOCIAL ONCOLOGY</t>
  </si>
  <si>
    <t>JOURNAL OF HERITAGE TOURISM</t>
  </si>
  <si>
    <t>PHYSICS AND CHEMISTRY OF LIQUIDS</t>
  </si>
  <si>
    <t>INTERNATIONAL JOURNAL OF TRANSGENDERISM</t>
  </si>
  <si>
    <t>PSYCHOLOGY, CLINICAL;PUBLIC, ENVIRONMENTAL &amp; OCCUPATIONAL HEALTH;SOCIAL SCIENCES, BIOMEDICAL;SOCIAL SCIENCES, INTERDISCIPLINARY</t>
  </si>
  <si>
    <t>COGNITIVE BEHAVIOUR THERAPY</t>
  </si>
  <si>
    <t>SEX EDUCATION-SEXUALITY SOCIETY AND LEARNING</t>
  </si>
  <si>
    <t>PATHOGENS AND GLOBAL HEALTH</t>
  </si>
  <si>
    <t>PARASITOLOGY;PUBLIC, ENVIRONMENTAL &amp; OCCUPATIONAL HEALTH;TROPICAL MEDICINE</t>
  </si>
  <si>
    <t>JOURNAL OF NUCLEAR SCIENCE AND TECHNOLOGY</t>
  </si>
  <si>
    <t>WOMEN &amp; HEALTH</t>
  </si>
  <si>
    <t>INTERNATIONAL JOURNAL OF CULTURAL POLICY</t>
  </si>
  <si>
    <t>CULTURAL STUDIES</t>
  </si>
  <si>
    <t>CORROSION ENGINEERING SCIENCE AND TECHNOLOGY</t>
  </si>
  <si>
    <t>AGING NEUROPSYCHOLOGY AND COGNITION</t>
  </si>
  <si>
    <t>JOURNAL OF AQUATIC FOOD PRODUCT TECHNOLOGY</t>
  </si>
  <si>
    <t>QUALITY TECHNOLOGY AND QUANTITATIVE MANAGEMENT</t>
  </si>
  <si>
    <t>ENGINEERING, INDUSTRIAL;OPERATIONS RESEARCH &amp; MANAGEMENT SCIENCE;STATISTICS &amp; PROBABILITY</t>
  </si>
  <si>
    <t>EUROPEAN ACCOUNTING REVIEW</t>
  </si>
  <si>
    <t>JOURNAL OF RESPONSIBLE INNOVATION</t>
  </si>
  <si>
    <t>ETHICS;HISTORY &amp; PHILOSOPHY OF SCIENCE;MANAGEMENT;SOCIAL ISSUES</t>
  </si>
  <si>
    <t>AUSTRALIAN JOURNAL OF FORENSIC SCIENCES</t>
  </si>
  <si>
    <t>AUSTRALIAN JOURNAL OF MECHANICAL ENGINEERING</t>
  </si>
  <si>
    <t>ELECTRIC POWER COMPONENTS AND SYSTEMS</t>
  </si>
  <si>
    <t>CHEMISTRY AND ECOLOGY</t>
  </si>
  <si>
    <t>JOURNAL OF ESSENTIAL OIL RESEARCH</t>
  </si>
  <si>
    <t>JOURNAL OF EXPERIMENTAL EDUCATION</t>
  </si>
  <si>
    <t>ORBIT-THE INTERNATIONAL JOURNAL ON ORBITAL DISORDERS-OCULOPLASTIC AND LACRIMAL SURGERY</t>
  </si>
  <si>
    <t>INTERNATIONAL JOURNAL OF QUALITATIVE STUDIES IN EDUCATION</t>
  </si>
  <si>
    <t>SOCIAL NEUROSCIENCE</t>
  </si>
  <si>
    <t>ACTA AGRICULTURAE SCANDINAVICA SECTION B-SOIL AND PLANT SCIENCE</t>
  </si>
  <si>
    <t>LANDSCAPE RESEARCH</t>
  </si>
  <si>
    <t>ENVIRONMENTAL STUDIES;GEOGRAPHY</t>
  </si>
  <si>
    <t>INTERNATIONAL PUBLIC MANAGEMENT JOURNAL</t>
  </si>
  <si>
    <t>MOBILITIES</t>
  </si>
  <si>
    <t>GEOGRAPHY;TRANSPORTATION</t>
  </si>
  <si>
    <t>INTERNATIONAL REVIEWS OF IMMUNOLOGY</t>
  </si>
  <si>
    <t>COUNSELLING PSYCHOLOGY QUARTERLY</t>
  </si>
  <si>
    <t>PACIFIC REVIEW</t>
  </si>
  <si>
    <t>APPLIED ARTIFICIAL INTELLIGENCE</t>
  </si>
  <si>
    <t>SOIL SCIENCE AND PLANT NUTRITION</t>
  </si>
  <si>
    <t>AGRONOMY;ENVIRONMENTAL SCIENCES;PLANT SCIENCES;SOIL SCIENCE</t>
  </si>
  <si>
    <t>SYSTEMS SCIENCE &amp; CONTROL ENGINEERING</t>
  </si>
  <si>
    <t>RESEARCH PAPERS IN EDUCATION</t>
  </si>
  <si>
    <t>HUMAN FERTILITY</t>
  </si>
  <si>
    <t>CONTEMPORARY SECURITY POLICY</t>
  </si>
  <si>
    <t>VETERINARY QUARTERLY</t>
  </si>
  <si>
    <t>ANNALS OF LEISURE RESEARCH</t>
  </si>
  <si>
    <t>ETHNOS</t>
  </si>
  <si>
    <t>INTERNATIONAL JOURNAL OF DEVELOPMENTAL DISABILITIES</t>
  </si>
  <si>
    <t>DISTANCE EDUCATION</t>
  </si>
  <si>
    <t>WATER INTERNATIONAL</t>
  </si>
  <si>
    <t>GEO-SPATIAL INFORMATION SCIENCE</t>
  </si>
  <si>
    <t>ARCHIVES OF ENVIRONMENTAL &amp; OCCUPATIONAL HEALTH</t>
  </si>
  <si>
    <t>PHASE TRANSITIONS</t>
  </si>
  <si>
    <t>CRYSTALLOGRAPHY;PHYSICS, CONDENSED MATTER</t>
  </si>
  <si>
    <t>JOURNAL OF SCHOOL VIOLENCE</t>
  </si>
  <si>
    <t>CRIMINOLOGY &amp; PENOLOGY;EDUCATION &amp; EDUCATIONAL RESEARCH;PSYCHOLOGY, DEVELOPMENTAL;PSYCHOLOGY, EDUCATIONAL</t>
  </si>
  <si>
    <t>INTERNATIONAL JOURNAL OF QUALITATIVE STUDIES ON HEALTH AND WELL-BEING</t>
  </si>
  <si>
    <t>NURSING;PUBLIC, ENVIRONMENTAL &amp; OCCUPATIONAL HEALTH;SOCIAL SCIENCES, BIOMEDICAL</t>
  </si>
  <si>
    <t>EUROPEAN JOURNAL OF ENGINEERING EDUCATION</t>
  </si>
  <si>
    <t>JOURNAL OF HUNGER &amp; ENVIRONMENTAL NUTRITION</t>
  </si>
  <si>
    <t>JOURNAL OF SOCIAL WORK EDUCATION</t>
  </si>
  <si>
    <t>EDUCATION &amp; EDUCATIONAL RESEARCH;SOCIAL WORK</t>
  </si>
  <si>
    <t>INTEGRATED FERROELECTRICS</t>
  </si>
  <si>
    <t>SCHOOL LEADERSHIP &amp; MANAGEMENT</t>
  </si>
  <si>
    <t>EDUCATION &amp; EDUCATIONAL RESEARCH;MANAGEMENT</t>
  </si>
  <si>
    <t>JOURNAL OF BUILDING PERFORMANCE SIMULATION</t>
  </si>
  <si>
    <t>DRUGS-EDUCATION PREVENTION AND POLICY</t>
  </si>
  <si>
    <t>INQUIRY-AN INTERDISCIPLINARY JOURNAL OF PHILOSOPHY</t>
  </si>
  <si>
    <t>GEORISK-ASSESSMENT AND MANAGEMENT OF RISK FOR ENGINEERED SYSTEMS AND GEOHAZARDS</t>
  </si>
  <si>
    <t>BRITISH JOURNAL OF SOCIOLOGY OF EDUCATION</t>
  </si>
  <si>
    <t>EDUCATION &amp; EDUCATIONAL RESEARCH;SOCIOLOGY</t>
  </si>
  <si>
    <t>CONTEMPORARY SOCIAL SCIENCE</t>
  </si>
  <si>
    <t>COPD-JOURNAL OF CHRONIC OBSTRUCTIVE PULMONARY DISEASE</t>
  </si>
  <si>
    <t>HEALTH CARE FOR WOMEN INTERNATIONAL</t>
  </si>
  <si>
    <t>HEALTH SYSTEMS &amp; REFORM</t>
  </si>
  <si>
    <t>FOOD ADDITIVES &amp; CONTAMINANTS PART B-SURVEILLANCE</t>
  </si>
  <si>
    <t>EDUCATIONAL STUDIES</t>
  </si>
  <si>
    <t>SOLVENT EXTRACTION AND ION EXCHANGE</t>
  </si>
  <si>
    <t>VICTIMS &amp; OFFENDERS</t>
  </si>
  <si>
    <t>EUROPEAN JOURNAL OF PHYCOLOGY</t>
  </si>
  <si>
    <t>INTERNATIONAL JOURNAL OF RIVER BASIN MANAGEMENT</t>
  </si>
  <si>
    <t>JOURNAL OF CHEMOTHERAPY</t>
  </si>
  <si>
    <t>INFECTIOUS DISEASES;ONCOLOGY;PHARMACOLOGY &amp; PHARMACY</t>
  </si>
  <si>
    <t>ADIPOCYTE</t>
  </si>
  <si>
    <t>JOURNAL OF SULFUR CHEMISTRY</t>
  </si>
  <si>
    <t>ARCHITECTURAL SCIENCE REVIEW</t>
  </si>
  <si>
    <t>JOURNAL OF MOTOR BEHAVIOR</t>
  </si>
  <si>
    <t>SUPRAMOLECULAR CHEMISTRY</t>
  </si>
  <si>
    <t>PROFESSIONAL GEOGRAPHER</t>
  </si>
  <si>
    <t>CANADIAN JOURNAL OF PLANT PATHOLOGY</t>
  </si>
  <si>
    <t>ADVANCES IN APPLIED CERAMICS</t>
  </si>
  <si>
    <t>LOCAL GOVERNMENT STUDIES</t>
  </si>
  <si>
    <t>POLITICAL SCIENCE;PUBLIC ADMINISTRATION;REGIONAL &amp; URBAN PLANNING</t>
  </si>
  <si>
    <t>JOURNAL OF NATURAL HISTORY</t>
  </si>
  <si>
    <t>AUSTRALIAN JOURNAL OF EARTH SCIENCES</t>
  </si>
  <si>
    <t>BIOCATALYSIS AND BIOTRANSFORMATION</t>
  </si>
  <si>
    <t>DEVELOPMENTAL NEUROREHABILITATION</t>
  </si>
  <si>
    <t>CLINICAL NEUROLOGY;PEDIATRICS;REHABILITATION</t>
  </si>
  <si>
    <t>JOURNAL OF CONTEMPORARY ASIA</t>
  </si>
  <si>
    <t>INTERNATIONAL JOURNAL OF MINING RECLAMATION AND ENVIRONMENT</t>
  </si>
  <si>
    <t>ENVIRONMENTAL SCIENCES;MINING &amp; MINERAL PROCESSING</t>
  </si>
  <si>
    <t>SCANDINAVIAN JOURNAL OF PRIMARY HEALTH CARE</t>
  </si>
  <si>
    <t>HEALTH CARE SCIENCES &amp; SERVICES;MEDICINE, GENERAL &amp; INTERNAL;PRIMARY HEALTH CARE</t>
  </si>
  <si>
    <t>FUSION SCIENCE AND TECHNOLOGY</t>
  </si>
  <si>
    <t>ECOSYSTEM HEALTH AND SUSTAINABILITY</t>
  </si>
  <si>
    <t>SYSTEMS BIOLOGY IN REPRODUCTIVE MEDICINE</t>
  </si>
  <si>
    <t>ANDROLOGY;REPRODUCTIVE BIOLOGY</t>
  </si>
  <si>
    <t>INTERNATIONAL JOURNAL OF INJURY CONTROL AND SAFETY PROMOTION</t>
  </si>
  <si>
    <t>JOURNAL OF HIGHER EDUCATION</t>
  </si>
  <si>
    <t>SOCIAL SCIENCE JOURNAL</t>
  </si>
  <si>
    <t>MASS COMMUNICATION AND SOCIETY</t>
  </si>
  <si>
    <t>INTERNATIONAL JOURNAL OF DISABILITY DEVELOPMENT AND EDUCATION</t>
  </si>
  <si>
    <t>AUSTRALIAN SOCIAL WORK</t>
  </si>
  <si>
    <t>EXPERT REVIEW OF ENDOCRINOLOGY &amp; METABOLISM</t>
  </si>
  <si>
    <t>SCANDINAVIAN JOURNAL OF HOSPITALITY AND TOURISM</t>
  </si>
  <si>
    <t>INTERNATIONAL JOURNAL OF AGRICULTURAL SUSTAINABILITY</t>
  </si>
  <si>
    <t>JOURNAL OF SUSTAINABLE CEMENT-BASED MATERIALS</t>
  </si>
  <si>
    <t>CONSTRUCTION &amp; BUILDING TECHNOLOGY;GREEN &amp; SUSTAINABLE SCIENCE &amp; TECHNOLOGY;MATERIALS SCIENCE, MULTIDISCIPLINARY</t>
  </si>
  <si>
    <t>INLAND WATERS</t>
  </si>
  <si>
    <t>LIMNOLOGY;MARINE &amp; FRESHWATER BIOLOGY</t>
  </si>
  <si>
    <t>JOURNAL OF ENERGETIC MATERIALS</t>
  </si>
  <si>
    <t>CHEMISTRY, APPLIED;CHEMISTRY, PHYSICAL;ENGINEERING, CHEMICAL;MATERIALS SCIENCE, MULTIDISCIPLINARY</t>
  </si>
  <si>
    <t>JOURNAL OF INTERDISCIPLINARY MATHEMATICS</t>
  </si>
  <si>
    <t>EUROPEAN JOURNAL OF SPECIAL NEEDS EDUCATION</t>
  </si>
  <si>
    <t>ENVIRONMENTAL HAZARDS-HUMAN AND POLICY DIMENSIONS</t>
  </si>
  <si>
    <t>EUROPEAN JOURNAL OF CONTRACEPTION AND REPRODUCTIVE HEALTH CARE</t>
  </si>
  <si>
    <t>CONNECTION SCIENCE</t>
  </si>
  <si>
    <t>JOURNAL OF PSYCHOLOGY</t>
  </si>
  <si>
    <t>JOURNAL OF APPLIED ANIMAL RESEARCH</t>
  </si>
  <si>
    <t>TECHNOLOGY PEDAGOGY AND EDUCATION</t>
  </si>
  <si>
    <t>NUMERICAL FUNCTIONAL ANALYSIS AND OPTIMIZATION</t>
  </si>
  <si>
    <t>JOURNAL OF AFRICAN BUSINESS</t>
  </si>
  <si>
    <t>MOLECULAR &amp; CELLULAR ONCOLOGY</t>
  </si>
  <si>
    <t>LANGUAGE LEARNING JOURNAL</t>
  </si>
  <si>
    <t>DEVELOPMENT IN PRACTICE</t>
  </si>
  <si>
    <t>DEVELOPMENT STUDIES</t>
  </si>
  <si>
    <t>INTERNATIONAL JOURNAL OF MULTILINGUALISM</t>
  </si>
  <si>
    <t>COGENT EDUCATION</t>
  </si>
  <si>
    <t>EUROPEAN JOURNAL OF DEVELOPMENTAL PSYCHOLOGY</t>
  </si>
  <si>
    <t>INTERNATIONAL JOURNAL OF POLYMER ANALYSIS AND CHARACTERIZATION</t>
  </si>
  <si>
    <t>JOURNAL OF TRAUMA &amp; DISSOCIATION</t>
  </si>
  <si>
    <t>ASSISTIVE TECHNOLOGY</t>
  </si>
  <si>
    <t>JOURNAL OF THE LEARNING SCIENCES</t>
  </si>
  <si>
    <t>POLICY STUDIES</t>
  </si>
  <si>
    <t>JOURNAL OF DIFFERENCE EQUATIONS AND APPLICATIONS</t>
  </si>
  <si>
    <t>PSYCHOLOGY CRIME &amp; LAW</t>
  </si>
  <si>
    <t>CRIMINOLOGY &amp; PENOLOGY;LAW;PSYCHOLOGY;PSYCHOLOGY, MULTIDISCIPLINARY</t>
  </si>
  <si>
    <t>INTERNATIONAL JOURNAL OF HUMAN RIGHTS</t>
  </si>
  <si>
    <t>JOURNAL OF THE ROYAL SOCIETY OF NEW ZEALAND</t>
  </si>
  <si>
    <t>OPHTHALMIC GENETICS</t>
  </si>
  <si>
    <t>GENETICS &amp; HEREDITY;OPHTHALMOLOGY</t>
  </si>
  <si>
    <t>COMMUNITY WORK &amp; FAMILY</t>
  </si>
  <si>
    <t>INTERNATIONAL JOURNAL OF PEST MANAGEMENT</t>
  </si>
  <si>
    <t>COMMUNICATIONS IN PARTIAL DIFFERENTIAL EQUATIONS</t>
  </si>
  <si>
    <t>INFORMATION SYSTEMS MANAGEMENT</t>
  </si>
  <si>
    <t>JOURNAL OF INTERNATIONAL TRADE &amp; ECONOMIC DEVELOPMENT</t>
  </si>
  <si>
    <t>SCANDINAVIAN JOURNAL OF FOREST RESEARCH</t>
  </si>
  <si>
    <t>MENTAL HEALTH RELIGION &amp; CULTURE</t>
  </si>
  <si>
    <t>ANNALS OF HUMAN BIOLOGY</t>
  </si>
  <si>
    <t>ANTHROPOLOGY;BIOLOGY;PUBLIC, ENVIRONMENTAL &amp; OCCUPATIONAL HEALTH</t>
  </si>
  <si>
    <t>MOLECULAR CRYSTALS AND LIQUID CRYSTALS</t>
  </si>
  <si>
    <t>JOURNAL OF INTELLECTUAL &amp; DEVELOPMENTAL DISABILITY</t>
  </si>
  <si>
    <t>TEACHERS AND TEACHING</t>
  </si>
  <si>
    <t>JOURNAL OF STRATEGIC STUDIES</t>
  </si>
  <si>
    <t>TECHNOMETRICS</t>
  </si>
  <si>
    <t>CANCER INVESTIGATION</t>
  </si>
  <si>
    <t>JOURNAL OF ETHNICITY IN SUBSTANCE ABUSE</t>
  </si>
  <si>
    <t>JOURNAL OF BIOLOGICAL DYNAMICS</t>
  </si>
  <si>
    <t>ECOLOGY;MATHEMATICAL &amp; COMPUTATIONAL BIOLOGY</t>
  </si>
  <si>
    <t>WORLDS POULTRY SCIENCE JOURNAL</t>
  </si>
  <si>
    <t>JOURNAL OF RESEARCH ON TECHNOLOGY IN EDUCATION</t>
  </si>
  <si>
    <t>JOURNAL OF SUBSTANCE USE</t>
  </si>
  <si>
    <t>COASTAL ENGINEERING JOURNAL</t>
  </si>
  <si>
    <t>ENGINEERING, CIVIL;ENGINEERING, OCEAN</t>
  </si>
  <si>
    <t>AFRICAN JOURNAL OF SCIENCE TECHNOLOGY INNOVATION &amp; DEVELOPMENT</t>
  </si>
  <si>
    <t>JOURNAL OF HIGHER EDUCATION POLICY AND MANAGEMENT</t>
  </si>
  <si>
    <t>BIOACOUSTICS-THE INTERNATIONAL JOURNAL OF ANIMAL SOUND AND ITS RECORDING</t>
  </si>
  <si>
    <t>AUTOIMMUNITY</t>
  </si>
  <si>
    <t>JOURNAL OF SOCIAL ENTREPRENEURSHIP</t>
  </si>
  <si>
    <t>JOURNAL OF STATISTICS &amp; MANAGEMENT SYSTEMS</t>
  </si>
  <si>
    <t>OPHTHALMIC EPIDEMIOLOGY</t>
  </si>
  <si>
    <t>JOURNAL OF TOURISM AND CULTURAL CHANGE</t>
  </si>
  <si>
    <t>DEVELOPMENT SOUTHERN AFRICA</t>
  </si>
  <si>
    <t>JOURNAL OF URBAN DESIGN</t>
  </si>
  <si>
    <t>IMPACT ASSESSMENT AND PROJECT APPRAISAL</t>
  </si>
  <si>
    <t>SCANDINAVIAN JOURNAL OF UROLOGY</t>
  </si>
  <si>
    <t>INTERNATIONAL JOURNAL OF MATHEMATICAL EDUCATION IN SCIENCE AND TECHNOLOGY</t>
  </si>
  <si>
    <t>ECONOMIC GEOGRAPHY</t>
  </si>
  <si>
    <t>CONSUMPTION MARKETS &amp; CULTURE</t>
  </si>
  <si>
    <t>JOURNAL OF LIQUID CHROMATOGRAPHY &amp; RELATED TECHNOLOGIES</t>
  </si>
  <si>
    <t>SEMINARS IN OPHTHALMOLOGY</t>
  </si>
  <si>
    <t>INTERNATIONAL JOURNAL OF ELECTRONIC COMMERCE</t>
  </si>
  <si>
    <t>BUSINESS;COMPUTER SCIENCE, SOFTWARE ENGINEERING</t>
  </si>
  <si>
    <t>SOCCER &amp; SOCIETY</t>
  </si>
  <si>
    <t>ETHICS &amp; BEHAVIOR</t>
  </si>
  <si>
    <t>ETHICS;MEDICINE, LEGAL;PHILOSOPHY;PSYCHOLOGY;PSYCHOLOGY, MULTIDISCIPLINARY</t>
  </si>
  <si>
    <t>JOURNAL OF LEISURE RESEARCH</t>
  </si>
  <si>
    <t>PEDIATRIC HEMATOLOGY AND ONCOLOGY</t>
  </si>
  <si>
    <t>PHYSICAL &amp; OCCUPATIONAL THERAPY IN PEDIATRICS</t>
  </si>
  <si>
    <t>PEDIATRICS;REHABILITATION</t>
  </si>
  <si>
    <t>POLICY DESIGN AND PRACTICE</t>
  </si>
  <si>
    <t>AQUACULTURE ECONOMICS &amp; MANAGEMENT</t>
  </si>
  <si>
    <t>AGRICULTURAL ECONOMICS &amp; POLICY;FISHERIES</t>
  </si>
  <si>
    <t>DISCOURSE PROCESSES</t>
  </si>
  <si>
    <t>PSYCHOLOGY, EDUCATIONAL;PSYCHOLOGY, EXPERIMENTAL</t>
  </si>
  <si>
    <t>APPLIED NEUROPSYCHOLOGY-CHILD</t>
  </si>
  <si>
    <t>SYSTEMATICS AND BIODIVERSITY</t>
  </si>
  <si>
    <t>NUCLEAR SCIENCE AND ENGINEERING</t>
  </si>
  <si>
    <t>CHINESE JOURNAL OF COMMUNICATION</t>
  </si>
  <si>
    <t>ANTHROZOOS</t>
  </si>
  <si>
    <t>ANTHROPOLOGY;ENVIRONMENTAL STUDIES;SOCIOLOGY;VETERINARY SCIENCES</t>
  </si>
  <si>
    <t>JOURNAL OF CURRICULUM STUDIES</t>
  </si>
  <si>
    <t>HUMAN DIMENSIONS OF WILDLIFE</t>
  </si>
  <si>
    <t>BIODIVERSITY CONSERVATION;ENVIRONMENTAL SCIENCES</t>
  </si>
  <si>
    <t>ANNALS OF GIS</t>
  </si>
  <si>
    <t>GEOGRAPHY;GEOGRAPHY, PHYSICAL;REMOTE SENSING</t>
  </si>
  <si>
    <t>HOUSING THEORY &amp; SOCIETY</t>
  </si>
  <si>
    <t>QUALITY ENGINEERING</t>
  </si>
  <si>
    <t>ENGINEERING, INDUSTRIAL;STATISTICS &amp; PROBABILITY</t>
  </si>
  <si>
    <t>INTERNATIONAL JOURNAL OF URBAN SCIENCES</t>
  </si>
  <si>
    <t>ENVIRONMENTAL STUDIES;URBAN STUDIES</t>
  </si>
  <si>
    <t>JOURNAL OF COMPARATIVE POLICY ANALYSIS</t>
  </si>
  <si>
    <t>INHALATION TOXICOLOGY</t>
  </si>
  <si>
    <t>JOURNAL OF FAMILY STUDIES</t>
  </si>
  <si>
    <t>INTERNATIONAL JOURNAL OF SPORT POLICY AND POLITICS</t>
  </si>
  <si>
    <t>CLINICAL LINGUISTICS &amp; PHONETICS</t>
  </si>
  <si>
    <t>JOURNAL OF SOCIAL SERVICE RESEARCH</t>
  </si>
  <si>
    <t>SCANDINAVIAN CARDIOVASCULAR JOURNAL</t>
  </si>
  <si>
    <t>CAMBRIDGE JOURNAL OF EDUCATION</t>
  </si>
  <si>
    <t>MITOCHONDRIAL DNA PART A</t>
  </si>
  <si>
    <t>BUSINESS HISTORY</t>
  </si>
  <si>
    <t>BUSINESS;HISTORY OF SOCIAL SCIENCES</t>
  </si>
  <si>
    <t>PSYCHOLOGY &amp; SEXUALITY</t>
  </si>
  <si>
    <t>SURVEY REVIEW</t>
  </si>
  <si>
    <t>ENGINEERING, CIVIL;GEOSCIENCES, MULTIDISCIPLINARY;REMOTE SENSING</t>
  </si>
  <si>
    <t>JOURNAL OF INFORMATION DISPLAY</t>
  </si>
  <si>
    <t>POLICE PRACTICE AND RESEARCH</t>
  </si>
  <si>
    <t>CUTANEOUS AND OCULAR TOXICOLOGY</t>
  </si>
  <si>
    <t>OPHTHALMOLOGY;TOXICOLOGY</t>
  </si>
  <si>
    <t>SUSTAINABLE AND RESILIENT INFRASTRUCTURE</t>
  </si>
  <si>
    <t>MACHINING SCIENCE AND TECHNOLOGY</t>
  </si>
  <si>
    <t>ENGINEERING, MANUFACTURING;ENGINEERING, MECHANICAL;MATERIALS SCIENCE, MULTIDISCIPLINARY</t>
  </si>
  <si>
    <t>STATISTICS IN BIOPHARMACEUTICAL RESEARCH</t>
  </si>
  <si>
    <t>MATHEMATICAL &amp; COMPUTATIONAL BIOLOGY;STATISTICS &amp; PROBABILITY</t>
  </si>
  <si>
    <t>JOURNAL OF AGROMEDICINE</t>
  </si>
  <si>
    <t>PAEDIATRICS AND INTERNATIONAL CHILD HEALTH</t>
  </si>
  <si>
    <t>JOURNAL OF SUSTAINABLE FORESTRY</t>
  </si>
  <si>
    <t>JOURNAL OF BIOPHARMACEUTICAL STATISTICS</t>
  </si>
  <si>
    <t>LEUKOS</t>
  </si>
  <si>
    <t>CONSTRUCTION &amp; BUILDING TECHNOLOGY;OPTICS</t>
  </si>
  <si>
    <t>JOURNAL OF QUALITY ASSURANCE IN HOSPITALITY &amp; TOURISM</t>
  </si>
  <si>
    <t>EDUCATION 3-13</t>
  </si>
  <si>
    <t>JOURNAL OF INTERNATIONAL CONSUMER MARKETING</t>
  </si>
  <si>
    <t>SOCIAL WORK IN PUBLIC HEALTH</t>
  </si>
  <si>
    <t>ENERGY SOURCES PART B-ECONOMICS PLANNING AND POLICY</t>
  </si>
  <si>
    <t>JOURNAL OF COSMETIC AND LASER THERAPY</t>
  </si>
  <si>
    <t>MYCOBIOLOGY</t>
  </si>
  <si>
    <t>AGRONOMY;MYCOLOGY</t>
  </si>
  <si>
    <t>THEORY INTO PRACTICE</t>
  </si>
  <si>
    <t>CHANNELS</t>
  </si>
  <si>
    <t>VISUAL COGNITION</t>
  </si>
  <si>
    <t>NUCLEOSIDES NUCLEOTIDES &amp; NUCLEIC ACIDS</t>
  </si>
  <si>
    <t>COGENT PSYCHOLOGY</t>
  </si>
  <si>
    <t>ENVIRONMENTAL ARCHAEOLOGY</t>
  </si>
  <si>
    <t>INTERNATIONAL PEACEKEEPING</t>
  </si>
  <si>
    <t>PALYNOLOGY</t>
  </si>
  <si>
    <t>CITIZENSHIP STUDIES</t>
  </si>
  <si>
    <t>THEORETICAL ISSUES IN ERGONOMICS SCIENCE</t>
  </si>
  <si>
    <t>EUROPE-ASIA STUDIES</t>
  </si>
  <si>
    <t>AREA STUDIES;ECONOMICS;POLITICAL SCIENCE</t>
  </si>
  <si>
    <t>IDENTITIES-GLOBAL STUDIES IN CULTURE AND POWER</t>
  </si>
  <si>
    <t>CULTURAL STUDIES;ETHNIC STUDIES</t>
  </si>
  <si>
    <t>EDUCATIONAL ACTION RESEARCH</t>
  </si>
  <si>
    <t>OXFORD REVIEW OF EDUCATION</t>
  </si>
  <si>
    <t>POST-COMMUNIST ECONOMIES</t>
  </si>
  <si>
    <t>AUSTRALIAN JOURNAL OF PSYCHOLOGY</t>
  </si>
  <si>
    <t>NEW ZEALAND JOURNAL OF AGRICULTURAL RESEARCH</t>
  </si>
  <si>
    <t>AGRICULTURE, DAIRY &amp; ANIMAL SCIENCE;AGRICULTURE, MULTIDISCIPLINARY;AGRONOMY</t>
  </si>
  <si>
    <t>JOURNAL OF OCCUPATIONAL SCIENCE</t>
  </si>
  <si>
    <t>AUSTRALASIAN JOURNAL OF PHILOSOPHY</t>
  </si>
  <si>
    <t>JOURNAL OF SIMULATION</t>
  </si>
  <si>
    <t>AUSTRALIAN PSYCHOLOGIST</t>
  </si>
  <si>
    <t>TRANSCRIPTION-AUSTIN</t>
  </si>
  <si>
    <t>EDUCATION FOR PRIMARY CARE</t>
  </si>
  <si>
    <t>GLOBALISATION SOCIETIES AND EDUCATION</t>
  </si>
  <si>
    <t>JOURNAL OF MACROMOLECULAR SCIENCE PART B-PHYSICS</t>
  </si>
  <si>
    <t>ASIA-PACIFIC JOURNAL OF TEACHER EDUCATION</t>
  </si>
  <si>
    <t>JOURNAL OF COMMUNITY HOSPITAL INTERNAL MEDICINE PERSPECTIVES</t>
  </si>
  <si>
    <t>ACTA CHIRURGICA BELGICA</t>
  </si>
  <si>
    <t>INTERNATIONAL JOURNAL OF MANAGEMENT SCIENCE AND ENGINEERING MANAGEMENT</t>
  </si>
  <si>
    <t>MEDITERRANEAN POLITICS</t>
  </si>
  <si>
    <t>AREA STUDIES;INTERNATIONAL RELATIONS;POLITICAL SCIENCE</t>
  </si>
  <si>
    <t>COMPARATIVE EDUCATION</t>
  </si>
  <si>
    <t>JOURNAL OF CHINA TOURISM RESEARCH</t>
  </si>
  <si>
    <t>JOURNAL OF ISLAND &amp; COASTAL ARCHAEOLOGY</t>
  </si>
  <si>
    <t>JOURNAL OF CHILD SEXUAL ABUSE</t>
  </si>
  <si>
    <t>JOURNAL OF QUALITY TECHNOLOGY</t>
  </si>
  <si>
    <t>ENVIRONMENTAL SOCIOLOGY</t>
  </si>
  <si>
    <t>FEMINIST ECONOMICS</t>
  </si>
  <si>
    <t>ECONOMICS;Women's Studies</t>
  </si>
  <si>
    <t>INNOVATION IN LANGUAGE LEARNING AND TEACHING</t>
  </si>
  <si>
    <t>PLANNING THEORY &amp; PRACTICE</t>
  </si>
  <si>
    <t>GEOMECHANICS AND GEOENGINEERING-AN INTERNATIONAL JOURNAL</t>
  </si>
  <si>
    <t>STOCHASTIC ANALYSIS AND APPLICATIONS</t>
  </si>
  <si>
    <t>COMMUNITY COLLEGE JOURNAL OF RESEARCH AND PRACTICE</t>
  </si>
  <si>
    <t>JOURNAL OF WOMEN &amp; AGING</t>
  </si>
  <si>
    <t>GERIATRICS &amp; GERONTOLOGY;GERONTOLOGY;Women's Studies</t>
  </si>
  <si>
    <t>EUROPEAN JOURNAL OF GENERAL PRACTICE</t>
  </si>
  <si>
    <t>SOCIAL WORK IN HEALTH CARE</t>
  </si>
  <si>
    <t>JOURNAL OF LAND USE SCIENCE</t>
  </si>
  <si>
    <t>INTERNATIONAL JOURNAL OF GENERAL SYSTEMS</t>
  </si>
  <si>
    <t>SOCIAL SEMIOTICS</t>
  </si>
  <si>
    <t>COMMUNICATION;HUMANITIES, MULTIDISCIPLINARY;LINGUISTICS</t>
  </si>
  <si>
    <t>COASTAL MANAGEMENT</t>
  </si>
  <si>
    <t>CRITICAL REVIEWS IN PLANT SCIENCES</t>
  </si>
  <si>
    <t>JOURNAL OF WOOD CHEMISTRY AND TECHNOLOGY</t>
  </si>
  <si>
    <t>COGNITIVE NEUROPSYCHOLOGY</t>
  </si>
  <si>
    <t>JOURNAL OF ENVIRONMENTAL EDUCATION</t>
  </si>
  <si>
    <t>COMPUTER METHODS IN BIOMECHANICS AND BIOMEDICAL ENGINEERING-IMAGING AND VISUALIZATION</t>
  </si>
  <si>
    <t>JOURNAL OF CHINESE GOVERNANCE</t>
  </si>
  <si>
    <t>GERONTOLOGY &amp; GERIATRICS EDUCATION</t>
  </si>
  <si>
    <t>CRITICAL DISCOURSE STUDIES</t>
  </si>
  <si>
    <t>JOURNAL OF THE CHINESE INSTITUTE OF ENGINEERS</t>
  </si>
  <si>
    <t>ANIMAL CELLS AND SYSTEMS</t>
  </si>
  <si>
    <t>CELL BIOLOGY;ZOOLOGY</t>
  </si>
  <si>
    <t>AUTOMATIKA</t>
  </si>
  <si>
    <t>NONDESTRUCTIVE TESTING AND EVALUATION</t>
  </si>
  <si>
    <t>EXPERT OPINION ON EMERGING DRUGS</t>
  </si>
  <si>
    <t>JOURNAL OF POLICY RESEARCH IN TOURISM LEISURE AND EVENTS</t>
  </si>
  <si>
    <t>HYPERTENSION IN PREGNANCY</t>
  </si>
  <si>
    <t>OBSTETRICS &amp; GYNECOLOGY;PERIPHERAL VASCULAR DISEASE;PHYSIOLOGY</t>
  </si>
  <si>
    <t>BIG EARTH DATA</t>
  </si>
  <si>
    <t>COMPUTER SCIENCE, INFORMATION SYSTEMS;GEOSCIENCES, MULTIDISCIPLINARY;REMOTE SENSING</t>
  </si>
  <si>
    <t>ADVANCES IN PHYSICS</t>
  </si>
  <si>
    <t>JOURNAL OF CHILDREN AND MEDIA</t>
  </si>
  <si>
    <t>COMMUNICATION;SOCIAL SCIENCES, INTERDISCIPLINARY</t>
  </si>
  <si>
    <t>INNOVATION-THE EUROPEAN JOURNAL OF SOCIAL SCIENCE RESEARCH</t>
  </si>
  <si>
    <t>CARTOGRAPHY AND GEOGRAPHIC INFORMATION SCIENCE</t>
  </si>
  <si>
    <t>CANADIAN JOURNAL OF REMOTE SENSING</t>
  </si>
  <si>
    <t>ACCOUNTABILITY IN RESEARCH-POLICIES AND QUALITY ASSURANCE</t>
  </si>
  <si>
    <t>RADIATION EFFECTS AND DEFECTS IN SOLIDS</t>
  </si>
  <si>
    <t>NUCLEAR SCIENCE &amp; TECHNOLOGY;PHYSICS, CONDENSED MATTER;PHYSICS, FLUIDS &amp; PLASMAS</t>
  </si>
  <si>
    <t>CANADIAN JOURNAL OF DEVELOPMENT STUDIES-REVUE CANADIENNE D ETUDES DU DEVELOPPEMENT</t>
  </si>
  <si>
    <t>REGIONAL STUDIES REGIONAL SCIENCE</t>
  </si>
  <si>
    <t>ASSESSMENT IN EDUCATION-PRINCIPLES POLICY &amp; PRACTICE</t>
  </si>
  <si>
    <t>JOURNAL OF THE AMERICAN SOCIETY OF BREWING CHEMISTS</t>
  </si>
  <si>
    <t>JOURNAL OF TOXICOLOGY AND ENVIRONMENTAL HEALTH-PART B-CRITICAL REVIEWS</t>
  </si>
  <si>
    <t>JOURNAL OF EDUCATION FOR BUSINESS</t>
  </si>
  <si>
    <t>ECONOMY AND SOCIETY</t>
  </si>
  <si>
    <t>ECONOMICS;SOCIAL SCIENCES, INTERDISCIPLINARY;SOCIOLOGY</t>
  </si>
  <si>
    <t>INTERNATIONAL JOURNAL OF HOUSING POLICY</t>
  </si>
  <si>
    <t>ECONOMETRIC REVIEWS</t>
  </si>
  <si>
    <t>ARAB JOURNAL OF UROLOGY</t>
  </si>
  <si>
    <t>ACCOUNTING AND BUSINESS RESEARCH</t>
  </si>
  <si>
    <t>LATERALITY</t>
  </si>
  <si>
    <t>PSYCHOLOGY, EXPERIMENTAL;PSYCHOLOGY, MULTIDISCIPLINARY</t>
  </si>
  <si>
    <t>JOURNAL OF COGNITION AND DEVELOPMENT</t>
  </si>
  <si>
    <t>INTERNATIONAL JOURNAL OF ACAROLOGY</t>
  </si>
  <si>
    <t>PLASTICS RUBBER AND COMPOSITES</t>
  </si>
  <si>
    <t>SURVIVAL</t>
  </si>
  <si>
    <t>JOURNAL OF FIELD ARCHAEOLOGY</t>
  </si>
  <si>
    <t>PROBLEMS OF POST-COMMUNISM</t>
  </si>
  <si>
    <t>JOURNAL OF OPERATIONAL OCEANOGRAPHY</t>
  </si>
  <si>
    <t>BRITISH JOURNAL OF GUIDANCE &amp; COUNSELLING</t>
  </si>
  <si>
    <t>HUMAN-COMPUTER INTERACTION</t>
  </si>
  <si>
    <t>COMPUTER SCIENCE, CYBERNETICS;COMPUTER SCIENCE, THEORY &amp; METHODS</t>
  </si>
  <si>
    <t>HIGH PRESSURE RESEARCH</t>
  </si>
  <si>
    <t>JOURNAL OF ECONOMIC POLICY REFORM</t>
  </si>
  <si>
    <t>SOFT MATERIALS</t>
  </si>
  <si>
    <t>JOURNAL OF BIOLOGICAL EDUCATION</t>
  </si>
  <si>
    <t>BIOLOGY;EDUCATION &amp; EDUCATIONAL RESEARCH;EDUCATION, SCIENTIFIC DISCIPLINES</t>
  </si>
  <si>
    <t>JOURNAL OF SPATIAL SCIENCE</t>
  </si>
  <si>
    <t>GEOGRAPHY, PHYSICAL;GEOLOGY;REMOTE SENSING</t>
  </si>
  <si>
    <t>INTERNATIONAL JOURNAL OF RAIL TRANSPORTATION</t>
  </si>
  <si>
    <t>ARCHITECTURAL ENGINEERING AND DESIGN MANAGEMENT</t>
  </si>
  <si>
    <t>JOURNAL OF GEOGRAPHY IN HIGHER EDUCATION</t>
  </si>
  <si>
    <t>EDUCATION &amp; EDUCATIONAL RESEARCH;GEOGRAPHY</t>
  </si>
  <si>
    <t>MATERIALS AT HIGH TEMPERATURES</t>
  </si>
  <si>
    <t>SECURITY STUDIES</t>
  </si>
  <si>
    <t>JOURNAL OF BROADCASTING &amp; ELECTRONIC MEDIA</t>
  </si>
  <si>
    <t>INFORMATICS FOR HEALTH &amp; SOCIAL CARE</t>
  </si>
  <si>
    <t>EUROPEAN EARLY CHILDHOOD EDUCATION RESEARCH JOURNAL</t>
  </si>
  <si>
    <t>PHILOSOPHICAL PSYCHOLOGY</t>
  </si>
  <si>
    <t>ETHICS;PHILOSOPHY;PSYCHOLOGY;PSYCHOLOGY, MULTIDISCIPLINARY</t>
  </si>
  <si>
    <t>INTERNATIONAL JOURNAL OF RESEARCH &amp; METHOD IN EDUCATION</t>
  </si>
  <si>
    <t>ECONOMIC SYSTEMS RESEARCH</t>
  </si>
  <si>
    <t>TRANSNATIONAL CORPORATIONS REVIEW</t>
  </si>
  <si>
    <t>STRUCTURAL ENGINEERING INTERNATIONAL</t>
  </si>
  <si>
    <t>NEW ZEALAND JOURNAL OF MARINE AND FRESHWATER RESEARCH</t>
  </si>
  <si>
    <t>FISHERIES;MARINE &amp; FRESHWATER BIOLOGY;OCEANOGRAPHY</t>
  </si>
  <si>
    <t>JOURNAL OF BEHAVIORAL FINANCE</t>
  </si>
  <si>
    <t>JOURNAL OF APPLIED ANIMAL WELFARE SCIENCE</t>
  </si>
  <si>
    <t>JOURNAL OF ADDICTIVE DISEASES</t>
  </si>
  <si>
    <t>JOURNAL OF FOOD PRODUCTS MARKETING</t>
  </si>
  <si>
    <t>SPECTROSCOPY LETTERS</t>
  </si>
  <si>
    <t>JOURNAL OF PERSONAL SELLING &amp; SALES MANAGEMENT</t>
  </si>
  <si>
    <t>SCHOOL EFFECTIVENESS AND SCHOOL IMPROVEMENT</t>
  </si>
  <si>
    <t>JOURNAL OF MARKETING THEORY AND PRACTICE</t>
  </si>
  <si>
    <t>SEXUAL AND RELATIONSHIP THERAPY</t>
  </si>
  <si>
    <t>INTERNATIONAL JOURNAL OF SMART AND NANO MATERIALS</t>
  </si>
  <si>
    <t>JOURNAL OF HOSPITALITY &amp; TOURISM EDUCATION</t>
  </si>
  <si>
    <t>LANGUAGE AND EDUCATION</t>
  </si>
  <si>
    <t>JOURNAL OF INTERNET COMMERCE</t>
  </si>
  <si>
    <t>INTEGRAL TRANSFORMS AND SPECIAL FUNCTIONS</t>
  </si>
  <si>
    <t>EAST EUROPEAN POLITICS</t>
  </si>
  <si>
    <t>EUROPEAN ZOOLOGICAL JOURNAL</t>
  </si>
  <si>
    <t>MEASUREMENT IN PHYSICAL EDUCATION AND EXERCISE SCIENCE</t>
  </si>
  <si>
    <t>NEW ZEALAND JOURNAL OF GEOLOGY AND GEOPHYSICS</t>
  </si>
  <si>
    <t>SCANDINAVIAN ACTUARIAL JOURNAL</t>
  </si>
  <si>
    <t>MATHEMATICS, INTERDISCIPLINARY APPLICATIONS;SOCIAL SCIENCES, MATHEMATICAL METHODS;STATISTICS &amp; PROBABILITY</t>
  </si>
  <si>
    <t>COMBUSTION THEORY AND MODELLING</t>
  </si>
  <si>
    <t>ENERGY &amp; FUELS;ENGINEERING, CHEMICAL;MATHEMATICS, APPLIED;MATHEMATICS, INTERDISCIPLINARY APPLICATIONS;THERMODYNAMICS</t>
  </si>
  <si>
    <t>INTERNATIONAL JOURNAL OF CIRCUMPOLAR HEALTH</t>
  </si>
  <si>
    <t>DESIGN JOURNAL</t>
  </si>
  <si>
    <t>TRANSPORTATION PLANNING AND TECHNOLOGY</t>
  </si>
  <si>
    <t>CREATIVITY RESEARCH JOURNAL</t>
  </si>
  <si>
    <t>PSYCHOLOGY;PSYCHOLOGY, EDUCATIONAL;PSYCHOLOGY, MULTIDISCIPLINARY</t>
  </si>
  <si>
    <t>ORGANIC PREPARATIONS AND PROCEDURES INTERNATIONAL</t>
  </si>
  <si>
    <t>BLOOD PRESSURE</t>
  </si>
  <si>
    <t>ASIA PACIFIC JOURNAL OF EDUCATION</t>
  </si>
  <si>
    <t>NEW ZEALAND VETERINARY JOURNAL</t>
  </si>
  <si>
    <t>JOURNAL OF MARKETING FOR HIGHER EDUCATION</t>
  </si>
  <si>
    <t>BUSINESS;EDUCATION &amp; EDUCATIONAL RESEARCH</t>
  </si>
  <si>
    <t>JOURNAL OF FOREST RESEARCH</t>
  </si>
  <si>
    <t>JOURNAL OF LATINOS AND EDUCATION</t>
  </si>
  <si>
    <t>AMERICAN JOURNAL OF DISTANCE EDUCATION</t>
  </si>
  <si>
    <t>NEW ZEALAND JOURNAL OF CROP AND HORTICULTURAL SCIENCE</t>
  </si>
  <si>
    <t>AGRONOMY;HORTICULTURE</t>
  </si>
  <si>
    <t>INTERNATIONAL GAMBLING STUDIES</t>
  </si>
  <si>
    <t>THINKING &amp; REASONING</t>
  </si>
  <si>
    <t>JOURNAL OF LGBT YOUTH</t>
  </si>
  <si>
    <t>ELECTROMAGNETIC BIOLOGY AND MEDICINE</t>
  </si>
  <si>
    <t>PSYCHIATRY PSYCHOLOGY AND LAW</t>
  </si>
  <si>
    <t>CRIMINOLOGY &amp; PENOLOGY;LAW;PSYCHIATRY;PSYCHOLOGY, MULTIDISCIPLINARY</t>
  </si>
  <si>
    <t>JOURNAL OF PSYCHOLOGY IN AFRICA</t>
  </si>
  <si>
    <t>JOURNAL OF INFORMATION TECHNOLOGY &amp; POLITICS</t>
  </si>
  <si>
    <t>JOURNAL OF PLASTIC SURGERY AND HAND SURGERY</t>
  </si>
  <si>
    <t>JOURNAL OF INDUSTRIAL AND PRODUCTION ENGINEERING</t>
  </si>
  <si>
    <t>ENGINEERING, INDUSTRIAL</t>
  </si>
  <si>
    <t>IISE TRANSACTIONS ON OCCUPATIONAL ERGONOMICS &amp; HUMAN FACTORS</t>
  </si>
  <si>
    <t>PRODUCTION AND MANUFACTURING RESEARCH-AN OPEN ACCESS JOURNAL</t>
  </si>
  <si>
    <t>JOURNAL OF VOCATIONAL EDUCATION AND TRAINING</t>
  </si>
  <si>
    <t>URBAN RESEARCH &amp; PRACTICE</t>
  </si>
  <si>
    <t>ENVIRONMENTAL FORENSICS</t>
  </si>
  <si>
    <t>JOURNAL OF BORDERLANDS STUDIES</t>
  </si>
  <si>
    <t>JOURNAL OF ELECTIONS PUBLIC OPINION AND PARTIES</t>
  </si>
  <si>
    <t>AUGMENTATIVE AND ALTERNATIVE COMMUNICATION</t>
  </si>
  <si>
    <t>AUDIOLOGY &amp; SPEECH-LANGUAGE PATHOLOGY;COMMUNICATION;REHABILITATION</t>
  </si>
  <si>
    <t>STUDIES IN CONSERVATION</t>
  </si>
  <si>
    <t>ARCHAEOLOGY;ART;CHEMISTRY, ANALYTICAL;CHEMISTRY, APPLIED;SPECTROSCOPY</t>
  </si>
  <si>
    <t>NUCLEUS</t>
  </si>
  <si>
    <t>INTERNATIONAL JOURNAL OF LEADERSHIP IN EDUCATION</t>
  </si>
  <si>
    <t>ACCOUNTING EDUCATION</t>
  </si>
  <si>
    <t>LEADERSHIP AND POLICY IN SCHOOLS</t>
  </si>
  <si>
    <t>PERSPECTIVES-STUDIES IN TRANSLATION THEORY AND PRACTICE</t>
  </si>
  <si>
    <t>ASIA PACIFIC BUSINESS REVIEW</t>
  </si>
  <si>
    <t>INTERNATIONAL JOURNAL OF TRANSGENDER HEALTH</t>
  </si>
  <si>
    <t>BOTANY LETTERS</t>
  </si>
  <si>
    <t>AFRICAN GEOGRAPHICAL REVIEW</t>
  </si>
  <si>
    <t>ARCHIVES OF ANIMAL NUTRITION</t>
  </si>
  <si>
    <t>INSTRUMENTATION SCIENCE &amp; TECHNOLOGY</t>
  </si>
  <si>
    <t>ISOTOPES IN ENVIRONMENTAL AND HEALTH STUDIES</t>
  </si>
  <si>
    <t>CHEMISTRY, INORGANIC &amp; NUCLEAR;ENVIRONMENTAL SCIENCES</t>
  </si>
  <si>
    <t>INTERNATIONAL JOURNAL FOR ACADEMIC DEVELOPMENT</t>
  </si>
  <si>
    <t>QUEST</t>
  </si>
  <si>
    <t>EDUCATION &amp; EDUCATIONAL RESEARCH;SPORT SCIENCES</t>
  </si>
  <si>
    <t>JOURNAL OF DUAL DIAGNOSIS</t>
  </si>
  <si>
    <t>EDUCATIONAL GERONTOLOGY</t>
  </si>
  <si>
    <t>EDUCATION &amp; EDUCATIONAL RESEARCH;GERIATRICS &amp; GERONTOLOGY;GERONTOLOGY</t>
  </si>
  <si>
    <t>INTERNATIONAL REVIEW OF APPLIED ECONOMICS</t>
  </si>
  <si>
    <t>SOUTH ASIA-JOURNAL OF SOUTH ASIAN STUDIES</t>
  </si>
  <si>
    <t>AREA STUDIES;ASIAN STUDIES;HISTORY</t>
  </si>
  <si>
    <t>EXPERIMENTAL LUNG RESEARCH</t>
  </si>
  <si>
    <t>INTELLIGENCE AND NATIONAL SECURITY</t>
  </si>
  <si>
    <t>HISTORY;INTERNATIONAL RELATIONS;POLITICAL SCIENCE</t>
  </si>
  <si>
    <t>AUSTRALIAN GEOGRAPHER</t>
  </si>
  <si>
    <t>RESEARCH IN SCIENCE &amp; TECHNOLOGICAL EDUCATION</t>
  </si>
  <si>
    <t>JOURNAL OF THE ASIA PACIFIC ECONOMY</t>
  </si>
  <si>
    <t>JOURNAL OF MORAL EDUCATION</t>
  </si>
  <si>
    <t>PSYCHOLOGICAL INQUIRY</t>
  </si>
  <si>
    <t>CELL ADHESION &amp; MIGRATION</t>
  </si>
  <si>
    <t>ASIA-PACIFIC JOURNAL OF ACCOUNTING &amp; ECONOMICS</t>
  </si>
  <si>
    <t>JOURNAL OF CROP IMPROVEMENT</t>
  </si>
  <si>
    <t>JOURNAL OF ASIAN ARCHITECTURE AND BUILDING ENGINEERING</t>
  </si>
  <si>
    <t>ARCHITECTURE;CONSTRUCTION &amp; BUILDING TECHNOLOGY</t>
  </si>
  <si>
    <t>CYBERNETICS AND SYSTEMS</t>
  </si>
  <si>
    <t>JOURNAL OF GLOBAL FASHION MARKETING</t>
  </si>
  <si>
    <t>SPATIAL ECONOMIC ANALYSIS</t>
  </si>
  <si>
    <t>COGNITIVE NEUROSCIENCE</t>
  </si>
  <si>
    <t>LANGUAGE CULTURE AND CURRICULUM</t>
  </si>
  <si>
    <t>INTERNATIONAL JOURNAL OF SEXUAL HEALTH</t>
  </si>
  <si>
    <t>PSYCHOLOGY, CLINICAL;PUBLIC, ENVIRONMENTAL &amp; OCCUPATIONAL HEALTH;SOCIAL SCIENCES, INTERDISCIPLINARY</t>
  </si>
  <si>
    <t>BRITISH JOURNAL OF EDUCATIONAL STUDIES</t>
  </si>
  <si>
    <t>CRITICAL ASIAN STUDIES</t>
  </si>
  <si>
    <t>AREA DEVELOPMENT AND POLICY</t>
  </si>
  <si>
    <t>JOURNAL OF IMMIGRANT &amp; REFUGEE STUDIES</t>
  </si>
  <si>
    <t>DEMOGRAPHY;ETHNIC STUDIES;SOCIOLOGY</t>
  </si>
  <si>
    <t>POPULATION STUDIES-A JOURNAL OF DEMOGRAPHY</t>
  </si>
  <si>
    <t>CHINESE SOCIOLOGICAL REVIEW</t>
  </si>
  <si>
    <t>PLANT ECOLOGY &amp; DIVERSITY</t>
  </si>
  <si>
    <t>ARCTIC ANTARCTIC AND ALPINE RESEARCH</t>
  </si>
  <si>
    <t>ENVIRONMENTAL SCIENCES;GEOGRAPHY;GEOGRAPHY, PHYSICAL</t>
  </si>
  <si>
    <t>SCHOOL PSYCHOLOGY REVIEW</t>
  </si>
  <si>
    <t>JOURNAL OF LANGUAGE IDENTITY AND EDUCATION</t>
  </si>
  <si>
    <t>INNOVATION-ORGANIZATION &amp; MANAGEMENT</t>
  </si>
  <si>
    <t>STOCHASTICS-AN INTERNATIONAL JOURNAL OF PROBABILITY AND STOCHASTIC PROCESSES</t>
  </si>
  <si>
    <t>ENVIRONMENTAL POLLUTANTS AND BIOAVAILABILITY</t>
  </si>
  <si>
    <t>BIOCHEMISTRY &amp; MOLECULAR BIOLOGY;ENVIRONMENTAL SCIENCES;TOXICOLOGY</t>
  </si>
  <si>
    <t>POWDER METALLURGY</t>
  </si>
  <si>
    <t>JOURNAL OF PHYSICAL EDUCATION RECREATION AND DANCE</t>
  </si>
  <si>
    <t>PHYSICAL GEOGRAPHY</t>
  </si>
  <si>
    <t>ENVIRONMENTAL SCIENCES;GEOGRAPHY;GEOGRAPHY, PHYSICAL;GEOSCIENCES, MULTIDISCIPLINARY;METEOROLOGY &amp; ATMOSPHERIC SCIENCES</t>
  </si>
  <si>
    <t>ANTHROPOLOGY;CULTURAL STUDIES;SOCIAL SCIENCES, INTERDISCIPLINARY</t>
  </si>
  <si>
    <t>JOURNAL OF EASTERN AFRICAN STUDIES</t>
  </si>
  <si>
    <t>JOURNAL OF GLBT FAMILY STUDIES</t>
  </si>
  <si>
    <t>JOURNAL OF SCIENCE TEACHER EDUCATION</t>
  </si>
  <si>
    <t>REFLECTIVE PRACTICE</t>
  </si>
  <si>
    <t>INTERNATIONAL REVIEW OF RETAIL DISTRIBUTION AND CONSUMER RESEARCH</t>
  </si>
  <si>
    <t>GEOGRAPHICAL REVIEW</t>
  </si>
  <si>
    <t>BRITISH JOURNAL OF MIDDLE EASTERN STUDIES</t>
  </si>
  <si>
    <t>AREA STUDIES;HISTORY</t>
  </si>
  <si>
    <t>JOURNAL OF COGNITIVE PSYCHOLOGY</t>
  </si>
  <si>
    <t>INTERNATIONAL JOURNAL OF HOSPITALITY &amp; TOURISM ADMINISTRATION</t>
  </si>
  <si>
    <t>GERMAN POLITICS</t>
  </si>
  <si>
    <t>INTERNATIONAL FEMINIST JOURNAL OF POLITICS</t>
  </si>
  <si>
    <t>POLITICAL SCIENCE;Women's Studies</t>
  </si>
  <si>
    <t>JOURNAL OF NORTH AFRICAN STUDIES</t>
  </si>
  <si>
    <t>RESEARCH-TECHNOLOGY MANAGEMENT</t>
  </si>
  <si>
    <t>JOURNAL OF APPLIED COMMUNICATION RESEARCH</t>
  </si>
  <si>
    <t>COMMUNICATION MONOGRAPHS</t>
  </si>
  <si>
    <t>AFRICAN JOURNAL OF AQUATIC SCIENCE</t>
  </si>
  <si>
    <t>MARINE &amp; FRESHWATER BIOLOGY;WATER RESOURCES</t>
  </si>
  <si>
    <t>CULTURE AND ORGANIZATION</t>
  </si>
  <si>
    <t>COGNITION AND INSTRUCTION</t>
  </si>
  <si>
    <t>JOURNAL OF INTERVENTION AND STATEBUILDING</t>
  </si>
  <si>
    <t>JOURNAL OF ADVENTURE EDUCATION AND OUTDOOR LEARNING</t>
  </si>
  <si>
    <t>NANOSCALE AND MICROSCALE THERMOPHYSICAL ENGINEERING</t>
  </si>
  <si>
    <t>ENGINEERING, MECHANICAL;MATERIALS SCIENCE, CHARACTERIZATION &amp; TESTING;NANOSCIENCE &amp; NANOTECHNOLOGY;PHYSICS, APPLIED;THERMODYNAMICS</t>
  </si>
  <si>
    <t>SOCIAL EPISTEMOLOGY</t>
  </si>
  <si>
    <t>HISTORY &amp; PHILOSOPHY OF SCIENCE;PHILOSOPHY;SOCIAL SCIENCES, INTERDISCIPLINARY</t>
  </si>
  <si>
    <t>JOURNAL OF TURBULENCE</t>
  </si>
  <si>
    <t>SOCIOLOGICAL QUARTERLY</t>
  </si>
  <si>
    <t>COMMUNICATION EDUCATION</t>
  </si>
  <si>
    <t>COMMUNICATION;EDUCATION &amp; EDUCATIONAL RESEARCH</t>
  </si>
  <si>
    <t>ENGINEERING MANAGEMENT JOURNAL</t>
  </si>
  <si>
    <t>ENGINEERING, INDUSTRIAL;MANAGEMENT</t>
  </si>
  <si>
    <t>JOURNAL OF FORENSIC PSYCHIATRY &amp; PSYCHOLOGY</t>
  </si>
  <si>
    <t>JOURNAL OF CRIME &amp; JUSTICE</t>
  </si>
  <si>
    <t>ECOLOGY OF FOOD AND NUTRITION</t>
  </si>
  <si>
    <t>JOURNAL OF GLOBAL SCHOLARS OF MARKETING SCIENCE</t>
  </si>
  <si>
    <t>EXPLORATION GEOPHYSICS</t>
  </si>
  <si>
    <t>LANGUAGE AND INTERCULTURAL COMMUNICATION</t>
  </si>
  <si>
    <t>ADVANCES IN BUILDING ENERGY RESEARCH</t>
  </si>
  <si>
    <t>COMMUNICATION STUDIES</t>
  </si>
  <si>
    <t>INDIAN CHEMICAL ENGINEER</t>
  </si>
  <si>
    <t>HEALTH SOCIOLOGY REVIEW</t>
  </si>
  <si>
    <t>HEALTH POLICY &amp; SERVICES;SOCIOLOGY</t>
  </si>
  <si>
    <t>JOURNAL OF RESEARCH ON EDUCATIONAL EFFECTIVENESS</t>
  </si>
  <si>
    <t>JOURNAL OF RESEARCH IN CHILDHOOD EDUCATION</t>
  </si>
  <si>
    <t>JOURNAL OF GAY &amp; LESBIAN MENTAL HEALTH</t>
  </si>
  <si>
    <t>CURRENT ISSUES IN LANGUAGE PLANNING</t>
  </si>
  <si>
    <t>RESEARCH ON LANGUAGE AND SOCIAL INTERACTION</t>
  </si>
  <si>
    <t>COMMUNICATION;LANGUAGE &amp; LINGUISTICS;LINGUISTICS;PSYCHOLOGY, SOCIAL</t>
  </si>
  <si>
    <t>WASHINGTON QUARTERLY</t>
  </si>
  <si>
    <t>INTERNATIONAL RELATIONS;LAW</t>
  </si>
  <si>
    <t>BRITISH JOURNAL OF RELIGIOUS EDUCATION</t>
  </si>
  <si>
    <t>READING &amp; WRITING QUARTERLY</t>
  </si>
  <si>
    <t>EDUCATION &amp; EDUCATIONAL RESEARCH;EDUCATION, SPECIAL</t>
  </si>
  <si>
    <t>JOURNAL OF PUBLIC AFFAIRS EDUCATION</t>
  </si>
  <si>
    <t>JOURNAL OF ENVIRONMENTAL ECONOMICS AND POLICY</t>
  </si>
  <si>
    <t>INTERNATIONAL PLANNING STUDIES</t>
  </si>
  <si>
    <t>REGIONAL &amp; URBAN PLANNING</t>
  </si>
  <si>
    <t>ASIAN STUDIES REVIEW</t>
  </si>
  <si>
    <t>AREA STUDIES;ASIAN STUDIES;CULTURAL STUDIES</t>
  </si>
  <si>
    <t>AUSTRALIAN FORESTRY</t>
  </si>
  <si>
    <t>MUSEUM MANAGEMENT AND CURATORSHIP</t>
  </si>
  <si>
    <t>CONFLICT SECURITY &amp; DEVELOPMENT</t>
  </si>
  <si>
    <t>ECONOMIC AND POLITICAL STUDIES-EPS</t>
  </si>
  <si>
    <t>COGNITIVE NEUROPSYCHIATRY</t>
  </si>
  <si>
    <t>SOUTHEAST EUROPEAN AND BLACK SEA STUDIES</t>
  </si>
  <si>
    <t>ETHNOPOLITICS</t>
  </si>
  <si>
    <t>ETHNIC STUDIES;POLITICAL SCIENCE</t>
  </si>
  <si>
    <t>JOURNAL OF EDUCATIONAL RESEARCH</t>
  </si>
  <si>
    <t>JOURNAL OF BELIEFS &amp; VALUES-STUDIES IN RELIGION &amp; EDUCATION</t>
  </si>
  <si>
    <t>INTERNATIONAL REVIEWS IN PHYSICAL CHEMISTRY</t>
  </si>
  <si>
    <t>JOURNAL OF IMMUNOTOXICOLOGY</t>
  </si>
  <si>
    <t>CRITICAL POLICY STUDIES</t>
  </si>
  <si>
    <t>SCIENCE AS CULTURE</t>
  </si>
  <si>
    <t>CULTURAL STUDIES;HISTORY &amp; PHILOSOPHY OF SCIENCE</t>
  </si>
  <si>
    <t>PRION</t>
  </si>
  <si>
    <t>DEVELOPMENTAL NEUROPSYCHOLOGY</t>
  </si>
  <si>
    <t>PSYCHOLOGY;PSYCHOLOGY, DEVELOPMENTAL;PSYCHOLOGY, EXPERIMENTAL</t>
  </si>
  <si>
    <t>CONTEMPORARY NURSE</t>
  </si>
  <si>
    <t>JOURNAL OF GENERAL PSYCHOLOGY</t>
  </si>
  <si>
    <t>BULLETIN OF THE ATOMIC SCIENTISTS</t>
  </si>
  <si>
    <t>INTERNATIONAL RELATIONS;SOCIAL ISSUES</t>
  </si>
  <si>
    <t>AUSTRALIAN JOURNAL OF INTERNATIONAL AFFAIRS</t>
  </si>
  <si>
    <t>MARINE BIOLOGY RESEARCH</t>
  </si>
  <si>
    <t>SPORT ETHICS AND PHILOSOPHY</t>
  </si>
  <si>
    <t>GEOPHYSICAL AND ASTROPHYSICAL FLUID DYNAMICS</t>
  </si>
  <si>
    <t>ASTRONOMY &amp; ASTROPHYSICS;GEOCHEMISTRY &amp; GEOPHYSICS;MECHANICS</t>
  </si>
  <si>
    <t>CONTEMPORARY POLITICS</t>
  </si>
  <si>
    <t>RELIGION BRAIN &amp; BEHAVIOR</t>
  </si>
  <si>
    <t>JOURNAL OF NEUROGENETICS</t>
  </si>
  <si>
    <t>JOURNAL OF EVIDENCE-BASED SOCIAL WORK</t>
  </si>
  <si>
    <t>INTERNATIONAL JOURNAL OF PARALLEL EMERGENT AND DISTRIBUTED SYSTEMS</t>
  </si>
  <si>
    <t>INTERNATIONAL JOURNAL OF MODELLING AND SIMULATION</t>
  </si>
  <si>
    <t>PEDAGOGY CULTURE AND SOCIETY</t>
  </si>
  <si>
    <t>FINANCIAL ANALYSTS JOURNAL</t>
  </si>
  <si>
    <t>NUMERICAL HEAT TRANSFER PART B-FUNDAMENTALS</t>
  </si>
  <si>
    <t>JOURNAL OF CULINARY SCIENCE &amp; TECHNOLOGY</t>
  </si>
  <si>
    <t>TRANSACTIONS OF THE INSTITUTE OF METAL FINISHING</t>
  </si>
  <si>
    <t>ELECTROCHEMISTRY;MATERIALS SCIENCE, COATINGS &amp; FILMS;METALLURGY &amp; METALLURGICAL ENGINEERING</t>
  </si>
  <si>
    <t>EDUCATIONAL RESEARCH</t>
  </si>
  <si>
    <t>JOURNAL OF LIBRARY ADMINISTRATION</t>
  </si>
  <si>
    <t>HEMOGLOBIN</t>
  </si>
  <si>
    <t>BIOCHEMISTRY &amp; MOLECULAR BIOLOGY;HEMATOLOGY</t>
  </si>
  <si>
    <t>NEURO-OPHTHALMOLOGY</t>
  </si>
  <si>
    <t>CLINICAL NEUROLOGY;OPHTHALMOLOGY</t>
  </si>
  <si>
    <t>DESIGNED MONOMERS AND POLYMERS</t>
  </si>
  <si>
    <t>ASIAN JOURNAL OF TECHNOLOGY INNOVATION</t>
  </si>
  <si>
    <t>INTERNATIONAL JOURNAL FOR THE PSYCHOLOGY OF RELIGION</t>
  </si>
  <si>
    <t>ACCOUNTING FORUM</t>
  </si>
  <si>
    <t>NANOCOMPOSITES</t>
  </si>
  <si>
    <t>LAKE AND RESERVOIR MANAGEMENT</t>
  </si>
  <si>
    <t>LIMNOLOGY;MARINE &amp; FRESHWATER BIOLOGY;WATER RESOURCES</t>
  </si>
  <si>
    <t>CRITICAL REVIEW OF INTERNATIONAL SOCIAL AND POLITICAL PHILOSOPHY</t>
  </si>
  <si>
    <t>SOUTH AFRICAN GEOGRAPHICAL JOURNAL</t>
  </si>
  <si>
    <t>MUSIC EDUCATION RESEARCH</t>
  </si>
  <si>
    <t>EDUCATION &amp; EDUCATIONAL RESEARCH;MUSIC</t>
  </si>
  <si>
    <t>URBAN POLICY AND RESEARCH</t>
  </si>
  <si>
    <t>REVIEW OF AFRICAN POLITICAL ECONOMY</t>
  </si>
  <si>
    <t>STUDIES IN CONTINUING EDUCATION</t>
  </si>
  <si>
    <t>CRITICAL STUDIES ON TERRORISM</t>
  </si>
  <si>
    <t>EXPERT REVIEW OF PRECISION MEDICINE AND DRUG DEVELOPMENT</t>
  </si>
  <si>
    <t>CONTEMPORARY PHYSICS</t>
  </si>
  <si>
    <t>AUSTRALASIAN JOURNAL OF ENVIRONMENTAL MANAGEMENT</t>
  </si>
  <si>
    <t>JOURNAL OF BUSINESS-TO-BUSINESS MARKETING</t>
  </si>
  <si>
    <t>PUBLIC INTEGRITY</t>
  </si>
  <si>
    <t>INTERNATIONAL JOURNAL OF COMPUTATIONAL FLUID DYNAMICS</t>
  </si>
  <si>
    <t>EMU-AUSTRAL ORNITHOLOGY</t>
  </si>
  <si>
    <t>CENTRAL ASIAN SURVEY</t>
  </si>
  <si>
    <t>ETHOLOGY ECOLOGY &amp; EVOLUTION</t>
  </si>
  <si>
    <t>SOCIAL IDENTITIES</t>
  </si>
  <si>
    <t>PSYCHOSIS-PSYCHOLOGICAL SOCIAL AND INTEGRATIVE APPROACHES</t>
  </si>
  <si>
    <t>EXPERIMENTAL MATHEMATICS</t>
  </si>
  <si>
    <t>CODESIGN-INTERNATIONAL JOURNAL OF COCREATION IN DESIGN AND THE ARTS</t>
  </si>
  <si>
    <t>INTERNATIONAL HISTORY REVIEW</t>
  </si>
  <si>
    <t>EUROPEAN REVIEW OF SOCIAL PSYCHOLOGY</t>
  </si>
  <si>
    <t>JOURNAL OF BISEXUALITY</t>
  </si>
  <si>
    <t>JOURNAL OF FRESHWATER ECOLOGY</t>
  </si>
  <si>
    <t>ECOLOGY;LIMNOLOGY</t>
  </si>
  <si>
    <t>INTERNATIONAL JOURNAL OF THE HISTORY OF SPORT</t>
  </si>
  <si>
    <t>HISTORY;HOSPITALITY, LEISURE, SPORT &amp; TOURISM</t>
  </si>
  <si>
    <t>JOURNAL OF PUBLIC CHILD WELFARE</t>
  </si>
  <si>
    <t>POST-SOVIET AFFAIRS</t>
  </si>
  <si>
    <t>AREA STUDIES;ECONOMICS;INTERNATIONAL RELATIONS;POLITICAL SCIENCE</t>
  </si>
  <si>
    <t>MARRIAGE AND FAMILY REVIEW</t>
  </si>
  <si>
    <t>INTERNATIONAL RESEARCH IN GEOGRAPHICAL AND ENVIRONMENTAL EDUCATION</t>
  </si>
  <si>
    <t>HEALTH SYSTEMS</t>
  </si>
  <si>
    <t>PHILOSOPHICAL MAGAZINE LETTERS</t>
  </si>
  <si>
    <t>MATERIALS SCIENCE, MULTIDISCIPLINARY;METALLURGY &amp; METALLURGICAL ENGINEERING;PHYSICS, APPLIED;PHYSICS, CONDENSED MATTER</t>
  </si>
  <si>
    <t>JOURNAL OF HUMAN DEVELOPMENT AND CAPABILITIES</t>
  </si>
  <si>
    <t>WOMEN &amp; THERAPY</t>
  </si>
  <si>
    <t>PSYCHOLOGY;PSYCHOLOGY, MULTIDISCIPLINARY;Women's Studies</t>
  </si>
  <si>
    <t>LANGUAGE ASSESSMENT QUARTERLY</t>
  </si>
  <si>
    <t>LANGUAGE &amp; LINGUISTICS;LINGUISTICS;PSYCHOLOGY, EDUCATIONAL</t>
  </si>
  <si>
    <t>JOURNAL OF AGRICULTURAL EDUCATION &amp; EXTENSION</t>
  </si>
  <si>
    <t>INTERCULTURAL EDUCATION</t>
  </si>
  <si>
    <t>JOURNAL OF BRYOLOGY</t>
  </si>
  <si>
    <t>STATISTICS</t>
  </si>
  <si>
    <t>INTERNATIONAL JOURNAL OF URBAN SUSTAINABLE DEVELOPMENT</t>
  </si>
  <si>
    <t>WORLD ARCHAEOLOGY</t>
  </si>
  <si>
    <t>ENDOCRINE RESEARCH</t>
  </si>
  <si>
    <t>INFORMATION SOCIETY</t>
  </si>
  <si>
    <t>TRANSACTIONS OF THE INDIAN CERAMIC SOCIETY</t>
  </si>
  <si>
    <t>ARID LAND RESEARCH AND MANAGEMENT</t>
  </si>
  <si>
    <t>REVIEW OF FAITH &amp; INTERNATIONAL AFFAIRS</t>
  </si>
  <si>
    <t>JOURNAL OF EDUCATIONAL AND PSYCHOLOGICAL CONSULTATION</t>
  </si>
  <si>
    <t>VENTURE CAPITAL</t>
  </si>
  <si>
    <t>WESTERN JOURNAL OF COMMUNICATION</t>
  </si>
  <si>
    <t>JOURNAL OF NONPROFIT &amp; PUBLIC SECTOR MARKETING</t>
  </si>
  <si>
    <t>PLANNING PRACTICE AND RESEARCH</t>
  </si>
  <si>
    <t>OSTRICH</t>
  </si>
  <si>
    <t>MILITARY PSYCHOLOGY</t>
  </si>
  <si>
    <t>THEORY AND RESEARCH IN SOCIAL EDUCATION</t>
  </si>
  <si>
    <t>COCHLEAR IMPLANTS INTERNATIONAL</t>
  </si>
  <si>
    <t>JOURNAL OF STUDENT AFFAIRS RESEARCH AND PRACTICE</t>
  </si>
  <si>
    <t>JOURNAL OF CRITICAL REALISM</t>
  </si>
  <si>
    <t>PHILOSOPHY;SOCIAL SCIENCES, INTERDISCIPLINARY</t>
  </si>
  <si>
    <t>INTERNATIONAL JOURNAL OF IMAGE AND DATA FUSION</t>
  </si>
  <si>
    <t>JOURNAL OF ECONOMIC ISSUES</t>
  </si>
  <si>
    <t>JOURNAL OF ELDER ABUSE &amp; NEGLECT</t>
  </si>
  <si>
    <t>FAMILY STUDIES;GERIATRICS &amp; GERONTOLOGY;GERONTOLOGY</t>
  </si>
  <si>
    <t>ASIAN JOURNAL OF COMMUNICATION</t>
  </si>
  <si>
    <t>ALCHERINGA</t>
  </si>
  <si>
    <t>INTERNATIONAL JOURNAL OF PSYCHOANALYSIS</t>
  </si>
  <si>
    <t>FOOD CULTURE &amp; SOCIETY</t>
  </si>
  <si>
    <t>WOMENS STUDIES IN COMMUNICATION</t>
  </si>
  <si>
    <t>JOURNAL OF ASIAN PUBLIC POLICY</t>
  </si>
  <si>
    <t>HEALTH PSYCHOLOGY AND BEHAVIORAL MEDICINE</t>
  </si>
  <si>
    <t>JOURNAL OF DECISION SYSTEMS</t>
  </si>
  <si>
    <t>CLINICAL PSYCHOLOGIST</t>
  </si>
  <si>
    <t>PSYCHOLOGY;PSYCHOLOGY, CLINICAL</t>
  </si>
  <si>
    <t>COMMUNICATION AND CRITICAL-CULTURAL STUDIES</t>
  </si>
  <si>
    <t>COMMUNICATION;CULTURAL STUDIES</t>
  </si>
  <si>
    <t>JOURNAL OF CONSTRUCTIVIST PSYCHOLOGY</t>
  </si>
  <si>
    <t>CELEBRITY STUDIES</t>
  </si>
  <si>
    <t>CANADIAN JOURNAL OF PAIN-REVUE CANADIENNE DE LA DOULEUR</t>
  </si>
  <si>
    <t>MIND CULTURE AND ACTIVITY</t>
  </si>
  <si>
    <t>COGENT ENVIRONMENTAL SCIENCE</t>
  </si>
  <si>
    <t>JOURNAL OF APPLIED ECONOMICS</t>
  </si>
  <si>
    <t>MINERAL PROCESSING AND EXTRACTIVE METALLURGY-TRANSACTIONS OF THE INSTITUTIONS OF MINING AND METALLURGY</t>
  </si>
  <si>
    <t>JOURNAL OF CHANGE MANAGEMENT</t>
  </si>
  <si>
    <t>PARENTING-SCIENCE AND PRACTICE</t>
  </si>
  <si>
    <t>EXCEPTIONALITY</t>
  </si>
  <si>
    <t>ARCHIVES AND RECORDS-THE JOURNAL OF THE ARCHIVES AND RECORDS ASSOCIATION</t>
  </si>
  <si>
    <t>INTERNATIONAL INTERACTIONS</t>
  </si>
  <si>
    <t>AJAR-AFRICAN JOURNAL OF AIDS RESEARCH</t>
  </si>
  <si>
    <t>BIOREMEDIATION JOURNAL</t>
  </si>
  <si>
    <t>JOURNAL OF INTERGENERATIONAL RELATIONSHIPS</t>
  </si>
  <si>
    <t>BEHAVIORAL SCIENCES OF TERRORISM AND POLITICAL AGGRESSION</t>
  </si>
  <si>
    <t>EXPERIMENTAL AGING RESEARCH</t>
  </si>
  <si>
    <t>GERIATRICS &amp; GERONTOLOGY;PSYCHOLOGY</t>
  </si>
  <si>
    <t>AKCE INTERNATIONAL JOURNAL OF GRAPHS AND COMBINATORICS</t>
  </si>
  <si>
    <t>EARLY YEARS</t>
  </si>
  <si>
    <t>CANADIAN JOURNAL OF RESPIRATORY CRITICAL CARE AND SLEEP MEDICINE</t>
  </si>
  <si>
    <t>EQUITY &amp; EXCELLENCE IN EDUCATION</t>
  </si>
  <si>
    <t>CULTURAL TRENDS</t>
  </si>
  <si>
    <t>CULTURAL STUDIES;HUMANITIES, MULTIDISCIPLINARY;SOCIAL SCIENCES, INTERDISCIPLINARY</t>
  </si>
  <si>
    <t>EUROPEAN JOURNAL FOR SPORT AND SOCIETY</t>
  </si>
  <si>
    <t>COMMUNITY DEVELOPMENT</t>
  </si>
  <si>
    <t>COMPUTER SCIENCE EDUCATION</t>
  </si>
  <si>
    <t>JOURNAL OF SPORT PSYCHOLOGY IN ACTION</t>
  </si>
  <si>
    <t>INTERNATIONAL JOURNAL OF CLINICAL AND EXPERIMENTAL HYPNOSIS</t>
  </si>
  <si>
    <t>JOURNAL OF HUMAN RIGHTS</t>
  </si>
  <si>
    <t>AFRICAN JOURNAL OF RANGE &amp; FORAGE SCIENCE</t>
  </si>
  <si>
    <t>AMERICAN JOURNAL OF FAMILY THERAPY</t>
  </si>
  <si>
    <t>INTERNATIONAL JOURNAL OF LIFELONG EDUCATION</t>
  </si>
  <si>
    <t>JOURNAL OF ENGINEERING DESIGN</t>
  </si>
  <si>
    <t>VULNERABLE CHILDREN AND YOUTH STUDIES</t>
  </si>
  <si>
    <t>AUSTRALASIAN JOURNAL OF WATER RESOURCES</t>
  </si>
  <si>
    <t>COMMENTS ON INORGANIC CHEMISTRY</t>
  </si>
  <si>
    <t>INTERNATIONAL JOURNAL OF COMPARATIVE AND APPLIED CRIMINAL JUSTICE</t>
  </si>
  <si>
    <t>JOURNAL OF SOCIAL DISTRESS AND THE HOMELESS</t>
  </si>
  <si>
    <t>JOURNAL OF SOUTHERN AFRICAN STUDIES</t>
  </si>
  <si>
    <t>ENVIRONMENT</t>
  </si>
  <si>
    <t>JOURNAL OF EDUCATION AND WORK</t>
  </si>
  <si>
    <t>COMPUTER ASSISTED SURGERY</t>
  </si>
  <si>
    <t>MEASUREMENT-INTERDISCIPLINARY RESEARCH AND PERSPECTIVES</t>
  </si>
  <si>
    <t>JOURNAL OF CURRENT ISSUES AND RESEARCH IN ADVERTISING</t>
  </si>
  <si>
    <t>JOURNAL OF CONTEMPORARY EUROPEAN STUDIES</t>
  </si>
  <si>
    <t>CONTINUUM-JOURNAL OF MEDIA &amp; CULTURAL STUDIES</t>
  </si>
  <si>
    <t>COMMUNICATION;CULTURAL STUDIES;FILM, RADIO, TELEVISION</t>
  </si>
  <si>
    <t>JOURNAL OF DRUG ASSESSMENT</t>
  </si>
  <si>
    <t>EUROPEAN JOURNAL OF PHYSIOTHERAPY</t>
  </si>
  <si>
    <t>TISSUE BARRIERS</t>
  </si>
  <si>
    <t>IRISH EDUCATIONAL STUDIES</t>
  </si>
  <si>
    <t>PLANNING PERSPECTIVES</t>
  </si>
  <si>
    <t>ARCHITECTURE;HISTORY;HISTORY OF SOCIAL SCIENCES</t>
  </si>
  <si>
    <t>JOURNAL OF SOCIAL WORK PRACTICE</t>
  </si>
  <si>
    <t>JOURNAL OF BALKAN AND NEAR EASTERN STUDIES</t>
  </si>
  <si>
    <t>GM CROPS &amp; FOOD-BIOTECHNOLOGY IN AGRICULTURE AND THE FOOD CHAIN</t>
  </si>
  <si>
    <t>BASIC AND APPLIED SOCIAL PSYCHOLOGY</t>
  </si>
  <si>
    <t>PEACEBUILDING</t>
  </si>
  <si>
    <t>TEACHING EDUCATION</t>
  </si>
  <si>
    <t>ELECTROMAGNETICS</t>
  </si>
  <si>
    <t>COMMUNICATION RESEARCH AND PRACTICE</t>
  </si>
  <si>
    <t>JOURNAL OF ORGANIZATIONAL COMPUTING AND ELECTRONIC COMMERCE</t>
  </si>
  <si>
    <t>JOURNAL OF MANUAL &amp; MANIPULATIVE THERAPY</t>
  </si>
  <si>
    <t>SUPPLY CHAIN FORUM</t>
  </si>
  <si>
    <t>HOWARD JOURNAL OF COMMUNICATIONS</t>
  </si>
  <si>
    <t>ADVANCES IN MENTAL HEALTH</t>
  </si>
  <si>
    <t>RESEARCH IN HUMAN DEVELOPMENT</t>
  </si>
  <si>
    <t>SETTLER COLONIAL STUDIES</t>
  </si>
  <si>
    <t>JOURNAL OF MARINE ENGINEERING AND TECHNOLOGY</t>
  </si>
  <si>
    <t>JOURNAL OF POVERTY</t>
  </si>
  <si>
    <t>JOURNAL OF FAMILY COMMUNICATION</t>
  </si>
  <si>
    <t>NEW GENETICS AND SOCIETY</t>
  </si>
  <si>
    <t>BIOTECHNOLOGY &amp; APPLIED MICROBIOLOGY;GENETICS &amp; HEREDITY;HISTORY &amp; PHILOSOPHY OF SCIENCE;SOCIAL ISSUES;SOCIAL SCIENCES, BIOMEDICAL</t>
  </si>
  <si>
    <t>INTERNATIONAL SPECTATOR</t>
  </si>
  <si>
    <t>WOMENS HISTORY REVIEW</t>
  </si>
  <si>
    <t>CLASSROOM DISCOURSE</t>
  </si>
  <si>
    <t>AMERICAN JOURNAL OF HEALTH EDUCATION</t>
  </si>
  <si>
    <t>ATMOSPHERE-OCEAN</t>
  </si>
  <si>
    <t>QUANTITATIVE INFRARED THERMOGRAPHY JOURNAL</t>
  </si>
  <si>
    <t>INSTRUMENTS &amp; INSTRUMENTATION;MATERIALS SCIENCE, CHARACTERIZATION &amp; TESTING;PHYSICS, APPLIED</t>
  </si>
  <si>
    <t>JOURNAL OF TEACHING IN TRAVEL &amp; TOURISM</t>
  </si>
  <si>
    <t>FATIGUE-BIOMEDICINE HEALTH AND BEHAVIOR</t>
  </si>
  <si>
    <t>ARTS &amp; HEALTH</t>
  </si>
  <si>
    <t>HEALTH RISK &amp; SOCIETY</t>
  </si>
  <si>
    <t>SOUTH EUROPEAN SOCIETY AND POLITICS</t>
  </si>
  <si>
    <t>POLITICAL SCIENCE;SOCIAL ISSUES</t>
  </si>
  <si>
    <t>INTERNATIONAL JOURNAL OF HEALTH PROMOTION AND EDUCATION</t>
  </si>
  <si>
    <t>GEOGRAFISKA ANNALER SERIES B-HUMAN GEOGRAPHY</t>
  </si>
  <si>
    <t>INTERNATIONAL JOURNAL OF FOREST ENGINEERING</t>
  </si>
  <si>
    <t>TURKISH STUDIES</t>
  </si>
  <si>
    <t>CANADIAN WATER RESOURCES JOURNAL</t>
  </si>
  <si>
    <t>IMMUNOLOGICAL MEDICINE</t>
  </si>
  <si>
    <t>IMMUNOLOGY;RHEUMATOLOGY</t>
  </si>
  <si>
    <t>BIRD STUDY</t>
  </si>
  <si>
    <t>HISTORY AND ANTHROPOLOGY</t>
  </si>
  <si>
    <t>ANTHROPOLOGY;HISTORY</t>
  </si>
  <si>
    <t>REDOX REPORT</t>
  </si>
  <si>
    <t>SOMATOSENSORY AND MOTOR RESEARCH</t>
  </si>
  <si>
    <t>GLOBAL SOCIETY</t>
  </si>
  <si>
    <t>GEOSYSTEM ENGINEERING</t>
  </si>
  <si>
    <t>MARINE GEODESY</t>
  </si>
  <si>
    <t>GEOCHEMISTRY &amp; GEOPHYSICS;OCEANOGRAPHY;REMOTE SENSING</t>
  </si>
  <si>
    <t>FASHION THEORY-THE JOURNAL OF DRESS BODY &amp; CULTURE</t>
  </si>
  <si>
    <t>HUMAN SERVICE ORGANIZATIONS MANAGEMENT LEADERSHIP &amp; GOVERNANCE</t>
  </si>
  <si>
    <t>PUBLIC ADMINISTRATION;SOCIAL WORK</t>
  </si>
  <si>
    <t>HUMAN PERFORMANCE</t>
  </si>
  <si>
    <t>SMALL WARS AND INSURGENCIES</t>
  </si>
  <si>
    <t>ANTHROPOLOGY &amp; MEDICINE</t>
  </si>
  <si>
    <t>WORLD LEISURE JOURNAL</t>
  </si>
  <si>
    <t>ECOSCIENCE</t>
  </si>
  <si>
    <t>PSYCHIATRY-INTERPERSONAL AND BIOLOGICAL PROCESSES</t>
  </si>
  <si>
    <t>WOMEN &amp; CRIMINAL JUSTICE</t>
  </si>
  <si>
    <t>CRIMINOLOGY &amp; PENOLOGY;Women's Studies</t>
  </si>
  <si>
    <t>ASIAN AFFAIRS</t>
  </si>
  <si>
    <t>INTERVENTIONS-INTERNATIONAL JOURNAL OF POSTCOLONIAL STUDIES</t>
  </si>
  <si>
    <t>CULTURAL STUDIES;HISTORY</t>
  </si>
  <si>
    <t>JOURNAL OF INFORMATION AND TELECOMMUNICATION</t>
  </si>
  <si>
    <t>JOURNAL OF GLOBAL INFORMATION TECHNOLOGY MANAGEMENT</t>
  </si>
  <si>
    <t>JOURNAL OF EDUCATIONAL ADMINISTRATION AND HISTORY</t>
  </si>
  <si>
    <t>ULTRASTRUCTURAL PATHOLOGY</t>
  </si>
  <si>
    <t>MICROSCOPY;PATHOLOGY</t>
  </si>
  <si>
    <t>JOURNAL OF ENERGY &amp; NATURAL RESOURCES LAW</t>
  </si>
  <si>
    <t>JOURNAL OF SOCIAL WELFARE AND FAMILY LAW</t>
  </si>
  <si>
    <t>TRIBOLOGY-MATERIALS SURFACES &amp; INTERFACES</t>
  </si>
  <si>
    <t>OXFORD DEVELOPMENT STUDIES</t>
  </si>
  <si>
    <t>CRITICAL STUDIES IN MEDIA COMMUNICATION</t>
  </si>
  <si>
    <t>JOURNAL OF INTERCULTURAL STUDIES</t>
  </si>
  <si>
    <t>ASIA PACIFIC JOURNAL OF SOCIAL WORK AND DEVELOPMENT</t>
  </si>
  <si>
    <t>EUROPEAN SECURITY</t>
  </si>
  <si>
    <t>JOURNAL OF CRIMINAL JUSTICE EDUCATION</t>
  </si>
  <si>
    <t>CURRICULUM INQUIRY</t>
  </si>
  <si>
    <t>CHINESE ECONOMY</t>
  </si>
  <si>
    <t>CULTURA Y EDUCACION</t>
  </si>
  <si>
    <t>INTERNATIONAL JOURNAL OF FORENSIC MENTAL HEALTH</t>
  </si>
  <si>
    <t>JOURNAL OF CREATIVITY IN MENTAL HEALTH</t>
  </si>
  <si>
    <t>EXPERT OPINION ON ORPHAN DRUGS</t>
  </si>
  <si>
    <t>NORSK GEOGRAFISK TIDSSKRIFT-NORWEGIAN JOURNAL OF GEOGRAPHY</t>
  </si>
  <si>
    <t>THEORY AND PRACTICE OF LEGISLATION</t>
  </si>
  <si>
    <t>JOURNAL OF AFRICAN CULTURAL STUDIES</t>
  </si>
  <si>
    <t>JOURNAL OF NONPARAMETRIC STATISTICS</t>
  </si>
  <si>
    <t>INTERNATIONAL JOURNAL OF MENTAL HEALTH</t>
  </si>
  <si>
    <t>HEALTH POLICY &amp; SERVICES;PSYCHIATRY;PSYCHOLOGY;PSYCHOLOGY, CLINICAL</t>
  </si>
  <si>
    <t>APPLIED MEASUREMENT IN EDUCATION</t>
  </si>
  <si>
    <t>EDUCATION &amp; EDUCATIONAL RESEARCH;PSYCHOLOGY, EDUCATIONAL;PSYCHOLOGY, MATHEMATICAL</t>
  </si>
  <si>
    <t>FOREST SCIENCE AND TECHNOLOGY</t>
  </si>
  <si>
    <t>HISTORY OF THE FAMILY</t>
  </si>
  <si>
    <t>FAMILY STUDIES;HISTORY OF SOCIAL SCIENCES</t>
  </si>
  <si>
    <t>BIOLOGICAL AGRICULTURE &amp; HORTICULTURE</t>
  </si>
  <si>
    <t>TOXICOLOGICAL AND ENVIRONMENTAL CHEMISTRY</t>
  </si>
  <si>
    <t>ZOOLOGY IN THE MIDDLE EAST</t>
  </si>
  <si>
    <t>OPEN LEARNING</t>
  </si>
  <si>
    <t>QUARTERLY JOURNAL OF SPEECH</t>
  </si>
  <si>
    <t>AMERICAN MATHEMATICAL MONTHLY</t>
  </si>
  <si>
    <t>AUSTRALIAN JOURNAL OF CIVIL ENGINEERING</t>
  </si>
  <si>
    <t>ACTIVITIES ADAPTATION &amp; AGING</t>
  </si>
  <si>
    <t>SOUTH AFRICAN JOURNAL OF PLANT AND SOIL</t>
  </si>
  <si>
    <t>JOURNAL OF GENOCIDE RESEARCH</t>
  </si>
  <si>
    <t>CONTEMPORARY SOUTH ASIA</t>
  </si>
  <si>
    <t>JOURNAL OF HISTOTECHNOLOGY</t>
  </si>
  <si>
    <t>JOURNAL OF COMMUNITY PRACTICE</t>
  </si>
  <si>
    <t>INTELLIGENT BUILDINGS INTERNATIONAL</t>
  </si>
  <si>
    <t>SOCIAL WORK IN MENTAL HEALTH</t>
  </si>
  <si>
    <t>JOURNAL OF CONVENTION &amp; EVENT TOURISM</t>
  </si>
  <si>
    <t>JOURNAL OF HEALTH CARE CHAPLAINCY</t>
  </si>
  <si>
    <t>GRANA</t>
  </si>
  <si>
    <t>JOURNAL OF POLITICAL SCIENCE EDUCATION</t>
  </si>
  <si>
    <t>COGENT ARTS &amp; HUMANITIES</t>
  </si>
  <si>
    <t>JOURNAL OF SEXUAL AGGRESSION</t>
  </si>
  <si>
    <t>EARTHQUAKE GEOTECHNICAL ENGINEERING FOR PROTECTION AND DEVELOPMENT OF ENVIRONMENT AND CONSTRUCTIONS</t>
  </si>
  <si>
    <t>STUDIES IN SCIENCE EDUCATION</t>
  </si>
  <si>
    <t>SOUTH AFRICAN JOURNAL OF CLINICAL NUTRITION</t>
  </si>
  <si>
    <t>ANNALES DE LA SOCIETE ENTOMOLOGIQUE DE FRANCE</t>
  </si>
  <si>
    <t>INTERNATIONAL JOURNAL OF EARLY YEARS EDUCATION</t>
  </si>
  <si>
    <t>SPORTS COACHING REVIEW</t>
  </si>
  <si>
    <t>JOURNAL OF ENVIRONMENTAL SCIENCE AND HEALTH PART C-ENVIRONMENTAL CARCINOGENESIS &amp; ECOTOXICOLOGY REVIEWS</t>
  </si>
  <si>
    <t>ENVIRONMENTAL SCIENCES;ONCOLOGY;TOXICOLOGY</t>
  </si>
  <si>
    <t>CURRENT ISSUES IN CRIMINAL JUSTICE</t>
  </si>
  <si>
    <t>CANADIAN METALLURGICAL QUARTERLY</t>
  </si>
  <si>
    <t>AGREKON</t>
  </si>
  <si>
    <t>JOURNAL OF GENETIC PSYCHOLOGY</t>
  </si>
  <si>
    <t>PSYCHOLOGY;PSYCHOLOGY, DEVELOPMENTAL;PSYCHOLOGY, MULTIDISCIPLINARY</t>
  </si>
  <si>
    <t>ALCOHOLISM TREATMENT QUARTERLY</t>
  </si>
  <si>
    <t>IRISH POLITICAL STUDIES</t>
  </si>
  <si>
    <t>INFORMATION &amp; COMMUNICATIONS TECHNOLOGY LAW</t>
  </si>
  <si>
    <t>ICHNOS-AN INTERNATIONAL JOURNAL FOR PLANT AND ANIMAL TRACES</t>
  </si>
  <si>
    <t>JOURNAL OF CARBOHYDRATE CHEMISTRY</t>
  </si>
  <si>
    <t>INTERNATIONAL JOURNAL OF SOCIOLOGY</t>
  </si>
  <si>
    <t>MOLLUSCAN RESEARCH</t>
  </si>
  <si>
    <t>EXPERT REVIEW OF OPHTHALMOLOGY</t>
  </si>
  <si>
    <t>JOURNAL OF MEDIA BUSINESS STUDIES</t>
  </si>
  <si>
    <t>JOURNAL OF WOMEN POLITICS &amp; POLICY</t>
  </si>
  <si>
    <t>FOOTWEAR SCIENCE</t>
  </si>
  <si>
    <t>INTERNATIONAL JOURNAL OF TESTING</t>
  </si>
  <si>
    <t>JOURNAL OF GEOGRAPHY</t>
  </si>
  <si>
    <t>REGIONAL AND FEDERAL STUDIES</t>
  </si>
  <si>
    <t>SPACE AND POLITY</t>
  </si>
  <si>
    <t>PUBLIC LIBRARY QUARTERLY</t>
  </si>
  <si>
    <t>REVIEW OF POLITICAL ECONOMY</t>
  </si>
  <si>
    <t>ECOLOGICAL PSYCHOLOGY</t>
  </si>
  <si>
    <t>INTERNATIONAL JOURNAL OF CAST METALS RESEARCH</t>
  </si>
  <si>
    <t>TECHNICAL COMMUNICATION QUARTERLY</t>
  </si>
  <si>
    <t>LANGUAGE AWARENESS</t>
  </si>
  <si>
    <t>CRITICAL STUDIES ON SECURITY</t>
  </si>
  <si>
    <t>INTERNATIONAL ECONOMIC JOURNAL</t>
  </si>
  <si>
    <t>JOURNAL OF PREVENTION &amp; INTERVENTION IN THE COMMUNITY</t>
  </si>
  <si>
    <t>BRITISH JOURNAL FOR THE HISTORY OF PHILOSOPHY</t>
  </si>
  <si>
    <t>ETHICS AND EDUCATION</t>
  </si>
  <si>
    <t>JOURNAL OF SPIRITUALITY IN MENTAL HEALTH</t>
  </si>
  <si>
    <t>JOURNAL OF DIETARY SUPPLEMENTS</t>
  </si>
  <si>
    <t>JOURNAL OF LEGISLATIVE STUDIES</t>
  </si>
  <si>
    <t>NEW ZEALAND JOURNAL OF BOTANY</t>
  </si>
  <si>
    <t>PATTERNS OF PREJUDICE</t>
  </si>
  <si>
    <t>ETHNIC STUDIES;HUMANITIES, MULTIDISCIPLINARY</t>
  </si>
  <si>
    <t>INTERNATIONAL JOURNAL OF VENTILATION</t>
  </si>
  <si>
    <t>CONSTRUCTION &amp; BUILDING TECHNOLOGY;ENERGY &amp; FUELS</t>
  </si>
  <si>
    <t>JOURNAL OF MULTICULTURAL DISCOURSES</t>
  </si>
  <si>
    <t>POLAR GEOGRAPHY</t>
  </si>
  <si>
    <t>EDUCATIONAL STUDIES-AESA</t>
  </si>
  <si>
    <t>AFRICAN ZOOLOGY</t>
  </si>
  <si>
    <t>FOOD BIOTECHNOLOGY</t>
  </si>
  <si>
    <t>JAVNOST-THE PUBLIC</t>
  </si>
  <si>
    <t>JOURNAL OF ETHNIC &amp; CULTURAL DIVERSITY IN SOCIAL WORK</t>
  </si>
  <si>
    <t>ASIAN ETHNICITY</t>
  </si>
  <si>
    <t>ETHNIC STUDIES;PHYSIOLOGY</t>
  </si>
  <si>
    <t>POSTCOLONIAL STUDIES</t>
  </si>
  <si>
    <t>EDUCATION ECONOMICS</t>
  </si>
  <si>
    <t>RUSI JOURNAL</t>
  </si>
  <si>
    <t>JOURNAL OF STATISTICS EDUCATION</t>
  </si>
  <si>
    <t>NATIONALISM AND ETHNIC POLITICS</t>
  </si>
  <si>
    <t>JOURNAL OF STRUCTURAL INTEGRITY AND MAINTENANCE</t>
  </si>
  <si>
    <t>INTERNATIONAL MULTILINGUAL RESEARCH JOURNAL</t>
  </si>
  <si>
    <t>ANGELAKI-JOURNAL OF THE THEORETICAL HUMANITIES</t>
  </si>
  <si>
    <t>JOURNAL OF INTERNATIONAL AND INTERCULTURAL COMMUNICATION</t>
  </si>
  <si>
    <t>NORTH AMERICAN ACTUARIAL JOURNAL</t>
  </si>
  <si>
    <t>AFRICAN JOURNALISM STUDIES</t>
  </si>
  <si>
    <t>MINING TECHNOLOGY-TRANSACTIONS OF THE INSTITUTIONS OF MINING AND METALLURGY</t>
  </si>
  <si>
    <t>INTERNATIONAL JOURNAL OF SCIENCE EDUCATION PART B-COMMUNICATION AND PUBLIC ENGAGEMENT</t>
  </si>
  <si>
    <t>FAT STUDIES-AN INTERDISCIPLINARY JOURNAL OF BODY WEIGHT AND SOCIETY</t>
  </si>
  <si>
    <t>LOGOPEDICS PHONIATRICS VOCOLOGY</t>
  </si>
  <si>
    <t>PROGRESS IN PALLIATIVE CARE</t>
  </si>
  <si>
    <t>JOURNAL OF CONTROL AND DECISION</t>
  </si>
  <si>
    <t>LABOUR &amp; INDUSTRY-A JOURNAL OF THE SOCIAL AND ECONOMIC RELATIONS OF WORK</t>
  </si>
  <si>
    <t>JOURNAL OF NEW MUSIC RESEARCH</t>
  </si>
  <si>
    <t>COMPUTER SCIENCE, INTERDISCIPLINARY APPLICATIONS;MUSIC</t>
  </si>
  <si>
    <t>STUDIES ON NEOTROPICAL FAUNA AND ENVIRONMENT</t>
  </si>
  <si>
    <t>INFOR</t>
  </si>
  <si>
    <t>COMPUTER SCIENCE, INFORMATION SYSTEMS;OPERATIONS RESEARCH &amp; MANAGEMENT SCIENCE</t>
  </si>
  <si>
    <t>SPANISH JOURNAL OF FINANCE AND ACCOUNTING-REVISTA ESPANOLA DE FINANCIACION Y CONTABILIDA</t>
  </si>
  <si>
    <t>AUSTRALIAN JOURNAL OF POLITICAL SCIENCE</t>
  </si>
  <si>
    <t>CRIMINAL JUSTICE STUDIES</t>
  </si>
  <si>
    <t>EDUCATION INQUIRY</t>
  </si>
  <si>
    <t>QUALITY IN HIGHER EDUCATION</t>
  </si>
  <si>
    <t>AFRICAN JOURNAL OF MARINE SCIENCE</t>
  </si>
  <si>
    <t>JOURNAL OF PUBLIC RELATIONS RESEARCH</t>
  </si>
  <si>
    <t>COMMUNICATION QUARTERLY</t>
  </si>
  <si>
    <t>LAW TEACHER</t>
  </si>
  <si>
    <t>KOTUITUI-NEW ZEALAND JOURNAL OF SOCIAL SCIENCES ONLINE</t>
  </si>
  <si>
    <t>ETHICS AND SOCIAL WELFARE</t>
  </si>
  <si>
    <t>EUROPEAN CLINICAL RESPIRATORY JOURNAL</t>
  </si>
  <si>
    <t>MIDDLE EAST CRITIQUE</t>
  </si>
  <si>
    <t>CIVIL WARS</t>
  </si>
  <si>
    <t>JOURNAL OF MENTAL HEALTH RESEARCH IN INTELLECTUAL DISABILITIES</t>
  </si>
  <si>
    <t>EDUCATION, SPECIAL;PSYCHIATRY;REHABILITATION</t>
  </si>
  <si>
    <t>PALEOAMERICA</t>
  </si>
  <si>
    <t>JOURNAL OF VISUAL COMMUNICATION IN MEDICINE</t>
  </si>
  <si>
    <t>GLOBAL ECONOMIC REVIEW</t>
  </si>
  <si>
    <t>AUSTRALIAN JOURNAL OF STRUCTURAL ENGINEERING</t>
  </si>
  <si>
    <t>JOURNAL OF EXPERIMENTAL NANOSCIENCE</t>
  </si>
  <si>
    <t>CHEMISTRY, MULTIDISCIPLINARY;MATERIALS SCIENCE, MULTIDISCIPLINARY;NANOSCIENCE &amp; NANOTECHNOLOGY;PHYSICS, APPLIED</t>
  </si>
  <si>
    <t>AMERICAN JOURNAL OF SEXUALITY EDUCATION</t>
  </si>
  <si>
    <t>COMPREHENSIVE CHILD AND ADOLESCENT NURSING-BUILDNG EVIDENCE FOR PRACTICE</t>
  </si>
  <si>
    <t>GEOGRAFISKA ANNALER SERIES A-PHYSICAL GEOGRAPHY</t>
  </si>
  <si>
    <t>MEASUREMENT AND EVALUATION IN COUNSELING AND DEVELOPMENT</t>
  </si>
  <si>
    <t>PSYCHOLOGY, APPLIED;PSYCHOLOGY, EDUCATIONAL</t>
  </si>
  <si>
    <t>IDENTITY-AN INTERNATIONAL JOURNAL OF THEORY AND RESEARCH</t>
  </si>
  <si>
    <t>RELIGION STATE &amp; SOCIETY</t>
  </si>
  <si>
    <t>NEUROCASE</t>
  </si>
  <si>
    <t>CLINICAL NEUROLOGY;PSYCHIATRY;PSYCHOLOGY</t>
  </si>
  <si>
    <t>CURRICULUM STUDIES IN HEALTH AND PHYSICAL EDUCATION</t>
  </si>
  <si>
    <t>INTERNATIONAL JOURNAL OF VETERINARY SCIENCE AND MEDICINE</t>
  </si>
  <si>
    <t>COMMUNICATION RESEARCH REPORTS</t>
  </si>
  <si>
    <t>ETHNOGRAPHY AND EDUCATION</t>
  </si>
  <si>
    <t>ART THERAPY</t>
  </si>
  <si>
    <t>LANGUAGE ACQUISITION</t>
  </si>
  <si>
    <t>COMMUNICATION REPORTS</t>
  </si>
  <si>
    <t>JOURNAL OF EDUCATION FOR STUDENTS PLACED AT RISK</t>
  </si>
  <si>
    <t>DIATOM RESEARCH</t>
  </si>
  <si>
    <t>INTERNATIONAL STUDIES IN SOCIOLOGY OF EDUCATION</t>
  </si>
  <si>
    <t>PREVENTING SCHOOL FAILURE</t>
  </si>
  <si>
    <t>JOURNAL OF TECHNOLOGY IN HUMAN SERVICES</t>
  </si>
  <si>
    <t>SMART SCIENCE</t>
  </si>
  <si>
    <t>TEACHER DEVELOPMENT</t>
  </si>
  <si>
    <t>BILINGUAL RESEARCH JOURNAL</t>
  </si>
  <si>
    <t>HISTORY OF EUROPEAN IDEAS</t>
  </si>
  <si>
    <t>CHILDRENS HEALTH CARE</t>
  </si>
  <si>
    <t>EMOTIONAL AND BEHAVIOURAL DIFFICULTIES</t>
  </si>
  <si>
    <t>COMMUNICATION TEACHER</t>
  </si>
  <si>
    <t>MATHEMATICAL THINKING AND LEARNING</t>
  </si>
  <si>
    <t>ASIAN POPULATION STUDIES</t>
  </si>
  <si>
    <t>INTERNATIONAL JOURNAL OF SOCIAL PSYCHOLOGY</t>
  </si>
  <si>
    <t>JOURNAL OF ECONOMIC EDUCATION</t>
  </si>
  <si>
    <t>JOURNAL OF INTEGRATIVE ENVIRONMENTAL SCIENCES</t>
  </si>
  <si>
    <t>POPULAR COMMUNICATION</t>
  </si>
  <si>
    <t>JOURNAL OF LESBIAN STUDIES</t>
  </si>
  <si>
    <t>JOURNAL OF TEACHING IN SOCIAL WORK</t>
  </si>
  <si>
    <t>HIGHER EDUCATION PEDAGOGIES</t>
  </si>
  <si>
    <t>JOURNAL OF GAY &amp; LESBIAN SOCIAL SERVICES</t>
  </si>
  <si>
    <t>BULLETIN OF INDONESIAN ECONOMIC STUDIES</t>
  </si>
  <si>
    <t>AREA STUDIES;ECONOMICS</t>
  </si>
  <si>
    <t>JOURNAL OF POLITICAL MARKETING</t>
  </si>
  <si>
    <t>JOURNAL OF ORGANIZATIONAL BEHAVIOR MANAGEMENT</t>
  </si>
  <si>
    <t>GENDER TECHNOLOGY &amp; DEVELOPMENT</t>
  </si>
  <si>
    <t>OCEANOGRAPHY AND MARINE BIOLOGY: AN ANNUAL REVIEW, VOL 57</t>
  </si>
  <si>
    <t>CARTOGRAPHIC JOURNAL</t>
  </si>
  <si>
    <t>ACCOUNTING IN EUROPE</t>
  </si>
  <si>
    <t>COGENT BIOLOGY</t>
  </si>
  <si>
    <t>INFORMATION SECURITY JOURNAL</t>
  </si>
  <si>
    <t>SOUTHERN FORESTS-A JOURNAL OF FOREST SCIENCE</t>
  </si>
  <si>
    <t>EDUCATIONAL MEDIA INTERNATIONAL</t>
  </si>
  <si>
    <t>SPEECH LANGUAGE AND HEARING</t>
  </si>
  <si>
    <t>AUDIOLOGY &amp; SPEECH-LANGUAGE PATHOLOGY</t>
  </si>
  <si>
    <t>IMAGING SCIENCE JOURNAL</t>
  </si>
  <si>
    <t>IMAGING SCIENCE &amp; PHOTOGRAPHIC TECHNOLOGY</t>
  </si>
  <si>
    <t>CLINICAL SUPERVISOR</t>
  </si>
  <si>
    <t>JOURNAL OF OFFENDER REHABILITATION</t>
  </si>
  <si>
    <t>EASTERN EUROPEAN ECONOMICS</t>
  </si>
  <si>
    <t>RESEARCH IN MATHEMATICS EDUCATION</t>
  </si>
  <si>
    <t>ASIAN ENGLISHES</t>
  </si>
  <si>
    <t>STRABISMUS</t>
  </si>
  <si>
    <t>NEW ZEALAND JOURNAL OF ZOOLOGY</t>
  </si>
  <si>
    <t>AUSTRALIAN ARCHAEOLOGY</t>
  </si>
  <si>
    <t>JOURNAL OF RADIO &amp; AUDIO MEDIA</t>
  </si>
  <si>
    <t>MIDDLE EASTERN STUDIES</t>
  </si>
  <si>
    <t>INVERTEBRATE REPRODUCTION &amp; DEVELOPMENT</t>
  </si>
  <si>
    <t>REPRODUCTIVE BIOLOGY;ZOOLOGY</t>
  </si>
  <si>
    <t>SMALL ENTERPRISE RESEARCH</t>
  </si>
  <si>
    <t>JOURNAL OF MICROWAVE POWER AND ELECTROMAGNETIC ENERGY</t>
  </si>
  <si>
    <t>ENGINEERING, CHEMICAL;ENGINEERING, ELECTRICAL &amp; ELECTRONIC;MATERIALS SCIENCE, MULTIDISCIPLINARY</t>
  </si>
  <si>
    <t>GROWTH FACTORS</t>
  </si>
  <si>
    <t>JOURNAL OF POLITICAL IDEOLOGIES</t>
  </si>
  <si>
    <t>ORIENTAL INSECTS</t>
  </si>
  <si>
    <t>JOURNAL OF COLLEGE STUDENT PSYCHOTHERAPY</t>
  </si>
  <si>
    <t>INTERNATIONAL JOURNAL OF THE ECONOMICS OF BUSINESS</t>
  </si>
  <si>
    <t>GLOBAL CRIME</t>
  </si>
  <si>
    <t>HIGH ABILITY STUDIES</t>
  </si>
  <si>
    <t>EDUCATION, SPECIAL;PSYCHOLOGY, EDUCATIONAL</t>
  </si>
  <si>
    <t>MATHEMATICAL AND COMPUTER MODELLING OF DYNAMICAL SYSTEMS</t>
  </si>
  <si>
    <t>JOURNAL OF THE AUSTRALIAN LIBRARY AND INFORMATION ASSOCIATION</t>
  </si>
  <si>
    <t>READING PSYCHOLOGY</t>
  </si>
  <si>
    <t>LABOR HISTORY</t>
  </si>
  <si>
    <t>HISTORY;HISTORY OF SOCIAL SCIENCES;INDUSTRIAL RELATIONS &amp; LABOR</t>
  </si>
  <si>
    <t>LITHIC TECHNOLOGY</t>
  </si>
  <si>
    <t>INTERNATIONAL STUDIES OF MANAGEMENT &amp; ORGANIZATION</t>
  </si>
  <si>
    <t>ISLETS</t>
  </si>
  <si>
    <t>ASIA PACIFIC JOURNAL OF PUBLIC ADMINISTRATION</t>
  </si>
  <si>
    <t>PAEDAGOGICA HISTORICA</t>
  </si>
  <si>
    <t>JOURNAL OF THE PHILOSOPHY OF SPORT</t>
  </si>
  <si>
    <t>ETHICS;HOSPITALITY, LEISURE, SPORT &amp; TOURISM;PHILOSOPHY;SPORT SCIENCES</t>
  </si>
  <si>
    <t>GFF</t>
  </si>
  <si>
    <t>JOURNAL OF FAMILY SOCIAL WORK</t>
  </si>
  <si>
    <t>NORDIC PSYCHOLOGY</t>
  </si>
  <si>
    <t>LIFE-CYCLE ANALYSIS AND ASSESSMENT IN CIVIL ENGINEERING: TOWARDS AN INTEGRATED VISION</t>
  </si>
  <si>
    <t>JOURNAL OF APPLIED WATER ENGINEERING AND RESEARCH</t>
  </si>
  <si>
    <t>NORMA</t>
  </si>
  <si>
    <t>SOCIOLOGICAL SPECTRUM</t>
  </si>
  <si>
    <t>JOURNAL OF COUPLE &amp; RELATIONSHIP THERAPY-INNOVATIONS IN CLINICAL AND EDUCATIONAL INTERVENTIONS</t>
  </si>
  <si>
    <t>LANGUAGE LEARNING AND DEVELOPMENT</t>
  </si>
  <si>
    <t>LANGUAGE &amp; LINGUISTICS;LINGUISTICS;PSYCHOLOGY, DEVELOPMENTAL;PSYCHOLOGY, EXPERIMENTAL</t>
  </si>
  <si>
    <t>DYNAMICAL SYSTEMS-AN INTERNATIONAL JOURNAL</t>
  </si>
  <si>
    <t>PSYCHOANALYTIC DIALOGUES</t>
  </si>
  <si>
    <t>ADVANCES IN ENGINEERING MATERIALS, STRUCTURES AND SYSTEMS: INNOVATIONS, MECHANICS AND APPLICATIONS</t>
  </si>
  <si>
    <t>INTERNATIONAL JOURNAL OF PLAY</t>
  </si>
  <si>
    <t>EDUCATION &amp; EDUCATIONAL RESEARCH;PSYCHOLOGY, MULTIDISCIPLINARY;SOCIAL SCIENCES, INTERDISCIPLINARY</t>
  </si>
  <si>
    <t>HEARING BALANCE AND COMMUNICATION</t>
  </si>
  <si>
    <t>JOURNAL OF PROPERTY RESEARCH</t>
  </si>
  <si>
    <t>JOURNAL OF ECONOMIC METHODOLOGY</t>
  </si>
  <si>
    <t>EDUCATIONAL ASSESSMENT</t>
  </si>
  <si>
    <t>FORUM FOR SOCIAL ECONOMICS</t>
  </si>
  <si>
    <t>JOURNAL OF POST KEYNESIAN ECONOMICS</t>
  </si>
  <si>
    <t>INTERNATIONAL JOURNAL OF POLITICAL ECONOMY</t>
  </si>
  <si>
    <t>ASIAN GEOGRAPHER</t>
  </si>
  <si>
    <t>APPLIED EARTH SCIENCE-TRANSACTIONS OF THE INSTITUTIONS OF MINING AND METALLURGY</t>
  </si>
  <si>
    <t>INTERNATIONAL JOURNAL FOR COMPUTATIONAL METHODS IN ENGINEERING SCIENCE &amp; MECHANICS</t>
  </si>
  <si>
    <t>INTERPRETER AND TRANSLATOR TRAINER</t>
  </si>
  <si>
    <t>JOURNAL OF EARLY CHILDHOOD TEACHER EDUCATION</t>
  </si>
  <si>
    <t>JOURNAL OF APPLIED SCHOOL PSYCHOLOGY</t>
  </si>
  <si>
    <t>CRYPTOLOGIA</t>
  </si>
  <si>
    <t>COMPUTER SCIENCE, THEORY &amp; METHODS;HISTORY &amp; PHILOSOPHY OF SCIENCE;MATHEMATICS, APPLIED</t>
  </si>
  <si>
    <t>INTERDISCIPLINARY SCIENCE REVIEWS</t>
  </si>
  <si>
    <t>MULTIDISCIPLINARY SCIENCES;SOCIAL SCIENCES, INTERDISCIPLINARY</t>
  </si>
  <si>
    <t>INTERNATIONAL WOOD PRODUCTS JOURNAL</t>
  </si>
  <si>
    <t>INTERNATIONAL JOURNAL OF GROUP PSYCHOTHERAPY</t>
  </si>
  <si>
    <t>NORA-NORDIC JOURNAL OF FEMINIST AND GENDER RESEARCH</t>
  </si>
  <si>
    <t>RESEARCH AND PRACTICE IN INTELLECTUAL AND DEVELOPMENTAL DISABILITIES</t>
  </si>
  <si>
    <t>JOURNAL OF QUANTITATIVE LINGUISTICS</t>
  </si>
  <si>
    <t>AUSTRALIAN FEMINIST STUDIES</t>
  </si>
  <si>
    <t>JOURNAL OF RELIGION SPIRITUALITY &amp; AGING</t>
  </si>
  <si>
    <t>ADVANCED MANUFACTURING-POLYMER &amp; COMPOSITES SCIENCE</t>
  </si>
  <si>
    <t>EUROPEAN JOURNAL OF THE HISTORY OF ECONOMIC THOUGHT</t>
  </si>
  <si>
    <t>ALL LIFE</t>
  </si>
  <si>
    <t>PHYSICAL THERAPY REVIEWS</t>
  </si>
  <si>
    <t>RESEARCH IN DANCE EDUCATION</t>
  </si>
  <si>
    <t>DANCE</t>
  </si>
  <si>
    <t>OCEAN DEVELOPMENT AND INTERNATIONAL LAW</t>
  </si>
  <si>
    <t>ENGLISH IN EDUCATION</t>
  </si>
  <si>
    <t>RETHINKING HISTORY</t>
  </si>
  <si>
    <t>COGENT CHEMISTRY</t>
  </si>
  <si>
    <t>SHIP TECHNOLOGY RESEARCH</t>
  </si>
  <si>
    <t>JOURNAL OF GLOBAL SPORT MANAGEMENT</t>
  </si>
  <si>
    <t>JOURNAL OF CHILD AND ADOLESCENT MENTAL HEALTH</t>
  </si>
  <si>
    <t>EAST ASIAN SCIENCE TECHNOLOGY AND SOCIETY-AN INTERNATIONAL JOURNAL</t>
  </si>
  <si>
    <t>AREA STUDIES;ASIAN STUDIES;HISTORY &amp; PHILOSOPHY OF SCIENCE</t>
  </si>
  <si>
    <t>STRATEGIC ANALYSIS</t>
  </si>
  <si>
    <t>OCCUPATIONAL THERAPY IN HEALTH CARE</t>
  </si>
  <si>
    <t>POLITICAL RESEARCH EXCHANGE</t>
  </si>
  <si>
    <t>JOURNAL OF CIVIL SOCIETY</t>
  </si>
  <si>
    <t>JOURNAL OF PAIN &amp; PALLIATIVE CARE PHARMACOTHERAPY</t>
  </si>
  <si>
    <t>CHINA ECONOMIC JOURNAL</t>
  </si>
  <si>
    <t>JOURNAL OF CHINESE ECONOMIC AND BUSINESS STUDIES</t>
  </si>
  <si>
    <t>JOURNAL OF AUSTRALIAN STUDIES</t>
  </si>
  <si>
    <t>AREA STUDIES;CULTURAL STUDIES;HISTORY</t>
  </si>
  <si>
    <t>HISTORY OF EDUCATION</t>
  </si>
  <si>
    <t>LIBYAN JOURNAL OF MEDICINE</t>
  </si>
  <si>
    <t>ROEPER REVIEW-A JOURNAL ON GIFTED EDUCATION</t>
  </si>
  <si>
    <t>TEXTUAL PRACTICE</t>
  </si>
  <si>
    <t>COLD WAR HISTORY</t>
  </si>
  <si>
    <t>RIDE-THE JOURNAL OF APPLIED THEATRE AND PERFORMANCE</t>
  </si>
  <si>
    <t>EDUCATION &amp; EDUCATIONAL RESEARCH;THEATER</t>
  </si>
  <si>
    <t>COLLECTION MANAGEMENT</t>
  </si>
  <si>
    <t>JOURNAL OF REAL ESTATE RESEARCH</t>
  </si>
  <si>
    <t>NEW BIOETHICS-A MULTIDISCIPLINARY JOURNAL OF BIOTECHNOLOGY AND THE BODY</t>
  </si>
  <si>
    <t>PASTORAL CARE IN EDUCATION</t>
  </si>
  <si>
    <t>JOURNAL OF FORENSIC PSYCHOLOGY RESEARCH AND PRACTICE</t>
  </si>
  <si>
    <t>CRIMINOLOGY &amp; PENOLOGY;PSYCHOLOGY, MULTIDISCIPLINARY</t>
  </si>
  <si>
    <t>INTERNATIONAL REVIEW OF SOCIOLOGY-REVUE INTERNATIONALE DE SOCIOLOGIE</t>
  </si>
  <si>
    <t>JOURNAL OF OCCUPATIONAL THERAPY SCHOOLS AND EARLY INTERVENTION</t>
  </si>
  <si>
    <t>INTERNATIONAL JOURNAL OF DESIGN CREATIVITY AND INNOVATION</t>
  </si>
  <si>
    <t>INTERNATIONAL JOURNAL OF NAUTICAL ARCHAEOLOGY</t>
  </si>
  <si>
    <t>JMM-INTERNATIONAL JOURNAL ON MEDIA MANAGEMENT</t>
  </si>
  <si>
    <t>COGENT MATHEMATICS &amp; STATISTICS</t>
  </si>
  <si>
    <t>GEOHUMANITIES</t>
  </si>
  <si>
    <t>JOURNAL OF SOCIAL WORK IN END-OF-LIFE &amp; PALLIATIVE CARE</t>
  </si>
  <si>
    <t>DISP</t>
  </si>
  <si>
    <t>ASIAN JOURNAL OF MIDDLE EASTERN AND ISLAMIC STUDIES</t>
  </si>
  <si>
    <t>JOURNAL OF CONTEMPORARY AFRICAN STUDIES</t>
  </si>
  <si>
    <t>ANTHROPOLOGICAL FORUM</t>
  </si>
  <si>
    <t>MENTORING &amp; TUTORING</t>
  </si>
  <si>
    <t>HOME HEALTH CARE SERVICES QUARTERLY</t>
  </si>
  <si>
    <t>AFRICA JOURNAL OF MANAGEMENT</t>
  </si>
  <si>
    <t>CONTEMPORARY BRITISH HISTORY</t>
  </si>
  <si>
    <t>SOUTHERN COMMUNICATION JOURNAL</t>
  </si>
  <si>
    <t>ASIA PACIFIC JOURNAL OF ANTHROPOLOGY</t>
  </si>
  <si>
    <t>AFRICAN SECURITY</t>
  </si>
  <si>
    <t>PHYSICAL &amp; OCCUPATIONAL THERAPY IN GERIATRICS</t>
  </si>
  <si>
    <t>JOURNAL OF MUSEUM EDUCATION</t>
  </si>
  <si>
    <t>DEAFNESS &amp; EDUCATION INTERNATIONAL</t>
  </si>
  <si>
    <t>JOURNAL OF POLITICAL POWER</t>
  </si>
  <si>
    <t>DISTINKTION-JOURNAL OF SOCIAL THEORY</t>
  </si>
  <si>
    <t>HISTORIC ENVIRONMENT-POLICY &amp; PRACTICE</t>
  </si>
  <si>
    <t>CHILD &amp; YOUTH SERVICES</t>
  </si>
  <si>
    <t>HIV RESEARCH &amp; CLINICAL PRACTICE</t>
  </si>
  <si>
    <t>STUDYING TEACHER EDUCATION</t>
  </si>
  <si>
    <t>NATIONAL IDENTITIES</t>
  </si>
  <si>
    <t>CULTURAL &amp; SOCIAL HISTORY</t>
  </si>
  <si>
    <t>AFRICA EDUCATION REVIEW</t>
  </si>
  <si>
    <t>CHANGING ENGLISH-STUDIES IN CULTURE AND EDUCATION</t>
  </si>
  <si>
    <t>CIVIL ENGINEERING AND ENVIRONMENTAL SYSTEMS</t>
  </si>
  <si>
    <t>POLITICS RELIGION &amp; IDEOLOGY</t>
  </si>
  <si>
    <t>HISTORY;POLITICAL SCIENCE;RELIGION</t>
  </si>
  <si>
    <t>JOURNAL OF THE INDIAN OCEAN REGION</t>
  </si>
  <si>
    <t>EDUCATIONAL AND DEVELOPMENTAL PSYCHOLOGIST</t>
  </si>
  <si>
    <t>FORESTS TREES AND LIVELIHOODS</t>
  </si>
  <si>
    <t>ENVIRONMENTAL STUDIES;FORESTRY</t>
  </si>
  <si>
    <t>JOURNAL FOR PEACE AND NUCLEAR DISARMAMENT</t>
  </si>
  <si>
    <t>JOURNAL OF MATHEMATICAL SOCIOLOGY</t>
  </si>
  <si>
    <t>MATHEMATICS, INTERDISCIPLINARY APPLICATIONS;SOCIAL SCIENCES, MATHEMATICAL METHODS;SOCIOLOGY</t>
  </si>
  <si>
    <t>RESEARCH IN NONDESTRUCTIVE EVALUATION</t>
  </si>
  <si>
    <t>COMPUTERS IN THE SCHOOLS</t>
  </si>
  <si>
    <t>POLITICAL THEOLOGY</t>
  </si>
  <si>
    <t>POLITIKON</t>
  </si>
  <si>
    <t>SEQUENTIAL ANALYSIS-DESIGN METHODS AND APPLICATIONS</t>
  </si>
  <si>
    <t>AGENDA-EMPOWERING WOMEN FOR GENDER EQUITY</t>
  </si>
  <si>
    <t>ENGINEERING, BIOMEDICAL;NEUROSCIENCES</t>
  </si>
  <si>
    <t>JOURNAL OF CONSUMER HEALTH ON THE INTERNET</t>
  </si>
  <si>
    <t>SOUTH AFRICAN JOURNAL OF INTERNATIONAL AFFAIRS-SAJIA</t>
  </si>
  <si>
    <t>JOURNAL OF IMPERIAL AND COMMONWEALTH HISTORY</t>
  </si>
  <si>
    <t>SENSES &amp; SOCIETY</t>
  </si>
  <si>
    <t>INTERNATIONAL JOURNAL OF CARTOGRAPHY</t>
  </si>
  <si>
    <t>COMPUTER SCIENCE, INFORMATION SYSTEMS;GEOGRAPHY;GEOGRAPHY, PHYSICAL;REMOTE SENSING</t>
  </si>
  <si>
    <t>JOURNAL OF EAST-WEST BUSINESS</t>
  </si>
  <si>
    <t>JOURNAL OF THE AMERICAN INSTITUTE FOR CONSERVATION</t>
  </si>
  <si>
    <t>JOURNAL OF CHILD CUSTODY</t>
  </si>
  <si>
    <t>JOURNAL OF THE HISTORY OF THE NEUROSCIENCES</t>
  </si>
  <si>
    <t>HISTORY &amp; PHILOSOPHY OF SCIENCE;NEUROSCIENCES</t>
  </si>
  <si>
    <t>MORTALITY</t>
  </si>
  <si>
    <t>HISTORICAL METHODS</t>
  </si>
  <si>
    <t>INTERNATIONAL JOURNAL OF INTELLIGENCE AND COUNTERINTELLIGENCE</t>
  </si>
  <si>
    <t>CREATIVE INDUSTRIES JOURNAL</t>
  </si>
  <si>
    <t>JOURNAL OF COMMUNITY HEALTH NURSING</t>
  </si>
  <si>
    <t>AUSTRALIAN JOURNAL OF LEARNING DIFFICULTIES</t>
  </si>
  <si>
    <t>JOURNAL OF MEDIA ETHICS</t>
  </si>
  <si>
    <t>COMMUNICATION;ETHICS</t>
  </si>
  <si>
    <t>INTERNATIONAL JOURNAL OF TRAINING RESEARCH</t>
  </si>
  <si>
    <t>CANADIAN JOURNAL OF AFRICAN STUDIES</t>
  </si>
  <si>
    <t>FIBER AND INTEGRATED OPTICS</t>
  </si>
  <si>
    <t>FORUM FOR DEVELOPMENT STUDIES</t>
  </si>
  <si>
    <t>JOURNAL OF LGBT ISSUES IN COUNSELING</t>
  </si>
  <si>
    <t>BALTIC JOURNAL OF ECONOMICS</t>
  </si>
  <si>
    <t>THEOLOGY AND SCIENCE</t>
  </si>
  <si>
    <t>HISTORY &amp; PHILOSOPHY OF SCIENCE;RELIGION</t>
  </si>
  <si>
    <t>JOURNAL OF TRUST RESEARCH</t>
  </si>
  <si>
    <t>MANAGEMENT;PSYCHOLOGY, SOCIAL</t>
  </si>
  <si>
    <t>COACHING-AN INTERNATIONAL JOURNAL OF THEORY RESEARCH AND PRACTICE</t>
  </si>
  <si>
    <t>JOURNAL OF CORPORATE LAW STUDIES</t>
  </si>
  <si>
    <t>DEFENCE AND SECURITY ANALYSIS</t>
  </si>
  <si>
    <t>VISITOR STUDIES</t>
  </si>
  <si>
    <t>JOURNAL OF MUSLIM MINORITY AFFAIRS</t>
  </si>
  <si>
    <t>EUROPEAN REVIEW OF HISTORY-REVUE EUROPEENNE D HISTOIRE</t>
  </si>
  <si>
    <t>ORGANOGENESIS</t>
  </si>
  <si>
    <t>BIOCHEMISTRY &amp; MOLECULAR BIOLOGY;DEVELOPMENTAL BIOLOGY;ENGINEERING, BIOMEDICAL</t>
  </si>
  <si>
    <t>ISRAEL AFFAIRS</t>
  </si>
  <si>
    <t>INTERNET HISTORIES</t>
  </si>
  <si>
    <t>SPATIAL COGNITION AND COMPUTATION</t>
  </si>
  <si>
    <t>TRANSLATION STUDIES</t>
  </si>
  <si>
    <t>STOCHASTIC MODELS</t>
  </si>
  <si>
    <t>SCIENCE AND TECHNOLOGY OF ARCHAEOLOGICAL RESEARCH</t>
  </si>
  <si>
    <t>JOURNAL OF SOCIAL WORK PRACTICE IN THE ADDICTIONS</t>
  </si>
  <si>
    <t>ACTION LEARNING</t>
  </si>
  <si>
    <t>MATHEMATICAL POPULATION STUDIES</t>
  </si>
  <si>
    <t>DEMOGRAPHY;MATHEMATICS, INTERDISCIPLINARY APPLICATIONS;SOCIAL SCIENCES, MATHEMATICAL METHODS;STATISTICS &amp; PROBABILITY</t>
  </si>
  <si>
    <t>ASIAN JOURNAL OF WOMENS STUDIES</t>
  </si>
  <si>
    <t>VISUAL STUDIES</t>
  </si>
  <si>
    <t>AZANIA-ARCHAEOLOGICAL RESEARCH IN AFRICA</t>
  </si>
  <si>
    <t>RESIDENTIAL TREATMENT FOR CHILDREN &amp; YOUTH</t>
  </si>
  <si>
    <t>INTERNATIONAL JOURNAL OF PHILOSOPHICAL STUDIES</t>
  </si>
  <si>
    <t>LEVANT</t>
  </si>
  <si>
    <t>PSYCHOANALYSIS SELF AND CONTEXT</t>
  </si>
  <si>
    <t>DESIGN AND CULTURE</t>
  </si>
  <si>
    <t>EDUCATIONAL PSYCHOLOGY IN PRACTICE</t>
  </si>
  <si>
    <t>PSYCHOANALYTIC QUARTERLY</t>
  </si>
  <si>
    <t>AQUATIC INSECTS</t>
  </si>
  <si>
    <t>REVIEW OF SOCIAL ECONOMY</t>
  </si>
  <si>
    <t>JOURNAL OF APPLIED SECURITY RESEARCH</t>
  </si>
  <si>
    <t>EDUCATIONAL FORUM</t>
  </si>
  <si>
    <t>NEW POLITICAL SCIENCE</t>
  </si>
  <si>
    <t>METAPHOR AND SYMBOL</t>
  </si>
  <si>
    <t>MARINE AND FRESHWATER BEHAVIOUR AND PHYSIOLOGY</t>
  </si>
  <si>
    <t>AUSTRALIAN PLANNER</t>
  </si>
  <si>
    <t>INNOVATION AND DEVELOPMENT</t>
  </si>
  <si>
    <t>SCANDINAVIAN JOURNAL OF HISTORY</t>
  </si>
  <si>
    <t>INTERNATIONAL JOURNAL OF OPTOMECHATRONICS</t>
  </si>
  <si>
    <t>ENGINEERING, ELECTRICAL &amp; ELECTRONIC;ENGINEERING, MECHANICAL;OPTICS</t>
  </si>
  <si>
    <t>SEXUAL ADDICTION &amp; COMPULSIVITY-THE JOURNAL OF TREATMENT AND PREVENTION</t>
  </si>
  <si>
    <t>SPORT IN HISTORY</t>
  </si>
  <si>
    <t>JOURNAL OF ETHNICITY IN CRIMINAL JUSTICE</t>
  </si>
  <si>
    <t>SLAVERY &amp; ABOLITION</t>
  </si>
  <si>
    <t>AFRICAN STUDIES</t>
  </si>
  <si>
    <t>JOURNAL OF RELIGION AND SPIRITUALITY IN SOCIAL WORK</t>
  </si>
  <si>
    <t>MANAGEMENT &amp; ORGANIZATIONAL HISTORY</t>
  </si>
  <si>
    <t>HISTORY;HISTORY OF SOCIAL SCIENCES;MANAGEMENT</t>
  </si>
  <si>
    <t>COMPOST SCIENCE &amp; UTILIZATION</t>
  </si>
  <si>
    <t>AUSTRALIAN HISTORICAL STUDIES</t>
  </si>
  <si>
    <t>STUDIES IN ART EDUCATION</t>
  </si>
  <si>
    <t>JOURNAL OF HIV-AIDS &amp; SOCIAL SERVICES</t>
  </si>
  <si>
    <t>JOURNAL OF HOUSING FOR THE ELDERLY</t>
  </si>
  <si>
    <t>SOUTH EAST ASIA RESEARCH</t>
  </si>
  <si>
    <t>ASIAN STUDIES</t>
  </si>
  <si>
    <t>JOURNAL OF POSTCOLONIAL WRITING</t>
  </si>
  <si>
    <t>JOURNAL OF TEACHING IN INTERNATIONAL BUSINESS</t>
  </si>
  <si>
    <t>COLLNET JOURNAL OF SCIENTOMETRICS AND INFORMATION MANAGEMENT</t>
  </si>
  <si>
    <t>OCCUPATIONAL THERAPY IN MENTAL HEALTH</t>
  </si>
  <si>
    <t>FLAME RETARDANT POLYMERIC MATERIALS: A HANDBOOK</t>
  </si>
  <si>
    <t>ETHICS POLICY &amp; ENVIRONMENT</t>
  </si>
  <si>
    <t>HOUILLE BLANCHE-REVUE INTERNATIONALE DE L EAU</t>
  </si>
  <si>
    <t>ENGINEERING ECONOMIST</t>
  </si>
  <si>
    <t>BUSINESS;ENGINEERING, INDUSTRIAL;MANAGEMENT;OPERATIONS RESEARCH &amp; MANAGEMENT SCIENCE</t>
  </si>
  <si>
    <t>INTER-ASIA CULTURAL STUDIES</t>
  </si>
  <si>
    <t>ANTHROPOLOGY;ASIAN STUDIES;CULTURAL STUDIES</t>
  </si>
  <si>
    <t>FASHION PRACTICE-THE JOURNAL OF DESIGN CREATIVE PROCESS &amp; THE FASHION INDUSTRY</t>
  </si>
  <si>
    <t>SOCIAL SCIENCES IN CHINA</t>
  </si>
  <si>
    <t>MUSEUM INTERNATIONAL</t>
  </si>
  <si>
    <t>JOURNAL OF ARCHITECTURE</t>
  </si>
  <si>
    <t>JOURNAL OF MEDIEVAL HISTORY</t>
  </si>
  <si>
    <t>POPULAR MUSIC AND SOCIETY</t>
  </si>
  <si>
    <t>RESILIENCE-INTERNATIONAL POLICIES PRACTICES AND DISCOURSES</t>
  </si>
  <si>
    <t>JOURNAL OF DEVELOPMENT EFFECTIVENESS</t>
  </si>
  <si>
    <t>RETHINKING MARXISM-A JOURNAL OF ECONOMICS CULTURE &amp; SOCIETY</t>
  </si>
  <si>
    <t>STUDIES IN THE EDUCATION OF ADULTS-NIACE</t>
  </si>
  <si>
    <t>JOURNAL OF PALESTINE STUDIES</t>
  </si>
  <si>
    <t>LIQUID CRYSTALS REVIEWS</t>
  </si>
  <si>
    <t>CHEMISTRY, PHYSICAL;CRYSTALLOGRAPHY;MATERIALS SCIENCE, MULTIDISCIPLINARY</t>
  </si>
  <si>
    <t>JOURNAL OF WORKPLACE BEHAVIORAL HEALTH</t>
  </si>
  <si>
    <t>ENGINEERING STUDIES</t>
  </si>
  <si>
    <t>EDUCATION, SCIENTIFIC DISCIPLINES;ENGINEERING, MULTIDISCIPLINARY;HISTORY &amp; PHILOSOPHY OF SCIENCE</t>
  </si>
  <si>
    <t>EDUCATIONAL RESEARCH AND EVALUATION</t>
  </si>
  <si>
    <t>CATALOGING &amp; CLASSIFICATION QUARTERLY</t>
  </si>
  <si>
    <t>COMMONWEALTH &amp; COMPARATIVE POLITICS</t>
  </si>
  <si>
    <t>JOURNAL FOR THE STUDY OF EDUCATION AND DEVELOPMENT</t>
  </si>
  <si>
    <t>PRACTICAL THEOLOGY</t>
  </si>
  <si>
    <t>RHETORIC SOCIETY QUARTERLY</t>
  </si>
  <si>
    <t>COMMUNICATION;LITERATURE;PHILOSOPHY</t>
  </si>
  <si>
    <t>SOUTH AFRICAN JOURNAL OF ACCOUNTING RESEARCH</t>
  </si>
  <si>
    <t>JAPAN FORUM</t>
  </si>
  <si>
    <t>PEDAGOGIES</t>
  </si>
  <si>
    <t>ANQ-A QUARTERLY JOURNAL OF SHORT ARTICLES NOTES AND REVIEWS</t>
  </si>
  <si>
    <t>RELIGIOUS EDUCATION</t>
  </si>
  <si>
    <t>LITERACY RESEARCH AND INSTRUCTION</t>
  </si>
  <si>
    <t>PSYECOLOGY-REVISTA BILINGUE DE PSICOLOGIA AMBIENTAL</t>
  </si>
  <si>
    <t>ENVIRONMENTAL STUDIES;PSYCHOLOGY, MULTIDISCIPLINARY</t>
  </si>
  <si>
    <t>GLOBAL CHANGE PEACE &amp; SECURITY</t>
  </si>
  <si>
    <t>WORLD FEDERATION OF OCCUPATIONAL THERAPISTS BULLETIN</t>
  </si>
  <si>
    <t>SCANDINAVIAN ECONOMIC HISTORY REVIEW</t>
  </si>
  <si>
    <t>MULTICULTURAL PERSPECTIVES</t>
  </si>
  <si>
    <t>RELIGION &amp; EDUCATION</t>
  </si>
  <si>
    <t>JOURNAL OF PROGRESSIVE HUMAN SERVICES</t>
  </si>
  <si>
    <t>LIFE WRITING</t>
  </si>
  <si>
    <t>CONSTITUTIVE MODELS FOR RUBBER XI</t>
  </si>
  <si>
    <t>CRITICAL ARTS-SOUTH-NORTH CULTURAL AND MEDIA STUDIES</t>
  </si>
  <si>
    <t>SERIALS REVIEW</t>
  </si>
  <si>
    <t>JOURNAL FOR THE STUDY OF SPIRITUALITY</t>
  </si>
  <si>
    <t>MEDIA HISTORY</t>
  </si>
  <si>
    <t>JOURNAL OF CONTEMPORARY RELIGION</t>
  </si>
  <si>
    <t>PSYCHOANALYTIC INQUIRY</t>
  </si>
  <si>
    <t>ENCYCLOPEDIA OF POLYMER APPLICATIONS, VOLS I-III</t>
  </si>
  <si>
    <t>CRITICAL HORIZONS</t>
  </si>
  <si>
    <t>INTERNATIONAL JOURNAL OF CHILDRENS SPIRITUALITY</t>
  </si>
  <si>
    <t>PERSON-CENTERED AND EXPERIENTIAL PSYCHOTHERAPIES</t>
  </si>
  <si>
    <t>DIPLOMACY &amp; STATECRAFT</t>
  </si>
  <si>
    <t>HISTORY;INTERNATIONAL RELATIONS</t>
  </si>
  <si>
    <t>JOURNAL OF CHILD &amp; ADOLESCENT SUBSTANCE ABUSE</t>
  </si>
  <si>
    <t>ADOPTION QUARTERLY</t>
  </si>
  <si>
    <t>JOURNAL OF PEACE EDUCATION</t>
  </si>
  <si>
    <t>ASIAN JOURNAL OF POLITICAL SCIENCE</t>
  </si>
  <si>
    <t>JURISPRUDENCE-AN INTERNATIONAL JOURNAL OF LEGAL AND POLITICAL THOUGHT</t>
  </si>
  <si>
    <t>ACTA AGRICULTURAE SCANDINAVICA SECTION A-ANIMAL SCIENCE</t>
  </si>
  <si>
    <t>ATLANTIC JOURNAL OF COMMUNICATION</t>
  </si>
  <si>
    <t>JOURNAL OF ENVIRONMENTAL SCIENCE AND HEALTH PART C-TOXICOLOGY AND CARCINOGENESIS</t>
  </si>
  <si>
    <t>LIQUID CRYSTALS TODAY</t>
  </si>
  <si>
    <t>INDIA REVIEW</t>
  </si>
  <si>
    <t>CONTEMPORARY MUSIC REVIEW</t>
  </si>
  <si>
    <t>BODY MOVEMENT AND DANCE IN PSYCHOTHERAPY</t>
  </si>
  <si>
    <t>CANADIAN FOREIGN POLICY</t>
  </si>
  <si>
    <t>TEXT AND PERFORMANCE QUARTERLY</t>
  </si>
  <si>
    <t>ALEXANDRIA JOURNAL OF MEDICINE</t>
  </si>
  <si>
    <t>JOURNAL OF APPLIED AQUACULTURE</t>
  </si>
  <si>
    <t>JOURNAL OF ARTS MANAGEMENT LAW AND SOCIETY</t>
  </si>
  <si>
    <t>INTERNATIONAL CRITICAL THOUGHT</t>
  </si>
  <si>
    <t>HISTORICAL JOURNAL OF FILM RADIO AND TELEVISION</t>
  </si>
  <si>
    <t>FILM, RADIO, TELEVISION</t>
  </si>
  <si>
    <t>JUSTICE EVALUATION JOURNAL</t>
  </si>
  <si>
    <t>MATERIAL RELIGION</t>
  </si>
  <si>
    <t>JOURNAL FOR SPECIALISTS IN GROUP WORK</t>
  </si>
  <si>
    <t>JOURNAL OF AGING AND ENVIRONMENT</t>
  </si>
  <si>
    <t>TEL AVIV-JOURNAL OF THE INSTITUTE OF ARCHAEOLOGY OF TEL AVIV UNIVERSITY</t>
  </si>
  <si>
    <t>ATLANTIC STUDIES-GLOBAL CURRENTS</t>
  </si>
  <si>
    <t>JOURNAL OF CULTURAL GEOGRAPHY</t>
  </si>
  <si>
    <t>JOURNAL OF PACIFIC HISTORY</t>
  </si>
  <si>
    <t>NEOTROPICAL BIODIVERSITY</t>
  </si>
  <si>
    <t>THIRD TEXT</t>
  </si>
  <si>
    <t>MACROECONOMICS AND FINANCE IN EMERGING MARKET ECONOMIES</t>
  </si>
  <si>
    <t>ACCOUNTING HISTORY REVIEW</t>
  </si>
  <si>
    <t>CRITICAL REVIEW</t>
  </si>
  <si>
    <t>POLITICAL SCIENCE;SOCIAL SCIENCES, INTERDISCIPLINARY</t>
  </si>
  <si>
    <t>JOURNAL OF LEGAL PLURALISM AND UNOFFICIAL LAW</t>
  </si>
  <si>
    <t>ARCHIVES OF PHYTOPATHOLOGY AND PLANT PROTECTION</t>
  </si>
  <si>
    <t>ETHICS &amp; GLOBAL POLITICS</t>
  </si>
  <si>
    <t>JOURNAL OF LANDSCAPE ARCHITECTURE</t>
  </si>
  <si>
    <t>POLARIZED LIGHT AND OPTICAL SYSTEMS</t>
  </si>
  <si>
    <t>JOURNAL OF THE INSTITUTE OF CONSERVATION</t>
  </si>
  <si>
    <t>LOISIR &amp; SOCIETE-SOCIETY AND LEISURE</t>
  </si>
  <si>
    <t>DIGITAL CREATIVITY</t>
  </si>
  <si>
    <t>JOURNAL OF AGRICULTURAL &amp; FOOD INFORMATION</t>
  </si>
  <si>
    <t>AFRICAN JOURNAL OF HERPETOLOGY</t>
  </si>
  <si>
    <t>TRANSLATOR</t>
  </si>
  <si>
    <t>COMMUNICATION REVIEW</t>
  </si>
  <si>
    <t>RURAL SOCIETY</t>
  </si>
  <si>
    <t>SAFUNDI-THE JOURNAL OF SOUTH AFRICAN AND AMERICAN STUDIES</t>
  </si>
  <si>
    <t>ESTUDIOS DE PSICOLOGIA</t>
  </si>
  <si>
    <t>SELENIUM RESEARCH FOR ENVIRONMENT AND HUMAN HEALTH: PERSPECTIVES, TECHNOLOGIES AND ADVANCEMENTS</t>
  </si>
  <si>
    <t>AFRICAN SECURITY REVIEW</t>
  </si>
  <si>
    <t>GRIFFITH LAW REVIEW</t>
  </si>
  <si>
    <t>CRYSTALLOGRAPHY REVIEWS</t>
  </si>
  <si>
    <t>ECONOMIC HISTORY OF DEVELOPING REGIONS</t>
  </si>
  <si>
    <t>CHILD &amp; FAMILY BEHAVIOR THERAPY</t>
  </si>
  <si>
    <t>JOURNAL OF LOCATION BASED SERVICES</t>
  </si>
  <si>
    <t>FOOD AND FOODWAYS</t>
  </si>
  <si>
    <t>IRANIAN STUDIES</t>
  </si>
  <si>
    <t>AFRICAN JOURNAL OF RESEARCH IN MATHEMATICS SCIENCE AND TECHNOLOGY EDUCATION</t>
  </si>
  <si>
    <t>LATIN AMERICAN AND CARIBBEAN ETHNIC STUDIES</t>
  </si>
  <si>
    <t>JOURNAL OF WAR &amp; CULTURE STUDIES</t>
  </si>
  <si>
    <t>HANDBOOK OF ASTROBIOLOGY</t>
  </si>
  <si>
    <t>STATISTICS AND PUBLIC POLICY</t>
  </si>
  <si>
    <t>JOURNAL OF MATHEMATICS AND MUSIC</t>
  </si>
  <si>
    <t>MATHEMATICS, INTERDISCIPLINARY APPLICATIONS;MUSIC</t>
  </si>
  <si>
    <t>NEW WRITING-THE INTERNATIONAL JOURNAL FOR THE PRACTICE AND THEORY OF CREATIVE WRITING</t>
  </si>
  <si>
    <t>RESEARCH IN POST-COMPULSORY EDUCATION</t>
  </si>
  <si>
    <t>CULTURE THEORY AND CRITIQUE</t>
  </si>
  <si>
    <t>PERFORMANCE RESEARCH</t>
  </si>
  <si>
    <t>THEATER</t>
  </si>
  <si>
    <t>THEATRE DANCE AND PERFORMANCE TRAINING</t>
  </si>
  <si>
    <t>DANCE;THEATER</t>
  </si>
  <si>
    <t>JOURNAL OF FEMINIST FAMILY THERAPY</t>
  </si>
  <si>
    <t>CRITIQUE-STUDIES IN CONTEMPORARY FICTION</t>
  </si>
  <si>
    <t>CASE REPORTS IN PLASTIC SURGERY AND HAND SURGERY</t>
  </si>
  <si>
    <t>FUZZY INFORMATION AND ENGINEERING</t>
  </si>
  <si>
    <t>JOURNAL FOR THE STUDY OF SPORTS AND ATHLETES IN EDUCATION</t>
  </si>
  <si>
    <t>INNOVATION-BASED DEVELOPMENT OF THE MINERAL RESOURCES SECTOR: CHALLENGES AND PROSPECTS</t>
  </si>
  <si>
    <t>MULTICULTURAL EDUCATION REVIEW</t>
  </si>
  <si>
    <t>JUSTICE SYSTEM JOURNAL</t>
  </si>
  <si>
    <t>SCOTTISH GEOGRAPHICAL JOURNAL</t>
  </si>
  <si>
    <t>AMERICAN REVIEW OF CANADIAN STUDIES</t>
  </si>
  <si>
    <t>CHRISTIAN HIGHER EDUCATION</t>
  </si>
  <si>
    <t>RHETORIC REVIEW</t>
  </si>
  <si>
    <t>JOURNAL OF MODERN JEWISH STUDIES</t>
  </si>
  <si>
    <t>ISLAM AND CHRISTIAN-MUSLIM RELATIONS</t>
  </si>
  <si>
    <t>LAW AND FINANCIAL MARKETS REVIEW</t>
  </si>
  <si>
    <t>NORDIC JOURNAL OF HUMAN RIGHTS</t>
  </si>
  <si>
    <t>REVIEW OF EDUCATION PEDAGOGY AND CULTURAL STUDIES</t>
  </si>
  <si>
    <t>AMERICAN JOURNAL OF CLINICAL HYPNOSIS</t>
  </si>
  <si>
    <t>TECHNICAL SERVICES QUARTERLY</t>
  </si>
  <si>
    <t>JOURNAL OF POETRY THERAPY</t>
  </si>
  <si>
    <t>SOCIAL HISTORY</t>
  </si>
  <si>
    <t>OCEANOGRAPHY AND MARINE BIOLOGY: AN ANNUAL REVIEW, VOL 58</t>
  </si>
  <si>
    <t>TIME &amp; MIND-THE JOURNAL OF ARCHAEOLOGY CONSCIOUSNESS AND CULTURE</t>
  </si>
  <si>
    <t>JOURNAL OF COMPUTATIONAL AND THEORETICAL TRANSPORT</t>
  </si>
  <si>
    <t>JOURNAL OF LEGAL MEDICINE</t>
  </si>
  <si>
    <t>LAW;MEDICINE, LEGAL;SOCIAL SCIENCES, BIOMEDICAL</t>
  </si>
  <si>
    <t>BLACK SCHOLAR</t>
  </si>
  <si>
    <t>SOUTH AFRICAN JOURNAL OF PHILOSOPHY</t>
  </si>
  <si>
    <t>BIODEMOGRAPHY AND SOCIAL BIOLOGY</t>
  </si>
  <si>
    <t>DEMOGRAPHY;SOCIAL SCIENCES, BIOMEDICAL;SOCIOLOGY</t>
  </si>
  <si>
    <t>HISTORY AND PHILOSOPHY OF LOGIC</t>
  </si>
  <si>
    <t>ETHICS;HISTORY &amp; PHILOSOPHY OF SCIENCE;LOGIC;PHILOSOPHY</t>
  </si>
  <si>
    <t>ASIA PACIFIC JOURNAL OF COUNSELLING AND PSYCHOTHERAPY</t>
  </si>
  <si>
    <t>EUROPEAN EDUCATION</t>
  </si>
  <si>
    <t>RURAL THEOLOGY-INTERNATIONAL ECUMENCIAL AND INTERDISCIPLINARY PERSPECTIVES</t>
  </si>
  <si>
    <t>LONDON JOURNAL</t>
  </si>
  <si>
    <t>INTERNATIONAL STUDIES IN CATHOLIC EDUCATION</t>
  </si>
  <si>
    <t>SOUTHERN AFRICAN LINGUISTICS AND APPLIED LANGUAGE STUDIES</t>
  </si>
  <si>
    <t>BULLETIN OF SPANISH STUDIES</t>
  </si>
  <si>
    <t>LITERATURE, ROMANCE</t>
  </si>
  <si>
    <t>JOURNAL OF PRIVATE INTERNATIONAL LAW</t>
  </si>
  <si>
    <t>PHILOSOPHICAL EXPLORATIONS</t>
  </si>
  <si>
    <t>PEACE REVIEW-A JOURNAL OF SOCIAL JUSTICE</t>
  </si>
  <si>
    <t>ANTHROPOLOGY SOUTHERN AFRICA</t>
  </si>
  <si>
    <t>JOURNAL OF CONTINUING HIGHER EDUCATION</t>
  </si>
  <si>
    <t>SAHARA J-JOURNAL OF SOCIAL ASPECTS OF HIV-AIDS</t>
  </si>
  <si>
    <t>JOURNAL OF MODERN ITALIAN STUDIES</t>
  </si>
  <si>
    <t>MODERN &amp; CONTEMPORARY FRANCE</t>
  </si>
  <si>
    <t>EGYPTIAN JOURNAL OF ANAESTHESIA</t>
  </si>
  <si>
    <t>NEW REVIEW OF HYPERMEDIA AND MULTIMEDIA</t>
  </si>
  <si>
    <t>SOCIAL DYNAMICS-A JOURNAL OF AFRICAN STUDIES</t>
  </si>
  <si>
    <t>AMBIX</t>
  </si>
  <si>
    <t>ENGLISH STUDIES</t>
  </si>
  <si>
    <t>MOLECULAR MEMBRANE BIOLOGY</t>
  </si>
  <si>
    <t>ASIA-PACIFIC REVIEW</t>
  </si>
  <si>
    <t>INFANCIA Y APRENDIZAJE</t>
  </si>
  <si>
    <t>SIKH FORMATIONS-RELIGION CULTURE THEORY</t>
  </si>
  <si>
    <t>CULTURE AND RELIGION</t>
  </si>
  <si>
    <t>PHILOSOPHICAL PAPERS</t>
  </si>
  <si>
    <t>LANGUAGE MATTERS</t>
  </si>
  <si>
    <t>HISTORY AND TECHNOLOGY</t>
  </si>
  <si>
    <t>JOURNAL OF BUSINESS &amp; FINANCE LIBRARIANSHIP</t>
  </si>
  <si>
    <t>JOURNAL OF FAMILY PSYCHOTHERAPY</t>
  </si>
  <si>
    <t>JOURNAL OF LATIN AMERICAN CULTURAL STUDIES</t>
  </si>
  <si>
    <t>SOUTH ASIAN DIASPORA</t>
  </si>
  <si>
    <t>PARALLAX</t>
  </si>
  <si>
    <t>COMMUNICATIO-SOUTH AFRICAN JOURNAL FOR COMMUNICATION THEORY AND RESEARCH</t>
  </si>
  <si>
    <t>INTERNATIONAL JOURNAL OF PERFORMANCE ARTS AND DIGITAL MEDIA</t>
  </si>
  <si>
    <t>JOURNAL OF ENDOCRINOLOGY METABOLISM AND DIABETES OF SOUTH AFRICA</t>
  </si>
  <si>
    <t>JOURNAL OF ECOTOURISM</t>
  </si>
  <si>
    <t>INTERNATIONAL STUDIES IN THE PHILOSOPHY OF SCIENCE</t>
  </si>
  <si>
    <t>ITALIAN STUDIES</t>
  </si>
  <si>
    <t>HUMANITIES, MULTIDISCIPLINARY;LITERATURE, ROMANCE</t>
  </si>
  <si>
    <t>INDONESIA AND THE MALAY WORLD</t>
  </si>
  <si>
    <t>SOUTH AFRICAN JOURNAL ON HUMAN RIGHTS</t>
  </si>
  <si>
    <t>INTERNATIONAL JOURNAL OF AEROSPACE PSYCHOLOGY</t>
  </si>
  <si>
    <t>ARCHITECTURE AND CULTURE</t>
  </si>
  <si>
    <t>NETWORK-COMPUTATION IN NEURAL SYSTEMS</t>
  </si>
  <si>
    <t>COMPUTER SCIENCE, ARTIFICIAL INTELLIGENCE;ENGINEERING, ELECTRICAL &amp; ELECTRONIC;NEUROSCIENCES</t>
  </si>
  <si>
    <t>MIDDLE EAST DEVELOPMENT JOURNAL</t>
  </si>
  <si>
    <t>SOUTH ASIAN POPULAR CULTURE</t>
  </si>
  <si>
    <t>ASIAN STUDIES;CULTURAL STUDIES</t>
  </si>
  <si>
    <t>EPE JOURNAL</t>
  </si>
  <si>
    <t>SMITH COLLEGE STUDIES IN SOCIAL WORK</t>
  </si>
  <si>
    <t>FOLKLORE</t>
  </si>
  <si>
    <t>AREA-WIDE INTEGRATED PEST MANAGEMENT</t>
  </si>
  <si>
    <t>JOURNAL OF ARCHITECTURAL CONSERVATION</t>
  </si>
  <si>
    <t>AUSTRALIAN JOURNAL OF LINGUISTICS</t>
  </si>
  <si>
    <t>ASIA PACIFIC LAW REVIEW</t>
  </si>
  <si>
    <t>FLY</t>
  </si>
  <si>
    <t>SOUTH AFRICAN JOURNAL OF AFRICAN LANGUAGES</t>
  </si>
  <si>
    <t>EUROPEAN JOURNAL OF ENGLISH STUDIES</t>
  </si>
  <si>
    <t>CULTURAL STUDIES;LANGUAGE &amp; LINGUISTICS;LINGUISTICS;LITERATURE</t>
  </si>
  <si>
    <t>AMERASIA JOURNAL</t>
  </si>
  <si>
    <t>SOUND STUDIES</t>
  </si>
  <si>
    <t>ORAL HISTORY REVIEW</t>
  </si>
  <si>
    <t>NEPALESE HEART JOURNAL</t>
  </si>
  <si>
    <t>AL-MASAQ-JOURNAL OF THE MEDIEVAL MEDITERRANEAN</t>
  </si>
  <si>
    <t>JOURNAL OF MATHEMATICS AND THE ARTS</t>
  </si>
  <si>
    <t>TRENDS IN THE ANALYSIS AND DESIGN OF MARINE STRUCTURES</t>
  </si>
  <si>
    <t>IRAN-JOURNAL OF THE BRITISH INSTITUTE OF PERSIAN STUDIES</t>
  </si>
  <si>
    <t>ARCHAEOLOGY;ASIAN STUDIES</t>
  </si>
  <si>
    <t>AREA-WIDE MANAGEMENT OF FRUIT FLY PESTS</t>
  </si>
  <si>
    <t>BIOTECHNOLOGY AND GENETIC ENGINEERING REVIEWS, VOL 35</t>
  </si>
  <si>
    <t>CULTURE EDUCATION</t>
  </si>
  <si>
    <t>ETHNOMUSICOLOGY FORUM</t>
  </si>
  <si>
    <t>JOURNAL FOR CULTURAL RESEARCH</t>
  </si>
  <si>
    <t>CONGRESS &amp; THE PRESIDENCY-A JOURNAL OF CAPITAL STUDIES</t>
  </si>
  <si>
    <t>SEVENTEENTH CENTURY</t>
  </si>
  <si>
    <t>SOUTH AFRICAN REVIEW OF SOCIOLOGY</t>
  </si>
  <si>
    <t>NORWEGIAN ARCHAEOLOGICAL REVIEW</t>
  </si>
  <si>
    <t>JOURNAL OF MEDIEVAL IBERIAN STUDIES</t>
  </si>
  <si>
    <t>JOURNAL OF DYNAMICAL SYSTEMS AND GEOMETRIC THEORIES</t>
  </si>
  <si>
    <t>TRANSACTIONS OF THE ROYAL SOCIETY OF SOUTH AUSTRALIA</t>
  </si>
  <si>
    <t>POLICY AND PRACTICE IN HEALTH AND SAFETY</t>
  </si>
  <si>
    <t>SOUTHERN FORESTS</t>
  </si>
  <si>
    <t>SHAKESPEARE</t>
  </si>
  <si>
    <t>LITERATURE, BRITISH ISLES;THEATER</t>
  </si>
  <si>
    <t>VOICE AND SPEECH REVIEW</t>
  </si>
  <si>
    <t>HUMANITIES, MULTIDISCIPLINARY;LINGUISTICS</t>
  </si>
  <si>
    <t>TEXTILE-CLOTH AND CULTURE</t>
  </si>
  <si>
    <t>STUDIES IN EUROPEAN CINEMA</t>
  </si>
  <si>
    <t>INTERNATIONAL JOURNAL OF THE LEGAL PROFESSION</t>
  </si>
  <si>
    <t>DEMOCRACY &amp; SECURITY</t>
  </si>
  <si>
    <t>JOURNAL OF SPANISH CULTURAL STUDIES</t>
  </si>
  <si>
    <t>DUTCH CROSSING-JOURNAL OF LOW COUNTRIES STUDIES</t>
  </si>
  <si>
    <t>HISTORY;HUMANITIES, MULTIDISCIPLINARY</t>
  </si>
  <si>
    <t>AUTOMATIC CONTROL, MECHATRONICS AND INDUSTRIAL ENGINEERING</t>
  </si>
  <si>
    <t>ARGUMENTATION AND ADVOCACY</t>
  </si>
  <si>
    <t>ENCYCLOPEDIA OF ALUMINUM AND ITS ALLOYS, VOLS I AND II</t>
  </si>
  <si>
    <t>AUSTRALIAN FEMINIST LAW JOURNAL</t>
  </si>
  <si>
    <t>CONTEMPORARY PSYCHOANALYSIS</t>
  </si>
  <si>
    <t>PSYCHIATRY;PSYCHOLOGY, PSYCHOANALYSIS</t>
  </si>
  <si>
    <t>CONJUGATED POLYMERS: PROPERTIES, PROCESSING, AND APPLICATIONS, VOL 1, 4TH EDITION</t>
  </si>
  <si>
    <t>VISUAL RESOURCES</t>
  </si>
  <si>
    <t>REVISTA DE PSICOLOGIA SOCIAL</t>
  </si>
  <si>
    <t>PSYCHODYNAMIC PRACTICE</t>
  </si>
  <si>
    <t>PSYCHOLOGY, CLINICAL;PSYCHOLOGY, PSYCHOANALYSIS</t>
  </si>
  <si>
    <t>MEDIEVAL ARCHAEOLOGY</t>
  </si>
  <si>
    <t>ARCHAEOLOGY;MEDIEVAL &amp; RENAISSANCE STUDIES</t>
  </si>
  <si>
    <t>JOURNAL OF WEB LIBRARIANSHIP</t>
  </si>
  <si>
    <t>PALESTINE EXPLORATION QUARTERLY</t>
  </si>
  <si>
    <t>ARCHAEOLOGY;HISTORY</t>
  </si>
  <si>
    <t>ART BULLETIN</t>
  </si>
  <si>
    <t>ENVIRONMENTAL PRACTICE</t>
  </si>
  <si>
    <t>VISUAL ANTHROPOLOGY</t>
  </si>
  <si>
    <t>COMMUNICATION LAW AND POLICY</t>
  </si>
  <si>
    <t>STUDIA NEOPHILOLOGICA</t>
  </si>
  <si>
    <t>TEXTILE PROGRESS</t>
  </si>
  <si>
    <t>PACIFIC RIM PROPERTY RESEARCH JOURNAL</t>
  </si>
  <si>
    <t>WAR &amp; SOCIETY</t>
  </si>
  <si>
    <t>ASIAN PHILOSOPHY</t>
  </si>
  <si>
    <t>CONSERVATION AND MANAGEMENT OF ARCHAEOLOGICAL SITES</t>
  </si>
  <si>
    <t>SCIENCE AND DIGITAL TECHNOLOGY FOR CULTURAL HERITAGE: INTERDISCIPLINARY APPROACH TO DIAGNOSIS, VULNERABILITY, RISK ASSESSMENT AND GRAPHIC INFORMATION MODELS</t>
  </si>
  <si>
    <t>VISUAL COMMUNICATION QUARTERLY</t>
  </si>
  <si>
    <t>HERITAGE AND SOCIETY</t>
  </si>
  <si>
    <t>SOUTH AFRICAN HISTORICAL JOURNAL</t>
  </si>
  <si>
    <t>JOURNAL OF MAP &amp; GEOGRAPHY LIBRARIES</t>
  </si>
  <si>
    <t>SOUTH ASIAN HISTORY AND CULTURE</t>
  </si>
  <si>
    <t>JAPANESE STUDIES</t>
  </si>
  <si>
    <t>FERROELECTRICS LETTERS SECTION</t>
  </si>
  <si>
    <t>STUDIES IN PSYCHOLOGY</t>
  </si>
  <si>
    <t>COLONIAL LATIN AMERICAN REVIEW</t>
  </si>
  <si>
    <t>STUDIES IN DOCUMENTARY FILM</t>
  </si>
  <si>
    <t>CULTURE AND EDUCATION</t>
  </si>
  <si>
    <t>PSYCHOANALYTIC PSYCHOTHERAPY</t>
  </si>
  <si>
    <t>JOURNAL OF ARCHITECTURAL EDUCATION</t>
  </si>
  <si>
    <t>COLLEGE &amp; UNDERGRADUATE LIBRARIES</t>
  </si>
  <si>
    <t>LAW &amp; LITERATURE</t>
  </si>
  <si>
    <t>JOURNAL OF CHILD PSYCHOTHERAPY</t>
  </si>
  <si>
    <t>WOMENS STUDIES-AN INTERDISCIPLINARY JOURNAL</t>
  </si>
  <si>
    <t>EUROPEAN JOURNAL OF PSYCHOTHERAPY &amp; COUNSELLING</t>
  </si>
  <si>
    <t>EUROPEAN ROMANTIC REVIEW</t>
  </si>
  <si>
    <t>RISK-BASED BRIDGE ENGINEERING</t>
  </si>
  <si>
    <t>CONTEMPORARY FRENCH AND FRANCOPHONE STUDIES</t>
  </si>
  <si>
    <t>EARLY POPULAR VISUAL CULTURE</t>
  </si>
  <si>
    <t>FABRICATIONS-THE JOURNAL OF THE SOCIETY OF ARCHITECTURAL HISTORIANS AUSTRALIA AND NEW ZEALAND</t>
  </si>
  <si>
    <t>HANDBOOK OF PLANT AND CROP STRESS, 4TH EDITION</t>
  </si>
  <si>
    <t>REVOLUTIONARY RUSSIA</t>
  </si>
  <si>
    <t>CONTEMPORARY THEATRE REVIEW</t>
  </si>
  <si>
    <t>HANDBOOK OF THE SHAPLEY VALUE</t>
  </si>
  <si>
    <t>DEEP ROCK MECHANICS: FROM RESEARCH TO ENGINEERING</t>
  </si>
  <si>
    <t>ANNALS OF SCIENCE</t>
  </si>
  <si>
    <t>SOCIAL INFLUENCE</t>
  </si>
  <si>
    <t>CANADIAN JOURNAL AMERICAN AND CARIBBEAN STUDIES</t>
  </si>
  <si>
    <t>LAW AND HUMANITIES</t>
  </si>
  <si>
    <t>SUSTAINABLE DEVELOPMENT AND INNOVATIONS IN MARINE TECHNOLOGIES</t>
  </si>
  <si>
    <t>JOURNAL OF MARKETING CHANNELS</t>
  </si>
  <si>
    <t>STUDIES IN THE HISTORY OF GARDENS &amp; DESIGNED LANDSCAPES</t>
  </si>
  <si>
    <t>JOURNAL OF MEDIA AND RELIGION</t>
  </si>
  <si>
    <t>IRISH STUDIES REVIEW</t>
  </si>
  <si>
    <t>WASAFIRI</t>
  </si>
  <si>
    <t>HANDBOOK OF INFECTIOUS DISEASE DATA ANALYSIS</t>
  </si>
  <si>
    <t>TOPICAL ISSUES OF RATIONAL USE OF NATURAL RESOURCES</t>
  </si>
  <si>
    <t>HANDBOOK OF ENVIRONMENTAL AND ECOLOGICAL STATISTICS</t>
  </si>
  <si>
    <t>WORD-JOURNAL OF THE INTERNATIONAL LINGUISTIC ASSOCIATION</t>
  </si>
  <si>
    <t>WORD &amp; IMAGE</t>
  </si>
  <si>
    <t>EUROPEAN LEGACY-TOWARD NEW PARADIGMS</t>
  </si>
  <si>
    <t>WOMENS WRITING</t>
  </si>
  <si>
    <t>ARCHAEOLOGICAL JOURNAL</t>
  </si>
  <si>
    <t>NEW REVIEW OF FILM AND TELEVISION STUDIES</t>
  </si>
  <si>
    <t>PUBLIC ARCHAEOLOGY</t>
  </si>
  <si>
    <t>GERMANIC REVIEW</t>
  </si>
  <si>
    <t>SOULS</t>
  </si>
  <si>
    <t>HANDBOOK OF MIXTURE ANALYSIS</t>
  </si>
  <si>
    <t>INSIDE BLOCKCHAIN, BITCOIN, AND CRYPTOCURRENCIES</t>
  </si>
  <si>
    <t>LIFESTYLE MEDICINE, 3RD EDITION</t>
  </si>
  <si>
    <t>JOURNAL OF CHINESE CINEMAS</t>
  </si>
  <si>
    <t>CANADIAN SOCIETY OF FORENSIC SCIENCE JOURNAL</t>
  </si>
  <si>
    <t>MAGNESIUM AND ITS ALLOYS: TECHNOLOGY AND APPLICATIONS</t>
  </si>
  <si>
    <t>EXEMPLARIA-MEDIEVAL EARLY MODERN THEORY</t>
  </si>
  <si>
    <t>MARINERS MIRROR</t>
  </si>
  <si>
    <t>TRANSNATIONAL SCREENS</t>
  </si>
  <si>
    <t>STANISLAVSKI STUDIES</t>
  </si>
  <si>
    <t>CONTEMPORARY BUDDHISM</t>
  </si>
  <si>
    <t>DIABETIC FOOT &amp; ANKLE</t>
  </si>
  <si>
    <t>PSYCHOANALYTIC SOCIAL WORK</t>
  </si>
  <si>
    <t>INTERNATIONAL JOURNAL OF PHILOSOPHY AND THEOLOGY</t>
  </si>
  <si>
    <t>ACTA BOREALIA</t>
  </si>
  <si>
    <t>NINETEENTH-CENTURY CONTEXTS-AN INTERDISCIPLINARY JOURNAL</t>
  </si>
  <si>
    <t>STUDIES IN THEATRE AND PERFORMANCE</t>
  </si>
  <si>
    <t>PLANT-SOIL SLOPE INTERACTION</t>
  </si>
  <si>
    <t>SCIENCE ACTIVITIES-PROJECTS AND CURRICULUM IDEAS IN STEM CLASSROOMS</t>
  </si>
  <si>
    <t>BIOTECHNOLOGY AND GENETIC ENGINEERING REVIEWS, VOL 35, NO 2</t>
  </si>
  <si>
    <t>HOME CULTURES</t>
  </si>
  <si>
    <t>JOURNAL OF POPULAR FILM AND TELEVISION</t>
  </si>
  <si>
    <t>NEW ZEALAND ENTOMOLOGIST</t>
  </si>
  <si>
    <t>CANADIAN SLAVONIC PAPERS</t>
  </si>
  <si>
    <t>GEODINAMICA ACTA</t>
  </si>
  <si>
    <t>FOLK LIFE-JOURNAL OF ETHNOLOGICAL STUDIES</t>
  </si>
  <si>
    <t>JOURNAL OF TOURISM HISTORY</t>
  </si>
  <si>
    <t>JOURNAL OF MODERN CHINESE HISTORY</t>
  </si>
  <si>
    <t>HANDBOOK OF APPROXIMATE BAYESIAN COMPUTATION</t>
  </si>
  <si>
    <t>RIBAGUA-REVISTA IBEROAMERICANA DEL AGUA</t>
  </si>
  <si>
    <t>WOMEN-A CULTURAL REVIEW</t>
  </si>
  <si>
    <t>BRITISH JOURNAL FOR THE HISTORY OF MATHEMATICS</t>
  </si>
  <si>
    <t>POST-MEDIEVAL ARCHAEOLOGY</t>
  </si>
  <si>
    <t>TERRAE INCOGNITAE-THE JOURNAL OF THE SOCIETY FOR THE HISTORY OF DISCOVERIES</t>
  </si>
  <si>
    <t>BIOLOGY AND EVOLUTION OF THE MOLLUSCA, VOL 1</t>
  </si>
  <si>
    <t>JOURNAL OF JEWISH EDUCATION</t>
  </si>
  <si>
    <t>SCIENCE &amp; GLOBAL SECURITY</t>
  </si>
  <si>
    <t>ENGLISH ACADEMY REVIEW-SOUTHERN AFRICAN JOURNAL OF ENGLISH STUDIES</t>
  </si>
  <si>
    <t>CALIFORNIA ARCHAEOLOGY</t>
  </si>
  <si>
    <t>DIX-NEUF</t>
  </si>
  <si>
    <t>JOURNAL OF CONFLICT ARCHAEOLOGY</t>
  </si>
  <si>
    <t>INTERNATIONAL FORUM OF PSYCHOANALYSIS</t>
  </si>
  <si>
    <t>PATHOBIOLOGY OF AGING AND AGE-RELATED DISEASES</t>
  </si>
  <si>
    <t>ENGLISH STUDIES IN AFRICA</t>
  </si>
  <si>
    <t>DRESS-THE JOURNAL OF THE COSTUME SOCIETY OF AMERICA</t>
  </si>
  <si>
    <t>COMPARATIVE AND CONTINENTAL PHILOSOPHY</t>
  </si>
  <si>
    <t>ART JOURNAL</t>
  </si>
  <si>
    <t>ORTHODONTIC WAVES</t>
  </si>
  <si>
    <t>PROSE STUDIES-HISTORY THEORY CRITICISM</t>
  </si>
  <si>
    <t>LITURGY</t>
  </si>
  <si>
    <t>PHOTOGRAPHY AND CULTURE</t>
  </si>
  <si>
    <t>INTERNATIONAL JOURNAL OF AFRICAN RENAISSANCE STUDIES</t>
  </si>
  <si>
    <t>REFORMATION &amp; RENAISSANCE REVIEW</t>
  </si>
  <si>
    <t>HANDBOOK OF CONSERVATION AGRICULTURE, VOL 1: AGRICULTURAL IMPACTS OF CLIMATE CHANGE</t>
  </si>
  <si>
    <t>LANGUAGE &amp; HISTORY</t>
  </si>
  <si>
    <t>HISTORY;LANGUAGE &amp; LINGUISTICS;LINGUISTICS</t>
  </si>
  <si>
    <t>GIS-BASED SIMULATION AND ANALYSIS OF INTRA-URBAN COMMUTING</t>
  </si>
  <si>
    <t>ETHNOARCHAEOLOGY</t>
  </si>
  <si>
    <t>HANDBOOK OF CONSERVATION AGRICULTURE, VOL 2: APPLIED AGRICULTURAL PRACTICES FOR MITIGATING CLIMATE CHANGE</t>
  </si>
  <si>
    <t>JOURNAL OF PASTORAL THEOLOGY</t>
  </si>
  <si>
    <t>JOURNAL OF AESTHETICS &amp; CULTURE</t>
  </si>
  <si>
    <t>IMAGO MUNDI-THE INTERNATIONAL JOURNAL FOR THE HISTORY OF CARTOGRAPHY</t>
  </si>
  <si>
    <t>GEOGRAPHY;HISTORY;HISTORY &amp; PHILOSOPHY OF SCIENCE;HISTORY OF SOCIAL SCIENCES</t>
  </si>
  <si>
    <t>JOURNAL OF THE BRITISH ARCHAEOLOGICAL ASSOCIATION</t>
  </si>
  <si>
    <t>BUSINESS INTELLIGENCE AND ANALYTICS IN SMALL AND MEDIUM ENTERPRISES</t>
  </si>
  <si>
    <t>OPTIMIZATION USING EVOLUTIONARY ALGORITHMS AND METAHEURISTICS: APPLICATIONS IN ENGINEERING</t>
  </si>
  <si>
    <t>BLACK THEOLOGY</t>
  </si>
  <si>
    <t>JOURNAL OF LEGAL HISTORY</t>
  </si>
  <si>
    <t>HISTORY OF PHOTOGRAPHY</t>
  </si>
  <si>
    <t>ACTA OTO-LARYNGOLOGICA CASE REPORTS</t>
  </si>
  <si>
    <t>PSYCHOLOGICAL PERSPECTIVES-A QUARTERLY JOURNAL OF JUNGIAN THOUGHT</t>
  </si>
  <si>
    <t>REVIEWS IN ANTHROPOLOGY</t>
  </si>
  <si>
    <t>HANDBOOK ON SPRAY DRYING APPLICATIONS FOR FOOD INDUSTRIES</t>
  </si>
  <si>
    <t>HISPANIC RESEARCH JOURNAL-IBERIAN AND LATIN AMERICAN STUDIES</t>
  </si>
  <si>
    <t>TEXTILE HISTORY</t>
  </si>
  <si>
    <t>INTERNATIONAL JOURNAL FOR THE STUDY OF THE CHRISTIAN CHURCH</t>
  </si>
  <si>
    <t>JOURNAL OF IBERIAN AND LATIN AMERICAN STUDIES</t>
  </si>
  <si>
    <t>JOURNAL OF FAMILY TRAUMA CHILD CUSTODY &amp; CHILD DEVELOPMENT</t>
  </si>
  <si>
    <t>ITALIANIST</t>
  </si>
  <si>
    <t>ESSENTIALS OF BLOCKCHAIN TECHNOLOGY</t>
  </si>
  <si>
    <t>VERNACULAR ARCHITECTURE</t>
  </si>
  <si>
    <t>GEOTECHNICS FUNDAMENTALS AND APPLICATIONS IN CONSTRUCTION: NEW MATERIALS, STRUCTURES, TECHNOLOGIES AND CALCULATIONS</t>
  </si>
  <si>
    <t>LEGAL ETHICS</t>
  </si>
  <si>
    <t>BRONTE STUDIES</t>
  </si>
  <si>
    <t>LITERATURE, BRITISH ISLES</t>
  </si>
  <si>
    <t>SYMBOLAE OSLOENSES</t>
  </si>
  <si>
    <t>CLASSICS</t>
  </si>
  <si>
    <t>THREE-DIMENSIONAL MAGNONICS: LAYERED, MICRO- AND NANOSTRUCTURES</t>
  </si>
  <si>
    <t>HANDBOOK OF BIOMARKERS AND PRECISION MEDICINE</t>
  </si>
  <si>
    <t>ARCHITECTURAL THEORY REVIEW</t>
  </si>
  <si>
    <t>MUSEUM HISTORY JOURNAL</t>
  </si>
  <si>
    <t>AMERICAN JOURNALISM</t>
  </si>
  <si>
    <t>SUSTAINABLE DEVELOPMENT GOALS CONNECTIVITY DILEMMA: LAND AND GEOSPATIAL INFORMATION FOR URBAN AND RURAL RESILIENCE</t>
  </si>
  <si>
    <t>TEXTILES, IDENTITY AND INNOVATION: DESIGN THE FUTURE</t>
  </si>
  <si>
    <t>FRONTIERS IN LIFE SCIENCE</t>
  </si>
  <si>
    <t>ASIA PACIFIC TRANSLATION AND INTERCULTURAL STUDIES</t>
  </si>
  <si>
    <t>KIVA-JOURNAL OF SOUTHWESTERN ANTHROPOLOGY AND HISTORY</t>
  </si>
  <si>
    <t>THEOLOGY &amp; SEXUALITY</t>
  </si>
  <si>
    <t>SCRUTINY2-ISSUES IN ENGLISH STUDIES IN SOUTHERN AFRICA</t>
  </si>
  <si>
    <t>JOURNAL OF THE MUSICAL ARTS IN AFRICA</t>
  </si>
  <si>
    <t>SPINTRONICS HANDBOOK: SPIN TRANSPORT AND MAGNETISM, VOL 1: METALLIC SPINTRONICS, 2ND EDITION</t>
  </si>
  <si>
    <t>TRANSLATION REVIEW</t>
  </si>
  <si>
    <t>PSYCHOANALYTIC STUDY OF THE CHILD, VOL 72</t>
  </si>
  <si>
    <t>CHINESE HISTORICAL REVIEW</t>
  </si>
  <si>
    <t>JUNG JOURNAL-CULTURE &amp; PSYCHE</t>
  </si>
  <si>
    <t>STUDIES IN RUSSIAN AND SOVIET CINEMA</t>
  </si>
  <si>
    <t>HISTORIAN</t>
  </si>
  <si>
    <t>JOURNAL OF ISRAELI HISTORY</t>
  </si>
  <si>
    <t>HANDBOOK OF FOOD ENGINEERING, 3RD EDITION</t>
  </si>
  <si>
    <t>SOUTH ASIAN STUDIES</t>
  </si>
  <si>
    <t>COGENT PHYSICS</t>
  </si>
  <si>
    <t>ITALIAN CULTURE</t>
  </si>
  <si>
    <t>COMPARATIVE AMERICAN STUDIES</t>
  </si>
  <si>
    <t>TOPICAL ISSUES OF RATIONAL USE OF NATURAL RESOURCES 2019, VOL 1</t>
  </si>
  <si>
    <t>MONUMENTA SERICA-JOURNAL OF ORIENTAL STUDIES</t>
  </si>
  <si>
    <t>JOURNAL OF MUSICOLOGICAL RESEARCH</t>
  </si>
  <si>
    <t>AMERICAN NINETEENTH CENTURY HISTORY</t>
  </si>
  <si>
    <t>ARTIFICIAL INTELLIGENCE IN MEDICAL IMAGING: FROM THEORY TO CLINICAL PRACTICE</t>
  </si>
  <si>
    <t>OXFORD GERMAN STUDIES</t>
  </si>
  <si>
    <t>SOUTH AFRICAN THEATRE JOURNAL</t>
  </si>
  <si>
    <t>LIT-LITERATURE INTERPRETATION THEORY</t>
  </si>
  <si>
    <t>COMPARATIVE LEGAL HISTORY</t>
  </si>
  <si>
    <t>SCANDO-SLAVICA</t>
  </si>
  <si>
    <t>JOURNAL OF AESTHETICS AND PHENOMENOLOGY</t>
  </si>
  <si>
    <t>SYMPOSIUM-A QUARTERLY JOURNAL IN MODERN LITERATURES</t>
  </si>
  <si>
    <t>COHERENT OPTICS FOR ACCESS NETWORKS</t>
  </si>
  <si>
    <t>STUDIA THEOLOGICA-NORDIC JOURNAL OF THEOLOGY</t>
  </si>
  <si>
    <t>FAMILY &amp; COMMUNITY HISTORY</t>
  </si>
  <si>
    <t>RUSSIAN STUDIES IN PHILOSOPHY</t>
  </si>
  <si>
    <t>HANDBOOK OF HALAL FOOD PRODUCTION</t>
  </si>
  <si>
    <t>MUZIKI-JOURNAL OF MUSIC RESEARCH IN AFRICA</t>
  </si>
  <si>
    <t>AUSTRALIAN AND NEW ZEALAND JOURNAL OF ART</t>
  </si>
  <si>
    <t>DANCE CHRONICLE</t>
  </si>
  <si>
    <t>SCANDINAVIAN JOURNAL OF THE OLD TESTAMENT</t>
  </si>
  <si>
    <t>ROMANCE QUARTERLY</t>
  </si>
  <si>
    <t>JOURNAL OF LGBTQ ISSUES IN COUNSELING</t>
  </si>
  <si>
    <t>CATALYSIS STRUCTURE &amp; REACTIVITY</t>
  </si>
  <si>
    <t>CHINESE STUDIES IN HISTORY</t>
  </si>
  <si>
    <t>ASIAN STUDIES;HISTORY</t>
  </si>
  <si>
    <t>CONSTRUCTABILITY: A TOOL FOR PROJECT MANAGEMENT</t>
  </si>
  <si>
    <t>LUNG IMAGING AND CADX</t>
  </si>
  <si>
    <t>ADVANCES IN CHROMATOGRAPHY, VOL 56</t>
  </si>
  <si>
    <t>CURRENT WRITING-TEXT AND RECEPTION IN SOUTHERN AFRICA</t>
  </si>
  <si>
    <t>KEATS-SHELLEY REVIEW</t>
  </si>
  <si>
    <t>STUDIES IN EASTERN EUROPEAN CINEMA</t>
  </si>
  <si>
    <t>STRUCTURES AND ARCHITECTURE: BRIDGING THE GAP AND CROSSING BORDERS</t>
  </si>
  <si>
    <t>INTERNATIONAL JOURNAL FOR THE HISTORY OF ENGINEERING &amp; TECHNOLOGY</t>
  </si>
  <si>
    <t>COMPREHENSIVE CHILD AND ADOLESCENT NURSING-BUILDING EVIDENCE FOR PRACTICE</t>
  </si>
  <si>
    <t>OPEN REVIEW OF EDUCATIONAL RESEARCH</t>
  </si>
  <si>
    <t>SUSTAINABLE BUILDINGS AND STRUCTURES: BUILDING A SUSTAINABLE TOMORROW</t>
  </si>
  <si>
    <t>TOPICAL ISSUES OF RATIONAL USE OF NATURAL RESOURCES 2019, VOL 2</t>
  </si>
  <si>
    <t>STUDIES IN AUSTRALASIAN CINEMA</t>
  </si>
  <si>
    <t>HUMAN THERMAL COMFORT</t>
  </si>
  <si>
    <t>SYNTHETICS, MINERAL OILS, AND BIO-BASED LUBRICANTS: CHEMISTRY AND TECHNOLOGY, 3RD EDITION</t>
  </si>
  <si>
    <t>EARLY MODERN FRENCH STUDIES</t>
  </si>
  <si>
    <t>JOURNAL OF MODERN CRAFT</t>
  </si>
  <si>
    <t>NORTHERN HISTORY</t>
  </si>
  <si>
    <t>EMPIRICAL LIKELIHOOD METHODS IN BIOMEDICINE AND HEALTH</t>
  </si>
  <si>
    <t>EXPLICATOR</t>
  </si>
  <si>
    <t>JOURNAL OF MEDIA ECONOMICS</t>
  </si>
  <si>
    <t>COMMUNICATION;ECONOMICS</t>
  </si>
  <si>
    <t>JOURNAL OF IBERIAN AND LATIN AMERICAN RESEARCH</t>
  </si>
  <si>
    <t>TEACHING ARTIST JOURNAL</t>
  </si>
  <si>
    <t>MING STUDIES</t>
  </si>
  <si>
    <t>COMPARATIVE LITERATURE-EAST &amp; WEST</t>
  </si>
  <si>
    <t>CONJUGATED POLYMERS: PERSPECTIVE, THEORY, AND NEW MATERIALS, VOL 2, 4TH EDITION</t>
  </si>
  <si>
    <t>GEOPHAGIA: HISTORY, EPIDEMIOLOGY, AND ETIOLOGY</t>
  </si>
  <si>
    <t>MEDITERRANEAN HISTORICAL REVIEW</t>
  </si>
  <si>
    <t>CHINESE LITERATURE TODAY</t>
  </si>
  <si>
    <t>ASIAN STUDIES;LITERARY REVIEWS;LITERATURE</t>
  </si>
  <si>
    <t>JOURNAL OF STATISTICS AND DATA SCIENCE EDUCATION</t>
  </si>
  <si>
    <t>MUSICOLOGY AUSTRALIA</t>
  </si>
  <si>
    <t>EAST EUROPEAN JEWISH AFFAIRS</t>
  </si>
  <si>
    <t>FAMILY PRACTICE IN THE EASTERN MEDITERRANEAN REGION: UNIVERSAL HEALTH COVERAGE AND QUALITY PRIMARY CARE</t>
  </si>
  <si>
    <t>JOURNAL OF LANGUAGE LITERATURE AND CULTURE</t>
  </si>
  <si>
    <t>STUDIES IN CHINESE RELIGIONS</t>
  </si>
  <si>
    <t>SLAVONICA</t>
  </si>
  <si>
    <t>QUANTUM MECHANICS OF CHARGED PARTICLE BEAM OPTICS: UNDERSTANDING DEVICES FROM ELECTRON MICROSCOPES TO PARTICLE ACCELERATORS</t>
  </si>
  <si>
    <t>YORKSHIRE ARCHAEOLOGICAL JOURNAL</t>
  </si>
  <si>
    <t>CRITICAL AND RARE EARTH ELEMENTS: RECOVERY FROM SECONDARY RESOURCES</t>
  </si>
  <si>
    <t>KONSTHISTORISK TIDSKRIFT</t>
  </si>
  <si>
    <t>REFORMATION</t>
  </si>
  <si>
    <t>JOURNAL OF EARLY CHRISTIAN HISTORY</t>
  </si>
  <si>
    <t>OXIDE SPINTRONICS</t>
  </si>
  <si>
    <t>SPINTRONICS HANDBOOK: SPIN TRANSPORT AND MAGNETISM, VOL 2: SEMICONDUCTOR SPINTRONICS, 2ND EDITION</t>
  </si>
  <si>
    <t>INDUSTRIAL ARCHAEOLOGY REVIEW</t>
  </si>
  <si>
    <t>DE ARTE</t>
  </si>
  <si>
    <t>SCIENCE ACTIVITIES</t>
  </si>
  <si>
    <t>LHB-HYDROSCIENCE JOURNAL</t>
  </si>
  <si>
    <t>ARMS &amp; ARMOUR</t>
  </si>
  <si>
    <t>BIOTECHNOLOGY AND GENETIC ENGINEERING REVIEWS, VOL 36, NO 1</t>
  </si>
  <si>
    <t>INTERNAL COMBUSTION ENGINES AND POWERTRAIN SYSTEMS FOR FUTURE TRANSPORT 2019</t>
  </si>
  <si>
    <t>JOURNAL OF STATISTICS AND MANAGEMENT SYSTEMS</t>
  </si>
  <si>
    <t>FRENCH SCREEN STUDIES</t>
  </si>
  <si>
    <t>IMMIGRANTS AND MINORITIES</t>
  </si>
  <si>
    <t>WORKING POSTURE ASSESSMENT: THE TACOS (TIME-BASED ASSESSMENT COMPUTERIZED STRATEGY) METHOD</t>
  </si>
  <si>
    <t>LIBRARY COLLECTIONS ACQUISITIONS &amp; TECHNICAL SERVICES</t>
  </si>
  <si>
    <t>CONTEMPORARY ART AND DISABILITY STUDIES</t>
  </si>
  <si>
    <t>MEDIEVAL MYSTICAL THEOLOGY</t>
  </si>
  <si>
    <t>HYDRODYNAMIC DESIGN AND ASSESSMENT OF WATER AND WASTEWATER TREATMENT UNITS</t>
  </si>
  <si>
    <t>INTERNATIONAL JOURNAL OF SYSTEMIC THERAPY</t>
  </si>
  <si>
    <t>HANDBOOK OF MELLIN TRANSFORMS</t>
  </si>
  <si>
    <t>MIDLAND HISTORY</t>
  </si>
  <si>
    <t>CHITIN- AND CHITOSAN-BASED BIOCOMPOSITES FOR FOOD PACKAGING APPLICATIONS</t>
  </si>
  <si>
    <t>GODDARD GUIDE TO ARTHROPODS OF MEDICAL IMPORTANCE, 7TH EDITION</t>
  </si>
  <si>
    <t>STUDIES IN FRENCH CINEMA</t>
  </si>
  <si>
    <t>DESIGN GUIDE FOR CONCRETE-FILLED DOUBLE SKIN STEEL TUBULAR STRUCTURES</t>
  </si>
  <si>
    <t>METABOLIC THERAPIES IN ORTHOPEDICS, 2ND EDITION</t>
  </si>
  <si>
    <t>SPANISH JOURNAL OF FINANCE AND ACCOUNTING-REVISTA ESPANOLA DE FINANCIACION Y CONTABILIDAD</t>
  </si>
  <si>
    <t>LUXURY-HISTORY CULTURE CONSUMPTION</t>
  </si>
  <si>
    <t>IBSEN STUDIES</t>
  </si>
  <si>
    <t>PHYSICAL PROPERTIES OF DIAMOND AND SAPPHIRE</t>
  </si>
  <si>
    <t>BIODENTAL ENGINEERING V</t>
  </si>
  <si>
    <t>ASSESSING BACTERIAL GROWTH POTENTIAL IN SEAWATER REVERSE OSMOSIS PRETREATMENT: METHOD DEVELOPMENT AND APPLICATIONS</t>
  </si>
  <si>
    <t>INTERIORS-DESIGN ARCHITECTURE CULTURE</t>
  </si>
  <si>
    <t>DISTRIBUTED REAL-TIME ARCHITECTURE FOR MIXED-CRITICALITY SYSTEMS</t>
  </si>
  <si>
    <t>HANDBOOK OF ALGAL TECHNOLOGIES AND PHYTOCHEMICALS, VOL I: FOOD, HEALTH AND NUTRACEUTICAL APPLICATIONS</t>
  </si>
  <si>
    <t>ASPHALT MIXTURE SELECTION</t>
  </si>
  <si>
    <t>DEFROSTING ANCIENT MICROBES: EMERGING GENOMES IN A WARMER WORLD</t>
  </si>
  <si>
    <t>TRANSPORT PHENOMENA IN DISPERSED MEDIA</t>
  </si>
  <si>
    <t>DATA DRIVEN APPROACHES FOR HEALTHCARE: MACHINE LEARNING FOR IDENTIFYING HIGH UTILIZERS</t>
  </si>
  <si>
    <t>ACTIVISM IN ARCHITECTURE: BRIGHT DREAMS OF PASSIVE ENERGY DESIGN</t>
  </si>
  <si>
    <t>BIOTECHNOLOGY AND GENETIC ENGINEERING REVIEWS, VOL 36, NO 2</t>
  </si>
  <si>
    <t>ENGINEERING, INFORMATION AND AGRICULTURAL TECHNOLOGY IN THE GLOBAL DIGITAL REVOLUTION</t>
  </si>
  <si>
    <t>CENTRAL EUROPE</t>
  </si>
  <si>
    <t>CONTROL OF NONLINEAR SYSTEMS VIA PI, PD AND PID: STABILITY AND PERFORMANCE</t>
  </si>
  <si>
    <t>TROPICAL WETLANDS - INNOVATION IN MAPPING AND MANAGEMENT</t>
  </si>
  <si>
    <t>SYSTEMS-LEVEL MODELLING OF MICROBIAL COMMUNITIES: THEORY AND PRACTICE</t>
  </si>
  <si>
    <t>CATHODIC PROTECTION FOR REINFORCED CONCRETE STRUCTURES</t>
  </si>
  <si>
    <t>HANDBOOK OF NUTRACEUTICALS AND FUNCTIONAL FOODS, 3RD EDITION</t>
  </si>
  <si>
    <t>HANDBOOK OF MITOCHONDRIAL DYSFUNCTION</t>
  </si>
  <si>
    <t>PUBLICATIONS OF THE ENGLISH GOETHE SOCIETY</t>
  </si>
  <si>
    <t>INFINITE ANIMATION: THE LIFE AND WORK OF ADAM BECKETT</t>
  </si>
  <si>
    <t>RUSSIAN STUDIES IN LITERATURE</t>
  </si>
  <si>
    <t>MODERN ENGINEERED BAMBOO STRUCTURES</t>
  </si>
  <si>
    <t>SIXTIES-A JOURNAL OF HISTORY POLITICS AND CULTURE</t>
  </si>
  <si>
    <t>INTERFACIAL PHYSICAL CHEMISTRY OF HIGH-TEMPERATURE MELTS</t>
  </si>
  <si>
    <t>MYCOLOGY-AN INTERNATIONAL JOURNAL ON FUNGAL BIOLOGY</t>
  </si>
  <si>
    <t>DURABILITY OF REINFORCED CONCRETE STRUCTURES</t>
  </si>
  <si>
    <t>MEDIEVAL SERMON STUDIES</t>
  </si>
  <si>
    <t>EARLY MEDIEVAL CHINA</t>
  </si>
  <si>
    <t>VALUE OF USING HYDROLOGICAL DATASETS FOR WATER ALLOCATION DECISIONS: EARTH OBSERVATIONS, HYDROLOGICAL MODELS AND SEASONAL FORECASTS</t>
  </si>
  <si>
    <t>ROME AND THE LEGACY OF LOUIS I. KAHN</t>
  </si>
  <si>
    <t>HADRON FORM FACTORS</t>
  </si>
  <si>
    <t>TOBACCO CESSATION: A PRACTICE MANUAL FOR PRIMARY CARE PHYSICIANS</t>
  </si>
  <si>
    <t>BUSINESS INNOVATION AND DEVELOPMENT IN EMERGING ECONOMIES</t>
  </si>
  <si>
    <t>SOLID STATE COMPOSITES AND HYBRID SYSTEMS: FUNDAMENTALS AND APPLICATIONS</t>
  </si>
  <si>
    <t>ADVANCING RULE OF LAW IN A GLOBAL CONTEXT</t>
  </si>
  <si>
    <t>HUMAN PERFORMANCE, WORKLOAD, AND SITUATIONAL AWARENESS HANDBOOK: HUMAN PERFORMANCE AND SITUATION AWARENESS MEASURES, 3RD EDITION</t>
  </si>
  <si>
    <t>MONOGRAPH ON BRACHYSTELMA AND CEROPEGIA IN INDIA</t>
  </si>
  <si>
    <t>SPINTRONICS HANDBOOK: SPIN TRANSPORT AND MAGNETISM: NANOSCALE SPINTRONICS AND APPLICATIONS, VOL 3, 2ND EDITION</t>
  </si>
  <si>
    <t>SOCIETY HEALTH &amp; VULNERABILITY</t>
  </si>
  <si>
    <t>ROMANCE STUDIES</t>
  </si>
  <si>
    <t>HANDBOOK OF FLEXIBLE AND STRETCHABLE ELECTRONICS</t>
  </si>
  <si>
    <t>INTRODUCTION TO UNIFIED STRENGTH THEORY</t>
  </si>
  <si>
    <t>ORIGIN OF TEMPORAL (T GREATER THAN 0) UNIVERSE: CONNECTING WITH RELATIVITY, ENTROPY, COMMUNICATION, AND QUANTUM MECHANICS</t>
  </si>
  <si>
    <t>SOILBORNE MICROBIAL PLANT PATHOGENS AND DISEASE MANAGEMENT, VOL 1: NATURE AND BIOLOGY</t>
  </si>
  <si>
    <t>EFFECTS OF WETLAND CONVERSION TO FARMING ON WATER QUALITY AND SEDIMENT AND NUTRIENT RETENTION IN A TROPICAL CATCHMENT</t>
  </si>
  <si>
    <t>ANALYTIC METHODS FOR COAGULATION-FRAGMENTATION MODELS, VOL I</t>
  </si>
  <si>
    <t>VACLAV TROJAN: MUSIC COMPOSITION IN CZECH ANIMATED FILMS</t>
  </si>
  <si>
    <t>PRIMARY HEALTH CARE AROUND THE WORLD: RECOMMENDATIONS FOR INTERNATIONAL POLICY AND DEVELOPMENT</t>
  </si>
  <si>
    <t>APPLIED AND SYSTEMIC-STRUCTURAL ACTIVITY THEORY: ADVANCES IN STUDIES OF HUMAN PERFORMANCE</t>
  </si>
  <si>
    <t>LATTICE POINT IDENTITIES AND SHANNON-TYPE SAMPLING</t>
  </si>
  <si>
    <t>MUSEUMS &amp; SOCIAL ISSUES-A JOURNAL OF REFLECTIVE DISCOURSE</t>
  </si>
  <si>
    <t>HUMAN DIMENSIONS OF CYBERSECURITY</t>
  </si>
  <si>
    <t>ECOLOGICAL MODELLING OF RIVER-WETLAND SYSTEMS: A CASE STUDY FOR THE ABRAS DE MANTEQUILLA WETLAND IN ECUADOR</t>
  </si>
  <si>
    <t>ARCHITECTING FAIL-SAFE SUPPLY NETWORKS</t>
  </si>
  <si>
    <t>CONTEMPORARY CHINESE THOUGHT</t>
  </si>
  <si>
    <t>PHENOMENOLOGICAL CREEP MODELS OF COMPOSITES AND NANOMATERIALS: DETERMINISTIC AND PROBABILISTIC APPROACH</t>
  </si>
  <si>
    <t>ADVANCED ENVIRONMENTAL MONITORING WITH REMOTE SENSING TIME SERIES DATA AND R</t>
  </si>
  <si>
    <t>INQUIRY-BASED SCIENCE EDUCATION</t>
  </si>
  <si>
    <t>SPOTLIGHT ON THE HISTORY OF ANCIENT EGYPTIAN MEDICINE</t>
  </si>
  <si>
    <t>MIDDLE EASTERN LITERATURES</t>
  </si>
  <si>
    <t>ANALYTIC METHODS FOR COAGULATION-FRAGMENTATION MODELS, VOL II</t>
  </si>
  <si>
    <t>DIVERSE QUANTIZATION PHENOMENA IN LAYERED MATERIALS</t>
  </si>
  <si>
    <t>INHOMOGENEOUS RANDOM EVOLUTIONS AND THEIR APPLICATIONS</t>
  </si>
  <si>
    <t>COMBINING GREEN-BLUE-GREY INFRASTRUCTURE FOR FLOOD MITIGATION AND ENHANCEMENT OF CO-BENEFITS</t>
  </si>
  <si>
    <t>HANDBOOK OF ALGAL TECHNOLOGIES AND PHYTOCHEMICALS, VOL II: PHYCOREMEDIATION, BIOFUELS AND GLOBAL BIOMASS PRODUCTION</t>
  </si>
  <si>
    <t>BUILDINGS USED: HUMAN INTERACTIONS WITH ARCHITECTURE</t>
  </si>
  <si>
    <t>INTEGRATED POLLUTION PREVENTION AND CONTROL FOR THE MUNICIPAL WATER CYCLE IN A RIVER BASIN CONTEXT: VALIDATION OF THE THREE-STEP STRATEGIC APPROACH</t>
  </si>
  <si>
    <t>INVERSE SCATTERING PROBLEMS AND THEIR APPLICATION TO NONLINEAR INTEGRABLE EQUATIONS</t>
  </si>
  <si>
    <t>EXPERIMENTAL AND THEORETICAL STUDY OF STRENGTH AND STABILITY OF SOIL</t>
  </si>
  <si>
    <t>CORRECTION OF DIFFERENTIAL SETTLEMENTS IN MEXICO CITY'S METROPOLITAN CATHEDRAL AND SAGRARIO CHURCH</t>
  </si>
  <si>
    <t>CORROSION ANALYSIS</t>
  </si>
  <si>
    <t>MONITORING THE HEALTH OF POPULATIONS BY TRACKING DISEASE OUTBREAKS: SAVING HUMANITY FROM THE NEXT PLAGUE</t>
  </si>
  <si>
    <t>IMPROVED HYDROLOGICAL UNDERSTANDING OF A SEMI-ARID SUBTROPICAL TRANSBOUNDARY BASIN USING MULTIPLE TECHNIQUES - THE INCOMATI RIVER BASIN</t>
  </si>
  <si>
    <t>GENOMICS DATA ANALYSIS: FALSE DISCOVERY RATES AND EMPIRICAL BAYES METHODS</t>
  </si>
  <si>
    <t>UNSATURATED SOIL MECHANICS WITH PROBABILITY AND STATISTICS</t>
  </si>
  <si>
    <t>AFRICAN HISTORICAL REVIEW</t>
  </si>
  <si>
    <t>CONSTRUCTED WETLANDS: HYDRAULIC DESIGN</t>
  </si>
  <si>
    <t>HANDBOOK OF HUMIDITY MEASUREMENT: METHODS, MATERIALS AND TECHNOLOGIES: VOL 2: ELECTRONIC AND ELECTRICAL HUMIDITY SENSORS</t>
  </si>
  <si>
    <t>UNDERSTANDING THE IMPACT OF HUMAN INTERVENTIONS ON THE HYDROLOGY OF NILE BASIN HEADWATERS, THE CASE OF UPPER TEKEZE CATCHMENTS</t>
  </si>
  <si>
    <t>SOILBORNE MICROBIAL PLANT PATHOGENS AND DISEASE MANAGEMENT, VOL 2: MANAGEMENT OF CROP DISEASES</t>
  </si>
  <si>
    <t>INNOVATIVE WIND TURBINES: AN ILLUSTRATED GUIDEBOOK</t>
  </si>
  <si>
    <t>QUANTUM FIELD THEORY: FEYNMAN PATH INTEGRALS AND DIAGRAMMATIC TECHNIQUES IN CONDENSED MATTER</t>
  </si>
  <si>
    <t>ACCELERATOR RADIATION PHYSICS FOR PERSONNEL AND ENVIRONMENTAL PROTECTION</t>
  </si>
  <si>
    <t>OPTIMISATION OF DYNAMIC HETEROGENEOUS RAINFALL SENSOR NETWORKS IN THE CONTEXT OF CITIZEN OBSERVATORIES</t>
  </si>
  <si>
    <t>CONTROL SYSTEM ANALYSIS AND IDENTIFICATION WITH MATLAB(R): BLOCK PULSE AND RELATED ORTHOGONAL FUNCTIONS</t>
  </si>
  <si>
    <t>21ST CENTURY INNOVATION IN MUSIC EDUCATION</t>
  </si>
  <si>
    <t>ANAEROBIC TREATMENT AND RESOURCE RECOVERY FROM METHANOL RICH WASTE GASES AND WASTEWATERS</t>
  </si>
  <si>
    <t>MULTI-SKILLED DESIGNER: A COGNITIVE FOUNDATION FOR INCLUSIVE ARCHITECTURAL THINKING</t>
  </si>
  <si>
    <t>MAGNESIUM: FROM RESOURCES TO PRODUCTION</t>
  </si>
  <si>
    <t>SPON'S ARCHITECTS' AND BUILDERS' PRICE BOOK, 144TH EDITION</t>
  </si>
  <si>
    <t>REVIEW-LITERATURE AND ARTS OF THE AMERICAS</t>
  </si>
  <si>
    <t>HANDBOOK OF PHARMACEUTICAL MANUFACTURING FORMULATIONS, 3RD EDITION</t>
  </si>
  <si>
    <t>HUMAN PERFORMANCE, WORKLOAD, AND SITUATIONAL AWARENESS MEASURES HANDBOOK: WORKLOAD MEASURES, 3RD EDITION</t>
  </si>
  <si>
    <t>TEACHING AND DESIGNING IN DETROIT: TEN WOMEN ON PEDAGOGY AND PRACTICE</t>
  </si>
  <si>
    <t>COGENT GEOSCIENCE</t>
  </si>
  <si>
    <t>BIOLOGY AND EVOLUTION OF THE MOLLUSCA, VOL 2</t>
  </si>
  <si>
    <t>ARCHITECTURE AND SILENCE</t>
  </si>
  <si>
    <t>NUCLEIC ACIDS RESEARCH</t>
  </si>
  <si>
    <t>MONTHLY NOTICES OF THE ROYAL ASTRONOMICAL SOCIETY</t>
  </si>
  <si>
    <t>CLINICAL INFECTIOUS DISEASES</t>
  </si>
  <si>
    <t>EUROPEAN HEART JOURNAL</t>
  </si>
  <si>
    <t>BIOINFORMATICS</t>
  </si>
  <si>
    <t>BIOCHEMICAL RESEARCH METHODS;BIOTECHNOLOGY &amp; APPLIED MICROBIOLOGY;COMPUTER SCIENCE, INTERDISCIPLINARY APPLICATIONS;MATHEMATICAL &amp; COMPUTATIONAL BIOLOGY;MATHEMATICS, INTERDISCIPLINARY APPLICATIONS;STATISTICS &amp; PROBABILITY</t>
  </si>
  <si>
    <t>JOURNAL OF INFECTIOUS DISEASES</t>
  </si>
  <si>
    <t>JOURNAL OF EXPERIMENTAL BOTANY</t>
  </si>
  <si>
    <t>BRAIN</t>
  </si>
  <si>
    <t>PLANT PHYSIOLOGY</t>
  </si>
  <si>
    <t>JOURNAL OF ANTIMICROBIAL CHEMOTHERAPY</t>
  </si>
  <si>
    <t>BRIEFINGS IN BIOINFORMATICS</t>
  </si>
  <si>
    <t>ONCOLOGIST</t>
  </si>
  <si>
    <t>NATIONAL SCIENCE REVIEW</t>
  </si>
  <si>
    <t>BRITISH JOURNAL OF SURGERY</t>
  </si>
  <si>
    <t>CARDIOVASCULAR RESEARCH</t>
  </si>
  <si>
    <t>AMERICAN JOURNAL OF CLINICAL NUTRITION</t>
  </si>
  <si>
    <t>CEREBRAL CORTEX</t>
  </si>
  <si>
    <t>PLANT CELL</t>
  </si>
  <si>
    <t>BIOCHEMISTRY &amp; MOLECULAR BIOLOGY;CELL BIOLOGY;PLANT SCIENCES</t>
  </si>
  <si>
    <t>MOLECULAR BIOLOGY AND EVOLUTION</t>
  </si>
  <si>
    <t>NEUROSURGERY</t>
  </si>
  <si>
    <t>OPEN FORUM INFECTIOUS DISEASES</t>
  </si>
  <si>
    <t>JOURNALS OF GERONTOLOGY SERIES A-BIOLOGICAL SCIENCES AND MEDICAL SCIENCES</t>
  </si>
  <si>
    <t>INTERNATIONAL JOURNAL OF EPIDEMIOLOGY</t>
  </si>
  <si>
    <t>GEOPHYSICAL JOURNAL INTERNATIONAL</t>
  </si>
  <si>
    <t>EUROPEAN JOURNAL OF PREVENTIVE CARDIOLOGY</t>
  </si>
  <si>
    <t>JOURNAL OF TRAVEL MEDICINE</t>
  </si>
  <si>
    <t>INFECTIOUS DISEASES;MEDICINE, GENERAL &amp; INTERNAL;PUBLIC, ENVIRONMENTAL &amp; OCCUPATIONAL HEALTH</t>
  </si>
  <si>
    <t>HUMAN MOLECULAR GENETICS</t>
  </si>
  <si>
    <t>NEURO-ONCOLOGY</t>
  </si>
  <si>
    <t>AGE AND AGEING</t>
  </si>
  <si>
    <t>JNCI-JOURNAL OF THE NATIONAL CANCER INSTITUTE</t>
  </si>
  <si>
    <t>NEPHROLOGY DIALYSIS TRANSPLANTATION</t>
  </si>
  <si>
    <t>TRANSPLANTATION;UROLOGY &amp; NEPHROLOGY</t>
  </si>
  <si>
    <t>JOURNAL OF CROHNS &amp; COLITIS</t>
  </si>
  <si>
    <t>HUMAN REPRODUCTION</t>
  </si>
  <si>
    <t>NICOTINE &amp; TOBACCO RESEARCH</t>
  </si>
  <si>
    <t>PUBLIC, ENVIRONMENTAL &amp; OCCUPATIONAL HEALTH;SUBSTANCE ABUSE</t>
  </si>
  <si>
    <t>JOURNAL OF THE AMERICAN MEDICAL INFORMATICS ASSOCIATION</t>
  </si>
  <si>
    <t>COMPUTER SCIENCE, INFORMATION SYSTEMS;COMPUTER SCIENCE, INTERDISCIPLINARY APPLICATIONS;HEALTH CARE SCIENCES &amp; SERVICES;INFORMATION SCIENCE &amp; LIBRARY SCIENCE;MATHEMATICAL &amp; COMPUTATIONAL BIOLOGY;MEDICAL INFORMATICS</t>
  </si>
  <si>
    <t>INFLAMMATORY BOWEL DISEASES</t>
  </si>
  <si>
    <t>ADVANCES IN NUTRITION</t>
  </si>
  <si>
    <t>JOURNAL OF NUTRITION</t>
  </si>
  <si>
    <t>JOURNAL OF ANIMAL SCIENCE</t>
  </si>
  <si>
    <t>CLINICAL CHEMISTRY</t>
  </si>
  <si>
    <t>EUROPEAN JOURNAL OF CARDIO-THORACIC SURGERY</t>
  </si>
  <si>
    <t>G3-GENES GENOMES GENETICS</t>
  </si>
  <si>
    <t>SLEEP</t>
  </si>
  <si>
    <t>BEHAVIORAL SCIENCES;CLINICAL NEUROLOGY;NEUROSCIENCES;PSYCHIATRY</t>
  </si>
  <si>
    <t>EUROPACE</t>
  </si>
  <si>
    <t>EUROPEAN HEART JOURNAL-CARDIOVASCULAR IMAGING</t>
  </si>
  <si>
    <t>PAIN MEDICINE</t>
  </si>
  <si>
    <t>ANESTHESIOLOGY;MEDICINE, GENERAL &amp; INTERNAL</t>
  </si>
  <si>
    <t>HORTICULTURE RESEARCH</t>
  </si>
  <si>
    <t>GENETICS &amp; HEREDITY;HORTICULTURE;PLANT SCIENCES</t>
  </si>
  <si>
    <t>GERONTOLOGIST</t>
  </si>
  <si>
    <t>GIGASCIENCE</t>
  </si>
  <si>
    <t>SCHIZOPHRENIA BULLETIN</t>
  </si>
  <si>
    <t>STEM CELLS TRANSLATIONAL MEDICINE</t>
  </si>
  <si>
    <t>JOURNALS OF GERONTOLOGY SERIES B-PSYCHOLOGICAL SCIENCES AND SOCIAL SCIENCES</t>
  </si>
  <si>
    <t>GERIATRICS &amp; GERONTOLOGY;GERONTOLOGY;PSYCHOLOGY;PSYCHOLOGY, MULTIDISCIPLINARY</t>
  </si>
  <si>
    <t>PLANT AND CELL PHYSIOLOGY</t>
  </si>
  <si>
    <t>REVIEW OF FINANCIAL STUDIES</t>
  </si>
  <si>
    <t>GENOME BIOLOGY AND EVOLUTION</t>
  </si>
  <si>
    <t>TOXICOLOGICAL SCIENCES</t>
  </si>
  <si>
    <t>FEMS MICROBIOLOGY ECOLOGY</t>
  </si>
  <si>
    <t>BIOLOGY OF REPRODUCTION</t>
  </si>
  <si>
    <t>AMERICAN JOURNAL OF EPIDEMIOLOGY</t>
  </si>
  <si>
    <t>ANNALS OF BOTANY</t>
  </si>
  <si>
    <t>ICES JOURNAL OF MARINE SCIENCE</t>
  </si>
  <si>
    <t>STEM CELLS</t>
  </si>
  <si>
    <t>BIOTECHNOLOGY &amp; APPLIED MICROBIOLOGY;CELL &amp; TISSUE ENGINEERING;CELL BIOLOGY;DEVELOPMENTAL BIOLOGY;HEMATOLOGY;ONCOLOGY</t>
  </si>
  <si>
    <t>JOURNAL OF ECONOMIC ENTOMOLOGY</t>
  </si>
  <si>
    <t>PROGRESS OF THEORETICAL AND EXPERIMENTAL PHYSICS</t>
  </si>
  <si>
    <t>PHYSICS, MULTIDISCIPLINARY;PHYSICS, PARTICLES &amp; FIELDS</t>
  </si>
  <si>
    <t>AESTHETIC SURGERY JOURNAL</t>
  </si>
  <si>
    <t>AMERICAN JOURNAL OF CLINICAL PATHOLOGY</t>
  </si>
  <si>
    <t>BIOSCIENCE</t>
  </si>
  <si>
    <t>BIOLOGY;MULTIDISCIPLINARY SCIENCES</t>
  </si>
  <si>
    <t>EUROPEAN JOURNAL OF PUBLIC HEALTH</t>
  </si>
  <si>
    <t>CLINICAL AND EXPERIMENTAL IMMUNOLOGY</t>
  </si>
  <si>
    <t>CARCINOGENESIS</t>
  </si>
  <si>
    <t>QUARTERLY JOURNAL OF ECONOMICS</t>
  </si>
  <si>
    <t>METALLOMICS</t>
  </si>
  <si>
    <t>JOURNAL OF PHARMACY AND PHARMACOLOGY</t>
  </si>
  <si>
    <t>QJM-AN INTERNATIONAL JOURNAL OF MEDICINE</t>
  </si>
  <si>
    <t>HUMAN REPRODUCTION UPDATE</t>
  </si>
  <si>
    <t>MEDICAL MYCOLOGY</t>
  </si>
  <si>
    <t>INFECTIOUS DISEASES;MYCOLOGY;VETERINARY SCIENCES</t>
  </si>
  <si>
    <t>SYSTEMATIC BIOLOGY</t>
  </si>
  <si>
    <t>BIOSCIENCE BIOTECHNOLOGY AND BIOCHEMISTRY</t>
  </si>
  <si>
    <t>AGRONOMY;BIOCHEMISTRY &amp; MOLECULAR BIOLOGY;BIOTECHNOLOGY &amp; APPLIED MICROBIOLOGY;CHEMISTRY, APPLIED;FOOD SCIENCE &amp; TECHNOLOGY</t>
  </si>
  <si>
    <t>TREE PHYSIOLOGY</t>
  </si>
  <si>
    <t>OPERATIVE NEUROSURGERY</t>
  </si>
  <si>
    <t>JOURNAL OF MOLECULAR CELL BIOLOGY</t>
  </si>
  <si>
    <t>MODERN RHEUMATOLOGY</t>
  </si>
  <si>
    <t>JOURNAL OF PUBLIC HEALTH</t>
  </si>
  <si>
    <t>PHYSICAL THERAPY</t>
  </si>
  <si>
    <t>ORTHOPEDICS;REHABILITATION</t>
  </si>
  <si>
    <t>FEMS MICROBIOLOGY LETTERS</t>
  </si>
  <si>
    <t>EUROPEAN HEART JOURNAL-ACUTE CARDIOVASCULAR CARE</t>
  </si>
  <si>
    <t>MILITARY MEDICINE</t>
  </si>
  <si>
    <t>CLINICAL KIDNEY JOURNAL</t>
  </si>
  <si>
    <t>REVIEW OF ECONOMIC STUDIES</t>
  </si>
  <si>
    <t>JOURNAL OF MEDICAL ENTOMOLOGY</t>
  </si>
  <si>
    <t>ENTOMOLOGY;PARASITOLOGY;VETERINARY SCIENCES</t>
  </si>
  <si>
    <t>FEMS MICROBIOLOGY REVIEWS</t>
  </si>
  <si>
    <t>INTERACTIVE CARDIOVASCULAR AND THORACIC SURGERY</t>
  </si>
  <si>
    <t>JOURNAL OF THE PEDIATRIC INFECTIOUS DISEASES SOCIETY</t>
  </si>
  <si>
    <t>INFECTIOUS DISEASES;PEDIATRICS</t>
  </si>
  <si>
    <t>BEHAVIORAL ECOLOGY</t>
  </si>
  <si>
    <t>JAPANESE JOURNAL OF CLINICAL ONCOLOGY</t>
  </si>
  <si>
    <t>NUTRITION REVIEWS</t>
  </si>
  <si>
    <t>TRANSLATIONAL BEHAVIORAL MEDICINE</t>
  </si>
  <si>
    <t>HEALTH PROMOTION INTERNATIONAL</t>
  </si>
  <si>
    <t>DATABASE-THE JOURNAL OF BIOLOGICAL DATABASES AND CURATION</t>
  </si>
  <si>
    <t>ZOOLOGICAL JOURNAL OF THE LINNEAN SOCIETY</t>
  </si>
  <si>
    <t>PUBLICATIONS OF THE ASTRONOMICAL SOCIETY OF JAPAN</t>
  </si>
  <si>
    <t>JOURNAL OF INDUSTRIAL MICROBIOLOGY &amp; BIOTECHNOLOGY</t>
  </si>
  <si>
    <t>BIOLOGICAL JOURNAL OF THE LINNEAN SOCIETY</t>
  </si>
  <si>
    <t>BIOLOGY;EVOLUTIONARY BIOLOGY</t>
  </si>
  <si>
    <t>AMERICAN JOURNAL OF HEALTH-SYSTEM PHARMACY</t>
  </si>
  <si>
    <t>INTEGRATIVE AND COMPARATIVE BIOLOGY</t>
  </si>
  <si>
    <t>JOURNAL OF CONSUMER RESEARCH</t>
  </si>
  <si>
    <t>ANNALS OF BEHAVIORAL MEDICINE</t>
  </si>
  <si>
    <t>INTERNATIONAL MATHEMATICS RESEARCH NOTICES</t>
  </si>
  <si>
    <t>BRAIN COMMUNICATIONS</t>
  </si>
  <si>
    <t>AMERICAN JOURNAL OF HYPERTENSION</t>
  </si>
  <si>
    <t>SOCIAL COGNITIVE AND AFFECTIVE NEUROSCIENCE</t>
  </si>
  <si>
    <t>NEUROSCIENCES;PSYCHOLOGY;PSYCHOLOGY, EXPERIMENTAL</t>
  </si>
  <si>
    <t>BJS OPEN</t>
  </si>
  <si>
    <t>CURRENT DEVELOPMENTS IN NUTRITION</t>
  </si>
  <si>
    <t>OCCUPATIONAL MEDICINE-OXFORD</t>
  </si>
  <si>
    <t>INTERNATIONAL JOURNAL OF NEUROPSYCHOPHARMACOLOGY</t>
  </si>
  <si>
    <t>HEALTH POLICY AND PLANNING</t>
  </si>
  <si>
    <t>ENVIRONMENTAL ENTOMOLOGY</t>
  </si>
  <si>
    <t>JOURNAL OF BIOCHEMISTRY</t>
  </si>
  <si>
    <t>GLYCOBIOLOGY</t>
  </si>
  <si>
    <t>JOURNAL OF AOAC INTERNATIONAL</t>
  </si>
  <si>
    <t>CHEMISTRY, ANALYTICAL;FOOD SCIENCE &amp; TECHNOLOGY</t>
  </si>
  <si>
    <t>JOURNAL OF NEUROPATHOLOGY AND EXPERIMENTAL NEUROLOGY</t>
  </si>
  <si>
    <t>JOURNAL OF PEDIATRIC PSYCHOLOGY</t>
  </si>
  <si>
    <t>JOURNAL OF COMPUTATIONAL DESIGN AND ENGINEERING</t>
  </si>
  <si>
    <t>COMPUTER SCIENCE, INTERDISCIPLINARY APPLICATIONS;ENGINEERING, MULTIDISCIPLINARY</t>
  </si>
  <si>
    <t>JNCI CANCER SPECTRUM</t>
  </si>
  <si>
    <t>INTERNATIONAL IMMUNOLOGY</t>
  </si>
  <si>
    <t>ECONOMIC JOURNAL</t>
  </si>
  <si>
    <t>SOCIAL FORCES</t>
  </si>
  <si>
    <t>JOURNAL OF PETROLOGY</t>
  </si>
  <si>
    <t>INTERNATIONAL AFFAIRS</t>
  </si>
  <si>
    <t>RADIATION PROTECTION DOSIMETRY</t>
  </si>
  <si>
    <t>ENVIRONMENTAL SCIENCES;NUCLEAR SCIENCE &amp; TECHNOLOGY;PUBLIC, ENVIRONMENTAL &amp; OCCUPATIONAL HEALTH;RADIOLOGY, NUCLEAR MEDICINE &amp; MEDICAL IMAGING</t>
  </si>
  <si>
    <t>TRANSLATIONAL ANIMAL SCIENCE</t>
  </si>
  <si>
    <t>CONSERVATION PHYSIOLOGY</t>
  </si>
  <si>
    <t>BIODIVERSITY CONSERVATION;ECOLOGY;ENVIRONMENTAL SCIENCES;PHYSIOLOGY</t>
  </si>
  <si>
    <t>JOURNAL OF MAMMALOGY</t>
  </si>
  <si>
    <t>JOURNAL OF ANALYTICAL TOXICOLOGY</t>
  </si>
  <si>
    <t>CHEMISTRY, ANALYTICAL;TOXICOLOGY</t>
  </si>
  <si>
    <t>VIRUS EVOLUTION</t>
  </si>
  <si>
    <t>EUROPEAN HEART JOURNAL-CARDIOVASCULAR PHARMACOTHERAPY</t>
  </si>
  <si>
    <t>ALCOHOL AND ALCOHOLISM</t>
  </si>
  <si>
    <t>DISEASES OF THE ESOPHAGUS</t>
  </si>
  <si>
    <t>EUROPEAN JOURNAL OF CARDIOVASCULAR NURSING</t>
  </si>
  <si>
    <t>CARDIAC &amp; CARDIOVASCULAR SYSTEMS;NURSING</t>
  </si>
  <si>
    <t>ARCHIVES OF CLINICAL NEUROPSYCHOLOGY</t>
  </si>
  <si>
    <t>BIOSTATISTICS</t>
  </si>
  <si>
    <t>MOLECULAR HUMAN REPRODUCTION</t>
  </si>
  <si>
    <t>INTERNATIONAL JOURNAL FOR QUALITY IN HEALTH CARE</t>
  </si>
  <si>
    <t>OXFORD REVIEW OF ECONOMIC POLICY</t>
  </si>
  <si>
    <t>BRITISH JOURNAL OF SOCIAL WORK</t>
  </si>
  <si>
    <t>TRANSACTIONS OF THE ROYAL SOCIETY OF TROPICAL MEDICINE AND HYGIENE</t>
  </si>
  <si>
    <t>HUMAN REPRODUCTION OPEN</t>
  </si>
  <si>
    <t>JOURNAL OF THE EUROPEAN ECONOMIC ASSOCIATION</t>
  </si>
  <si>
    <t>JOURNAL OF INSECT SCIENCE</t>
  </si>
  <si>
    <t>CHEMICAL SENSES</t>
  </si>
  <si>
    <t>BEHAVIORAL SCIENCES;FOOD SCIENCE &amp; TECHNOLOGY;NEUROSCIENCES;PHYSIOLOGY</t>
  </si>
  <si>
    <t>JOURNAL OF BURN CARE &amp; RESEARCH</t>
  </si>
  <si>
    <t>CRITICAL CARE MEDICINE;DERMATOLOGY;SURGERY</t>
  </si>
  <si>
    <t>BRITISH JOURNAL OF CRIMINOLOGY</t>
  </si>
  <si>
    <t>REVIEW OF ASSET PRICING STUDIES</t>
  </si>
  <si>
    <t>EUROPEAN JOURNAL OF ORTHODONTICS</t>
  </si>
  <si>
    <t>TOXICOLOGY RESEARCH</t>
  </si>
  <si>
    <t>BOTANICAL JOURNAL OF THE LINNEAN SOCIETY</t>
  </si>
  <si>
    <t>JOURNAL OF APPLIED LABORATORY MEDICINE</t>
  </si>
  <si>
    <t>JOURNAL OF RADIATION RESEARCH</t>
  </si>
  <si>
    <t>BIOLOGY;ONCOLOGY;RADIOLOGY, NUCLEAR MEDICINE &amp; MEDICAL IMAGING</t>
  </si>
  <si>
    <t>INTERNATIONAL STUDIES QUARTERLY</t>
  </si>
  <si>
    <t>FEMS YEAST RESEARCH</t>
  </si>
  <si>
    <t>BIOTECHNOLOGY &amp; APPLIED MICROBIOLOGY;MICROBIOLOGY;MYCOLOGY</t>
  </si>
  <si>
    <t>JOURNAL OF ECONOMIC GEOGRAPHY</t>
  </si>
  <si>
    <t>AOB PLANTS</t>
  </si>
  <si>
    <t>FAMILY PRACTICE</t>
  </si>
  <si>
    <t>JOURNAL OF PUBLIC ADMINISTRATION RESEARCH AND THEORY</t>
  </si>
  <si>
    <t>REGENERATIVE BIOMATERIALS</t>
  </si>
  <si>
    <t>EUROPEAN HEART JOURNAL-QUALITY OF CARE AND CLINICAL OUTCOMES</t>
  </si>
  <si>
    <t>IMA JOURNAL OF NUMERICAL ANALYSIS</t>
  </si>
  <si>
    <t>ANIMAL FRONTIERS</t>
  </si>
  <si>
    <t>ANNALS OF WORK EXPOSURES AND HEALTH</t>
  </si>
  <si>
    <t>EUROPEAN HEART JOURNAL SUPPLEMENTS</t>
  </si>
  <si>
    <t>EUROPEAN HEART JOURNAL-CASE REPORTS</t>
  </si>
  <si>
    <t>GASTROENTEROLOGY REPORT</t>
  </si>
  <si>
    <t>EUROPEAN SOCIOLOGICAL REVIEW</t>
  </si>
  <si>
    <t>INDUSTRIAL AND CORPORATE CHANGE</t>
  </si>
  <si>
    <t>BIOMETRIKA</t>
  </si>
  <si>
    <t>JOURNAL OF SURGICAL CASE REPORTS</t>
  </si>
  <si>
    <t>CURRENT ZOOLOGY</t>
  </si>
  <si>
    <t>PRECISION CLINICAL MEDICINE</t>
  </si>
  <si>
    <t>PATHOGENS AND DISEASE</t>
  </si>
  <si>
    <t>BURNS &amp; TRAUMA</t>
  </si>
  <si>
    <t>DERMATOLOGY;EMERGENCY MEDICINE;SURGERY</t>
  </si>
  <si>
    <t>BRIEFINGS IN FUNCTIONAL GENOMICS</t>
  </si>
  <si>
    <t>INTERNATIONAL HEALTH</t>
  </si>
  <si>
    <t>EUROPEAN REVIEW OF AGRICULTURAL ECONOMICS</t>
  </si>
  <si>
    <t>INNOVATION IN AGING</t>
  </si>
  <si>
    <t>REVIEW OF CORPORATE FINANCE STUDIES</t>
  </si>
  <si>
    <t>BRITISH MEDICAL BULLETIN</t>
  </si>
  <si>
    <t>APPLIED LINGUISTICS</t>
  </si>
  <si>
    <t>COMPUTER JOURNAL</t>
  </si>
  <si>
    <t>COMPUTER SCIENCE, HARDWARE &amp; ARCHITECTURE;COMPUTER SCIENCE, INFORMATION SYSTEMS;COMPUTER SCIENCE, SOFTWARE ENGINEERING;COMPUTER SCIENCE, THEORY &amp; METHODS</t>
  </si>
  <si>
    <t>NAR GENOMICS AND BIOINFORMATICS</t>
  </si>
  <si>
    <t>GENETICS &amp; HEREDITY;MATHEMATICAL &amp; COMPUTATIONAL BIOLOGY</t>
  </si>
  <si>
    <t>JOURNAL OF PLANT ECOLOGY</t>
  </si>
  <si>
    <t>JOURNAL OF HEREDITY</t>
  </si>
  <si>
    <t>NEURO-ONCOLOGY PRACTICE</t>
  </si>
  <si>
    <t>PAEDIATRICS &amp; CHILD HEALTH</t>
  </si>
  <si>
    <t>JAMIA OPEN</t>
  </si>
  <si>
    <t>INTERNATIONAL JOURNAL OF LOW-CARBON TECHNOLOGIES</t>
  </si>
  <si>
    <t>ENERGY &amp; FUELS;THERMODYNAMICS</t>
  </si>
  <si>
    <t>SOCIO-ECONOMIC REVIEW</t>
  </si>
  <si>
    <t>ECONOMICS;POLITICAL SCIENCE;SOCIOLOGY</t>
  </si>
  <si>
    <t>SOCIAL PROBLEMS</t>
  </si>
  <si>
    <t>JOURNAL OF CHROMATOGRAPHIC SCIENCE</t>
  </si>
  <si>
    <t>SCIENCE AND PUBLIC POLICY</t>
  </si>
  <si>
    <t>ENVIRONMENTAL STUDIES;MANAGEMENT;PUBLIC ADMINISTRATION;REGIONAL &amp; URBAN PLANNING</t>
  </si>
  <si>
    <t>CAMBRIDGE JOURNAL OF ECONOMICS</t>
  </si>
  <si>
    <t>POLICING-A JOURNAL OF POLICY AND PRACTICE</t>
  </si>
  <si>
    <t>ANNALS OF THE ENTOMOLOGICAL SOCIETY OF AMERICA</t>
  </si>
  <si>
    <t>PUBLIC OPINION QUARTERLY</t>
  </si>
  <si>
    <t>COMMUNICATION;POLITICAL SCIENCE;SOCIAL SCIENCES, INTERDISCIPLINARY</t>
  </si>
  <si>
    <t>INTERNATIONAL STUDIES REVIEW</t>
  </si>
  <si>
    <t>REVIEW OF FINANCE</t>
  </si>
  <si>
    <t>MEASURING METABOLIC RATES: A MANUAL FOR SCIENTISTS, 2ND EDITION</t>
  </si>
  <si>
    <t>JOURNAL OF PLANKTON RESEARCH</t>
  </si>
  <si>
    <t>JOURNAL OF COMMUNICATION</t>
  </si>
  <si>
    <t>JOURNAL OF COMPUTER-MEDIATED COMMUNICATION</t>
  </si>
  <si>
    <t>CONDOR</t>
  </si>
  <si>
    <t>JOURNAL OF LAW AND THE BIOSCIENCES</t>
  </si>
  <si>
    <t>ETHICS;LAW;MEDICAL ETHICS;MEDICINE, LEGAL</t>
  </si>
  <si>
    <t>INTEGRATIVE ORGANISMAL BIOLOGY</t>
  </si>
  <si>
    <t>BIOLOGY;EVOLUTIONARY BIOLOGY;ZOOLOGY</t>
  </si>
  <si>
    <t>DNA RESEARCH</t>
  </si>
  <si>
    <t>JOURNAL OF GEOPHYSICS AND ENGINEERING</t>
  </si>
  <si>
    <t>ENGINEERING, GEOLOGICAL;ENGINEERING, PETROLEUM;GEOCHEMISTRY &amp; GEOPHYSICS</t>
  </si>
  <si>
    <t>INTERNATIONAL JOURNAL OF PHARMACY PRACTICE</t>
  </si>
  <si>
    <t>MUTAGENESIS</t>
  </si>
  <si>
    <t>JOURNAL OF HIP PRESERVATION SURGERY</t>
  </si>
  <si>
    <t>LABORATORY MEDICINE</t>
  </si>
  <si>
    <t>MIND</t>
  </si>
  <si>
    <t>JOURNAL OF GLOBAL SECURITY STUDIES</t>
  </si>
  <si>
    <t>CAMBRIDGE JOURNAL OF REGIONS ECONOMY AND SOCIETY</t>
  </si>
  <si>
    <t>DEVELOPMENT STUDIES;ECONOMICS;GEOGRAPHY</t>
  </si>
  <si>
    <t>FOREST SCIENCE</t>
  </si>
  <si>
    <t>JOURNAL OF CRUSTACEAN BIOLOGY</t>
  </si>
  <si>
    <t>WORK AGING AND RETIREMENT</t>
  </si>
  <si>
    <t>JOURNAL OF REFUGEE STUDIES</t>
  </si>
  <si>
    <t>JOURNAL OF FORESTRY</t>
  </si>
  <si>
    <t>JOURNAL OF INTEGRATED PEST MANAGEMENT</t>
  </si>
  <si>
    <t>AUK</t>
  </si>
  <si>
    <t>JOURNAL OF MECHANICS</t>
  </si>
  <si>
    <t>JOURNAL OF TROPICAL PEDIATRICS</t>
  </si>
  <si>
    <t>PEDIATRICS;TROPICAL MEDICINE</t>
  </si>
  <si>
    <t>FOOD QUALITY AND SAFETY</t>
  </si>
  <si>
    <t>PAST &amp; PRESENT</t>
  </si>
  <si>
    <t>EVOLUTION MEDICINE AND PUBLIC HEALTH</t>
  </si>
  <si>
    <t>EVOLUTIONARY BIOLOGY;PUBLIC, ENVIRONMENTAL &amp; OCCUPATIONAL HEALTH</t>
  </si>
  <si>
    <t>PERSPECTIVES ON PUBLIC MANAGEMENT AND GOVERNANCE</t>
  </si>
  <si>
    <t>IMA JOURNAL OF MATHEMATICAL CONTROL AND INFORMATION</t>
  </si>
  <si>
    <t>WORLD BANK ECONOMIC REVIEW</t>
  </si>
  <si>
    <t>BUSINESS, FINANCE;DEVELOPMENT STUDIES;ECONOMICS;REGIONAL &amp; URBAN PLANNING</t>
  </si>
  <si>
    <t>JOURNAL OF INTERNATIONAL ECONOMIC LAW</t>
  </si>
  <si>
    <t>RHEUMATOLOGY ADVANCES IN PRACTICE</t>
  </si>
  <si>
    <t>ICON-INTERNATIONAL JOURNAL OF CONSTITUTIONAL LAW</t>
  </si>
  <si>
    <t>INTEGRATIVE BIOLOGY</t>
  </si>
  <si>
    <t>CLEAN ENERGY</t>
  </si>
  <si>
    <t>AFRICAN AFFAIRS</t>
  </si>
  <si>
    <t>ELT JOURNAL</t>
  </si>
  <si>
    <t>RESEARCH EVALUATION</t>
  </si>
  <si>
    <t>JOURNAL OF BREAST IMAGING</t>
  </si>
  <si>
    <t>COMMUNICATION THEORY</t>
  </si>
  <si>
    <t>HEALTH EDUCATION RESEARCH</t>
  </si>
  <si>
    <t>DIGITAL SCHOLARSHIP IN THE HUMANITIES</t>
  </si>
  <si>
    <t>EUROPEAN JOURNAL OF INTERNATIONAL LAW</t>
  </si>
  <si>
    <t>HUMAN COMMUNICATION RESEARCH</t>
  </si>
  <si>
    <t>JOURNAL OF COMPLEX NETWORKS</t>
  </si>
  <si>
    <t>PARLIAMENTARY AFFAIRS</t>
  </si>
  <si>
    <t>OXFORD MEDICAL CASE REPORTS</t>
  </si>
  <si>
    <t>INFORMATION AND INFERENCE-A JOURNAL OF THE IMA</t>
  </si>
  <si>
    <t>INTERNATIONAL POLITICAL SOCIOLOGY</t>
  </si>
  <si>
    <t>INTERNATIONAL RELATIONS;POLITICAL SCIENCE;SOCIOLOGY</t>
  </si>
  <si>
    <t>INTERNATIONAL JOURNAL OF PUBLIC OPINION RESEARCH</t>
  </si>
  <si>
    <t>FOREIGN POLICY ANALYSIS</t>
  </si>
  <si>
    <t>NEUROSCIENCE OF CONSCIOUSNESS</t>
  </si>
  <si>
    <t>JAC-ANTIMICROBIAL RESISTANCE</t>
  </si>
  <si>
    <t>JOURNAL OF SURVEY STATISTICS AND METHODOLOGY</t>
  </si>
  <si>
    <t>ENVIRONMENTAL EPIGENETICS</t>
  </si>
  <si>
    <t>AMERICAN HISTORICAL REVIEW</t>
  </si>
  <si>
    <t>ANALYSIS</t>
  </si>
  <si>
    <t>PUBLIC HEALTH ETHICS</t>
  </si>
  <si>
    <t>ETHICS;MEDICAL ETHICS;PUBLIC, ENVIRONMENTAL &amp; OCCUPATIONAL HEALTH</t>
  </si>
  <si>
    <t>JOURNAL OF DEAF STUDIES AND DEAF EDUCATION</t>
  </si>
  <si>
    <t>INSECT SYSTEMATICS AND DIVERSITY</t>
  </si>
  <si>
    <t>JOURNAL OF MEDICINE AND PHILOSOPHY</t>
  </si>
  <si>
    <t>ETHICS;MEDICINE, LEGAL;PHILOSOPHY;SOCIAL SCIENCES, BIOMEDICAL</t>
  </si>
  <si>
    <t>SOCIOLOGY OF RELIGION</t>
  </si>
  <si>
    <t>JOURNAL OF PROFESSIONS AND ORGANIZATION</t>
  </si>
  <si>
    <t>MIGRATION STUDIES</t>
  </si>
  <si>
    <t>SOCIAL POLITICS</t>
  </si>
  <si>
    <t>SOCIAL ISSUES;Women's Studies</t>
  </si>
  <si>
    <t>SYNTHETIC BIOLOGY</t>
  </si>
  <si>
    <t>BIOCHEMICAL RESEARCH METHODS;BIOLOGY;BIOTECHNOLOGY &amp; APPLIED MICROBIOLOGY</t>
  </si>
  <si>
    <t>JOURNAL OF FINANCIAL ECONOMETRICS</t>
  </si>
  <si>
    <t>LOGIC JOURNAL OF THE IGPL</t>
  </si>
  <si>
    <t>CHINESE JOURNAL OF INTERNATIONAL POLITICS</t>
  </si>
  <si>
    <t>PUBLIUS-THE JOURNAL OF FEDERALISM</t>
  </si>
  <si>
    <t>TRANSPORTATION SAFETY AND ENVIRONMENT</t>
  </si>
  <si>
    <t>JOURNAL OF MOLLUSCAN STUDIES</t>
  </si>
  <si>
    <t>MEDICAL LAW REVIEW</t>
  </si>
  <si>
    <t>LAW;MEDICAL ETHICS;MEDICINE, LEGAL;PUBLIC, ENVIRONMENTAL &amp; OCCUPATIONAL HEALTH</t>
  </si>
  <si>
    <t>JOURNAL OF CYBERSECURITY</t>
  </si>
  <si>
    <t>OXFORD ECONOMIC PAPERS-NEW SERIES</t>
  </si>
  <si>
    <t>INTERNATIONAL RELATIONS OF THE ASIA-PACIFIC</t>
  </si>
  <si>
    <t>ECONOMIC POLICY</t>
  </si>
  <si>
    <t>INTERACTING WITH COMPUTERS</t>
  </si>
  <si>
    <t>COMPUTER SCIENCE, CYBERNETICS;COMPUTER SCIENCE, INTERDISCIPLINARY APPLICATIONS;ERGONOMICS</t>
  </si>
  <si>
    <t>PHILOSOPHICAL QUARTERLY</t>
  </si>
  <si>
    <t>BIOLOGY METHODS &amp; PROTOCOLS</t>
  </si>
  <si>
    <t>COMMUNICATION CULTURE &amp; CRITIQUE</t>
  </si>
  <si>
    <t>INTERNATIONAL JOURNAL OF TRANSITIONAL JUSTICE</t>
  </si>
  <si>
    <t>INTERNATIONAL RELATIONS;LAW;POLITICAL SCIENCE</t>
  </si>
  <si>
    <t>PROTEIN ENGINEERING DESIGN &amp; SELECTION</t>
  </si>
  <si>
    <t>ECONOMETRICS JOURNAL</t>
  </si>
  <si>
    <t>JOURNAL OF PHARMACEUTICAL HEALTH SERVICES RESEARCH</t>
  </si>
  <si>
    <t>SOCIAL HISTORY OF MEDICINE</t>
  </si>
  <si>
    <t>HISTORY;HISTORY &amp; PHILOSOPHY OF SCIENCE</t>
  </si>
  <si>
    <t>COMMUNITY DEVELOPMENT JOURNAL</t>
  </si>
  <si>
    <t>INTERNATIONAL STUDIES PERSPECTIVES</t>
  </si>
  <si>
    <t>JOURNAL OF INTELLECTUAL PROPERTY LAW &amp; PRACTICE</t>
  </si>
  <si>
    <t>OXFORD JOURNAL OF LEGAL STUDIES</t>
  </si>
  <si>
    <t>IMA JOURNAL OF APPLIED MATHEMATICS</t>
  </si>
  <si>
    <t>CROHNS &amp; COLITIS 360</t>
  </si>
  <si>
    <t>QUARTERLY JOURNAL OF MATHEMATICS</t>
  </si>
  <si>
    <t>INTERNATIONAL DATA PRIVACY LAW</t>
  </si>
  <si>
    <t>EPIDEMIOLOGIC REVIEWS</t>
  </si>
  <si>
    <t>HEALTH &amp; SOCIAL WORK</t>
  </si>
  <si>
    <t>ILAR JOURNAL</t>
  </si>
  <si>
    <t>IN SILICO PLANTS</t>
  </si>
  <si>
    <t>AGRONOMY;MATHEMATICAL &amp; COMPUTATIONAL BIOLOGY;PLANT SCIENCES</t>
  </si>
  <si>
    <t>JOURNAL OF HUMAN RIGHTS PRACTICE</t>
  </si>
  <si>
    <t>IMA JOURNAL OF MANAGEMENT MATHEMATICS</t>
  </si>
  <si>
    <t>MANAGEMENT;MATHEMATICS, INTERDISCIPLINARY APPLICATIONS;OPERATIONS RESEARCH &amp; MANAGEMENT SCIENCE;SOCIAL SCIENCES, MATHEMATICAL METHODS</t>
  </si>
  <si>
    <t>INTERNATIONAL JOURNAL OF LAW AND INFORMATION TECHNOLOGY</t>
  </si>
  <si>
    <t>FUNCTION</t>
  </si>
  <si>
    <t>MONIST</t>
  </si>
  <si>
    <t>JOURNAL OF LOGIC AND COMPUTATION</t>
  </si>
  <si>
    <t>JOURNAL OF ENVIRONMENTAL LAW</t>
  </si>
  <si>
    <t>ENVIRONMENTAL SCIENCES;ENVIRONMENTAL STUDIES;LAW;MULTIDISCIPLINARY SCIENCES</t>
  </si>
  <si>
    <t>EUROPEAN REVIEW OF ECONOMIC HISTORY</t>
  </si>
  <si>
    <t>SOCIAL WORK RESEARCH</t>
  </si>
  <si>
    <t>HUMAN RIGHTS LAW REVIEW</t>
  </si>
  <si>
    <t>JOURNAL OF INTERNATIONAL CRIMINAL JUSTICE</t>
  </si>
  <si>
    <t>JOURNAL OF MUSIC THERAPY</t>
  </si>
  <si>
    <t>JOURNAL OF SOCIAL HISTORY</t>
  </si>
  <si>
    <t>JOURNAL OF AESTHETICS AND ART CRITICISM</t>
  </si>
  <si>
    <t>ART;PHILOSOPHY</t>
  </si>
  <si>
    <t>BRITISH JOURNAL OF AESTHETICS</t>
  </si>
  <si>
    <t>JOURNAL OF THE AMERICAN ACADEMY OF RELIGION</t>
  </si>
  <si>
    <t>WORLD BANK RESEARCH OBSERVER</t>
  </si>
  <si>
    <t>MATHEMATICAL MEDICINE AND BIOLOGY-A JOURNAL OF THE IMA</t>
  </si>
  <si>
    <t>JOURNAL OF EUROPEAN COMPETITION LAW &amp; PRACTICE</t>
  </si>
  <si>
    <t>REFUGEE SURVEY QUARTERLY</t>
  </si>
  <si>
    <t>CHILDREN &amp; SCHOOLS</t>
  </si>
  <si>
    <t>MUSIC THERAPY PERSPECTIVES</t>
  </si>
  <si>
    <t>JOURNAL OF AFRICAN ECONOMIES</t>
  </si>
  <si>
    <t>TRUSTS &amp; TRUSTEES</t>
  </si>
  <si>
    <t>HISTORY WORKSHOP JOURNAL</t>
  </si>
  <si>
    <t>ENVIRONMENTAL HISTORY</t>
  </si>
  <si>
    <t>ENVIRONMENTAL STUDIES;HISTORY</t>
  </si>
  <si>
    <t>URBAN EVOLUTIONARY BIOLOGY</t>
  </si>
  <si>
    <t>JOURNAL OF SEMANTICS</t>
  </si>
  <si>
    <t>INDUSTRIAL LAW JOURNAL</t>
  </si>
  <si>
    <t>INDUSTRIAL RELATIONS &amp; LABOR;LAW</t>
  </si>
  <si>
    <t>TWENTIETH CENTURY BRITISH HISTORY</t>
  </si>
  <si>
    <t>JOURNAL OF ANTITRUST ENFORCEMENT</t>
  </si>
  <si>
    <t>QUARTERLY JOURNAL OF MECHANICS AND APPLIED MATHEMATICS</t>
  </si>
  <si>
    <t>JOURNAL OF INTERNATIONAL DISPUTE SETTLEMENT</t>
  </si>
  <si>
    <t>JOURNAL OF AMERICAN HISTORY</t>
  </si>
  <si>
    <t>CESIFO ECONOMIC STUDIES</t>
  </si>
  <si>
    <t>HISTORICAL RESEARCH</t>
  </si>
  <si>
    <t>JOURNAL OF LANGUAGE EVOLUTION</t>
  </si>
  <si>
    <t>DIPLOMATIC HISTORY</t>
  </si>
  <si>
    <t>INTERNATIONAL JOURNAL OF LEXICOGRAPHY</t>
  </si>
  <si>
    <t>JOURNAL OF LAW ECONOMICS &amp; ORGANIZATION</t>
  </si>
  <si>
    <t>ENGLISH HISTORICAL REVIEW</t>
  </si>
  <si>
    <t>AMERICAN LITERARY HISTORY</t>
  </si>
  <si>
    <t>LITERATURE, AMERICAN</t>
  </si>
  <si>
    <t>ICSID REVIEW-FOREIGN INVESTMENT LAW JOURNAL</t>
  </si>
  <si>
    <t>CHINESE JOURNAL OF COMPARATIVE LAW</t>
  </si>
  <si>
    <t>CHINESE JOURNAL OF INTERNATIONAL LAW</t>
  </si>
  <si>
    <t>INTERNATIONAL JOURNAL OF REFUGEE LAW</t>
  </si>
  <si>
    <t>CAPITAL MARKETS LAW JOURNAL</t>
  </si>
  <si>
    <t>AMERICAN JOURNAL OF COMPARATIVE LAW</t>
  </si>
  <si>
    <t>TEACHING MATHEMATICS AND ITS APPLICATIONS</t>
  </si>
  <si>
    <t>OPEN ECOSYSTEMS: ECOLOGY AND EVOLUTION BEYOND THE FOREST EDGE</t>
  </si>
  <si>
    <t>PHILOSOPHIA MATHEMATICA</t>
  </si>
  <si>
    <t>JOURNAL OF CHURCH AND STATE</t>
  </si>
  <si>
    <t>JOURNAL OF COMPETITION LAW &amp; ECONOMICS</t>
  </si>
  <si>
    <t>INTERNATIONAL JOURNAL OF LAW POLICY AND THE FAMILY</t>
  </si>
  <si>
    <t>JOURNAL OF WORLD ENERGY LAW &amp; BUSINESS</t>
  </si>
  <si>
    <t>MODERN RHEUMATOLOGY CASE REPORTS</t>
  </si>
  <si>
    <t>OXFORD JOURNAL OF LAW AND RELIGION</t>
  </si>
  <si>
    <t>JOURNAL OF CONFLICT &amp; SECURITY LAW</t>
  </si>
  <si>
    <t>ISLE-INTERDISCIPLINARY STUDIES IN LITERATURE AND ENVIRONMENT</t>
  </si>
  <si>
    <t>NOTES AND QUERIES</t>
  </si>
  <si>
    <t>CHRISTIAN BIOETHICS</t>
  </si>
  <si>
    <t>JOURNAL OF FINANCIAL REGULATION</t>
  </si>
  <si>
    <t>JOURNAL OF THE HISTORY OF MEDICINE AND ALLIED SCIENCES</t>
  </si>
  <si>
    <t>HEALTH CARE SCIENCES &amp; SERVICES;HISTORY &amp; PHILOSOPHY OF SCIENCE</t>
  </si>
  <si>
    <t>STATUTE LAW REVIEW</t>
  </si>
  <si>
    <t>MITONUCLEAR ECOLOGY</t>
  </si>
  <si>
    <t>JOURNAL OF VICTORIAN CULTURE</t>
  </si>
  <si>
    <t>JOURNAL OF THE HISTORY OF COLLECTIONS</t>
  </si>
  <si>
    <t>CURRENT LEGAL PROBLEMS</t>
  </si>
  <si>
    <t>REVIEW OF ENGLISH STUDIES</t>
  </si>
  <si>
    <t>SCREEN</t>
  </si>
  <si>
    <t>AMERICAN LAW AND ECONOMICS REVIEW</t>
  </si>
  <si>
    <t>LAW PROBABILITY &amp; RISK</t>
  </si>
  <si>
    <t>LAW;MATHEMATICS;SOCIAL SCIENCES, MATHEMATICAL METHODS;STATISTICS &amp; PROBABILITY</t>
  </si>
  <si>
    <t>ASTRONOMY &amp; GEOPHYSICS</t>
  </si>
  <si>
    <t>ASTRONOMY &amp; ASTROPHYSICS;GEOCHEMISTRY &amp; GEOPHYSICS</t>
  </si>
  <si>
    <t>LONDON REVIEW OF INTERNATIONAL LAW</t>
  </si>
  <si>
    <t>ANTHROZOOLOGY: HUMAN-ANIMAL INTERACTIONS IN DOMESTICATED AND WILD ANIMALS</t>
  </si>
  <si>
    <t>MARINE DISEASE ECOLOGY</t>
  </si>
  <si>
    <t>HEMOGLOBIN: INSIGHTS INTO PROTEIN STRUCTURE, FUNCTION, AND EVOLUTION</t>
  </si>
  <si>
    <t>MUSIC THEORY SPECTRUM</t>
  </si>
  <si>
    <t>PLANT EVOLUTION IN THE MEDITERRANEAN: INSIGHTS FOR CONSERVATION, 2ND EDITION</t>
  </si>
  <si>
    <t>UNIFORM LAW REVIEW</t>
  </si>
  <si>
    <t>SOCIAL SCIENCE JAPAN JOURNAL</t>
  </si>
  <si>
    <t>MELUS</t>
  </si>
  <si>
    <t>BIOLOGY OF CAVES AND OTHER SUBTERRANEAN HABITATS, 2ND EDITION</t>
  </si>
  <si>
    <t>ADAPTATION-THE JOURNAL OF LITERATURE ON SCREEN STUDIES</t>
  </si>
  <si>
    <t>FILM, RADIO, TELEVISION;LITERATURE</t>
  </si>
  <si>
    <t>PERTUSSIS: EPIDEMIOLOGY, IMMUNOLOGY, AND EVOLUTION</t>
  </si>
  <si>
    <t>THEORETICAL ECOLOGY: CONCEPTS AND APPLICATIONS</t>
  </si>
  <si>
    <t>OPERA QUARTERLY</t>
  </si>
  <si>
    <t>CLASSICAL RECEPTIONS JOURNAL</t>
  </si>
  <si>
    <t>JOURNAL OF DESIGN HISTORY</t>
  </si>
  <si>
    <t>JOURNAL OF THEOLOGICAL STUDIES</t>
  </si>
  <si>
    <t>GERMAN HISTORY</t>
  </si>
  <si>
    <t>JOURNAL OF ISLAMIC STUDIES</t>
  </si>
  <si>
    <t>EARLY MUSIC</t>
  </si>
  <si>
    <t>PRACTICAL GUIDE FOR GENETIC MANAGEMENT OF FRAGMENTED ANIMAL AND PLANT POPULATIONS</t>
  </si>
  <si>
    <t>JOURNAL OF HINDU STUDIES</t>
  </si>
  <si>
    <t>AMERICAN JOURNAL OF LEGAL HISTORY</t>
  </si>
  <si>
    <t>HISTORY OF SOCIAL SCIENCES;LAW</t>
  </si>
  <si>
    <t>FRENCH STUDIES</t>
  </si>
  <si>
    <t>JOURNAL OF LEGAL ANALYSIS</t>
  </si>
  <si>
    <t>HOLOCAUST AND GENOCIDE STUDIES</t>
  </si>
  <si>
    <t>FRESHWATER ECOLOGY AND CONSERVATION: APPROACHES AND TECHNIQUES</t>
  </si>
  <si>
    <t>FORUM FOR MODERN LANGUAGE STUDIES</t>
  </si>
  <si>
    <t>JOURNAL OF SEMITIC STUDIES</t>
  </si>
  <si>
    <t>MUSICAL QUARTERLY</t>
  </si>
  <si>
    <t>MODERN JUDAISM</t>
  </si>
  <si>
    <t>BULLETIN OF THE INSTITUTE OF CLASSICAL STUDIES</t>
  </si>
  <si>
    <t>LITERATURE AND THEOLOGY</t>
  </si>
  <si>
    <t>LITERARY THEORY &amp; CRITICISM;RELIGION</t>
  </si>
  <si>
    <t>ESSAYS IN CRITICISM</t>
  </si>
  <si>
    <t>LIBRARY</t>
  </si>
  <si>
    <t>MUSIC &amp; LETTERS</t>
  </si>
  <si>
    <t>THEORIES OF MOLECULAR REACTION DYNAMICS: THE MICROSCOPIC FOUNDATION OF CHEMICAL KINETICS, 2ND EDITION</t>
  </si>
  <si>
    <t>FRENCH HISTORY</t>
  </si>
  <si>
    <t>CONTEMPORARY WOMENS WRITING</t>
  </si>
  <si>
    <t>NATURAL CAPITAL AND EXPLOITATION OF THE DEEP OCEAN</t>
  </si>
  <si>
    <t>OXFORD ART JOURNAL</t>
  </si>
  <si>
    <t>SAMPLING THEORY: FOR THE ECOLOGICAL AND NATURAL RESOURCE SCIENCES</t>
  </si>
  <si>
    <t>ECOLOGY OF TROPICAL EAST ASIA, 3RD EDITION</t>
  </si>
  <si>
    <t>INTEGRATING EVOLUTIONARY BIOLOGY INTO MEDICAL EDUCATION: FOR MATERNAL AND CHILD HEALTHCARE STUDENTS, CLINICIANS, AND SCIENTISTS</t>
  </si>
  <si>
    <t>WESTERN HISTORICAL QUARTERLY</t>
  </si>
  <si>
    <t>COMMUNITY ECOLOGY, 2ND EDITION</t>
  </si>
  <si>
    <t>ENGLISH</t>
  </si>
  <si>
    <t>PERTURBATION, BEHAVIOURAL FEEDBACKS, AND POPULATION DYNAMICS IN SOCIAL ANIMALS: WHEN TO LEAVE AND WHERE TO GO</t>
  </si>
  <si>
    <t>SATELLITE REMOTE SENSING AND THE MANAGEMENT OF NATURAL RESOURCES</t>
  </si>
  <si>
    <t>CAMBRIDGE QUARTERLY</t>
  </si>
  <si>
    <t>LITERARY THEORY &amp; CRITICISM;LITERATURE</t>
  </si>
  <si>
    <t>EVOLUTIONARY BIOLOGY OF SPECIES</t>
  </si>
  <si>
    <t>LITERARY IMAGINATION</t>
  </si>
  <si>
    <t>FRENCH STUDIES BULLETIN</t>
  </si>
  <si>
    <t>FISHERY ECOSYSTEM DYNAMICS</t>
  </si>
  <si>
    <t>BIOLOGY OF AGROECOSYSTEMS</t>
  </si>
  <si>
    <t>EDITOR'S GUIDE TO WRITING AND PUBLISHING SCIENCE</t>
  </si>
  <si>
    <t>SHAKESPEARE QUARTERLY</t>
  </si>
  <si>
    <t>EPIGENETICS, NUCLEAR ORGANIZATION AND GENE FUNCTION: WITH IMPLICATIONS OF EPIGENETIC REGULATION AND GENETIC ARCHITECTURE FOR HUMAN DEVELOPMENT AND HEALTH</t>
  </si>
  <si>
    <t>RESPIRATORY BIOLOGY OF ANIMALS: EVOLUTIONARY AND FUNCTIONAL MORPHOLOGY</t>
  </si>
  <si>
    <t>SENSORY TRANSDUCTION, 2ND EDITION</t>
  </si>
  <si>
    <t>GAME THEORY IN BIOLOGY: CONCEPTS AND FRONTIERS</t>
  </si>
  <si>
    <t>EVOLUTIONARY GENETICS: CONCEPTS, ANALYSIS, AND PRACTICE</t>
  </si>
  <si>
    <t>OCEAN RECOVERY: A SUSTAINABLE FUTURE FOR GLOBAL FISHERIES?</t>
  </si>
  <si>
    <t>POPULATION DYNAMICS FOR CONSERVATION</t>
  </si>
  <si>
    <t>AMERICAN JOURNAL OF SPORTS MEDICINE</t>
  </si>
  <si>
    <t>JOURNAL OF CEREBRAL BLOOD FLOW AND METABOLISM</t>
  </si>
  <si>
    <t>ENDOCRINOLOGY &amp; METABOLISM;HEMATOLOGY;NEUROSCIENCES</t>
  </si>
  <si>
    <t>OTOLARYNGOLOGY-HEAD AND NECK SURGERY</t>
  </si>
  <si>
    <t>MULTIPLE SCLEROSIS JOURNAL</t>
  </si>
  <si>
    <t>JOURNAL OF INTERPERSONAL VIOLENCE</t>
  </si>
  <si>
    <t>CRIMINOLOGY &amp; PENOLOGY;FAMILY STUDIES;PSYCHOLOGY, APPLIED</t>
  </si>
  <si>
    <t>JOURNAL OF DENTAL RESEARCH</t>
  </si>
  <si>
    <t>TRANSPORTATION RESEARCH RECORD</t>
  </si>
  <si>
    <t>ENGINEERING, CIVIL;TRANSPORTATION SCIENCE &amp; TECHNOLOGY</t>
  </si>
  <si>
    <t>JOURNAL OF MANAGEMENT</t>
  </si>
  <si>
    <t>JOURNAL OF INTERNATIONAL MEDICAL RESEARCH</t>
  </si>
  <si>
    <t>JOURNAL OF TRAVEL RESEARCH</t>
  </si>
  <si>
    <t>PROCEEDINGS OF THE INSTITUTION OF MECHANICAL ENGINEERS PART C-JOURNAL OF MECHANICAL ENGINEERING SCIENCE</t>
  </si>
  <si>
    <t>STRUCTURAL HEALTH MONITORING-AN INTERNATIONAL JOURNAL</t>
  </si>
  <si>
    <t>PSYCHOLOGICAL SCIENCE</t>
  </si>
  <si>
    <t>NEW MEDIA &amp; SOCIETY</t>
  </si>
  <si>
    <t>JOURNAL OF HEALTH PSYCHOLOGY</t>
  </si>
  <si>
    <t>JOURNAL OF COMPOSITE MATERIALS</t>
  </si>
  <si>
    <t>INTERNATIONAL JOURNAL OF SOCIAL PSYCHIATRY</t>
  </si>
  <si>
    <t>CEPHALALGIA</t>
  </si>
  <si>
    <t>ORTHOPAEDIC JOURNAL OF SPORTS MEDICINE</t>
  </si>
  <si>
    <t>PERSPECTIVES ON PSYCHOLOGICAL SCIENCE</t>
  </si>
  <si>
    <t>INTERNATIONAL JOURNAL OF STROKE</t>
  </si>
  <si>
    <t>CLINICAL NEUROLOGY;PERIPHERAL VASCULAR DISEASE</t>
  </si>
  <si>
    <t>JOURNAL OF ATTENTION DISORDERS</t>
  </si>
  <si>
    <t>PSYCHIATRY;PSYCHOLOGY, DEVELOPMENTAL</t>
  </si>
  <si>
    <t>JOURNAL OF VIBRATION AND CONTROL</t>
  </si>
  <si>
    <t>SAGE OPEN</t>
  </si>
  <si>
    <t>TEXTILE RESEARCH JOURNAL</t>
  </si>
  <si>
    <t>ASSESSMENT</t>
  </si>
  <si>
    <t>THERAPEUTIC ADVANCES IN MEDICAL ONCOLOGY</t>
  </si>
  <si>
    <t>TRAUMA VIOLENCE &amp; ABUSE</t>
  </si>
  <si>
    <t>CRIMINOLOGY &amp; PENOLOGY;FAMILY STUDIES;SOCIAL WORK</t>
  </si>
  <si>
    <t>SOCIAL PSYCHOLOGICAL AND PERSONALITY SCIENCE</t>
  </si>
  <si>
    <t>ADVANCES IN MECHANICAL ENGINEERING</t>
  </si>
  <si>
    <t>PROGRESS IN HUMAN GEOGRAPHY</t>
  </si>
  <si>
    <t>TRANSACTIONS OF THE INSTITUTE OF MEASUREMENT AND CONTROL</t>
  </si>
  <si>
    <t>JOURNAL OF INTENSIVE CARE MEDICINE</t>
  </si>
  <si>
    <t>JOURNAL OF TELEMEDICINE AND TELECARE</t>
  </si>
  <si>
    <t>DEMENTIA-INTERNATIONAL JOURNAL OF SOCIAL RESEARCH AND PRACTICE</t>
  </si>
  <si>
    <t>EUROPEAN JOURNAL OF OPHTHALMOLOGY</t>
  </si>
  <si>
    <t>QUALITATIVE HEALTH RESEARCH</t>
  </si>
  <si>
    <t>HEALTH POLICY &amp; SERVICES;INFORMATION SCIENCE &amp; LIBRARY SCIENCE;NURSING;SOCIAL SCIENCES, BIOMEDICAL;SOCIAL SCIENCES, INTERDISCIPLINARY</t>
  </si>
  <si>
    <t>INTERNATIONAL JOURNAL OF ROBOTICS RESEARCH</t>
  </si>
  <si>
    <t>PERSONALITY AND SOCIAL PSYCHOLOGY BULLETIN</t>
  </si>
  <si>
    <t>JOURNAL OF SANDWICH STRUCTURES &amp; MATERIALS</t>
  </si>
  <si>
    <t>ENGINEERING, MECHANICAL;MATERIALS SCIENCE, CHARACTERIZATION &amp; TESTING;MATERIALS SCIENCE, COMPOSITES</t>
  </si>
  <si>
    <t>STATISTICAL METHODS IN MEDICAL RESEARCH</t>
  </si>
  <si>
    <t>HEALTH CARE SCIENCES &amp; SERVICES;MATHEMATICAL &amp; COMPUTATIONAL BIOLOGY;MEDICAL INFORMATICS;STATISTICS &amp; PROBABILITY</t>
  </si>
  <si>
    <t>ENTREPRENEURSHIP THEORY AND PRACTICE</t>
  </si>
  <si>
    <t>CURRENT DIRECTIONS IN PSYCHOLOGICAL SCIENCE</t>
  </si>
  <si>
    <t>ADVANCES IN METHODS AND PRACTICES IN PSYCHOLOGICAL SCIENCE</t>
  </si>
  <si>
    <t>JOURNALISM</t>
  </si>
  <si>
    <t>NURSING ETHICS</t>
  </si>
  <si>
    <t>ETHICS;NURSING</t>
  </si>
  <si>
    <t>CELL TRANSPLANTATION</t>
  </si>
  <si>
    <t>CELL &amp; TISSUE ENGINEERING;CELL BIOLOGY;MEDICINE, RESEARCH &amp; EXPERIMENTAL;TRANSPLANTATION</t>
  </si>
  <si>
    <t>PALLIATIVE MEDICINE</t>
  </si>
  <si>
    <t>HEALTH CARE SCIENCES &amp; SERVICES;MEDICINE, GENERAL &amp; INTERNAL;PUBLIC, ENVIRONMENTAL &amp; OCCUPATIONAL HEALTH</t>
  </si>
  <si>
    <t>INTERNATIONAL JOURNAL OF ENGINE RESEARCH</t>
  </si>
  <si>
    <t>ENGINEERING, MECHANICAL;THERMODYNAMICS;TRANSPORTATION SCIENCE &amp; TECHNOLOGY</t>
  </si>
  <si>
    <t>ADVANCES IN STRUCTURAL ENGINEERING</t>
  </si>
  <si>
    <t>PROCEEDINGS OF THE INSTITUTION OF MECHANICAL ENGINEERS PART B-JOURNAL OF ENGINEERING MANUFACTURE</t>
  </si>
  <si>
    <t>JOURNAL OF INTELLIGENT MATERIAL SYSTEMS AND STRUCTURES</t>
  </si>
  <si>
    <t>WASTE MANAGEMENT &amp; RESEARCH</t>
  </si>
  <si>
    <t>JOURNAL OF MARKETING</t>
  </si>
  <si>
    <t>HUMAN RELATIONS</t>
  </si>
  <si>
    <t>JOURNAL OF PSYCHOPHARMACOLOGY</t>
  </si>
  <si>
    <t>JOURNAL OF ONCOLOGY PHARMACY PRACTICE</t>
  </si>
  <si>
    <t>LUPUS</t>
  </si>
  <si>
    <t>TECHNOLOGY IN CANCER RESEARCH &amp; TREATMENT</t>
  </si>
  <si>
    <t>JOURNAL OF APPLIED GERONTOLOGY</t>
  </si>
  <si>
    <t>CLINICAL PSYCHOLOGICAL SCIENCE</t>
  </si>
  <si>
    <t>SOCIAL MEDIA + SOCIETY</t>
  </si>
  <si>
    <t>AUSTRALIAN AND NEW ZEALAND JOURNAL OF PSYCHIATRY</t>
  </si>
  <si>
    <t>EXPERIMENTAL BIOLOGY AND MEDICINE</t>
  </si>
  <si>
    <t>BUSINESS &amp; SOCIETY</t>
  </si>
  <si>
    <t>ORGANIZATION STUDIES</t>
  </si>
  <si>
    <t>FOOT &amp; ANKLE INTERNATIONAL</t>
  </si>
  <si>
    <t>INDOOR AND BUILT ENVIRONMENT</t>
  </si>
  <si>
    <t>ALLERGY;CONSTRUCTION &amp; BUILDING TECHNOLOGY;ENGINEERING, ENVIRONMENTAL;PUBLIC, ENVIRONMENTAL &amp; OCCUPATIONAL HEALTH</t>
  </si>
  <si>
    <t>JOURNAL OF SOCIAL AND PERSONAL RELATIONSHIPS</t>
  </si>
  <si>
    <t>CANADIAN JOURNAL OF PSYCHIATRY-REVUE CANADIENNE DE PSYCHIATRIE</t>
  </si>
  <si>
    <t>ENVIRONMENT AND PLANNING B-URBAN ANALYTICS AND CITY SCIENCE</t>
  </si>
  <si>
    <t>ENVIRONMENT AND PLANNING A-ECONOMY AND SPACE</t>
  </si>
  <si>
    <t>MATHEMATICS AND MECHANICS OF SOLIDS</t>
  </si>
  <si>
    <t>ENGINEERING, MECHANICAL;MATERIALS SCIENCE, MULTIDISCIPLINARY;MATHEMATICS, APPLIED;MATHEMATICS, INTERDISCIPLINARY APPLICATIONS;MECHANICS</t>
  </si>
  <si>
    <t>CLINICAL REHABILITATION</t>
  </si>
  <si>
    <t>JOURNAL OF INDUSTRIAL TEXTILES</t>
  </si>
  <si>
    <t>TOURISM ECONOMICS</t>
  </si>
  <si>
    <t>ECONOMICS;HOSPITALITY, LEISURE, SPORT &amp; TOURISM</t>
  </si>
  <si>
    <t>INTERNATIONAL JOURNAL OF DISTRIBUTED SENSOR NETWORKS</t>
  </si>
  <si>
    <t>GLOBAL SPINE JOURNAL</t>
  </si>
  <si>
    <t>INTERNATIONAL JOURNAL OF QUALITATIVE METHODS</t>
  </si>
  <si>
    <t>ANNALS OF PHARMACOTHERAPY</t>
  </si>
  <si>
    <t>JOURNAL OF THERMOPLASTIC COMPOSITE MATERIALS</t>
  </si>
  <si>
    <t>PROCEEDINGS OF THE INSTITUTION OF MECHANICAL ENGINEERS PART D-JOURNAL OF AUTOMOBILE ENGINEERING</t>
  </si>
  <si>
    <t>ENGINEERING, MECHANICAL;TRANSPORTATION;TRANSPORTATION SCIENCE &amp; TECHNOLOGY</t>
  </si>
  <si>
    <t>HUMAN &amp; EXPERIMENTAL TOXICOLOGY</t>
  </si>
  <si>
    <t>HEALTH INFORMATICS JOURNAL</t>
  </si>
  <si>
    <t>HUMAN FACTORS</t>
  </si>
  <si>
    <t>BEHAVIORAL SCIENCES;ENGINEERING, INDUSTRIAL;ERGONOMICS;PSYCHOLOGY;PSYCHOLOGY, APPLIED</t>
  </si>
  <si>
    <t>AMERICAN SOCIOLOGICAL REVIEW</t>
  </si>
  <si>
    <t>PROCEEDINGS OF THE INSTITUTION OF MECHANICAL ENGINEERS PART G-JOURNAL OF AEROSPACE ENGINEERING</t>
  </si>
  <si>
    <t>ENGINEERING, AEROSPACE;ENGINEERING, MECHANICAL</t>
  </si>
  <si>
    <t>HEALTH EDUCATION &amp; BEHAVIOR</t>
  </si>
  <si>
    <t>HOLOCENE</t>
  </si>
  <si>
    <t>COMMUNICATION RESEARCH</t>
  </si>
  <si>
    <t>PROCEEDINGS OF THE INSTITUTION OF MECHANICAL ENGINEERS PART L-JOURNAL OF MATERIALS-DESIGN AND APPLICATIONS</t>
  </si>
  <si>
    <t>ACTA RADIOLOGICA</t>
  </si>
  <si>
    <t>INTERNATIONAL JOURNAL OF ADVANCED ROBOTIC SYSTEMS</t>
  </si>
  <si>
    <t>THERAPEUTIC ADVANCES IN GASTROENTEROLOGY</t>
  </si>
  <si>
    <t>QUARTERLY JOURNAL OF EXPERIMENTAL PSYCHOLOGY</t>
  </si>
  <si>
    <t>PHYSIOLOGY;PSYCHOLOGY;PSYCHOLOGY, EXPERIMENTAL</t>
  </si>
  <si>
    <t>ADMINISTRATIVE SCIENCE QUARTERLY</t>
  </si>
  <si>
    <t>ORGANIZATIONAL RESEARCH METHODS</t>
  </si>
  <si>
    <t>AMERICAN JOURNAL OF HOSPICE &amp; PALLIATIVE MEDICINE</t>
  </si>
  <si>
    <t>SCANDINAVIAN JOURNAL OF PUBLIC HEALTH</t>
  </si>
  <si>
    <t>JOURNAL OF LOW FREQUENCY NOISE VIBRATION AND ACTIVE CONTROL</t>
  </si>
  <si>
    <t>EARTHQUAKE SPECTRA</t>
  </si>
  <si>
    <t>EDUCATIONAL RESEARCHER</t>
  </si>
  <si>
    <t>NATURAL PRODUCT COMMUNICATIONS</t>
  </si>
  <si>
    <t>CHEMISTRY, MEDICINAL;FOOD SCIENCE &amp; TECHNOLOGY</t>
  </si>
  <si>
    <t>THERAPEUTIC ADVANCES IN NEUROLOGICAL DISORDERS</t>
  </si>
  <si>
    <t>WORK EMPLOYMENT AND SOCIETY</t>
  </si>
  <si>
    <t>ECONOMICS;INDUSTRIAL RELATIONS &amp; LABOR;SOCIOLOGY</t>
  </si>
  <si>
    <t>JOURNAL OF EDUCATIONAL COMPUTING RESEARCH</t>
  </si>
  <si>
    <t>JOURNAL OF SERVICE RESEARCH</t>
  </si>
  <si>
    <t>NEUROSCIENTIST</t>
  </si>
  <si>
    <t>AMERICAN JOURNAL OF HEALTH PROMOTION</t>
  </si>
  <si>
    <t>SOCIAL SCIENCE COMPUTER REVIEW</t>
  </si>
  <si>
    <t>COMPUTER SCIENCE, INTERDISCIPLINARY APPLICATIONS;INFORMATION SCIENCE &amp; LIBRARY SCIENCE;SOCIAL SCIENCES, INTERDISCIPLINARY</t>
  </si>
  <si>
    <t>COMPARATIVE POLITICAL STUDIES</t>
  </si>
  <si>
    <t>CARTILAGE</t>
  </si>
  <si>
    <t>NEUROREHABILITATION AND NEURAL REPAIR</t>
  </si>
  <si>
    <t>APPLIED SPECTROSCOPY</t>
  </si>
  <si>
    <t>JOURNAL OF MARKETING RESEARCH</t>
  </si>
  <si>
    <t>CLINICAL AND APPLIED THROMBOSIS-HEMOSTASIS</t>
  </si>
  <si>
    <t>ANGIOLOGY</t>
  </si>
  <si>
    <t>SAGE OPEN MEDICINE</t>
  </si>
  <si>
    <t>PSYCHOLOGICAL REPORTS</t>
  </si>
  <si>
    <t>ENVIRONMENT AND BEHAVIOR</t>
  </si>
  <si>
    <t>JOURNAL OF VASCULAR ACCESS</t>
  </si>
  <si>
    <t>JOURNAL OF AGING AND HEALTH</t>
  </si>
  <si>
    <t>GERIATRICS &amp; GERONTOLOGY;GERONTOLOGY;HEALTH POLICY &amp; SERVICES</t>
  </si>
  <si>
    <t>BIG DATA &amp; SOCIETY</t>
  </si>
  <si>
    <t>ENT-EAR NOSE &amp; THROAT JOURNAL</t>
  </si>
  <si>
    <t>JOURNAL OF HOSPITALITY &amp; TOURISM RESEARCH</t>
  </si>
  <si>
    <t>MEDIA CULTURE &amp; SOCIETY</t>
  </si>
  <si>
    <t>INTERNATIONAL JOURNAL OF DAMAGE MECHANICS</t>
  </si>
  <si>
    <t>QUALITATIVE INQUIRY</t>
  </si>
  <si>
    <t>VIOLENCE AGAINST WOMEN</t>
  </si>
  <si>
    <t>ENVIRONMENT AND PLANNING D-SOCIETY &amp; SPACE</t>
  </si>
  <si>
    <t>JOURNAL OF ENDOVASCULAR THERAPY</t>
  </si>
  <si>
    <t>JOURNAL OF BIOMATERIALS APPLICATIONS</t>
  </si>
  <si>
    <t>AMERICAN BEHAVIORAL SCIENTIST</t>
  </si>
  <si>
    <t>ANNALS OF OTOLOGY RHINOLOGY AND LARYNGOLOGY</t>
  </si>
  <si>
    <t>AMERICAN EDUCATIONAL RESEARCH JOURNAL</t>
  </si>
  <si>
    <t>GLOBAL BUSINESS REVIEW</t>
  </si>
  <si>
    <t>DOSE-RESPONSE</t>
  </si>
  <si>
    <t>PHARMACOLOGY &amp; PHARMACY;RADIOLOGY, NUCLEAR MEDICINE &amp; MEDICAL IMAGING</t>
  </si>
  <si>
    <t>AMERICAN SURGEON</t>
  </si>
  <si>
    <t>AMERICAN REVIEW OF PUBLIC ADMINISTRATION</t>
  </si>
  <si>
    <t>CALIFORNIA MANAGEMENT REVIEW</t>
  </si>
  <si>
    <t>EUROPEAN JOURNAL OF PERSONALITY</t>
  </si>
  <si>
    <t>LANGUAGE TEACHING RESEARCH</t>
  </si>
  <si>
    <t>JOURNAL OF PEACE RESEARCH</t>
  </si>
  <si>
    <t>JOURNAL OF INTERACTIVE MARKETING</t>
  </si>
  <si>
    <t>JOURNAL OF CONFLICT RESOLUTION</t>
  </si>
  <si>
    <t>INTEGRATIVE CANCER THERAPIES</t>
  </si>
  <si>
    <t>INTEGRATIVE &amp; COMPLEMENTARY MEDICINE;ONCOLOGY</t>
  </si>
  <si>
    <t>REVIEW OF EDUCATIONAL RESEARCH</t>
  </si>
  <si>
    <t>JOURNAL OF HAND SURGERY-EUROPEAN VOLUME</t>
  </si>
  <si>
    <t>PROCEEDINGS OF THE INSTITUTION OF MECHANICAL ENGINEERS PART J-JOURNAL OF ENGINEERING TRIBOLOGY</t>
  </si>
  <si>
    <t>ENVIRONMENT AND PLANNING C-POLITICS AND SPACE</t>
  </si>
  <si>
    <t>ENVIRONMENTAL STUDIES;GEOGRAPHY;PUBLIC ADMINISTRATION;REGIONAL &amp; URBAN PLANNING</t>
  </si>
  <si>
    <t>PARTY POLITICS</t>
  </si>
  <si>
    <t>ENERGY &amp; ENVIRONMENT</t>
  </si>
  <si>
    <t>HIP INTERNATIONAL</t>
  </si>
  <si>
    <t>URBAN EDUCATION</t>
  </si>
  <si>
    <t>EDUCATION &amp; EDUCATIONAL RESEARCH;URBAN STUDIES</t>
  </si>
  <si>
    <t>ENERGY EXPLORATION &amp; EXPLOITATION</t>
  </si>
  <si>
    <t>HIGH PERFORMANCE POLYMERS</t>
  </si>
  <si>
    <t>JOURNAL OF FELINE MEDICINE AND SURGERY</t>
  </si>
  <si>
    <t>THERAPEUTIC ADVANCES IN CHRONIC DISEASE</t>
  </si>
  <si>
    <t>DIGITAL HEALTH</t>
  </si>
  <si>
    <t>HEALTH CARE SCIENCES &amp; SERVICES;HEALTH POLICY &amp; SERVICES;MEDICAL INFORMATICS;PUBLIC, ENVIRONMENTAL &amp; OCCUPATIONAL HEALTH</t>
  </si>
  <si>
    <t>PUBLIC HEALTH REPORTS</t>
  </si>
  <si>
    <t>JOURNAL OF TISSUE ENGINEERING</t>
  </si>
  <si>
    <t>JOURNAL OF ORTHOPAEDIC SURGERY</t>
  </si>
  <si>
    <t>SPORTS HEALTH-A MULTIDISCIPLINARY APPROACH</t>
  </si>
  <si>
    <t>EUROPEAN PHYSICAL EDUCATION REVIEW</t>
  </si>
  <si>
    <t>GROUP PROCESSES &amp; INTERGROUP RELATIONS</t>
  </si>
  <si>
    <t>THERAPEUTIC ADVANCES IN RESPIRATORY DISEASE</t>
  </si>
  <si>
    <t>AMERICAN JOURNAL OF RHINOLOGY &amp; ALLERGY</t>
  </si>
  <si>
    <t>CRIMINAL JUSTICE AND BEHAVIOR</t>
  </si>
  <si>
    <t>CRIMINOLOGY &amp; PENOLOGY;PSYCHOLOGY, CLINICAL</t>
  </si>
  <si>
    <t>SOCIOLOGY-THE JOURNAL OF THE BRITISH SOCIOLOGICAL ASSOCIATION</t>
  </si>
  <si>
    <t>JOURNAL OF CHILD NEUROLOGY</t>
  </si>
  <si>
    <t>MEASUREMENT &amp; CONTROL</t>
  </si>
  <si>
    <t>JOURNAL OF FAMILY ISSUES</t>
  </si>
  <si>
    <t>DIALOGUES IN HUMAN GEOGRAPHY</t>
  </si>
  <si>
    <t>CLEFT PALATE-CRANIOFACIAL JOURNAL</t>
  </si>
  <si>
    <t>ORGANIZATION</t>
  </si>
  <si>
    <t>INTERNATIONAL SMALL BUSINESS JOURNAL-RESEARCHING ENTREPRENEURSHIP</t>
  </si>
  <si>
    <t>TELEVISION &amp; NEW MEDIA</t>
  </si>
  <si>
    <t>COMMUNICATION;FILM, RADIO, TELEVISION</t>
  </si>
  <si>
    <t>PERFUSION-UK</t>
  </si>
  <si>
    <t>HEALTH PROMOTION PRACTICE</t>
  </si>
  <si>
    <t>POLITICAL RESEARCH QUARTERLY</t>
  </si>
  <si>
    <t>OMEGA-JOURNAL OF DEATH AND DYING</t>
  </si>
  <si>
    <t>PSYCHOLOGY;PSYCHOLOGY, MULTIDISCIPLINARY;SOCIAL SCIENCES, BIOMEDICAL</t>
  </si>
  <si>
    <t>PROCEEDINGS OF THE INSTITUTION OF MECHANICAL ENGINEERS PART F-JOURNAL OF RAIL AND RAPID TRANSIT</t>
  </si>
  <si>
    <t>ENGINEERING, CIVIL;ENGINEERING, MECHANICAL;TRANSPORTATION;TRANSPORTATION SCIENCE &amp; TECHNOLOGY</t>
  </si>
  <si>
    <t>INTERNATIONAL SOCIAL WORK</t>
  </si>
  <si>
    <t>VETERINARY PATHOLOGY</t>
  </si>
  <si>
    <t>SOCIOLOGICAL METHODS &amp; RESEARCH</t>
  </si>
  <si>
    <t>SOCIAL SCIENCES, MATHEMATICAL METHODS;SOCIOLOGY</t>
  </si>
  <si>
    <t>INTERNATIONAL JOURNAL OF OFFENDER THERAPY AND COMPARATIVE CRIMINOLOGY</t>
  </si>
  <si>
    <t>CLINICAL PEDIATRICS</t>
  </si>
  <si>
    <t>MOLECULAR PAIN</t>
  </si>
  <si>
    <t>INTERNATIONAL JOURNAL OF STD &amp; AIDS</t>
  </si>
  <si>
    <t>JOURNAL OF PHARMACY PRACTICE</t>
  </si>
  <si>
    <t>EDUCATIONAL MANAGEMENT ADMINISTRATION &amp; LEADERSHIP</t>
  </si>
  <si>
    <t>CRIME &amp; DELINQUENCY</t>
  </si>
  <si>
    <t>AMERICAN JOURNAL OF MENS HEALTH</t>
  </si>
  <si>
    <t>SOCIOLOGICAL REVIEW</t>
  </si>
  <si>
    <t>AUSTRALASIAN PSYCHIATRY</t>
  </si>
  <si>
    <t>POLITICAL STUDIES</t>
  </si>
  <si>
    <t>JOURNAL OF HUMAN LACTATION</t>
  </si>
  <si>
    <t>AUSTRALASIAN MARKETING JOURNAL</t>
  </si>
  <si>
    <t>JOURNAL OF REINFORCED PLASTICS AND COMPOSITES</t>
  </si>
  <si>
    <t>PERSONALITY AND SOCIAL PSYCHOLOGY REVIEW</t>
  </si>
  <si>
    <t>MEDICAL CARE RESEARCH AND REVIEW</t>
  </si>
  <si>
    <t>NONPROFIT AND VOLUNTARY SECTOR QUARTERLY</t>
  </si>
  <si>
    <t>YOUTH &amp; SOCIETY</t>
  </si>
  <si>
    <t>SOCIAL ISSUES;SOCIAL SCIENCES, INTERDISCIPLINARY;SOCIOLOGY</t>
  </si>
  <si>
    <t>URBAN AFFAIRS REVIEW</t>
  </si>
  <si>
    <t>JOURNAL OF PLANNING EDUCATION AND RESEARCH</t>
  </si>
  <si>
    <t>INTERNATIONAL REVIEW FOR THE SOCIOLOGY OF SPORT</t>
  </si>
  <si>
    <t>PUBLIC UNDERSTANDING OF SCIENCE</t>
  </si>
  <si>
    <t>COMMUNICATION;HISTORY &amp; PHILOSOPHY OF SCIENCE</t>
  </si>
  <si>
    <t>JOURNAL OF TEACHER EDUCATION</t>
  </si>
  <si>
    <t>CONVERGENCE-THE INTERNATIONAL JOURNAL OF RESEARCH INTO NEW MEDIA TECHNOLOGIES</t>
  </si>
  <si>
    <t>WESTERN JOURNAL OF NURSING RESEARCH</t>
  </si>
  <si>
    <t>EUROPEAN STROKE JOURNAL</t>
  </si>
  <si>
    <t>THERAPEUTIC ADVANCES IN HEMATOLOGY</t>
  </si>
  <si>
    <t>QUALITATIVE RESEARCH</t>
  </si>
  <si>
    <t>JOURNAL OF THE ROYAL SOCIETY OF MEDICINE</t>
  </si>
  <si>
    <t>ADMINISTRATION &amp; SOCIETY</t>
  </si>
  <si>
    <t>VASCULAR MEDICINE</t>
  </si>
  <si>
    <t>JOURNAL OF PRIMARY CARE AND COMMUNITY HEALTH</t>
  </si>
  <si>
    <t>LIGHTING RESEARCH &amp; TECHNOLOGY</t>
  </si>
  <si>
    <t>JOURNAL OF INFORMATION SCIENCE</t>
  </si>
  <si>
    <t>INTERNATIONAL JOURNAL OF BEHAVIORAL DEVELOPMENT</t>
  </si>
  <si>
    <t>AERA OPEN</t>
  </si>
  <si>
    <t>SCIENCE TECHNOLOGY &amp; HUMAN VALUES</t>
  </si>
  <si>
    <t>PROGRESS IN PHYSICAL GEOGRAPHY-EARTH AND ENVIRONMENT</t>
  </si>
  <si>
    <t>JOURNAL OF ENGINEERED FIBERS AND FABRICS</t>
  </si>
  <si>
    <t>JOURNAL OF LIBRARIANSHIP AND INFORMATION SCIENCE</t>
  </si>
  <si>
    <t>JOURNAL OF VETERINARY DIAGNOSTIC INVESTIGATION</t>
  </si>
  <si>
    <t>JOURNAL OF PUBLIC POLICY &amp; MARKETING</t>
  </si>
  <si>
    <t>FOOD SCIENCE AND TECHNOLOGY INTERNATIONAL</t>
  </si>
  <si>
    <t>PERITONEAL DIALYSIS INTERNATIONAL</t>
  </si>
  <si>
    <t>PROCEEDINGS OF THE INSTITUTION OF MECHANICAL ENGINEERS PART I-JOURNAL OF SYSTEMS AND CONTROL ENGINEERING</t>
  </si>
  <si>
    <t>INTERVENTIONAL NEURORADIOLOGY</t>
  </si>
  <si>
    <t>EUROPEAN JOURNAL OF INTERNATIONAL RELATIONS</t>
  </si>
  <si>
    <t>THERAPEUTIC ADVANCES IN ENDOCRINOLOGY AND METABOLISM</t>
  </si>
  <si>
    <t>PROCEEDINGS OF THE INSTITUTION OF MECHANICAL ENGINEERS PART E-JOURNAL OF PROCESS MECHANICAL ENGINEERING</t>
  </si>
  <si>
    <t>ILR REVIEW</t>
  </si>
  <si>
    <t>INTERNATIONAL JOURNAL OF SURGICAL PATHOLOGY</t>
  </si>
  <si>
    <t>PATHOLOGY;SURGERY</t>
  </si>
  <si>
    <t>JOURNAL OF CUTANEOUS MEDICINE AND SURGERY</t>
  </si>
  <si>
    <t>PROCEEDINGS OF THE INSTITUTION OF MECHANICAL ENGINEERS PART H-JOURNAL OF ENGINEERING IN MEDICINE</t>
  </si>
  <si>
    <t>ENGINEERING, BIOMEDICAL;ENGINEERING, MECHANICAL</t>
  </si>
  <si>
    <t>EDUCATIONAL AND PSYCHOLOGICAL MEASUREMENT</t>
  </si>
  <si>
    <t>MATHEMATICS, INTERDISCIPLINARY APPLICATIONS;PSYCHOLOGY, EDUCATIONAL;PSYCHOLOGY, MATHEMATICAL</t>
  </si>
  <si>
    <t>AMERICAN JOURNAL OF LIFESTYLE MEDICINE</t>
  </si>
  <si>
    <t>PROJECT MANAGEMENT JOURNAL</t>
  </si>
  <si>
    <t>ANNALS OF THE AMERICAN ACADEMY OF POLITICAL AND SOCIAL SCIENCE</t>
  </si>
  <si>
    <t>SCIENCE COMMUNICATION</t>
  </si>
  <si>
    <t>REVIEW OF PUBLIC PERSONNEL ADMINISTRATION</t>
  </si>
  <si>
    <t>RESEARCH ON SOCIAL WORK PRACTICE</t>
  </si>
  <si>
    <t>INTERNATIONAL JOURNAL OF SPORTS SCIENCE &amp; COACHING</t>
  </si>
  <si>
    <t>THEORY CULTURE &amp; SOCIETY</t>
  </si>
  <si>
    <t>CULTURAL STUDIES;SOCIAL SCIENCES, INTERDISCIPLINARY</t>
  </si>
  <si>
    <t>MEDICAL DECISION MAKING</t>
  </si>
  <si>
    <t>HEALTH CARE SCIENCES &amp; SERVICES;HEALTH POLICY &amp; SERVICES;MEDICAL INFORMATICS</t>
  </si>
  <si>
    <t>JOURNALISM &amp; MASS COMMUNICATION QUARTERLY</t>
  </si>
  <si>
    <t>POLYMERS &amp; POLYMER COMPOSITES</t>
  </si>
  <si>
    <t>MATERIALS SCIENCE, CHARACTERIZATION &amp; TESTING;MATERIALS SCIENCE, COMPOSITES;POLYMER SCIENCE</t>
  </si>
  <si>
    <t>PROCEEDINGS OF THE INSTITUTION OF MECHANICAL ENGINEERS PART A-JOURNAL OF POWER AND ENERGY</t>
  </si>
  <si>
    <t>SURGICAL INNOVATION</t>
  </si>
  <si>
    <t>STATA JOURNAL</t>
  </si>
  <si>
    <t>COMMUNICATION &amp; SPORT</t>
  </si>
  <si>
    <t>COMMUNICATION;HOSPITALITY, LEISURE, SPORT &amp; TOURISM</t>
  </si>
  <si>
    <t>JOURNAL OF HISTOCHEMISTRY &amp; CYTOCHEMISTRY</t>
  </si>
  <si>
    <t>TRANSCULTURAL PSYCHIATRY</t>
  </si>
  <si>
    <t>ANTHROPOLOGY;PSYCHIATRY</t>
  </si>
  <si>
    <t>INTERNATIONAL MIGRATION REVIEW</t>
  </si>
  <si>
    <t>EMOTION REVIEW</t>
  </si>
  <si>
    <t>ASIA-PACIFIC JOURNAL OF PUBLIC HEALTH</t>
  </si>
  <si>
    <t>CANADIAN ASSOCIATION OF RADIOLOGISTS JOURNAL-JOURNAL DE L ASSOCIATION CANADIENNE DES RADIOLOGISTES</t>
  </si>
  <si>
    <t>RESEARCH &amp; POLITICS</t>
  </si>
  <si>
    <t>INTERNATIONAL JOURNAL OF PRESS-POLITICS</t>
  </si>
  <si>
    <t>PSYCHOLOGY OF MUSIC</t>
  </si>
  <si>
    <t>MUSIC;PSYCHOLOGY, APPLIED;PSYCHOLOGY, EDUCATIONAL;PSYCHOLOGY, EXPERIMENTAL</t>
  </si>
  <si>
    <t>TRENDS IN HEARING</t>
  </si>
  <si>
    <t>JOURNAL OF CAREER ASSESSMENT</t>
  </si>
  <si>
    <t>SEXUAL ABUSE-A JOURNAL OF RESEARCH AND TREATMENT</t>
  </si>
  <si>
    <t>JOURNAL OF MIXED METHODS RESEARCH</t>
  </si>
  <si>
    <t>DIABETES &amp; VASCULAR DISEASE RESEARCH</t>
  </si>
  <si>
    <t>ENDOCRINOLOGY &amp; METABOLISM;PERIPHERAL VASCULAR DISEASE</t>
  </si>
  <si>
    <t>ORGANIZATION &amp; ENVIRONMENT</t>
  </si>
  <si>
    <t>ENVIRONMENTAL STUDIES;MANAGEMENT</t>
  </si>
  <si>
    <t>INTERNATIONAL JOURNAL OF LOWER EXTREMITY WOUNDS</t>
  </si>
  <si>
    <t>THERAPEUTIC ADVANCES IN MUSCULOSKELETAL DISEASE</t>
  </si>
  <si>
    <t>TUMORI JOURNAL</t>
  </si>
  <si>
    <t>INTERNATIONAL REVIEW OF ADMINISTRATIVE SCIENCES</t>
  </si>
  <si>
    <t>INTERNATIONAL JOURNAL OF IMMUNOPATHOLOGY AND PHARMACOLOGY</t>
  </si>
  <si>
    <t>IMMUNOLOGY;PATHOLOGY;PHARMACOLOGY &amp; PHARMACY</t>
  </si>
  <si>
    <t>SEXUALITIES</t>
  </si>
  <si>
    <t>INTERNATIONAL JOURNAL OF ARTIFICIAL ORGANS</t>
  </si>
  <si>
    <t>JOURNAL OF CARDIOVASCULAR PHARMACOLOGY AND THERAPEUTICS</t>
  </si>
  <si>
    <t>CLINICAL TRIALS</t>
  </si>
  <si>
    <t>TOXICOLOGIC PATHOLOGY</t>
  </si>
  <si>
    <t>PATHOLOGY;TOXICOLOGY</t>
  </si>
  <si>
    <t>CANCER CONTROL</t>
  </si>
  <si>
    <t>PROCEEDINGS OF THE INSTITUTION OF MECHANICAL ENGINEERS PART O-JOURNAL OF RISK AND RELIABILITY</t>
  </si>
  <si>
    <t>CRITICAL SOCIOLOGY</t>
  </si>
  <si>
    <t>JOURNAL OF PATIENT EXPERIENCE</t>
  </si>
  <si>
    <t>PHLEBOLOGY</t>
  </si>
  <si>
    <t>JOURNAL OF CAREER DEVELOPMENT</t>
  </si>
  <si>
    <t>FEMINISM &amp; PSYCHOLOGY</t>
  </si>
  <si>
    <t>JOURNAL OF GERIATRIC PSYCHIATRY AND NEUROLOGY</t>
  </si>
  <si>
    <t>CLINICAL NEUROLOGY;GERIATRICS &amp; GERONTOLOGY;PSYCHIATRY</t>
  </si>
  <si>
    <t>JOURNAL OF MANAGEMENT INQUIRY</t>
  </si>
  <si>
    <t>JOURNAL OF TRANSCULTURAL NURSING</t>
  </si>
  <si>
    <t>POLITICAL STUDIES REVIEW</t>
  </si>
  <si>
    <t>INTERNATIONAL JOURNAL OF BILINGUALISM</t>
  </si>
  <si>
    <t>ANNALS OF CLINICAL BIOCHEMISTRY</t>
  </si>
  <si>
    <t>EUROPEAN JOURNAL OF CULTURAL STUDIES</t>
  </si>
  <si>
    <t>ADSORPTION SCIENCE &amp; TECHNOLOGY</t>
  </si>
  <si>
    <t>JDR CLINICAL &amp; TRANSLATIONAL RESEARCH</t>
  </si>
  <si>
    <t>JOURNAL OF MEDICAL EDUCATION AND CURRICULAR DEVELOPMENT</t>
  </si>
  <si>
    <t>CLINICAL CHILD PSYCHOLOGY AND PSYCHIATRY</t>
  </si>
  <si>
    <t>PSYCHIATRY;PSYCHOLOGY;PSYCHOLOGY, CLINICAL;PSYCHOLOGY, DEVELOPMENTAL</t>
  </si>
  <si>
    <t>CLINICAL NURSING RESEARCH</t>
  </si>
  <si>
    <t>INFORMATION DEVELOPMENT</t>
  </si>
  <si>
    <t>BEHAVIOR MODIFICATION</t>
  </si>
  <si>
    <t>JOURNAL OF BIOLOGICAL RHYTHMS</t>
  </si>
  <si>
    <t>MEN AND MASCULINITIES</t>
  </si>
  <si>
    <t>BIOLOGICAL RESEARCH FOR NURSING</t>
  </si>
  <si>
    <t>SAGE OPEN MEDICAL CASE REPORTS</t>
  </si>
  <si>
    <t>JOURNAL OF SOCIOLOGY</t>
  </si>
  <si>
    <t>PEDIATRIC AND DEVELOPMENTAL PATHOLOGY</t>
  </si>
  <si>
    <t>CHILD MALTREATMENT</t>
  </si>
  <si>
    <t>CURRENT SOCIOLOGY</t>
  </si>
  <si>
    <t>GAMES AND CULTURE</t>
  </si>
  <si>
    <t>THERAPEUTIC ADVANCES IN PSYCHOPHARMACOLOGY</t>
  </si>
  <si>
    <t>PHARMACOLOGY &amp; PHARMACY;PSYCHIATRY</t>
  </si>
  <si>
    <t>JOURNAL OF EARLY ADOLESCENCE</t>
  </si>
  <si>
    <t>EUROPEAN JOURNAL OF CRIMINOLOGY</t>
  </si>
  <si>
    <t>SCANDINAVIAN JOURNAL OF SURGERY</t>
  </si>
  <si>
    <t>QUALITATIVE SOCIAL WORK</t>
  </si>
  <si>
    <t>SOCIOLOGY OF RACE AND ETHNICITY</t>
  </si>
  <si>
    <t>ECONOMIC AND INDUSTRIAL DEMOCRACY</t>
  </si>
  <si>
    <t>PSYCHOLOGY OF WOMEN QUARTERLY</t>
  </si>
  <si>
    <t>WORLD JOURNAL FOR PEDIATRIC AND CONGENITAL HEART SURGERY</t>
  </si>
  <si>
    <t>INNATE IMMUNITY</t>
  </si>
  <si>
    <t>BIOCHEMISTRY &amp; MOLECULAR BIOLOGY;IMMUNOLOGY;MEDICINE, RESEARCH &amp; EXPERIMENTAL;MICROBIOLOGY</t>
  </si>
  <si>
    <t>CLINICAL EEG AND NEUROSCIENCE</t>
  </si>
  <si>
    <t>CLINICAL NEUROLOGY;NEUROIMAGING;NEUROSCIENCES;PSYCHIATRY;PSYCHOLOGY</t>
  </si>
  <si>
    <t>INTERNATIONAL POLITICAL SCIENCE REVIEW</t>
  </si>
  <si>
    <t>JOURNAL OF SCHOOL NURSING</t>
  </si>
  <si>
    <t>TIME &amp; SOCIETY</t>
  </si>
  <si>
    <t>HERD-HEALTH ENVIRONMENTS RESEARCH &amp; DESIGN JOURNAL</t>
  </si>
  <si>
    <t>PROCEEDINGS OF THE INSTITUTION OF MECHANICAL ENGINEERS PART M-JOURNAL OF ENGINEERING FOR THE MARITIME ENVIRONMENT</t>
  </si>
  <si>
    <t>JOURNAL OF VACATION MARKETING</t>
  </si>
  <si>
    <t>BUSINESS;HOSPITALITY, LEISURE, SPORT &amp; TOURISM</t>
  </si>
  <si>
    <t>STRATEGIC ORGANIZATION</t>
  </si>
  <si>
    <t>MANAGEMENT LEARNING</t>
  </si>
  <si>
    <t>ENVIRONMENT AND URBANIZATION</t>
  </si>
  <si>
    <t>GENDER &amp; SOCIETY</t>
  </si>
  <si>
    <t>SOCIOLOGY;Women's Studies</t>
  </si>
  <si>
    <t>INTERNATIONAL JOURNAL OF MARKET RESEARCH</t>
  </si>
  <si>
    <t>TOURISM AND HOSPITALITY RESEARCH</t>
  </si>
  <si>
    <t>INTERNATIONAL JOURNAL OF AGING &amp; HUMAN DEVELOPMENT</t>
  </si>
  <si>
    <t>GERIATRICS &amp; GERONTOLOGY;GERONTOLOGY;PSYCHOLOGY, DEVELOPMENTAL</t>
  </si>
  <si>
    <t>VASCULAR</t>
  </si>
  <si>
    <t>CORNELL HOSPITALITY QUARTERLY</t>
  </si>
  <si>
    <t>HOSPITALITY, LEISURE, SPORT &amp; TOURISM;MANAGEMENT;SOCIOLOGY</t>
  </si>
  <si>
    <t>JOURNAL OF CHEMICAL RESEARCH</t>
  </si>
  <si>
    <t>JOURNAL OF PSYCHOEDUCATIONAL ASSESSMENT</t>
  </si>
  <si>
    <t>JOURNAL OF CHILDRENS ORTHOPAEDICS</t>
  </si>
  <si>
    <t>ORTHOPEDICS;PEDIATRICS</t>
  </si>
  <si>
    <t>JOURNAL OF INVESTIGATIVE MEDICINE HIGH IMPACT CASE REPORTS</t>
  </si>
  <si>
    <t>HSS JOURNAL</t>
  </si>
  <si>
    <t>JOURNAL OF THE AMERICAN PSYCHIATRIC NURSES ASSOCIATION</t>
  </si>
  <si>
    <t>LABORATORY ANIMALS</t>
  </si>
  <si>
    <t>COUNSELING PSYCHOLOGIST</t>
  </si>
  <si>
    <t>REVIEW OF GENERAL PSYCHOLOGY</t>
  </si>
  <si>
    <t>AMERICAN POLITICS RESEARCH</t>
  </si>
  <si>
    <t>SECURITY DIALOGUE</t>
  </si>
  <si>
    <t>INTERNATIONAL JOURNAL OF BIOLOGICAL MARKERS</t>
  </si>
  <si>
    <t>BIOTECHNOLOGY &amp; APPLIED MICROBIOLOGY;ONCOLOGY</t>
  </si>
  <si>
    <t>FAMILY BUSINESS REVIEW</t>
  </si>
  <si>
    <t>REMEDIAL AND SPECIAL EDUCATION</t>
  </si>
  <si>
    <t>TEACHERS COLLEGE RECORD</t>
  </si>
  <si>
    <t>ENVIRONMENT AND PLANNING E-NATURE AND SPACE</t>
  </si>
  <si>
    <t>EDUCATIONAL POLICY</t>
  </si>
  <si>
    <t>VASCULAR AND ENDOVASCULAR SURGERY</t>
  </si>
  <si>
    <t>SECOND LANGUAGE RESEARCH</t>
  </si>
  <si>
    <t>AMERICAN JOURNAL OF ALZHEIMERS DISEASE AND OTHER DEMENTIAS</t>
  </si>
  <si>
    <t>CLINICAL NEUROLOGY;GERIATRICS &amp; GERONTOLOGY</t>
  </si>
  <si>
    <t>WORKPLACE HEALTH &amp; SAFETY</t>
  </si>
  <si>
    <t>EMERGING ADULTHOOD</t>
  </si>
  <si>
    <t>FAMILY STUDIES;PSYCHOLOGY, DEVELOPMENTAL;PSYCHOLOGY, SOCIAL</t>
  </si>
  <si>
    <t>PSYCHOLOGICAL SCIENCE IN THE PUBLIC INTEREST</t>
  </si>
  <si>
    <t>THERAPEUTIC ADVANCES IN UROLOGY</t>
  </si>
  <si>
    <t>AUSTRALIAN JOURNAL OF MANAGEMENT</t>
  </si>
  <si>
    <t>EUROPEAN URBAN AND REGIONAL STUDIES</t>
  </si>
  <si>
    <t>JOURNAL OF EUROPEAN SOCIAL POLICY</t>
  </si>
  <si>
    <t>PUBLIC ADMINISTRATION;SOCIAL ISSUES</t>
  </si>
  <si>
    <t>TOXICOLOGY AND INDUSTRIAL HEALTH</t>
  </si>
  <si>
    <t>PUBLIC, ENVIRONMENTAL &amp; OCCUPATIONAL HEALTH;TOXICOLOGY</t>
  </si>
  <si>
    <t>JOURNAL OF LEADERSHIP &amp; ORGANIZATIONAL STUDIES</t>
  </si>
  <si>
    <t>JOURNAL OF LEARNING DISABILITIES</t>
  </si>
  <si>
    <t>GERONTOLOGY AND GERIATRIC MEDICINE</t>
  </si>
  <si>
    <t>SOCIAL STUDIES OF SCIENCE</t>
  </si>
  <si>
    <t>INTERNATIONAL JOURNAL OF ELECTRICAL ENGINEERING EDUCATION</t>
  </si>
  <si>
    <t>EDUCATION, SCIENTIFIC DISCIPLINES;ENGINEERING, ELECTRICAL &amp; ELECTRONIC</t>
  </si>
  <si>
    <t>INTERNATIONAL JOURNAL OF HIGH PERFORMANCE COMPUTING APPLICATIONS</t>
  </si>
  <si>
    <t>COMPUTER SCIENCE, HARDWARE &amp; ARCHITECTURE;COMPUTER SCIENCE, INTERDISCIPLINARY APPLICATIONS;COMPUTER SCIENCE, THEORY &amp; METHODS</t>
  </si>
  <si>
    <t>POLICY FUTURES IN EDUCATION</t>
  </si>
  <si>
    <t>PERCEPTUAL AND MOTOR SKILLS</t>
  </si>
  <si>
    <t>ETHNICITIES</t>
  </si>
  <si>
    <t>LEADERSHIP</t>
  </si>
  <si>
    <t>HEALTH</t>
  </si>
  <si>
    <t>JOURNAL OF HUMANISTIC PSYCHOLOGY</t>
  </si>
  <si>
    <t>INDIAN JOURNAL OF PSYCHOLOGICAL MEDICINE</t>
  </si>
  <si>
    <t>PSYCHOLOGY</t>
  </si>
  <si>
    <t>GLOBAL HEALTH PROMOTION</t>
  </si>
  <si>
    <t>THEORETICAL CRIMINOLOGY</t>
  </si>
  <si>
    <t>EPILEPSY CURRENTS</t>
  </si>
  <si>
    <t>INTERNATIONAL JOURNAL OF CULTURAL STUDIES</t>
  </si>
  <si>
    <t>MEDIA INTERNATIONAL AUSTRALIA</t>
  </si>
  <si>
    <t>HEALTH EDUCATION JOURNAL</t>
  </si>
  <si>
    <t>WIND ENGINEERING</t>
  </si>
  <si>
    <t>SCIENCE PROGRESS</t>
  </si>
  <si>
    <t>GROUP &amp; ORGANIZATION MANAGEMENT</t>
  </si>
  <si>
    <t>JOURNAL OF SOCIAL WORK</t>
  </si>
  <si>
    <t>INQUIRY-THE JOURNAL OF HEALTH CARE ORGANIZATION PROVISION AND FINANCING</t>
  </si>
  <si>
    <t>PROCEEDINGS OF THE INSTITUTION OF MECHANICAL ENGINEERS PART K-JOURNAL OF MULTI-BODY DYNAMICS</t>
  </si>
  <si>
    <t>JOURNAL OF HEALTH AND SOCIAL BEHAVIOR</t>
  </si>
  <si>
    <t>PSYCHOLOGY, SOCIAL;PUBLIC, ENVIRONMENTAL &amp; OCCUPATIONAL HEALTH;SOCIAL SCIENCES, BIOMEDICAL;SOCIOLOGY</t>
  </si>
  <si>
    <t>PERCEPTION</t>
  </si>
  <si>
    <t>OPHTHALMOLOGY;PSYCHOLOGY;PSYCHOLOGY, EXPERIMENTAL</t>
  </si>
  <si>
    <t>INTERNATIONAL JOURNAL OF BUSINESS COMMUNICATION</t>
  </si>
  <si>
    <t>SIMULATION-TRANSACTIONS OF THE SOCIETY FOR MODELING AND SIMULATION INTERNATIONAL</t>
  </si>
  <si>
    <t>SOCIOLOGICAL PERSPECTIVES</t>
  </si>
  <si>
    <t>JOURNAL OF CROSS-CULTURAL PSYCHOLOGY</t>
  </si>
  <si>
    <t>ACUPUNCTURE IN MEDICINE</t>
  </si>
  <si>
    <t>JOURNAL OF STUDIES IN INTERNATIONAL EDUCATION</t>
  </si>
  <si>
    <t>BRITISH JOURNAL OF OCCUPATIONAL THERAPY</t>
  </si>
  <si>
    <t>I-PERCEPTION</t>
  </si>
  <si>
    <t>JOURNAL OF CHILD HEALTH CARE</t>
  </si>
  <si>
    <t>NEURORADIOLOGY JOURNAL</t>
  </si>
  <si>
    <t>THERAPEUTIC ADVANCES IN DRUG SAFETY</t>
  </si>
  <si>
    <t>MARKETING THEORY</t>
  </si>
  <si>
    <t>JOURNAL OF ELASTOMERS AND PLASTICS</t>
  </si>
  <si>
    <t>OUTLOOK ON AGRICULTURE</t>
  </si>
  <si>
    <t>RESEARCH ON AGING</t>
  </si>
  <si>
    <t>MOBILE MEDIA &amp; COMMUNICATION</t>
  </si>
  <si>
    <t>JOURNAL OF INDUSTRIAL RELATIONS</t>
  </si>
  <si>
    <t>BRITISH JOURNAL OF POLITICS &amp; INTERNATIONAL RELATIONS</t>
  </si>
  <si>
    <t>THEORY &amp; PSYCHOLOGY</t>
  </si>
  <si>
    <t>DIABETES EDUCATOR</t>
  </si>
  <si>
    <t>ENDOCRINOLOGY &amp; METABOLISM;PUBLIC, ENVIRONMENTAL &amp; OCCUPATIONAL HEALTH</t>
  </si>
  <si>
    <t>JOURNAL OF LANGUAGE AND SOCIAL PSYCHOLOGY</t>
  </si>
  <si>
    <t>JOURNAL OF INTERNATIONAL MARKETING</t>
  </si>
  <si>
    <t>ASN NEURO</t>
  </si>
  <si>
    <t>EUROPEAN JOURNAL OF COMMUNICATION</t>
  </si>
  <si>
    <t>EDUCATIONAL ADMINISTRATION QUARTERLY</t>
  </si>
  <si>
    <t>INTERNATIONAL JOURNAL OF TOXICOLOGY</t>
  </si>
  <si>
    <t>MULTIPLE SCLEROSIS JOURNAL-EXPERIMENTAL TRANSLATIONAL AND CLINICAL</t>
  </si>
  <si>
    <t>INTERNATIONAL JOURNAL OF HEALTH SERVICES</t>
  </si>
  <si>
    <t>EUROPEAN UNION POLITICS</t>
  </si>
  <si>
    <t>JOURNAL OF APPLIED BIOMATERIALS &amp; FUNCTIONAL MATERIALS</t>
  </si>
  <si>
    <t>BIOPHYSICS;ENGINEERING, BIOMEDICAL;MATERIALS SCIENCE, BIOMATERIALS</t>
  </si>
  <si>
    <t>JOURNAL OF MACROMARKETING</t>
  </si>
  <si>
    <t>PERSPECTIVES IN PUBLIC HEALTH</t>
  </si>
  <si>
    <t>SIMULATION &amp; GAMING</t>
  </si>
  <si>
    <t>JOURNAL OF CONSUMER CULTURE</t>
  </si>
  <si>
    <t>CULTURAL STUDIES;SOCIAL SCIENCES, INTERDISCIPLINARY;SOCIOLOGY</t>
  </si>
  <si>
    <t>PUNISHMENT &amp; SOCIETY-INTERNATIONAL JOURNAL OF PENOLOGY</t>
  </si>
  <si>
    <t>ACTIVE LEARNING IN HIGHER EDUCATION</t>
  </si>
  <si>
    <t>INNOVATIONS-TECHNOLOGY AND TECHNIQUES IN CARDIOTHORACIC AND VASCULAR SURGERY</t>
  </si>
  <si>
    <t>CRIMINOLOGY &amp; CRIMINAL JUSTICE</t>
  </si>
  <si>
    <t>EXCEPTIONAL CHILDREN</t>
  </si>
  <si>
    <t>PUBLIC POLICY AND ADMINISTRATION</t>
  </si>
  <si>
    <t>INTERNATIONAL SOCIOLOGY</t>
  </si>
  <si>
    <t>COMPETITION &amp; CHANGE</t>
  </si>
  <si>
    <t>BUSINESS;ECONOMICS;GEOGRAPHY</t>
  </si>
  <si>
    <t>JOURNAL OF ADOLESCENT RESEARCH</t>
  </si>
  <si>
    <t>EVALUATION &amp; THE HEALTH PROFESSIONS</t>
  </si>
  <si>
    <t>ADAPTIVE BEHAVIOR</t>
  </si>
  <si>
    <t>COMPUTER SCIENCE, ARTIFICIAL INTELLIGENCE;PSYCHOLOGY, EXPERIMENTAL;SOCIAL SCIENCES, INTERDISCIPLINARY</t>
  </si>
  <si>
    <t>GERIATRIC ORTHOPAEDIC SURGERY &amp; REHABILITATION</t>
  </si>
  <si>
    <t>GERIATRICS &amp; GERONTOLOGY;ORTHOPEDICS;REHABILITATION;SURGERY</t>
  </si>
  <si>
    <t>HEALTH PSYCHOLOGY OPEN</t>
  </si>
  <si>
    <t>WOMENS HEALTH</t>
  </si>
  <si>
    <t>JOURNAL OF PALLIATIVE CARE</t>
  </si>
  <si>
    <t>HUMAN RESOURCE DEVELOPMENT REVIEW</t>
  </si>
  <si>
    <t>ANAESTHESIA AND INTENSIVE CARE</t>
  </si>
  <si>
    <t>ANESTHESIOLOGY;CRITICAL CARE MEDICINE;EMERGENCY MEDICINE</t>
  </si>
  <si>
    <t>PLANNING THEORY</t>
  </si>
  <si>
    <t>BIOINFORMATICS AND BIOLOGY INSIGHTS</t>
  </si>
  <si>
    <t>BUILDING SERVICES ENGINEERING RESEARCH &amp; TECHNOLOGY</t>
  </si>
  <si>
    <t>LANGUAGE AND SPEECH</t>
  </si>
  <si>
    <t>AUDIOLOGY &amp; SPEECH-LANGUAGE PATHOLOGY;LANGUAGE &amp; LINGUISTICS;LINGUISTICS;PSYCHOLOGY, EXPERIMENTAL;SOCIOLOGY</t>
  </si>
  <si>
    <t>INDIAN JOURNAL OF PSYCHOLOGY MEDICINE</t>
  </si>
  <si>
    <t>JOURNAL OF SPORTS ECONOMICS</t>
  </si>
  <si>
    <t>INTERNATIONAL COMMUNICATION GAZETTE</t>
  </si>
  <si>
    <t>POLITICS</t>
  </si>
  <si>
    <t>AIR SOIL AND WATER RESEARCH</t>
  </si>
  <si>
    <t>EDUCATIONAL EVALUATION AND POLICY ANALYSIS</t>
  </si>
  <si>
    <t>TROPICAL CONSERVATION SCIENCE</t>
  </si>
  <si>
    <t>JOURNAL OF COLLEGE STUDENT RETENTION-RESEARCH THEORY &amp; PRACTICE</t>
  </si>
  <si>
    <t>RELC JOURNAL</t>
  </si>
  <si>
    <t>CONFLICT MANAGEMENT AND PEACE SCIENCE</t>
  </si>
  <si>
    <t>SOCIOLOGY OF EDUCATION</t>
  </si>
  <si>
    <t>JOURNAL OF ASIAN AND AFRICAN STUDIES</t>
  </si>
  <si>
    <t>JOURNAL OF EMPIRICAL RESEARCH ON HUMAN RESEARCH ETHICS</t>
  </si>
  <si>
    <t>BRQ-BUSINESS RESEARCH QUARTERLY</t>
  </si>
  <si>
    <t>SOCIETY AND MENTAL HEALTH</t>
  </si>
  <si>
    <t>JOURNAL OF INTELLECTUAL DISABILITIES</t>
  </si>
  <si>
    <t>SOCIAL &amp; LEGAL STUDIES</t>
  </si>
  <si>
    <t>CRIMINOLOGY &amp; PENOLOGY;LAW;SOCIAL SCIENCES, INTERDISCIPLINARY</t>
  </si>
  <si>
    <t>THERAPEUTIC ADVANCES IN OPHTHALMOLOGY</t>
  </si>
  <si>
    <t>FIRST LANGUAGE</t>
  </si>
  <si>
    <t>LANGUAGE &amp; LINGUISTICS;LINGUISTICS;PSYCHOLOGY, DEVELOPMENTAL</t>
  </si>
  <si>
    <t>YOUTH VIOLENCE AND JUVENILE JUSTICE</t>
  </si>
  <si>
    <t>INTERNATIONAL JOURNAL OF TRYPTOPHAN RESEARCH</t>
  </si>
  <si>
    <t>JOURNAL OF SCLERODERMA AND RELATED DISORDERS</t>
  </si>
  <si>
    <t>JOURNAL OF HEALTH SERVICES RESEARCH &amp; POLICY</t>
  </si>
  <si>
    <t>ACTION RESEARCH</t>
  </si>
  <si>
    <t>JOURNAL OF HOLISTIC NURSING</t>
  </si>
  <si>
    <t>EDUCATION AND URBAN SOCIETY</t>
  </si>
  <si>
    <t>INDUSTRY AND HIGHER EDUCATION</t>
  </si>
  <si>
    <t>COOPERATION AND CONFLICT</t>
  </si>
  <si>
    <t>JOURNAL OF PLANNING LITERATURE</t>
  </si>
  <si>
    <t>JOURNAL OF MEDICAL SCREENING</t>
  </si>
  <si>
    <t>JOURNAL OF RESEARCH IN CRIME AND DELINQUENCY</t>
  </si>
  <si>
    <t>JOURNAL OF EXPERIMENTAL NEUROSCIENCE</t>
  </si>
  <si>
    <t>FOOD AND NUTRITION BULLETIN</t>
  </si>
  <si>
    <t>LANGUAGE TESTING</t>
  </si>
  <si>
    <t>ANTIVIRAL THERAPY</t>
  </si>
  <si>
    <t>INFECTIOUS DISEASES;PHARMACOLOGY &amp; PHARMACY;VIROLOGY</t>
  </si>
  <si>
    <t>HOSPITAL PHARMACY</t>
  </si>
  <si>
    <t>TROPICAL DOCTOR</t>
  </si>
  <si>
    <t>MEMORY STUDIES</t>
  </si>
  <si>
    <t>JOURNAL OF ACCOUNTING AUDITING AND FINANCE</t>
  </si>
  <si>
    <t>EAST EUROPEAN POLITICS AND SOCIETIES</t>
  </si>
  <si>
    <t>EVOLUTIONARY BIOINFORMATICS</t>
  </si>
  <si>
    <t>EVOLUTIONARY BIOLOGY;MATHEMATICAL &amp; COMPUTATIONAL BIOLOGY</t>
  </si>
  <si>
    <t>PROCEEDINGS OF THE INSTITUTION OF MECHANICAL ENGINEERS PART P-JOURNAL OF SPORTS ENGINEERING AND TECHNOLOGY</t>
  </si>
  <si>
    <t>ENGINEERING, MECHANICAL;SPORT SCIENCES</t>
  </si>
  <si>
    <t>PUBLIC PERSONNEL MANAGEMENT</t>
  </si>
  <si>
    <t>INDUSTRIAL RELATIONS &amp; LABOR;PUBLIC ADMINISTRATION</t>
  </si>
  <si>
    <t>JOURNAL OF RESEARCH IN NURSING</t>
  </si>
  <si>
    <t>JOURNAL OF EDUCATIONAL AND BEHAVIORAL STATISTICS</t>
  </si>
  <si>
    <t>EDUCATION &amp; EDUCATIONAL RESEARCH;PSYCHOLOGY, MATHEMATICAL;SOCIAL SCIENCES, MATHEMATICAL METHODS</t>
  </si>
  <si>
    <t>FEMINIST CRIMINOLOGY</t>
  </si>
  <si>
    <t>HEALTH INFORMATION MANAGEMENT JOURNAL</t>
  </si>
  <si>
    <t>HEALTH POLICY &amp; SERVICES;MEDICAL INFORMATICS</t>
  </si>
  <si>
    <t>JOURNAL OF APPLIED BEHAVIORAL SCIENCE</t>
  </si>
  <si>
    <t>EUROPEAN EDUCATIONAL RESEARCH JOURNAL</t>
  </si>
  <si>
    <t>INTERNATIONAL JOURNAL OF ENTREPRENEURSHIP AND INNOVATION</t>
  </si>
  <si>
    <t>AFFILIA-JOURNAL OF WOMEN AND SOCIAL WORK</t>
  </si>
  <si>
    <t>SOCIAL WORK;Women's Studies</t>
  </si>
  <si>
    <t>CHRONIC RESPIRATORY DISEASE</t>
  </si>
  <si>
    <t>APPLIED PSYCHOLOGICAL MEASUREMENT</t>
  </si>
  <si>
    <t>PSYCHOLOGY, MATHEMATICAL;SOCIAL SCIENCES, MATHEMATICAL METHODS</t>
  </si>
  <si>
    <t>THERAPEUTIC ADVANCES IN INFECTIOUS DISEASE</t>
  </si>
  <si>
    <t>INTERNATIONAL JOURNAL OF ENGINEERING BUSINESS MANAGEMENT</t>
  </si>
  <si>
    <t>JOURNAL OF HEALTH MANAGEMENT</t>
  </si>
  <si>
    <t>NANOMATERIALS AND NANOTECHNOLOGY</t>
  </si>
  <si>
    <t>CHILDHOOD-A GLOBAL JOURNAL OF CHILD RESEARCH</t>
  </si>
  <si>
    <t>LATIN AMERICAN PERSPECTIVES</t>
  </si>
  <si>
    <t>CRITICAL SOCIAL POLICY</t>
  </si>
  <si>
    <t>JOURNAL OF INFORMATION TECHNOLOGY</t>
  </si>
  <si>
    <t>JOURNAL OF PEDIATRIC ONCOLOGY NURSING</t>
  </si>
  <si>
    <t>MUSICAE SCIENTIAE</t>
  </si>
  <si>
    <t>MUSIC;PSYCHOLOGY, EXPERIMENTAL</t>
  </si>
  <si>
    <t>ARMED FORCES &amp; SOCIETY</t>
  </si>
  <si>
    <t>JOURNAL OF BUILDING PHYSICS</t>
  </si>
  <si>
    <t>JOURNAL OF MARKETING EDUCATION</t>
  </si>
  <si>
    <t>AUSTRALIAN AND NEW ZEALAND JOURNAL OF CRIMINOLOGY</t>
  </si>
  <si>
    <t>JOURNAL OF DRUG ISSUES</t>
  </si>
  <si>
    <t>CAREER DEVELOPMENT AND TRANSITION FOR EXCEPTIONAL INDIVIDUALS</t>
  </si>
  <si>
    <t>SCHOOL PSYCHOLOGY INTERNATIONAL</t>
  </si>
  <si>
    <t>JOURNAL OF STRAIN ANALYSIS FOR ENGINEERING DESIGN</t>
  </si>
  <si>
    <t>ENGINEERING, MECHANICAL;MATERIALS SCIENCE, CHARACTERIZATION &amp; TESTING;MATERIALS SCIENCE, MULTIDISCIPLINARY;MECHANICS</t>
  </si>
  <si>
    <t>EUROPEAN JOURNAL OF SOCIAL THEORY</t>
  </si>
  <si>
    <t>CANADIAN PHARMACISTS JOURNAL</t>
  </si>
  <si>
    <t>SMALL GROUP RESEARCH</t>
  </si>
  <si>
    <t>CULTURAL GEOGRAPHIES</t>
  </si>
  <si>
    <t>PHI DELTA KAPPAN</t>
  </si>
  <si>
    <t>EVALUATION</t>
  </si>
  <si>
    <t>JOURNAL OF POSITIVE BEHAVIOR INTERVENTIONS</t>
  </si>
  <si>
    <t>EDUCATION, SPECIAL;PSYCHOLOGY, CLINICAL</t>
  </si>
  <si>
    <t>SUBSTANCE ABUSE-RESEARCH AND TREATMENT</t>
  </si>
  <si>
    <t>JOURNAL OF BLACK PSYCHOLOGY</t>
  </si>
  <si>
    <t>NORDIC STUDIES ON ALCOHOL AND DRUGS</t>
  </si>
  <si>
    <t>ANTHROPOCENE REVIEW</t>
  </si>
  <si>
    <t>ENVIRONMENTAL SCIENCES;ENVIRONMENTAL STUDIES;GEOSCIENCES, MULTIDISCIPLINARY</t>
  </si>
  <si>
    <t>JOURNAL OF EARLY CHILDHOOD LITERACY</t>
  </si>
  <si>
    <t>JOURNAL OF CENTRAL NERVOUS SYSTEM DISEASE</t>
  </si>
  <si>
    <t>SOCIOLOGICAL RESEARCH ONLINE</t>
  </si>
  <si>
    <t>CRIME MEDIA CULTURE</t>
  </si>
  <si>
    <t>CRIMINOLOGY &amp; PENOLOGY;SOCIOLOGY</t>
  </si>
  <si>
    <t>INTERNATIONAL REGIONAL SCIENCE REVIEW</t>
  </si>
  <si>
    <t>BRITISH JOURNAL OF PAIN</t>
  </si>
  <si>
    <t>EUROPEAN JOURNAL OF INDUSTRIAL RELATIONS</t>
  </si>
  <si>
    <t>EUROPEAN JOURNAL OF POLITICAL THEORY</t>
  </si>
  <si>
    <t>POLICE QUARTERLY</t>
  </si>
  <si>
    <t>JOURNAL OF BIOACTIVE AND COMPATIBLE POLYMERS</t>
  </si>
  <si>
    <t>BIOTECHNOLOGY &amp; APPLIED MICROBIOLOGY;MATERIALS SCIENCE, BIOMATERIALS;POLYMER SCIENCE</t>
  </si>
  <si>
    <t>JOURNAL OF ORTHODONTICS</t>
  </si>
  <si>
    <t>TOURIST STUDIES</t>
  </si>
  <si>
    <t>BEHAVIORAL DISORDERS</t>
  </si>
  <si>
    <t>EDUCATION, SPECIAL;PSYCHOLOGY, CLINICAL;PSYCHOLOGY, EDUCATIONAL</t>
  </si>
  <si>
    <t>CHRONIC ILLNESS</t>
  </si>
  <si>
    <t>LOCAL ECONOMY</t>
  </si>
  <si>
    <t>CLINICAL MEDICINE INSIGHTS-REPRODUCTIVE HEALTH</t>
  </si>
  <si>
    <t>JOURNAL OF MANAGEMENT EDUCATION</t>
  </si>
  <si>
    <t>PROGRESS IN TRANSPLANTATION</t>
  </si>
  <si>
    <t>RACE AND JUSTICE</t>
  </si>
  <si>
    <t>CRIMINOLOGY &amp; PENOLOGY;ETHNIC STUDIES</t>
  </si>
  <si>
    <t>ECONOMIC AND LABOUR RELATIONS REVIEW</t>
  </si>
  <si>
    <t>JOURNAL OF SPECIAL EDUCATION TECHNOLOGY</t>
  </si>
  <si>
    <t>SOCIAL MARKETING QUARTERLY</t>
  </si>
  <si>
    <t>JOURNAL OF CELLULAR PLASTICS</t>
  </si>
  <si>
    <t>CHEMISTRY, APPLIED;POLYMER SCIENCE</t>
  </si>
  <si>
    <t>CHANGING TEACHING PRACTICE IN P-20 EDUCATIONAL SETTINGS</t>
  </si>
  <si>
    <t>SOUTH AFRICAN JOURNAL OF PSYCHOLOGY</t>
  </si>
  <si>
    <t>CAPITAL AND CLASS</t>
  </si>
  <si>
    <t>JOURNAL OF SPORT &amp; SOCIAL ISSUES</t>
  </si>
  <si>
    <t>JOURNAL OF FAMILY NURSING</t>
  </si>
  <si>
    <t>FAMILY STUDIES;NURSING</t>
  </si>
  <si>
    <t>JOURNAL OF PLASTIC FILM &amp; SHEETING</t>
  </si>
  <si>
    <t>JOURNAL OF NEAR INFRARED SPECTROSCOPY</t>
  </si>
  <si>
    <t>CHEMISTRY, APPLIED;SPECTROSCOPY</t>
  </si>
  <si>
    <t>ADVANCED COMPOSITES LETTERS</t>
  </si>
  <si>
    <t>ACTA SOCIOLOGICA</t>
  </si>
  <si>
    <t>PHILOSOPHY &amp; SOCIAL CRITICISM</t>
  </si>
  <si>
    <t>SEMINARS IN CARDIOTHORACIC AND VASCULAR ANESTHESIA</t>
  </si>
  <si>
    <t>MEDIA WAR AND CONFLICT</t>
  </si>
  <si>
    <t>SAGE OPEN NURSING</t>
  </si>
  <si>
    <t>CANADIAN JOURNAL OF OCCUPATIONAL THERAPY-REVUE CANADIENNE D ERGOTHERAPIE</t>
  </si>
  <si>
    <t>FOCUS ON AUTISM AND OTHER DEVELOPMENTAL DISABILITIES</t>
  </si>
  <si>
    <t>MEDICINE SCIENCE AND THE LAW</t>
  </si>
  <si>
    <t>LAW;MEDICINE, LEGAL;PATHOLOGY</t>
  </si>
  <si>
    <t>PRISON JOURNAL</t>
  </si>
  <si>
    <t>TEACHER EDUCATION AND SPECIAL EDUCATION</t>
  </si>
  <si>
    <t>INTERNATIONAL JOURNAL OF PSYCHIATRY IN MEDICINE</t>
  </si>
  <si>
    <t>CULTURE &amp; PSYCHOLOGY</t>
  </si>
  <si>
    <t>JOURNAL OF EVIDENCE-BASED INTEGRATIVE MEDICINE</t>
  </si>
  <si>
    <t>FAMILY JOURNAL</t>
  </si>
  <si>
    <t>JOURNAL OF LITERACY RESEARCH</t>
  </si>
  <si>
    <t>ORGANIZATIONAL PSYCHOLOGY REVIEW</t>
  </si>
  <si>
    <t>ETHNOGRAPHY</t>
  </si>
  <si>
    <t>ACADEMIC PATHOLOGY</t>
  </si>
  <si>
    <t>MANAGEMENT COMMUNICATION QUARTERLY</t>
  </si>
  <si>
    <t>COMMUNICATION;MANAGEMENT</t>
  </si>
  <si>
    <t>VISION-THE JOURNAL OF BUSINESS PERSPECTIVE</t>
  </si>
  <si>
    <t>CLINICAL MEDICINE INSIGHTS-ENDOCRINOLOGY AND DIABETES</t>
  </si>
  <si>
    <t>GIFTED CHILD QUARTERLY</t>
  </si>
  <si>
    <t>JOURNAL OF SPECIAL EDUCATION</t>
  </si>
  <si>
    <t>SOCIOLOGICAL THEORY</t>
  </si>
  <si>
    <t>JOURNAL OF EMOTIONAL AND BEHAVIORAL DISORDERS</t>
  </si>
  <si>
    <t>EDUCATION, SPECIAL;PSYCHOLOGY;PSYCHOLOGY, EDUCATIONAL;PSYCHOLOGY, MULTIDISCIPLINARY</t>
  </si>
  <si>
    <t>DISCOURSE STUDIES</t>
  </si>
  <si>
    <t>JOURNAL OF CONTEMPORARY CRIMINAL JUSTICE</t>
  </si>
  <si>
    <t>BREAST CANCER-BASIC AND CLINICAL RESEARCH</t>
  </si>
  <si>
    <t>CANCER INFORMATICS</t>
  </si>
  <si>
    <t>MATHEMATICAL &amp; COMPUTATIONAL BIOLOGY;ONCOLOGY</t>
  </si>
  <si>
    <t>OTJR-OCCUPATION PARTICIPATION AND HEALTH</t>
  </si>
  <si>
    <t>SCOTTISH MEDICAL JOURNAL</t>
  </si>
  <si>
    <t>CLINICAL MEDICINE INSIGHTS-CARDIOLOGY</t>
  </si>
  <si>
    <t>DISCOURSE &amp; SOCIETY</t>
  </si>
  <si>
    <t>COMMUNICATION;PSYCHOLOGY;PSYCHOLOGY, MULTIDISCIPLINARY;SOCIOLOGY</t>
  </si>
  <si>
    <t>POLITICS &amp; SOCIETY</t>
  </si>
  <si>
    <t>POLITICAL SCIENCE;SOCIAL ISSUES;SOCIOLOGY</t>
  </si>
  <si>
    <t>INFORMATION VISUALIZATION</t>
  </si>
  <si>
    <t>JOURNAL OF REHABILITATION AND ASSISTIVE TECHNOLOGIES ENGINEERING</t>
  </si>
  <si>
    <t>NEUROHOSPITALIST</t>
  </si>
  <si>
    <t>REVIEW OF RADICAL POLITICAL ECONOMICS</t>
  </si>
  <si>
    <t>TEACHING OF PSYCHOLOGY</t>
  </si>
  <si>
    <t>EDUCATION &amp; EDUCATIONAL RESEARCH;PSYCHOLOGY;PSYCHOLOGY, MULTIDISCIPLINARY</t>
  </si>
  <si>
    <t>JOURNAL OF RESEARCH IN MUSIC EDUCATION</t>
  </si>
  <si>
    <t>MILLENNIUM-JOURNAL OF INTERNATIONAL STUDIES</t>
  </si>
  <si>
    <t>JOURNAL OF CONTEMPORARY ETHNOGRAPHY</t>
  </si>
  <si>
    <t>ANTHROPOLOGICAL THEORY</t>
  </si>
  <si>
    <t>AMERICAN JOURNAL OF EVALUATION</t>
  </si>
  <si>
    <t>FEMINIST THEORY</t>
  </si>
  <si>
    <t>JOURNAL OF BUSINESS AND TECHNICAL COMMUNICATION</t>
  </si>
  <si>
    <t>ADVANCES IN DEVELOPING HUMAN RESOURCES</t>
  </si>
  <si>
    <t>LEARNING DISABILITY QUARTERLY</t>
  </si>
  <si>
    <t>ALTERNATIVE-AN INTERNATIONAL JOURNAL OF INDIGENOUS PEOPLES</t>
  </si>
  <si>
    <t>INTERNATIONAL QUARTERLY OF COMMUNITY HEALTH EDUCATION</t>
  </si>
  <si>
    <t>FEMINIST REVIEW</t>
  </si>
  <si>
    <t>CANADIAN JOURNAL OF NURSING RESEARCH</t>
  </si>
  <si>
    <t>EUROPEAN JOURNAL OF MASS SPECTROMETRY</t>
  </si>
  <si>
    <t>INTERNATIONAL JOURNAL OF PROTECTIVE STRUCTURES</t>
  </si>
  <si>
    <t>INTERNATIONAL JOURNAL OF MUSIC EDUCATION</t>
  </si>
  <si>
    <t>JOURNAL OF URBAN HISTORY</t>
  </si>
  <si>
    <t>HISTORY;HISTORY OF SOCIAL SCIENCES;URBAN STUDIES</t>
  </si>
  <si>
    <t>HEALTH SERVICES INSIGHTS</t>
  </si>
  <si>
    <t>EUROPEAN JOURNAL OF WOMENS STUDIES</t>
  </si>
  <si>
    <t>INTERNATIONAL JOURNAL OF EVIDENCE &amp; PROOF</t>
  </si>
  <si>
    <t>WORK AND OCCUPATIONS</t>
  </si>
  <si>
    <t>INDUSTRIAL RELATIONS &amp; LABOR;SOCIOLOGY</t>
  </si>
  <si>
    <t>TOPICS IN EARLY CHILDHOOD SPECIAL EDUCATION</t>
  </si>
  <si>
    <t>CULTURAL STUDIES-CRITICAL METHODOLOGIES</t>
  </si>
  <si>
    <t>JOURNAL OF ENVIRONMENT &amp; DEVELOPMENT</t>
  </si>
  <si>
    <t>JOURNAL OF EXPERIMENTAL PSYCHOPATHOLOGY</t>
  </si>
  <si>
    <t>SPACE AND CULTURE</t>
  </si>
  <si>
    <t>CULTURAL STUDIES;GEOGRAPHY</t>
  </si>
  <si>
    <t>VISUAL COMMUNICATION</t>
  </si>
  <si>
    <t>SOCIAL PSYCHOLOGY QUARTERLY</t>
  </si>
  <si>
    <t>ASSESSMENT FOR EFFECTIVE INTERVENTION</t>
  </si>
  <si>
    <t>POLITICAL THEORY</t>
  </si>
  <si>
    <t>OBSTETRIC MEDICINE</t>
  </si>
  <si>
    <t>UROLOGIA JOURNAL</t>
  </si>
  <si>
    <t>CROSS-CULTURAL RESEARCH</t>
  </si>
  <si>
    <t>ANTHROPOLOGY;SOCIAL SCIENCES, INTERDISCIPLINARY</t>
  </si>
  <si>
    <t>ACCOUNTING HISTORY</t>
  </si>
  <si>
    <t>CRANIOMAXILLOFACIAL TRAUMA &amp; RECONSTRUCTION</t>
  </si>
  <si>
    <t>TEACHING EXCEPTIONAL CHILDREN</t>
  </si>
  <si>
    <t>JOURNAL OF EXPERIENTIAL EDUCATION</t>
  </si>
  <si>
    <t>INTERVENTION IN SCHOOL AND CLINIC</t>
  </si>
  <si>
    <t>RACE &amp; CLASS</t>
  </si>
  <si>
    <t>ANTHROPOLOGY;ETHNIC STUDIES;SOCIAL ISSUES;SOCIAL SCIENCES, INTERDISCIPLINARY;SOCIOLOGY</t>
  </si>
  <si>
    <t>JOURNAL OF FIRE SCIENCES</t>
  </si>
  <si>
    <t>DISCOURSE &amp; COMMUNICATION</t>
  </si>
  <si>
    <t>SOCIAL CURRENTS</t>
  </si>
  <si>
    <t>RESEARCH STUDIES IN MUSIC EDUCATION</t>
  </si>
  <si>
    <t>BIOMARKER INSIGHTS</t>
  </si>
  <si>
    <t>JOURNAL OF INTERNATIONAL POLITICAL THEORY</t>
  </si>
  <si>
    <t>FIELD METHODS</t>
  </si>
  <si>
    <t>YOUNG</t>
  </si>
  <si>
    <t>THERAPEUTIC ADVANCES IN CARDIOVASCULAR DISEASE</t>
  </si>
  <si>
    <t>EVOLUTIONARY PSYCHOLOGY</t>
  </si>
  <si>
    <t>CONTEMPORARY ISSUES IN EARLY CHILDHOOD</t>
  </si>
  <si>
    <t>ACTA RADIOLOGICA OPEN</t>
  </si>
  <si>
    <t>SCIENCE TECHNOLOGY AND SOCIETY</t>
  </si>
  <si>
    <t>CULTURAL SOCIOLOGY</t>
  </si>
  <si>
    <t>JOURNAL OF EARLY CHILDHOOD RESEARCH</t>
  </si>
  <si>
    <t>JOURNAL OF PACIFIC RIM PSYCHOLOGY</t>
  </si>
  <si>
    <t>JRSM CARDIOVASCULAR DISEASE</t>
  </si>
  <si>
    <t>INTERNATIONAL JOURNAL OF AEROACOUSTICS</t>
  </si>
  <si>
    <t>ACOUSTICS;ENGINEERING, AEROSPACE;MECHANICS</t>
  </si>
  <si>
    <t>NEW SOLUTIONS-A JOURNAL OF ENVIRONMENTAL AND OCCUPATIONAL HEALTH POLICY</t>
  </si>
  <si>
    <t>HOMICIDE STUDIES</t>
  </si>
  <si>
    <t>INTERNATIONAL CRIMINAL JUSTICE REVIEW</t>
  </si>
  <si>
    <t>HONG KONG JOURNAL OF EMERGENCY MEDICINE</t>
  </si>
  <si>
    <t>NEUROSCIENCE INSIGHTS</t>
  </si>
  <si>
    <t>NURSING SCIENCE QUARTERLY</t>
  </si>
  <si>
    <t>WRITTEN COMMUNICATION</t>
  </si>
  <si>
    <t>FIIB BUSINESS REVIEW</t>
  </si>
  <si>
    <t>BODY &amp; SOCIETY</t>
  </si>
  <si>
    <t>JOURNAL OF DISABILITY POLICY STUDIES</t>
  </si>
  <si>
    <t>JOURNAL OF CLINICAL UROLOGY</t>
  </si>
  <si>
    <t>JOURNAL OF EARLY INTERVENTION</t>
  </si>
  <si>
    <t>IMPROVING SCHOOLS</t>
  </si>
  <si>
    <t>AUSTRALIAN JOURNAL OF EDUCATION</t>
  </si>
  <si>
    <t>PSYCHOLOGY LEARNING AND TEACHING-PLAT</t>
  </si>
  <si>
    <t>ATLA-ALTERNATIVES TO LABORATORY ANIMALS</t>
  </si>
  <si>
    <t>CONCURRENT ENGINEERING-RESEARCH AND APPLICATIONS</t>
  </si>
  <si>
    <t>COMPUTER SCIENCE, INTERDISCIPLINARY APPLICATIONS;ENGINEERING, MANUFACTURING;ENGINEERING, MULTIDISCIPLINARY;OPERATIONS RESEARCH &amp; MANAGEMENT SCIENCE</t>
  </si>
  <si>
    <t>FAMILIES IN SOCIETY-THE JOURNAL OF CONTEMPORARY SOCIAL SERVICES</t>
  </si>
  <si>
    <t>HISTORY OF THE HUMAN SCIENCES</t>
  </si>
  <si>
    <t>HISTORY &amp; PHILOSOPHY OF SCIENCE;HISTORY OF SOCIAL SCIENCES</t>
  </si>
  <si>
    <t>JOURNAL OF BLACK STUDIES</t>
  </si>
  <si>
    <t>ETHNIC STUDIES;SOCIAL SCIENCES, INTERDISCIPLINARY</t>
  </si>
  <si>
    <t>GERMAN JOURNAL OF HUMAN RESOURCE MANAGEMENT-ZEITSCHRIFT FUR PERSONALFORSCHUNG</t>
  </si>
  <si>
    <t>ENVIRONMENTAL HEALTH INSIGHTS</t>
  </si>
  <si>
    <t>RESEARCH AND PRACTICE FOR PERSONS WITH SEVERE DISABILITIES</t>
  </si>
  <si>
    <t>CRITIQUE OF ANTHROPOLOGY</t>
  </si>
  <si>
    <t>EMPIRICAL STUDIES OF THE ARTS</t>
  </si>
  <si>
    <t>HUMANITIES, MULTIDISCIPLINARY;PSYCHOLOGY, MULTIDISCIPLINARY</t>
  </si>
  <si>
    <t>NUTRITION AND METABOLIC INSIGHTS</t>
  </si>
  <si>
    <t>ADULT EDUCATION QUARTERLY</t>
  </si>
  <si>
    <t>TRANSFER-EUROPEAN REVIEW OF LABOUR AND RESEARCH</t>
  </si>
  <si>
    <t>JOURNAL OF VISUAL IMPAIRMENT &amp; BLINDNESS</t>
  </si>
  <si>
    <t>ULTRASONIC IMAGING</t>
  </si>
  <si>
    <t>ACOUSTICS;ENGINEERING, BIOMEDICAL;RADIOLOGY, NUCLEAR MEDICINE &amp; MEDICAL IMAGING</t>
  </si>
  <si>
    <t>HOME HEALTH CARE MANAGEMENT AND PRACTICE</t>
  </si>
  <si>
    <t>ALTERNATIVE LAW JOURNAL</t>
  </si>
  <si>
    <t>EPIGENETICS INSIGHTS</t>
  </si>
  <si>
    <t>HEALTH SERVICES RESEARCH AND MANAGERIAL EPIDEMIOLOGY</t>
  </si>
  <si>
    <t>STATISTICAL MODELLING</t>
  </si>
  <si>
    <t>JOURNAL OF COMMUNICATION INQUIRY</t>
  </si>
  <si>
    <t>REHABILITATION COUNSELING BULLETIN</t>
  </si>
  <si>
    <t>PROBATION JOURNAL</t>
  </si>
  <si>
    <t>JOURNAL OF DEFENSE MODELING AND SIMULATION-APPLICATIONS METHODOLOGY TECHNOLOGY-JDMS</t>
  </si>
  <si>
    <t>PUBLIC RELATIONS INQUIRY</t>
  </si>
  <si>
    <t>TEACHING SOCIOLOGY</t>
  </si>
  <si>
    <t>YOUTH JUSTICE-AN INTERNATIONAL JOURNAL</t>
  </si>
  <si>
    <t>PROCEEDINGS OF THE INSTITUTION OF MECHANICAL ENGINEERS PART N-JOURNAL OF NANOMATERIALS NANOENGINEERING AND NANOSYSTEMS</t>
  </si>
  <si>
    <t>ULTRASOUND</t>
  </si>
  <si>
    <t>BRITISH JOURNAL OF VISUAL IMPAIRMENT</t>
  </si>
  <si>
    <t>CANADIAN JOURNAL OF SCHOOL PSYCHOLOGY</t>
  </si>
  <si>
    <t>PROGRESS IN RUBBER PLASTICS AND RECYCLING TECHNOLOGY</t>
  </si>
  <si>
    <t>CLOTHING AND TEXTILES RESEARCH JOURNAL</t>
  </si>
  <si>
    <t>BUSINESS;SOCIAL SCIENCES, INTERDISCIPLINARY</t>
  </si>
  <si>
    <t>TEACHING PUBLIC ADMINISTRATION</t>
  </si>
  <si>
    <t>MODERN CHINA</t>
  </si>
  <si>
    <t>SOCIOLOGICAL METHODOLOGY, VOL 49</t>
  </si>
  <si>
    <t>EDUCATION CITIZENSHIP AND SOCIAL JUSTICE</t>
  </si>
  <si>
    <t>AUSTRALASIAN JOURNAL OF EARLY CHILDHOOD</t>
  </si>
  <si>
    <t>JOURNAL OF COGNITIVE ENGINEERING AND DECISION MAKING</t>
  </si>
  <si>
    <t>EMERGENT APPROACHES FOR EDUCATION RESEARCH: WHAT COUNTS AS INNOVATIVE EDUCATIONAL KNOWLEDGE AND WHAT EDUCATION RESEARCH COUNTS?</t>
  </si>
  <si>
    <t>INTERNATIONAL JOURNAL OF COMPARATIVE SOCIOLOGY</t>
  </si>
  <si>
    <t>RESEARCH IN COMPARATIVE AND INTERNATIONAL EDUCATION</t>
  </si>
  <si>
    <t>HEALTH SERVICES MANAGEMENT RESEARCH</t>
  </si>
  <si>
    <t>JOURNAL OF ADVANCED ACADEMICS</t>
  </si>
  <si>
    <t>THESIS ELEVEN</t>
  </si>
  <si>
    <t>CLINICAL MEDICINE INSIGHTS-CIRCULATORY RESPIRATORY AND PULMONARY MEDICINE</t>
  </si>
  <si>
    <t>SOCIAL COMPASS</t>
  </si>
  <si>
    <t>JOURNAL OF THEORETICAL POLITICS</t>
  </si>
  <si>
    <t>INTERNATIONAL JOURNAL OF ARCHITECTURAL COMPUTING</t>
  </si>
  <si>
    <t>ERGONOMICS IN DESIGN</t>
  </si>
  <si>
    <t>JOURNAL OF MATERIAL CULTURE</t>
  </si>
  <si>
    <t>ANTHROPOLOGY;ARCHAEOLOGY;CULTURAL STUDIES</t>
  </si>
  <si>
    <t>INTERNATIONAL REVIEW OF VICTIMOLOGY</t>
  </si>
  <si>
    <t>JOURNAL OF THE AMERICAN PSYCHOANALYTIC ASSOCIATION</t>
  </si>
  <si>
    <t>COMMUNICATION DISORDERS QUARTERLY</t>
  </si>
  <si>
    <t>CLINICAL MEDICINE INSIGHTS-ONCOLOGY</t>
  </si>
  <si>
    <t>JOURNAL OF CONTEMPORARY HISTORY</t>
  </si>
  <si>
    <t>ASIAN CARDIOVASCULAR &amp; THORACIC ANNALS</t>
  </si>
  <si>
    <t>HISPANIC JOURNAL OF BEHAVIORAL SCIENCES</t>
  </si>
  <si>
    <t>BUILDING ACOUSTICS</t>
  </si>
  <si>
    <t>CLINICAL MEDICINE INSIGHTS-CASE REPORTS</t>
  </si>
  <si>
    <t>JOURNAL OF ALGORITHMS &amp; COMPUTATIONAL TECHNOLOGY</t>
  </si>
  <si>
    <t>INTERNATIONAL JOURNAL OF CROSS CULTURAL MANAGEMENT</t>
  </si>
  <si>
    <t>GLOBAL MEDIA AND CHINA</t>
  </si>
  <si>
    <t>EVALUATION REVIEW</t>
  </si>
  <si>
    <t>IFLA JOURNAL-INTERNATIONAL FEDERATION OF LIBRARY ASSOCIATIONS</t>
  </si>
  <si>
    <t>CHINA INFORMATION</t>
  </si>
  <si>
    <t>JOURNAL OF PASTORAL CARE &amp; COUNSELING</t>
  </si>
  <si>
    <t>CLINICAL MEDICINE INSIGHTS-ARTHRITIS AND MUSCULOSKELETAL DISORDERS</t>
  </si>
  <si>
    <t>JOURNAL OF ENTREPRENEURSHIP</t>
  </si>
  <si>
    <t>ARCHIVE FOR THE PSYCHOLOGY OF RELIGION-ARCHIV FUR RELIGIONSPSYCHOLOGIE</t>
  </si>
  <si>
    <t>FOREIGN TRADE REVIEW</t>
  </si>
  <si>
    <t>AATCC JOURNAL OF RESEARCH</t>
  </si>
  <si>
    <t>JOURNAL OF ADULT AND CONTINUING EDUCATION</t>
  </si>
  <si>
    <t>TOBACCO USE INSIGHTS</t>
  </si>
  <si>
    <t>JOURNAL OF TRANSFORMATIVE EDUCATION</t>
  </si>
  <si>
    <t>JOURNAL OF DIAGNOSTIC MEDICAL SONOGRAPHY</t>
  </si>
  <si>
    <t>CLINICAL CASE STUDIES</t>
  </si>
  <si>
    <t>COMMUNITY COLLEGE REVIEW</t>
  </si>
  <si>
    <t>PUBLIC WORKS MANAGEMENT &amp; POLICY</t>
  </si>
  <si>
    <t>EUROPEAN JOURNAL OF INFLAMMATION</t>
  </si>
  <si>
    <t>E-LEARNING AND DIGITAL MEDIA</t>
  </si>
  <si>
    <t>GLOBAL SOCIAL POLICY</t>
  </si>
  <si>
    <t>ARTS AND HUMANITIES IN HIGHER EDUCATION</t>
  </si>
  <si>
    <t>JOURNAL OF RESEARCH ON LEADERSHIP EDUCATION</t>
  </si>
  <si>
    <t>PROCEEDINGS OF SINGAPORE HEALTHCARE</t>
  </si>
  <si>
    <t>ASIAN JOURNAL OF COMPARATIVE POLITICS</t>
  </si>
  <si>
    <t>PLASTIC SURGERY</t>
  </si>
  <si>
    <t>ECONOMIC DEVELOPMENT QUARTERLY</t>
  </si>
  <si>
    <t>DEVELOPMENT STUDIES;ECONOMICS;REGIONAL &amp; URBAN PLANNING;URBAN STUDIES</t>
  </si>
  <si>
    <t>PHILOSOPHY OF THE SOCIAL SCIENCES</t>
  </si>
  <si>
    <t>INTERNATIONAL JOURNAL OF MECHANICAL ENGINEERING EDUCATION</t>
  </si>
  <si>
    <t>EDUCATION, SCIENTIFIC DISCIPLINES;ENGINEERING, MECHANICAL</t>
  </si>
  <si>
    <t>JOURNAL OF PSYCHOLOGY AND THEOLOGY</t>
  </si>
  <si>
    <t>PSYCHOLOGY;PSYCHOLOGY, MULTIDISCIPLINARY;RELIGION</t>
  </si>
  <si>
    <t>ALLERGY &amp; RHINOLOGY</t>
  </si>
  <si>
    <t>TRAUMA-ENGLAND</t>
  </si>
  <si>
    <t>JOURNAL OF PHARMACY TECHNOLOGY</t>
  </si>
  <si>
    <t>BUSINESS AND PROFESSIONAL COMMUNICATION QUARTERLY</t>
  </si>
  <si>
    <t>JOURNAL OF CRIMINAL LAW</t>
  </si>
  <si>
    <t>THEOLOGICAL STUDIES</t>
  </si>
  <si>
    <t>COMMUNICATION AND THE PUBLIC</t>
  </si>
  <si>
    <t>JOURNAL OF SOCIAL ARCHAEOLOGY</t>
  </si>
  <si>
    <t>INTERNATIONAL JOURNAL OF MICRO AIR VEHICLES</t>
  </si>
  <si>
    <t>INTERNATIONAL JOURNAL OF CARE COORDINATION</t>
  </si>
  <si>
    <t>INTERNATIONAL JOURNAL</t>
  </si>
  <si>
    <t>ENVIRONMENT AND URBANIZATION ASIA</t>
  </si>
  <si>
    <t>RURAL SPECIAL EDUCATION QUARTERLY</t>
  </si>
  <si>
    <t>HISTORY OF SCIENCE</t>
  </si>
  <si>
    <t>LAW CULTURE AND THE HUMANITIES</t>
  </si>
  <si>
    <t>MILLENNIAL ASIA</t>
  </si>
  <si>
    <t>SOCIAL SCIENCE INFORMATION SUR LES SCIENCES SOCIALES</t>
  </si>
  <si>
    <t>INFORMATION SCIENCE &amp; LIBRARY SCIENCE;SOCIAL SCIENCES, INTERDISCIPLINARY</t>
  </si>
  <si>
    <t>AUSTRALIAN JOURNAL OF CAREER DEVELOPMENT</t>
  </si>
  <si>
    <t>CELLULAR POLYMERS</t>
  </si>
  <si>
    <t>ADULT LEARNING</t>
  </si>
  <si>
    <t>ADOPTION AND FOSTERING</t>
  </si>
  <si>
    <t>CLINICAL MEDICINE INSIGHTS-PEDIATRICS</t>
  </si>
  <si>
    <t>RECHERCHE ET APPLICATIONS EN MARKETING-ENGLISH EDITION</t>
  </si>
  <si>
    <t>PROGRESS IN DEVELOPMENT STUDIES</t>
  </si>
  <si>
    <t>PUBLIC FINANCE REVIEW</t>
  </si>
  <si>
    <t>AFRICA SPECTRUM</t>
  </si>
  <si>
    <t>JOURNAL OF CURRENT SOUTHEAST ASIAN AFFAIRS</t>
  </si>
  <si>
    <t>GLOBAL QUALITATIVE NURSING RESEARCH</t>
  </si>
  <si>
    <t>JOURNAL OF CREATIVE COMMUNICATIONS</t>
  </si>
  <si>
    <t>ANNALS OF NEUROSCIENCES</t>
  </si>
  <si>
    <t>MARGIN-JOURNAL OF APPLIED ECONOMIC RESEARCH</t>
  </si>
  <si>
    <t>JOURNAL OF MUSIC TEACHER EDUCATION</t>
  </si>
  <si>
    <t>POWER AND EDUCATION</t>
  </si>
  <si>
    <t>JOURNAL OF VETERINARY DENTISTRY</t>
  </si>
  <si>
    <t>THEORY AND RESEARCH IN EDUCATION</t>
  </si>
  <si>
    <t>IIM KOZHIKODE SOCIETY &amp; MANAGEMENT REVIEW</t>
  </si>
  <si>
    <t>CLINICAL PATHOLOGY</t>
  </si>
  <si>
    <t>CRITICAL STUDIES IN TELEVISION</t>
  </si>
  <si>
    <t>HISTORY OF PSYCHIATRY</t>
  </si>
  <si>
    <t>HISTORY OF SOCIAL SCIENCES;PSYCHIATRY</t>
  </si>
  <si>
    <t>JOURNAL OF MEDICAL BIOGRAPHY</t>
  </si>
  <si>
    <t>LINACRE QUARTERLY</t>
  </si>
  <si>
    <t>THERAPEUTIC ADVANCES IN GASTROINTESTINAL ENDOSCOPY</t>
  </si>
  <si>
    <t>JOURNAL OF GENERAL MANAGEMENT</t>
  </si>
  <si>
    <t>POLITICS PHILOSOPHY &amp; ECONOMICS</t>
  </si>
  <si>
    <t>NETHERLANDS QUARTERLY OF HUMAN RIGHTS</t>
  </si>
  <si>
    <t>RESEARCH IN EDUCATION</t>
  </si>
  <si>
    <t>JOURNAL FOR THE EDUCATION OF THE GIFTED</t>
  </si>
  <si>
    <t>GLOBAL MEDIA AND COMMUNICATION</t>
  </si>
  <si>
    <t>EUROPEAN LABOUR LAW JOURNAL</t>
  </si>
  <si>
    <t>INTERNATIONAL AREA STUDIES REVIEW</t>
  </si>
  <si>
    <t>THERAPEUTIC ADVANCES IN REPRODUCTIVE HEALTH</t>
  </si>
  <si>
    <t>JOURNAL OF RESEARCH IN INTERNATIONAL EDUCATION</t>
  </si>
  <si>
    <t>RATIONALITY AND SOCIETY</t>
  </si>
  <si>
    <t>CELL MEDICINE</t>
  </si>
  <si>
    <t>SOUTH ASIAN JOURNAL OF HUMAN RESOURCE MANAGEMENT</t>
  </si>
  <si>
    <t>AVIAN BIOLOGY RESEARCH</t>
  </si>
  <si>
    <t>AGRICULTURE, DAIRY &amp; ANIMAL SCIENCE;ORNITHOLOGY</t>
  </si>
  <si>
    <t>SOUTH ASIA RESEARCH</t>
  </si>
  <si>
    <t>BIOCHEMISTRY INSIGHTS</t>
  </si>
  <si>
    <t>INDIA QUARTERLY-A JOURNAL OF INTERNATIONAL AFFAIRS</t>
  </si>
  <si>
    <t>JOURNAL OF EDUCATION-US</t>
  </si>
  <si>
    <t>CHILD LANGUAGE TEACHING &amp; THERAPY</t>
  </si>
  <si>
    <t>EDUCATION, SPECIAL;LANGUAGE &amp; LINGUISTICS;LINGUISTICS</t>
  </si>
  <si>
    <t>BIOMEDICAL INFORMATICS INSIGHTS</t>
  </si>
  <si>
    <t>CHINA REPORT</t>
  </si>
  <si>
    <t>HAND THERAPY</t>
  </si>
  <si>
    <t>JOURNAL OF EMERGING MARKET FINANCE</t>
  </si>
  <si>
    <t>JOURNAL OF CLASSICAL SOCIOLOGY</t>
  </si>
  <si>
    <t>STUDIES IN CHRISTIAN ETHICS</t>
  </si>
  <si>
    <t>CONTRIBUTIONS TO INDIAN SOCIOLOGY</t>
  </si>
  <si>
    <t>JOURNAL OF DEVELOPING SOCIETIES</t>
  </si>
  <si>
    <t>JOURNAL OF ENDOMETRIOSIS AND PELVIC PAIN DISORDERS</t>
  </si>
  <si>
    <t>STUDIES IN INDIAN POLITICS</t>
  </si>
  <si>
    <t>EUROPEAN HISTORY QUARTERLY</t>
  </si>
  <si>
    <t>CRITICAL RESEARCH ON RELIGION</t>
  </si>
  <si>
    <t>RARE TUMORS</t>
  </si>
  <si>
    <t>ASIAN AND PACIFIC MIGRATION JOURNAL</t>
  </si>
  <si>
    <t>HONG KONG JOURNAL OF OCCUPATIONAL THERAPY</t>
  </si>
  <si>
    <t>JOURNAL OF COMMONWEALTH LITERATURE</t>
  </si>
  <si>
    <t>LITERATURE, AFRICAN, AUSTRALIAN, CANADIAN</t>
  </si>
  <si>
    <t>BMS-BULLETIN OF SOCIOLOGICAL METHODOLOGY-BULLETIN DE METHODOLOGIE SOCIOLOGIQUE</t>
  </si>
  <si>
    <t>NEW PERSPECTIVES</t>
  </si>
  <si>
    <t>INDIAN JOURNAL OF GENDER STUDIES</t>
  </si>
  <si>
    <t>PROGRESS IN REACTION KINETICS AND MECHANISM</t>
  </si>
  <si>
    <t>INTERNATIONAL JOURNAL OF SPRAY AND COMBUSTION DYNAMICS</t>
  </si>
  <si>
    <t>JOURNAL OF INFECTION PREVENTION</t>
  </si>
  <si>
    <t>RECREATIONAL SPORTS JOURNAL</t>
  </si>
  <si>
    <t>JOURNAL OF VISUAL CULTURE</t>
  </si>
  <si>
    <t>ART;CULTURAL STUDIES</t>
  </si>
  <si>
    <t>EUROPEAN JOURNAL OF SOCIAL SECURITY</t>
  </si>
  <si>
    <t>JOURNAL OF FAMILY HISTORY</t>
  </si>
  <si>
    <t>ANTHROPOLOGY;FAMILY STUDIES;HISTORY;HISTORY OF SOCIAL SCIENCES</t>
  </si>
  <si>
    <t>JOURNAL FOR THE STUDY OF THE OLD TESTAMENT</t>
  </si>
  <si>
    <t>BEYOND BEHAVIOR</t>
  </si>
  <si>
    <t>JOURNAL OF MODERN EUROPEAN HISTORY</t>
  </si>
  <si>
    <t>JOURNAL OF PLANNING HISTORY</t>
  </si>
  <si>
    <t>ALTERNATIVES</t>
  </si>
  <si>
    <t>WAR IN HISTORY</t>
  </si>
  <si>
    <t>LANGUAGE AND LITERATURE</t>
  </si>
  <si>
    <t>EUROPEAN JOURNAL OF PROBATION</t>
  </si>
  <si>
    <t>INTERNATIONAL JOURNAL OF MARITIME HISTORY</t>
  </si>
  <si>
    <t>JOURNAL OF POLITICS IN LATIN AMERICA</t>
  </si>
  <si>
    <t>INDEX ON CENSORSHIP</t>
  </si>
  <si>
    <t>INTERNATIONAL JOURNAL OF DISCRIMINATION AND THE LAW</t>
  </si>
  <si>
    <t>PSYCHOLOGY AND DEVELOPING SOCIETIES</t>
  </si>
  <si>
    <t>CONTEMPORARY REVIEW OF THE MIDDLE EAST</t>
  </si>
  <si>
    <t>TRANSFORMATION-AN INTERNATIONAL JOURNAL OF HOLISTIC MISSION STUDIES</t>
  </si>
  <si>
    <t>CULTURAL DYNAMICS</t>
  </si>
  <si>
    <t>JOURNAL OF TRANSPORT HISTORY</t>
  </si>
  <si>
    <t>THEOLOGY</t>
  </si>
  <si>
    <t>JOURNAL OF ADVANCED ORAL RESEARCH</t>
  </si>
  <si>
    <t>ASIA PACIFIC MEDIA EDUCATOR</t>
  </si>
  <si>
    <t>CONTEMPORARY VOICE OF DALIT</t>
  </si>
  <si>
    <t>CONTEMPORARY SOCIOLOGY-A JOURNAL OF REVIEWS</t>
  </si>
  <si>
    <t>JOURNAL OF ENGLISH LINGUISTICS</t>
  </si>
  <si>
    <t>INDIAN ECONOMIC AND SOCIAL HISTORY REVIEW</t>
  </si>
  <si>
    <t>INSIGHT ON AFRICA</t>
  </si>
  <si>
    <t>JOURNAL OF INTERDISCIPLINARY ECONOMICS</t>
  </si>
  <si>
    <t>JOURNAL OF SOUTH ASIAN DEVELOPMENT</t>
  </si>
  <si>
    <t>JOURNAL OF HUMAN VALUES</t>
  </si>
  <si>
    <t>INTERNATIONAL JOURNAL OF CHRISTIANITY &amp; EDUCATION</t>
  </si>
  <si>
    <t>BIOMEDICAL ENGINEERING AND COMPUTATIONAL BIOLOGY</t>
  </si>
  <si>
    <t>SOCIOLOGICAL METHODOLOGY, VOL 50</t>
  </si>
  <si>
    <t>INTERNATIONAL BULLETIN OF MISSION RESEARCH</t>
  </si>
  <si>
    <t>JOURNAL OF ASIAN SECURITY AND INTERNATIONAL AFFAIRS</t>
  </si>
  <si>
    <t>CLINICAL MEDICINE INSIGHTS-WOMENS HEALTH</t>
  </si>
  <si>
    <t>BRITISH JOURNAL OF MUSIC THERAPY</t>
  </si>
  <si>
    <t>ELECTRONIC NEWS</t>
  </si>
  <si>
    <t>FRENCH CULTURAL STUDIES</t>
  </si>
  <si>
    <t>IRISH THEOLOGICAL QUARTERLY</t>
  </si>
  <si>
    <t>CURRENTS IN BIBLICAL RESEARCH</t>
  </si>
  <si>
    <t>STUDIES IN RELIGION-SCIENCES RELIGIEUSES</t>
  </si>
  <si>
    <t>JOURNAL OF ORTHOPAEDICS TRAUMA AND REHABILITATION</t>
  </si>
  <si>
    <t>IRISH ECONOMIC AND SOCIAL HISTORY</t>
  </si>
  <si>
    <t>JOURNAL OF EGYPTIAN ARCHAEOLOGY</t>
  </si>
  <si>
    <t>JOURNAL FOR THE STUDY OF THE NEW TESTAMENT</t>
  </si>
  <si>
    <t>JOURNAL FOR THE HISTORY OF ASTRONOMY</t>
  </si>
  <si>
    <t>CLINICAL MEDICINE INSIGHTS-BLOOD DISORDERS</t>
  </si>
  <si>
    <t>SOUTH ASIAN JOURNAL OF MACROECONOMICS AND PUBLIC FINANCE</t>
  </si>
  <si>
    <t>REHABILITATION PROCESS AND OUTCOME</t>
  </si>
  <si>
    <t>EXPOSITORY TIMES</t>
  </si>
  <si>
    <t>JOURNAL OF EUROPEAN STUDIES</t>
  </si>
  <si>
    <t>CHRISTIAN EDUCATION JOURNAL</t>
  </si>
  <si>
    <t>NORTH AMERICAN ARCHAEOLOGIST</t>
  </si>
  <si>
    <t>MEDIEVAL HISTORY JOURNAL</t>
  </si>
  <si>
    <t>AUTISM &amp; DEVELOPMENTAL LANGUAGE IMPAIRMENTS</t>
  </si>
  <si>
    <t>MAGNETIC RESONANCE INSIGHTS</t>
  </si>
  <si>
    <t>MISSIOLOGY-AN INTERNATIONAL REVIEW</t>
  </si>
  <si>
    <t>ASIAN JOURNAL OF MANAGEMENT CASES</t>
  </si>
  <si>
    <t>BIBLICAL THEOLOGY BULLETIN</t>
  </si>
  <si>
    <t>BIOSCOPE-SOUTH ASIAN SCREEN STUDIES</t>
  </si>
  <si>
    <t>ASIAN STUDIES;FILM, RADIO, TELEVISION</t>
  </si>
  <si>
    <t>REVIEW &amp; EXPOSITOR</t>
  </si>
  <si>
    <t>JOURNAL OF SPIRITUAL FORMATION AND SOUL CARE</t>
  </si>
  <si>
    <t>TUMORI J</t>
  </si>
  <si>
    <t>THEOLOGY TODAY</t>
  </si>
  <si>
    <t>FEMINIST THEOLOGY</t>
  </si>
  <si>
    <t>INTERPRETATION-A JOURNAL OF BIBLE AND THEOLOGY</t>
  </si>
  <si>
    <t>STUDIES IN PEOPLES HISTORY</t>
  </si>
  <si>
    <t>JOURNAL OF CRIMINOLOGY</t>
  </si>
  <si>
    <t>STUDIES IN HISTORY</t>
  </si>
  <si>
    <t>REVISTA INTERNACIONAL DE EDUCACION MUSICAL</t>
  </si>
  <si>
    <t>FORUM ITALICUM</t>
  </si>
  <si>
    <t>LANGUAGE &amp; LINGUISTICS;LITERATURE, ROMANCE</t>
  </si>
  <si>
    <t>GENE REGULATION AND SYSTEMS BIOLOGY</t>
  </si>
  <si>
    <t>JOURNAL OF HISTORICAL RESEARCH IN MUSIC EDUCATION</t>
  </si>
  <si>
    <t>JOURNAL FOR THE STUDY OF THE PSEUDEPIGRAPHA</t>
  </si>
  <si>
    <t>AFFILIA-FEMINIST INQUIRY IN SOCIAL WORK</t>
  </si>
  <si>
    <t>BRITISH JOURNALISM REVIEW</t>
  </si>
  <si>
    <t>BIBLE TRANSLATOR</t>
  </si>
  <si>
    <t>ANIMATION-AN INTERDISCIPLINARY JOURNAL</t>
  </si>
  <si>
    <t>JOURNAL OF DRUG EDUCATION</t>
  </si>
  <si>
    <t>EDUCATION, SCIENTIFIC DISCIPLINES;SUBSTANCE ABUSE</t>
  </si>
  <si>
    <t>LITERATURE &amp; HISTORY-THIRD SERIES</t>
  </si>
  <si>
    <t>HISTORY;LITERATURE</t>
  </si>
  <si>
    <t>NEPHROLOGY @ POINT OF CARE</t>
  </si>
  <si>
    <t>DOWNSIDE REVIEW</t>
  </si>
  <si>
    <t>HISTORY AND SOCIOLOGY OF SOUTH ASIA</t>
  </si>
  <si>
    <t>GLOBAL PEDIATRIC HEALTH</t>
  </si>
  <si>
    <t>GENOMICS INSIGHTS</t>
  </si>
  <si>
    <t>CLINICAL MEDICINE INSIGHTS-THERAPEUTICS</t>
  </si>
  <si>
    <t>SCULPTURE REVIEW</t>
  </si>
  <si>
    <t>INDIAN HISTORICAL REVIEW</t>
  </si>
  <si>
    <t>JOURNAL OF FLUID MECHANICS</t>
  </si>
  <si>
    <t>PSYCHOLOGICAL MEDICINE</t>
  </si>
  <si>
    <t>PUBLIC HEALTH NUTRITION</t>
  </si>
  <si>
    <t>NUTRITION &amp; DIETETICS;PUBLIC, ENVIRONMENTAL &amp; OCCUPATIONAL HEALTH</t>
  </si>
  <si>
    <t>INFECTION CONTROL AND HOSPITAL EPIDEMIOLOGY</t>
  </si>
  <si>
    <t>EPIDEMIOLOGY AND INFECTION</t>
  </si>
  <si>
    <t>BRITISH JOURNAL OF NUTRITION</t>
  </si>
  <si>
    <t>BRITISH JOURNAL OF PSYCHIATRY</t>
  </si>
  <si>
    <t>INTERNATIONAL PSYCHOGERIATRICS</t>
  </si>
  <si>
    <t>GERIATRICS &amp; GERONTOLOGY;GERONTOLOGY;PSYCHIATRY;PSYCHOLOGY;PSYCHOLOGY, CLINICAL</t>
  </si>
  <si>
    <t>EPIDEMIOLOGY AND PSYCHIATRIC SCIENCES</t>
  </si>
  <si>
    <t>EUROPEAN PSYCHIATRY</t>
  </si>
  <si>
    <t>RADIOCARBON</t>
  </si>
  <si>
    <t>DEVELOPMENT AND PSYCHOPATHOLOGY</t>
  </si>
  <si>
    <t>AMERICAN POLITICAL SCIENCE REVIEW</t>
  </si>
  <si>
    <t>BJPSYCH OPEN</t>
  </si>
  <si>
    <t>DISASTER MEDICINE AND PUBLIC HEALTH PREPAREDNESS</t>
  </si>
  <si>
    <t>BRITISH JOURNAL OF POLITICAL SCIENCE</t>
  </si>
  <si>
    <t>AGEING &amp; SOCIETY</t>
  </si>
  <si>
    <t>BILINGUALISM-LANGUAGE AND COGNITION</t>
  </si>
  <si>
    <t>LINGUISTICS;PSYCHOLOGY, EXPERIMENTAL</t>
  </si>
  <si>
    <t>GEOLOGICAL MAGAZINE</t>
  </si>
  <si>
    <t>JOURNAL OF LARYNGOLOGY AND OTOLOGY</t>
  </si>
  <si>
    <t>PROCEEDINGS OF THE NUTRITION SOCIETY</t>
  </si>
  <si>
    <t>MICROSCOPY AND MICROANALYSIS</t>
  </si>
  <si>
    <t>MATERIALS SCIENCE, MULTIDISCIPLINARY;MICROSCOPY</t>
  </si>
  <si>
    <t>POLITICAL ANALYSIS</t>
  </si>
  <si>
    <t>ROBOTICA</t>
  </si>
  <si>
    <t>PALLIATIVE &amp; SUPPORTIVE CARE</t>
  </si>
  <si>
    <t>JOURNAL OF GLACIOLOGY</t>
  </si>
  <si>
    <t>CARDIOLOGY IN THE YOUNG</t>
  </si>
  <si>
    <t>ORYX</t>
  </si>
  <si>
    <t>PUBLICATIONS OF THE ASTRONOMICAL SOCIETY OF AUSTRALIA</t>
  </si>
  <si>
    <t>JOURNAL OF HELMINTHOLOGY</t>
  </si>
  <si>
    <t>PARASITOLOGY;ZOOLOGY</t>
  </si>
  <si>
    <t>POLITICAL SCIENCE RESEARCH AND METHODS</t>
  </si>
  <si>
    <t>JOURNAL OF FINANCIAL AND QUANTITATIVE ANALYSIS</t>
  </si>
  <si>
    <t>JOURNAL OF THE INTERNATIONAL NEUROPSYCHOLOGICAL SOCIETY</t>
  </si>
  <si>
    <t>CLINICAL NEUROLOGY;NEUROSCIENCES;PSYCHIATRY;PSYCHOLOGY</t>
  </si>
  <si>
    <t>JOURNAL OF PLASMA PHYSICS</t>
  </si>
  <si>
    <t>CNS SPECTRUMS</t>
  </si>
  <si>
    <t>BEHAVIORAL AND BRAIN SCIENCES</t>
  </si>
  <si>
    <t>BEHAVIORAL SCIENCES;NEUROSCIENCES;PSYCHOLOGY, BIOLOGICAL</t>
  </si>
  <si>
    <t>ANTIQUITY</t>
  </si>
  <si>
    <t>QUATERNARY RESEARCH</t>
  </si>
  <si>
    <t>JOURNAL OF THE MARINE BIOLOGICAL ASSOCIATION OF THE UNITED KINGDOM</t>
  </si>
  <si>
    <t>PREHOSPITAL AND DISASTER MEDICINE</t>
  </si>
  <si>
    <t>JOURNAL OF NAVIGATION</t>
  </si>
  <si>
    <t>ENGINEERING, MARINE;OCEANOGRAPHY</t>
  </si>
  <si>
    <t>STUDIES IN SECOND LANGUAGE ACQUISITION</t>
  </si>
  <si>
    <t>IRISH JOURNAL OF PSYCHOLOGICAL MEDICINE</t>
  </si>
  <si>
    <t>JOURNAL OF DEVELOPMENTAL ORIGINS OF HEALTH AND DISEASE</t>
  </si>
  <si>
    <t>INTERNATIONAL ORGANIZATION</t>
  </si>
  <si>
    <t>CANADIAN JOURNAL OF NEUROLOGICAL SCIENCES</t>
  </si>
  <si>
    <t>EXPERIMENTAL AGRICULTURE</t>
  </si>
  <si>
    <t>JOURNAL OF MANAGEMENT &amp; ORGANIZATION</t>
  </si>
  <si>
    <t>JOURNAL OF LAW MEDICINE &amp; ETHICS</t>
  </si>
  <si>
    <t>WEED SCIENCE</t>
  </si>
  <si>
    <t>RENEWABLE AGRICULTURE AND FOOD SYSTEMS</t>
  </si>
  <si>
    <t>PERSPECTIVES ON POLITICS</t>
  </si>
  <si>
    <t>WEED TECHNOLOGY</t>
  </si>
  <si>
    <t>CANADIAN JOURNAL OF POLITICAL SCIENCE-REVUE CANADIENNE DE SCIENCE POLITIQUE</t>
  </si>
  <si>
    <t>JOURNAL OF DAIRY RESEARCH</t>
  </si>
  <si>
    <t>TWIN RESEARCH AND HUMAN GENETICS</t>
  </si>
  <si>
    <t>BULLETIN OF ENTOMOLOGICAL RESEARCH</t>
  </si>
  <si>
    <t>PRIMARY HEALTH CARE RESEARCH AND DEVELOPMENT</t>
  </si>
  <si>
    <t>ANTICOLONIAL AFTERLIVES IN EGYPT: THE POLITICS OF HEGEMONY</t>
  </si>
  <si>
    <t>ACTA NEUROPSYCHIATRICA</t>
  </si>
  <si>
    <t>ERGODIC THEORY AND DYNAMICAL SYSTEMS</t>
  </si>
  <si>
    <t>CULTURAL BACKLASH: TRUMP, BREXIT, AND AUTHORITARIAN POPULISM</t>
  </si>
  <si>
    <t>INTERNATIONAL JOURNAL OF TECHNOLOGY ASSESSMENT IN HEALTH CARE</t>
  </si>
  <si>
    <t>HEALTH CARE SCIENCES &amp; SERVICES;MEDICAL INFORMATICS;PUBLIC, ENVIRONMENTAL &amp; OCCUPATIONAL HEALTH</t>
  </si>
  <si>
    <t>ENVIRONMENTAL CONSERVATION</t>
  </si>
  <si>
    <t>NUTRITION RESEARCH REVIEWS</t>
  </si>
  <si>
    <t>PS-POLITICAL SCIENCE &amp; POLITICS</t>
  </si>
  <si>
    <t>PROCEEDINGS OF THE ROYAL SOCIETY OF EDINBURGH SECTION A-MATHEMATICS</t>
  </si>
  <si>
    <t>BEHAVIOURAL AND COGNITIVE PSYCHOTHERAPY</t>
  </si>
  <si>
    <t>ANNALS OF GLACIOLOGY</t>
  </si>
  <si>
    <t>JOURNAL OF CHILD LANGUAGE</t>
  </si>
  <si>
    <t>EUROPEAN JOURNAL OF RISK REGULATION</t>
  </si>
  <si>
    <t>INTERNATIONAL JOURNAL OF MICROWAVE AND WIRELESS TECHNOLOGIES</t>
  </si>
  <si>
    <t>POLITICS &amp; GENDER</t>
  </si>
  <si>
    <t>JOURNAL OF BIOSOCIAL SCIENCE</t>
  </si>
  <si>
    <t>DEMOGRAPHY;MEDICINE, LEGAL;SOCIAL SCIENCES, BIOMEDICAL</t>
  </si>
  <si>
    <t>LANGUAGE TEACHING</t>
  </si>
  <si>
    <t>MANAGEMENT TRANSFORMATION OF HUAWEI</t>
  </si>
  <si>
    <t>REVIEW OF INTERNATIONAL STUDIES</t>
  </si>
  <si>
    <t>GLOBAL SUSTAINABILITY</t>
  </si>
  <si>
    <t>JOURNAL OF SOCIAL POLICY</t>
  </si>
  <si>
    <t>PUBLIC ADMINISTRATION;SOCIAL ISSUES;SOCIAL WORK</t>
  </si>
  <si>
    <t>JOURNAL OF PALEONTOLOGY</t>
  </si>
  <si>
    <t>MACROECONOMIC DYNAMICS</t>
  </si>
  <si>
    <t>GOVERNMENT AND OPPOSITION</t>
  </si>
  <si>
    <t>JOURNAL OF NUTRITIONAL SCIENCE</t>
  </si>
  <si>
    <t>MANAGEMENT AND ORGANIZATION REVIEW</t>
  </si>
  <si>
    <t>BIRD CONSERVATION INTERNATIONAL</t>
  </si>
  <si>
    <t>BIODIVERSITY CONSERVATION;ORNITHOLOGY</t>
  </si>
  <si>
    <t>POWDER DIFFRACTION</t>
  </si>
  <si>
    <t>COGNITIVE BEHAVIOUR THERAPIST</t>
  </si>
  <si>
    <t>JOURNAL OF INSTITUTIONAL ECONOMICS</t>
  </si>
  <si>
    <t>EARTH AND ENVIRONMENTAL SCIENCE TRANSACTIONS OF THE ROYAL SOCIETY OF EDINBURGH</t>
  </si>
  <si>
    <t>SOCIAL POLICY AND SOCIETY</t>
  </si>
  <si>
    <t>SOCIAL ISSUES;SOCIAL WORK</t>
  </si>
  <si>
    <t>PALEOBIOLOGY</t>
  </si>
  <si>
    <t>BIODIVERSITY CONSERVATION;ECOLOGY;EVOLUTIONARY BIOLOGY;PALEONTOLOGY</t>
  </si>
  <si>
    <t>AERONAUTICAL JOURNAL</t>
  </si>
  <si>
    <t>INTERNATIONAL JOURNAL OF ASTROBIOLOGY</t>
  </si>
  <si>
    <t>ASTRONOMY &amp; ASTROPHYSICS;BIOLOGY;GEOSCIENCES, MULTIDISCIPLINARY</t>
  </si>
  <si>
    <t>AMERICAN ANTIQUITY</t>
  </si>
  <si>
    <t>CHINA QUARTERLY</t>
  </si>
  <si>
    <t>APPLIED PSYCHOLINGUISTICS</t>
  </si>
  <si>
    <t>ZYGOTE</t>
  </si>
  <si>
    <t>CELL BIOLOGY;DEVELOPMENTAL BIOLOGY;REPRODUCTIVE BIOLOGY</t>
  </si>
  <si>
    <t>COMPOSITIO MATHEMATICA</t>
  </si>
  <si>
    <t>JOURNAL OF CLINICAL AND TRANSLATIONAL SCIENCE</t>
  </si>
  <si>
    <t>BJPSYCH BULLETIN</t>
  </si>
  <si>
    <t>JOURNAL OF AGRICULTURAL SCIENCE</t>
  </si>
  <si>
    <t>HEALTH ECONOMICS POLICY AND LAW</t>
  </si>
  <si>
    <t>GLOBAL MENTAL HEALTH</t>
  </si>
  <si>
    <t>JOURNAL OF BENEFIT-COST ANALYSIS</t>
  </si>
  <si>
    <t>AMERICAN JOURNAL OF INTERNATIONAL LAW</t>
  </si>
  <si>
    <t>ACTA NUMERICA</t>
  </si>
  <si>
    <t>EUROPEAN POLITICAL SCIENCE REVIEW</t>
  </si>
  <si>
    <t>CANADIAN JOURNAL ON AGING-REVUE CANADIENNE DU VIEILLISSEMENT</t>
  </si>
  <si>
    <t>QUARTERLY REVIEWS OF BIOPHYSICS</t>
  </si>
  <si>
    <t>TRANSNATIONAL ENVIRONMENTAL LAW</t>
  </si>
  <si>
    <t>SPANISH JOURNAL OF PSYCHOLOGY</t>
  </si>
  <si>
    <t>CANADIAN MATHEMATICAL BULLETIN-BULLETIN CANADIEN DE MATHEMATIQUES</t>
  </si>
  <si>
    <t>JOURNAL OF PUBLIC POLICY</t>
  </si>
  <si>
    <t>HISTORY OF FAMINE RELIEF IN CHINA</t>
  </si>
  <si>
    <t>INDUSTRIAL AND ORGANIZATIONAL PSYCHOLOGY-PERSPECTIVES ON SCIENCE AND PRACTICE</t>
  </si>
  <si>
    <t>RECALL</t>
  </si>
  <si>
    <t>BUSINESS ETHICS QUARTERLY</t>
  </si>
  <si>
    <t>JOURNAL OF ECONOMIC HISTORY</t>
  </si>
  <si>
    <t>JOURNAL OF THE INSTITUTE OF MATHEMATICS OF JUSSIEU</t>
  </si>
  <si>
    <t>LAW AND SOCIAL INQUIRY-JOURNAL OF THE AMERICAN BAR FOUNDATION</t>
  </si>
  <si>
    <t>CAMBRIDGE QUARTERLY OF HEALTHCARE ETHICS</t>
  </si>
  <si>
    <t>HEALTH CARE SCIENCES &amp; SERVICES;HEALTH POLICY &amp; SERVICES;SOCIAL SCIENCES, BIOMEDICAL</t>
  </si>
  <si>
    <t>FORUM OF MATHEMATICS SIGMA</t>
  </si>
  <si>
    <t>ANTARCTIC SCIENCE</t>
  </si>
  <si>
    <t>ENVIRONMENTAL SCIENCES;GEOGRAPHY;GEOGRAPHY, PHYSICAL;GEOSCIENCES, MULTIDISCIPLINARY;MULTIDISCIPLINARY SCIENCES</t>
  </si>
  <si>
    <t>AJIL UNBOUND</t>
  </si>
  <si>
    <t>PROCEEDINGS OF THE EDINBURGH MATHEMATICAL SOCIETY</t>
  </si>
  <si>
    <t>ASTIN BULLETIN</t>
  </si>
  <si>
    <t>LEIDEN JOURNAL OF INTERNATIONAL LAW</t>
  </si>
  <si>
    <t>INTERNATIONAL &amp; COMPARATIVE LAW QUARTERLY</t>
  </si>
  <si>
    <t>PLANT GENETIC RESOURCES-CHARACTERIZATION AND UTILIZATION</t>
  </si>
  <si>
    <t>EUROPEAN JOURNAL OF APPLIED MATHEMATICS</t>
  </si>
  <si>
    <t>CANADIAN JOURNAL OF MATHEMATICS-JOURNAL CANADIEN DE MATHEMATIQUES</t>
  </si>
  <si>
    <t>BULLETIN OF THE AUSTRALIAN MATHEMATICAL SOCIETY</t>
  </si>
  <si>
    <t>JOURNAL OF APPLIED PROBABILITY</t>
  </si>
  <si>
    <t>CANADIAN ENTOMOLOGIST</t>
  </si>
  <si>
    <t>INTERNATIONAL THEORY</t>
  </si>
  <si>
    <t>LANGUAGE IN SOCIETY</t>
  </si>
  <si>
    <t>LANGUAGE &amp; LINGUISTICS;LINGUISTICS;SOCIOLOGY</t>
  </si>
  <si>
    <t>CANADIAN JOURNAL OF PHILOSOPHY</t>
  </si>
  <si>
    <t>MATHEMATICAL PROCEEDINGS OF THE CAMBRIDGE PHILOSOPHICAL SOCIETY</t>
  </si>
  <si>
    <t>ENVIRONMENT AND DEVELOPMENT ECONOMICS</t>
  </si>
  <si>
    <t>ADVANCES IN ARCHAEOLOGICAL PRACTICE</t>
  </si>
  <si>
    <t>ANCIENT MESOAMERICA</t>
  </si>
  <si>
    <t>WHITE IDENTITY POLITICS</t>
  </si>
  <si>
    <t>LANGUAGE AND COGNITION</t>
  </si>
  <si>
    <t>COPYRIGHT AND COLLECTIVE AUTHORSHIP: LOCATING THE AUTHORS OF COLLABORATIVE WORK</t>
  </si>
  <si>
    <t>NATURAL LANGUAGE ENGINEERING</t>
  </si>
  <si>
    <t>COMPUTER SCIENCE, ARTIFICIAL INTELLIGENCE;LANGUAGE &amp; LINGUISTICS;LINGUISTICS</t>
  </si>
  <si>
    <t>EUROPEAN CONSTITUTIONAL LAW REVIEW</t>
  </si>
  <si>
    <t>DESIGN SCIENCE</t>
  </si>
  <si>
    <t>CAMBRIDGE ARCHAEOLOGICAL JOURNAL</t>
  </si>
  <si>
    <t>KNOWLEDGE ENGINEERING REVIEW</t>
  </si>
  <si>
    <t>CLAY MINERALS</t>
  </si>
  <si>
    <t>CHEMISTRY, PHYSICAL;GEOSCIENCES, MULTIDISCIPLINARY;MINERALOGY</t>
  </si>
  <si>
    <t>AI EDAM-ARTIFICIAL INTELLIGENCE FOR ENGINEERING DESIGN ANALYSIS AND MANUFACTURING</t>
  </si>
  <si>
    <t>COMPUTER SCIENCE, ARTIFICIAL INTELLIGENCE;COMPUTER SCIENCE, INTERDISCIPLINARY APPLICATIONS;ENGINEERING, MANUFACTURING;ENGINEERING, MULTIDISCIPLINARY</t>
  </si>
  <si>
    <t>HISTORICAL JOURNAL</t>
  </si>
  <si>
    <t>WORLD TRADE REVIEW</t>
  </si>
  <si>
    <t>ECONOMICS;INTERNATIONAL RELATIONS;LAW</t>
  </si>
  <si>
    <t>JOURNAL OF AGRICULTURAL AND APPLIED ECONOMICS</t>
  </si>
  <si>
    <t>LATIN AMERICAN ANTIQUITY</t>
  </si>
  <si>
    <t>EPISTEME-A JOURNAL OF INDIVIDUAL AND SOCIAL EPISTEMOLOGY</t>
  </si>
  <si>
    <t>ECONOMETRIC THEORY</t>
  </si>
  <si>
    <t>SEED SCIENCE RESEARCH</t>
  </si>
  <si>
    <t>WORLD POLITICS</t>
  </si>
  <si>
    <t>THEORY AND PRACTICE OF LOGIC PROGRAMMING</t>
  </si>
  <si>
    <t>COMPUTER SCIENCE, SOFTWARE ENGINEERING;COMPUTER SCIENCE, THEORY &amp; METHODS;LOGIC</t>
  </si>
  <si>
    <t>COMBINATORICS PROBABILITY &amp; COMPUTING</t>
  </si>
  <si>
    <t>COMPUTER SCIENCE, THEORY &amp; METHODS;MATHEMATICS;STATISTICS &amp; PROBABILITY</t>
  </si>
  <si>
    <t>POLITICS AND RELIGION</t>
  </si>
  <si>
    <t>POLITICAL SCIENCE;RELIGION</t>
  </si>
  <si>
    <t>MODERN ASIAN STUDIES</t>
  </si>
  <si>
    <t>AFRICAN STUDIES REVIEW</t>
  </si>
  <si>
    <t>NETWORK SCIENCE</t>
  </si>
  <si>
    <t>SOCIAL SCIENCES, INTERDISCIPLINARY;SOCIAL SCIENCES, MATHEMATICAL METHODS;SOCIOLOGY</t>
  </si>
  <si>
    <t>PROBABILITY IN THE ENGINEERING AND INFORMATIONAL SCIENCES</t>
  </si>
  <si>
    <t>AFRICA</t>
  </si>
  <si>
    <t>ANTHROPOLOGY;AREA STUDIES</t>
  </si>
  <si>
    <t>NATIONAL INSTITUTE ECONOMIC REVIEW</t>
  </si>
  <si>
    <t>ANIMAL HEALTH RESEARCH REVIEWS</t>
  </si>
  <si>
    <t>LATIN AMERICAN POLITICS AND SOCIETY</t>
  </si>
  <si>
    <t>HYPATIA-A JOURNAL OF FEMINIST PHILOSOPHY</t>
  </si>
  <si>
    <t>PHILOSOPHY;Women's Studies</t>
  </si>
  <si>
    <t>NATIONALITIES PAPERS-THE JOURNAL OF NATIONALISM AND ETHNICITY</t>
  </si>
  <si>
    <t>AREA STUDIES;ETHNIC STUDIES;HISTORY;POLITICAL SCIENCE</t>
  </si>
  <si>
    <t>JOURNAL OF WINE ECONOMICS</t>
  </si>
  <si>
    <t>LICHENOLOGIST</t>
  </si>
  <si>
    <t>BUSINESS AND POLITICS</t>
  </si>
  <si>
    <t>BUSINESS;INTERNATIONAL RELATIONS;POLITICAL SCIENCE</t>
  </si>
  <si>
    <t>JOURNAL OF GLOBAL HISTORY</t>
  </si>
  <si>
    <t>JOURNAL OF TROPICAL ECOLOGY</t>
  </si>
  <si>
    <t>BJPSYCH ADVANCES</t>
  </si>
  <si>
    <t>BUSINESS AND HUMAN RIGHTS JOURNAL</t>
  </si>
  <si>
    <t>JOURNAL OF SYMBOLIC LOGIC</t>
  </si>
  <si>
    <t>BANDIT ALGORITHMS</t>
  </si>
  <si>
    <t>EXPERT REVIEWS IN MOLECULAR MEDICINE</t>
  </si>
  <si>
    <t>JOURNAL OF PENSION ECONOMICS &amp; FINANCE</t>
  </si>
  <si>
    <t>JOURNAL OF THE AUSTRALIAN MATHEMATICAL SOCIETY</t>
  </si>
  <si>
    <t>ETHICS &amp; INTERNATIONAL AFFAIRS</t>
  </si>
  <si>
    <t>ETHICS;INTERNATIONAL RELATIONS;POLITICAL SCIENCE</t>
  </si>
  <si>
    <t>CAMBRIDGE HANDBOOK OF COGNITION AND EDUCATION</t>
  </si>
  <si>
    <t>EUROPEAN JOURNAL OF ARCHAEOLOGY</t>
  </si>
  <si>
    <t>EUROPEAN JOURNAL OF INTERNATIONAL SECURITY</t>
  </si>
  <si>
    <t>BRITISH JOURNAL FOR THE HISTORY OF SCIENCE</t>
  </si>
  <si>
    <t>HIGH-DIMENSIONAL STATISTICS: A NON-ASYMPTOTIC VIEWPOINT</t>
  </si>
  <si>
    <t>ANNUAL REVIEW OF APPLIED LINGUISTICS</t>
  </si>
  <si>
    <t>INVASIVE PLANT SCIENCE AND MANAGEMENT</t>
  </si>
  <si>
    <t>CAMBRIDGE HANDBOOK OF MOTIVATION AND LEARNING</t>
  </si>
  <si>
    <t>PMLA-PUBLICATIONS OF THE MODERN LANGUAGE ASSOCIATION OF AMERICA</t>
  </si>
  <si>
    <t>POLAR RECORD</t>
  </si>
  <si>
    <t>MATHEMATICAL STRUCTURES IN COMPUTER SCIENCE</t>
  </si>
  <si>
    <t>LEGAL STUDIES</t>
  </si>
  <si>
    <t>STATE POLITICS &amp; POLICY QUARTERLY</t>
  </si>
  <si>
    <t>SOCIAL SCIENCE HISTORY</t>
  </si>
  <si>
    <t>HISTORY;HISTORY OF SOCIAL SCIENCES</t>
  </si>
  <si>
    <t>CAMBRIDGE HANDBOOK OF COMPUTING EDUCATION RESEARCH</t>
  </si>
  <si>
    <t>HUMAN-WILDLIFE INTERACTIONS: TURNING CONFLICT INTO COEXISTENCE</t>
  </si>
  <si>
    <t>JOURNAL OF THE AMERICAN PHILOSOPHICAL ASSOCIATION</t>
  </si>
  <si>
    <t>FORUM OF MATHEMATICS PI</t>
  </si>
  <si>
    <t>REVIEW OF SYMBOLIC LOGIC</t>
  </si>
  <si>
    <t>LOGIC;MATHEMATICS;MATHEMATICS, APPLIED;PHILOSOPHY</t>
  </si>
  <si>
    <t>ENGLISH TODAY</t>
  </si>
  <si>
    <t>URBAN HISTORY</t>
  </si>
  <si>
    <t>JOURNAL OF EXPERIMENTAL POLITICAL SCIENCE</t>
  </si>
  <si>
    <t>INTERNATIONAL JOURNAL OF LAW IN CONTEXT</t>
  </si>
  <si>
    <t>COMPARATIVE STUDIES IN SOCIETY AND HISTORY</t>
  </si>
  <si>
    <t>ANTHROPOLOGY;HISTORY;SOCIOLOGY</t>
  </si>
  <si>
    <t>AGRICULTURAL AND RESOURCE ECONOMICS REVIEW</t>
  </si>
  <si>
    <t>ECONOMICS AND PHILOSOPHY</t>
  </si>
  <si>
    <t>ECONOMICS;ETHICS;PHILOSOPHY</t>
  </si>
  <si>
    <t>JOURNAL OF ASIAN STUDIES</t>
  </si>
  <si>
    <t>JOURNAL OF LATIN AMERICAN STUDIES</t>
  </si>
  <si>
    <t>AREA STUDIES;HUMANITIES, MULTIDISCIPLINARY</t>
  </si>
  <si>
    <t>REWILDING</t>
  </si>
  <si>
    <t>MODERN INTELLECTUAL HISTORY</t>
  </si>
  <si>
    <t>DEEP CARBON: PAST TO PRESENT</t>
  </si>
  <si>
    <t>ANNALS OF ACTUARIAL SCIENCE</t>
  </si>
  <si>
    <t>JOURNAL OF RADIOTHERAPY IN PRACTICE</t>
  </si>
  <si>
    <t>LAW AND HISTORY REVIEW</t>
  </si>
  <si>
    <t>HISTORY;HISTORY OF SOCIAL SCIENCES;LAW</t>
  </si>
  <si>
    <t>ENTERPRISE &amp; SOCIETY</t>
  </si>
  <si>
    <t>GLASGOW MATHEMATICAL JOURNAL</t>
  </si>
  <si>
    <t>CAMBRIDGE LAW JOURNAL</t>
  </si>
  <si>
    <t>INTERNATIONAL JOURNAL OF MIDDLE EAST STUDIES</t>
  </si>
  <si>
    <t>REVISTA DE HISTORIA ECONOMICA</t>
  </si>
  <si>
    <t>ENGLISH LANGUAGE &amp; LINGUISTICS</t>
  </si>
  <si>
    <t>JOURNAL OF LINGUISTICS</t>
  </si>
  <si>
    <t>DU BOIS REVIEW-SOCIAL SCIENCE RESEARCH ON RACE</t>
  </si>
  <si>
    <t>BUSINESS HISTORY REVIEW</t>
  </si>
  <si>
    <t>AUSTRALIAN JOURNAL OF ENVIRONMENTAL EDUCATION</t>
  </si>
  <si>
    <t>EUROPEAN REVIEW</t>
  </si>
  <si>
    <t>JOURNAL OF FUNCTIONAL PROGRAMMING</t>
  </si>
  <si>
    <t>MEDICAL HISTORY</t>
  </si>
  <si>
    <t>NAGOYA MATHEMATICAL JOURNAL</t>
  </si>
  <si>
    <t>SOCIAL MEDIA AND DEMOCRACY: THE STATE OF THE FIELD, PROSPECTS FOR REFORM</t>
  </si>
  <si>
    <t>EVOLUTIONARY HUMAN SCIENCES</t>
  </si>
  <si>
    <t>QUANTUM GRAVITY AND THE FUNCTIONAL RENORMALIZATION GROUP: THE ROAD TOWARDS ASYMPTOTIC SAFETY</t>
  </si>
  <si>
    <t>JOURNAL OF BRITISH STUDIES</t>
  </si>
  <si>
    <t>CONTEMPORARY EUROPEAN HISTORY</t>
  </si>
  <si>
    <t>JOURNAL OF MODERN AFRICAN STUDIES</t>
  </si>
  <si>
    <t>RELATIVISTIC FLUID DYNAMICS IN AND OUT OF EQUILIBRIUM AND APPLICATIONS TO RELATIVISTIC NUCLEAR COLLISIONS</t>
  </si>
  <si>
    <t>RELIGIOUS STUDIES</t>
  </si>
  <si>
    <t>BRITISH JOURNAL OF MUSIC EDUCATION</t>
  </si>
  <si>
    <t>UTILITAS</t>
  </si>
  <si>
    <t>PHONOLOGY</t>
  </si>
  <si>
    <t>BRAIN IMPAIRMENT</t>
  </si>
  <si>
    <t>CLINICAL NEUROLOGY;NEUROSCIENCES;REHABILITATION</t>
  </si>
  <si>
    <t>NETHERLANDS JOURNAL OF GEOSCIENCES-GEOLOGIE EN MIJNBOUW</t>
  </si>
  <si>
    <t>ARCHAEOLOGICAL DIALOGUES</t>
  </si>
  <si>
    <t>JOURNAL OF THE INTERNATIONAL PHONETIC ASSOCIATION</t>
  </si>
  <si>
    <t>ENDOPHYTES FOR A GROWING WORLD</t>
  </si>
  <si>
    <t>ITALIAN POLITICAL SCIENCE REVIEW-RIVISTA ITALIANA DI SCIENZA POLITICA</t>
  </si>
  <si>
    <t>INTERNATIONAL REVIEW OF THE RED CROSS</t>
  </si>
  <si>
    <t>CRISES OF DEMOCRACY</t>
  </si>
  <si>
    <t>JOURNAL OF PSYCHOLOGISTS AND COUNSELLORS IN SCHOOLS</t>
  </si>
  <si>
    <t>VISUAL NEUROSCIENCE</t>
  </si>
  <si>
    <t>NEUROSCIENCES;OPHTHALMOLOGY</t>
  </si>
  <si>
    <t>METEOROIDS: SOURCES OF METEORS ON EARTH AND BEYOND</t>
  </si>
  <si>
    <t>ORGANISED SOUND</t>
  </si>
  <si>
    <t>CAMBRIDGE HANDBOOK OF TECHNOLOGY AND EMPLOYEE BEHAVIOR</t>
  </si>
  <si>
    <t>BEHAVIOUR CHANGE</t>
  </si>
  <si>
    <t>ANTHROPOCENE ENCOUNTERS: NEW DIRECTIONS IN GREEN POLITICAL THINKING</t>
  </si>
  <si>
    <t>SUSTAINABILITY ASSESSMENTS OF URBAN SYSTEMS</t>
  </si>
  <si>
    <t>JOURNAL OF SOUTHEAST ASIAN STUDIES</t>
  </si>
  <si>
    <t>KANTIAN REVIEW</t>
  </si>
  <si>
    <t>LANGUAGE VARIATION AND CHANGE</t>
  </si>
  <si>
    <t>NEW PERSPECTIVES ON TURKEY</t>
  </si>
  <si>
    <t>FEEDBACK IN SECOND LANGUAGE WRITING: CONTEXTS AND ISSUES, 2ND EDITION</t>
  </si>
  <si>
    <t>ANZIAM JOURNAL</t>
  </si>
  <si>
    <t>CAMBRIDGE HANDBOOK OF LANGUAGE LEARNING</t>
  </si>
  <si>
    <t>CLASSICAL QUARTERLY</t>
  </si>
  <si>
    <t>CANADIAN JOURNAL OF LAW AND SOCIETY</t>
  </si>
  <si>
    <t>HISTORY OF EDUCATION QUARTERLY</t>
  </si>
  <si>
    <t>JOURNAL OF EAST ASIAN STUDIES</t>
  </si>
  <si>
    <t>JOURNAL OF CHINESE HISTORY</t>
  </si>
  <si>
    <t>TDR-THE DRAMA REVIEW-THE JOURNAL OF PERFORMANCE STUDIES</t>
  </si>
  <si>
    <t>EUROPEAN PARTY POLITICS IN TIMES OF CRISIS</t>
  </si>
  <si>
    <t>POPULAR MUSIC</t>
  </si>
  <si>
    <t>ASIAN JOURNAL OF INTERNATIONAL LAW</t>
  </si>
  <si>
    <t>FINANCIAL HISTORY REVIEW</t>
  </si>
  <si>
    <t>CONTINUITY AND CHANGE</t>
  </si>
  <si>
    <t>JOURNAL OF THE HISTORY OF ECONOMIC THOUGHT</t>
  </si>
  <si>
    <t>VARIETIES OF DEMOCRACY: MEASURING TWO CENTURIES OF POLITICAL CHANGE</t>
  </si>
  <si>
    <t>REPUBLICAN EUROPE OF STATES: COSMOPOLITANISM, INTERGOVERNMENTALISM AND DEMOCRACY IN THE EU</t>
  </si>
  <si>
    <t>EXPLORING INTERFACES</t>
  </si>
  <si>
    <t>SLAVIC REVIEW</t>
  </si>
  <si>
    <t>INTERNATIONAL JOURNAL OF CULTURAL PROPERTY</t>
  </si>
  <si>
    <t>JAPANESE JOURNAL OF POLITICAL SCIENCE</t>
  </si>
  <si>
    <t>VICTORIAN LITERATURE AND CULTURE</t>
  </si>
  <si>
    <t>BRITANNIA</t>
  </si>
  <si>
    <t>ASIAN JOURNAL OF LAW AND SOCIETY</t>
  </si>
  <si>
    <t>INTERNATIONAL REVIEW OF SOCIAL HISTORY</t>
  </si>
  <si>
    <t>AMERICAN JOURNAL OF LAW &amp; MEDICINE</t>
  </si>
  <si>
    <t>LAW;MEDICINE, LEGAL</t>
  </si>
  <si>
    <t>WORLD HEALTH ORGANIZATION: A HISTORY</t>
  </si>
  <si>
    <t>CENTRAL EUROPEAN HISTORY</t>
  </si>
  <si>
    <t>JOURNAL OF ROMAN ARCHAEOLOGY</t>
  </si>
  <si>
    <t>CHIMPANZEES OF THE TAI FOREST: 40 YEARS OF RESEARCH</t>
  </si>
  <si>
    <t>JOURNAL OF AMERICAN STUDIES</t>
  </si>
  <si>
    <t>GOVERNING COMPLEXITY: ANALYZING AND APPLYING POLYCENTRICITY</t>
  </si>
  <si>
    <t>GRASSLANDS AND CLIMATE CHANGE</t>
  </si>
  <si>
    <t>CHILDREN AUSTRALIA</t>
  </si>
  <si>
    <t>SUSTAINABLE DEVELOPMENT GOALS: THEIR IMPACTS ON FORESTS AND PEOPLE</t>
  </si>
  <si>
    <t>NEW TESTAMENT STUDIES</t>
  </si>
  <si>
    <t>THEORY OF SIMPLE GLASSES: EXACT SOLUTIONS IN INFINITE DIMENSIONS</t>
  </si>
  <si>
    <t>CAMBRIDGE HANDBOOK OF SUBSTANCE AND BEHAVIORAL ADDICTIONS</t>
  </si>
  <si>
    <t>CULTURAL ENTREPRENEURSHIP: A NEW AGENDA FOR THE STUDY OF ENTREPRENEURIAL PROCESSES AND POSSIBILITIES</t>
  </si>
  <si>
    <t>TRANS-TRANS-REGIONAL AND -NATIONAL STUDIES OF SOUTHEAST ASIA</t>
  </si>
  <si>
    <t>RENAISSANCE QUARTERLY</t>
  </si>
  <si>
    <t>WILDLIFE DISEASE ECOLOGY: LINKING THEORY TO DATA AND APPLICATION</t>
  </si>
  <si>
    <t>RURAL HISTORY-ECONOMY SOCIETY CULTURE</t>
  </si>
  <si>
    <t>BURIALS, MIGRATION AND IDENTITY IN THE ANCIENT SAHARA AND BEYOND</t>
  </si>
  <si>
    <t>JOURNAL OF AFRICAN HISTORY</t>
  </si>
  <si>
    <t>JOURNAL OF THE ROYAL ASIATIC SOCIETY</t>
  </si>
  <si>
    <t>ISRAEL LAW REVIEW</t>
  </si>
  <si>
    <t>JOURNAL OF DEMOGRAPHIC ECONOMICS</t>
  </si>
  <si>
    <t>CONSERVATION RESEARCH, POLICY AND PRACTICE</t>
  </si>
  <si>
    <t>BULLETIN OF SYMBOLIC LOGIC</t>
  </si>
  <si>
    <t>STUDIES IN AMERICAN POLITICAL DEVELOPMENT</t>
  </si>
  <si>
    <t>EXTENSIONS OF F(R) GRAVITY: CURVATURE-MATTER COUPLINGS AND HYBRID METRIC-PALATINI THEORY</t>
  </si>
  <si>
    <t>TRANSFER LEARNING</t>
  </si>
  <si>
    <t>CAMBRIDGE HANDBOOK OF SYSTEMIC FUNCTIONAL LINGUISTICS</t>
  </si>
  <si>
    <t>FEMALE GENITAL COSMETIC SURGERY: SOLUTION TO WHAT PROBLEM?</t>
  </si>
  <si>
    <t>CLIMATE CHANGE AND TERRESTRIAL ECOSYSTEM MODELING</t>
  </si>
  <si>
    <t>POLICE INNOVATION, 2 EDITION</t>
  </si>
  <si>
    <t>JOURNAL OF AFRICAN LAW</t>
  </si>
  <si>
    <t>HARVARD THEOLOGICAL REVIEW</t>
  </si>
  <si>
    <t>NEO-EXTRACTIVISM IN LATIN AMERICA: SOCIO-ENVIRONMENTAL CONFLICTS, THE TERRITORIAL TURN, AND NEW POLITICAL NARRATIVES</t>
  </si>
  <si>
    <t>ARCHIVES EUROPEENNES DE SOCIOLOGIE</t>
  </si>
  <si>
    <t>COMPETING FOR CONTROL: GANGS AND THE SOCIAL ORDER OF PRISONS</t>
  </si>
  <si>
    <t>LEGAL THEORY</t>
  </si>
  <si>
    <t>JOURNAL OF LAW AND RELIGION</t>
  </si>
  <si>
    <t>TRUSTWORTHY ONLINE CONTROLLED EXPERIMENTS: A PRACTICAL GUIDE TO A/B TESTING</t>
  </si>
  <si>
    <t>JOURNAL OF FRENCH LANGUAGE STUDIES</t>
  </si>
  <si>
    <t>AMERICAS</t>
  </si>
  <si>
    <t>MODERN ITALY</t>
  </si>
  <si>
    <t>GROUNDED NATIONALISMS: A SOCIOLOGICAL ANALYSIS</t>
  </si>
  <si>
    <t>REPUBLICANISM AND THE FUTURE OF DEMOCRACY</t>
  </si>
  <si>
    <t>LAW AND FINANCE OF RELATED PARTY TRANSACTIONS</t>
  </si>
  <si>
    <t>JOURNAL OF THE GILDED AGE AND PROGRESSIVE ERA</t>
  </si>
  <si>
    <t>ANATOLIAN STUDIES</t>
  </si>
  <si>
    <t>DISCRETE AND CONTINUUM MODELS FOR COMPLEX METAMATERIALS</t>
  </si>
  <si>
    <t>DIALOGUE-CANADIAN PHILOSOPHICAL REVIEW</t>
  </si>
  <si>
    <t>INTERACTIONS IN THE MARINE BENTHOS: GLOBAL PATTERNS AND PROCESSES</t>
  </si>
  <si>
    <t>CAMBRIDGE HANDBOOK OF U.S. LABOR LAW FOR THE TWENTY-FIRST CENTURY</t>
  </si>
  <si>
    <t>DANCE RESEARCH JOURNAL</t>
  </si>
  <si>
    <t>ORGANIZATION OUTSIDE ORGANIZATIONS</t>
  </si>
  <si>
    <t>CAMBRIDGE HANDBOOK OF PERSONALITY DISORDERS</t>
  </si>
  <si>
    <t>CANADIAN JOURNAL OF LINGUISTICS-REVUE CANADIENNE DE LINGUISTIQUE</t>
  </si>
  <si>
    <t>INTERNATIONAL LABOR AND WORKING-CLASS HISTORY</t>
  </si>
  <si>
    <t>HISTORY;INDUSTRIAL RELATIONS &amp; LABOR</t>
  </si>
  <si>
    <t>MATHEMATICAL GAZETTE</t>
  </si>
  <si>
    <t>INFORMATION, ACCOUNTABILITY, AND CUMULATIVE LEARNING: LESSONS FROM METAKETA I</t>
  </si>
  <si>
    <t>BULLETIN OF THE SCHOOL OF ORIENTAL AND AFRICAN STUDIES-UNIVERSITY OF LONDON</t>
  </si>
  <si>
    <t>SCIENCE IN CONTEXT</t>
  </si>
  <si>
    <t>BUILDING PARTICIPATORY INSTITUTIONS IN LATIN AMERICA: REFORM COALITIONS AND INSTITUTIONAL CHANGE</t>
  </si>
  <si>
    <t>CANADIAN JOURNAL OF LAW AND JURISPRUDENCE</t>
  </si>
  <si>
    <t>LEAF OPTICAL PROPERTIES</t>
  </si>
  <si>
    <t>FUTURE OF ECONOMIC AND SOCIAL RIGHTS</t>
  </si>
  <si>
    <t>CAMBRIDGE HANDBOOK OF OPEN STRATEGY</t>
  </si>
  <si>
    <t>JOURNAL OF ECCLESIASTICAL HISTORY</t>
  </si>
  <si>
    <t>GULF OF MEXICO SEDIMENTARY BASIN: DEPOSITIONAL EVOLUTION AND PETROLEUM APPLICATIONS</t>
  </si>
  <si>
    <t>WHY TRUST A THEORY?: EPISTEMOLOGY OF FUNDAMENTAL PHYSICS</t>
  </si>
  <si>
    <t>ANATOMIES OF REVOLUTION</t>
  </si>
  <si>
    <t>CAMBRIDGE HANDBOOK OF SUCCESSFUL AGING</t>
  </si>
  <si>
    <t>IRISH HISTORICAL STUDIES</t>
  </si>
  <si>
    <t>ARCHITECTURES OF EARTH SYSTEM GOVERNANCE: INSTITUTIONAL COMPLEXITY AND STRUCTURAL TRANSFORMATION</t>
  </si>
  <si>
    <t>EMPIRE, RACE AND GLOBAL JUSTICE</t>
  </si>
  <si>
    <t>JOURNAL OF ANGLICAN STUDIES</t>
  </si>
  <si>
    <t>GENDER AND WORK IN GLOBAL VALUE CHAINS: CAPTURING THE GAINS?</t>
  </si>
  <si>
    <t>MAKING POLICY IN A COMPLEX WORLD</t>
  </si>
  <si>
    <t>HUMAN RIGHTS NORMS IN OTHER INTERNATIONAL COURTS</t>
  </si>
  <si>
    <t>CLIMATE CHANGE AND OCEAN GOVERNANCE: POLITICS AND POLICY FOR THREATENED SEAS</t>
  </si>
  <si>
    <t>ECCLESIASTICAL LAW JOURNAL</t>
  </si>
  <si>
    <t>SOCIAL PHILOSOPHY &amp; POLICY</t>
  </si>
  <si>
    <t>ETHICS;PHILOSOPHY;SOCIAL SCIENCES, INTERDISCIPLINARY</t>
  </si>
  <si>
    <t>BYZANTINE AND MODERN GREEK STUDIES</t>
  </si>
  <si>
    <t>TEMPO</t>
  </si>
  <si>
    <t>JOURNAL OF THE SOCIETY FOR AMERICAN MUSIC</t>
  </si>
  <si>
    <t>MODEL-BASED CLUSTERING AND CLASSIFICATION FOR DATA SCIENCE: WITH APPLICATIONS IN R</t>
  </si>
  <si>
    <t>TWENTIETH-CENTURY MUSIC</t>
  </si>
  <si>
    <t>CAMBRIDGE HANDBOOK OF PERSONALITY PSYCHOLOGY, 2ND EDITION</t>
  </si>
  <si>
    <t>SHREWS, CHROMOSOMES AND SPECIATION</t>
  </si>
  <si>
    <t>CAMBRIDGE HANDBOOK OF RESEARCH METHODS IN CLINICAL PSYCHOLOGY</t>
  </si>
  <si>
    <t>LEGAL INFORMATION MANAGEMENT</t>
  </si>
  <si>
    <t>JOURNAL OF CLASSICS TEACHING</t>
  </si>
  <si>
    <t>QUESTIONING CHILD: INSIGHTS FROM PSYCHOLOGY AND EDUCATION</t>
  </si>
  <si>
    <t>CLIMATE AND CULTURE: MULTIDISCIPLINARY PERSPECTIVES ON A WARMING WORLD</t>
  </si>
  <si>
    <t>SATURN IN THE 21ST CENTURY</t>
  </si>
  <si>
    <t>INTRODUCTION TO SEISMOLOGY, 3RD EDITION</t>
  </si>
  <si>
    <t>NETWORKS IN CLIMATE</t>
  </si>
  <si>
    <t>CONSTRAINING DICTATORSHIP: FROM PERSONALIZED RULE TO INSTITUTIONALIZED REGIMES</t>
  </si>
  <si>
    <t>JOURNAL OF POLICY HISTORY</t>
  </si>
  <si>
    <t>FROM TRANSITIONAL TO TRANSFORMATIVE JUSTICE</t>
  </si>
  <si>
    <t>EVOLUTION, ECOLOGY AND CONSERVATION OF LORISES AND POTTOS</t>
  </si>
  <si>
    <t>MAGNETOHYDRODYNAMICS OF LABORATORY AND ASTROPHYSICAL PLASMAS</t>
  </si>
  <si>
    <t>MULTIQUARK HADRONS</t>
  </si>
  <si>
    <t>ESCAPING PATERNALISM: RATIONALITY, BEHAVIORAL ECONOMICS, AND PUBLIC POLICY</t>
  </si>
  <si>
    <t>REPLACING GDP BY 2030: TOWARDS A COMMON LANGUAGE FOR THE WELL-BEING AND SUSTAINABILITY COMMUNITY</t>
  </si>
  <si>
    <t>CHILDREN IN CHANGING WORLDS</t>
  </si>
  <si>
    <t>POLITICS OF INSTITUTIONAL WEAKNESS IN LATIN AMERICA</t>
  </si>
  <si>
    <t>POWER IN CLOSE RELATIONSHIPS</t>
  </si>
  <si>
    <t>ANALYTICAL GEOMICROBIOLOGY</t>
  </si>
  <si>
    <t>PIPE DREAMS: WATER AND EMPIRE IN CENTRAL ASIA'S ARAL SEA BASIN</t>
  </si>
  <si>
    <t>JUSTICE FOR PEOPLE ON THE MOVE: MIGRATION IN CHALLENGING TIMES</t>
  </si>
  <si>
    <t>ENACTIVE PSYCHIATRY</t>
  </si>
  <si>
    <t>SURVEYS IN COMBINATORICS 2019</t>
  </si>
  <si>
    <t>AUTISM AND PERVASIVE DEVELOPMENTAL DISORDERS, 3RD EDITION</t>
  </si>
  <si>
    <t>CREATIVE (CLIMATE) COMMUNICATIONS: PRODUCTIVE PATHWAYS FOR SCIENCE, POLICY AND SOCIETY</t>
  </si>
  <si>
    <t>PRODUCTION OF KNOWLEDGE: ENHANCING PROGRESS IN SOCIAL SCIENCE</t>
  </si>
  <si>
    <t>CAMBRIDGE GRAMMAR OF CLASSICAL GREEK</t>
  </si>
  <si>
    <t>PRIMATE RESEARCH AND CONSERVATION IN THE ANTHROPOCENE</t>
  </si>
  <si>
    <t>NEIGHBORHOOD DEFENDERS: PARTICIPATORY POLITICS AND AMERICA'S HOUSING CRISIS</t>
  </si>
  <si>
    <t>PREHISTORIC STONE TOOLS OF EASTERN AFRICA</t>
  </si>
  <si>
    <t>VALUE OF ECOCRITICISM</t>
  </si>
  <si>
    <t>LANGUAGE IN THE TRUMP ERA: SCANDALS AND EMERGENCIES</t>
  </si>
  <si>
    <t>STREET CITIZENS: PROTEST POLITICS AND SOCIAL MOVEMENT ACTIVISM IN THE AGE OF GLOBALIZATION</t>
  </si>
  <si>
    <t>DEMOCRACY IN GHANA: EVERYDAY POLITICS IN URBAN AFRICA</t>
  </si>
  <si>
    <t>SELF-EXCITING FLUID DYNAMOS</t>
  </si>
  <si>
    <t>JOINT SPECIES DISTRIBUTION MODELLING: WITH APPLICATIONS IN R</t>
  </si>
  <si>
    <t>THIRD LANGUAGE ACQUISITION AND LINGUISTIC TRANSFER</t>
  </si>
  <si>
    <t>HIGHER EDUCATION ADMISSION PRACTICES: AN INTERNATIONAL PERSPECTIVE</t>
  </si>
  <si>
    <t>ITINERARIO-INTERNATIONAL JOURNAL ON THE HISTORY OF EUROPEAN EXPANSION AND GLOBAL INTERACTION</t>
  </si>
  <si>
    <t>ART OF ECONOMIC CATCH-UP: BARRIERS, DETOURS, AND LEAPFROGGING IN INNOVATION SYSTEMS</t>
  </si>
  <si>
    <t>PALEOZOOLOGY AND PALEOENVIRONMENTS: FUNDAMENTALS, ASSUMPTIONS, TECHNIQUES</t>
  </si>
  <si>
    <t>CHURCH HISTORY</t>
  </si>
  <si>
    <t>DECOLONIZATION, SELF-DETERMINATION, AND THE RISE OF GLOBAL HUMAN RIGHTS POLITICS</t>
  </si>
  <si>
    <t>CAMBODIA: RETURN TO AUTHORITARIANISM</t>
  </si>
  <si>
    <t>CRITICAL THINKING IN PSYCHOLOGY, 2ND EDITION</t>
  </si>
  <si>
    <t>COASTAL HYDROGEOLOGY</t>
  </si>
  <si>
    <t>JOURNAL OF GERMANIC LINGUISTICS</t>
  </si>
  <si>
    <t>RESCUING HUMAN RIGHTS: A RADICALLY MODERATE APPROACH</t>
  </si>
  <si>
    <t>ANCIENT MAYA POLITICS</t>
  </si>
  <si>
    <t>ARCHAEOLOGY OF FOOD: IDENTITY, POLITICS, AND IDEOLOGY IN THE PREHISTORIC AND HISTORIC PAST</t>
  </si>
  <si>
    <t>JOURNAL OF ROMAN STUDIES</t>
  </si>
  <si>
    <t>CAMBRIDGE JOURNAL OF POSTCOLONIAL LITERARY INQUIRY</t>
  </si>
  <si>
    <t>CAN AMERICA GOVERN ITSELF?</t>
  </si>
  <si>
    <t>REVIEW OF MIDDLE EAST STUDIES</t>
  </si>
  <si>
    <t>EMERGENCE OF AUTONOMY IN KANT'S MORAL PHILOSOPHY</t>
  </si>
  <si>
    <t>EVOLUTIONARY DYNAMICS OF PLANT-PATHOGEN INTERACTIONS</t>
  </si>
  <si>
    <t>POLITICAL PHILOSOPHY OF REFUGE</t>
  </si>
  <si>
    <t>URBAN CLIMATE POLITICS: AGENCY AND EMPOWERMENT</t>
  </si>
  <si>
    <t>CONTENTION IN TIMES OF CRISIS: RECESSION AND POLITICAL PROTEST IN THIRTY EUROPEAN COUNTRIES</t>
  </si>
  <si>
    <t>MAKING YOUNG VOTERS: CONVERTING CIVIC ATTITUDES INTO CIVIC ACTION</t>
  </si>
  <si>
    <t>THOU SHALT HAVE NO OTHER GODS BEFORE ME</t>
  </si>
  <si>
    <t>NORDIC JOURNAL OF LINGUISTICS</t>
  </si>
  <si>
    <t>MAGNETIC NANOPARTICLES IN BIOSENSING AND MEDICINE</t>
  </si>
  <si>
    <t>NEW PERSPECTIVES ON PAKISTAN'S POLITICAL ECONOMY: STATE, CLASS AND SOCIAL CHANGE</t>
  </si>
  <si>
    <t>SCIENTIFIC FOUNDATIONS OF ZOOS AND AQUARIUMS</t>
  </si>
  <si>
    <t>AJS REVIEW-THE JOURNAL OF THE ASSOCIATION FOR JEWISH STUDIES</t>
  </si>
  <si>
    <t>STATE-SPONSORED ACTIVISM: BUREAUCRATS AND SOCIAL MOVEMENTS IN DEMOCRATIC BRAZIL</t>
  </si>
  <si>
    <t>PAPERS OF THE BRITISH SCHOOL AT ROME</t>
  </si>
  <si>
    <t>SCOTTISH JOURNAL OF THEOLOGY</t>
  </si>
  <si>
    <t>WIRELESS COMMUNICATIONS AND NETWORKING FOR UNMANNED AERIAL VEHICLES</t>
  </si>
  <si>
    <t>THINK-PHILOSOPHY FOR EVERYONE</t>
  </si>
  <si>
    <t>CAMBRIDGE HISTORY OF MEDIEVAL MONASTICISM IN THE LATIN WEST, VOL I: ORIGINS TO THE ELEVENTH CENTURY</t>
  </si>
  <si>
    <t>ADVERSARIAL MACHINE LEARNING</t>
  </si>
  <si>
    <t>BLACK SAINTS IN EARLY MODERN GLOBAL CATHOLICISM</t>
  </si>
  <si>
    <t>ORIGINS OF THE SYRIAN CONFLICT: CLIMATE CHANGE AND HUMAN SECURITY</t>
  </si>
  <si>
    <t>GRAMMATICAL VOICE</t>
  </si>
  <si>
    <t>CONCESSIONAIRES, FINANCIERS AND COMMUNITIES: IMPLEMENTING INDIGENOUS PEOPLES' RIGHTS TO LAND IN TRANSNATIONAL DEVELOPMENT PROJECTS</t>
  </si>
  <si>
    <t>HUMAN RIGHTS IN A TIME OF POPULISM</t>
  </si>
  <si>
    <t>EMOTION AND NARRATIVE: PERSPECTIVES IN AUTOBIOGRAPHICAL STORYTELLING</t>
  </si>
  <si>
    <t>THEATRE RESEARCH INTERNATIONAL</t>
  </si>
  <si>
    <t>NEW HANDBOOK OF POLITICAL SOCIOLOGY</t>
  </si>
  <si>
    <t>MARY WOLLSTONECRAFT IN CONTEXT</t>
  </si>
  <si>
    <t>THEATRE SURVEY</t>
  </si>
  <si>
    <t>PARLIAMENTARISM: FROM BURKE TO WEBER</t>
  </si>
  <si>
    <t>ELECTORAL POLITICS IN AFRICA SINCE 1990</t>
  </si>
  <si>
    <t>POLICY, REGULATION, AND INNOVATION IN CHINA'S ELECTRICITY AND TELECOM INDUSTRIES</t>
  </si>
  <si>
    <t>JOURNAL OF THE ROYAL MUSICAL ASSOCIATION</t>
  </si>
  <si>
    <t>ARQ-ARCHITECTURAL RESEARCH QUARTERLY</t>
  </si>
  <si>
    <t>NEW THEATRE QUARTERLY</t>
  </si>
  <si>
    <t>ENGLISH IN THE GERMAN-SPEAKING WORLD</t>
  </si>
  <si>
    <t>HEGEL'S PHILOSOPHY OF SPIRIT: A CRITICAL GUIDE</t>
  </si>
  <si>
    <t>TRADITIO-STUDIES IN ANCIENT AND MEDIEVAL HISTORY THOUGHT AND RELIGION</t>
  </si>
  <si>
    <t>CAMBRIDGE HANDBOOK OF INFANT DEVELOPMENT: BRAIN, BEHAVIOR, AND CULTURAL CONTEXT</t>
  </si>
  <si>
    <t>HOPE IN A SECULAR AGE: DECONSTRUCTION, NEGATIVE THEOLOGY, AND THE FUTURE OF FAITH</t>
  </si>
  <si>
    <t>ART OF POLITICAL CONTROL IN CHINA</t>
  </si>
  <si>
    <t>INTERPRETING HOBBES'S POLITICAL PHILOSOPHY</t>
  </si>
  <si>
    <t>REASONABLE ROBOT: ARTIFICIAL INTELLIGENCE AND THE LAW</t>
  </si>
  <si>
    <t>CULTURE AND ORDER IN WORLD POLITICS</t>
  </si>
  <si>
    <t>ENVIRONMENTAL EXPERTISE: CONNECTING SCIENCE, POLICY, AND SOCIETY</t>
  </si>
  <si>
    <t>BRITAIN'S PACIFICATION OF PALESTINE</t>
  </si>
  <si>
    <t>EARLY CHINA</t>
  </si>
  <si>
    <t>LANGUAGE POLITICS AND POLICIES: PERSPECTIVES FROM CANADA AND THE UNITED STATES</t>
  </si>
  <si>
    <t>AUSTRIAN HISTORY YEARBOOK</t>
  </si>
  <si>
    <t>CAMBRIDGE WORLD HISTORY OF VIOLENCE, VOL I: THE PREHISTORIC AND ANCIENT WORLDS</t>
  </si>
  <si>
    <t>URBANISATION AND STATE FORMATION IN THE ANCIENT SAHARA AND BEYOND</t>
  </si>
  <si>
    <t>AUSTRALASIAN JOURNAL OF SPECIAL AND INCLUSIVE EDUCATION</t>
  </si>
  <si>
    <t>CAMBRIDGE HANDBOOK OF NEW HUMAN RIGHTS: RECOGNITION, NOVELTY, RHETORIC</t>
  </si>
  <si>
    <t>POLITICAL LIFE OF AN EPIDEMIC</t>
  </si>
  <si>
    <t>SMART MIXES FOR TRANSBOUNDARY ENVIRONMENTAL HARM</t>
  </si>
  <si>
    <t>BACKBONE OF EUROPE: HEALTH, DIET, WORK, AND VIOLENCE OVER TWO MILLENNIA</t>
  </si>
  <si>
    <t>FOUNDATIONS OF AFFECTIVE SOCIAL LEARNING: CONCEPTUALIZING THE SOCIAL TRANSMISSION OF VALUE</t>
  </si>
  <si>
    <t>PHILOSOPHY OF SCIENCE FOR BIOLOGISTS</t>
  </si>
  <si>
    <t>REGIME THREATS AND STATE SOLUTIONS: BUREAUCRATIC LOYALTY AND EMBEDDEDNESS IN KENYA</t>
  </si>
  <si>
    <t>ENTERPRISING EMPIRES: RUSSIA AND BRITAIN IN EIGHTEENTH-CENTURY EURASIA</t>
  </si>
  <si>
    <t>RIGHT TO INCLUSIVE EDUCATION IN INTERNATIONAL HUMAN RIGHTS LAW</t>
  </si>
  <si>
    <t>TASK-BASED LANGUAGE TEACHING</t>
  </si>
  <si>
    <t>INTERNAL MARKET AND THE FUTURE OF EUROPEAN INTEGRATION: ESSAYS IN HONOUR OF LAURENCE W. GORMLEY</t>
  </si>
  <si>
    <t>AUSTRALIAN JOURNAL OF REHABILITATION COUNSELLING</t>
  </si>
  <si>
    <t>ANTHOLOGY OF VISUAL DOUBLE STARS</t>
  </si>
  <si>
    <t>GEOLOGIC FRACTURE MECHANICS</t>
  </si>
  <si>
    <t>POWER OF GLOBAL PERFORMANCE INDICATORS</t>
  </si>
  <si>
    <t>ONTOLOGIES OF ENGLISH: CONCEPTUALISING THE LANGUAGE FOR LEARNING, TEACHING, AND ASSESSMENT</t>
  </si>
  <si>
    <t>POLITICAL ECONOMY OF FINANCIAL REGULATION</t>
  </si>
  <si>
    <t>X-RAY MICROSCOPY</t>
  </si>
  <si>
    <t>CAMBRIDGE COMPANION TO MUSIC IN DIGITAL CULTURE</t>
  </si>
  <si>
    <t>PROFESSIONAL ETHICS IN OBSTETRICS AND GYNECOLOGY</t>
  </si>
  <si>
    <t>PRIMARY ELECTIONS IN THE UNITED STATES</t>
  </si>
  <si>
    <t>IMAGINATION IN GERMAN IDEALISM AND ROMANTICISM</t>
  </si>
  <si>
    <t>PARLIAMENT THE MIRROR OF THE NATION: REPRESENTATION, DELIBERATION, AND DEMOCRACY IN VICTORIAN BRITAIN</t>
  </si>
  <si>
    <t>LANGUAGE AND SUBJECTIVITY</t>
  </si>
  <si>
    <t>EVALUATING EVIDENCE IN BIOLOGICAL ANTHROPOLOGY: THE STRANGE AND THE FAMILIAR</t>
  </si>
  <si>
    <t>RELATIONSHIP MAINTENANCE: THEORY, PROCESS, AND CONTEXT</t>
  </si>
  <si>
    <t>EARLY SHAKESPEARE, 1588-1594</t>
  </si>
  <si>
    <t>JUSTICE FRAMED: A GENEALOGY OF TRANSITIONAL JUSTICE</t>
  </si>
  <si>
    <t>BILINGUAL LEXICAL AMBIGUITY RESOLUTION</t>
  </si>
  <si>
    <t>SHIFTING LANDSCAPE OF GLOBAL TRADE GOVERNANCE</t>
  </si>
  <si>
    <t>POLITICS OF THE CORE LEADER IN CHINA</t>
  </si>
  <si>
    <t>SEMICLASSICAL AND STOCHASTIC GRAVITY: QUANTUM FIELD EFFECTS ON CURVED SPACETIME</t>
  </si>
  <si>
    <t>CAMBRIDGE OPERA JOURNAL</t>
  </si>
  <si>
    <t>CITIES OF STRANGERS: MAKING LIVES IN MEDIEVAL EUROPE</t>
  </si>
  <si>
    <t>CAMBRIDGE HANDBOOK OF DISASTER RISK REDUCTION AND INTERNATIONAL LAW</t>
  </si>
  <si>
    <t>WORLD IMAGINED: COLLECTIVE BELIEFS AND POLITICAL ORDER IN THE SINOCENTRIC, ISLAMIC AND SOUTHEAST ASIAN INTERNATIONAL SOCIETIES</t>
  </si>
  <si>
    <t>CONSTRUCTING CRISIS: LEADERS, CRISES, AND CLAIMS OF URGENCY</t>
  </si>
  <si>
    <t>CAMBRIDGE COMPANION TO THE PHILOSOPHY OF LAW</t>
  </si>
  <si>
    <t>CHILDREN'S RIGHTS AND SUSTAINABLE DEVELOPMENT: INTERPRETING THE UNCRC FOR FUTURE GENERATIONS</t>
  </si>
  <si>
    <t>SAVANNA MONKEYS: THE GENUS CHLOROCEBUS</t>
  </si>
  <si>
    <t>CONSTITUTIONAL DIALOGUE: RIGHTS, DEMOCRACY, INSTITUTIONS</t>
  </si>
  <si>
    <t>POLICY CONTROVERSIES AND POLITICAL BLAME GAMES</t>
  </si>
  <si>
    <t>UKRAINE AND RUSSIA: FROM CIVILIZED DIVORCE TO UNCIVIL WAR</t>
  </si>
  <si>
    <t>CURBING THE COURT: WHY THE PUBLIC CONSTRAINS JUDICIAL INDEPENDENCE</t>
  </si>
  <si>
    <t>ACHIEVING PERSON-CENTRED HEALTH SYSTEMS</t>
  </si>
  <si>
    <t>POLITICS OF MIGRATION IN MODERN EGYPT</t>
  </si>
  <si>
    <t>FLODOARD OF RHEIMS AND THE WRITING OF HISTORY IN THE TENTH CENTURY</t>
  </si>
  <si>
    <t>SOIL FAUNA ASSEMBLAGES: GLOBAL TO LOCAL SCALES</t>
  </si>
  <si>
    <t>INJUSTICE AND THE REPRODUCTION OF HISTORY</t>
  </si>
  <si>
    <t>RELIGION AND BRAZILIAN DEMOCRACY: MOBILIZING THE PEOPLE OF GOD</t>
  </si>
  <si>
    <t>MAFIA ORGANIZATIONS: THE VISIBLE HAND OF CRIMINAL ENTERPRISE</t>
  </si>
  <si>
    <t>ENERGY SECURITY ALONG THE NEW SILK ROAD: ENERGY LAW AND GEOPOLITICS IN CENTRAL ASIA</t>
  </si>
  <si>
    <t>INTERNATIONAL JOURNAL OF ASIAN STUDIES</t>
  </si>
  <si>
    <t>AGENCY AND DEMOCRACY IN DEVELOPMENT ETHICS</t>
  </si>
  <si>
    <t>BARN OWLS: EVOLUTION AND ECOLOGY</t>
  </si>
  <si>
    <t>THATCHER'S PROGRESS: FROM SOCIAL DEMOCRACY TO MARKET LIBERALISM THROUGH AN ENGLISH NEW TOWN</t>
  </si>
  <si>
    <t>YEARBOOK FOR TRADITIONAL MUSIC</t>
  </si>
  <si>
    <t>AGRICULTURAL RESILIENCE: PERSPECTIVES FROM ECOLOGY AND ECONOMICS</t>
  </si>
  <si>
    <t>INDIGENOUS RIGHTS AND COLONIAL SUBJECTHOOD</t>
  </si>
  <si>
    <t>MHD WAVES IN THE SOLAR ATMOSPHERE</t>
  </si>
  <si>
    <t>WOMEN AS CONSTITUTION-MAKERS</t>
  </si>
  <si>
    <t>GLOBAL ENVIRONMENT OUTLOOK (GEO-6): HEALTHY PLANET, HEALTHY PEOPLE</t>
  </si>
  <si>
    <t>PRINCIPLES OF CONFLICT ECONOMICS: THE POLITICAL ECONOMY OF WAR, TERRORISM, GENOCIDE, AND PEACE</t>
  </si>
  <si>
    <t>OPERATOR-ADAPTED WAVELETS, FAST SOLVERS, AND NUMERICAL HOMOGENIZATION: FROM A GAME THEORETIC APPROACH TO NUMERICAL APPROXIMATION AND ALGORITHM DESIGN</t>
  </si>
  <si>
    <t>VIOLENCE AND THE SACRED IN THE ANCIENT NEAR EAST: GIRARDIAN CONVERSATION AT CATALHOYUK</t>
  </si>
  <si>
    <t>AGENCY IN EARTH SYSTEM GOVERNANCE</t>
  </si>
  <si>
    <t>CAMBRIDGE HANDBOOK OF GERMANIC LINGUISTICS</t>
  </si>
  <si>
    <t>CONSTITUTION-MAKING AND TRANSNATIONAL LEGAL ORDER</t>
  </si>
  <si>
    <t>INNOVATIONS IN CBT FOR CHILDHOOD ANXIETY, OCD, AND PTSD</t>
  </si>
  <si>
    <t>CAMBRIDGE HANDBOOK OF CLINICAL ASSESSMENT AND DIAGNOSIS</t>
  </si>
  <si>
    <t>PROTECTORS OF PLURALISM: RELIGIOUS MINORITIES AND THE RESCUE OF JEWS IN THE LOW COUNTRIES DURING THE HOLOCAUST</t>
  </si>
  <si>
    <t>OCEAN WAVES AND OSCILLATING SYSTEMS: LINEAR INTERACTIONS INCLUDING WAVE-ENERGY EXTRACTION, 2ND EDITION</t>
  </si>
  <si>
    <t>QUALIFICATIONS GAP: WHY WOMEN MUST BE BETTER THAN MEN TO WIN POLITICAL OFFICE</t>
  </si>
  <si>
    <t>MEDIA ETHICS AND GLOBAL JUSTICE IN THE DIGITAL AGE</t>
  </si>
  <si>
    <t>BIOLOGICAL EXTINCTION: NEW PERSPECTIVES</t>
  </si>
  <si>
    <t>CLINICAL STAGING IN PSYCHIATRY</t>
  </si>
  <si>
    <t>CAMBRIDGE HANDBOOK OF AFRICAN LINGUISTICS</t>
  </si>
  <si>
    <t>PSYCHOTHERAPY IN LATER LIFE</t>
  </si>
  <si>
    <t>SIGN LANGUAGE PHONOLOGY</t>
  </si>
  <si>
    <t>DECENTRALIZED GOVERNANCE AND ACCOUNTABILITY: ACADEMIC RESEARCH AND THE FUTURE OF DONOR PROGRAMMING</t>
  </si>
  <si>
    <t>PROSODIC PATTERNS IN ENGLISH CONVERSATION</t>
  </si>
  <si>
    <t>LION'S SHARE: INEQUALITY AND THE RISE OF THE FISCAL STATE IN PREINDUSTRIAL EUROPE</t>
  </si>
  <si>
    <t>TEXTILE REVOLUTION IN BRONZE AGE EUROPE: PRODUCTION, SPECIALISATION, CONSUMPTION</t>
  </si>
  <si>
    <t>ANNUAL OF THE BRITISH SCHOOL AT ATHENS</t>
  </si>
  <si>
    <t>AUTHORITARIAN LEGALITY IN ASIA: FORMATION, DEVELOPMENT, AND TRANSITION</t>
  </si>
  <si>
    <t>BRITISH CATHOLIC HISTORY</t>
  </si>
  <si>
    <t>WHO WANTS WHAT?: REDISTRIBUTION PREFERENCES IN COMPARATIVE PERSPECTIVE</t>
  </si>
  <si>
    <t>LEGITIMACY OF UNSEEN ACTORS IN INTERNATIONAL ADJUDICATION</t>
  </si>
  <si>
    <t>FETAL THERAPY: SCIENTIFIC BASIS AND CRITICAL APPRAISAL OF CLINICAL BENEFITS, 2ND EDITION</t>
  </si>
  <si>
    <t>MATHEMATICAL MODELLING OF THE HUMAN CARDIOVASCULAR SYSTEM: DATA, NUMERICAL APPROXIMATION, CLINICAL APPLICATIONS</t>
  </si>
  <si>
    <t>CHALLENGE OF INTER-LEGALITY</t>
  </si>
  <si>
    <t>LECTURES ON VON NEUMANN ALGEBRAS, 2ND EDITION</t>
  </si>
  <si>
    <t>CENTRAL BANK INDEPENDENCE AND THE LEGACY OF THE GERMAN PAST</t>
  </si>
  <si>
    <t>SORITES PARADOX</t>
  </si>
  <si>
    <t>CONSERVATIVES AND THE CONSTITUTION: IMAGINING CONSTITUTIONAL RESTORATION IN THE HEYDAY OF AMERICAN LIBERALISM</t>
  </si>
  <si>
    <t>INTERNATIONAL JUDICIAL PRACTICE ON THE ENVIRONMENT: QUESTIONS OF LEGITIMACY</t>
  </si>
  <si>
    <t>CAMBRIDGE COMPANION TO COMPARATIVE CONSTITUTIONAL LAW</t>
  </si>
  <si>
    <t>RENAISSANCE REFORM OF THE BOOK AND BRITAIN: THE ENGLISH QUATTROCENTO</t>
  </si>
  <si>
    <t>INTRODUCTION TO NUMERICAL GEODYNAMIC MODELLING, 2 EDITION</t>
  </si>
  <si>
    <t>ROMAN ARCHITECTURE AND URBANISM</t>
  </si>
  <si>
    <t>LABOR AND POLITICS IN INDONESIA</t>
  </si>
  <si>
    <t>POLICY ACCUMULATION AND THE DEMOCRATIC RESPONSIVENESS TRAP</t>
  </si>
  <si>
    <t>CAMBRIDGE COMPANION TO GEORGE ELIOT, 2ND EDITION</t>
  </si>
  <si>
    <t>DURABLE BY DESIGN?: POLICY FEEDBACK IN A CHANGING CLIMATE</t>
  </si>
  <si>
    <t>SOCIOLINGUISTIC VARIATION IN CHILDREN'S LANGUAGE: ACQUIRING COMMUNITY NORMS</t>
  </si>
  <si>
    <t>HOMETOWN INEQUALITY: RACE, CLASS, AND REPRESENTATION IN AMERICAN LOCAL POLITICS</t>
  </si>
  <si>
    <t>CAMBRIDGE HANDBOOK OF INTERCULTURAL COMMUNICATION</t>
  </si>
  <si>
    <t>NIETZSCHE'S METAPHILOSOPHY: THE NATURE, METHOD, AND AIMS OF PHILOSOPHY</t>
  </si>
  <si>
    <t>NON-POLICY POLITICS: RICHER VOTERS, POORER VOTERS, AND THE DIVERSIFICATION OF ELECTORAL STRATEGIES</t>
  </si>
  <si>
    <t>EU LAW IN POPULIST TIMES: CRISES AND PROSPECTS</t>
  </si>
  <si>
    <t>JORGE LUIS BORGES IN CONTEXT</t>
  </si>
  <si>
    <t>COMPUTATIONAL BAYESIAN STATISTICS: AN INTRODUCTION</t>
  </si>
  <si>
    <t>CAMBRIDGE CLASSICAL JOURNAL</t>
  </si>
  <si>
    <t>IN SEARCH OF GOOD ENERGY POLICY</t>
  </si>
  <si>
    <t>KNOWLEDGE ARGUMENT</t>
  </si>
  <si>
    <t>REFORMING FAMILY LAW: SOCIAL AND POLITICAL CHANGE IN JORDAN AND MOROCCO</t>
  </si>
  <si>
    <t>BANISHMENT AND BELONGING: EXILE AND DIASPORA IN SARANDIB, LANKA AND CEYLON</t>
  </si>
  <si>
    <t>MICROBIOMES OF SOILS, PLANTS AND ANIMALS: AN INTEGRATED APPROACH</t>
  </si>
  <si>
    <t>ANTIQUARIES JOURNAL</t>
  </si>
  <si>
    <t>NETWORK ORIGINS OF THE GLOBAL ECONOMY: EAST VS. WEST IN A COMPLEX SYSTEMS PERSPECTIVE</t>
  </si>
  <si>
    <t>HORIZONS</t>
  </si>
  <si>
    <t>CAMBRIDGE COMPANION TO BRITISH LITERATURE OF THE 1930S</t>
  </si>
  <si>
    <t>DARWINIAN HEDONISM AND THE EPIDEMIC OF UNHEALTHY BEHAVIOR</t>
  </si>
  <si>
    <t>MEDIEVAL HISTORICAL WRITING: BRITAIN AND IRELAND, 500-1500</t>
  </si>
  <si>
    <t>INTERDEPENDENCE, INTERACTION, AND CLOSE RELATIONSHIPS</t>
  </si>
  <si>
    <t>INCOME DISTRIBUTION DYNAMICS OF ECONOMIC SYSTEMS: AN ECONOPHYSICAL APPROACH</t>
  </si>
  <si>
    <t>HOW NEGOTIATIONS END: NEGOTIATING BEHAVIOR IN THE ENDGAME</t>
  </si>
  <si>
    <t>CERAMICS IN CIRCUMPOLAR PREHISTORY: TECHNOLOGY, LIFEWAYS AND CUISINE</t>
  </si>
  <si>
    <t>PARTIAL DIFFERENTIAL EQUATIONS ARISING FROM PHYSICS AND GEOMETRY: A VOLUME IN MEMORY OF ABBAS BAHRI</t>
  </si>
  <si>
    <t>SKELETAL ANATOMY OF THE NEWBORN PRIMATE</t>
  </si>
  <si>
    <t>SECURING EUROPE AFTER NAPOLEON: 1815 AND THE NEW EUROPEAN SECURITY CULTURE</t>
  </si>
  <si>
    <t>TRANSNATIONAL COSMOPOLITANISM</t>
  </si>
  <si>
    <t>CHURCH, STATE, AND FAMILY: RECONCILING TRADITIONAL TEACHINGS AND MODERN LIBERTIES</t>
  </si>
  <si>
    <t>ARABIC SCIENCES AND PHILOSOPHY</t>
  </si>
  <si>
    <t>RIGHT TO DRESS</t>
  </si>
  <si>
    <t>ARGUING, OBEYING AND DEFYING: A RHETORICAL PERSPECTIVE ON STANLEY MILGRAM'S OBEDIENCE EXPERIMENTS</t>
  </si>
  <si>
    <t>ROME AND THE INVENTION OF THE PAPACY: THE LIBER PONTIFICALIS</t>
  </si>
  <si>
    <t>CAPITALISM, INEQUALITY AND LABOUR IN INDIA</t>
  </si>
  <si>
    <t>CHINA'S STRATEGIC MULTILATERALISM</t>
  </si>
  <si>
    <t>GIFT EXCHANGE: THE TRANSNATIONAL HISTORY OF A POLITICAL IDEA</t>
  </si>
  <si>
    <t>MODELLING NATURE-BASED SOLUTIONS: INTEGRATING COMPUTATIONAL AND PARTICIPATORY SCENARIO MODELLING FOR ENVIRONMENTAL MANAGEMENT AND PLANNING</t>
  </si>
  <si>
    <t>BATTLE FOR CHRISTIAN BRITAIN: SEX, HUMANISTS AND SECULARISATION, 1945-1980</t>
  </si>
  <si>
    <t>LEARNING EMPIRE: GLOBALIZATION AND THE GERMAN QUEST FOR WORLD STATUS, 1875-1919</t>
  </si>
  <si>
    <t>CARAVAN: ABDALLAH AZZAM AND THE RISE OF GLOBAL JIHAD</t>
  </si>
  <si>
    <t>TRANSNATIONAL LEGAL ORDERING OF CRIMINAL JUSTICE</t>
  </si>
  <si>
    <t>1D SEMICONDUCTING NANOSTRUCTURES FOR FLEXIBLE AND LARGE-AREA ELECTRONICS: GROWTH MECHANISMS AND SUITABILITY</t>
  </si>
  <si>
    <t>REJECTING COMPROMISE: LEGISLATORS' FEAR OF PRIMARY VOTERS</t>
  </si>
  <si>
    <t>TUDOR OCCUPATION OF BOULOGNE: CONQUEST, COLONISATION AND IMPERIAL MONARCHY, 1544-1550</t>
  </si>
  <si>
    <t>POLITICS FOR PROFIT: BUSINESS, ELECTIONS, AND POLICYMAKING IN RUSSIA</t>
  </si>
  <si>
    <t>QUANTITATIVE GENETICS</t>
  </si>
  <si>
    <t>DELIBERATIVE GLOBAL GOVERNANCE</t>
  </si>
  <si>
    <t>CAMBRIDGE HISTORY OF MUSIC CRITICISM</t>
  </si>
  <si>
    <t>ARCHAEOLOGICAL REPORTS-LONDON</t>
  </si>
  <si>
    <t>ANGER GAP: HOW RACE SHAPES EMOTION IN POLITICS</t>
  </si>
  <si>
    <t>RISE OF SOPHISTICATED AUTHORITARIANISM IN SOUTHEAST ASIA</t>
  </si>
  <si>
    <t>CHRISTIANITY AND HUMAN RIGHTS RECONSIDERED</t>
  </si>
  <si>
    <t>ENGLISH IN MULTILINGUAL SOUTH AFRICA: THE LINGUISTICS OF CONTACT AND CHANGE</t>
  </si>
  <si>
    <t>HISTORY OF 1930S BRITISH LITERATURE</t>
  </si>
  <si>
    <t>LAWFUL EMPIRE: LEGAL CHANGE AND CULTURAL DIVERSITY IN LATE TSARIST RUSSIA</t>
  </si>
  <si>
    <t>EXTENDED CONCEPTUAL METAPHOR THEORY</t>
  </si>
  <si>
    <t>NETWORK FLOW ALGORITHMS</t>
  </si>
  <si>
    <t>CONTRIBUTORY FAULT AND INVESTOR MISCONDUCT IN INVESTMENT ARBITRATION</t>
  </si>
  <si>
    <t>CORE CONCEPTS IN CRIMINAL LAW AND CRIMINAL JUSTICE: ANGLO-GERMAN DIALOGUES. VOL I</t>
  </si>
  <si>
    <t>CAMBRIDGE COMPANION TO LITERATURE AND FOOD</t>
  </si>
  <si>
    <t>LANGUAGE SOCIALIZATION IN CLASSROOMS</t>
  </si>
  <si>
    <t>CORPORATE SOCIAL RESPONSIBILITY</t>
  </si>
  <si>
    <t>SECURITY ARENA IN AFRICA: LOCAL ORDER-MAKING IN THE CENTRAL AFRICAN REPUBLIC, SOMALILAND, AND SOUTH SUDAN</t>
  </si>
  <si>
    <t>BREACHING THE CIVIL ORDER: RADICALISM AND THE CIVIL SPHERE</t>
  </si>
  <si>
    <t>MAKING OF JAPANESE SETTLER COLONIALISM: MALTHUSIANISM AND TRANS-PACIFIC MIGRATION, 1868-1961</t>
  </si>
  <si>
    <t>ARMY AND POLITICS IN ZIMBABWE: MUJURU, THE LIBERATION FIGHTER AND KINGMAKER</t>
  </si>
  <si>
    <t>ANTHROPOCENE AS A GEOLOGICAL TIME UNIT: A GUIDE TO THE SCIENTIFIC EVIDENCE AND CURRENT DEBATE</t>
  </si>
  <si>
    <t>MAKING OF GLOBAL INTERNATIONAL RELATIONS</t>
  </si>
  <si>
    <t>EARLY FRANCISCAN THEOLOGY</t>
  </si>
  <si>
    <t>PROCESS OF INTERNATIONAL LEGAL REPRODUCTION: INEQUALITY, HISTORIOGRAPHY, RESISTANCE</t>
  </si>
  <si>
    <t>PLAGIARIZING THE VICTORIAN NOVEL: IMITATION, PARODY, AFTERTEXT</t>
  </si>
  <si>
    <t>LINGUISTIC ECOLOGY AND LANGUAGE CONTACT</t>
  </si>
  <si>
    <t>CLOUDS AND CLIMATE: CLIMATE SCIENCE'S GREATEST CHALLENGE</t>
  </si>
  <si>
    <t>RETHINKING MEDIA RESEARCH FOR CHANGING SOCIETIES</t>
  </si>
  <si>
    <t>DIVINE ACTION AND THE HUMAN MIND</t>
  </si>
  <si>
    <t>MELISSUS AND ELEATIC MONISM</t>
  </si>
  <si>
    <t>EMPIRES OF FAITH IN LATE ANTIQUITY: HISTORIES OF ART AND RELIGION FROM INDIA TO IRELAND</t>
  </si>
  <si>
    <t>LEGAL PROCESS AND THE PROMISE OF JUSTICE: STUDIES INSPIRED BY THE WORK OF MALCOLM FEELEY</t>
  </si>
  <si>
    <t>FRIENDS OF THE EMIR: NON-MUSLIM STATE OFFICIALS IN PREMODERN ISLAMIC THOUGHT</t>
  </si>
  <si>
    <t>ABOLITION IN SIERRA LEONE: RE-BUILDING LIVES AND IDENTITIES IN NINETEENTH-CENTURY WEST AFRICA</t>
  </si>
  <si>
    <t>VIRAL SOVEREIGNTY AND TECHNOLOGY TRANSFER: THE CHANGING GLOBAL SYSTEM FOR SHARING PATHOGENS FOR PUBLIC HEALTH RESEARCH</t>
  </si>
  <si>
    <t>WHY PUNISH PERPETRATORS OF MASS ATROCITIES?: PURPOSES OF PUNISHMENT IN INTERNATIONAL CRIMINAL LAW</t>
  </si>
  <si>
    <t>ETHICS IN NEUROSURGICAL PRACTICE</t>
  </si>
  <si>
    <t>UTOPIA AND CIVILISATION IN THE ARAB NAHDA</t>
  </si>
  <si>
    <t>SACRED HERITAGE: MONASTIC ARCHAEOLOGY, IDENTITIES, BELIEFS</t>
  </si>
  <si>
    <t>GAS TURBINES FOR ELECTRIC POWER GENERATION</t>
  </si>
  <si>
    <t>CASE FOR SCOTTISH INDEPENDENCE: A HISTORY OF NATIONALIST POLITICAL THOUGHT IN MODERN SCOTLAND</t>
  </si>
  <si>
    <t>CATEGORIES, CONSTRUCTIONS, AND CHANGE IN ENGLISH SYNTAX</t>
  </si>
  <si>
    <t>CHRISTIANIZING ASIA MINOR</t>
  </si>
  <si>
    <t>PROKARYOTIC METABOLISM AND PHYSIOLOGY, 2 EDITION</t>
  </si>
  <si>
    <t>QUAGMIRE IN CIVIL WAR</t>
  </si>
  <si>
    <t>HIGHER CATEGORIES AND HOMOTOPICAL ALGEBRA</t>
  </si>
  <si>
    <t>INDIGENOUS WATER RIGHTS IN LAW AND REGULATION: LESSONS FROM COMPARATIVE EXPERIENCE</t>
  </si>
  <si>
    <t>BOUNDARIES, COMMUNITIES AND STATE-MAKING IN WEST AFRICA: THE CENTRALITY OF THE MARGINS</t>
  </si>
  <si>
    <t>ARISTOTLE AND LAW: THE POLITICS OF NOMOS</t>
  </si>
  <si>
    <t>ANIMAL SUFFERING AND THE DARWINIAN PROBLEM OF EVIL</t>
  </si>
  <si>
    <t>WRITING THE HISTORY OF EARLY CHRISTIANITY: FROM RECEPTION TO RETROSPECTION</t>
  </si>
  <si>
    <t>CAMBRIDGE COMPANION TO VICTORIAN WOMEN'S POETRY</t>
  </si>
  <si>
    <t>GREECE &amp; ROME</t>
  </si>
  <si>
    <t>ANTISEMITISM AND THE RUSSIAN REVOLUTION</t>
  </si>
  <si>
    <t>DEMANDING RIGHTS: EUROPE'S SUPRANATIONAL COURTS AND THE DILEMMA OF MIGRANT VULNERABILITY</t>
  </si>
  <si>
    <t>SAINT-SAENS AND THE STAGE: OPERAS, PLAYS, PAGEANTS, A BALLET AND A FILM</t>
  </si>
  <si>
    <t>NEW FEMINIST LITERARY STUDIES</t>
  </si>
  <si>
    <t>REVOLUTION AND REACTION: THE DIFFUSION OF AUTHORITARIANISM IN LATIN AMERICA</t>
  </si>
  <si>
    <t>JUSTIFICATION LOGIC: REASONING WITH REASONS</t>
  </si>
  <si>
    <t>AQUINAS, ORIGINAL SIN, AND THE CHALLENGE OF EVOLUTION</t>
  </si>
  <si>
    <t>COUNSEL AND COMMAND IN EARLY MODERN ENGLISH THOUGHT</t>
  </si>
  <si>
    <t>POLITICS OF COURT REFORM: JUDICIAL CHANGE AND LEGAL CULTURE IN INDONESIA</t>
  </si>
  <si>
    <t>MEXICAN AMERICAN ENGLISH: SUBSTRATE INFLUENCE AND THE BIRTH OF AN ETHNOLECT</t>
  </si>
  <si>
    <t>INTERACTION, FEEDBACK AND TASK RESEARCH IN SECOND LANGUAGE LEARNING: METHODS AND DESIGN</t>
  </si>
  <si>
    <t>GEOMAGNETISM, AERONOMY AND SPACE WEATHER: A JOURNEY FROM THE EARTH'S CORE TO THE SUN</t>
  </si>
  <si>
    <t>EARLY ROMAN EXPANSION INTO ITALY</t>
  </si>
  <si>
    <t>LANGUAGE OF HUNTER-GATHERERS</t>
  </si>
  <si>
    <t>HIGHER INDEX THEORY</t>
  </si>
  <si>
    <t>ENGLISH CONVENTS IN CATHOLIC EUROPE, C. 1600-1800</t>
  </si>
  <si>
    <t>CONSUMER EXPECTATIONS: MICRO FOUNDATIONS AND MACRO IMPACT</t>
  </si>
  <si>
    <t>DATA-DRIVEN SCIENCE AND ENGINEERING: MACHINE LEARNING, DYNAMICAL SYSTEMS, AND CONTROL</t>
  </si>
  <si>
    <t>THEORIZING CONFUCIAN VIRTUE POLITICS: THE POLITICAL PHILOSOPHY OF MENCIUS AND XUNZI</t>
  </si>
  <si>
    <t>SELLING WAR AND PEACE: SYRIA AND THE ANGLOSPHERE</t>
  </si>
  <si>
    <t>VENGEFUL CITIZENS, VIOLENT STATES: A THEORY OF WAR AND REVENGE</t>
  </si>
  <si>
    <t>CONCEPTIONS OF SET AND THE FOUNDATIONS OF MATHEMATICS</t>
  </si>
  <si>
    <t>REBEL AND THE IMAM IN EARLY ISLAM: EXPLORATIONS IN MUSLIM HISTORIOGRAPHY</t>
  </si>
  <si>
    <t>BOUNDARIES OF BELONGING: LOCALITIES, CITIZENSHIP AND RIGHTS IN INDIA AND PAKISTAN</t>
  </si>
  <si>
    <t>RECEPTION OF PAUL AND EARLY CHRISTIAN INITIATION</t>
  </si>
  <si>
    <t>CIVIC POWER: REBUILDING AMERICAN DEMOCRACY IN AN ERA OF CRISIS</t>
  </si>
  <si>
    <t>LANGUAGE ENDANGERMENT</t>
  </si>
  <si>
    <t>INTEGER LINEAR PROGRAMMING IN COMPUTATIONAL AND SYSTEMS BIOLOGY</t>
  </si>
  <si>
    <t>PRIVATE GOVERNANCE AND PUBLIC AUTHORITY: REGULATING SUSTAINABILITY IN A GLOBAL ECONOMY</t>
  </si>
  <si>
    <t>PLAINSONG &amp; MEDIEVAL MUSIC</t>
  </si>
  <si>
    <t>MEDIEVAL &amp; RENAISSANCE STUDIES;MUSIC</t>
  </si>
  <si>
    <t>MILLIMETER-WAVE CIRCUITS FOR 5G AND RADAR</t>
  </si>
  <si>
    <t>AFTERLIFE OF SHAKESPEARE'S SONNETS</t>
  </si>
  <si>
    <t>NEXT-GENERATION ETHICS: ENGINEERING A BETTER SOCIETY</t>
  </si>
  <si>
    <t>CARBON MARKETS IN A CLIMATE-CHANGING CAPITALISM</t>
  </si>
  <si>
    <t>SHAPING THE AFRICAN SAVANNAH: FROM CAPITALIST FRONTIER TO ARID EDEN IN NAMIBIA</t>
  </si>
  <si>
    <t>VOLCANOTECTONICS</t>
  </si>
  <si>
    <t>AESCHYLUS: SUPPLIANTS</t>
  </si>
  <si>
    <t>CULTURE OF MILITARY ORGANIZATIONS</t>
  </si>
  <si>
    <t>BEYOND HYPERBOLICITY</t>
  </si>
  <si>
    <t>CENTRAL AND SOUTHEAST EUROPEAN POLITICS SINCE 1989, 2ND EDITION</t>
  </si>
  <si>
    <t>CURRICULUM INTEGRATED LANGUAGE TEACHING: CLIL IN PRACTICE</t>
  </si>
  <si>
    <t>FISCAL CAPACITY AND THE COLONIAL STATE IN ASIA AND AFRICA, C. 1850-1960</t>
  </si>
  <si>
    <t>DUALITY BY DESIGN: THE GLOBAL RACE TO BUILD AFRICA'S INFRASTRUCTURE</t>
  </si>
  <si>
    <t>CATHOLIC COSMOPOLITANISM AND HUMAN RIGHTS</t>
  </si>
  <si>
    <t>SHAKESPEARE'S ACCENTS</t>
  </si>
  <si>
    <t>WITH BALLOTS AND BULLETS: PARTISANSHIP AND VIOLENCE IN THE AMERICAN CIVIL WAR</t>
  </si>
  <si>
    <t>LIFE IN A TIME OF PESTILENCE</t>
  </si>
  <si>
    <t>CAMBRIDGE COMPANION TO SHAKESPEARE AND RELIGION</t>
  </si>
  <si>
    <t>AFRICAN METHODIST EPISCOPAL CHURCH: A HISTORY</t>
  </si>
  <si>
    <t>POLITICAL MORALITY OF THE LATE SCHOLASTICS: CIVIC LIFE, WAR AND CONSCIENCE</t>
  </si>
  <si>
    <t>MASS DIMENSION ONE FERMIONS</t>
  </si>
  <si>
    <t>FEMINISM AND THE SERVANT PROBLEM</t>
  </si>
  <si>
    <t>CORPORATE PERSONHOOD</t>
  </si>
  <si>
    <t>FEELING AND CLASSICAL PHILOLOGY: KNOWING ANTIQUITY IN GERMAN SCHOLARSHIP, 1770-1920</t>
  </si>
  <si>
    <t>POLICY ENTREPRENEURS AND DYNAMIC CHANGE</t>
  </si>
  <si>
    <t>SIGNS OF DIFFERENCE</t>
  </si>
  <si>
    <t>DISPOSITIONALISM AND THE METAPHYSICS OF SCIENCE</t>
  </si>
  <si>
    <t>HOBBES'S ON THE CITIZEN: A CRITICAL GUIDE</t>
  </si>
  <si>
    <t>TRUST IN MEDICINE: ITS NATURE, JUSTIFICATION, SIGNIFICANCE, AND DECLINE</t>
  </si>
  <si>
    <t>ELECTORAL POLITICS AND AFRICA'S URBAN TRANSITION: CLASS AND ETHNICITY IN GHANA</t>
  </si>
  <si>
    <t>POLITICS OF HERITAGE IN INDONESIA: A CULTURAL HISTORY</t>
  </si>
  <si>
    <t>HUMANITARIANISM IN THE MODERN WORLD: THE MORAL ECONOMY OF FAMINE RELIEF</t>
  </si>
  <si>
    <t>ABORTION AND THE LAW IN AMERICA: ROE V. WADE TO THE PRESENT</t>
  </si>
  <si>
    <t>JOURNAL OF HELLENIC STUDIES</t>
  </si>
  <si>
    <t>GENOCIDE NEVER SLEEPS: LIVING LAW AT THE INTERNATIONAL CRIMINAL TRIBUNAL FOR RWANDA</t>
  </si>
  <si>
    <t>CAMBRIDGE HISTORY OF MEDIEVAL MONASTICISM IN THE LATIN WEST, VOL II: THE HIGH AND LATE MIDDLE AGES</t>
  </si>
  <si>
    <t>VIRTUE-THEORETIC EPISTEMOLOGY: NEW METHODS AND APPROACHES</t>
  </si>
  <si>
    <t>IDEOLOGICAL REPRESENTATION: ACHIEVED AND ASTRAY: ELECTIONS, INSTITUTIONS, AND THE BREAKDOWN OF IDEOLOGICAL CONGRUENCE IN PARLIAMENTARY DEMOCRACIES</t>
  </si>
  <si>
    <t>RAMUS-CRITICAL STUDIES IN GREEK AND ROMAN LITERATURE</t>
  </si>
  <si>
    <t>ETHICAL CHALLENGES IN DIGITAL PSYCHOLOGY AND CYBERPSYCHOLOGY</t>
  </si>
  <si>
    <t>GAMES OF NO CHANCE 5</t>
  </si>
  <si>
    <t>REVOLUTIONARY THOUGHT AFTER THE PARIS COMMUNE, 1871-1885</t>
  </si>
  <si>
    <t>MAKING SENSE: REFERENCE, AGENCY, AND STRUCTURE IN A GRAMMAR OF MULTIMODAL MEANING</t>
  </si>
  <si>
    <t>BAWDY CITY: COMMERCIAL SEX AND REGULATION IN BALTIMORE, 1790-1915</t>
  </si>
  <si>
    <t>WAR AND CHILDHOOD IN THE ERA OF THE TWO WORLD WARS</t>
  </si>
  <si>
    <t>POLYCENTRICITY IN THE EUROPEAN UNION</t>
  </si>
  <si>
    <t>WIRELESS AI: WIRELESS SENSING, POSITIONING, IOT, AND COMMUNICATIONS</t>
  </si>
  <si>
    <t>ARISTOTLE ON EARLIER GREEK PSYCHOLOGY: THE SCIENCE OF SOUL</t>
  </si>
  <si>
    <t>RADIO SOUNDINGS: SOUTH AFRICA AND THE BLACK MODERN</t>
  </si>
  <si>
    <t>MAKING OF AN IMPERIAL POLITY: CIVILITY AND AMERICA IN THE JACOBEAN METROPOLIS</t>
  </si>
  <si>
    <t>BILINGUAL GRAMMAR</t>
  </si>
  <si>
    <t>MUSLIM BROTHERHOOD IN SYRIA</t>
  </si>
  <si>
    <t>CAMBRIDGE WORLD HISTORY OF VIOLENCE, VOL III: 1500-1800 CE</t>
  </si>
  <si>
    <t>CLIMATE CHANGE AND THE VOICELESS: PROTECTING FUTURE GENERATIONS, WILDLIFE, AND NATURAL RESOURCES</t>
  </si>
  <si>
    <t>DWARF GALAXIES: FROM THE DEEP UNIVERSE TO THE PRESENT</t>
  </si>
  <si>
    <t>CONSTRUCTION OF FATHERHOOD: THE JURISPRUDENCE OF THE EUROPEAN COURT OF HUMAN RIGHTS</t>
  </si>
  <si>
    <t>UNDERGROUND RAILROAD AND THE GEOGRAPHY OF VIOLENCE IN ANTEBELLUM AMERICA</t>
  </si>
  <si>
    <t>MINIATURE AND THE ENGLISH IMAGINATION: LITERATURE, COGNITION, AND SMALL-SCALE CULTURE, 1650-1765</t>
  </si>
  <si>
    <t>NEW HISTORY OF THE CHURCH IN WALES</t>
  </si>
  <si>
    <t>SHAKESPEARE, SPECTATORSHIP AND THE TECHNOLOGIES OF PERFORMANCE</t>
  </si>
  <si>
    <t>LEGAL SABOTAGE: ERNST FRAENKEL IN HITLER'S GERMANY</t>
  </si>
  <si>
    <t>AIR POLLUTION</t>
  </si>
  <si>
    <t>ANTHROPOLOGY OF THE FUTURE</t>
  </si>
  <si>
    <t>STATE FORMATION IN CHINA AND TAIWAN: BUREAUCRACY, CAMPAIGN, AND PERFORMANCE</t>
  </si>
  <si>
    <t>APPROACHES TO LUCRETIUS: TRADITIONS AND INNOVATIONS IN READING THE DE RERUM NATURA</t>
  </si>
  <si>
    <t>CONSTITUTIONAL ORIGINS OF THE AMERICAN CIVIL WAR</t>
  </si>
  <si>
    <t>EUROPE'S MIGRATION CRISIS: BORDER DEATHS AND HUMAN DIGNITY</t>
  </si>
  <si>
    <t>ANALYZING NETWORK DATA IN BIOLOGY AND MEDICINE</t>
  </si>
  <si>
    <t>PRINT AND PERFORMANCE IN THE 1820S: IMPROVISATION, SPECULATION, IDENTITY</t>
  </si>
  <si>
    <t>PLANT GENETIC CONSERVATION</t>
  </si>
  <si>
    <t>CAMBRIDGE COMPANION TO THE HARPSICHORD</t>
  </si>
  <si>
    <t>CLIMATE CHANGE AND THE CONTEMPORARY NOVEL</t>
  </si>
  <si>
    <t>PASTS OF ROMAN ANATOLIA: INTERPRETERS, TRACES, HORIZONS</t>
  </si>
  <si>
    <t>PHYSICS OF POLARIZED TARGETS</t>
  </si>
  <si>
    <t>CAMBRIDGE HISTORY OF SIXTEENTH-CENTURY MUSIC</t>
  </si>
  <si>
    <t>DOUBLE-FACING CONSTITUTION</t>
  </si>
  <si>
    <t>JEWISH-CHRISTIAN DIALOGUES ON SCRIPTURE IN LATE ANTIQUITY</t>
  </si>
  <si>
    <t>ROOTS OF REVOLT: A POLITICAL ECONOMY OF EGYPT FROM NASSER TO MUBARAK</t>
  </si>
  <si>
    <t>TOWNS, ECOLOGY, AND THE LAND</t>
  </si>
  <si>
    <t>CATHOLIC SOCIAL TEACHING: A VOLUME OF SCHOLARLY ESSAYS</t>
  </si>
  <si>
    <t>ARCHAEOLOGY OF THE MEDITERRANEAN IRON AGE: A GLOBALISING WORLD C. 1100-600 BCE</t>
  </si>
  <si>
    <t>HOMERIC HYMN TO HERMES</t>
  </si>
  <si>
    <t>IMPERIAL EMOTIONS: THE POLITICS OF EMPATHY ACROSS THE BRITISH EMPIRE</t>
  </si>
  <si>
    <t>COMMUNICATION COMPLEXITY AND APPLICATIONS</t>
  </si>
  <si>
    <t>GREAT CHRISTIAN JURISTS AND LEGAL COLLECTIONS IN THE FIRST MILLENNIUM</t>
  </si>
  <si>
    <t>DANGEROUSLY DIVIDED: HOW RACE AND CLASS SHAPE WINNING AND LOSING IN AMERICAN POLITICS</t>
  </si>
  <si>
    <t>POWER DIFFUSION AND DEMOCRACY</t>
  </si>
  <si>
    <t>POLITICAL LIVES OF VICTORIAN ANIMALS: LIBERAL CREATURES IN LITERATURE AND CULTURE</t>
  </si>
  <si>
    <t>PLOTINUS' LEGACY</t>
  </si>
  <si>
    <t>ARTS OF IMITATION IN LATIN PROSE: PLINY'S EPISTLES/QUINTILIAN IN BRIEF</t>
  </si>
  <si>
    <t>RED, GREEN, AND BLUE: THE PARTISAN DIVIDE ON ENVIRONMENTAL ISSUES</t>
  </si>
  <si>
    <t>CLIMATE AND LITERATURE</t>
  </si>
  <si>
    <t>LAW OF THE LIST: UN COUNTERTERRORISM SANCTIONS AND THE POLITICS OF GLOBAL SECURITY LAW</t>
  </si>
  <si>
    <t>INFIDELS AND EMPIRES IN A NEW WORLD ORDER: EARLY MODERN SPANISH CONTRIBUTIONS TO INTERNATIONAL LEGAL THOUGHT</t>
  </si>
  <si>
    <t>WORDS MATTER: MEANING AND POWER</t>
  </si>
  <si>
    <t>DIRICHLET SERIES AND HOLOMORPHIC FUNCTIONS IN HIGH DIMENSIONS</t>
  </si>
  <si>
    <t>ATTENDING MIND</t>
  </si>
  <si>
    <t>GREEK TRAGEDY AFTER THE FIFTH CENTURY</t>
  </si>
  <si>
    <t>ECONOMETRIC ANALYSIS OF STOCHASTIC DOMINANCE</t>
  </si>
  <si>
    <t>IN THE SHADOW OF LEVIATHAN: JOHN LOCKE AND THE POLITICS OF CONSCIENCE</t>
  </si>
  <si>
    <t>VARIATIONAL BAYESIAN LEARNING THEORY</t>
  </si>
  <si>
    <t>MODERN OPHTHALMIC OPTICS</t>
  </si>
  <si>
    <t>TOPOLOGICAL DATA ANALYSIS FOR GENOMICS AND EVOLUTION: TOPOLOGY IN BIOLOGY</t>
  </si>
  <si>
    <t>FORMS AND CONCEPTS FOR LIGHTWEIGHT STRUCTURES</t>
  </si>
  <si>
    <t>SOCIAL NORMS AND THE THEORY OF THE FIRM: A FOUNDATIONAL APPROACH</t>
  </si>
  <si>
    <t>CENTURY OF VOTES FOR WOMEN: AMERICAN ELECTIONS SINCE SUFFRAGE</t>
  </si>
  <si>
    <t>INTERNATIONAL LAW AND THE COLD WAR</t>
  </si>
  <si>
    <t>DEMOCRACY AT WORK: PATHWAYS TO WELL-BEING IN BRAZIL</t>
  </si>
  <si>
    <t>CHINESE DIASPORAS: A SOCIAL HISTORY OF GLOBAL MIGRATION</t>
  </si>
  <si>
    <t>POLITICAL LEADERSHIP IN AFRICA</t>
  </si>
  <si>
    <t>KANT'S CONCEPTION OF FREEDOM: A DEVELOPMENTAL AND CRITICAL ANALYSIS</t>
  </si>
  <si>
    <t>ADJUDICATING TRADE AND INVESTMENT DISPUTES: CONVERGENCE OR DIVERGENCE?</t>
  </si>
  <si>
    <t>ASIA-PACIFIC PERSPECTIVES ON INTERNATIONAL HUMANITARIAN LAW</t>
  </si>
  <si>
    <t>DOING BETTER STATISTICS IN HUMAN-COMPUTER INTERACTION</t>
  </si>
  <si>
    <t>PAPAL JURISPRUDENCE C. 400: SOURCES OF THE CANON LAW TRADITION</t>
  </si>
  <si>
    <t>REVOLUTIONARY LEGACY, POWER STRUCTURE, AND GRASSROOTS CAPITALISM UNDER THE RED FLAG IN CHINA</t>
  </si>
  <si>
    <t>PROKOFIEV'S SOVIET OPERAS</t>
  </si>
  <si>
    <t>EIGHTEENTH-CENTURY MUSIC</t>
  </si>
  <si>
    <t>3D PRINTING AND INTELLECTUAL PROPERTY</t>
  </si>
  <si>
    <t>ANALGESIA, ANAESTHESIA AND PREGNANCY, 4 EDITION</t>
  </si>
  <si>
    <t>RELIGION AND AMERICAN CULTURE-A JOURNAL OF INTERPRETATION</t>
  </si>
  <si>
    <t>NEW EMILY DICKINSON STUDIES</t>
  </si>
  <si>
    <t>POWER AND THE PRESIDENCY IN KENYA: THE JOMO KENYATTA YEARS</t>
  </si>
  <si>
    <t>MALE AND SPERM FACTORS THAT MAXIMIZE IVF SUCCESS</t>
  </si>
  <si>
    <t>MORE AUSPICIOUS SHORES</t>
  </si>
  <si>
    <t>NATURE OF PLANT COMMUNITIES</t>
  </si>
  <si>
    <t>LEGISLATIVE HARDBALL: THE HOUSE FREEDOM CAUCUS AND THE POWER OF THREAT-MAKING IN CONGRESS</t>
  </si>
  <si>
    <t>AMBIENT BACKSCATTER COMMUNICATION NETWORKS</t>
  </si>
  <si>
    <t>AGRARIAN PUERTO RICO: RECONSIDERING RURAL ECONOMY AND SOCIETY, 1899-1940</t>
  </si>
  <si>
    <t>COLD WARS: ASIA, THE MIDDLE EAST, EUROPE</t>
  </si>
  <si>
    <t>CAMBRIDGE COMPANION TO J.M. COETZEE</t>
  </si>
  <si>
    <t>INTEGRABLE SYSTEMS AND ALGEBRAIC GEOMETRY: A CELEBRATION OF EMMA PREVIATO'S 65TH BIRTHDAY, VOL 2</t>
  </si>
  <si>
    <t>DANTE'S CHRISTIAN ETHICS: PURGATORY AND ITS MORAL CONTEXTS</t>
  </si>
  <si>
    <t>RULING BY OTHER MEANS: STATE-MOBILIZED MOVEMENTS</t>
  </si>
  <si>
    <t>PROPORTIONALITY IN ACTION: COMPARATIVE AND EMPIRICAL PERSPECTIVES ON THE JUDICIAL PRACTICE</t>
  </si>
  <si>
    <t>PERSECUTION &amp; TOLERATION: THE LONG ROAD TO RELIGIOUS FREEDOM</t>
  </si>
  <si>
    <t>RESPONSIVE STATES: FEDERALISM AND AMERICAN PUBLIC POLICY</t>
  </si>
  <si>
    <t>CORPORATE SOCIAL RESPONSIBILITY IN DEVELOPING AND EMERGING MARKETS: INSTITUTIONS, ACTORS AND SUSTAINABLE DEVELOPMENT</t>
  </si>
  <si>
    <t>CHIMPANZEE: LESSONS FROM OUR SISTER SPECIES</t>
  </si>
  <si>
    <t>CHILDREN OF CHINA'S GREAT MIGRATION</t>
  </si>
  <si>
    <t>GOVERNING THE CLIMATE-ENERGY NEXUS: INSTITUTIONAL COMPLEXITY AND ITS CHALLENGES TO EFFECTIVENESS AND LEGITIMACY</t>
  </si>
  <si>
    <t>RANDOM MATRIX THEORY OF THE CLASSICAL COMPACT GROUPS</t>
  </si>
  <si>
    <t>FRESHWATER BIODIVERSITY: STATUS, THREATS AND CONSERVATION</t>
  </si>
  <si>
    <t>PARTISAN REPUBLIC: DEMOCRACY, EXCLUSION, AND THE FALL OF THE FOUNDERS' CONSTITUTION, 1780S-1830S</t>
  </si>
  <si>
    <t>PUBLIC REASON AND COURTS</t>
  </si>
  <si>
    <t>UNENDING CAPITALISM</t>
  </si>
  <si>
    <t>BORDERLAND MEMORIES: SEARCHING FOR HISTORICAL IDENTITY IN POST-MAO CHINA</t>
  </si>
  <si>
    <t>PROFESSION OF ECCLESIASTICAL LAWYERS: AN HISTORICAL INTRODUCTION</t>
  </si>
  <si>
    <t>JOHN CALVIN IN CONTEXT</t>
  </si>
  <si>
    <t>MOBILITIES OF LABOUR AND CAPITAL IN ASIA</t>
  </si>
  <si>
    <t>AUSTRIAN CAPITAL THEORY: A MODERN SURVEY OF THE ESSENTIALS</t>
  </si>
  <si>
    <t>IRISH LITERATURE IN TRANSITION, 1980-2020</t>
  </si>
  <si>
    <t>DANSE MACABRE</t>
  </si>
  <si>
    <t>EDGE OF LAW: LEGAL GEOGRAPHIES OF A WAR CRIMES COURT</t>
  </si>
  <si>
    <t>PROTECTION OF LEGITIMATE EXPECTATIONS IN INVESTMENT TREATY ARBITRATION: A THEORY OF DETRIMENTAL RELIANCE</t>
  </si>
  <si>
    <t>GLOBALIZATION OF THEATRE 1870-1930: THE THEATRICAL NETWORKS OF MAURICE E. BANDMANN</t>
  </si>
  <si>
    <t>CRAFTY OLIGARCHS, SAVVY VOTERS: DEMOCRACY UNDER INEQUALITY IN RURAL PAKISTAN</t>
  </si>
  <si>
    <t>DAWN OF A DISCIPLINE: INTERNATIONAL CRIMINAL JUSTICE AND ITS EARLY EXPONENTS</t>
  </si>
  <si>
    <t>BYRON IN CONTEXT</t>
  </si>
  <si>
    <t>BEHIND-THE-BORDER: ASSESSING AND ADDRESSING NON-TARIFF MEASURES</t>
  </si>
  <si>
    <t>WOMEN, LANGUAGE AND POLITICS</t>
  </si>
  <si>
    <t>CREATING PRIVATE SECTOR ECONOMIES IN NATIVE AMERICA: SUSTAINABLE DEVELOPMENT THROUGH ENTREPRENEURSHIP</t>
  </si>
  <si>
    <t>HEAT, PNEUMA, AND SOUL IN ANCIENT PHILOSOPHY AND SCIENCE</t>
  </si>
  <si>
    <t>COGNITIVE CHANGES AND THE AGING BRAIN</t>
  </si>
  <si>
    <t>ARCHAEOLOGY, IDEOLOGY, AND URBANISM IN ROME FROM THE GRAND TOUR TO BERLUSCONI</t>
  </si>
  <si>
    <t>BRIBERY AND CORRUPTION IN WEAK INSTITUTIONAL ENVIRONMENTS</t>
  </si>
  <si>
    <t>RELIGION AND THE MEANING OF LIFE: AN EXISTENTIAL APPROACH</t>
  </si>
  <si>
    <t>AFTER THE DIGITAL TORNADO: NETWORKS, ALGORITHMS, HUMANITY</t>
  </si>
  <si>
    <t>TRANSNATIONAL CORPORATIONS AND HUMAN RIGHTS: OVERCOMING BARRIERS TO JUDICIAL REMEDY</t>
  </si>
  <si>
    <t>APPLICATION OF THALLIUM ISOTOPES: TRACKING MARINE OXYGENATION THROUGH MANGANESE OXIDE BURIAL</t>
  </si>
  <si>
    <t>IMAGING OPTICS</t>
  </si>
  <si>
    <t>PRAGMATISM, OBJECTIVITY, AND EXPERIENCE</t>
  </si>
  <si>
    <t>GREAT OASIS OF EGYPT: THE KHARGA AND DAKHLA OASES IN ANTIQUITY</t>
  </si>
  <si>
    <t>RESTORATION TRANSPOSED: POETRY, PLACE AND HISTORY, 1660-1700</t>
  </si>
  <si>
    <t>CHINA'S GILDED AGE</t>
  </si>
  <si>
    <t>CIVILISATION RECAST</t>
  </si>
  <si>
    <t>CONSCIENTIOUS JUSTICE: HOW SUPREME COURT JUSTICES' PERSONALITIES INFLUENCE THE LAW, THE HIGH COURT, AND THE CONSTITUTION</t>
  </si>
  <si>
    <t>RELIGIOUS VIOLENCE IN THE ANCIENT WORLD: FROM CLASSICAL ATHENS TO LATE ANTIQUITY</t>
  </si>
  <si>
    <t>MULTILEVEL DEMOCRACY</t>
  </si>
  <si>
    <t>OPERATOR ANALYSIS: HILBERT SPACE METHODS IN COMPLEX ANALYSIS</t>
  </si>
  <si>
    <t>GLOBALIZED GOVERNANCE OF FINANCE</t>
  </si>
  <si>
    <t>SECURITY IN THE GULF</t>
  </si>
  <si>
    <t>DO WE REALLY UNDERSTAND QUANTUM MECHANICS?, 2ND EDITION</t>
  </si>
  <si>
    <t>WHY BOTHER? RETHINKING PARTICIPATION IN ELECTIONS AND PROTESTS</t>
  </si>
  <si>
    <t>PHYSICS OF GRAPHENE, 2ND EDITION</t>
  </si>
  <si>
    <t>POLITICS OF THE PAST IN EARLY CHINA</t>
  </si>
  <si>
    <t>CHARACTER THEORY OF FINITE GROUPS OF LIE TYPE: A GUIDED TOUR</t>
  </si>
  <si>
    <t>CULTURAL HISTORY OF AUGUSTAN ROME: TEXTS, MONUMENTS, AND TOPOGRAPHY</t>
  </si>
  <si>
    <t>UNCOUNTED: POLITICS OF DATA IN GLOBAL HEALTH</t>
  </si>
  <si>
    <t>CYBERNETIC MODELING FOR BIOREACTION ENGINEERING</t>
  </si>
  <si>
    <t>COMPARATIVE PLANT SUCCESSION AMONG TERRESTRIAL BIOMES OF THE WORLD</t>
  </si>
  <si>
    <t>RESISTING REDEVELOPMENT: PROTEST IN ASPIRING GLOBAL CITIES</t>
  </si>
  <si>
    <t>NEW SAMUEL BECKETT STUDIES</t>
  </si>
  <si>
    <t>TENSOR-VALUED RANDOM FIELDS FOR CONTINUUM PHYSICS</t>
  </si>
  <si>
    <t>REDISCOVERING POLITICAL FRIENDSHIP: ARISTOTLE'S THEORY AND MODERN IDENTITY, COMMUNITY, AND EQUALITY</t>
  </si>
  <si>
    <t>RAYMOND ARON AND LIBERAL THOUGHT IN THE TWENTIETH CENTURY</t>
  </si>
  <si>
    <t>MODERNISING LEGAL EDUCATION</t>
  </si>
  <si>
    <t>NINETEENTH-CENTURY MUSIC REVIEW</t>
  </si>
  <si>
    <t>REMOTE COMPOSITIONAL ANALYSIS: TECHNIQUES FOR UNDERSTANDING SPECTROSCOPY, MINERALOGY, AND GEOCHEMISTRY OF PLANETARY SURFACES</t>
  </si>
  <si>
    <t>CAMBRIDGE GUIDE TO HOMER</t>
  </si>
  <si>
    <t>CREATING CANADIAN ENGLISH</t>
  </si>
  <si>
    <t>CHAIN OF REPRESENTATION: PREFERENCES, INSTITUTIONS, AND POLICY ACROSS PRESIDENTIAL SYSTEMS</t>
  </si>
  <si>
    <t>LANGUAGE OF ROMAN LETTERS: BILINGUAL EPISTOLOGRAPHY FROM CICERO TO FRONTO</t>
  </si>
  <si>
    <t>AFTER THE HUMAN</t>
  </si>
  <si>
    <t>SUSTAINABILITY AND CORPORATE MECHANISMS IN ASIA</t>
  </si>
  <si>
    <t>COGNITIVE DISCOURSE ANALYSIS: AN INTRODUCTION</t>
  </si>
  <si>
    <t>HUMAN GERMLINE GENOME MODIFICATION AND THE RIGHT TO SCIENCE: A COMPARATIVE STUDY OF NATIONAL LAWS AND POLICIES</t>
  </si>
  <si>
    <t>SHAKESPEARE AND WAR</t>
  </si>
  <si>
    <t>IN THE SHADOW OF THE MONGOL EMPIRE: MING CHINA AND EURASIA</t>
  </si>
  <si>
    <t>EARLY MUSIC HISTORY</t>
  </si>
  <si>
    <t>CONCUSSION AND TRAUMATIC ENCEPHALOPATHY: CAUSES, DIAGNOSIS, AND MANAGEMENT</t>
  </si>
  <si>
    <t>CAMBRIDGE COMPANION TO VATICAN II</t>
  </si>
  <si>
    <t>WOMEN AND EMBODIED MYTHMAKING IN IRISH THEATRE</t>
  </si>
  <si>
    <t>INTRODUCTION TO TIDES</t>
  </si>
  <si>
    <t>ARISTOTLE ON MATTER, FORM, AND MOVING CAUSES: THE HYLOMORPHIC THEORY OF SUBSTANTIAL GENERATION</t>
  </si>
  <si>
    <t>PERFUSION CELL CULTURE PROCESSES FOR BIOPHARMACEUTICALS: PROCESS DEVELOPMENT, DESIGN, AND SCALE-UP</t>
  </si>
  <si>
    <t>PRACTICE AND THEORY IN THE ITALIAN RENAISSANCE WORKSHOP</t>
  </si>
  <si>
    <t>PROJECT EUROPE</t>
  </si>
  <si>
    <t>HANDBOOK OF WELLNESS MEDICINE</t>
  </si>
  <si>
    <t>CHILDREN'S RIGHTS AND BUSINESS: GOVERNING OBLIGATIONS AND RESPONSIBILITY</t>
  </si>
  <si>
    <t>CREATING GLOBAL SHIPPING: ARISTOTLE ONASSIS, THE VAGLIANO BROTHERS, AND THE BUSINESS OF SHIPPING, C.1820-1970</t>
  </si>
  <si>
    <t>FELONY AND THE GUILTY MIND IN MEDIEVAL ENGLAND</t>
  </si>
  <si>
    <t>COMMENTARY ON THE INTERNATIONAL COVENANT ON CIVIL AND POLITICAL RIGHTS</t>
  </si>
  <si>
    <t>PROOF COMPLEXITY</t>
  </si>
  <si>
    <t>ETHICAL COMMONWEALTH IN HISTORY: PEACE-MAKING AS THE MORAL VOCATION OF HUMANITY</t>
  </si>
  <si>
    <t>SPECTRAL SPACES</t>
  </si>
  <si>
    <t>APPRENTICESHIP IN EARLY MODERN EUROPE</t>
  </si>
  <si>
    <t>CLASSICAL REVIEW</t>
  </si>
  <si>
    <t>HARDY SPACES</t>
  </si>
  <si>
    <t>CAMBRIDGE HISTORY OF CHINA, VOL 2: THE SIX DYNASTIES, 220-589</t>
  </si>
  <si>
    <t>SYMMETRIZATION IN ANALYSIS</t>
  </si>
  <si>
    <t>CAMBRIDGE HISTORY OF SCIENCE, VOL 8: MODERN SCIENCE IN NATIONAL, TRANSNATIONAL, AND GLOBAL CONTEXT</t>
  </si>
  <si>
    <t>RULE BY MULTIPLE MAJORITIES</t>
  </si>
  <si>
    <t>SOCIOECONOMIC JUSTICE: INTERNATIONAL INTERVENTION AND TRANSITION IN POST-WAR BOSNIA AND HERZEGOVINA</t>
  </si>
  <si>
    <t>CREATING EQUALITY AT HOME</t>
  </si>
  <si>
    <t>NEW IRISH STUDIES: TWENTY-FIRST-CENTURY CRITICAL REVISIONS</t>
  </si>
  <si>
    <t>NATURAL MONOPOLIES IN DIGITAL PLATFORM MARKETS</t>
  </si>
  <si>
    <t>AFTER QUEER STUDIES: LITERATURE, THEORY AND SEXUALITY IN THE 21ST CENTURY</t>
  </si>
  <si>
    <t>AMERICA'S VOUCHER POLITICS</t>
  </si>
  <si>
    <t>ENVIRONMENTAL CONTAMINATION FROM THE FUKUSHIMA NUCLEAR DISASTER: DISPERSION, MONITORING, MITIGATION AND LESSONS LEARNED</t>
  </si>
  <si>
    <t>TRANSNATIONAL NAZISM: IDEOLOGY AND CULTURE IN GERMAN-JAPANESE RELATIONS, 1919-1936</t>
  </si>
  <si>
    <t>EIGHTH AMENDMENT AND ITS FUTURE IN A NEW AGE OF PUNISHMENT</t>
  </si>
  <si>
    <t>SELECTION AND DECISION IN JUDICIAL PROCESS AROUND THE WORLD: EMPIRICAL INQUIRIES</t>
  </si>
  <si>
    <t>VERNACULAR ARISTOTLE: TRANSLATION AS RECEPTION IN MEDIEVAL AND RENAISSANCE ITALY</t>
  </si>
  <si>
    <t>AFFECT AND LITERATURE</t>
  </si>
  <si>
    <t>NEW CAMBRIDGE COMPANION TO ST. PAUL</t>
  </si>
  <si>
    <t>CONSTITUENT POWER: A HISTORY</t>
  </si>
  <si>
    <t>DEFOCUSING NONLINEAR SCHRODINGER EQUATIONS</t>
  </si>
  <si>
    <t>CORMAC MCCARTHY IN CONTEXT</t>
  </si>
  <si>
    <t>CAMBRIDGE COMPANION TO THE ROLLING STONES</t>
  </si>
  <si>
    <t>PUBLIC ENTREPRENEURSHIP, CITIZENSHIP, AND SELF-GOVERNANCE</t>
  </si>
  <si>
    <t>SINGING TO THE LYRE IN RENAISSANCE ITALY: MEMORY, PERFORMANCE, AND ORAL POETRY</t>
  </si>
  <si>
    <t>REVOLUTIONARY PASTS</t>
  </si>
  <si>
    <t>PREPOSTEROUS POETICS: THE POLITICS AND AESTHETICS OF FORM IN LATE ANTIQUITY</t>
  </si>
  <si>
    <t>PRINCIPLES OF OPTICS, 7TH ANNIVERSARY EDITION</t>
  </si>
  <si>
    <t>ROYAL VOICES: LANGUAGE AND POWER IN TUDOR ENGLAND</t>
  </si>
  <si>
    <t>PROMOTING DEMOCRACY, REINFORCING AUTHORITARIANISM: US AND EUROPEAN POLICY IN JORDAN</t>
  </si>
  <si>
    <t>TRANSNATIONAL SOLIDARITY: CONCEPT, CHALLENGES AND OPPORTUNITIES</t>
  </si>
  <si>
    <t>TIME AND CAUSALITY ACROSS THE SCIENCES</t>
  </si>
  <si>
    <t>DERIVED CATEGORIES</t>
  </si>
  <si>
    <t>ARCHAEOLOGY OF THE IBERIAN PENINSULA: FROM THE PALEOLITHIC TO THE BRONZE AGE</t>
  </si>
  <si>
    <t>PSEUDOSCIENCE IN CHILD AND ADOLESCENT PSYCHOTHERAPY: A SKEPTICAL FIELD GUIDE</t>
  </si>
  <si>
    <t>CAMBRIDGE HANDBOOK OF ORGANIZATIONAL COMMUNITY ENGAGEMENT AND OUTREACH</t>
  </si>
  <si>
    <t>KANT'S TRIBUNAL OF REASON: LEGAL METAPHOR AND NORMATIVITY IN THE CRITIQUE OF PURE REASON</t>
  </si>
  <si>
    <t>CLIMATE CHANGE, DISASTERS AND THE REFUGEE CONVENTION</t>
  </si>
  <si>
    <t>FROM PARCHMENT TO PRACTICE: IMPLEMENTING NEW CONSTITUTIONS</t>
  </si>
  <si>
    <t>BIBLICAL COMMENTARY AND TRANSLATION IN LATER MEDIEVAL ENGLAND: EXPERIMENTS IN INTERPRETATION</t>
  </si>
  <si>
    <t>CONTESTING THE IRANIAN REVOLUTION: THE GREEN UPRISINGS</t>
  </si>
  <si>
    <t>STUDENT REVOLT IN 1968: FRANCE, ITALY AND WEST GERMANY</t>
  </si>
  <si>
    <t>REDRAFTING CONSTITUTIONS IN DEMOCRATIC REGIMES: THEORETICAL AND COMPARATIVE PERSPECTIVES</t>
  </si>
  <si>
    <t>NATURE OF CONSTITUTIONAL RIGHTS: THE INVENTION AND LOGIC OF STRICT JUDICIAL SCRUTINY</t>
  </si>
  <si>
    <t>ANTIOCHUS AND PERIPATETIC ETHICS</t>
  </si>
  <si>
    <t>FOSSIL HISTORY OF SOUTHERN AFRICAN LAND MAMMALS</t>
  </si>
  <si>
    <t>ECONOMIC GROWTH AND STRUCTURAL REFORMS IN EUROPE</t>
  </si>
  <si>
    <t>INTERPRETING BERGSON: CRITICAL ESSAYS</t>
  </si>
  <si>
    <t>ECONOMISTES AND THE REINVENTION OF EMPIRE: FRANCE IN THE AMERICAS AND AFRICA, C. 1750-1802</t>
  </si>
  <si>
    <t>KINSHIP AND FAMILY IN ANCIENT EGYPT</t>
  </si>
  <si>
    <t>ENVIRONMENTAL LAW AND ECONOMICS: THEORY AND PRACTICE</t>
  </si>
  <si>
    <t>CHALLENGES TO TACKLING ANTIMICROBIAL RESISTANCE: ECONOMIC AND POLICY RESPONSES</t>
  </si>
  <si>
    <t>MANY VARIATIONS OF MAHLER MEASURES: A LASTING SYMPHONY</t>
  </si>
  <si>
    <t>PHILIPPIANS</t>
  </si>
  <si>
    <t>DIALECT AND NATIONALISM IN CHINA, 1860-1960</t>
  </si>
  <si>
    <t>OTHER WARS: THE EXPERIENCE AND MEMORY OF THE FIRST WORLD WAR IN THE MIDDLE EAST AND MACEDONIA</t>
  </si>
  <si>
    <t>ADVANCES IN EMPIRICAL TRANSLATION STUDIES</t>
  </si>
  <si>
    <t>NEUROSCIENCE OF SLEEP AND DREAMS</t>
  </si>
  <si>
    <t>CARMEN ABROAD: BIZET'S OPERA ON THE GLOBAL STAGE</t>
  </si>
  <si>
    <t>FORECLOSED: MORTGAGE SERVICING AND THE HIDDEN ARCHITECTURE OF HOMEOWNERSHIP IN AMERICA</t>
  </si>
  <si>
    <t>ANCIENT THEATRE AND PERFORMANCE CULTURE AROUND THE BLACK SEA</t>
  </si>
  <si>
    <t>LEGAL LEGACY OF THE SPECIAL COURT FOR SIERRA LEONE</t>
  </si>
  <si>
    <t>DIAGNOSING FROM A DISTANCE: DEBATES OVER LIBEL LAW, MEDIA, AND PSYCHIATRIC ETHICS FROM BARRY GOLDWATER TO DONALD TRUMP</t>
  </si>
  <si>
    <t>PARTITION OF IRELAND 1918-1925</t>
  </si>
  <si>
    <t>HOW LANGUAGE MAKES MEANING: EMBODIMENT AND CONJOINED ANTONYMY</t>
  </si>
  <si>
    <t>IN-VITRO FERTILIZATION, 4TH EDITION</t>
  </si>
  <si>
    <t>NIETZSCHE'S FREE SPIRIT WORKS</t>
  </si>
  <si>
    <t>BASILICA OF SAINT JOHN LATERAN TO 1600</t>
  </si>
  <si>
    <t>COALITION STRATEGY AND THE END OF THE FIRST WORLD WAR</t>
  </si>
  <si>
    <t>HOW IDEAS AND INSTITUTIONS SHAPE THE POLITICS OF PUBLIC POLICY</t>
  </si>
  <si>
    <t>MEDIEVAL SELF-CORONATIONS</t>
  </si>
  <si>
    <t>WEALTH EFFECT</t>
  </si>
  <si>
    <t>CAMBRIDGE COMPANION TO OPERETTA</t>
  </si>
  <si>
    <t>REDISCOVERING STANISLAVSKY</t>
  </si>
  <si>
    <t>CAMBRIDGE COMPANION TO APOCALYPTIC LITERATURE</t>
  </si>
  <si>
    <t>CAMBRIDGE HANDBOOK OF ENVIRONMENTAL SOCIOLOGY, VOL 2</t>
  </si>
  <si>
    <t>SYNTAX OF RELATIVE CLAUSES</t>
  </si>
  <si>
    <t>PSYCHOLOGY OF CLIMATE CHANGE ADAPTATION</t>
  </si>
  <si>
    <t>IRISH LITERATURE IN TRANSITION, 1880-1940</t>
  </si>
  <si>
    <t>SHAKESPEARE AND THE CITY</t>
  </si>
  <si>
    <t>UNEVEN TRAJECTORIES: LATIN AMERICAN SOCIETIES IN THE TWENTY-FIRST CENTURY</t>
  </si>
  <si>
    <t>SELF-DEFENCE AGAINST NON-STATE ACTORS, VOL 1</t>
  </si>
  <si>
    <t>NEGOTIATING TRANSITIONAL JUSTICE: FIRSTHAND LESSONS FROM COLOMBIA AND BEYOND</t>
  </si>
  <si>
    <t>UNDERSTANDING RELIGIOUS EXPERIENCE: FROM CONVICTION TO LIFE'S MEANING</t>
  </si>
  <si>
    <t>MUSIC AND THE BENEFIT PERFORMANCE IN EIGHTEENTH-CENTURY BRITAIN</t>
  </si>
  <si>
    <t>GLOBAL GOVERNANCE AND THE EMERGENCE OF GLOBAL INSTITUTIONS FOR THE 21ST CENTURY</t>
  </si>
  <si>
    <t>ARCHITECTURE, SOCIETY, AND RITUAL IN VIKING AGE SCANDINAVIA</t>
  </si>
  <si>
    <t>BRITISH LITERATURE IN TRANSITION, 1960-1980: FLOWER POWER</t>
  </si>
  <si>
    <t>JESUS THE JEW IN CHRISTIAN MEMORY</t>
  </si>
  <si>
    <t>FOREVER FANDOM OF HARRY POTTER: BALANCING FAN AGENCY AND CORPORATE CONTROL</t>
  </si>
  <si>
    <t>BILINGUALISM IN ACTION: THEORY AND PRACTICE</t>
  </si>
  <si>
    <t>PROFESSIONAL OCCUPATIONS AND ORGANIZATIONS</t>
  </si>
  <si>
    <t>CONSCIOUSNESS, CREATIVITY, AND SELF AT THE DAWN OF SETTLED LIFE</t>
  </si>
  <si>
    <t>POLITICS OF TRANSITIONAL JUSTICE IN LATIN AMERICA: POWER, NORMS, AND CAPACITY BUILDING</t>
  </si>
  <si>
    <t>ORTHODOX JUDAISM AND THE POLITICS OF RELIGION</t>
  </si>
  <si>
    <t>NEW JEWISH AMERICAN LITERARY STUDIES</t>
  </si>
  <si>
    <t>RETHINKING CREATIVITY: INSIDE-THE-BOX THINKING AS THE BASIS FOR INNOVATION</t>
  </si>
  <si>
    <t>ORIGINALISM'S PROMISE</t>
  </si>
  <si>
    <t>PRAGMATISM AND THE ORIGINS OF THE POLICY SCIENCES: REDISCOVERING LASSWELL AND THE CHICAGO SCHOOL</t>
  </si>
  <si>
    <t>RISE AND FALL OF BUSINESS FIRMS: A STOCHASTIC FRAMEWORK ON INNOVATION, CREATIVE DESTRUCTION, AND GROWTH</t>
  </si>
  <si>
    <t>ROMA RIGHTS AND CIVIL RIGHTS</t>
  </si>
  <si>
    <t>NEW PYNCHON STUDIES</t>
  </si>
  <si>
    <t>WORLD ORDERING: A SOCIAL THEORY OF COGNITIVE EVOLUTION</t>
  </si>
  <si>
    <t>MAKING GLOBAL POLICY</t>
  </si>
  <si>
    <t>CURRENCY, CREDIT AND CRISIS: CENTRAL BANKING IN IRELAND AND EUROPE</t>
  </si>
  <si>
    <t>EMPIRE OF HELL: RELIGION AND THE CAMPAIGN TO END CONVICT TRANSPORTATION IN THE BRITISH EMPIRE, 1788-1875</t>
  </si>
  <si>
    <t>LITURGICAL PAST IN BYZANTIUM AND EARLY RUS</t>
  </si>
  <si>
    <t>RESPIRATORY DISEASE IN PREGNANCY</t>
  </si>
  <si>
    <t>CONCEPT OF MOTION IN ANCIENT GREEK THOUGHT: FOUNDATIONS IN LOGIC, METHOD, AND MATHEMATICS</t>
  </si>
  <si>
    <t>YORUBA FROM PREHISTORY TO THE PRESENT</t>
  </si>
  <si>
    <t>PSYCHOTHERAPY FOR BIPOLAR DISORDERS: AN INTEGRATIVE APPROACH</t>
  </si>
  <si>
    <t>INTRODUCTION TO CONTROLLED-SOURCE ELECTROMAGNETIC METHODS: DETECTING SUBSURFACE FLUIDS</t>
  </si>
  <si>
    <t>COSMIC DISCOVERY: THE SEARCH, SCOPE, AND HERITAGE OF ASTRONOMY</t>
  </si>
  <si>
    <t>PROOF AND FALSITY</t>
  </si>
  <si>
    <t>RETOOLING POLITICS</t>
  </si>
  <si>
    <t>LITERATURE, SPOKEN LANGUAGE AND SPEAKING SKILLS IN SECOND LANGUAGE LEARNING</t>
  </si>
  <si>
    <t>MARRIAGE IN IRELAND, 1660-1925</t>
  </si>
  <si>
    <t>PRACTICAL INTRODUCTION TO REGRESSION DISCONTINUITY DESIGNS: FOUNDATIONS</t>
  </si>
  <si>
    <t>GOVERNING GENDER AND SEXUALITY IN COLONIAL INDIA</t>
  </si>
  <si>
    <t>POLIS HISTORIES, COLLECTIVE MEMORIES AND THE GREEK WORLD</t>
  </si>
  <si>
    <t>ANTICHTHON</t>
  </si>
  <si>
    <t>ALIEN CITIZENS: THE STATE AND RELIGIOUS MINORITIES IN TURKEY AND FRANCE</t>
  </si>
  <si>
    <t>SEMINARS IN CLINICAL PSYCHOPHARMACOLOGY, 3RD EDITION</t>
  </si>
  <si>
    <t>HYPER-ACTIVE GOVERNANCE: HOW GOVERNMENTS MANAGE THE POLITICS OF EXPERTISE</t>
  </si>
  <si>
    <t>NEANDERTHAL LANGUAGE</t>
  </si>
  <si>
    <t>INTRODUCTION TO GRAPHENE-BASED NANOMATERIALS: FROM ELECTRONIC STRUCTURE TO QUANTUM TRANSPORT, 2ND EDITION</t>
  </si>
  <si>
    <t>GEOFFREY CHAUCER IN CONTEXT</t>
  </si>
  <si>
    <t>CRIMES OF MARGUERITE DURAS: LITERATURE AND THE MEDIA IN TWENTIETH-CENTURY FRANCE</t>
  </si>
  <si>
    <t>LANGUAGE AND THE MAKING OF MODERN INDIA</t>
  </si>
  <si>
    <t>LAW AND IDENTITY IN ISRAEL: A CENTURY OF DEBATE</t>
  </si>
  <si>
    <t>SKILLED LABOUR AND PROFESSIONALISM IN ANCIENT GREECE AND ROME</t>
  </si>
  <si>
    <t>SYRIAN WAR: BETWEEN JUSTICE AND POLITICAL REALITY</t>
  </si>
  <si>
    <t>READING THE BIBLE THEOLOGICALLY</t>
  </si>
  <si>
    <t>ROMAN TOMBS AND THE ART OF COMMEMORATION</t>
  </si>
  <si>
    <t>CRISIS OF KINGSHIP IN LATE MEDIEVAL ISLAM: PERSIAN EMIGRES AND THE MAKING OF OTTOMAN SOVEREIGNTY</t>
  </si>
  <si>
    <t>PRICE OF BREAD: REGULATING THE MARKET IN THE DUTCH REPUBLIC</t>
  </si>
  <si>
    <t>IMPROVING LEARNING: META-ANALYSIS OF INTERVENTION RESEARCH IN EDUCATION</t>
  </si>
  <si>
    <t>COLONIALISM, NEO-COLONIALISM, AND ANTI-TERRORISM LAW IN THE ARAB WORLD</t>
  </si>
  <si>
    <t>GRASSROOTS ENVIRONMENTALISM</t>
  </si>
  <si>
    <t>CONTEMPORARY US POPULISM IN COMPARATIVE PERSPECTIVE</t>
  </si>
  <si>
    <t>NIETZSCHE'S MORAL PSYCHOLOGY</t>
  </si>
  <si>
    <t>FROM COURTROOM TO CLINIC: LEGAL CASES THAT CHANGED MENTAL HEALTH TREATMENT</t>
  </si>
  <si>
    <t>CONSENTABILITY: CONSENT AND ITS LIMITS</t>
  </si>
  <si>
    <t>UNDECIPHERED SIGNS OF LINEAR B</t>
  </si>
  <si>
    <t>SHAKESPEARE ON SCREEN: KING LEAR</t>
  </si>
  <si>
    <t>DECADENCE AND LITERATURE</t>
  </si>
  <si>
    <t>FEMINIST JUDGMENTS: REPRODUCTIVE JUSTICE REWRITTEN</t>
  </si>
  <si>
    <t>HUMANS, ANIMALS, AND THE CRAFT OF SLAUGHTER IN ARCHAEO-HISTORIC SOCIETIES</t>
  </si>
  <si>
    <t>DEPENDENCY IN THE TWENTY-FIRST CENTURY?: THE POLITICAL ECONOMY OF CHINA-LATIN AMERICA RELATIONS</t>
  </si>
  <si>
    <t>EMPIRE ON EDGE: THE BRITISH STRUGGLE FOR ORDER IN BELIZE DURING YUCATAN'S CASTE WAR, 1847-1901</t>
  </si>
  <si>
    <t>AFRICA AND THE INDIAN OCEAN WORLD FROM EARLY TIMES TO CIRCA 1900</t>
  </si>
  <si>
    <t>QUEEN SQUARE: A HISTORY OF THE NATIONAL HOSPITAL AND ITS INSTITUTE OF NEUROLOGY</t>
  </si>
  <si>
    <t>FOX POPULISM</t>
  </si>
  <si>
    <t>BRAHMS IN CONTEXT</t>
  </si>
  <si>
    <t>IRELAND'S EMPIRE: THE ROMAN CATHOLIC CHURCH IN THE ENGLISH-SPEAKING WORLD, 1829-1914</t>
  </si>
  <si>
    <t>CURIOUS ABOUT NATURE: A PASSION FOR FIELDWORK</t>
  </si>
  <si>
    <t>POLITICS OF POVERTY: POLICY-MAKING AND DEVELOPMENT IN RURAL TANZANIA</t>
  </si>
  <si>
    <t>SEMINARS IN OLD AGE PSYCHIATRY, 2ND EDITION</t>
  </si>
  <si>
    <t>RENEWABLE ENERGY LAW: AN INTERNATIONAL ASSESSMENT</t>
  </si>
  <si>
    <t>GLOBAL GOVERNED?: REFUGEES AS PROVIDERS OF PROTECTION AND ASSISTANCE</t>
  </si>
  <si>
    <t>TRUST AND THE ISLAMIC ADVANTAGE: RELIGIOUS-BASED MOVEMENTS IN TURKEY AND THE MUSLIM WORLD</t>
  </si>
  <si>
    <t>VOICE QUALITY: THE LARYNGEAL ARTICULATOR MODEL</t>
  </si>
  <si>
    <t>FLOW CONTROL TECHNIQUES AND APPLICATIONS</t>
  </si>
  <si>
    <t>FOURIER RESTRICTION, DECOUPLING, AND APPLICATIONS</t>
  </si>
  <si>
    <t>INTEGRABLE SYSTEMS AND ALGEBRAIC GEOMETRY: A CELEBRATION OF EMMA PREVIATO'S 65TH BIRTHDAY, VOL 1</t>
  </si>
  <si>
    <t>INTRODUCTION TO SWAMINARAYAN HINDUISM, 3RD EDITION</t>
  </si>
  <si>
    <t>PALEOAESTHETICS AND THE PRACTICE OF PALEONTOLOGY</t>
  </si>
  <si>
    <t>FROM EMPIRE TO NATION STATE: ETHNIC POLITICS IN CHINA</t>
  </si>
  <si>
    <t>POLITICAL SURVIVAL AND SOVEREIGNTY IN INTERNATIONAL RELATIONS</t>
  </si>
  <si>
    <t>SHAKESPEARE'S ENGLISHES: AGAINST ENGLISHNESS</t>
  </si>
  <si>
    <t>DEMOCRACY, DICTATORSHIP, AND DEFAULT: URBAN-RURAL BIAS AND ECONOMIC CRISES ACROSS REGIMES</t>
  </si>
  <si>
    <t>REFERRING EXPRESSIONS, PRAGMATICS AND STYLE: REFERENCE AND BEYOND</t>
  </si>
  <si>
    <t>BRIDGING LINGUISTICS AND ECONOMICS</t>
  </si>
  <si>
    <t>BIRDS IN THE BRONZE AGE</t>
  </si>
  <si>
    <t>SOLVING FERMI'S PARADOX</t>
  </si>
  <si>
    <t>FAILURE OF POPULAR CONSTITUTION MAKING IN TURKEY: REGRESSING TOWARD CONSTITUTIONAL AUTOCRACY</t>
  </si>
  <si>
    <t>SYRIAN CONFLICT'S IMPACT ON INTERNATIONAL LAW</t>
  </si>
  <si>
    <t>ENGLISH PHRASAL VERB, 1650-PRESENT: HISTORY, STYLISTIC DRIFTS, AND LEXICALISATION</t>
  </si>
  <si>
    <t>PHILOSOPHY OF IMMUNOLOGY</t>
  </si>
  <si>
    <t>DISASTER SECURITY: USING INTELLIGENCE AND MILITARY PLANNING FOR ENERGY AND ENVIRONMENTAL RISKS</t>
  </si>
  <si>
    <t>PROTESTANT NATIONALISTS IN IRELAND, 1900-1923</t>
  </si>
  <si>
    <t>S-PARAMETERS FOR SIGNAL INTEGRITY</t>
  </si>
  <si>
    <t>MARITIME DELIMITATION AS A JUDICIAL PROCESS</t>
  </si>
  <si>
    <t>CONSTITUTIONALIZING WORLD POLITICS: THE LOGIC OF DEMOCRATIC POWER AND THE UNINTENDED CONSEQUENCES OF INTERNATIONAL TREATY MAKING</t>
  </si>
  <si>
    <t>BRITISH WORLD POLICY AND THE PROJECTION OF GLOBAL POWER, C.1830-1960</t>
  </si>
  <si>
    <t>MEDIEVAL METEOROLOGY: FORECASTING THE WEATHER FROM ARISTOTLE TO THE ALMANAC</t>
  </si>
  <si>
    <t>FOUNDATIONS OF DATA SCIENCE</t>
  </si>
  <si>
    <t>NEW EZRA POUND STUDIES</t>
  </si>
  <si>
    <t>PAPER IN MEDIEVAL ENGLAND</t>
  </si>
  <si>
    <t>LEAVING THE LAND: INDIGENOUS MIGRATION AND AFFECTIVE LABOUR IN INDIA</t>
  </si>
  <si>
    <t>LANGUAGE, CULTURE, AND EDUCATION: CHALLENGES OF DIVERSITY IN THE UNITED STATES</t>
  </si>
  <si>
    <t>MEDIEVAL AFFECT, FEELING, AND EMOTION</t>
  </si>
  <si>
    <t>IMAGINING THE MEDIEVAL AFTERLIFE</t>
  </si>
  <si>
    <t>GENE-CULTURE INTERACTIONS: TOWARD AN EXPLANATORY FRAMEWORK</t>
  </si>
  <si>
    <t>BEATS: A LITERARY HISTORY</t>
  </si>
  <si>
    <t>RELATING THROUGH TECHNOLOGY</t>
  </si>
  <si>
    <t>GERMAN RIGHT, 1918-1930</t>
  </si>
  <si>
    <t>TRANSFORMATIVE POWER OF LANGUAGE: FROM POSTCOLONIAL TO KNOWLEDGE SOCIETIES IN AFRICA</t>
  </si>
  <si>
    <t>PLAYERS' ADVICE TO HAMLET: THE RHETORICAL ACTING METHOD FROM THE RENAISSANCE TO THE ENLIGHTENMENT</t>
  </si>
  <si>
    <t>PROPORTIONALITY IN ASIA</t>
  </si>
  <si>
    <t>GYNECOLOGIC AND UROLOGIC PATHOLOGY: SIMILARITIES, DIFFERENCES AND CHALLENGES</t>
  </si>
  <si>
    <t>YOUNG PEOPLE, COMICS AND READING: EXPLORING A COMPLEX READING EXPERIENCE</t>
  </si>
  <si>
    <t>ARCHAEOLOGY OF EGYPT IN THE THIRD INTERMEDIATE PERIOD</t>
  </si>
  <si>
    <t>MUSIC AND THE SONOROUS SUBLIME IN EUROPEAN CULTURE, 1680-1880</t>
  </si>
  <si>
    <t>EUSEBIUS AND EMPIRE</t>
  </si>
  <si>
    <t>ARMENIAN CHRISTIANS IN IRAN</t>
  </si>
  <si>
    <t>TAX CREDITS FOR THE WORKING POOR: A CALL FOR REFORM</t>
  </si>
  <si>
    <t>WOMEN'S CRIMINALITY IN EUROPE, 1600-1914</t>
  </si>
  <si>
    <t>TASTE AND KNOWLEDGE IN EARLY MODERN ENGLAND</t>
  </si>
  <si>
    <t>LANGUAGE AND THE GRAND TOUR</t>
  </si>
  <si>
    <t>CAMBRIDGE COMPANION TO WAGNER'S DER RING DES NIBELUNGEN</t>
  </si>
  <si>
    <t>EUROPEAN CONSTITUTIONAL COURTS AND TRANSITIONS TO DEMOCRACY</t>
  </si>
  <si>
    <t>LANGUAGE DEVELOPMENT AND SOCIAL INTEGRATION OF STUDENTS WITH ENGLISH AS AN ADDITIONAL LANGUAGE</t>
  </si>
  <si>
    <t>MAKING A MODERN CENTRAL BANK: THE BANK OF ENGLAND 1979-2003</t>
  </si>
  <si>
    <t>CONFLICT AND ENLIGHTENMENT: PRINT AND POLITICAL CULTURE IN EUROPE, 1635-1795</t>
  </si>
  <si>
    <t>STRUGGLE FOR EQUALITY: INDIA'S MUSLIMS AND RETHINKING THE UPA EXPERIENCE</t>
  </si>
  <si>
    <t>PERFORMANCES AT COURT IN THE AGE OF SHAKESPEARE</t>
  </si>
  <si>
    <t>COMPACT STAR PHYSICS</t>
  </si>
  <si>
    <t>HUMAN FIGURATION AND FRAGMENTATION IN PRECLASSIC MESOAMERICA: FROM FIGURINES TO SCULPTURE</t>
  </si>
  <si>
    <t>WORK AND THE READER IN LITERARY STUDIES: SCHOLARLY EDITING AND BOOK HISTORY</t>
  </si>
  <si>
    <t>AFTERLIVES OF THE ROMAN POETS: BIOFICTION AND THE RECEPTION OF LATIN POETRY</t>
  </si>
  <si>
    <t>POLICING THE WOMB</t>
  </si>
  <si>
    <t>CONCEPT OF NATURE IN EARLY MODERN ENGLISH LITERATURE</t>
  </si>
  <si>
    <t>PRESIDENT AND THE SUPREME COURT: GOING PUBLIC ON JUDICIAL DECISIONS FROM WASHINGTON TO TRUMP</t>
  </si>
  <si>
    <t>CULTURE-INCLUSIVE THEORIES: AN EPISTEMOLOGICAL STRATEGY</t>
  </si>
  <si>
    <t>ROGUE DIPLOMATS: THE PROUD TRADITION OF DISOBEDIENCE IN AMERICAN FOREIGN POLICY</t>
  </si>
  <si>
    <t>RIGHTS AND CIVILIZATIONS: A HISTORY AND PHILOSOPHY OF INTERNATIONAL LAW</t>
  </si>
  <si>
    <t>HELL IN THE BYZANTINE WORLD: A HISTORY OF ART AND RELIGION IN VENETIAN CRETE AND THE EASTERN MEDITERRANEAN, VOL 1: ESSAYS</t>
  </si>
  <si>
    <t>INDIA'S STATE-RUN MEDIA</t>
  </si>
  <si>
    <t>MODERN BRAZIL: A SOCIAL HISTORY</t>
  </si>
  <si>
    <t>RETHINKING MACROECONOMICS WITH ENDOGENOUS MARKET STRUCTURE</t>
  </si>
  <si>
    <t>CALVIN AND THE RESIGNIFICATION OF THE WORLD</t>
  </si>
  <si>
    <t>DEMENTIA MANIFESTO: PUTTING VALUES-BASED PRACTICE TO WORK</t>
  </si>
  <si>
    <t>MAIMONIDES AND CONTEMPORARY TORT THEORY</t>
  </si>
  <si>
    <t>VALUE OF DISORDER: AUTONOMY, PROSPERITY, AND PLUNDER IN THE CHADIAN SAHARA</t>
  </si>
  <si>
    <t>REGIONAL COURTS, DOMESTIC POLITICS, AND THE STRUGGLE FOR HUMAN RIGHTS</t>
  </si>
  <si>
    <t>FIGURINES IN HELLENISTIC BABYLONIA</t>
  </si>
  <si>
    <t>(HI)STORIES OF DESIRE</t>
  </si>
  <si>
    <t>EXHAUSTED ECOLOGIES: MODERNISM AND ENVIRONMENTAL RECOVERY</t>
  </si>
  <si>
    <t>MORALITY AND THE ENVIRONMENTAL CRISIS</t>
  </si>
  <si>
    <t>LEGAL MIND: A NEW INTRODUCTION TO LEGAL EPISTEMOLOGY</t>
  </si>
  <si>
    <t>BRAHMS'S ELEGIES: THE POETICS OF LOSS IN NINETEENTH-CENTURY GERMAN CULTURE</t>
  </si>
  <si>
    <t>POLITICS OF INSTITUTIONAL REFORM: KATRINA, EDUCATION, AND THE SECOND FACE OF POWER</t>
  </si>
  <si>
    <t>NIETZSCHE'S ETHICS</t>
  </si>
  <si>
    <t>UTILITARIANISM</t>
  </si>
  <si>
    <t>PHYSICS AND PSYCHICS: THE OCCULT AND THE SCIENCES IN MODERN BRITAIN</t>
  </si>
  <si>
    <t>EMPATHY BEYOND US BORDERS: THE CHALLENGES OF TRANSNATIONAL CIVIC ENGAGEMENT</t>
  </si>
  <si>
    <t>INTERNATIONAL TAXATION OF TRUST INCOME: PRINCIPLES, PLANNING AND DESIGN</t>
  </si>
  <si>
    <t>GENDER POLITICS AT HOME AND ABROAD: PROTESTANT MODERNITY IN COLONIAL-ERA KOREA</t>
  </si>
  <si>
    <t>CELLULAR BIOPHYSICS AND MODELING: A PRIMER ON THE COMPUTATIONAL BIOLOGY OF EXCITABLE CELLS</t>
  </si>
  <si>
    <t>CAMBRIDGE COMPANION TO GERSHWIN</t>
  </si>
  <si>
    <t>CHILD HELPERS: A MULTIDISCIPLINARY PERSPECTIVE</t>
  </si>
  <si>
    <t>BRONTES AND THE IDEA OF THE HUMAN: SCIENCE, ETHICS, AND THE VICTORIAN IMAGINATION</t>
  </si>
  <si>
    <t>BEATLES AND SIXTIES BRITAIN</t>
  </si>
  <si>
    <t>SOVEREIGNTY IN CHINA: A GENEALOGY OF A CONCEPT SINCE 1840</t>
  </si>
  <si>
    <t>MILITARY NECESSITY: THE ART, MORALITY AND LAW OF WAR</t>
  </si>
  <si>
    <t>LITERARY VALUE AND SOCIAL IDENTITY IN THE CANTERBURY TALES</t>
  </si>
  <si>
    <t>WOMEN, POWER, AND PROPERTY</t>
  </si>
  <si>
    <t>WHY DEMOCRACY FAILED: THE AGRARIAN ORIGINS OF THE SPANISH CIVIL WAR</t>
  </si>
  <si>
    <t>GROUP THEORY FOR PHYSICISTS WITH APPLICATIONS</t>
  </si>
  <si>
    <t>COLONIZING CONSENT</t>
  </si>
  <si>
    <t>MONOTHEISM AND THE MEANING OF LIFE</t>
  </si>
  <si>
    <t>EMERGING POWERS IN THE INTERNATIONAL ECONOMIC ORDER: COOPERATION, COMPETITION AND TRANSFORMATION</t>
  </si>
  <si>
    <t>TECHNOLOGY AND THE GLOBAL ADOLESCENT</t>
  </si>
  <si>
    <t>IRISH LITERATURE IN TRANSITION, 1830-1880</t>
  </si>
  <si>
    <t>GARGILIUS MARTIALIS: THE AGRICULTURAL FRAGMENTS</t>
  </si>
  <si>
    <t>RHETORIC AND INNOVATION IN HELLENISTIC ART</t>
  </si>
  <si>
    <t>IRISH LITERATURE IN TRANSITION, 1700-1780</t>
  </si>
  <si>
    <t>PATENTS ON LIFE: RELIGIOUS, MORAL, AND SOCIAL JUSTICE ASPECTS OF BIOTECHNOLOGY AND INTELLECTUAL PROPERTY</t>
  </si>
  <si>
    <t>ASTIN BULLETIN-THE JOURNAL OF THE INTERNATIONAL ACTUARIAL ASSOCIATION</t>
  </si>
  <si>
    <t>QUASI-HOPF ALGEBRAS: A CATEGORICAL APPROACH</t>
  </si>
  <si>
    <t>PREDATORY LENDING AND THE DESTRUCTION OF THE AFRICAN-AMERICAN DREAM</t>
  </si>
  <si>
    <t>SOCIAL JUSTICE FOR CHILDREN AND YOUNG PEOPLE</t>
  </si>
  <si>
    <t>ABUSED BODIES IN ROMAN EPIC</t>
  </si>
  <si>
    <t>PRINCESS CASAMASSIMA</t>
  </si>
  <si>
    <t>MARK TWAIN IN CONTEXT</t>
  </si>
  <si>
    <t>SIGNAL PROCESSING ALGORITHMS FOR COMMUNICATION AND RADAR SYSTEMS</t>
  </si>
  <si>
    <t>CULT OF YOUTH: ANTI-AGEING IN MODERN BRITAIN</t>
  </si>
  <si>
    <t>ACTS</t>
  </si>
  <si>
    <t>EVIL, TERRORISM &amp; PSYCHIATRY</t>
  </si>
  <si>
    <t>MING CHINA AND ITS ALLIES: IMPERIAL RULE IN EURASIA</t>
  </si>
  <si>
    <t>NIGERIA AND WORLD WAR II: COLONIALISM, EMPIRE, AND GLOBAL CONFLICT</t>
  </si>
  <si>
    <t>CAMBRIDGE WORLD HISTORY OF VIOLENCE, VOL II 500-1500 CE</t>
  </si>
  <si>
    <t>MAKING OF THE INDO-ISLAMIC WORLD: C. 700-1800 CE</t>
  </si>
  <si>
    <t>BELT ROAD AND BEYOND</t>
  </si>
  <si>
    <t>POWER IN PEACEKEEPING</t>
  </si>
  <si>
    <t>PUBLISHING AND THE SCIENCE FICTION CANON</t>
  </si>
  <si>
    <t>LAW AND THE RELATIONAL SELF</t>
  </si>
  <si>
    <t>RELIGION IN THE MODERN WORLD: CELEBRATING PLURALISM AND DIVERSITY</t>
  </si>
  <si>
    <t>DEMONS, ANGELS, AND WRITING IN ANCIENT JUDAISM</t>
  </si>
  <si>
    <t>IRANIAN MASCULINITIES: GENDER AND SEXUALITY IN LATE QAJAR AND EARLY PAHLAVI IRAN</t>
  </si>
  <si>
    <t>PROSTHETIC IMAGINATION: A HISTORY OF THE NOVEL AS ARTIFICIAL LIFE</t>
  </si>
  <si>
    <t>SENTIMENTAL NOVEL IN THE EIGHTEENTH CENTURY</t>
  </si>
  <si>
    <t>POLICY CONSULTANCY IN COMPARATIVE PERSPECTIVE: PATTERNS, NUANCES AND IMPLICATIONS OF THE CONTRACTOR STATE</t>
  </si>
  <si>
    <t>CANONS OF THE THIRD LATERAN COUNCIL OF 1179: THEIR ORIGINS AND RECEPTION</t>
  </si>
  <si>
    <t>ANTEBELLUM ORIGINS OF THE MODERN CONSTITUTION</t>
  </si>
  <si>
    <t>CARE FOR THE WORLD: LAUDATO SI' AND CATHOLIC SOCIAL THOUGHT IN AN ERA OF CLIMATE CRISIS</t>
  </si>
  <si>
    <t>VIRTUE AND GRACE IN THE THEOLOGY OF THOMAS AQUINAS</t>
  </si>
  <si>
    <t>GODROADS</t>
  </si>
  <si>
    <t>RESURRECTION OF HOMER IN IMPERIAL GREEK EPIC</t>
  </si>
  <si>
    <t>MAO'S THIRD FRONT</t>
  </si>
  <si>
    <t>REGIMES OF INEQUALITY: THE POLITICAL ECONOMY OF HEALTH AND WEALTH</t>
  </si>
  <si>
    <t>JACOB &amp; ESAU: JEWISH EUROPEAN HISTORY BETWEEN NATION AND EMPIRE</t>
  </si>
  <si>
    <t>HUMAN RIGHTS DICTATORSHIP: SOCIALISM, GLOBAL SOLIDARITY AND REVOLUTION IN EAST GERMANY</t>
  </si>
  <si>
    <t>PLAY AND AESTHETICS IN ANCIENT GREECE</t>
  </si>
  <si>
    <t>HUMANITARIAN DISARMAMENT: AN HISTORICAL ENQUIRY</t>
  </si>
  <si>
    <t>AESTHETICS OF HOPE IN LATE GREEK IMPERIAL LITERATURE: METHODIUS OF OLYMPUS' SYMPOSIUM AND THE CRISIS OF THE THIRD CENTURY</t>
  </si>
  <si>
    <t>EMOTIONAL WORLDS</t>
  </si>
  <si>
    <t>EUROPE'S FUTURE: DECOUPLING AND REFORMING</t>
  </si>
  <si>
    <t>FUNDAMENTALS OF HEBREW ACCENTS: DIVISIONS AND EXEGETICAL ROLES BEYOND SYNTAX</t>
  </si>
  <si>
    <t>LANGUAGE CONTACT AND THE MAKING OF AN AFRO-HISPANIC VERNACULAR: VARIATION AND CHANGE IN THE COLOMBIAN CHOCO</t>
  </si>
  <si>
    <t>QUEST FOR SECURITY: SOVEREIGNTY, RACE, AND THE DEFENSE OF THE BRITISH EMPIRE, 1898-1931</t>
  </si>
  <si>
    <t>INTENSIFICATION OF LIQUID-LIQUID PROCESSES</t>
  </si>
  <si>
    <t>BANKRUPTCY: THE CASE FOR RELIEF IN AN ECONOMY OF DEBT</t>
  </si>
  <si>
    <t>ISLAMIC LAW OF THE SEA: FREEDOM OF NAVIGATION AND PASSAGE RIGHTS IN ISLAMIC THOUGHT</t>
  </si>
  <si>
    <t>NETWORKS AND CONNECTIONS IN LEGAL HISTORY</t>
  </si>
  <si>
    <t>SOUND AND LITERATURE</t>
  </si>
  <si>
    <t>EARLY MODERN INVENTION OF LATE ANTIQUE ROME</t>
  </si>
  <si>
    <t>CAMBRIDGE HISTORY OF BLACK AND ASIAN BRITISH WRITING</t>
  </si>
  <si>
    <t>AUTONOMOUS WEAPON SYSTEMS AND THE LAW OF ARMED CONFLICT: COMPATIBILITY WITH INTERNATIONAL HUMANITARIAN LAW</t>
  </si>
  <si>
    <t>BUSINESS OF HEALTHCARE INNOVATION, 3 EDITION</t>
  </si>
  <si>
    <t>SPECTRAL ANALYSIS FOR UNIVARIATE TIME SERIES</t>
  </si>
  <si>
    <t>ENGLAND AND THE JEWS</t>
  </si>
  <si>
    <t>RACE FOR EDUCATION</t>
  </si>
  <si>
    <t>JUSTICE OF VISUAL ART: CREATIVE STATE-BUILDING IN TIMES OF POLITICAL TRANSITION</t>
  </si>
  <si>
    <t>TURKEY-WEST RELATIONS: THE POLITICS OF INTRA-ALLIANCE OPPOSITION</t>
  </si>
  <si>
    <t>TRANSPARENCY IN THE WTO SPS AND TBT AGREEMENTS: THE REAL JEWEL IN THE WTO'S CROWN</t>
  </si>
  <si>
    <t>SHAPESHIFTING CROWN: LOCATING THE STATE IN POSTCOLONIAL NEW ZEALAND, AUSTRALIA, CANADA AND THE UK</t>
  </si>
  <si>
    <t>AEGEAN LINEAR SCRIPT(S)</t>
  </si>
  <si>
    <t>QUEENSLAND REVIEW</t>
  </si>
  <si>
    <t>BEYOND BAD APPLES</t>
  </si>
  <si>
    <t>COLLECTIVE LIABILITY IN ISLAM: THE 'AQILA AND BLOOD-MONEY PAYMENTS</t>
  </si>
  <si>
    <t>ARCHITECTURAL HISTORY</t>
  </si>
  <si>
    <t>ARCHITECTURE;HISTORY</t>
  </si>
  <si>
    <t>DUELLING FOR SUPREMACY</t>
  </si>
  <si>
    <t>PRESENCE OF ROME IN MEDIEVAL AND EARLY MODERN BRITAIN</t>
  </si>
  <si>
    <t>WORLDS OF THE INDIAN OCEAN: A GLOBAL HISTORY, VOL I: FROM THE FOURTH MILLENNIUM BCE TO THE SIXTH CENTURY CE</t>
  </si>
  <si>
    <t>ANCIENT GREECE: SOCIAL STRUCTURE AND EVOLUTION</t>
  </si>
  <si>
    <t>SIMULTANEOUS IDENTITIES: LANGUAGE, EDUCATION AND THE NEPALI NATION</t>
  </si>
  <si>
    <t>SEMINARS IN THE PSYCHIATRY OF INTELLECTUAL DISABILITY, 3RD EDITION</t>
  </si>
  <si>
    <t>COMPOSING COMMUNITY IN LATE MEDIEVAL MUSIC: SELF-REFERENCE, PEDAGOGY, AND PRACTICE</t>
  </si>
  <si>
    <t>SENNACHERIB'S CAMPAIGN AGAINST JUDAH</t>
  </si>
  <si>
    <t>PRIMER ON FOURIER ANALYSIS FOR THE GEOSCIENCES</t>
  </si>
  <si>
    <t>CONVERGING ON TRUTH: A DYNAMIC PERSPECTIVE ON FACTUAL DEBATES IN AMERICAN PUBLIC OPINION</t>
  </si>
  <si>
    <t>HUMANOMICS</t>
  </si>
  <si>
    <t>GUARANTEE OF PERPETUAL PEACE</t>
  </si>
  <si>
    <t>CAMERA POWER</t>
  </si>
  <si>
    <t>FEMINIST JUDGMENTS: FAMILY LAW OPINIONS REWRITTEN</t>
  </si>
  <si>
    <t>GATT AND GLOBAL ORDER IN THE POSTWAR ERA</t>
  </si>
  <si>
    <t>CAMBRIDGE COMPANION TO LYRICAL BALLADS</t>
  </si>
  <si>
    <t>MOBILISING INTERNATIONAL LAW FOR GLOBAL JUSTICE</t>
  </si>
  <si>
    <t>DIVINE ATTRIBUTES</t>
  </si>
  <si>
    <t>PORTRAYING VIOLENCE IN THE HEBREW BIBLE</t>
  </si>
  <si>
    <t>APPEARANCE BIAS AND CRIME</t>
  </si>
  <si>
    <t>FORMULAIC LANGUAGE AND LINGUISTIC CHANGE: A DATA-LED APPROACH</t>
  </si>
  <si>
    <t>HELMUT SCHMIDT AND BRITISH-GERMAN RELATIONS</t>
  </si>
  <si>
    <t>RETURN OF THE HOME STATE TO INVESTOR-STATE DISPUTES</t>
  </si>
  <si>
    <t>REVOLUTIONARY FRANCE'S WAR OF CONQUEST IN THE RHINELAND: CONQUERING THE NATURAL FRONTIER, 1792-1797</t>
  </si>
  <si>
    <t>TAKING ON TIVA: DEBUNKING MYTHS AND DISPELLING MISUNDERSTANDINGS</t>
  </si>
  <si>
    <t>WHIPPLE MUSEUM OF THE HISTORY OF SCIENCE</t>
  </si>
  <si>
    <t>PROTECTIVE STATE</t>
  </si>
  <si>
    <t>IRISH WOMEN AND THE GREAT WAR</t>
  </si>
  <si>
    <t>OCEAN CIRCULATION IN THREE DIMENSIONS</t>
  </si>
  <si>
    <t>ANARCHISTS OF THE CARIBBEAN: COUNTERCULTURAL POLITICS AND TRANSNATIONAL NETWORKS IN THE AGE OF US EXPANSION</t>
  </si>
  <si>
    <t>PROPERTY LAW IN A GLOBALIZING WORLD</t>
  </si>
  <si>
    <t>LECTURES ON ASTROPHYSICS</t>
  </si>
  <si>
    <t>ENVIRONMENTAL SUSTAINABILITY FOR ENGINEERS AND APPLIED SCIENTISTS</t>
  </si>
  <si>
    <t>INTERNATIONAL LAW OF BELLIGERENT OCCUPATION, 2 EDITION</t>
  </si>
  <si>
    <t>WARFARE IN THE ROMAN WORLD</t>
  </si>
  <si>
    <t>MORALITY OF SECURITY</t>
  </si>
  <si>
    <t>INTERNATIONAL CRIMINAL RESPONSIBILITY OF WAR'S FUNDERS AND PROFITEERS</t>
  </si>
  <si>
    <t>CHANGING ROLE OF THE HOSPITAL IN EUROPEAN HEALTH SYSTEMS</t>
  </si>
  <si>
    <t>COGNITIVE-BEHAVIORAL THERAPY FOR AVOIDANT/RESTRICTIVE FOOD INTAKE DISORDER</t>
  </si>
  <si>
    <t>LANGUAGES IN SPACE AND TIME: MODELS AND METHODS FROM COMPLEX SYSTEMS THEORY</t>
  </si>
  <si>
    <t>GODS AND HUMANS IN THE ANCIENT NEAR EAST</t>
  </si>
  <si>
    <t>LAW APPLICABLE TO ARMED CONFLICT</t>
  </si>
  <si>
    <t>READING THE LATE BYZANTINE ROMANCE</t>
  </si>
  <si>
    <t>WHITELASH: UNMASKING WHITE GRIEVANCE AT THE BALLOT BOX</t>
  </si>
  <si>
    <t>SINGLE LIFE IN THE ROMAN AND LATER ROMAN WORLD</t>
  </si>
  <si>
    <t>UNEVEN URBANSCAPE: SPATIAL STRUCTURES AND ETHNORACIAL INEQUALITY</t>
  </si>
  <si>
    <t>BREWING RESISTANCE</t>
  </si>
  <si>
    <t>GLOBAL ENERGY FUNDAMENTALS: ECONOMICS, POLITICS, AND TECHNOLOGY</t>
  </si>
  <si>
    <t>AGE OF FRAGMENTATION: A HISTORY OF CONTEMPORARY ECONOMIC THOUGHT</t>
  </si>
  <si>
    <t>CONTRACTARIANISM</t>
  </si>
  <si>
    <t>WOMEN'S RIGHTS IN ARMED CONFLICT UNDER INTERNATIONAL LAW</t>
  </si>
  <si>
    <t>GENDERING WAR AND PEACE IN THE GOSPEL OF LUKE</t>
  </si>
  <si>
    <t>PERSONALIZED ANAESTHESIA: TARGETING PHYSIOLOGICAL SYSTEMS FOR OPTIMAL EFFECT</t>
  </si>
  <si>
    <t>SCIENCE AND CHRISTIAN ETHICS</t>
  </si>
  <si>
    <t>REBELLIOUS PASSAGE: THE CREOLE REVOLT AND AMERICA'S COASTAL SLAVE TRADE</t>
  </si>
  <si>
    <t>SAME-SEX PARENTING AND THE BEST INTERESTS PRINCIPLE</t>
  </si>
  <si>
    <t>LATIN EROTIC ELEGY AND THE SHAPING OF SIXTEENTH-CENTURY ENGLISH LOVE POETRY: LASCIVIOUS POETS</t>
  </si>
  <si>
    <t>MIMICRY AND DISPLAY IN VICTORIAN LITERARY CULTURE: NATURE, SCIENCE AND THE NINETEENTH-CENTURY IMAGINATION</t>
  </si>
  <si>
    <t>DEATH PENALTY ON THE BALLOT</t>
  </si>
  <si>
    <t>DECADENCE</t>
  </si>
  <si>
    <t>DESIGNING MEMORY: THE ARCHITECTURE OF COMMEMORATION IN EUROPE, 1914 TO THE PRESENT</t>
  </si>
  <si>
    <t>MAKING THE REVOLUTION</t>
  </si>
  <si>
    <t>AUSTRALIAN INTELLECTUAL PROPERTY LAW, 4 EDITION</t>
  </si>
  <si>
    <t>UNFORGETTABLE QUEENS OF ISLAM: SUCCESSION, AUTHORITY, GENDER</t>
  </si>
  <si>
    <t>ORIENTALISM AND LITERATURE</t>
  </si>
  <si>
    <t>PROMOTING GLOBAL MONETARY AND FINANCIAL STABILITY: THE BANK FOR INTERNATIONAL SETTLEMENTS AFTER BRETTON WOODS, 1973-2020</t>
  </si>
  <si>
    <t>JEWISH LAW AND EARLY CHRISTIAN IDENTITY: BETROTHAL, MARRIAGE, AND INFIDELITY IN THE WRITINGS OF EPHREM THE SYRIAN</t>
  </si>
  <si>
    <t>FREGE: A PHILOSOPHICAL BIOGRAPHY</t>
  </si>
  <si>
    <t>POWER GRAB: POLITICAL SURVIVAL THROUGH EXTRACTIVE RESOURCE NATIONALIZATION</t>
  </si>
  <si>
    <t>EUROPEAN ENCYCLOPEDIA</t>
  </si>
  <si>
    <t>HUMAN SACRIFICE: ARCHAEOLOGICAL PERSPECTIVES FROM AROUND THE WORLD</t>
  </si>
  <si>
    <t>MORAL CONTAGION</t>
  </si>
  <si>
    <t>KANT AND RELIGION</t>
  </si>
  <si>
    <t>OWNERSHIP STRUCTURE, RELATED-PARTY TRANSACTIONS, AND FIRM VALUATION: EVIDENCE FROM INDIAN BUSINESS GROUPS</t>
  </si>
  <si>
    <t>BRITISH LITERATURE IN TRANSITION, 1980-2000: ACCELERATED TIMES</t>
  </si>
  <si>
    <t>POLISH REPUBLICAN DISCOURSE IN THE SIXTEENTH CENTURY</t>
  </si>
  <si>
    <t>GREAT CHRISTIAN JURISTS IN AMERICAN HISTORY</t>
  </si>
  <si>
    <t>SOUNDS OF WAR: MUSIC IN THE BRITISH ARMED FORCES DURING THE GREAT WAR</t>
  </si>
  <si>
    <t>NUTRITIONAL ANEMIA: SCIENTIFIC PRINCIPLES, CLINICAL PRACTICE, AND PUBLIC HEALTH</t>
  </si>
  <si>
    <t>IMPERIALISATION OF ASSYRIA</t>
  </si>
  <si>
    <t>DESTRUCTION OF THE BISON: AN ENVIRONMENTAL HISTORY, 1750-1920, 20TH ANNIVERSARY EDITION</t>
  </si>
  <si>
    <t>ORGANIZATIONAL OBLIVIOUSNESS: ENTRENCHED RESISTANCE TO GENDER INTEGRATION IN THE MILITARY</t>
  </si>
  <si>
    <t>SECOND LANGUAGE SPEECH FLUENCY</t>
  </si>
  <si>
    <t>PATHOLOGY OF HEART DISEASE IN THE FETUS, INFANT AND CHILD: AUTOPSY, SURGICAL AND MOLECULAR PATHOLOGY</t>
  </si>
  <si>
    <t>BLACK-SCHOLES-MERTON MODEL AS AN IDEALIZATION OF DISCRETE-TIME ECONOMIES</t>
  </si>
  <si>
    <t>PSYCHOLOGY OF POVERTY ALLEVIATION: CHALLENGES IN DEVELOPING COUNTRIES</t>
  </si>
  <si>
    <t>VIRTUE AND MEANING</t>
  </si>
  <si>
    <t>PHONOLOGICAL HISTORY OF CHINESE</t>
  </si>
  <si>
    <t>RESPONSIVE UNION</t>
  </si>
  <si>
    <t>UNILATERAL REMEDIES TO CYBER OPERATIONS</t>
  </si>
  <si>
    <t>REVOLUTION THAT FAILED</t>
  </si>
  <si>
    <t>GENDERING THE RENAISSANCE COMMONWEALTH</t>
  </si>
  <si>
    <t>EXISTING LEGAL LIMITS TO SECURITY COUNCIL VETO POWER IN THE FACE OF ATROCITY CRIMES</t>
  </si>
  <si>
    <t>RADIATIVE TRANSFER IN STELLAR AND PLANETARY ATMOSPHERES</t>
  </si>
  <si>
    <t>INTRODUCTION TO APPROXIMATE GROUPS</t>
  </si>
  <si>
    <t>CHURCH AND STATE IN SPANISH ITALY</t>
  </si>
  <si>
    <t>IRISH LITERATURE IN TRANSITION, VOL 2: 1780-1830</t>
  </si>
  <si>
    <t>EUROPEAN LITERATURES IN BRITAIN, 1815-1832: ROMANTIC TRANSLATIONS</t>
  </si>
  <si>
    <t>NEW WALT WHITMAN STUDIES</t>
  </si>
  <si>
    <t>SINGULAR INTERSECTION HOMOLOGY</t>
  </si>
  <si>
    <t>DETERMINING LEGAL PARENTAGE</t>
  </si>
  <si>
    <t>RELIGIOUS CONVERSION IN EARLY MODERN ENGLISH DRAMA</t>
  </si>
  <si>
    <t>GENETICS OF AFRICAN POPULATIONS IN HEALTH AND DISEASE</t>
  </si>
  <si>
    <t>DIGITAL AUTHORSHIP: PUBLISHING IN THE ATTENTION ECONOMY</t>
  </si>
  <si>
    <t>PERSUASION, RHETORIC AND ROMAN POETRY</t>
  </si>
  <si>
    <t>BUYING AUDIENCES</t>
  </si>
  <si>
    <t>CONTESTED CAPITAL</t>
  </si>
  <si>
    <t>CAMBRIDGE HISTORY OF NATIVE AMERICAN LITERATURE</t>
  </si>
  <si>
    <t>AMERICAN TRANSITIONAL JUSTICE: WRITING COLD WAR HISTORY IN HUMAN RIGHTS LITIGATION</t>
  </si>
  <si>
    <t>NEUROSCIENCE OF ADDICTION</t>
  </si>
  <si>
    <t>METAPHYSICS AND MATHEMATICS OF ARBITRARY OBJECTS</t>
  </si>
  <si>
    <t>HERDER'S NATURALIST AESTHETICS</t>
  </si>
  <si>
    <t>ADDING SENSE</t>
  </si>
  <si>
    <t>GOD, SOUL AND THE MEANING OF LIFE</t>
  </si>
  <si>
    <t>CAMBRIDGE COMPANION TO THE EROICA SYMPHONY</t>
  </si>
  <si>
    <t>BANK OF ENGLAND AND THE GOVERNMENT DEBT</t>
  </si>
  <si>
    <t>NINETEENTH-CENTURY LITERATURE IN TRANSITION: THE 1880S</t>
  </si>
  <si>
    <t>MINES, COMMUNITIES, AND STATES</t>
  </si>
  <si>
    <t>POLICING CITIZENS</t>
  </si>
  <si>
    <t>IN THE COURT WE TRUST: COOPERATION, COORDINATION AND COLLABORATION BETWEEN THE ECJ AND SUPREME ADMINISTRATIVE COURTS</t>
  </si>
  <si>
    <t>THINKING ABOUT ANIMALS IN THIRTEENTH-CENTURY PARIS: THEOLOGIANS ON THE BOUNDARY BETWEEN HUMANS AND ANIMALS</t>
  </si>
  <si>
    <t>HISTORY OF JORDAN, 2ND EDITION</t>
  </si>
  <si>
    <t>EDUCATING THE EMPIRE: AMERICAN TEACHERS AND CONTESTED COLONIZATION IN THE PHILIPPINES</t>
  </si>
  <si>
    <t>HISTORY OF WEST CENTRAL AFRICA TO 1850</t>
  </si>
  <si>
    <t>CLOSURE OF THE INTERNATIONAL SYSTEM: HOW INSTITUTIONS CREATE POLITICAL EQUALITIES AND HIERARCHIES</t>
  </si>
  <si>
    <t>PURITANS BEHAVING BADLY</t>
  </si>
  <si>
    <t>NANYANG REVOLUTION</t>
  </si>
  <si>
    <t>FAMILY POWER: KINSHIP, WAR AND POLITICAL ORDERS IN EURASIA, 500-2018</t>
  </si>
  <si>
    <t>LIBERAL IDEAS IN TSARIST RUSSIA: FROM CATHERINE THE GREAT TO THE RUSSIAN REVOLUTION</t>
  </si>
  <si>
    <t>LAW AND REPUTATION: HOW THE LEGAL SYSTEM SHAPES BEHAVIOR BY PRODUCING INFORMATION</t>
  </si>
  <si>
    <t>APOLLONIUS RHODIUS, HERODOTUS AND HISTORIOGRAPHY</t>
  </si>
  <si>
    <t>BUDDHIST ETHICS</t>
  </si>
  <si>
    <t>INTERNATIONAL ARBITRATION THREE SALIENT PROBLEMS, 2ND EDITION</t>
  </si>
  <si>
    <t>GOD AND ABSTRACT OBJECTS</t>
  </si>
  <si>
    <t>ACROSS INTELLECTUAL PROPERTY: ESSAYS IN HONOUR OF SAM RICKETSON</t>
  </si>
  <si>
    <t>CAPITALISM AS CIVILISATION</t>
  </si>
  <si>
    <t>OUTSIDERS AT HOME</t>
  </si>
  <si>
    <t>DIVINE DISCOURSE IN THE EPISTLE TO THE HEBREWS: THE RECONTEXTUALIZATION OF SPOKEN QUOTATIONS OF SCRIPTURE</t>
  </si>
  <si>
    <t>READING SIDONIUS' EPISTLES</t>
  </si>
  <si>
    <t>ELECTION INTERFERENCE</t>
  </si>
  <si>
    <t>DYNAMICS AND CONTROL OF AUTONOMOUS SPACE VEHICLES AND ROBOTICS</t>
  </si>
  <si>
    <t>PATIENT-CENTERED ASSISTED REPRODUCTION: HOW TO INTEGRATE EXCEPTIONAL CARE WITH CUTTING-EDGE TECHNOLOGY</t>
  </si>
  <si>
    <t>ENGAGING BOYS IN ACTIVE LITERACY</t>
  </si>
  <si>
    <t>WITCH HUNTS</t>
  </si>
  <si>
    <t>LITERATURE OF ABSOLUTE WAR</t>
  </si>
  <si>
    <t>'HAMLET' AND WORLD CINEMA</t>
  </si>
  <si>
    <t>SOCIAL MOBILITY AND EDUCATION IN BRITAIN</t>
  </si>
  <si>
    <t>POLITICAL REPRESSION IN BAHRAIN</t>
  </si>
  <si>
    <t>FILM AND CONSTITUTIONAL CONTROVERSY</t>
  </si>
  <si>
    <t>MULTI-ACTOR HUMAN RIGHTS PROTECTION AT THE INTERNATIONAL CRIMINAL COURT</t>
  </si>
  <si>
    <t>TABULA LUGDUNENSIS: A CRITICAL EDITION WITH TRANSLATION AND COMMENTARY</t>
  </si>
  <si>
    <t>ENGLISH AS A LINGUA FRANCA: THE PRAGMATIC PERSPECTIVE</t>
  </si>
  <si>
    <t>CAMBRIDGE COMPANION TO ENGLISH DICTIONARIES</t>
  </si>
  <si>
    <t>HYGIENIC CITY-NATION</t>
  </si>
  <si>
    <t>MANUAL OF INPATIENT PSYCHIATRY, 2ND EDITION</t>
  </si>
  <si>
    <t>NARRATIVES OF HUNGER IN INTERNATIONAL LAW: FEEDING THE WORLD IN TIMES OF CLIMATE CHANGE</t>
  </si>
  <si>
    <t>EMILY DICKINSON: POETICS IN CONTEXT</t>
  </si>
  <si>
    <t>LONG WAR OVER PARTY STRUCTURE</t>
  </si>
  <si>
    <t>MYTH, HISTORY, AND METAPHOR IN THE HEBREW BIBLE</t>
  </si>
  <si>
    <t>CAMPUS DIVERSITY: THE HIDDEN CONSENSUS</t>
  </si>
  <si>
    <t>LANGUAGE, THE SINGER AND THE SONG: THE SOCIOLINGUISTICS OF FOLK PERFORMANCE</t>
  </si>
  <si>
    <t>HUNGER WINTER</t>
  </si>
  <si>
    <t>POST-LIBERAL RELIGIOUS LIBERTY: FORMING COMMUNITIES OF CHARITY</t>
  </si>
  <si>
    <t>ACHILLES BESIDE GILGAMESH: MORTALITY AND WISDOM IN EARLY EPIC POETRY</t>
  </si>
  <si>
    <t>SANCTUARY AT BATH IN THE ROMAN EMPIRE</t>
  </si>
  <si>
    <t>MODERN MONITORING IN ANESTHESIOLOGY AND PERIOPERATIVE CARE</t>
  </si>
  <si>
    <t>LIMITS OF PEACEKEEPING: AUSTRALIAN MISSIONS IN AFRICA AND THE AMERICAS, 1992-2005, VOL IV</t>
  </si>
  <si>
    <t>NEW EDITH WHARTON STUDIES</t>
  </si>
  <si>
    <t>COGNITIVE ENHANCEMENT IN SCHIZOPHRENIA AND RELATED DISORDERS</t>
  </si>
  <si>
    <t>WOMEN, CRIME AND PUNISHMENT IN IRELAND</t>
  </si>
  <si>
    <t>CYBER OPERATIONS AND INTERNATIONAL LAW</t>
  </si>
  <si>
    <t>GLOBAL POVERTY, INJUSTICE, AND RESISTANCE</t>
  </si>
  <si>
    <t>PROBABILITY COMPANION FOR ENGINEERING AND COMPUTER SCIENCE</t>
  </si>
  <si>
    <t>SEMIGROUPS OF LINEAR OPERATORS: WITH APPLICATIONS TO ANALYSIS, PROBABILITY AND PHYSICS</t>
  </si>
  <si>
    <t>STRANGLING THE AXIS: THE FIGHT FOR CONTROL OF THE MEDITERRANEAN DURING THE SECOND WORLD WAR</t>
  </si>
  <si>
    <t>CHURCH LAW IN MODERNITY: TOWARD A THEORY OF CANON LAW BETWEEN NATURE AND CULTURE</t>
  </si>
  <si>
    <t>POPULATION AND ECONOMY IN CLASSICAL ATHENS</t>
  </si>
  <si>
    <t>POLITENESS IN THE HISTORY OF ENGLISH</t>
  </si>
  <si>
    <t>LEGACY OF AD HOC TRIBUNALS IN INTERNATIONAL CRIMINAL LAW: ASSESSING THE ICTY'S AND THE ICTR'S MOST SIGNIFICANT LEGAL ACCOMPLISHMENTS</t>
  </si>
  <si>
    <t>SYSTEMIC EARTHQUAKE AND THE STRUGGLE FOR WORLD ORDER: EXCLUSIVE POPULISM VERSUS INCLUSIVE DEMOCRACY</t>
  </si>
  <si>
    <t>WHY ALLIES REBEL: DEFIANT LOCAL PARTNERS IN COUNTERINSURGENCY WARS</t>
  </si>
  <si>
    <t>SCIENTIFIC KNOWLEDGE AND THE DEEP PAST: HISTORY MATTERS</t>
  </si>
  <si>
    <t>GRAVITATIONAL FEW-BODY DYNAMICS</t>
  </si>
  <si>
    <t>REVIVAL OF ISLAMIC RATIONALISM: LOGIC, METAPHYSICS AND MYSTICISM IN MODERN MUSLIM SOCIETIES</t>
  </si>
  <si>
    <t>SOCIAL HISTORY OF MAOIST CHINA: CONFLICT AND CHANGE, 1949-1976</t>
  </si>
  <si>
    <t>REPUBLICAN PARTY POLITICS AND THE AMERICAN SOUTH, 1865-1968</t>
  </si>
  <si>
    <t>TOEPLITZ MATRICES AND OPERATORS</t>
  </si>
  <si>
    <t>IRISH LITERATURE IN TRANSITION, 1940-1980</t>
  </si>
  <si>
    <t>REVISING THE EIGHTEENTH-CENTURY NOVEL: AUTHORSHIP FROM MANUSCRIPT TO PRINT</t>
  </si>
  <si>
    <t>RENAISSANCE POLYPHONY</t>
  </si>
  <si>
    <t>NUMERICAL BIFURCATION ANALYSIS OF MAPS: FROM THEORY TO SOFTWARE</t>
  </si>
  <si>
    <t>AMERICANISATION OF IRELAND: MIGRATION AND SETTLEMENT, 1841-1925</t>
  </si>
  <si>
    <t>EARLY MODERN ECONOMY IN CHINA</t>
  </si>
  <si>
    <t>RENAISSANCE OF VIOLENCE: HOMICIDE IN EARLY MODERN ITALY</t>
  </si>
  <si>
    <t>PRINCIPLES OF GLACIER MECHANICS, 3RD EDITION</t>
  </si>
  <si>
    <t>LABOUR INTERNATIONALISM IN THE GLOBAL SOUTH</t>
  </si>
  <si>
    <t>GOVERNMENT'S SPEECH AND THE CONSTITUTION</t>
  </si>
  <si>
    <t>MODERNIST INVENTION: MEDIA TECHNOLOGY AND AMERICAN POETRY</t>
  </si>
  <si>
    <t>WIGNER-TYPE THEOREMS FOR HILBERT GRASSMANNIANS</t>
  </si>
  <si>
    <t>ROLE OF THE CORPORATE TAX</t>
  </si>
  <si>
    <t>WAR, MEMORY, AND NATIONAL IDENTITY IN THE HEBREW BIBLE</t>
  </si>
  <si>
    <t>ROMANTIC ART IN PRACTICE: CULTURAL WORK AND THE SISTER ARTS, 1760-1820</t>
  </si>
  <si>
    <t>MIGRATION AND INTEGRATION: THE CASE FOR LIBERALISM WITH BORDERS</t>
  </si>
  <si>
    <t>TRANSDIAGNOSTIC MULTIPLEX CBT FOR MUSLIM CULTURAL GROUPS: TREATING EMOTIONAL DISORDERS</t>
  </si>
  <si>
    <t>STARS AND STELLAR PROCESSES</t>
  </si>
  <si>
    <t>FOUNDATION OF NORMS IN ISLAMIC JURISPRUDENCE AND THEOLOGY</t>
  </si>
  <si>
    <t>GREEK EPIGRAM AND BYZANTINE CULTURE: GENDER, DESIRE, AND DENIAL IN THE AGE OF JUSTINIAN</t>
  </si>
  <si>
    <t>WAR AGAINST SMALLPOX</t>
  </si>
  <si>
    <t>SOCIAL SUSTAINABILITY, PAST AND FUTURE: UNDOING UNINTENDED CONSEQUENCES FOR THE EARTH'S SURVIVAL</t>
  </si>
  <si>
    <t>MULTISENSORY INTERACTIONS IN THE REAL WORLD</t>
  </si>
  <si>
    <t>SEMANTICS OF CASE</t>
  </si>
  <si>
    <t>DIGITAL DATA COLLECTION AND INFORMATION PRIVACY LAW</t>
  </si>
  <si>
    <t>NEUROCRITICAL CARE, 2 EDITION</t>
  </si>
  <si>
    <t>LEGAL AUTHORITY OF ASEAN AS A SECURITY INSTITUTION</t>
  </si>
  <si>
    <t>VALUES IN PSYCHOLOGICAL SCIENCE</t>
  </si>
  <si>
    <t>RIGHT TO RULE AND THE RIGHTS OF WOMEN</t>
  </si>
  <si>
    <t>ADVANCED INTRODUCTION TO SEMANTICS</t>
  </si>
  <si>
    <t>VARIATION IN ENGLISH WORLD-WIDE: REGISTERS AND GLOBAL VARIETIES</t>
  </si>
  <si>
    <t>SOCIAL INSTITUTIONS AND INTERNATIONAL HUMAN RIGHTS LAW IMPLEMENTATION: EVERY ORGAN OF SOCIETY</t>
  </si>
  <si>
    <t>GLOBAL GREEN POLITICS</t>
  </si>
  <si>
    <t>ORIGINS OF THE ARAB-IRANIAN CONFLICT: NATIONALISM AND SOVEREIGNTY IN THE GULF BETWEEN THE WORLD WARS</t>
  </si>
  <si>
    <t>PURCHASE OF THE PAST</t>
  </si>
  <si>
    <t>COMMERCE AND MANNERS IN EDMUND BURKE'S POLITICAL ECONOMY</t>
  </si>
  <si>
    <t>INJURY IMPOVERISHED: WORKPLACE ACCIDENTS, CAPITALISM, AND LAW IN THE PROGRESSIVE ERA</t>
  </si>
  <si>
    <t>SAIGON AT WAR: SOUTH VIETNAM AND THE GLOBAL SIXTIES</t>
  </si>
  <si>
    <t>EMPIRE AND THE MAKING OF NATIVE TITLE: SOVEREIGNTY, PROPERTY AND INDIGENOUS PEOPLE</t>
  </si>
  <si>
    <t>JESUS CHRIST AS THE SON OF DAVID IN THE GOSPEL OF MARK</t>
  </si>
  <si>
    <t>PEOPLE'S DUTY</t>
  </si>
  <si>
    <t>HUMAN REMAINS: CURATION, REBURIAL AND REPATRIATION</t>
  </si>
  <si>
    <t>PIERO DI LORENZO DE' MEDICI AND THE CRISIS OF RENAISSANCE ITALY</t>
  </si>
  <si>
    <t>MALARIA AND VICTORIAN FICTIONS OF EMPIRE</t>
  </si>
  <si>
    <t>TRANSBOUNDARY WATER DISPUTES: STATE CONFLICT AND THE ASSESSMENT OF THEIR ADJUDICATION</t>
  </si>
  <si>
    <t>ORIGINS OF THE ENGLISH MARRIAGE PLOT</t>
  </si>
  <si>
    <t>ANCIENT LEGAL THOUGHT</t>
  </si>
  <si>
    <t>BLOCKCHAIN DEMOCRACY</t>
  </si>
  <si>
    <t>GALEN AND THE ARABIC RECEPTION OF PLATO'S TIMAEUS</t>
  </si>
  <si>
    <t>AEGEAN BRONZE AGE ART</t>
  </si>
  <si>
    <t>VIOLENCE AND THE CASTE WAR OF YUCATAN</t>
  </si>
  <si>
    <t>SOHO AT WORK: PLEASURE AND PLACE IN CONTEMPORARY LONDON</t>
  </si>
  <si>
    <t>LANGUAGE AND NEGATIVITY IN EUROPEAN MODERNISM</t>
  </si>
  <si>
    <t>CHILD PERPETRATORS ON TRIAL: INSIGHTS FROM POST-GENOCIDE RWANDA</t>
  </si>
  <si>
    <t>DEATH AND IMMORTALITY IN ANCIENT PHILOSOPHY</t>
  </si>
  <si>
    <t>ART OF LAW IN THE INTERNATIONAL COMMUNITY</t>
  </si>
  <si>
    <t>APULEIUS' INVISIBLE ASS</t>
  </si>
  <si>
    <t>ADAPTING INTERNATIONAL CRIMINAL JUSTICE IN SOUTHEAST ASIA</t>
  </si>
  <si>
    <t>CHRISTMAS BOOKS FOR CHILDREN</t>
  </si>
  <si>
    <t>CICERO AND ROMAN EDUCATION</t>
  </si>
  <si>
    <t>ARISTOTLE'S NICOMACHEAN ETHICS BOOK X: TRANSLATION AND COMMENTARY</t>
  </si>
  <si>
    <t>SIXTIES EUROPE</t>
  </si>
  <si>
    <t>CAMBRIDGE COMPANION TO RELIGIOUS EXPERIENCE</t>
  </si>
  <si>
    <t>RECONSTRUCTING RIGHTS: COURTS, PARTIES, AND EQUALITY RIGHTS IN INDIA, SOUTH AFRICA, AND THE UNITED STATES</t>
  </si>
  <si>
    <t>CANONS OF FANTASY: LANDS OF HIGH ADVENTURE</t>
  </si>
  <si>
    <t>HOW TO DIVIDE WHEN THERE ISN'T ENOUGH: FROM ARISTOTLE, THE TALMUD, AND MAIMONIDES TO THE AXIOMATICS OF RESOURCE ALLOCATION</t>
  </si>
  <si>
    <t>PROBLEM OF EVIL</t>
  </si>
  <si>
    <t>ROMAN FRUGALITY: MODES OF MODERATION FROM THE ARCHAIC AGE TO THE EARLY EMPIRE AND BEYOND</t>
  </si>
  <si>
    <t>NORTH AMERICAN GENOCIDES</t>
  </si>
  <si>
    <t>INTRODUCTION TO THE INTERNATIONAL CRIMINAL COURT, 6 EDITION</t>
  </si>
  <si>
    <t>LIBERAL ARTS AND MANAGEMENT EDUCATION: A GLOBAL AGENDA FOR CHANGE</t>
  </si>
  <si>
    <t>OLIVER WENDELL HOLMES: A WILLING SERVANT TO AN UNKNOWN GOD</t>
  </si>
  <si>
    <t>REIMAGINING THE NATIONAL SECURITY STATE: LIBERALISM ON THE BRINK</t>
  </si>
  <si>
    <t>UNRAVELLED DREAMS</t>
  </si>
  <si>
    <t>PHYSICAL DISABILITY IN BRITISH ROMANTIC LITERATURE</t>
  </si>
  <si>
    <t>INTERNATIONAL COMMERCIAL TAX, 2ND EDITION</t>
  </si>
  <si>
    <t>KESTREL: ECOLOGY, BEHAVIOUR AND CONSERVATION OF AN OPEN-LAND PREDATOR</t>
  </si>
  <si>
    <t>VIRGIL'S FOURTH ECLOGUE IN THE ITALIAN RENAISSANCE</t>
  </si>
  <si>
    <t>HISTORY OF THE ROMAN EQUESTRIAN ORDER</t>
  </si>
  <si>
    <t>MILITARY MEDICINE AND THE MAKING OF RACE: LIFE AND DEATH IN THE WEST INDIA REGIMENTS, 1795-1874</t>
  </si>
  <si>
    <t>REGISTER, GENRE, AND STYLE, 2ND EDITION</t>
  </si>
  <si>
    <t>JAPAN'S LIVING POLITICS</t>
  </si>
  <si>
    <t>ROLE OF EMOTION IN 1 PETER</t>
  </si>
  <si>
    <t>UNRULY NOTION OF ABUSE OF RIGHTS</t>
  </si>
  <si>
    <t>MARKETS AND MORALS: JUSTIFYING KIDNEY SALES AND LEGALIZING PROSTITUTION</t>
  </si>
  <si>
    <t>CAMBRIDGE COMPANION TO RICHARD WRIGHT</t>
  </si>
  <si>
    <t>PIRATES OF EMPIRE</t>
  </si>
  <si>
    <t>GRAPHENE PHOTONICS</t>
  </si>
  <si>
    <t>MOTIVATING PUBLIC EMPLOYEES</t>
  </si>
  <si>
    <t>CLASS ACTIONS AND GOVERNMENT</t>
  </si>
  <si>
    <t>MENTAL CAUSATION: A COUNTERFACTUAL THEORY</t>
  </si>
  <si>
    <t>STATISTICAL ANALYSIS OF CLIMATE EXTREMES</t>
  </si>
  <si>
    <t>MONOTHEISM AND HOPE IN GOD</t>
  </si>
  <si>
    <t>ISLAM BEYOND BORDERS: THE UMMA IN WORLD POLITICS</t>
  </si>
  <si>
    <t>MIGRATION, MOBILITY AND LANGUAGE CONTACT IN AND AROUND THE ANCIENT MEDITERRANEAN</t>
  </si>
  <si>
    <t>INDONESIA'S ISLAMIC REVOLUTION</t>
  </si>
  <si>
    <t>HISTORY OF KABBALAH: FROM THE EARLY MODERN PERIOD TO THE PRESENT DAY</t>
  </si>
  <si>
    <t>AMERICAN CRIMINAL JUSTICE</t>
  </si>
  <si>
    <t>DYNAMIC GROWTH OF CHINESE FIRMS IN THE GLOBAL MARKET</t>
  </si>
  <si>
    <t>BEATLES IN CONTEXT</t>
  </si>
  <si>
    <t>INTERNATIONAL PROTECTION OF INVESTMENTS: THE SUBSTANTIVE STANDARDS</t>
  </si>
  <si>
    <t>RHYME OVER REASON</t>
  </si>
  <si>
    <t>WORLDS OF THE INDIAN OCEAN: A GLOBAL HISTORY, VOL II: FROM THE SEVENTH CENTURY TO THE FIFTEENTH CENTURY CE</t>
  </si>
  <si>
    <t>GENDER EQUALITY AND PUBLIC POLICY</t>
  </si>
  <si>
    <t>PROPHET OF MODERN CONSTITUTIONAL LIBERALISM: JOHN STUART MILL AND THE SUPREME COURT</t>
  </si>
  <si>
    <t>AUTOMATING FINANCE</t>
  </si>
  <si>
    <t>MONITORING LAWS: PROFILING AND IDENTITY IN THE WORLD STATE</t>
  </si>
  <si>
    <t>KOREAN: A LINGUISTIC INTRODUCTION</t>
  </si>
  <si>
    <t>STILL SHAKESPEARE AND THE PHOTOGRAPHY OF PERFORMANCE</t>
  </si>
  <si>
    <t>CREDIT CULTURE: THE POLITICS OF MONEY IN THE AMERICAN NOVEL OF THE 1970S</t>
  </si>
  <si>
    <t>AFTER THE DEPORTATION</t>
  </si>
  <si>
    <t>ISRAEL'S ARMOR: THE ISRAEL LOBBY AND THE FIRST GENERATION OF THE PALESTINE CONFLICT</t>
  </si>
  <si>
    <t>ATOMIC JUNCTION</t>
  </si>
  <si>
    <t>RELATIVE CLAUSES: STRUCTURE AND VARIATION IN EVERYDAY ENGLISH</t>
  </si>
  <si>
    <t>CIVILIZING DISABILITY SOCIETY: THE CONVENTION ON THE RIGHTS OF PERSONS WITH DISABILITIES SOCIALIZING GRASSROOTS DISABLED PERSONS ORGANIZATIONS IN NICARAGUA</t>
  </si>
  <si>
    <t>NEW HEMINGWAY STUDIES</t>
  </si>
  <si>
    <t>PRIMER ON AMERICAN LABOR LAW, 6 EDITION</t>
  </si>
  <si>
    <t>BRAIN NETWORK ANALYSIS</t>
  </si>
  <si>
    <t>ECONOMIC THEORY AND THE ROMAN MONETARY ECONOMY</t>
  </si>
  <si>
    <t>INDEPENDENT TIMOR-LESTE: BETWEEN COERCION AND CONSENT</t>
  </si>
  <si>
    <t>RISE OF THE EGYPTIAN MIDDLE CLASS</t>
  </si>
  <si>
    <t>ACROSS THE GREAT DIVIDE: THE SENT-DOWN YOUTH MOVEMENT IN MAO'S CHINA, 1968-1980</t>
  </si>
  <si>
    <t>INTERWAR MODERNISM AND THE LIBERAL WORLD ORDER: OFFICES, INSTITUTIONS, AND AESTHETICS AFTER 1919</t>
  </si>
  <si>
    <t>EMPATHY AND CONCERN WITH NEGATIVE EVALUATION IN INTERGROUP RELATIONS: IMPLICATIONS FOR DESIGNING EFFECTIVE INTERVENTIONS</t>
  </si>
  <si>
    <t>RATES OF EVOLUTION</t>
  </si>
  <si>
    <t>AMERICAN FOREIGN POLICY IDEOLOGY AND THE INTERNATIONAL RULE OF LAW: CONTESTING POWER THROUGH THE INTERNATIONAL CRIMINAL COURT</t>
  </si>
  <si>
    <t>LECTURES ON QUANTUM MECHANICS: A PRIMER FOR MATHEMATICIANS</t>
  </si>
  <si>
    <t>DUTCH IN THE EARLY MODERN WORLD</t>
  </si>
  <si>
    <t>FINITE-STATE TECHNIQUES: AUTOMATA, TRANSDUCERS AND BIMACHINES</t>
  </si>
  <si>
    <t>HISTORY OF THE TALMUD</t>
  </si>
  <si>
    <t>TRANSFORMING EARLY ENGLISH: THE REINVENTION OF EARLY ENGLISH AND OLDER SCOTS</t>
  </si>
  <si>
    <t>APOCALYPSE IN AMERICAN LITERATURE AND CULTURE</t>
  </si>
  <si>
    <t>BETWEEN GREECE AND BABYLONIA: HELLENISTIC INTELLECTUAL HISTORY IN CROSS-CULTURAL PERSPECTIVE</t>
  </si>
  <si>
    <t>ANGLO-NORMAN HISTORICAL CANON: PUBLISHING AND MANUSCRIPT CULTURE</t>
  </si>
  <si>
    <t>DEVELOPMENT</t>
  </si>
  <si>
    <t>INTERVENTION IN LIBYA: THE RESPONSIBILITY TO PROTECT IN NORTH AFRICA</t>
  </si>
  <si>
    <t>RETHINKING SYMPATHY AND HUMAN CONTACT IN NINETEENTH-CENTURY AMERICAN LITERATURE: HAWTHORNE, DOUGLASS, STOWE, DICKINSON</t>
  </si>
  <si>
    <t>UTILITARIANISM IN THE AGE OF ENLIGHTENMENT: THE MORAL AND POLITICAL THOUGHT OF WILLIAM PALEY</t>
  </si>
  <si>
    <t>TOWARD A NEW LEGAL COMMON SENSE: LAW, GLOBALIZATION, AND EMANCIPATION, 3RD EDITION</t>
  </si>
  <si>
    <t>LABOR POLITICS IN NORTH AFRICA</t>
  </si>
  <si>
    <t>FROM CATEGORIES TO HOMOTOPY THEORY</t>
  </si>
  <si>
    <t>REAGAN, CONGRESS, AND HUMAN RIGHTS: CONTESTING MORALITY IN US FOREIGN POLICY</t>
  </si>
  <si>
    <t>CAMBRIDGE HISTORY OF THE GOTHIC, VOL 1: GOTHIC IN THE LONG EIGHTEENTH CENTURY</t>
  </si>
  <si>
    <t>UNDERSTANDING INSTITUTIONAL WEAKNESS: POWER AND DESIGN IN LATIN AMERICAN INSTITUTIONS</t>
  </si>
  <si>
    <t>SMELL OF SLAVERY</t>
  </si>
  <si>
    <t>LOVING WRITING/OVID'S AMORES</t>
  </si>
  <si>
    <t>HAUNTING HISTORY ONSTAGE: SHAKESPEARE IN THE USA AND CANADA</t>
  </si>
  <si>
    <t>INTRODUCTION TO THE DESERT FATHERS</t>
  </si>
  <si>
    <t>HOW INSURGENCY BEGINS</t>
  </si>
  <si>
    <t>HISTORY OF MODERN CHINESE POPULAR LITERATURE</t>
  </si>
  <si>
    <t>JANE AUSTEN'S STYLE</t>
  </si>
  <si>
    <t>PLANT CONSERVATION: THE ROLE OF HABITAT RESTORATION</t>
  </si>
  <si>
    <t>PARTIAL DIFFERENTIAL EQUATIONS: CLASSICAL THEORY WITH A MODERN TOUCH</t>
  </si>
  <si>
    <t>ROMAN CULT IMAGES</t>
  </si>
  <si>
    <t>NARRATIVE AND DRAMA IN THE BOOK OF REVELATION: A LITERARY APPROACH</t>
  </si>
  <si>
    <t>SCHOENBERG'S ATONAL MUSIC: MUSICAL IDEA, BASIC IMAGE, AND SPECTERS OF TONAL FUNCTION</t>
  </si>
  <si>
    <t>NEUROREHABILITATION THERAPY AND THERAPEUTICS</t>
  </si>
  <si>
    <t>MEDIA AND POWER IN SOUTHEAST ASIA</t>
  </si>
  <si>
    <t>ECONOMICS OF VIOLENCE: HOW BEHAVIORAL SCIENCE CAN TRANSFORM OUR VIEW OF CRIME, INSURGENCY, AND TERRORISM</t>
  </si>
  <si>
    <t>CREATING THE MODERN IRANIAN WOMAN: POPULAR CULTURE BETWEEN TWO REVOLUTIONS</t>
  </si>
  <si>
    <t>ASTROPHYSICS OF PLANET FORMATION, 2ND EDITION</t>
  </si>
  <si>
    <t>VIOLENT MINDS</t>
  </si>
  <si>
    <t>BANKS ON THE BRINK: GLOBAL CAPITAL, SECURITIES MARKETS, AND THE POLITICAL ROOTS OF FINANCIAL CRISES</t>
  </si>
  <si>
    <t>PERILS OF INTERNATIONAL CAPITAL</t>
  </si>
  <si>
    <t>ITALIAN IDEA: ANGLO-ITALIAN RADICAL LITERARY CULTURE, 1815-1823</t>
  </si>
  <si>
    <t>MAO ZEDONG: A BIOGRAPHY, VOL I 1893-1949</t>
  </si>
  <si>
    <t>BECOMING ACTIVISTS IN GLOBAL CHINA: SOCIAL MOVEMENTS IN THE CHINESE DIASPORA</t>
  </si>
  <si>
    <t>TREATIES IN MOTION: THE EVOLUTION OF TREATIES FROM FORMATION TO TERMINATION</t>
  </si>
  <si>
    <t>SCIENCE, POLICY AND DEVELOPMENT IN AFRICA: CHALLENGES AND PROSPECTS</t>
  </si>
  <si>
    <t>NEGOTIATING THE POWER OF NGOS: WOMEN'S LEGAL RIGHTS IN SOUTH AFRICA</t>
  </si>
  <si>
    <t>HUMAN RIGHTS IN TWENTIETH-CENTURY AUSTRALIA</t>
  </si>
  <si>
    <t>COMMAND: THE TWENTY-FIRST-CENTURY GENERAL</t>
  </si>
  <si>
    <t>WALLACE STEVENS AND THE POETICS OF MODERNIST AUTONOMY</t>
  </si>
  <si>
    <t>GODLESS FICTIONS IN THE EIGHTEENTH CENTURY: A LITERARY HISTORY OF ATHEISM</t>
  </si>
  <si>
    <t>SCALE, SPACE, AND CANON IN ANCIENT LITERARY CULTURE</t>
  </si>
  <si>
    <t>TWENTIETH-CENTURY SOUTH AFRICA</t>
  </si>
  <si>
    <t>ROLL CALL REBELS</t>
  </si>
  <si>
    <t>BEYOND SLAVERY AND ABOLITION</t>
  </si>
  <si>
    <t>MERGING INTERESTS: WHEN DOMESTIC FIRMS SHAPE FDI POLICY</t>
  </si>
  <si>
    <t>GYNAECOLOGICAL ULTRASOUND SCANNING</t>
  </si>
  <si>
    <t>DECREES OF FOURTH-CENTURY ATHENS (403/2-322/1 BC) VOL 1: THE LITERARY EVIDENCE</t>
  </si>
  <si>
    <t>INTELLIGENCE WAR AGAINST THE IRA</t>
  </si>
  <si>
    <t>BEYOND CAGES: ANIMAL LAW AND CRIMINAL PUNISHMENT</t>
  </si>
  <si>
    <t>WEST GERMANY AND ISRAEL</t>
  </si>
  <si>
    <t>PHILOSOPHICAL APPROACH TO MOND</t>
  </si>
  <si>
    <t>SWIFT IN PRINT</t>
  </si>
  <si>
    <t>TEMPORARY MARRIAGE IN IRAN: GENDER AND BODY POLITICS IN MODERN IRANIAN FILM AND LITERATURE</t>
  </si>
  <si>
    <t>ROME, CHINA, AND THE BARBARIANS</t>
  </si>
  <si>
    <t>HOW MEDIATION WORKS: RESOLVING CONFLICT THROUGH TALK</t>
  </si>
  <si>
    <t>EUROPE'S BURDEN: PROMOTING GOOD GOVERNANCE ACROSS BORDERS</t>
  </si>
  <si>
    <t>IN THE NAME OF LIBERTY</t>
  </si>
  <si>
    <t>SECOND THOUGHTS AND THE EPISTEMOLOGICAL ENTERPRISE</t>
  </si>
  <si>
    <t>SELLING SEX IN KENYA: GENDERED AGENCY UNDER NEOLIBERALISM</t>
  </si>
  <si>
    <t>ALGORITHMIC RANDOMNESS: PROGRESS AND PROSPECTS</t>
  </si>
  <si>
    <t>PLAYING BY THE INFORMAL RULES</t>
  </si>
  <si>
    <t>POLITICAL ECONOMY OF THE KIMBERLEY PROCESS</t>
  </si>
  <si>
    <t>AUCTION THEORY FOR COMPUTER NETWORKS</t>
  </si>
  <si>
    <t>HISTORICAL ROOTS OF POLITICAL VIOLENCE: REVOLUTIONARY TERRORISM IN AFFLUENT COUNTRIES</t>
  </si>
  <si>
    <t>MORMONISM AND VIOLENCE: THE BATTLES OF ZION</t>
  </si>
  <si>
    <t>WARNING ABOUT WAR: CONFLICT, PERSUASION AND FOREIGN POLICY</t>
  </si>
  <si>
    <t>RELIGIOUS CULTURE AND VIOLENCE IN TRADITIONAL CHINA</t>
  </si>
  <si>
    <t>JAPAN'S CARNIVAL WAR</t>
  </si>
  <si>
    <t>JAMES JOYCE AND THE JESUITS</t>
  </si>
  <si>
    <t>CAUSATION IN COMPETITION LAW DAMAGES ACTIONS</t>
  </si>
  <si>
    <t>CICERO ON THE PHILOSOPHY OF RELIGION: ON THE NATURE OF THE GODS AND ON DIVINATION</t>
  </si>
  <si>
    <t>SERVICES TRADE IN ASEAN: THE ROAD TAKEN AND THE JOURNEY AHEAD</t>
  </si>
  <si>
    <t>CONTINGENT CANONS</t>
  </si>
  <si>
    <t>WOMEN, RELIGION, AND THE STATE IN CONTEMPORARY TURKEY</t>
  </si>
  <si>
    <t>CITY OF POETRY</t>
  </si>
  <si>
    <t>DECREES OF FOURTH-CENTURY ATHENS (403/2-322/1 BC), VOL 2: POLITICAL AND CULTURAL PERSPECTIVES</t>
  </si>
  <si>
    <t>LIGHTWAVE COMMUNICATIONS</t>
  </si>
  <si>
    <t>TED HUGHES AND CHRISTIANITY</t>
  </si>
  <si>
    <t>SHAREHOLDERS' CLAIMS FOR REFLECTIVE LOSS IN INTERNATIONAL INVESTMENT LAW</t>
  </si>
  <si>
    <t>DYNAMICS OF CASTE AND LAW: DALITS, OPPRESSION AND CONSTITUTIONAL DEMOCRACY IN INDIA</t>
  </si>
  <si>
    <t>EMPIRE OF LAW: NAZI GERMANY, EXILE SCHOLARS AND THE BATTLE FOR THE FUTURE OF EUROPE</t>
  </si>
  <si>
    <t>SHAKESPEARE'S DOMESTIC TRAGEDIES</t>
  </si>
  <si>
    <t>NINETEENTH-CENTURY AMERICAN WOMEN'S SERIAL NOVELS</t>
  </si>
  <si>
    <t>MOON IN THE GREEK AND ROMAN IMAGINATION</t>
  </si>
  <si>
    <t>SOCIALISM ACROSS THE IRON CURTAIN</t>
  </si>
  <si>
    <t>GIVING THE DEVIL HIS DUE</t>
  </si>
  <si>
    <t>NERO-ANTICHRIST: FOUNDING AND FASHIONING A PARADIGM</t>
  </si>
  <si>
    <t>INTERNATIONAL JUDICIAL REVIEW: WHEN SHOULD INTERNATIONAL COURTS INTERVENE?</t>
  </si>
  <si>
    <t>MAOIST PEOPLE'S WAR AND THE REVOLUTION OF EVERYDAY LIFE IN NEPAL</t>
  </si>
  <si>
    <t>HELL IN THE BYZANTINE WORLD: A HISTORY OF ART AND RELIGION IN VENETIAN CRETE AND THE EASTERN MEDITERRANEAN, VOL 2: A CATALOGUE OF THE CRETAN MATERIAL</t>
  </si>
  <si>
    <t>SANCTITY OF CONTRACTS IN A SECULAR AGE</t>
  </si>
  <si>
    <t>EVOLUTIONARY ECONOMICS: ITS NATURE AND FUTURE</t>
  </si>
  <si>
    <t>IMAGE-MAKERS</t>
  </si>
  <si>
    <t>LECTURES ON CONTACT 3-MANIFOLDS, HOLOMORPHIC CURVES AND INTERSECTION THEORY</t>
  </si>
  <si>
    <t>CAROLINGIAN CATALONIA: POLITICS, CULTURE, AND IDENTITY IN AN IMPERIAL PROVINCE, 778-987</t>
  </si>
  <si>
    <t>NATURE AT WAR: AMERICAN ENVIRONMENTS AND WORLD WAR II</t>
  </si>
  <si>
    <t>SHAPING OF FRENCH NATIONAL IDENTITY</t>
  </si>
  <si>
    <t>WHEN DEMOCRACIES DELIVER</t>
  </si>
  <si>
    <t>MURDER IN THE SHENANDOAH: MAKING LAW SOVEREIGN IN REVOLUTIONARY VIRGINIA</t>
  </si>
  <si>
    <t>BARGAINING OVER THE BOMB: THE SUCCESSES AND FAILURES OF NUCLEAR NEGOTIATIONS</t>
  </si>
  <si>
    <t>POETRY AND LANGUAGE</t>
  </si>
  <si>
    <t>INTELLECTUAL WORLD OF SIXTEENTH-CENTURY FLORENCE: HUMANISTS AND CULTURE IN THE AGE OF COSIMO I</t>
  </si>
  <si>
    <t>OUR DEMOCRATIC FIRST AMENDMENT</t>
  </si>
  <si>
    <t>ISRAEL'S JEWISH IDENTITY CRISIS: STATE AND POLITICS IN THE MIDDLE EAST</t>
  </si>
  <si>
    <t>IN A SEA OF EMPIRES: NETWORKS AND CROSSINGS IN THE REVOLUTIONARY CARIBBEAN</t>
  </si>
  <si>
    <t>GEOMETRIC REGULAR POLYTOPES</t>
  </si>
  <si>
    <t>TOWARDS AN ECONOMICS OF NATURAL EQUALS: A DOCUMENTARY HISTORY OF THE EARLY VIRGINIA SCHOOL</t>
  </si>
  <si>
    <t>BEYOND MINIMUM HARMONISATION: GOLD-PLATING AND GREEN-PLATING OF EUROPEAN ENVIRONMENTAL LAW</t>
  </si>
  <si>
    <t>NON-INERTIAL FRAMES AND DIRAC OBSERVABLES IN RELATIVITY</t>
  </si>
  <si>
    <t>GENESIS OF REBELLION</t>
  </si>
  <si>
    <t>CORE TOPICS IN CARDIAC ANAESTHESIA, 3 EDITION</t>
  </si>
  <si>
    <t>MONOTHEISM AND CONTEMPORARY ATHEISM</t>
  </si>
  <si>
    <t>SACRED FOUNT</t>
  </si>
  <si>
    <t>CONCISE HISTORY OF POLAND, 3RD EDITION</t>
  </si>
  <si>
    <t>LAW AND THE RULE OF GOD</t>
  </si>
  <si>
    <t>TRIPLE OXYGEN ISOTOPES</t>
  </si>
  <si>
    <t>POWER OF THE PERIPHERY: HOW NORWAY BECAME AN ENVIRONMENTAL PIONEER FOR THE WORLD</t>
  </si>
  <si>
    <t>TAX AND CULTURE: CONVERGENCE, DIVERGENCE, AND THE FUTURE OF TAX LAW</t>
  </si>
  <si>
    <t>PHYSICS OF NEUTRINO INTERACTIONS</t>
  </si>
  <si>
    <t>LATENESS AND MODERNISM: UNTIMELY IDEAS ABOUT MUSIC, LITERATURE AND POLITICS IN INTERWAR BRITAIN</t>
  </si>
  <si>
    <t>CONCEPTUALISING THE GLOBAL IN THE WAKE OF THE POSTMODERN: LITERATURE, CULTURE, THEORY</t>
  </si>
  <si>
    <t>HOLOCAUST AND NEW WORLD SLAVERY</t>
  </si>
  <si>
    <t>INTERACTION BETWEEN COMPETITION LAW AND CORPORATE GOVERNANCE: OPENING THE BLACK BOX</t>
  </si>
  <si>
    <t>READING SWIFT'S POETRY</t>
  </si>
  <si>
    <t>IUSTITIA DEI: A HISTORY OF THE CHRISTIAN DOCTRINE OF JUSTIFICATION, 4TH EDITION</t>
  </si>
  <si>
    <t>AFTERLIFE OF ST CUTHBERT</t>
  </si>
  <si>
    <t>ADVANCED WIRELESS TRANSMISSION TECHNOLOGIES</t>
  </si>
  <si>
    <t>IMMIGRATION AND THE AMERICAN ETHOS</t>
  </si>
  <si>
    <t>SUBSISTENCE AND SOCIETY IN PREHISTORY: NEW DIRECTIONS IN ECONOMIC ARCHAEOLOGY</t>
  </si>
  <si>
    <t>COMMENTARY ON THOMAS AQUINAS'S TREATISE ON HAPPINESS AND ULTIMATE PURPOSE</t>
  </si>
  <si>
    <t>AMERICAN RAGE: HOW ANGER SHAPES OUR POLITICS</t>
  </si>
  <si>
    <t>LAW, LOVE AND FREEDOM: FROM THE SACRED TO THE SECULAR</t>
  </si>
  <si>
    <t>STOICISM AS PERFORMANCE IN MUCH ADO ABOUT NOTHING: ACTING INDIFFERENTLY</t>
  </si>
  <si>
    <t>DIONYSUS AFTER NIETZSCHE: THE BIRTH OF TRAGEDY IN TWENTIETH-CENTURY LITERATURE AND THOUGHT</t>
  </si>
  <si>
    <t>ARAB WINTER</t>
  </si>
  <si>
    <t>WAR OVER WORDS</t>
  </si>
  <si>
    <t>IDEAS OF POWER</t>
  </si>
  <si>
    <t>CONGO TRIALS IN THE INTERNATIONAL CRIMINAL COURT</t>
  </si>
  <si>
    <t>IRISH DIVORCE</t>
  </si>
  <si>
    <t>SIXTEENTH-CENTURY READERS, FIFTEENTH-CENTURY BOOKS</t>
  </si>
  <si>
    <t>LANGUAGE AND ONLINE IDENTITIES</t>
  </si>
  <si>
    <t>FOUNDATIONS OF STABLE HOMOTOPY THEORY</t>
  </si>
  <si>
    <t>SOCIAL MENDELISM</t>
  </si>
  <si>
    <t>HISTORY OF JEDDAH: THE GATE TO MECCA IN THE NINETEENTH AND TWENTIETH CENTURIES</t>
  </si>
  <si>
    <t>POLITICAL SCIENCE MANIFESTO FOR THE AGE OF POPULISM</t>
  </si>
  <si>
    <t>GENERAL READER AND THE ACADEMY: MEDIEVAL FRENCH LITERATURE AND PENGUIN CLASSICS</t>
  </si>
  <si>
    <t>PEDIATRIC PSYCHOLOGY IN CLINICAL PRACTICE: EMPIRICALLY SUPPORTED INTERVENTIONS</t>
  </si>
  <si>
    <t>CAMBRIDGE HISTORY OF THE GOTHIC, VOL 2: GOTHIC IN THE NINETEENTH CENTURY</t>
  </si>
  <si>
    <t>PRINCELY POWER IN LATE MEDIEVAL FRANCE: JEANNE DE PENTHIEVRE AND THE WAR FOR BRITTANY</t>
  </si>
  <si>
    <t>EVOLUTIONARY BIOLOGY OF THE HUMAN PELVIS: AN INTEGRATIVE APPROACH</t>
  </si>
  <si>
    <t>CITIZENSHIP AND CONTEMPORARY DIRECT DEMOCRACY</t>
  </si>
  <si>
    <t>DEMANDING DEVELOPMENT: THE POLITICS OF PUBLIC GOODS PROVISION IN INDIA'S URBAN SLUMS</t>
  </si>
  <si>
    <t>TIME AND GENDER ON THE SHAKESPEAREAN STAGE</t>
  </si>
  <si>
    <t>PAST CAN'T HEAL US: THE DANGERS OF MANDATING MEMORY IN THE NAME OF HUMAN RIGHTS</t>
  </si>
  <si>
    <t>BYZANTINE HELLENE</t>
  </si>
  <si>
    <t>BIOLOGY OF ART</t>
  </si>
  <si>
    <t>NEGOTIATING CIVIL WAR</t>
  </si>
  <si>
    <t>THEATRE OF NEPAL AND THE PEOPLE WHO MAKE IT</t>
  </si>
  <si>
    <t>ZETA AND L-FUNCTIONS OF VARIETIES AND MOTIVES</t>
  </si>
  <si>
    <t>MICROFOUNDATIONS: NATURE, DEBATE, AND PROMISE</t>
  </si>
  <si>
    <t>SCIENCE AND THE STATE: FROM THE SCIENTIFIC REVOLUTION TO WORLD WAR II</t>
  </si>
  <si>
    <t>KINSHIP, LAW, AND POLITICS: AN ANATOMY OF BELONGING</t>
  </si>
  <si>
    <t>INNOVATIONS IN SHIPPING</t>
  </si>
  <si>
    <t>SOLIDARITY UNDER SIEGE</t>
  </si>
  <si>
    <t>HOLOCAUST AND NEW WORLD SLAVERY, VOL. 1</t>
  </si>
  <si>
    <t>COUNTERFEIT CULTURE: TRUTH AND AUTHENTICITY IN THE AMERICAN PROSE EPIC SINCE 1960</t>
  </si>
  <si>
    <t>ROMAN DE LA ROSE AND THIRTEENTH-CENTURY THOUGHT</t>
  </si>
  <si>
    <t>OUR TIME IS NOW: RACE AND MODERNITY IN POSTCOLONIAL GUATEMALA</t>
  </si>
  <si>
    <t>OFFICE GYNECOLOGY: A CASE-BASED APPROACH</t>
  </si>
  <si>
    <t>SOCIAL FACTORS IN THE PERSONALITY DISORDERS: FINDING A NICHE, 2ND EDITION</t>
  </si>
  <si>
    <t>SEX, LAW, AND THE POLITICS OF AGE: CHILD MARRIAGE IN INDIA, 1891-1937</t>
  </si>
  <si>
    <t>FALSE ALARM: THE TRUTH ABOUT POLITICAL MISTRUTHS IN THE TRUMP ERA</t>
  </si>
  <si>
    <t>REASONING OF STATE</t>
  </si>
  <si>
    <t>HISTORY OF BIG RECESSIONS IN THE LONG TWENTIETH CENTURY</t>
  </si>
  <si>
    <t>PHRASEOLOGY AND THE ADVANCED LANGUAGE LEARNER</t>
  </si>
  <si>
    <t>HYPOTHESIS TESTING RECONSIDERED</t>
  </si>
  <si>
    <t>OPPIAN'S HALIEUTICA</t>
  </si>
  <si>
    <t>CONCISE HISTORY OF MEXICO, 3RD EDITION</t>
  </si>
  <si>
    <t>INEQUALITY AND OPTIMAL REDISTRIBUTION</t>
  </si>
  <si>
    <t>PROCUREMENT BY INTERNATIONAL ORGANIZATIONS: A GLOBAL ADMINISTRATIVE LAW PERSPECTIVE</t>
  </si>
  <si>
    <t>HISTORY AND MEMORY IN THE DEAD SEA SCROLLS</t>
  </si>
  <si>
    <t>MECHANISMS IN MOLECULAR BIOLOGY</t>
  </si>
  <si>
    <t>THEATRICAL REENACTMENT IN PINDAR AND AESCHYLUS</t>
  </si>
  <si>
    <t>PHILOSOPHICAL PROGRESS OF HUME'S ESSAYS</t>
  </si>
  <si>
    <t>BEYOND BABEL: TRANSLATIONS OF BLACKNESS IN COLONIAL PERU AND NEW GRANADA</t>
  </si>
  <si>
    <t>ESCHATOLOGY AND THE SAVIOUR: THE GOSPEL OF MARY AMONG EARLY CHRISTIAN DIALOGUE GOSPELS, VOL 176</t>
  </si>
  <si>
    <t>COLONIAL LIFE OF PHARMACEUTICALS: MEDICINES AND MODERNITY IN VIETNAM</t>
  </si>
  <si>
    <t>VICTIM REPARATION UNDER THE IUS POST BELLUM</t>
  </si>
  <si>
    <t>HISTORY OF AFRICAN AMERICAN POETRY</t>
  </si>
  <si>
    <t>COPYRIGHT'S ARC</t>
  </si>
  <si>
    <t>BIG-TIME SPORTS IN AMERICAN UNIVERSITIES, 2ND EDITION</t>
  </si>
  <si>
    <t>GENERAL RIGHT TO CONSCIENTIOUS EXEMPTION: BEYOND RELIGIOUS PRIVILEGE</t>
  </si>
  <si>
    <t>AMERICAN SLAVERY, AMERICAN IMPERIALISM: US PERCEPTIONS OF GLOBAL SERVITUDE, 1870-1914</t>
  </si>
  <si>
    <t>LEXICAL LAYERS OF IDENTITY</t>
  </si>
  <si>
    <t>TOPICS IN CYCLIC THEORY</t>
  </si>
  <si>
    <t>JOHN CAGE AND PETER YATES: CORRESPONDENCE ON MUSIC CRITICISM AND AESTHETICS</t>
  </si>
  <si>
    <t>SULTAN, CALIPH, AND THE RENEWER OF THE FAITH: AHMAD LOBBO, THE TARIKH AL-FATTASH AND THE MAKING OF AN ISLAMIC STATE IN WEST AFRICA</t>
  </si>
  <si>
    <t>PRACTICE OF ARGUMENTATION</t>
  </si>
  <si>
    <t>MODALITY IN SYNTAX, SEMANTICS AND PRAGMATICS, VOL 165</t>
  </si>
  <si>
    <t>TRADE AND AMERICAN LEADERSHIP</t>
  </si>
  <si>
    <t>ISLAM AND SUICIDE ATTACKS</t>
  </si>
  <si>
    <t>DISCIPLES OF THE STATE?: RELIGION AND STATE-BUILDING IN THE FORMER OTTOMAN WORLD</t>
  </si>
  <si>
    <t>SUPREME COURT: AN ANALYTIC HISTORY OF CONSTITUTIONAL DECISION MAKING</t>
  </si>
  <si>
    <t>EMOTIONS IN ORGANIZATION THEORY</t>
  </si>
  <si>
    <t>PREFERENTIAL SERVICES LIBERATION: THE CASE OF THE EUROPEAN UNION AND FEDERAL STATES</t>
  </si>
  <si>
    <t>LAW AND POLITICS UNDER THE ABBASIDS: AN INTELLECTUAL PORTRAIT OF AL-JUWAYNI</t>
  </si>
  <si>
    <t>HUMAN RIGHTS ACCOUNTABILITY MECHANISMS OF INTERNATIONAL ORGANIZATIONS</t>
  </si>
  <si>
    <t>BONAVENTURE, THE BODY, AND THE AESTHETICS OF SALVATION</t>
  </si>
  <si>
    <t>COMMITMENTS AND FLEXIBILITIES IN THE WTO AGREEMENT ON SUBSIDIES AND COUNTERVAILING MEASURES: AN ECONOMICALLY INFORMED ANALYSIS</t>
  </si>
  <si>
    <t>FAST TECHNIQUES FOR INTEGRATED CIRCUIT DESIGN</t>
  </si>
  <si>
    <t>TREES AND GLOBAL WARMING</t>
  </si>
  <si>
    <t>ROME IN THE EIGHTH CENTURY: A HISTORY IN ART</t>
  </si>
  <si>
    <t>REVERSING THE COLONIAL GAZE: PERSIAN TRAVELERS ABROAD</t>
  </si>
  <si>
    <t>SHAKESPEARE SEEN</t>
  </si>
  <si>
    <t>DELUSIONAL STATES</t>
  </si>
  <si>
    <t>GREAT WAR IN HISTORY</t>
  </si>
  <si>
    <t>ECONOMIC LIFE IN THE REAL WORLD: LOGIC, EMOTION AND ETHICS</t>
  </si>
  <si>
    <t>FORECLOSURE ECHO</t>
  </si>
  <si>
    <t>WRITING AND SOCIETY IN ANCIENT CYPRUS</t>
  </si>
  <si>
    <t>JAPAN'S CASTLES</t>
  </si>
  <si>
    <t>GUTS OF THE MATTER: A GLOBAL HISTORY OF HUMAN WASTE AND INFECTIOUS INTESTINAL DISEASE</t>
  </si>
  <si>
    <t>SYSTEMS OF FREQUENCY DISTRIBUTIONS FOR WATER AND ENVIRONMENTAL ENGINEERING</t>
  </si>
  <si>
    <t>PERSISTENCE OF RECIPROCITY IN INTERNATIONAL HUMANITARIAN LAW</t>
  </si>
  <si>
    <t>SECRETS IN GLOBAL GOVERNANCE: DISCLOSURE DILEMMAS AND THE CHALLENGE OF INTERNATIONAL COOPERATION</t>
  </si>
  <si>
    <t>IN THE SHADOW OF THE COLD WAR: AMERICAN FOREIGN POLICY FROM GEORGE BUSH SR. TO DONALD TRUMP</t>
  </si>
  <si>
    <t>HISTORY OF HITTITE LITERACY: WRITING AND READING IN LATE BRONZE-AGE ANATOLIA (1650-1200 BC)</t>
  </si>
  <si>
    <t>ANTHROPOLOGY OF DEEP TIME: GEOLOGICAL TEMPORALITY AND SOCIAL LIFE</t>
  </si>
  <si>
    <t>COMPARATIVE REASONING IN INTERNATIONAL COURTS AND TRIBUNALS</t>
  </si>
  <si>
    <t>CULTURAL HISTORY OF MODERN CHINESE LITERATURE</t>
  </si>
  <si>
    <t>SELF, OTHERS AND THE STATE: RELATIONS OF CRIMINAL RESPONSIBILITY</t>
  </si>
  <si>
    <t>CHEMICAL SENSES IN FEEDING, BELONGING, AND SURVIVING: OR, ARE YOU GOING TO EAT THAT?</t>
  </si>
  <si>
    <t>DARWINIAN REVOLUTION</t>
  </si>
  <si>
    <t>THIRD WAY: DECOLONIZING THE LAWS OF INDIGENOUS CULTURAL PROTECTION</t>
  </si>
  <si>
    <t>POLITICS AND VIOLENCE IN BURUNDI: THE LANGUAGE OF TRUTH IN AN EMERGING STATE</t>
  </si>
  <si>
    <t>CHARLES E. CALLWELL AND THE BRITISH WAY IN WARFARE</t>
  </si>
  <si>
    <t>FIELD HOSPITALS: A COMPREHENSIVE GUIDE TO PREPARATION AND OPERATION</t>
  </si>
  <si>
    <t>INDIAN IN AMERICAN SOUTHERN LITERATURE</t>
  </si>
  <si>
    <t>BROTHEL OF POMPEII</t>
  </si>
  <si>
    <t>RULING THE LAW: LEGITIMACY AND FAILURE IN LATIN AMERICAN LEGAL SYSTEMS</t>
  </si>
  <si>
    <t>MATHEMATICAL METHODS IN THE EARTH AND ENVIRONMENTAL SCIENCES</t>
  </si>
  <si>
    <t>CONTEMPORARY FEMINIST LIFE-WRITING: THE NEW AUDACITY</t>
  </si>
  <si>
    <t>ABLEISM AT WORK: DISABLEMENT AND HIERARCHIES OF IMPAIRMENT</t>
  </si>
  <si>
    <t>SPECTROSCOPY AND PHOTOCHEMISTRY OF PLANETARY ATMOSPHERES AND IONOSPHERES: MARS, VENUS, TITAN, TRITON, AND PLUTO</t>
  </si>
  <si>
    <t>CHECKING PRESIDENTIAL POWER</t>
  </si>
  <si>
    <t>ENGLISH COMPARATIVE CORRELATIVES: DIACHRONIC AND SYNCHRONIC VARIATION AT THE LEXICON-SYNTAX INTERFACE</t>
  </si>
  <si>
    <t>GAMES IN THE PHILOSOPHY OF BIOLOGY</t>
  </si>
  <si>
    <t>ECOLOGICAL MODELS</t>
  </si>
  <si>
    <t>THEATRES OF FEELING</t>
  </si>
  <si>
    <t>RESTRAINT IN INTERNATIONAL POLITICS</t>
  </si>
  <si>
    <t>OVID ON SCREEN</t>
  </si>
  <si>
    <t>MATHEMATICS OF THE BOND MARKET: A LEVY PROCESSES APPROACH</t>
  </si>
  <si>
    <t>MANAGEMENT ACROSS CULTURES: CHALLENGES, STRATEGIES, AND SKILLS, 4TH EDITION</t>
  </si>
  <si>
    <t>RUMOR IN THE EARLY CHINESE EMPIRES</t>
  </si>
  <si>
    <t>CONVERTER-INTERFACED ENERGY STORAGE SYSTEMS</t>
  </si>
  <si>
    <t>INDIGENOUS PEOPLES AND THE SECOND WORLD WAR</t>
  </si>
  <si>
    <t>DRAFTING COPYRIGHT EXCEPTIONS: FROM THE LAW IN BOOKS TO THE LAW IN ACTION</t>
  </si>
  <si>
    <t>ECOLOGICAL-ECONOMIC MODELLING FOR BIODIVERSITY CONSERVATION</t>
  </si>
  <si>
    <t>TRAGEDY AND THE MODERNIST NOVEL</t>
  </si>
  <si>
    <t>COMPLEMENTARITY, CATALYSTS, COMPLIANCE: THE INTERNATIONAL CRIMINAL COURT IN UGANDA, KENYA, AND THE DEMOCRATIC REPUBLIC OF CONGO</t>
  </si>
  <si>
    <t>RED STATE BLUES</t>
  </si>
  <si>
    <t>HISTORY OF BANGLADESH, 2 EDITION</t>
  </si>
  <si>
    <t>RACE, CLASS, AND SOCIAL WELFARE: AMERICAN POPULISM SINCE THE NEW DEAL</t>
  </si>
  <si>
    <t>UTOPIA AND THE CONTEMPORARY BRITISH NOVEL</t>
  </si>
  <si>
    <t>HISTORY AND THE LAW</t>
  </si>
  <si>
    <t>HISTORY OF HUMANITY</t>
  </si>
  <si>
    <t>AMERICAN LITERATURE AND IMMEDIACY: LITERARY INNOVATION AND THE EMERGENCE OF PHOTOGRAPHY, FILM, AND TELEVISION</t>
  </si>
  <si>
    <t>CONCISE HISTORY OF REVOLUTION</t>
  </si>
  <si>
    <t>SETTLER COLONIALISM IN VICTORIAN LITERATURE: ECONOMICS AND POLITICAL IDENTITY IN THE NETWORKS OF EMPIRE</t>
  </si>
  <si>
    <t>MIRACLES AND MATERIAL LIFE</t>
  </si>
  <si>
    <t>STOCHASTIC STABILITY OF DIFFERENTIAL EQUATIONS IN ABSTRACT SPACES</t>
  </si>
  <si>
    <t>YOUNG ADULT FANTASY FICTION: CONVENTIONS, ORIGINALITY, REPRODUCIBILITY</t>
  </si>
  <si>
    <t>HUMANITARIANISM AND HUMAN RIGHTS</t>
  </si>
  <si>
    <t>AMERICAN STEPPES: THE UNEXPECTED RUSSIAN ROOTS OF GREAT PLAINS AGRICULTURE, 1870S-1930S</t>
  </si>
  <si>
    <t>GAME THEORY FOR NEXT GENERATION WIRELESS AND COMMUNICATION NETWORKS</t>
  </si>
  <si>
    <t>BUSHMEN</t>
  </si>
  <si>
    <t>GERMAN OPERETTA ON BROADWAY AND IN THE WEST END, 1900-1940</t>
  </si>
  <si>
    <t>KINGS OF MISSISSIPPI: RACE, RELIGIOUS EDUCATION, AND THE MAKING OF A MIDDLE-CLASS BLACK FAMILY IN THE SEGREGATED SOUTH</t>
  </si>
  <si>
    <t>ORIGINS OF PHILOSOPHY IN ANCIENT GREECE AND ANCIENT INDIA: A HISTORICAL COMPARISON</t>
  </si>
  <si>
    <t>SISTERS IN ARMS: WOMEN IN THE BRITISH ARMED FORCES DURING THE SECOND WORLD WAR</t>
  </si>
  <si>
    <t>I MADE MISTAKES: ROBERT MCNAMARA'S VIETNAM WAR POLICY, 1960-1968</t>
  </si>
  <si>
    <t>SCIENCE AND AMERICAN FOREIGN RELATIONS SINCE WORLD WAR II</t>
  </si>
  <si>
    <t>US SUPREME COURT DOCTRINE IN THE STATE HIGH COURTS</t>
  </si>
  <si>
    <t>CORRUPTION AND JUSTICE IN COLONIAL MEXICO, 1650-1755</t>
  </si>
  <si>
    <t>MANY MOUTHS</t>
  </si>
  <si>
    <t>ANATOMY OF DEEP TIME: ROCK ART AND LANDSCAPE IN THE ALTAI MOUNTAINS OF MONGOLIA</t>
  </si>
  <si>
    <t>PRIMARY MATHEMATICS: INTEGRATING THEORY WITH PRACTICE, 3RD EDITION</t>
  </si>
  <si>
    <t>HOW THEOLOGY SHAPED TWENTIETH-CENTURY PHILOSOPHY</t>
  </si>
  <si>
    <t>UNIVERSAL SEMANTIC SYNTAX: A SEMIOTACTIC APPROACH, VOL 160</t>
  </si>
  <si>
    <t>BIODEMOGRAPHY OF SUBSISTENCE FARMING: POPULATION, FOOD AND FAMILY</t>
  </si>
  <si>
    <t>CLIMATE MATHEMATICS: THEORY AND APPLICATIONS</t>
  </si>
  <si>
    <t>RELIGION AFTER SCIENCE: THE CULTURAL CONSEQUENCES OF RELIGIOUS IMMATURITY</t>
  </si>
  <si>
    <t>FROM BUD TO BRAIN</t>
  </si>
  <si>
    <t>DEEP LEARNING IN A DISORIENTING WORLD</t>
  </si>
  <si>
    <t>TECHNOLOGY IN THE INDUSTRIAL REVOLUTION</t>
  </si>
  <si>
    <t>MORAL ECONOMY OF THE COUNTRYSIDE: ANGLO-SAXON TO ANGLO-NORMAN ENGLAND</t>
  </si>
  <si>
    <t>SMART SURVEILLANCE: HOW TO INTERPRET THE FOURTH AMENDMENT IN THE TWENTY-FIRST CENTURY</t>
  </si>
  <si>
    <t>ORGANIZATION OF ANCIENT ECONOMIES</t>
  </si>
  <si>
    <t>RELIGIOUS DISAGREEMENT</t>
  </si>
  <si>
    <t>PREHISTORY OF BRITAIN AND IRELAND, 2ND EDITION</t>
  </si>
  <si>
    <t>HISTORY OF THE REPUBLIC OF BIAFRA: LAW, CRIME, AND THE NIGERIAN CIVIL WAR</t>
  </si>
  <si>
    <t>NATURE OF INTERNATIONAL LAW</t>
  </si>
  <si>
    <t>ISLAM AND VIOLENCE</t>
  </si>
  <si>
    <t>EAST AFRICA AFTER LIBERATION: CONFLICT, SECURITY AND THE STATE SINCE THE 1980S</t>
  </si>
  <si>
    <t>CATULLUS THROUGH HIS BOOKS: DRAMAS OF COMPOSITION</t>
  </si>
  <si>
    <t>SHEPHERDING NATURE: THE CHALLENGE OF CONSERVATION RELIANCE</t>
  </si>
  <si>
    <t>REVOLUTION AND ITS DISCONTENTS: POLITICAL THOUGHT AND REFORM IN IRAN</t>
  </si>
  <si>
    <t>RELIGIOUS FICTIONALISM</t>
  </si>
  <si>
    <t>NATURE, SOCIETY, AND JUSTICE IN THE ANTHROPOCENE: UNRAVELING THE MONEY-ENERGY-TECHNOLOGY COMPLEX</t>
  </si>
  <si>
    <t>'EARLY MEDIEVAL' ORIGINS OF INDIA</t>
  </si>
  <si>
    <t>HUMOR, RESISTANCE, AND JEWISH CULTURAL PERSISTENCE IN THE BOOK OF REVELATION: ROASTING ROME</t>
  </si>
  <si>
    <t>SUSPECT'S STATEMENT: TALK AND TEXT IN THE CRIMINAL PROCESS</t>
  </si>
  <si>
    <t>ALMOST CITIZENS</t>
  </si>
  <si>
    <t>MEASURING JUSTICE: QUANTITATIVE ACCOUNTABILITY AND THE NATIONAL PROSECUTING AUTHORITY IN SOUTH AFRICA</t>
  </si>
  <si>
    <t>MEDIEVAL GIFT AND THE CLASSICAL TRADITION: IDEALS AND THE PERFORMANCE OF GENEROSITY IN MEDIEVAL ENGLAND, 1100-1300</t>
  </si>
  <si>
    <t>ORGANIZING AGAINST DEMOCRACY: THE LOCAL ORGANIZATIONAL DEVELOPMENT OF FAR RIGHT PARTIES IN GREECE AND EUROPE</t>
  </si>
  <si>
    <t>BUDDHISM AND MONOTHEISM</t>
  </si>
  <si>
    <t>MEXICAN MISSION: INDIGENOUS RECONSTRUCTION AND MENDICANT ENTERPRISE IN NEW SPAIN, 1521-1600</t>
  </si>
  <si>
    <t>BRITISH ORIENTALISMS, 1759-1835</t>
  </si>
  <si>
    <t>BRITAIN AND ITALY IN THE ERA OF THE GREAT WAR</t>
  </si>
  <si>
    <t>TRANSITIONAL JUSTICE AND FORCED MIGRATION: CRITICAL PERSPECTIVES FROM THE GLOBAL SOUTH</t>
  </si>
  <si>
    <t>CAPITAL LETTERS: THE ECONOMICS OF ACADEMIC BOOKSELLING</t>
  </si>
  <si>
    <t>LITERARY AMBITION AND THE AFRICAN AMERICAN NOVEL</t>
  </si>
  <si>
    <t>GOD AND MORALITY</t>
  </si>
  <si>
    <t>BIOPOLITICS OF INTELLECTUAL PROPERTY: REGULATING INNOVATION AND PERSONHOOD IN THE INFORMATION AGE</t>
  </si>
  <si>
    <t>PRESSURE BROADENING OF SPECTRAL LINES</t>
  </si>
  <si>
    <t>GOVERNMENT INTERVENTION IN THE REORGANISATION OF LISTED COMPANIES IN CHINA</t>
  </si>
  <si>
    <t>MATTER OF STYLE?: ORGANIZATIONAL AGENCY IN GLOBAL PUBLIC POLICY</t>
  </si>
  <si>
    <t>REPRESENTATIONS OF SOLVABLE LIE GROUPS: BASIC THEORY AND EXAMPLES</t>
  </si>
  <si>
    <t>FLOURISHING LIVES</t>
  </si>
  <si>
    <t>COMPROMISE AND THE AMERICAN FOUNDING</t>
  </si>
  <si>
    <t>MIGRATION</t>
  </si>
  <si>
    <t>RULES AND ALLIES</t>
  </si>
  <si>
    <t>AFTER THE BERLIN WALL: MEMORY AND THE MAKING OF THE NEW GERMANY, 1989 TO THE PRESENT</t>
  </si>
  <si>
    <t>INTIMATE RELATIONSHIPS ACROSS CULTURES: A COMPARATIVE STUDY</t>
  </si>
  <si>
    <t>THEORY OF TRUTHMAKING</t>
  </si>
  <si>
    <t>ROMAN PORT SOCIETIES: THE EVIDENCE OF INSCRIPTIONS</t>
  </si>
  <si>
    <t>REVOLUTION WITHIN: STATE INSTITUTIONS AND UNARMED RESISTANCE IN PALESTINE</t>
  </si>
  <si>
    <t>CASSANDRA AND THE POETICS OF PROPHECY IN GREEK AND LATIN LITERATURE</t>
  </si>
  <si>
    <t>SPACE AND FATES OF INTERNATIONAL LAW: BETWEEN LEIBNIZ AND HOBBES</t>
  </si>
  <si>
    <t>GOETHE AND THE MYTH OF THE BILDUNGSROMAN</t>
  </si>
  <si>
    <t>AGING, DURATION, AND THE ENGLISH NOVEL: GROWING OLD FROM DICKENS TO WOOLF</t>
  </si>
  <si>
    <t>SEXUAL QUESTION: A HISTORY OF PROSTITUTION IN PERU, 1850S-1950S</t>
  </si>
  <si>
    <t>REAL THEATRE</t>
  </si>
  <si>
    <t>FRAMING ROBERTO BOLANO: POETRY, FICTION, LITERARY HISTORY, POLITICS</t>
  </si>
  <si>
    <t>BUSINESS AND SOCIAL CRISIS IN AFRICA</t>
  </si>
  <si>
    <t>HANDBOOK ON GOOD TREATY PRACTICE</t>
  </si>
  <si>
    <t>ON-AGAIN, OFF-AGAIN RELATIONSHIPS: NAVIGATING (IN)STABILITY IN ROMANTIC RELATIONSHIPS</t>
  </si>
  <si>
    <t>MIXED CATEGORIES: THE MORPHOSYNTAX OF NOUN MODIFICATION</t>
  </si>
  <si>
    <t>TURKEY BETWEEN DEMOCRACY AND AUTHORITARIANISM</t>
  </si>
  <si>
    <t>BOOK CLUBS AND BOOK COMMERCE</t>
  </si>
  <si>
    <t>READING AND MAPPING FICTION</t>
  </si>
  <si>
    <t>CONTINENTAL PHILOSOPHY OF RELIGION</t>
  </si>
  <si>
    <t>FINDING AFRO-MEXICO: RACE AND NATION AFTER THE REVOLUTION</t>
  </si>
  <si>
    <t>THIRD PARTY FUNDING</t>
  </si>
  <si>
    <t>NATIONALS ABROAD: GLOBALIZATION, INDIVIDUAL RIGHTS, AND THE MAKING OF MODERN INTERNATIONAL LAW</t>
  </si>
  <si>
    <t>MISSING TWO-THIRDS OF EVOLUTIONARY THEORY</t>
  </si>
  <si>
    <t>JEWISH JESUIT IN THE EASTERN MEDITERRANEAN: EARLY MODERN CONVERSION, MISSION, AND THE CONSTRUCTION OF IDENTITY</t>
  </si>
  <si>
    <t>BUSINESS SCHOOL OF THE FUTURE</t>
  </si>
  <si>
    <t>HEALTH AND ILLNESS IN CLOSE RELATIONSHIPS</t>
  </si>
  <si>
    <t>EXILED AMONG NATIONS: GERMAN AND MENNONITE MYTHOLOGIES IN A TRANSNATIONAL AGE</t>
  </si>
  <si>
    <t>WHERE DO NUMBERS COME FROM?</t>
  </si>
  <si>
    <t>WRESTLING WITH GOD: ETHICAL PRECARITY IN CHRISTIANITY AND INTERNATIONAL RELATIONS</t>
  </si>
  <si>
    <t>STATE RENAISSANCE FOR PEACE: TRANSITIONAL GOVERNANCE UNDER INTERNATIONAL LAW</t>
  </si>
  <si>
    <t>SUBVERSIVE SEAS</t>
  </si>
  <si>
    <t>JUST WORDS: THE EFFECTIVENESS OF CIVIL JUSTICE IN EUROPEAN HUMAN RIGHTS JURISPRUDENCE</t>
  </si>
  <si>
    <t>EPHEMERAL EIGHTEENTH-CENTURY: PRINT, SOCIABILITY, AND THE CULTURES OF COLLECTING</t>
  </si>
  <si>
    <t>KEEPING THE PEACE</t>
  </si>
  <si>
    <t>HOOKED</t>
  </si>
  <si>
    <t>WORLD WAR II AND AMERICAN RACIAL POLITICS: PUBLIC OPINION, THE PRESIDENCY, AND CIVIL RIGHTS ADVOCACY</t>
  </si>
  <si>
    <t>GREEN AND SOFTWARE-DEFINED WIRELESS NETWORKS</t>
  </si>
  <si>
    <t>PHYSICAL OCEANOGRAPHY AND CLIMATE</t>
  </si>
  <si>
    <t>COMMON LAW INSIDE THE FEMALE BODY</t>
  </si>
  <si>
    <t>JAMES JOYCE AND THE MATTER OF PARIS</t>
  </si>
  <si>
    <t>BRITISH ENLIGHTENMENT THEATRE: DRAMATIZING DIFFERENCE</t>
  </si>
  <si>
    <t>STRUCTURED DEPENDENCE BETWEEN STOCHASTIC PROCESSES</t>
  </si>
  <si>
    <t>PEOPLE'S MUSIC: JAZZ IN EAST GERMANY, 1945-1990</t>
  </si>
  <si>
    <t>PUZZLE AND PARADOX</t>
  </si>
  <si>
    <t>STRATEGIES FOR MANAGING UNCERTAINTY: BOOMS AND BUSTS IN THE ENERGY INDUSTRY</t>
  </si>
  <si>
    <t>BIMONOIDS FOR HYPERPLANE ARRANGEMENTS</t>
  </si>
  <si>
    <t>RED ZONES: CRIMINAL LAW AND THE TERRITORIAL GOVERNANCE OF MARGINALIZED PEOPLE</t>
  </si>
  <si>
    <t>SCIENCE OF USEFUL NATURE IN CENTRAL AMERICA</t>
  </si>
  <si>
    <t>AMNESTY INTERNATIONAL AND HUMAN RIGHTS ACTIVISM IN POSTWAR BRITAIN, 1945-1977</t>
  </si>
  <si>
    <t>BIBLICAL THEOLOGY</t>
  </si>
  <si>
    <t>VIETNAM: A PATHWAY FROM STATE SOCIALISM</t>
  </si>
  <si>
    <t>BEYOND AUTONOMY: LIMITS AND ALTERNATIVES TO INFORMED CONSENT IN RESEARCH ETHICS AND LAW</t>
  </si>
  <si>
    <t>BEHAVIORAL ECONOMICS OF INFLATION EXPECTATIONS: MACROECONOMICS MEETS PSYCHOLOGY</t>
  </si>
  <si>
    <t>HOUSING AND POLITICS IN URBAN INDIA</t>
  </si>
  <si>
    <t>VETERANS' TALE</t>
  </si>
  <si>
    <t>REASON AND CAUSE</t>
  </si>
  <si>
    <t>GOSPEL OF JOHN AND THE FUTURE OF ISRAEL</t>
  </si>
  <si>
    <t>YELLOW FLAG: QUARANTINE AND THE BRITISH MEDITERRANEAN WORLD, 1780-1860</t>
  </si>
  <si>
    <t>PHILOSOPHICAL INTRODUCTION TO HUMAN RIGHTS</t>
  </si>
  <si>
    <t>VOTES, DRUGS, AND VIOLENCE: THE POLITICAL LOGIC OF CRIMINAL WARS IN MEXICO</t>
  </si>
  <si>
    <t>IRAN'S RECONSTRUCTION JIHAD: RURAL DEVELOPMENT AND REGIME CONSOLIDATION AFTER 1979</t>
  </si>
  <si>
    <t>GUTTATION</t>
  </si>
  <si>
    <t>PUBLIC DEBT AS A FORM OF PUBLIC FINANCE: OVERCOMING A CATEGORY MISTAKE AND ITS VICES</t>
  </si>
  <si>
    <t>ROLE OF MATHEMATICS IN EVOLUTIONARY THEORY</t>
  </si>
  <si>
    <t>WRITING AND REWRITING THE STORY OF SOLOMON IN ANCIENT ISRAEL</t>
  </si>
  <si>
    <t>IGNORED RACISM</t>
  </si>
  <si>
    <t>PATENT CULTURES: DIVERSITY AND HARMONIZATION IN HISTORICAL PERSPECTIVE</t>
  </si>
  <si>
    <t>IRAN'S QUIET REVOLUTION: THE DOWNFALL OF THE PAHLAVI STATE</t>
  </si>
  <si>
    <t>HOW AUTOCRATS COMPETE</t>
  </si>
  <si>
    <t>MUSIC BEHIND THE IRON CURTAIN</t>
  </si>
  <si>
    <t>ANCIENT EGYPTIAN PHONOLOGY</t>
  </si>
  <si>
    <t>HEGEL'S ONTOLOGY OF POWER: THE STRUCTURE OF SOCIAL DOMINATION IN CAPITALISM</t>
  </si>
  <si>
    <t>TRANSITIONS TO CAPITALISM IN EARLY MODERN EUROPE, 2 EDITION</t>
  </si>
  <si>
    <t>DIVINE IN THE COMMONPLACE: REVERENT NATURAL HISTORY AND THE NOVEL IN BRITAIN</t>
  </si>
  <si>
    <t>COMMON LAW AND NATURAL LAW IN AMERICA: FROM THE PURITANS TO THE LEGAL REALISTS</t>
  </si>
  <si>
    <t>WHAT IS A PERSON?: REALITIES, CONSTRUCTS, ILLUSIONS</t>
  </si>
  <si>
    <t>ORIGINS OF THE BRITISH EMPIRE IN ASIA, 1600-1750</t>
  </si>
  <si>
    <t>POLITICS OF CHEMISTRY: SCIENCE AND POWER IN TWENTIETH-CENTURY SPAIN</t>
  </si>
  <si>
    <t>ABSTRACT ALGEBRA: APPLICATIONS TO GALOIS THEORY, ALGEBRAIC GEOMETRY, REPRESENTATION THEORY AND CRYPTOGRAPHY</t>
  </si>
  <si>
    <t>ABSTRAKTION UND AUSDRUCK: BILDENDE KUNST UND TANZ IM FRUHEN 20. JAHRHUNDERT</t>
  </si>
  <si>
    <t>ACCOUNTING ECONOMICS AND LAW-A CONVIVIUM</t>
  </si>
  <si>
    <t>ADDITIVE AND SUBTRACTIVE MANUFACTURING: EMERGENT TECHNOLOGIES</t>
  </si>
  <si>
    <t>ADVANCED AEROSPACE MATERIALS: ALUMINUM-BASED AND COMPOSITE STRUCTURES</t>
  </si>
  <si>
    <t>ADVANCED NONLINEAR STUDIES</t>
  </si>
  <si>
    <t>ADVANCED OPTICAL TECHNOLOGIES</t>
  </si>
  <si>
    <t>ADVANCED TECHNIQUES FOR STUDYING MICROORGANISMS IN EXTREME ENVIRONMENTS</t>
  </si>
  <si>
    <t>ADVANCES IN CALCULUS OF VARIATIONS</t>
  </si>
  <si>
    <t>ADVANCES IN GEOMETRY</t>
  </si>
  <si>
    <t>ADVANCES IN NONLINEAR ANALYSIS</t>
  </si>
  <si>
    <t>ALBERGO DIFFUSO MODEL: COMMUNITY-BASED HOSPITALITY FOR A SUSTAINED COMPETITIVE ADVANTAGE</t>
  </si>
  <si>
    <t>ALKOHOLISCHE LEBER- UND KREBSERKRANKUNGEN</t>
  </si>
  <si>
    <t>ALMOST PERIODIC AND ALMOST AUTOMORPHIC SOLUTIONS TO INTEGRO-DIFFERENTIAL EQUATIONS</t>
  </si>
  <si>
    <t>AMERICAN MINERALOGIST</t>
  </si>
  <si>
    <t>ANALYSIS AND GEOMETRY IN METRIC SPACES</t>
  </si>
  <si>
    <t>ANCIENT CIRCUIT WALLS OF ATHENS</t>
  </si>
  <si>
    <t>ANGERMION-YEARBOOK FOR ANGLO-GERMAN LITERARY CRITICISM INTELLECTUAL HISTORY AND CULTURAL TRANSFERS-JAHRBUCH FUER BRITISCH-DEUTSCHE KULTURBEZIEHUNGEN</t>
  </si>
  <si>
    <t>ANGLIA-ZEITSCHRIFT FUR ENGLISCHE PHILOLOGIE</t>
  </si>
  <si>
    <t>ANIMALS AND COURTS: EUROPE, C. 1200-1800</t>
  </si>
  <si>
    <t>ANNELIDA, VOL 1: ANNELIDA BASAL GROUPS AND PLEISTOANNELIDA, SEDENTARIA I</t>
  </si>
  <si>
    <t>ANNELIDA, VOL 2: PLEISTOANNELIDA, SEDENTARIA II</t>
  </si>
  <si>
    <t>ANTI/IDEALISM: RE-INTERPRETING A GERMAN DISCOURSE</t>
  </si>
  <si>
    <t>ANTIKE UND ABENDLAND</t>
  </si>
  <si>
    <t>ANTINOMY OF BEING</t>
  </si>
  <si>
    <t>ANTON CLAUS. LEBEN UND WERK: STUDIE ZUM SPATEN JESUITENTHEATER</t>
  </si>
  <si>
    <t>APEIRON-A JOURNAL FOR ANCIENT PHILOSOPHY AND SCIENCE</t>
  </si>
  <si>
    <t>APPLIED LINGUISTICS REVIEW</t>
  </si>
  <si>
    <t>APPLIED RHEOLOGY</t>
  </si>
  <si>
    <t>APPROXIMATION METHODS IN OPTIMIZATION OF NONLINEAR SYSTEMS</t>
  </si>
  <si>
    <t>AQUATIC CHEMISTRY: FOR WATER AND WASTEWATER TREATMENT APPLICATIONS</t>
  </si>
  <si>
    <t>ARCHAEOLOGY, HISTORY AND BIOSCIENCES: INTERDISCIPLINARY PERSPECTIVES</t>
  </si>
  <si>
    <t>ARCHITECTURE OF TOPIC</t>
  </si>
  <si>
    <t>ARCHIV FUR GESCHICHTE DER PHILOSOPHIE</t>
  </si>
  <si>
    <t>ARCHIV FUR PAPYRUSFORSCHUNG UND VERWANDTE GEBIETE</t>
  </si>
  <si>
    <t>ARCHIV FUR REFORMATIONSGESCHICHTE-ARCHIVE FOR REFORMATION HISTORY</t>
  </si>
  <si>
    <t>ARISTOTELIAN STUDIES IN 19TH CENTURY PHILOSOPHY</t>
  </si>
  <si>
    <t>ARISTOTLE AND HIS COMMENTATORS: STUDIES IN MEMORY OF PARASKEVI KOTZIA</t>
  </si>
  <si>
    <t>ARTS OF CONNECTION: POETRY, HISTORY, EPOCHALITY</t>
  </si>
  <si>
    <t>ASCHKENAS-ZEITSCHRIFT FUER GESCHICHTE UND KULTUR DER JUDEN</t>
  </si>
  <si>
    <t>ASIAN JOURNAL OF LAW AND ECONOMICS</t>
  </si>
  <si>
    <t>AT THE HEART OF IT ALL?: DISCOURSES ON THE REPRODUCTIVE RIGHTS OF AFRICAN AMERICAN WOMEN IN THE 20TH CENTURY</t>
  </si>
  <si>
    <t>AT-AUTOMATISIERUNGSTECHNIK</t>
  </si>
  <si>
    <t>AVE PRAECLARA MARIS STELLA: POETISCHE UND LITURGISCHE TRANSFORMATIONEN DER MARIENSEQUENZ IM DEUTSCHEN MITTELALTER</t>
  </si>
  <si>
    <t>B E JOURNAL OF ECONOMIC ANALYSIS &amp; POLICY</t>
  </si>
  <si>
    <t>B E JOURNAL OF MACROECONOMICS</t>
  </si>
  <si>
    <t>B E JOURNAL OF THEORETICAL ECONOMICS</t>
  </si>
  <si>
    <t>BALKAN SYNTAX AND (UNIVERSAL) PRINCIPLES OF GRAMMAR</t>
  </si>
  <si>
    <t>BARREN WOMEN</t>
  </si>
  <si>
    <t>BASIC INCOME STUDIES</t>
  </si>
  <si>
    <t>BATTLE OF THE STANDARDS: MESSEN, ZAHLEN UND WIEGEN IN WESTEUROPA 1660-1914</t>
  </si>
  <si>
    <t>BAUEN ZWISCHEN POLIS UND IMPERIUM: STADTENTWICKLUNG UND URBANE LEBENSFORMEN AUF DER KAISERZEITLICHEN PELOPONNES</t>
  </si>
  <si>
    <t>BEITRAGE ZUR GESCHICHTE DER DEUTSCHEN SPRACHE UND LITERATUR</t>
  </si>
  <si>
    <t>BERNARD PALISSY: ARTISAN DES REFORMES ENTRE ART, SCIENCE ET FOI</t>
  </si>
  <si>
    <t>BETWEEN EAST AND SOUTH: SPACES OF INTERACTION IN THE GLOBALIZING ECONOMY OF THE COLD WAR</t>
  </si>
  <si>
    <t>BEYOND RECEPTION: RENAISSANCE HUMANISM AND THE TRANSFORMATION OF CLASSICAL ANTIQUITY</t>
  </si>
  <si>
    <t>BEYOND TOLERANCE: SCHLEIERMACHER ON FRIENDSHIP, SOCIABILITY, AND LIVED RELIGION</t>
  </si>
  <si>
    <t>BIBLIOTHEK FORSCHUNG UND PRAXIS</t>
  </si>
  <si>
    <t>BIG DATA SECURITY</t>
  </si>
  <si>
    <t>BIO-ALGORITHMS AND MED-SYSTEMS</t>
  </si>
  <si>
    <t>BIOCIDAL POLYMERS, 2ND EDITION</t>
  </si>
  <si>
    <t>BIODEGRADABLE COMPOSITES: MATERIALS, MANUFACTURING AND ENGINEERING</t>
  </si>
  <si>
    <t>BIOLOGICAL CHEMISTRY</t>
  </si>
  <si>
    <t>BIOMEDICAL ENGINEERING-BIOMEDIZINISCHE TECHNIK</t>
  </si>
  <si>
    <t>ENGINEERING, BIOMEDICAL;MEDICAL INFORMATICS</t>
  </si>
  <si>
    <t>BOTANICA MARINA</t>
  </si>
  <si>
    <t>BRITISH LEGATION IN PRAGUE: PERCEPTION OF CZECH-GERMAN RELATIONS IN CZECHOSLOVAKIA BETWEEN 1933 AND 1938</t>
  </si>
  <si>
    <t>BRITISHNESS: THE DEBATE ABOUT NATIONAL IDENTITY IN GREAT BRITAIN, 1967-2008</t>
  </si>
  <si>
    <t>BUCHGESCHICHTE: EINE EINFUHRUNG</t>
  </si>
  <si>
    <t>BUDDHISM AND MEDICINE IN JAPAN: A TOPICAL SURVEY (500-1600 CE) OF A COMPLEX RELATIONSHIP</t>
  </si>
  <si>
    <t>BUDDHISM AND THE DYNAMICS OF TRANSCULTURALITY: NEW APPROACHES</t>
  </si>
  <si>
    <t>BUREAUCRATIC FANATICS: MODERN LITERATURE AND THE PASSIONS OF RATIONALIZATION</t>
  </si>
  <si>
    <t>BUSINESS NEGOTIATIONS IN ELF FROM A CULTURAL LINGUISTIC PERSPECTIVE</t>
  </si>
  <si>
    <t>BYZANTINISCHE ZEITSCHRIFT</t>
  </si>
  <si>
    <t>CARBON-BASED SMART MATERIALS</t>
  </si>
  <si>
    <t>CASE REPORTS IN PERINATAL MEDICINE</t>
  </si>
  <si>
    <t>CELLULAR ENERGETICS</t>
  </si>
  <si>
    <t>CHARLES TAYLOR: EIN SAKULARES ZEITALTER</t>
  </si>
  <si>
    <t>CHEMICAL PRODUCT AND PROCESS MODELING</t>
  </si>
  <si>
    <t>CHEMISTRY OF NANOMATERIALS: VOL 1: METALLIC NANOMATERIALS (PT A)</t>
  </si>
  <si>
    <t>CHEMISTRY OF THE CLIMATE SYSTEM, VOL 1: FUNDAMENTALS AND PROCESSES, 3RD EDITION</t>
  </si>
  <si>
    <t>CHILDREN IN HOSPITALITY AND TOURISM</t>
  </si>
  <si>
    <t>CHINESE ARCHAEOLOGY</t>
  </si>
  <si>
    <t>CHINESE IMMIGRANTS IN EUROPE</t>
  </si>
  <si>
    <t>CHINESE SEMIOTIC STUDIES</t>
  </si>
  <si>
    <t>CHRISTENTUM IM FRUHEN EUROPA: DISKURSE - TENDENZEN - ENTSCHEIDUNGEN</t>
  </si>
  <si>
    <t>CIVILISING OFFENSIVE: SOCIAL AND EDUCATIONAL REFORM IN 19TH-CENTURY BELGIUM</t>
  </si>
  <si>
    <t>CLINICAL CHEMISTRY AND LABORATORY MEDICINE</t>
  </si>
  <si>
    <t>CLINICAL PATHOLOGY OF THE PLACENTA</t>
  </si>
  <si>
    <t>CLOTHING SACRED SCRIPTURES: BOOK ART AND BOOK RELIGION IN CHRISTIAN, ISLAMIC, AND JEWISH CULTURES</t>
  </si>
  <si>
    <t>COGNITIVE LINGUISTICS</t>
  </si>
  <si>
    <t>COMMUNICATIONS-EUROPEAN JOURNAL OF COMMUNICATION RESEARCH</t>
  </si>
  <si>
    <t>COMPLEX DIFFERENTIAL AND DIFFERENCE EQUATIONS</t>
  </si>
  <si>
    <t>COMPLEX MANIFOLDS</t>
  </si>
  <si>
    <t>COMPUTATIONAL METHODS IN APPLIED MATHEMATICS</t>
  </si>
  <si>
    <t>CONCEPTS AND METHODS FOR THE STUDY OF CHINESE RELIGIONS III: KEY CONCEPTS IN PRACTICE</t>
  </si>
  <si>
    <t>CONCRETE OPERATORS</t>
  </si>
  <si>
    <t>CONTEMPORARY POLISH ONTOLOGY</t>
  </si>
  <si>
    <t>CONVENTS AND NOVICES IN EARLY MODERN ENGLISH DRAMATIC WORKS</t>
  </si>
  <si>
    <t>COPTICA, GNOSTICA UND MANDAICA: SPRACHE, LITERATUR UND KUNST ALS MEDIEN INTERRELIGIOSER BEGEGNUNG(EN)</t>
  </si>
  <si>
    <t>CORPORATE GOVERNANCE IN SOUTH AFRICA</t>
  </si>
  <si>
    <t>CORPORATE GOVERNANCE OF BANKS IN LIBYA</t>
  </si>
  <si>
    <t>CORPUS LINGUISTICS AND LINGUISTIC THEORY</t>
  </si>
  <si>
    <t>CORPUS LINGUISTICS, CONTEXT AND CULTURE</t>
  </si>
  <si>
    <t>CORROSION REVIEWS</t>
  </si>
  <si>
    <t>CROWDFUNDING WITH ENHANCED REPUTATION MONITORING MECHANISM (FAME)</t>
  </si>
  <si>
    <t>CRYSTAL GROWTH OF INTERMETALLICS</t>
  </si>
  <si>
    <t>CULTURE-BEARING WOMEN</t>
  </si>
  <si>
    <t>CURRENT APPROACHES TO METAPHOR ANALYSIS IN DISCOURSE</t>
  </si>
  <si>
    <t>CURRENT APPROACHES TO SYNTAX: A COMPARATIVE HANDBOOK</t>
  </si>
  <si>
    <t>CURVED AND LAYERED STRUCTURES</t>
  </si>
  <si>
    <t>DARWIN'S CORALS: A NEW MODEL OF EVOLUTION AND THE TRADITION OF NATURAL HISTORY</t>
  </si>
  <si>
    <t>DEEP LEARNING: RESEARCH AND APPLICATIONS</t>
  </si>
  <si>
    <t>DEMONSTRATIO MATHEMATICA</t>
  </si>
  <si>
    <t>DENSITY FUNCTIONAL THEORY: ADVANCES IN APPLICATIONS</t>
  </si>
  <si>
    <t>DEPENDENCE MODELING</t>
  </si>
  <si>
    <t>DES PARLERS D'OIL A LA FRANCOPHONIE: CONTACT, VARIATION ET CHANGEMENT LINGUISTIQUES</t>
  </si>
  <si>
    <t>DEUTSCHE ZEITSCHRIFT FUR PHILOSOPHIE</t>
  </si>
  <si>
    <t>DIAGNOSIS</t>
  </si>
  <si>
    <t>DIALECTOLOGIA ET GEOLINGUISTICA</t>
  </si>
  <si>
    <t>DISCOVERY IN HASTE: ENGLISH MEDICAL DICTIONARIES AND LEXICOGRAPHERS 1547 TO 1796</t>
  </si>
  <si>
    <t>DISCREPANCY THEORY</t>
  </si>
  <si>
    <t>DISCRETE MATHEMATICS AND APPLICATIONS</t>
  </si>
  <si>
    <t>DIVINING GOSPEL</t>
  </si>
  <si>
    <t>DRESS AND CULTURAL DIFFERENCE IN EARLY MODERN EUROPE</t>
  </si>
  <si>
    <t>DUTCH CARTESIANISM AND THE BIRTH OF PHILOSOPHY OF SCIENCE: FROM REGIUS TO 'S GRAVESANDE</t>
  </si>
  <si>
    <t>EARLY RECEPTION OF THE BOOK OF ISAIAH</t>
  </si>
  <si>
    <t>EAST CENTRAL EUROPEAN MIGRATIONS DURING THE COLD WAR: A HANDBOOK</t>
  </si>
  <si>
    <t>ECONOMICS-THE OPEN ACCESS OPEN-ASSESSMENT E-JOURNAL</t>
  </si>
  <si>
    <t>ECONOMISTS VOICE</t>
  </si>
  <si>
    <t>ECOPRENEURSHIP</t>
  </si>
  <si>
    <t>ELASTIC LIGHT SCATTERING SPECTROMETRY</t>
  </si>
  <si>
    <t>ELECTROCHEMICAL STORAGE MATERIALS: FROM CRYSTALLOGRAPHY TO MANUFACTURING TECHNOLOGY</t>
  </si>
  <si>
    <t>ELEMENTAL ANALYSIS: AN INTRODUCTION TO MODERN SPECTROMETRIC TECHNIQUES</t>
  </si>
  <si>
    <t>ELEMENTARY PARTICLE THEORY, VOL 2: QUANTUM ELECTRODYNAMICS</t>
  </si>
  <si>
    <t>ELEMENTARY PARTICLE THEORY, VOL 3: RELATIVISTIC QUANTUM DYNAMICS</t>
  </si>
  <si>
    <t>ELEMENTARY PARTICLE THEORY: VOL 1: QUANTUM MECHANICS</t>
  </si>
  <si>
    <t>ELFRIEDE JELINEK UND THOMAS BERNHARD: INTERTEXTUALITAT - KORRELATIONEN - KORRESPONDENZEN</t>
  </si>
  <si>
    <t>EMBRYO UND DIE MENSCHENWURDE: DER WANDEL DES MENSCHENWURDEBEGRIFFES IM KONTEXT BIOETHISCHER DEBATTEN</t>
  </si>
  <si>
    <t>ENDURING CHANGE: THE LABOR AND SOCIAL HISTORY OF ONE THIRD-FRONT INDUSTRIAL COMPLEX IN CHINA FROM THE 1960S TO THE PRESENT</t>
  </si>
  <si>
    <t>ENTANGLED EAST AND WEST: CULTURAL DIPLOMACY AND ARTISTIC INTERACTION DURING THE COLD WAR</t>
  </si>
  <si>
    <t>ENTREPRENEURSHIP RESEARCH JOURNAL</t>
  </si>
  <si>
    <t>ENTSTEHUNG GRIECHENLANDS</t>
  </si>
  <si>
    <t>ENVIRONMENTAL FUNCTIONAL NANOMATERIALS</t>
  </si>
  <si>
    <t>ENVISIONING WORLDS IN LATE ANTIQUE ART: NEW PERSPECTIVES ON ABSTRACTION AND SYMBOLISM IN LATE-ROMAN AND EARLY-BYZANTINE VISUAL CULTURE (C. 300-600)</t>
  </si>
  <si>
    <t>EPISCOPAL NETWORKS IN LATE ANTIQUITY: CONNECTION AND COMMUNICATION ACROSS BOUNDARIES</t>
  </si>
  <si>
    <t>E-POLYMERS</t>
  </si>
  <si>
    <t>ERNST CASSIRER IN SYSTEMATISCHEN BEZIEHUNGEN: ZUR KRITISCH-KOMMUNIKATIVEN BEDEUTUNG SEINER KULTURPHILOSOPHIE</t>
  </si>
  <si>
    <t>ESSAYS ON TYPOLOGY OF IRANIAN LANGUAGES</t>
  </si>
  <si>
    <t>ESSENTIAL METALS IN MEDICINE: THERAPEUTIC USE AND TOXICITY OF METAL IONS IN THE CLINIC</t>
  </si>
  <si>
    <t>ESTABLISHING VALUE: WEIGHT MEASURES IN EARLY MESOPOTAMIA</t>
  </si>
  <si>
    <t>ETYMOLOGY OF CHEMICAL NAMES: TRADITION AND CONVENIENCE VS. RATIONALITY IN CHEMICAL NOMENCLATURE</t>
  </si>
  <si>
    <t>EUROPEAN COMPANY AND FINANCIAL LAW REVIEW</t>
  </si>
  <si>
    <t>EUROPEAN JOURNAL OF APPLIED LINGUISTICS</t>
  </si>
  <si>
    <t>EUROPEAN JOURNAL OF SCANDINAVIAN STUDIES</t>
  </si>
  <si>
    <t>EVERYDAY NATIONALISM IN HUNGARY: 1789-1867</t>
  </si>
  <si>
    <t>EXPERIENCING ETHICS WITH STERNE AND MUSIL: A RELENTLESS CHARACTER CONSTRUCTION</t>
  </si>
  <si>
    <t>FACTIVE-REPORTED DISTINCTION IN ENGLISH</t>
  </si>
  <si>
    <t>FALLING FILMS IN DESALINATION: A COMPUTATIONAL APPROACH</t>
  </si>
  <si>
    <t>FALSCHE FREUNDE IM KALTEN KRIEG?: SOWJETISCHE FREUNDSCHAFTSGESELLSCHAFTEN IN WESTEUROPA ALS INSTRUMENTE UND AKTEURE DER CULTURAL DIPLOMACY</t>
  </si>
  <si>
    <t>FASCHISTINNEN VOR GERICHT: ITALIENS ABRECHNUNG MIT DER VERGANGENHEIT</t>
  </si>
  <si>
    <t>FEMINISTISCHE STUDIEN</t>
  </si>
  <si>
    <t>FICTIONAL DIMENSION OF THE SCHOOL SHOOTING DISCOURSE: APPROACHING THE INEXPLICABLE</t>
  </si>
  <si>
    <t>FICTIONALIZING HETERODOXY: VARIOUS USES OF KNOWLEDGE IN THE SPANISH WORLD FROM THE ARCHPRIEST OF HITA TO MATEO ALEMAN</t>
  </si>
  <si>
    <t>FINANCIALIZATION OF THE ECONOMY AND INCOME INEQUALITY IN SELECTED OIC AND OECD COUNTRIES: THE ROLE OF INSTITUTIONAL FACTORS</t>
  </si>
  <si>
    <t>FIRST CONGRESS OF GREEK MATHEMATICIANS</t>
  </si>
  <si>
    <t>FOLIA LINGUISTICA</t>
  </si>
  <si>
    <t>FOOD CONTAMINATION BY PACKAGING: MIGRATION OF CHEMICALS FROM FOOD CONTACT MATERIALS</t>
  </si>
  <si>
    <t>FORDERUNG DER DEUTSCHEN SPRACHE WELTWEIT: VORSCHLAGE, ANSATZE UND KONZEPTE</t>
  </si>
  <si>
    <t>FORSCHEN FUR DEN WIRTSCHAFTSKRIEG: DAS KIELER INSTITUT FUR WELTWIRTSCHAFT IM NATIONALSOZIALISMUS</t>
  </si>
  <si>
    <t>FORUM MATHEMATICUM</t>
  </si>
  <si>
    <t>FORUM-A JOURNAL OF APPLIED RESEARCH IN CONTEMPORARY POLITICS</t>
  </si>
  <si>
    <t>FRANZ KAFKAS AKUSTISCHE WELTEN</t>
  </si>
  <si>
    <t>FRAUEN IN DER ARBEITSWELT 4.0: CHANCEN UND RISIKEN FUR DIE ERWERBSTATIGKEIT</t>
  </si>
  <si>
    <t>FREQUENZ</t>
  </si>
  <si>
    <t>FRIEDRICH HEBBELS ARBEIT AN SCHILLER: DIE SCHILLER-REZEPTION IN HEBBELS ASTHETIK UND DRAMATIK</t>
  </si>
  <si>
    <t>FRONTIERS OF NARRATIVE STUDIES</t>
  </si>
  <si>
    <t>FRUHE DRAMEN</t>
  </si>
  <si>
    <t>FURST WERDEN: RANGERHOHUNGEN IM 14. JAHRHUNDERT - DAS ROMISCH-DEUTSCHE REICH UND ENGLAND IM VERGLEICH</t>
  </si>
  <si>
    <t>GENDER DIFFERENCES IN TECHNOLOGY AND INNOVATION MANAGEMENT</t>
  </si>
  <si>
    <t>GENEALOGICAL KNOWLEDGE IN THE MAKING: TOOLS, PRACTICES, AND EVIDENCE IN EARLY MODERN EUROPE</t>
  </si>
  <si>
    <t>GENEALOGIES EPIQUES: LES FONCTIONS DE LA PARENTE ET LES FEMMES ANCETRES DANS LA POESIE EPIQUE GRECQUE ARCHAIQUE</t>
  </si>
  <si>
    <t>GENESI DEI POEMI OMERICI</t>
  </si>
  <si>
    <t>GEOMETRY OF INCOMPATIBLE DEFORMATIONS: DIFFERENTIAL GEOMETRY IN CONTINUUM MECHANICS</t>
  </si>
  <si>
    <t>GEORGIAN MATHEMATICAL JOURNAL</t>
  </si>
  <si>
    <t>GERMAN ECONOMIC REVIEW</t>
  </si>
  <si>
    <t>GESTURES WE LIVE BY: THE PRAGMATICS OF EMBLEMATIC GESTURES</t>
  </si>
  <si>
    <t>GIAMBATTISTA VICO - POETISCHE CHARAKTERE</t>
  </si>
  <si>
    <t>GLOBAL ACTION ON SCHOOL LIBRARY EDUCATION AND TRAINING</t>
  </si>
  <si>
    <t>GOETHE'S FAUST AND THE DIVAN OF HAFIZ: BODY AND SOUL IN PURSUIT OF KNOWLEDGE AND BEAUTY</t>
  </si>
  <si>
    <t>GOLD IN DER EUROPAISCHEN HELDENSAGE</t>
  </si>
  <si>
    <t>GRAMMATICAL RECONSTRUCTION</t>
  </si>
  <si>
    <t>GREEN CHEMISTRY EDUCATION: RECENT DEVELOPMENTS</t>
  </si>
  <si>
    <t>GREEN PROCESSING AND SYNTHESIS</t>
  </si>
  <si>
    <t>CHEMISTRY, MULTIDISCIPLINARY;ENGINEERING, CHEMICAL;GREEN &amp; SUSTAINABLE SCIENCE &amp; TECHNOLOGY</t>
  </si>
  <si>
    <t>GRIECHISCHE KLEINEPIK: GRIECHISCH-DEUTSCH</t>
  </si>
  <si>
    <t>GRUNDFRAGEN DER LYRIKOLOGIE 1: LYRISCHES ICH, TEXTSUBJEKT, SPRECHER?</t>
  </si>
  <si>
    <t>HANDBOOK OF ANALYTICAL STUDIES IN ISLAMIC FINANCE AND ECONOMICS</t>
  </si>
  <si>
    <t>HANDBOOK OF AUTOBIOGRAPHY/AUTOFICTION, VOLS I-III</t>
  </si>
  <si>
    <t>HANDBOOK OF ENGLISH RENAISSANCE LITERATURE</t>
  </si>
  <si>
    <t>HANDBOOK OF ETHICS OF ISLAMIC ECONOMICS AND FINANCE</t>
  </si>
  <si>
    <t>HANDBUCH GESCHICHTE DER SKLAVEREI: EINE GLOBALGESCHICHTE VON DEN ANFANGEN BIS ZUR GEGENWART, BD 1 UND 2, 2., AUFLAGE</t>
  </si>
  <si>
    <t>HANDELN DES ANDEREN: PIKARISCHER ROMAN UND OKONOMIE IM 17. JAHRHUNDERT</t>
  </si>
  <si>
    <t>HAUPTWEG UND NEBENWEGE: STUDIEN ZU LESSINGS HAMBURGISCHER DRAMATURGIE</t>
  </si>
  <si>
    <t>HEROISCHE MORAL DES NIHILISMUS: SCHILLER UND ALFIERI</t>
  </si>
  <si>
    <t>HETEROCYCLIC COMMUNICATIONS</t>
  </si>
  <si>
    <t>HETEROGENEOUS CATALYTIC REDOX REACTIONS: FUNDAMENTALS AND APPLICATIONS</t>
  </si>
  <si>
    <t>HIGH TEMPERATURE MATERIALS AND PROCESSES</t>
  </si>
  <si>
    <t>HIGH-PERFORMANCE PHTHALONITRILE RESINS: CHALLENGES AND ENGINEERING APPLICATIONS</t>
  </si>
  <si>
    <t>HIKING IN EUROPEAN MOUNTAINS: TRENDS AND HORIZONS</t>
  </si>
  <si>
    <t>HISTORISCHE ZEITSCHRIFT</t>
  </si>
  <si>
    <t>HOLOCAUST ENTKOMMEN: POLNISCHE JUDEN IN DER SOWJETUNION, 1939-1946</t>
  </si>
  <si>
    <t>HOLZFORSCHUNG</t>
  </si>
  <si>
    <t>HOMILETICS: PRINCIPLES AND PATTERNS OF REASONING</t>
  </si>
  <si>
    <t>HOMOSEXUELLE, SEILSCHAFTEN, VERRAT: EIN TRANSNATIONALES STEREOTYP IM 20. JAHRHUNDERT</t>
  </si>
  <si>
    <t>HORMONE MOLECULAR BIOLOGY AND CLINICAL INVESTIGATION</t>
  </si>
  <si>
    <t>HOST OR PARASITE?: MYTHOGRAPHERS AND THEIR CONTEMPORARIES IN THE CLASSICAL AND HELLENISTIC PERIODS</t>
  </si>
  <si>
    <t>HTM-JOURNAL OF HEAT TREATMENT AND MATERIALS</t>
  </si>
  <si>
    <t>HUMAN AFFAIRS-POSTDISCIPLINARY HUMANITIES &amp; SOCIAL SCIENCES QUARTERLY</t>
  </si>
  <si>
    <t>HUMAN AND TECHNOLOGICAL PROGRESS TOWARDS THE SOCIO-ECONOMIC PARADIGM OF THE FUTURE</t>
  </si>
  <si>
    <t>HUMAN AND TECHNOLOGICAL PROGRESS TOWARDS THE SOCIO-ECONOMIC PARADIGM OF THE FUTURE, PT 1</t>
  </si>
  <si>
    <t>HUMAN AND TECHNOLOGICAL PROGRESS TOWARDS THE SOCIO-ECONOMIC PARADIGM OF THE FUTURE, PT II</t>
  </si>
  <si>
    <t>HUMAN UNDERSTANDING AS PROBLEM</t>
  </si>
  <si>
    <t>HUMOR-INTERNATIONAL JOURNAL OF HUMOR RESEARCH</t>
  </si>
  <si>
    <t>LANGUAGE &amp; LINGUISTICS;PSYCHOLOGY;PSYCHOLOGY, MULTIDISCIPLINARY</t>
  </si>
  <si>
    <t>HYDROGEN STORAGE: BASED ON HYDROGENATION AND DEHYDROGENATION REACTIONS OF SMALL MOLECULES</t>
  </si>
  <si>
    <t>IBEROROMANIA</t>
  </si>
  <si>
    <t>ICL JOURNAL-VIENNA JOURNAL ON INTERNATIONAL CONSTITUTIONAL LAW</t>
  </si>
  <si>
    <t>IMPIOUS DOGS, HAUGHTY FOXES AND EXQUISITE FISH: EVALUATIVE PERCEPTION AND INTERPRETATION OF ANIMALS IN ANCIENT AND MEDIEVAL MEDITERRANEAN THOUGHT</t>
  </si>
  <si>
    <t>INDIVIDUUM UND GESELLSCHAFT BEI WILHELM RAABE: BURGERLICHE DEVIANZ IN ABU TELFAN, STOPFKUCHEN UND DIE AKTEN DES VOGELSANGS</t>
  </si>
  <si>
    <t>INDOGERMANISCHE FORSCHUNGEN</t>
  </si>
  <si>
    <t>INDUSTRIAL BIOTECHNOLOGY: PLANT SYSTEMS, RESOURCES AND PRODUCTS</t>
  </si>
  <si>
    <t>INFORMATION-WISSENSCHAFT UND PRAXIS</t>
  </si>
  <si>
    <t>INNOVATING IN THE OPEN LAB</t>
  </si>
  <si>
    <t>INNOVATIVE SURGICAL SCIENCES</t>
  </si>
  <si>
    <t>INORGANIC AND ORGANOMETALLIC POLYMERS</t>
  </si>
  <si>
    <t>INSCRIPTIONS OF THE AULIKARAS AND THEIR ASSOCIATES</t>
  </si>
  <si>
    <t>INSUBORDINATION: THEORETICAL AND EMPIRICAL ISSUES</t>
  </si>
  <si>
    <t>INTELLIGENT DECISION SUPPORT SYSTEMS: APPLICATIONS IN SIGNAL PROCESSING</t>
  </si>
  <si>
    <t>INTELLIGENT MULTIMEDIA DATA ANALYSIS</t>
  </si>
  <si>
    <t>INTERCULTURAL PRAGMATICS</t>
  </si>
  <si>
    <t>INTERNATIONAL AND COMPARATIVE LIBRARIANSHIP: CONCEPTS AND METHODS FOR GLOBAL STUDIES</t>
  </si>
  <si>
    <t>INTERNATIONAL JOURNAL OF BIOSTATISTICS</t>
  </si>
  <si>
    <t>INTERNATIONAL JOURNAL OF CHEMICAL REACTOR ENGINEERING</t>
  </si>
  <si>
    <t>INTERNATIONAL JOURNAL OF EMERGING ELECTRIC POWER SYSTEMS</t>
  </si>
  <si>
    <t>INTERNATIONAL JOURNAL OF FOOD ENGINEERING</t>
  </si>
  <si>
    <t>INTERNATIONAL JOURNAL OF LEGAL DISCOURSE</t>
  </si>
  <si>
    <t>INTERNATIONAL JOURNAL OF MATERIALS RESEARCH</t>
  </si>
  <si>
    <t>INTERNATIONAL JOURNAL OF NONLINEAR SCIENCES AND NUMERICAL SIMULATION</t>
  </si>
  <si>
    <t>ENGINEERING, MULTIDISCIPLINARY;MATHEMATICS, APPLIED;MECHANICS;PHYSICS, MATHEMATICAL</t>
  </si>
  <si>
    <t>INTERNATIONAL JOURNAL OF PRACTICAL THEOLOGY</t>
  </si>
  <si>
    <t>INTERNATIONAL JOURNAL OF TURBO &amp; JET-ENGINES</t>
  </si>
  <si>
    <t>INTERNATIONAL LABOUR ORGANIZATION</t>
  </si>
  <si>
    <t>INTERNATIONAL POLYMER PROCESSING</t>
  </si>
  <si>
    <t>INTERNATIONAL PUBLIC HISTORY</t>
  </si>
  <si>
    <t>INTERNATIONALE GERECHTIGKEIT UND INSTITUTIONELLE VERANTWORTUNG</t>
  </si>
  <si>
    <t>INTERNATIONALES ARCHIV FUR SOZIALGESCHICHTE DER DEUTSCHEN LITERATUR</t>
  </si>
  <si>
    <t>INTERTEXTUAL EXPLORATIONS IN DEUTEROCANONICAL AND COGNATE LITERATURE</t>
  </si>
  <si>
    <t>INVARIANT DIFFERENTIAL OPERATORS, VOL 4: ADS/CFT, (SUPER-)VIRASORO, AFFINE (SUPER-)ALGEBRAS</t>
  </si>
  <si>
    <t>ION-ATOM COLLISIONS: THE FEW-BODY PROBLEM IN DYNAMIC SYSTEMS</t>
  </si>
  <si>
    <t>IONIC LIQUIDS: SYNTHESIS, PROPERTIES, TECHNOLOGIES AND APPLICATIONS</t>
  </si>
  <si>
    <t>IRAL-INTERNATIONAL REVIEW OF APPLIED LINGUISTICS IN LANGUAGE TEACHING</t>
  </si>
  <si>
    <t>ISLAM-ZEITSCHRIFT FUR GESCHICHTE UND KULTUR DES ISLAMISCHEN ORIENTS</t>
  </si>
  <si>
    <t>IT-INFORMATION TECHNOLOGY</t>
  </si>
  <si>
    <t>JAHRBUCHER FUR NATIONALOKONOMIE UND STATISTIK</t>
  </si>
  <si>
    <t>JEWS AND MUSLIMS IN CONTEMPORARY SPAIN: REDEFINING NATIONAL BOUNDARIES</t>
  </si>
  <si>
    <t>JOURNAL FOR THE HISTORY OF MODERN THEOLOGY-ZEITSCHRIFT FUR NEUERE THEOLOGIEGESCHICHTE</t>
  </si>
  <si>
    <t>JOURNAL FUR DIE REINE UND ANGEWANDTE MATHEMATIK</t>
  </si>
  <si>
    <t>JOURNAL OF AFRICAN LANGUAGES AND LINGUISTICS</t>
  </si>
  <si>
    <t>JOURNAL OF APPLIED ANALYSIS</t>
  </si>
  <si>
    <t>JOURNAL OF APPLIED GEODESY</t>
  </si>
  <si>
    <t>JOURNAL OF CAUSAL INFERENCE</t>
  </si>
  <si>
    <t>JOURNAL OF CONTEMPORARY DRAMA IN ENGLISH</t>
  </si>
  <si>
    <t>JOURNAL OF ENGLISH AS A LINGUA FRANCA</t>
  </si>
  <si>
    <t>JOURNAL OF GEODETIC SCIENCE</t>
  </si>
  <si>
    <t>JOURNAL OF GROUP THEORY</t>
  </si>
  <si>
    <t>JOURNAL OF HISTORICAL SOCIOLINGUISTICS</t>
  </si>
  <si>
    <t>JOURNAL OF HOMELAND SECURITY AND EMERGENCY MANAGEMENT</t>
  </si>
  <si>
    <t>JOURNAL OF INTEGRATIVE BIOINFORMATICS</t>
  </si>
  <si>
    <t>JOURNAL OF INTELLIGENT SYSTEMS</t>
  </si>
  <si>
    <t>JOURNAL OF INVERSE AND ILL-POSED PROBLEMS</t>
  </si>
  <si>
    <t>JOURNAL OF LABORATORY MEDICINE</t>
  </si>
  <si>
    <t>JOURNAL OF LATIN LINGUISTICS</t>
  </si>
  <si>
    <t>CLASSICS;LANGUAGE &amp; LINGUISTICS;LINGUISTICS</t>
  </si>
  <si>
    <t>JOURNAL OF LITERARY SEMANTICS</t>
  </si>
  <si>
    <t>JOURNAL OF LITERARY THEORY</t>
  </si>
  <si>
    <t>JOURNAL OF MATHEMATICAL CRYPTOLOGY</t>
  </si>
  <si>
    <t>JOURNAL OF NON-EQUILIBRIUM THERMODYNAMICS</t>
  </si>
  <si>
    <t>JOURNAL OF NUMERICAL MATHEMATICS</t>
  </si>
  <si>
    <t>JOURNAL OF PEDIATRIC ENDOCRINOLOGY &amp; METABOLISM</t>
  </si>
  <si>
    <t>JOURNAL OF PERINATAL MEDICINE</t>
  </si>
  <si>
    <t>JOURNAL OF POLITENESS RESEARCH-LANGUAGE BEHAVIOUR CULTURE</t>
  </si>
  <si>
    <t>JOURNAL OF POLYMER ENGINEERING</t>
  </si>
  <si>
    <t>JOURNAL OF QUANTITATIVE ANALYSIS IN SPORTS</t>
  </si>
  <si>
    <t>JOURNAL OF THE MECHANICAL BEHAVIOR OF MATERIALS</t>
  </si>
  <si>
    <t>JOURNAL OF TIME SERIES ECONOMETRICS</t>
  </si>
  <si>
    <t>JUDEN UND NICHTJUDEN NACH DER SHOAH: BEGEGNUNGEN IN DEUTSCHLAND</t>
  </si>
  <si>
    <t>JUDISCHE GESCHICHTE IN BAYERN: VON DEN ANFANGEN BIS ZUR GEGENWART</t>
  </si>
  <si>
    <t>JUDISCHER WIDERSTAND IM US-AMERIKANISCHEN KINO: VOM NUTZEN DER FILMFIKTION FUR DIE GESCHICHTSWISSENSCHAFT</t>
  </si>
  <si>
    <t>KANT YEARBOOK</t>
  </si>
  <si>
    <t>KANT'S DEDUCTION FROM APPERCEPTION: AN ESSAY ON THE TRANSCENDENTAL DEDUCTION OF THE CATEGORIES, 2ND EDITION</t>
  </si>
  <si>
    <t>KANTS ETHISCHER AUTONOMIEBEGRIFF: EINE GENETISCHE REKONSTRUKTION VON 1762 BIS 1785</t>
  </si>
  <si>
    <t>KANT-STUDIEN</t>
  </si>
  <si>
    <t>KERNTECHNIK</t>
  </si>
  <si>
    <t>KINDLICHE FUSS</t>
  </si>
  <si>
    <t>KLEINE SCHRIFTEN 1: ARBEITEN ZUR THEORETISCHEN PHILOSOPHIE KANTS</t>
  </si>
  <si>
    <t>KOMMUNIKATION IM KONFLIKT: KONIG ERIK VII. VON DANEMARK UND DIE STADTE IM SUDLICHEN OSTSEERAUM (1423-1435)</t>
  </si>
  <si>
    <t>KREATIVE PRAKTIKEN DES LITERARISCHEN UBERSETZENS UM 1800: UBERSETZUNGSHISTORISCHE UND LITERATURWISSENSCHAFTLICHE STUDIEN</t>
  </si>
  <si>
    <t>KRIEG UND KUNST IM ANTIKEN GRIECHENLAND UND ROM: VIER TRIEBKRAFTE KRIEGERISCHER GEWALT: HELDENTUM, IDENTITAT, HERRSCHAFT, IDEOLOGIE</t>
  </si>
  <si>
    <t>KRIEG UND REVOLUTION IN DER KARIBIK: DIE KLEINEN ANTILLEN, 1789-1815</t>
  </si>
  <si>
    <t>KULTUREN DES RISIKOS IM MITTELALTER UND IN DER FRUHEN NEUZEIT</t>
  </si>
  <si>
    <t>LABORING ALONG: INDUSTRIAL WORKERS AND THE MAKING OF POSTWAR ROMANIA</t>
  </si>
  <si>
    <t>LANDSCAPE'S REVENGE: THE ECOLOGY OF FAILURE IN ROBERT WALSER AND BERNARDO CARVALHO</t>
  </si>
  <si>
    <t>LANGUAGE LEARNING IN HIGHER EDUCATION</t>
  </si>
  <si>
    <t>LANGUAGE POLICY AND THE INTERNATIONALIZATION OF UNIVERSITIES: A FOCUS ON ESTONIAN HIGHER EDUCATION</t>
  </si>
  <si>
    <t>LANGUAGE SITUATION IN CHINA, VOL 5</t>
  </si>
  <si>
    <t>LANGUAGES AND LINGUISTICS OF WESTERN ASIA: AN AREAL PERSPECTIVE</t>
  </si>
  <si>
    <t>LAST DAYS OF THE KINGDOM OF ISRAEL</t>
  </si>
  <si>
    <t>LATEX DIPPING: SCIENCE AND TECHNOLOGY, 2ND EDITION</t>
  </si>
  <si>
    <t>LAW AND DEVELOPMENT REVIEW</t>
  </si>
  <si>
    <t>LAW AND THE HUMANITIES: CULTURAL PERSPECTIVES</t>
  </si>
  <si>
    <t>LEXICOGRAPHICA</t>
  </si>
  <si>
    <t>LIBRI-INTERNATIONAL JOURNAL OF LIBRARIES AND INFORMATION STUDIES</t>
  </si>
  <si>
    <t>LIE GROUP MACHINE LEARNING</t>
  </si>
  <si>
    <t>LINGUISTIC HERITAGE OF COLONIAL PRACTICE</t>
  </si>
  <si>
    <t>LINGUISTIC REVIEW</t>
  </si>
  <si>
    <t>LINGUISTIC TYPOLOGY</t>
  </si>
  <si>
    <t>LINGUISTICS VANGUARD</t>
  </si>
  <si>
    <t>LINGUISTIK DER LITOTES IM DEUTSCHEN: SYNTAX, SEMANTIK UND PRAGMATIK EINER NICHT UNINTERESSANTEN REDEFIGUR</t>
  </si>
  <si>
    <t>LINGUISTISCHE KULTURANALYSE</t>
  </si>
  <si>
    <t>LITERARISCHE FURSPRACHE BEI FRANZ KAFKA: RHETORIK UND POETIK</t>
  </si>
  <si>
    <t>LITTERATURE FRANCAISE ET SAVOIRS BIOLOGIQUES AU XIXE SIECLE: TRADUCTION, TRANSMISSION, TRANSPOSITION</t>
  </si>
  <si>
    <t>LUCIANO DI SAMOSATA, LA NAVE O LE PREGHIERE: INTRODUZIONE, TRADUZIONE E COMMENTO</t>
  </si>
  <si>
    <t>LUKE/ACTS AND THE END OF HISTORY</t>
  </si>
  <si>
    <t>MACHINE LEARNING APPLICATIONS: EMERGING TRENDS</t>
  </si>
  <si>
    <t>MACHINE LEARNING FOR BIG DATA ANALYSIS</t>
  </si>
  <si>
    <t>MAGIC IN APULEIUS' APOLOGIA: UNDERSTANDING THE CHARGES AND THE FORENSIC STRATEGIES IN APULEIUS' SPEECH</t>
  </si>
  <si>
    <t>MAIN GROUP METAL CHEMISTRY</t>
  </si>
  <si>
    <t>MAKING AND RETHINKING THE RENAISSANCE: BETWEEN GREEK AND LATIN IN 15TH-16TH CENTURY EUROPE</t>
  </si>
  <si>
    <t>MANNLICHKEIT UND SOZIALE ORDNUNG BEI GOTTFRIED KELLER: STUDIEN ZU GESCHLECHT UND REALISMUS</t>
  </si>
  <si>
    <t>MANY VOICES OF EUROPE: MOBILITY AND MIGRATION IN CONTEMPORARY EUROPE</t>
  </si>
  <si>
    <t>MARKTMACHT UND POLITIK: DAS INTERNATIONALE KARTELL DER OLGESELLSCHAFTEN 1960-1975</t>
  </si>
  <si>
    <t>MASORA ON SCRIPTURE AND ITS METHODS</t>
  </si>
  <si>
    <t>MASTERS AND NATIVES: DIGGING THE OTHERS' PAST</t>
  </si>
  <si>
    <t>MATERIALS TESTING</t>
  </si>
  <si>
    <t>MATHEMATICA SLOVACA</t>
  </si>
  <si>
    <t>MEDIZINISCHE GENETIK</t>
  </si>
  <si>
    <t>MEMBRANE ENGINEERING</t>
  </si>
  <si>
    <t>METAPHOR IN FOREIGN LANGUAGE INSTRUCTION</t>
  </si>
  <si>
    <t>METAPHYSICA-INTERNATIONAL JOURNAL FOR ONTOLOGY &amp; METAPHYSICS</t>
  </si>
  <si>
    <t>MICAH IN ANCIENT CHRISTIANITY: RECEPTION AND INTERPRETATION</t>
  </si>
  <si>
    <t>MIGRATING MERCHANTS: TRADE, NATION, AND RELIGION IN SEVENTEENTH-CENTURY HAMBURG AND PORTUGAL</t>
  </si>
  <si>
    <t>MILITARGESCHICHTLICHE ZEITSCHRIFT</t>
  </si>
  <si>
    <t>MINERAL BUILDING TRADITIONS IN THE HIMALAYAS</t>
  </si>
  <si>
    <t>MISCELLANEOUS INVERTEBRATES</t>
  </si>
  <si>
    <t>MITTELEUROPA DENKEN: INTELLEKTUELLE, IDENTITATEN UND IDEEN: DER KULTURRAUM MITTELEUROPA IM 20. UND 21. JAHRHUNDERT</t>
  </si>
  <si>
    <t>MODERNES MITTELALTER: MEDIAVALISMUS IM WERK STEFAN GEORGES</t>
  </si>
  <si>
    <t>MOLECULAR SYMMETRY AND GROUP THEORY: APPROACHES IN SPECTROSCOPY AND CHEMICAL REACTIONS</t>
  </si>
  <si>
    <t>MONATSSCHRIFT FUR KRIMINOLOGIE UND STRAFRECHTSREFORM</t>
  </si>
  <si>
    <t>MONSTER ALS MEDIEN LITERARISCHER SELBSTREFLEXION: UNTERSUCHUNGEN ZU HARTMANNS VON AUE IWEIN, HEINRICHS VON DEM TURLIN CRONE UND JOHANNS VON WURZBURG WILHELM VON OSTERREICH</t>
  </si>
  <si>
    <t>MONSTERS AND MONSTROSITY: FROM THE CANON TO THE ANTI-CANON: LITERARY AND JURIDICAL SUBVERSIONS</t>
  </si>
  <si>
    <t>MONTE CARLO METHODS AND APPLICATIONS</t>
  </si>
  <si>
    <t>MORAL PHILOSOPHY AND POLITICS</t>
  </si>
  <si>
    <t>ETHICS;PHILOSOPHY;POLITICAL SCIENCE</t>
  </si>
  <si>
    <t>MOVEMENT AND TIME IN THE CYBERWORLD: QUESTIONING THE DIGITAL CAST OF BEING</t>
  </si>
  <si>
    <t>MULTIDISCIPLINARY PERSPECTIVES ON MULTILINGUALISM: THE FUNDAMENTALS</t>
  </si>
  <si>
    <t>MULTILINGUA-JOURNAL OF CROSS-CULTURAL AND INTERLANGUAGE COMMUNICATION</t>
  </si>
  <si>
    <t>MULTIMODALITY IN CHINESE INTERACTION</t>
  </si>
  <si>
    <t>MURRINHPATHA MORPHOLOGY AND PHONOLOGY</t>
  </si>
  <si>
    <t>MYTHISCHES ERZAHLEN BEI HERMANN HESSE UND THOMAS MANN: LITERARISCHE UND PHILOSOPHISCHE ANALYSEN ZU MYTHOS UND RATIONALITAT</t>
  </si>
  <si>
    <t>MYTHOS DES FAUSTISCHEN TEUFELSPAKTS: GESCHICHTE, LEGENDE, LITERATUR</t>
  </si>
  <si>
    <t>NANNOMECOPTERA AND NEOMECOPTERA</t>
  </si>
  <si>
    <t>NANOMATERIALS SAFETY: TOXICITY AND HEALTH HAZARDS</t>
  </si>
  <si>
    <t>NANOMATERIALS, VOL 1: ELECTRONIC PROPERTIES</t>
  </si>
  <si>
    <t>NANOPHOTONICS</t>
  </si>
  <si>
    <t>MATERIALS SCIENCE, MULTIDISCIPLINARY;NANOSCIENCE &amp; NANOTECHNOLOGY;OPTICS;PHYSICS, APPLIED</t>
  </si>
  <si>
    <t>NANOTECHNOLOGY REVIEWS</t>
  </si>
  <si>
    <t>NARKOPROSA: DARSTELLUNGSPARADIGMEN UND ERZAHLERISCHE FUNKTIONEN IN DER LATEINAMERIKANISCHEN LITERATUR ZUM DROGENHANDEL</t>
  </si>
  <si>
    <t>NARRATIVES OF ANNIHILATION, CONFINEMENT, AND SURVIVAL: CAMP LITERATURE IN A TRANSNATIONAL PERSPECTIVE</t>
  </si>
  <si>
    <t>NATIONALE IDENTITATSKONSTRUKTIONEN IN ARGENTINIEN: PRESSEDISKURSE IN ZEITEN DER KRISE</t>
  </si>
  <si>
    <t>NEUE ARMUT, EXKLUSION, PREKARITAT: DEBATTEN UM ARMUT IN FRANKREICH UND DER BUNDESREPUBLIK DEUTSCHLAND, 1970-1990</t>
  </si>
  <si>
    <t>NEUE ZEITSCHRIFT FUR SYSTEMATISCHE THEOLOGIE UND RELIGIONSPHILOSOPHIE</t>
  </si>
  <si>
    <t>NEW APPROACHES IN DEMOTIC STUDIES</t>
  </si>
  <si>
    <t>NEW COSMOPOLITANISMS, RACE, AND ETHNICITY: CULTURAL PERSPECTIVES</t>
  </si>
  <si>
    <t>NEW GLOBAL STUDIES</t>
  </si>
  <si>
    <t>NEW TESTAMENT IN ANTIQUITY AND BYZANTIUM</t>
  </si>
  <si>
    <t>NIETZSCHE, RELIGION, AND MOOD</t>
  </si>
  <si>
    <t>NIETZSCHE'S PRAGMATISM: A STUDY ON PERSPECTIVAL THOUGHT</t>
  </si>
  <si>
    <t>NIETZSCHE-STUDIEN: INTERNATIONALES JAHRBUCH FUR DIE NIETZSCHE-FORSCHUNG, BAND 48, 2019</t>
  </si>
  <si>
    <t>NIGERIAN ENGLISH</t>
  </si>
  <si>
    <t>NOISE MAPPING</t>
  </si>
  <si>
    <t>NON-LEXICAL PRAGMATICS: TIME, CAUSALITY AND LOGICAL WORDS</t>
  </si>
  <si>
    <t>NONLINEAR ENGINEERING - MODELING AND APPLICATION</t>
  </si>
  <si>
    <t>ENGINEERING, MECHANICAL;MATHEMATICS, INTERDISCIPLINARY APPLICATIONS</t>
  </si>
  <si>
    <t>NONPROFIT POLICY FORUM</t>
  </si>
  <si>
    <t>NORDIC PULP &amp; PAPER RESEARCH JOURNAL</t>
  </si>
  <si>
    <t>NS-VERGLEICHE UND NS-METAPHERN: KORPUSLINGUISTISCHE PERSPEKTIVEN AUF KONZEPTUELLE, STRUKTURELLE UND FUNKTIONALE CHARAKTERISTIKA</t>
  </si>
  <si>
    <t>NULL SUBJECTS IN ENGLISHES: A COMPARISON OF BRITISH ENGLISH AND ASIAN ENGLISHES</t>
  </si>
  <si>
    <t>OFFENE DIALEKTIK: POETISCHE FORM UND GESCHICHTSDENKEN IM WERK VON OCTAVIO PAZ</t>
  </si>
  <si>
    <t>OFFENTLICHE VERNUNFT? DIE WISSENSCHAFT IN DER DEMOKRATIE</t>
  </si>
  <si>
    <t>OLOF RUDBECK DER JUNGERE UND DIE SPRACHEN DES NORDENS: ZWISCHEN GOTIZISMUS UND ORTHODOXIE</t>
  </si>
  <si>
    <t>OPEN AGRICULTURE</t>
  </si>
  <si>
    <t>OPEN ARCHAEOLOGY</t>
  </si>
  <si>
    <t>OPEN ASTRONOMY</t>
  </si>
  <si>
    <t>OPEN CHEMISTRY</t>
  </si>
  <si>
    <t>OPEN COMPUTER SCIENCE</t>
  </si>
  <si>
    <t>OPEN CULTURAL STUDIES</t>
  </si>
  <si>
    <t>OPEN ENGINEERING</t>
  </si>
  <si>
    <t>OPEN GEOSCIENCES</t>
  </si>
  <si>
    <t>OPEN LIFE SCIENCES</t>
  </si>
  <si>
    <t>OPEN LINGUISTICS</t>
  </si>
  <si>
    <t>OPEN MATHEMATICS</t>
  </si>
  <si>
    <t>OPEN MEDICINE</t>
  </si>
  <si>
    <t>OPEN PHILOSOPHY</t>
  </si>
  <si>
    <t>OPEN PHYSICS</t>
  </si>
  <si>
    <t>OPEN THEOLOGY</t>
  </si>
  <si>
    <t>OPPOSITES ATTRACT</t>
  </si>
  <si>
    <t>ORACLE BONE INSCRIPTIONS FROM HUAYUANZHUANG EAST</t>
  </si>
  <si>
    <t>ORIENTIERUNGSMODELLE UND DIGITALISIERUNG: KOMMUNIKATIONSPROZESSE IM WANDEL</t>
  </si>
  <si>
    <t>OVERTOURISM: ISSUES, REALITIES AND SOLUTIONS</t>
  </si>
  <si>
    <t>PALLIATIVE CARE CONVERSATIONS: CLINICAL AND APPLIED LINGUISTIC PERSPECTIVES</t>
  </si>
  <si>
    <t>PATIENT GRISELDA MYTH: LOOKING AT LATE MEDIEVAL AND EARLY MODERN EUROPEAN LITERATURE</t>
  </si>
  <si>
    <t>PEACE ECONOMICS PEACE SCIENCE AND PUBLIC POLICY</t>
  </si>
  <si>
    <t>PERIODIC DIFFERENTIAL EQUATIONS IN THE PLANE: A TOPOLOGICAL PERSPECTIVE</t>
  </si>
  <si>
    <t>PHASE-FIELD CRYSTALS: FAST INTERFACE DYNAMICS</t>
  </si>
  <si>
    <t>PHILOLOGUS</t>
  </si>
  <si>
    <t>PHILOSOPHICAL INSIGHTS INTO PRAGMATICS</t>
  </si>
  <si>
    <t>PHILOSOPHY AND JURISPRUDENCE IN THE ISLAMIC WORLD</t>
  </si>
  <si>
    <t>PHILOSOPHY OF LOGIC AND MATHEMATICS</t>
  </si>
  <si>
    <t>PHONETICA</t>
  </si>
  <si>
    <t>ACOUSTICS;AUDIOLOGY &amp; SPEECH-LANGUAGE PATHOLOGY;LANGUAGE &amp; LINGUISTICS;LINGUISTICS</t>
  </si>
  <si>
    <t>PHOSPHORUS CHEMISTRY: THE ROLE OF PHOSPHORUS IN PREBIOTIC CHEMISTRY</t>
  </si>
  <si>
    <t>PHYSICAL SCIENCES REVIEWS</t>
  </si>
  <si>
    <t>PICTORIAL AFFECTS, SENSES OF RUPTURE: ON THE POETICS AND CULTURE OF POPULAR GERMAN CINEMA, 1910-1930</t>
  </si>
  <si>
    <t>PICTURE HELD US CAPTIVE: ON AISTHESIS AND INTERIORITY IN LUDWIG WITTGENSTEIN, FYODOR M. DOSTOEVSKY AND W.G. SEBALD</t>
  </si>
  <si>
    <t>PLEASURE AND LEISURE IN THE MIDDLE AGES AND EARLY MODERN AGE: CULTURAL-HISTORICAL PERSPECTIVES ON TOYS, GAMES, AND ENTERTAINMENT</t>
  </si>
  <si>
    <t>PLEURA AND PERITONEUM</t>
  </si>
  <si>
    <t>POEM UNLIMITED: NEW PERSPECTIVES ON POETRY AND GENRE</t>
  </si>
  <si>
    <t>POESIE DER AUFKLARUNG: STUDIEN ZUM EUROPAISCHEN LEHRGEDICHT DES 18. JAHRHUNDERTS</t>
  </si>
  <si>
    <t>POET AND ORATOR: A SYMBIOTIC RELATIONSHIP IN DEMOCRATIC ATHENS</t>
  </si>
  <si>
    <t>POETIC GENESIS OF OLD ICELANDIC LITERATURE</t>
  </si>
  <si>
    <t>POETIK DER SELBSTUBERSCHREITUNG: FIGURATIONEN TRANSGRESSIVER SUBJEKTIVITAT IN DER LITERATUR DER MODERNE</t>
  </si>
  <si>
    <t>POETISCHE PALIMPSESTE: PARODIE UND SATIRE IN DEN LITERATURKRITISCHEN DICHTUNGEN JOHANN JAKOB BODMERS</t>
  </si>
  <si>
    <t>POETISCHER PRAGMATISMUS: GOETHE UND WILLIAM JAMES</t>
  </si>
  <si>
    <t>POLITISCHE IN DER LITERATUR DER GEGENWART</t>
  </si>
  <si>
    <t>POLYMERIC COMPOSITES WITH RICE HULLS: AN INTRODUCTION, 2ND EDITION</t>
  </si>
  <si>
    <t>POLYOLS FOR POLYURETHANES: CHEMISTRY AND TECHNOLOGY, VOL 1, 3RD EDITION</t>
  </si>
  <si>
    <t>POLYOLS FOR POLYURETHANES: CHEMISTRY AND TECHNOLOGY, VOL 2, 3RD EDITION</t>
  </si>
  <si>
    <t>POSTCLASSICAL GREEK</t>
  </si>
  <si>
    <t>POZNAN STUDIES IN CONTEMPORARY LINGUISTICS</t>
  </si>
  <si>
    <t>PRACTICAL TREND ANALYSIS: APPLYING SIGNALS AND INDICATORS TO IMPROVE TRADE TIMING, 2ND EDITION</t>
  </si>
  <si>
    <t>PRAEHISTORISCHE ZEITSCHRIFT</t>
  </si>
  <si>
    <t>ANTHROPOLOGY;ARCHAEOLOGY;HISTORY</t>
  </si>
  <si>
    <t>PRAKTISCHE METALLOGRAPHIE-PRACTICAL METALLOGRAPHY</t>
  </si>
  <si>
    <t>PRECARIOUS FIGURATIONS: SHYLOCK ON THE GERMAN STAGE, 1920-2010</t>
  </si>
  <si>
    <t>PRIESTS IN EXILE: THE HISTORY OF THE TEMPLE OF ONIAS AND ITS COMMUNITY IN THE HELLENISTIC PERIOD</t>
  </si>
  <si>
    <t>PRIVILEGED DIVINE FEMININE IN KABBALAH</t>
  </si>
  <si>
    <t>PROCESS INTENSIFICATION: DESIGN METHODOLOGIES</t>
  </si>
  <si>
    <t>PROLETARISCHE WELTEN: INTERNATIONALISTISCHE WELTLITERATUR IN DER WEIMARER REPUBLIK</t>
  </si>
  <si>
    <t>PROPHETIC DIVINATION: ESSAYS IN ANCIENT NEAR EASTERN PROPHECY</t>
  </si>
  <si>
    <t>PURE AND APPLIED CHEMISTRY</t>
  </si>
  <si>
    <t>QUAESTORSHIP IN THE ROMAN REPUBLIC</t>
  </si>
  <si>
    <t>QUANTUM MACHINE LEARNING</t>
  </si>
  <si>
    <t>QUO VADIS, METAPHYSICS?: ESSAYS IN HONOR OF PETER VAN INWAGEN</t>
  </si>
  <si>
    <t>QUOTATION IN INDIGENISED AND LEARNER ENGLISH: A SOCIOLINGUISTIC ACCOUNT OF VARIATION</t>
  </si>
  <si>
    <t>RADIOCHIMICA ACTA</t>
  </si>
  <si>
    <t>CHEMISTRY, INORGANIC &amp; NUCLEAR;NUCLEAR SCIENCE &amp; TECHNOLOGY</t>
  </si>
  <si>
    <t>RADON TRANSFORM: THE FIRST 100 YEARS AND BEYOND</t>
  </si>
  <si>
    <t>RANDOM OPERATORS AND STOCHASTIC EQUATIONS</t>
  </si>
  <si>
    <t>RATIONAL CHOICE AND STRATEGIC CONFLICT: THE SUBJECTIVISTIC APPROACH TO GAME AND DECISION THEORY</t>
  </si>
  <si>
    <t>RATIONALIZATION IN RELIGIONS: JUDAISM, CHRISTIANITY AND ISLAM</t>
  </si>
  <si>
    <t>READING DAVID HUME'S OF THE STANDARD OF TASTE</t>
  </si>
  <si>
    <t>RECHTSORDNUNG UND WIRTSCHAFTSORDNUNG NACH EUCKEN</t>
  </si>
  <si>
    <t>RECONSIDERING THE BOOK OF THE FOUR: THE SHAPING OF HOSEA, AMOS, MICAH, AND ZEPHANIAH AS AN EARLY PROPHETIC COLLECTION</t>
  </si>
  <si>
    <t>RECYCLING AND RE-USE OF WASTE RUBBER, 2ND EDITION</t>
  </si>
  <si>
    <t>RECYCLING OF POLYETHYLENE TEREPHTHALATE, 2ND EDITION</t>
  </si>
  <si>
    <t>RECYCLING OF POLYURETHANE WASTES, 2ND EDITION</t>
  </si>
  <si>
    <t>REFIGURING TRAGEDY: STUDIES IN PLAYS PRESERVED IN FRAGMENTS AND THEIR RECEPTION</t>
  </si>
  <si>
    <t>REFORMATION UND REVOLUTION IN DER WAHRNEHMUNG PAUL TILLICHS - REFORMATION ET REVOLUTION DANS LA PERCEPTION DE PAUL TILLICH</t>
  </si>
  <si>
    <t>REINE PRAKTISCHE VERNUNFT FUHLEN: KANTS THEORIE DER ACHTUNG</t>
  </si>
  <si>
    <t>REPRESENTING ALGERIAN WOMEN: KATEB, DIB, FERAOUN, MAMMERI, DJEBAR</t>
  </si>
  <si>
    <t>RESTAURATOR-INTERNATIONAL JOURNAL FOR THE PRESERVATION OF LIBRARY AND ARCHIVAL MATERIAL</t>
  </si>
  <si>
    <t>REVIEW OF LAW &amp; ECONOMICS</t>
  </si>
  <si>
    <t>REVIEW OF NETWORK ECONOMICS</t>
  </si>
  <si>
    <t>REVIEWS IN ANALYTICAL CHEMISTRY</t>
  </si>
  <si>
    <t>REVIEWS IN CHEMICAL ENGINEERING</t>
  </si>
  <si>
    <t>REVIEWS IN INORGANIC CHEMISTRY</t>
  </si>
  <si>
    <t>CHEMISTRY, ANALYTICAL;CHEMISTRY, INORGANIC &amp; NUCLEAR</t>
  </si>
  <si>
    <t>REVIEWS IN THE NEUROSCIENCES</t>
  </si>
  <si>
    <t>REVIEWS ON ADVANCED MATERIALS SCIENCE</t>
  </si>
  <si>
    <t>REVIEWS ON ENVIRONMENTAL HEALTH</t>
  </si>
  <si>
    <t>RHIZOMATA-A JOURNAL FOR ANCIENT PHILOSOPHY AND SCIENCE</t>
  </si>
  <si>
    <t>RIGID BODY DYNAMICS</t>
  </si>
  <si>
    <t>RISK AND THE ENGLISH NOVEL: FROM DEFOE TO MCEWAN</t>
  </si>
  <si>
    <t>RISK MANAGEMENT AND EDUCATION</t>
  </si>
  <si>
    <t>ROMANHAFTES ERZAHLEN VON GESCHICHTE: VERGEGENWARTIGTE VERGANGENHEITEN IM BEGINNENDEN 21. JAHRHUNDERT</t>
  </si>
  <si>
    <t>ROMANISTISCHE LINGUISTIK</t>
  </si>
  <si>
    <t>RUBBER ANALYSIS: CHARACTERISATION, FAILURE DIAGNOSIS AND REVERSE ENGINEERING</t>
  </si>
  <si>
    <t>RUBBER NANOCOMPOSITES AND NANOTEXTILES: PERSPECTIVES IN AUTOMOBILE TECHNOLOGIES, 2ND EDITION</t>
  </si>
  <si>
    <t>RUBBER: SCIENCE AND TECHNOLOGY</t>
  </si>
  <si>
    <t>RUSSIAN JOURNAL OF NUMERICAL ANALYSIS AND MATHEMATICAL MODELLING</t>
  </si>
  <si>
    <t>ENGINEERING, MULTIDISCIPLINARY;MATHEMATICS, APPLIED</t>
  </si>
  <si>
    <t>SACRED SCRIPTURE / SACRED SPACE: THE INTERLACING OF REAL PLACES AND CONCEPTUAL SPACES IN MEDIEVAL ART AND ARCHITECTURE</t>
  </si>
  <si>
    <t>SCANDINAVIAN JOURNAL OF PAIN</t>
  </si>
  <si>
    <t>SCIENCE AND ENGINEERING OF COMPOSITE MATERIALS</t>
  </si>
  <si>
    <t>SCIENCE IN COLOR: VISUALIZING ACHROMATIC KNOWLEDGE</t>
  </si>
  <si>
    <t>SELBSTERHALTUNG UND WILLE ZUR MACHT: NIETZSCHES SPINOZA-REZEPTION</t>
  </si>
  <si>
    <t>SELENIUM AND TELLURIUM REAGENTS: IN CHEMISTRY AND MATERIALS SCIENCE</t>
  </si>
  <si>
    <t>SEMIOTICA</t>
  </si>
  <si>
    <t>SENSORS, CIRCUITS AND INSTRUMENTATION SYSTEMS</t>
  </si>
  <si>
    <t>SIGNAL AND ACOUSTIC MODELING FOR SPEECH AND COMMUNICATION DISORDERS</t>
  </si>
  <si>
    <t>SIMULATING BUSINESS PROCESSES FOR DESCRIPTIVE, PREDICTIVE AND PRESCRIPTIVE ANALYTICS</t>
  </si>
  <si>
    <t>SINGLE-USE TECHNOLOGY: A PRACTICAL GUIDE TO DESIGN AND IMPLEMENTATION, 2ND EDITION</t>
  </si>
  <si>
    <t>SLAVIC ON THE LANGUAGE MAP OF EUROPE: HISTORICAL AND AREAL-TYPOLOGICAL DIMENSIONS</t>
  </si>
  <si>
    <t>SMARTPHONE AND APP IMPLEMENTATIONS THAT IMPROVE PRODUCTIVITY</t>
  </si>
  <si>
    <t>SOCIAL ONTOLOGY OF WHONESS: RETHINKING CORE PHENOMENA OF POLITICAL PHILOSOPHY</t>
  </si>
  <si>
    <t>SOCIOLINGUISTIC ECONOMY OF BERLIN: COSMOPOLITAN PERSPECTIVES ON LANGUAGE, DIVERSITY AND SOCIAL SPACE</t>
  </si>
  <si>
    <t>SOUTHERN AFRICAN LIBERATION MOVEMENTS AND THE GLOBAL COLD WAR EAST: TRANSNATIONAL ACTIVISM 1960-1990</t>
  </si>
  <si>
    <t>SPACE-TIME METHODS: APPLICATIONS TO PARTIAL DIFFERENTIAL EQUATIONS</t>
  </si>
  <si>
    <t>SPECIAL MATRICES</t>
  </si>
  <si>
    <t>STAGING DOUBT: SKEPTICISM IN EARLY MODERN EUROPEAN DRAMA</t>
  </si>
  <si>
    <t>STAGING LANGUAGE: PLACE AND IDENTITY IN THE ENACTMENT, PERFORMANCE AND REPRESENTATION OF REGIONAL DIALECTS</t>
  </si>
  <si>
    <t>STATISTICAL APPLICATIONS IN GENETICS AND MOLECULAR BIOLOGY</t>
  </si>
  <si>
    <t>BIOCHEMISTRY &amp; MOLECULAR BIOLOGY;MATHEMATICAL &amp; COMPUTATIONAL BIOLOGY;STATISTICS &amp; PROBABILITY</t>
  </si>
  <si>
    <t>STATISTICS &amp; RISK MODELING</t>
  </si>
  <si>
    <t>STEM CELLS - FROM HYPE TO REAL HOPE</t>
  </si>
  <si>
    <t>STEM CELLS - FROM MYTH TO REALITY AND EVOLVING</t>
  </si>
  <si>
    <t>STOCHASTIC MODELS FOR FRACTIONAL CALCULUS, 2ND EDITION</t>
  </si>
  <si>
    <t>STRATEGISCHES MANAGEMENT: THEORIE, ENTSCHEIDUNG, REFLEXION</t>
  </si>
  <si>
    <t>STRONGLY COUPLED PARABOLIC AND ELLIPTIC SYSTEMS: EXISTENCE AND REGULARITY OF STRONG AND WEAK SOLUTIONS</t>
  </si>
  <si>
    <t>STUDIEN ZUM TEXT DER APOKALYPSE III</t>
  </si>
  <si>
    <t>STUDIES IN NONLINEAR DYNAMICS AND ECONOMETRICS</t>
  </si>
  <si>
    <t>STUDIES IN THE RECEPTION OF PINDAR IN PTOLEMAIC POETRY</t>
  </si>
  <si>
    <t>STUF-LANGUAGE TYPOLOGY AND UNIVERSALS</t>
  </si>
  <si>
    <t>COMPARATIVE SOUTHEAST EUROPEAN STUDIES/SUDOSTEUROPA</t>
  </si>
  <si>
    <t>SULLA</t>
  </si>
  <si>
    <t>SUPERCRITICAL FLUID CHROMATOGRAPHY, VOL 1</t>
  </si>
  <si>
    <t>SUPERCRITICAL FLUID CHROMATOGRAPHY, VOL 2</t>
  </si>
  <si>
    <t>SUSTAINABILITY: WHAT IT IS AND HOW TO MEASURE IT</t>
  </si>
  <si>
    <t>SWEARING AND CURSING</t>
  </si>
  <si>
    <t>SYMBOLISM: AN INTERNATIONAL ANNUAL OF CRITICAL AESTHETICS, VOL 19</t>
  </si>
  <si>
    <t>SYSTEMS, AUTOMATION, AND CONTROL</t>
  </si>
  <si>
    <t>TECHNOSCIENTIFIC RESEARCH: METHODOLOGICAL AND ETHICAL ASPECTS</t>
  </si>
  <si>
    <t>TENSIDE SURFACTANTS DETERGENTS</t>
  </si>
  <si>
    <t>TEXT &amp; TALK</t>
  </si>
  <si>
    <t>TEXTES FRANCAIS PRIVES DES XVIIE ET XVIIIE SIECLES, VOL 1</t>
  </si>
  <si>
    <t>THEATER AS METAPHOR</t>
  </si>
  <si>
    <t>THEORETICAL LINGUISTICS</t>
  </si>
  <si>
    <t>THINKING IN TRANSLATION: SCRIPTURE AND REDEMPTION IN THE THOUGHT OF FRANZ ROSENZWEIG</t>
  </si>
  <si>
    <t>THOMAS MANN AUF LEINWAND UND BILDSCHIRM: ZUR DEUTSCHEN ANEIGNUNG SEINES ERZAHLWERKS IN DER LANGEN NACHKRIEGSZEIT</t>
  </si>
  <si>
    <t>TM-TECHNISCHES MESSEN</t>
  </si>
  <si>
    <t>TRACTATUS MYTHOLOGICUS: THEORIE UND METHODIK ZUR ERFORSCHUNG VON MYTHEN ALS GRUNDLEGUNG EINER ALLGEMEINEN, TRANSMEDIALEN UND KOMPARATISTISCHEN STOFFWISSENSCHAFT</t>
  </si>
  <si>
    <t>TRANSLATION AS SCHOLARSHIP: LANGUAGE, WRITING, AND BILINGUAL EDUCATION IN ANCIENT BABYLONIA</t>
  </si>
  <si>
    <t>TRANSLATIONAL NEUROSCIENCE</t>
  </si>
  <si>
    <t>TRANSPORT OF INFRARED ATMOSPHERIC RADIATION</t>
  </si>
  <si>
    <t>TRENDS IN CLASSICS</t>
  </si>
  <si>
    <t>TURKISH JOURNAL OF BIOCHEMISTRY-TURK BIYOKIMYA DERGISI</t>
  </si>
  <si>
    <t>TWIN POLYMERIZATION: NEW STRATEGY FOR HYBRID MATERIALS SYNTHESIS</t>
  </si>
  <si>
    <t>TWO-COMPONENT POLYURETHANE SYSTEMS: INNOVATIVE PROCESSING METHODS</t>
  </si>
  <si>
    <t>UNDERSTANDING SECURITY ISSUES</t>
  </si>
  <si>
    <t>UNSAGBARKEIT: SPRACHEN DER LIEBE IN DER LITERATUR DER VORMODERNE</t>
  </si>
  <si>
    <t>VARIATION IN INDONESIAN SIGN LANGUAGE: A TYPOLOGICAL AND SOCIOLINGUISTIC ANALYSIS</t>
  </si>
  <si>
    <t>VATER-TOCHTER-INZEST IN DER LITERATUR DES MITTELALTERS UND DER FRUHEN NEUZEIT</t>
  </si>
  <si>
    <t>VENEZIANO DE LA DA MAR: CONTESTI, TESTI, DINAMICHE DEL CONTATTO LINGUISTICO E CULTURALE</t>
  </si>
  <si>
    <t>VIERTELJAHRSHEFTE FUR ZEITGESCHICHTE</t>
  </si>
  <si>
    <t>VIGILANT INNOVATION</t>
  </si>
  <si>
    <t>VISUALIZING THE INVISIBLE WITH THE HUMAN BODY: PHYSIOGNOMY AND EKPHRASIS IN THE ANCIENT WORLD</t>
  </si>
  <si>
    <t>VON JUDISCHEM OPTIMISMUS UND UNAUSBLEIBLICHER ENTTAUSCHUNG: ERWARTUNGSMANAGEMENT DEUTSCHJUDISCHER VEREINE UND GESELLSCHAFTLICHER ANTISEMITISMUS 1914-1938</t>
  </si>
  <si>
    <t>VULNERABLE GROUPS IN MALAYSIA</t>
  </si>
  <si>
    <t>WATER-BLOWN CELLULAR POLYMERS: A PRACTICAL GUIDE, 2ND EDITION</t>
  </si>
  <si>
    <t>WEALTH INEQUALITY, ASSET REDISTRIBUTION AND RISK-SHARING ISLAMIC FINANCE</t>
  </si>
  <si>
    <t>WERE WE EVER PROTESTANTS?: ESSAYS IN HONOUR OF TARALD RASMUSSEN</t>
  </si>
  <si>
    <t>WESTERWEEL GROUP: NON-CONFORMIST RESISTANCE AGAINST NAZI GERMANY: A JOINT RESCUE EFFORT OF DUTCH IDEALISTS AND DUTCH-GERMAN ZIONISTS</t>
  </si>
  <si>
    <t>WHAT IS ORIENTATION?: A PHILOSOPHICAL INVESTIGATION</t>
  </si>
  <si>
    <t>WHAT PHILOSOPHERS SHOULD KNOW ABOUT TRUTH</t>
  </si>
  <si>
    <t>WHEN GOD WANTED TO DESTROY THE CHOSEN PEOPLE: BIBLICAL TRADITIONS AND THEOLOGY ON THE MOVE</t>
  </si>
  <si>
    <t>WILSON LINES IN QUANTUM FIELD THEORY, 2ND EDITION</t>
  </si>
  <si>
    <t>WISDOM, COSMOS, AND CULTUS IN THE BOOK OF SIRACH</t>
  </si>
  <si>
    <t>WITTGENSTEIN AND HEGEL: REEVALUATION OF DIFFERENCE</t>
  </si>
  <si>
    <t>WITTGENSTEIN-STUDIEN: INTERNATIONALES JAHRBUCH FUR WITTGENSTEIN-FORSCHUNG, BAND 10</t>
  </si>
  <si>
    <t>WITTGENSTEIN-STUDIEN: INTERNATIONALES JAHRBUCH FUR WITTGENSTEIN-FORSCHUNG, BAND 11</t>
  </si>
  <si>
    <t>WORD KNOWLEDGE AND WORD USAGE</t>
  </si>
  <si>
    <t>WORKS OF LI QINGZHAO</t>
  </si>
  <si>
    <t>WRITING BEYOND PEN AND PARCHMENT: INSCRIBED OBJECTS IN MEDIEVAL EUROPEAN LITERATURE</t>
  </si>
  <si>
    <t>XENOPHON ON VIOLENCE</t>
  </si>
  <si>
    <t>XENOPHON'S PELOPONNESIAN WAR</t>
  </si>
  <si>
    <t>YEARBOOK OF PHRASEOLOGY</t>
  </si>
  <si>
    <t>ZEITGEIST - HOW IDEAS TRAVEL: POLITICS, CULTURE, AND THE PUBLIC IN THE AGE OF REVOLUTION</t>
  </si>
  <si>
    <t>ZEITSCHRIFT FUR AGYPTISCHE SPRACHE UND ALTERTUMSKUNDE</t>
  </si>
  <si>
    <t>ZEITSCHRIFT FUR ANGLISTIK UND AMERIKANISTIK</t>
  </si>
  <si>
    <t>ZEITSCHRIFT FUR ANTIKES CHRISTENTUM-JOURNAL OF ANCIENT CHRISTIANITY</t>
  </si>
  <si>
    <t>ZEITSCHRIFT FUR ASSYRIOLOGIE UND VORDERASIATISCHE ARCHAOLOGIE</t>
  </si>
  <si>
    <t>ARCHAEOLOGY;HISTORY;LANGUAGE &amp; LINGUISTICS</t>
  </si>
  <si>
    <t>ZEITSCHRIFT FUR DIE ALTTESTAMENTLICHE WISSENSCHAFT</t>
  </si>
  <si>
    <t>ZEITSCHRIFT FUR DIE NEUTESTAMENTLICHE WISSENSCHAFT UND DIE KUNDE DER ALTEREN KIRCHE</t>
  </si>
  <si>
    <t>ZEITSCHRIFT FUR EVANGELISCHE ETHIK</t>
  </si>
  <si>
    <t>ZEITSCHRIFT FUR GERMANISTISCHE LINGUISTIK</t>
  </si>
  <si>
    <t>ZEITSCHRIFT FUR INTERKULTURELLE GERMANISTIK</t>
  </si>
  <si>
    <t>CULTURAL STUDIES;LITERATURE, GERMAN, DUTCH, SCANDINAVIAN</t>
  </si>
  <si>
    <t>ZEITSCHRIFT FUR KRISTALLOGRAPHIE-CRYSTALLINE MATERIALS</t>
  </si>
  <si>
    <t>ZEITSCHRIFT FUR KRISTALLOGRAPHIE-NEW CRYSTAL STRUCTURES</t>
  </si>
  <si>
    <t>ZEITSCHRIFT FUR NATURFORSCHUNG SECTION A-A JOURNAL OF PHYSICAL SCIENCES</t>
  </si>
  <si>
    <t>CHEMISTRY, PHYSICAL;PHYSICS, MULTIDISCIPLINARY</t>
  </si>
  <si>
    <t>ZEITSCHRIFT FUR NATURFORSCHUNG SECTION B-A JOURNAL OF CHEMICAL SCIENCES</t>
  </si>
  <si>
    <t>ZEITSCHRIFT FUR NATURFORSCHUNG SECTION C-A JOURNAL OF BIOSCIENCES</t>
  </si>
  <si>
    <t>ZEITSCHRIFT FUR PHYSIKALISCHE CHEMIE-INTERNATIONAL JOURNAL OF RESEARCH IN PHYSICAL CHEMISTRY &amp; CHEMICAL PHYSICS</t>
  </si>
  <si>
    <t>ZEITSCHRIFT FUR ROMANISCHE PHILOLOGIE</t>
  </si>
  <si>
    <t>ZEITSCHRIFT FUR SLAWISTIK</t>
  </si>
  <si>
    <t>ZEITSCHRIFT FUR SOZIOLOGIE</t>
  </si>
  <si>
    <t>ZEITSCHRIFT FUR SPRACHWISSENSCHAFT</t>
  </si>
  <si>
    <t>ZEITSCHRIFT FUR TOURISMUSWISSENSCHAFT</t>
  </si>
  <si>
    <t>ZEITSCHRIFT FUR WIRTSCHAFTSGEOGRAPHIE</t>
  </si>
  <si>
    <t>ZIONISM, THE GERMAN EMPIRE, AND AFRICA: JEWISH METAMORPHOSES AND THE COLORS OF DIFFERENCE</t>
  </si>
  <si>
    <t>ZWISCHEN CHILIASMUS UND STAATSRASON: RELIGIOSER WANDEL UNTER DEN SAFAVIDEN</t>
  </si>
  <si>
    <t>CHINESE JOURNAL OF APPLIED LINGUISTICS</t>
  </si>
  <si>
    <t>EDUCATION;EDUCATIONAL RESEARCH</t>
  </si>
  <si>
    <t>JOURNAL OF OSTEOPATHIC MEDICINE</t>
  </si>
  <si>
    <t>MEDICINE GENERAL INTERNAL</t>
  </si>
  <si>
    <t>NANOFABRICATION</t>
  </si>
  <si>
    <t>NANOSCIENCE;NANOTECHNOLOGY</t>
  </si>
  <si>
    <t>REVIEWS IN MINERALOGY &amp; GEOCHEMISTRY</t>
  </si>
  <si>
    <t>GEOCHEMISTRY;GEOPHYSICS</t>
  </si>
  <si>
    <t xml:space="preserve">5-Year JIF </t>
  </si>
  <si>
    <t>WoS Index</t>
  </si>
  <si>
    <t>Lisa Deringer</t>
  </si>
  <si>
    <t>Myrto Aspioti</t>
  </si>
  <si>
    <t>Category (JIF only)</t>
  </si>
  <si>
    <t>JIF Rank 2019 #</t>
  </si>
  <si>
    <t>JIF Rank 2019 Total</t>
  </si>
  <si>
    <t>JIF Rank 2019 Relative</t>
  </si>
  <si>
    <t>JIF Rank 2019 group</t>
  </si>
  <si>
    <t>Quartile 2019</t>
  </si>
  <si>
    <t>JIF Rank 2020 #</t>
  </si>
  <si>
    <t>JIF Rank 2020 Total</t>
  </si>
  <si>
    <t>JIF Rank 2020 Relative</t>
  </si>
  <si>
    <t>JIF Rank 2020 group</t>
  </si>
  <si>
    <t>Quartile 2020</t>
  </si>
  <si>
    <t>JIF Rank 2021 #</t>
  </si>
  <si>
    <t>JIF Rank 2021 Total</t>
  </si>
  <si>
    <t>JIF Rank 2021 Relative</t>
  </si>
  <si>
    <t>JIF Rank 2021 group</t>
  </si>
  <si>
    <t>Quartile 2021</t>
  </si>
  <si>
    <t>Upper 10%?</t>
  </si>
  <si>
    <t>Chemistry &amp; Materials Sciences</t>
  </si>
  <si>
    <t>16/33</t>
  </si>
  <si>
    <r>
      <t xml:space="preserve">DG Business </t>
    </r>
    <r>
      <rPr>
        <b/>
        <sz val="9"/>
        <color theme="1"/>
        <rFont val="Calibri"/>
        <family val="2"/>
        <scheme val="minor"/>
      </rPr>
      <t>Area</t>
    </r>
    <r>
      <rPr>
        <sz val="9"/>
        <color theme="1"/>
        <rFont val="Calibri"/>
        <family val="2"/>
        <scheme val="minor"/>
      </rPr>
      <t>/Segment</t>
    </r>
  </si>
  <si>
    <t>Number of journals with JIF</t>
  </si>
  <si>
    <t>Number of journals with JCI</t>
  </si>
  <si>
    <t>Svetoslava Antonova-Baumann</t>
  </si>
  <si>
    <t>Zeitschrift für Kunstgeschichte</t>
  </si>
  <si>
    <t>Art</t>
  </si>
  <si>
    <t>Katja Richter</t>
  </si>
  <si>
    <t>Art (Deutscher Kunstverlag)</t>
  </si>
  <si>
    <t>ZKG</t>
  </si>
  <si>
    <t>Analysis</t>
  </si>
  <si>
    <t>ANLY</t>
  </si>
  <si>
    <t>FLAENT</t>
  </si>
  <si>
    <t>IJSL</t>
  </si>
  <si>
    <t>JANEH</t>
  </si>
  <si>
    <t>WITT</t>
  </si>
  <si>
    <t>JIF 2024</t>
  </si>
  <si>
    <t>5-Year JIF 2024</t>
  </si>
  <si>
    <t>JIF Quartile in Category 2024</t>
  </si>
  <si>
    <t>JIF Rank 2024</t>
  </si>
  <si>
    <t>JCI 2024</t>
  </si>
  <si>
    <t>Journal of Nonlinear, Complex and Data Science (formerly International Journal of Nonlinear Sciences and Numerical Simulation)</t>
  </si>
  <si>
    <t>JNCDS</t>
  </si>
  <si>
    <t>Biomolecular Concepts</t>
  </si>
  <si>
    <t>BMC</t>
  </si>
  <si>
    <t>Rheumatology and Immunology Research</t>
  </si>
  <si>
    <t>RIR</t>
  </si>
  <si>
    <t>Zeitschrift der Savigny-Stiftung fur Rechtsgeschichte - Kanonistische Abteilung</t>
  </si>
  <si>
    <t>Zeitschrift der Savigny-Stiftung für Rechtsgeschichte - Romanistische Abteilung</t>
  </si>
  <si>
    <t>Laura Morris</t>
  </si>
  <si>
    <t>Izabela Żarczyńska</t>
  </si>
  <si>
    <t>Feifei Liu</t>
  </si>
  <si>
    <t>JCI Rank 2024</t>
  </si>
  <si>
    <t>JCI Quartile in Category 2024</t>
  </si>
  <si>
    <t>185/241</t>
  </si>
  <si>
    <t>179/241</t>
  </si>
  <si>
    <t>35/483</t>
  </si>
  <si>
    <t>65/343</t>
  </si>
  <si>
    <t>49/487</t>
  </si>
  <si>
    <t>47/343</t>
  </si>
  <si>
    <t>65/483</t>
  </si>
  <si>
    <t>118/343</t>
  </si>
  <si>
    <t>76/487</t>
  </si>
  <si>
    <t>74/343</t>
  </si>
  <si>
    <t>334/483</t>
  </si>
  <si>
    <t>334/487</t>
  </si>
  <si>
    <t>5/483</t>
  </si>
  <si>
    <t>8/343</t>
  </si>
  <si>
    <t>6/487</t>
  </si>
  <si>
    <t>2/343</t>
  </si>
  <si>
    <t>42/100</t>
  </si>
  <si>
    <t>10/31</t>
  </si>
  <si>
    <t>28/101</t>
  </si>
  <si>
    <t>9/31</t>
  </si>
  <si>
    <t>282/483</t>
  </si>
  <si>
    <t>281/343</t>
  </si>
  <si>
    <t>306/487</t>
  </si>
  <si>
    <t>226/343</t>
  </si>
  <si>
    <t>198/487</t>
  </si>
  <si>
    <t>234/408</t>
  </si>
  <si>
    <t>184/399</t>
  </si>
  <si>
    <t>109/199</t>
  </si>
  <si>
    <t>33/62</t>
  </si>
  <si>
    <t>126/333</t>
  </si>
  <si>
    <t>22/303</t>
  </si>
  <si>
    <t>7/399</t>
  </si>
  <si>
    <t>9/303</t>
  </si>
  <si>
    <t>107/171</t>
  </si>
  <si>
    <t>87/172</t>
  </si>
  <si>
    <t>144/199</t>
  </si>
  <si>
    <t>116/333</t>
  </si>
  <si>
    <t>218/408</t>
  </si>
  <si>
    <t>479/538</t>
  </si>
  <si>
    <t>476/540</t>
  </si>
  <si>
    <t>216/337</t>
  </si>
  <si>
    <t>344/408</t>
  </si>
  <si>
    <t>278/434</t>
  </si>
  <si>
    <t>254/434</t>
  </si>
  <si>
    <t>78/89</t>
  </si>
  <si>
    <t>77/89</t>
  </si>
  <si>
    <t>442/617</t>
  </si>
  <si>
    <t>467/617</t>
  </si>
  <si>
    <t>495/617</t>
  </si>
  <si>
    <t>526/617</t>
  </si>
  <si>
    <t>533/617</t>
  </si>
  <si>
    <t>276/617</t>
  </si>
  <si>
    <t>373/617</t>
  </si>
  <si>
    <t>140/399</t>
  </si>
  <si>
    <t>13/27</t>
  </si>
  <si>
    <t>154/166</t>
  </si>
  <si>
    <t>153/166</t>
  </si>
  <si>
    <t>207/319</t>
  </si>
  <si>
    <t>222/320</t>
  </si>
  <si>
    <t>227/319</t>
  </si>
  <si>
    <t>259/320</t>
  </si>
  <si>
    <t>91/124</t>
  </si>
  <si>
    <t>42/48</t>
  </si>
  <si>
    <t>103/124</t>
  </si>
  <si>
    <t>46/48</t>
  </si>
  <si>
    <t>65/119</t>
  </si>
  <si>
    <t>162/273</t>
  </si>
  <si>
    <t>73/120</t>
  </si>
  <si>
    <t>141/275</t>
  </si>
  <si>
    <t>21/78</t>
  </si>
  <si>
    <t>79/167</t>
  </si>
  <si>
    <t>132/140</t>
  </si>
  <si>
    <t>133/140</t>
  </si>
  <si>
    <t>133/175</t>
  </si>
  <si>
    <t>141/175</t>
  </si>
  <si>
    <t>42/86</t>
  </si>
  <si>
    <t>35/85</t>
  </si>
  <si>
    <t>146/168</t>
  </si>
  <si>
    <t>397/756</t>
  </si>
  <si>
    <t>410/756</t>
  </si>
  <si>
    <t>134/303</t>
  </si>
  <si>
    <t>181/303</t>
  </si>
  <si>
    <t>113/408</t>
  </si>
  <si>
    <t>7/33</t>
  </si>
  <si>
    <t>5/33</t>
  </si>
  <si>
    <t>114/303</t>
  </si>
  <si>
    <t>64/399</t>
  </si>
  <si>
    <t>71/303</t>
  </si>
  <si>
    <t>53/227</t>
  </si>
  <si>
    <t>81/229</t>
  </si>
  <si>
    <t>53/182</t>
  </si>
  <si>
    <t>66/182</t>
  </si>
  <si>
    <t>366/487</t>
  </si>
  <si>
    <t>141/343</t>
  </si>
  <si>
    <t>168/343</t>
  </si>
  <si>
    <t>383/483</t>
  </si>
  <si>
    <t>437/487</t>
  </si>
  <si>
    <t>74/303</t>
  </si>
  <si>
    <t>50/399</t>
  </si>
  <si>
    <t>55/303</t>
  </si>
  <si>
    <t>25/96</t>
  </si>
  <si>
    <t>30/44</t>
  </si>
  <si>
    <t>16/23</t>
  </si>
  <si>
    <t>48/96</t>
  </si>
  <si>
    <t>116/171</t>
  </si>
  <si>
    <t>125/172</t>
  </si>
  <si>
    <t>31/483</t>
  </si>
  <si>
    <t>20/487</t>
  </si>
  <si>
    <t>120/167</t>
  </si>
  <si>
    <t>129/167</t>
  </si>
  <si>
    <t>30/105</t>
  </si>
  <si>
    <t>63/337</t>
  </si>
  <si>
    <t>186/333</t>
  </si>
  <si>
    <t>101/332</t>
  </si>
  <si>
    <t>95/333</t>
  </si>
  <si>
    <t>267/303</t>
  </si>
  <si>
    <t>309/399</t>
  </si>
  <si>
    <t>280/303</t>
  </si>
  <si>
    <t>328/343</t>
  </si>
  <si>
    <t>317/343</t>
  </si>
  <si>
    <t>349/617</t>
  </si>
  <si>
    <t>434/617</t>
  </si>
  <si>
    <t>183/316</t>
  </si>
  <si>
    <t>186/317</t>
  </si>
  <si>
    <t>42/94</t>
  </si>
  <si>
    <t>39/94</t>
  </si>
  <si>
    <t>118/434</t>
  </si>
  <si>
    <t>112/434</t>
  </si>
  <si>
    <t>162/303</t>
  </si>
  <si>
    <t>219/303</t>
  </si>
  <si>
    <t>281/399</t>
  </si>
  <si>
    <t>21/27</t>
  </si>
  <si>
    <t>7/19</t>
  </si>
  <si>
    <t>68/70</t>
  </si>
  <si>
    <t>62/70</t>
  </si>
  <si>
    <t>56/110</t>
  </si>
  <si>
    <t>75/110</t>
  </si>
  <si>
    <t>216/303</t>
  </si>
  <si>
    <t>200/399</t>
  </si>
  <si>
    <t>213/303</t>
  </si>
  <si>
    <t>214/322</t>
  </si>
  <si>
    <t>222/322</t>
  </si>
  <si>
    <t>159/483</t>
  </si>
  <si>
    <t>216/343</t>
  </si>
  <si>
    <t>202/487</t>
  </si>
  <si>
    <t>170/343</t>
  </si>
  <si>
    <t>303/366</t>
  </si>
  <si>
    <t>312/366</t>
  </si>
  <si>
    <t>17/56</t>
  </si>
  <si>
    <t>41/199</t>
  </si>
  <si>
    <t>239/483</t>
  </si>
  <si>
    <t>229/487</t>
  </si>
  <si>
    <t>309/617</t>
  </si>
  <si>
    <t>366/617</t>
  </si>
  <si>
    <t>109/239</t>
  </si>
  <si>
    <t>87/175</t>
  </si>
  <si>
    <t>72/102</t>
  </si>
  <si>
    <t>114/241</t>
  </si>
  <si>
    <t>85/175</t>
  </si>
  <si>
    <t>71/102</t>
  </si>
  <si>
    <t>40/57</t>
  </si>
  <si>
    <t>33/57</t>
  </si>
  <si>
    <t>367/460</t>
  </si>
  <si>
    <t>378/462</t>
  </si>
  <si>
    <t>284/540</t>
  </si>
  <si>
    <t>363/538</t>
  </si>
  <si>
    <t>43/92</t>
  </si>
  <si>
    <t>9/24</t>
  </si>
  <si>
    <t>30/92</t>
  </si>
  <si>
    <t>8/24</t>
  </si>
  <si>
    <t>290/319</t>
  </si>
  <si>
    <t>305/320</t>
  </si>
  <si>
    <t>71/79</t>
  </si>
  <si>
    <t>74/79</t>
  </si>
  <si>
    <t>84/96</t>
  </si>
  <si>
    <t>162/271</t>
  </si>
  <si>
    <t>164/271</t>
  </si>
  <si>
    <t>138/221</t>
  </si>
  <si>
    <t>101/399</t>
  </si>
  <si>
    <t>70/221</t>
  </si>
  <si>
    <t>216/399</t>
  </si>
  <si>
    <t>71/113</t>
  </si>
  <si>
    <t>189/434</t>
  </si>
  <si>
    <t>199/434</t>
  </si>
  <si>
    <t>249/303</t>
  </si>
  <si>
    <t>261/303</t>
  </si>
  <si>
    <t>257/258</t>
  </si>
  <si>
    <t>258/258</t>
  </si>
  <si>
    <t>204/312</t>
  </si>
  <si>
    <t>178/312</t>
  </si>
  <si>
    <t>66/303</t>
  </si>
  <si>
    <t>28/399</t>
  </si>
  <si>
    <t>37/303</t>
  </si>
  <si>
    <t>61/67</t>
  </si>
  <si>
    <t>53/67</t>
  </si>
  <si>
    <t>113/167</t>
  </si>
  <si>
    <t>129/175</t>
  </si>
  <si>
    <t>328/366</t>
  </si>
  <si>
    <t>318/366</t>
  </si>
  <si>
    <t>138/181</t>
  </si>
  <si>
    <t>136/181</t>
  </si>
  <si>
    <t>40/303</t>
  </si>
  <si>
    <t>80/96</t>
  </si>
  <si>
    <t>138/192</t>
  </si>
  <si>
    <t>110/192</t>
  </si>
  <si>
    <t>129/337</t>
  </si>
  <si>
    <t>127/219</t>
  </si>
  <si>
    <t>126/399</t>
  </si>
  <si>
    <t>141/303</t>
  </si>
  <si>
    <t>104/220</t>
  </si>
  <si>
    <t>43/55</t>
  </si>
  <si>
    <t>36/55</t>
  </si>
  <si>
    <t>111/175</t>
  </si>
  <si>
    <t>66/94</t>
  </si>
  <si>
    <t>112/175</t>
  </si>
  <si>
    <t>72/94</t>
  </si>
  <si>
    <t>99/538</t>
  </si>
  <si>
    <t>148/540</t>
  </si>
  <si>
    <t>166/756</t>
  </si>
  <si>
    <t>45/303</t>
  </si>
  <si>
    <t>97/756</t>
  </si>
  <si>
    <t>44/303</t>
  </si>
  <si>
    <t>9/27</t>
  </si>
  <si>
    <t>191/258</t>
  </si>
  <si>
    <t>195/258</t>
  </si>
  <si>
    <t>552/617</t>
  </si>
  <si>
    <t>176/538</t>
  </si>
  <si>
    <t>319/617</t>
  </si>
  <si>
    <t>309/540</t>
  </si>
  <si>
    <t>372/617</t>
  </si>
  <si>
    <t>47/68</t>
  </si>
  <si>
    <t>343/617</t>
  </si>
  <si>
    <t>268/337</t>
  </si>
  <si>
    <t>71/483</t>
  </si>
  <si>
    <t>72/487</t>
  </si>
  <si>
    <t>198/303</t>
  </si>
  <si>
    <t>293/399</t>
  </si>
  <si>
    <t>24/538</t>
  </si>
  <si>
    <t>31/168</t>
  </si>
  <si>
    <t>133/540</t>
  </si>
  <si>
    <t>269/343</t>
  </si>
  <si>
    <t>57/136</t>
  </si>
  <si>
    <t>26/68</t>
  </si>
  <si>
    <t>53/136</t>
  </si>
  <si>
    <t>30/68</t>
  </si>
  <si>
    <t>25/50</t>
  </si>
  <si>
    <t>400/540</t>
  </si>
  <si>
    <t>255/337</t>
  </si>
  <si>
    <t>119/399</t>
  </si>
  <si>
    <t>135/303</t>
  </si>
  <si>
    <t>54/65</t>
  </si>
  <si>
    <t>55/65</t>
  </si>
  <si>
    <t>233/303</t>
  </si>
  <si>
    <t>269/399</t>
  </si>
  <si>
    <t>251/303</t>
  </si>
  <si>
    <t>69/90</t>
  </si>
  <si>
    <t>51/67</t>
  </si>
  <si>
    <t>136/204</t>
  </si>
  <si>
    <t>150/204</t>
  </si>
  <si>
    <t>129/483</t>
  </si>
  <si>
    <t>192/343</t>
  </si>
  <si>
    <t>149/487</t>
  </si>
  <si>
    <t>124/343</t>
  </si>
  <si>
    <t>23/33</t>
  </si>
  <si>
    <t>26/62</t>
  </si>
  <si>
    <t>19/399</t>
  </si>
  <si>
    <t>11/199</t>
  </si>
  <si>
    <t>4/56</t>
  </si>
  <si>
    <t>111/147</t>
  </si>
  <si>
    <t>234/343</t>
  </si>
  <si>
    <t>97/147</t>
  </si>
  <si>
    <t>287/343</t>
  </si>
  <si>
    <t>HELIA</t>
  </si>
  <si>
    <t>JBBBL</t>
  </si>
  <si>
    <t>Suzanne Mekking</t>
  </si>
  <si>
    <t>PTHP</t>
  </si>
  <si>
    <t>DINE</t>
  </si>
  <si>
    <t>JSO</t>
  </si>
  <si>
    <t/>
  </si>
  <si>
    <t>CMB</t>
  </si>
  <si>
    <t>Zofia Wójciak</t>
  </si>
  <si>
    <t>QMETRO</t>
  </si>
  <si>
    <t>OVS</t>
  </si>
  <si>
    <t>AMI</t>
  </si>
  <si>
    <t>Irmina Fortunato</t>
  </si>
  <si>
    <t>CASS</t>
  </si>
  <si>
    <t>ERSC</t>
  </si>
  <si>
    <t>JOSEE</t>
  </si>
  <si>
    <t>OPAN</t>
  </si>
  <si>
    <t>OPENEC</t>
  </si>
  <si>
    <t>Konrad Sarzynski</t>
  </si>
  <si>
    <t>OPENPS</t>
  </si>
  <si>
    <t>Tomasz Grala</t>
  </si>
  <si>
    <t>JSSI</t>
  </si>
  <si>
    <t>MATHM</t>
  </si>
  <si>
    <t>BGLASS</t>
  </si>
  <si>
    <t>De Gruyter Poland</t>
  </si>
  <si>
    <t>CSE</t>
  </si>
  <si>
    <t>GEOFL</t>
  </si>
  <si>
    <t>MCWF</t>
  </si>
  <si>
    <t>FLRET</t>
  </si>
  <si>
    <t>JNGE</t>
  </si>
  <si>
    <t>MICRNADO</t>
  </si>
  <si>
    <t>ODPS</t>
  </si>
  <si>
    <t>OPH</t>
  </si>
  <si>
    <t>SOPRAG</t>
  </si>
  <si>
    <t>AMYLASE</t>
  </si>
  <si>
    <t>Sanne Lauriks</t>
  </si>
  <si>
    <t>EHS</t>
  </si>
  <si>
    <t>Joanna Kosińska</t>
  </si>
  <si>
    <t>Natalia Przybylska</t>
  </si>
  <si>
    <t>ABITECH</t>
  </si>
  <si>
    <t>OA (S2O)</t>
  </si>
  <si>
    <t>ARBEIT</t>
  </si>
  <si>
    <t>ASIA</t>
  </si>
  <si>
    <t>BD</t>
  </si>
  <si>
    <t>COGSEM</t>
  </si>
  <si>
    <t>DKP</t>
  </si>
  <si>
    <t>Eva Locher</t>
  </si>
  <si>
    <t>FMST</t>
  </si>
  <si>
    <t>Tessa Jahn</t>
  </si>
  <si>
    <t>IJAMH</t>
  </si>
  <si>
    <t>NIETZSTU</t>
  </si>
  <si>
    <t>PDTC</t>
  </si>
  <si>
    <t>Gabrielle Cornefert</t>
  </si>
  <si>
    <t>PWP</t>
  </si>
  <si>
    <t>QUFIAB</t>
  </si>
  <si>
    <t>SOSI</t>
  </si>
  <si>
    <t>SPP</t>
  </si>
  <si>
    <t>SRSR</t>
  </si>
  <si>
    <t>SUG</t>
  </si>
  <si>
    <t>ZFAL</t>
  </si>
  <si>
    <t>ZFRS</t>
  </si>
  <si>
    <t>ZSR</t>
  </si>
  <si>
    <t>ACTAP</t>
  </si>
  <si>
    <t>AJMEDH</t>
  </si>
  <si>
    <t>Malgorzata Komadowska</t>
  </si>
  <si>
    <t>AUA</t>
  </si>
  <si>
    <t>CAAS</t>
  </si>
  <si>
    <t>CAT</t>
  </si>
  <si>
    <t>Guy Edwards</t>
  </si>
  <si>
    <t>CDBME</t>
  </si>
  <si>
    <t>CFER</t>
  </si>
  <si>
    <t>CI</t>
  </si>
  <si>
    <t>CJSS</t>
  </si>
  <si>
    <t>CSH</t>
  </si>
  <si>
    <t>CWL</t>
  </si>
  <si>
    <t>DAK</t>
  </si>
  <si>
    <t>DSLL</t>
  </si>
  <si>
    <t>EDU</t>
  </si>
  <si>
    <t>EEHS</t>
  </si>
  <si>
    <t>FZM</t>
  </si>
  <si>
    <t>GME</t>
  </si>
  <si>
    <t>GSGS</t>
  </si>
  <si>
    <t>HUG</t>
  </si>
  <si>
    <t>Gorgias Press</t>
  </si>
  <si>
    <t>ICOM</t>
  </si>
  <si>
    <t>ICOS</t>
  </si>
  <si>
    <t>IFDCK</t>
  </si>
  <si>
    <t>IJDLG</t>
  </si>
  <si>
    <t>Audrey McMahon</t>
  </si>
  <si>
    <t>JCCALL</t>
  </si>
  <si>
    <t>JCIEA</t>
  </si>
  <si>
    <t>JDH</t>
  </si>
  <si>
    <t>JIGS</t>
  </si>
  <si>
    <t>JLR</t>
  </si>
  <si>
    <t>JMDAI</t>
  </si>
  <si>
    <t xml:space="preserve"> 	Jan Barabach</t>
  </si>
  <si>
    <t>JOSO</t>
  </si>
  <si>
    <t>JTC</t>
  </si>
  <si>
    <t>JTM</t>
  </si>
  <si>
    <t>JWL</t>
  </si>
  <si>
    <t>KRT</t>
  </si>
  <si>
    <t>LASS</t>
  </si>
  <si>
    <t>Justyna Żuk</t>
  </si>
  <si>
    <t>MIM</t>
  </si>
  <si>
    <t>MJJ</t>
  </si>
  <si>
    <t>MODI</t>
  </si>
  <si>
    <t>MR</t>
  </si>
  <si>
    <t>MSDS</t>
  </si>
  <si>
    <t>NIPT</t>
  </si>
  <si>
    <t>OHE</t>
  </si>
  <si>
    <t>OMGC</t>
  </si>
  <si>
    <t>OPENMS</t>
  </si>
  <si>
    <t>Wojciech Nowacki</t>
  </si>
  <si>
    <t>OPIS</t>
  </si>
  <si>
    <t>PJBR</t>
  </si>
  <si>
    <t>PSYCH</t>
  </si>
  <si>
    <t>SAI</t>
  </si>
  <si>
    <t>SIRIUS</t>
  </si>
  <si>
    <t>TAA</t>
  </si>
  <si>
    <t>TEB</t>
  </si>
  <si>
    <t>ZFAA</t>
  </si>
  <si>
    <t>ZFMW</t>
  </si>
  <si>
    <t>ZRS</t>
  </si>
  <si>
    <t>Hana Ikenaga</t>
  </si>
  <si>
    <t>ESIC</t>
  </si>
  <si>
    <t>Academic Studies Press</t>
  </si>
  <si>
    <t>FCA</t>
  </si>
  <si>
    <t>MIAL</t>
  </si>
  <si>
    <t>ZKMM</t>
  </si>
  <si>
    <t>EQC</t>
  </si>
  <si>
    <t>NF</t>
  </si>
  <si>
    <t>JDPA</t>
  </si>
  <si>
    <t>RBM</t>
  </si>
  <si>
    <t>Alexander Felix</t>
  </si>
  <si>
    <t>SJHSS</t>
  </si>
  <si>
    <t>JWIET</t>
  </si>
  <si>
    <t>MEJB</t>
  </si>
  <si>
    <t>TILLICH</t>
  </si>
  <si>
    <t>TORTLAW</t>
  </si>
  <si>
    <t>ABPR</t>
  </si>
  <si>
    <t>AES</t>
  </si>
  <si>
    <t>AFP</t>
  </si>
  <si>
    <t>Verlag Dr. Otto Schmidt</t>
  </si>
  <si>
    <t>AG</t>
  </si>
  <si>
    <t>AOFO</t>
  </si>
  <si>
    <t>APJRI</t>
  </si>
  <si>
    <t>ARB</t>
  </si>
  <si>
    <t>ATC</t>
  </si>
  <si>
    <t>BTHZ</t>
  </si>
  <si>
    <t>CASLAR</t>
  </si>
  <si>
    <t>CR</t>
  </si>
  <si>
    <t>CRI</t>
  </si>
  <si>
    <t>DANTE</t>
  </si>
  <si>
    <t>DCS</t>
  </si>
  <si>
    <t>DMDI</t>
  </si>
  <si>
    <t>DMVM</t>
  </si>
  <si>
    <t>DWIR</t>
  </si>
  <si>
    <t>EDITIO</t>
  </si>
  <si>
    <t>EDULING</t>
  </si>
  <si>
    <t>ELEN</t>
  </si>
  <si>
    <t>EM</t>
  </si>
  <si>
    <t>EPLJ</t>
  </si>
  <si>
    <t>ERCL</t>
  </si>
  <si>
    <t>ETST</t>
  </si>
  <si>
    <t>EVTH</t>
  </si>
  <si>
    <t>FHEP</t>
  </si>
  <si>
    <t>FJSB</t>
  </si>
  <si>
    <t>FR</t>
  </si>
  <si>
    <t>GCLA</t>
  </si>
  <si>
    <t>GERM</t>
  </si>
  <si>
    <t>GESR</t>
  </si>
  <si>
    <t>GJ</t>
  </si>
  <si>
    <t>GLOCHI</t>
  </si>
  <si>
    <t>GLOT</t>
  </si>
  <si>
    <t>GPR</t>
  </si>
  <si>
    <t>GVRZ</t>
  </si>
  <si>
    <t>IHR</t>
  </si>
  <si>
    <t>IJVES</t>
  </si>
  <si>
    <t>INFODAF</t>
  </si>
  <si>
    <t>ISR</t>
  </si>
  <si>
    <t>JAFIO</t>
  </si>
  <si>
    <t>JAH</t>
  </si>
  <si>
    <t>JAJUZ</t>
  </si>
  <si>
    <t>JBCPP</t>
  </si>
  <si>
    <t>JBGSG</t>
  </si>
  <si>
    <t>JBMP</t>
  </si>
  <si>
    <t>JBPA</t>
  </si>
  <si>
    <t>JBR</t>
  </si>
  <si>
    <t>JBVELA</t>
  </si>
  <si>
    <t>JCA</t>
  </si>
  <si>
    <t>JCFS</t>
  </si>
  <si>
    <t>JCIM</t>
  </si>
  <si>
    <t>JCSSS</t>
  </si>
  <si>
    <t>JEEH</t>
  </si>
  <si>
    <t>JEM</t>
  </si>
  <si>
    <t>JETL</t>
  </si>
  <si>
    <t>JGD</t>
  </si>
  <si>
    <t>JGOD</t>
  </si>
  <si>
    <t>JIAS</t>
  </si>
  <si>
    <t>JIQSA</t>
  </si>
  <si>
    <t>JIRSPA</t>
  </si>
  <si>
    <t>JJL</t>
  </si>
  <si>
    <t>JJZG</t>
  </si>
  <si>
    <t>JOC</t>
  </si>
  <si>
    <t>JSALL</t>
  </si>
  <si>
    <t>JTL</t>
  </si>
  <si>
    <t>JTPH</t>
  </si>
  <si>
    <t>JURA</t>
  </si>
  <si>
    <t>JURU</t>
  </si>
  <si>
    <t>KADMOS</t>
  </si>
  <si>
    <t>KL</t>
  </si>
  <si>
    <t>KLIO</t>
  </si>
  <si>
    <t>LAJS</t>
  </si>
  <si>
    <t>LEHR</t>
  </si>
  <si>
    <t>LES</t>
  </si>
  <si>
    <t>LPP</t>
  </si>
  <si>
    <t>MC</t>
  </si>
  <si>
    <t>MDKI</t>
  </si>
  <si>
    <t>MDTR</t>
  </si>
  <si>
    <t>ME</t>
  </si>
  <si>
    <t>MILL</t>
  </si>
  <si>
    <t>MLT</t>
  </si>
  <si>
    <t>MOT</t>
  </si>
  <si>
    <t>MWJHR</t>
  </si>
  <si>
    <t>NIFO</t>
  </si>
  <si>
    <t>OLZG</t>
  </si>
  <si>
    <t>ORDO</t>
  </si>
  <si>
    <t>Stefan Giesen</t>
  </si>
  <si>
    <t>PARA</t>
  </si>
  <si>
    <t>PHHUMYB</t>
  </si>
  <si>
    <t>POL</t>
  </si>
  <si>
    <t>POP</t>
  </si>
  <si>
    <t>PRTH</t>
  </si>
  <si>
    <t>PUBHEF</t>
  </si>
  <si>
    <t>RAABE</t>
  </si>
  <si>
    <t>RBF</t>
  </si>
  <si>
    <t>RHETORIK</t>
  </si>
  <si>
    <t>Anne Röthel</t>
  </si>
  <si>
    <t>RMEEF</t>
  </si>
  <si>
    <t>ROBI</t>
  </si>
  <si>
    <t>ROE</t>
  </si>
  <si>
    <t>ROJA</t>
  </si>
  <si>
    <t>ROMS</t>
  </si>
  <si>
    <t>RRA</t>
  </si>
  <si>
    <t>SATS</t>
  </si>
  <si>
    <t>SCID</t>
  </si>
  <si>
    <t>SCIPO</t>
  </si>
  <si>
    <t>SHLL</t>
  </si>
  <si>
    <t>SOFO</t>
  </si>
  <si>
    <t>SOLIN</t>
  </si>
  <si>
    <t>SOSYS</t>
  </si>
  <si>
    <t>SPIRCARE</t>
  </si>
  <si>
    <t>STUW</t>
  </si>
  <si>
    <t>TIL</t>
  </si>
  <si>
    <t>UBG</t>
  </si>
  <si>
    <t>UR</t>
  </si>
  <si>
    <t>VF</t>
  </si>
  <si>
    <t>YEJLS</t>
  </si>
  <si>
    <t>YEWPH</t>
  </si>
  <si>
    <t>ZBB</t>
  </si>
  <si>
    <t>RWS-Verlag</t>
  </si>
  <si>
    <t>ZCPH</t>
  </si>
  <si>
    <t>ZFA</t>
  </si>
  <si>
    <t>ZFGG</t>
  </si>
  <si>
    <t>ZFK</t>
  </si>
  <si>
    <t>ZFR</t>
  </si>
  <si>
    <t>ZFWP</t>
  </si>
  <si>
    <t>ZGR</t>
  </si>
  <si>
    <t>ZKKW</t>
  </si>
  <si>
    <t>ZKM</t>
  </si>
  <si>
    <t>ZPT</t>
  </si>
  <si>
    <t>ZRGG</t>
  </si>
  <si>
    <t>ZRGK</t>
  </si>
  <si>
    <t>ZRGR</t>
  </si>
  <si>
    <t>ZSTW</t>
  </si>
  <si>
    <t>ZUG</t>
  </si>
  <si>
    <t>ZWER</t>
  </si>
  <si>
    <t>ZWF</t>
  </si>
  <si>
    <t>ZWG</t>
  </si>
  <si>
    <t>29/171</t>
  </si>
  <si>
    <t>18/79</t>
  </si>
  <si>
    <t>33/172</t>
  </si>
  <si>
    <t>14/79</t>
  </si>
  <si>
    <t>109/343</t>
  </si>
  <si>
    <t>120/171</t>
  </si>
  <si>
    <t>31/61</t>
  </si>
  <si>
    <t>74/175</t>
  </si>
  <si>
    <t>235/343</t>
  </si>
  <si>
    <t>101/172</t>
  </si>
  <si>
    <t>42/61</t>
  </si>
  <si>
    <t>4/483</t>
  </si>
  <si>
    <t>6/343</t>
  </si>
  <si>
    <t>8/487</t>
  </si>
  <si>
    <t>4/343</t>
  </si>
  <si>
    <t>164/332</t>
  </si>
  <si>
    <t>151/333</t>
  </si>
  <si>
    <t>168/191</t>
  </si>
  <si>
    <t>133/191</t>
  </si>
  <si>
    <t>145/191</t>
  </si>
  <si>
    <t>134/191</t>
  </si>
  <si>
    <t>94/140</t>
  </si>
  <si>
    <t>104/191</t>
  </si>
  <si>
    <t>64/140</t>
  </si>
  <si>
    <t>82/191</t>
  </si>
  <si>
    <t>84/399</t>
  </si>
  <si>
    <t>95/303</t>
  </si>
  <si>
    <t>68/94</t>
  </si>
  <si>
    <t>70/94</t>
  </si>
  <si>
    <t>51/68</t>
  </si>
  <si>
    <t>355/460</t>
  </si>
  <si>
    <t>114/171</t>
  </si>
  <si>
    <t>325/462</t>
  </si>
  <si>
    <t>123/172</t>
  </si>
  <si>
    <t>68/68</t>
  </si>
  <si>
    <t>64/68</t>
  </si>
  <si>
    <t>21/332</t>
  </si>
  <si>
    <t>43/333</t>
  </si>
  <si>
    <t>191/333</t>
  </si>
  <si>
    <t>70/333</t>
  </si>
  <si>
    <t>32/41</t>
  </si>
  <si>
    <t>36/41</t>
  </si>
  <si>
    <t>209/333</t>
  </si>
  <si>
    <t>248/337</t>
  </si>
  <si>
    <t>555/756</t>
  </si>
  <si>
    <t>566/756</t>
  </si>
  <si>
    <t>204/434</t>
  </si>
  <si>
    <t>216/434</t>
  </si>
  <si>
    <t>300/303</t>
  </si>
  <si>
    <t>320/399</t>
  </si>
  <si>
    <t>285/303</t>
  </si>
  <si>
    <t xml:space="preserve">103/166	</t>
  </si>
  <si>
    <t>129/399</t>
  </si>
  <si>
    <t>145/303</t>
  </si>
  <si>
    <t>80/303</t>
  </si>
  <si>
    <t>59/399</t>
  </si>
  <si>
    <t>67/303</t>
  </si>
  <si>
    <t>78/399</t>
  </si>
  <si>
    <t>86/303</t>
  </si>
  <si>
    <t>105/399</t>
  </si>
  <si>
    <t>120/303</t>
  </si>
  <si>
    <t>43/57</t>
  </si>
  <si>
    <t>30/43</t>
  </si>
  <si>
    <t>28/57</t>
  </si>
  <si>
    <t>131/181</t>
  </si>
  <si>
    <t>117/182</t>
  </si>
  <si>
    <t>7/37</t>
  </si>
  <si>
    <t>8/38</t>
  </si>
  <si>
    <t>124/487</t>
  </si>
  <si>
    <t>154/191</t>
  </si>
  <si>
    <t>177/191</t>
  </si>
  <si>
    <t>180/333</t>
  </si>
  <si>
    <t>303/540</t>
  </si>
  <si>
    <t>102/111</t>
  </si>
  <si>
    <t>99/111</t>
  </si>
  <si>
    <t>143/167</t>
  </si>
  <si>
    <t>148/167</t>
  </si>
  <si>
    <t>60/77</t>
  </si>
  <si>
    <t>244/322</t>
  </si>
  <si>
    <t>38/77</t>
  </si>
  <si>
    <t>100/333</t>
  </si>
  <si>
    <t>161/322</t>
  </si>
  <si>
    <t>54/399</t>
  </si>
  <si>
    <t>63/303</t>
  </si>
  <si>
    <t>311/408</t>
  </si>
  <si>
    <t>112/460</t>
  </si>
  <si>
    <t>41/147</t>
  </si>
  <si>
    <t>19/125</t>
  </si>
  <si>
    <t>35/187</t>
  </si>
  <si>
    <t>102/462</t>
  </si>
  <si>
    <t>36/147</t>
  </si>
  <si>
    <t>26/125</t>
  </si>
  <si>
    <t>37/187</t>
  </si>
  <si>
    <t>52/239</t>
  </si>
  <si>
    <t>125/460</t>
  </si>
  <si>
    <t>45/147</t>
  </si>
  <si>
    <t>40/187</t>
  </si>
  <si>
    <t>74/241</t>
  </si>
  <si>
    <t>162/462</t>
  </si>
  <si>
    <t>56/147</t>
  </si>
  <si>
    <t>57/187</t>
  </si>
  <si>
    <t>35/538</t>
  </si>
  <si>
    <t>146/271</t>
  </si>
  <si>
    <t>155/540</t>
  </si>
  <si>
    <t>70/271</t>
  </si>
  <si>
    <t>14/41</t>
  </si>
  <si>
    <t>13/41</t>
  </si>
  <si>
    <t>125/182</t>
  </si>
  <si>
    <t>76/136</t>
  </si>
  <si>
    <t>46/184</t>
  </si>
  <si>
    <t>39/136</t>
  </si>
  <si>
    <t>61/90</t>
  </si>
  <si>
    <t>55/90</t>
  </si>
  <si>
    <t>188/326</t>
  </si>
  <si>
    <t>244/326</t>
  </si>
  <si>
    <t>38/94</t>
  </si>
  <si>
    <t>37/95</t>
  </si>
  <si>
    <t>47/168</t>
  </si>
  <si>
    <t>153/239</t>
  </si>
  <si>
    <t>139/241</t>
  </si>
  <si>
    <t>86/147</t>
  </si>
  <si>
    <t>100/147</t>
  </si>
  <si>
    <t>33/64</t>
  </si>
  <si>
    <t>41/64</t>
  </si>
  <si>
    <t>186/258</t>
  </si>
  <si>
    <t>187/258</t>
  </si>
  <si>
    <t>52/107</t>
  </si>
  <si>
    <t>65/107</t>
  </si>
  <si>
    <t>84/487</t>
  </si>
  <si>
    <t>124/332</t>
  </si>
  <si>
    <t>130/333</t>
  </si>
  <si>
    <t>114/333</t>
  </si>
  <si>
    <t>54/114</t>
  </si>
  <si>
    <t>50/114</t>
  </si>
  <si>
    <t>83/337</t>
  </si>
  <si>
    <t>172/322</t>
  </si>
  <si>
    <t>27/62</t>
  </si>
  <si>
    <t>33/41</t>
  </si>
  <si>
    <t>25/35</t>
  </si>
  <si>
    <t>15/41</t>
  </si>
  <si>
    <t>22/35</t>
  </si>
  <si>
    <t>154/399</t>
  </si>
  <si>
    <t>168/303</t>
  </si>
  <si>
    <t>200/326</t>
  </si>
  <si>
    <t>78/312</t>
  </si>
  <si>
    <t>153/312</t>
  </si>
  <si>
    <t>163/399</t>
  </si>
  <si>
    <t>174/303</t>
  </si>
  <si>
    <t>76/96</t>
  </si>
  <si>
    <t>90/141</t>
  </si>
  <si>
    <t>52/142</t>
  </si>
  <si>
    <t>44/168</t>
  </si>
  <si>
    <t>211/399</t>
  </si>
  <si>
    <t>309/319</t>
  </si>
  <si>
    <t>72/79</t>
  </si>
  <si>
    <t>316/320</t>
  </si>
  <si>
    <t>79/80</t>
  </si>
  <si>
    <t>148/239</t>
  </si>
  <si>
    <t>148/241</t>
  </si>
  <si>
    <t>27/42</t>
  </si>
  <si>
    <t>20/41</t>
  </si>
  <si>
    <t>21/43</t>
  </si>
  <si>
    <t>17/41</t>
  </si>
  <si>
    <t>161/167</t>
  </si>
  <si>
    <t>159/167</t>
  </si>
  <si>
    <t>121/166</t>
  </si>
  <si>
    <t>114/166</t>
  </si>
  <si>
    <t>250/434</t>
  </si>
  <si>
    <t>237/434</t>
  </si>
  <si>
    <t>575/617</t>
  </si>
  <si>
    <t>499/617</t>
  </si>
  <si>
    <t>31/111</t>
  </si>
  <si>
    <t>69/111</t>
  </si>
  <si>
    <t>29/175</t>
  </si>
  <si>
    <t>99/175</t>
  </si>
  <si>
    <t>15/42</t>
  </si>
  <si>
    <t>35/43</t>
  </si>
  <si>
    <t>75/314</t>
  </si>
  <si>
    <t>119/314</t>
  </si>
  <si>
    <t>193/460</t>
  </si>
  <si>
    <t>77/147</t>
  </si>
  <si>
    <t>277/462</t>
  </si>
  <si>
    <t>92/147</t>
  </si>
  <si>
    <t>111/374</t>
  </si>
  <si>
    <t>38/419</t>
  </si>
  <si>
    <t>255/374</t>
  </si>
  <si>
    <t>298/419</t>
  </si>
  <si>
    <t>122/183</t>
  </si>
  <si>
    <t>27/58</t>
  </si>
  <si>
    <t>Immunology</t>
  </si>
  <si>
    <t>Rheumatology</t>
  </si>
  <si>
    <t>150/183</t>
  </si>
  <si>
    <t>41/58</t>
  </si>
  <si>
    <t>289/343</t>
  </si>
  <si>
    <t>188/285</t>
  </si>
  <si>
    <t>217/285</t>
  </si>
  <si>
    <t>25/34</t>
  </si>
  <si>
    <t>114/271</t>
  </si>
  <si>
    <t>43/408</t>
  </si>
  <si>
    <t>46/271</t>
  </si>
  <si>
    <t>137/487</t>
  </si>
  <si>
    <t>316/319</t>
  </si>
  <si>
    <t>157/167</t>
  </si>
  <si>
    <t>304/320</t>
  </si>
  <si>
    <t>50/167</t>
  </si>
  <si>
    <t>421/617</t>
  </si>
  <si>
    <t>56/68</t>
  </si>
  <si>
    <t>461/617</t>
  </si>
  <si>
    <t>59/68</t>
  </si>
  <si>
    <t>58/75</t>
  </si>
  <si>
    <t>173/185</t>
  </si>
  <si>
    <t>139/175</t>
  </si>
  <si>
    <t>62/76</t>
  </si>
  <si>
    <t>175/185</t>
  </si>
  <si>
    <t>135/227</t>
  </si>
  <si>
    <t>126/229</t>
  </si>
  <si>
    <t>169/399</t>
  </si>
  <si>
    <t>264/399</t>
  </si>
  <si>
    <t>247/303</t>
  </si>
  <si>
    <t>73/79</t>
  </si>
  <si>
    <t>225/314</t>
  </si>
  <si>
    <t>249/314</t>
  </si>
  <si>
    <t>16/62</t>
  </si>
  <si>
    <t>312/319</t>
  </si>
  <si>
    <t>314/320</t>
  </si>
  <si>
    <t>265/538</t>
  </si>
  <si>
    <t>347/540</t>
  </si>
  <si>
    <t>203/333</t>
  </si>
  <si>
    <t>239/399</t>
  </si>
  <si>
    <t>363/434</t>
  </si>
  <si>
    <t>366/434</t>
  </si>
  <si>
    <t>302/337</t>
  </si>
  <si>
    <t>139/538</t>
  </si>
  <si>
    <t>29/62</t>
  </si>
  <si>
    <t>206/540</t>
  </si>
  <si>
    <t>176/434</t>
  </si>
  <si>
    <t>154/168</t>
  </si>
  <si>
    <t>74/199</t>
  </si>
  <si>
    <t>228/337</t>
  </si>
  <si>
    <t>58/168</t>
  </si>
  <si>
    <t>223/540</t>
  </si>
  <si>
    <t>136/399</t>
  </si>
  <si>
    <t>147/337</t>
  </si>
  <si>
    <t>156/337</t>
  </si>
  <si>
    <t>266/399</t>
  </si>
  <si>
    <t>52/64</t>
  </si>
  <si>
    <t>17/27</t>
  </si>
  <si>
    <t>8/31</t>
  </si>
  <si>
    <t>4/31</t>
  </si>
  <si>
    <t>77/144</t>
  </si>
  <si>
    <t>171/185</t>
  </si>
  <si>
    <t>68/114</t>
  </si>
  <si>
    <t>149/185</t>
  </si>
  <si>
    <t>69/114</t>
  </si>
  <si>
    <t>49/57</t>
  </si>
  <si>
    <t>41/43</t>
  </si>
  <si>
    <t>46/57</t>
  </si>
  <si>
    <t>250/319</t>
  </si>
  <si>
    <t>222/352</t>
  </si>
  <si>
    <t>245/320</t>
  </si>
  <si>
    <t>247/353</t>
  </si>
  <si>
    <t>95/185</t>
  </si>
  <si>
    <t>132/185</t>
  </si>
  <si>
    <t>41/399</t>
  </si>
  <si>
    <t>21/113</t>
  </si>
  <si>
    <t>152/219</t>
  </si>
  <si>
    <t>156/220</t>
  </si>
  <si>
    <t>147/399</t>
  </si>
  <si>
    <t>163/303</t>
  </si>
  <si>
    <t>130/139</t>
  </si>
  <si>
    <t>127/139</t>
  </si>
  <si>
    <t>212/617</t>
  </si>
  <si>
    <t>60/173</t>
  </si>
  <si>
    <t>175/617</t>
  </si>
  <si>
    <t>48/173</t>
  </si>
  <si>
    <t>DE GRUYTER JOURNALS 2024 JIF_JCI_QUARTILES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</si>
</sst>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0.000"/>
    <numFmt numFmtId="166" formatCode="0.0"/>
    <numFmt numFmtId="167" formatCode="#,##0.0"/>
  </numFmts>
  <fonts count="3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1"/>
      <color rgb="FF2A2D35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indexed="8"/>
      <name val="Calibri"/>
      <family val="2"/>
    </font>
    <font>
      <sz val="9"/>
      <color theme="1"/>
      <name val="Tahoma"/>
      <family val="2"/>
    </font>
    <font>
      <sz val="9"/>
      <color rgb="FF000000"/>
      <name val="Calibri"/>
      <family val="2"/>
    </font>
    <font>
      <sz val="9"/>
      <color rgb="FF2A2D35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9"/>
      <color theme="1"/>
      <name val="Calibri"/>
      <family val="2"/>
      <charset val="16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7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</cellStyleXfs>
  <cellXfs count="263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left" vertical="center" wrapText="1"/>
    </xf>
    <xf numFmtId="164" fontId="0" fillId="0" borderId="1" xfId="0" applyNumberForma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17" fontId="0" fillId="0" borderId="1" xfId="0" applyNumberFormat="1" applyBorder="1" applyAlignment="1">
      <alignment horizontal="left" vertical="center" wrapText="1"/>
    </xf>
    <xf numFmtId="0" fontId="0" fillId="0" borderId="1" xfId="0" quotePrefix="1" applyBorder="1" applyAlignment="1">
      <alignment horizontal="left" vertical="center" wrapText="1"/>
    </xf>
    <xf numFmtId="165" fontId="0" fillId="0" borderId="1" xfId="0" applyNumberFormat="1" applyBorder="1" applyAlignment="1">
      <alignment horizontal="right" vertical="center" wrapText="1"/>
    </xf>
    <xf numFmtId="165" fontId="1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164" fontId="0" fillId="0" borderId="3" xfId="0" applyNumberForma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17" fontId="0" fillId="0" borderId="1" xfId="0" quotePrefix="1" applyNumberFormat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1" fillId="0" borderId="1" xfId="3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" xfId="5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65" fontId="0" fillId="0" borderId="0" xfId="0" applyNumberFormat="1"/>
    <xf numFmtId="0" fontId="7" fillId="0" borderId="1" xfId="0" applyFont="1" applyBorder="1" applyAlignment="1">
      <alignment vertical="center" wrapText="1"/>
    </xf>
    <xf numFmtId="2" fontId="0" fillId="0" borderId="1" xfId="0" applyNumberFormat="1" applyBorder="1" applyAlignment="1">
      <alignment horizontal="right" vertical="center" wrapText="1"/>
    </xf>
    <xf numFmtId="2" fontId="0" fillId="0" borderId="3" xfId="0" applyNumberFormat="1" applyBorder="1" applyAlignment="1">
      <alignment horizontal="right" vertical="center" wrapText="1"/>
    </xf>
    <xf numFmtId="2" fontId="0" fillId="0" borderId="0" xfId="0" applyNumberFormat="1"/>
    <xf numFmtId="0" fontId="9" fillId="2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164" fontId="0" fillId="0" borderId="1" xfId="0" applyNumberForma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0" fillId="0" borderId="7" xfId="0" applyBorder="1" applyAlignment="1">
      <alignment wrapText="1"/>
    </xf>
    <xf numFmtId="2" fontId="0" fillId="0" borderId="7" xfId="0" applyNumberFormat="1" applyBorder="1" applyAlignment="1">
      <alignment horizontal="right" vertical="center" wrapText="1"/>
    </xf>
    <xf numFmtId="0" fontId="0" fillId="0" borderId="7" xfId="0" applyBorder="1" applyAlignment="1">
      <alignment horizontal="left" vertical="center" wrapText="1"/>
    </xf>
    <xf numFmtId="164" fontId="0" fillId="0" borderId="0" xfId="0" applyNumberFormat="1"/>
    <xf numFmtId="4" fontId="0" fillId="0" borderId="0" xfId="0" applyNumberFormat="1"/>
    <xf numFmtId="0" fontId="1" fillId="0" borderId="0" xfId="1" applyFont="1" applyAlignment="1">
      <alignment horizontal="left" vertical="center" wrapText="1"/>
    </xf>
    <xf numFmtId="0" fontId="10" fillId="0" borderId="10" xfId="0" applyFont="1" applyBorder="1"/>
    <xf numFmtId="0" fontId="11" fillId="0" borderId="0" xfId="0" applyFont="1"/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wrapText="1"/>
    </xf>
    <xf numFmtId="0" fontId="11" fillId="0" borderId="2" xfId="0" applyFont="1" applyBorder="1" applyAlignment="1">
      <alignment horizontal="left" vertical="center" wrapText="1"/>
    </xf>
    <xf numFmtId="0" fontId="11" fillId="0" borderId="1" xfId="0" applyFont="1" applyBorder="1"/>
    <xf numFmtId="0" fontId="13" fillId="0" borderId="1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1" fillId="0" borderId="2" xfId="0" applyFont="1" applyBorder="1"/>
    <xf numFmtId="0" fontId="13" fillId="0" borderId="1" xfId="1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13" fillId="0" borderId="1" xfId="3" applyFont="1" applyBorder="1" applyAlignment="1">
      <alignment horizontal="left" vertical="center"/>
    </xf>
    <xf numFmtId="0" fontId="13" fillId="0" borderId="1" xfId="4" applyFont="1" applyBorder="1" applyAlignment="1">
      <alignment horizontal="left" vertical="center"/>
    </xf>
    <xf numFmtId="0" fontId="13" fillId="0" borderId="1" xfId="5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2" fontId="11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7" fontId="11" fillId="0" borderId="1" xfId="0" quotePrefix="1" applyNumberFormat="1" applyFont="1" applyBorder="1" applyAlignment="1">
      <alignment horizontal="left" vertical="center"/>
    </xf>
    <xf numFmtId="0" fontId="11" fillId="0" borderId="1" xfId="0" quotePrefix="1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5" fillId="0" borderId="1" xfId="2" applyFont="1" applyBorder="1" applyAlignment="1">
      <alignment horizontal="left" vertical="center"/>
    </xf>
    <xf numFmtId="164" fontId="13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right" vertical="center"/>
    </xf>
    <xf numFmtId="0" fontId="11" fillId="0" borderId="11" xfId="0" applyFont="1" applyBorder="1" applyAlignment="1">
      <alignment horizontal="left" vertical="center" wrapText="1"/>
    </xf>
    <xf numFmtId="1" fontId="11" fillId="0" borderId="1" xfId="0" applyNumberFormat="1" applyFont="1" applyBorder="1"/>
    <xf numFmtId="1" fontId="11" fillId="0" borderId="1" xfId="0" quotePrefix="1" applyNumberFormat="1" applyFont="1" applyBorder="1"/>
    <xf numFmtId="1" fontId="11" fillId="0" borderId="3" xfId="0" applyNumberFormat="1" applyFont="1" applyBorder="1"/>
    <xf numFmtId="1" fontId="13" fillId="0" borderId="1" xfId="0" applyNumberFormat="1" applyFont="1" applyBorder="1"/>
    <xf numFmtId="0" fontId="11" fillId="0" borderId="12" xfId="0" applyFont="1" applyBorder="1" applyAlignment="1">
      <alignment horizontal="left" vertical="center" wrapText="1"/>
    </xf>
    <xf numFmtId="1" fontId="11" fillId="0" borderId="1" xfId="0" applyNumberFormat="1" applyFont="1" applyBorder="1" applyAlignment="1">
      <alignment vertical="center"/>
    </xf>
    <xf numFmtId="1" fontId="11" fillId="0" borderId="1" xfId="0" applyNumberFormat="1" applyFont="1" applyBorder="1" applyAlignment="1">
      <alignment horizontal="left" vertical="center"/>
    </xf>
    <xf numFmtId="0" fontId="11" fillId="0" borderId="9" xfId="0" applyFont="1" applyBorder="1"/>
    <xf numFmtId="0" fontId="11" fillId="0" borderId="4" xfId="0" applyFont="1" applyBorder="1"/>
    <xf numFmtId="0" fontId="11" fillId="3" borderId="12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left" vertical="center" wrapText="1"/>
    </xf>
    <xf numFmtId="0" fontId="11" fillId="5" borderId="12" xfId="0" applyFont="1" applyFill="1" applyBorder="1" applyAlignment="1">
      <alignment horizontal="left" vertical="center" wrapText="1"/>
    </xf>
    <xf numFmtId="1" fontId="11" fillId="0" borderId="2" xfId="0" applyNumberFormat="1" applyFont="1" applyBorder="1"/>
    <xf numFmtId="2" fontId="11" fillId="0" borderId="3" xfId="0" applyNumberFormat="1" applyFont="1" applyBorder="1" applyAlignment="1">
      <alignment horizontal="right" vertical="center"/>
    </xf>
    <xf numFmtId="2" fontId="11" fillId="0" borderId="2" xfId="0" applyNumberFormat="1" applyFont="1" applyBorder="1" applyAlignment="1">
      <alignment horizontal="right" vertical="center"/>
    </xf>
    <xf numFmtId="0" fontId="20" fillId="0" borderId="1" xfId="2" applyFont="1" applyBorder="1" applyAlignment="1">
      <alignment horizontal="left" vertical="center"/>
    </xf>
    <xf numFmtId="0" fontId="14" fillId="0" borderId="0" xfId="0" applyFont="1"/>
    <xf numFmtId="1" fontId="14" fillId="0" borderId="1" xfId="0" applyNumberFormat="1" applyFont="1" applyBorder="1"/>
    <xf numFmtId="0" fontId="13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vertical="center"/>
    </xf>
    <xf numFmtId="0" fontId="13" fillId="6" borderId="1" xfId="1" applyFont="1" applyFill="1" applyBorder="1" applyAlignment="1">
      <alignment horizontal="left" vertical="center"/>
    </xf>
    <xf numFmtId="0" fontId="13" fillId="6" borderId="5" xfId="1" applyFont="1" applyFill="1" applyBorder="1"/>
    <xf numFmtId="165" fontId="11" fillId="6" borderId="3" xfId="0" applyNumberFormat="1" applyFont="1" applyFill="1" applyBorder="1" applyAlignment="1">
      <alignment horizontal="left" vertical="center"/>
    </xf>
    <xf numFmtId="0" fontId="11" fillId="7" borderId="1" xfId="0" applyFont="1" applyFill="1" applyBorder="1" applyAlignment="1">
      <alignment horizontal="left" vertical="center"/>
    </xf>
    <xf numFmtId="0" fontId="13" fillId="7" borderId="1" xfId="0" applyFont="1" applyFill="1" applyBorder="1" applyAlignment="1">
      <alignment horizontal="left" vertical="center"/>
    </xf>
    <xf numFmtId="0" fontId="13" fillId="7" borderId="1" xfId="1" applyFont="1" applyFill="1" applyBorder="1" applyAlignment="1">
      <alignment horizontal="left" vertical="center"/>
    </xf>
    <xf numFmtId="165" fontId="11" fillId="0" borderId="1" xfId="0" applyNumberFormat="1" applyFont="1" applyBorder="1" applyAlignment="1">
      <alignment vertical="center"/>
    </xf>
    <xf numFmtId="165" fontId="11" fillId="0" borderId="1" xfId="0" applyNumberFormat="1" applyFont="1" applyBorder="1" applyAlignment="1">
      <alignment horizontal="right" vertical="center"/>
    </xf>
    <xf numFmtId="165" fontId="13" fillId="0" borderId="1" xfId="0" applyNumberFormat="1" applyFont="1" applyBorder="1" applyAlignment="1">
      <alignment horizontal="right" vertical="center"/>
    </xf>
    <xf numFmtId="165" fontId="11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vertical="center"/>
    </xf>
    <xf numFmtId="165" fontId="11" fillId="0" borderId="3" xfId="0" applyNumberFormat="1" applyFont="1" applyBorder="1" applyAlignment="1">
      <alignment horizontal="right" vertical="center"/>
    </xf>
    <xf numFmtId="165" fontId="13" fillId="0" borderId="3" xfId="0" applyNumberFormat="1" applyFont="1" applyBorder="1" applyAlignment="1">
      <alignment horizontal="right" vertical="center"/>
    </xf>
    <xf numFmtId="165" fontId="13" fillId="0" borderId="1" xfId="0" applyNumberFormat="1" applyFont="1" applyBorder="1" applyAlignment="1">
      <alignment horizontal="center" vertical="center"/>
    </xf>
    <xf numFmtId="165" fontId="18" fillId="0" borderId="1" xfId="0" applyNumberFormat="1" applyFont="1" applyBorder="1" applyAlignment="1">
      <alignment vertical="center"/>
    </xf>
    <xf numFmtId="165" fontId="11" fillId="0" borderId="3" xfId="0" applyNumberFormat="1" applyFont="1" applyBorder="1" applyAlignment="1">
      <alignment vertical="center"/>
    </xf>
    <xf numFmtId="165" fontId="13" fillId="0" borderId="3" xfId="0" applyNumberFormat="1" applyFont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6" borderId="1" xfId="0" applyFill="1" applyBorder="1" applyAlignment="1">
      <alignment vertical="center" wrapText="1"/>
    </xf>
    <xf numFmtId="0" fontId="1" fillId="7" borderId="1" xfId="1" applyFont="1" applyFill="1" applyBorder="1" applyAlignment="1">
      <alignment horizontal="left" vertical="center" wrapText="1"/>
    </xf>
    <xf numFmtId="0" fontId="1" fillId="6" borderId="1" xfId="1" applyFont="1" applyFill="1" applyBorder="1" applyAlignment="1">
      <alignment horizontal="left" vertical="center" wrapText="1"/>
    </xf>
    <xf numFmtId="0" fontId="1" fillId="6" borderId="1" xfId="1" applyFont="1" applyFill="1" applyBorder="1" applyAlignment="1">
      <alignment wrapText="1"/>
    </xf>
    <xf numFmtId="165" fontId="0" fillId="6" borderId="1" xfId="0" applyNumberForma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11" fillId="8" borderId="1" xfId="0" applyFont="1" applyFill="1" applyBorder="1" applyAlignment="1">
      <alignment horizontal="left" vertical="center"/>
    </xf>
    <xf numFmtId="165" fontId="21" fillId="0" borderId="1" xfId="0" applyNumberFormat="1" applyFont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/>
    </xf>
    <xf numFmtId="165" fontId="22" fillId="0" borderId="1" xfId="0" applyNumberFormat="1" applyFont="1" applyBorder="1" applyAlignment="1">
      <alignment horizontal="right" vertical="center"/>
    </xf>
    <xf numFmtId="165" fontId="23" fillId="0" borderId="1" xfId="0" applyNumberFormat="1" applyFont="1" applyBorder="1" applyAlignment="1">
      <alignment horizontal="right" vertical="center"/>
    </xf>
    <xf numFmtId="0" fontId="21" fillId="0" borderId="1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22" fillId="0" borderId="1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11" fillId="8" borderId="1" xfId="0" applyFont="1" applyFill="1" applyBorder="1" applyAlignment="1">
      <alignment horizontal="left" vertical="center" wrapText="1"/>
    </xf>
    <xf numFmtId="0" fontId="0" fillId="0" borderId="1" xfId="0" applyBorder="1"/>
    <xf numFmtId="165" fontId="0" fillId="0" borderId="1" xfId="0" applyNumberFormat="1" applyBorder="1"/>
    <xf numFmtId="2" fontId="0" fillId="0" borderId="1" xfId="0" applyNumberFormat="1" applyBorder="1"/>
    <xf numFmtId="0" fontId="22" fillId="6" borderId="0" xfId="0" applyFont="1" applyFill="1"/>
    <xf numFmtId="165" fontId="22" fillId="6" borderId="0" xfId="0" applyNumberFormat="1" applyFont="1" applyFill="1"/>
    <xf numFmtId="0" fontId="11" fillId="6" borderId="0" xfId="0" applyFont="1" applyFill="1"/>
    <xf numFmtId="2" fontId="22" fillId="6" borderId="0" xfId="0" applyNumberFormat="1" applyFont="1" applyFill="1"/>
    <xf numFmtId="165" fontId="11" fillId="6" borderId="0" xfId="0" applyNumberFormat="1" applyFont="1" applyFill="1"/>
    <xf numFmtId="2" fontId="11" fillId="6" borderId="0" xfId="0" applyNumberFormat="1" applyFont="1" applyFill="1"/>
    <xf numFmtId="1" fontId="0" fillId="0" borderId="1" xfId="0" applyNumberFormat="1" applyBorder="1"/>
    <xf numFmtId="0" fontId="0" fillId="10" borderId="1" xfId="0" applyFill="1" applyBorder="1" applyAlignment="1">
      <alignment wrapText="1"/>
    </xf>
    <xf numFmtId="0" fontId="1" fillId="10" borderId="1" xfId="0" applyFont="1" applyFill="1" applyBorder="1" applyAlignment="1">
      <alignment horizontal="left" vertical="center" wrapText="1"/>
    </xf>
    <xf numFmtId="2" fontId="0" fillId="10" borderId="1" xfId="0" applyNumberFormat="1" applyFill="1" applyBorder="1" applyAlignment="1">
      <alignment horizontal="right" vertical="center" wrapText="1"/>
    </xf>
    <xf numFmtId="166" fontId="9" fillId="2" borderId="1" xfId="0" applyNumberFormat="1" applyFont="1" applyFill="1" applyBorder="1" applyAlignment="1">
      <alignment horizontal="center" vertical="center" wrapText="1"/>
    </xf>
    <xf numFmtId="166" fontId="0" fillId="10" borderId="1" xfId="0" applyNumberFormat="1" applyFill="1" applyBorder="1" applyAlignment="1">
      <alignment horizontal="right" vertical="center" wrapText="1"/>
    </xf>
    <xf numFmtId="166" fontId="0" fillId="10" borderId="3" xfId="0" applyNumberFormat="1" applyFill="1" applyBorder="1" applyAlignment="1">
      <alignment horizontal="right" vertical="center" wrapText="1"/>
    </xf>
    <xf numFmtId="166" fontId="0" fillId="0" borderId="0" xfId="0" applyNumberFormat="1"/>
    <xf numFmtId="166" fontId="1" fillId="10" borderId="1" xfId="0" applyNumberFormat="1" applyFont="1" applyFill="1" applyBorder="1" applyAlignment="1">
      <alignment horizontal="right" vertical="center" wrapText="1"/>
    </xf>
    <xf numFmtId="2" fontId="0" fillId="10" borderId="1" xfId="0" applyNumberFormat="1" applyFill="1" applyBorder="1" applyAlignment="1">
      <alignment horizontal="right" vertical="center"/>
    </xf>
    <xf numFmtId="167" fontId="0" fillId="0" borderId="0" xfId="0" applyNumberFormat="1"/>
    <xf numFmtId="0" fontId="0" fillId="10" borderId="0" xfId="0" applyFill="1"/>
    <xf numFmtId="0" fontId="1" fillId="10" borderId="1" xfId="0" applyFont="1" applyFill="1" applyBorder="1" applyAlignment="1">
      <alignment horizontal="right" vertical="center" wrapText="1"/>
    </xf>
    <xf numFmtId="0" fontId="1" fillId="10" borderId="1" xfId="1" applyFont="1" applyFill="1" applyBorder="1" applyAlignment="1">
      <alignment horizontal="right" vertical="center" wrapText="1"/>
    </xf>
    <xf numFmtId="0" fontId="1" fillId="10" borderId="1" xfId="4" applyFont="1" applyFill="1" applyBorder="1" applyAlignment="1">
      <alignment horizontal="right" vertical="center" wrapText="1"/>
    </xf>
    <xf numFmtId="0" fontId="0" fillId="10" borderId="1" xfId="0" applyFill="1" applyBorder="1" applyAlignment="1">
      <alignment horizontal="right" wrapText="1"/>
    </xf>
    <xf numFmtId="0" fontId="0" fillId="10" borderId="7" xfId="0" applyFill="1" applyBorder="1" applyAlignment="1">
      <alignment horizontal="right" wrapText="1"/>
    </xf>
    <xf numFmtId="0" fontId="0" fillId="10" borderId="1" xfId="0" applyFill="1" applyBorder="1"/>
    <xf numFmtId="166" fontId="0" fillId="0" borderId="1" xfId="0" applyNumberFormat="1" applyBorder="1" applyAlignment="1">
      <alignment horizontal="center" vertical="center" wrapText="1"/>
    </xf>
    <xf numFmtId="166" fontId="25" fillId="6" borderId="0" xfId="0" applyNumberFormat="1" applyFont="1" applyFill="1"/>
    <xf numFmtId="166" fontId="0" fillId="6" borderId="0" xfId="0" applyNumberFormat="1" applyFill="1"/>
    <xf numFmtId="0" fontId="13" fillId="11" borderId="1" xfId="0" applyFont="1" applyFill="1" applyBorder="1" applyAlignment="1">
      <alignment horizontal="left" vertical="center"/>
    </xf>
    <xf numFmtId="0" fontId="11" fillId="11" borderId="1" xfId="0" applyFont="1" applyFill="1" applyBorder="1"/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vertical="center"/>
    </xf>
    <xf numFmtId="49" fontId="11" fillId="0" borderId="3" xfId="0" applyNumberFormat="1" applyFont="1" applyBorder="1" applyAlignment="1">
      <alignment horizontal="left" vertical="center"/>
    </xf>
    <xf numFmtId="49" fontId="11" fillId="0" borderId="1" xfId="0" applyNumberFormat="1" applyFont="1" applyBorder="1"/>
    <xf numFmtId="49" fontId="11" fillId="0" borderId="3" xfId="0" applyNumberFormat="1" applyFont="1" applyBorder="1" applyAlignment="1">
      <alignment vertical="center"/>
    </xf>
    <xf numFmtId="49" fontId="11" fillId="0" borderId="0" xfId="0" applyNumberFormat="1" applyFont="1"/>
    <xf numFmtId="49" fontId="11" fillId="6" borderId="0" xfId="0" applyNumberFormat="1" applyFont="1" applyFill="1"/>
    <xf numFmtId="0" fontId="11" fillId="9" borderId="1" xfId="0" applyFont="1" applyFill="1" applyBorder="1"/>
    <xf numFmtId="49" fontId="13" fillId="9" borderId="1" xfId="0" applyNumberFormat="1" applyFont="1" applyFill="1" applyBorder="1" applyAlignment="1">
      <alignment horizontal="left"/>
    </xf>
    <xf numFmtId="2" fontId="13" fillId="9" borderId="1" xfId="0" applyNumberFormat="1" applyFont="1" applyFill="1" applyBorder="1" applyAlignment="1">
      <alignment horizontal="left" vertical="center" wrapText="1"/>
    </xf>
    <xf numFmtId="49" fontId="13" fillId="9" borderId="1" xfId="0" applyNumberFormat="1" applyFont="1" applyFill="1" applyBorder="1" applyAlignment="1">
      <alignment horizontal="left" vertical="center" wrapText="1"/>
    </xf>
    <xf numFmtId="2" fontId="13" fillId="9" borderId="1" xfId="0" applyNumberFormat="1" applyFont="1" applyFill="1" applyBorder="1" applyAlignment="1">
      <alignment horizontal="left" vertical="center"/>
    </xf>
    <xf numFmtId="49" fontId="13" fillId="9" borderId="1" xfId="0" applyNumberFormat="1" applyFont="1" applyFill="1" applyBorder="1" applyAlignment="1">
      <alignment horizontal="left" vertical="center"/>
    </xf>
    <xf numFmtId="2" fontId="13" fillId="9" borderId="1" xfId="0" applyNumberFormat="1" applyFont="1" applyFill="1" applyBorder="1" applyAlignment="1">
      <alignment horizontal="left"/>
    </xf>
    <xf numFmtId="166" fontId="11" fillId="10" borderId="1" xfId="0" applyNumberFormat="1" applyFont="1" applyFill="1" applyBorder="1" applyAlignment="1">
      <alignment wrapText="1"/>
    </xf>
    <xf numFmtId="2" fontId="11" fillId="10" borderId="0" xfId="0" applyNumberFormat="1" applyFont="1" applyFill="1"/>
    <xf numFmtId="166" fontId="11" fillId="10" borderId="1" xfId="0" applyNumberFormat="1" applyFont="1" applyFill="1" applyBorder="1" applyAlignment="1">
      <alignment horizontal="right" vertical="center" wrapText="1"/>
    </xf>
    <xf numFmtId="2" fontId="11" fillId="10" borderId="9" xfId="0" applyNumberFormat="1" applyFont="1" applyFill="1" applyBorder="1" applyAlignment="1">
      <alignment horizontal="right" vertical="center" wrapText="1"/>
    </xf>
    <xf numFmtId="166" fontId="11" fillId="10" borderId="1" xfId="0" applyNumberFormat="1" applyFont="1" applyFill="1" applyBorder="1" applyAlignment="1">
      <alignment horizontal="right" vertical="center"/>
    </xf>
    <xf numFmtId="2" fontId="11" fillId="10" borderId="9" xfId="0" applyNumberFormat="1" applyFont="1" applyFill="1" applyBorder="1" applyAlignment="1">
      <alignment horizontal="right" vertical="center"/>
    </xf>
    <xf numFmtId="166" fontId="11" fillId="10" borderId="1" xfId="0" applyNumberFormat="1" applyFont="1" applyFill="1" applyBorder="1" applyAlignment="1">
      <alignment horizontal="right" wrapText="1"/>
    </xf>
    <xf numFmtId="2" fontId="11" fillId="10" borderId="9" xfId="0" applyNumberFormat="1" applyFont="1" applyFill="1" applyBorder="1"/>
    <xf numFmtId="166" fontId="11" fillId="10" borderId="3" xfId="0" applyNumberFormat="1" applyFont="1" applyFill="1" applyBorder="1" applyAlignment="1">
      <alignment horizontal="right" vertical="center" wrapText="1"/>
    </xf>
    <xf numFmtId="166" fontId="11" fillId="10" borderId="7" xfId="0" applyNumberFormat="1" applyFont="1" applyFill="1" applyBorder="1" applyAlignment="1">
      <alignment horizontal="right" wrapText="1"/>
    </xf>
    <xf numFmtId="166" fontId="11" fillId="10" borderId="1" xfId="0" applyNumberFormat="1" applyFont="1" applyFill="1" applyBorder="1" applyAlignment="1">
      <alignment vertical="center"/>
    </xf>
    <xf numFmtId="166" fontId="13" fillId="10" borderId="1" xfId="0" applyNumberFormat="1" applyFont="1" applyFill="1" applyBorder="1" applyAlignment="1">
      <alignment horizontal="right" vertical="center" wrapText="1"/>
    </xf>
    <xf numFmtId="2" fontId="13" fillId="9" borderId="13" xfId="0" applyNumberFormat="1" applyFont="1" applyFill="1" applyBorder="1" applyAlignment="1">
      <alignment horizontal="left" vertical="center"/>
    </xf>
    <xf numFmtId="0" fontId="13" fillId="12" borderId="1" xfId="0" applyFont="1" applyFill="1" applyBorder="1" applyAlignment="1">
      <alignment horizontal="left" vertical="center"/>
    </xf>
    <xf numFmtId="0" fontId="11" fillId="12" borderId="1" xfId="0" applyFont="1" applyFill="1" applyBorder="1"/>
    <xf numFmtId="0" fontId="11" fillId="13" borderId="1" xfId="0" applyFont="1" applyFill="1" applyBorder="1"/>
    <xf numFmtId="0" fontId="13" fillId="13" borderId="1" xfId="0" applyFont="1" applyFill="1" applyBorder="1" applyAlignment="1">
      <alignment horizontal="left" vertical="center"/>
    </xf>
    <xf numFmtId="9" fontId="11" fillId="0" borderId="0" xfId="6" applyFont="1" applyFill="1"/>
    <xf numFmtId="0" fontId="11" fillId="0" borderId="3" xfId="0" applyFont="1" applyBorder="1"/>
    <xf numFmtId="166" fontId="11" fillId="10" borderId="3" xfId="0" applyNumberFormat="1" applyFont="1" applyFill="1" applyBorder="1" applyAlignment="1">
      <alignment wrapText="1"/>
    </xf>
    <xf numFmtId="166" fontId="11" fillId="10" borderId="7" xfId="0" applyNumberFormat="1" applyFont="1" applyFill="1" applyBorder="1" applyAlignment="1">
      <alignment wrapText="1"/>
    </xf>
    <xf numFmtId="166" fontId="11" fillId="10" borderId="3" xfId="0" applyNumberFormat="1" applyFont="1" applyFill="1" applyBorder="1" applyAlignment="1">
      <alignment vertical="center"/>
    </xf>
    <xf numFmtId="2" fontId="11" fillId="10" borderId="0" xfId="0" applyNumberFormat="1" applyFont="1" applyFill="1" applyAlignment="1">
      <alignment horizontal="right" vertical="center"/>
    </xf>
    <xf numFmtId="0" fontId="11" fillId="14" borderId="1" xfId="0" applyFont="1" applyFill="1" applyBorder="1"/>
    <xf numFmtId="0" fontId="13" fillId="4" borderId="1" xfId="0" applyFont="1" applyFill="1" applyBorder="1" applyAlignment="1">
      <alignment horizontal="left" vertical="center"/>
    </xf>
    <xf numFmtId="0" fontId="12" fillId="11" borderId="0" xfId="0" applyFont="1" applyFill="1"/>
    <xf numFmtId="0" fontId="12" fillId="14" borderId="0" xfId="0" applyFont="1" applyFill="1"/>
    <xf numFmtId="0" fontId="12" fillId="4" borderId="0" xfId="0" applyFont="1" applyFill="1" applyAlignment="1">
      <alignment wrapText="1"/>
    </xf>
    <xf numFmtId="166" fontId="22" fillId="6" borderId="0" xfId="0" applyNumberFormat="1" applyFont="1" applyFill="1"/>
    <xf numFmtId="166" fontId="11" fillId="6" borderId="0" xfId="0" applyNumberFormat="1" applyFont="1" applyFill="1"/>
    <xf numFmtId="0" fontId="11" fillId="0" borderId="12" xfId="0" applyFont="1" applyBorder="1" applyAlignment="1">
      <alignment horizontal="center" vertical="center" wrapText="1"/>
    </xf>
    <xf numFmtId="2" fontId="11" fillId="0" borderId="0" xfId="0" applyNumberFormat="1" applyFont="1" applyAlignment="1">
      <alignment horizontal="right" vertical="center"/>
    </xf>
    <xf numFmtId="2" fontId="11" fillId="0" borderId="9" xfId="0" applyNumberFormat="1" applyFont="1" applyBorder="1" applyAlignment="1">
      <alignment horizontal="right" vertical="center"/>
    </xf>
    <xf numFmtId="165" fontId="26" fillId="0" borderId="1" xfId="0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2" fontId="13" fillId="6" borderId="1" xfId="0" applyNumberFormat="1" applyFont="1" applyFill="1" applyBorder="1" applyAlignment="1">
      <alignment horizontal="left" vertical="center"/>
    </xf>
    <xf numFmtId="2" fontId="13" fillId="6" borderId="1" xfId="0" applyNumberFormat="1" applyFont="1" applyFill="1" applyBorder="1" applyAlignment="1">
      <alignment horizontal="left"/>
    </xf>
    <xf numFmtId="2" fontId="13" fillId="7" borderId="1" xfId="0" applyNumberFormat="1" applyFont="1" applyFill="1" applyBorder="1" applyAlignment="1">
      <alignment horizontal="left"/>
    </xf>
    <xf numFmtId="0" fontId="13" fillId="6" borderId="1" xfId="0" applyFont="1" applyFill="1" applyBorder="1" applyAlignment="1">
      <alignment vertical="center"/>
    </xf>
    <xf numFmtId="2" fontId="13" fillId="7" borderId="1" xfId="0" applyNumberFormat="1" applyFont="1" applyFill="1" applyBorder="1" applyAlignment="1">
      <alignment horizontal="left" vertical="center"/>
    </xf>
    <xf numFmtId="0" fontId="13" fillId="6" borderId="1" xfId="4" applyFont="1" applyFill="1" applyBorder="1" applyAlignment="1">
      <alignment horizontal="left" vertical="center"/>
    </xf>
    <xf numFmtId="165" fontId="11" fillId="6" borderId="1" xfId="0" applyNumberFormat="1" applyFont="1" applyFill="1" applyBorder="1" applyAlignment="1">
      <alignment horizontal="left" vertical="center"/>
    </xf>
    <xf numFmtId="0" fontId="11" fillId="6" borderId="1" xfId="0" applyFont="1" applyFill="1" applyBorder="1"/>
    <xf numFmtId="0" fontId="13" fillId="0" borderId="1" xfId="1" applyFont="1" applyBorder="1"/>
    <xf numFmtId="0" fontId="11" fillId="7" borderId="1" xfId="0" applyFont="1" applyFill="1" applyBorder="1"/>
    <xf numFmtId="0" fontId="13" fillId="0" borderId="1" xfId="0" applyFont="1" applyBorder="1"/>
    <xf numFmtId="165" fontId="11" fillId="0" borderId="1" xfId="0" applyNumberFormat="1" applyFont="1" applyBorder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8" fillId="0" borderId="14" xfId="2" applyFont="1" applyBorder="1" applyAlignment="1">
      <alignment wrapText="1"/>
    </xf>
    <xf numFmtId="0" fontId="28" fillId="15" borderId="15" xfId="2" applyFont="1" applyFill="1" applyBorder="1" applyAlignment="1">
      <alignment horizontal="center"/>
    </xf>
    <xf numFmtId="0" fontId="28" fillId="0" borderId="16" xfId="2" applyFont="1" applyBorder="1" applyAlignment="1">
      <alignment wrapText="1"/>
    </xf>
    <xf numFmtId="0" fontId="13" fillId="6" borderId="1" xfId="0" applyFont="1" applyFill="1" applyBorder="1"/>
    <xf numFmtId="165" fontId="11" fillId="7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/>
    </xf>
    <xf numFmtId="49" fontId="13" fillId="0" borderId="1" xfId="0" applyNumberFormat="1" applyFont="1" applyBorder="1" applyAlignment="1">
      <alignment horizontal="left" vertical="center"/>
    </xf>
    <xf numFmtId="0" fontId="13" fillId="16" borderId="1" xfId="0" applyFont="1" applyFill="1" applyBorder="1" applyAlignment="1">
      <alignment horizontal="left" vertical="center"/>
    </xf>
    <xf numFmtId="0" fontId="11" fillId="16" borderId="1" xfId="0" applyFont="1" applyFill="1" applyBorder="1"/>
    <xf numFmtId="0" fontId="13" fillId="17" borderId="1" xfId="0" applyFont="1" applyFill="1" applyBorder="1" applyAlignment="1">
      <alignment horizontal="left" vertical="center"/>
    </xf>
    <xf numFmtId="0" fontId="13" fillId="16" borderId="1" xfId="1" applyFont="1" applyFill="1" applyBorder="1" applyAlignment="1">
      <alignment horizontal="left" vertical="center"/>
    </xf>
    <xf numFmtId="0" fontId="11" fillId="17" borderId="1" xfId="0" applyFont="1" applyFill="1" applyBorder="1"/>
    <xf numFmtId="0" fontId="13" fillId="17" borderId="1" xfId="0" applyFont="1" applyFill="1" applyBorder="1"/>
    <xf numFmtId="0" fontId="13" fillId="17" borderId="1" xfId="1" applyFont="1" applyFill="1" applyBorder="1" applyAlignment="1">
      <alignment horizontal="left" vertical="center"/>
    </xf>
    <xf numFmtId="166" fontId="11" fillId="0" borderId="1" xfId="0" applyNumberFormat="1" applyFont="1" applyBorder="1"/>
    <xf numFmtId="166" fontId="11" fillId="0" borderId="1" xfId="0" applyNumberFormat="1" applyFont="1" applyBorder="1" applyAlignment="1">
      <alignment vertical="center"/>
    </xf>
    <xf numFmtId="166" fontId="11" fillId="0" borderId="1" xfId="0" applyNumberFormat="1" applyFont="1" applyBorder="1" applyAlignment="1">
      <alignment horizontal="right" vertical="center"/>
    </xf>
    <xf numFmtId="166" fontId="11" fillId="0" borderId="1" xfId="0" applyNumberFormat="1" applyFont="1" applyBorder="1" applyAlignment="1">
      <alignment horizontal="right"/>
    </xf>
    <xf numFmtId="166" fontId="1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/>
    <xf numFmtId="0" fontId="29" fillId="0" borderId="0" xfId="0" applyFont="1"/>
    <xf numFmtId="0" fontId="24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7">
    <cellStyle name="Normal" xfId="0" builtinId="0"/>
    <cellStyle name="Percent" xfId="6" builtinId="5"/>
    <cellStyle name="Standard 10 8" xfId="1" xr:uid="{10C3629E-48B4-4C03-BF04-D79F125E9861}"/>
    <cellStyle name="Standard 70" xfId="3" xr:uid="{706F513B-6C41-49D9-9881-65BEAB186507}"/>
    <cellStyle name="Standard 71" xfId="5" xr:uid="{62969F39-FD00-4043-BB7C-87EBA8FE45DC}"/>
    <cellStyle name="Standard 77" xfId="4" xr:uid="{64DF3A55-1379-446F-8DA4-B1D188CF9757}"/>
    <cellStyle name="Standard_Tabelle1" xfId="2" xr:uid="{27917FB4-9CA3-43D8-B219-FD89A51B8FEF}"/>
  </cellStyles>
  <dxfs count="301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ill>
        <patternFill>
          <bgColor rgb="FF92D05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00B050"/>
      </font>
    </dxf>
    <dxf>
      <font>
        <strike val="0"/>
        <color rgb="FFFF0000"/>
      </font>
    </dxf>
    <dxf>
      <font>
        <strike val="0"/>
        <color rgb="FF00B050"/>
      </font>
    </dxf>
    <dxf>
      <font>
        <strike val="0"/>
        <color rgb="FFFF0000"/>
      </font>
    </dxf>
    <dxf>
      <font>
        <strike val="0"/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scheme val="minor"/>
      </font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2" formatCode="0.00"/>
      <fill>
        <patternFill patternType="none">
          <fgColor theme="0" tint="-0.14999847407452621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2" formatCode="0.00"/>
      <fill>
        <patternFill patternType="none">
          <fgColor theme="0" tint="-0.14999847407452621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0.0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color rgb="FF000000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2" formatCode="0.00"/>
      <fill>
        <patternFill patternType="none">
          <fgColor theme="0" tint="-0.14999847407452621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2" formatCode="0.00"/>
      <fill>
        <patternFill patternType="none">
          <fgColor theme="0" tint="-0.14999847407452621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165" formatCode="0.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165" formatCode="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0.0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0.0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0.0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165" formatCode="0.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theme="0" tint="-0.14999847407452621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</font>
      <numFmt numFmtId="165" formatCode="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6" formatCode="0.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numFmt numFmtId="165" formatCode="0.000"/>
      <fill>
        <patternFill patternType="none">
          <fgColor theme="0" tint="-0.14999847407452621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</font>
      <fill>
        <patternFill patternType="none">
          <fgColor theme="0" tint="-0.14999847407452621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strike val="0"/>
        <outline val="0"/>
        <shadow val="0"/>
        <u val="none"/>
        <vertAlign val="baseline"/>
        <sz val="9"/>
        <family val="2"/>
      </font>
      <fill>
        <patternFill patternType="none">
          <fgColor rgb="FFD9D9D9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7C80"/>
      <color rgb="FF33CCCC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9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34" Type="http://schemas.openxmlformats.org/officeDocument/2006/relationships/customXml" Target="../customXml/item8.xml"/><Relationship Id="rId42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33" Type="http://schemas.openxmlformats.org/officeDocument/2006/relationships/customXml" Target="../customXml/item7.xml"/><Relationship Id="rId38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41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customXml" Target="../customXml/item6.xml"/><Relationship Id="rId37" Type="http://schemas.openxmlformats.org/officeDocument/2006/relationships/customXml" Target="../customXml/item11.xml"/><Relationship Id="rId40" Type="http://schemas.openxmlformats.org/officeDocument/2006/relationships/customXml" Target="../customXml/item14.xml"/><Relationship Id="rId45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36" Type="http://schemas.openxmlformats.org/officeDocument/2006/relationships/customXml" Target="../customXml/item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5.xml"/><Relationship Id="rId44" Type="http://schemas.openxmlformats.org/officeDocument/2006/relationships/customXml" Target="../customXml/item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Relationship Id="rId35" Type="http://schemas.openxmlformats.org/officeDocument/2006/relationships/customXml" Target="../customXml/item9.xml"/><Relationship Id="rId43" Type="http://schemas.openxmlformats.org/officeDocument/2006/relationships/customXml" Target="../customXml/item1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1417B4B-E020-4788-8709-DFEF707DDC85}" name="Tabelle19" displayName="Tabelle19" ref="A1:Y252" totalsRowShown="0" headerRowDxfId="300" dataDxfId="298" headerRowBorderDxfId="299" tableBorderDxfId="297" totalsRowBorderDxfId="296">
  <autoFilter ref="A1:Y252" xr:uid="{0ED3CA55-BB4A-4E42-AB64-0AA002485BDC}"/>
  <sortState xmlns:xlrd2="http://schemas.microsoft.com/office/spreadsheetml/2017/richdata2" ref="A2:Y252">
    <sortCondition ref="A1:A299"/>
  </sortState>
  <tableColumns count="25">
    <tableColumn id="1" xr3:uid="{216D88DA-4252-4500-9942-B4189C43D6D0}" name="Journal" dataDxfId="295"/>
    <tableColumn id="2" xr3:uid="{966BF983-F61C-4F25-804D-CC44B3BB95D1}" name="JIF 2006" dataDxfId="294"/>
    <tableColumn id="3" xr3:uid="{F706B2CF-0F67-4AA1-A179-3FE0DB08C645}" name="JIF 2007 " dataDxfId="293"/>
    <tableColumn id="4" xr3:uid="{BE05FCBE-EE73-4C54-B626-B338BC1F5644}" name="JIF 2008" dataDxfId="292"/>
    <tableColumn id="5" xr3:uid="{31C5112A-F84C-4646-850D-7DE184C15BD0}" name="JIF 2009" dataDxfId="291"/>
    <tableColumn id="6" xr3:uid="{65EA2B10-775D-4306-A502-8867E1441AC3}" name="JIF 2010" dataDxfId="290"/>
    <tableColumn id="7" xr3:uid="{FB72B34A-A6EB-4E73-B9A6-971D99BF463D}" name="JIF 2011" dataDxfId="289"/>
    <tableColumn id="8" xr3:uid="{7B3BC37C-28DC-410C-91E3-BA93F19DD732}" name="JIF 2012" dataDxfId="288"/>
    <tableColumn id="9" xr3:uid="{0915F0E8-08FA-4417-A588-5CDE190189DF}" name="JIF 2013" dataDxfId="287"/>
    <tableColumn id="10" xr3:uid="{2BCA8A70-7AAE-4263-B54C-3F97A5F22836}" name="JIF 2014" dataDxfId="286"/>
    <tableColumn id="11" xr3:uid="{3E8D8F47-450E-4159-8FA1-7FA8D39BC3E9}" name="JIF 2015" dataDxfId="285"/>
    <tableColumn id="12" xr3:uid="{3E8ED622-6947-48F9-B6D0-72BC19F8C67E}" name="JIF 2016" dataDxfId="284"/>
    <tableColumn id="13" xr3:uid="{1EBD6652-92C2-45D0-9310-044905F41B03}" name="JIF 2017" dataDxfId="283"/>
    <tableColumn id="14" xr3:uid="{E9C3A1E4-F3C7-40E8-87F5-A071550948C7}" name="JIF 2018" dataDxfId="282"/>
    <tableColumn id="15" xr3:uid="{608DF7BE-397B-4916-BFF5-A5D1411822CB}" name="JIF 2019" dataDxfId="281"/>
    <tableColumn id="16" xr3:uid="{CEDE6A28-A5C0-4210-AFA1-D16C65638D02}" name="JIF 2020" dataDxfId="280"/>
    <tableColumn id="17" xr3:uid="{3ABF4B51-597B-419B-9528-A8B44A6262CB}" name="JIF 2021" dataDxfId="279"/>
    <tableColumn id="23" xr3:uid="{F62DC4F1-6C5F-4FBF-94DE-35B919603B01}" name="JIF 2022" dataDxfId="278"/>
    <tableColumn id="18" xr3:uid="{DF8EE77B-A302-4892-8711-993F3D258DFE}" name="5-Year JIF 2021" dataDxfId="277"/>
    <tableColumn id="26" xr3:uid="{B5624E1F-1DCD-4739-82ED-738BFF979409}" name="5-Year JIF 2022" dataDxfId="276"/>
    <tableColumn id="34" xr3:uid="{7E4F6D23-5ECC-4352-BFE6-3BF3621DDDAB}" name="WoS Index AHCI" dataDxfId="275"/>
    <tableColumn id="33" xr3:uid="{F84ECBA1-CB3F-4579-B155-FF31915643D7}" name="WoS Index ESCI" dataDxfId="274"/>
    <tableColumn id="32" xr3:uid="{DE94AF99-37B6-460E-A5A0-FD0D32382ECE}" name="WoS Index SCIE" dataDxfId="273"/>
    <tableColumn id="31" xr3:uid="{D2A45CB1-0194-446B-B2F0-A3C2488DCA1D}" name="WoS Index SSCI" dataDxfId="272"/>
    <tableColumn id="27" xr3:uid="{72A0578B-5769-46BC-80C2-0A0B5B3E695D}" name="OA" dataDxfId="271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ED3CA55-BB4A-4E42-AB64-0AA002485BDC}" name="Tabelle1" displayName="Tabelle1" ref="A2:R366" totalsRowShown="0" headerRowDxfId="270" dataDxfId="268" headerRowBorderDxfId="269" tableBorderDxfId="267" totalsRowBorderDxfId="266">
  <autoFilter ref="A2:R366" xr:uid="{0ED3CA55-BB4A-4E42-AB64-0AA002485BDC}"/>
  <sortState xmlns:xlrd2="http://schemas.microsoft.com/office/spreadsheetml/2017/richdata2" ref="A3:R366">
    <sortCondition ref="A2:A366"/>
  </sortState>
  <tableColumns count="18">
    <tableColumn id="1" xr3:uid="{7E8417A8-C4D1-4E2F-8615-01BE46CE36A4}" name="Journal" dataDxfId="265"/>
    <tableColumn id="48" xr3:uid="{5EE2E44E-AE59-4C08-ADED-4CA91B61B8E6}" name="JIF 2024" dataDxfId="264"/>
    <tableColumn id="49" xr3:uid="{41F89546-FD86-48D8-8485-5FBBDBB94DE8}" name="5-Year JIF 2024" dataDxfId="263"/>
    <tableColumn id="36" xr3:uid="{800B1D32-D6E0-47EA-B9C9-602B75BB10A5}" name="Category JIF" dataDxfId="262"/>
    <tableColumn id="52" xr3:uid="{61A4CB74-D9BC-477A-9F8E-6D629AF5E281}" name="JIF Rank 2024" dataDxfId="261"/>
    <tableColumn id="50" xr3:uid="{9C6A92C7-2B81-4255-BF52-76E5D62D27BE}" name="JIF Quartile in Category 2024" dataDxfId="260"/>
    <tableColumn id="54" xr3:uid="{AF1C11F8-0D30-4283-A5C2-1D862FC1913C}" name="JCI 2024" dataDxfId="259"/>
    <tableColumn id="41" xr3:uid="{CF686AD3-A5FA-48BE-8080-4574DDB86393}" name="Category (JCI)" dataDxfId="258"/>
    <tableColumn id="59" xr3:uid="{25050227-A8C9-4D8E-9A92-03DFFCC799F0}" name="JCI Rank 2024" dataDxfId="257"/>
    <tableColumn id="58" xr3:uid="{47B287A5-BB79-4F22-A439-38A498760C35}" name="JCI Quartile in Category 2024" dataDxfId="256"/>
    <tableColumn id="34" xr3:uid="{D86E4F18-5856-454A-B97C-DD3A56822530}" name="WoS Index AHCI" dataDxfId="255"/>
    <tableColumn id="33" xr3:uid="{2454A0CE-469D-4016-8A33-1FAF1C763ED8}" name="WoS Index ESCI" dataDxfId="254"/>
    <tableColumn id="32" xr3:uid="{F67456BD-E6EA-4091-AE81-811E544C4AA3}" name="WoS Index SCIE" dataDxfId="253"/>
    <tableColumn id="31" xr3:uid="{E98BCD89-C17F-4A4F-8E31-A0DA139E1A10}" name="WoS Index SSCI" dataDxfId="252"/>
    <tableColumn id="60" xr3:uid="{2D1187D0-C6A4-4644-BE92-3A1760EBFDE5}" name="OA" dataDxfId="251">
      <calculatedColumnFormula>VLOOKUP(S3,Tabelle6[],2,FALSE)</calculatedColumnFormula>
    </tableColumn>
    <tableColumn id="55" xr3:uid="{AAC8A9F6-726B-48FB-A971-59F1F127C504}" name="Journal Manager" dataDxfId="250">
      <calculatedColumnFormula>VLOOKUP(S3,Tabelle6[],3,FALSE)</calculatedColumnFormula>
    </tableColumn>
    <tableColumn id="30" xr3:uid="{56F4D681-6425-4E1A-A27D-4466B2200EE8}" name="DG Business Segment" dataDxfId="249"/>
    <tableColumn id="40" xr3:uid="{7E729501-4AE4-4AAC-B106-B61560B25B64}" name="Note" dataDxfId="248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70F37C6-0689-445F-9AA3-D2040427CE30}" name="Tabelle6" displayName="Tabelle6" ref="A1:C511" totalsRowShown="0" headerRowDxfId="247" dataDxfId="245" headerRowBorderDxfId="246" tableBorderDxfId="244" totalsRowBorderDxfId="243" headerRowCellStyle="Standard_Tabelle1" dataCellStyle="Standard_Tabelle1">
  <autoFilter ref="A1:C511" xr:uid="{070F37C6-0689-445F-9AA3-D2040427CE30}"/>
  <tableColumns count="3">
    <tableColumn id="1" xr3:uid="{E69955A2-DCA9-4BBA-98D1-4A39F13184F4}" name="K&amp;P Code" dataDxfId="242" dataCellStyle="Standard_Tabelle1"/>
    <tableColumn id="2" xr3:uid="{764D4D4B-2C61-4BA6-ABA7-F1293459D2BE}" name="OA" dataDxfId="241" dataCellStyle="Standard_Tabelle1"/>
    <tableColumn id="3" xr3:uid="{4644556F-C42E-4284-8E6F-7D5B72521C35}" name="Journal Manager" dataDxfId="240" dataCellStyle="Standard_Tabelle1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61DCC3D-8533-4CA3-B466-8CD24360EB00}" name="Tabelle110" displayName="Tabelle110" ref="A1:AZ251" totalsRowShown="0" headerRowDxfId="239" dataDxfId="237" headerRowBorderDxfId="238" tableBorderDxfId="236" totalsRowBorderDxfId="235">
  <autoFilter ref="A1:AZ251" xr:uid="{0ED3CA55-BB4A-4E42-AB64-0AA002485BDC}">
    <filterColumn colId="33">
      <customFilters>
        <customFilter operator="notEqual" val=" "/>
      </customFilters>
    </filterColumn>
  </autoFilter>
  <sortState xmlns:xlrd2="http://schemas.microsoft.com/office/spreadsheetml/2017/richdata2" ref="A2:AY248">
    <sortCondition ref="A1:A251"/>
  </sortState>
  <tableColumns count="52">
    <tableColumn id="1" xr3:uid="{F5236D1D-5CE7-4556-8ECA-5BF5A913DF20}" name="Journal" dataDxfId="234"/>
    <tableColumn id="2" xr3:uid="{8F11B5F3-B713-45E6-A0E0-7288261AE4B4}" name="JIF 2006" dataDxfId="233"/>
    <tableColumn id="3" xr3:uid="{0576904D-8EF7-496A-9E8A-8FC4AD28D566}" name="JIF 2007 " dataDxfId="232"/>
    <tableColumn id="4" xr3:uid="{DA00414A-29BA-4C10-B769-9968F25A4332}" name="JIF 2008" dataDxfId="231"/>
    <tableColumn id="5" xr3:uid="{6343D97F-55F8-4B80-947D-2FF4C41B7A81}" name="JIF 2009" dataDxfId="230"/>
    <tableColumn id="6" xr3:uid="{FECDBDDB-E01B-4415-9959-2318866B10A8}" name="JIF 2010" dataDxfId="229"/>
    <tableColumn id="7" xr3:uid="{AB15E6D8-606A-484F-838E-F47E76CDD68F}" name="JIF 2011" dataDxfId="228"/>
    <tableColumn id="8" xr3:uid="{743E4310-5117-440E-8DD2-2E42A063C002}" name="JIF 2012" dataDxfId="227"/>
    <tableColumn id="9" xr3:uid="{E4AE12C9-E79C-47B2-A0BD-50EBDD174147}" name="JIF 2013" dataDxfId="226"/>
    <tableColumn id="10" xr3:uid="{186747A2-0F0F-4E8E-A5A7-7550E344FEB1}" name="JIF 2014" dataDxfId="225"/>
    <tableColumn id="11" xr3:uid="{25A31CF3-2EE7-4958-BCA2-282E6C41BF3D}" name="JIF 2015" dataDxfId="224"/>
    <tableColumn id="12" xr3:uid="{728C45F0-7238-4A02-9514-2F646ABF1C1F}" name="JIF 2016" dataDxfId="223"/>
    <tableColumn id="13" xr3:uid="{C5C389A6-E073-4D27-919F-81590462815D}" name="JIF 2017" dataDxfId="222"/>
    <tableColumn id="14" xr3:uid="{4ACDD979-4025-4572-A3F2-55871E3DEBC4}" name="JIF 2018" dataDxfId="221"/>
    <tableColumn id="15" xr3:uid="{0EFD506E-3F3F-4CD0-9D7F-75385097DDAB}" name="JIF 2019" dataDxfId="220"/>
    <tableColumn id="48" xr3:uid="{EB2E317E-07B2-4F68-809D-384023804B9E}" name="Number JIF 2020" dataDxfId="219"/>
    <tableColumn id="16" xr3:uid="{5DA1B059-270D-4836-90B5-4A2E1A5FCE51}" name="JIF 2020" dataDxfId="218"/>
    <tableColumn id="49" xr3:uid="{95538F21-9625-487B-99E4-196D68CC4DA9}" name="Number JIF 2021" dataDxfId="217"/>
    <tableColumn id="17" xr3:uid="{22272F0E-BD2E-412B-B2E1-6CEA531F2AC1}" name="JIF 2021" dataDxfId="216"/>
    <tableColumn id="50" xr3:uid="{FDAACC59-4424-4F6A-83CD-2414FB52D2F8}" name="Number JIF 2022" dataDxfId="215"/>
    <tableColumn id="23" xr3:uid="{AA1C4F2B-A4A4-422B-8C5E-3ADDE96C517A}" name="JIF 2022" dataDxfId="214"/>
    <tableColumn id="18" xr3:uid="{5734E529-91D4-417B-9E2E-2A84AFAD0C9D}" name="5-Year JIF 2021" dataDxfId="213"/>
    <tableColumn id="26" xr3:uid="{A230AC5C-5CDE-4C78-938D-D7812E8D9C9A}" name="5-Year JIF 2022" dataDxfId="212"/>
    <tableColumn id="36" xr3:uid="{47A16433-D1E7-4C51-B171-8E7C1F545502}" name="Category JIF" dataDxfId="211"/>
    <tableColumn id="19" xr3:uid="{FB6EA481-2DD4-4188-8576-0B9F82CFAB47}" name="JIF Rank 2019" dataDxfId="210"/>
    <tableColumn id="20" xr3:uid="{8B51F7B7-3A51-4A8F-81D3-0738CD903CC7}" name="JIF Quartile in Category 2019" dataDxfId="209"/>
    <tableColumn id="21" xr3:uid="{D657512D-4FDD-48BA-84C0-A7019E1A5E63}" name="JIF Rank 2020" dataDxfId="208"/>
    <tableColumn id="22" xr3:uid="{4E686F78-22A2-4E02-9F09-7E53A81D75E3}" name="JIF Quartile in Category 2020" dataDxfId="207"/>
    <tableColumn id="38" xr3:uid="{43D73EE8-3ED0-4E22-8C18-582D1678652D}" name="JIF Rank 2021" dataDxfId="206"/>
    <tableColumn id="37" xr3:uid="{C7F4AFE3-694D-480E-9475-549B3C40D8A6}" name="JIF Quartile in Category 2021" dataDxfId="205"/>
    <tableColumn id="43" xr3:uid="{2951DD04-967C-4712-BA0A-F397958E9FE8}" name="JIF Rank 2022" dataDxfId="204"/>
    <tableColumn id="42" xr3:uid="{E90CB7ED-A006-4E97-9B8B-0D02D13ECCE6}" name="JIF Quartile in Category 2022" dataDxfId="203"/>
    <tableColumn id="51" xr3:uid="{AB294523-EABF-4FE3-AA44-A22DC7C0FBB3}" name="Number JCI 2020" dataDxfId="202"/>
    <tableColumn id="24" xr3:uid="{C702D26D-F443-48BF-ACE0-AE973389DFB2}" name="JCI 2020" dataDxfId="201"/>
    <tableColumn id="52" xr3:uid="{D7BABBC7-5CAB-4FD5-B038-D5D51857DB70}" name="Number JCI 2021" dataDxfId="200"/>
    <tableColumn id="25" xr3:uid="{1C0FFB9E-4DCA-4948-A96E-95B6FBBBB104}" name="JCI 2021" dataDxfId="199"/>
    <tableColumn id="53" xr3:uid="{1A375023-1B0D-4CA2-93C7-88BA1C637D49}" name="Number JCI 2022" dataDxfId="198"/>
    <tableColumn id="39" xr3:uid="{F50D105A-A4B9-4A90-879B-0106C3417328}" name="JCI 2022" dataDxfId="197"/>
    <tableColumn id="41" xr3:uid="{CBD03DE2-FB4F-4B2D-9BF5-3C58F759349D}" name="Category (JCI)" dataDxfId="196"/>
    <tableColumn id="45" xr3:uid="{958F8A9C-B7F2-4B76-B0F3-9FFC85434D8C}" name="JCI Rank 2022" dataDxfId="195"/>
    <tableColumn id="46" xr3:uid="{B0F39D9B-8E48-476A-89CF-0888EED62976}" name="JCI Quartile in Category 2022" dataDxfId="194"/>
    <tableColumn id="34" xr3:uid="{2ACC129E-C7E4-45D1-9A89-9517CB686203}" name="WoS Index AHCI" dataDxfId="193"/>
    <tableColumn id="33" xr3:uid="{BBA775D3-3CE3-451C-939E-2A06F119D529}" name="WoS Index ESCI" dataDxfId="192"/>
    <tableColumn id="32" xr3:uid="{60F417F5-9417-4463-8153-8BF2091B0271}" name="WoS Index SCIE" dataDxfId="191"/>
    <tableColumn id="31" xr3:uid="{C1A14BD4-84E6-4107-9852-A916C5BE1CE5}" name="WoS Index SSCI" dataDxfId="190"/>
    <tableColumn id="27" xr3:uid="{1D6AAD42-E8ED-4353-9217-ECCF7EDE6327}" name="OA" dataDxfId="189"/>
    <tableColumn id="28" xr3:uid="{F0EBA637-4365-44A1-BF00-DC9707DBBAD8}" name="Journal Manager" dataDxfId="188"/>
    <tableColumn id="30" xr3:uid="{E51EA63F-4B8B-42CB-B245-F5762C7BEDCD}" name="DG Business Segment" dataDxfId="187"/>
    <tableColumn id="44" xr3:uid="{D296C283-B887-41A7-ABB3-F7AA8D9DD8E1}" name="DG Business Area" dataDxfId="186"/>
    <tableColumn id="29" xr3:uid="{3C0C576B-1773-4873-B52F-9368E7ADF66D}" name="K&amp;P Code" dataDxfId="185"/>
    <tableColumn id="40" xr3:uid="{769D8D7D-C2A8-41AA-B84A-4D8949DB8F4C}" name="Note" dataDxfId="184"/>
    <tableColumn id="35" xr3:uid="{36A4C09F-52B6-4ED8-A8A9-02625A75A3D5}" name="WoS Indices" dataDxfId="183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97D7DCC-4522-46EF-809B-1C44B4307379}" name="Tabelle7" displayName="Tabelle7" ref="A5:O13" totalsRowShown="0" headerRowDxfId="182">
  <autoFilter ref="A5:O13" xr:uid="{797D7DCC-4522-46EF-809B-1C44B4307379}"/>
  <tableColumns count="15">
    <tableColumn id="1" xr3:uid="{4F31BD3B-A9A6-4928-A66E-0E8CEE08F877}" name="Publisher" dataDxfId="181"/>
    <tableColumn id="2" xr3:uid="{DF08518D-B958-4DA0-A781-D69A4C5FE8BF}" name="Number of Journals" dataDxfId="180"/>
    <tableColumn id="3" xr3:uid="{E3B25E3D-7C9D-4F4F-99C9-FE3AB433BA23}" name="Number of Documents" dataDxfId="179"/>
    <tableColumn id="4" xr3:uid="{2FA21BBB-B4E1-47B5-88B0-BF47FC166553}" name="Number of Citations" dataDxfId="178"/>
    <tableColumn id="5" xr3:uid="{A500E8D1-5588-49EA-82D5-98AA3B91720A}" name="% of Docs OA" dataDxfId="177"/>
    <tableColumn id="6" xr3:uid="{3F6A343B-D9F0-45BB-AA0C-910391393E67}" name="Number of Journals_x000a_with JIF" dataDxfId="176"/>
    <tableColumn id="7" xr3:uid="{9658F7EE-6DEA-4BF4-963C-EE48EF4B3D3F}" name="% Journals with JIF" dataDxfId="175">
      <calculatedColumnFormula>F6/B6*100</calculatedColumnFormula>
    </tableColumn>
    <tableColumn id="8" xr3:uid="{D699A0EE-AE08-4CFB-849A-813EC555C8A9}" name="Average_x000a_JIF 2021" dataDxfId="174"/>
    <tableColumn id="9" xr3:uid="{D932A13D-505D-4780-84C2-862AE84003E6}" name="Median_x000a_JIF 2021" dataDxfId="173"/>
    <tableColumn id="10" xr3:uid="{F2A40AD6-39B2-4ACF-B9E5-ECD9C05F30A2}" name="Number of JIF Journals in Q1" dataDxfId="172"/>
    <tableColumn id="11" xr3:uid="{32CD0084-9D2C-46C7-A5FB-749A28FD930D}" name="% JIF Journals in Q1" dataDxfId="171">
      <calculatedColumnFormula>J6/F6*100</calculatedColumnFormula>
    </tableColumn>
    <tableColumn id="12" xr3:uid="{C98964BC-133E-4735-BCCF-81596ED12AF1}" name="Number of JIF Journals in Upper Half_x000a_(Q1, Q2)" dataDxfId="170"/>
    <tableColumn id="13" xr3:uid="{C9BE82EF-863D-4C65-8555-774B2F5689F0}" name="% JIF Journals in Upper Half_x000a_(Q1, Q2)" dataDxfId="169">
      <calculatedColumnFormula>L6/F6*100</calculatedColumnFormula>
    </tableColumn>
    <tableColumn id="14" xr3:uid="{35B274CA-C25D-4A31-977C-F3CE7BE289ED}" name="Number of JIF Journals in Lower Half_x000a_(Q3, Q4)" dataDxfId="168"/>
    <tableColumn id="15" xr3:uid="{454C4685-B138-4216-B19E-750FF2D04947}" name="% JIF Journals in Lower Half_x000a_(Q3, Q4)" dataDxfId="167">
      <calculatedColumnFormula>N6/F6*100</calculatedColumnFormula>
    </tableColumn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33451D-CD6F-46B1-9120-402338089768}" name="Tabelle14" displayName="Tabelle14" ref="A1:AE241" totalsRowShown="0" headerRowDxfId="166" dataDxfId="164" headerRowBorderDxfId="165" tableBorderDxfId="163" totalsRowBorderDxfId="162">
  <autoFilter ref="A1:AE241" xr:uid="{0ED3CA55-BB4A-4E42-AB64-0AA002485BDC}">
    <filterColumn colId="16">
      <customFilters>
        <customFilter operator="notEqual" val=" "/>
      </customFilters>
    </filterColumn>
  </autoFilter>
  <sortState xmlns:xlrd2="http://schemas.microsoft.com/office/spreadsheetml/2017/richdata2" ref="A2:AE241">
    <sortCondition ref="A1:A290"/>
  </sortState>
  <tableColumns count="31">
    <tableColumn id="1" xr3:uid="{2F5153D8-4948-43C8-9B17-C195A79B7EE6}" name="Journal" dataDxfId="161"/>
    <tableColumn id="2" xr3:uid="{F8258B1E-BEF8-467C-A461-F61D2984A440}" name="JIF 2006" dataDxfId="160"/>
    <tableColumn id="3" xr3:uid="{5BC350E2-F17E-4623-B950-5A6B26FA6D1F}" name="JIF 2007 " dataDxfId="159"/>
    <tableColumn id="4" xr3:uid="{76C6773A-6B5E-42DE-8DE4-31C51499A9F4}" name="JIF 2008" dataDxfId="158"/>
    <tableColumn id="5" xr3:uid="{F902FE61-255B-4619-9E6A-1837D464485D}" name="JIF 2009" dataDxfId="157"/>
    <tableColumn id="6" xr3:uid="{B24F79A2-A1BC-49F6-AE34-0C3CA9AC31C1}" name="JIF 2010" dataDxfId="156"/>
    <tableColumn id="7" xr3:uid="{2D2202BB-EB9D-4EE6-AB80-73014EB23BAF}" name="JIF 2011" dataDxfId="155"/>
    <tableColumn id="8" xr3:uid="{69911D38-0AE4-4A83-8644-4C60E96B941A}" name="JIF 2012" dataDxfId="154"/>
    <tableColumn id="9" xr3:uid="{58838E49-A19E-4B31-9589-A12E6F58E2A5}" name="JIF 2013" dataDxfId="153"/>
    <tableColumn id="10" xr3:uid="{5B711802-0F00-4763-8036-68E09E6A3E99}" name="JIF 2014" dataDxfId="152"/>
    <tableColumn id="11" xr3:uid="{F4EE0C76-C310-46B4-AFF5-539928E1B876}" name="JIF 2015" dataDxfId="151"/>
    <tableColumn id="12" xr3:uid="{ED8E03D8-4C76-4CB8-85EB-608368C3EFEE}" name="JIF 2016" dataDxfId="150"/>
    <tableColumn id="13" xr3:uid="{97DBBEFD-F3DE-4DDF-A469-E8E5A43399EF}" name="JIF 2017" dataDxfId="149"/>
    <tableColumn id="14" xr3:uid="{C9EAA680-6B18-4531-8DBC-FA8907E74792}" name="JIF 2018" dataDxfId="148"/>
    <tableColumn id="15" xr3:uid="{C753E73D-3F70-4665-A7BA-BBA9F70F5D9F}" name="JIF 2019" dataDxfId="147"/>
    <tableColumn id="16" xr3:uid="{29869E3E-0009-4E47-9E2B-E0BCA1D854B4}" name="JIF 2020" dataDxfId="146"/>
    <tableColumn id="17" xr3:uid="{5F96E5C6-807D-45BE-A6C3-4F4E53D6ABD9}" name="JIF 2021" dataDxfId="145"/>
    <tableColumn id="18" xr3:uid="{188C7A8B-1A89-4642-AF0F-F22BD3089A6D}" name="5-Year JIF " dataDxfId="144"/>
    <tableColumn id="24" xr3:uid="{01A4DCA7-697C-4C9C-B6A5-A43A8312605E}" name="JCI 2020" dataDxfId="143"/>
    <tableColumn id="25" xr3:uid="{6565E7EC-2648-40EC-9FC3-EF6420268947}" name="JCI 2021" dataDxfId="142"/>
    <tableColumn id="34" xr3:uid="{701A8864-FC7A-4C41-B942-3B1A556CD57B}" name="WoS Index AHCI" dataDxfId="141"/>
    <tableColumn id="33" xr3:uid="{CCDCC5C9-30C3-4337-A6D0-8BC80C35A922}" name="WoS Index ESCI" dataDxfId="140"/>
    <tableColumn id="32" xr3:uid="{0108A5C7-FC2B-4911-9C44-C2C28FDE23B2}" name="WoS Index SCIE" dataDxfId="139"/>
    <tableColumn id="31" xr3:uid="{1E86562D-BC52-4774-A812-49BF04A8EF39}" name="WoS Index SSCI" dataDxfId="138"/>
    <tableColumn id="27" xr3:uid="{8C31B536-572F-4E1A-9BC4-A8B6BB57B787}" name="OA" dataDxfId="137"/>
    <tableColumn id="28" xr3:uid="{C6B9CACF-6E18-4EC1-B4BA-60EEE3EC83BC}" name="Journal Manager" dataDxfId="136"/>
    <tableColumn id="30" xr3:uid="{B33FED0A-481A-4363-90C7-DB38A1552F2C}" name="DG Business Segment" dataDxfId="135"/>
    <tableColumn id="35" xr3:uid="{0617AFD7-633B-44AF-8094-7263DA7F2053}" name="DG Business Area" dataDxfId="134"/>
    <tableColumn id="29" xr3:uid="{CDE2F45F-3C0B-4B60-A175-527F34D9509D}" name="K&amp;P Code" dataDxfId="133"/>
    <tableColumn id="40" xr3:uid="{2CD95293-8E64-4CA9-9DFA-02B9ED47D400}" name="Note" dataDxfId="132"/>
    <tableColumn id="23" xr3:uid="{F3FCAD87-7D4E-4FE8-BB53-C388196DF4CE}" name="WoS Index" dataDxfId="131">
      <calculatedColumnFormula>_xlfn.TEXTJOIN("+",TRUE,Tabelle14[[#This Row],[WoS Index SCIE]:[WoS Index SSCI]])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BC1E54A-D5EF-4657-8377-EA39B9702F9E}" name="Tabelle13" displayName="Tabelle13" ref="A1:AI290" totalsRowShown="0" headerRowDxfId="130" dataDxfId="128" headerRowBorderDxfId="129" tableBorderDxfId="127" totalsRowBorderDxfId="126">
  <autoFilter ref="A1:AI290" xr:uid="{0ED3CA55-BB4A-4E42-AB64-0AA002485BDC}"/>
  <sortState xmlns:xlrd2="http://schemas.microsoft.com/office/spreadsheetml/2017/richdata2" ref="A2:R286">
    <sortCondition ref="A1:A290"/>
  </sortState>
  <tableColumns count="35">
    <tableColumn id="1" xr3:uid="{8EFAC5A5-37CD-4D2F-B5F0-39A4928CF003}" name="Journal" dataDxfId="125"/>
    <tableColumn id="36" xr3:uid="{E23FA678-A998-49E6-9042-EDDCA1D227F7}" name="Category (JIF only)" dataDxfId="124"/>
    <tableColumn id="19" xr3:uid="{4BF4A82B-9BFC-49A6-9A8B-571140D8D565}" name="JIF Rank 2019" dataDxfId="123"/>
    <tableColumn id="20" xr3:uid="{7A15BBFF-483D-47EE-9B7D-4B2D6CCC15D1}" name="JIF Quartile in Category 2019" dataDxfId="122"/>
    <tableColumn id="21" xr3:uid="{6DF7EFF3-DB0C-4611-900E-52C8BEFCD839}" name="JIF Rank 2020" dataDxfId="121"/>
    <tableColumn id="22" xr3:uid="{A5373D20-5F6E-4ACC-9D16-DA2359F8C1D7}" name="JIF Quartile in Category 2020" dataDxfId="120"/>
    <tableColumn id="38" xr3:uid="{BDD969A3-9E5F-468B-A8C7-CAE291DF22ED}" name="JIF Rank 2021" dataDxfId="119"/>
    <tableColumn id="37" xr3:uid="{52B44CC4-A5A9-4F85-BBDB-E23C9B9D7F36}" name="JIF Quartile in Category 2021" dataDxfId="118"/>
    <tableColumn id="34" xr3:uid="{98ECE48C-EB1A-4378-9C5D-EBFCC957119E}" name="WoS Index AHCI" dataDxfId="117"/>
    <tableColumn id="33" xr3:uid="{8CE64467-50BF-4129-BB9D-BD933209515A}" name="WoS Index ESCI" dataDxfId="116"/>
    <tableColumn id="32" xr3:uid="{826DC223-CF1F-4B0B-9C28-915879B03194}" name="WoS Index SCIE" dataDxfId="115"/>
    <tableColumn id="31" xr3:uid="{2501D009-5481-45E4-A85F-AF7166B2B270}" name="WoS Index SSCI" dataDxfId="114"/>
    <tableColumn id="27" xr3:uid="{5E5A34EA-EA71-4717-A675-E883856E8C0C}" name="OA" dataDxfId="113"/>
    <tableColumn id="28" xr3:uid="{FCAFB262-6E32-4A72-B3EA-AAE5F2028D45}" name="Journal Manager" dataDxfId="112"/>
    <tableColumn id="30" xr3:uid="{98F22A24-F215-4F82-9B70-22B328001203}" name="DG Business Segment" dataDxfId="111"/>
    <tableColumn id="35" xr3:uid="{2A95CFBD-821C-4CE1-A2EE-849A1CC27DC2}" name="DG Business Area" dataDxfId="110"/>
    <tableColumn id="29" xr3:uid="{6DE464B7-5880-4D09-B4AD-4819233215DF}" name="K&amp;P Code" dataDxfId="109"/>
    <tableColumn id="40" xr3:uid="{5A08CCFC-EC4F-4EC2-BEFF-C557EC27824A}" name="Note" dataDxfId="108"/>
    <tableColumn id="23" xr3:uid="{B921DDC3-13E4-4B22-BF12-B40334D7853D}" name="WoS Index" dataDxfId="107">
      <calculatedColumnFormula>_xlfn.TEXTJOIN("",TRUE,Tabelle13[[#This Row],[WoS Index SCIE]:[WoS Index SSCI]])</calculatedColumnFormula>
    </tableColumn>
    <tableColumn id="24" xr3:uid="{E6EF491A-9352-4791-96FF-BDEABFF4B1CD}" name="JIF Rank 2019 #" dataDxfId="106"/>
    <tableColumn id="25" xr3:uid="{F52E1D6E-5005-47B4-BF16-7A630A859B5C}" name="JIF Rank 2019 Total" dataDxfId="105"/>
    <tableColumn id="26" xr3:uid="{1F4E3A75-9DF8-4E0B-B92A-FC676C5327B0}" name="JIF Rank 2019 Relative" dataDxfId="104">
      <calculatedColumnFormula>IFERROR(Tabelle13[[#This Row],[JIF Rank 2019 '#]]/Tabelle13[[#This Row],[JIF Rank 2019 Total]]*100,"")</calculatedColumnFormula>
    </tableColumn>
    <tableColumn id="49" xr3:uid="{9F00CE37-E021-4A6F-A83B-671792F5293C}" name="JIF Rank 2019 group" dataDxfId="103">
      <calculatedColumnFormula>IF(Tabelle13[[#This Row],[JIF Rank 2019 Relative]]&lt;10, "Upper 10%","")</calculatedColumnFormula>
    </tableColumn>
    <tableColumn id="46" xr3:uid="{928EDB76-578C-46C9-A484-2C8955BCB464}" name="Quartile 2019" dataDxfId="102">
      <calculatedColumnFormula>RIGHT(Tabelle13[[#This Row],[JIF Quartile in Category 2019]],1)</calculatedColumnFormula>
    </tableColumn>
    <tableColumn id="39" xr3:uid="{9EA6517E-B782-4BEF-B8E1-105596C9AA63}" name="JIF Rank 2020 #" dataDxfId="101"/>
    <tableColumn id="41" xr3:uid="{128F974B-1CB2-4372-BB96-767BA3387230}" name="JIF Rank 2020 Total" dataDxfId="100"/>
    <tableColumn id="42" xr3:uid="{E4AD53AF-8E25-4891-9F94-C0AB0FA4F29C}" name="JIF Rank 2020 Relative" dataDxfId="99">
      <calculatedColumnFormula>IFERROR(Tabelle13[[#This Row],[JIF Rank 2020 '#]]/Tabelle13[[#This Row],[JIF Rank 2020 Total]]*100,"")</calculatedColumnFormula>
    </tableColumn>
    <tableColumn id="50" xr3:uid="{09E1EC70-A94F-439F-A297-32AAEB004DF7}" name="JIF Rank 2020 group" dataDxfId="98">
      <calculatedColumnFormula>IF(Tabelle13[[#This Row],[JIF Rank 2020 Relative]]&lt;10, "Upper 10%","")</calculatedColumnFormula>
    </tableColumn>
    <tableColumn id="47" xr3:uid="{F7AA788C-46A9-4088-8B16-89D70CD3389E}" name="Quartile 2020" dataDxfId="97">
      <calculatedColumnFormula>RIGHT(Tabelle13[[#This Row],[JIF Quartile in Category 2020]],1)</calculatedColumnFormula>
    </tableColumn>
    <tableColumn id="43" xr3:uid="{DF52D032-9D7C-4128-9E40-2BBCB53D81C2}" name="JIF Rank 2021 #" dataDxfId="96"/>
    <tableColumn id="44" xr3:uid="{F86D88EB-3A51-432C-A8E3-D79AF147EA64}" name="JIF Rank 2021 Total" dataDxfId="95"/>
    <tableColumn id="45" xr3:uid="{27243A1B-F158-438B-B0BA-55158E840C93}" name="JIF Rank 2021 Relative" dataDxfId="94">
      <calculatedColumnFormula>IFERROR(Tabelle13[[#This Row],[JIF Rank 2021 '#]]/Tabelle13[[#This Row],[JIF Rank 2021 Total]]*100,"")</calculatedColumnFormula>
    </tableColumn>
    <tableColumn id="51" xr3:uid="{7C1A654A-8489-4BB6-9142-989A000E2589}" name="JIF Rank 2021 group" dataDxfId="93">
      <calculatedColumnFormula>IF(Tabelle13[[#This Row],[JIF Rank 2021 Relative]]&lt;10, "Upper 10%","")</calculatedColumnFormula>
    </tableColumn>
    <tableColumn id="48" xr3:uid="{26AE9DAB-6CEE-4549-A758-C0BDD491309A}" name="Quartile 2021" dataDxfId="92">
      <calculatedColumnFormula>RIGHT(Tabelle13[[#This Row],[JIF Quartile in Category 2021]],1)</calculatedColumnFormula>
    </tableColumn>
    <tableColumn id="52" xr3:uid="{50AF4345-5B1E-4A3D-BF58-112A6B8D4787}" name="Upper 10%?" dataDxfId="91">
      <calculatedColumnFormula>IF(OR(Tabelle13[[#This Row],[JIF Rank 2019 group]]="Upper 10%",Tabelle13[[#This Row],[JIF Rank 2020 group]]="Upper 10%",Tabelle13[[#This Row],[JIF Rank 2021 group]]="Upper 10%"),"Upper 10%","")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CD859-155D-4810-BEC3-3F2E309CD0AE}">
  <dimension ref="A1:Y318"/>
  <sheetViews>
    <sheetView workbookViewId="0">
      <pane xSplit="1" ySplit="1" topLeftCell="B227" activePane="bottomRight" state="frozen"/>
      <selection pane="topRight" activeCell="B1" sqref="B1"/>
      <selection pane="bottomLeft" activeCell="A2" sqref="A2"/>
      <selection pane="bottomRight" activeCell="D15" sqref="D15"/>
    </sheetView>
  </sheetViews>
  <sheetFormatPr defaultColWidth="11.453125" defaultRowHeight="14.5" x14ac:dyDescent="0.35"/>
  <cols>
    <col min="1" max="1" width="35.7265625" style="49" customWidth="1"/>
    <col min="2" max="17" width="6.7265625" style="49" customWidth="1"/>
    <col min="18" max="18" width="6.7265625" style="160" customWidth="1"/>
    <col min="19" max="24" width="6.7265625" style="49" customWidth="1"/>
    <col min="25" max="25" width="4.7265625" style="49" customWidth="1"/>
    <col min="26" max="16384" width="11.453125" style="49"/>
  </cols>
  <sheetData>
    <row r="1" spans="1:25" ht="36" x14ac:dyDescent="0.3">
      <c r="A1" s="50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1" t="s">
        <v>13</v>
      </c>
      <c r="O1" s="51" t="s">
        <v>14</v>
      </c>
      <c r="P1" s="51" t="s">
        <v>15</v>
      </c>
      <c r="Q1" s="51" t="s">
        <v>16</v>
      </c>
      <c r="R1" s="17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</row>
    <row r="2" spans="1:25" s="54" customFormat="1" ht="12" x14ac:dyDescent="0.3">
      <c r="A2" s="56" t="s">
        <v>25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90">
        <v>1.4</v>
      </c>
      <c r="S2" s="111"/>
      <c r="T2" s="200">
        <v>1.1000000000000001</v>
      </c>
      <c r="U2" s="67"/>
      <c r="V2" s="67" t="s">
        <v>26</v>
      </c>
      <c r="W2" s="67"/>
      <c r="X2" s="67"/>
      <c r="Y2" s="67"/>
    </row>
    <row r="3" spans="1:25" s="54" customFormat="1" ht="12" x14ac:dyDescent="0.3">
      <c r="A3" s="102" t="s">
        <v>27</v>
      </c>
      <c r="B3" s="112">
        <v>0.77800000000000002</v>
      </c>
      <c r="C3" s="112">
        <v>0.61699999999999999</v>
      </c>
      <c r="D3" s="112">
        <v>0.56200000000000006</v>
      </c>
      <c r="E3" s="112">
        <v>0.73899999999999999</v>
      </c>
      <c r="F3" s="112">
        <v>0.80500000000000005</v>
      </c>
      <c r="G3" s="112">
        <v>0.64400000000000002</v>
      </c>
      <c r="H3" s="112">
        <v>0.53800000000000003</v>
      </c>
      <c r="I3" s="112">
        <v>0.67400000000000004</v>
      </c>
      <c r="J3" s="112">
        <v>0.91800000000000004</v>
      </c>
      <c r="K3" s="112">
        <v>1.135</v>
      </c>
      <c r="L3" s="112">
        <v>1.0720000000000001</v>
      </c>
      <c r="M3" s="112">
        <v>1.0289999999999999</v>
      </c>
      <c r="N3" s="112">
        <v>1.65</v>
      </c>
      <c r="O3" s="113">
        <v>1.5329999999999999</v>
      </c>
      <c r="P3" s="112">
        <v>1.446</v>
      </c>
      <c r="Q3" s="112">
        <v>1.6819999999999999</v>
      </c>
      <c r="R3" s="192">
        <v>1.8</v>
      </c>
      <c r="S3" s="112">
        <v>1.6819999999999999</v>
      </c>
      <c r="T3" s="192">
        <v>1.8</v>
      </c>
      <c r="U3" s="67"/>
      <c r="V3" s="67"/>
      <c r="W3" s="67" t="s">
        <v>28</v>
      </c>
      <c r="X3" s="67"/>
      <c r="Y3" s="67" t="s">
        <v>24</v>
      </c>
    </row>
    <row r="4" spans="1:25" s="54" customFormat="1" ht="12" x14ac:dyDescent="0.3">
      <c r="A4" s="175" t="s">
        <v>29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200">
        <v>1.8</v>
      </c>
      <c r="S4" s="111"/>
      <c r="T4" s="200">
        <v>1.8</v>
      </c>
      <c r="U4" s="67"/>
      <c r="V4" s="67" t="s">
        <v>26</v>
      </c>
      <c r="W4" s="67"/>
      <c r="X4" s="67"/>
      <c r="Y4" s="67"/>
    </row>
    <row r="5" spans="1:25" s="54" customFormat="1" ht="12" x14ac:dyDescent="0.3">
      <c r="A5" s="102" t="s">
        <v>30</v>
      </c>
      <c r="B5" s="114"/>
      <c r="C5" s="114"/>
      <c r="D5" s="114"/>
      <c r="E5" s="114"/>
      <c r="F5" s="112">
        <v>0.58099999999999996</v>
      </c>
      <c r="G5" s="112">
        <v>0.68799999999999994</v>
      </c>
      <c r="H5" s="112">
        <v>0.54500000000000004</v>
      </c>
      <c r="I5" s="112">
        <v>0.55200000000000005</v>
      </c>
      <c r="J5" s="112">
        <v>1.133</v>
      </c>
      <c r="K5" s="112">
        <v>1.2190000000000001</v>
      </c>
      <c r="L5" s="112">
        <v>1.1819999999999999</v>
      </c>
      <c r="M5" s="112">
        <v>1.6759999999999999</v>
      </c>
      <c r="N5" s="112">
        <v>2.3159999999999998</v>
      </c>
      <c r="O5" s="113">
        <v>1.2749999999999999</v>
      </c>
      <c r="P5" s="112">
        <v>2.5369999999999999</v>
      </c>
      <c r="Q5" s="112">
        <v>2.9729999999999999</v>
      </c>
      <c r="R5" s="192">
        <v>1.7</v>
      </c>
      <c r="S5" s="112">
        <v>2.2679999999999998</v>
      </c>
      <c r="T5" s="192">
        <v>1.7</v>
      </c>
      <c r="U5" s="67"/>
      <c r="V5" s="67"/>
      <c r="W5" s="67" t="s">
        <v>28</v>
      </c>
      <c r="X5" s="67"/>
      <c r="Y5" s="67"/>
    </row>
    <row r="6" spans="1:25" s="54" customFormat="1" ht="12" x14ac:dyDescent="0.3">
      <c r="A6" s="57" t="s">
        <v>31</v>
      </c>
      <c r="B6" s="112">
        <v>0.57699999999999996</v>
      </c>
      <c r="C6" s="112">
        <v>0.41</v>
      </c>
      <c r="D6" s="112">
        <v>0.32400000000000001</v>
      </c>
      <c r="E6" s="112">
        <v>0.38600000000000001</v>
      </c>
      <c r="F6" s="112">
        <v>0.4</v>
      </c>
      <c r="G6" s="112">
        <v>0.33800000000000002</v>
      </c>
      <c r="H6" s="112">
        <v>0.371</v>
      </c>
      <c r="I6" s="112">
        <v>0.314</v>
      </c>
      <c r="J6" s="112">
        <v>0.5</v>
      </c>
      <c r="K6" s="112">
        <v>0.57799999999999996</v>
      </c>
      <c r="L6" s="112">
        <v>0.55200000000000005</v>
      </c>
      <c r="M6" s="112">
        <v>0.73399999999999999</v>
      </c>
      <c r="N6" s="112">
        <v>0.78900000000000003</v>
      </c>
      <c r="O6" s="113">
        <v>0.73599999999999999</v>
      </c>
      <c r="P6" s="112">
        <v>0.71799999999999997</v>
      </c>
      <c r="Q6" s="112">
        <v>0.76300000000000001</v>
      </c>
      <c r="R6" s="192">
        <v>0.5</v>
      </c>
      <c r="S6" s="112">
        <v>0.70799999999999996</v>
      </c>
      <c r="T6" s="192">
        <v>0.5</v>
      </c>
      <c r="U6" s="67"/>
      <c r="V6" s="67"/>
      <c r="W6" s="67" t="s">
        <v>28</v>
      </c>
      <c r="X6" s="67"/>
      <c r="Y6" s="67"/>
    </row>
    <row r="7" spans="1:25" s="54" customFormat="1" ht="12" x14ac:dyDescent="0.3">
      <c r="A7" s="206" t="s">
        <v>32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  <c r="P7" s="112"/>
      <c r="Q7" s="112"/>
      <c r="R7" s="192">
        <v>1</v>
      </c>
      <c r="S7" s="112"/>
      <c r="T7" s="192">
        <v>1</v>
      </c>
      <c r="U7" s="67"/>
      <c r="V7" s="67" t="s">
        <v>26</v>
      </c>
      <c r="W7" s="67"/>
      <c r="X7" s="67"/>
      <c r="Y7" s="67" t="s">
        <v>24</v>
      </c>
    </row>
    <row r="8" spans="1:25" s="54" customFormat="1" ht="12" x14ac:dyDescent="0.3">
      <c r="A8" s="102" t="s">
        <v>33</v>
      </c>
      <c r="B8" s="114"/>
      <c r="C8" s="114"/>
      <c r="D8" s="114"/>
      <c r="E8" s="114"/>
      <c r="F8" s="114"/>
      <c r="G8" s="114"/>
      <c r="H8" s="114"/>
      <c r="I8" s="114"/>
      <c r="J8" s="112">
        <v>1.258</v>
      </c>
      <c r="K8" s="112">
        <v>1.024</v>
      </c>
      <c r="L8" s="112">
        <v>2.8439999999999999</v>
      </c>
      <c r="M8" s="112">
        <v>4.6740000000000004</v>
      </c>
      <c r="N8" s="112">
        <v>6.6360000000000001</v>
      </c>
      <c r="O8" s="113">
        <v>2.6669999999999998</v>
      </c>
      <c r="P8" s="112">
        <v>4.2789999999999999</v>
      </c>
      <c r="Q8" s="112">
        <v>4.5439999999999996</v>
      </c>
      <c r="R8" s="192">
        <v>4.2</v>
      </c>
      <c r="S8" s="112">
        <v>3.7509999999999999</v>
      </c>
      <c r="T8" s="192">
        <v>3.2</v>
      </c>
      <c r="U8" s="67"/>
      <c r="V8" s="67"/>
      <c r="W8" s="67" t="s">
        <v>28</v>
      </c>
      <c r="X8" s="67"/>
      <c r="Y8" s="67" t="s">
        <v>24</v>
      </c>
    </row>
    <row r="9" spans="1:25" s="54" customFormat="1" ht="12" x14ac:dyDescent="0.3">
      <c r="A9" s="109" t="s">
        <v>34</v>
      </c>
      <c r="B9" s="112">
        <v>1.9770000000000001</v>
      </c>
      <c r="C9" s="112">
        <v>2.2029999999999998</v>
      </c>
      <c r="D9" s="112">
        <v>1.962</v>
      </c>
      <c r="E9" s="112">
        <v>1.859</v>
      </c>
      <c r="F9" s="112">
        <v>2.0259999999999998</v>
      </c>
      <c r="G9" s="112">
        <v>2.169</v>
      </c>
      <c r="H9" s="112">
        <v>2.2040000000000002</v>
      </c>
      <c r="I9" s="112">
        <v>2.0590000000000002</v>
      </c>
      <c r="J9" s="112">
        <v>1.964</v>
      </c>
      <c r="K9" s="112">
        <v>1.9179999999999999</v>
      </c>
      <c r="L9" s="112">
        <v>2.0209999999999999</v>
      </c>
      <c r="M9" s="112">
        <v>2.645</v>
      </c>
      <c r="N9" s="112">
        <v>2.6309999999999998</v>
      </c>
      <c r="O9" s="113">
        <v>2.9220000000000002</v>
      </c>
      <c r="P9" s="112">
        <v>3.0030000000000001</v>
      </c>
      <c r="Q9" s="112">
        <v>3.0659999999999998</v>
      </c>
      <c r="R9" s="192">
        <v>3.1</v>
      </c>
      <c r="S9" s="112">
        <v>3.5289999999999999</v>
      </c>
      <c r="T9" s="194">
        <v>3.5</v>
      </c>
      <c r="U9" s="67"/>
      <c r="V9" s="67"/>
      <c r="W9" s="67" t="s">
        <v>28</v>
      </c>
      <c r="X9" s="67"/>
      <c r="Y9" s="67"/>
    </row>
    <row r="10" spans="1:25" s="54" customFormat="1" ht="12" x14ac:dyDescent="0.3">
      <c r="A10" s="57" t="s">
        <v>35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2">
        <v>0.53600000000000003</v>
      </c>
      <c r="O10" s="113">
        <v>0.44400000000000001</v>
      </c>
      <c r="P10" s="112">
        <v>0.59099999999999997</v>
      </c>
      <c r="Q10" s="112">
        <v>1.0329999999999999</v>
      </c>
      <c r="R10" s="192">
        <v>1</v>
      </c>
      <c r="S10" s="112">
        <v>1.147</v>
      </c>
      <c r="T10" s="192">
        <v>1.2</v>
      </c>
      <c r="U10" s="67"/>
      <c r="V10" s="67"/>
      <c r="W10" s="67" t="s">
        <v>28</v>
      </c>
      <c r="X10" s="67"/>
      <c r="Y10" s="67" t="s">
        <v>24</v>
      </c>
    </row>
    <row r="11" spans="1:25" s="54" customFormat="1" ht="12" x14ac:dyDescent="0.3">
      <c r="A11" s="56" t="s">
        <v>36</v>
      </c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90">
        <v>0.1</v>
      </c>
      <c r="S11" s="111"/>
      <c r="T11" s="200">
        <v>0</v>
      </c>
      <c r="U11" s="67"/>
      <c r="V11" s="67" t="s">
        <v>26</v>
      </c>
      <c r="W11" s="67"/>
      <c r="X11" s="67"/>
      <c r="Y11" s="67"/>
    </row>
    <row r="12" spans="1:25" s="54" customFormat="1" ht="12" x14ac:dyDescent="0.3">
      <c r="A12" s="183" t="s">
        <v>37</v>
      </c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96">
        <v>0.2</v>
      </c>
      <c r="S12" s="111"/>
      <c r="T12" s="194">
        <v>0.2</v>
      </c>
      <c r="U12" s="67" t="s">
        <v>38</v>
      </c>
      <c r="V12" s="67"/>
      <c r="W12" s="67"/>
      <c r="X12" s="67"/>
      <c r="Y12" s="67"/>
    </row>
    <row r="13" spans="1:25" s="54" customFormat="1" ht="12" x14ac:dyDescent="0.3">
      <c r="A13" s="56" t="s">
        <v>39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96">
        <v>0</v>
      </c>
      <c r="S13" s="111"/>
      <c r="T13" s="194">
        <v>0</v>
      </c>
      <c r="U13" s="67" t="s">
        <v>38</v>
      </c>
      <c r="V13" s="67"/>
      <c r="W13" s="67"/>
      <c r="X13" s="67"/>
      <c r="Y13" s="67"/>
    </row>
    <row r="14" spans="1:25" s="54" customFormat="1" ht="12" x14ac:dyDescent="0.3">
      <c r="A14" s="56" t="s">
        <v>40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90">
        <v>0.3</v>
      </c>
      <c r="S14" s="111"/>
      <c r="T14" s="200">
        <v>0.4</v>
      </c>
      <c r="U14" s="67"/>
      <c r="V14" s="67" t="s">
        <v>26</v>
      </c>
      <c r="W14" s="67"/>
      <c r="X14" s="67"/>
      <c r="Y14" s="67"/>
    </row>
    <row r="15" spans="1:25" s="54" customFormat="1" ht="12" x14ac:dyDescent="0.3">
      <c r="A15" s="57" t="s">
        <v>41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2">
        <v>0.5</v>
      </c>
      <c r="L15" s="112">
        <v>0.35099999999999998</v>
      </c>
      <c r="M15" s="112">
        <v>1.286</v>
      </c>
      <c r="N15" s="112">
        <v>1.0980000000000001</v>
      </c>
      <c r="O15" s="115">
        <v>1.571</v>
      </c>
      <c r="P15" s="115">
        <v>2.6549999999999998</v>
      </c>
      <c r="Q15" s="112">
        <v>3.0630000000000002</v>
      </c>
      <c r="R15" s="192">
        <v>2.6</v>
      </c>
      <c r="S15" s="112">
        <v>2.57</v>
      </c>
      <c r="T15" s="192">
        <v>2.7</v>
      </c>
      <c r="U15" s="67" t="s">
        <v>38</v>
      </c>
      <c r="V15" s="67"/>
      <c r="W15" s="67"/>
      <c r="X15" s="67" t="s">
        <v>42</v>
      </c>
      <c r="Y15" s="67"/>
    </row>
    <row r="16" spans="1:25" s="54" customFormat="1" ht="12" x14ac:dyDescent="0.3">
      <c r="A16" s="57" t="s">
        <v>43</v>
      </c>
      <c r="B16" s="114"/>
      <c r="C16" s="112">
        <v>1.778</v>
      </c>
      <c r="D16" s="112">
        <v>1.1839999999999999</v>
      </c>
      <c r="E16" s="112">
        <v>1.298</v>
      </c>
      <c r="F16" s="112">
        <v>0.78700000000000003</v>
      </c>
      <c r="G16" s="112">
        <v>1</v>
      </c>
      <c r="H16" s="112">
        <v>1.226</v>
      </c>
      <c r="I16" s="112">
        <v>1.5920000000000001</v>
      </c>
      <c r="J16" s="112">
        <v>1.0780000000000001</v>
      </c>
      <c r="K16" s="112">
        <v>1.2410000000000001</v>
      </c>
      <c r="L16" s="112">
        <v>1.222</v>
      </c>
      <c r="M16" s="112">
        <v>1.4419999999999999</v>
      </c>
      <c r="N16" s="112">
        <v>0.95899999999999996</v>
      </c>
      <c r="O16" s="113">
        <v>0.878</v>
      </c>
      <c r="P16" s="112">
        <v>1.581</v>
      </c>
      <c r="Q16" s="112">
        <v>1.355</v>
      </c>
      <c r="R16" s="192">
        <v>1.8</v>
      </c>
      <c r="S16" s="112">
        <v>1.2290000000000001</v>
      </c>
      <c r="T16" s="192">
        <v>1.6</v>
      </c>
      <c r="U16" s="67"/>
      <c r="V16" s="67"/>
      <c r="W16" s="67" t="s">
        <v>28</v>
      </c>
      <c r="X16" s="67"/>
      <c r="Y16" s="67" t="s">
        <v>24</v>
      </c>
    </row>
    <row r="17" spans="1:25" s="54" customFormat="1" ht="12" x14ac:dyDescent="0.3">
      <c r="A17" s="56" t="s">
        <v>44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96">
        <v>0</v>
      </c>
      <c r="S17" s="111"/>
      <c r="T17" s="200">
        <v>0.2</v>
      </c>
      <c r="U17" s="67" t="s">
        <v>38</v>
      </c>
      <c r="V17" s="67"/>
      <c r="W17" s="67"/>
      <c r="X17" s="67"/>
      <c r="Y17" s="67"/>
    </row>
    <row r="18" spans="1:25" s="54" customFormat="1" ht="12" x14ac:dyDescent="0.3">
      <c r="A18" s="56" t="s">
        <v>45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96">
        <v>0.4</v>
      </c>
      <c r="S18" s="111"/>
      <c r="T18" s="200">
        <v>0.4</v>
      </c>
      <c r="U18" s="67" t="s">
        <v>38</v>
      </c>
      <c r="V18" s="67"/>
      <c r="W18" s="67"/>
      <c r="X18" s="67"/>
      <c r="Y18" s="67"/>
    </row>
    <row r="19" spans="1:25" s="54" customFormat="1" ht="12" x14ac:dyDescent="0.3">
      <c r="A19" s="56" t="s">
        <v>46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96">
        <v>0.1</v>
      </c>
      <c r="S19" s="111"/>
      <c r="T19" s="200">
        <v>0.1</v>
      </c>
      <c r="U19" s="67" t="s">
        <v>38</v>
      </c>
      <c r="V19" s="67"/>
      <c r="W19" s="67"/>
      <c r="X19" s="67"/>
      <c r="Y19" s="67"/>
    </row>
    <row r="20" spans="1:25" s="54" customFormat="1" ht="12" x14ac:dyDescent="0.3">
      <c r="A20" s="56" t="s">
        <v>47</v>
      </c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96">
        <v>0.3</v>
      </c>
      <c r="S20" s="111"/>
      <c r="T20" s="200">
        <v>0.2</v>
      </c>
      <c r="U20" s="67" t="s">
        <v>38</v>
      </c>
      <c r="V20" s="67"/>
      <c r="W20" s="67"/>
      <c r="X20" s="67"/>
      <c r="Y20" s="67"/>
    </row>
    <row r="21" spans="1:25" s="54" customFormat="1" ht="12" x14ac:dyDescent="0.3">
      <c r="A21" s="205" t="s">
        <v>48</v>
      </c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96">
        <v>0.1</v>
      </c>
      <c r="S21" s="111"/>
      <c r="T21" s="200">
        <v>0.3</v>
      </c>
      <c r="U21" s="67"/>
      <c r="V21" s="67" t="s">
        <v>26</v>
      </c>
      <c r="W21" s="67"/>
      <c r="X21" s="67"/>
      <c r="Y21" s="67"/>
    </row>
    <row r="22" spans="1:25" s="54" customFormat="1" ht="12" x14ac:dyDescent="0.3">
      <c r="A22" s="56" t="s">
        <v>49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90">
        <v>0</v>
      </c>
      <c r="S22" s="111"/>
      <c r="T22" s="200">
        <v>0.1</v>
      </c>
      <c r="U22" s="67"/>
      <c r="V22" s="67" t="s">
        <v>26</v>
      </c>
      <c r="W22" s="67"/>
      <c r="X22" s="67"/>
      <c r="Y22" s="67"/>
    </row>
    <row r="23" spans="1:25" s="54" customFormat="1" ht="12" x14ac:dyDescent="0.3">
      <c r="A23" s="56" t="s">
        <v>50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90">
        <v>0.7</v>
      </c>
      <c r="S23" s="111"/>
      <c r="T23" s="200">
        <v>0.5</v>
      </c>
      <c r="U23" s="67"/>
      <c r="V23" s="67" t="s">
        <v>26</v>
      </c>
      <c r="W23" s="67"/>
      <c r="X23" s="67"/>
      <c r="Y23" s="67"/>
    </row>
    <row r="24" spans="1:25" s="54" customFormat="1" ht="12" x14ac:dyDescent="0.3">
      <c r="A24" s="57" t="s">
        <v>51</v>
      </c>
      <c r="B24" s="114"/>
      <c r="C24" s="114"/>
      <c r="D24" s="114"/>
      <c r="E24" s="112">
        <v>0.378</v>
      </c>
      <c r="F24" s="112">
        <v>0.29799999999999999</v>
      </c>
      <c r="G24" s="112">
        <v>0.41899999999999998</v>
      </c>
      <c r="H24" s="112">
        <v>0.28399999999999997</v>
      </c>
      <c r="I24" s="112">
        <v>0.25700000000000001</v>
      </c>
      <c r="J24" s="112">
        <v>0.187</v>
      </c>
      <c r="K24" s="112">
        <v>0.21199999999999999</v>
      </c>
      <c r="L24" s="112">
        <v>0.67500000000000004</v>
      </c>
      <c r="M24" s="112">
        <v>0.503</v>
      </c>
      <c r="N24" s="112">
        <v>0.5</v>
      </c>
      <c r="O24" s="113">
        <v>0.48699999999999999</v>
      </c>
      <c r="P24" s="112">
        <v>0.54700000000000004</v>
      </c>
      <c r="Q24" s="112">
        <v>0.82299999999999995</v>
      </c>
      <c r="R24" s="192">
        <v>1</v>
      </c>
      <c r="S24" s="112">
        <v>0.65400000000000003</v>
      </c>
      <c r="T24" s="192">
        <v>0.9</v>
      </c>
      <c r="U24" s="67"/>
      <c r="V24" s="67"/>
      <c r="W24" s="67" t="s">
        <v>28</v>
      </c>
      <c r="X24" s="67"/>
      <c r="Y24" s="67"/>
    </row>
    <row r="25" spans="1:25" s="54" customFormat="1" ht="12" x14ac:dyDescent="0.3">
      <c r="A25" s="203" t="s">
        <v>52</v>
      </c>
      <c r="B25" s="114"/>
      <c r="C25" s="114"/>
      <c r="D25" s="114"/>
      <c r="E25" s="112"/>
      <c r="F25" s="112"/>
      <c r="G25" s="112"/>
      <c r="H25" s="112"/>
      <c r="I25" s="112"/>
      <c r="J25" s="112"/>
      <c r="K25" s="112"/>
      <c r="L25" s="112">
        <v>0.71599999999999997</v>
      </c>
      <c r="M25" s="112">
        <v>0.95699999999999996</v>
      </c>
      <c r="N25" s="112">
        <v>0.92700000000000005</v>
      </c>
      <c r="O25" s="113">
        <v>1</v>
      </c>
      <c r="P25" s="112">
        <v>1.375</v>
      </c>
      <c r="Q25" s="112">
        <v>1.944</v>
      </c>
      <c r="R25" s="192">
        <v>1.1000000000000001</v>
      </c>
      <c r="S25" s="112">
        <v>1.929</v>
      </c>
      <c r="T25" s="192">
        <v>1.4</v>
      </c>
      <c r="U25" s="67"/>
      <c r="V25" s="67"/>
      <c r="W25" s="67" t="s">
        <v>28</v>
      </c>
      <c r="X25" s="67"/>
      <c r="Y25" s="67" t="s">
        <v>24</v>
      </c>
    </row>
    <row r="26" spans="1:25" s="54" customFormat="1" ht="12" x14ac:dyDescent="0.3">
      <c r="A26" s="57" t="s">
        <v>53</v>
      </c>
      <c r="B26" s="114"/>
      <c r="C26" s="114"/>
      <c r="D26" s="114"/>
      <c r="E26" s="112">
        <v>0.47</v>
      </c>
      <c r="F26" s="112">
        <v>0.55400000000000005</v>
      </c>
      <c r="G26" s="112">
        <v>0.55000000000000004</v>
      </c>
      <c r="H26" s="112">
        <v>0.55100000000000005</v>
      </c>
      <c r="I26" s="112">
        <v>0.432</v>
      </c>
      <c r="J26" s="112">
        <v>0.33600000000000002</v>
      </c>
      <c r="K26" s="112">
        <v>0.25</v>
      </c>
      <c r="L26" s="112">
        <v>0.252</v>
      </c>
      <c r="M26" s="112">
        <v>0.30599999999999999</v>
      </c>
      <c r="N26" s="112">
        <v>0.52</v>
      </c>
      <c r="O26" s="115">
        <v>0.33</v>
      </c>
      <c r="P26" s="115">
        <v>0.66700000000000004</v>
      </c>
      <c r="Q26" s="112">
        <v>0.90500000000000003</v>
      </c>
      <c r="R26" s="192">
        <v>0.9</v>
      </c>
      <c r="S26" s="112">
        <v>0.74299999999999999</v>
      </c>
      <c r="T26" s="192">
        <v>0.8</v>
      </c>
      <c r="U26" s="67"/>
      <c r="V26" s="67"/>
      <c r="W26" s="67"/>
      <c r="X26" s="67" t="s">
        <v>42</v>
      </c>
      <c r="Y26" s="67"/>
    </row>
    <row r="27" spans="1:25" s="54" customFormat="1" ht="12" x14ac:dyDescent="0.3">
      <c r="A27" s="57" t="s">
        <v>54</v>
      </c>
      <c r="B27" s="114"/>
      <c r="C27" s="114"/>
      <c r="D27" s="114"/>
      <c r="E27" s="112">
        <v>0.34300000000000003</v>
      </c>
      <c r="F27" s="112">
        <v>0.52600000000000002</v>
      </c>
      <c r="G27" s="112">
        <v>0.32100000000000001</v>
      </c>
      <c r="H27" s="112">
        <v>0.24399999999999999</v>
      </c>
      <c r="I27" s="112">
        <v>0.29299999999999998</v>
      </c>
      <c r="J27" s="112">
        <v>0.38900000000000001</v>
      </c>
      <c r="K27" s="112">
        <v>0.16400000000000001</v>
      </c>
      <c r="L27" s="112">
        <v>4.2999999999999997E-2</v>
      </c>
      <c r="M27" s="112">
        <v>0.378</v>
      </c>
      <c r="N27" s="112">
        <v>0.67400000000000004</v>
      </c>
      <c r="O27" s="115">
        <v>0.38</v>
      </c>
      <c r="P27" s="115">
        <v>0.5</v>
      </c>
      <c r="Q27" s="112">
        <v>0.23300000000000001</v>
      </c>
      <c r="R27" s="192">
        <v>0.5</v>
      </c>
      <c r="S27" s="112">
        <v>0.56499999999999995</v>
      </c>
      <c r="T27" s="192">
        <v>0.6</v>
      </c>
      <c r="U27" s="67"/>
      <c r="V27" s="67"/>
      <c r="W27" s="67"/>
      <c r="X27" s="67" t="s">
        <v>42</v>
      </c>
      <c r="Y27" s="67"/>
    </row>
    <row r="28" spans="1:25" s="54" customFormat="1" ht="12" x14ac:dyDescent="0.3">
      <c r="A28" s="57" t="s">
        <v>55</v>
      </c>
      <c r="B28" s="114"/>
      <c r="C28" s="114"/>
      <c r="D28" s="114"/>
      <c r="E28" s="112">
        <v>0.39</v>
      </c>
      <c r="F28" s="112">
        <v>0.30299999999999999</v>
      </c>
      <c r="G28" s="112">
        <v>0.49</v>
      </c>
      <c r="H28" s="112">
        <v>0.41899999999999998</v>
      </c>
      <c r="I28" s="112">
        <v>0.25900000000000001</v>
      </c>
      <c r="J28" s="112">
        <v>0.3</v>
      </c>
      <c r="K28" s="112">
        <v>0.41199999999999998</v>
      </c>
      <c r="L28" s="112">
        <v>0.22900000000000001</v>
      </c>
      <c r="M28" s="112">
        <v>0.22</v>
      </c>
      <c r="N28" s="112">
        <v>0.17299999999999999</v>
      </c>
      <c r="O28" s="115">
        <v>0.246</v>
      </c>
      <c r="P28" s="115">
        <v>0.42599999999999999</v>
      </c>
      <c r="Q28" s="112">
        <v>0.28799999999999998</v>
      </c>
      <c r="R28" s="192">
        <v>0.4</v>
      </c>
      <c r="S28" s="112">
        <v>0.36599999999999999</v>
      </c>
      <c r="T28" s="192">
        <v>0.5</v>
      </c>
      <c r="U28" s="67"/>
      <c r="V28" s="67"/>
      <c r="W28" s="67"/>
      <c r="X28" s="67" t="s">
        <v>42</v>
      </c>
      <c r="Y28" s="67"/>
    </row>
    <row r="29" spans="1:25" s="54" customFormat="1" ht="12" x14ac:dyDescent="0.3">
      <c r="A29" s="56" t="s">
        <v>56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90">
        <v>1.1000000000000001</v>
      </c>
      <c r="S29" s="111"/>
      <c r="T29" s="200">
        <v>1.1000000000000001</v>
      </c>
      <c r="U29" s="67"/>
      <c r="V29" s="67" t="s">
        <v>26</v>
      </c>
      <c r="W29" s="67"/>
      <c r="X29" s="67"/>
      <c r="Y29" s="67"/>
    </row>
    <row r="30" spans="1:25" s="54" customFormat="1" ht="12" x14ac:dyDescent="0.3">
      <c r="A30" s="183" t="s">
        <v>57</v>
      </c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96">
        <v>0.1</v>
      </c>
      <c r="S30" s="111"/>
      <c r="T30" s="200">
        <v>0.1</v>
      </c>
      <c r="U30" s="67" t="s">
        <v>38</v>
      </c>
      <c r="V30" s="67"/>
      <c r="W30" s="67"/>
      <c r="X30" s="67"/>
      <c r="Y30" s="67"/>
    </row>
    <row r="31" spans="1:25" s="54" customFormat="1" ht="12" x14ac:dyDescent="0.3">
      <c r="A31" s="56" t="s">
        <v>58</v>
      </c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90">
        <v>0.1</v>
      </c>
      <c r="S31" s="111"/>
      <c r="T31" s="200">
        <v>0.2</v>
      </c>
      <c r="U31" s="67"/>
      <c r="V31" s="67" t="s">
        <v>26</v>
      </c>
      <c r="W31" s="67"/>
      <c r="X31" s="67"/>
      <c r="Y31" s="67"/>
    </row>
    <row r="32" spans="1:25" s="54" customFormat="1" ht="12" x14ac:dyDescent="0.3">
      <c r="A32" s="56" t="s">
        <v>59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90">
        <v>1.2</v>
      </c>
      <c r="S32" s="111"/>
      <c r="T32" s="200">
        <v>0.9</v>
      </c>
      <c r="U32" s="67"/>
      <c r="V32" s="67" t="s">
        <v>26</v>
      </c>
      <c r="W32" s="67"/>
      <c r="X32" s="67"/>
      <c r="Y32" s="67"/>
    </row>
    <row r="33" spans="1:25" s="54" customFormat="1" ht="12" x14ac:dyDescent="0.3">
      <c r="A33" s="57" t="s">
        <v>60</v>
      </c>
      <c r="B33" s="112">
        <v>2.7519999999999998</v>
      </c>
      <c r="C33" s="112">
        <v>2.84</v>
      </c>
      <c r="D33" s="112">
        <v>3.0350000000000001</v>
      </c>
      <c r="E33" s="112">
        <v>2.7320000000000002</v>
      </c>
      <c r="F33" s="112">
        <v>3.6030000000000002</v>
      </c>
      <c r="G33" s="112">
        <v>2.9649999999999999</v>
      </c>
      <c r="H33" s="112">
        <v>2.6829999999999998</v>
      </c>
      <c r="I33" s="112">
        <v>2.6890000000000001</v>
      </c>
      <c r="J33" s="112">
        <v>3.2679999999999998</v>
      </c>
      <c r="K33" s="112">
        <v>2.71</v>
      </c>
      <c r="L33" s="112">
        <v>3.2730000000000001</v>
      </c>
      <c r="M33" s="112">
        <v>3.0219999999999998</v>
      </c>
      <c r="N33" s="112">
        <v>3.0139999999999998</v>
      </c>
      <c r="O33" s="113">
        <v>3.27</v>
      </c>
      <c r="P33" s="112">
        <v>3.915</v>
      </c>
      <c r="Q33" s="112">
        <v>4.7</v>
      </c>
      <c r="R33" s="192">
        <v>3.7</v>
      </c>
      <c r="S33" s="112">
        <v>4.069</v>
      </c>
      <c r="T33" s="192">
        <v>3.8</v>
      </c>
      <c r="U33" s="67"/>
      <c r="V33" s="67"/>
      <c r="W33" s="67" t="s">
        <v>28</v>
      </c>
      <c r="X33" s="67"/>
      <c r="Y33" s="67"/>
    </row>
    <row r="34" spans="1:25" s="54" customFormat="1" ht="12" x14ac:dyDescent="0.3">
      <c r="A34" s="102" t="s">
        <v>61</v>
      </c>
      <c r="B34" s="112">
        <v>0.83499999999999996</v>
      </c>
      <c r="C34" s="112">
        <v>0.59299999999999997</v>
      </c>
      <c r="D34" s="112">
        <v>0.59199999999999997</v>
      </c>
      <c r="E34" s="112">
        <v>0.52500000000000002</v>
      </c>
      <c r="F34" s="112">
        <v>0.59</v>
      </c>
      <c r="G34" s="112">
        <v>0.85499999999999998</v>
      </c>
      <c r="H34" s="112">
        <v>1.157</v>
      </c>
      <c r="I34" s="112">
        <v>1.2270000000000001</v>
      </c>
      <c r="J34" s="112">
        <v>1.458</v>
      </c>
      <c r="K34" s="112">
        <v>1.65</v>
      </c>
      <c r="L34" s="112">
        <v>0.91500000000000004</v>
      </c>
      <c r="M34" s="112">
        <v>1.0960000000000001</v>
      </c>
      <c r="N34" s="112">
        <v>1.0069999999999999</v>
      </c>
      <c r="O34" s="113">
        <v>1.054</v>
      </c>
      <c r="P34" s="112">
        <v>1.411</v>
      </c>
      <c r="Q34" s="112">
        <v>1.4259999999999999</v>
      </c>
      <c r="R34" s="192">
        <v>1.7</v>
      </c>
      <c r="S34" s="112">
        <v>1.3819999999999999</v>
      </c>
      <c r="T34" s="192">
        <v>1.6</v>
      </c>
      <c r="U34" s="67"/>
      <c r="V34" s="67"/>
      <c r="W34" s="67" t="s">
        <v>28</v>
      </c>
      <c r="X34" s="67"/>
      <c r="Y34" s="67"/>
    </row>
    <row r="35" spans="1:25" s="54" customFormat="1" ht="12" x14ac:dyDescent="0.3">
      <c r="A35" s="109" t="s">
        <v>62</v>
      </c>
      <c r="B35" s="112">
        <v>1.0089999999999999</v>
      </c>
      <c r="C35" s="112">
        <v>0.76700000000000002</v>
      </c>
      <c r="D35" s="112">
        <v>0.84399999999999997</v>
      </c>
      <c r="E35" s="112">
        <v>1.0900000000000001</v>
      </c>
      <c r="F35" s="112">
        <v>1.623</v>
      </c>
      <c r="G35" s="112">
        <v>1.4930000000000001</v>
      </c>
      <c r="H35" s="112">
        <v>0.91</v>
      </c>
      <c r="I35" s="112">
        <v>1</v>
      </c>
      <c r="J35" s="112">
        <v>1.4019999999999999</v>
      </c>
      <c r="K35" s="112">
        <v>1.25</v>
      </c>
      <c r="L35" s="112">
        <v>1.2390000000000001</v>
      </c>
      <c r="M35" s="112">
        <v>0.98899999999999999</v>
      </c>
      <c r="N35" s="112">
        <v>0.91900000000000004</v>
      </c>
      <c r="O35" s="113">
        <v>1.381</v>
      </c>
      <c r="P35" s="112">
        <v>1.843</v>
      </c>
      <c r="Q35" s="112">
        <v>2.0950000000000002</v>
      </c>
      <c r="R35" s="192">
        <v>2.2000000000000002</v>
      </c>
      <c r="S35" s="112">
        <v>1.8939999999999999</v>
      </c>
      <c r="T35" s="192">
        <v>2</v>
      </c>
      <c r="U35" s="67"/>
      <c r="V35" s="67"/>
      <c r="W35" s="67" t="s">
        <v>28</v>
      </c>
      <c r="X35" s="67"/>
      <c r="Y35" s="67"/>
    </row>
    <row r="36" spans="1:25" s="54" customFormat="1" ht="12" x14ac:dyDescent="0.3">
      <c r="A36" s="56" t="s">
        <v>63</v>
      </c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96">
        <v>0.3</v>
      </c>
      <c r="S36" s="111"/>
      <c r="T36" s="200">
        <v>0.3</v>
      </c>
      <c r="U36" s="67" t="s">
        <v>38</v>
      </c>
      <c r="V36" s="67"/>
      <c r="W36" s="67"/>
      <c r="X36" s="67"/>
      <c r="Y36" s="67"/>
    </row>
    <row r="37" spans="1:25" s="54" customFormat="1" ht="12" x14ac:dyDescent="0.3">
      <c r="A37" s="208" t="s">
        <v>64</v>
      </c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11"/>
      <c r="R37" s="209">
        <v>0.1</v>
      </c>
      <c r="S37" s="120"/>
      <c r="T37" s="211">
        <v>0.1</v>
      </c>
      <c r="U37" s="72"/>
      <c r="V37" s="72" t="s">
        <v>26</v>
      </c>
      <c r="W37" s="72"/>
      <c r="X37" s="72"/>
      <c r="Y37" s="72" t="s">
        <v>24</v>
      </c>
    </row>
    <row r="38" spans="1:25" s="54" customFormat="1" ht="12" x14ac:dyDescent="0.3">
      <c r="A38" s="56" t="s">
        <v>65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90">
        <v>0.9</v>
      </c>
      <c r="S38" s="111"/>
      <c r="T38" s="200">
        <v>0.9</v>
      </c>
      <c r="U38" s="67"/>
      <c r="V38" s="67" t="s">
        <v>26</v>
      </c>
      <c r="W38" s="67"/>
      <c r="X38" s="67"/>
      <c r="Y38" s="67"/>
    </row>
    <row r="39" spans="1:25" s="54" customFormat="1" ht="12" x14ac:dyDescent="0.3">
      <c r="A39" s="205" t="s">
        <v>66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90">
        <v>1.5</v>
      </c>
      <c r="S39" s="111"/>
      <c r="T39" s="200">
        <v>1.4</v>
      </c>
      <c r="U39" s="67"/>
      <c r="V39" s="67" t="s">
        <v>26</v>
      </c>
      <c r="W39" s="67"/>
      <c r="X39" s="67"/>
      <c r="Y39" s="67" t="s">
        <v>24</v>
      </c>
    </row>
    <row r="40" spans="1:25" s="54" customFormat="1" ht="12" x14ac:dyDescent="0.3">
      <c r="A40" s="56" t="s">
        <v>67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90">
        <v>0.1</v>
      </c>
      <c r="S40" s="111"/>
      <c r="T40" s="200">
        <v>0.1</v>
      </c>
      <c r="U40" s="67"/>
      <c r="V40" s="67" t="s">
        <v>26</v>
      </c>
      <c r="W40" s="67"/>
      <c r="X40" s="67"/>
      <c r="Y40" s="67"/>
    </row>
    <row r="41" spans="1:25" s="54" customFormat="1" ht="12" x14ac:dyDescent="0.3">
      <c r="A41" s="56" t="s">
        <v>68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200">
        <v>0.7</v>
      </c>
      <c r="S41" s="111"/>
      <c r="T41" s="200">
        <v>1.2</v>
      </c>
      <c r="U41" s="67"/>
      <c r="V41" s="67" t="s">
        <v>26</v>
      </c>
      <c r="W41" s="67"/>
      <c r="X41" s="67"/>
      <c r="Y41" s="67"/>
    </row>
    <row r="42" spans="1:25" s="54" customFormat="1" ht="12" x14ac:dyDescent="0.3">
      <c r="A42" s="59" t="s">
        <v>69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210">
        <v>0.2</v>
      </c>
      <c r="S42" s="111"/>
      <c r="T42" s="200">
        <v>0.3</v>
      </c>
      <c r="U42" s="74"/>
      <c r="V42" s="74" t="s">
        <v>26</v>
      </c>
      <c r="W42" s="74"/>
      <c r="X42" s="74"/>
      <c r="Y42" s="74"/>
    </row>
    <row r="43" spans="1:25" s="54" customFormat="1" ht="12" x14ac:dyDescent="0.3">
      <c r="A43" s="57" t="s">
        <v>70</v>
      </c>
      <c r="B43" s="112">
        <v>1.7250000000000001</v>
      </c>
      <c r="C43" s="112">
        <v>1.7410000000000001</v>
      </c>
      <c r="D43" s="112">
        <v>1.8879999999999999</v>
      </c>
      <c r="E43" s="112">
        <v>1.8859999999999999</v>
      </c>
      <c r="F43" s="112">
        <v>2.069</v>
      </c>
      <c r="G43" s="112">
        <v>2.15</v>
      </c>
      <c r="H43" s="112">
        <v>3.0089999999999999</v>
      </c>
      <c r="I43" s="112">
        <v>2.9550000000000001</v>
      </c>
      <c r="J43" s="112">
        <v>2.7069999999999999</v>
      </c>
      <c r="K43" s="112">
        <v>3.0169999999999999</v>
      </c>
      <c r="L43" s="112">
        <v>3.4319999999999999</v>
      </c>
      <c r="M43" s="112">
        <v>3.556</v>
      </c>
      <c r="N43" s="112">
        <v>3.6379999999999999</v>
      </c>
      <c r="O43" s="113">
        <v>3.5950000000000002</v>
      </c>
      <c r="P43" s="112">
        <v>3.694</v>
      </c>
      <c r="Q43" s="112">
        <v>8.49</v>
      </c>
      <c r="R43" s="192">
        <v>6.8</v>
      </c>
      <c r="S43" s="112">
        <v>5.681</v>
      </c>
      <c r="T43" s="192">
        <v>5.0999999999999996</v>
      </c>
      <c r="U43" s="67"/>
      <c r="V43" s="67"/>
      <c r="W43" s="67" t="s">
        <v>28</v>
      </c>
      <c r="X43" s="67"/>
      <c r="Y43" s="67"/>
    </row>
    <row r="44" spans="1:25" s="54" customFormat="1" ht="12" x14ac:dyDescent="0.3">
      <c r="A44" s="60" t="s">
        <v>71</v>
      </c>
      <c r="B44" s="112">
        <v>1.909</v>
      </c>
      <c r="C44" s="112">
        <v>0.97099999999999997</v>
      </c>
      <c r="D44" s="112">
        <v>1.75</v>
      </c>
      <c r="E44" s="112">
        <v>0.81399999999999995</v>
      </c>
      <c r="F44" s="112">
        <v>1.0209999999999999</v>
      </c>
      <c r="G44" s="112">
        <v>1</v>
      </c>
      <c r="H44" s="112">
        <v>0.78</v>
      </c>
      <c r="I44" s="112">
        <v>0.83299999999999996</v>
      </c>
      <c r="J44" s="112">
        <v>1.175</v>
      </c>
      <c r="K44" s="112">
        <v>1.375</v>
      </c>
      <c r="L44" s="112">
        <v>2.1349999999999998</v>
      </c>
      <c r="M44" s="112">
        <v>1.9019999999999999</v>
      </c>
      <c r="N44" s="112">
        <v>1.63</v>
      </c>
      <c r="O44" s="115">
        <v>1.4419999999999999</v>
      </c>
      <c r="P44" s="115">
        <v>1.5529999999999999</v>
      </c>
      <c r="Q44" s="112">
        <v>1.796</v>
      </c>
      <c r="R44" s="192">
        <v>1.7</v>
      </c>
      <c r="S44" s="112">
        <v>2.2930000000000001</v>
      </c>
      <c r="T44" s="192">
        <v>2.2000000000000002</v>
      </c>
      <c r="U44" s="67" t="s">
        <v>38</v>
      </c>
      <c r="V44" s="67"/>
      <c r="W44" s="67"/>
      <c r="X44" s="67" t="s">
        <v>42</v>
      </c>
      <c r="Y44" s="67"/>
    </row>
    <row r="45" spans="1:25" s="54" customFormat="1" ht="12" x14ac:dyDescent="0.3">
      <c r="A45" s="60" t="s">
        <v>72</v>
      </c>
      <c r="B45" s="114"/>
      <c r="C45" s="114"/>
      <c r="D45" s="114"/>
      <c r="E45" s="114"/>
      <c r="F45" s="114"/>
      <c r="G45" s="112">
        <v>0.186</v>
      </c>
      <c r="H45" s="112">
        <v>0.29299999999999998</v>
      </c>
      <c r="I45" s="112">
        <v>0.54100000000000004</v>
      </c>
      <c r="J45" s="112">
        <v>0.29699999999999999</v>
      </c>
      <c r="K45" s="112">
        <v>0.59499999999999997</v>
      </c>
      <c r="L45" s="112">
        <v>0.93300000000000005</v>
      </c>
      <c r="M45" s="112">
        <v>0.74399999999999999</v>
      </c>
      <c r="N45" s="112">
        <v>0.70699999999999996</v>
      </c>
      <c r="O45" s="115">
        <v>1.302</v>
      </c>
      <c r="P45" s="115">
        <v>2.0950000000000002</v>
      </c>
      <c r="Q45" s="112">
        <v>1.339</v>
      </c>
      <c r="R45" s="192">
        <v>1.6</v>
      </c>
      <c r="S45" s="112">
        <v>1.639</v>
      </c>
      <c r="T45" s="192">
        <v>1.8</v>
      </c>
      <c r="U45" s="67"/>
      <c r="V45" s="67"/>
      <c r="W45" s="67"/>
      <c r="X45" s="67" t="s">
        <v>42</v>
      </c>
      <c r="Y45" s="67"/>
    </row>
    <row r="46" spans="1:25" s="54" customFormat="1" ht="12" x14ac:dyDescent="0.3">
      <c r="A46" s="56" t="s">
        <v>73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90">
        <v>0.9</v>
      </c>
      <c r="S46" s="111"/>
      <c r="T46" s="200">
        <v>0.9</v>
      </c>
      <c r="U46" s="67"/>
      <c r="V46" s="67" t="s">
        <v>26</v>
      </c>
      <c r="W46" s="67"/>
      <c r="X46" s="67"/>
      <c r="Y46" s="67" t="s">
        <v>24</v>
      </c>
    </row>
    <row r="47" spans="1:25" s="54" customFormat="1" ht="12" x14ac:dyDescent="0.3">
      <c r="A47" s="56" t="s">
        <v>74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90">
        <v>0.5</v>
      </c>
      <c r="S47" s="111"/>
      <c r="T47" s="200">
        <v>0.5</v>
      </c>
      <c r="U47" s="67"/>
      <c r="V47" s="67" t="s">
        <v>26</v>
      </c>
      <c r="W47" s="67"/>
      <c r="X47" s="67"/>
      <c r="Y47" s="67" t="s">
        <v>24</v>
      </c>
    </row>
    <row r="48" spans="1:25" s="54" customFormat="1" ht="12" x14ac:dyDescent="0.3">
      <c r="A48" s="57" t="s">
        <v>75</v>
      </c>
      <c r="B48" s="114"/>
      <c r="C48" s="114"/>
      <c r="D48" s="114"/>
      <c r="E48" s="114"/>
      <c r="F48" s="114"/>
      <c r="G48" s="114"/>
      <c r="H48" s="114"/>
      <c r="I48" s="114"/>
      <c r="J48" s="114"/>
      <c r="K48" s="112">
        <v>0.67300000000000004</v>
      </c>
      <c r="L48" s="112">
        <v>1.097</v>
      </c>
      <c r="M48" s="112">
        <v>0.65800000000000003</v>
      </c>
      <c r="N48" s="112">
        <v>1.218</v>
      </c>
      <c r="O48" s="113">
        <v>1.2250000000000001</v>
      </c>
      <c r="P48" s="112">
        <v>1.375</v>
      </c>
      <c r="Q48" s="112">
        <v>1.4890000000000001</v>
      </c>
      <c r="R48" s="192">
        <v>1.3</v>
      </c>
      <c r="S48" s="112">
        <v>1.59</v>
      </c>
      <c r="T48" s="192">
        <v>1.5</v>
      </c>
      <c r="U48" s="67"/>
      <c r="V48" s="67"/>
      <c r="W48" s="67" t="s">
        <v>28</v>
      </c>
      <c r="X48" s="67"/>
      <c r="Y48" s="67"/>
    </row>
    <row r="49" spans="1:25" s="54" customFormat="1" ht="12" x14ac:dyDescent="0.3">
      <c r="A49" s="56" t="s">
        <v>76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90">
        <v>0.6</v>
      </c>
      <c r="S49" s="111"/>
      <c r="T49" s="200">
        <v>0.7</v>
      </c>
      <c r="U49" s="67"/>
      <c r="V49" s="67" t="s">
        <v>26</v>
      </c>
      <c r="W49" s="67"/>
      <c r="X49" s="67"/>
      <c r="Y49" s="67" t="s">
        <v>24</v>
      </c>
    </row>
    <row r="50" spans="1:25" s="54" customFormat="1" ht="12" x14ac:dyDescent="0.3">
      <c r="A50" s="60" t="s">
        <v>77</v>
      </c>
      <c r="B50" s="114"/>
      <c r="C50" s="114"/>
      <c r="D50" s="114"/>
      <c r="E50" s="114"/>
      <c r="F50" s="112">
        <v>0.6</v>
      </c>
      <c r="G50" s="112">
        <v>0.65</v>
      </c>
      <c r="H50" s="112">
        <v>0.90500000000000003</v>
      </c>
      <c r="I50" s="112">
        <v>1</v>
      </c>
      <c r="J50" s="112">
        <v>0.57899999999999996</v>
      </c>
      <c r="K50" s="112">
        <v>0.42899999999999999</v>
      </c>
      <c r="L50" s="112">
        <v>0.76</v>
      </c>
      <c r="M50" s="112">
        <v>1.2</v>
      </c>
      <c r="N50" s="112">
        <v>0.96</v>
      </c>
      <c r="O50" s="115">
        <v>2.4169999999999998</v>
      </c>
      <c r="P50" s="115">
        <v>2.3460000000000001</v>
      </c>
      <c r="Q50" s="112">
        <v>2.1429999999999998</v>
      </c>
      <c r="R50" s="192">
        <v>1.6</v>
      </c>
      <c r="S50" s="112">
        <v>2.3330000000000002</v>
      </c>
      <c r="T50" s="192">
        <v>1.9</v>
      </c>
      <c r="U50" s="67" t="s">
        <v>38</v>
      </c>
      <c r="V50" s="67"/>
      <c r="W50" s="67"/>
      <c r="X50" s="67" t="s">
        <v>42</v>
      </c>
      <c r="Y50" s="67"/>
    </row>
    <row r="51" spans="1:25" s="54" customFormat="1" ht="12" x14ac:dyDescent="0.3">
      <c r="A51" s="102" t="s">
        <v>78</v>
      </c>
      <c r="B51" s="112">
        <v>0.28899999999999998</v>
      </c>
      <c r="C51" s="112">
        <v>0.38700000000000001</v>
      </c>
      <c r="D51" s="112">
        <v>0.66</v>
      </c>
      <c r="E51" s="112">
        <v>0.755</v>
      </c>
      <c r="F51" s="112">
        <v>0.52900000000000003</v>
      </c>
      <c r="G51" s="112">
        <v>0.69199999999999995</v>
      </c>
      <c r="H51" s="112">
        <v>0.5</v>
      </c>
      <c r="I51" s="112">
        <v>1.714</v>
      </c>
      <c r="J51" s="112">
        <v>1.526</v>
      </c>
      <c r="K51" s="112">
        <v>1.45</v>
      </c>
      <c r="L51" s="112">
        <v>1.085</v>
      </c>
      <c r="M51" s="112">
        <v>1.66</v>
      </c>
      <c r="N51" s="112">
        <v>2.528</v>
      </c>
      <c r="O51" s="113">
        <v>1.9119999999999999</v>
      </c>
      <c r="P51" s="112">
        <v>2.4</v>
      </c>
      <c r="Q51" s="112">
        <v>3.69</v>
      </c>
      <c r="R51" s="192">
        <v>3.2</v>
      </c>
      <c r="S51" s="112">
        <v>3.58</v>
      </c>
      <c r="T51" s="192">
        <v>3.6</v>
      </c>
      <c r="U51" s="67"/>
      <c r="V51" s="67"/>
      <c r="W51" s="67" t="s">
        <v>28</v>
      </c>
      <c r="X51" s="67"/>
      <c r="Y51" s="67"/>
    </row>
    <row r="52" spans="1:25" s="54" customFormat="1" ht="12" x14ac:dyDescent="0.3">
      <c r="A52" s="56" t="s">
        <v>79</v>
      </c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90">
        <v>1.5</v>
      </c>
      <c r="S52" s="111"/>
      <c r="T52" s="200">
        <v>1.4</v>
      </c>
      <c r="U52" s="67"/>
      <c r="V52" s="67" t="s">
        <v>26</v>
      </c>
      <c r="W52" s="67"/>
      <c r="X52" s="67"/>
      <c r="Y52" s="67" t="s">
        <v>24</v>
      </c>
    </row>
    <row r="53" spans="1:25" s="54" customFormat="1" ht="12" x14ac:dyDescent="0.3">
      <c r="A53" s="57" t="s">
        <v>80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3"/>
      <c r="P53" s="112"/>
      <c r="Q53" s="112">
        <v>2.093</v>
      </c>
      <c r="R53" s="192">
        <v>2</v>
      </c>
      <c r="S53" s="112">
        <v>1.399</v>
      </c>
      <c r="T53" s="192">
        <v>1.4</v>
      </c>
      <c r="U53" s="67"/>
      <c r="V53" s="67"/>
      <c r="W53" s="67" t="s">
        <v>28</v>
      </c>
      <c r="X53" s="67"/>
      <c r="Y53" s="67" t="s">
        <v>24</v>
      </c>
    </row>
    <row r="54" spans="1:25" s="54" customFormat="1" ht="12" x14ac:dyDescent="0.3">
      <c r="A54" s="56" t="s">
        <v>81</v>
      </c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90">
        <v>0.7</v>
      </c>
      <c r="S54" s="111"/>
      <c r="T54" s="200">
        <v>0.9</v>
      </c>
      <c r="U54" s="67"/>
      <c r="V54" s="67" t="s">
        <v>26</v>
      </c>
      <c r="W54" s="67"/>
      <c r="X54" s="67"/>
      <c r="Y54" s="67" t="s">
        <v>24</v>
      </c>
    </row>
    <row r="55" spans="1:25" s="54" customFormat="1" ht="12" x14ac:dyDescent="0.3">
      <c r="A55" s="183" t="s">
        <v>82</v>
      </c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96">
        <v>0.3</v>
      </c>
      <c r="S55" s="111"/>
      <c r="T55" s="200">
        <v>0.3</v>
      </c>
      <c r="U55" s="67" t="s">
        <v>38</v>
      </c>
      <c r="V55" s="67"/>
      <c r="W55" s="67"/>
      <c r="X55" s="67"/>
      <c r="Y55" s="67"/>
    </row>
    <row r="56" spans="1:25" s="54" customFormat="1" ht="12" x14ac:dyDescent="0.3">
      <c r="A56" s="56" t="s">
        <v>83</v>
      </c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96">
        <v>0.2</v>
      </c>
      <c r="S56" s="111"/>
      <c r="T56" s="200">
        <v>0.2</v>
      </c>
      <c r="U56" s="67" t="s">
        <v>38</v>
      </c>
      <c r="V56" s="67"/>
      <c r="W56" s="67"/>
      <c r="X56" s="67"/>
      <c r="Y56" s="67"/>
    </row>
    <row r="57" spans="1:25" s="54" customFormat="1" ht="12" x14ac:dyDescent="0.3">
      <c r="A57" s="56" t="s">
        <v>84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90">
        <v>3.5</v>
      </c>
      <c r="S57" s="111"/>
      <c r="T57" s="200">
        <v>3.2</v>
      </c>
      <c r="U57" s="67"/>
      <c r="V57" s="67" t="s">
        <v>26</v>
      </c>
      <c r="W57" s="67"/>
      <c r="X57" s="67"/>
      <c r="Y57" s="67"/>
    </row>
    <row r="58" spans="1:25" s="54" customFormat="1" ht="12" x14ac:dyDescent="0.3">
      <c r="A58" s="60" t="s">
        <v>85</v>
      </c>
      <c r="B58" s="114"/>
      <c r="C58" s="114"/>
      <c r="D58" s="114"/>
      <c r="E58" s="114"/>
      <c r="F58" s="112">
        <v>0</v>
      </c>
      <c r="G58" s="112">
        <v>7.6999999999999999E-2</v>
      </c>
      <c r="H58" s="112">
        <v>9.0999999999999998E-2</v>
      </c>
      <c r="I58" s="112">
        <v>0.16700000000000001</v>
      </c>
      <c r="J58" s="112">
        <v>0</v>
      </c>
      <c r="K58" s="112">
        <v>0</v>
      </c>
      <c r="L58" s="112">
        <v>0.154</v>
      </c>
      <c r="M58" s="112">
        <v>7.0999999999999994E-2</v>
      </c>
      <c r="N58" s="112">
        <v>7.0999999999999994E-2</v>
      </c>
      <c r="O58" s="115">
        <v>0.23100000000000001</v>
      </c>
      <c r="P58" s="115">
        <v>0.28599999999999998</v>
      </c>
      <c r="Q58" s="112">
        <v>0.41699999999999998</v>
      </c>
      <c r="R58" s="192">
        <v>0</v>
      </c>
      <c r="S58" s="112">
        <v>0.24199999999999999</v>
      </c>
      <c r="T58" s="192">
        <v>0.2</v>
      </c>
      <c r="U58" s="67" t="s">
        <v>38</v>
      </c>
      <c r="V58" s="67"/>
      <c r="W58" s="67"/>
      <c r="X58" s="67" t="s">
        <v>42</v>
      </c>
      <c r="Y58" s="67"/>
    </row>
    <row r="59" spans="1:25" s="54" customFormat="1" ht="12" x14ac:dyDescent="0.3">
      <c r="A59" s="56" t="s">
        <v>86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90">
        <v>0.5</v>
      </c>
      <c r="S59" s="111"/>
      <c r="T59" s="200">
        <v>0.4</v>
      </c>
      <c r="U59" s="67"/>
      <c r="V59" s="67" t="s">
        <v>26</v>
      </c>
      <c r="W59" s="67"/>
      <c r="X59" s="67"/>
      <c r="Y59" s="67"/>
    </row>
    <row r="60" spans="1:25" s="54" customFormat="1" ht="12" x14ac:dyDescent="0.3">
      <c r="A60" s="60" t="s">
        <v>87</v>
      </c>
      <c r="B60" s="114"/>
      <c r="C60" s="114"/>
      <c r="D60" s="114"/>
      <c r="E60" s="114"/>
      <c r="F60" s="114"/>
      <c r="G60" s="112">
        <v>0.38400000000000001</v>
      </c>
      <c r="H60" s="112">
        <v>0.49099999999999999</v>
      </c>
      <c r="I60" s="112">
        <v>0.39100000000000001</v>
      </c>
      <c r="J60" s="112">
        <v>0.64400000000000002</v>
      </c>
      <c r="K60" s="112">
        <v>0.46</v>
      </c>
      <c r="L60" s="112">
        <v>0.39800000000000002</v>
      </c>
      <c r="M60" s="112">
        <v>0.54500000000000004</v>
      </c>
      <c r="N60" s="112">
        <v>0.73499999999999999</v>
      </c>
      <c r="O60" s="115">
        <v>1.0980000000000001</v>
      </c>
      <c r="P60" s="115">
        <v>1.1339999999999999</v>
      </c>
      <c r="Q60" s="112">
        <v>1.103</v>
      </c>
      <c r="R60" s="192">
        <v>0.5</v>
      </c>
      <c r="S60" s="112">
        <v>1.371</v>
      </c>
      <c r="T60" s="192">
        <v>1.3</v>
      </c>
      <c r="U60" s="67"/>
      <c r="V60" s="67"/>
      <c r="W60" s="67"/>
      <c r="X60" s="67" t="s">
        <v>42</v>
      </c>
      <c r="Y60" s="67" t="s">
        <v>24</v>
      </c>
    </row>
    <row r="61" spans="1:25" s="54" customFormat="1" ht="12" x14ac:dyDescent="0.3">
      <c r="A61" s="60" t="s">
        <v>88</v>
      </c>
      <c r="B61" s="114"/>
      <c r="C61" s="114"/>
      <c r="D61" s="114"/>
      <c r="E61" s="114"/>
      <c r="F61" s="114"/>
      <c r="G61" s="114"/>
      <c r="H61" s="114"/>
      <c r="I61" s="114"/>
      <c r="J61" s="114"/>
      <c r="K61" s="112">
        <v>0.51500000000000001</v>
      </c>
      <c r="L61" s="112">
        <v>0.63</v>
      </c>
      <c r="M61" s="112">
        <v>1.25</v>
      </c>
      <c r="N61" s="112">
        <v>1.625</v>
      </c>
      <c r="O61" s="115">
        <v>1.643</v>
      </c>
      <c r="P61" s="115">
        <v>1.9430000000000001</v>
      </c>
      <c r="Q61" s="112">
        <v>2.61</v>
      </c>
      <c r="R61" s="192">
        <v>1.9</v>
      </c>
      <c r="S61" s="112">
        <v>3.16</v>
      </c>
      <c r="T61" s="192">
        <v>2.4</v>
      </c>
      <c r="U61" s="67"/>
      <c r="V61" s="67"/>
      <c r="W61" s="67"/>
      <c r="X61" s="67" t="s">
        <v>42</v>
      </c>
      <c r="Y61" s="67"/>
    </row>
    <row r="62" spans="1:25" s="54" customFormat="1" ht="12" x14ac:dyDescent="0.3">
      <c r="A62" s="57" t="s">
        <v>89</v>
      </c>
      <c r="B62" s="112">
        <v>0.93400000000000005</v>
      </c>
      <c r="C62" s="112">
        <v>0.91700000000000004</v>
      </c>
      <c r="D62" s="112">
        <v>0.66100000000000003</v>
      </c>
      <c r="E62" s="112">
        <v>0.64400000000000002</v>
      </c>
      <c r="F62" s="112">
        <v>0.57399999999999995</v>
      </c>
      <c r="G62" s="112">
        <v>0.51500000000000001</v>
      </c>
      <c r="H62" s="112">
        <v>0.4</v>
      </c>
      <c r="I62" s="112">
        <v>0.33</v>
      </c>
      <c r="J62" s="112">
        <v>0.56899999999999995</v>
      </c>
      <c r="K62" s="112">
        <v>0.81200000000000006</v>
      </c>
      <c r="L62" s="112">
        <v>0.94899999999999995</v>
      </c>
      <c r="M62" s="112">
        <v>1.111</v>
      </c>
      <c r="N62" s="112">
        <v>1.4910000000000001</v>
      </c>
      <c r="O62" s="113">
        <v>1.675</v>
      </c>
      <c r="P62" s="112">
        <v>2.0249999999999999</v>
      </c>
      <c r="Q62" s="112">
        <v>3.0739999999999998</v>
      </c>
      <c r="R62" s="192">
        <v>3.7</v>
      </c>
      <c r="S62" s="112">
        <v>2.3639999999999999</v>
      </c>
      <c r="T62" s="192">
        <v>3</v>
      </c>
      <c r="U62" s="67"/>
      <c r="V62" s="67"/>
      <c r="W62" s="67" t="s">
        <v>28</v>
      </c>
      <c r="X62" s="67"/>
      <c r="Y62" s="67" t="s">
        <v>24</v>
      </c>
    </row>
    <row r="63" spans="1:25" s="54" customFormat="1" ht="12" x14ac:dyDescent="0.3">
      <c r="A63" s="56" t="s">
        <v>90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90">
        <v>0.6</v>
      </c>
      <c r="S63" s="111"/>
      <c r="T63" s="200">
        <v>0.6</v>
      </c>
      <c r="U63" s="67"/>
      <c r="V63" s="67" t="s">
        <v>26</v>
      </c>
      <c r="W63" s="67"/>
      <c r="X63" s="67"/>
      <c r="Y63" s="67"/>
    </row>
    <row r="64" spans="1:25" s="54" customFormat="1" ht="12" x14ac:dyDescent="0.3">
      <c r="A64" s="56" t="s">
        <v>91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90">
        <v>1.5</v>
      </c>
      <c r="S64" s="111"/>
      <c r="T64" s="200">
        <v>1.2</v>
      </c>
      <c r="U64" s="67"/>
      <c r="V64" s="67" t="s">
        <v>26</v>
      </c>
      <c r="W64" s="67"/>
      <c r="X64" s="67"/>
      <c r="Y64" s="67"/>
    </row>
    <row r="65" spans="1:25" s="54" customFormat="1" ht="12" x14ac:dyDescent="0.3">
      <c r="A65" s="183" t="s">
        <v>92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96">
        <v>0.1</v>
      </c>
      <c r="S65" s="111"/>
      <c r="T65" s="200">
        <v>0.1</v>
      </c>
      <c r="U65" s="67" t="s">
        <v>38</v>
      </c>
      <c r="V65" s="67"/>
      <c r="W65" s="67"/>
      <c r="X65" s="67"/>
      <c r="Y65" s="67"/>
    </row>
    <row r="66" spans="1:25" s="54" customFormat="1" ht="12" x14ac:dyDescent="0.3">
      <c r="A66" s="56" t="s">
        <v>93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96">
        <v>0.2</v>
      </c>
      <c r="S66" s="111"/>
      <c r="T66" s="200">
        <v>0.2</v>
      </c>
      <c r="U66" s="67" t="s">
        <v>38</v>
      </c>
      <c r="V66" s="67"/>
      <c r="W66" s="67"/>
      <c r="X66" s="67"/>
      <c r="Y66" s="67"/>
    </row>
    <row r="67" spans="1:25" s="54" customFormat="1" ht="12" x14ac:dyDescent="0.3">
      <c r="A67" s="60" t="s">
        <v>94</v>
      </c>
      <c r="B67" s="114"/>
      <c r="C67" s="114"/>
      <c r="D67" s="114"/>
      <c r="E67" s="112">
        <v>3.6999999999999998E-2</v>
      </c>
      <c r="F67" s="112">
        <v>7.3999999999999996E-2</v>
      </c>
      <c r="G67" s="112">
        <v>0.20799999999999999</v>
      </c>
      <c r="H67" s="112">
        <v>0.222</v>
      </c>
      <c r="I67" s="112">
        <v>0.1</v>
      </c>
      <c r="J67" s="112">
        <v>3.5999999999999997E-2</v>
      </c>
      <c r="K67" s="112">
        <v>7.6999999999999999E-2</v>
      </c>
      <c r="L67" s="112">
        <v>0.107</v>
      </c>
      <c r="M67" s="112">
        <v>0.16700000000000001</v>
      </c>
      <c r="N67" s="112">
        <v>0.19400000000000001</v>
      </c>
      <c r="O67" s="115">
        <v>0.13800000000000001</v>
      </c>
      <c r="P67" s="115">
        <v>0.12</v>
      </c>
      <c r="Q67" s="112">
        <v>4.2000000000000003E-2</v>
      </c>
      <c r="R67" s="192">
        <v>0.2</v>
      </c>
      <c r="S67" s="112">
        <v>0.34300000000000003</v>
      </c>
      <c r="T67" s="192">
        <v>0.2</v>
      </c>
      <c r="U67" s="67"/>
      <c r="V67" s="67"/>
      <c r="W67" s="67"/>
      <c r="X67" s="67" t="s">
        <v>42</v>
      </c>
      <c r="Y67" s="67"/>
    </row>
    <row r="68" spans="1:25" s="54" customFormat="1" ht="12" x14ac:dyDescent="0.3">
      <c r="A68" s="60" t="s">
        <v>95</v>
      </c>
      <c r="B68" s="112">
        <v>0.16700000000000001</v>
      </c>
      <c r="C68" s="112">
        <v>0.17899999999999999</v>
      </c>
      <c r="D68" s="112">
        <v>0.39100000000000001</v>
      </c>
      <c r="E68" s="112">
        <v>0.47599999999999998</v>
      </c>
      <c r="F68" s="112">
        <v>0.68200000000000005</v>
      </c>
      <c r="G68" s="112">
        <v>0.44</v>
      </c>
      <c r="H68" s="112">
        <v>0.26700000000000002</v>
      </c>
      <c r="I68" s="112">
        <v>0.41199999999999998</v>
      </c>
      <c r="J68" s="112">
        <v>0.314</v>
      </c>
      <c r="K68" s="112">
        <v>0.27300000000000002</v>
      </c>
      <c r="L68" s="112">
        <v>0.312</v>
      </c>
      <c r="M68" s="112">
        <v>0.32400000000000001</v>
      </c>
      <c r="N68" s="112">
        <v>0.46300000000000002</v>
      </c>
      <c r="O68" s="115">
        <v>0.60299999999999998</v>
      </c>
      <c r="P68" s="115">
        <v>0.42599999999999999</v>
      </c>
      <c r="Q68" s="112">
        <v>0.61299999999999999</v>
      </c>
      <c r="R68" s="192">
        <v>0.6</v>
      </c>
      <c r="S68" s="112">
        <v>0.68500000000000005</v>
      </c>
      <c r="T68" s="192">
        <v>0.6</v>
      </c>
      <c r="U68" s="67" t="s">
        <v>38</v>
      </c>
      <c r="V68" s="67"/>
      <c r="W68" s="67"/>
      <c r="X68" s="67" t="s">
        <v>42</v>
      </c>
      <c r="Y68" s="67"/>
    </row>
    <row r="69" spans="1:25" s="54" customFormat="1" ht="12" x14ac:dyDescent="0.3">
      <c r="A69" s="57" t="s">
        <v>96</v>
      </c>
      <c r="B69" s="114"/>
      <c r="C69" s="114" t="s">
        <v>97</v>
      </c>
      <c r="D69" s="114" t="s">
        <v>97</v>
      </c>
      <c r="E69" s="112">
        <v>0.28599999999999998</v>
      </c>
      <c r="F69" s="112">
        <v>0.434</v>
      </c>
      <c r="G69" s="112">
        <v>0.33300000000000002</v>
      </c>
      <c r="H69" s="112">
        <v>0.25900000000000001</v>
      </c>
      <c r="I69" s="112">
        <v>0.27500000000000002</v>
      </c>
      <c r="J69" s="112">
        <v>0.377</v>
      </c>
      <c r="K69" s="112">
        <v>0.25</v>
      </c>
      <c r="L69" s="112">
        <v>0.39700000000000002</v>
      </c>
      <c r="M69" s="112">
        <v>0.53600000000000003</v>
      </c>
      <c r="N69" s="112">
        <v>0.5</v>
      </c>
      <c r="O69" s="115">
        <v>0.46200000000000002</v>
      </c>
      <c r="P69" s="115">
        <v>0.68300000000000005</v>
      </c>
      <c r="Q69" s="112">
        <v>0.44900000000000001</v>
      </c>
      <c r="R69" s="192">
        <v>0.8</v>
      </c>
      <c r="S69" s="112">
        <v>0.83</v>
      </c>
      <c r="T69" s="192">
        <v>0.9</v>
      </c>
      <c r="U69" s="67"/>
      <c r="V69" s="67"/>
      <c r="W69" s="67"/>
      <c r="X69" s="67" t="s">
        <v>42</v>
      </c>
      <c r="Y69" s="67"/>
    </row>
    <row r="70" spans="1:25" s="54" customFormat="1" ht="12" x14ac:dyDescent="0.3">
      <c r="A70" s="102" t="s">
        <v>98</v>
      </c>
      <c r="B70" s="112">
        <v>0.69</v>
      </c>
      <c r="C70" s="112">
        <v>0.52500000000000002</v>
      </c>
      <c r="D70" s="112">
        <v>0.747</v>
      </c>
      <c r="E70" s="112">
        <v>0.70199999999999996</v>
      </c>
      <c r="F70" s="112">
        <v>0.83</v>
      </c>
      <c r="G70" s="112">
        <v>0.60699999999999998</v>
      </c>
      <c r="H70" s="112">
        <v>0.52700000000000002</v>
      </c>
      <c r="I70" s="112">
        <v>0.73299999999999998</v>
      </c>
      <c r="J70" s="112">
        <v>0.96199999999999997</v>
      </c>
      <c r="K70" s="112">
        <v>0.82299999999999995</v>
      </c>
      <c r="L70" s="112">
        <v>0.755</v>
      </c>
      <c r="M70" s="112">
        <v>0.69499999999999995</v>
      </c>
      <c r="N70" s="112">
        <v>0.86699999999999999</v>
      </c>
      <c r="O70" s="113">
        <v>0.73299999999999998</v>
      </c>
      <c r="P70" s="112">
        <v>1.056</v>
      </c>
      <c r="Q70" s="112">
        <v>0.94299999999999995</v>
      </c>
      <c r="R70" s="192">
        <v>0.8</v>
      </c>
      <c r="S70" s="112">
        <v>0.92100000000000004</v>
      </c>
      <c r="T70" s="192">
        <v>0.8</v>
      </c>
      <c r="U70" s="67"/>
      <c r="V70" s="67"/>
      <c r="W70" s="67" t="s">
        <v>28</v>
      </c>
      <c r="X70" s="67"/>
      <c r="Y70" s="67"/>
    </row>
    <row r="71" spans="1:25" s="54" customFormat="1" ht="12" x14ac:dyDescent="0.3">
      <c r="A71" s="57" t="s">
        <v>99</v>
      </c>
      <c r="B71" s="112">
        <v>0.186</v>
      </c>
      <c r="C71" s="112">
        <v>0.17199999999999999</v>
      </c>
      <c r="D71" s="112">
        <v>0.29099999999999998</v>
      </c>
      <c r="E71" s="112">
        <v>0.16500000000000001</v>
      </c>
      <c r="F71" s="112">
        <v>0.23100000000000001</v>
      </c>
      <c r="G71" s="112">
        <v>0.124</v>
      </c>
      <c r="H71" s="112">
        <v>0.16800000000000001</v>
      </c>
      <c r="I71" s="112">
        <v>0.34</v>
      </c>
      <c r="J71" s="112">
        <v>0.39300000000000002</v>
      </c>
      <c r="K71" s="112">
        <v>0.379</v>
      </c>
      <c r="L71" s="112">
        <v>0.46200000000000002</v>
      </c>
      <c r="M71" s="112">
        <v>0.28000000000000003</v>
      </c>
      <c r="N71" s="112">
        <v>0.59499999999999997</v>
      </c>
      <c r="O71" s="113">
        <v>0.54300000000000004</v>
      </c>
      <c r="P71" s="112">
        <v>0.72599999999999998</v>
      </c>
      <c r="Q71" s="112">
        <v>0.73699999999999999</v>
      </c>
      <c r="R71" s="192">
        <v>1.1000000000000001</v>
      </c>
      <c r="S71" s="112">
        <v>0.59499999999999997</v>
      </c>
      <c r="T71" s="192">
        <v>0.9</v>
      </c>
      <c r="U71" s="67"/>
      <c r="V71" s="67"/>
      <c r="W71" s="67" t="s">
        <v>28</v>
      </c>
      <c r="X71" s="67"/>
      <c r="Y71" s="67"/>
    </row>
    <row r="72" spans="1:25" s="54" customFormat="1" ht="12" x14ac:dyDescent="0.3">
      <c r="A72" s="56" t="s">
        <v>100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90">
        <v>0.4</v>
      </c>
      <c r="S72" s="111"/>
      <c r="T72" s="200"/>
      <c r="U72" s="67"/>
      <c r="V72" s="67" t="s">
        <v>26</v>
      </c>
      <c r="W72" s="67"/>
      <c r="X72" s="67"/>
      <c r="Y72" s="67"/>
    </row>
    <row r="73" spans="1:25" s="54" customFormat="1" ht="12" x14ac:dyDescent="0.3">
      <c r="A73" s="57" t="s">
        <v>101</v>
      </c>
      <c r="B73" s="114"/>
      <c r="C73" s="114" t="s">
        <v>97</v>
      </c>
      <c r="D73" s="114" t="s">
        <v>97</v>
      </c>
      <c r="E73" s="112">
        <v>0.35299999999999998</v>
      </c>
      <c r="F73" s="112">
        <v>0.41099999999999998</v>
      </c>
      <c r="G73" s="112">
        <v>0.26200000000000001</v>
      </c>
      <c r="H73" s="112">
        <v>0.253</v>
      </c>
      <c r="I73" s="112">
        <v>0.34</v>
      </c>
      <c r="J73" s="112">
        <v>0.45200000000000001</v>
      </c>
      <c r="K73" s="112">
        <v>0.41699999999999998</v>
      </c>
      <c r="L73" s="112">
        <v>0.28999999999999998</v>
      </c>
      <c r="M73" s="112">
        <v>0.48199999999999998</v>
      </c>
      <c r="N73" s="112">
        <v>0.55100000000000005</v>
      </c>
      <c r="O73" s="113">
        <v>0.5</v>
      </c>
      <c r="P73" s="112">
        <v>0.53200000000000003</v>
      </c>
      <c r="Q73" s="112">
        <v>0.9</v>
      </c>
      <c r="R73" s="192">
        <v>0.7</v>
      </c>
      <c r="S73" s="112">
        <v>0.753</v>
      </c>
      <c r="T73" s="192">
        <v>0.6</v>
      </c>
      <c r="U73" s="67"/>
      <c r="V73" s="67"/>
      <c r="W73" s="67" t="s">
        <v>28</v>
      </c>
      <c r="X73" s="67"/>
      <c r="Y73" s="67"/>
    </row>
    <row r="74" spans="1:25" s="54" customFormat="1" ht="12" x14ac:dyDescent="0.3">
      <c r="A74" s="57" t="s">
        <v>102</v>
      </c>
      <c r="B74" s="114"/>
      <c r="C74" s="114" t="s">
        <v>97</v>
      </c>
      <c r="D74" s="114" t="s">
        <v>97</v>
      </c>
      <c r="E74" s="112">
        <v>0.68100000000000005</v>
      </c>
      <c r="F74" s="112">
        <v>0.82</v>
      </c>
      <c r="G74" s="112">
        <v>0.66700000000000004</v>
      </c>
      <c r="H74" s="112">
        <v>0.73599999999999999</v>
      </c>
      <c r="I74" s="112">
        <v>0.85499999999999998</v>
      </c>
      <c r="J74" s="112">
        <v>0.54</v>
      </c>
      <c r="K74" s="112">
        <v>0.54300000000000004</v>
      </c>
      <c r="L74" s="112">
        <v>0.72</v>
      </c>
      <c r="M74" s="112">
        <v>0.66</v>
      </c>
      <c r="N74" s="112">
        <v>0.68300000000000005</v>
      </c>
      <c r="O74" s="115">
        <v>0.86</v>
      </c>
      <c r="P74" s="115">
        <v>0.93400000000000005</v>
      </c>
      <c r="Q74" s="112">
        <v>1.319</v>
      </c>
      <c r="R74" s="192">
        <v>1.1000000000000001</v>
      </c>
      <c r="S74" s="112">
        <v>1.19</v>
      </c>
      <c r="T74" s="192">
        <v>1.3</v>
      </c>
      <c r="U74" s="67"/>
      <c r="V74" s="67"/>
      <c r="W74" s="67"/>
      <c r="X74" s="67" t="s">
        <v>42</v>
      </c>
      <c r="Y74" s="67"/>
    </row>
    <row r="75" spans="1:25" s="54" customFormat="1" ht="12" x14ac:dyDescent="0.3">
      <c r="A75" s="102" t="s">
        <v>103</v>
      </c>
      <c r="B75" s="114"/>
      <c r="C75" s="114"/>
      <c r="D75" s="114"/>
      <c r="E75" s="114"/>
      <c r="F75" s="114"/>
      <c r="G75" s="114"/>
      <c r="H75" s="114"/>
      <c r="I75" s="114"/>
      <c r="J75" s="112">
        <v>1.125</v>
      </c>
      <c r="K75" s="112">
        <v>1.2909999999999999</v>
      </c>
      <c r="L75" s="112">
        <v>0.78200000000000003</v>
      </c>
      <c r="M75" s="112">
        <v>0.73599999999999999</v>
      </c>
      <c r="N75" s="112">
        <v>1.1279999999999999</v>
      </c>
      <c r="O75" s="113">
        <v>1.6719999999999999</v>
      </c>
      <c r="P75" s="112">
        <v>2.83</v>
      </c>
      <c r="Q75" s="112">
        <v>3.97</v>
      </c>
      <c r="R75" s="192">
        <v>4.3</v>
      </c>
      <c r="S75" s="112">
        <v>3</v>
      </c>
      <c r="T75" s="192">
        <v>3.7</v>
      </c>
      <c r="U75" s="67"/>
      <c r="V75" s="67"/>
      <c r="W75" s="67" t="s">
        <v>28</v>
      </c>
      <c r="X75" s="67"/>
      <c r="Y75" s="67" t="s">
        <v>24</v>
      </c>
    </row>
    <row r="76" spans="1:25" s="54" customFormat="1" ht="12" x14ac:dyDescent="0.3">
      <c r="A76" s="57" t="s">
        <v>104</v>
      </c>
      <c r="B76" s="112">
        <v>0.47299999999999998</v>
      </c>
      <c r="C76" s="112">
        <v>0.45700000000000002</v>
      </c>
      <c r="D76" s="112">
        <v>0.51900000000000002</v>
      </c>
      <c r="E76" s="112">
        <v>0.34599999999999997</v>
      </c>
      <c r="F76" s="112">
        <v>0.26800000000000002</v>
      </c>
      <c r="G76" s="112">
        <v>0.26500000000000001</v>
      </c>
      <c r="H76" s="112">
        <v>0.52200000000000002</v>
      </c>
      <c r="I76" s="112">
        <v>0.72699999999999998</v>
      </c>
      <c r="J76" s="112">
        <v>0.59299999999999997</v>
      </c>
      <c r="K76" s="112">
        <v>0.82799999999999996</v>
      </c>
      <c r="L76" s="112">
        <v>0.54200000000000004</v>
      </c>
      <c r="M76" s="112">
        <v>0.7</v>
      </c>
      <c r="N76" s="112">
        <v>0.81</v>
      </c>
      <c r="O76" s="113">
        <v>1.0569999999999999</v>
      </c>
      <c r="P76" s="112">
        <v>1.1200000000000001</v>
      </c>
      <c r="Q76" s="112">
        <v>2</v>
      </c>
      <c r="R76" s="192">
        <v>2.2999999999999998</v>
      </c>
      <c r="S76" s="112">
        <v>1.4359999999999999</v>
      </c>
      <c r="T76" s="192">
        <v>1.8</v>
      </c>
      <c r="U76" s="67"/>
      <c r="V76" s="67"/>
      <c r="W76" s="67" t="s">
        <v>28</v>
      </c>
      <c r="X76" s="67"/>
      <c r="Y76" s="67" t="s">
        <v>24</v>
      </c>
    </row>
    <row r="77" spans="1:25" s="54" customFormat="1" ht="12" x14ac:dyDescent="0.3">
      <c r="A77" s="57" t="s">
        <v>105</v>
      </c>
      <c r="B77" s="112">
        <v>0.14499999999999999</v>
      </c>
      <c r="C77" s="112">
        <v>0.34599999999999997</v>
      </c>
      <c r="D77" s="112">
        <v>0.26</v>
      </c>
      <c r="E77" s="112">
        <v>0.35099999999999998</v>
      </c>
      <c r="F77" s="112">
        <v>0.33300000000000002</v>
      </c>
      <c r="G77" s="112">
        <v>0.24199999999999999</v>
      </c>
      <c r="H77" s="112">
        <v>0.252</v>
      </c>
      <c r="I77" s="112">
        <v>0.35599999999999998</v>
      </c>
      <c r="J77" s="112">
        <v>0.377</v>
      </c>
      <c r="K77" s="112">
        <v>0.34899999999999998</v>
      </c>
      <c r="L77" s="112">
        <v>0.312</v>
      </c>
      <c r="M77" s="112">
        <v>0.433</v>
      </c>
      <c r="N77" s="112">
        <v>0.42699999999999999</v>
      </c>
      <c r="O77" s="113">
        <v>0.67700000000000005</v>
      </c>
      <c r="P77" s="112">
        <v>0.82599999999999996</v>
      </c>
      <c r="Q77" s="112">
        <v>1.121</v>
      </c>
      <c r="R77" s="192">
        <v>1.5</v>
      </c>
      <c r="S77" s="112">
        <v>0.93799999999999994</v>
      </c>
      <c r="T77" s="192">
        <v>1.3</v>
      </c>
      <c r="U77" s="67"/>
      <c r="V77" s="67"/>
      <c r="W77" s="67" t="s">
        <v>28</v>
      </c>
      <c r="X77" s="67"/>
      <c r="Y77" s="67" t="s">
        <v>24</v>
      </c>
    </row>
    <row r="78" spans="1:25" s="54" customFormat="1" ht="12" x14ac:dyDescent="0.3">
      <c r="A78" s="56" t="s">
        <v>106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96">
        <v>0.2</v>
      </c>
      <c r="S78" s="111"/>
      <c r="T78" s="200">
        <v>0.2</v>
      </c>
      <c r="U78" s="67" t="s">
        <v>38</v>
      </c>
      <c r="V78" s="67"/>
      <c r="W78" s="67"/>
      <c r="X78" s="67"/>
      <c r="Y78" s="67"/>
    </row>
    <row r="79" spans="1:25" s="54" customFormat="1" ht="12" x14ac:dyDescent="0.3">
      <c r="A79" s="102" t="s">
        <v>107</v>
      </c>
      <c r="B79" s="112">
        <v>1.014</v>
      </c>
      <c r="C79" s="112">
        <v>0.81100000000000005</v>
      </c>
      <c r="D79" s="112">
        <v>1.278</v>
      </c>
      <c r="E79" s="112">
        <v>1.236</v>
      </c>
      <c r="F79" s="112">
        <v>1.3069999999999999</v>
      </c>
      <c r="G79" s="112">
        <v>1.748</v>
      </c>
      <c r="H79" s="112">
        <v>2.4159999999999999</v>
      </c>
      <c r="I79" s="112">
        <v>2.339</v>
      </c>
      <c r="J79" s="112">
        <v>1.5649999999999999</v>
      </c>
      <c r="K79" s="112">
        <v>1.7110000000000001</v>
      </c>
      <c r="L79" s="112">
        <v>1.8680000000000001</v>
      </c>
      <c r="M79" s="112">
        <v>2.0790000000000002</v>
      </c>
      <c r="N79" s="112">
        <v>2.5790000000000002</v>
      </c>
      <c r="O79" s="113">
        <v>1.8260000000000001</v>
      </c>
      <c r="P79" s="112">
        <v>2.3929999999999998</v>
      </c>
      <c r="Q79" s="112">
        <v>2.4929999999999999</v>
      </c>
      <c r="R79" s="192">
        <v>2.4</v>
      </c>
      <c r="S79" s="112">
        <v>2.4350000000000001</v>
      </c>
      <c r="T79" s="192">
        <v>2.4</v>
      </c>
      <c r="U79" s="67"/>
      <c r="V79" s="67"/>
      <c r="W79" s="67" t="s">
        <v>28</v>
      </c>
      <c r="X79" s="67"/>
      <c r="Y79" s="67"/>
    </row>
    <row r="80" spans="1:25" s="54" customFormat="1" ht="12" x14ac:dyDescent="0.3">
      <c r="A80" s="56" t="s">
        <v>108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90">
        <v>1</v>
      </c>
      <c r="S80" s="111"/>
      <c r="T80" s="200">
        <v>1.9</v>
      </c>
      <c r="U80" s="67"/>
      <c r="V80" s="67" t="s">
        <v>26</v>
      </c>
      <c r="W80" s="67"/>
      <c r="X80" s="67"/>
      <c r="Y80" s="67"/>
    </row>
    <row r="81" spans="1:25" s="54" customFormat="1" ht="12" x14ac:dyDescent="0.3">
      <c r="A81" s="56" t="s">
        <v>109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90">
        <v>0.6</v>
      </c>
      <c r="S81" s="111"/>
      <c r="T81" s="200">
        <v>0.5</v>
      </c>
      <c r="U81" s="67"/>
      <c r="V81" s="67" t="s">
        <v>26</v>
      </c>
      <c r="W81" s="67"/>
      <c r="X81" s="67"/>
      <c r="Y81" s="67"/>
    </row>
    <row r="82" spans="1:25" s="54" customFormat="1" ht="12" x14ac:dyDescent="0.3">
      <c r="A82" s="56" t="s">
        <v>110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90">
        <v>0.4</v>
      </c>
      <c r="S82" s="111"/>
      <c r="T82" s="200">
        <v>0.4</v>
      </c>
      <c r="U82" s="67"/>
      <c r="V82" s="67" t="s">
        <v>26</v>
      </c>
      <c r="W82" s="67"/>
      <c r="X82" s="67"/>
      <c r="Y82" s="67"/>
    </row>
    <row r="83" spans="1:25" s="54" customFormat="1" ht="12" x14ac:dyDescent="0.3">
      <c r="A83" s="60" t="s">
        <v>111</v>
      </c>
      <c r="B83" s="112">
        <v>0.42099999999999999</v>
      </c>
      <c r="C83" s="112">
        <v>0.23300000000000001</v>
      </c>
      <c r="D83" s="112">
        <v>0.25</v>
      </c>
      <c r="E83" s="112">
        <v>0.77100000000000002</v>
      </c>
      <c r="F83" s="112">
        <v>0.78</v>
      </c>
      <c r="G83" s="112">
        <v>0.85699999999999998</v>
      </c>
      <c r="H83" s="112">
        <v>0.4</v>
      </c>
      <c r="I83" s="112">
        <v>0.41899999999999998</v>
      </c>
      <c r="J83" s="112">
        <v>0.48099999999999998</v>
      </c>
      <c r="K83" s="112">
        <v>0.46700000000000003</v>
      </c>
      <c r="L83" s="112">
        <v>0.65500000000000003</v>
      </c>
      <c r="M83" s="112">
        <v>0.66</v>
      </c>
      <c r="N83" s="112">
        <v>0.55800000000000005</v>
      </c>
      <c r="O83" s="115">
        <v>0.71099999999999997</v>
      </c>
      <c r="P83" s="115">
        <v>0.81</v>
      </c>
      <c r="Q83" s="112">
        <v>1.288</v>
      </c>
      <c r="R83" s="192">
        <v>1.3</v>
      </c>
      <c r="S83" s="112">
        <v>1.1779999999999999</v>
      </c>
      <c r="T83" s="192">
        <v>1.3</v>
      </c>
      <c r="U83" s="67" t="s">
        <v>38</v>
      </c>
      <c r="V83" s="67"/>
      <c r="W83" s="67"/>
      <c r="X83" s="67" t="s">
        <v>42</v>
      </c>
      <c r="Y83" s="67"/>
    </row>
    <row r="84" spans="1:25" s="54" customFormat="1" ht="12" x14ac:dyDescent="0.3">
      <c r="A84" s="56" t="s">
        <v>112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96">
        <v>0.1</v>
      </c>
      <c r="S84" s="111"/>
      <c r="T84" s="200">
        <v>0.2</v>
      </c>
      <c r="U84" s="67" t="s">
        <v>38</v>
      </c>
      <c r="V84" s="67"/>
      <c r="W84" s="67"/>
      <c r="X84" s="67"/>
      <c r="Y84" s="67"/>
    </row>
    <row r="85" spans="1:25" s="54" customFormat="1" ht="12" x14ac:dyDescent="0.3">
      <c r="A85" s="56" t="s">
        <v>113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90">
        <v>0.2</v>
      </c>
      <c r="S85" s="111"/>
      <c r="T85" s="200">
        <v>0.3</v>
      </c>
      <c r="U85" s="67"/>
      <c r="V85" s="67" t="s">
        <v>26</v>
      </c>
      <c r="W85" s="67"/>
      <c r="X85" s="67"/>
      <c r="Y85" s="67"/>
    </row>
    <row r="86" spans="1:25" s="54" customFormat="1" ht="12" x14ac:dyDescent="0.3">
      <c r="A86" s="61" t="s">
        <v>114</v>
      </c>
      <c r="B86" s="114"/>
      <c r="C86" s="114" t="s">
        <v>97</v>
      </c>
      <c r="D86" s="114" t="s">
        <v>97</v>
      </c>
      <c r="E86" s="112">
        <v>6.7000000000000004E-2</v>
      </c>
      <c r="F86" s="112">
        <v>3.3000000000000002E-2</v>
      </c>
      <c r="G86" s="112">
        <v>3.4000000000000002E-2</v>
      </c>
      <c r="H86" s="112">
        <v>0.111</v>
      </c>
      <c r="I86" s="112">
        <v>0.05</v>
      </c>
      <c r="J86" s="112">
        <v>4.2000000000000003E-2</v>
      </c>
      <c r="K86" s="112">
        <v>0.20599999999999999</v>
      </c>
      <c r="L86" s="112">
        <v>0.30299999999999999</v>
      </c>
      <c r="M86" s="112">
        <v>0.189</v>
      </c>
      <c r="N86" s="112">
        <v>0.23699999999999999</v>
      </c>
      <c r="O86" s="115">
        <v>0.32100000000000001</v>
      </c>
      <c r="P86" s="115">
        <v>0.32</v>
      </c>
      <c r="Q86" s="112">
        <v>0.46200000000000002</v>
      </c>
      <c r="R86" s="192">
        <v>0.3</v>
      </c>
      <c r="S86" s="112">
        <v>0.34200000000000003</v>
      </c>
      <c r="T86" s="192">
        <v>0.2</v>
      </c>
      <c r="U86" s="67" t="s">
        <v>38</v>
      </c>
      <c r="V86" s="67"/>
      <c r="W86" s="67"/>
      <c r="X86" s="67" t="s">
        <v>42</v>
      </c>
      <c r="Y86" s="67"/>
    </row>
    <row r="87" spans="1:25" s="54" customFormat="1" ht="12" x14ac:dyDescent="0.3">
      <c r="A87" s="56" t="s">
        <v>115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90">
        <v>0.2</v>
      </c>
      <c r="S87" s="111"/>
      <c r="T87" s="200">
        <v>0.1</v>
      </c>
      <c r="U87" s="67"/>
      <c r="V87" s="67" t="s">
        <v>26</v>
      </c>
      <c r="W87" s="67"/>
      <c r="X87" s="67"/>
      <c r="Y87" s="67"/>
    </row>
    <row r="88" spans="1:25" s="54" customFormat="1" ht="12" x14ac:dyDescent="0.3">
      <c r="A88" s="56" t="s">
        <v>116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90">
        <v>1.3</v>
      </c>
      <c r="S88" s="111"/>
      <c r="T88" s="200">
        <v>1.9</v>
      </c>
      <c r="U88" s="67"/>
      <c r="V88" s="67" t="s">
        <v>26</v>
      </c>
      <c r="W88" s="67"/>
      <c r="X88" s="67"/>
      <c r="Y88" s="67" t="s">
        <v>24</v>
      </c>
    </row>
    <row r="89" spans="1:25" s="54" customFormat="1" ht="12" x14ac:dyDescent="0.3">
      <c r="A89" s="60" t="s">
        <v>117</v>
      </c>
      <c r="B89" s="114"/>
      <c r="C89" s="114"/>
      <c r="D89" s="114"/>
      <c r="E89" s="114"/>
      <c r="F89" s="112">
        <v>0.92900000000000005</v>
      </c>
      <c r="G89" s="112">
        <v>0.90500000000000003</v>
      </c>
      <c r="H89" s="112">
        <v>0.80600000000000005</v>
      </c>
      <c r="I89" s="112">
        <v>1.0620000000000001</v>
      </c>
      <c r="J89" s="112">
        <v>0.40500000000000003</v>
      </c>
      <c r="K89" s="112">
        <v>1.07</v>
      </c>
      <c r="L89" s="112">
        <v>0.76900000000000002</v>
      </c>
      <c r="M89" s="112">
        <v>1.125</v>
      </c>
      <c r="N89" s="112">
        <v>1.1879999999999999</v>
      </c>
      <c r="O89" s="115">
        <v>1.1579999999999999</v>
      </c>
      <c r="P89" s="115">
        <v>0.875</v>
      </c>
      <c r="Q89" s="112">
        <v>1.923</v>
      </c>
      <c r="R89" s="192">
        <v>1.1000000000000001</v>
      </c>
      <c r="S89" s="112">
        <v>1.88</v>
      </c>
      <c r="T89" s="192">
        <v>1.4</v>
      </c>
      <c r="U89" s="67" t="s">
        <v>38</v>
      </c>
      <c r="V89" s="67"/>
      <c r="W89" s="67"/>
      <c r="X89" s="67" t="s">
        <v>42</v>
      </c>
      <c r="Y89" s="67"/>
    </row>
    <row r="90" spans="1:25" s="54" customFormat="1" ht="12" x14ac:dyDescent="0.3">
      <c r="A90" s="102" t="s">
        <v>118</v>
      </c>
      <c r="B90" s="114"/>
      <c r="C90" s="114"/>
      <c r="D90" s="114"/>
      <c r="E90" s="114"/>
      <c r="F90" s="114"/>
      <c r="G90" s="112">
        <v>1.284</v>
      </c>
      <c r="H90" s="112">
        <v>1.3560000000000001</v>
      </c>
      <c r="I90" s="112">
        <v>0.94799999999999995</v>
      </c>
      <c r="J90" s="112">
        <v>0.74099999999999999</v>
      </c>
      <c r="K90" s="112">
        <v>0.66700000000000004</v>
      </c>
      <c r="L90" s="112">
        <v>0.5</v>
      </c>
      <c r="M90" s="112">
        <v>0.84</v>
      </c>
      <c r="N90" s="112">
        <v>1.3089999999999999</v>
      </c>
      <c r="O90" s="113">
        <v>0.67600000000000005</v>
      </c>
      <c r="P90" s="112">
        <v>0.96799999999999997</v>
      </c>
      <c r="Q90" s="112">
        <v>1.829</v>
      </c>
      <c r="R90" s="192">
        <v>1.2</v>
      </c>
      <c r="S90" s="112">
        <v>2.093</v>
      </c>
      <c r="T90" s="192">
        <v>1.3</v>
      </c>
      <c r="U90" s="67"/>
      <c r="V90" s="67"/>
      <c r="W90" s="67" t="s">
        <v>28</v>
      </c>
      <c r="X90" s="67"/>
      <c r="Y90" s="67"/>
    </row>
    <row r="91" spans="1:25" s="54" customFormat="1" ht="12" x14ac:dyDescent="0.3">
      <c r="A91" s="57" t="s">
        <v>119</v>
      </c>
      <c r="B91" s="114"/>
      <c r="C91" s="112">
        <v>0.75</v>
      </c>
      <c r="D91" s="112">
        <v>0.53100000000000003</v>
      </c>
      <c r="E91" s="112">
        <v>0.73299999999999998</v>
      </c>
      <c r="F91" s="112">
        <v>0.64</v>
      </c>
      <c r="G91" s="112">
        <v>0.79</v>
      </c>
      <c r="H91" s="112">
        <v>0.73899999999999999</v>
      </c>
      <c r="I91" s="112">
        <v>0.58399999999999996</v>
      </c>
      <c r="J91" s="112">
        <v>0.59199999999999997</v>
      </c>
      <c r="K91" s="112">
        <v>0.75900000000000001</v>
      </c>
      <c r="L91" s="112">
        <v>0.623</v>
      </c>
      <c r="M91" s="112">
        <v>0.88100000000000001</v>
      </c>
      <c r="N91" s="112">
        <v>1.0589999999999999</v>
      </c>
      <c r="O91" s="113">
        <v>1.1519999999999999</v>
      </c>
      <c r="P91" s="112">
        <v>1.51</v>
      </c>
      <c r="Q91" s="112">
        <v>1.6359999999999999</v>
      </c>
      <c r="R91" s="192">
        <v>1.6</v>
      </c>
      <c r="S91" s="112">
        <v>1.579</v>
      </c>
      <c r="T91" s="192">
        <v>1.6</v>
      </c>
      <c r="U91" s="67"/>
      <c r="V91" s="67"/>
      <c r="W91" s="67" t="s">
        <v>28</v>
      </c>
      <c r="X91" s="67"/>
      <c r="Y91" s="67"/>
    </row>
    <row r="92" spans="1:25" s="54" customFormat="1" ht="12" x14ac:dyDescent="0.3">
      <c r="A92" s="56" t="s">
        <v>120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90">
        <v>1</v>
      </c>
      <c r="S92" s="111"/>
      <c r="T92" s="200">
        <v>0.9</v>
      </c>
      <c r="U92" s="67"/>
      <c r="V92" s="67" t="s">
        <v>26</v>
      </c>
      <c r="W92" s="67"/>
      <c r="X92" s="67"/>
      <c r="Y92" s="67"/>
    </row>
    <row r="93" spans="1:25" s="54" customFormat="1" ht="12" x14ac:dyDescent="0.3">
      <c r="A93" s="57" t="s">
        <v>121</v>
      </c>
      <c r="B93" s="114"/>
      <c r="C93" s="114" t="s">
        <v>97</v>
      </c>
      <c r="D93" s="114" t="s">
        <v>97</v>
      </c>
      <c r="E93" s="112">
        <v>0.32600000000000001</v>
      </c>
      <c r="F93" s="112">
        <v>0.38800000000000001</v>
      </c>
      <c r="G93" s="112">
        <v>0.46300000000000002</v>
      </c>
      <c r="H93" s="112">
        <v>0.46300000000000002</v>
      </c>
      <c r="I93" s="112">
        <v>0.34899999999999998</v>
      </c>
      <c r="J93" s="112">
        <v>0.497</v>
      </c>
      <c r="K93" s="112">
        <v>0.71199999999999997</v>
      </c>
      <c r="L93" s="112">
        <v>0.68500000000000005</v>
      </c>
      <c r="M93" s="112">
        <v>0.92300000000000004</v>
      </c>
      <c r="N93" s="112">
        <v>0.95099999999999996</v>
      </c>
      <c r="O93" s="113">
        <v>1.022</v>
      </c>
      <c r="P93" s="112">
        <v>1.7130000000000001</v>
      </c>
      <c r="Q93" s="112">
        <v>1.8320000000000001</v>
      </c>
      <c r="R93" s="192">
        <v>1.6</v>
      </c>
      <c r="S93" s="112">
        <v>1.667</v>
      </c>
      <c r="T93" s="192">
        <v>1.9</v>
      </c>
      <c r="U93" s="67"/>
      <c r="V93" s="67"/>
      <c r="W93" s="67" t="s">
        <v>28</v>
      </c>
      <c r="X93" s="67"/>
      <c r="Y93" s="67"/>
    </row>
    <row r="94" spans="1:25" s="54" customFormat="1" ht="12" x14ac:dyDescent="0.3">
      <c r="A94" s="56" t="s">
        <v>122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90">
        <v>1.5</v>
      </c>
      <c r="S94" s="111"/>
      <c r="T94" s="200">
        <v>1</v>
      </c>
      <c r="U94" s="67"/>
      <c r="V94" s="67" t="s">
        <v>26</v>
      </c>
      <c r="W94" s="67"/>
      <c r="X94" s="67"/>
      <c r="Y94" s="67"/>
    </row>
    <row r="95" spans="1:25" s="54" customFormat="1" ht="12" x14ac:dyDescent="0.3">
      <c r="A95" s="57" t="s">
        <v>123</v>
      </c>
      <c r="B95" s="114"/>
      <c r="C95" s="112">
        <v>0.47799999999999998</v>
      </c>
      <c r="D95" s="112">
        <v>0.81899999999999995</v>
      </c>
      <c r="E95" s="112">
        <v>0.86199999999999999</v>
      </c>
      <c r="F95" s="112">
        <v>0.86</v>
      </c>
      <c r="G95" s="112">
        <v>0.83</v>
      </c>
      <c r="H95" s="112">
        <v>0.69099999999999995</v>
      </c>
      <c r="I95" s="112">
        <v>0.67500000000000004</v>
      </c>
      <c r="J95" s="112">
        <v>0.63900000000000001</v>
      </c>
      <c r="K95" s="112">
        <v>0.68700000000000006</v>
      </c>
      <c r="L95" s="112">
        <v>0.68100000000000005</v>
      </c>
      <c r="M95" s="112">
        <v>0.748</v>
      </c>
      <c r="N95" s="112">
        <v>0.85099999999999998</v>
      </c>
      <c r="O95" s="113">
        <v>0.65300000000000002</v>
      </c>
      <c r="P95" s="112">
        <v>0.748</v>
      </c>
      <c r="Q95" s="112">
        <v>0.67800000000000005</v>
      </c>
      <c r="R95" s="192">
        <v>0.8</v>
      </c>
      <c r="S95" s="112">
        <v>0.754</v>
      </c>
      <c r="T95" s="192">
        <v>0.8</v>
      </c>
      <c r="U95" s="67"/>
      <c r="V95" s="67"/>
      <c r="W95" s="67" t="s">
        <v>28</v>
      </c>
      <c r="X95" s="67"/>
      <c r="Y95" s="67"/>
    </row>
    <row r="96" spans="1:25" s="54" customFormat="1" ht="12" x14ac:dyDescent="0.3">
      <c r="A96" s="102" t="s">
        <v>124</v>
      </c>
      <c r="B96" s="112">
        <v>4.3860000000000001</v>
      </c>
      <c r="C96" s="112">
        <v>5.0990000000000002</v>
      </c>
      <c r="D96" s="112">
        <v>8.4789999999999992</v>
      </c>
      <c r="E96" s="112">
        <v>5.2779999999999996</v>
      </c>
      <c r="F96" s="112">
        <v>3.1</v>
      </c>
      <c r="G96" s="112">
        <v>1.484</v>
      </c>
      <c r="H96" s="112">
        <v>0.622</v>
      </c>
      <c r="I96" s="112">
        <v>0.45300000000000001</v>
      </c>
      <c r="J96" s="112">
        <v>1.5449999999999999</v>
      </c>
      <c r="K96" s="112">
        <v>0.68700000000000006</v>
      </c>
      <c r="L96" s="112">
        <v>0.89</v>
      </c>
      <c r="M96" s="112">
        <v>1.1619999999999999</v>
      </c>
      <c r="N96" s="112">
        <v>1.0329999999999999</v>
      </c>
      <c r="O96" s="113">
        <v>1.4670000000000001</v>
      </c>
      <c r="P96" s="112">
        <v>2.0070000000000001</v>
      </c>
      <c r="Q96" s="112">
        <v>2.1560000000000001</v>
      </c>
      <c r="R96" s="192">
        <v>1.5</v>
      </c>
      <c r="S96" s="112">
        <v>2.3780000000000001</v>
      </c>
      <c r="T96" s="192">
        <v>1.6</v>
      </c>
      <c r="U96" s="67"/>
      <c r="V96" s="67"/>
      <c r="W96" s="67" t="s">
        <v>28</v>
      </c>
      <c r="X96" s="67"/>
      <c r="Y96" s="67"/>
    </row>
    <row r="97" spans="1:25" s="54" customFormat="1" ht="12" x14ac:dyDescent="0.3">
      <c r="A97" s="206" t="s">
        <v>125</v>
      </c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3"/>
      <c r="P97" s="112"/>
      <c r="Q97" s="112"/>
      <c r="R97" s="192">
        <v>1</v>
      </c>
      <c r="S97" s="112"/>
      <c r="T97" s="192"/>
      <c r="U97" s="67"/>
      <c r="V97" s="67" t="s">
        <v>26</v>
      </c>
      <c r="W97" s="67"/>
      <c r="X97" s="67"/>
      <c r="Y97" s="67"/>
    </row>
    <row r="98" spans="1:25" s="54" customFormat="1" ht="12" x14ac:dyDescent="0.3">
      <c r="A98" s="56" t="s">
        <v>126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90">
        <v>0.7</v>
      </c>
      <c r="S98" s="111"/>
      <c r="T98" s="200">
        <v>0.3</v>
      </c>
      <c r="U98" s="67"/>
      <c r="V98" s="67" t="s">
        <v>26</v>
      </c>
      <c r="W98" s="67"/>
      <c r="X98" s="67"/>
      <c r="Y98" s="67"/>
    </row>
    <row r="99" spans="1:25" s="54" customFormat="1" ht="12" x14ac:dyDescent="0.3">
      <c r="A99" s="57" t="s">
        <v>127</v>
      </c>
      <c r="B99" s="112">
        <v>8.6999999999999994E-2</v>
      </c>
      <c r="C99" s="112">
        <v>0.13600000000000001</v>
      </c>
      <c r="D99" s="112">
        <v>0.29499999999999998</v>
      </c>
      <c r="E99" s="112">
        <v>6.0999999999999999E-2</v>
      </c>
      <c r="F99" s="112">
        <v>8.2000000000000003E-2</v>
      </c>
      <c r="G99" s="112">
        <v>2.5000000000000001E-2</v>
      </c>
      <c r="H99" s="112">
        <v>0.26100000000000001</v>
      </c>
      <c r="I99" s="112">
        <v>0.218</v>
      </c>
      <c r="J99" s="112">
        <v>0.317</v>
      </c>
      <c r="K99" s="112">
        <v>0.20300000000000001</v>
      </c>
      <c r="L99" s="112">
        <v>0.47</v>
      </c>
      <c r="M99" s="112">
        <v>0.42499999999999999</v>
      </c>
      <c r="N99" s="112">
        <v>0.86299999999999999</v>
      </c>
      <c r="O99" s="113">
        <v>0.73299999999999998</v>
      </c>
      <c r="P99" s="112">
        <v>1.0820000000000001</v>
      </c>
      <c r="Q99" s="112">
        <v>1.923</v>
      </c>
      <c r="R99" s="192">
        <v>0.9</v>
      </c>
      <c r="S99" s="112">
        <v>1.5109999999999999</v>
      </c>
      <c r="T99" s="192">
        <v>1.1000000000000001</v>
      </c>
      <c r="U99" s="67"/>
      <c r="V99" s="67"/>
      <c r="W99" s="67" t="s">
        <v>28</v>
      </c>
      <c r="X99" s="67"/>
      <c r="Y99" s="67"/>
    </row>
    <row r="100" spans="1:25" s="54" customFormat="1" ht="12" x14ac:dyDescent="0.3">
      <c r="A100" s="102" t="s">
        <v>128</v>
      </c>
      <c r="B100" s="112">
        <v>0.56299999999999994</v>
      </c>
      <c r="C100" s="112">
        <v>0.73</v>
      </c>
      <c r="D100" s="112">
        <v>0.52100000000000002</v>
      </c>
      <c r="E100" s="112">
        <v>0.63700000000000001</v>
      </c>
      <c r="F100" s="112">
        <v>0.40400000000000003</v>
      </c>
      <c r="G100" s="112">
        <v>0.34499999999999997</v>
      </c>
      <c r="H100" s="112">
        <v>0.57299999999999995</v>
      </c>
      <c r="I100" s="112">
        <v>0.68200000000000005</v>
      </c>
      <c r="J100" s="112">
        <v>0.51200000000000001</v>
      </c>
      <c r="K100" s="112">
        <v>0.52300000000000002</v>
      </c>
      <c r="L100" s="112">
        <v>0.63400000000000001</v>
      </c>
      <c r="M100" s="112">
        <v>0.53500000000000003</v>
      </c>
      <c r="N100" s="112">
        <v>0.94199999999999995</v>
      </c>
      <c r="O100" s="113">
        <v>0.78100000000000003</v>
      </c>
      <c r="P100" s="112">
        <v>0.82399999999999995</v>
      </c>
      <c r="Q100" s="112">
        <v>0.92</v>
      </c>
      <c r="R100" s="192">
        <v>1.3</v>
      </c>
      <c r="S100" s="112">
        <v>0.95899999999999996</v>
      </c>
      <c r="T100" s="192">
        <v>1.1000000000000001</v>
      </c>
      <c r="U100" s="67"/>
      <c r="V100" s="67"/>
      <c r="W100" s="67" t="s">
        <v>28</v>
      </c>
      <c r="X100" s="67"/>
      <c r="Y100" s="67"/>
    </row>
    <row r="101" spans="1:25" s="54" customFormat="1" ht="12" x14ac:dyDescent="0.3">
      <c r="A101" s="56" t="s">
        <v>129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90">
        <v>0.4</v>
      </c>
      <c r="S101" s="111"/>
      <c r="T101" s="200">
        <v>0.3</v>
      </c>
      <c r="U101" s="67"/>
      <c r="V101" s="67" t="s">
        <v>26</v>
      </c>
      <c r="W101" s="67"/>
      <c r="X101" s="67"/>
      <c r="Y101" s="67"/>
    </row>
    <row r="102" spans="1:25" s="54" customFormat="1" ht="12" x14ac:dyDescent="0.3">
      <c r="A102" s="102" t="s">
        <v>130</v>
      </c>
      <c r="B102" s="114"/>
      <c r="C102" s="114"/>
      <c r="D102" s="114"/>
      <c r="E102" s="114"/>
      <c r="F102" s="114"/>
      <c r="G102" s="114"/>
      <c r="H102" s="114"/>
      <c r="I102" s="114"/>
      <c r="J102" s="112">
        <v>0.29599999999999999</v>
      </c>
      <c r="K102" s="112">
        <v>0.8</v>
      </c>
      <c r="L102" s="112">
        <v>0.54500000000000004</v>
      </c>
      <c r="M102" s="112">
        <v>1.242</v>
      </c>
      <c r="N102" s="112">
        <v>0.66700000000000004</v>
      </c>
      <c r="O102" s="115">
        <v>0.64700000000000002</v>
      </c>
      <c r="P102" s="115">
        <v>0.97</v>
      </c>
      <c r="Q102" s="112">
        <v>1.9710000000000001</v>
      </c>
      <c r="R102" s="192">
        <v>1.5</v>
      </c>
      <c r="S102" s="112">
        <v>2.024</v>
      </c>
      <c r="T102" s="192">
        <v>1.4</v>
      </c>
      <c r="U102" s="67"/>
      <c r="V102" s="67"/>
      <c r="W102" s="67"/>
      <c r="X102" s="67" t="s">
        <v>42</v>
      </c>
      <c r="Y102" s="67"/>
    </row>
    <row r="103" spans="1:25" s="54" customFormat="1" ht="12" x14ac:dyDescent="0.3">
      <c r="A103" s="56" t="s">
        <v>131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96">
        <v>0.2</v>
      </c>
      <c r="S103" s="111"/>
      <c r="T103" s="200">
        <v>0.1</v>
      </c>
      <c r="U103" s="67" t="s">
        <v>38</v>
      </c>
      <c r="V103" s="67"/>
      <c r="W103" s="67"/>
      <c r="X103" s="67"/>
      <c r="Y103" s="67"/>
    </row>
    <row r="104" spans="1:25" s="54" customFormat="1" ht="12" x14ac:dyDescent="0.3">
      <c r="A104" s="56" t="s">
        <v>132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90">
        <v>0.9</v>
      </c>
      <c r="S104" s="111"/>
      <c r="T104" s="200">
        <v>1.2</v>
      </c>
      <c r="U104" s="67"/>
      <c r="V104" s="67" t="s">
        <v>26</v>
      </c>
      <c r="W104" s="67"/>
      <c r="X104" s="67"/>
      <c r="Y104" s="67"/>
    </row>
    <row r="105" spans="1:25" s="54" customFormat="1" ht="12" x14ac:dyDescent="0.3">
      <c r="A105" s="205" t="s">
        <v>133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90">
        <v>0</v>
      </c>
      <c r="S105" s="111"/>
      <c r="T105" s="200"/>
      <c r="U105" s="67"/>
      <c r="V105" s="67" t="s">
        <v>26</v>
      </c>
      <c r="W105" s="67"/>
      <c r="X105" s="67"/>
      <c r="Y105" s="67"/>
    </row>
    <row r="106" spans="1:25" s="54" customFormat="1" ht="12" x14ac:dyDescent="0.3">
      <c r="A106" s="102" t="s">
        <v>134</v>
      </c>
      <c r="B106" s="112">
        <v>0.125</v>
      </c>
      <c r="C106" s="112">
        <v>6.0999999999999999E-2</v>
      </c>
      <c r="D106" s="112">
        <v>0.11899999999999999</v>
      </c>
      <c r="E106" s="112">
        <v>0.254</v>
      </c>
      <c r="F106" s="112">
        <v>0.34300000000000003</v>
      </c>
      <c r="G106" s="112">
        <v>0.27</v>
      </c>
      <c r="H106" s="112">
        <v>0.35099999999999998</v>
      </c>
      <c r="I106" s="112">
        <v>0.25700000000000001</v>
      </c>
      <c r="J106" s="112">
        <v>0.222</v>
      </c>
      <c r="K106" s="112">
        <v>0.25800000000000001</v>
      </c>
      <c r="L106" s="112">
        <v>0.156</v>
      </c>
      <c r="M106" s="112">
        <v>0.45600000000000002</v>
      </c>
      <c r="N106" s="112">
        <v>0.2</v>
      </c>
      <c r="O106" s="115">
        <v>0.65800000000000003</v>
      </c>
      <c r="P106" s="115">
        <v>2.16</v>
      </c>
      <c r="Q106" s="112">
        <v>2.738</v>
      </c>
      <c r="R106" s="192">
        <v>1.3</v>
      </c>
      <c r="S106" s="112">
        <v>1.7809999999999999</v>
      </c>
      <c r="T106" s="192">
        <v>2.2000000000000002</v>
      </c>
      <c r="U106" s="67"/>
      <c r="V106" s="67"/>
      <c r="W106" s="67"/>
      <c r="X106" s="67" t="s">
        <v>42</v>
      </c>
      <c r="Y106" s="67" t="s">
        <v>24</v>
      </c>
    </row>
    <row r="107" spans="1:25" s="54" customFormat="1" ht="12" x14ac:dyDescent="0.3">
      <c r="A107" s="56" t="s">
        <v>135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90">
        <v>0.1</v>
      </c>
      <c r="S107" s="111"/>
      <c r="T107" s="200">
        <v>0.1</v>
      </c>
      <c r="U107" s="67"/>
      <c r="V107" s="67" t="s">
        <v>26</v>
      </c>
      <c r="W107" s="67"/>
      <c r="X107" s="67"/>
      <c r="Y107" s="67"/>
    </row>
    <row r="108" spans="1:25" s="54" customFormat="1" ht="12" x14ac:dyDescent="0.3">
      <c r="A108" s="57" t="s">
        <v>136</v>
      </c>
      <c r="B108" s="112">
        <v>0.86</v>
      </c>
      <c r="C108" s="112">
        <v>0.98980000000000001</v>
      </c>
      <c r="D108" s="112">
        <v>0.97399999999999998</v>
      </c>
      <c r="E108" s="112">
        <v>1.079</v>
      </c>
      <c r="F108" s="112">
        <v>1.2</v>
      </c>
      <c r="G108" s="112">
        <v>1.042</v>
      </c>
      <c r="H108" s="112">
        <v>1.083</v>
      </c>
      <c r="I108" s="112">
        <v>1.3029999999999999</v>
      </c>
      <c r="J108" s="112">
        <v>1.4319999999999999</v>
      </c>
      <c r="K108" s="112">
        <v>1.6160000000000001</v>
      </c>
      <c r="L108" s="112">
        <v>1.4810000000000001</v>
      </c>
      <c r="M108" s="112">
        <v>1.6859999999999999</v>
      </c>
      <c r="N108" s="112">
        <v>1.859</v>
      </c>
      <c r="O108" s="113">
        <v>1.486</v>
      </c>
      <c r="P108" s="112">
        <v>1.7130000000000001</v>
      </c>
      <c r="Q108" s="112">
        <v>1.8089999999999999</v>
      </c>
      <c r="R108" s="192">
        <v>1.5</v>
      </c>
      <c r="S108" s="112">
        <v>1.8680000000000001</v>
      </c>
      <c r="T108" s="192">
        <v>1.8</v>
      </c>
      <c r="U108" s="67"/>
      <c r="V108" s="67"/>
      <c r="W108" s="67" t="s">
        <v>28</v>
      </c>
      <c r="X108" s="67"/>
      <c r="Y108" s="67"/>
    </row>
    <row r="109" spans="1:25" s="54" customFormat="1" ht="12" x14ac:dyDescent="0.3">
      <c r="A109" s="60" t="s">
        <v>137</v>
      </c>
      <c r="B109" s="114"/>
      <c r="C109" s="114" t="s">
        <v>97</v>
      </c>
      <c r="D109" s="114" t="s">
        <v>97</v>
      </c>
      <c r="E109" s="112">
        <v>0.42899999999999999</v>
      </c>
      <c r="F109" s="112">
        <v>0.14299999999999999</v>
      </c>
      <c r="G109" s="112">
        <v>7.0999999999999994E-2</v>
      </c>
      <c r="H109" s="112">
        <v>0.4</v>
      </c>
      <c r="I109" s="112">
        <v>0.2</v>
      </c>
      <c r="J109" s="112">
        <v>0.154</v>
      </c>
      <c r="K109" s="112">
        <v>0.58299999999999996</v>
      </c>
      <c r="L109" s="112">
        <v>7.0999999999999994E-2</v>
      </c>
      <c r="M109" s="112">
        <v>0.8</v>
      </c>
      <c r="N109" s="112">
        <v>0.26700000000000002</v>
      </c>
      <c r="O109" s="115">
        <v>0.26700000000000002</v>
      </c>
      <c r="P109" s="115">
        <v>0.26700000000000002</v>
      </c>
      <c r="Q109" s="112">
        <v>0.313</v>
      </c>
      <c r="R109" s="192">
        <v>0.5</v>
      </c>
      <c r="S109" s="112">
        <v>0.44700000000000001</v>
      </c>
      <c r="T109" s="192">
        <v>0.3</v>
      </c>
      <c r="U109" s="67" t="s">
        <v>38</v>
      </c>
      <c r="V109" s="67"/>
      <c r="W109" s="67"/>
      <c r="X109" s="67" t="s">
        <v>42</v>
      </c>
      <c r="Y109" s="67"/>
    </row>
    <row r="110" spans="1:25" s="54" customFormat="1" ht="12" x14ac:dyDescent="0.3">
      <c r="A110" s="56" t="s">
        <v>138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90">
        <v>0.9</v>
      </c>
      <c r="S110" s="111"/>
      <c r="T110" s="200">
        <v>0.7</v>
      </c>
      <c r="U110" s="67"/>
      <c r="V110" s="67" t="s">
        <v>26</v>
      </c>
      <c r="W110" s="67"/>
      <c r="X110" s="67"/>
      <c r="Y110" s="67"/>
    </row>
    <row r="111" spans="1:25" s="54" customFormat="1" ht="12" x14ac:dyDescent="0.3">
      <c r="A111" s="56" t="s">
        <v>139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90">
        <v>1.4</v>
      </c>
      <c r="S111" s="111"/>
      <c r="T111" s="200">
        <v>1.2</v>
      </c>
      <c r="U111" s="67"/>
      <c r="V111" s="67" t="s">
        <v>26</v>
      </c>
      <c r="W111" s="67"/>
      <c r="X111" s="67"/>
      <c r="Y111" s="67"/>
    </row>
    <row r="112" spans="1:25" s="54" customFormat="1" ht="12" x14ac:dyDescent="0.3">
      <c r="A112" s="102" t="s">
        <v>140</v>
      </c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3">
        <v>1.72</v>
      </c>
      <c r="P112" s="112">
        <v>3</v>
      </c>
      <c r="Q112" s="112">
        <v>1.867</v>
      </c>
      <c r="R112" s="192">
        <v>1.4</v>
      </c>
      <c r="S112" s="112">
        <v>4.4459999999999997</v>
      </c>
      <c r="T112" s="192">
        <v>3.7</v>
      </c>
      <c r="U112" s="67"/>
      <c r="V112" s="67"/>
      <c r="W112" s="67" t="s">
        <v>28</v>
      </c>
      <c r="X112" s="67"/>
      <c r="Y112" s="67" t="s">
        <v>24</v>
      </c>
    </row>
    <row r="113" spans="1:25" s="54" customFormat="1" ht="12" x14ac:dyDescent="0.3">
      <c r="A113" s="102" t="s">
        <v>140</v>
      </c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3">
        <v>1.72</v>
      </c>
      <c r="P113" s="115">
        <v>3</v>
      </c>
      <c r="Q113" s="112">
        <v>1.867</v>
      </c>
      <c r="R113" s="192">
        <v>1.4</v>
      </c>
      <c r="S113" s="112">
        <v>4.4459999999999997</v>
      </c>
      <c r="T113" s="192">
        <v>3.7</v>
      </c>
      <c r="U113" s="67"/>
      <c r="V113" s="67"/>
      <c r="W113" s="67"/>
      <c r="X113" s="67" t="s">
        <v>42</v>
      </c>
      <c r="Y113" s="67" t="s">
        <v>24</v>
      </c>
    </row>
    <row r="114" spans="1:25" s="54" customFormat="1" ht="12" x14ac:dyDescent="0.3">
      <c r="A114" s="56" t="s">
        <v>141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90">
        <v>0.5</v>
      </c>
      <c r="S114" s="111"/>
      <c r="T114" s="200">
        <v>0.3</v>
      </c>
      <c r="U114" s="67"/>
      <c r="V114" s="67" t="s">
        <v>26</v>
      </c>
      <c r="W114" s="67"/>
      <c r="X114" s="67"/>
      <c r="Y114" s="67"/>
    </row>
    <row r="115" spans="1:25" s="54" customFormat="1" ht="12" x14ac:dyDescent="0.3">
      <c r="A115" s="205" t="s">
        <v>142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90">
        <v>0.1</v>
      </c>
      <c r="S115" s="111"/>
      <c r="T115" s="200"/>
      <c r="U115" s="67"/>
      <c r="V115" s="67" t="s">
        <v>26</v>
      </c>
      <c r="W115" s="67"/>
      <c r="X115" s="67"/>
      <c r="Y115" s="67"/>
    </row>
    <row r="116" spans="1:25" s="54" customFormat="1" ht="12" x14ac:dyDescent="0.3">
      <c r="A116" s="56" t="s">
        <v>143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90">
        <v>0.8</v>
      </c>
      <c r="S116" s="111"/>
      <c r="T116" s="200">
        <v>1.1000000000000001</v>
      </c>
      <c r="U116" s="67"/>
      <c r="V116" s="67" t="s">
        <v>26</v>
      </c>
      <c r="W116" s="67"/>
      <c r="X116" s="67"/>
      <c r="Y116" s="67"/>
    </row>
    <row r="117" spans="1:25" s="54" customFormat="1" ht="12" x14ac:dyDescent="0.3">
      <c r="A117" s="56" t="s">
        <v>144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90">
        <v>1.3</v>
      </c>
      <c r="S117" s="111"/>
      <c r="T117" s="200">
        <v>1.1000000000000001</v>
      </c>
      <c r="U117" s="67"/>
      <c r="V117" s="67" t="s">
        <v>26</v>
      </c>
      <c r="W117" s="67"/>
      <c r="X117" s="67"/>
      <c r="Y117" s="67" t="s">
        <v>24</v>
      </c>
    </row>
    <row r="118" spans="1:25" s="54" customFormat="1" ht="12" x14ac:dyDescent="0.3">
      <c r="A118" s="57" t="s">
        <v>145</v>
      </c>
      <c r="B118" s="112">
        <v>0.42899999999999999</v>
      </c>
      <c r="C118" s="112">
        <v>0.495</v>
      </c>
      <c r="D118" s="112">
        <v>0.32500000000000001</v>
      </c>
      <c r="E118" s="112">
        <v>0.47099999999999997</v>
      </c>
      <c r="F118" s="112">
        <v>0.437</v>
      </c>
      <c r="G118" s="112">
        <v>0.432</v>
      </c>
      <c r="H118" s="112">
        <v>0.49199999999999999</v>
      </c>
      <c r="I118" s="112">
        <v>0.34599999999999997</v>
      </c>
      <c r="J118" s="112">
        <v>0.443</v>
      </c>
      <c r="K118" s="112">
        <v>0.505</v>
      </c>
      <c r="L118" s="112">
        <v>0.45700000000000002</v>
      </c>
      <c r="M118" s="112">
        <v>0.58099999999999996</v>
      </c>
      <c r="N118" s="112">
        <v>0.47</v>
      </c>
      <c r="O118" s="113">
        <v>0.46600000000000003</v>
      </c>
      <c r="P118" s="112">
        <v>0.48699999999999999</v>
      </c>
      <c r="Q118" s="112">
        <v>0.63800000000000001</v>
      </c>
      <c r="R118" s="192">
        <v>0.5</v>
      </c>
      <c r="S118" s="112">
        <v>0.67800000000000005</v>
      </c>
      <c r="T118" s="192">
        <v>0.6</v>
      </c>
      <c r="U118" s="67"/>
      <c r="V118" s="67"/>
      <c r="W118" s="67" t="s">
        <v>28</v>
      </c>
      <c r="X118" s="67"/>
      <c r="Y118" s="67"/>
    </row>
    <row r="119" spans="1:25" s="54" customFormat="1" ht="12" x14ac:dyDescent="0.3">
      <c r="A119" s="56" t="s">
        <v>146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90">
        <v>0.3</v>
      </c>
      <c r="S119" s="111"/>
      <c r="T119" s="200"/>
      <c r="U119" s="67"/>
      <c r="V119" s="67" t="s">
        <v>26</v>
      </c>
      <c r="W119" s="67"/>
      <c r="X119" s="67"/>
      <c r="Y119" s="67"/>
    </row>
    <row r="120" spans="1:25" s="54" customFormat="1" ht="12" x14ac:dyDescent="0.3">
      <c r="A120" s="57" t="s">
        <v>147</v>
      </c>
      <c r="B120" s="114"/>
      <c r="C120" s="114" t="s">
        <v>97</v>
      </c>
      <c r="D120" s="112">
        <v>0.60399999999999998</v>
      </c>
      <c r="E120" s="112">
        <v>0.66700000000000004</v>
      </c>
      <c r="F120" s="112">
        <v>0.41099999999999998</v>
      </c>
      <c r="G120" s="112">
        <v>0.54700000000000004</v>
      </c>
      <c r="H120" s="112">
        <v>0.42199999999999999</v>
      </c>
      <c r="I120" s="112">
        <v>0.27200000000000002</v>
      </c>
      <c r="J120" s="112">
        <v>0.40600000000000003</v>
      </c>
      <c r="K120" s="112">
        <v>0.46600000000000003</v>
      </c>
      <c r="L120" s="112">
        <v>0.47399999999999998</v>
      </c>
      <c r="M120" s="112">
        <v>0.71199999999999997</v>
      </c>
      <c r="N120" s="112">
        <v>0.75700000000000001</v>
      </c>
      <c r="O120" s="115">
        <v>0.39400000000000002</v>
      </c>
      <c r="P120" s="115">
        <v>1.258</v>
      </c>
      <c r="Q120" s="112">
        <v>0.58099999999999996</v>
      </c>
      <c r="R120" s="192">
        <v>0.8</v>
      </c>
      <c r="S120" s="112">
        <v>0.83899999999999997</v>
      </c>
      <c r="T120" s="192">
        <v>1.1000000000000001</v>
      </c>
      <c r="U120" s="67"/>
      <c r="V120" s="67"/>
      <c r="W120" s="67"/>
      <c r="X120" s="67" t="s">
        <v>42</v>
      </c>
      <c r="Y120" s="67"/>
    </row>
    <row r="121" spans="1:25" s="54" customFormat="1" ht="12" x14ac:dyDescent="0.3">
      <c r="A121" s="56" t="s">
        <v>148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90">
        <v>1.9</v>
      </c>
      <c r="S121" s="111"/>
      <c r="T121" s="200">
        <v>2.5</v>
      </c>
      <c r="U121" s="67"/>
      <c r="V121" s="67" t="s">
        <v>26</v>
      </c>
      <c r="W121" s="67"/>
      <c r="X121" s="67"/>
      <c r="Y121" s="67" t="s">
        <v>24</v>
      </c>
    </row>
    <row r="122" spans="1:25" s="54" customFormat="1" ht="12" x14ac:dyDescent="0.3">
      <c r="A122" s="56" t="s">
        <v>149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200">
        <v>3</v>
      </c>
      <c r="S122" s="111"/>
      <c r="T122" s="200">
        <v>2.5</v>
      </c>
      <c r="U122" s="67"/>
      <c r="V122" s="67" t="s">
        <v>26</v>
      </c>
      <c r="W122" s="67"/>
      <c r="X122" s="67"/>
      <c r="Y122" s="67" t="s">
        <v>24</v>
      </c>
    </row>
    <row r="123" spans="1:25" s="54" customFormat="1" ht="12" x14ac:dyDescent="0.3">
      <c r="A123" s="102" t="s">
        <v>150</v>
      </c>
      <c r="B123" s="114"/>
      <c r="C123" s="114"/>
      <c r="D123" s="114"/>
      <c r="E123" s="114"/>
      <c r="F123" s="112">
        <v>0.51</v>
      </c>
      <c r="G123" s="112">
        <v>0.432</v>
      </c>
      <c r="H123" s="112">
        <v>0.56000000000000005</v>
      </c>
      <c r="I123" s="112">
        <v>0.59299999999999997</v>
      </c>
      <c r="J123" s="112">
        <v>0.88</v>
      </c>
      <c r="K123" s="112">
        <v>0.98699999999999999</v>
      </c>
      <c r="L123" s="112">
        <v>0.78300000000000003</v>
      </c>
      <c r="M123" s="112">
        <v>0.94099999999999995</v>
      </c>
      <c r="N123" s="112">
        <v>0.88100000000000001</v>
      </c>
      <c r="O123" s="113">
        <v>0.92600000000000005</v>
      </c>
      <c r="P123" s="112">
        <v>1.5089999999999999</v>
      </c>
      <c r="Q123" s="112">
        <v>1.448</v>
      </c>
      <c r="R123" s="192">
        <v>1.1000000000000001</v>
      </c>
      <c r="S123" s="112">
        <v>1.1559999999999999</v>
      </c>
      <c r="T123" s="192">
        <v>1</v>
      </c>
      <c r="U123" s="67"/>
      <c r="V123" s="67"/>
      <c r="W123" s="67" t="s">
        <v>28</v>
      </c>
      <c r="X123" s="67"/>
      <c r="Y123" s="67"/>
    </row>
    <row r="124" spans="1:25" s="54" customFormat="1" ht="12" x14ac:dyDescent="0.3">
      <c r="A124" s="57" t="s">
        <v>151</v>
      </c>
      <c r="B124" s="114"/>
      <c r="C124" s="114"/>
      <c r="D124" s="114"/>
      <c r="E124" s="114"/>
      <c r="F124" s="112">
        <v>0.23300000000000001</v>
      </c>
      <c r="G124" s="112">
        <v>0.184</v>
      </c>
      <c r="H124" s="112">
        <v>0.189</v>
      </c>
      <c r="I124" s="112">
        <v>0.29899999999999999</v>
      </c>
      <c r="J124" s="112">
        <v>0.21099999999999999</v>
      </c>
      <c r="K124" s="112">
        <v>0.104</v>
      </c>
      <c r="L124" s="112">
        <v>0.17599999999999999</v>
      </c>
      <c r="M124" s="112">
        <v>0.216</v>
      </c>
      <c r="N124" s="112">
        <v>0.38900000000000001</v>
      </c>
      <c r="O124" s="113">
        <v>0.28399999999999997</v>
      </c>
      <c r="P124" s="112">
        <v>0.379</v>
      </c>
      <c r="Q124" s="112">
        <v>0.98899999999999999</v>
      </c>
      <c r="R124" s="192">
        <v>1.2</v>
      </c>
      <c r="S124" s="112">
        <v>0.76400000000000001</v>
      </c>
      <c r="T124" s="192">
        <v>0.9</v>
      </c>
      <c r="U124" s="67"/>
      <c r="V124" s="67"/>
      <c r="W124" s="67" t="s">
        <v>28</v>
      </c>
      <c r="X124" s="67"/>
      <c r="Y124" s="67" t="s">
        <v>24</v>
      </c>
    </row>
    <row r="125" spans="1:25" s="54" customFormat="1" ht="12" x14ac:dyDescent="0.3">
      <c r="A125" s="56" t="s">
        <v>152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200">
        <v>0.4</v>
      </c>
      <c r="S125" s="111"/>
      <c r="T125" s="200"/>
      <c r="U125" s="67"/>
      <c r="V125" s="67" t="s">
        <v>26</v>
      </c>
      <c r="W125" s="67"/>
      <c r="X125" s="67"/>
      <c r="Y125" s="67"/>
    </row>
    <row r="126" spans="1:25" s="54" customFormat="1" ht="12" x14ac:dyDescent="0.3">
      <c r="A126" s="56" t="s">
        <v>153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96">
        <v>1</v>
      </c>
      <c r="S126" s="111"/>
      <c r="T126" s="200">
        <v>0.8</v>
      </c>
      <c r="U126" s="67" t="s">
        <v>38</v>
      </c>
      <c r="V126" s="67"/>
      <c r="W126" s="67"/>
      <c r="X126" s="67"/>
      <c r="Y126" s="67"/>
    </row>
    <row r="127" spans="1:25" s="54" customFormat="1" ht="12" x14ac:dyDescent="0.3">
      <c r="A127" s="56" t="s">
        <v>154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200">
        <v>0.2</v>
      </c>
      <c r="S127" s="111"/>
      <c r="T127" s="200">
        <v>0.5</v>
      </c>
      <c r="U127" s="67"/>
      <c r="V127" s="67" t="s">
        <v>26</v>
      </c>
      <c r="W127" s="67"/>
      <c r="X127" s="67"/>
      <c r="Y127" s="67" t="s">
        <v>24</v>
      </c>
    </row>
    <row r="128" spans="1:25" s="54" customFormat="1" ht="12" x14ac:dyDescent="0.3">
      <c r="A128" s="56" t="s">
        <v>155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200">
        <v>1.2</v>
      </c>
      <c r="S128" s="111"/>
      <c r="T128" s="200">
        <v>1</v>
      </c>
      <c r="U128" s="67"/>
      <c r="V128" s="67" t="s">
        <v>26</v>
      </c>
      <c r="W128" s="67"/>
      <c r="X128" s="67"/>
      <c r="Y128" s="67" t="s">
        <v>24</v>
      </c>
    </row>
    <row r="129" spans="1:25" s="54" customFormat="1" ht="12" x14ac:dyDescent="0.3">
      <c r="A129" s="102" t="s">
        <v>156</v>
      </c>
      <c r="B129" s="112">
        <v>0.63500000000000001</v>
      </c>
      <c r="C129" s="112">
        <v>0.64400000000000002</v>
      </c>
      <c r="D129" s="112">
        <v>1.085</v>
      </c>
      <c r="E129" s="112">
        <v>1.2270000000000001</v>
      </c>
      <c r="F129" s="112">
        <v>1.1519999999999999</v>
      </c>
      <c r="G129" s="112">
        <v>1.024</v>
      </c>
      <c r="H129" s="112">
        <v>1</v>
      </c>
      <c r="I129" s="112">
        <v>0.80500000000000005</v>
      </c>
      <c r="J129" s="112">
        <v>1.667</v>
      </c>
      <c r="K129" s="114"/>
      <c r="L129" s="112">
        <v>1.714</v>
      </c>
      <c r="M129" s="112">
        <v>1.633</v>
      </c>
      <c r="N129" s="112">
        <v>2.0830000000000002</v>
      </c>
      <c r="O129" s="113">
        <v>2.157</v>
      </c>
      <c r="P129" s="112">
        <v>3.3279999999999998</v>
      </c>
      <c r="Q129" s="112">
        <v>4.29</v>
      </c>
      <c r="R129" s="192">
        <v>6.6</v>
      </c>
      <c r="S129" s="112">
        <v>2.92</v>
      </c>
      <c r="T129" s="192">
        <v>3.7</v>
      </c>
      <c r="U129" s="67"/>
      <c r="V129" s="67"/>
      <c r="W129" s="67" t="s">
        <v>28</v>
      </c>
      <c r="X129" s="67"/>
      <c r="Y129" s="67"/>
    </row>
    <row r="130" spans="1:25" s="54" customFormat="1" ht="12" x14ac:dyDescent="0.3">
      <c r="A130" s="109" t="s">
        <v>157</v>
      </c>
      <c r="B130" s="114"/>
      <c r="C130" s="114"/>
      <c r="D130" s="114"/>
      <c r="E130" s="112">
        <v>0.6</v>
      </c>
      <c r="F130" s="112">
        <v>0.58699999999999997</v>
      </c>
      <c r="G130" s="112">
        <v>0.53300000000000003</v>
      </c>
      <c r="H130" s="112">
        <v>0.379</v>
      </c>
      <c r="I130" s="112">
        <v>0.63300000000000001</v>
      </c>
      <c r="J130" s="112">
        <v>2.31</v>
      </c>
      <c r="K130" s="112">
        <v>0.55200000000000005</v>
      </c>
      <c r="L130" s="112">
        <v>0.40500000000000003</v>
      </c>
      <c r="M130" s="112">
        <v>0.95099999999999996</v>
      </c>
      <c r="N130" s="112">
        <v>3.1070000000000002</v>
      </c>
      <c r="O130" s="113">
        <v>3.24</v>
      </c>
      <c r="P130" s="112">
        <v>3.778</v>
      </c>
      <c r="Q130" s="112">
        <v>4.0359999999999996</v>
      </c>
      <c r="R130" s="192">
        <v>3</v>
      </c>
      <c r="S130" s="112">
        <v>3.1320000000000001</v>
      </c>
      <c r="T130" s="192">
        <v>2.7</v>
      </c>
      <c r="U130" s="67"/>
      <c r="V130" s="67"/>
      <c r="W130" s="67" t="s">
        <v>28</v>
      </c>
      <c r="X130" s="67"/>
      <c r="Y130" s="67"/>
    </row>
    <row r="131" spans="1:25" s="54" customFormat="1" ht="12" x14ac:dyDescent="0.3">
      <c r="A131" s="57" t="s">
        <v>158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200">
        <v>1.5</v>
      </c>
      <c r="S131" s="111"/>
      <c r="T131" s="200">
        <v>1.5</v>
      </c>
      <c r="U131" s="67"/>
      <c r="V131" s="67" t="s">
        <v>26</v>
      </c>
      <c r="W131" s="67"/>
      <c r="X131" s="67"/>
      <c r="Y131" s="67" t="s">
        <v>24</v>
      </c>
    </row>
    <row r="132" spans="1:25" s="54" customFormat="1" ht="12" x14ac:dyDescent="0.3">
      <c r="A132" s="102" t="s">
        <v>159</v>
      </c>
      <c r="B132" s="112">
        <v>0.81100000000000005</v>
      </c>
      <c r="C132" s="112">
        <v>0.85799999999999998</v>
      </c>
      <c r="D132" s="112">
        <v>0.93799999999999994</v>
      </c>
      <c r="E132" s="112">
        <v>0.73799999999999999</v>
      </c>
      <c r="F132" s="112">
        <v>0.88700000000000001</v>
      </c>
      <c r="G132" s="112">
        <v>0.875</v>
      </c>
      <c r="H132" s="112">
        <v>0.747</v>
      </c>
      <c r="I132" s="112">
        <v>0.71099999999999997</v>
      </c>
      <c r="J132" s="112">
        <v>0.995</v>
      </c>
      <c r="K132" s="112">
        <v>0.91200000000000003</v>
      </c>
      <c r="L132" s="112">
        <v>1.2330000000000001</v>
      </c>
      <c r="M132" s="112">
        <v>1.0860000000000001</v>
      </c>
      <c r="N132" s="112">
        <v>1.2390000000000001</v>
      </c>
      <c r="O132" s="113">
        <v>1.278</v>
      </c>
      <c r="P132" s="112">
        <v>1.6339999999999999</v>
      </c>
      <c r="Q132" s="112">
        <v>1.52</v>
      </c>
      <c r="R132" s="192">
        <v>1.4</v>
      </c>
      <c r="S132" s="112">
        <v>1.587</v>
      </c>
      <c r="T132" s="192">
        <v>1.5</v>
      </c>
      <c r="U132" s="67"/>
      <c r="V132" s="67"/>
      <c r="W132" s="67" t="s">
        <v>28</v>
      </c>
      <c r="X132" s="67"/>
      <c r="Y132" s="67"/>
    </row>
    <row r="133" spans="1:25" s="54" customFormat="1" ht="12" x14ac:dyDescent="0.3">
      <c r="A133" s="109" t="s">
        <v>160</v>
      </c>
      <c r="B133" s="112">
        <v>1</v>
      </c>
      <c r="C133" s="112">
        <v>1.101</v>
      </c>
      <c r="D133" s="112">
        <v>1.234</v>
      </c>
      <c r="E133" s="112">
        <v>1.736</v>
      </c>
      <c r="F133" s="112">
        <v>1.871</v>
      </c>
      <c r="G133" s="112">
        <v>1.702</v>
      </c>
      <c r="H133" s="112">
        <v>1.9490000000000001</v>
      </c>
      <c r="I133" s="112">
        <v>1.425</v>
      </c>
      <c r="J133" s="112">
        <v>1.3580000000000001</v>
      </c>
      <c r="K133" s="112">
        <v>1.798</v>
      </c>
      <c r="L133" s="112">
        <v>1.577</v>
      </c>
      <c r="M133" s="112">
        <v>1.5580000000000001</v>
      </c>
      <c r="N133" s="112">
        <v>1.361</v>
      </c>
      <c r="O133" s="113">
        <v>1.6140000000000001</v>
      </c>
      <c r="P133" s="112">
        <v>1.901</v>
      </c>
      <c r="Q133" s="112">
        <v>2.7160000000000002</v>
      </c>
      <c r="R133" s="192">
        <v>2.4</v>
      </c>
      <c r="S133" s="112">
        <v>2.3220000000000001</v>
      </c>
      <c r="T133" s="192">
        <v>2.2000000000000002</v>
      </c>
      <c r="U133" s="67"/>
      <c r="V133" s="67"/>
      <c r="W133" s="67" t="s">
        <v>28</v>
      </c>
      <c r="X133" s="67"/>
      <c r="Y133" s="67"/>
    </row>
    <row r="134" spans="1:25" s="54" customFormat="1" ht="12" x14ac:dyDescent="0.3">
      <c r="A134" s="60" t="s">
        <v>161</v>
      </c>
      <c r="B134" s="114"/>
      <c r="C134" s="114" t="s">
        <v>97</v>
      </c>
      <c r="D134" s="114" t="s">
        <v>97</v>
      </c>
      <c r="E134" s="112">
        <v>1.857</v>
      </c>
      <c r="F134" s="112">
        <v>3.0449999999999999</v>
      </c>
      <c r="G134" s="112">
        <v>1.05</v>
      </c>
      <c r="H134" s="112">
        <v>0.89500000000000002</v>
      </c>
      <c r="I134" s="112">
        <v>0.8</v>
      </c>
      <c r="J134" s="112">
        <v>0.88900000000000001</v>
      </c>
      <c r="K134" s="112"/>
      <c r="L134" s="112">
        <v>0.52200000000000002</v>
      </c>
      <c r="M134" s="112">
        <v>1</v>
      </c>
      <c r="N134" s="112">
        <v>0.65200000000000002</v>
      </c>
      <c r="O134" s="115">
        <v>0.875</v>
      </c>
      <c r="P134" s="115">
        <v>1.2170000000000001</v>
      </c>
      <c r="Q134" s="112">
        <v>1.3</v>
      </c>
      <c r="R134" s="192">
        <v>1</v>
      </c>
      <c r="S134" s="112">
        <v>1.2</v>
      </c>
      <c r="T134" s="192">
        <v>1.4</v>
      </c>
      <c r="U134" s="67" t="s">
        <v>38</v>
      </c>
      <c r="V134" s="67"/>
      <c r="W134" s="67"/>
      <c r="X134" s="67" t="s">
        <v>42</v>
      </c>
      <c r="Y134" s="67"/>
    </row>
    <row r="135" spans="1:25" s="54" customFormat="1" ht="12" x14ac:dyDescent="0.3">
      <c r="A135" s="57" t="s">
        <v>162</v>
      </c>
      <c r="B135" s="112">
        <v>0.17899999999999999</v>
      </c>
      <c r="C135" s="112">
        <v>0.28399999999999997</v>
      </c>
      <c r="D135" s="112">
        <v>0.36</v>
      </c>
      <c r="E135" s="112">
        <v>0.48599999999999999</v>
      </c>
      <c r="F135" s="112">
        <v>0.49299999999999999</v>
      </c>
      <c r="G135" s="112">
        <v>0.39700000000000002</v>
      </c>
      <c r="H135" s="112">
        <v>0.28199999999999997</v>
      </c>
      <c r="I135" s="112">
        <v>0.5</v>
      </c>
      <c r="J135" s="112">
        <v>0.46500000000000002</v>
      </c>
      <c r="K135" s="112">
        <v>0.63100000000000001</v>
      </c>
      <c r="L135" s="112">
        <v>0.65800000000000003</v>
      </c>
      <c r="M135" s="112">
        <v>0.77800000000000002</v>
      </c>
      <c r="N135" s="112">
        <v>1.0720000000000001</v>
      </c>
      <c r="O135" s="113">
        <v>1.1259999999999999</v>
      </c>
      <c r="P135" s="112">
        <v>1.367</v>
      </c>
      <c r="Q135" s="112">
        <v>1.6240000000000001</v>
      </c>
      <c r="R135" s="192">
        <v>2</v>
      </c>
      <c r="S135" s="112">
        <v>1.651</v>
      </c>
      <c r="T135" s="192">
        <v>1.9</v>
      </c>
      <c r="U135" s="67"/>
      <c r="V135" s="67"/>
      <c r="W135" s="67" t="s">
        <v>28</v>
      </c>
      <c r="X135" s="67"/>
      <c r="Y135" s="67"/>
    </row>
    <row r="136" spans="1:25" s="54" customFormat="1" ht="12" x14ac:dyDescent="0.3">
      <c r="A136" s="56" t="s">
        <v>163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200">
        <v>0.8</v>
      </c>
      <c r="S136" s="111"/>
      <c r="T136" s="200">
        <v>1.1000000000000001</v>
      </c>
      <c r="U136" s="67"/>
      <c r="V136" s="67" t="s">
        <v>26</v>
      </c>
      <c r="W136" s="67"/>
      <c r="X136" s="67"/>
      <c r="Y136" s="67"/>
    </row>
    <row r="137" spans="1:25" s="54" customFormat="1" ht="12" x14ac:dyDescent="0.3">
      <c r="A137" s="56" t="s">
        <v>164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200">
        <v>1.8</v>
      </c>
      <c r="S137" s="111"/>
      <c r="T137" s="200"/>
      <c r="U137" s="67"/>
      <c r="V137" s="67" t="s">
        <v>26</v>
      </c>
      <c r="W137" s="67"/>
      <c r="X137" s="67"/>
      <c r="Y137" s="67"/>
    </row>
    <row r="138" spans="1:25" s="54" customFormat="1" ht="12" x14ac:dyDescent="0.3">
      <c r="A138" s="56" t="s">
        <v>165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200">
        <v>0.8</v>
      </c>
      <c r="S138" s="111"/>
      <c r="T138" s="200">
        <v>0.5</v>
      </c>
      <c r="U138" s="67"/>
      <c r="V138" s="67" t="s">
        <v>26</v>
      </c>
      <c r="W138" s="67"/>
      <c r="X138" s="67"/>
      <c r="Y138" s="67"/>
    </row>
    <row r="139" spans="1:25" s="54" customFormat="1" ht="12" x14ac:dyDescent="0.3">
      <c r="A139" s="204" t="s">
        <v>166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>
        <v>3.4510000000000001</v>
      </c>
      <c r="Q139" s="111">
        <v>3.7719999999999998</v>
      </c>
      <c r="R139" s="200">
        <v>4.9000000000000004</v>
      </c>
      <c r="S139" s="111">
        <v>3.8460000000000001</v>
      </c>
      <c r="T139" s="200">
        <v>4.0999999999999996</v>
      </c>
      <c r="U139" s="67"/>
      <c r="V139" s="67"/>
      <c r="W139" s="67" t="s">
        <v>28</v>
      </c>
      <c r="X139" s="67"/>
      <c r="Y139" s="67" t="s">
        <v>24</v>
      </c>
    </row>
    <row r="140" spans="1:25" s="54" customFormat="1" ht="12" x14ac:dyDescent="0.3">
      <c r="A140" s="56" t="s">
        <v>167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200">
        <v>0.2</v>
      </c>
      <c r="S140" s="111"/>
      <c r="T140" s="200">
        <v>0.4</v>
      </c>
      <c r="U140" s="67"/>
      <c r="V140" s="67" t="s">
        <v>26</v>
      </c>
      <c r="W140" s="67"/>
      <c r="X140" s="67"/>
      <c r="Y140" s="67"/>
    </row>
    <row r="141" spans="1:25" s="54" customFormat="1" ht="12" x14ac:dyDescent="0.3">
      <c r="A141" s="56" t="s">
        <v>168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96">
        <v>0.5</v>
      </c>
      <c r="S141" s="111"/>
      <c r="T141" s="200">
        <v>0.6</v>
      </c>
      <c r="U141" s="67" t="s">
        <v>38</v>
      </c>
      <c r="V141" s="67"/>
      <c r="W141" s="67"/>
      <c r="X141" s="67"/>
      <c r="Y141" s="67"/>
    </row>
    <row r="142" spans="1:25" s="54" customFormat="1" ht="12" x14ac:dyDescent="0.3">
      <c r="A142" s="57" t="s">
        <v>169</v>
      </c>
      <c r="B142" s="112">
        <v>6.3E-2</v>
      </c>
      <c r="C142" s="112">
        <v>0.216</v>
      </c>
      <c r="D142" s="112">
        <v>0.26600000000000001</v>
      </c>
      <c r="E142" s="112">
        <v>0.18099999999999999</v>
      </c>
      <c r="F142" s="112">
        <v>0.30399999999999999</v>
      </c>
      <c r="G142" s="112">
        <v>0.2</v>
      </c>
      <c r="H142" s="112">
        <v>0.23799999999999999</v>
      </c>
      <c r="I142" s="112">
        <v>0.20399999999999999</v>
      </c>
      <c r="J142" s="112">
        <v>0.17899999999999999</v>
      </c>
      <c r="K142" s="112">
        <v>0.248</v>
      </c>
      <c r="L142" s="112">
        <v>0.25700000000000001</v>
      </c>
      <c r="M142" s="112">
        <v>0.27200000000000002</v>
      </c>
      <c r="N142" s="112">
        <v>0.26500000000000001</v>
      </c>
      <c r="O142" s="113">
        <v>0.29899999999999999</v>
      </c>
      <c r="P142" s="112">
        <v>0.29299999999999998</v>
      </c>
      <c r="Q142" s="112">
        <v>0.32100000000000001</v>
      </c>
      <c r="R142" s="192">
        <v>0.5</v>
      </c>
      <c r="S142" s="112">
        <v>0.22900000000000001</v>
      </c>
      <c r="T142" s="192">
        <v>0.3</v>
      </c>
      <c r="U142" s="67"/>
      <c r="V142" s="67"/>
      <c r="W142" s="67" t="s">
        <v>28</v>
      </c>
      <c r="X142" s="67"/>
      <c r="Y142" s="67"/>
    </row>
    <row r="143" spans="1:25" s="54" customFormat="1" ht="12" x14ac:dyDescent="0.3">
      <c r="A143" s="206" t="s">
        <v>170</v>
      </c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3"/>
      <c r="P143" s="112"/>
      <c r="Q143" s="112"/>
      <c r="R143" s="192">
        <v>0.1</v>
      </c>
      <c r="S143" s="112"/>
      <c r="T143" s="192"/>
      <c r="U143" s="67"/>
      <c r="V143" s="67" t="s">
        <v>26</v>
      </c>
      <c r="W143" s="67"/>
      <c r="X143" s="67"/>
      <c r="Y143" s="67"/>
    </row>
    <row r="144" spans="1:25" s="54" customFormat="1" ht="12" x14ac:dyDescent="0.3">
      <c r="A144" s="56" t="s">
        <v>171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200">
        <v>0.5</v>
      </c>
      <c r="S144" s="111"/>
      <c r="T144" s="200">
        <v>0.7</v>
      </c>
      <c r="U144" s="67"/>
      <c r="V144" s="67" t="s">
        <v>26</v>
      </c>
      <c r="W144" s="67"/>
      <c r="X144" s="67"/>
      <c r="Y144" s="67"/>
    </row>
    <row r="145" spans="1:25" s="54" customFormat="1" ht="12" x14ac:dyDescent="0.3">
      <c r="A145" s="56" t="s">
        <v>172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200">
        <v>0.3</v>
      </c>
      <c r="S145" s="111"/>
      <c r="T145" s="200">
        <v>0.4</v>
      </c>
      <c r="U145" s="67"/>
      <c r="V145" s="67" t="s">
        <v>26</v>
      </c>
      <c r="W145" s="67"/>
      <c r="X145" s="67"/>
      <c r="Y145" s="67"/>
    </row>
    <row r="146" spans="1:25" s="54" customFormat="1" ht="12" x14ac:dyDescent="0.3">
      <c r="A146" s="56" t="s">
        <v>173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200">
        <v>0.3</v>
      </c>
      <c r="S146" s="111"/>
      <c r="T146" s="200"/>
      <c r="U146" s="67"/>
      <c r="V146" s="67" t="s">
        <v>26</v>
      </c>
      <c r="W146" s="67"/>
      <c r="X146" s="67"/>
      <c r="Y146" s="67"/>
    </row>
    <row r="147" spans="1:25" s="54" customFormat="1" ht="12" x14ac:dyDescent="0.3">
      <c r="A147" s="62" t="s">
        <v>174</v>
      </c>
      <c r="B147" s="112">
        <v>0.26700000000000002</v>
      </c>
      <c r="C147" s="112">
        <v>0.28599999999999998</v>
      </c>
      <c r="D147" s="112">
        <v>0.156</v>
      </c>
      <c r="E147" s="112">
        <v>0.16</v>
      </c>
      <c r="F147" s="112">
        <v>0.36499999999999999</v>
      </c>
      <c r="G147" s="112">
        <v>0.25900000000000001</v>
      </c>
      <c r="H147" s="112">
        <v>0.36799999999999999</v>
      </c>
      <c r="I147" s="112">
        <v>0.26300000000000001</v>
      </c>
      <c r="J147" s="112">
        <v>0.17499999999999999</v>
      </c>
      <c r="K147" s="112">
        <v>0.33900000000000002</v>
      </c>
      <c r="L147" s="112">
        <v>0.4</v>
      </c>
      <c r="M147" s="112">
        <v>0.5</v>
      </c>
      <c r="N147" s="112">
        <v>0.55300000000000005</v>
      </c>
      <c r="O147" s="115">
        <v>0.58299999999999996</v>
      </c>
      <c r="P147" s="115">
        <v>0.52100000000000002</v>
      </c>
      <c r="Q147" s="112">
        <v>0.66700000000000004</v>
      </c>
      <c r="R147" s="192">
        <v>1</v>
      </c>
      <c r="S147" s="112">
        <v>0.80800000000000005</v>
      </c>
      <c r="T147" s="192">
        <v>1.2</v>
      </c>
      <c r="U147" s="67"/>
      <c r="V147" s="67"/>
      <c r="W147" s="67"/>
      <c r="X147" s="67" t="s">
        <v>42</v>
      </c>
      <c r="Y147" s="67"/>
    </row>
    <row r="148" spans="1:25" s="54" customFormat="1" ht="12" x14ac:dyDescent="0.3">
      <c r="A148" s="60" t="s">
        <v>175</v>
      </c>
      <c r="B148" s="112">
        <v>0.33300000000000002</v>
      </c>
      <c r="C148" s="112">
        <v>1.706</v>
      </c>
      <c r="D148" s="112">
        <v>0.67600000000000005</v>
      </c>
      <c r="E148" s="112">
        <v>0.96799999999999997</v>
      </c>
      <c r="F148" s="112">
        <v>0.25</v>
      </c>
      <c r="G148" s="112">
        <v>0.61299999999999999</v>
      </c>
      <c r="H148" s="112">
        <v>0.46700000000000003</v>
      </c>
      <c r="I148" s="112">
        <v>0.42899999999999999</v>
      </c>
      <c r="J148" s="112">
        <v>0.21099999999999999</v>
      </c>
      <c r="K148" s="112">
        <v>0.5</v>
      </c>
      <c r="L148" s="112">
        <v>0.67600000000000005</v>
      </c>
      <c r="M148" s="112">
        <v>0.55800000000000005</v>
      </c>
      <c r="N148" s="112">
        <v>0.46300000000000002</v>
      </c>
      <c r="O148" s="115">
        <v>0.78900000000000003</v>
      </c>
      <c r="P148" s="115">
        <v>0.628</v>
      </c>
      <c r="Q148" s="112">
        <v>0.58099999999999996</v>
      </c>
      <c r="R148" s="192">
        <v>0.5</v>
      </c>
      <c r="S148" s="112">
        <v>0.627</v>
      </c>
      <c r="T148" s="192">
        <v>0.7</v>
      </c>
      <c r="U148" s="67" t="s">
        <v>38</v>
      </c>
      <c r="V148" s="67"/>
      <c r="W148" s="67"/>
      <c r="X148" s="67" t="s">
        <v>42</v>
      </c>
      <c r="Y148" s="67"/>
    </row>
    <row r="149" spans="1:25" s="54" customFormat="1" ht="12" x14ac:dyDescent="0.3">
      <c r="A149" s="57" t="s">
        <v>176</v>
      </c>
      <c r="B149" s="114"/>
      <c r="C149" s="114"/>
      <c r="D149" s="114"/>
      <c r="E149" s="114"/>
      <c r="F149" s="114"/>
      <c r="G149" s="114"/>
      <c r="H149" s="114"/>
      <c r="I149" s="114"/>
      <c r="J149" s="112">
        <v>0.27300000000000002</v>
      </c>
      <c r="K149" s="112">
        <v>0.45500000000000002</v>
      </c>
      <c r="L149" s="112">
        <v>0.30399999999999999</v>
      </c>
      <c r="M149" s="112">
        <v>0.40899999999999997</v>
      </c>
      <c r="N149" s="112">
        <v>0.5</v>
      </c>
      <c r="O149" s="115">
        <v>0.76900000000000002</v>
      </c>
      <c r="P149" s="115">
        <v>1.6839999999999999</v>
      </c>
      <c r="Q149" s="112">
        <v>3.5649999999999999</v>
      </c>
      <c r="R149" s="192">
        <v>2</v>
      </c>
      <c r="S149" s="112">
        <v>1.915</v>
      </c>
      <c r="T149" s="192">
        <v>2.2999999999999998</v>
      </c>
      <c r="U149" s="67" t="s">
        <v>38</v>
      </c>
      <c r="V149" s="67"/>
      <c r="W149" s="67"/>
      <c r="X149" s="67" t="s">
        <v>42</v>
      </c>
      <c r="Y149" s="67"/>
    </row>
    <row r="150" spans="1:25" s="54" customFormat="1" ht="12" x14ac:dyDescent="0.3">
      <c r="A150" s="60" t="s">
        <v>177</v>
      </c>
      <c r="B150" s="112">
        <v>0.30599999999999999</v>
      </c>
      <c r="C150" s="112">
        <v>0.33800000000000002</v>
      </c>
      <c r="D150" s="112">
        <v>0.47599999999999998</v>
      </c>
      <c r="E150" s="112">
        <v>0.56100000000000005</v>
      </c>
      <c r="F150" s="112">
        <v>0.55700000000000005</v>
      </c>
      <c r="G150" s="112">
        <v>0.49399999999999999</v>
      </c>
      <c r="H150" s="112">
        <v>0.65800000000000003</v>
      </c>
      <c r="I150" s="112">
        <v>0.65800000000000003</v>
      </c>
      <c r="J150" s="112">
        <v>0.50600000000000001</v>
      </c>
      <c r="K150" s="112">
        <v>0.76300000000000001</v>
      </c>
      <c r="L150" s="112">
        <v>0.378</v>
      </c>
      <c r="M150" s="112">
        <v>0.64400000000000002</v>
      </c>
      <c r="N150" s="112">
        <v>1.0660000000000001</v>
      </c>
      <c r="O150" s="115">
        <v>0.872</v>
      </c>
      <c r="P150" s="115">
        <v>0.80300000000000005</v>
      </c>
      <c r="Q150" s="112">
        <v>0.96599999999999997</v>
      </c>
      <c r="R150" s="192">
        <v>1.1000000000000001</v>
      </c>
      <c r="S150" s="112">
        <v>1.1180000000000001</v>
      </c>
      <c r="T150" s="192">
        <v>1.2</v>
      </c>
      <c r="U150" s="67" t="s">
        <v>38</v>
      </c>
      <c r="V150" s="67"/>
      <c r="W150" s="67"/>
      <c r="X150" s="67" t="s">
        <v>42</v>
      </c>
      <c r="Y150" s="67" t="s">
        <v>24</v>
      </c>
    </row>
    <row r="151" spans="1:25" s="54" customFormat="1" ht="12" x14ac:dyDescent="0.3">
      <c r="A151" s="60" t="s">
        <v>178</v>
      </c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8"/>
      <c r="P151" s="115">
        <v>0.97099999999999997</v>
      </c>
      <c r="Q151" s="112">
        <v>0.89600000000000002</v>
      </c>
      <c r="R151" s="192">
        <v>1.1000000000000001</v>
      </c>
      <c r="S151" s="112">
        <v>1.4039999999999999</v>
      </c>
      <c r="T151" s="192">
        <v>1.4</v>
      </c>
      <c r="U151" s="67" t="s">
        <v>38</v>
      </c>
      <c r="V151" s="67"/>
      <c r="W151" s="67"/>
      <c r="X151" s="67" t="s">
        <v>42</v>
      </c>
      <c r="Y151" s="67"/>
    </row>
    <row r="152" spans="1:25" s="54" customFormat="1" ht="12" x14ac:dyDescent="0.3">
      <c r="A152" s="102" t="s">
        <v>179</v>
      </c>
      <c r="B152" s="112">
        <v>0.59399999999999997</v>
      </c>
      <c r="C152" s="112">
        <v>0.375</v>
      </c>
      <c r="D152" s="112">
        <v>0.11600000000000001</v>
      </c>
      <c r="E152" s="112">
        <v>0.221</v>
      </c>
      <c r="F152" s="112">
        <v>0.71399999999999997</v>
      </c>
      <c r="G152" s="112">
        <v>0.20699999999999999</v>
      </c>
      <c r="H152" s="112">
        <v>0.184</v>
      </c>
      <c r="I152" s="112">
        <v>0.51100000000000001</v>
      </c>
      <c r="J152" s="112">
        <v>0.56100000000000005</v>
      </c>
      <c r="K152" s="112">
        <v>0.50900000000000001</v>
      </c>
      <c r="L152" s="112">
        <v>0.49</v>
      </c>
      <c r="M152" s="112">
        <v>0.61199999999999999</v>
      </c>
      <c r="N152" s="112">
        <v>0.61399999999999999</v>
      </c>
      <c r="O152" s="113">
        <v>0.55800000000000005</v>
      </c>
      <c r="P152" s="112">
        <v>1.0680000000000001</v>
      </c>
      <c r="Q152" s="112">
        <v>1.917</v>
      </c>
      <c r="R152" s="192">
        <v>1.8</v>
      </c>
      <c r="S152" s="112">
        <v>1.3129999999999999</v>
      </c>
      <c r="T152" s="192">
        <v>1.5</v>
      </c>
      <c r="U152" s="67"/>
      <c r="V152" s="67"/>
      <c r="W152" s="67" t="s">
        <v>28</v>
      </c>
      <c r="X152" s="67"/>
      <c r="Y152" s="67" t="s">
        <v>24</v>
      </c>
    </row>
    <row r="153" spans="1:25" s="54" customFormat="1" ht="12" x14ac:dyDescent="0.3">
      <c r="A153" s="57" t="s">
        <v>180</v>
      </c>
      <c r="B153" s="112">
        <v>0.33300000000000002</v>
      </c>
      <c r="C153" s="112">
        <v>0.34</v>
      </c>
      <c r="D153" s="112">
        <v>0.36499999999999999</v>
      </c>
      <c r="E153" s="112">
        <v>0.52600000000000002</v>
      </c>
      <c r="F153" s="112">
        <v>0.61599999999999999</v>
      </c>
      <c r="G153" s="112">
        <v>0.80800000000000005</v>
      </c>
      <c r="H153" s="112">
        <v>0.80900000000000005</v>
      </c>
      <c r="I153" s="112">
        <v>0.82399999999999995</v>
      </c>
      <c r="J153" s="112">
        <v>0.68100000000000005</v>
      </c>
      <c r="K153" s="112">
        <v>0.53800000000000003</v>
      </c>
      <c r="L153" s="112">
        <v>0.80500000000000005</v>
      </c>
      <c r="M153" s="112">
        <v>0.71399999999999997</v>
      </c>
      <c r="N153" s="112">
        <v>0.73199999999999998</v>
      </c>
      <c r="O153" s="113">
        <v>0.67900000000000005</v>
      </c>
      <c r="P153" s="112">
        <v>0.94399999999999995</v>
      </c>
      <c r="Q153" s="112">
        <v>1.1970000000000001</v>
      </c>
      <c r="R153" s="192">
        <v>1</v>
      </c>
      <c r="S153" s="112">
        <v>1.1100000000000001</v>
      </c>
      <c r="T153" s="192">
        <v>1</v>
      </c>
      <c r="U153" s="67"/>
      <c r="V153" s="67"/>
      <c r="W153" s="67" t="s">
        <v>28</v>
      </c>
      <c r="X153" s="67"/>
      <c r="Y153" s="67"/>
    </row>
    <row r="154" spans="1:25" s="54" customFormat="1" ht="12" x14ac:dyDescent="0.3">
      <c r="A154" s="57" t="s">
        <v>181</v>
      </c>
      <c r="B154" s="114"/>
      <c r="C154" s="114"/>
      <c r="D154" s="114"/>
      <c r="E154" s="112">
        <v>0.224</v>
      </c>
      <c r="F154" s="112">
        <v>0.193</v>
      </c>
      <c r="G154" s="112">
        <v>0.23</v>
      </c>
      <c r="H154" s="112">
        <v>0.184</v>
      </c>
      <c r="I154" s="112">
        <v>0.27300000000000002</v>
      </c>
      <c r="J154" s="112">
        <v>0.33500000000000002</v>
      </c>
      <c r="K154" s="112">
        <v>0.26600000000000001</v>
      </c>
      <c r="L154" s="112">
        <v>0.41799999999999998</v>
      </c>
      <c r="M154" s="112">
        <v>0.52100000000000002</v>
      </c>
      <c r="N154" s="112">
        <v>0.57299999999999995</v>
      </c>
      <c r="O154" s="113">
        <v>0.79900000000000004</v>
      </c>
      <c r="P154" s="112">
        <v>1.589</v>
      </c>
      <c r="Q154" s="112">
        <v>2.528</v>
      </c>
      <c r="R154" s="192">
        <v>2.5</v>
      </c>
      <c r="S154" s="112">
        <v>1.6819999999999999</v>
      </c>
      <c r="T154" s="192">
        <v>1.8</v>
      </c>
      <c r="U154" s="67"/>
      <c r="V154" s="67"/>
      <c r="W154" s="67" t="s">
        <v>28</v>
      </c>
      <c r="X154" s="67"/>
      <c r="Y154" s="67"/>
    </row>
    <row r="155" spans="1:25" s="54" customFormat="1" ht="12" x14ac:dyDescent="0.3">
      <c r="A155" s="57" t="s">
        <v>182</v>
      </c>
      <c r="B155" s="114"/>
      <c r="C155" s="114"/>
      <c r="D155" s="114"/>
      <c r="E155" s="112">
        <v>0.308</v>
      </c>
      <c r="F155" s="112">
        <v>0.316</v>
      </c>
      <c r="G155" s="112">
        <v>0.26900000000000002</v>
      </c>
      <c r="H155" s="112">
        <v>0.39400000000000002</v>
      </c>
      <c r="I155" s="112">
        <v>0.45100000000000001</v>
      </c>
      <c r="J155" s="112">
        <v>0.40899999999999997</v>
      </c>
      <c r="K155" s="112">
        <v>0.36599999999999999</v>
      </c>
      <c r="L155" s="112">
        <v>0.34599999999999997</v>
      </c>
      <c r="M155" s="112">
        <v>0.314</v>
      </c>
      <c r="N155" s="112">
        <v>0.49</v>
      </c>
      <c r="O155" s="113">
        <v>0.65400000000000003</v>
      </c>
      <c r="P155" s="112">
        <v>0.77</v>
      </c>
      <c r="Q155" s="112">
        <v>0.996</v>
      </c>
      <c r="R155" s="192">
        <v>1.6</v>
      </c>
      <c r="S155" s="112">
        <v>0.76600000000000001</v>
      </c>
      <c r="T155" s="192">
        <v>1.1000000000000001</v>
      </c>
      <c r="U155" s="67"/>
      <c r="V155" s="67"/>
      <c r="W155" s="67" t="s">
        <v>28</v>
      </c>
      <c r="X155" s="67"/>
      <c r="Y155" s="67" t="s">
        <v>24</v>
      </c>
    </row>
    <row r="156" spans="1:25" s="54" customFormat="1" ht="12" x14ac:dyDescent="0.3">
      <c r="A156" s="57" t="s">
        <v>183</v>
      </c>
      <c r="B156" s="114"/>
      <c r="C156" s="114"/>
      <c r="D156" s="114"/>
      <c r="E156" s="114"/>
      <c r="F156" s="112">
        <v>7.0999999999999994E-2</v>
      </c>
      <c r="G156" s="112">
        <v>5.8999999999999997E-2</v>
      </c>
      <c r="H156" s="112">
        <v>9.4E-2</v>
      </c>
      <c r="I156" s="112">
        <v>0.222</v>
      </c>
      <c r="J156" s="112">
        <v>0.13100000000000001</v>
      </c>
      <c r="K156" s="112">
        <v>8.5999999999999993E-2</v>
      </c>
      <c r="L156" s="112">
        <v>0.122</v>
      </c>
      <c r="M156" s="112">
        <v>0.21299999999999999</v>
      </c>
      <c r="N156" s="112">
        <v>0.104</v>
      </c>
      <c r="O156" s="113">
        <v>0.96399999999999997</v>
      </c>
      <c r="P156" s="112">
        <v>1.724</v>
      </c>
      <c r="Q156" s="112">
        <v>0.83599999999999997</v>
      </c>
      <c r="R156" s="192">
        <v>1.1000000000000001</v>
      </c>
      <c r="S156" s="112">
        <v>1.2</v>
      </c>
      <c r="T156" s="192">
        <v>1.2</v>
      </c>
      <c r="U156" s="67"/>
      <c r="V156" s="67"/>
      <c r="W156" s="67" t="s">
        <v>28</v>
      </c>
      <c r="X156" s="67"/>
      <c r="Y156" s="67"/>
    </row>
    <row r="157" spans="1:25" s="54" customFormat="1" ht="12" x14ac:dyDescent="0.3">
      <c r="A157" s="56" t="s">
        <v>184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200">
        <v>0.2</v>
      </c>
      <c r="S157" s="111"/>
      <c r="T157" s="200">
        <v>0.3</v>
      </c>
      <c r="U157" s="67"/>
      <c r="V157" s="67" t="s">
        <v>26</v>
      </c>
      <c r="W157" s="67"/>
      <c r="X157" s="67"/>
      <c r="Y157" s="67"/>
    </row>
    <row r="158" spans="1:25" s="54" customFormat="1" ht="12" x14ac:dyDescent="0.3">
      <c r="A158" s="56" t="s">
        <v>185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96">
        <v>0.1</v>
      </c>
      <c r="S158" s="111"/>
      <c r="T158" s="200">
        <v>0.1</v>
      </c>
      <c r="U158" s="67" t="s">
        <v>38</v>
      </c>
      <c r="V158" s="67"/>
      <c r="W158" s="67"/>
      <c r="X158" s="67"/>
      <c r="Y158" s="67"/>
    </row>
    <row r="159" spans="1:25" s="54" customFormat="1" ht="12" x14ac:dyDescent="0.3">
      <c r="A159" s="60" t="s">
        <v>186</v>
      </c>
      <c r="B159" s="114"/>
      <c r="C159" s="114"/>
      <c r="D159" s="114"/>
      <c r="E159" s="114"/>
      <c r="F159" s="114"/>
      <c r="G159" s="112">
        <v>0.34599999999999997</v>
      </c>
      <c r="H159" s="112">
        <v>0.27100000000000002</v>
      </c>
      <c r="I159" s="112">
        <v>0.44700000000000001</v>
      </c>
      <c r="J159" s="112">
        <v>0.13600000000000001</v>
      </c>
      <c r="K159" s="112">
        <v>0.122</v>
      </c>
      <c r="L159" s="112">
        <v>0.22700000000000001</v>
      </c>
      <c r="M159" s="112">
        <v>0.316</v>
      </c>
      <c r="N159" s="112">
        <v>0.18</v>
      </c>
      <c r="O159" s="115">
        <v>0.23300000000000001</v>
      </c>
      <c r="P159" s="115">
        <v>0.29699999999999999</v>
      </c>
      <c r="Q159" s="112">
        <v>0.23699999999999999</v>
      </c>
      <c r="R159" s="192">
        <v>0.5</v>
      </c>
      <c r="S159" s="112">
        <v>0.29399999999999998</v>
      </c>
      <c r="T159" s="192">
        <v>0.4</v>
      </c>
      <c r="U159" s="67"/>
      <c r="V159" s="67"/>
      <c r="W159" s="67"/>
      <c r="X159" s="67" t="s">
        <v>42</v>
      </c>
      <c r="Y159" s="67"/>
    </row>
    <row r="160" spans="1:25" s="54" customFormat="1" ht="12" x14ac:dyDescent="0.3">
      <c r="A160" s="56" t="s">
        <v>187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200">
        <v>0.9</v>
      </c>
      <c r="S160" s="111"/>
      <c r="T160" s="200">
        <v>0.9</v>
      </c>
      <c r="U160" s="67"/>
      <c r="V160" s="67" t="s">
        <v>26</v>
      </c>
      <c r="W160" s="67"/>
      <c r="X160" s="67"/>
      <c r="Y160" s="67"/>
    </row>
    <row r="161" spans="1:25" s="54" customFormat="1" ht="12" x14ac:dyDescent="0.3">
      <c r="A161" s="56" t="s">
        <v>188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200">
        <v>0.6</v>
      </c>
      <c r="S161" s="111"/>
      <c r="T161" s="200"/>
      <c r="U161" s="67"/>
      <c r="V161" s="67" t="s">
        <v>26</v>
      </c>
      <c r="W161" s="67"/>
      <c r="X161" s="67"/>
      <c r="Y161" s="67"/>
    </row>
    <row r="162" spans="1:25" s="54" customFormat="1" ht="12" x14ac:dyDescent="0.3">
      <c r="A162" s="60" t="s">
        <v>189</v>
      </c>
      <c r="B162" s="114"/>
      <c r="C162" s="114"/>
      <c r="D162" s="114"/>
      <c r="E162" s="114"/>
      <c r="F162" s="112">
        <v>0.38200000000000001</v>
      </c>
      <c r="G162" s="112">
        <v>0.26500000000000001</v>
      </c>
      <c r="H162" s="112">
        <v>0.25800000000000001</v>
      </c>
      <c r="I162" s="112">
        <v>0.22600000000000001</v>
      </c>
      <c r="J162" s="112">
        <v>0.32600000000000001</v>
      </c>
      <c r="K162" s="112">
        <v>0.55600000000000005</v>
      </c>
      <c r="L162" s="112">
        <v>0.68500000000000005</v>
      </c>
      <c r="M162" s="112">
        <v>0.40400000000000003</v>
      </c>
      <c r="N162" s="112">
        <v>0.8</v>
      </c>
      <c r="O162" s="115">
        <v>0.81499999999999995</v>
      </c>
      <c r="P162" s="115">
        <v>1.339</v>
      </c>
      <c r="Q162" s="112">
        <v>1.667</v>
      </c>
      <c r="R162" s="192">
        <v>2.2999999999999998</v>
      </c>
      <c r="S162" s="112">
        <v>1.6619999999999999</v>
      </c>
      <c r="T162" s="192">
        <v>2</v>
      </c>
      <c r="U162" s="67" t="s">
        <v>38</v>
      </c>
      <c r="V162" s="67"/>
      <c r="W162" s="67"/>
      <c r="X162" s="67" t="s">
        <v>42</v>
      </c>
      <c r="Y162" s="67"/>
    </row>
    <row r="163" spans="1:25" s="54" customFormat="1" ht="12" x14ac:dyDescent="0.3">
      <c r="A163" s="56" t="s">
        <v>190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200">
        <v>0.1</v>
      </c>
      <c r="S163" s="111"/>
      <c r="T163" s="200">
        <v>0.1</v>
      </c>
      <c r="U163" s="67"/>
      <c r="V163" s="67" t="s">
        <v>26</v>
      </c>
      <c r="W163" s="67"/>
      <c r="X163" s="67"/>
      <c r="Y163" s="67"/>
    </row>
    <row r="164" spans="1:25" s="54" customFormat="1" ht="12" x14ac:dyDescent="0.3">
      <c r="A164" s="175" t="s">
        <v>191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200">
        <v>2.9</v>
      </c>
      <c r="S164" s="111"/>
      <c r="T164" s="200">
        <v>2.2000000000000002</v>
      </c>
      <c r="U164" s="67"/>
      <c r="V164" s="67" t="s">
        <v>26</v>
      </c>
      <c r="W164" s="67"/>
      <c r="X164" s="67"/>
      <c r="Y164" s="67"/>
    </row>
    <row r="165" spans="1:25" s="54" customFormat="1" ht="12" x14ac:dyDescent="0.3">
      <c r="A165" s="102" t="s">
        <v>192</v>
      </c>
      <c r="B165" s="114"/>
      <c r="C165" s="114"/>
      <c r="D165" s="114"/>
      <c r="E165" s="114"/>
      <c r="F165" s="114"/>
      <c r="G165" s="114"/>
      <c r="H165" s="114"/>
      <c r="I165" s="114"/>
      <c r="J165" s="112">
        <v>5.6859999999999999</v>
      </c>
      <c r="K165" s="112">
        <v>4.3330000000000002</v>
      </c>
      <c r="L165" s="112">
        <v>4.492</v>
      </c>
      <c r="M165" s="112">
        <v>6.0140000000000002</v>
      </c>
      <c r="N165" s="112">
        <v>6.9080000000000004</v>
      </c>
      <c r="O165" s="113">
        <v>7.4909999999999997</v>
      </c>
      <c r="P165" s="112">
        <v>8.4489999999999998</v>
      </c>
      <c r="Q165" s="112">
        <v>7.923</v>
      </c>
      <c r="R165" s="192">
        <v>7.5</v>
      </c>
      <c r="S165" s="112">
        <v>8.6059999999999999</v>
      </c>
      <c r="T165" s="192">
        <v>8.4</v>
      </c>
      <c r="U165" s="67"/>
      <c r="V165" s="67"/>
      <c r="W165" s="67" t="s">
        <v>28</v>
      </c>
      <c r="X165" s="67"/>
      <c r="Y165" s="67" t="s">
        <v>24</v>
      </c>
    </row>
    <row r="166" spans="1:25" s="54" customFormat="1" ht="12" x14ac:dyDescent="0.3">
      <c r="A166" s="109" t="s">
        <v>193</v>
      </c>
      <c r="B166" s="114"/>
      <c r="C166" s="114"/>
      <c r="D166" s="114"/>
      <c r="E166" s="114"/>
      <c r="F166" s="114"/>
      <c r="G166" s="114"/>
      <c r="H166" s="114"/>
      <c r="I166" s="114"/>
      <c r="J166" s="112">
        <v>1.2729999999999999</v>
      </c>
      <c r="K166" s="112">
        <v>2.044</v>
      </c>
      <c r="L166" s="112">
        <v>1.4379999999999999</v>
      </c>
      <c r="M166" s="112">
        <v>1.9039999999999999</v>
      </c>
      <c r="N166" s="112">
        <v>2.7589999999999999</v>
      </c>
      <c r="O166" s="113">
        <v>3.6389999999999998</v>
      </c>
      <c r="P166" s="112">
        <v>7.8479999999999999</v>
      </c>
      <c r="Q166" s="112">
        <v>6.7389999999999999</v>
      </c>
      <c r="R166" s="192">
        <v>7.4</v>
      </c>
      <c r="S166" s="112">
        <v>6.4669999999999996</v>
      </c>
      <c r="T166" s="192">
        <v>7.2</v>
      </c>
      <c r="U166" s="67"/>
      <c r="V166" s="67"/>
      <c r="W166" s="67" t="s">
        <v>28</v>
      </c>
      <c r="X166" s="67"/>
      <c r="Y166" s="67" t="s">
        <v>24</v>
      </c>
    </row>
    <row r="167" spans="1:25" s="54" customFormat="1" ht="12" x14ac:dyDescent="0.3">
      <c r="A167" s="56" t="s">
        <v>194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96">
        <v>0.2</v>
      </c>
      <c r="S167" s="111"/>
      <c r="T167" s="200">
        <v>0.2</v>
      </c>
      <c r="U167" s="67" t="s">
        <v>38</v>
      </c>
      <c r="V167" s="67"/>
      <c r="W167" s="67"/>
      <c r="X167" s="67"/>
      <c r="Y167" s="67"/>
    </row>
    <row r="168" spans="1:25" s="54" customFormat="1" ht="12" x14ac:dyDescent="0.3">
      <c r="A168" s="56" t="s">
        <v>195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200">
        <v>0.4</v>
      </c>
      <c r="S168" s="111"/>
      <c r="T168" s="200">
        <v>0.4</v>
      </c>
      <c r="U168" s="67"/>
      <c r="V168" s="67" t="s">
        <v>26</v>
      </c>
      <c r="W168" s="67"/>
      <c r="X168" s="67"/>
      <c r="Y168" s="67"/>
    </row>
    <row r="169" spans="1:25" s="54" customFormat="1" ht="12" x14ac:dyDescent="0.3">
      <c r="A169" s="56" t="s">
        <v>196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200">
        <v>2.8</v>
      </c>
      <c r="S169" s="111"/>
      <c r="T169" s="200">
        <v>2.7</v>
      </c>
      <c r="U169" s="67"/>
      <c r="V169" s="67" t="s">
        <v>26</v>
      </c>
      <c r="W169" s="67"/>
      <c r="X169" s="67"/>
      <c r="Y169" s="67" t="s">
        <v>24</v>
      </c>
    </row>
    <row r="170" spans="1:25" s="54" customFormat="1" ht="12" x14ac:dyDescent="0.3">
      <c r="A170" s="56" t="s">
        <v>197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200">
        <v>8.3000000000000007</v>
      </c>
      <c r="S170" s="111"/>
      <c r="T170" s="200"/>
      <c r="U170" s="67"/>
      <c r="V170" s="67" t="s">
        <v>26</v>
      </c>
      <c r="W170" s="67"/>
      <c r="X170" s="67"/>
      <c r="Y170" s="67" t="s">
        <v>24</v>
      </c>
    </row>
    <row r="171" spans="1:25" s="54" customFormat="1" ht="12" x14ac:dyDescent="0.3">
      <c r="A171" s="56" t="s">
        <v>198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200">
        <v>1.6</v>
      </c>
      <c r="S171" s="111"/>
      <c r="T171" s="200">
        <v>1.7</v>
      </c>
      <c r="U171" s="67"/>
      <c r="V171" s="67" t="s">
        <v>26</v>
      </c>
      <c r="W171" s="67"/>
      <c r="X171" s="67"/>
      <c r="Y171" s="67" t="s">
        <v>24</v>
      </c>
    </row>
    <row r="172" spans="1:25" s="54" customFormat="1" ht="12" x14ac:dyDescent="0.3">
      <c r="A172" s="57" t="s">
        <v>199</v>
      </c>
      <c r="B172" s="112">
        <v>0.56200000000000006</v>
      </c>
      <c r="C172" s="112">
        <v>0.61099999999999999</v>
      </c>
      <c r="D172" s="112">
        <v>0.76800000000000002</v>
      </c>
      <c r="E172" s="112">
        <v>0.85399999999999998</v>
      </c>
      <c r="F172" s="112">
        <v>0.67500000000000004</v>
      </c>
      <c r="G172" s="112">
        <v>0.65500000000000003</v>
      </c>
      <c r="H172" s="112">
        <v>1.071</v>
      </c>
      <c r="I172" s="112">
        <v>0.68200000000000005</v>
      </c>
      <c r="J172" s="112">
        <v>1.016</v>
      </c>
      <c r="K172" s="112">
        <v>1.0620000000000001</v>
      </c>
      <c r="L172" s="112">
        <v>1.3540000000000001</v>
      </c>
      <c r="M172" s="112">
        <v>1.131</v>
      </c>
      <c r="N172" s="112">
        <v>0.92900000000000005</v>
      </c>
      <c r="O172" s="113">
        <v>0.77500000000000002</v>
      </c>
      <c r="P172" s="112">
        <v>1.04</v>
      </c>
      <c r="Q172" s="112">
        <v>1.595</v>
      </c>
      <c r="R172" s="192">
        <v>1.2</v>
      </c>
      <c r="S172" s="112">
        <v>1.351</v>
      </c>
      <c r="T172" s="192">
        <v>1.2</v>
      </c>
      <c r="U172" s="67"/>
      <c r="V172" s="67"/>
      <c r="W172" s="67" t="s">
        <v>28</v>
      </c>
      <c r="X172" s="67"/>
      <c r="Y172" s="67"/>
    </row>
    <row r="173" spans="1:25" s="54" customFormat="1" ht="12" x14ac:dyDescent="0.3">
      <c r="A173" s="56" t="s">
        <v>200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200">
        <v>2.2999999999999998</v>
      </c>
      <c r="S173" s="111"/>
      <c r="T173" s="200">
        <v>2.2999999999999998</v>
      </c>
      <c r="U173" s="67"/>
      <c r="V173" s="67" t="s">
        <v>26</v>
      </c>
      <c r="W173" s="67"/>
      <c r="X173" s="67"/>
      <c r="Y173" s="67" t="s">
        <v>24</v>
      </c>
    </row>
    <row r="174" spans="1:25" s="54" customFormat="1" ht="12" x14ac:dyDescent="0.3">
      <c r="A174" s="56" t="s">
        <v>201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96">
        <v>0.8</v>
      </c>
      <c r="S174" s="111"/>
      <c r="T174" s="200">
        <v>0.9</v>
      </c>
      <c r="U174" s="67" t="s">
        <v>38</v>
      </c>
      <c r="V174" s="67"/>
      <c r="W174" s="67"/>
      <c r="X174" s="67"/>
      <c r="Y174" s="67" t="s">
        <v>24</v>
      </c>
    </row>
    <row r="175" spans="1:25" s="54" customFormat="1" ht="12" x14ac:dyDescent="0.3">
      <c r="A175" s="57" t="s">
        <v>202</v>
      </c>
      <c r="B175" s="114"/>
      <c r="C175" s="114"/>
      <c r="D175" s="112">
        <v>0.91900000000000004</v>
      </c>
      <c r="E175" s="112">
        <v>1.032</v>
      </c>
      <c r="F175" s="112">
        <v>0.47899999999999998</v>
      </c>
      <c r="G175" s="112">
        <v>0.44400000000000001</v>
      </c>
      <c r="H175" s="112">
        <v>0.41599999999999998</v>
      </c>
      <c r="I175" s="112">
        <v>0.5</v>
      </c>
      <c r="J175" s="112">
        <v>0.65400000000000003</v>
      </c>
      <c r="K175" s="112">
        <v>0.34599999999999997</v>
      </c>
      <c r="L175" s="112">
        <v>0.439</v>
      </c>
      <c r="M175" s="112">
        <v>0.41699999999999998</v>
      </c>
      <c r="N175" s="112">
        <v>0.35</v>
      </c>
      <c r="O175" s="113">
        <v>0.83099999999999996</v>
      </c>
      <c r="P175" s="112">
        <v>0.65500000000000003</v>
      </c>
      <c r="Q175" s="112">
        <v>0.93500000000000005</v>
      </c>
      <c r="R175" s="192">
        <v>0.7</v>
      </c>
      <c r="S175" s="112">
        <v>0.72399999999999998</v>
      </c>
      <c r="T175" s="192">
        <v>0.7</v>
      </c>
      <c r="U175" s="67"/>
      <c r="V175" s="67"/>
      <c r="W175" s="67" t="s">
        <v>28</v>
      </c>
      <c r="X175" s="67"/>
      <c r="Y175" s="67" t="s">
        <v>24</v>
      </c>
    </row>
    <row r="176" spans="1:25" s="54" customFormat="1" ht="12" x14ac:dyDescent="0.3">
      <c r="A176" s="57" t="s">
        <v>203</v>
      </c>
      <c r="B176" s="114"/>
      <c r="C176" s="114"/>
      <c r="D176" s="114" t="s">
        <v>97</v>
      </c>
      <c r="E176" s="114" t="s">
        <v>97</v>
      </c>
      <c r="F176" s="114" t="s">
        <v>97</v>
      </c>
      <c r="G176" s="114" t="s">
        <v>97</v>
      </c>
      <c r="H176" s="114" t="s">
        <v>97</v>
      </c>
      <c r="I176" s="114" t="s">
        <v>97</v>
      </c>
      <c r="J176" s="114" t="s">
        <v>97</v>
      </c>
      <c r="K176" s="114" t="s">
        <v>97</v>
      </c>
      <c r="L176" s="112">
        <v>1.0269999999999999</v>
      </c>
      <c r="M176" s="112">
        <v>1.425</v>
      </c>
      <c r="N176" s="112">
        <v>1.512</v>
      </c>
      <c r="O176" s="113">
        <v>1.216</v>
      </c>
      <c r="P176" s="112">
        <v>1.554</v>
      </c>
      <c r="Q176" s="112">
        <v>1.9770000000000001</v>
      </c>
      <c r="R176" s="192">
        <v>2.2999999999999998</v>
      </c>
      <c r="S176" s="112">
        <v>2.298</v>
      </c>
      <c r="T176" s="192">
        <v>2.2999999999999998</v>
      </c>
      <c r="U176" s="67"/>
      <c r="V176" s="67"/>
      <c r="W176" s="67" t="s">
        <v>28</v>
      </c>
      <c r="X176" s="67"/>
      <c r="Y176" s="67" t="s">
        <v>24</v>
      </c>
    </row>
    <row r="177" spans="1:25" s="54" customFormat="1" ht="12" x14ac:dyDescent="0.3">
      <c r="A177" s="56" t="s">
        <v>204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200">
        <v>1.5</v>
      </c>
      <c r="S177" s="111"/>
      <c r="T177" s="200">
        <v>1.4</v>
      </c>
      <c r="U177" s="67"/>
      <c r="V177" s="67" t="s">
        <v>26</v>
      </c>
      <c r="W177" s="67"/>
      <c r="X177" s="67"/>
      <c r="Y177" s="67" t="s">
        <v>24</v>
      </c>
    </row>
    <row r="178" spans="1:25" s="54" customFormat="1" ht="12" x14ac:dyDescent="0.3">
      <c r="A178" s="56" t="s">
        <v>205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200">
        <v>0.3</v>
      </c>
      <c r="S178" s="111"/>
      <c r="T178" s="200">
        <v>0.3</v>
      </c>
      <c r="U178" s="67"/>
      <c r="V178" s="67" t="s">
        <v>26</v>
      </c>
      <c r="W178" s="67"/>
      <c r="X178" s="67"/>
      <c r="Y178" s="67" t="s">
        <v>24</v>
      </c>
    </row>
    <row r="179" spans="1:25" s="54" customFormat="1" ht="12" x14ac:dyDescent="0.3">
      <c r="A179" s="56" t="s">
        <v>206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200">
        <v>1.7</v>
      </c>
      <c r="S179" s="111"/>
      <c r="T179" s="200">
        <v>1.5</v>
      </c>
      <c r="U179" s="67"/>
      <c r="V179" s="67" t="s">
        <v>26</v>
      </c>
      <c r="W179" s="67"/>
      <c r="X179" s="67"/>
      <c r="Y179" s="67" t="s">
        <v>24</v>
      </c>
    </row>
    <row r="180" spans="1:25" s="54" customFormat="1" ht="12" x14ac:dyDescent="0.3">
      <c r="A180" s="57" t="s">
        <v>207</v>
      </c>
      <c r="B180" s="114"/>
      <c r="C180" s="114"/>
      <c r="D180" s="114" t="s">
        <v>97</v>
      </c>
      <c r="E180" s="114" t="s">
        <v>97</v>
      </c>
      <c r="F180" s="114" t="s">
        <v>97</v>
      </c>
      <c r="G180" s="114" t="s">
        <v>97</v>
      </c>
      <c r="H180" s="114" t="s">
        <v>97</v>
      </c>
      <c r="I180" s="114" t="s">
        <v>97</v>
      </c>
      <c r="J180" s="114" t="s">
        <v>97</v>
      </c>
      <c r="K180" s="114" t="s">
        <v>97</v>
      </c>
      <c r="L180" s="112">
        <v>0.47499999999999998</v>
      </c>
      <c r="M180" s="112">
        <v>0.69599999999999995</v>
      </c>
      <c r="N180" s="112">
        <v>0.78800000000000003</v>
      </c>
      <c r="O180" s="113">
        <v>0.98499999999999999</v>
      </c>
      <c r="P180" s="112">
        <v>1.2290000000000001</v>
      </c>
      <c r="Q180" s="112">
        <v>1.4670000000000001</v>
      </c>
      <c r="R180" s="192">
        <v>2</v>
      </c>
      <c r="S180" s="112">
        <v>1.6819999999999999</v>
      </c>
      <c r="T180" s="192">
        <v>2</v>
      </c>
      <c r="U180" s="67"/>
      <c r="V180" s="67"/>
      <c r="W180" s="67" t="s">
        <v>28</v>
      </c>
      <c r="X180" s="67"/>
      <c r="Y180" s="67" t="s">
        <v>24</v>
      </c>
    </row>
    <row r="181" spans="1:25" s="54" customFormat="1" ht="12" x14ac:dyDescent="0.3">
      <c r="A181" s="57" t="s">
        <v>208</v>
      </c>
      <c r="B181" s="114"/>
      <c r="C181" s="114"/>
      <c r="D181" s="114" t="s">
        <v>97</v>
      </c>
      <c r="E181" s="114" t="s">
        <v>97</v>
      </c>
      <c r="F181" s="114" t="s">
        <v>97</v>
      </c>
      <c r="G181" s="114" t="s">
        <v>97</v>
      </c>
      <c r="H181" s="114" t="s">
        <v>97</v>
      </c>
      <c r="I181" s="114" t="s">
        <v>97</v>
      </c>
      <c r="J181" s="114" t="s">
        <v>97</v>
      </c>
      <c r="K181" s="114" t="s">
        <v>97</v>
      </c>
      <c r="L181" s="112">
        <v>0.44800000000000001</v>
      </c>
      <c r="M181" s="112">
        <v>0.76400000000000001</v>
      </c>
      <c r="N181" s="112">
        <v>0.504</v>
      </c>
      <c r="O181" s="113">
        <v>0.69</v>
      </c>
      <c r="P181" s="112">
        <v>0.93799999999999994</v>
      </c>
      <c r="Q181" s="112">
        <v>1.3109999999999999</v>
      </c>
      <c r="R181" s="192">
        <v>2.2000000000000002</v>
      </c>
      <c r="S181" s="112">
        <v>1.2929999999999999</v>
      </c>
      <c r="T181" s="192">
        <v>1.9</v>
      </c>
      <c r="U181" s="67"/>
      <c r="V181" s="67"/>
      <c r="W181" s="67" t="s">
        <v>28</v>
      </c>
      <c r="X181" s="67"/>
      <c r="Y181" s="67" t="s">
        <v>24</v>
      </c>
    </row>
    <row r="182" spans="1:25" s="54" customFormat="1" ht="12" x14ac:dyDescent="0.3">
      <c r="A182" s="56" t="s">
        <v>209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200">
        <v>0.8</v>
      </c>
      <c r="S182" s="111"/>
      <c r="T182" s="200">
        <v>0.8</v>
      </c>
      <c r="U182" s="67"/>
      <c r="V182" s="67" t="s">
        <v>26</v>
      </c>
      <c r="W182" s="67"/>
      <c r="X182" s="67"/>
      <c r="Y182" s="67" t="s">
        <v>24</v>
      </c>
    </row>
    <row r="183" spans="1:25" s="54" customFormat="1" ht="12" x14ac:dyDescent="0.3">
      <c r="A183" s="57" t="s">
        <v>210</v>
      </c>
      <c r="B183" s="114"/>
      <c r="C183" s="114"/>
      <c r="D183" s="114" t="s">
        <v>97</v>
      </c>
      <c r="E183" s="114" t="s">
        <v>97</v>
      </c>
      <c r="F183" s="114" t="s">
        <v>97</v>
      </c>
      <c r="G183" s="114" t="s">
        <v>97</v>
      </c>
      <c r="H183" s="114" t="s">
        <v>97</v>
      </c>
      <c r="I183" s="114" t="s">
        <v>97</v>
      </c>
      <c r="J183" s="114" t="s">
        <v>97</v>
      </c>
      <c r="K183" s="114" t="s">
        <v>97</v>
      </c>
      <c r="L183" s="112">
        <v>0.68200000000000005</v>
      </c>
      <c r="M183" s="112">
        <v>0.83099999999999996</v>
      </c>
      <c r="N183" s="112">
        <v>0.72599999999999998</v>
      </c>
      <c r="O183" s="113">
        <v>0.77300000000000002</v>
      </c>
      <c r="P183" s="112">
        <v>0.96299999999999997</v>
      </c>
      <c r="Q183" s="112">
        <v>0.97899999999999998</v>
      </c>
      <c r="R183" s="192">
        <v>1.7</v>
      </c>
      <c r="S183" s="112">
        <v>1.08</v>
      </c>
      <c r="T183" s="192">
        <v>1.2</v>
      </c>
      <c r="U183" s="67"/>
      <c r="V183" s="67"/>
      <c r="W183" s="67" t="s">
        <v>28</v>
      </c>
      <c r="X183" s="67"/>
      <c r="Y183" s="67" t="s">
        <v>24</v>
      </c>
    </row>
    <row r="184" spans="1:25" s="54" customFormat="1" ht="12" x14ac:dyDescent="0.3">
      <c r="A184" s="57" t="s">
        <v>211</v>
      </c>
      <c r="B184" s="114"/>
      <c r="C184" s="114"/>
      <c r="D184" s="114" t="s">
        <v>97</v>
      </c>
      <c r="E184" s="114" t="s">
        <v>97</v>
      </c>
      <c r="F184" s="114" t="s">
        <v>97</v>
      </c>
      <c r="G184" s="114" t="s">
        <v>97</v>
      </c>
      <c r="H184" s="114" t="s">
        <v>97</v>
      </c>
      <c r="I184" s="114" t="s">
        <v>97</v>
      </c>
      <c r="J184" s="114" t="s">
        <v>97</v>
      </c>
      <c r="K184" s="114" t="s">
        <v>97</v>
      </c>
      <c r="L184" s="112">
        <v>0.29399999999999998</v>
      </c>
      <c r="M184" s="112">
        <v>0.48399999999999999</v>
      </c>
      <c r="N184" s="112">
        <v>1.2210000000000001</v>
      </c>
      <c r="O184" s="113">
        <v>1.204</v>
      </c>
      <c r="P184" s="112">
        <v>2.1989999999999998</v>
      </c>
      <c r="Q184" s="112">
        <v>2.1230000000000002</v>
      </c>
      <c r="R184" s="192">
        <v>2.1</v>
      </c>
      <c r="S184" s="112">
        <v>2.0169999999999999</v>
      </c>
      <c r="T184" s="192">
        <v>2.1</v>
      </c>
      <c r="U184" s="67"/>
      <c r="V184" s="67"/>
      <c r="W184" s="67" t="s">
        <v>28</v>
      </c>
      <c r="X184" s="67"/>
      <c r="Y184" s="67" t="s">
        <v>24</v>
      </c>
    </row>
    <row r="185" spans="1:25" s="54" customFormat="1" ht="12" x14ac:dyDescent="0.3">
      <c r="A185" s="56" t="s">
        <v>212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200">
        <v>0.5</v>
      </c>
      <c r="S185" s="111"/>
      <c r="T185" s="200">
        <v>0.4</v>
      </c>
      <c r="U185" s="67"/>
      <c r="V185" s="67" t="s">
        <v>26</v>
      </c>
      <c r="W185" s="67"/>
      <c r="X185" s="67"/>
      <c r="Y185" s="67" t="s">
        <v>24</v>
      </c>
    </row>
    <row r="186" spans="1:25" s="54" customFormat="1" ht="12" x14ac:dyDescent="0.3">
      <c r="A186" s="57" t="s">
        <v>213</v>
      </c>
      <c r="B186" s="114"/>
      <c r="C186" s="114"/>
      <c r="D186" s="114" t="s">
        <v>97</v>
      </c>
      <c r="E186" s="114" t="s">
        <v>97</v>
      </c>
      <c r="F186" s="114" t="s">
        <v>97</v>
      </c>
      <c r="G186" s="114" t="s">
        <v>97</v>
      </c>
      <c r="H186" s="114" t="s">
        <v>97</v>
      </c>
      <c r="I186" s="114" t="s">
        <v>97</v>
      </c>
      <c r="J186" s="114" t="s">
        <v>97</v>
      </c>
      <c r="K186" s="114" t="s">
        <v>97</v>
      </c>
      <c r="L186" s="112">
        <v>0.745</v>
      </c>
      <c r="M186" s="112">
        <v>0.755</v>
      </c>
      <c r="N186" s="112">
        <v>1.0049999999999999</v>
      </c>
      <c r="O186" s="113">
        <v>0.96299999999999997</v>
      </c>
      <c r="P186" s="112">
        <v>1.0669999999999999</v>
      </c>
      <c r="Q186" s="112">
        <v>1.361</v>
      </c>
      <c r="R186" s="192">
        <v>1.9</v>
      </c>
      <c r="S186" s="112">
        <v>1.35</v>
      </c>
      <c r="T186" s="192">
        <v>1.4</v>
      </c>
      <c r="U186" s="67"/>
      <c r="V186" s="67"/>
      <c r="W186" s="67" t="s">
        <v>28</v>
      </c>
      <c r="X186" s="67"/>
      <c r="Y186" s="67" t="s">
        <v>24</v>
      </c>
    </row>
    <row r="187" spans="1:25" s="54" customFormat="1" ht="12" x14ac:dyDescent="0.3">
      <c r="A187" s="56" t="s">
        <v>214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200">
        <v>0.5</v>
      </c>
      <c r="S187" s="111"/>
      <c r="T187" s="200">
        <v>0.4</v>
      </c>
      <c r="U187" s="67"/>
      <c r="V187" s="67" t="s">
        <v>26</v>
      </c>
      <c r="W187" s="67"/>
      <c r="X187" s="67"/>
      <c r="Y187" s="67" t="s">
        <v>24</v>
      </c>
    </row>
    <row r="188" spans="1:25" s="54" customFormat="1" ht="12" x14ac:dyDescent="0.3">
      <c r="A188" s="56" t="s">
        <v>215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200">
        <v>1</v>
      </c>
      <c r="S188" s="111"/>
      <c r="T188" s="200">
        <v>0.7</v>
      </c>
      <c r="U188" s="67"/>
      <c r="V188" s="67" t="s">
        <v>26</v>
      </c>
      <c r="W188" s="67"/>
      <c r="X188" s="67"/>
      <c r="Y188" s="67"/>
    </row>
    <row r="189" spans="1:25" s="54" customFormat="1" ht="12" x14ac:dyDescent="0.3">
      <c r="A189" s="56" t="s">
        <v>216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96">
        <v>0.1</v>
      </c>
      <c r="S189" s="111"/>
      <c r="T189" s="200">
        <v>0.1</v>
      </c>
      <c r="U189" s="67" t="s">
        <v>38</v>
      </c>
      <c r="V189" s="67"/>
      <c r="W189" s="67"/>
      <c r="X189" s="67"/>
      <c r="Y189" s="67"/>
    </row>
    <row r="190" spans="1:25" s="54" customFormat="1" ht="12" x14ac:dyDescent="0.3">
      <c r="A190" s="102" t="s">
        <v>217</v>
      </c>
      <c r="B190" s="112">
        <v>0.375</v>
      </c>
      <c r="C190" s="112">
        <v>0.56499999999999995</v>
      </c>
      <c r="D190" s="112">
        <v>0.55000000000000004</v>
      </c>
      <c r="E190" s="112">
        <v>0.59099999999999997</v>
      </c>
      <c r="F190" s="112">
        <v>1.1599999999999999</v>
      </c>
      <c r="G190" s="112">
        <v>1.6</v>
      </c>
      <c r="H190" s="112">
        <v>0.69599999999999995</v>
      </c>
      <c r="I190" s="112">
        <v>0.41699999999999998</v>
      </c>
      <c r="J190" s="112">
        <v>0.52</v>
      </c>
      <c r="K190" s="112">
        <v>0.45800000000000002</v>
      </c>
      <c r="L190" s="112">
        <v>0.45800000000000002</v>
      </c>
      <c r="M190" s="112">
        <v>0.48</v>
      </c>
      <c r="N190" s="112">
        <v>0.82599999999999996</v>
      </c>
      <c r="O190" s="113">
        <v>1</v>
      </c>
      <c r="P190" s="112">
        <v>1.7589999999999999</v>
      </c>
      <c r="Q190" s="112">
        <v>1.3240000000000001</v>
      </c>
      <c r="R190" s="192">
        <v>0.9</v>
      </c>
      <c r="S190" s="112">
        <v>1.464</v>
      </c>
      <c r="T190" s="192">
        <v>0.9</v>
      </c>
      <c r="U190" s="67"/>
      <c r="V190" s="67"/>
      <c r="W190" s="67" t="s">
        <v>28</v>
      </c>
      <c r="X190" s="67"/>
      <c r="Y190" s="67"/>
    </row>
    <row r="191" spans="1:25" s="54" customFormat="1" ht="12" x14ac:dyDescent="0.3">
      <c r="A191" s="102" t="s">
        <v>217</v>
      </c>
      <c r="B191" s="112">
        <v>0.375</v>
      </c>
      <c r="C191" s="112">
        <v>0.56499999999999995</v>
      </c>
      <c r="D191" s="112">
        <v>0.55000000000000004</v>
      </c>
      <c r="E191" s="112">
        <v>0.59099999999999997</v>
      </c>
      <c r="F191" s="112">
        <v>1.1599999999999999</v>
      </c>
      <c r="G191" s="112">
        <v>1.6</v>
      </c>
      <c r="H191" s="112">
        <v>0.69599999999999995</v>
      </c>
      <c r="I191" s="112">
        <v>0.41699999999999998</v>
      </c>
      <c r="J191" s="112">
        <v>0.52</v>
      </c>
      <c r="K191" s="112">
        <v>0.45800000000000002</v>
      </c>
      <c r="L191" s="112">
        <v>0.45800000000000002</v>
      </c>
      <c r="M191" s="112">
        <v>0.48</v>
      </c>
      <c r="N191" s="112">
        <v>0.82599999999999996</v>
      </c>
      <c r="O191" s="113">
        <v>1</v>
      </c>
      <c r="P191" s="112">
        <v>1.7589999999999999</v>
      </c>
      <c r="Q191" s="112">
        <v>1.3240000000000001</v>
      </c>
      <c r="R191" s="192">
        <v>0.9</v>
      </c>
      <c r="S191" s="112">
        <v>1.464</v>
      </c>
      <c r="T191" s="192">
        <v>0.9</v>
      </c>
      <c r="U191" s="67" t="s">
        <v>38</v>
      </c>
      <c r="V191" s="67"/>
      <c r="W191" s="67"/>
      <c r="X191" s="67" t="s">
        <v>42</v>
      </c>
      <c r="Y191" s="67"/>
    </row>
    <row r="192" spans="1:25" s="54" customFormat="1" ht="12" x14ac:dyDescent="0.3">
      <c r="A192" s="56" t="s">
        <v>218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200"/>
      <c r="S192" s="111"/>
      <c r="T192" s="200"/>
      <c r="U192" s="67"/>
      <c r="V192" s="67" t="s">
        <v>26</v>
      </c>
      <c r="W192" s="67"/>
      <c r="X192" s="67"/>
      <c r="Y192" s="67"/>
    </row>
    <row r="193" spans="1:25" s="54" customFormat="1" ht="12" x14ac:dyDescent="0.3">
      <c r="A193" s="56" t="s">
        <v>219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200">
        <v>1.8</v>
      </c>
      <c r="S193" s="111"/>
      <c r="T193" s="200">
        <v>2.8</v>
      </c>
      <c r="U193" s="67"/>
      <c r="V193" s="67" t="s">
        <v>26</v>
      </c>
      <c r="W193" s="67"/>
      <c r="X193" s="67"/>
      <c r="Y193" s="67" t="s">
        <v>24</v>
      </c>
    </row>
    <row r="194" spans="1:25" s="54" customFormat="1" ht="12" x14ac:dyDescent="0.3">
      <c r="A194" s="60" t="s">
        <v>220</v>
      </c>
      <c r="B194" s="114"/>
      <c r="C194" s="114"/>
      <c r="D194" s="114"/>
      <c r="E194" s="114"/>
      <c r="F194" s="112">
        <v>5.1999999999999998E-2</v>
      </c>
      <c r="G194" s="112">
        <v>0.13800000000000001</v>
      </c>
      <c r="H194" s="112">
        <v>0.17599999999999999</v>
      </c>
      <c r="I194" s="112">
        <v>9.1999999999999998E-2</v>
      </c>
      <c r="J194" s="112">
        <v>6.7000000000000004E-2</v>
      </c>
      <c r="K194" s="112">
        <v>9.2999999999999999E-2</v>
      </c>
      <c r="L194" s="112">
        <v>0.20499999999999999</v>
      </c>
      <c r="M194" s="112">
        <v>0.25</v>
      </c>
      <c r="N194" s="112">
        <v>0.34699999999999998</v>
      </c>
      <c r="O194" s="115">
        <v>0.16300000000000001</v>
      </c>
      <c r="P194" s="115">
        <v>0.38600000000000001</v>
      </c>
      <c r="Q194" s="112">
        <v>0.4</v>
      </c>
      <c r="R194" s="192">
        <v>0.3</v>
      </c>
      <c r="S194" s="112">
        <v>0.48699999999999999</v>
      </c>
      <c r="T194" s="192">
        <v>0.4</v>
      </c>
      <c r="U194" s="67" t="s">
        <v>38</v>
      </c>
      <c r="V194" s="67"/>
      <c r="W194" s="67"/>
      <c r="X194" s="67" t="s">
        <v>42</v>
      </c>
      <c r="Y194" s="67"/>
    </row>
    <row r="195" spans="1:25" s="54" customFormat="1" ht="12" x14ac:dyDescent="0.3">
      <c r="A195" s="57" t="s">
        <v>221</v>
      </c>
      <c r="B195" s="112">
        <v>0.20899999999999999</v>
      </c>
      <c r="C195" s="112">
        <v>0.154</v>
      </c>
      <c r="D195" s="112">
        <v>0.27300000000000002</v>
      </c>
      <c r="E195" s="112">
        <v>0.29499999999999998</v>
      </c>
      <c r="F195" s="112">
        <v>0.315</v>
      </c>
      <c r="G195" s="112">
        <v>0.214</v>
      </c>
      <c r="H195" s="112">
        <v>0.27400000000000002</v>
      </c>
      <c r="I195" s="112">
        <v>0.17599999999999999</v>
      </c>
      <c r="J195" s="112">
        <v>0.28699999999999998</v>
      </c>
      <c r="K195" s="112">
        <v>0.245</v>
      </c>
      <c r="L195" s="112">
        <v>0.216</v>
      </c>
      <c r="M195" s="112">
        <v>0.38400000000000001</v>
      </c>
      <c r="N195" s="112">
        <v>0.39800000000000002</v>
      </c>
      <c r="O195" s="113">
        <v>0.315</v>
      </c>
      <c r="P195" s="112">
        <v>0.26600000000000001</v>
      </c>
      <c r="Q195" s="112">
        <v>0.42899999999999999</v>
      </c>
      <c r="R195" s="192">
        <v>0.6</v>
      </c>
      <c r="S195" s="112">
        <v>0.436</v>
      </c>
      <c r="T195" s="192">
        <v>0.5</v>
      </c>
      <c r="U195" s="67"/>
      <c r="V195" s="67"/>
      <c r="W195" s="67" t="s">
        <v>28</v>
      </c>
      <c r="X195" s="67"/>
      <c r="Y195" s="67"/>
    </row>
    <row r="196" spans="1:25" s="54" customFormat="1" ht="12" x14ac:dyDescent="0.3">
      <c r="A196" s="63" t="s">
        <v>222</v>
      </c>
      <c r="B196" s="114"/>
      <c r="C196" s="114"/>
      <c r="D196" s="114"/>
      <c r="E196" s="112">
        <v>0.14299999999999999</v>
      </c>
      <c r="F196" s="112">
        <v>0.17599999999999999</v>
      </c>
      <c r="G196" s="112">
        <v>0.35</v>
      </c>
      <c r="H196" s="112">
        <v>0.22700000000000001</v>
      </c>
      <c r="I196" s="112">
        <v>0.22700000000000001</v>
      </c>
      <c r="J196" s="112">
        <v>0.27800000000000002</v>
      </c>
      <c r="K196" s="112">
        <v>0.10299999999999999</v>
      </c>
      <c r="L196" s="112">
        <v>0.34399999999999997</v>
      </c>
      <c r="M196" s="112">
        <v>0.75</v>
      </c>
      <c r="N196" s="112">
        <v>0.441</v>
      </c>
      <c r="O196" s="115">
        <v>0.58299999999999996</v>
      </c>
      <c r="P196" s="115">
        <v>0.55600000000000005</v>
      </c>
      <c r="Q196" s="112">
        <v>0.55600000000000005</v>
      </c>
      <c r="R196" s="192">
        <v>0.6</v>
      </c>
      <c r="S196" s="112">
        <v>0.70599999999999996</v>
      </c>
      <c r="T196" s="192">
        <v>0.6</v>
      </c>
      <c r="U196" s="67" t="s">
        <v>38</v>
      </c>
      <c r="V196" s="67"/>
      <c r="W196" s="67"/>
      <c r="X196" s="67" t="s">
        <v>42</v>
      </c>
      <c r="Y196" s="67"/>
    </row>
    <row r="197" spans="1:25" s="54" customFormat="1" ht="12" x14ac:dyDescent="0.3">
      <c r="A197" s="60" t="s">
        <v>223</v>
      </c>
      <c r="B197" s="114"/>
      <c r="C197" s="112">
        <v>0.17599999999999999</v>
      </c>
      <c r="D197" s="112">
        <v>0.16700000000000001</v>
      </c>
      <c r="E197" s="112">
        <v>0.44400000000000001</v>
      </c>
      <c r="F197" s="112">
        <v>0.29399999999999998</v>
      </c>
      <c r="G197" s="112">
        <v>0.16700000000000001</v>
      </c>
      <c r="H197" s="112">
        <v>0.47099999999999997</v>
      </c>
      <c r="I197" s="112">
        <v>0.11799999999999999</v>
      </c>
      <c r="J197" s="112">
        <v>0.52900000000000003</v>
      </c>
      <c r="K197" s="112">
        <v>0.53300000000000003</v>
      </c>
      <c r="L197" s="112">
        <v>0.52900000000000003</v>
      </c>
      <c r="M197" s="112">
        <v>0.42899999999999999</v>
      </c>
      <c r="N197" s="112">
        <v>0.435</v>
      </c>
      <c r="O197" s="115">
        <v>0.45500000000000002</v>
      </c>
      <c r="P197" s="115">
        <v>0.81799999999999995</v>
      </c>
      <c r="Q197" s="112">
        <v>0.5</v>
      </c>
      <c r="R197" s="192">
        <v>0.6</v>
      </c>
      <c r="S197" s="112">
        <v>0.80400000000000005</v>
      </c>
      <c r="T197" s="192">
        <v>0.6</v>
      </c>
      <c r="U197" s="67" t="s">
        <v>38</v>
      </c>
      <c r="V197" s="67"/>
      <c r="W197" s="67"/>
      <c r="X197" s="67" t="s">
        <v>42</v>
      </c>
      <c r="Y197" s="67"/>
    </row>
    <row r="198" spans="1:25" s="54" customFormat="1" ht="12" x14ac:dyDescent="0.3">
      <c r="A198" s="102" t="s">
        <v>224</v>
      </c>
      <c r="B198" s="112">
        <v>0.54500000000000004</v>
      </c>
      <c r="C198" s="112">
        <v>0.47099999999999997</v>
      </c>
      <c r="D198" s="112">
        <v>0.70599999999999996</v>
      </c>
      <c r="E198" s="112">
        <v>0.379</v>
      </c>
      <c r="F198" s="112">
        <v>0.40400000000000003</v>
      </c>
      <c r="G198" s="112">
        <v>0.44400000000000001</v>
      </c>
      <c r="H198" s="112">
        <v>0.52</v>
      </c>
      <c r="I198" s="112">
        <v>0.96299999999999997</v>
      </c>
      <c r="J198" s="112">
        <v>0.32600000000000001</v>
      </c>
      <c r="K198" s="112">
        <v>0.45200000000000001</v>
      </c>
      <c r="L198" s="112">
        <v>0.621</v>
      </c>
      <c r="M198" s="112">
        <v>0.58599999999999997</v>
      </c>
      <c r="N198" s="112">
        <v>0.53100000000000003</v>
      </c>
      <c r="O198" s="113">
        <v>0.36599999999999999</v>
      </c>
      <c r="P198" s="112">
        <v>0.58099999999999996</v>
      </c>
      <c r="Q198" s="112">
        <v>0.65900000000000003</v>
      </c>
      <c r="R198" s="192">
        <v>0.4</v>
      </c>
      <c r="S198" s="112">
        <v>0.76800000000000002</v>
      </c>
      <c r="T198" s="192">
        <v>0.8</v>
      </c>
      <c r="U198" s="67"/>
      <c r="V198" s="67"/>
      <c r="W198" s="67" t="s">
        <v>28</v>
      </c>
      <c r="X198" s="67"/>
      <c r="Y198" s="67" t="s">
        <v>24</v>
      </c>
    </row>
    <row r="199" spans="1:25" s="54" customFormat="1" ht="12" x14ac:dyDescent="0.3">
      <c r="A199" s="57" t="s">
        <v>225</v>
      </c>
      <c r="B199" s="112">
        <v>1.92</v>
      </c>
      <c r="C199" s="112">
        <v>2.2320000000000002</v>
      </c>
      <c r="D199" s="112">
        <v>2.2370000000000001</v>
      </c>
      <c r="E199" s="112">
        <v>2.2890000000000001</v>
      </c>
      <c r="F199" s="112">
        <v>2.1339999999999999</v>
      </c>
      <c r="G199" s="112">
        <v>2.7890000000000001</v>
      </c>
      <c r="H199" s="112">
        <v>3.3860000000000001</v>
      </c>
      <c r="I199" s="112">
        <v>3.1120000000000001</v>
      </c>
      <c r="J199" s="112">
        <v>2.492</v>
      </c>
      <c r="K199" s="112">
        <v>2.6150000000000002</v>
      </c>
      <c r="L199" s="112">
        <v>2.6259999999999999</v>
      </c>
      <c r="M199" s="112">
        <v>5.2939999999999996</v>
      </c>
      <c r="N199" s="112">
        <v>2.35</v>
      </c>
      <c r="O199" s="113">
        <v>1.919</v>
      </c>
      <c r="P199" s="112">
        <v>2.4529999999999998</v>
      </c>
      <c r="Q199" s="112">
        <v>2.3199999999999998</v>
      </c>
      <c r="R199" s="192">
        <v>1.8</v>
      </c>
      <c r="S199" s="112">
        <v>2.738</v>
      </c>
      <c r="T199" s="192">
        <v>2.2000000000000002</v>
      </c>
      <c r="U199" s="67"/>
      <c r="V199" s="67"/>
      <c r="W199" s="67" t="s">
        <v>28</v>
      </c>
      <c r="X199" s="67"/>
      <c r="Y199" s="67"/>
    </row>
    <row r="200" spans="1:25" s="54" customFormat="1" ht="12" x14ac:dyDescent="0.3">
      <c r="A200" s="102" t="s">
        <v>226</v>
      </c>
      <c r="B200" s="112">
        <v>1.0680000000000001</v>
      </c>
      <c r="C200" s="112">
        <v>1.21</v>
      </c>
      <c r="D200" s="112">
        <v>1.0840000000000001</v>
      </c>
      <c r="E200" s="112">
        <v>1.4590000000000001</v>
      </c>
      <c r="F200" s="112">
        <v>1.1279999999999999</v>
      </c>
      <c r="G200" s="112">
        <v>1.575</v>
      </c>
      <c r="H200" s="112">
        <v>1.373</v>
      </c>
      <c r="I200" s="112">
        <v>1.411</v>
      </c>
      <c r="J200" s="112">
        <v>1.014</v>
      </c>
      <c r="K200" s="112">
        <v>1.1000000000000001</v>
      </c>
      <c r="L200" s="112">
        <v>1.2709999999999999</v>
      </c>
      <c r="M200" s="112">
        <v>1.202</v>
      </c>
      <c r="N200" s="112">
        <v>1.339</v>
      </c>
      <c r="O200" s="113">
        <v>1.32</v>
      </c>
      <c r="P200" s="112">
        <v>1.44</v>
      </c>
      <c r="Q200" s="112">
        <v>2.0830000000000002</v>
      </c>
      <c r="R200" s="192">
        <v>1.8</v>
      </c>
      <c r="S200" s="112">
        <v>1.819</v>
      </c>
      <c r="T200" s="192">
        <v>2</v>
      </c>
      <c r="U200" s="67"/>
      <c r="V200" s="67"/>
      <c r="W200" s="67" t="s">
        <v>28</v>
      </c>
      <c r="X200" s="67"/>
      <c r="Y200" s="67"/>
    </row>
    <row r="201" spans="1:25" s="54" customFormat="1" ht="12" x14ac:dyDescent="0.3">
      <c r="A201" s="56" t="s">
        <v>227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200">
        <v>0.4</v>
      </c>
      <c r="S201" s="111"/>
      <c r="T201" s="200">
        <v>0.3</v>
      </c>
      <c r="U201" s="67"/>
      <c r="V201" s="67" t="s">
        <v>26</v>
      </c>
      <c r="W201" s="67"/>
      <c r="X201" s="67"/>
      <c r="Y201" s="67"/>
    </row>
    <row r="202" spans="1:25" s="54" customFormat="1" ht="12" x14ac:dyDescent="0.3">
      <c r="A202" s="64" t="s">
        <v>228</v>
      </c>
      <c r="B202" s="112">
        <v>0.2</v>
      </c>
      <c r="C202" s="112">
        <v>0.27500000000000002</v>
      </c>
      <c r="D202" s="112">
        <v>0.17199999999999999</v>
      </c>
      <c r="E202" s="112">
        <v>0.4</v>
      </c>
      <c r="F202" s="112">
        <v>0.375</v>
      </c>
      <c r="G202" s="112">
        <v>0.20599999999999999</v>
      </c>
      <c r="H202" s="112">
        <v>0.375</v>
      </c>
      <c r="I202" s="112">
        <v>0.48399999999999999</v>
      </c>
      <c r="J202" s="112">
        <v>0.21199999999999999</v>
      </c>
      <c r="K202" s="112">
        <v>0.38700000000000001</v>
      </c>
      <c r="L202" s="112">
        <v>0.36699999999999999</v>
      </c>
      <c r="M202" s="112">
        <v>0.34399999999999997</v>
      </c>
      <c r="N202" s="112">
        <v>0.39400000000000002</v>
      </c>
      <c r="O202" s="115">
        <v>0.17199999999999999</v>
      </c>
      <c r="P202" s="115">
        <v>0.29599999999999999</v>
      </c>
      <c r="Q202" s="112">
        <v>0.33300000000000002</v>
      </c>
      <c r="R202" s="192">
        <v>0.4</v>
      </c>
      <c r="S202" s="112">
        <v>0.47899999999999998</v>
      </c>
      <c r="T202" s="192">
        <v>0.6</v>
      </c>
      <c r="U202" s="67"/>
      <c r="V202" s="67"/>
      <c r="W202" s="67"/>
      <c r="X202" s="67" t="s">
        <v>42</v>
      </c>
      <c r="Y202" s="67"/>
    </row>
    <row r="203" spans="1:25" s="54" customFormat="1" ht="12" x14ac:dyDescent="0.3">
      <c r="A203" s="56" t="s">
        <v>229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200">
        <v>0.3</v>
      </c>
      <c r="S203" s="111"/>
      <c r="T203" s="200">
        <v>0.4</v>
      </c>
      <c r="U203" s="67"/>
      <c r="V203" s="67" t="s">
        <v>26</v>
      </c>
      <c r="W203" s="67"/>
      <c r="X203" s="67"/>
      <c r="Y203" s="67"/>
    </row>
    <row r="204" spans="1:25" s="54" customFormat="1" ht="12" x14ac:dyDescent="0.3">
      <c r="A204" s="57" t="s">
        <v>230</v>
      </c>
      <c r="B204" s="114"/>
      <c r="C204" s="114"/>
      <c r="D204" s="114"/>
      <c r="E204" s="114"/>
      <c r="F204" s="112">
        <v>0.70799999999999996</v>
      </c>
      <c r="G204" s="112">
        <v>1.0569999999999999</v>
      </c>
      <c r="H204" s="112">
        <v>0.84199999999999997</v>
      </c>
      <c r="I204" s="112">
        <v>0.30199999999999999</v>
      </c>
      <c r="J204" s="112">
        <v>0.44700000000000001</v>
      </c>
      <c r="K204" s="112">
        <v>0.42899999999999999</v>
      </c>
      <c r="L204" s="112">
        <v>0.5</v>
      </c>
      <c r="M204" s="112">
        <v>0.35699999999999998</v>
      </c>
      <c r="N204" s="112">
        <v>0.08</v>
      </c>
      <c r="O204" s="115">
        <v>0.14299999999999999</v>
      </c>
      <c r="P204" s="115">
        <v>0.52900000000000003</v>
      </c>
      <c r="Q204" s="112">
        <v>8.3000000000000004E-2</v>
      </c>
      <c r="R204" s="192">
        <v>0.7</v>
      </c>
      <c r="S204" s="112">
        <v>0.35399999999999998</v>
      </c>
      <c r="T204" s="192">
        <v>0.7</v>
      </c>
      <c r="U204" s="67"/>
      <c r="V204" s="67"/>
      <c r="W204" s="67"/>
      <c r="X204" s="67" t="s">
        <v>42</v>
      </c>
      <c r="Y204" s="67"/>
    </row>
    <row r="205" spans="1:25" s="54" customFormat="1" ht="12" x14ac:dyDescent="0.3">
      <c r="A205" s="57" t="s">
        <v>231</v>
      </c>
      <c r="B205" s="112">
        <v>0.42899999999999999</v>
      </c>
      <c r="C205" s="112">
        <v>0.65400000000000003</v>
      </c>
      <c r="D205" s="112">
        <v>0.76700000000000002</v>
      </c>
      <c r="E205" s="112">
        <v>0.68799999999999994</v>
      </c>
      <c r="F205" s="112">
        <v>0.69199999999999995</v>
      </c>
      <c r="G205" s="112">
        <v>0.35699999999999998</v>
      </c>
      <c r="H205" s="112">
        <v>0.436</v>
      </c>
      <c r="I205" s="112">
        <v>1</v>
      </c>
      <c r="J205" s="112">
        <v>1.6579999999999999</v>
      </c>
      <c r="K205" s="112">
        <v>1.3779999999999999</v>
      </c>
      <c r="L205" s="112">
        <v>1.917</v>
      </c>
      <c r="M205" s="112">
        <v>2.1110000000000002</v>
      </c>
      <c r="N205" s="112">
        <v>2.875</v>
      </c>
      <c r="O205" s="113">
        <v>2.1739999999999999</v>
      </c>
      <c r="P205" s="112">
        <v>3.0670000000000002</v>
      </c>
      <c r="Q205" s="112">
        <v>2.4580000000000002</v>
      </c>
      <c r="R205" s="192">
        <v>4.3</v>
      </c>
      <c r="S205" s="112">
        <v>4.4749999999999996</v>
      </c>
      <c r="T205" s="192">
        <v>4.9000000000000004</v>
      </c>
      <c r="U205" s="67"/>
      <c r="V205" s="67"/>
      <c r="W205" s="67" t="s">
        <v>28</v>
      </c>
      <c r="X205" s="67"/>
      <c r="Y205" s="67" t="s">
        <v>24</v>
      </c>
    </row>
    <row r="206" spans="1:25" s="54" customFormat="1" ht="12" x14ac:dyDescent="0.3">
      <c r="A206" s="57" t="s">
        <v>232</v>
      </c>
      <c r="B206" s="112">
        <v>1</v>
      </c>
      <c r="C206" s="112">
        <v>0.84599999999999997</v>
      </c>
      <c r="D206" s="112">
        <v>2</v>
      </c>
      <c r="E206" s="112">
        <v>0.72699999999999998</v>
      </c>
      <c r="F206" s="112">
        <v>1.125</v>
      </c>
      <c r="G206" s="112">
        <v>1.083</v>
      </c>
      <c r="H206" s="112">
        <v>1.2629999999999999</v>
      </c>
      <c r="I206" s="112">
        <v>2.8330000000000002</v>
      </c>
      <c r="J206" s="112">
        <v>2.4140000000000001</v>
      </c>
      <c r="K206" s="112">
        <v>2.1629999999999998</v>
      </c>
      <c r="L206" s="112">
        <v>3.173</v>
      </c>
      <c r="M206" s="112">
        <v>4.49</v>
      </c>
      <c r="N206" s="112">
        <v>4.2</v>
      </c>
      <c r="O206" s="113">
        <v>5.3150000000000004</v>
      </c>
      <c r="P206" s="112">
        <v>6.2990000000000004</v>
      </c>
      <c r="Q206" s="112">
        <v>8.7420000000000009</v>
      </c>
      <c r="R206" s="192">
        <v>4.7</v>
      </c>
      <c r="S206" s="112">
        <v>8.6460000000000008</v>
      </c>
      <c r="T206" s="192">
        <v>6.7</v>
      </c>
      <c r="U206" s="67"/>
      <c r="V206" s="67"/>
      <c r="W206" s="67" t="s">
        <v>28</v>
      </c>
      <c r="X206" s="67"/>
      <c r="Y206" s="67"/>
    </row>
    <row r="207" spans="1:25" s="54" customFormat="1" ht="12" x14ac:dyDescent="0.3">
      <c r="A207" s="57" t="s">
        <v>233</v>
      </c>
      <c r="B207" s="112">
        <v>0.9</v>
      </c>
      <c r="C207" s="112">
        <v>0.36</v>
      </c>
      <c r="D207" s="112">
        <v>0.17399999999999999</v>
      </c>
      <c r="E207" s="112">
        <v>0.15</v>
      </c>
      <c r="F207" s="112">
        <v>0.32100000000000001</v>
      </c>
      <c r="G207" s="112">
        <v>0.222</v>
      </c>
      <c r="H207" s="112">
        <v>1.375</v>
      </c>
      <c r="I207" s="112">
        <v>2.923</v>
      </c>
      <c r="J207" s="112">
        <v>2.0710000000000002</v>
      </c>
      <c r="K207" s="112">
        <v>1.556</v>
      </c>
      <c r="L207" s="112">
        <v>1.2</v>
      </c>
      <c r="M207" s="112">
        <v>2.4209999999999998</v>
      </c>
      <c r="N207" s="112">
        <v>2.8239999999999998</v>
      </c>
      <c r="O207" s="113">
        <v>1.45</v>
      </c>
      <c r="P207" s="112">
        <v>2.625</v>
      </c>
      <c r="Q207" s="112">
        <v>2.9049999999999998</v>
      </c>
      <c r="R207" s="192">
        <v>4.0999999999999996</v>
      </c>
      <c r="S207" s="112">
        <v>2.9590000000000001</v>
      </c>
      <c r="T207" s="192">
        <v>3.2</v>
      </c>
      <c r="U207" s="67"/>
      <c r="V207" s="67"/>
      <c r="W207" s="67" t="s">
        <v>28</v>
      </c>
      <c r="X207" s="67"/>
      <c r="Y207" s="67"/>
    </row>
    <row r="208" spans="1:25" s="54" customFormat="1" ht="12" x14ac:dyDescent="0.3">
      <c r="A208" s="174" t="s">
        <v>234</v>
      </c>
      <c r="B208" s="112">
        <v>3.472</v>
      </c>
      <c r="C208" s="112">
        <v>2.1880000000000002</v>
      </c>
      <c r="D208" s="112">
        <v>2.069</v>
      </c>
      <c r="E208" s="112">
        <v>2.1920000000000002</v>
      </c>
      <c r="F208" s="112">
        <v>3.694</v>
      </c>
      <c r="G208" s="112">
        <v>3.8359999999999999</v>
      </c>
      <c r="H208" s="112">
        <v>3.1190000000000002</v>
      </c>
      <c r="I208" s="112">
        <v>3.5649999999999999</v>
      </c>
      <c r="J208" s="112">
        <v>4.76</v>
      </c>
      <c r="K208" s="112">
        <v>6.12</v>
      </c>
      <c r="L208" s="112">
        <v>3.9129999999999998</v>
      </c>
      <c r="M208" s="112">
        <v>8.8460000000000001</v>
      </c>
      <c r="N208" s="112">
        <v>8.7449999999999992</v>
      </c>
      <c r="O208" s="113">
        <v>10.438000000000001</v>
      </c>
      <c r="P208" s="112">
        <v>4.2069999999999999</v>
      </c>
      <c r="Q208" s="112">
        <v>8.4380000000000006</v>
      </c>
      <c r="R208" s="194"/>
      <c r="S208" s="112">
        <v>14.224</v>
      </c>
      <c r="T208" s="194"/>
      <c r="U208" s="67"/>
      <c r="V208" s="67"/>
      <c r="W208" s="67" t="s">
        <v>28</v>
      </c>
      <c r="X208" s="67"/>
      <c r="Y208" s="67"/>
    </row>
    <row r="209" spans="1:25" s="54" customFormat="1" ht="12" x14ac:dyDescent="0.3">
      <c r="A209" s="57" t="s">
        <v>235</v>
      </c>
      <c r="B209" s="112">
        <v>3.32</v>
      </c>
      <c r="C209" s="112">
        <v>2.5249999999999999</v>
      </c>
      <c r="D209" s="112">
        <v>3.1880000000000002</v>
      </c>
      <c r="E209" s="112">
        <v>2.6</v>
      </c>
      <c r="F209" s="112">
        <v>2.0470000000000002</v>
      </c>
      <c r="G209" s="112">
        <v>2.4129999999999998</v>
      </c>
      <c r="H209" s="112">
        <v>3.26</v>
      </c>
      <c r="I209" s="112">
        <v>3.3140000000000001</v>
      </c>
      <c r="J209" s="112">
        <v>3.33</v>
      </c>
      <c r="K209" s="112">
        <v>3.198</v>
      </c>
      <c r="L209" s="112">
        <v>2.5459999999999998</v>
      </c>
      <c r="M209" s="112">
        <v>2.59</v>
      </c>
      <c r="N209" s="112">
        <v>2.157</v>
      </c>
      <c r="O209" s="113">
        <v>3.3580000000000001</v>
      </c>
      <c r="P209" s="112">
        <v>4.3529999999999998</v>
      </c>
      <c r="Q209" s="112">
        <v>4.7030000000000003</v>
      </c>
      <c r="R209" s="192">
        <v>4.0999999999999996</v>
      </c>
      <c r="S209" s="112">
        <v>4.9240000000000004</v>
      </c>
      <c r="T209" s="192">
        <v>4.7</v>
      </c>
      <c r="U209" s="67"/>
      <c r="V209" s="67"/>
      <c r="W209" s="67" t="s">
        <v>28</v>
      </c>
      <c r="X209" s="67"/>
      <c r="Y209" s="67"/>
    </row>
    <row r="210" spans="1:25" s="54" customFormat="1" ht="12" x14ac:dyDescent="0.3">
      <c r="A210" s="102" t="s">
        <v>236</v>
      </c>
      <c r="B210" s="112">
        <v>1.0189999999999999</v>
      </c>
      <c r="C210" s="112">
        <v>1.1220000000000001</v>
      </c>
      <c r="D210" s="112">
        <v>0.89100000000000001</v>
      </c>
      <c r="E210" s="112">
        <v>0.55800000000000005</v>
      </c>
      <c r="F210" s="112">
        <v>0.64900000000000002</v>
      </c>
      <c r="G210" s="112">
        <v>0.91500000000000004</v>
      </c>
      <c r="H210" s="112">
        <v>1.0169999999999999</v>
      </c>
      <c r="I210" s="112">
        <v>1.2869999999999999</v>
      </c>
      <c r="J210" s="112">
        <v>1.161</v>
      </c>
      <c r="K210" s="112">
        <v>1.2450000000000001</v>
      </c>
      <c r="L210" s="112">
        <v>2.5</v>
      </c>
      <c r="M210" s="112">
        <v>2.1720000000000002</v>
      </c>
      <c r="N210" s="112">
        <v>1.8280000000000001</v>
      </c>
      <c r="O210" s="113">
        <v>1.1970000000000001</v>
      </c>
      <c r="P210" s="112">
        <v>3.3639999999999999</v>
      </c>
      <c r="Q210" s="112">
        <v>5.0279999999999996</v>
      </c>
      <c r="R210" s="192">
        <v>3.6</v>
      </c>
      <c r="S210" s="112">
        <v>3.16</v>
      </c>
      <c r="T210" s="192">
        <v>2.9</v>
      </c>
      <c r="U210" s="67"/>
      <c r="V210" s="67"/>
      <c r="W210" s="67" t="s">
        <v>28</v>
      </c>
      <c r="X210" s="67"/>
      <c r="Y210" s="67" t="s">
        <v>24</v>
      </c>
    </row>
    <row r="211" spans="1:25" s="54" customFormat="1" ht="12" x14ac:dyDescent="0.3">
      <c r="A211" s="109" t="s">
        <v>237</v>
      </c>
      <c r="B211" s="114"/>
      <c r="C211" s="114" t="s">
        <v>97</v>
      </c>
      <c r="D211" s="114" t="s">
        <v>97</v>
      </c>
      <c r="E211" s="114" t="s">
        <v>97</v>
      </c>
      <c r="F211" s="114" t="s">
        <v>97</v>
      </c>
      <c r="G211" s="114" t="s">
        <v>97</v>
      </c>
      <c r="H211" s="114" t="s">
        <v>97</v>
      </c>
      <c r="I211" s="114" t="s">
        <v>97</v>
      </c>
      <c r="J211" s="114" t="s">
        <v>97</v>
      </c>
      <c r="K211" s="114" t="s">
        <v>97</v>
      </c>
      <c r="L211" s="114" t="s">
        <v>97</v>
      </c>
      <c r="M211" s="112">
        <v>1.284</v>
      </c>
      <c r="N211" s="112">
        <v>1.6160000000000001</v>
      </c>
      <c r="O211" s="113">
        <v>2.4289999999999998</v>
      </c>
      <c r="P211" s="112">
        <v>3.4580000000000002</v>
      </c>
      <c r="Q211" s="112">
        <v>4.0220000000000002</v>
      </c>
      <c r="R211" s="192">
        <v>3.9</v>
      </c>
      <c r="S211" s="112">
        <v>3.4569999999999999</v>
      </c>
      <c r="T211" s="192">
        <v>4.5</v>
      </c>
      <c r="U211" s="67"/>
      <c r="V211" s="67"/>
      <c r="W211" s="67" t="s">
        <v>28</v>
      </c>
      <c r="X211" s="67"/>
      <c r="Y211" s="67"/>
    </row>
    <row r="212" spans="1:25" s="54" customFormat="1" ht="12" x14ac:dyDescent="0.3">
      <c r="A212" s="56" t="s">
        <v>238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200">
        <v>0</v>
      </c>
      <c r="S212" s="111"/>
      <c r="T212" s="200">
        <v>0.2</v>
      </c>
      <c r="U212" s="67"/>
      <c r="V212" s="67" t="s">
        <v>26</v>
      </c>
      <c r="W212" s="67"/>
      <c r="X212" s="67"/>
      <c r="Y212" s="67"/>
    </row>
    <row r="213" spans="1:25" s="54" customFormat="1" ht="12" x14ac:dyDescent="0.3">
      <c r="A213" s="57" t="s">
        <v>239</v>
      </c>
      <c r="B213" s="112">
        <v>0.28100000000000003</v>
      </c>
      <c r="C213" s="112">
        <v>0.153</v>
      </c>
      <c r="D213" s="112">
        <v>0.30499999999999999</v>
      </c>
      <c r="E213" s="112">
        <v>0.48499999999999999</v>
      </c>
      <c r="F213" s="112">
        <v>0.59199999999999997</v>
      </c>
      <c r="G213" s="112">
        <v>0.28199999999999997</v>
      </c>
      <c r="H213" s="112">
        <v>0.6</v>
      </c>
      <c r="I213" s="112">
        <v>0.377</v>
      </c>
      <c r="J213" s="112">
        <v>0.49199999999999999</v>
      </c>
      <c r="K213" s="112">
        <v>0.54100000000000004</v>
      </c>
      <c r="L213" s="112">
        <v>0.59699999999999998</v>
      </c>
      <c r="M213" s="112">
        <v>0.66200000000000003</v>
      </c>
      <c r="N213" s="112">
        <v>0.77900000000000003</v>
      </c>
      <c r="O213" s="113">
        <v>0.439</v>
      </c>
      <c r="P213" s="112">
        <v>1.161</v>
      </c>
      <c r="Q213" s="112">
        <v>1.1499999999999999</v>
      </c>
      <c r="R213" s="192">
        <v>0.6</v>
      </c>
      <c r="S213" s="112">
        <v>0.89300000000000002</v>
      </c>
      <c r="T213" s="192">
        <v>0.9</v>
      </c>
      <c r="U213" s="67"/>
      <c r="V213" s="67"/>
      <c r="W213" s="67" t="s">
        <v>28</v>
      </c>
      <c r="X213" s="67"/>
      <c r="Y213" s="67"/>
    </row>
    <row r="214" spans="1:25" s="54" customFormat="1" ht="12" x14ac:dyDescent="0.3">
      <c r="A214" s="56" t="s">
        <v>240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200">
        <v>1.6</v>
      </c>
      <c r="S214" s="111"/>
      <c r="T214" s="200">
        <v>2.2000000000000002</v>
      </c>
      <c r="U214" s="67"/>
      <c r="V214" s="67" t="s">
        <v>26</v>
      </c>
      <c r="W214" s="67"/>
      <c r="X214" s="67"/>
      <c r="Y214" s="67"/>
    </row>
    <row r="215" spans="1:25" s="54" customFormat="1" ht="12" x14ac:dyDescent="0.3">
      <c r="A215" s="57" t="s">
        <v>241</v>
      </c>
      <c r="B215" s="112">
        <v>0.193</v>
      </c>
      <c r="C215" s="112">
        <v>0.107</v>
      </c>
      <c r="D215" s="112">
        <v>9.8000000000000004E-2</v>
      </c>
      <c r="E215" s="112">
        <v>0.125</v>
      </c>
      <c r="F215" s="112">
        <v>0.17399999999999999</v>
      </c>
      <c r="G215" s="112">
        <v>0.17799999999999999</v>
      </c>
      <c r="H215" s="112">
        <v>0.57899999999999996</v>
      </c>
      <c r="I215" s="112">
        <v>0.59299999999999997</v>
      </c>
      <c r="J215" s="112">
        <v>0.51500000000000001</v>
      </c>
      <c r="K215" s="112">
        <v>0.46700000000000003</v>
      </c>
      <c r="L215" s="112">
        <v>0.48</v>
      </c>
      <c r="M215" s="112">
        <v>0.61899999999999999</v>
      </c>
      <c r="N215" s="112">
        <v>0.70499999999999996</v>
      </c>
      <c r="O215" s="113">
        <v>0.7</v>
      </c>
      <c r="P215" s="112">
        <v>1.2949999999999999</v>
      </c>
      <c r="Q215" s="112">
        <v>1.901</v>
      </c>
      <c r="R215" s="192">
        <v>1.9</v>
      </c>
      <c r="S215" s="112">
        <v>1.4019999999999999</v>
      </c>
      <c r="T215" s="192">
        <v>1.9</v>
      </c>
      <c r="U215" s="67"/>
      <c r="V215" s="67"/>
      <c r="W215" s="67" t="s">
        <v>28</v>
      </c>
      <c r="X215" s="67"/>
      <c r="Y215" s="67" t="s">
        <v>24</v>
      </c>
    </row>
    <row r="216" spans="1:25" s="54" customFormat="1" ht="12" x14ac:dyDescent="0.3">
      <c r="A216" s="57" t="s">
        <v>242</v>
      </c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2">
        <v>0.183</v>
      </c>
      <c r="N216" s="112">
        <v>0.50900000000000001</v>
      </c>
      <c r="O216" s="115">
        <v>0.224</v>
      </c>
      <c r="P216" s="115">
        <v>0.39200000000000002</v>
      </c>
      <c r="Q216" s="112">
        <v>0.47499999999999998</v>
      </c>
      <c r="R216" s="192">
        <v>0.8</v>
      </c>
      <c r="S216" s="112">
        <v>0.41299999999999998</v>
      </c>
      <c r="T216" s="192">
        <v>0.5</v>
      </c>
      <c r="U216" s="67" t="s">
        <v>38</v>
      </c>
      <c r="V216" s="67"/>
      <c r="W216" s="67"/>
      <c r="X216" s="67" t="s">
        <v>42</v>
      </c>
      <c r="Y216" s="67"/>
    </row>
    <row r="217" spans="1:25" s="54" customFormat="1" ht="12" x14ac:dyDescent="0.3">
      <c r="A217" s="56" t="s">
        <v>243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200">
        <v>0.5</v>
      </c>
      <c r="S217" s="111"/>
      <c r="T217" s="200">
        <v>0.5</v>
      </c>
      <c r="U217" s="67"/>
      <c r="V217" s="67" t="s">
        <v>26</v>
      </c>
      <c r="W217" s="67"/>
      <c r="X217" s="67"/>
      <c r="Y217" s="67" t="s">
        <v>24</v>
      </c>
    </row>
    <row r="218" spans="1:25" s="54" customFormat="1" ht="12" x14ac:dyDescent="0.3">
      <c r="A218" s="102" t="s">
        <v>244</v>
      </c>
      <c r="B218" s="114"/>
      <c r="C218" s="112">
        <v>2.1669999999999998</v>
      </c>
      <c r="D218" s="112">
        <v>1.7729999999999999</v>
      </c>
      <c r="E218" s="112">
        <v>2.2469999999999999</v>
      </c>
      <c r="F218" s="112">
        <v>1.8420000000000001</v>
      </c>
      <c r="G218" s="112">
        <v>1.5169999999999999</v>
      </c>
      <c r="H218" s="112">
        <v>1.7170000000000001</v>
      </c>
      <c r="I218" s="112">
        <v>1.0549999999999999</v>
      </c>
      <c r="J218" s="112">
        <v>1.127</v>
      </c>
      <c r="K218" s="112">
        <v>1.2649999999999999</v>
      </c>
      <c r="L218" s="112">
        <v>0.64600000000000002</v>
      </c>
      <c r="M218" s="112">
        <v>0.81200000000000006</v>
      </c>
      <c r="N218" s="112">
        <v>0.53600000000000003</v>
      </c>
      <c r="O218" s="113">
        <v>0.77800000000000002</v>
      </c>
      <c r="P218" s="112">
        <v>0.41899999999999998</v>
      </c>
      <c r="Q218" s="112">
        <v>0.67600000000000005</v>
      </c>
      <c r="R218" s="192">
        <v>0.9</v>
      </c>
      <c r="S218" s="112">
        <v>1.0629999999999999</v>
      </c>
      <c r="T218" s="192">
        <v>0.8</v>
      </c>
      <c r="U218" s="67"/>
      <c r="V218" s="67"/>
      <c r="W218" s="67" t="s">
        <v>28</v>
      </c>
      <c r="X218" s="67"/>
      <c r="Y218" s="67"/>
    </row>
    <row r="219" spans="1:25" s="54" customFormat="1" ht="12" x14ac:dyDescent="0.3">
      <c r="A219" s="56" t="s">
        <v>245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200">
        <v>1.5</v>
      </c>
      <c r="S219" s="111"/>
      <c r="T219" s="200">
        <v>1</v>
      </c>
      <c r="U219" s="67"/>
      <c r="V219" s="67" t="s">
        <v>26</v>
      </c>
      <c r="W219" s="67"/>
      <c r="X219" s="67"/>
      <c r="Y219" s="67"/>
    </row>
    <row r="220" spans="1:25" s="54" customFormat="1" ht="12" x14ac:dyDescent="0.3">
      <c r="A220" s="102" t="s">
        <v>246</v>
      </c>
      <c r="B220" s="112">
        <v>0.66100000000000003</v>
      </c>
      <c r="C220" s="112">
        <v>0.59299999999999997</v>
      </c>
      <c r="D220" s="112">
        <v>0.70199999999999996</v>
      </c>
      <c r="E220" s="112">
        <v>0.85699999999999998</v>
      </c>
      <c r="F220" s="112">
        <v>0.76500000000000001</v>
      </c>
      <c r="G220" s="112">
        <v>0.40500000000000003</v>
      </c>
      <c r="H220" s="112">
        <v>0.51100000000000001</v>
      </c>
      <c r="I220" s="112">
        <v>0.27600000000000002</v>
      </c>
      <c r="J220" s="112">
        <v>0.185</v>
      </c>
      <c r="K220" s="112">
        <v>0.51700000000000002</v>
      </c>
      <c r="L220" s="112">
        <v>0.64900000000000002</v>
      </c>
      <c r="M220" s="112">
        <v>0.85499999999999998</v>
      </c>
      <c r="N220" s="112">
        <v>0.44800000000000001</v>
      </c>
      <c r="O220" s="115">
        <v>0.53300000000000003</v>
      </c>
      <c r="P220" s="115">
        <v>0.93799999999999994</v>
      </c>
      <c r="Q220" s="112">
        <v>1.032</v>
      </c>
      <c r="R220" s="192">
        <v>0.8</v>
      </c>
      <c r="S220" s="112">
        <v>1.266</v>
      </c>
      <c r="T220" s="192">
        <v>0.9</v>
      </c>
      <c r="U220" s="67"/>
      <c r="V220" s="67"/>
      <c r="W220" s="67"/>
      <c r="X220" s="67" t="s">
        <v>42</v>
      </c>
      <c r="Y220" s="67"/>
    </row>
    <row r="221" spans="1:25" s="54" customFormat="1" ht="12" x14ac:dyDescent="0.3">
      <c r="A221" s="56" t="s">
        <v>247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200">
        <v>0.6</v>
      </c>
      <c r="S221" s="111"/>
      <c r="T221" s="200">
        <v>0.5</v>
      </c>
      <c r="U221" s="67"/>
      <c r="V221" s="67" t="s">
        <v>26</v>
      </c>
      <c r="W221" s="67"/>
      <c r="X221" s="67"/>
      <c r="Y221" s="67"/>
    </row>
    <row r="222" spans="1:25" s="54" customFormat="1" ht="12" x14ac:dyDescent="0.3">
      <c r="A222" s="102" t="s">
        <v>248</v>
      </c>
      <c r="B222" s="119">
        <v>0.53900000000000003</v>
      </c>
      <c r="C222" s="112">
        <v>0.48599999999999999</v>
      </c>
      <c r="D222" s="112">
        <v>0.51500000000000001</v>
      </c>
      <c r="E222" s="112">
        <v>0.32900000000000001</v>
      </c>
      <c r="F222" s="112">
        <v>0.37</v>
      </c>
      <c r="G222" s="112">
        <v>0.63800000000000001</v>
      </c>
      <c r="H222" s="112">
        <v>0.98099999999999998</v>
      </c>
      <c r="I222" s="112">
        <v>0.55900000000000005</v>
      </c>
      <c r="J222" s="112">
        <v>0.73899999999999999</v>
      </c>
      <c r="K222" s="112">
        <v>0.67800000000000005</v>
      </c>
      <c r="L222" s="112">
        <v>0.86899999999999999</v>
      </c>
      <c r="M222" s="112">
        <v>0.81899999999999995</v>
      </c>
      <c r="N222" s="112">
        <v>0.748</v>
      </c>
      <c r="O222" s="113">
        <v>1.089</v>
      </c>
      <c r="P222" s="112">
        <v>1.0489999999999999</v>
      </c>
      <c r="Q222" s="112">
        <v>1.0580000000000001</v>
      </c>
      <c r="R222" s="192">
        <v>1</v>
      </c>
      <c r="S222" s="112">
        <v>0.99399999999999999</v>
      </c>
      <c r="T222" s="192">
        <v>1</v>
      </c>
      <c r="U222" s="67"/>
      <c r="V222" s="67"/>
      <c r="W222" s="67" t="s">
        <v>28</v>
      </c>
      <c r="X222" s="67"/>
      <c r="Y222" s="67"/>
    </row>
    <row r="223" spans="1:25" s="54" customFormat="1" ht="12" x14ac:dyDescent="0.3">
      <c r="A223" s="110" t="s">
        <v>249</v>
      </c>
      <c r="B223" s="114"/>
      <c r="C223" s="112">
        <v>0.33300000000000002</v>
      </c>
      <c r="D223" s="112">
        <v>0.57099999999999995</v>
      </c>
      <c r="E223" s="112">
        <v>0.63500000000000001</v>
      </c>
      <c r="F223" s="112">
        <v>0.49299999999999999</v>
      </c>
      <c r="G223" s="112">
        <v>0.64300000000000002</v>
      </c>
      <c r="H223" s="112">
        <v>0.39700000000000002</v>
      </c>
      <c r="I223" s="112">
        <v>0.2</v>
      </c>
      <c r="J223" s="112">
        <v>0.55100000000000005</v>
      </c>
      <c r="K223" s="112">
        <v>0.47699999999999998</v>
      </c>
      <c r="L223" s="112">
        <v>0.44800000000000001</v>
      </c>
      <c r="M223" s="112">
        <v>0.42599999999999999</v>
      </c>
      <c r="N223" s="112">
        <v>0.4</v>
      </c>
      <c r="O223" s="115">
        <v>0.32800000000000001</v>
      </c>
      <c r="P223" s="115">
        <v>0.50700000000000001</v>
      </c>
      <c r="Q223" s="112">
        <v>0.77600000000000002</v>
      </c>
      <c r="R223" s="192">
        <v>0.6</v>
      </c>
      <c r="S223" s="112">
        <v>0.75800000000000001</v>
      </c>
      <c r="T223" s="192">
        <v>0.7</v>
      </c>
      <c r="U223" s="67" t="s">
        <v>38</v>
      </c>
      <c r="V223" s="67"/>
      <c r="W223" s="67"/>
      <c r="X223" s="67" t="s">
        <v>42</v>
      </c>
      <c r="Y223" s="67"/>
    </row>
    <row r="224" spans="1:25" s="54" customFormat="1" ht="12" x14ac:dyDescent="0.3">
      <c r="A224" s="56" t="s">
        <v>250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200">
        <v>0.4</v>
      </c>
      <c r="S224" s="111"/>
      <c r="T224" s="200">
        <v>0.4</v>
      </c>
      <c r="U224" s="67"/>
      <c r="V224" s="67" t="s">
        <v>26</v>
      </c>
      <c r="W224" s="67"/>
      <c r="X224" s="67"/>
      <c r="Y224" s="67"/>
    </row>
    <row r="225" spans="1:25" s="54" customFormat="1" ht="12" x14ac:dyDescent="0.3">
      <c r="A225" s="60" t="s">
        <v>251</v>
      </c>
      <c r="B225" s="112">
        <v>0.37</v>
      </c>
      <c r="C225" s="112">
        <v>0.59299999999999997</v>
      </c>
      <c r="D225" s="112">
        <v>0.59499999999999997</v>
      </c>
      <c r="E225" s="112">
        <v>0.82899999999999996</v>
      </c>
      <c r="F225" s="112">
        <v>0.78300000000000003</v>
      </c>
      <c r="G225" s="112">
        <v>5.2999999999999999E-2</v>
      </c>
      <c r="H225" s="112">
        <v>0.82399999999999995</v>
      </c>
      <c r="I225" s="112">
        <v>1</v>
      </c>
      <c r="J225" s="112">
        <v>1.2729999999999999</v>
      </c>
      <c r="K225" s="112">
        <v>1.167</v>
      </c>
      <c r="L225" s="112">
        <v>0.86399999999999999</v>
      </c>
      <c r="M225" s="112">
        <v>2</v>
      </c>
      <c r="N225" s="112">
        <v>4.5</v>
      </c>
      <c r="O225" s="115">
        <v>5.75</v>
      </c>
      <c r="P225" s="115">
        <v>1.929</v>
      </c>
      <c r="Q225" s="112">
        <v>1.4550000000000001</v>
      </c>
      <c r="R225" s="192">
        <v>0.6</v>
      </c>
      <c r="S225" s="112">
        <v>2.536</v>
      </c>
      <c r="T225" s="192">
        <v>1.6</v>
      </c>
      <c r="U225" s="67" t="s">
        <v>38</v>
      </c>
      <c r="V225" s="67"/>
      <c r="W225" s="67"/>
      <c r="X225" s="67" t="s">
        <v>42</v>
      </c>
      <c r="Y225" s="67"/>
    </row>
    <row r="226" spans="1:25" s="54" customFormat="1" ht="12" x14ac:dyDescent="0.3">
      <c r="A226" s="57" t="s">
        <v>252</v>
      </c>
      <c r="B226" s="112">
        <v>0.24099999999999999</v>
      </c>
      <c r="C226" s="112">
        <v>0.13</v>
      </c>
      <c r="D226" s="112">
        <v>0.219</v>
      </c>
      <c r="E226" s="112">
        <v>0.32100000000000001</v>
      </c>
      <c r="F226" s="112">
        <v>0.21099999999999999</v>
      </c>
      <c r="G226" s="112">
        <v>0.38700000000000001</v>
      </c>
      <c r="H226" s="112">
        <v>0.25900000000000001</v>
      </c>
      <c r="I226" s="112">
        <v>0.255</v>
      </c>
      <c r="J226" s="112">
        <v>0.123</v>
      </c>
      <c r="K226" s="112">
        <v>0.17899999999999999</v>
      </c>
      <c r="L226" s="112">
        <v>0.34799999999999998</v>
      </c>
      <c r="M226" s="112">
        <v>0.47599999999999998</v>
      </c>
      <c r="N226" s="112">
        <v>0.59399999999999997</v>
      </c>
      <c r="O226" s="113">
        <v>0.57999999999999996</v>
      </c>
      <c r="P226" s="112">
        <v>0.49</v>
      </c>
      <c r="Q226" s="112">
        <v>0.77700000000000002</v>
      </c>
      <c r="R226" s="192">
        <v>1</v>
      </c>
      <c r="S226" s="112">
        <v>0.60599999999999998</v>
      </c>
      <c r="T226" s="192">
        <v>0.7</v>
      </c>
      <c r="U226" s="67"/>
      <c r="V226" s="67"/>
      <c r="W226" s="67" t="s">
        <v>28</v>
      </c>
      <c r="X226" s="67"/>
      <c r="Y226" s="67"/>
    </row>
    <row r="227" spans="1:25" s="54" customFormat="1" ht="12" x14ac:dyDescent="0.3">
      <c r="A227" s="57" t="s">
        <v>253</v>
      </c>
      <c r="B227" s="114"/>
      <c r="C227" s="114" t="s">
        <v>97</v>
      </c>
      <c r="D227" s="114" t="s">
        <v>97</v>
      </c>
      <c r="E227" s="114" t="s">
        <v>97</v>
      </c>
      <c r="F227" s="114" t="s">
        <v>97</v>
      </c>
      <c r="G227" s="114" t="s">
        <v>97</v>
      </c>
      <c r="H227" s="112">
        <v>0.48199999999999998</v>
      </c>
      <c r="I227" s="112">
        <v>0.71599999999999997</v>
      </c>
      <c r="J227" s="112">
        <v>1.319</v>
      </c>
      <c r="K227" s="112">
        <v>1.012</v>
      </c>
      <c r="L227" s="112">
        <v>0.92200000000000004</v>
      </c>
      <c r="M227" s="112">
        <v>0.83299999999999996</v>
      </c>
      <c r="N227" s="112">
        <v>2.0379999999999998</v>
      </c>
      <c r="O227" s="113">
        <v>1.373</v>
      </c>
      <c r="P227" s="112">
        <v>1.7569999999999999</v>
      </c>
      <c r="Q227" s="112">
        <v>1.264</v>
      </c>
      <c r="R227" s="192">
        <v>2.1</v>
      </c>
      <c r="S227" s="112">
        <v>2.0859999999999999</v>
      </c>
      <c r="T227" s="192">
        <v>1.9</v>
      </c>
      <c r="U227" s="67"/>
      <c r="V227" s="67"/>
      <c r="W227" s="67" t="s">
        <v>28</v>
      </c>
      <c r="X227" s="67"/>
      <c r="Y227" s="67" t="s">
        <v>24</v>
      </c>
    </row>
    <row r="228" spans="1:25" s="54" customFormat="1" ht="12" x14ac:dyDescent="0.3">
      <c r="A228" s="56" t="s">
        <v>254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96">
        <v>0.2</v>
      </c>
      <c r="S228" s="111"/>
      <c r="T228" s="200">
        <v>0.2</v>
      </c>
      <c r="U228" s="67" t="s">
        <v>38</v>
      </c>
      <c r="V228" s="67"/>
      <c r="W228" s="67"/>
      <c r="X228" s="67"/>
      <c r="Y228" s="67"/>
    </row>
    <row r="229" spans="1:25" s="54" customFormat="1" ht="12" x14ac:dyDescent="0.3">
      <c r="A229" s="57" t="s">
        <v>255</v>
      </c>
      <c r="B229" s="114"/>
      <c r="C229" s="114" t="s">
        <v>97</v>
      </c>
      <c r="D229" s="114" t="s">
        <v>97</v>
      </c>
      <c r="E229" s="112">
        <v>0.27400000000000002</v>
      </c>
      <c r="F229" s="112">
        <v>0.22900000000000001</v>
      </c>
      <c r="G229" s="112">
        <v>0.25800000000000001</v>
      </c>
      <c r="H229" s="112">
        <v>0.21099999999999999</v>
      </c>
      <c r="I229" s="112">
        <v>0.17299999999999999</v>
      </c>
      <c r="J229" s="112">
        <v>0.20100000000000001</v>
      </c>
      <c r="K229" s="112">
        <v>0.21099999999999999</v>
      </c>
      <c r="L229" s="112">
        <v>0.216</v>
      </c>
      <c r="M229" s="112">
        <v>0.248</v>
      </c>
      <c r="N229" s="112">
        <v>0.32900000000000001</v>
      </c>
      <c r="O229" s="113">
        <v>0.373</v>
      </c>
      <c r="P229" s="112">
        <v>0.40100000000000002</v>
      </c>
      <c r="Q229" s="112">
        <v>0.48099999999999998</v>
      </c>
      <c r="R229" s="192">
        <v>0.7</v>
      </c>
      <c r="S229" s="112">
        <v>0.499</v>
      </c>
      <c r="T229" s="192">
        <v>0.8</v>
      </c>
      <c r="U229" s="67"/>
      <c r="V229" s="67"/>
      <c r="W229" s="67" t="s">
        <v>28</v>
      </c>
      <c r="X229" s="67"/>
      <c r="Y229" s="67" t="s">
        <v>24</v>
      </c>
    </row>
    <row r="230" spans="1:25" s="54" customFormat="1" ht="12" x14ac:dyDescent="0.3">
      <c r="A230" s="56" t="s">
        <v>256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96">
        <v>0.2</v>
      </c>
      <c r="S230" s="111"/>
      <c r="T230" s="200">
        <v>0.2</v>
      </c>
      <c r="U230" s="67" t="s">
        <v>38</v>
      </c>
      <c r="V230" s="67"/>
      <c r="W230" s="67"/>
      <c r="X230" s="67"/>
      <c r="Y230" s="67"/>
    </row>
    <row r="231" spans="1:25" s="54" customFormat="1" ht="12" x14ac:dyDescent="0.3">
      <c r="A231" s="56" t="s">
        <v>257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200">
        <v>0.7</v>
      </c>
      <c r="S231" s="111"/>
      <c r="T231" s="200">
        <v>0.4</v>
      </c>
      <c r="U231" s="67"/>
      <c r="V231" s="67" t="s">
        <v>26</v>
      </c>
      <c r="W231" s="67"/>
      <c r="X231" s="67"/>
      <c r="Y231" s="67"/>
    </row>
    <row r="232" spans="1:25" s="54" customFormat="1" ht="12" x14ac:dyDescent="0.3">
      <c r="A232" s="56" t="s">
        <v>258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96">
        <v>0.1</v>
      </c>
      <c r="S232" s="111"/>
      <c r="T232" s="200">
        <v>0.2</v>
      </c>
      <c r="U232" s="67" t="s">
        <v>38</v>
      </c>
      <c r="V232" s="67"/>
      <c r="W232" s="67"/>
      <c r="X232" s="67"/>
      <c r="Y232" s="67"/>
    </row>
    <row r="233" spans="1:25" s="54" customFormat="1" ht="12" x14ac:dyDescent="0.3">
      <c r="A233" s="56" t="s">
        <v>259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96">
        <v>0.1</v>
      </c>
      <c r="S233" s="111"/>
      <c r="T233" s="200">
        <v>0.2</v>
      </c>
      <c r="U233" s="67" t="s">
        <v>38</v>
      </c>
      <c r="V233" s="67"/>
      <c r="W233" s="67"/>
      <c r="X233" s="67"/>
      <c r="Y233" s="67"/>
    </row>
    <row r="234" spans="1:25" s="54" customFormat="1" ht="12" x14ac:dyDescent="0.3">
      <c r="A234" s="56" t="s">
        <v>260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96">
        <v>0.1</v>
      </c>
      <c r="S234" s="111"/>
      <c r="T234" s="200">
        <v>0.2</v>
      </c>
      <c r="U234" s="67" t="s">
        <v>38</v>
      </c>
      <c r="V234" s="67"/>
      <c r="W234" s="67"/>
      <c r="X234" s="67"/>
      <c r="Y234" s="67"/>
    </row>
    <row r="235" spans="1:25" s="54" customFormat="1" ht="12" x14ac:dyDescent="0.3">
      <c r="A235" s="56" t="s">
        <v>261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96">
        <v>0.3</v>
      </c>
      <c r="S235" s="111"/>
      <c r="T235" s="200">
        <v>0.3</v>
      </c>
      <c r="U235" s="67" t="s">
        <v>38</v>
      </c>
      <c r="V235" s="67"/>
      <c r="W235" s="67"/>
      <c r="X235" s="67"/>
      <c r="Y235" s="67"/>
    </row>
    <row r="236" spans="1:25" s="54" customFormat="1" ht="12" x14ac:dyDescent="0.3">
      <c r="A236" s="56" t="s">
        <v>262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96">
        <v>0.3</v>
      </c>
      <c r="S236" s="111"/>
      <c r="T236" s="200">
        <v>0.3</v>
      </c>
      <c r="U236" s="67" t="s">
        <v>38</v>
      </c>
      <c r="V236" s="67"/>
      <c r="W236" s="67"/>
      <c r="X236" s="67"/>
      <c r="Y236" s="67"/>
    </row>
    <row r="237" spans="1:25" s="54" customFormat="1" ht="12" x14ac:dyDescent="0.3">
      <c r="A237" s="56" t="s">
        <v>263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96">
        <v>0.3</v>
      </c>
      <c r="S237" s="111"/>
      <c r="T237" s="200">
        <v>0.3</v>
      </c>
      <c r="U237" s="67" t="s">
        <v>38</v>
      </c>
      <c r="V237" s="67"/>
      <c r="W237" s="67"/>
      <c r="X237" s="67"/>
      <c r="Y237" s="67"/>
    </row>
    <row r="238" spans="1:25" s="54" customFormat="1" ht="12" x14ac:dyDescent="0.3">
      <c r="A238" s="56" t="s">
        <v>264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96">
        <v>0.2</v>
      </c>
      <c r="S238" s="111"/>
      <c r="T238" s="200">
        <v>0.1</v>
      </c>
      <c r="U238" s="67" t="s">
        <v>38</v>
      </c>
      <c r="V238" s="67"/>
      <c r="W238" s="67"/>
      <c r="X238" s="67"/>
      <c r="Y238" s="67"/>
    </row>
    <row r="239" spans="1:25" s="54" customFormat="1" ht="12" x14ac:dyDescent="0.3">
      <c r="A239" s="56" t="s">
        <v>265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96">
        <v>0.2</v>
      </c>
      <c r="S239" s="111"/>
      <c r="T239" s="200">
        <v>0.3</v>
      </c>
      <c r="U239" s="67" t="s">
        <v>38</v>
      </c>
      <c r="V239" s="67"/>
      <c r="W239" s="67"/>
      <c r="X239" s="67"/>
      <c r="Y239" s="67"/>
    </row>
    <row r="240" spans="1:25" s="54" customFormat="1" ht="12" x14ac:dyDescent="0.3">
      <c r="A240" s="56" t="s">
        <v>266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200">
        <v>0.1</v>
      </c>
      <c r="S240" s="111"/>
      <c r="T240" s="200">
        <v>0.1</v>
      </c>
      <c r="U240" s="67"/>
      <c r="V240" s="67" t="s">
        <v>26</v>
      </c>
      <c r="W240" s="67"/>
      <c r="X240" s="67"/>
      <c r="Y240" s="67" t="s">
        <v>24</v>
      </c>
    </row>
    <row r="241" spans="1:25" s="54" customFormat="1" ht="12" x14ac:dyDescent="0.3">
      <c r="A241" s="57" t="s">
        <v>267</v>
      </c>
      <c r="B241" s="112">
        <v>1.897</v>
      </c>
      <c r="C241" s="112">
        <v>1.3380000000000001</v>
      </c>
      <c r="D241" s="112">
        <v>0.70799999999999996</v>
      </c>
      <c r="E241" s="112">
        <v>1.006</v>
      </c>
      <c r="F241" s="112">
        <v>1.155</v>
      </c>
      <c r="G241" s="112">
        <v>0.95199999999999996</v>
      </c>
      <c r="H241" s="112">
        <v>1.2410000000000001</v>
      </c>
      <c r="I241" s="112">
        <v>1.2549999999999999</v>
      </c>
      <c r="J241" s="112">
        <v>1.31</v>
      </c>
      <c r="K241" s="112">
        <v>2.56</v>
      </c>
      <c r="L241" s="112">
        <v>3.1789999999999998</v>
      </c>
      <c r="M241" s="112">
        <v>1.2629999999999999</v>
      </c>
      <c r="N241" s="112">
        <v>1.0900000000000001</v>
      </c>
      <c r="O241" s="113">
        <v>1.4079999999999999</v>
      </c>
      <c r="P241" s="112">
        <v>1.6160000000000001</v>
      </c>
      <c r="Q241" s="112">
        <v>1.383</v>
      </c>
      <c r="R241" s="192">
        <v>1.2</v>
      </c>
      <c r="S241" s="112">
        <v>1.0820000000000001</v>
      </c>
      <c r="T241" s="192">
        <v>1.2</v>
      </c>
      <c r="U241" s="67"/>
      <c r="V241" s="67"/>
      <c r="W241" s="67" t="s">
        <v>28</v>
      </c>
      <c r="X241" s="67"/>
      <c r="Y241" s="67"/>
    </row>
    <row r="242" spans="1:25" s="54" customFormat="1" ht="12" x14ac:dyDescent="0.3">
      <c r="A242" s="57" t="s">
        <v>268</v>
      </c>
      <c r="B242" s="112">
        <v>0.26900000000000002</v>
      </c>
      <c r="C242" s="112">
        <v>0.25800000000000001</v>
      </c>
      <c r="D242" s="112">
        <v>0.30199999999999999</v>
      </c>
      <c r="E242" s="112">
        <v>0.221</v>
      </c>
      <c r="F242" s="112">
        <v>0.216</v>
      </c>
      <c r="G242" s="112">
        <v>0.27800000000000002</v>
      </c>
      <c r="H242" s="112">
        <v>0.10299999999999999</v>
      </c>
      <c r="I242" s="112">
        <v>0.11799999999999999</v>
      </c>
      <c r="J242" s="112">
        <v>0.13600000000000001</v>
      </c>
      <c r="K242" s="112">
        <v>0.122</v>
      </c>
      <c r="L242" s="112">
        <v>0.152</v>
      </c>
      <c r="M242" s="112">
        <v>0.252</v>
      </c>
      <c r="N242" s="112">
        <v>0.28999999999999998</v>
      </c>
      <c r="O242" s="113">
        <v>0.29899999999999999</v>
      </c>
      <c r="P242" s="112">
        <v>0.45100000000000001</v>
      </c>
      <c r="Q242" s="112">
        <v>0.36499999999999999</v>
      </c>
      <c r="R242" s="192">
        <v>0.3</v>
      </c>
      <c r="S242" s="112">
        <v>0.247</v>
      </c>
      <c r="T242" s="192">
        <v>0.2</v>
      </c>
      <c r="U242" s="67"/>
      <c r="V242" s="67"/>
      <c r="W242" s="67" t="s">
        <v>28</v>
      </c>
      <c r="X242" s="67"/>
      <c r="Y242" s="67" t="s">
        <v>24</v>
      </c>
    </row>
    <row r="243" spans="1:25" s="54" customFormat="1" ht="12" x14ac:dyDescent="0.3">
      <c r="A243" s="102" t="s">
        <v>269</v>
      </c>
      <c r="B243" s="112">
        <v>0.90400000000000003</v>
      </c>
      <c r="C243" s="112">
        <v>0.69099999999999995</v>
      </c>
      <c r="D243" s="112">
        <v>0.73699999999999999</v>
      </c>
      <c r="E243" s="112">
        <v>0.85</v>
      </c>
      <c r="F243" s="112">
        <v>0.93300000000000005</v>
      </c>
      <c r="G243" s="112">
        <v>0.94</v>
      </c>
      <c r="H243" s="112">
        <v>1.363</v>
      </c>
      <c r="I243" s="112">
        <v>0.90800000000000003</v>
      </c>
      <c r="J243" s="112">
        <v>0.78900000000000003</v>
      </c>
      <c r="K243" s="112">
        <v>0.88600000000000001</v>
      </c>
      <c r="L243" s="112">
        <v>1.4319999999999999</v>
      </c>
      <c r="M243" s="112">
        <v>1.4139999999999999</v>
      </c>
      <c r="N243" s="112">
        <v>1.079</v>
      </c>
      <c r="O243" s="113">
        <v>1.355</v>
      </c>
      <c r="P243" s="112">
        <v>1.4259999999999999</v>
      </c>
      <c r="Q243" s="112">
        <v>1.712</v>
      </c>
      <c r="R243" s="192">
        <v>1.8</v>
      </c>
      <c r="S243" s="112">
        <v>1.319</v>
      </c>
      <c r="T243" s="192">
        <v>1.5</v>
      </c>
      <c r="U243" s="67"/>
      <c r="V243" s="67"/>
      <c r="W243" s="67" t="s">
        <v>28</v>
      </c>
      <c r="X243" s="67"/>
      <c r="Y243" s="67"/>
    </row>
    <row r="244" spans="1:25" s="54" customFormat="1" ht="12" x14ac:dyDescent="0.3">
      <c r="A244" s="109" t="s">
        <v>270</v>
      </c>
      <c r="B244" s="112">
        <v>0.82499999999999996</v>
      </c>
      <c r="C244" s="112">
        <v>0.77</v>
      </c>
      <c r="D244" s="112">
        <v>0.85199999999999998</v>
      </c>
      <c r="E244" s="112">
        <v>0.95299999999999996</v>
      </c>
      <c r="F244" s="112">
        <v>0.81599999999999995</v>
      </c>
      <c r="G244" s="112">
        <v>0.86399999999999999</v>
      </c>
      <c r="H244" s="112">
        <v>0.89900000000000002</v>
      </c>
      <c r="I244" s="112">
        <v>0.77200000000000002</v>
      </c>
      <c r="J244" s="112">
        <v>0.74399999999999999</v>
      </c>
      <c r="K244" s="112">
        <v>0.68600000000000005</v>
      </c>
      <c r="L244" s="112">
        <v>0.63100000000000001</v>
      </c>
      <c r="M244" s="112">
        <v>0.75700000000000001</v>
      </c>
      <c r="N244" s="112">
        <v>0.96099999999999997</v>
      </c>
      <c r="O244" s="113">
        <v>0.83899999999999997</v>
      </c>
      <c r="P244" s="112">
        <v>1.0469999999999999</v>
      </c>
      <c r="Q244" s="112">
        <v>1.115</v>
      </c>
      <c r="R244" s="192">
        <v>0.8</v>
      </c>
      <c r="S244" s="112">
        <v>0.95299999999999996</v>
      </c>
      <c r="T244" s="192">
        <v>0.8</v>
      </c>
      <c r="U244" s="67"/>
      <c r="V244" s="67"/>
      <c r="W244" s="67" t="s">
        <v>28</v>
      </c>
      <c r="X244" s="67"/>
      <c r="Y244" s="67"/>
    </row>
    <row r="245" spans="1:25" s="54" customFormat="1" ht="12" x14ac:dyDescent="0.3">
      <c r="A245" s="102" t="s">
        <v>271</v>
      </c>
      <c r="B245" s="112">
        <v>0.72</v>
      </c>
      <c r="C245" s="112">
        <v>0.75600000000000001</v>
      </c>
      <c r="D245" s="112">
        <v>0.77600000000000002</v>
      </c>
      <c r="E245" s="112">
        <v>0.8</v>
      </c>
      <c r="F245" s="112">
        <v>0.71799999999999997</v>
      </c>
      <c r="G245" s="112">
        <v>0.77200000000000002</v>
      </c>
      <c r="H245" s="112">
        <v>0.60399999999999998</v>
      </c>
      <c r="I245" s="112">
        <v>0.56899999999999995</v>
      </c>
      <c r="J245" s="112">
        <v>0.55200000000000005</v>
      </c>
      <c r="K245" s="112">
        <v>0.70899999999999996</v>
      </c>
      <c r="L245" s="112">
        <v>0.83499999999999996</v>
      </c>
      <c r="M245" s="112">
        <v>0.88200000000000001</v>
      </c>
      <c r="N245" s="112">
        <v>1</v>
      </c>
      <c r="O245" s="113">
        <v>1.238</v>
      </c>
      <c r="P245" s="112">
        <v>1.649</v>
      </c>
      <c r="Q245" s="112">
        <v>1.885</v>
      </c>
      <c r="R245" s="192">
        <v>2</v>
      </c>
      <c r="S245" s="112">
        <v>1.984</v>
      </c>
      <c r="T245" s="192">
        <v>2</v>
      </c>
      <c r="U245" s="67"/>
      <c r="V245" s="67"/>
      <c r="W245" s="67" t="s">
        <v>28</v>
      </c>
      <c r="X245" s="67"/>
      <c r="Y245" s="67"/>
    </row>
    <row r="246" spans="1:25" s="54" customFormat="1" ht="12" x14ac:dyDescent="0.3">
      <c r="A246" s="57" t="s">
        <v>272</v>
      </c>
      <c r="B246" s="112">
        <v>1.1319999999999999</v>
      </c>
      <c r="C246" s="112">
        <v>1.1120000000000001</v>
      </c>
      <c r="D246" s="112">
        <v>1.4470000000000001</v>
      </c>
      <c r="E246" s="112">
        <v>1.0369999999999999</v>
      </c>
      <c r="F246" s="112">
        <v>1.361</v>
      </c>
      <c r="G246" s="112">
        <v>1.5680000000000001</v>
      </c>
      <c r="H246" s="112">
        <v>1.1279999999999999</v>
      </c>
      <c r="I246" s="112">
        <v>1.1779999999999999</v>
      </c>
      <c r="J246" s="112">
        <v>1.3560000000000001</v>
      </c>
      <c r="K246" s="112">
        <v>1.1830000000000001</v>
      </c>
      <c r="L246" s="112">
        <v>1.012</v>
      </c>
      <c r="M246" s="112">
        <v>1.1439999999999999</v>
      </c>
      <c r="N246" s="112">
        <v>0.97499999999999998</v>
      </c>
      <c r="O246" s="113">
        <v>2.0299999999999998</v>
      </c>
      <c r="P246" s="113">
        <v>2.4079999999999999</v>
      </c>
      <c r="Q246" s="112">
        <v>4.3150000000000004</v>
      </c>
      <c r="R246" s="192">
        <v>2.5</v>
      </c>
      <c r="S246" s="113">
        <v>2.6869999999999998</v>
      </c>
      <c r="T246" s="201">
        <v>2</v>
      </c>
      <c r="U246" s="67"/>
      <c r="V246" s="67"/>
      <c r="W246" s="67" t="s">
        <v>28</v>
      </c>
      <c r="X246" s="67"/>
      <c r="Y246" s="67"/>
    </row>
    <row r="247" spans="1:25" s="54" customFormat="1" ht="12" x14ac:dyDescent="0.3">
      <c r="A247" s="56" t="s">
        <v>273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96">
        <v>0.2</v>
      </c>
      <c r="S247" s="111"/>
      <c r="T247" s="200">
        <v>0.3</v>
      </c>
      <c r="U247" s="67" t="s">
        <v>38</v>
      </c>
      <c r="V247" s="67"/>
      <c r="W247" s="67"/>
      <c r="X247" s="67"/>
      <c r="Y247" s="67"/>
    </row>
    <row r="248" spans="1:25" s="54" customFormat="1" ht="12" x14ac:dyDescent="0.3">
      <c r="A248" s="56" t="s">
        <v>274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96">
        <v>0.2</v>
      </c>
      <c r="S248" s="111"/>
      <c r="T248" s="200">
        <v>0.1</v>
      </c>
      <c r="U248" s="67" t="s">
        <v>38</v>
      </c>
      <c r="V248" s="67"/>
      <c r="W248" s="67"/>
      <c r="X248" s="67"/>
      <c r="Y248" s="67"/>
    </row>
    <row r="249" spans="1:25" s="54" customFormat="1" ht="12" x14ac:dyDescent="0.3">
      <c r="A249" s="60" t="s">
        <v>275</v>
      </c>
      <c r="B249" s="112">
        <v>0.57999999999999996</v>
      </c>
      <c r="C249" s="112">
        <v>0.38</v>
      </c>
      <c r="D249" s="112">
        <v>0.60799999999999998</v>
      </c>
      <c r="E249" s="112">
        <v>1.1399999999999999</v>
      </c>
      <c r="F249" s="112">
        <v>0.61099999999999999</v>
      </c>
      <c r="G249" s="112">
        <v>0.91100000000000003</v>
      </c>
      <c r="H249" s="112">
        <v>0.60399999999999998</v>
      </c>
      <c r="I249" s="112">
        <v>0.48099999999999998</v>
      </c>
      <c r="J249" s="112">
        <v>0.70799999999999996</v>
      </c>
      <c r="K249" s="112">
        <v>0.80900000000000005</v>
      </c>
      <c r="L249" s="112">
        <v>0.44700000000000001</v>
      </c>
      <c r="M249" s="112">
        <v>0.57099999999999995</v>
      </c>
      <c r="N249" s="112">
        <v>0.63300000000000001</v>
      </c>
      <c r="O249" s="115">
        <v>0.83699999999999997</v>
      </c>
      <c r="P249" s="115">
        <v>1.2689999999999999</v>
      </c>
      <c r="Q249" s="112">
        <v>0.38600000000000001</v>
      </c>
      <c r="R249" s="192">
        <v>0.8</v>
      </c>
      <c r="S249" s="112">
        <v>1.0840000000000001</v>
      </c>
      <c r="T249" s="192">
        <v>1.3</v>
      </c>
      <c r="U249" s="67"/>
      <c r="V249" s="67"/>
      <c r="W249" s="67"/>
      <c r="X249" s="67" t="s">
        <v>42</v>
      </c>
      <c r="Y249" s="67" t="s">
        <v>24</v>
      </c>
    </row>
    <row r="250" spans="1:25" s="54" customFormat="1" ht="12" x14ac:dyDescent="0.3">
      <c r="A250" s="60" t="s">
        <v>276</v>
      </c>
      <c r="B250" s="114"/>
      <c r="C250" s="114" t="s">
        <v>97</v>
      </c>
      <c r="D250" s="114" t="s">
        <v>97</v>
      </c>
      <c r="E250" s="112">
        <v>0.316</v>
      </c>
      <c r="F250" s="112">
        <v>1.25</v>
      </c>
      <c r="G250" s="112">
        <v>1.2729999999999999</v>
      </c>
      <c r="H250" s="112">
        <v>0.308</v>
      </c>
      <c r="I250" s="112">
        <v>0.28599999999999998</v>
      </c>
      <c r="J250" s="112">
        <v>0.23100000000000001</v>
      </c>
      <c r="K250" s="112">
        <v>0.33300000000000002</v>
      </c>
      <c r="L250" s="112">
        <v>0.25</v>
      </c>
      <c r="M250" s="112">
        <v>0.56299999999999994</v>
      </c>
      <c r="N250" s="112">
        <v>0.65</v>
      </c>
      <c r="O250" s="115">
        <v>0.53300000000000003</v>
      </c>
      <c r="P250" s="115">
        <v>0.75</v>
      </c>
      <c r="Q250" s="112">
        <v>0.55000000000000004</v>
      </c>
      <c r="R250" s="192">
        <v>0.3</v>
      </c>
      <c r="S250" s="112">
        <v>0.82199999999999995</v>
      </c>
      <c r="T250" s="192">
        <v>0.5</v>
      </c>
      <c r="U250" s="67" t="s">
        <v>38</v>
      </c>
      <c r="V250" s="67"/>
      <c r="W250" s="67"/>
      <c r="X250" s="67" t="s">
        <v>42</v>
      </c>
      <c r="Y250" s="67" t="s">
        <v>24</v>
      </c>
    </row>
    <row r="251" spans="1:25" s="54" customFormat="1" ht="12" x14ac:dyDescent="0.3">
      <c r="A251" s="56" t="s">
        <v>277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200">
        <v>0.5</v>
      </c>
      <c r="S251" s="111"/>
      <c r="T251" s="200">
        <v>0.7</v>
      </c>
      <c r="U251" s="67"/>
      <c r="V251" s="67" t="s">
        <v>26</v>
      </c>
      <c r="W251" s="67"/>
      <c r="X251" s="67"/>
      <c r="Y251" s="67" t="s">
        <v>24</v>
      </c>
    </row>
    <row r="252" spans="1:25" s="54" customFormat="1" ht="12" x14ac:dyDescent="0.3">
      <c r="A252" s="105" t="s">
        <v>278</v>
      </c>
      <c r="B252" s="114"/>
      <c r="C252" s="114" t="s">
        <v>97</v>
      </c>
      <c r="D252" s="114" t="s">
        <v>97</v>
      </c>
      <c r="E252" s="114" t="s">
        <v>97</v>
      </c>
      <c r="F252" s="112">
        <v>0.24099999999999999</v>
      </c>
      <c r="G252" s="112">
        <v>0.24099999999999999</v>
      </c>
      <c r="H252" s="112">
        <v>0.10299999999999999</v>
      </c>
      <c r="I252" s="112">
        <v>0.41399999999999998</v>
      </c>
      <c r="J252" s="112">
        <v>0.46400000000000002</v>
      </c>
      <c r="K252" s="112">
        <v>0.60699999999999998</v>
      </c>
      <c r="L252" s="112">
        <v>0.51600000000000001</v>
      </c>
      <c r="M252" s="112">
        <v>0.27600000000000002</v>
      </c>
      <c r="N252" s="112">
        <v>0.86399999999999999</v>
      </c>
      <c r="O252" s="115">
        <v>1.2310000000000001</v>
      </c>
      <c r="P252" s="115">
        <v>1.7390000000000001</v>
      </c>
      <c r="Q252" s="112">
        <v>2.1739999999999999</v>
      </c>
      <c r="R252" s="192">
        <v>1.8</v>
      </c>
      <c r="S252" s="112">
        <v>1.5249999999999999</v>
      </c>
      <c r="T252" s="192">
        <v>1.5</v>
      </c>
      <c r="U252" s="67"/>
      <c r="V252" s="67"/>
      <c r="W252" s="67"/>
      <c r="X252" s="67" t="s">
        <v>42</v>
      </c>
      <c r="Y252" s="67" t="s">
        <v>24</v>
      </c>
    </row>
    <row r="253" spans="1:25" s="54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1:25" s="54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1:25" s="54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1:25" s="54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1:25" s="54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1:25" s="54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1:25" s="54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1:25" s="54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1:25" s="54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1:25" s="54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1:25" s="54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1:25" s="54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1:25" s="54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1:25" s="54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1:25" s="54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1:25" s="54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1:25" s="54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1:25" s="54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1:25" s="54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1:25" s="54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1:25" s="54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1:25" s="54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1:25" s="54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1:25" s="54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1:25" s="54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1:25" s="54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1:25" s="54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1:25" s="54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1:25" s="54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1:25" s="54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1:25" s="54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1:25" s="54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1:25" s="54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1:25" s="54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1:25" s="54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 s="54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1:25" s="54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1:25" s="54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 s="54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1:25" s="54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1:25" s="54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 s="54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1:25" s="54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1:25" s="54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 s="54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1:25" s="54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1:25" s="54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 s="54" customFormat="1" x14ac:dyDescent="0.35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160"/>
      <c r="S300" s="49"/>
      <c r="T300" s="49"/>
      <c r="U300" s="49"/>
      <c r="V300" s="49"/>
      <c r="W300" s="49"/>
      <c r="X300" s="49"/>
      <c r="Y300" s="49"/>
    </row>
    <row r="301" spans="1:25" x14ac:dyDescent="0.35">
      <c r="A301" s="147" t="s">
        <v>279</v>
      </c>
      <c r="B301" s="148">
        <f t="shared" ref="B301:Q301" si="0">AVERAGE(B3,B6,B8,B10,B12,B14,B20,B28,B37,B38,B40,B49,B54,B57,B61,B70,B78,B80,B82,B84,B87,B88,B90,B102,B104,B106,B108,B109,B115,B116,B127,B131,B137,B142,B144,B149,B151,B154,B156,B159,B166,B176,B178,B179,B180,B181,B190,B194,B203,B206,B207,B211,B212,B214,B215,B217,B221,B227,B230,B232,B233,B240,B239,B241,B242,B244,B245,B247,B250,B252,B255,B262,B269,B270,B272,B284,B285,B286,B288,B290,B292)</f>
        <v>0.66228571428571426</v>
      </c>
      <c r="C301" s="148">
        <f t="shared" si="0"/>
        <v>0.55848571428571436</v>
      </c>
      <c r="D301" s="148">
        <f t="shared" si="0"/>
        <v>0.60371428571428576</v>
      </c>
      <c r="E301" s="148">
        <f t="shared" si="0"/>
        <v>0.51516666666666677</v>
      </c>
      <c r="F301" s="148">
        <f t="shared" si="0"/>
        <v>0.56285714285714283</v>
      </c>
      <c r="G301" s="148">
        <f t="shared" si="0"/>
        <v>0.57313043478260883</v>
      </c>
      <c r="H301" s="148">
        <f t="shared" si="0"/>
        <v>0.56920833333333332</v>
      </c>
      <c r="I301" s="148">
        <f t="shared" si="0"/>
        <v>0.70091666666666663</v>
      </c>
      <c r="J301" s="148">
        <f t="shared" si="0"/>
        <v>0.69474999999999987</v>
      </c>
      <c r="K301" s="148">
        <f t="shared" si="0"/>
        <v>0.77234482758620682</v>
      </c>
      <c r="L301" s="148">
        <f t="shared" si="0"/>
        <v>0.79849999999999999</v>
      </c>
      <c r="M301" s="148">
        <f t="shared" si="0"/>
        <v>1.0459393939393942</v>
      </c>
      <c r="N301" s="148">
        <f t="shared" si="0"/>
        <v>1.2109999999999999</v>
      </c>
      <c r="O301" s="148">
        <f t="shared" si="0"/>
        <v>1.1561176470588235</v>
      </c>
      <c r="P301" s="148">
        <f t="shared" si="0"/>
        <v>1.6998571428571427</v>
      </c>
      <c r="Q301" s="148">
        <f t="shared" si="0"/>
        <v>1.9551428571428573</v>
      </c>
      <c r="R301" s="172">
        <f>AVERAGE(R3,R6,R7,R8,R10,R12,R14,R20,R28,R29,R37,R38,R40,R49,R54,R57,R61,R70,R78,R80,R82,R84,R87,R88,R90,R102,R104,R106,R108,R109,R115,R116,R127,R131,R137,R142,R144,R149,R151,R154,R156,R159,R163,R166,R176,R178,R179,R180,R181,R190,R194,R203,R206,R207,R211,R212,R214,R215,R217,R221,R227,R230,R232,R233,R239,R240,R241,R242,R244,R245,R247,R250,R252,R255,R262,R269,R270,R272,R284,R285,R286,R288,R290,R292)</f>
        <v>1.1821917808219171</v>
      </c>
      <c r="S301" s="172"/>
      <c r="T301" s="173">
        <f>SUBTOTAL(101,T2:T252)</f>
        <v>1.247478991596638</v>
      </c>
    </row>
    <row r="302" spans="1:25" x14ac:dyDescent="0.35">
      <c r="A302" s="149" t="s">
        <v>280</v>
      </c>
      <c r="B302" s="151">
        <f t="shared" ref="B302:Q302" si="1">AVERAGE(B3,B10,B14,B20,B70,B84,B87,B88,B131,B144,B176,B180,B190,B194,B206,B207,B211,B212,B214,B215,B217,B230,B239,B245,B252,B270,B272,B285)</f>
        <v>0.66514285714285715</v>
      </c>
      <c r="C302" s="151">
        <f t="shared" si="1"/>
        <v>0.53942857142857137</v>
      </c>
      <c r="D302" s="151">
        <f t="shared" si="1"/>
        <v>0.70099999999999996</v>
      </c>
      <c r="E302" s="151">
        <f t="shared" si="1"/>
        <v>0.54771428571428571</v>
      </c>
      <c r="F302" s="151">
        <f t="shared" si="1"/>
        <v>0.60288888888888892</v>
      </c>
      <c r="G302" s="151">
        <f t="shared" si="1"/>
        <v>0.60944444444444446</v>
      </c>
      <c r="H302" s="151">
        <f t="shared" si="1"/>
        <v>0.65122222222222215</v>
      </c>
      <c r="I302" s="151">
        <f t="shared" si="1"/>
        <v>1.0275555555555556</v>
      </c>
      <c r="J302" s="151">
        <f t="shared" si="1"/>
        <v>0.94255555555555559</v>
      </c>
      <c r="K302" s="151">
        <f t="shared" si="1"/>
        <v>0.89011111111111108</v>
      </c>
      <c r="L302" s="151">
        <f t="shared" si="1"/>
        <v>0.9269090909090909</v>
      </c>
      <c r="M302" s="151">
        <f t="shared" si="1"/>
        <v>1.2122499999999998</v>
      </c>
      <c r="N302" s="151">
        <f t="shared" si="1"/>
        <v>1.3642307692307691</v>
      </c>
      <c r="O302" s="151">
        <f t="shared" si="1"/>
        <v>1.4182307692307694</v>
      </c>
      <c r="P302" s="151">
        <f t="shared" si="1"/>
        <v>1.9296923076923078</v>
      </c>
      <c r="Q302" s="151">
        <f t="shared" si="1"/>
        <v>2.3426923076923081</v>
      </c>
      <c r="R302" s="173">
        <f>AVERAGE(R3,R10,R14,R20,R29,R61,R70,R84,R87,R88,R131,R144,R163,R176,R180,R190,R194,R206,R207,R211,R212,R214,R215,R217,R230,R239,R245,R252,R270,R272,R285)</f>
        <v>1.3321428571428571</v>
      </c>
      <c r="S302" s="149"/>
      <c r="T302" s="173">
        <f>AVERAGE(T3,T10,T14,T20,T29,T61,T70,T84,T87,T88,T131,T144,T163,T176,T180,T190,T194,T206,T207,T211,T212,T214,T215,T217,T230,T239,T245,T252,T270,T272,T285)</f>
        <v>1.4714285714285713</v>
      </c>
    </row>
    <row r="303" spans="1:25" x14ac:dyDescent="0.35">
      <c r="A303" s="149" t="s">
        <v>281</v>
      </c>
      <c r="B303" s="151">
        <f t="shared" ref="B303:Q303" si="2">AVERAGE(B6,B8,B12,B28,B37,B38,B40,B49,B54,B57,B61,B78,B80,B82,B90,B102,B104,B106,B108,B109,B115,B116,B127,B137,B142,B149,B151,B154,B156,B159,B166,B178,B179,B181,B203,B221,B227,B232,B233,B240,B241,B242,B244,B247,B250,B255,B262,B269,B284,B286,B288,B290,B292)</f>
        <v>0.65942857142857136</v>
      </c>
      <c r="C303" s="151">
        <f t="shared" si="2"/>
        <v>0.57754285714285714</v>
      </c>
      <c r="D303" s="151">
        <f t="shared" si="2"/>
        <v>0.50642857142857145</v>
      </c>
      <c r="E303" s="151">
        <f t="shared" si="2"/>
        <v>0.49445454545454548</v>
      </c>
      <c r="F303" s="151">
        <f t="shared" si="2"/>
        <v>0.53283333333333338</v>
      </c>
      <c r="G303" s="151">
        <f t="shared" si="2"/>
        <v>0.54978571428571432</v>
      </c>
      <c r="H303" s="151">
        <f t="shared" si="2"/>
        <v>0.52</v>
      </c>
      <c r="I303" s="151">
        <f t="shared" si="2"/>
        <v>0.50493333333333335</v>
      </c>
      <c r="J303" s="151">
        <f t="shared" si="2"/>
        <v>0.57736842105263153</v>
      </c>
      <c r="K303" s="151">
        <f t="shared" si="2"/>
        <v>0.71935000000000004</v>
      </c>
      <c r="L303" s="151">
        <f t="shared" si="2"/>
        <v>0.73123809523809535</v>
      </c>
      <c r="M303" s="151">
        <f t="shared" si="2"/>
        <v>0.95090476190476181</v>
      </c>
      <c r="N303" s="151">
        <f t="shared" si="2"/>
        <v>1.1161428571428569</v>
      </c>
      <c r="O303" s="151">
        <f t="shared" si="2"/>
        <v>0.99385714285714299</v>
      </c>
      <c r="P303" s="151">
        <f t="shared" si="2"/>
        <v>1.5640454545454541</v>
      </c>
      <c r="Q303" s="151">
        <f t="shared" si="2"/>
        <v>1.726136363636364</v>
      </c>
      <c r="R303" s="173">
        <f>AVERAGE(R6,R8,R12,R28,R37,R38,R40,R49,R54,R57,R78,R80,R82,R90,R102,R104,R106,R108,R109,R115,R116,R127,R137,R142,R149,R151,R154,R156,R159,R166,R178,R179,R181,R203,R221,R227,R232,R233,R240,R241,R242,R244,R247,R250,R255,R262,R269,R284,R286,R288,R290,R292)</f>
        <v>1.0909090909090911</v>
      </c>
      <c r="S303" s="149"/>
      <c r="T303" s="173">
        <f>AVERAGE(T6,T8,T12,T28,T37,T38,T40,T49,T54,T57,T78,T80,T82,T90,T102,T104,T106,T108,T109,T115,T116,T127,T137,T142,T149,T151,T154,T156,T159,T166,T178,T179,T181,T203,T221,T227,T232,T233,T240,T241,T242,T244,T247,T250,T255,T262,T269,T284,T286,T288,T290,T292)</f>
        <v>1.1238095238095238</v>
      </c>
    </row>
    <row r="304" spans="1:25" x14ac:dyDescent="0.35">
      <c r="A304" s="147" t="s">
        <v>282</v>
      </c>
      <c r="B304" s="148">
        <f t="shared" ref="B304:Q304" si="3">AVERAGE(B19,B30,B31,B32,B50,B51,B56,B66,B68,B69,B75,B76,B77,B83,B95,B98,B101,B119,B124,B128,B132,B139,B158,B171,B172,B173,B174,B175,B184,B187,B223,B226,B228,B229,B236,B238,B253,B259,B265,B268,B295,B296,B298)</f>
        <v>0.38862500000000005</v>
      </c>
      <c r="C304" s="148">
        <f t="shared" si="3"/>
        <v>0.40120000000000006</v>
      </c>
      <c r="D304" s="148">
        <f t="shared" si="3"/>
        <v>0.57399999999999995</v>
      </c>
      <c r="E304" s="148">
        <f t="shared" si="3"/>
        <v>0.5923846153846154</v>
      </c>
      <c r="F304" s="148">
        <f t="shared" si="3"/>
        <v>0.51286666666666669</v>
      </c>
      <c r="G304" s="148">
        <f t="shared" si="3"/>
        <v>0.51700000000000002</v>
      </c>
      <c r="H304" s="148">
        <f t="shared" si="3"/>
        <v>0.4724000000000001</v>
      </c>
      <c r="I304" s="148">
        <f t="shared" si="3"/>
        <v>0.55986666666666673</v>
      </c>
      <c r="J304" s="148">
        <f t="shared" si="3"/>
        <v>0.61012500000000003</v>
      </c>
      <c r="K304" s="148">
        <f t="shared" si="3"/>
        <v>0.58218750000000008</v>
      </c>
      <c r="L304" s="148">
        <f t="shared" si="3"/>
        <v>0.59023529411764719</v>
      </c>
      <c r="M304" s="148">
        <f t="shared" si="3"/>
        <v>0.6753529411764706</v>
      </c>
      <c r="N304" s="148">
        <f t="shared" si="3"/>
        <v>0.80447058823529427</v>
      </c>
      <c r="O304" s="148">
        <f t="shared" si="3"/>
        <v>0.93041176470588238</v>
      </c>
      <c r="P304" s="148">
        <f t="shared" si="3"/>
        <v>1.2747222222222221</v>
      </c>
      <c r="Q304" s="148">
        <f t="shared" si="3"/>
        <v>1.6066666666666667</v>
      </c>
      <c r="R304" s="172">
        <f>AVERAGE(R19,R30,R31,R32,R50,R51,R56,R66,R68,R69,R75,R76,R77,R83,R95,R98,R101,R119,R124,R128,R132,R139,R158,R171,R172,R173,R174,R175,R184,R187,R223,R226,R228,R229,R236,R238,R253,R259,R265,R268,R295,R296,R298)</f>
        <v>1.1305555555555558</v>
      </c>
      <c r="S304" s="149"/>
      <c r="T304" s="172">
        <f>AVERAGE(T19,T30,T31,T32,T50,T51,T56,T66,T68,T69,T75,T76,T77,T83,T95,T98,T101,T119,T124,T128,T132,T139,T158,T171,T172,T173,T174,T175,T184,T187,T223,T226,T228,T229,T236,T238,T253,T259,T265,T268,T295,T296,T298)</f>
        <v>1.082857142857143</v>
      </c>
    </row>
    <row r="305" spans="1:20" x14ac:dyDescent="0.35">
      <c r="A305" s="149" t="s">
        <v>283</v>
      </c>
      <c r="B305" s="151"/>
      <c r="C305" s="151"/>
      <c r="D305" s="151"/>
      <c r="E305" s="151">
        <f t="shared" ref="E305:Q305" si="4">AVERAGE(E68,E132,E296)</f>
        <v>0.60699999999999998</v>
      </c>
      <c r="F305" s="151">
        <f t="shared" si="4"/>
        <v>0.78449999999999998</v>
      </c>
      <c r="G305" s="151">
        <f t="shared" si="4"/>
        <v>0.65749999999999997</v>
      </c>
      <c r="H305" s="151">
        <f t="shared" si="4"/>
        <v>0.50700000000000001</v>
      </c>
      <c r="I305" s="151">
        <f t="shared" si="4"/>
        <v>0.5615</v>
      </c>
      <c r="J305" s="151">
        <f t="shared" si="4"/>
        <v>0.65449999999999997</v>
      </c>
      <c r="K305" s="151">
        <f t="shared" si="4"/>
        <v>0.59250000000000003</v>
      </c>
      <c r="L305" s="151">
        <f t="shared" si="4"/>
        <v>0.77250000000000008</v>
      </c>
      <c r="M305" s="151">
        <f t="shared" si="4"/>
        <v>0.70500000000000007</v>
      </c>
      <c r="N305" s="151">
        <f t="shared" si="4"/>
        <v>0.85100000000000009</v>
      </c>
      <c r="O305" s="151">
        <f t="shared" si="4"/>
        <v>0.9405</v>
      </c>
      <c r="P305" s="151">
        <f t="shared" si="4"/>
        <v>1.03</v>
      </c>
      <c r="Q305" s="151">
        <f t="shared" si="4"/>
        <v>1.0665</v>
      </c>
      <c r="R305" s="173">
        <f>AVERAGE(R68,R124,R132,R174,R295,R296,R298)</f>
        <v>1</v>
      </c>
      <c r="S305" s="149"/>
      <c r="T305" s="173">
        <f>AVERAGE(T68,T124,T132,T174,T295,T296,T298)</f>
        <v>0.97499999999999998</v>
      </c>
    </row>
    <row r="306" spans="1:20" x14ac:dyDescent="0.35">
      <c r="A306" s="149" t="s">
        <v>284</v>
      </c>
      <c r="B306" s="151">
        <f t="shared" ref="B306:Q306" si="5">AVERAGE(B19,B30,B31,B32,B50,B51,B56,B66,B69,B75,B76,B77,B83,B95,B98,B101,B119,B124,B128,B139,B158,B171,B172,B173,B174,B175,B184,B187,B223,B226,B228,B229,B236,B238,B253,B259,B265,B268,B295,B298)</f>
        <v>0.35516666666666669</v>
      </c>
      <c r="C306" s="151">
        <f t="shared" si="5"/>
        <v>0.37187500000000001</v>
      </c>
      <c r="D306" s="151">
        <f t="shared" si="5"/>
        <v>0.55388888888888888</v>
      </c>
      <c r="E306" s="151">
        <f t="shared" si="5"/>
        <v>0.58972727272727266</v>
      </c>
      <c r="F306" s="151">
        <f t="shared" si="5"/>
        <v>0.47107692307692312</v>
      </c>
      <c r="G306" s="151">
        <f t="shared" si="5"/>
        <v>0.49538461538461542</v>
      </c>
      <c r="H306" s="151">
        <f t="shared" si="5"/>
        <v>0.46707692307692317</v>
      </c>
      <c r="I306" s="151">
        <f t="shared" si="5"/>
        <v>0.55961538461538463</v>
      </c>
      <c r="J306" s="151">
        <f t="shared" si="5"/>
        <v>0.60378571428571426</v>
      </c>
      <c r="K306" s="151">
        <f t="shared" si="5"/>
        <v>0.58071428571428574</v>
      </c>
      <c r="L306" s="151">
        <f t="shared" si="5"/>
        <v>0.56593333333333329</v>
      </c>
      <c r="M306" s="151">
        <f t="shared" si="5"/>
        <v>0.6714</v>
      </c>
      <c r="N306" s="151">
        <f t="shared" si="5"/>
        <v>0.79826666666666668</v>
      </c>
      <c r="O306" s="151">
        <f t="shared" si="5"/>
        <v>0.92906666666666671</v>
      </c>
      <c r="P306" s="151">
        <f t="shared" si="5"/>
        <v>1.3053125000000001</v>
      </c>
      <c r="Q306" s="151">
        <f t="shared" si="5"/>
        <v>1.6741875000000002</v>
      </c>
      <c r="R306" s="173">
        <f>AVERAGE(R19,R30,R31,R32,R50,R51,R56,R66,R69,R75,R76,R77,R83,R95,R98,R101,R119,R128,R139,R158,R171,R172,R173,R175,R184,R187,R223,R226,R228,R229,R236,R238,R253,R259,R265,R268)</f>
        <v>1.1468750000000003</v>
      </c>
      <c r="S306" s="149"/>
      <c r="T306" s="173">
        <f>AVERAGE(T19,T30,T31,T32,T50,T51,T56,T66,T69,T75,T76,T77,T83,T95,T98,T101,T119,T128,T139,T158,T171,T172,T173,T175,T184,T187,T223,T226,T228,T229,T236,T238,T253,T259,T265,T268)</f>
        <v>1.096774193548387</v>
      </c>
    </row>
    <row r="307" spans="1:20" x14ac:dyDescent="0.35">
      <c r="A307" s="147" t="s">
        <v>285</v>
      </c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73">
        <f>AVERAGE(R16,R17,R19,R21,R22,R23,R24,R34,R42,R50,R56,R63,R64,R66,R73,R74,R76,R89,R95,R96,R98,R101,R121,R128,R146,R158,R165,R172,R173,R174,R175,R183,R187,R198,R205,R220,R223,R226,R228,R229,R253,R265,R268,R271,R273,R275,R276,R277,R278,R279,R280,R281,R282,R293,R294,R296)</f>
        <v>1.1125</v>
      </c>
      <c r="S307" s="149"/>
      <c r="T307" s="173">
        <f>AVERAGE(T16,T17,T19,T21,T22,T23,T24,T34,T42,T50,T56,T63,T64,T66,T73,T74,T76,T89,T95,T96,T98,T101,T121,T128,T146,T158,T165,T172,T173,T174,T175,T183,T187,T198,T205,T220,T223,T226,T228,T229,T253,T265,T268,T271,T273,T275,T276,T277,T278,T279,T280,T281,T282,T293,T294,T296)</f>
        <v>1.1666666666666667</v>
      </c>
    </row>
    <row r="308" spans="1:20" x14ac:dyDescent="0.35">
      <c r="A308" s="149" t="s">
        <v>286</v>
      </c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73">
        <f>AVERAGE(R174,R205,R296)</f>
        <v>2.5499999999999998</v>
      </c>
      <c r="S308" s="149"/>
      <c r="T308" s="173">
        <f>AVERAGE(T174,T205,T296)</f>
        <v>2.9000000000000004</v>
      </c>
    </row>
    <row r="309" spans="1:20" x14ac:dyDescent="0.35">
      <c r="A309" s="149" t="s">
        <v>287</v>
      </c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73">
        <f>AVERAGE(R16,R17,R19,R21,R22,R23,R24,R34,R42,R50,R56,R63,R64,R66,R73,R74,R76,R89,R95,R96,R98,R101,R121,R128,R146,R158,R165,R172,R173,R175,R183,R187,R198,R220,R223,R226,R228,R229,R253,R265,R268,R271,R273,R275,R276,R277,R278,R279,R280,R281,R282,R293,R294)</f>
        <v>1.036842105263158</v>
      </c>
      <c r="S309" s="149"/>
      <c r="T309" s="173">
        <f>AVERAGE(T16,T17,T19,T21,T22,T23,T24,T34,T42,T50,T56,T63,T64,T66,T73,T74,T76,T89,T95,T96,T98,T101,T121,T128,T146,T158,T165,T172,T173,T175,T183,T187,T198,T220,T223,T226,T228,T229,T253,T265,T268,T271,T273,T275,T276,T277,T278,T279,T280,T281,T282,T293,T294)</f>
        <v>1.0729729729729733</v>
      </c>
    </row>
    <row r="310" spans="1:20" x14ac:dyDescent="0.35">
      <c r="A310" s="147" t="s">
        <v>288</v>
      </c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73">
        <f>AVERAGE(R2,R5,R9,R15,R18,R25,R26,R27,R33,R35,R36,R43,R44,R45,R46,R47,R48,R52,R53,R55,R60,R62,R65,R67,R71,R72,R81,R92,R93,R94,R97,R99,R100,R105,R107,R113,R114,R118,R122,R123,R126,R129,R130,R133,R134,R135,R136,R138,R140,R141,R145,R147,R148,R153,R160,R161,R162,R164,R167,R168,R169,R170,R182,R185,R186,R188,R189,R199,R200,R201,R202,R204,R208,R209,R210,R213,R216,R218,R219,R224,R225,R235,R237,R249,R251,R254,R258,R261,R267,R274,R283,R297)</f>
        <v>1.4083333333333332</v>
      </c>
      <c r="S310" s="149"/>
      <c r="T310" s="173">
        <f>AVERAGE(T2,T5,T9,T15,T18,T25,T26,T27,T33,T35,T36,T43,T44,T45,T46,T47,T48,T52,T53,T55,T60,T62,T65,T67,T71,T72,T81,T92,T93,T94,T97,T99,T100,T105,T107,T113,T114,T118,T122,T123,T126,T129,T130,T133,T134,T135,T136,T138,T140,T141,T145,T147,T148,T153,T160,T161,T162,T164,T167,T168,T169,T170,T182,T185,T186,T188,T189,T199,T200,T201,T202,T204,T208,T209,T210,T213,T216,T218,T219,T224,T225,T235,T237,T249,T251,T254,T258,T261,T267,T274,T283,T297)</f>
        <v>1.3316455696202538</v>
      </c>
    </row>
    <row r="311" spans="1:20" x14ac:dyDescent="0.35">
      <c r="A311" s="149" t="s">
        <v>289</v>
      </c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73">
        <f>AVERAGE(R136,R140,R141,R147,R148,R153,R200,R201,R202,R204,R208,R209,R210,R213,R216,R218,R225,R254,R283,R297)</f>
        <v>1.1187499999999999</v>
      </c>
      <c r="S311" s="149"/>
      <c r="T311" s="173">
        <f>AVERAGE(T136,T140,T141,T147,T148,T153,T200,T201,T202,T204,T208,T209,T210,T213,T216,T218,T225,T254,T283,T297)</f>
        <v>1.25</v>
      </c>
    </row>
    <row r="312" spans="1:20" x14ac:dyDescent="0.35">
      <c r="A312" s="149" t="s">
        <v>290</v>
      </c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73">
        <f>AVERAGE(R2,R5,R9,R15,R18,R25,R26,R27,R33,R35,R36,R43,R44,R45,R46,R47,R48,R52,R53,R55,R60,R62,R65,R67,R71,R72,R81,R92,R93,R94,R97,R99,R100,R105,R107,R113,R114,R118,R122,R123,R126,R129,R130,R133,R134,R135,R138,R145,R160,R161,R162,R164,R167,R168,R169,R170,R182,R185,R186,R188,R189,R199,R219,R224,R235,R237,R249,R251,R258,R261,R267,R274)</f>
        <v>1.4764705882352942</v>
      </c>
      <c r="S312" s="149"/>
      <c r="T312" s="173">
        <f>AVERAGE(T2,T5,T9,T15,T18,T25,T26,T27,T33,T35,T36,T43,T44,T45,T46,T47,T48,T52,T53,T55,T60,T62,T65,T67,T71,T72,T81,T92,T93,T94,T97,T99,T100,T105,T107,T113,T114,T118,T122,T123,T126,T129,T130,T133,T134,T135,T138,T145,T160,T161,T162,T164,T167,T168,T169,T170,T182,T185,T186,T188,T189,T199,T219,T224,T235,T237,T249,T251,T258,T261,T267,T274)</f>
        <v>1.3523809523809531</v>
      </c>
    </row>
    <row r="313" spans="1:20" x14ac:dyDescent="0.35">
      <c r="A313" s="54"/>
    </row>
    <row r="314" spans="1:20" x14ac:dyDescent="0.35">
      <c r="C314" s="207"/>
    </row>
    <row r="315" spans="1:20" x14ac:dyDescent="0.35">
      <c r="C315" s="207"/>
    </row>
    <row r="316" spans="1:20" x14ac:dyDescent="0.35">
      <c r="C316" s="207"/>
    </row>
    <row r="317" spans="1:20" x14ac:dyDescent="0.35">
      <c r="C317" s="207"/>
    </row>
    <row r="318" spans="1:20" x14ac:dyDescent="0.35">
      <c r="C318" s="207"/>
    </row>
  </sheetData>
  <conditionalFormatting sqref="R2:R252">
    <cfRule type="expression" dxfId="90" priority="5">
      <formula>AND(R2&lt;Q2, Q2&lt;&gt;"")</formula>
    </cfRule>
    <cfRule type="expression" dxfId="89" priority="6">
      <formula>AND(R2&gt;Q2, Q2&lt;&gt;"")</formula>
    </cfRule>
  </conditionalFormatting>
  <conditionalFormatting sqref="T2:T252">
    <cfRule type="expression" dxfId="88" priority="3">
      <formula>AND(T2&lt;S2, S2&lt;&gt;"")</formula>
    </cfRule>
    <cfRule type="expression" dxfId="87" priority="4">
      <formula>AND(T2&gt;S2, S2&lt;&gt;"")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3DB15-46CF-460B-8B5A-C25734B43CB6}">
  <dimension ref="A1:J5355"/>
  <sheetViews>
    <sheetView workbookViewId="0">
      <pane ySplit="1" topLeftCell="A5321" activePane="bottomLeft" state="frozen"/>
      <selection pane="bottomLeft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1692</v>
      </c>
      <c r="B2">
        <v>13293</v>
      </c>
      <c r="C2">
        <v>275787</v>
      </c>
      <c r="D2">
        <v>1</v>
      </c>
      <c r="E2" t="s">
        <v>319</v>
      </c>
      <c r="F2" t="s">
        <v>0</v>
      </c>
      <c r="G2" t="s">
        <v>1693</v>
      </c>
      <c r="H2">
        <v>10.753</v>
      </c>
      <c r="I2">
        <v>90.86</v>
      </c>
      <c r="J2">
        <v>3276</v>
      </c>
    </row>
    <row r="3" spans="1:10" x14ac:dyDescent="0.35">
      <c r="A3" t="s">
        <v>1694</v>
      </c>
      <c r="B3">
        <v>6261</v>
      </c>
      <c r="C3">
        <v>202847</v>
      </c>
      <c r="D3">
        <v>2</v>
      </c>
      <c r="E3" t="s">
        <v>319</v>
      </c>
      <c r="F3" t="s">
        <v>0</v>
      </c>
      <c r="G3" t="s">
        <v>1695</v>
      </c>
      <c r="H3">
        <v>16.744</v>
      </c>
      <c r="I3">
        <v>97.38</v>
      </c>
      <c r="J3">
        <v>633</v>
      </c>
    </row>
    <row r="4" spans="1:10" x14ac:dyDescent="0.35">
      <c r="A4" t="s">
        <v>1696</v>
      </c>
      <c r="B4">
        <v>9026</v>
      </c>
      <c r="C4">
        <v>199506</v>
      </c>
      <c r="D4">
        <v>3</v>
      </c>
      <c r="E4" t="s">
        <v>319</v>
      </c>
      <c r="F4" t="s">
        <v>0</v>
      </c>
      <c r="G4" t="s">
        <v>1697</v>
      </c>
      <c r="H4">
        <v>11.071999999999999</v>
      </c>
      <c r="I4">
        <v>88.75</v>
      </c>
      <c r="J4">
        <v>1488</v>
      </c>
    </row>
    <row r="5" spans="1:10" x14ac:dyDescent="0.35">
      <c r="A5" t="s">
        <v>1698</v>
      </c>
      <c r="B5">
        <v>3605</v>
      </c>
      <c r="C5">
        <v>196170</v>
      </c>
      <c r="D5">
        <v>4</v>
      </c>
      <c r="E5" t="s">
        <v>319</v>
      </c>
      <c r="F5" t="s">
        <v>0</v>
      </c>
      <c r="G5" t="s">
        <v>1699</v>
      </c>
      <c r="H5">
        <v>202.73099999999999</v>
      </c>
      <c r="I5">
        <v>99.71</v>
      </c>
      <c r="J5">
        <v>1992</v>
      </c>
    </row>
    <row r="6" spans="1:10" x14ac:dyDescent="0.35">
      <c r="A6" t="s">
        <v>1700</v>
      </c>
      <c r="B6">
        <v>9107</v>
      </c>
      <c r="C6">
        <v>122647</v>
      </c>
      <c r="D6">
        <v>5</v>
      </c>
      <c r="E6" t="s">
        <v>319</v>
      </c>
      <c r="F6" t="s">
        <v>0</v>
      </c>
      <c r="G6" t="s">
        <v>1701</v>
      </c>
      <c r="H6">
        <v>6.3710000000000004</v>
      </c>
      <c r="I6">
        <v>78.55</v>
      </c>
      <c r="J6">
        <v>638</v>
      </c>
    </row>
    <row r="7" spans="1:10" x14ac:dyDescent="0.35">
      <c r="A7" t="s">
        <v>1702</v>
      </c>
      <c r="B7">
        <v>7124</v>
      </c>
      <c r="C7">
        <v>110916</v>
      </c>
      <c r="D7">
        <v>6</v>
      </c>
      <c r="E7" t="s">
        <v>319</v>
      </c>
      <c r="F7" t="s">
        <v>0</v>
      </c>
      <c r="G7" t="s">
        <v>1703</v>
      </c>
      <c r="H7">
        <v>7.3920000000000003</v>
      </c>
      <c r="I7">
        <v>83.97</v>
      </c>
      <c r="J7">
        <v>676</v>
      </c>
    </row>
    <row r="8" spans="1:10" x14ac:dyDescent="0.35">
      <c r="A8" t="s">
        <v>1704</v>
      </c>
      <c r="B8">
        <v>1186</v>
      </c>
      <c r="C8">
        <v>107660</v>
      </c>
      <c r="D8">
        <v>7</v>
      </c>
      <c r="E8" t="s">
        <v>319</v>
      </c>
      <c r="F8" t="s">
        <v>0</v>
      </c>
      <c r="G8" t="s">
        <v>1705</v>
      </c>
      <c r="H8">
        <v>66.849999999999994</v>
      </c>
      <c r="I8">
        <v>99.1</v>
      </c>
      <c r="J8">
        <v>1167</v>
      </c>
    </row>
    <row r="9" spans="1:10" x14ac:dyDescent="0.35">
      <c r="A9" t="s">
        <v>1706</v>
      </c>
      <c r="B9">
        <v>2189</v>
      </c>
      <c r="C9">
        <v>104960</v>
      </c>
      <c r="D9">
        <v>8</v>
      </c>
      <c r="E9" t="s">
        <v>319</v>
      </c>
      <c r="F9" t="s">
        <v>0</v>
      </c>
      <c r="G9" t="s">
        <v>1707</v>
      </c>
      <c r="H9">
        <v>24.318999999999999</v>
      </c>
      <c r="I9">
        <v>97.98</v>
      </c>
      <c r="J9">
        <v>306</v>
      </c>
    </row>
    <row r="10" spans="1:10" x14ac:dyDescent="0.35">
      <c r="A10" t="s">
        <v>1708</v>
      </c>
      <c r="B10">
        <v>6498</v>
      </c>
      <c r="C10">
        <v>104345</v>
      </c>
      <c r="D10">
        <v>9</v>
      </c>
      <c r="E10" t="s">
        <v>319</v>
      </c>
      <c r="F10" t="s">
        <v>0</v>
      </c>
      <c r="G10" t="s">
        <v>1709</v>
      </c>
      <c r="H10">
        <v>8.0250000000000004</v>
      </c>
      <c r="I10">
        <v>89.37</v>
      </c>
      <c r="J10">
        <v>535</v>
      </c>
    </row>
    <row r="11" spans="1:10" x14ac:dyDescent="0.35">
      <c r="A11" t="s">
        <v>1710</v>
      </c>
      <c r="B11">
        <v>6281</v>
      </c>
      <c r="C11">
        <v>93599</v>
      </c>
      <c r="D11">
        <v>10</v>
      </c>
      <c r="E11" t="s">
        <v>319</v>
      </c>
      <c r="F11" t="s">
        <v>0</v>
      </c>
      <c r="G11" t="s">
        <v>1711</v>
      </c>
      <c r="H11">
        <v>7.6929999999999996</v>
      </c>
      <c r="I11">
        <v>88.83</v>
      </c>
      <c r="J11">
        <v>721</v>
      </c>
    </row>
    <row r="12" spans="1:10" x14ac:dyDescent="0.35">
      <c r="A12" t="s">
        <v>1712</v>
      </c>
      <c r="B12">
        <v>5400</v>
      </c>
      <c r="C12">
        <v>92079</v>
      </c>
      <c r="D12">
        <v>11</v>
      </c>
      <c r="E12" t="s">
        <v>319</v>
      </c>
      <c r="F12" t="s">
        <v>0</v>
      </c>
      <c r="G12" t="s">
        <v>1693</v>
      </c>
      <c r="H12">
        <v>8.9429999999999996</v>
      </c>
      <c r="I12">
        <v>88.35</v>
      </c>
      <c r="J12">
        <v>799</v>
      </c>
    </row>
    <row r="13" spans="1:10" x14ac:dyDescent="0.35">
      <c r="A13" t="s">
        <v>1713</v>
      </c>
      <c r="B13">
        <v>3431</v>
      </c>
      <c r="C13">
        <v>91255</v>
      </c>
      <c r="D13">
        <v>12</v>
      </c>
      <c r="E13" t="s">
        <v>319</v>
      </c>
      <c r="F13" t="s">
        <v>0</v>
      </c>
      <c r="G13" t="s">
        <v>1714</v>
      </c>
      <c r="H13">
        <v>14.224</v>
      </c>
      <c r="I13">
        <v>96.16</v>
      </c>
      <c r="J13">
        <v>373</v>
      </c>
    </row>
    <row r="14" spans="1:10" x14ac:dyDescent="0.35">
      <c r="A14" t="s">
        <v>1715</v>
      </c>
      <c r="B14">
        <v>5918</v>
      </c>
      <c r="C14">
        <v>83174</v>
      </c>
      <c r="D14">
        <v>13</v>
      </c>
      <c r="E14" t="s">
        <v>328</v>
      </c>
      <c r="F14" t="s">
        <v>0</v>
      </c>
      <c r="G14" t="s">
        <v>1716</v>
      </c>
      <c r="H14">
        <v>7.1390000000000002</v>
      </c>
      <c r="I14">
        <v>72.680000000000007</v>
      </c>
      <c r="J14">
        <v>585</v>
      </c>
    </row>
    <row r="15" spans="1:10" x14ac:dyDescent="0.35">
      <c r="A15" t="s">
        <v>1717</v>
      </c>
      <c r="B15">
        <v>3551</v>
      </c>
      <c r="C15">
        <v>83032</v>
      </c>
      <c r="D15">
        <v>14</v>
      </c>
      <c r="E15" t="s">
        <v>319</v>
      </c>
      <c r="F15" t="s">
        <v>0</v>
      </c>
      <c r="G15" t="s">
        <v>1718</v>
      </c>
      <c r="H15">
        <v>11.446</v>
      </c>
      <c r="I15">
        <v>90.91</v>
      </c>
      <c r="J15">
        <v>1020</v>
      </c>
    </row>
    <row r="16" spans="1:10" x14ac:dyDescent="0.35">
      <c r="A16" t="s">
        <v>1719</v>
      </c>
      <c r="B16">
        <v>4724</v>
      </c>
      <c r="C16">
        <v>82938</v>
      </c>
      <c r="D16">
        <v>15</v>
      </c>
      <c r="E16" t="s">
        <v>319</v>
      </c>
      <c r="F16" t="s">
        <v>0</v>
      </c>
      <c r="G16" t="s">
        <v>1720</v>
      </c>
      <c r="H16">
        <v>8.8569999999999993</v>
      </c>
      <c r="I16">
        <v>88.14</v>
      </c>
      <c r="J16">
        <v>722</v>
      </c>
    </row>
    <row r="17" spans="1:10" x14ac:dyDescent="0.35">
      <c r="A17" t="s">
        <v>1721</v>
      </c>
      <c r="B17">
        <v>2123</v>
      </c>
      <c r="C17">
        <v>81987</v>
      </c>
      <c r="D17">
        <v>16</v>
      </c>
      <c r="E17" t="s">
        <v>319</v>
      </c>
      <c r="F17" t="s">
        <v>0</v>
      </c>
      <c r="G17" t="s">
        <v>1722</v>
      </c>
      <c r="H17">
        <v>19.068999999999999</v>
      </c>
      <c r="I17">
        <v>93.7</v>
      </c>
      <c r="J17">
        <v>319</v>
      </c>
    </row>
    <row r="18" spans="1:10" x14ac:dyDescent="0.35">
      <c r="A18" t="s">
        <v>1723</v>
      </c>
      <c r="B18">
        <v>6706</v>
      </c>
      <c r="C18">
        <v>75395</v>
      </c>
      <c r="D18">
        <v>17</v>
      </c>
      <c r="E18" t="s">
        <v>319</v>
      </c>
      <c r="F18" t="s">
        <v>0</v>
      </c>
      <c r="G18" t="s">
        <v>1724</v>
      </c>
      <c r="H18">
        <v>5.532</v>
      </c>
      <c r="I18">
        <v>91.38</v>
      </c>
      <c r="J18">
        <v>283</v>
      </c>
    </row>
    <row r="19" spans="1:10" x14ac:dyDescent="0.35">
      <c r="A19" t="s">
        <v>1725</v>
      </c>
      <c r="B19">
        <v>4014</v>
      </c>
      <c r="C19">
        <v>74649</v>
      </c>
      <c r="D19">
        <v>18</v>
      </c>
      <c r="E19" t="s">
        <v>319</v>
      </c>
      <c r="F19" t="s">
        <v>0</v>
      </c>
      <c r="G19" t="s">
        <v>1726</v>
      </c>
      <c r="H19">
        <v>9.2309999999999999</v>
      </c>
      <c r="I19">
        <v>93.67</v>
      </c>
      <c r="J19">
        <v>589</v>
      </c>
    </row>
    <row r="20" spans="1:10" x14ac:dyDescent="0.35">
      <c r="A20" t="s">
        <v>1727</v>
      </c>
      <c r="B20">
        <v>4575</v>
      </c>
      <c r="C20">
        <v>73917</v>
      </c>
      <c r="D20">
        <v>19</v>
      </c>
      <c r="E20" t="s">
        <v>319</v>
      </c>
      <c r="F20" t="s">
        <v>0</v>
      </c>
      <c r="G20" t="s">
        <v>1718</v>
      </c>
      <c r="H20">
        <v>8.0350000000000001</v>
      </c>
      <c r="I20">
        <v>81.510000000000005</v>
      </c>
      <c r="J20">
        <v>580</v>
      </c>
    </row>
    <row r="21" spans="1:10" x14ac:dyDescent="0.35">
      <c r="A21" t="s">
        <v>1728</v>
      </c>
      <c r="B21">
        <v>3242</v>
      </c>
      <c r="C21">
        <v>73224</v>
      </c>
      <c r="D21">
        <v>20</v>
      </c>
      <c r="E21" t="s">
        <v>319</v>
      </c>
      <c r="F21" t="s">
        <v>0</v>
      </c>
      <c r="G21" t="s">
        <v>1729</v>
      </c>
      <c r="H21">
        <v>11.888999999999999</v>
      </c>
      <c r="I21">
        <v>93.09</v>
      </c>
      <c r="J21">
        <v>385</v>
      </c>
    </row>
    <row r="22" spans="1:10" x14ac:dyDescent="0.35">
      <c r="A22" t="s">
        <v>1730</v>
      </c>
      <c r="B22">
        <v>3983</v>
      </c>
      <c r="C22">
        <v>71592</v>
      </c>
      <c r="D22">
        <v>21</v>
      </c>
      <c r="E22" t="s">
        <v>319</v>
      </c>
      <c r="F22" t="s">
        <v>0</v>
      </c>
      <c r="G22" t="s">
        <v>1731</v>
      </c>
      <c r="H22">
        <v>8.6340000000000003</v>
      </c>
      <c r="I22">
        <v>75.34</v>
      </c>
      <c r="J22">
        <v>679</v>
      </c>
    </row>
    <row r="23" spans="1:10" x14ac:dyDescent="0.35">
      <c r="A23" t="s">
        <v>1732</v>
      </c>
      <c r="B23">
        <v>3739</v>
      </c>
      <c r="C23">
        <v>69259</v>
      </c>
      <c r="D23">
        <v>22</v>
      </c>
      <c r="E23" t="s">
        <v>319</v>
      </c>
      <c r="F23" t="s">
        <v>0</v>
      </c>
      <c r="G23" t="s">
        <v>1693</v>
      </c>
      <c r="H23">
        <v>9.9879999999999995</v>
      </c>
      <c r="I23">
        <v>90.14</v>
      </c>
      <c r="J23">
        <v>655</v>
      </c>
    </row>
    <row r="24" spans="1:10" x14ac:dyDescent="0.35">
      <c r="A24" t="s">
        <v>1733</v>
      </c>
      <c r="B24">
        <v>3972</v>
      </c>
      <c r="C24">
        <v>62263</v>
      </c>
      <c r="D24">
        <v>23</v>
      </c>
      <c r="E24" t="s">
        <v>319</v>
      </c>
      <c r="F24" t="s">
        <v>0</v>
      </c>
      <c r="G24" t="s">
        <v>1734</v>
      </c>
      <c r="H24">
        <v>7.3360000000000003</v>
      </c>
      <c r="I24">
        <v>78.33</v>
      </c>
      <c r="J24">
        <v>520</v>
      </c>
    </row>
    <row r="25" spans="1:10" x14ac:dyDescent="0.35">
      <c r="A25" t="s">
        <v>1735</v>
      </c>
      <c r="B25">
        <v>3187</v>
      </c>
      <c r="C25">
        <v>58911</v>
      </c>
      <c r="D25">
        <v>24</v>
      </c>
      <c r="E25" t="s">
        <v>319</v>
      </c>
      <c r="F25" t="s">
        <v>0</v>
      </c>
      <c r="G25" t="s">
        <v>1736</v>
      </c>
      <c r="H25">
        <v>9.2210000000000001</v>
      </c>
      <c r="I25">
        <v>92.11</v>
      </c>
      <c r="J25">
        <v>314</v>
      </c>
    </row>
    <row r="26" spans="1:10" x14ac:dyDescent="0.35">
      <c r="A26" t="s">
        <v>1737</v>
      </c>
      <c r="B26">
        <v>2669</v>
      </c>
      <c r="C26">
        <v>57400</v>
      </c>
      <c r="D26">
        <v>25</v>
      </c>
      <c r="E26" t="s">
        <v>319</v>
      </c>
      <c r="F26" t="s">
        <v>0</v>
      </c>
      <c r="G26" t="s">
        <v>1738</v>
      </c>
      <c r="H26">
        <v>10.723000000000001</v>
      </c>
      <c r="I26">
        <v>96.56</v>
      </c>
      <c r="J26">
        <v>373</v>
      </c>
    </row>
    <row r="27" spans="1:10" x14ac:dyDescent="0.35">
      <c r="A27" t="s">
        <v>1739</v>
      </c>
      <c r="B27">
        <v>4379</v>
      </c>
      <c r="C27">
        <v>57068</v>
      </c>
      <c r="D27">
        <v>26</v>
      </c>
      <c r="E27" t="s">
        <v>319</v>
      </c>
      <c r="F27" t="s">
        <v>0</v>
      </c>
      <c r="G27" t="s">
        <v>1740</v>
      </c>
      <c r="H27">
        <v>6.633</v>
      </c>
      <c r="I27">
        <v>77.790000000000006</v>
      </c>
      <c r="J27">
        <v>330</v>
      </c>
    </row>
    <row r="28" spans="1:10" x14ac:dyDescent="0.35">
      <c r="A28" t="s">
        <v>1741</v>
      </c>
      <c r="B28">
        <v>2711</v>
      </c>
      <c r="C28">
        <v>56953</v>
      </c>
      <c r="D28">
        <v>27</v>
      </c>
      <c r="E28" t="s">
        <v>319</v>
      </c>
      <c r="F28" t="s">
        <v>0</v>
      </c>
      <c r="G28" t="s">
        <v>1742</v>
      </c>
      <c r="H28">
        <v>9.9649999999999999</v>
      </c>
      <c r="I28">
        <v>80.67</v>
      </c>
      <c r="J28">
        <v>407</v>
      </c>
    </row>
    <row r="29" spans="1:10" x14ac:dyDescent="0.35">
      <c r="A29" t="s">
        <v>1743</v>
      </c>
      <c r="B29">
        <v>3143</v>
      </c>
      <c r="C29">
        <v>55638</v>
      </c>
      <c r="D29">
        <v>28</v>
      </c>
      <c r="E29" t="s">
        <v>319</v>
      </c>
      <c r="F29" t="s">
        <v>0</v>
      </c>
      <c r="G29" t="s">
        <v>1693</v>
      </c>
      <c r="H29">
        <v>8.91</v>
      </c>
      <c r="I29">
        <v>87.99</v>
      </c>
      <c r="J29">
        <v>528</v>
      </c>
    </row>
    <row r="30" spans="1:10" x14ac:dyDescent="0.35">
      <c r="A30" t="s">
        <v>1744</v>
      </c>
      <c r="B30">
        <v>2397</v>
      </c>
      <c r="C30">
        <v>55562</v>
      </c>
      <c r="D30">
        <v>29</v>
      </c>
      <c r="E30" t="s">
        <v>319</v>
      </c>
      <c r="F30" t="s">
        <v>0</v>
      </c>
      <c r="G30" t="s">
        <v>1745</v>
      </c>
      <c r="H30">
        <v>11.532999999999999</v>
      </c>
      <c r="I30">
        <v>94.82</v>
      </c>
      <c r="J30">
        <v>263</v>
      </c>
    </row>
    <row r="31" spans="1:10" x14ac:dyDescent="0.35">
      <c r="A31" t="s">
        <v>1746</v>
      </c>
      <c r="B31">
        <v>2261</v>
      </c>
      <c r="C31">
        <v>55307</v>
      </c>
      <c r="D31">
        <v>30</v>
      </c>
      <c r="E31" t="s">
        <v>319</v>
      </c>
      <c r="F31" t="s">
        <v>0</v>
      </c>
      <c r="G31" t="s">
        <v>1747</v>
      </c>
      <c r="H31">
        <v>11.321999999999999</v>
      </c>
      <c r="I31">
        <v>96.51</v>
      </c>
      <c r="J31">
        <v>297</v>
      </c>
    </row>
    <row r="32" spans="1:10" x14ac:dyDescent="0.35">
      <c r="A32" t="s">
        <v>1748</v>
      </c>
      <c r="B32">
        <v>2099</v>
      </c>
      <c r="C32">
        <v>52763</v>
      </c>
      <c r="D32">
        <v>31</v>
      </c>
      <c r="E32" t="s">
        <v>319</v>
      </c>
      <c r="F32" t="s">
        <v>0</v>
      </c>
      <c r="G32" t="s">
        <v>1749</v>
      </c>
      <c r="H32">
        <v>13.4</v>
      </c>
      <c r="I32">
        <v>94.71</v>
      </c>
      <c r="J32">
        <v>555</v>
      </c>
    </row>
    <row r="33" spans="1:10" x14ac:dyDescent="0.35">
      <c r="A33" t="s">
        <v>1750</v>
      </c>
      <c r="B33">
        <v>2627</v>
      </c>
      <c r="C33">
        <v>50900</v>
      </c>
      <c r="D33">
        <v>32</v>
      </c>
      <c r="E33" t="s">
        <v>319</v>
      </c>
      <c r="F33" t="s">
        <v>0</v>
      </c>
      <c r="G33" t="s">
        <v>1751</v>
      </c>
      <c r="H33">
        <v>9.9949999999999992</v>
      </c>
      <c r="I33">
        <v>83.25</v>
      </c>
      <c r="J33">
        <v>2614</v>
      </c>
    </row>
    <row r="34" spans="1:10" x14ac:dyDescent="0.35">
      <c r="A34" t="s">
        <v>1752</v>
      </c>
      <c r="B34">
        <v>2632</v>
      </c>
      <c r="C34">
        <v>50786</v>
      </c>
      <c r="D34">
        <v>33</v>
      </c>
      <c r="E34" t="s">
        <v>319</v>
      </c>
      <c r="F34" t="s">
        <v>0</v>
      </c>
      <c r="G34" t="s">
        <v>1753</v>
      </c>
      <c r="H34">
        <v>9.7940000000000005</v>
      </c>
      <c r="I34">
        <v>83.98</v>
      </c>
      <c r="J34">
        <v>419</v>
      </c>
    </row>
    <row r="35" spans="1:10" x14ac:dyDescent="0.35">
      <c r="A35" t="s">
        <v>1754</v>
      </c>
      <c r="B35">
        <v>2214</v>
      </c>
      <c r="C35">
        <v>49523</v>
      </c>
      <c r="D35">
        <v>34</v>
      </c>
      <c r="E35" t="s">
        <v>319</v>
      </c>
      <c r="F35" t="s">
        <v>0</v>
      </c>
      <c r="G35" t="s">
        <v>1755</v>
      </c>
      <c r="H35">
        <v>11.307</v>
      </c>
      <c r="I35">
        <v>85.53</v>
      </c>
      <c r="J35">
        <v>445</v>
      </c>
    </row>
    <row r="36" spans="1:10" x14ac:dyDescent="0.35">
      <c r="A36" t="s">
        <v>1756</v>
      </c>
      <c r="B36">
        <v>2602</v>
      </c>
      <c r="C36">
        <v>47364</v>
      </c>
      <c r="D36">
        <v>35</v>
      </c>
      <c r="E36" t="s">
        <v>319</v>
      </c>
      <c r="F36" t="s">
        <v>0</v>
      </c>
      <c r="G36" t="s">
        <v>1757</v>
      </c>
      <c r="H36">
        <v>9.1359999999999992</v>
      </c>
      <c r="I36">
        <v>90.49</v>
      </c>
      <c r="J36">
        <v>340</v>
      </c>
    </row>
    <row r="37" spans="1:10" x14ac:dyDescent="0.35">
      <c r="A37" t="s">
        <v>1758</v>
      </c>
      <c r="B37">
        <v>10202</v>
      </c>
      <c r="C37">
        <v>45700</v>
      </c>
      <c r="D37">
        <v>36</v>
      </c>
      <c r="E37" t="s">
        <v>319</v>
      </c>
      <c r="F37" t="s">
        <v>0</v>
      </c>
      <c r="G37" t="s">
        <v>1759</v>
      </c>
      <c r="H37">
        <v>27.202999999999999</v>
      </c>
      <c r="I37">
        <v>96.85</v>
      </c>
      <c r="J37">
        <v>3319</v>
      </c>
    </row>
    <row r="38" spans="1:10" x14ac:dyDescent="0.35">
      <c r="A38" t="s">
        <v>1760</v>
      </c>
      <c r="B38">
        <v>1767</v>
      </c>
      <c r="C38">
        <v>44711</v>
      </c>
      <c r="D38">
        <v>37</v>
      </c>
      <c r="E38" t="s">
        <v>319</v>
      </c>
      <c r="F38" t="s">
        <v>0</v>
      </c>
      <c r="G38" t="s">
        <v>1693</v>
      </c>
      <c r="H38">
        <v>13.352</v>
      </c>
      <c r="I38">
        <v>94.44</v>
      </c>
      <c r="J38">
        <v>1758</v>
      </c>
    </row>
    <row r="39" spans="1:10" x14ac:dyDescent="0.35">
      <c r="A39" t="s">
        <v>1761</v>
      </c>
      <c r="B39">
        <v>1335</v>
      </c>
      <c r="C39">
        <v>44647</v>
      </c>
      <c r="D39">
        <v>38</v>
      </c>
      <c r="E39" t="s">
        <v>319</v>
      </c>
      <c r="F39" t="s">
        <v>0</v>
      </c>
      <c r="G39" t="s">
        <v>1731</v>
      </c>
      <c r="H39">
        <v>16.798999999999999</v>
      </c>
      <c r="I39">
        <v>96.32</v>
      </c>
      <c r="J39">
        <v>367</v>
      </c>
    </row>
    <row r="40" spans="1:10" x14ac:dyDescent="0.35">
      <c r="A40" t="s">
        <v>1762</v>
      </c>
      <c r="B40">
        <v>2769</v>
      </c>
      <c r="C40">
        <v>42177</v>
      </c>
      <c r="D40">
        <v>39</v>
      </c>
      <c r="E40" t="s">
        <v>319</v>
      </c>
      <c r="F40" t="s">
        <v>0</v>
      </c>
      <c r="G40" t="s">
        <v>1763</v>
      </c>
      <c r="H40">
        <v>7.4189999999999996</v>
      </c>
      <c r="I40">
        <v>84.82</v>
      </c>
      <c r="J40">
        <v>2758</v>
      </c>
    </row>
    <row r="41" spans="1:10" x14ac:dyDescent="0.35">
      <c r="A41" t="s">
        <v>1764</v>
      </c>
      <c r="B41">
        <v>3391</v>
      </c>
      <c r="C41">
        <v>40577</v>
      </c>
      <c r="D41">
        <v>40</v>
      </c>
      <c r="E41" t="s">
        <v>319</v>
      </c>
      <c r="F41" t="s">
        <v>0</v>
      </c>
      <c r="G41" t="s">
        <v>1765</v>
      </c>
      <c r="H41">
        <v>5.431</v>
      </c>
      <c r="I41">
        <v>87.99</v>
      </c>
      <c r="J41">
        <v>436</v>
      </c>
    </row>
    <row r="42" spans="1:10" x14ac:dyDescent="0.35">
      <c r="A42" t="s">
        <v>1766</v>
      </c>
      <c r="B42">
        <v>1196</v>
      </c>
      <c r="C42">
        <v>40505</v>
      </c>
      <c r="D42">
        <v>41</v>
      </c>
      <c r="E42" t="s">
        <v>319</v>
      </c>
      <c r="F42" t="s">
        <v>0</v>
      </c>
      <c r="G42" t="s">
        <v>1767</v>
      </c>
      <c r="H42">
        <v>71.421000000000006</v>
      </c>
      <c r="I42">
        <v>98.4</v>
      </c>
      <c r="J42">
        <v>650</v>
      </c>
    </row>
    <row r="43" spans="1:10" x14ac:dyDescent="0.35">
      <c r="A43" t="s">
        <v>1768</v>
      </c>
      <c r="B43">
        <v>1604</v>
      </c>
      <c r="C43">
        <v>39985</v>
      </c>
      <c r="D43">
        <v>42</v>
      </c>
      <c r="E43" t="s">
        <v>319</v>
      </c>
      <c r="F43" t="s">
        <v>0</v>
      </c>
      <c r="G43" t="s">
        <v>1769</v>
      </c>
      <c r="H43">
        <v>12.545</v>
      </c>
      <c r="I43">
        <v>93.02</v>
      </c>
      <c r="J43">
        <v>269</v>
      </c>
    </row>
    <row r="44" spans="1:10" x14ac:dyDescent="0.35">
      <c r="A44" t="s">
        <v>1770</v>
      </c>
      <c r="B44">
        <v>3053</v>
      </c>
      <c r="C44">
        <v>39645</v>
      </c>
      <c r="D44">
        <v>43</v>
      </c>
      <c r="E44" t="s">
        <v>319</v>
      </c>
      <c r="F44" t="s">
        <v>0</v>
      </c>
      <c r="G44" t="s">
        <v>1771</v>
      </c>
      <c r="H44">
        <v>6.4649999999999999</v>
      </c>
      <c r="I44">
        <v>85.25</v>
      </c>
      <c r="J44">
        <v>339</v>
      </c>
    </row>
    <row r="45" spans="1:10" x14ac:dyDescent="0.35">
      <c r="A45" t="s">
        <v>1772</v>
      </c>
      <c r="B45">
        <v>936</v>
      </c>
      <c r="C45">
        <v>39256</v>
      </c>
      <c r="D45">
        <v>44</v>
      </c>
      <c r="E45" t="s">
        <v>319</v>
      </c>
      <c r="F45" t="s">
        <v>0</v>
      </c>
      <c r="G45" t="s">
        <v>1773</v>
      </c>
      <c r="H45">
        <v>20.831</v>
      </c>
      <c r="I45">
        <v>94.87</v>
      </c>
      <c r="J45">
        <v>157</v>
      </c>
    </row>
    <row r="46" spans="1:10" x14ac:dyDescent="0.35">
      <c r="A46" t="s">
        <v>1774</v>
      </c>
      <c r="B46">
        <v>2655</v>
      </c>
      <c r="C46">
        <v>37711</v>
      </c>
      <c r="D46">
        <v>45</v>
      </c>
      <c r="E46" t="s">
        <v>319</v>
      </c>
      <c r="F46" t="s">
        <v>0</v>
      </c>
      <c r="G46" t="s">
        <v>1775</v>
      </c>
      <c r="H46">
        <v>7.1289999999999996</v>
      </c>
      <c r="I46">
        <v>87.31</v>
      </c>
      <c r="J46">
        <v>419</v>
      </c>
    </row>
    <row r="47" spans="1:10" x14ac:dyDescent="0.35">
      <c r="A47" t="s">
        <v>1776</v>
      </c>
      <c r="B47">
        <v>1833</v>
      </c>
      <c r="C47">
        <v>37502</v>
      </c>
      <c r="D47">
        <v>46</v>
      </c>
      <c r="E47" t="s">
        <v>319</v>
      </c>
      <c r="F47" t="s">
        <v>0</v>
      </c>
      <c r="G47" t="s">
        <v>1777</v>
      </c>
      <c r="H47">
        <v>10.53</v>
      </c>
      <c r="I47">
        <v>94.36</v>
      </c>
      <c r="J47">
        <v>284</v>
      </c>
    </row>
    <row r="48" spans="1:10" x14ac:dyDescent="0.35">
      <c r="A48" t="s">
        <v>1778</v>
      </c>
      <c r="B48">
        <v>1156</v>
      </c>
      <c r="C48">
        <v>36945</v>
      </c>
      <c r="D48">
        <v>47</v>
      </c>
      <c r="E48" t="s">
        <v>319</v>
      </c>
      <c r="F48" t="s">
        <v>0</v>
      </c>
      <c r="G48" t="s">
        <v>1779</v>
      </c>
      <c r="H48">
        <v>54.433</v>
      </c>
      <c r="I48">
        <v>98.57</v>
      </c>
      <c r="J48">
        <v>264</v>
      </c>
    </row>
    <row r="49" spans="1:10" x14ac:dyDescent="0.35">
      <c r="A49" t="s">
        <v>1780</v>
      </c>
      <c r="B49">
        <v>9839</v>
      </c>
      <c r="C49">
        <v>36598</v>
      </c>
      <c r="D49">
        <v>48</v>
      </c>
      <c r="E49" t="s">
        <v>319</v>
      </c>
      <c r="F49" t="s">
        <v>0</v>
      </c>
      <c r="G49" t="s">
        <v>1781</v>
      </c>
      <c r="H49">
        <v>33.883000000000003</v>
      </c>
      <c r="I49">
        <v>97.31</v>
      </c>
      <c r="J49">
        <v>1037</v>
      </c>
    </row>
    <row r="50" spans="1:10" x14ac:dyDescent="0.35">
      <c r="A50" t="s">
        <v>1782</v>
      </c>
      <c r="B50">
        <v>2844</v>
      </c>
      <c r="C50">
        <v>36008</v>
      </c>
      <c r="D50">
        <v>49</v>
      </c>
      <c r="E50" t="s">
        <v>319</v>
      </c>
      <c r="F50" t="s">
        <v>0</v>
      </c>
      <c r="G50" t="s">
        <v>1783</v>
      </c>
      <c r="H50">
        <v>6.0439999999999996</v>
      </c>
      <c r="I50">
        <v>72.08</v>
      </c>
      <c r="J50">
        <v>394</v>
      </c>
    </row>
    <row r="51" spans="1:10" x14ac:dyDescent="0.35">
      <c r="A51" t="s">
        <v>1784</v>
      </c>
      <c r="B51">
        <v>634</v>
      </c>
      <c r="C51">
        <v>33806</v>
      </c>
      <c r="D51">
        <v>50</v>
      </c>
      <c r="E51" t="s">
        <v>319</v>
      </c>
      <c r="F51" t="s">
        <v>0</v>
      </c>
      <c r="G51" t="s">
        <v>1785</v>
      </c>
      <c r="H51">
        <v>102.642</v>
      </c>
      <c r="I51">
        <v>98.9</v>
      </c>
      <c r="J51">
        <v>392</v>
      </c>
    </row>
    <row r="52" spans="1:10" x14ac:dyDescent="0.35">
      <c r="A52" t="s">
        <v>1786</v>
      </c>
      <c r="B52">
        <v>1479</v>
      </c>
      <c r="C52">
        <v>33761</v>
      </c>
      <c r="D52">
        <v>51</v>
      </c>
      <c r="E52" t="s">
        <v>319</v>
      </c>
      <c r="F52" t="s">
        <v>0</v>
      </c>
      <c r="G52" t="s">
        <v>1787</v>
      </c>
      <c r="H52">
        <v>11.504</v>
      </c>
      <c r="I52">
        <v>96.69</v>
      </c>
      <c r="J52">
        <v>285</v>
      </c>
    </row>
    <row r="53" spans="1:10" x14ac:dyDescent="0.35">
      <c r="A53" t="s">
        <v>1788</v>
      </c>
      <c r="B53">
        <v>3309</v>
      </c>
      <c r="C53">
        <v>33374</v>
      </c>
      <c r="D53">
        <v>52</v>
      </c>
      <c r="E53" t="s">
        <v>328</v>
      </c>
      <c r="F53" t="s">
        <v>0</v>
      </c>
      <c r="G53" t="s">
        <v>1789</v>
      </c>
      <c r="H53">
        <v>5.4859999999999998</v>
      </c>
      <c r="I53">
        <v>68.41</v>
      </c>
      <c r="J53">
        <v>3309</v>
      </c>
    </row>
    <row r="54" spans="1:10" x14ac:dyDescent="0.35">
      <c r="A54" t="s">
        <v>1790</v>
      </c>
      <c r="B54">
        <v>1087</v>
      </c>
      <c r="C54">
        <v>33070</v>
      </c>
      <c r="D54">
        <v>53</v>
      </c>
      <c r="E54" t="s">
        <v>319</v>
      </c>
      <c r="F54" t="s">
        <v>0</v>
      </c>
      <c r="G54" t="s">
        <v>1791</v>
      </c>
      <c r="H54">
        <v>15.304</v>
      </c>
      <c r="I54">
        <v>95.37</v>
      </c>
      <c r="J54">
        <v>392</v>
      </c>
    </row>
    <row r="55" spans="1:10" x14ac:dyDescent="0.35">
      <c r="A55" t="s">
        <v>1792</v>
      </c>
      <c r="B55">
        <v>2332</v>
      </c>
      <c r="C55">
        <v>32686</v>
      </c>
      <c r="D55">
        <v>54</v>
      </c>
      <c r="E55" t="s">
        <v>319</v>
      </c>
      <c r="F55" t="s">
        <v>0</v>
      </c>
      <c r="G55" t="s">
        <v>1793</v>
      </c>
      <c r="H55">
        <v>6.556</v>
      </c>
      <c r="I55">
        <v>87.93</v>
      </c>
      <c r="J55">
        <v>307</v>
      </c>
    </row>
    <row r="56" spans="1:10" x14ac:dyDescent="0.35">
      <c r="A56" t="s">
        <v>1794</v>
      </c>
      <c r="B56">
        <v>4648</v>
      </c>
      <c r="C56">
        <v>32563</v>
      </c>
      <c r="D56">
        <v>55</v>
      </c>
      <c r="E56" t="s">
        <v>328</v>
      </c>
      <c r="F56" t="s">
        <v>0</v>
      </c>
      <c r="G56" t="s">
        <v>1795</v>
      </c>
      <c r="H56">
        <v>3.7759999999999998</v>
      </c>
      <c r="I56">
        <v>62.33</v>
      </c>
      <c r="J56">
        <v>4630</v>
      </c>
    </row>
    <row r="57" spans="1:10" x14ac:dyDescent="0.35">
      <c r="A57" t="s">
        <v>1796</v>
      </c>
      <c r="B57">
        <v>1742</v>
      </c>
      <c r="C57">
        <v>32283</v>
      </c>
      <c r="D57">
        <v>56</v>
      </c>
      <c r="E57" t="s">
        <v>311</v>
      </c>
      <c r="F57" t="s">
        <v>0</v>
      </c>
      <c r="G57" t="s">
        <v>311</v>
      </c>
      <c r="I57" t="s">
        <v>311</v>
      </c>
      <c r="J57">
        <v>206</v>
      </c>
    </row>
    <row r="58" spans="1:10" x14ac:dyDescent="0.35">
      <c r="A58" t="s">
        <v>1797</v>
      </c>
      <c r="B58">
        <v>2260</v>
      </c>
      <c r="C58">
        <v>32196</v>
      </c>
      <c r="D58">
        <v>57</v>
      </c>
      <c r="E58" t="s">
        <v>328</v>
      </c>
      <c r="F58" t="s">
        <v>0</v>
      </c>
      <c r="G58" t="s">
        <v>1798</v>
      </c>
      <c r="H58">
        <v>7.1879999999999997</v>
      </c>
      <c r="I58">
        <v>69.33</v>
      </c>
      <c r="J58">
        <v>335</v>
      </c>
    </row>
    <row r="59" spans="1:10" x14ac:dyDescent="0.35">
      <c r="A59" t="s">
        <v>1799</v>
      </c>
      <c r="B59">
        <v>519</v>
      </c>
      <c r="C59">
        <v>32098</v>
      </c>
      <c r="D59">
        <v>58</v>
      </c>
      <c r="E59" t="s">
        <v>319</v>
      </c>
      <c r="F59" t="s">
        <v>0</v>
      </c>
      <c r="G59" t="s">
        <v>1800</v>
      </c>
      <c r="H59">
        <v>46.048000000000002</v>
      </c>
      <c r="I59">
        <v>98.84</v>
      </c>
      <c r="J59">
        <v>506</v>
      </c>
    </row>
    <row r="60" spans="1:10" x14ac:dyDescent="0.35">
      <c r="A60" t="s">
        <v>1801</v>
      </c>
      <c r="B60">
        <v>8418</v>
      </c>
      <c r="C60">
        <v>32098</v>
      </c>
      <c r="D60">
        <v>58</v>
      </c>
      <c r="E60" t="s">
        <v>319</v>
      </c>
      <c r="F60" t="s">
        <v>0</v>
      </c>
      <c r="G60" t="s">
        <v>1779</v>
      </c>
      <c r="H60">
        <v>51.768999999999998</v>
      </c>
      <c r="I60">
        <v>98.16</v>
      </c>
      <c r="J60">
        <v>4659</v>
      </c>
    </row>
    <row r="61" spans="1:10" x14ac:dyDescent="0.35">
      <c r="A61" t="s">
        <v>1802</v>
      </c>
      <c r="B61">
        <v>2701</v>
      </c>
      <c r="C61">
        <v>32066</v>
      </c>
      <c r="D61">
        <v>60</v>
      </c>
      <c r="E61" t="s">
        <v>328</v>
      </c>
      <c r="F61" t="s">
        <v>0</v>
      </c>
      <c r="G61" t="s">
        <v>1803</v>
      </c>
      <c r="H61">
        <v>5.7789999999999999</v>
      </c>
      <c r="I61">
        <v>73.260000000000005</v>
      </c>
      <c r="J61">
        <v>439</v>
      </c>
    </row>
    <row r="62" spans="1:10" x14ac:dyDescent="0.35">
      <c r="A62" t="s">
        <v>1804</v>
      </c>
      <c r="B62">
        <v>2409</v>
      </c>
      <c r="C62">
        <v>31328</v>
      </c>
      <c r="D62">
        <v>61</v>
      </c>
      <c r="E62" t="s">
        <v>319</v>
      </c>
      <c r="F62" t="s">
        <v>0</v>
      </c>
      <c r="G62" t="s">
        <v>1805</v>
      </c>
      <c r="H62">
        <v>6.6029999999999998</v>
      </c>
      <c r="I62">
        <v>85.68</v>
      </c>
      <c r="J62">
        <v>477</v>
      </c>
    </row>
    <row r="63" spans="1:10" x14ac:dyDescent="0.35">
      <c r="A63" t="s">
        <v>1806</v>
      </c>
      <c r="B63">
        <v>1765</v>
      </c>
      <c r="C63">
        <v>31132</v>
      </c>
      <c r="D63">
        <v>62</v>
      </c>
      <c r="E63" t="s">
        <v>319</v>
      </c>
      <c r="F63" t="s">
        <v>0</v>
      </c>
      <c r="G63" t="s">
        <v>1807</v>
      </c>
      <c r="H63">
        <v>8.2330000000000005</v>
      </c>
      <c r="I63">
        <v>90.55</v>
      </c>
      <c r="J63">
        <v>268</v>
      </c>
    </row>
    <row r="64" spans="1:10" x14ac:dyDescent="0.35">
      <c r="A64" t="s">
        <v>1808</v>
      </c>
      <c r="B64">
        <v>2273</v>
      </c>
      <c r="C64">
        <v>30081</v>
      </c>
      <c r="D64">
        <v>63</v>
      </c>
      <c r="E64" t="s">
        <v>319</v>
      </c>
      <c r="F64" t="s">
        <v>0</v>
      </c>
      <c r="G64" t="s">
        <v>1809</v>
      </c>
      <c r="H64">
        <v>6.7080000000000002</v>
      </c>
      <c r="I64">
        <v>92.56</v>
      </c>
      <c r="J64">
        <v>428</v>
      </c>
    </row>
    <row r="65" spans="1:10" x14ac:dyDescent="0.35">
      <c r="A65" t="s">
        <v>1810</v>
      </c>
      <c r="B65">
        <v>2015</v>
      </c>
      <c r="C65">
        <v>29917</v>
      </c>
      <c r="D65">
        <v>64</v>
      </c>
      <c r="E65" t="s">
        <v>319</v>
      </c>
      <c r="F65" t="s">
        <v>0</v>
      </c>
      <c r="G65" t="s">
        <v>1811</v>
      </c>
      <c r="H65">
        <v>7.4</v>
      </c>
      <c r="I65">
        <v>88.31</v>
      </c>
      <c r="J65">
        <v>1722</v>
      </c>
    </row>
    <row r="66" spans="1:10" x14ac:dyDescent="0.35">
      <c r="A66" t="s">
        <v>1812</v>
      </c>
      <c r="B66">
        <v>1977</v>
      </c>
      <c r="C66">
        <v>29907</v>
      </c>
      <c r="D66">
        <v>65</v>
      </c>
      <c r="E66" t="s">
        <v>319</v>
      </c>
      <c r="F66" t="s">
        <v>0</v>
      </c>
      <c r="G66" t="s">
        <v>1813</v>
      </c>
      <c r="H66">
        <v>8.4309999999999992</v>
      </c>
      <c r="I66">
        <v>88.58</v>
      </c>
      <c r="J66">
        <v>629</v>
      </c>
    </row>
    <row r="67" spans="1:10" x14ac:dyDescent="0.35">
      <c r="A67" t="s">
        <v>1814</v>
      </c>
      <c r="B67">
        <v>2544</v>
      </c>
      <c r="C67">
        <v>29507</v>
      </c>
      <c r="D67">
        <v>66</v>
      </c>
      <c r="E67" t="s">
        <v>319</v>
      </c>
      <c r="F67" t="s">
        <v>0</v>
      </c>
      <c r="G67" t="s">
        <v>1815</v>
      </c>
      <c r="H67">
        <v>6.056</v>
      </c>
      <c r="I67">
        <v>80.069999999999993</v>
      </c>
      <c r="J67">
        <v>447</v>
      </c>
    </row>
    <row r="68" spans="1:10" x14ac:dyDescent="0.35">
      <c r="A68" t="s">
        <v>1816</v>
      </c>
      <c r="B68">
        <v>1551</v>
      </c>
      <c r="C68">
        <v>28967</v>
      </c>
      <c r="D68">
        <v>67</v>
      </c>
      <c r="E68" t="s">
        <v>319</v>
      </c>
      <c r="F68" t="s">
        <v>0</v>
      </c>
      <c r="G68" t="s">
        <v>1817</v>
      </c>
      <c r="H68">
        <v>9.2089999999999996</v>
      </c>
      <c r="I68">
        <v>89.79</v>
      </c>
      <c r="J68">
        <v>633</v>
      </c>
    </row>
    <row r="69" spans="1:10" x14ac:dyDescent="0.35">
      <c r="A69" t="s">
        <v>1818</v>
      </c>
      <c r="B69">
        <v>1354</v>
      </c>
      <c r="C69">
        <v>28506</v>
      </c>
      <c r="D69">
        <v>68</v>
      </c>
      <c r="E69" t="s">
        <v>319</v>
      </c>
      <c r="F69" t="s">
        <v>0</v>
      </c>
      <c r="G69" t="s">
        <v>1819</v>
      </c>
      <c r="H69">
        <v>10.968999999999999</v>
      </c>
      <c r="I69">
        <v>89.29</v>
      </c>
      <c r="J69">
        <v>437</v>
      </c>
    </row>
    <row r="70" spans="1:10" x14ac:dyDescent="0.35">
      <c r="A70" t="s">
        <v>1820</v>
      </c>
      <c r="B70">
        <v>2465</v>
      </c>
      <c r="C70">
        <v>28440</v>
      </c>
      <c r="D70">
        <v>69</v>
      </c>
      <c r="E70" t="s">
        <v>319</v>
      </c>
      <c r="F70" t="s">
        <v>0</v>
      </c>
      <c r="G70" t="s">
        <v>1821</v>
      </c>
      <c r="H70">
        <v>6.5330000000000004</v>
      </c>
      <c r="I70">
        <v>80.98</v>
      </c>
      <c r="J70">
        <v>783</v>
      </c>
    </row>
    <row r="71" spans="1:10" x14ac:dyDescent="0.35">
      <c r="A71" t="s">
        <v>1822</v>
      </c>
      <c r="B71">
        <v>2586</v>
      </c>
      <c r="C71">
        <v>28199</v>
      </c>
      <c r="D71">
        <v>70</v>
      </c>
      <c r="E71" t="s">
        <v>319</v>
      </c>
      <c r="F71" t="s">
        <v>0</v>
      </c>
      <c r="G71" t="s">
        <v>1823</v>
      </c>
      <c r="H71">
        <v>5.5819999999999999</v>
      </c>
      <c r="I71">
        <v>85.87</v>
      </c>
      <c r="J71">
        <v>424</v>
      </c>
    </row>
    <row r="72" spans="1:10" x14ac:dyDescent="0.35">
      <c r="A72" t="s">
        <v>1824</v>
      </c>
      <c r="B72">
        <v>547</v>
      </c>
      <c r="C72">
        <v>28182</v>
      </c>
      <c r="D72">
        <v>71</v>
      </c>
      <c r="E72" t="s">
        <v>319</v>
      </c>
      <c r="F72" t="s">
        <v>0</v>
      </c>
      <c r="G72" t="s">
        <v>1825</v>
      </c>
      <c r="H72">
        <v>24.832999999999998</v>
      </c>
      <c r="I72">
        <v>98.91</v>
      </c>
      <c r="J72">
        <v>83</v>
      </c>
    </row>
    <row r="73" spans="1:10" x14ac:dyDescent="0.35">
      <c r="A73" t="s">
        <v>1826</v>
      </c>
      <c r="B73">
        <v>1560</v>
      </c>
      <c r="C73">
        <v>28155</v>
      </c>
      <c r="D73">
        <v>72</v>
      </c>
      <c r="E73" t="s">
        <v>319</v>
      </c>
      <c r="F73" t="s">
        <v>0</v>
      </c>
      <c r="G73" t="s">
        <v>1827</v>
      </c>
      <c r="H73">
        <v>9.4169999999999998</v>
      </c>
      <c r="I73">
        <v>83.33</v>
      </c>
      <c r="J73">
        <v>1556</v>
      </c>
    </row>
    <row r="74" spans="1:10" x14ac:dyDescent="0.35">
      <c r="A74" t="s">
        <v>1828</v>
      </c>
      <c r="B74">
        <v>853</v>
      </c>
      <c r="C74">
        <v>28009</v>
      </c>
      <c r="D74">
        <v>73</v>
      </c>
      <c r="E74" t="s">
        <v>319</v>
      </c>
      <c r="F74" t="s">
        <v>0</v>
      </c>
      <c r="G74" t="s">
        <v>1705</v>
      </c>
      <c r="H74">
        <v>19.327999999999999</v>
      </c>
      <c r="I74">
        <v>95.94</v>
      </c>
      <c r="J74">
        <v>835</v>
      </c>
    </row>
    <row r="75" spans="1:10" x14ac:dyDescent="0.35">
      <c r="A75" t="s">
        <v>1829</v>
      </c>
      <c r="B75">
        <v>1664</v>
      </c>
      <c r="C75">
        <v>27979</v>
      </c>
      <c r="D75">
        <v>74</v>
      </c>
      <c r="E75" t="s">
        <v>319</v>
      </c>
      <c r="F75" t="s">
        <v>0</v>
      </c>
      <c r="G75" t="s">
        <v>1830</v>
      </c>
      <c r="H75">
        <v>7.3070000000000004</v>
      </c>
      <c r="I75">
        <v>91.28</v>
      </c>
      <c r="J75">
        <v>403</v>
      </c>
    </row>
    <row r="76" spans="1:10" x14ac:dyDescent="0.35">
      <c r="A76" t="s">
        <v>1831</v>
      </c>
      <c r="B76">
        <v>2210</v>
      </c>
      <c r="C76">
        <v>27941</v>
      </c>
      <c r="D76">
        <v>75</v>
      </c>
      <c r="E76" t="s">
        <v>319</v>
      </c>
      <c r="F76" t="s">
        <v>0</v>
      </c>
      <c r="G76" t="s">
        <v>1832</v>
      </c>
      <c r="H76">
        <v>6.78</v>
      </c>
      <c r="I76">
        <v>81.95</v>
      </c>
      <c r="J76">
        <v>280</v>
      </c>
    </row>
    <row r="77" spans="1:10" x14ac:dyDescent="0.35">
      <c r="A77" t="s">
        <v>1833</v>
      </c>
      <c r="B77">
        <v>986</v>
      </c>
      <c r="C77">
        <v>27783</v>
      </c>
      <c r="D77">
        <v>76</v>
      </c>
      <c r="E77" t="s">
        <v>319</v>
      </c>
      <c r="F77" t="s">
        <v>0</v>
      </c>
      <c r="G77" t="s">
        <v>1834</v>
      </c>
      <c r="H77">
        <v>13.85</v>
      </c>
      <c r="I77">
        <v>95.61</v>
      </c>
      <c r="J77">
        <v>453</v>
      </c>
    </row>
    <row r="78" spans="1:10" x14ac:dyDescent="0.35">
      <c r="A78" t="s">
        <v>1835</v>
      </c>
      <c r="B78">
        <v>487</v>
      </c>
      <c r="C78">
        <v>27741</v>
      </c>
      <c r="D78">
        <v>77</v>
      </c>
      <c r="E78" t="s">
        <v>319</v>
      </c>
      <c r="F78" t="s">
        <v>0</v>
      </c>
      <c r="G78" t="s">
        <v>1836</v>
      </c>
      <c r="H78">
        <v>43.473999999999997</v>
      </c>
      <c r="I78">
        <v>99.07</v>
      </c>
      <c r="J78">
        <v>483</v>
      </c>
    </row>
    <row r="79" spans="1:10" x14ac:dyDescent="0.35">
      <c r="A79" t="s">
        <v>1837</v>
      </c>
      <c r="B79">
        <v>1447</v>
      </c>
      <c r="C79">
        <v>27712</v>
      </c>
      <c r="D79">
        <v>78</v>
      </c>
      <c r="E79" t="s">
        <v>319</v>
      </c>
      <c r="F79" t="s">
        <v>0</v>
      </c>
      <c r="G79" t="s">
        <v>1838</v>
      </c>
      <c r="H79">
        <v>8.9339999999999993</v>
      </c>
      <c r="I79">
        <v>97.45</v>
      </c>
      <c r="J79">
        <v>298</v>
      </c>
    </row>
    <row r="80" spans="1:10" x14ac:dyDescent="0.35">
      <c r="A80" t="s">
        <v>1839</v>
      </c>
      <c r="B80">
        <v>1817</v>
      </c>
      <c r="C80">
        <v>27352</v>
      </c>
      <c r="D80">
        <v>79</v>
      </c>
      <c r="E80" t="s">
        <v>319</v>
      </c>
      <c r="F80" t="s">
        <v>0</v>
      </c>
      <c r="G80" t="s">
        <v>1840</v>
      </c>
      <c r="H80">
        <v>7.0880000000000001</v>
      </c>
      <c r="I80">
        <v>92.86</v>
      </c>
      <c r="J80">
        <v>351</v>
      </c>
    </row>
    <row r="81" spans="1:10" x14ac:dyDescent="0.35">
      <c r="A81" t="s">
        <v>1841</v>
      </c>
      <c r="B81">
        <v>1893</v>
      </c>
      <c r="C81">
        <v>27135</v>
      </c>
      <c r="D81">
        <v>80</v>
      </c>
      <c r="E81" t="s">
        <v>319</v>
      </c>
      <c r="F81" t="s">
        <v>0</v>
      </c>
      <c r="G81" t="s">
        <v>1815</v>
      </c>
      <c r="H81">
        <v>7.4249999999999998</v>
      </c>
      <c r="I81">
        <v>91.26</v>
      </c>
      <c r="J81">
        <v>514</v>
      </c>
    </row>
    <row r="82" spans="1:10" x14ac:dyDescent="0.35">
      <c r="A82" t="s">
        <v>1842</v>
      </c>
      <c r="B82">
        <v>3519</v>
      </c>
      <c r="C82">
        <v>27081</v>
      </c>
      <c r="D82">
        <v>81</v>
      </c>
      <c r="E82" t="s">
        <v>328</v>
      </c>
      <c r="F82" t="s">
        <v>0</v>
      </c>
      <c r="G82" t="s">
        <v>1843</v>
      </c>
      <c r="H82">
        <v>3.5739999999999998</v>
      </c>
      <c r="I82">
        <v>56</v>
      </c>
      <c r="J82">
        <v>193</v>
      </c>
    </row>
    <row r="83" spans="1:10" x14ac:dyDescent="0.35">
      <c r="A83" t="s">
        <v>1844</v>
      </c>
      <c r="B83">
        <v>1540</v>
      </c>
      <c r="C83">
        <v>26579</v>
      </c>
      <c r="D83">
        <v>82</v>
      </c>
      <c r="E83" t="s">
        <v>319</v>
      </c>
      <c r="F83" t="s">
        <v>0</v>
      </c>
      <c r="G83" t="s">
        <v>1845</v>
      </c>
      <c r="H83">
        <v>11.225</v>
      </c>
      <c r="I83">
        <v>92.01</v>
      </c>
      <c r="J83">
        <v>547</v>
      </c>
    </row>
    <row r="84" spans="1:10" x14ac:dyDescent="0.35">
      <c r="A84" t="s">
        <v>1846</v>
      </c>
      <c r="B84">
        <v>1489</v>
      </c>
      <c r="C84">
        <v>26558</v>
      </c>
      <c r="D84">
        <v>83</v>
      </c>
      <c r="E84" t="s">
        <v>319</v>
      </c>
      <c r="F84" t="s">
        <v>0</v>
      </c>
      <c r="G84" t="s">
        <v>1847</v>
      </c>
      <c r="H84">
        <v>8.6649999999999991</v>
      </c>
      <c r="I84">
        <v>89.66</v>
      </c>
      <c r="J84">
        <v>294</v>
      </c>
    </row>
    <row r="85" spans="1:10" x14ac:dyDescent="0.35">
      <c r="A85" t="s">
        <v>1848</v>
      </c>
      <c r="B85">
        <v>3900</v>
      </c>
      <c r="C85">
        <v>26474</v>
      </c>
      <c r="D85">
        <v>84</v>
      </c>
      <c r="E85" t="s">
        <v>312</v>
      </c>
      <c r="F85" t="s">
        <v>0</v>
      </c>
      <c r="G85" t="s">
        <v>1849</v>
      </c>
      <c r="H85">
        <v>3.3220000000000001</v>
      </c>
      <c r="I85">
        <v>40.24</v>
      </c>
      <c r="J85">
        <v>643</v>
      </c>
    </row>
    <row r="86" spans="1:10" x14ac:dyDescent="0.35">
      <c r="A86" t="s">
        <v>1850</v>
      </c>
      <c r="B86">
        <v>2400</v>
      </c>
      <c r="C86">
        <v>26281</v>
      </c>
      <c r="D86">
        <v>85</v>
      </c>
      <c r="E86" t="s">
        <v>328</v>
      </c>
      <c r="F86" t="s">
        <v>0</v>
      </c>
      <c r="G86" t="s">
        <v>1742</v>
      </c>
      <c r="H86">
        <v>5.5179999999999998</v>
      </c>
      <c r="I86">
        <v>62.88</v>
      </c>
      <c r="J86">
        <v>236</v>
      </c>
    </row>
    <row r="87" spans="1:10" x14ac:dyDescent="0.35">
      <c r="A87" t="s">
        <v>1851</v>
      </c>
      <c r="B87">
        <v>1230</v>
      </c>
      <c r="C87">
        <v>26077</v>
      </c>
      <c r="D87">
        <v>86</v>
      </c>
      <c r="E87" t="s">
        <v>319</v>
      </c>
      <c r="F87" t="s">
        <v>0</v>
      </c>
      <c r="G87" t="s">
        <v>1852</v>
      </c>
      <c r="H87">
        <v>10.696</v>
      </c>
      <c r="I87">
        <v>90.31</v>
      </c>
      <c r="J87">
        <v>202</v>
      </c>
    </row>
    <row r="88" spans="1:10" x14ac:dyDescent="0.35">
      <c r="A88" t="s">
        <v>1853</v>
      </c>
      <c r="B88">
        <v>1230</v>
      </c>
      <c r="C88">
        <v>25939</v>
      </c>
      <c r="D88">
        <v>87</v>
      </c>
      <c r="E88" t="s">
        <v>319</v>
      </c>
      <c r="F88" t="s">
        <v>0</v>
      </c>
      <c r="G88" t="s">
        <v>1791</v>
      </c>
      <c r="H88">
        <v>10.632999999999999</v>
      </c>
      <c r="I88">
        <v>86.24</v>
      </c>
      <c r="J88">
        <v>458</v>
      </c>
    </row>
    <row r="89" spans="1:10" x14ac:dyDescent="0.35">
      <c r="A89" t="s">
        <v>1854</v>
      </c>
      <c r="B89">
        <v>2869</v>
      </c>
      <c r="C89">
        <v>25897</v>
      </c>
      <c r="D89">
        <v>88</v>
      </c>
      <c r="E89" t="s">
        <v>319</v>
      </c>
      <c r="F89" t="s">
        <v>0</v>
      </c>
      <c r="G89" t="s">
        <v>1767</v>
      </c>
      <c r="H89">
        <v>12.074</v>
      </c>
      <c r="I89">
        <v>86.7</v>
      </c>
      <c r="J89">
        <v>2856</v>
      </c>
    </row>
    <row r="90" spans="1:10" x14ac:dyDescent="0.35">
      <c r="A90" t="s">
        <v>1855</v>
      </c>
      <c r="B90">
        <v>7671</v>
      </c>
      <c r="C90">
        <v>25701</v>
      </c>
      <c r="D90">
        <v>89</v>
      </c>
      <c r="E90" t="s">
        <v>311</v>
      </c>
      <c r="F90" t="s">
        <v>0</v>
      </c>
      <c r="G90" t="s">
        <v>311</v>
      </c>
      <c r="I90" t="s">
        <v>311</v>
      </c>
      <c r="J90">
        <v>201</v>
      </c>
    </row>
    <row r="91" spans="1:10" x14ac:dyDescent="0.35">
      <c r="A91" t="s">
        <v>1856</v>
      </c>
      <c r="B91">
        <v>1988</v>
      </c>
      <c r="C91">
        <v>25383</v>
      </c>
      <c r="D91">
        <v>90</v>
      </c>
      <c r="E91" t="s">
        <v>319</v>
      </c>
      <c r="F91" t="s">
        <v>0</v>
      </c>
      <c r="G91" t="s">
        <v>1857</v>
      </c>
      <c r="H91">
        <v>6.4489999999999998</v>
      </c>
      <c r="I91">
        <v>91.59</v>
      </c>
      <c r="J91">
        <v>223</v>
      </c>
    </row>
    <row r="92" spans="1:10" x14ac:dyDescent="0.35">
      <c r="A92" t="s">
        <v>1858</v>
      </c>
      <c r="B92">
        <v>1753</v>
      </c>
      <c r="C92">
        <v>25137</v>
      </c>
      <c r="D92">
        <v>91</v>
      </c>
      <c r="E92" t="s">
        <v>319</v>
      </c>
      <c r="F92" t="s">
        <v>0</v>
      </c>
      <c r="G92" t="s">
        <v>1695</v>
      </c>
      <c r="H92">
        <v>7.968</v>
      </c>
      <c r="I92">
        <v>82.49</v>
      </c>
      <c r="J92">
        <v>160</v>
      </c>
    </row>
    <row r="93" spans="1:10" x14ac:dyDescent="0.35">
      <c r="A93" t="s">
        <v>1859</v>
      </c>
      <c r="B93">
        <v>1527</v>
      </c>
      <c r="C93">
        <v>25077</v>
      </c>
      <c r="D93">
        <v>92</v>
      </c>
      <c r="E93" t="s">
        <v>319</v>
      </c>
      <c r="F93" t="s">
        <v>0</v>
      </c>
      <c r="G93" t="s">
        <v>1860</v>
      </c>
      <c r="H93">
        <v>8.2629999999999999</v>
      </c>
      <c r="I93">
        <v>87.54</v>
      </c>
      <c r="J93">
        <v>195</v>
      </c>
    </row>
    <row r="94" spans="1:10" x14ac:dyDescent="0.35">
      <c r="A94" t="s">
        <v>1861</v>
      </c>
      <c r="B94">
        <v>3227</v>
      </c>
      <c r="C94">
        <v>24913</v>
      </c>
      <c r="D94">
        <v>93</v>
      </c>
      <c r="E94" t="s">
        <v>312</v>
      </c>
      <c r="F94" t="s">
        <v>0</v>
      </c>
      <c r="G94" t="s">
        <v>1742</v>
      </c>
      <c r="H94">
        <v>3.8410000000000002</v>
      </c>
      <c r="I94">
        <v>50</v>
      </c>
      <c r="J94">
        <v>193</v>
      </c>
    </row>
    <row r="95" spans="1:10" x14ac:dyDescent="0.35">
      <c r="A95" t="s">
        <v>1862</v>
      </c>
      <c r="B95">
        <v>2463</v>
      </c>
      <c r="C95">
        <v>24680</v>
      </c>
      <c r="D95">
        <v>94</v>
      </c>
      <c r="E95" t="s">
        <v>328</v>
      </c>
      <c r="F95" t="s">
        <v>0</v>
      </c>
      <c r="G95" t="s">
        <v>1863</v>
      </c>
      <c r="H95">
        <v>4.8650000000000002</v>
      </c>
      <c r="I95">
        <v>75.27</v>
      </c>
      <c r="J95">
        <v>316</v>
      </c>
    </row>
    <row r="96" spans="1:10" x14ac:dyDescent="0.35">
      <c r="A96" t="s">
        <v>1864</v>
      </c>
      <c r="B96">
        <v>2105</v>
      </c>
      <c r="C96">
        <v>24646</v>
      </c>
      <c r="D96">
        <v>95</v>
      </c>
      <c r="E96" t="s">
        <v>319</v>
      </c>
      <c r="F96" t="s">
        <v>0</v>
      </c>
      <c r="G96" t="s">
        <v>1817</v>
      </c>
      <c r="H96">
        <v>6.2670000000000003</v>
      </c>
      <c r="I96">
        <v>80.98</v>
      </c>
      <c r="J96">
        <v>2056</v>
      </c>
    </row>
    <row r="97" spans="1:10" x14ac:dyDescent="0.35">
      <c r="A97" t="s">
        <v>1865</v>
      </c>
      <c r="B97">
        <v>2012</v>
      </c>
      <c r="C97">
        <v>24622</v>
      </c>
      <c r="D97">
        <v>96</v>
      </c>
      <c r="E97" t="s">
        <v>319</v>
      </c>
      <c r="F97" t="s">
        <v>0</v>
      </c>
      <c r="G97" t="s">
        <v>1693</v>
      </c>
      <c r="H97">
        <v>6.2629999999999999</v>
      </c>
      <c r="I97">
        <v>76.16</v>
      </c>
      <c r="J97">
        <v>904</v>
      </c>
    </row>
    <row r="98" spans="1:10" x14ac:dyDescent="0.35">
      <c r="A98" t="s">
        <v>1866</v>
      </c>
      <c r="B98">
        <v>1764</v>
      </c>
      <c r="C98">
        <v>24531</v>
      </c>
      <c r="D98">
        <v>97</v>
      </c>
      <c r="E98" t="s">
        <v>319</v>
      </c>
      <c r="F98" t="s">
        <v>0</v>
      </c>
      <c r="G98" t="s">
        <v>1793</v>
      </c>
      <c r="H98">
        <v>6.9109999999999996</v>
      </c>
      <c r="I98">
        <v>89.08</v>
      </c>
      <c r="J98">
        <v>225</v>
      </c>
    </row>
    <row r="99" spans="1:10" x14ac:dyDescent="0.35">
      <c r="A99" t="s">
        <v>1867</v>
      </c>
      <c r="B99">
        <v>2906</v>
      </c>
      <c r="C99">
        <v>24304</v>
      </c>
      <c r="D99">
        <v>98</v>
      </c>
      <c r="E99" t="s">
        <v>328</v>
      </c>
      <c r="F99" t="s">
        <v>0</v>
      </c>
      <c r="G99" t="s">
        <v>1868</v>
      </c>
      <c r="H99">
        <v>3.778</v>
      </c>
      <c r="I99">
        <v>66.86</v>
      </c>
      <c r="J99">
        <v>529</v>
      </c>
    </row>
    <row r="100" spans="1:10" x14ac:dyDescent="0.35">
      <c r="A100" t="s">
        <v>1869</v>
      </c>
      <c r="B100">
        <v>2530</v>
      </c>
      <c r="C100">
        <v>24285</v>
      </c>
      <c r="D100">
        <v>99</v>
      </c>
      <c r="E100" t="s">
        <v>328</v>
      </c>
      <c r="F100" t="s">
        <v>0</v>
      </c>
      <c r="G100" t="s">
        <v>1827</v>
      </c>
      <c r="H100">
        <v>4.7779999999999996</v>
      </c>
      <c r="I100">
        <v>63.91</v>
      </c>
      <c r="J100">
        <v>121</v>
      </c>
    </row>
    <row r="101" spans="1:10" x14ac:dyDescent="0.35">
      <c r="A101" t="s">
        <v>1870</v>
      </c>
      <c r="B101">
        <v>4197</v>
      </c>
      <c r="C101">
        <v>24214</v>
      </c>
      <c r="D101">
        <v>100</v>
      </c>
      <c r="E101" t="s">
        <v>319</v>
      </c>
      <c r="F101" t="s">
        <v>0</v>
      </c>
      <c r="G101" t="s">
        <v>1781</v>
      </c>
      <c r="H101">
        <v>30.082999999999998</v>
      </c>
      <c r="I101">
        <v>95.16</v>
      </c>
      <c r="J101">
        <v>603</v>
      </c>
    </row>
    <row r="102" spans="1:10" x14ac:dyDescent="0.35">
      <c r="A102" t="s">
        <v>1871</v>
      </c>
      <c r="B102">
        <v>2276</v>
      </c>
      <c r="C102">
        <v>24075</v>
      </c>
      <c r="D102">
        <v>101</v>
      </c>
      <c r="E102" t="s">
        <v>319</v>
      </c>
      <c r="F102" t="s">
        <v>0</v>
      </c>
      <c r="G102" t="s">
        <v>1872</v>
      </c>
      <c r="H102">
        <v>5.1310000000000002</v>
      </c>
      <c r="I102">
        <v>82.83</v>
      </c>
      <c r="J102">
        <v>214</v>
      </c>
    </row>
    <row r="103" spans="1:10" x14ac:dyDescent="0.35">
      <c r="A103" t="s">
        <v>1873</v>
      </c>
      <c r="B103">
        <v>2374</v>
      </c>
      <c r="C103">
        <v>24062</v>
      </c>
      <c r="D103">
        <v>102</v>
      </c>
      <c r="E103" t="s">
        <v>319</v>
      </c>
      <c r="F103" t="s">
        <v>0</v>
      </c>
      <c r="G103" t="s">
        <v>1874</v>
      </c>
      <c r="H103">
        <v>5.1680000000000001</v>
      </c>
      <c r="I103">
        <v>72.31</v>
      </c>
      <c r="J103">
        <v>216</v>
      </c>
    </row>
    <row r="104" spans="1:10" x14ac:dyDescent="0.35">
      <c r="A104" t="s">
        <v>1875</v>
      </c>
      <c r="B104">
        <v>1928</v>
      </c>
      <c r="C104">
        <v>24055</v>
      </c>
      <c r="D104">
        <v>103</v>
      </c>
      <c r="E104" t="s">
        <v>319</v>
      </c>
      <c r="F104" t="s">
        <v>0</v>
      </c>
      <c r="G104" t="s">
        <v>1876</v>
      </c>
      <c r="H104">
        <v>6.51</v>
      </c>
      <c r="I104">
        <v>85.84</v>
      </c>
      <c r="J104">
        <v>415</v>
      </c>
    </row>
    <row r="105" spans="1:10" x14ac:dyDescent="0.35">
      <c r="A105" t="s">
        <v>1877</v>
      </c>
      <c r="B105">
        <v>972</v>
      </c>
      <c r="C105">
        <v>23954</v>
      </c>
      <c r="D105">
        <v>104</v>
      </c>
      <c r="E105" t="s">
        <v>319</v>
      </c>
      <c r="F105" t="s">
        <v>0</v>
      </c>
      <c r="G105" t="s">
        <v>1878</v>
      </c>
      <c r="H105">
        <v>13.715999999999999</v>
      </c>
      <c r="I105">
        <v>94.7</v>
      </c>
      <c r="J105">
        <v>284</v>
      </c>
    </row>
    <row r="106" spans="1:10" x14ac:dyDescent="0.35">
      <c r="A106" t="s">
        <v>1879</v>
      </c>
      <c r="B106">
        <v>2074</v>
      </c>
      <c r="C106">
        <v>23525</v>
      </c>
      <c r="D106">
        <v>105</v>
      </c>
      <c r="E106" t="s">
        <v>319</v>
      </c>
      <c r="F106" t="s">
        <v>0</v>
      </c>
      <c r="G106" t="s">
        <v>1880</v>
      </c>
      <c r="H106">
        <v>7.0010000000000003</v>
      </c>
      <c r="I106">
        <v>89.75</v>
      </c>
      <c r="J106">
        <v>313</v>
      </c>
    </row>
    <row r="107" spans="1:10" x14ac:dyDescent="0.35">
      <c r="A107" t="s">
        <v>1881</v>
      </c>
      <c r="B107">
        <v>2056</v>
      </c>
      <c r="C107">
        <v>23513</v>
      </c>
      <c r="D107">
        <v>106</v>
      </c>
      <c r="E107" t="s">
        <v>319</v>
      </c>
      <c r="F107" t="s">
        <v>0</v>
      </c>
      <c r="G107" t="s">
        <v>1882</v>
      </c>
      <c r="H107">
        <v>5.64</v>
      </c>
      <c r="I107">
        <v>77.819999999999993</v>
      </c>
      <c r="J107">
        <v>220</v>
      </c>
    </row>
    <row r="108" spans="1:10" x14ac:dyDescent="0.35">
      <c r="A108" t="s">
        <v>1883</v>
      </c>
      <c r="B108">
        <v>3876</v>
      </c>
      <c r="C108">
        <v>23339</v>
      </c>
      <c r="D108">
        <v>107</v>
      </c>
      <c r="E108" t="s">
        <v>328</v>
      </c>
      <c r="F108" t="s">
        <v>0</v>
      </c>
      <c r="G108" t="s">
        <v>1884</v>
      </c>
      <c r="H108">
        <v>2.84</v>
      </c>
      <c r="I108">
        <v>58.91</v>
      </c>
      <c r="J108">
        <v>97</v>
      </c>
    </row>
    <row r="109" spans="1:10" x14ac:dyDescent="0.35">
      <c r="A109" t="s">
        <v>1885</v>
      </c>
      <c r="B109">
        <v>912</v>
      </c>
      <c r="C109">
        <v>23151</v>
      </c>
      <c r="D109">
        <v>108</v>
      </c>
      <c r="E109" t="s">
        <v>319</v>
      </c>
      <c r="F109" t="s">
        <v>0</v>
      </c>
      <c r="G109" t="s">
        <v>1886</v>
      </c>
      <c r="H109">
        <v>18.687999999999999</v>
      </c>
      <c r="I109">
        <v>97.26</v>
      </c>
      <c r="J109">
        <v>889</v>
      </c>
    </row>
    <row r="110" spans="1:10" x14ac:dyDescent="0.35">
      <c r="A110" t="s">
        <v>1887</v>
      </c>
      <c r="B110">
        <v>2139</v>
      </c>
      <c r="C110">
        <v>22961</v>
      </c>
      <c r="D110">
        <v>109</v>
      </c>
      <c r="E110" t="s">
        <v>319</v>
      </c>
      <c r="F110" t="s">
        <v>0</v>
      </c>
      <c r="G110" t="s">
        <v>1793</v>
      </c>
      <c r="H110">
        <v>5.3040000000000003</v>
      </c>
      <c r="I110">
        <v>81.03</v>
      </c>
      <c r="J110">
        <v>159</v>
      </c>
    </row>
    <row r="111" spans="1:10" x14ac:dyDescent="0.35">
      <c r="A111" t="s">
        <v>1888</v>
      </c>
      <c r="B111">
        <v>1259</v>
      </c>
      <c r="C111">
        <v>22749</v>
      </c>
      <c r="D111">
        <v>110</v>
      </c>
      <c r="E111" t="s">
        <v>319</v>
      </c>
      <c r="F111" t="s">
        <v>0</v>
      </c>
      <c r="G111" t="s">
        <v>1889</v>
      </c>
      <c r="H111">
        <v>9.9220000000000006</v>
      </c>
      <c r="I111">
        <v>97.03</v>
      </c>
      <c r="J111">
        <v>338</v>
      </c>
    </row>
    <row r="112" spans="1:10" x14ac:dyDescent="0.35">
      <c r="A112" t="s">
        <v>1890</v>
      </c>
      <c r="B112">
        <v>801</v>
      </c>
      <c r="C112">
        <v>22577</v>
      </c>
      <c r="D112">
        <v>111</v>
      </c>
      <c r="E112" t="s">
        <v>319</v>
      </c>
      <c r="F112" t="s">
        <v>0</v>
      </c>
      <c r="G112" t="s">
        <v>1891</v>
      </c>
      <c r="H112">
        <v>19.227</v>
      </c>
      <c r="I112">
        <v>96.18</v>
      </c>
      <c r="J112">
        <v>480</v>
      </c>
    </row>
    <row r="113" spans="1:10" x14ac:dyDescent="0.35">
      <c r="A113" t="s">
        <v>1892</v>
      </c>
      <c r="B113">
        <v>2260</v>
      </c>
      <c r="C113">
        <v>22358</v>
      </c>
      <c r="D113">
        <v>112</v>
      </c>
      <c r="E113" t="s">
        <v>319</v>
      </c>
      <c r="F113" t="s">
        <v>0</v>
      </c>
      <c r="G113" t="s">
        <v>1893</v>
      </c>
      <c r="H113">
        <v>4.8310000000000004</v>
      </c>
      <c r="I113">
        <v>89.53</v>
      </c>
      <c r="J113">
        <v>107</v>
      </c>
    </row>
    <row r="114" spans="1:10" x14ac:dyDescent="0.35">
      <c r="A114" t="s">
        <v>1894</v>
      </c>
      <c r="B114">
        <v>1033</v>
      </c>
      <c r="C114">
        <v>22166</v>
      </c>
      <c r="D114">
        <v>113</v>
      </c>
      <c r="E114" t="s">
        <v>319</v>
      </c>
      <c r="F114" t="s">
        <v>0</v>
      </c>
      <c r="G114" t="s">
        <v>1895</v>
      </c>
      <c r="H114">
        <v>11.467000000000001</v>
      </c>
      <c r="I114">
        <v>91.93</v>
      </c>
      <c r="J114">
        <v>338</v>
      </c>
    </row>
    <row r="115" spans="1:10" x14ac:dyDescent="0.35">
      <c r="A115" t="s">
        <v>1896</v>
      </c>
      <c r="B115">
        <v>1885</v>
      </c>
      <c r="C115">
        <v>22108</v>
      </c>
      <c r="D115">
        <v>114</v>
      </c>
      <c r="E115" t="s">
        <v>319</v>
      </c>
      <c r="F115" t="s">
        <v>0</v>
      </c>
      <c r="G115" t="s">
        <v>1897</v>
      </c>
      <c r="H115">
        <v>10.9</v>
      </c>
      <c r="I115">
        <v>91</v>
      </c>
      <c r="J115">
        <v>1778</v>
      </c>
    </row>
    <row r="116" spans="1:10" x14ac:dyDescent="0.35">
      <c r="A116" t="s">
        <v>1898</v>
      </c>
      <c r="B116">
        <v>1276</v>
      </c>
      <c r="C116">
        <v>22049</v>
      </c>
      <c r="D116">
        <v>115</v>
      </c>
      <c r="E116" t="s">
        <v>319</v>
      </c>
      <c r="F116" t="s">
        <v>0</v>
      </c>
      <c r="G116" t="s">
        <v>1798</v>
      </c>
      <c r="H116">
        <v>8.907</v>
      </c>
      <c r="I116">
        <v>81.09</v>
      </c>
      <c r="J116">
        <v>185</v>
      </c>
    </row>
    <row r="117" spans="1:10" x14ac:dyDescent="0.35">
      <c r="A117" t="s">
        <v>1899</v>
      </c>
      <c r="B117">
        <v>1356</v>
      </c>
      <c r="C117">
        <v>21928</v>
      </c>
      <c r="D117">
        <v>116</v>
      </c>
      <c r="E117" t="s">
        <v>319</v>
      </c>
      <c r="F117" t="s">
        <v>0</v>
      </c>
      <c r="G117" t="s">
        <v>1900</v>
      </c>
      <c r="H117">
        <v>11.205</v>
      </c>
      <c r="I117">
        <v>90.29</v>
      </c>
      <c r="J117">
        <v>1347</v>
      </c>
    </row>
    <row r="118" spans="1:10" x14ac:dyDescent="0.35">
      <c r="A118" t="s">
        <v>1901</v>
      </c>
      <c r="B118">
        <v>1446</v>
      </c>
      <c r="C118">
        <v>21836</v>
      </c>
      <c r="D118">
        <v>117</v>
      </c>
      <c r="E118" t="s">
        <v>319</v>
      </c>
      <c r="F118" t="s">
        <v>0</v>
      </c>
      <c r="G118" t="s">
        <v>1902</v>
      </c>
      <c r="H118">
        <v>7.5759999999999996</v>
      </c>
      <c r="I118">
        <v>85.03</v>
      </c>
      <c r="J118">
        <v>484</v>
      </c>
    </row>
    <row r="119" spans="1:10" x14ac:dyDescent="0.35">
      <c r="A119" t="s">
        <v>1903</v>
      </c>
      <c r="B119">
        <v>977</v>
      </c>
      <c r="C119">
        <v>21828</v>
      </c>
      <c r="D119">
        <v>118</v>
      </c>
      <c r="E119" t="s">
        <v>319</v>
      </c>
      <c r="F119" t="s">
        <v>0</v>
      </c>
      <c r="G119" t="s">
        <v>1904</v>
      </c>
      <c r="H119">
        <v>11.632</v>
      </c>
      <c r="I119">
        <v>94.08</v>
      </c>
      <c r="J119">
        <v>386</v>
      </c>
    </row>
    <row r="120" spans="1:10" x14ac:dyDescent="0.35">
      <c r="A120" t="s">
        <v>1905</v>
      </c>
      <c r="B120">
        <v>654</v>
      </c>
      <c r="C120">
        <v>21393</v>
      </c>
      <c r="D120">
        <v>119</v>
      </c>
      <c r="E120" t="s">
        <v>319</v>
      </c>
      <c r="F120" t="s">
        <v>0</v>
      </c>
      <c r="G120" t="s">
        <v>1767</v>
      </c>
      <c r="H120">
        <v>38.637</v>
      </c>
      <c r="I120">
        <v>96.28</v>
      </c>
      <c r="J120">
        <v>410</v>
      </c>
    </row>
    <row r="121" spans="1:10" x14ac:dyDescent="0.35">
      <c r="A121" t="s">
        <v>1906</v>
      </c>
      <c r="B121">
        <v>2801</v>
      </c>
      <c r="C121">
        <v>21113</v>
      </c>
      <c r="D121">
        <v>120</v>
      </c>
      <c r="E121" t="s">
        <v>319</v>
      </c>
      <c r="F121" t="s">
        <v>0</v>
      </c>
      <c r="G121" t="s">
        <v>1907</v>
      </c>
      <c r="H121">
        <v>14.29</v>
      </c>
      <c r="I121">
        <v>92.1</v>
      </c>
      <c r="J121">
        <v>1673</v>
      </c>
    </row>
    <row r="122" spans="1:10" x14ac:dyDescent="0.35">
      <c r="A122" t="s">
        <v>1908</v>
      </c>
      <c r="B122">
        <v>469</v>
      </c>
      <c r="C122">
        <v>21036</v>
      </c>
      <c r="D122">
        <v>121</v>
      </c>
      <c r="E122" t="s">
        <v>319</v>
      </c>
      <c r="F122" t="s">
        <v>0</v>
      </c>
      <c r="G122" t="s">
        <v>1909</v>
      </c>
      <c r="H122">
        <v>31.373000000000001</v>
      </c>
      <c r="I122">
        <v>97.21</v>
      </c>
      <c r="J122">
        <v>459</v>
      </c>
    </row>
    <row r="123" spans="1:10" x14ac:dyDescent="0.35">
      <c r="A123" t="s">
        <v>1910</v>
      </c>
      <c r="B123">
        <v>732</v>
      </c>
      <c r="C123">
        <v>20925</v>
      </c>
      <c r="D123">
        <v>122</v>
      </c>
      <c r="E123" t="s">
        <v>319</v>
      </c>
      <c r="F123" t="s">
        <v>0</v>
      </c>
      <c r="G123" t="s">
        <v>1845</v>
      </c>
      <c r="H123">
        <v>77.055999999999997</v>
      </c>
      <c r="I123">
        <v>98.99</v>
      </c>
      <c r="J123">
        <v>398</v>
      </c>
    </row>
    <row r="124" spans="1:10" x14ac:dyDescent="0.35">
      <c r="A124" t="s">
        <v>1911</v>
      </c>
      <c r="B124">
        <v>5645</v>
      </c>
      <c r="C124">
        <v>20895</v>
      </c>
      <c r="D124">
        <v>123</v>
      </c>
      <c r="E124" t="s">
        <v>312</v>
      </c>
      <c r="F124" t="s">
        <v>0</v>
      </c>
      <c r="G124" t="s">
        <v>1912</v>
      </c>
      <c r="H124">
        <v>2.21</v>
      </c>
      <c r="I124">
        <v>31</v>
      </c>
      <c r="J124">
        <v>384</v>
      </c>
    </row>
    <row r="125" spans="1:10" x14ac:dyDescent="0.35">
      <c r="A125" t="s">
        <v>1913</v>
      </c>
      <c r="B125">
        <v>2055</v>
      </c>
      <c r="C125">
        <v>20553</v>
      </c>
      <c r="D125">
        <v>124</v>
      </c>
      <c r="E125" t="s">
        <v>319</v>
      </c>
      <c r="F125" t="s">
        <v>0</v>
      </c>
      <c r="G125" t="s">
        <v>1914</v>
      </c>
      <c r="H125">
        <v>5.1349999999999998</v>
      </c>
      <c r="I125">
        <v>92.51</v>
      </c>
      <c r="J125">
        <v>341</v>
      </c>
    </row>
    <row r="126" spans="1:10" x14ac:dyDescent="0.35">
      <c r="A126" t="s">
        <v>1915</v>
      </c>
      <c r="B126">
        <v>699</v>
      </c>
      <c r="C126">
        <v>20423</v>
      </c>
      <c r="D126">
        <v>125</v>
      </c>
      <c r="E126" t="s">
        <v>319</v>
      </c>
      <c r="F126" t="s">
        <v>0</v>
      </c>
      <c r="G126" t="s">
        <v>1793</v>
      </c>
      <c r="H126">
        <v>14.907999999999999</v>
      </c>
      <c r="I126">
        <v>99.43</v>
      </c>
      <c r="J126">
        <v>138</v>
      </c>
    </row>
    <row r="127" spans="1:10" x14ac:dyDescent="0.35">
      <c r="A127" t="s">
        <v>1916</v>
      </c>
      <c r="B127">
        <v>1162</v>
      </c>
      <c r="C127">
        <v>20220</v>
      </c>
      <c r="D127">
        <v>126</v>
      </c>
      <c r="E127" t="s">
        <v>319</v>
      </c>
      <c r="F127" t="s">
        <v>0</v>
      </c>
      <c r="G127" t="s">
        <v>1878</v>
      </c>
      <c r="H127">
        <v>8.8160000000000007</v>
      </c>
      <c r="I127">
        <v>83.92</v>
      </c>
      <c r="J127">
        <v>211</v>
      </c>
    </row>
    <row r="128" spans="1:10" x14ac:dyDescent="0.35">
      <c r="A128" t="s">
        <v>1917</v>
      </c>
      <c r="B128">
        <v>1820</v>
      </c>
      <c r="C128">
        <v>20067</v>
      </c>
      <c r="D128">
        <v>127</v>
      </c>
      <c r="E128" t="s">
        <v>319</v>
      </c>
      <c r="F128" t="s">
        <v>0</v>
      </c>
      <c r="G128" t="s">
        <v>1918</v>
      </c>
      <c r="H128">
        <v>5.3070000000000004</v>
      </c>
      <c r="I128">
        <v>76.67</v>
      </c>
      <c r="J128">
        <v>170</v>
      </c>
    </row>
    <row r="129" spans="1:10" x14ac:dyDescent="0.35">
      <c r="A129" t="s">
        <v>1919</v>
      </c>
      <c r="B129">
        <v>1605</v>
      </c>
      <c r="C129">
        <v>20000</v>
      </c>
      <c r="D129">
        <v>128</v>
      </c>
      <c r="E129" t="s">
        <v>319</v>
      </c>
      <c r="F129" t="s">
        <v>0</v>
      </c>
      <c r="G129" t="s">
        <v>1920</v>
      </c>
      <c r="H129">
        <v>5.9989999999999997</v>
      </c>
      <c r="I129">
        <v>73.77</v>
      </c>
      <c r="J129">
        <v>211</v>
      </c>
    </row>
    <row r="130" spans="1:10" x14ac:dyDescent="0.35">
      <c r="A130" t="s">
        <v>1921</v>
      </c>
      <c r="B130">
        <v>684</v>
      </c>
      <c r="C130">
        <v>19940</v>
      </c>
      <c r="D130">
        <v>129</v>
      </c>
      <c r="E130" t="s">
        <v>319</v>
      </c>
      <c r="F130" t="s">
        <v>0</v>
      </c>
      <c r="G130" t="s">
        <v>1815</v>
      </c>
      <c r="H130">
        <v>16.001999999999999</v>
      </c>
      <c r="I130">
        <v>98.95</v>
      </c>
      <c r="J130">
        <v>152</v>
      </c>
    </row>
    <row r="131" spans="1:10" x14ac:dyDescent="0.35">
      <c r="A131" t="s">
        <v>1922</v>
      </c>
      <c r="B131">
        <v>906</v>
      </c>
      <c r="C131">
        <v>19904</v>
      </c>
      <c r="D131">
        <v>130</v>
      </c>
      <c r="E131" t="s">
        <v>319</v>
      </c>
      <c r="F131" t="s">
        <v>0</v>
      </c>
      <c r="G131" t="s">
        <v>1923</v>
      </c>
      <c r="H131">
        <v>10.884</v>
      </c>
      <c r="I131">
        <v>93.68</v>
      </c>
      <c r="J131">
        <v>352</v>
      </c>
    </row>
    <row r="132" spans="1:10" x14ac:dyDescent="0.35">
      <c r="A132" t="s">
        <v>1924</v>
      </c>
      <c r="B132">
        <v>1391</v>
      </c>
      <c r="C132">
        <v>19793</v>
      </c>
      <c r="D132">
        <v>131</v>
      </c>
      <c r="E132" t="s">
        <v>319</v>
      </c>
      <c r="F132" t="s">
        <v>0</v>
      </c>
      <c r="G132" t="s">
        <v>1925</v>
      </c>
      <c r="H132">
        <v>7.093</v>
      </c>
      <c r="I132">
        <v>82.86</v>
      </c>
      <c r="J132">
        <v>404</v>
      </c>
    </row>
    <row r="133" spans="1:10" x14ac:dyDescent="0.35">
      <c r="A133" t="s">
        <v>1926</v>
      </c>
      <c r="B133">
        <v>1387</v>
      </c>
      <c r="C133">
        <v>19472</v>
      </c>
      <c r="D133">
        <v>132</v>
      </c>
      <c r="E133" t="s">
        <v>319</v>
      </c>
      <c r="F133" t="s">
        <v>0</v>
      </c>
      <c r="G133" t="s">
        <v>1927</v>
      </c>
      <c r="H133">
        <v>7.2009999999999996</v>
      </c>
      <c r="I133">
        <v>84.57</v>
      </c>
      <c r="J133">
        <v>383</v>
      </c>
    </row>
    <row r="134" spans="1:10" x14ac:dyDescent="0.35">
      <c r="A134" t="s">
        <v>1928</v>
      </c>
      <c r="B134">
        <v>1747</v>
      </c>
      <c r="C134">
        <v>19350</v>
      </c>
      <c r="D134">
        <v>133</v>
      </c>
      <c r="E134" t="s">
        <v>319</v>
      </c>
      <c r="F134" t="s">
        <v>0</v>
      </c>
      <c r="G134" t="s">
        <v>1929</v>
      </c>
      <c r="H134">
        <v>5.1219999999999999</v>
      </c>
      <c r="I134">
        <v>81.05</v>
      </c>
      <c r="J134">
        <v>131</v>
      </c>
    </row>
    <row r="135" spans="1:10" x14ac:dyDescent="0.35">
      <c r="A135" t="s">
        <v>1930</v>
      </c>
      <c r="B135">
        <v>2858</v>
      </c>
      <c r="C135">
        <v>19319</v>
      </c>
      <c r="D135">
        <v>134</v>
      </c>
      <c r="E135" t="s">
        <v>312</v>
      </c>
      <c r="F135" t="s">
        <v>0</v>
      </c>
      <c r="G135" t="s">
        <v>1931</v>
      </c>
      <c r="H135">
        <v>3.097</v>
      </c>
      <c r="I135">
        <v>45.22</v>
      </c>
      <c r="J135">
        <v>516</v>
      </c>
    </row>
    <row r="136" spans="1:10" x14ac:dyDescent="0.35">
      <c r="A136" t="s">
        <v>1932</v>
      </c>
      <c r="B136">
        <v>1319</v>
      </c>
      <c r="C136">
        <v>19153</v>
      </c>
      <c r="D136">
        <v>135</v>
      </c>
      <c r="E136" t="s">
        <v>319</v>
      </c>
      <c r="F136" t="s">
        <v>0</v>
      </c>
      <c r="G136" t="s">
        <v>1933</v>
      </c>
      <c r="H136">
        <v>7.18</v>
      </c>
      <c r="I136">
        <v>80.31</v>
      </c>
      <c r="J136">
        <v>150</v>
      </c>
    </row>
    <row r="137" spans="1:10" x14ac:dyDescent="0.35">
      <c r="A137" t="s">
        <v>1934</v>
      </c>
      <c r="B137">
        <v>1145</v>
      </c>
      <c r="C137">
        <v>19129</v>
      </c>
      <c r="D137">
        <v>136</v>
      </c>
      <c r="E137" t="s">
        <v>319</v>
      </c>
      <c r="F137" t="s">
        <v>0</v>
      </c>
      <c r="G137" t="s">
        <v>1803</v>
      </c>
      <c r="H137">
        <v>8.1389999999999993</v>
      </c>
      <c r="I137">
        <v>83.68</v>
      </c>
      <c r="J137">
        <v>170</v>
      </c>
    </row>
    <row r="138" spans="1:10" x14ac:dyDescent="0.35">
      <c r="A138" t="s">
        <v>1935</v>
      </c>
      <c r="B138">
        <v>2194</v>
      </c>
      <c r="C138">
        <v>19069</v>
      </c>
      <c r="D138">
        <v>137</v>
      </c>
      <c r="E138" t="s">
        <v>319</v>
      </c>
      <c r="F138" t="s">
        <v>0</v>
      </c>
      <c r="G138" t="s">
        <v>1936</v>
      </c>
      <c r="H138">
        <v>4.3719999999999999</v>
      </c>
      <c r="I138">
        <v>82.47</v>
      </c>
      <c r="J138">
        <v>402</v>
      </c>
    </row>
    <row r="139" spans="1:10" x14ac:dyDescent="0.35">
      <c r="A139" t="s">
        <v>1937</v>
      </c>
      <c r="B139">
        <v>1023</v>
      </c>
      <c r="C139">
        <v>19024</v>
      </c>
      <c r="D139">
        <v>138</v>
      </c>
      <c r="E139" t="s">
        <v>319</v>
      </c>
      <c r="F139" t="s">
        <v>0</v>
      </c>
      <c r="G139" t="s">
        <v>1876</v>
      </c>
      <c r="H139">
        <v>10.334</v>
      </c>
      <c r="I139">
        <v>94.8</v>
      </c>
      <c r="J139">
        <v>277</v>
      </c>
    </row>
    <row r="140" spans="1:10" x14ac:dyDescent="0.35">
      <c r="A140" t="s">
        <v>1211</v>
      </c>
      <c r="B140">
        <v>549</v>
      </c>
      <c r="C140">
        <v>18912</v>
      </c>
      <c r="D140">
        <v>139</v>
      </c>
      <c r="E140" t="s">
        <v>319</v>
      </c>
      <c r="F140" t="s">
        <v>0</v>
      </c>
      <c r="G140" t="s">
        <v>1938</v>
      </c>
      <c r="H140">
        <v>25.832000000000001</v>
      </c>
      <c r="I140">
        <v>96.93</v>
      </c>
      <c r="J140">
        <v>529</v>
      </c>
    </row>
    <row r="141" spans="1:10" x14ac:dyDescent="0.35">
      <c r="A141" t="s">
        <v>1939</v>
      </c>
      <c r="B141">
        <v>528</v>
      </c>
      <c r="C141">
        <v>18893</v>
      </c>
      <c r="D141">
        <v>140</v>
      </c>
      <c r="E141" t="s">
        <v>319</v>
      </c>
      <c r="F141" t="s">
        <v>0</v>
      </c>
      <c r="G141" t="s">
        <v>1940</v>
      </c>
      <c r="H141">
        <v>59.935000000000002</v>
      </c>
      <c r="I141">
        <v>99.76</v>
      </c>
      <c r="J141">
        <v>239</v>
      </c>
    </row>
    <row r="142" spans="1:10" x14ac:dyDescent="0.35">
      <c r="A142" t="s">
        <v>1941</v>
      </c>
      <c r="B142">
        <v>1694</v>
      </c>
      <c r="C142">
        <v>18663</v>
      </c>
      <c r="D142">
        <v>141</v>
      </c>
      <c r="E142" t="s">
        <v>319</v>
      </c>
      <c r="F142" t="s">
        <v>0</v>
      </c>
      <c r="G142" t="s">
        <v>1942</v>
      </c>
      <c r="H142">
        <v>5.7140000000000004</v>
      </c>
      <c r="I142">
        <v>71.89</v>
      </c>
      <c r="J142">
        <v>203</v>
      </c>
    </row>
    <row r="143" spans="1:10" x14ac:dyDescent="0.35">
      <c r="A143" t="s">
        <v>1943</v>
      </c>
      <c r="B143">
        <v>1100</v>
      </c>
      <c r="C143">
        <v>18434</v>
      </c>
      <c r="D143">
        <v>142</v>
      </c>
      <c r="E143" t="s">
        <v>319</v>
      </c>
      <c r="F143" t="s">
        <v>0</v>
      </c>
      <c r="G143" t="s">
        <v>1938</v>
      </c>
      <c r="H143">
        <v>8.4550000000000001</v>
      </c>
      <c r="I143">
        <v>80.73</v>
      </c>
      <c r="J143">
        <v>21</v>
      </c>
    </row>
    <row r="144" spans="1:10" x14ac:dyDescent="0.35">
      <c r="A144" t="s">
        <v>1944</v>
      </c>
      <c r="B144">
        <v>1674</v>
      </c>
      <c r="C144">
        <v>18325</v>
      </c>
      <c r="D144">
        <v>143</v>
      </c>
      <c r="E144" t="s">
        <v>319</v>
      </c>
      <c r="F144" t="s">
        <v>0</v>
      </c>
      <c r="G144" t="s">
        <v>1945</v>
      </c>
      <c r="H144">
        <v>4.95</v>
      </c>
      <c r="I144">
        <v>75.150000000000006</v>
      </c>
      <c r="J144">
        <v>1668</v>
      </c>
    </row>
    <row r="145" spans="1:10" x14ac:dyDescent="0.35">
      <c r="A145" t="s">
        <v>1946</v>
      </c>
      <c r="B145">
        <v>1620</v>
      </c>
      <c r="C145">
        <v>18237</v>
      </c>
      <c r="D145">
        <v>144</v>
      </c>
      <c r="E145" t="s">
        <v>319</v>
      </c>
      <c r="F145" t="s">
        <v>0</v>
      </c>
      <c r="G145" t="s">
        <v>1795</v>
      </c>
      <c r="H145">
        <v>6.1070000000000002</v>
      </c>
      <c r="I145">
        <v>80.14</v>
      </c>
      <c r="J145">
        <v>1606</v>
      </c>
    </row>
    <row r="146" spans="1:10" x14ac:dyDescent="0.35">
      <c r="A146" t="s">
        <v>1947</v>
      </c>
      <c r="B146">
        <v>1193</v>
      </c>
      <c r="C146">
        <v>17992</v>
      </c>
      <c r="D146">
        <v>145</v>
      </c>
      <c r="E146" t="s">
        <v>319</v>
      </c>
      <c r="F146" t="s">
        <v>0</v>
      </c>
      <c r="G146" t="s">
        <v>1948</v>
      </c>
      <c r="H146">
        <v>7.4219999999999997</v>
      </c>
      <c r="I146">
        <v>91.03</v>
      </c>
      <c r="J146">
        <v>237</v>
      </c>
    </row>
    <row r="147" spans="1:10" x14ac:dyDescent="0.35">
      <c r="A147" t="s">
        <v>1949</v>
      </c>
      <c r="B147">
        <v>1316</v>
      </c>
      <c r="C147">
        <v>17889</v>
      </c>
      <c r="D147">
        <v>146</v>
      </c>
      <c r="E147" t="s">
        <v>319</v>
      </c>
      <c r="F147" t="s">
        <v>0</v>
      </c>
      <c r="G147" t="s">
        <v>1950</v>
      </c>
      <c r="H147">
        <v>6.5620000000000003</v>
      </c>
      <c r="I147">
        <v>79.73</v>
      </c>
      <c r="J147">
        <v>246</v>
      </c>
    </row>
    <row r="148" spans="1:10" x14ac:dyDescent="0.35">
      <c r="A148" t="s">
        <v>1951</v>
      </c>
      <c r="B148">
        <v>688</v>
      </c>
      <c r="C148">
        <v>17883</v>
      </c>
      <c r="D148">
        <v>147</v>
      </c>
      <c r="E148" t="s">
        <v>319</v>
      </c>
      <c r="F148" t="s">
        <v>0</v>
      </c>
      <c r="G148" t="s">
        <v>1952</v>
      </c>
      <c r="H148">
        <v>13.599</v>
      </c>
      <c r="I148">
        <v>93.84</v>
      </c>
      <c r="J148">
        <v>60</v>
      </c>
    </row>
    <row r="149" spans="1:10" x14ac:dyDescent="0.35">
      <c r="A149" t="s">
        <v>1953</v>
      </c>
      <c r="B149">
        <v>1272</v>
      </c>
      <c r="C149">
        <v>17793</v>
      </c>
      <c r="D149">
        <v>148</v>
      </c>
      <c r="E149" t="s">
        <v>319</v>
      </c>
      <c r="F149" t="s">
        <v>0</v>
      </c>
      <c r="G149" t="s">
        <v>1954</v>
      </c>
      <c r="H149">
        <v>6.5880000000000001</v>
      </c>
      <c r="I149">
        <v>94.15</v>
      </c>
      <c r="J149">
        <v>604</v>
      </c>
    </row>
    <row r="150" spans="1:10" x14ac:dyDescent="0.35">
      <c r="A150" t="s">
        <v>1955</v>
      </c>
      <c r="B150">
        <v>1159</v>
      </c>
      <c r="C150">
        <v>17690</v>
      </c>
      <c r="D150">
        <v>149</v>
      </c>
      <c r="E150" t="s">
        <v>319</v>
      </c>
      <c r="F150" t="s">
        <v>0</v>
      </c>
      <c r="G150" t="s">
        <v>1817</v>
      </c>
      <c r="H150">
        <v>7.72</v>
      </c>
      <c r="I150">
        <v>86.84</v>
      </c>
      <c r="J150">
        <v>276</v>
      </c>
    </row>
    <row r="151" spans="1:10" x14ac:dyDescent="0.35">
      <c r="A151" t="s">
        <v>1956</v>
      </c>
      <c r="B151">
        <v>1394</v>
      </c>
      <c r="C151">
        <v>17618</v>
      </c>
      <c r="D151">
        <v>150</v>
      </c>
      <c r="E151" t="s">
        <v>319</v>
      </c>
      <c r="F151" t="s">
        <v>0</v>
      </c>
      <c r="G151" t="s">
        <v>1724</v>
      </c>
      <c r="H151">
        <v>6.3639999999999999</v>
      </c>
      <c r="I151">
        <v>94.83</v>
      </c>
      <c r="J151">
        <v>296</v>
      </c>
    </row>
    <row r="152" spans="1:10" x14ac:dyDescent="0.35">
      <c r="A152" t="s">
        <v>1957</v>
      </c>
      <c r="B152">
        <v>3690</v>
      </c>
      <c r="C152">
        <v>17614</v>
      </c>
      <c r="D152">
        <v>151</v>
      </c>
      <c r="E152" t="s">
        <v>319</v>
      </c>
      <c r="F152" t="s">
        <v>0</v>
      </c>
      <c r="G152" t="s">
        <v>1958</v>
      </c>
      <c r="H152">
        <v>15.487</v>
      </c>
      <c r="I152">
        <v>99.26</v>
      </c>
      <c r="J152">
        <v>969</v>
      </c>
    </row>
    <row r="153" spans="1:10" x14ac:dyDescent="0.35">
      <c r="A153" t="s">
        <v>1959</v>
      </c>
      <c r="B153">
        <v>1239</v>
      </c>
      <c r="C153">
        <v>17581</v>
      </c>
      <c r="D153">
        <v>152</v>
      </c>
      <c r="E153" t="s">
        <v>328</v>
      </c>
      <c r="F153" t="s">
        <v>0</v>
      </c>
      <c r="G153" t="s">
        <v>1938</v>
      </c>
      <c r="H153">
        <v>6.2119999999999997</v>
      </c>
      <c r="I153">
        <v>72.900000000000006</v>
      </c>
      <c r="J153">
        <v>1230</v>
      </c>
    </row>
    <row r="154" spans="1:10" x14ac:dyDescent="0.35">
      <c r="A154" t="s">
        <v>1960</v>
      </c>
      <c r="B154">
        <v>1480</v>
      </c>
      <c r="C154">
        <v>17568</v>
      </c>
      <c r="D154">
        <v>153</v>
      </c>
      <c r="E154" t="s">
        <v>319</v>
      </c>
      <c r="F154" t="s">
        <v>0</v>
      </c>
      <c r="G154" t="s">
        <v>1961</v>
      </c>
      <c r="H154">
        <v>5.6589999999999998</v>
      </c>
      <c r="I154">
        <v>82.07</v>
      </c>
      <c r="J154">
        <v>212</v>
      </c>
    </row>
    <row r="155" spans="1:10" x14ac:dyDescent="0.35">
      <c r="A155" t="s">
        <v>1962</v>
      </c>
      <c r="B155">
        <v>2012</v>
      </c>
      <c r="C155">
        <v>17498</v>
      </c>
      <c r="D155">
        <v>154</v>
      </c>
      <c r="E155" t="s">
        <v>319</v>
      </c>
      <c r="F155" t="s">
        <v>0</v>
      </c>
      <c r="G155" t="s">
        <v>1963</v>
      </c>
      <c r="H155">
        <v>4.6219999999999999</v>
      </c>
      <c r="I155">
        <v>81.209999999999994</v>
      </c>
      <c r="J155">
        <v>165</v>
      </c>
    </row>
    <row r="156" spans="1:10" x14ac:dyDescent="0.35">
      <c r="A156" t="s">
        <v>1964</v>
      </c>
      <c r="B156">
        <v>1808</v>
      </c>
      <c r="C156">
        <v>17401</v>
      </c>
      <c r="D156">
        <v>155</v>
      </c>
      <c r="E156" t="s">
        <v>328</v>
      </c>
      <c r="F156" t="s">
        <v>0</v>
      </c>
      <c r="G156" t="s">
        <v>1965</v>
      </c>
      <c r="H156">
        <v>4.5650000000000004</v>
      </c>
      <c r="I156">
        <v>68.150000000000006</v>
      </c>
      <c r="J156">
        <v>1794</v>
      </c>
    </row>
    <row r="157" spans="1:10" x14ac:dyDescent="0.35">
      <c r="A157" t="s">
        <v>1966</v>
      </c>
      <c r="B157">
        <v>838</v>
      </c>
      <c r="C157">
        <v>17387</v>
      </c>
      <c r="D157">
        <v>156</v>
      </c>
      <c r="E157" t="s">
        <v>319</v>
      </c>
      <c r="F157" t="s">
        <v>0</v>
      </c>
      <c r="G157" t="s">
        <v>1967</v>
      </c>
      <c r="H157">
        <v>38.927</v>
      </c>
      <c r="I157">
        <v>98.99</v>
      </c>
      <c r="J157">
        <v>743</v>
      </c>
    </row>
    <row r="158" spans="1:10" x14ac:dyDescent="0.35">
      <c r="A158" t="s">
        <v>1968</v>
      </c>
      <c r="B158">
        <v>970</v>
      </c>
      <c r="C158">
        <v>17123</v>
      </c>
      <c r="D158">
        <v>157</v>
      </c>
      <c r="E158" t="s">
        <v>319</v>
      </c>
      <c r="F158" t="s">
        <v>0</v>
      </c>
      <c r="G158" t="s">
        <v>1969</v>
      </c>
      <c r="H158">
        <v>24.266999999999999</v>
      </c>
      <c r="I158">
        <v>98.33</v>
      </c>
      <c r="J158">
        <v>251</v>
      </c>
    </row>
    <row r="159" spans="1:10" x14ac:dyDescent="0.35">
      <c r="A159" t="s">
        <v>1970</v>
      </c>
      <c r="B159">
        <v>919</v>
      </c>
      <c r="C159">
        <v>17062</v>
      </c>
      <c r="D159">
        <v>158</v>
      </c>
      <c r="E159" t="s">
        <v>319</v>
      </c>
      <c r="F159" t="s">
        <v>0</v>
      </c>
      <c r="G159" t="s">
        <v>1971</v>
      </c>
      <c r="H159">
        <v>9.3360000000000003</v>
      </c>
      <c r="I159">
        <v>91.54</v>
      </c>
      <c r="J159">
        <v>874</v>
      </c>
    </row>
    <row r="160" spans="1:10" x14ac:dyDescent="0.35">
      <c r="A160" t="s">
        <v>1972</v>
      </c>
      <c r="B160">
        <v>867</v>
      </c>
      <c r="C160">
        <v>17007</v>
      </c>
      <c r="D160">
        <v>159</v>
      </c>
      <c r="E160" t="s">
        <v>319</v>
      </c>
      <c r="F160" t="s">
        <v>0</v>
      </c>
      <c r="G160" t="s">
        <v>1973</v>
      </c>
      <c r="H160">
        <v>9.8789999999999996</v>
      </c>
      <c r="I160">
        <v>87.5</v>
      </c>
      <c r="J160">
        <v>152</v>
      </c>
    </row>
    <row r="161" spans="1:10" x14ac:dyDescent="0.35">
      <c r="A161" t="s">
        <v>1974</v>
      </c>
      <c r="B161">
        <v>4045</v>
      </c>
      <c r="C161">
        <v>16927</v>
      </c>
      <c r="D161">
        <v>160</v>
      </c>
      <c r="E161" t="s">
        <v>319</v>
      </c>
      <c r="F161" t="s">
        <v>0</v>
      </c>
      <c r="G161" t="s">
        <v>1975</v>
      </c>
      <c r="H161">
        <v>4.2249999999999996</v>
      </c>
      <c r="I161">
        <v>78.959999999999994</v>
      </c>
      <c r="J161">
        <v>2071</v>
      </c>
    </row>
    <row r="162" spans="1:10" x14ac:dyDescent="0.35">
      <c r="A162" t="s">
        <v>1976</v>
      </c>
      <c r="B162">
        <v>1308</v>
      </c>
      <c r="C162">
        <v>16917</v>
      </c>
      <c r="D162">
        <v>161</v>
      </c>
      <c r="E162" t="s">
        <v>319</v>
      </c>
      <c r="F162" t="s">
        <v>0</v>
      </c>
      <c r="G162" t="s">
        <v>1977</v>
      </c>
      <c r="H162">
        <v>6.3630000000000004</v>
      </c>
      <c r="I162">
        <v>81.03</v>
      </c>
      <c r="J162">
        <v>561</v>
      </c>
    </row>
    <row r="163" spans="1:10" x14ac:dyDescent="0.35">
      <c r="A163" t="s">
        <v>1978</v>
      </c>
      <c r="B163">
        <v>1819</v>
      </c>
      <c r="C163">
        <v>16900</v>
      </c>
      <c r="D163">
        <v>162</v>
      </c>
      <c r="E163" t="s">
        <v>319</v>
      </c>
      <c r="F163" t="s">
        <v>0</v>
      </c>
      <c r="G163" t="s">
        <v>1979</v>
      </c>
      <c r="H163">
        <v>4.5979999999999999</v>
      </c>
      <c r="I163">
        <v>65.72</v>
      </c>
      <c r="J163">
        <v>194</v>
      </c>
    </row>
    <row r="164" spans="1:10" x14ac:dyDescent="0.35">
      <c r="A164" t="s">
        <v>1980</v>
      </c>
      <c r="B164">
        <v>423</v>
      </c>
      <c r="C164">
        <v>16876</v>
      </c>
      <c r="D164">
        <v>163</v>
      </c>
      <c r="E164" t="s">
        <v>319</v>
      </c>
      <c r="F164" t="s">
        <v>0</v>
      </c>
      <c r="G164" t="s">
        <v>1981</v>
      </c>
      <c r="H164">
        <v>31.315999999999999</v>
      </c>
      <c r="I164">
        <v>98.26</v>
      </c>
      <c r="J164">
        <v>405</v>
      </c>
    </row>
    <row r="165" spans="1:10" x14ac:dyDescent="0.35">
      <c r="A165" t="s">
        <v>1982</v>
      </c>
      <c r="B165">
        <v>1453</v>
      </c>
      <c r="C165">
        <v>16790</v>
      </c>
      <c r="D165">
        <v>164</v>
      </c>
      <c r="E165" t="s">
        <v>319</v>
      </c>
      <c r="F165" t="s">
        <v>0</v>
      </c>
      <c r="G165" t="s">
        <v>1983</v>
      </c>
      <c r="H165">
        <v>5.4569999999999999</v>
      </c>
      <c r="I165">
        <v>95.59</v>
      </c>
      <c r="J165">
        <v>173</v>
      </c>
    </row>
    <row r="166" spans="1:10" x14ac:dyDescent="0.35">
      <c r="A166" t="s">
        <v>1984</v>
      </c>
      <c r="B166">
        <v>1402</v>
      </c>
      <c r="C166">
        <v>16762</v>
      </c>
      <c r="D166">
        <v>165</v>
      </c>
      <c r="E166" t="s">
        <v>319</v>
      </c>
      <c r="F166" t="s">
        <v>0</v>
      </c>
      <c r="G166" t="s">
        <v>1985</v>
      </c>
      <c r="H166">
        <v>5.8760000000000003</v>
      </c>
      <c r="I166">
        <v>67.069999999999993</v>
      </c>
      <c r="J166">
        <v>220</v>
      </c>
    </row>
    <row r="167" spans="1:10" x14ac:dyDescent="0.35">
      <c r="A167" t="s">
        <v>1986</v>
      </c>
      <c r="B167">
        <v>2175</v>
      </c>
      <c r="C167">
        <v>16651</v>
      </c>
      <c r="D167">
        <v>166</v>
      </c>
      <c r="E167" t="s">
        <v>312</v>
      </c>
      <c r="F167" t="s">
        <v>0</v>
      </c>
      <c r="G167" t="s">
        <v>1987</v>
      </c>
      <c r="H167">
        <v>4.1689999999999996</v>
      </c>
      <c r="I167">
        <v>44.88</v>
      </c>
      <c r="J167">
        <v>1066</v>
      </c>
    </row>
    <row r="168" spans="1:10" x14ac:dyDescent="0.35">
      <c r="A168" t="s">
        <v>1988</v>
      </c>
      <c r="B168">
        <v>596</v>
      </c>
      <c r="C168">
        <v>16646</v>
      </c>
      <c r="D168">
        <v>167</v>
      </c>
      <c r="E168" t="s">
        <v>319</v>
      </c>
      <c r="F168" t="s">
        <v>0</v>
      </c>
      <c r="G168" t="s">
        <v>1989</v>
      </c>
      <c r="H168">
        <v>15.441000000000001</v>
      </c>
      <c r="I168">
        <v>92.93</v>
      </c>
      <c r="J168">
        <v>229</v>
      </c>
    </row>
    <row r="169" spans="1:10" x14ac:dyDescent="0.35">
      <c r="A169" t="s">
        <v>1990</v>
      </c>
      <c r="B169">
        <v>1193</v>
      </c>
      <c r="C169">
        <v>16638</v>
      </c>
      <c r="D169">
        <v>168</v>
      </c>
      <c r="E169" t="s">
        <v>319</v>
      </c>
      <c r="F169" t="s">
        <v>0</v>
      </c>
      <c r="G169" t="s">
        <v>1991</v>
      </c>
      <c r="H169">
        <v>6.7569999999999997</v>
      </c>
      <c r="I169">
        <v>87.08</v>
      </c>
      <c r="J169">
        <v>241</v>
      </c>
    </row>
    <row r="170" spans="1:10" x14ac:dyDescent="0.35">
      <c r="A170" t="s">
        <v>1992</v>
      </c>
      <c r="B170">
        <v>1231</v>
      </c>
      <c r="C170">
        <v>16602</v>
      </c>
      <c r="D170">
        <v>169</v>
      </c>
      <c r="E170" t="s">
        <v>319</v>
      </c>
      <c r="F170" t="s">
        <v>0</v>
      </c>
      <c r="G170" t="s">
        <v>1993</v>
      </c>
      <c r="H170">
        <v>6.7720000000000002</v>
      </c>
      <c r="I170">
        <v>95.27</v>
      </c>
      <c r="J170">
        <v>160</v>
      </c>
    </row>
    <row r="171" spans="1:10" x14ac:dyDescent="0.35">
      <c r="A171" t="s">
        <v>1994</v>
      </c>
      <c r="B171">
        <v>867</v>
      </c>
      <c r="C171">
        <v>16400</v>
      </c>
      <c r="D171">
        <v>170</v>
      </c>
      <c r="E171" t="s">
        <v>319</v>
      </c>
      <c r="F171" t="s">
        <v>0</v>
      </c>
      <c r="G171" t="s">
        <v>1779</v>
      </c>
      <c r="H171">
        <v>9.7560000000000002</v>
      </c>
      <c r="I171">
        <v>85.92</v>
      </c>
      <c r="J171">
        <v>272</v>
      </c>
    </row>
    <row r="172" spans="1:10" x14ac:dyDescent="0.35">
      <c r="A172" t="s">
        <v>1995</v>
      </c>
      <c r="B172">
        <v>1283</v>
      </c>
      <c r="C172">
        <v>15864</v>
      </c>
      <c r="D172">
        <v>171</v>
      </c>
      <c r="E172" t="s">
        <v>319</v>
      </c>
      <c r="F172" t="s">
        <v>0</v>
      </c>
      <c r="G172" t="s">
        <v>1996</v>
      </c>
      <c r="H172">
        <v>6.1890000000000001</v>
      </c>
      <c r="I172">
        <v>81.5</v>
      </c>
      <c r="J172">
        <v>272</v>
      </c>
    </row>
    <row r="173" spans="1:10" x14ac:dyDescent="0.35">
      <c r="A173" t="s">
        <v>1997</v>
      </c>
      <c r="B173">
        <v>732</v>
      </c>
      <c r="C173">
        <v>15849</v>
      </c>
      <c r="D173">
        <v>172</v>
      </c>
      <c r="E173" t="s">
        <v>319</v>
      </c>
      <c r="F173" t="s">
        <v>0</v>
      </c>
      <c r="G173" t="s">
        <v>1789</v>
      </c>
      <c r="H173">
        <v>10.787000000000001</v>
      </c>
      <c r="I173">
        <v>91.05</v>
      </c>
      <c r="J173">
        <v>731</v>
      </c>
    </row>
    <row r="174" spans="1:10" x14ac:dyDescent="0.35">
      <c r="A174" t="s">
        <v>1998</v>
      </c>
      <c r="B174">
        <v>1554</v>
      </c>
      <c r="C174">
        <v>15751</v>
      </c>
      <c r="D174">
        <v>173</v>
      </c>
      <c r="E174" t="s">
        <v>319</v>
      </c>
      <c r="F174" t="s">
        <v>0</v>
      </c>
      <c r="G174" t="s">
        <v>1999</v>
      </c>
      <c r="H174">
        <v>4.3970000000000002</v>
      </c>
      <c r="I174">
        <v>97.57</v>
      </c>
      <c r="J174">
        <v>218</v>
      </c>
    </row>
    <row r="175" spans="1:10" x14ac:dyDescent="0.35">
      <c r="A175" t="s">
        <v>2000</v>
      </c>
      <c r="B175">
        <v>1013</v>
      </c>
      <c r="C175">
        <v>15716</v>
      </c>
      <c r="D175">
        <v>174</v>
      </c>
      <c r="E175" t="s">
        <v>319</v>
      </c>
      <c r="F175" t="s">
        <v>0</v>
      </c>
      <c r="G175" t="s">
        <v>2001</v>
      </c>
      <c r="H175">
        <v>7.3049999999999997</v>
      </c>
      <c r="I175">
        <v>76.459999999999994</v>
      </c>
      <c r="J175">
        <v>207</v>
      </c>
    </row>
    <row r="176" spans="1:10" x14ac:dyDescent="0.35">
      <c r="A176" t="s">
        <v>2002</v>
      </c>
      <c r="B176">
        <v>1726</v>
      </c>
      <c r="C176">
        <v>15702</v>
      </c>
      <c r="D176">
        <v>175</v>
      </c>
      <c r="E176" t="s">
        <v>319</v>
      </c>
      <c r="F176" t="s">
        <v>0</v>
      </c>
      <c r="G176" t="s">
        <v>2003</v>
      </c>
      <c r="H176">
        <v>4.4320000000000004</v>
      </c>
      <c r="I176">
        <v>76.11</v>
      </c>
      <c r="J176">
        <v>218</v>
      </c>
    </row>
    <row r="177" spans="1:10" x14ac:dyDescent="0.35">
      <c r="A177" t="s">
        <v>2004</v>
      </c>
      <c r="B177">
        <v>893</v>
      </c>
      <c r="C177">
        <v>15564</v>
      </c>
      <c r="D177">
        <v>176</v>
      </c>
      <c r="E177" t="s">
        <v>319</v>
      </c>
      <c r="F177" t="s">
        <v>0</v>
      </c>
      <c r="G177" t="s">
        <v>1969</v>
      </c>
      <c r="H177">
        <v>18.998000000000001</v>
      </c>
      <c r="I177">
        <v>97.22</v>
      </c>
      <c r="J177">
        <v>408</v>
      </c>
    </row>
    <row r="178" spans="1:10" x14ac:dyDescent="0.35">
      <c r="A178" t="s">
        <v>2005</v>
      </c>
      <c r="B178">
        <v>1342</v>
      </c>
      <c r="C178">
        <v>15558</v>
      </c>
      <c r="D178">
        <v>177</v>
      </c>
      <c r="E178" t="s">
        <v>319</v>
      </c>
      <c r="F178" t="s">
        <v>0</v>
      </c>
      <c r="G178" t="s">
        <v>2006</v>
      </c>
      <c r="H178">
        <v>5.7549999999999999</v>
      </c>
      <c r="I178">
        <v>76.63</v>
      </c>
      <c r="J178">
        <v>313</v>
      </c>
    </row>
    <row r="179" spans="1:10" x14ac:dyDescent="0.35">
      <c r="A179" t="s">
        <v>2007</v>
      </c>
      <c r="B179">
        <v>841</v>
      </c>
      <c r="C179">
        <v>15332</v>
      </c>
      <c r="D179">
        <v>178</v>
      </c>
      <c r="E179" t="s">
        <v>319</v>
      </c>
      <c r="F179" t="s">
        <v>0</v>
      </c>
      <c r="G179" t="s">
        <v>2008</v>
      </c>
      <c r="H179">
        <v>8.9570000000000007</v>
      </c>
      <c r="I179">
        <v>95.04</v>
      </c>
      <c r="J179">
        <v>232</v>
      </c>
    </row>
    <row r="180" spans="1:10" x14ac:dyDescent="0.35">
      <c r="A180" t="s">
        <v>2009</v>
      </c>
      <c r="B180">
        <v>936</v>
      </c>
      <c r="C180">
        <v>15329</v>
      </c>
      <c r="D180">
        <v>179</v>
      </c>
      <c r="E180" t="s">
        <v>319</v>
      </c>
      <c r="F180" t="s">
        <v>0</v>
      </c>
      <c r="G180" t="s">
        <v>2010</v>
      </c>
      <c r="H180">
        <v>8.0470000000000006</v>
      </c>
      <c r="I180">
        <v>82.34</v>
      </c>
      <c r="J180">
        <v>194</v>
      </c>
    </row>
    <row r="181" spans="1:10" x14ac:dyDescent="0.35">
      <c r="A181" t="s">
        <v>2011</v>
      </c>
      <c r="B181">
        <v>1695</v>
      </c>
      <c r="C181">
        <v>15228</v>
      </c>
      <c r="D181">
        <v>180</v>
      </c>
      <c r="E181" t="s">
        <v>319</v>
      </c>
      <c r="F181" t="s">
        <v>0</v>
      </c>
      <c r="G181" t="s">
        <v>2012</v>
      </c>
      <c r="H181">
        <v>4.3419999999999996</v>
      </c>
      <c r="I181">
        <v>90.28</v>
      </c>
      <c r="J181">
        <v>168</v>
      </c>
    </row>
    <row r="182" spans="1:10" x14ac:dyDescent="0.35">
      <c r="A182" t="s">
        <v>2013</v>
      </c>
      <c r="B182">
        <v>1174</v>
      </c>
      <c r="C182">
        <v>15187</v>
      </c>
      <c r="D182">
        <v>181</v>
      </c>
      <c r="E182" t="s">
        <v>319</v>
      </c>
      <c r="F182" t="s">
        <v>0</v>
      </c>
      <c r="G182" t="s">
        <v>1783</v>
      </c>
      <c r="H182">
        <v>6.3019999999999996</v>
      </c>
      <c r="I182">
        <v>74.23</v>
      </c>
      <c r="J182">
        <v>281</v>
      </c>
    </row>
    <row r="183" spans="1:10" x14ac:dyDescent="0.35">
      <c r="A183" t="s">
        <v>2014</v>
      </c>
      <c r="B183">
        <v>357</v>
      </c>
      <c r="C183">
        <v>15147</v>
      </c>
      <c r="D183">
        <v>182</v>
      </c>
      <c r="E183" t="s">
        <v>319</v>
      </c>
      <c r="F183" t="s">
        <v>0</v>
      </c>
      <c r="G183" t="s">
        <v>2015</v>
      </c>
      <c r="H183">
        <v>38.585000000000001</v>
      </c>
      <c r="I183">
        <v>97.31</v>
      </c>
      <c r="J183">
        <v>346</v>
      </c>
    </row>
    <row r="184" spans="1:10" x14ac:dyDescent="0.35">
      <c r="A184" t="s">
        <v>2016</v>
      </c>
      <c r="B184">
        <v>1772</v>
      </c>
      <c r="C184">
        <v>15135</v>
      </c>
      <c r="D184">
        <v>183</v>
      </c>
      <c r="E184" t="s">
        <v>319</v>
      </c>
      <c r="F184" t="s">
        <v>0</v>
      </c>
      <c r="G184" t="s">
        <v>2017</v>
      </c>
      <c r="H184">
        <v>8.1010000000000009</v>
      </c>
      <c r="I184">
        <v>85.12</v>
      </c>
      <c r="J184">
        <v>368</v>
      </c>
    </row>
    <row r="185" spans="1:10" x14ac:dyDescent="0.35">
      <c r="A185" t="s">
        <v>2018</v>
      </c>
      <c r="B185">
        <v>1149</v>
      </c>
      <c r="C185">
        <v>15023</v>
      </c>
      <c r="D185">
        <v>184</v>
      </c>
      <c r="E185" t="s">
        <v>319</v>
      </c>
      <c r="F185" t="s">
        <v>0</v>
      </c>
      <c r="G185" t="s">
        <v>2019</v>
      </c>
      <c r="H185">
        <v>7.6369999999999996</v>
      </c>
      <c r="I185">
        <v>80.13</v>
      </c>
      <c r="J185">
        <v>1134</v>
      </c>
    </row>
    <row r="186" spans="1:10" x14ac:dyDescent="0.35">
      <c r="A186" t="s">
        <v>2020</v>
      </c>
      <c r="B186">
        <v>695</v>
      </c>
      <c r="C186">
        <v>14925</v>
      </c>
      <c r="D186">
        <v>185</v>
      </c>
      <c r="E186" t="s">
        <v>319</v>
      </c>
      <c r="F186" t="s">
        <v>0</v>
      </c>
      <c r="G186" t="s">
        <v>2021</v>
      </c>
      <c r="H186">
        <v>11.211</v>
      </c>
      <c r="I186">
        <v>95.4</v>
      </c>
      <c r="J186">
        <v>139</v>
      </c>
    </row>
    <row r="187" spans="1:10" x14ac:dyDescent="0.35">
      <c r="A187" t="s">
        <v>2022</v>
      </c>
      <c r="B187">
        <v>1069</v>
      </c>
      <c r="C187">
        <v>14835</v>
      </c>
      <c r="D187">
        <v>186</v>
      </c>
      <c r="E187" t="s">
        <v>319</v>
      </c>
      <c r="F187" t="s">
        <v>0</v>
      </c>
      <c r="G187" t="s">
        <v>2023</v>
      </c>
      <c r="H187">
        <v>6.76</v>
      </c>
      <c r="I187">
        <v>79.02</v>
      </c>
      <c r="J187">
        <v>62</v>
      </c>
    </row>
    <row r="188" spans="1:10" x14ac:dyDescent="0.35">
      <c r="A188" t="s">
        <v>2024</v>
      </c>
      <c r="B188">
        <v>1470</v>
      </c>
      <c r="C188">
        <v>14708</v>
      </c>
      <c r="D188">
        <v>187</v>
      </c>
      <c r="E188" t="s">
        <v>319</v>
      </c>
      <c r="F188" t="s">
        <v>0</v>
      </c>
      <c r="G188" t="s">
        <v>2025</v>
      </c>
      <c r="H188">
        <v>5.1950000000000003</v>
      </c>
      <c r="I188">
        <v>81.010000000000005</v>
      </c>
      <c r="J188">
        <v>169</v>
      </c>
    </row>
    <row r="189" spans="1:10" x14ac:dyDescent="0.35">
      <c r="A189" t="s">
        <v>2026</v>
      </c>
      <c r="B189">
        <v>1106</v>
      </c>
      <c r="C189">
        <v>14690</v>
      </c>
      <c r="D189">
        <v>188</v>
      </c>
      <c r="E189" t="s">
        <v>319</v>
      </c>
      <c r="F189" t="s">
        <v>0</v>
      </c>
      <c r="G189" t="s">
        <v>2027</v>
      </c>
      <c r="H189">
        <v>7.1440000000000001</v>
      </c>
      <c r="I189">
        <v>90.67</v>
      </c>
      <c r="J189">
        <v>149</v>
      </c>
    </row>
    <row r="190" spans="1:10" x14ac:dyDescent="0.35">
      <c r="A190" t="s">
        <v>2028</v>
      </c>
      <c r="B190">
        <v>778</v>
      </c>
      <c r="C190">
        <v>14689</v>
      </c>
      <c r="D190">
        <v>189</v>
      </c>
      <c r="E190" t="s">
        <v>319</v>
      </c>
      <c r="F190" t="s">
        <v>0</v>
      </c>
      <c r="G190" t="s">
        <v>2029</v>
      </c>
      <c r="H190">
        <v>9.4629999999999992</v>
      </c>
      <c r="I190">
        <v>84.61</v>
      </c>
      <c r="J190">
        <v>178</v>
      </c>
    </row>
    <row r="191" spans="1:10" x14ac:dyDescent="0.35">
      <c r="A191" t="s">
        <v>2030</v>
      </c>
      <c r="B191">
        <v>1080</v>
      </c>
      <c r="C191">
        <v>14661</v>
      </c>
      <c r="D191">
        <v>190</v>
      </c>
      <c r="E191" t="s">
        <v>319</v>
      </c>
      <c r="F191" t="s">
        <v>0</v>
      </c>
      <c r="G191" t="s">
        <v>2031</v>
      </c>
      <c r="H191">
        <v>6.15</v>
      </c>
      <c r="I191">
        <v>84</v>
      </c>
      <c r="J191">
        <v>479</v>
      </c>
    </row>
    <row r="192" spans="1:10" x14ac:dyDescent="0.35">
      <c r="A192" t="s">
        <v>2032</v>
      </c>
      <c r="B192">
        <v>1168</v>
      </c>
      <c r="C192">
        <v>14634</v>
      </c>
      <c r="D192">
        <v>191</v>
      </c>
      <c r="E192" t="s">
        <v>319</v>
      </c>
      <c r="F192" t="s">
        <v>0</v>
      </c>
      <c r="G192" t="s">
        <v>1781</v>
      </c>
      <c r="H192">
        <v>13.576000000000001</v>
      </c>
      <c r="I192">
        <v>93.01</v>
      </c>
      <c r="J192">
        <v>798</v>
      </c>
    </row>
    <row r="193" spans="1:10" x14ac:dyDescent="0.35">
      <c r="A193" t="s">
        <v>2033</v>
      </c>
      <c r="B193">
        <v>1624</v>
      </c>
      <c r="C193">
        <v>14556</v>
      </c>
      <c r="D193">
        <v>192</v>
      </c>
      <c r="E193" t="s">
        <v>319</v>
      </c>
      <c r="F193" t="s">
        <v>0</v>
      </c>
      <c r="G193" t="s">
        <v>2034</v>
      </c>
      <c r="H193">
        <v>4.601</v>
      </c>
      <c r="I193">
        <v>74.55</v>
      </c>
      <c r="J193">
        <v>275</v>
      </c>
    </row>
    <row r="194" spans="1:10" x14ac:dyDescent="0.35">
      <c r="A194" t="s">
        <v>2035</v>
      </c>
      <c r="B194">
        <v>644</v>
      </c>
      <c r="C194">
        <v>14518</v>
      </c>
      <c r="D194">
        <v>193</v>
      </c>
      <c r="E194" t="s">
        <v>319</v>
      </c>
      <c r="F194" t="s">
        <v>0</v>
      </c>
      <c r="G194" t="s">
        <v>1795</v>
      </c>
      <c r="H194">
        <v>20.577000000000002</v>
      </c>
      <c r="I194">
        <v>93.84</v>
      </c>
      <c r="J194">
        <v>147</v>
      </c>
    </row>
    <row r="195" spans="1:10" x14ac:dyDescent="0.35">
      <c r="A195" t="s">
        <v>2036</v>
      </c>
      <c r="B195">
        <v>387</v>
      </c>
      <c r="C195">
        <v>14504</v>
      </c>
      <c r="D195">
        <v>194</v>
      </c>
      <c r="E195" t="s">
        <v>319</v>
      </c>
      <c r="F195" t="s">
        <v>0</v>
      </c>
      <c r="G195" t="s">
        <v>2037</v>
      </c>
      <c r="H195">
        <v>18.957999999999998</v>
      </c>
      <c r="I195">
        <v>99.4</v>
      </c>
      <c r="J195">
        <v>130</v>
      </c>
    </row>
    <row r="196" spans="1:10" x14ac:dyDescent="0.35">
      <c r="A196" t="s">
        <v>2038</v>
      </c>
      <c r="B196">
        <v>1420</v>
      </c>
      <c r="C196">
        <v>14463</v>
      </c>
      <c r="D196">
        <v>195</v>
      </c>
      <c r="E196" t="s">
        <v>328</v>
      </c>
      <c r="F196" t="s">
        <v>0</v>
      </c>
      <c r="G196" t="s">
        <v>1882</v>
      </c>
      <c r="H196">
        <v>4.8890000000000002</v>
      </c>
      <c r="I196">
        <v>71.48</v>
      </c>
      <c r="J196">
        <v>242</v>
      </c>
    </row>
    <row r="197" spans="1:10" x14ac:dyDescent="0.35">
      <c r="A197" t="s">
        <v>2039</v>
      </c>
      <c r="B197">
        <v>1380</v>
      </c>
      <c r="C197">
        <v>14409</v>
      </c>
      <c r="D197">
        <v>196</v>
      </c>
      <c r="E197" t="s">
        <v>319</v>
      </c>
      <c r="F197" t="s">
        <v>0</v>
      </c>
      <c r="G197" t="s">
        <v>2040</v>
      </c>
      <c r="H197">
        <v>4.9390000000000001</v>
      </c>
      <c r="I197">
        <v>78.39</v>
      </c>
      <c r="J197">
        <v>103</v>
      </c>
    </row>
    <row r="198" spans="1:10" x14ac:dyDescent="0.35">
      <c r="A198" t="s">
        <v>2041</v>
      </c>
      <c r="B198">
        <v>1635</v>
      </c>
      <c r="C198">
        <v>14311</v>
      </c>
      <c r="D198">
        <v>197</v>
      </c>
      <c r="E198" t="s">
        <v>328</v>
      </c>
      <c r="F198" t="s">
        <v>0</v>
      </c>
      <c r="G198" t="s">
        <v>1884</v>
      </c>
      <c r="H198">
        <v>4.1710000000000003</v>
      </c>
      <c r="I198">
        <v>74.75</v>
      </c>
      <c r="J198">
        <v>103</v>
      </c>
    </row>
    <row r="199" spans="1:10" x14ac:dyDescent="0.35">
      <c r="A199" t="s">
        <v>2042</v>
      </c>
      <c r="B199">
        <v>1292</v>
      </c>
      <c r="C199">
        <v>14109</v>
      </c>
      <c r="D199">
        <v>198</v>
      </c>
      <c r="E199" t="s">
        <v>319</v>
      </c>
      <c r="F199" t="s">
        <v>0</v>
      </c>
      <c r="G199" t="s">
        <v>2043</v>
      </c>
      <c r="H199">
        <v>5.5720000000000001</v>
      </c>
      <c r="I199">
        <v>80.569999999999993</v>
      </c>
      <c r="J199">
        <v>265</v>
      </c>
    </row>
    <row r="200" spans="1:10" x14ac:dyDescent="0.35">
      <c r="A200" t="s">
        <v>2044</v>
      </c>
      <c r="B200">
        <v>1070</v>
      </c>
      <c r="C200">
        <v>14029</v>
      </c>
      <c r="D200">
        <v>199</v>
      </c>
      <c r="E200" t="s">
        <v>319</v>
      </c>
      <c r="F200" t="s">
        <v>0</v>
      </c>
      <c r="G200" t="s">
        <v>2045</v>
      </c>
      <c r="H200">
        <v>6.6520000000000001</v>
      </c>
      <c r="I200">
        <v>86.36</v>
      </c>
      <c r="J200">
        <v>293</v>
      </c>
    </row>
    <row r="201" spans="1:10" x14ac:dyDescent="0.35">
      <c r="A201" t="s">
        <v>2046</v>
      </c>
      <c r="B201">
        <v>1229</v>
      </c>
      <c r="C201">
        <v>13962</v>
      </c>
      <c r="D201">
        <v>200</v>
      </c>
      <c r="E201" t="s">
        <v>319</v>
      </c>
      <c r="F201" t="s">
        <v>0</v>
      </c>
      <c r="G201" t="s">
        <v>2003</v>
      </c>
      <c r="H201">
        <v>5.5460000000000003</v>
      </c>
      <c r="I201">
        <v>87.22</v>
      </c>
      <c r="J201">
        <v>231</v>
      </c>
    </row>
    <row r="202" spans="1:10" x14ac:dyDescent="0.35">
      <c r="A202" t="s">
        <v>2047</v>
      </c>
      <c r="B202">
        <v>1360</v>
      </c>
      <c r="C202">
        <v>13905</v>
      </c>
      <c r="D202">
        <v>201</v>
      </c>
      <c r="E202" t="s">
        <v>328</v>
      </c>
      <c r="F202" t="s">
        <v>0</v>
      </c>
      <c r="G202" t="s">
        <v>1876</v>
      </c>
      <c r="H202">
        <v>5.1950000000000003</v>
      </c>
      <c r="I202">
        <v>74.73</v>
      </c>
      <c r="J202">
        <v>229</v>
      </c>
    </row>
    <row r="203" spans="1:10" x14ac:dyDescent="0.35">
      <c r="A203" t="s">
        <v>2048</v>
      </c>
      <c r="B203">
        <v>647</v>
      </c>
      <c r="C203">
        <v>13850</v>
      </c>
      <c r="D203">
        <v>202</v>
      </c>
      <c r="E203" t="s">
        <v>319</v>
      </c>
      <c r="F203" t="s">
        <v>0</v>
      </c>
      <c r="G203" t="s">
        <v>2027</v>
      </c>
      <c r="H203">
        <v>10.516999999999999</v>
      </c>
      <c r="I203">
        <v>97.98</v>
      </c>
      <c r="J203">
        <v>134</v>
      </c>
    </row>
    <row r="204" spans="1:10" x14ac:dyDescent="0.35">
      <c r="A204" t="s">
        <v>2049</v>
      </c>
      <c r="B204">
        <v>683</v>
      </c>
      <c r="C204">
        <v>13842</v>
      </c>
      <c r="D204">
        <v>203</v>
      </c>
      <c r="E204" t="s">
        <v>319</v>
      </c>
      <c r="F204" t="s">
        <v>0</v>
      </c>
      <c r="G204" t="s">
        <v>1900</v>
      </c>
      <c r="H204">
        <v>10.183</v>
      </c>
      <c r="I204">
        <v>88.85</v>
      </c>
      <c r="J204">
        <v>682</v>
      </c>
    </row>
    <row r="205" spans="1:10" x14ac:dyDescent="0.35">
      <c r="A205" t="s">
        <v>2050</v>
      </c>
      <c r="B205">
        <v>626</v>
      </c>
      <c r="C205">
        <v>13841</v>
      </c>
      <c r="D205">
        <v>204</v>
      </c>
      <c r="E205" t="s">
        <v>319</v>
      </c>
      <c r="F205" t="s">
        <v>0</v>
      </c>
      <c r="G205" t="s">
        <v>2051</v>
      </c>
      <c r="H205">
        <v>11.250999999999999</v>
      </c>
      <c r="I205">
        <v>96.11</v>
      </c>
      <c r="J205">
        <v>174</v>
      </c>
    </row>
    <row r="206" spans="1:10" x14ac:dyDescent="0.35">
      <c r="A206" t="s">
        <v>2052</v>
      </c>
      <c r="B206">
        <v>759</v>
      </c>
      <c r="C206">
        <v>13816</v>
      </c>
      <c r="D206">
        <v>205</v>
      </c>
      <c r="E206" t="s">
        <v>319</v>
      </c>
      <c r="F206" t="s">
        <v>0</v>
      </c>
      <c r="G206" t="s">
        <v>2053</v>
      </c>
      <c r="H206">
        <v>9.2520000000000007</v>
      </c>
      <c r="I206">
        <v>97.76</v>
      </c>
      <c r="J206">
        <v>242</v>
      </c>
    </row>
    <row r="207" spans="1:10" x14ac:dyDescent="0.35">
      <c r="A207" t="s">
        <v>2054</v>
      </c>
      <c r="B207">
        <v>1048</v>
      </c>
      <c r="C207">
        <v>13727</v>
      </c>
      <c r="D207">
        <v>206</v>
      </c>
      <c r="E207" t="s">
        <v>319</v>
      </c>
      <c r="F207" t="s">
        <v>0</v>
      </c>
      <c r="G207" t="s">
        <v>2055</v>
      </c>
      <c r="H207">
        <v>6.367</v>
      </c>
      <c r="I207">
        <v>87.02</v>
      </c>
      <c r="J207">
        <v>132</v>
      </c>
    </row>
    <row r="208" spans="1:10" x14ac:dyDescent="0.35">
      <c r="A208" t="s">
        <v>2056</v>
      </c>
      <c r="B208">
        <v>1175</v>
      </c>
      <c r="C208">
        <v>13625</v>
      </c>
      <c r="D208">
        <v>207</v>
      </c>
      <c r="E208" t="s">
        <v>319</v>
      </c>
      <c r="F208" t="s">
        <v>0</v>
      </c>
      <c r="G208" t="s">
        <v>2057</v>
      </c>
      <c r="H208">
        <v>5.8810000000000002</v>
      </c>
      <c r="I208">
        <v>90.68</v>
      </c>
      <c r="J208">
        <v>153</v>
      </c>
    </row>
    <row r="209" spans="1:10" x14ac:dyDescent="0.35">
      <c r="A209" t="s">
        <v>2058</v>
      </c>
      <c r="B209">
        <v>1047</v>
      </c>
      <c r="C209">
        <v>13624</v>
      </c>
      <c r="D209">
        <v>208</v>
      </c>
      <c r="E209" t="s">
        <v>319</v>
      </c>
      <c r="F209" t="s">
        <v>0</v>
      </c>
      <c r="G209" t="s">
        <v>2059</v>
      </c>
      <c r="H209">
        <v>6.2060000000000004</v>
      </c>
      <c r="I209">
        <v>88.07</v>
      </c>
      <c r="J209">
        <v>81</v>
      </c>
    </row>
    <row r="210" spans="1:10" x14ac:dyDescent="0.35">
      <c r="A210" t="s">
        <v>2060</v>
      </c>
      <c r="B210">
        <v>3422</v>
      </c>
      <c r="C210">
        <v>13505</v>
      </c>
      <c r="D210">
        <v>209</v>
      </c>
      <c r="E210" t="s">
        <v>319</v>
      </c>
      <c r="F210" t="s">
        <v>0</v>
      </c>
      <c r="G210" t="s">
        <v>2061</v>
      </c>
      <c r="H210">
        <v>20.120999999999999</v>
      </c>
      <c r="I210">
        <v>94.76</v>
      </c>
      <c r="J210">
        <v>3030</v>
      </c>
    </row>
    <row r="211" spans="1:10" x14ac:dyDescent="0.35">
      <c r="A211" t="s">
        <v>2062</v>
      </c>
      <c r="B211">
        <v>910</v>
      </c>
      <c r="C211">
        <v>13496</v>
      </c>
      <c r="D211">
        <v>210</v>
      </c>
      <c r="E211" t="s">
        <v>311</v>
      </c>
      <c r="F211" t="s">
        <v>0</v>
      </c>
      <c r="G211" t="s">
        <v>2063</v>
      </c>
      <c r="I211" t="s">
        <v>311</v>
      </c>
      <c r="J211">
        <v>233</v>
      </c>
    </row>
    <row r="212" spans="1:10" x14ac:dyDescent="0.35">
      <c r="A212" t="s">
        <v>2064</v>
      </c>
      <c r="B212">
        <v>1205</v>
      </c>
      <c r="C212">
        <v>13458</v>
      </c>
      <c r="D212">
        <v>211</v>
      </c>
      <c r="E212" t="s">
        <v>328</v>
      </c>
      <c r="F212" t="s">
        <v>0</v>
      </c>
      <c r="G212" t="s">
        <v>2065</v>
      </c>
      <c r="H212">
        <v>5.6840000000000002</v>
      </c>
      <c r="I212">
        <v>71.569999999999993</v>
      </c>
      <c r="J212">
        <v>102</v>
      </c>
    </row>
    <row r="213" spans="1:10" x14ac:dyDescent="0.35">
      <c r="A213" t="s">
        <v>2066</v>
      </c>
      <c r="B213">
        <v>807</v>
      </c>
      <c r="C213">
        <v>13408</v>
      </c>
      <c r="D213">
        <v>212</v>
      </c>
      <c r="E213" t="s">
        <v>319</v>
      </c>
      <c r="F213" t="s">
        <v>0</v>
      </c>
      <c r="G213" t="s">
        <v>2067</v>
      </c>
      <c r="H213">
        <v>13.31</v>
      </c>
      <c r="I213">
        <v>89.29</v>
      </c>
      <c r="J213">
        <v>791</v>
      </c>
    </row>
    <row r="214" spans="1:10" x14ac:dyDescent="0.35">
      <c r="A214" t="s">
        <v>2068</v>
      </c>
      <c r="B214">
        <v>6141</v>
      </c>
      <c r="C214">
        <v>13354</v>
      </c>
      <c r="D214">
        <v>213</v>
      </c>
      <c r="E214" t="s">
        <v>319</v>
      </c>
      <c r="F214" t="s">
        <v>0</v>
      </c>
      <c r="G214" t="s">
        <v>2069</v>
      </c>
      <c r="H214">
        <v>10.262</v>
      </c>
      <c r="I214">
        <v>87.91</v>
      </c>
      <c r="J214">
        <v>4151</v>
      </c>
    </row>
    <row r="215" spans="1:10" x14ac:dyDescent="0.35">
      <c r="A215" t="s">
        <v>2070</v>
      </c>
      <c r="B215">
        <v>792</v>
      </c>
      <c r="C215">
        <v>13272</v>
      </c>
      <c r="D215">
        <v>214</v>
      </c>
      <c r="E215" t="s">
        <v>319</v>
      </c>
      <c r="F215" t="s">
        <v>0</v>
      </c>
      <c r="G215" t="s">
        <v>2071</v>
      </c>
      <c r="H215">
        <v>8.5180000000000007</v>
      </c>
      <c r="I215">
        <v>88.28</v>
      </c>
      <c r="J215">
        <v>244</v>
      </c>
    </row>
    <row r="216" spans="1:10" x14ac:dyDescent="0.35">
      <c r="A216" t="s">
        <v>2072</v>
      </c>
      <c r="B216">
        <v>3830</v>
      </c>
      <c r="C216">
        <v>13254</v>
      </c>
      <c r="D216">
        <v>215</v>
      </c>
      <c r="E216" t="s">
        <v>319</v>
      </c>
      <c r="F216" t="s">
        <v>0</v>
      </c>
      <c r="G216" t="s">
        <v>2073</v>
      </c>
      <c r="H216">
        <v>10.693</v>
      </c>
      <c r="I216">
        <v>98.24</v>
      </c>
      <c r="J216">
        <v>2651</v>
      </c>
    </row>
    <row r="217" spans="1:10" x14ac:dyDescent="0.35">
      <c r="A217" t="s">
        <v>2074</v>
      </c>
      <c r="B217">
        <v>976</v>
      </c>
      <c r="C217">
        <v>13074</v>
      </c>
      <c r="D217">
        <v>216</v>
      </c>
      <c r="E217" t="s">
        <v>319</v>
      </c>
      <c r="F217" t="s">
        <v>0</v>
      </c>
      <c r="G217" t="s">
        <v>2075</v>
      </c>
      <c r="H217">
        <v>7.34</v>
      </c>
      <c r="I217">
        <v>83.27</v>
      </c>
      <c r="J217">
        <v>106</v>
      </c>
    </row>
    <row r="218" spans="1:10" x14ac:dyDescent="0.35">
      <c r="A218" t="s">
        <v>2076</v>
      </c>
      <c r="B218">
        <v>577</v>
      </c>
      <c r="C218">
        <v>13070</v>
      </c>
      <c r="D218">
        <v>217</v>
      </c>
      <c r="E218" t="s">
        <v>319</v>
      </c>
      <c r="F218" t="s">
        <v>0</v>
      </c>
      <c r="G218" t="s">
        <v>2077</v>
      </c>
      <c r="H218">
        <v>12.038</v>
      </c>
      <c r="I218">
        <v>98.26</v>
      </c>
      <c r="J218">
        <v>233</v>
      </c>
    </row>
    <row r="219" spans="1:10" x14ac:dyDescent="0.35">
      <c r="A219" t="s">
        <v>2078</v>
      </c>
      <c r="B219">
        <v>911</v>
      </c>
      <c r="C219">
        <v>13001</v>
      </c>
      <c r="D219">
        <v>218</v>
      </c>
      <c r="E219" t="s">
        <v>319</v>
      </c>
      <c r="F219" t="s">
        <v>0</v>
      </c>
      <c r="G219" t="s">
        <v>2079</v>
      </c>
      <c r="H219">
        <v>7.6429999999999998</v>
      </c>
      <c r="I219">
        <v>86.11</v>
      </c>
      <c r="J219">
        <v>266</v>
      </c>
    </row>
    <row r="220" spans="1:10" x14ac:dyDescent="0.35">
      <c r="A220" t="s">
        <v>2080</v>
      </c>
      <c r="B220">
        <v>858</v>
      </c>
      <c r="C220">
        <v>12884</v>
      </c>
      <c r="D220">
        <v>219</v>
      </c>
      <c r="E220" t="s">
        <v>319</v>
      </c>
      <c r="F220" t="s">
        <v>0</v>
      </c>
      <c r="G220" t="s">
        <v>1695</v>
      </c>
      <c r="H220">
        <v>7.9260000000000002</v>
      </c>
      <c r="I220">
        <v>81.209999999999994</v>
      </c>
      <c r="J220">
        <v>79</v>
      </c>
    </row>
    <row r="221" spans="1:10" x14ac:dyDescent="0.35">
      <c r="A221" t="s">
        <v>2081</v>
      </c>
      <c r="B221">
        <v>1488</v>
      </c>
      <c r="C221">
        <v>12735</v>
      </c>
      <c r="D221">
        <v>220</v>
      </c>
      <c r="E221" t="s">
        <v>319</v>
      </c>
      <c r="F221" t="s">
        <v>0</v>
      </c>
      <c r="G221" t="s">
        <v>1779</v>
      </c>
      <c r="H221">
        <v>10.002000000000001</v>
      </c>
      <c r="I221">
        <v>87.55</v>
      </c>
      <c r="J221">
        <v>348</v>
      </c>
    </row>
    <row r="222" spans="1:10" x14ac:dyDescent="0.35">
      <c r="A222" t="s">
        <v>2082</v>
      </c>
      <c r="B222">
        <v>1099</v>
      </c>
      <c r="C222">
        <v>12648</v>
      </c>
      <c r="D222">
        <v>221</v>
      </c>
      <c r="E222" t="s">
        <v>319</v>
      </c>
      <c r="F222" t="s">
        <v>0</v>
      </c>
      <c r="G222" t="s">
        <v>1838</v>
      </c>
      <c r="H222">
        <v>5.62</v>
      </c>
      <c r="I222">
        <v>89.42</v>
      </c>
      <c r="J222">
        <v>239</v>
      </c>
    </row>
    <row r="223" spans="1:10" x14ac:dyDescent="0.35">
      <c r="A223" t="s">
        <v>2083</v>
      </c>
      <c r="B223">
        <v>1096</v>
      </c>
      <c r="C223">
        <v>12636</v>
      </c>
      <c r="D223">
        <v>222</v>
      </c>
      <c r="E223" t="s">
        <v>319</v>
      </c>
      <c r="F223" t="s">
        <v>0</v>
      </c>
      <c r="G223" t="s">
        <v>2084</v>
      </c>
      <c r="H223">
        <v>5.3360000000000003</v>
      </c>
      <c r="I223">
        <v>89</v>
      </c>
      <c r="J223">
        <v>177</v>
      </c>
    </row>
    <row r="224" spans="1:10" x14ac:dyDescent="0.35">
      <c r="A224" t="s">
        <v>2085</v>
      </c>
      <c r="B224">
        <v>887</v>
      </c>
      <c r="C224">
        <v>12553</v>
      </c>
      <c r="D224">
        <v>223</v>
      </c>
      <c r="E224" t="s">
        <v>319</v>
      </c>
      <c r="F224" t="s">
        <v>0</v>
      </c>
      <c r="G224" t="s">
        <v>2086</v>
      </c>
      <c r="H224">
        <v>7.2469999999999999</v>
      </c>
      <c r="I224">
        <v>83.47</v>
      </c>
      <c r="J224">
        <v>261</v>
      </c>
    </row>
    <row r="225" spans="1:10" x14ac:dyDescent="0.35">
      <c r="A225" t="s">
        <v>2087</v>
      </c>
      <c r="B225">
        <v>1432</v>
      </c>
      <c r="C225">
        <v>12537</v>
      </c>
      <c r="D225">
        <v>224</v>
      </c>
      <c r="E225" t="s">
        <v>319</v>
      </c>
      <c r="F225" t="s">
        <v>0</v>
      </c>
      <c r="G225" t="s">
        <v>2088</v>
      </c>
      <c r="H225">
        <v>4.3840000000000003</v>
      </c>
      <c r="I225">
        <v>92.03</v>
      </c>
      <c r="J225">
        <v>362</v>
      </c>
    </row>
    <row r="226" spans="1:10" x14ac:dyDescent="0.35">
      <c r="A226" t="s">
        <v>2089</v>
      </c>
      <c r="B226">
        <v>1360</v>
      </c>
      <c r="C226">
        <v>12527</v>
      </c>
      <c r="D226">
        <v>225</v>
      </c>
      <c r="E226" t="s">
        <v>319</v>
      </c>
      <c r="F226" t="s">
        <v>0</v>
      </c>
      <c r="G226" t="s">
        <v>2090</v>
      </c>
      <c r="H226">
        <v>4.6449999999999996</v>
      </c>
      <c r="I226">
        <v>80.290000000000006</v>
      </c>
      <c r="J226">
        <v>810</v>
      </c>
    </row>
    <row r="227" spans="1:10" x14ac:dyDescent="0.35">
      <c r="A227" t="s">
        <v>2091</v>
      </c>
      <c r="B227">
        <v>603</v>
      </c>
      <c r="C227">
        <v>12524</v>
      </c>
      <c r="D227">
        <v>226</v>
      </c>
      <c r="E227" t="s">
        <v>319</v>
      </c>
      <c r="F227" t="s">
        <v>0</v>
      </c>
      <c r="G227" t="s">
        <v>1781</v>
      </c>
      <c r="H227">
        <v>45.042000000000002</v>
      </c>
      <c r="I227">
        <v>98.39</v>
      </c>
      <c r="J227">
        <v>163</v>
      </c>
    </row>
    <row r="228" spans="1:10" x14ac:dyDescent="0.35">
      <c r="A228" t="s">
        <v>2092</v>
      </c>
      <c r="B228">
        <v>1187</v>
      </c>
      <c r="C228">
        <v>12513</v>
      </c>
      <c r="D228">
        <v>227</v>
      </c>
      <c r="E228" t="s">
        <v>328</v>
      </c>
      <c r="F228" t="s">
        <v>0</v>
      </c>
      <c r="G228" t="s">
        <v>1742</v>
      </c>
      <c r="H228">
        <v>5.141</v>
      </c>
      <c r="I228">
        <v>61.66</v>
      </c>
      <c r="J228">
        <v>84</v>
      </c>
    </row>
    <row r="229" spans="1:10" x14ac:dyDescent="0.35">
      <c r="A229" t="s">
        <v>2093</v>
      </c>
      <c r="B229">
        <v>971</v>
      </c>
      <c r="C229">
        <v>12508</v>
      </c>
      <c r="D229">
        <v>228</v>
      </c>
      <c r="E229" t="s">
        <v>319</v>
      </c>
      <c r="F229" t="s">
        <v>0</v>
      </c>
      <c r="G229" t="s">
        <v>2094</v>
      </c>
      <c r="H229">
        <v>6.6109999999999998</v>
      </c>
      <c r="I229">
        <v>92.25</v>
      </c>
      <c r="J229">
        <v>170</v>
      </c>
    </row>
    <row r="230" spans="1:10" x14ac:dyDescent="0.35">
      <c r="A230" t="s">
        <v>2095</v>
      </c>
      <c r="B230">
        <v>1227</v>
      </c>
      <c r="C230">
        <v>12446</v>
      </c>
      <c r="D230">
        <v>229</v>
      </c>
      <c r="E230" t="s">
        <v>319</v>
      </c>
      <c r="F230" t="s">
        <v>0</v>
      </c>
      <c r="G230" t="s">
        <v>2096</v>
      </c>
      <c r="H230">
        <v>5.3789999999999996</v>
      </c>
      <c r="I230">
        <v>83.57</v>
      </c>
      <c r="J230">
        <v>625</v>
      </c>
    </row>
    <row r="231" spans="1:10" x14ac:dyDescent="0.35">
      <c r="A231" t="s">
        <v>2097</v>
      </c>
      <c r="B231">
        <v>469</v>
      </c>
      <c r="C231">
        <v>12433</v>
      </c>
      <c r="D231">
        <v>230</v>
      </c>
      <c r="E231" t="s">
        <v>319</v>
      </c>
      <c r="F231" t="s">
        <v>0</v>
      </c>
      <c r="G231" t="s">
        <v>2063</v>
      </c>
      <c r="H231">
        <v>44.866999999999997</v>
      </c>
      <c r="I231">
        <v>98.97</v>
      </c>
      <c r="J231">
        <v>219</v>
      </c>
    </row>
    <row r="232" spans="1:10" x14ac:dyDescent="0.35">
      <c r="A232" t="s">
        <v>2098</v>
      </c>
      <c r="B232">
        <v>1226</v>
      </c>
      <c r="C232">
        <v>12429</v>
      </c>
      <c r="D232">
        <v>231</v>
      </c>
      <c r="E232" t="s">
        <v>319</v>
      </c>
      <c r="F232" t="s">
        <v>0</v>
      </c>
      <c r="G232" t="s">
        <v>1907</v>
      </c>
      <c r="H232">
        <v>11.022</v>
      </c>
      <c r="I232">
        <v>88.69</v>
      </c>
      <c r="J232">
        <v>444</v>
      </c>
    </row>
    <row r="233" spans="1:10" x14ac:dyDescent="0.35">
      <c r="A233" t="s">
        <v>2099</v>
      </c>
      <c r="B233">
        <v>1565</v>
      </c>
      <c r="C233">
        <v>12425</v>
      </c>
      <c r="D233">
        <v>232</v>
      </c>
      <c r="E233" t="s">
        <v>319</v>
      </c>
      <c r="F233" t="s">
        <v>0</v>
      </c>
      <c r="G233" t="s">
        <v>2100</v>
      </c>
      <c r="H233">
        <v>4.0140000000000002</v>
      </c>
      <c r="I233">
        <v>89.52</v>
      </c>
      <c r="J233">
        <v>1564</v>
      </c>
    </row>
    <row r="234" spans="1:10" x14ac:dyDescent="0.35">
      <c r="A234" t="s">
        <v>2101</v>
      </c>
      <c r="B234">
        <v>323</v>
      </c>
      <c r="C234">
        <v>12400</v>
      </c>
      <c r="D234">
        <v>233</v>
      </c>
      <c r="E234" t="s">
        <v>319</v>
      </c>
      <c r="F234" t="s">
        <v>0</v>
      </c>
      <c r="G234" t="s">
        <v>2102</v>
      </c>
      <c r="H234">
        <v>17.564</v>
      </c>
      <c r="I234">
        <v>98.56</v>
      </c>
      <c r="J234">
        <v>89</v>
      </c>
    </row>
    <row r="235" spans="1:10" x14ac:dyDescent="0.35">
      <c r="A235" t="s">
        <v>2103</v>
      </c>
      <c r="B235">
        <v>350</v>
      </c>
      <c r="C235">
        <v>12378</v>
      </c>
      <c r="D235">
        <v>234</v>
      </c>
      <c r="E235" t="s">
        <v>319</v>
      </c>
      <c r="F235" t="s">
        <v>0</v>
      </c>
      <c r="G235" t="s">
        <v>1967</v>
      </c>
      <c r="H235">
        <v>72.427000000000007</v>
      </c>
      <c r="I235">
        <v>99.74</v>
      </c>
      <c r="J235">
        <v>333</v>
      </c>
    </row>
    <row r="236" spans="1:10" x14ac:dyDescent="0.35">
      <c r="A236" t="s">
        <v>2104</v>
      </c>
      <c r="B236">
        <v>720</v>
      </c>
      <c r="C236">
        <v>12276</v>
      </c>
      <c r="D236">
        <v>235</v>
      </c>
      <c r="E236" t="s">
        <v>319</v>
      </c>
      <c r="F236" t="s">
        <v>0</v>
      </c>
      <c r="G236" t="s">
        <v>2105</v>
      </c>
      <c r="H236">
        <v>9.0519999999999996</v>
      </c>
      <c r="I236">
        <v>92.81</v>
      </c>
      <c r="J236">
        <v>368</v>
      </c>
    </row>
    <row r="237" spans="1:10" x14ac:dyDescent="0.35">
      <c r="A237" t="s">
        <v>2106</v>
      </c>
      <c r="B237">
        <v>1486</v>
      </c>
      <c r="C237">
        <v>12274</v>
      </c>
      <c r="D237">
        <v>236</v>
      </c>
      <c r="E237" t="s">
        <v>328</v>
      </c>
      <c r="F237" t="s">
        <v>0</v>
      </c>
      <c r="G237" t="s">
        <v>2107</v>
      </c>
      <c r="H237">
        <v>3.9129999999999998</v>
      </c>
      <c r="I237">
        <v>56.86</v>
      </c>
      <c r="J237">
        <v>135</v>
      </c>
    </row>
    <row r="238" spans="1:10" x14ac:dyDescent="0.35">
      <c r="A238" t="s">
        <v>2108</v>
      </c>
      <c r="B238">
        <v>1064</v>
      </c>
      <c r="C238">
        <v>12212</v>
      </c>
      <c r="D238">
        <v>237</v>
      </c>
      <c r="E238" t="s">
        <v>319</v>
      </c>
      <c r="F238" t="s">
        <v>0</v>
      </c>
      <c r="G238" t="s">
        <v>2109</v>
      </c>
      <c r="H238">
        <v>5.7850000000000001</v>
      </c>
      <c r="I238">
        <v>90.23</v>
      </c>
      <c r="J238">
        <v>548</v>
      </c>
    </row>
    <row r="239" spans="1:10" x14ac:dyDescent="0.35">
      <c r="A239" t="s">
        <v>2110</v>
      </c>
      <c r="B239">
        <v>1688</v>
      </c>
      <c r="C239">
        <v>12203</v>
      </c>
      <c r="D239">
        <v>238</v>
      </c>
      <c r="E239" t="s">
        <v>328</v>
      </c>
      <c r="F239" t="s">
        <v>0</v>
      </c>
      <c r="G239" t="s">
        <v>2111</v>
      </c>
      <c r="H239">
        <v>3.754</v>
      </c>
      <c r="I239">
        <v>59.96</v>
      </c>
      <c r="J239">
        <v>106</v>
      </c>
    </row>
    <row r="240" spans="1:10" x14ac:dyDescent="0.35">
      <c r="A240" t="s">
        <v>2112</v>
      </c>
      <c r="B240">
        <v>399</v>
      </c>
      <c r="C240">
        <v>12108</v>
      </c>
      <c r="D240">
        <v>239</v>
      </c>
      <c r="E240" t="s">
        <v>319</v>
      </c>
      <c r="F240" t="s">
        <v>0</v>
      </c>
      <c r="G240" t="s">
        <v>2113</v>
      </c>
      <c r="H240">
        <v>25.268999999999998</v>
      </c>
      <c r="I240">
        <v>96.69</v>
      </c>
      <c r="J240">
        <v>392</v>
      </c>
    </row>
    <row r="241" spans="1:10" x14ac:dyDescent="0.35">
      <c r="A241" t="s">
        <v>2114</v>
      </c>
      <c r="B241">
        <v>1139</v>
      </c>
      <c r="C241">
        <v>12064</v>
      </c>
      <c r="D241">
        <v>240</v>
      </c>
      <c r="E241" t="s">
        <v>328</v>
      </c>
      <c r="F241" t="s">
        <v>0</v>
      </c>
      <c r="G241" t="s">
        <v>2115</v>
      </c>
      <c r="H241">
        <v>5.2229999999999999</v>
      </c>
      <c r="I241">
        <v>72.52</v>
      </c>
      <c r="J241">
        <v>649</v>
      </c>
    </row>
    <row r="242" spans="1:10" x14ac:dyDescent="0.35">
      <c r="A242" t="s">
        <v>2116</v>
      </c>
      <c r="B242">
        <v>638</v>
      </c>
      <c r="C242">
        <v>12005</v>
      </c>
      <c r="D242">
        <v>241</v>
      </c>
      <c r="E242" t="s">
        <v>319</v>
      </c>
      <c r="F242" t="s">
        <v>0</v>
      </c>
      <c r="G242" t="s">
        <v>2117</v>
      </c>
      <c r="H242">
        <v>13.417</v>
      </c>
      <c r="I242">
        <v>94.08</v>
      </c>
      <c r="J242">
        <v>619</v>
      </c>
    </row>
    <row r="243" spans="1:10" x14ac:dyDescent="0.35">
      <c r="A243" t="s">
        <v>2118</v>
      </c>
      <c r="B243">
        <v>1451</v>
      </c>
      <c r="C243">
        <v>11997</v>
      </c>
      <c r="D243">
        <v>242</v>
      </c>
      <c r="E243" t="s">
        <v>319</v>
      </c>
      <c r="F243" t="s">
        <v>0</v>
      </c>
      <c r="G243" t="s">
        <v>2119</v>
      </c>
      <c r="H243">
        <v>4.4349999999999996</v>
      </c>
      <c r="I243">
        <v>86.63</v>
      </c>
      <c r="J243">
        <v>253</v>
      </c>
    </row>
    <row r="244" spans="1:10" x14ac:dyDescent="0.35">
      <c r="A244" t="s">
        <v>2120</v>
      </c>
      <c r="B244">
        <v>519</v>
      </c>
      <c r="C244">
        <v>11981</v>
      </c>
      <c r="D244">
        <v>243</v>
      </c>
      <c r="E244" t="s">
        <v>319</v>
      </c>
      <c r="F244" t="s">
        <v>0</v>
      </c>
      <c r="G244" t="s">
        <v>2121</v>
      </c>
      <c r="H244">
        <v>11.958</v>
      </c>
      <c r="I244">
        <v>94.49</v>
      </c>
      <c r="J244">
        <v>196</v>
      </c>
    </row>
    <row r="245" spans="1:10" x14ac:dyDescent="0.35">
      <c r="A245" t="s">
        <v>2122</v>
      </c>
      <c r="B245">
        <v>1367</v>
      </c>
      <c r="C245">
        <v>11854</v>
      </c>
      <c r="D245">
        <v>244</v>
      </c>
      <c r="E245" t="s">
        <v>328</v>
      </c>
      <c r="F245" t="s">
        <v>0</v>
      </c>
      <c r="G245" t="s">
        <v>1843</v>
      </c>
      <c r="H245">
        <v>4.1100000000000003</v>
      </c>
      <c r="I245">
        <v>63.87</v>
      </c>
      <c r="J245">
        <v>59</v>
      </c>
    </row>
    <row r="246" spans="1:10" x14ac:dyDescent="0.35">
      <c r="A246" t="s">
        <v>2123</v>
      </c>
      <c r="B246">
        <v>851</v>
      </c>
      <c r="C246">
        <v>11842</v>
      </c>
      <c r="D246">
        <v>245</v>
      </c>
      <c r="E246" t="s">
        <v>319</v>
      </c>
      <c r="F246" t="s">
        <v>0</v>
      </c>
      <c r="G246" t="s">
        <v>2124</v>
      </c>
      <c r="H246">
        <v>7.4969999999999999</v>
      </c>
      <c r="I246">
        <v>89.77</v>
      </c>
      <c r="J246">
        <v>335</v>
      </c>
    </row>
    <row r="247" spans="1:10" x14ac:dyDescent="0.35">
      <c r="A247" t="s">
        <v>2125</v>
      </c>
      <c r="B247">
        <v>1119</v>
      </c>
      <c r="C247">
        <v>11796</v>
      </c>
      <c r="D247">
        <v>246</v>
      </c>
      <c r="E247" t="s">
        <v>319</v>
      </c>
      <c r="F247" t="s">
        <v>0</v>
      </c>
      <c r="G247" t="s">
        <v>2077</v>
      </c>
      <c r="H247">
        <v>5.3609999999999998</v>
      </c>
      <c r="I247">
        <v>85.82</v>
      </c>
      <c r="J247">
        <v>244</v>
      </c>
    </row>
    <row r="248" spans="1:10" x14ac:dyDescent="0.35">
      <c r="A248" t="s">
        <v>2126</v>
      </c>
      <c r="B248">
        <v>491</v>
      </c>
      <c r="C248">
        <v>11706</v>
      </c>
      <c r="D248">
        <v>247</v>
      </c>
      <c r="E248" t="s">
        <v>319</v>
      </c>
      <c r="F248" t="s">
        <v>0</v>
      </c>
      <c r="G248" t="s">
        <v>2127</v>
      </c>
      <c r="H248">
        <v>11.773999999999999</v>
      </c>
      <c r="I248">
        <v>94.99</v>
      </c>
      <c r="J248">
        <v>161</v>
      </c>
    </row>
    <row r="249" spans="1:10" x14ac:dyDescent="0.35">
      <c r="A249" t="s">
        <v>2128</v>
      </c>
      <c r="B249">
        <v>607</v>
      </c>
      <c r="C249">
        <v>11661</v>
      </c>
      <c r="D249">
        <v>248</v>
      </c>
      <c r="E249" t="s">
        <v>319</v>
      </c>
      <c r="F249" t="s">
        <v>0</v>
      </c>
      <c r="G249" t="s">
        <v>2129</v>
      </c>
      <c r="H249">
        <v>9.0220000000000002</v>
      </c>
      <c r="I249">
        <v>86.25</v>
      </c>
      <c r="J249">
        <v>206</v>
      </c>
    </row>
    <row r="250" spans="1:10" x14ac:dyDescent="0.35">
      <c r="A250" t="s">
        <v>2130</v>
      </c>
      <c r="B250">
        <v>581</v>
      </c>
      <c r="C250">
        <v>11658</v>
      </c>
      <c r="D250">
        <v>249</v>
      </c>
      <c r="E250" t="s">
        <v>319</v>
      </c>
      <c r="F250" t="s">
        <v>0</v>
      </c>
      <c r="G250" t="s">
        <v>2131</v>
      </c>
      <c r="H250">
        <v>10.427</v>
      </c>
      <c r="I250">
        <v>92.11</v>
      </c>
      <c r="J250">
        <v>106</v>
      </c>
    </row>
    <row r="251" spans="1:10" x14ac:dyDescent="0.35">
      <c r="A251" t="s">
        <v>2132</v>
      </c>
      <c r="B251">
        <v>912</v>
      </c>
      <c r="C251">
        <v>11658</v>
      </c>
      <c r="D251">
        <v>249</v>
      </c>
      <c r="E251" t="s">
        <v>319</v>
      </c>
      <c r="F251" t="s">
        <v>0</v>
      </c>
      <c r="G251" t="s">
        <v>2086</v>
      </c>
      <c r="H251">
        <v>6.3920000000000003</v>
      </c>
      <c r="I251">
        <v>76.59</v>
      </c>
      <c r="J251">
        <v>232</v>
      </c>
    </row>
    <row r="252" spans="1:10" x14ac:dyDescent="0.35">
      <c r="A252" t="s">
        <v>2133</v>
      </c>
      <c r="B252">
        <v>1173</v>
      </c>
      <c r="C252">
        <v>11548</v>
      </c>
      <c r="D252">
        <v>251</v>
      </c>
      <c r="E252" t="s">
        <v>328</v>
      </c>
      <c r="F252" t="s">
        <v>0</v>
      </c>
      <c r="G252" t="s">
        <v>1876</v>
      </c>
      <c r="H252">
        <v>5.0620000000000003</v>
      </c>
      <c r="I252">
        <v>73.3</v>
      </c>
      <c r="J252">
        <v>84</v>
      </c>
    </row>
    <row r="253" spans="1:10" x14ac:dyDescent="0.35">
      <c r="A253" t="s">
        <v>2134</v>
      </c>
      <c r="B253">
        <v>877</v>
      </c>
      <c r="C253">
        <v>11464</v>
      </c>
      <c r="D253">
        <v>252</v>
      </c>
      <c r="E253" t="s">
        <v>319</v>
      </c>
      <c r="F253" t="s">
        <v>0</v>
      </c>
      <c r="G253" t="s">
        <v>2135</v>
      </c>
      <c r="H253">
        <v>8.8640000000000008</v>
      </c>
      <c r="I253">
        <v>92.86</v>
      </c>
      <c r="J253">
        <v>729</v>
      </c>
    </row>
    <row r="254" spans="1:10" x14ac:dyDescent="0.35">
      <c r="A254" t="s">
        <v>2136</v>
      </c>
      <c r="B254">
        <v>602</v>
      </c>
      <c r="C254">
        <v>11449</v>
      </c>
      <c r="D254">
        <v>253</v>
      </c>
      <c r="E254" t="s">
        <v>319</v>
      </c>
      <c r="F254" t="s">
        <v>0</v>
      </c>
      <c r="G254" t="s">
        <v>2137</v>
      </c>
      <c r="H254">
        <v>9.93</v>
      </c>
      <c r="I254">
        <v>92.23</v>
      </c>
      <c r="J254">
        <v>126</v>
      </c>
    </row>
    <row r="255" spans="1:10" x14ac:dyDescent="0.35">
      <c r="A255" t="s">
        <v>2138</v>
      </c>
      <c r="B255">
        <v>943</v>
      </c>
      <c r="C255">
        <v>11433</v>
      </c>
      <c r="D255">
        <v>254</v>
      </c>
      <c r="E255" t="s">
        <v>319</v>
      </c>
      <c r="F255" t="s">
        <v>0</v>
      </c>
      <c r="G255" t="s">
        <v>2139</v>
      </c>
      <c r="H255">
        <v>5.4889999999999999</v>
      </c>
      <c r="I255">
        <v>77.89</v>
      </c>
      <c r="J255">
        <v>258</v>
      </c>
    </row>
    <row r="256" spans="1:10" x14ac:dyDescent="0.35">
      <c r="A256" t="s">
        <v>2140</v>
      </c>
      <c r="B256">
        <v>976</v>
      </c>
      <c r="C256">
        <v>11415</v>
      </c>
      <c r="D256">
        <v>255</v>
      </c>
      <c r="E256" t="s">
        <v>319</v>
      </c>
      <c r="F256" t="s">
        <v>0</v>
      </c>
      <c r="G256" t="s">
        <v>2109</v>
      </c>
      <c r="H256">
        <v>5.9210000000000003</v>
      </c>
      <c r="I256">
        <v>91.38</v>
      </c>
      <c r="J256">
        <v>467</v>
      </c>
    </row>
    <row r="257" spans="1:10" x14ac:dyDescent="0.35">
      <c r="A257" t="s">
        <v>2141</v>
      </c>
      <c r="B257">
        <v>925</v>
      </c>
      <c r="C257">
        <v>11407</v>
      </c>
      <c r="D257">
        <v>256</v>
      </c>
      <c r="E257" t="s">
        <v>319</v>
      </c>
      <c r="F257" t="s">
        <v>0</v>
      </c>
      <c r="G257" t="s">
        <v>2142</v>
      </c>
      <c r="H257">
        <v>16.050999999999998</v>
      </c>
      <c r="I257">
        <v>96.48</v>
      </c>
      <c r="J257">
        <v>880</v>
      </c>
    </row>
    <row r="258" spans="1:10" x14ac:dyDescent="0.35">
      <c r="A258" t="s">
        <v>2143</v>
      </c>
      <c r="B258">
        <v>849</v>
      </c>
      <c r="C258">
        <v>11240</v>
      </c>
      <c r="D258">
        <v>257</v>
      </c>
      <c r="E258" t="s">
        <v>328</v>
      </c>
      <c r="F258" t="s">
        <v>0</v>
      </c>
      <c r="G258" t="s">
        <v>2144</v>
      </c>
      <c r="H258">
        <v>6.1619999999999999</v>
      </c>
      <c r="I258">
        <v>71.88</v>
      </c>
      <c r="J258">
        <v>124</v>
      </c>
    </row>
    <row r="259" spans="1:10" x14ac:dyDescent="0.35">
      <c r="A259" t="s">
        <v>2145</v>
      </c>
      <c r="B259">
        <v>874</v>
      </c>
      <c r="C259">
        <v>11238</v>
      </c>
      <c r="D259">
        <v>258</v>
      </c>
      <c r="E259" t="s">
        <v>319</v>
      </c>
      <c r="F259" t="s">
        <v>0</v>
      </c>
      <c r="G259" t="s">
        <v>2146</v>
      </c>
      <c r="H259">
        <v>10.407</v>
      </c>
      <c r="I259">
        <v>89.16</v>
      </c>
      <c r="J259">
        <v>240</v>
      </c>
    </row>
    <row r="260" spans="1:10" x14ac:dyDescent="0.35">
      <c r="A260" t="s">
        <v>2147</v>
      </c>
      <c r="B260">
        <v>6678</v>
      </c>
      <c r="C260">
        <v>11226</v>
      </c>
      <c r="D260">
        <v>259</v>
      </c>
      <c r="E260" t="s">
        <v>319</v>
      </c>
      <c r="F260" t="s">
        <v>0</v>
      </c>
      <c r="G260" t="s">
        <v>2148</v>
      </c>
      <c r="H260">
        <v>8.0129999999999999</v>
      </c>
      <c r="I260">
        <v>86.32</v>
      </c>
      <c r="J260">
        <v>2198</v>
      </c>
    </row>
    <row r="261" spans="1:10" x14ac:dyDescent="0.35">
      <c r="A261" t="s">
        <v>2149</v>
      </c>
      <c r="B261">
        <v>2518</v>
      </c>
      <c r="C261">
        <v>11218</v>
      </c>
      <c r="D261">
        <v>260</v>
      </c>
      <c r="E261" t="s">
        <v>319</v>
      </c>
      <c r="F261" t="s">
        <v>0</v>
      </c>
      <c r="G261" t="s">
        <v>2150</v>
      </c>
      <c r="H261">
        <v>6.3140000000000001</v>
      </c>
      <c r="I261">
        <v>84.48</v>
      </c>
      <c r="J261">
        <v>178</v>
      </c>
    </row>
    <row r="262" spans="1:10" x14ac:dyDescent="0.35">
      <c r="A262" t="s">
        <v>2151</v>
      </c>
      <c r="B262">
        <v>485</v>
      </c>
      <c r="C262">
        <v>11191</v>
      </c>
      <c r="D262">
        <v>261</v>
      </c>
      <c r="E262" t="s">
        <v>319</v>
      </c>
      <c r="F262" t="s">
        <v>0</v>
      </c>
      <c r="G262" t="s">
        <v>1827</v>
      </c>
      <c r="H262">
        <v>19.966999999999999</v>
      </c>
      <c r="I262">
        <v>95.51</v>
      </c>
      <c r="J262">
        <v>445</v>
      </c>
    </row>
    <row r="263" spans="1:10" x14ac:dyDescent="0.35">
      <c r="A263" t="s">
        <v>2152</v>
      </c>
      <c r="B263">
        <v>2024</v>
      </c>
      <c r="C263">
        <v>11029</v>
      </c>
      <c r="D263">
        <v>262</v>
      </c>
      <c r="E263" t="s">
        <v>328</v>
      </c>
      <c r="F263" t="s">
        <v>0</v>
      </c>
      <c r="G263" t="s">
        <v>1759</v>
      </c>
      <c r="H263">
        <v>4.0389999999999997</v>
      </c>
      <c r="I263">
        <v>58.39</v>
      </c>
      <c r="J263">
        <v>388</v>
      </c>
    </row>
    <row r="264" spans="1:10" x14ac:dyDescent="0.35">
      <c r="A264" t="s">
        <v>2153</v>
      </c>
      <c r="B264">
        <v>493</v>
      </c>
      <c r="C264">
        <v>10989</v>
      </c>
      <c r="D264">
        <v>263</v>
      </c>
      <c r="E264" t="s">
        <v>319</v>
      </c>
      <c r="F264" t="s">
        <v>0</v>
      </c>
      <c r="G264" t="s">
        <v>1827</v>
      </c>
      <c r="H264">
        <v>26.943000000000001</v>
      </c>
      <c r="I264">
        <v>97.25</v>
      </c>
      <c r="J264">
        <v>121</v>
      </c>
    </row>
    <row r="265" spans="1:10" x14ac:dyDescent="0.35">
      <c r="A265" t="s">
        <v>2154</v>
      </c>
      <c r="B265">
        <v>580</v>
      </c>
      <c r="C265">
        <v>10896</v>
      </c>
      <c r="D265">
        <v>264</v>
      </c>
      <c r="E265" t="s">
        <v>319</v>
      </c>
      <c r="F265" t="s">
        <v>0</v>
      </c>
      <c r="G265" t="s">
        <v>2155</v>
      </c>
      <c r="H265">
        <v>9.657</v>
      </c>
      <c r="I265">
        <v>90.51</v>
      </c>
      <c r="J265">
        <v>204</v>
      </c>
    </row>
    <row r="266" spans="1:10" x14ac:dyDescent="0.35">
      <c r="A266" t="s">
        <v>2156</v>
      </c>
      <c r="B266">
        <v>546</v>
      </c>
      <c r="C266">
        <v>10862</v>
      </c>
      <c r="D266">
        <v>265</v>
      </c>
      <c r="E266" t="s">
        <v>319</v>
      </c>
      <c r="F266" t="s">
        <v>0</v>
      </c>
      <c r="G266" t="s">
        <v>1819</v>
      </c>
      <c r="H266">
        <v>10.972</v>
      </c>
      <c r="I266">
        <v>89.94</v>
      </c>
      <c r="J266">
        <v>118</v>
      </c>
    </row>
    <row r="267" spans="1:10" x14ac:dyDescent="0.35">
      <c r="A267" t="s">
        <v>2157</v>
      </c>
      <c r="B267">
        <v>1209</v>
      </c>
      <c r="C267">
        <v>10796</v>
      </c>
      <c r="D267">
        <v>266</v>
      </c>
      <c r="E267" t="s">
        <v>319</v>
      </c>
      <c r="F267" t="s">
        <v>0</v>
      </c>
      <c r="G267" t="s">
        <v>2158</v>
      </c>
      <c r="H267">
        <v>4.2460000000000004</v>
      </c>
      <c r="I267">
        <v>75.73</v>
      </c>
      <c r="J267">
        <v>96</v>
      </c>
    </row>
    <row r="268" spans="1:10" x14ac:dyDescent="0.35">
      <c r="A268" t="s">
        <v>2159</v>
      </c>
      <c r="B268">
        <v>792</v>
      </c>
      <c r="C268">
        <v>10767</v>
      </c>
      <c r="D268">
        <v>267</v>
      </c>
      <c r="E268" t="s">
        <v>319</v>
      </c>
      <c r="F268" t="s">
        <v>0</v>
      </c>
      <c r="G268" t="s">
        <v>2160</v>
      </c>
      <c r="H268">
        <v>7.0270000000000001</v>
      </c>
      <c r="I268">
        <v>83.64</v>
      </c>
      <c r="J268">
        <v>165</v>
      </c>
    </row>
    <row r="269" spans="1:10" x14ac:dyDescent="0.35">
      <c r="A269" t="s">
        <v>2161</v>
      </c>
      <c r="B269">
        <v>694</v>
      </c>
      <c r="C269">
        <v>10728</v>
      </c>
      <c r="D269">
        <v>268</v>
      </c>
      <c r="E269" t="s">
        <v>319</v>
      </c>
      <c r="F269" t="s">
        <v>0</v>
      </c>
      <c r="G269" t="s">
        <v>1996</v>
      </c>
      <c r="H269">
        <v>8.5139999999999993</v>
      </c>
      <c r="I269">
        <v>91.73</v>
      </c>
      <c r="J269">
        <v>336</v>
      </c>
    </row>
    <row r="270" spans="1:10" x14ac:dyDescent="0.35">
      <c r="A270" t="s">
        <v>2162</v>
      </c>
      <c r="B270">
        <v>991</v>
      </c>
      <c r="C270">
        <v>10714</v>
      </c>
      <c r="D270">
        <v>269</v>
      </c>
      <c r="E270" t="s">
        <v>319</v>
      </c>
      <c r="F270" t="s">
        <v>0</v>
      </c>
      <c r="G270" t="s">
        <v>2163</v>
      </c>
      <c r="H270">
        <v>5.4370000000000003</v>
      </c>
      <c r="I270">
        <v>88.45</v>
      </c>
      <c r="J270">
        <v>104</v>
      </c>
    </row>
    <row r="271" spans="1:10" x14ac:dyDescent="0.35">
      <c r="A271" t="s">
        <v>2164</v>
      </c>
      <c r="B271">
        <v>435</v>
      </c>
      <c r="C271">
        <v>10677</v>
      </c>
      <c r="D271">
        <v>270</v>
      </c>
      <c r="E271" t="s">
        <v>319</v>
      </c>
      <c r="F271" t="s">
        <v>0</v>
      </c>
      <c r="G271" t="s">
        <v>2165</v>
      </c>
      <c r="H271">
        <v>12.879</v>
      </c>
      <c r="I271">
        <v>97.28</v>
      </c>
      <c r="J271">
        <v>88</v>
      </c>
    </row>
    <row r="272" spans="1:10" x14ac:dyDescent="0.35">
      <c r="A272" t="s">
        <v>2166</v>
      </c>
      <c r="B272">
        <v>1045</v>
      </c>
      <c r="C272">
        <v>10595</v>
      </c>
      <c r="D272">
        <v>271</v>
      </c>
      <c r="E272" t="s">
        <v>319</v>
      </c>
      <c r="F272" t="s">
        <v>0</v>
      </c>
      <c r="G272" t="s">
        <v>2167</v>
      </c>
      <c r="H272">
        <v>13.4</v>
      </c>
      <c r="I272">
        <v>97.87</v>
      </c>
      <c r="J272">
        <v>763</v>
      </c>
    </row>
    <row r="273" spans="1:10" x14ac:dyDescent="0.35">
      <c r="A273" t="s">
        <v>2168</v>
      </c>
      <c r="B273">
        <v>858</v>
      </c>
      <c r="C273">
        <v>10566</v>
      </c>
      <c r="D273">
        <v>272</v>
      </c>
      <c r="E273" t="s">
        <v>319</v>
      </c>
      <c r="F273" t="s">
        <v>0</v>
      </c>
      <c r="G273" t="s">
        <v>1845</v>
      </c>
      <c r="H273">
        <v>13.89</v>
      </c>
      <c r="I273">
        <v>95.81</v>
      </c>
      <c r="J273">
        <v>265</v>
      </c>
    </row>
    <row r="274" spans="1:10" x14ac:dyDescent="0.35">
      <c r="A274" t="s">
        <v>2169</v>
      </c>
      <c r="B274">
        <v>1155</v>
      </c>
      <c r="C274">
        <v>10502</v>
      </c>
      <c r="D274">
        <v>273</v>
      </c>
      <c r="E274" t="s">
        <v>328</v>
      </c>
      <c r="F274" t="s">
        <v>0</v>
      </c>
      <c r="G274" t="s">
        <v>1798</v>
      </c>
      <c r="H274">
        <v>4.9370000000000003</v>
      </c>
      <c r="I274">
        <v>51.68</v>
      </c>
      <c r="J274">
        <v>1151</v>
      </c>
    </row>
    <row r="275" spans="1:10" x14ac:dyDescent="0.35">
      <c r="A275" t="s">
        <v>2170</v>
      </c>
      <c r="B275">
        <v>2023</v>
      </c>
      <c r="C275">
        <v>10484</v>
      </c>
      <c r="D275">
        <v>274</v>
      </c>
      <c r="E275" t="s">
        <v>312</v>
      </c>
      <c r="F275" t="s">
        <v>0</v>
      </c>
      <c r="G275" t="s">
        <v>1884</v>
      </c>
      <c r="H275">
        <v>2.335</v>
      </c>
      <c r="I275">
        <v>42.08</v>
      </c>
      <c r="J275">
        <v>190</v>
      </c>
    </row>
    <row r="276" spans="1:10" x14ac:dyDescent="0.35">
      <c r="A276" t="s">
        <v>2171</v>
      </c>
      <c r="B276">
        <v>5662</v>
      </c>
      <c r="C276">
        <v>10444</v>
      </c>
      <c r="D276">
        <v>275</v>
      </c>
      <c r="E276" t="s">
        <v>319</v>
      </c>
      <c r="F276" t="s">
        <v>0</v>
      </c>
      <c r="G276" t="s">
        <v>2148</v>
      </c>
      <c r="H276">
        <v>6.9009999999999998</v>
      </c>
      <c r="I276">
        <v>80.77</v>
      </c>
      <c r="J276">
        <v>2555</v>
      </c>
    </row>
    <row r="277" spans="1:10" x14ac:dyDescent="0.35">
      <c r="A277" t="s">
        <v>2172</v>
      </c>
      <c r="B277">
        <v>1121</v>
      </c>
      <c r="C277">
        <v>10439</v>
      </c>
      <c r="D277">
        <v>276</v>
      </c>
      <c r="E277" t="s">
        <v>319</v>
      </c>
      <c r="F277" t="s">
        <v>0</v>
      </c>
      <c r="G277" t="s">
        <v>2173</v>
      </c>
      <c r="H277">
        <v>4.7610000000000001</v>
      </c>
      <c r="I277">
        <v>86.17</v>
      </c>
      <c r="J277">
        <v>350</v>
      </c>
    </row>
    <row r="278" spans="1:10" x14ac:dyDescent="0.35">
      <c r="A278" t="s">
        <v>2174</v>
      </c>
      <c r="B278">
        <v>2048</v>
      </c>
      <c r="C278">
        <v>10298</v>
      </c>
      <c r="D278">
        <v>277</v>
      </c>
      <c r="E278" t="s">
        <v>319</v>
      </c>
      <c r="F278" t="s">
        <v>0</v>
      </c>
      <c r="G278" t="s">
        <v>2175</v>
      </c>
      <c r="H278">
        <v>5.1020000000000003</v>
      </c>
      <c r="I278">
        <v>73.84</v>
      </c>
      <c r="J278">
        <v>1337</v>
      </c>
    </row>
    <row r="279" spans="1:10" x14ac:dyDescent="0.35">
      <c r="A279" t="s">
        <v>2176</v>
      </c>
      <c r="B279">
        <v>817</v>
      </c>
      <c r="C279">
        <v>10266</v>
      </c>
      <c r="D279">
        <v>278</v>
      </c>
      <c r="E279" t="s">
        <v>319</v>
      </c>
      <c r="F279" t="s">
        <v>0</v>
      </c>
      <c r="G279" t="s">
        <v>2063</v>
      </c>
      <c r="H279">
        <v>8.18</v>
      </c>
      <c r="I279">
        <v>86.64</v>
      </c>
      <c r="J279">
        <v>295</v>
      </c>
    </row>
    <row r="280" spans="1:10" x14ac:dyDescent="0.35">
      <c r="A280" t="s">
        <v>2177</v>
      </c>
      <c r="B280">
        <v>1003</v>
      </c>
      <c r="C280">
        <v>10231</v>
      </c>
      <c r="D280">
        <v>279</v>
      </c>
      <c r="E280" t="s">
        <v>319</v>
      </c>
      <c r="F280" t="s">
        <v>0</v>
      </c>
      <c r="G280" t="s">
        <v>2178</v>
      </c>
      <c r="H280">
        <v>4.8979999999999997</v>
      </c>
      <c r="I280">
        <v>86.59</v>
      </c>
      <c r="J280">
        <v>175</v>
      </c>
    </row>
    <row r="281" spans="1:10" x14ac:dyDescent="0.35">
      <c r="A281" t="s">
        <v>2179</v>
      </c>
      <c r="B281">
        <v>629</v>
      </c>
      <c r="C281">
        <v>10229</v>
      </c>
      <c r="D281">
        <v>280</v>
      </c>
      <c r="E281" t="s">
        <v>319</v>
      </c>
      <c r="F281" t="s">
        <v>0</v>
      </c>
      <c r="G281" t="s">
        <v>1948</v>
      </c>
      <c r="H281">
        <v>8.5459999999999994</v>
      </c>
      <c r="I281">
        <v>96.15</v>
      </c>
      <c r="J281">
        <v>213</v>
      </c>
    </row>
    <row r="282" spans="1:10" x14ac:dyDescent="0.35">
      <c r="A282" t="s">
        <v>2180</v>
      </c>
      <c r="B282">
        <v>1115</v>
      </c>
      <c r="C282">
        <v>10171</v>
      </c>
      <c r="D282">
        <v>281</v>
      </c>
      <c r="E282" t="s">
        <v>319</v>
      </c>
      <c r="F282" t="s">
        <v>0</v>
      </c>
      <c r="G282" t="s">
        <v>2181</v>
      </c>
      <c r="H282">
        <v>4.5369999999999999</v>
      </c>
      <c r="I282">
        <v>78.08</v>
      </c>
      <c r="J282">
        <v>185</v>
      </c>
    </row>
    <row r="283" spans="1:10" x14ac:dyDescent="0.35">
      <c r="A283" t="s">
        <v>2182</v>
      </c>
      <c r="B283">
        <v>732</v>
      </c>
      <c r="C283">
        <v>10160</v>
      </c>
      <c r="D283">
        <v>282</v>
      </c>
      <c r="E283" t="s">
        <v>319</v>
      </c>
      <c r="F283" t="s">
        <v>0</v>
      </c>
      <c r="G283" t="s">
        <v>2183</v>
      </c>
      <c r="H283">
        <v>6.9020000000000001</v>
      </c>
      <c r="I283">
        <v>97.03</v>
      </c>
      <c r="J283">
        <v>88</v>
      </c>
    </row>
    <row r="284" spans="1:10" x14ac:dyDescent="0.35">
      <c r="A284" t="s">
        <v>2184</v>
      </c>
      <c r="B284">
        <v>748</v>
      </c>
      <c r="C284">
        <v>10160</v>
      </c>
      <c r="D284">
        <v>282</v>
      </c>
      <c r="E284" t="s">
        <v>319</v>
      </c>
      <c r="F284" t="s">
        <v>0</v>
      </c>
      <c r="G284" t="s">
        <v>2027</v>
      </c>
      <c r="H284">
        <v>6.407</v>
      </c>
      <c r="I284">
        <v>87.02</v>
      </c>
      <c r="J284">
        <v>66</v>
      </c>
    </row>
    <row r="285" spans="1:10" x14ac:dyDescent="0.35">
      <c r="A285" t="s">
        <v>2185</v>
      </c>
      <c r="B285">
        <v>1171</v>
      </c>
      <c r="C285">
        <v>10031</v>
      </c>
      <c r="D285">
        <v>284</v>
      </c>
      <c r="E285" t="s">
        <v>319</v>
      </c>
      <c r="F285" t="s">
        <v>0</v>
      </c>
      <c r="G285" t="s">
        <v>2186</v>
      </c>
      <c r="H285">
        <v>4.2910000000000004</v>
      </c>
      <c r="I285">
        <v>73.55</v>
      </c>
      <c r="J285">
        <v>155</v>
      </c>
    </row>
    <row r="286" spans="1:10" x14ac:dyDescent="0.35">
      <c r="A286" t="s">
        <v>2187</v>
      </c>
      <c r="B286">
        <v>429</v>
      </c>
      <c r="C286">
        <v>10007</v>
      </c>
      <c r="D286">
        <v>285</v>
      </c>
      <c r="E286" t="s">
        <v>319</v>
      </c>
      <c r="F286" t="s">
        <v>0</v>
      </c>
      <c r="G286" t="s">
        <v>2188</v>
      </c>
      <c r="H286">
        <v>11.182</v>
      </c>
      <c r="I286">
        <v>97.29</v>
      </c>
      <c r="J286">
        <v>107</v>
      </c>
    </row>
    <row r="287" spans="1:10" x14ac:dyDescent="0.35">
      <c r="A287" t="s">
        <v>2189</v>
      </c>
      <c r="B287">
        <v>1314</v>
      </c>
      <c r="C287">
        <v>9950</v>
      </c>
      <c r="D287">
        <v>286</v>
      </c>
      <c r="E287" t="s">
        <v>328</v>
      </c>
      <c r="F287" t="s">
        <v>0</v>
      </c>
      <c r="G287" t="s">
        <v>2190</v>
      </c>
      <c r="H287">
        <v>3.5710000000000002</v>
      </c>
      <c r="I287">
        <v>56.36</v>
      </c>
      <c r="J287">
        <v>170</v>
      </c>
    </row>
    <row r="288" spans="1:10" x14ac:dyDescent="0.35">
      <c r="A288" t="s">
        <v>2191</v>
      </c>
      <c r="B288">
        <v>1029</v>
      </c>
      <c r="C288">
        <v>9917</v>
      </c>
      <c r="D288">
        <v>287</v>
      </c>
      <c r="E288" t="s">
        <v>319</v>
      </c>
      <c r="F288" t="s">
        <v>0</v>
      </c>
      <c r="G288" t="s">
        <v>2192</v>
      </c>
      <c r="H288">
        <v>4.931</v>
      </c>
      <c r="I288">
        <v>87.93</v>
      </c>
      <c r="J288">
        <v>187</v>
      </c>
    </row>
    <row r="289" spans="1:10" x14ac:dyDescent="0.35">
      <c r="A289" t="s">
        <v>2193</v>
      </c>
      <c r="B289">
        <v>1504</v>
      </c>
      <c r="C289">
        <v>9912</v>
      </c>
      <c r="D289">
        <v>288</v>
      </c>
      <c r="E289" t="s">
        <v>319</v>
      </c>
      <c r="F289" t="s">
        <v>0</v>
      </c>
      <c r="G289" t="s">
        <v>2194</v>
      </c>
      <c r="H289">
        <v>6.3140000000000001</v>
      </c>
      <c r="I289">
        <v>93.46</v>
      </c>
      <c r="J289">
        <v>827</v>
      </c>
    </row>
    <row r="290" spans="1:10" x14ac:dyDescent="0.35">
      <c r="A290" t="s">
        <v>2195</v>
      </c>
      <c r="B290">
        <v>299</v>
      </c>
      <c r="C290">
        <v>9900</v>
      </c>
      <c r="D290">
        <v>289</v>
      </c>
      <c r="E290" t="s">
        <v>319</v>
      </c>
      <c r="F290" t="s">
        <v>0</v>
      </c>
      <c r="G290" t="s">
        <v>1876</v>
      </c>
      <c r="H290">
        <v>17.873000000000001</v>
      </c>
      <c r="I290">
        <v>98.75</v>
      </c>
      <c r="J290">
        <v>149</v>
      </c>
    </row>
    <row r="291" spans="1:10" x14ac:dyDescent="0.35">
      <c r="A291" t="s">
        <v>2196</v>
      </c>
      <c r="B291">
        <v>668</v>
      </c>
      <c r="C291">
        <v>9851</v>
      </c>
      <c r="D291">
        <v>290</v>
      </c>
      <c r="E291" t="s">
        <v>319</v>
      </c>
      <c r="F291" t="s">
        <v>0</v>
      </c>
      <c r="G291" t="s">
        <v>2197</v>
      </c>
      <c r="H291">
        <v>7.0460000000000003</v>
      </c>
      <c r="I291">
        <v>84.49</v>
      </c>
      <c r="J291">
        <v>553</v>
      </c>
    </row>
    <row r="292" spans="1:10" x14ac:dyDescent="0.35">
      <c r="A292" t="s">
        <v>2198</v>
      </c>
      <c r="B292">
        <v>762</v>
      </c>
      <c r="C292">
        <v>9826</v>
      </c>
      <c r="D292">
        <v>291</v>
      </c>
      <c r="E292" t="s">
        <v>319</v>
      </c>
      <c r="F292" t="s">
        <v>0</v>
      </c>
      <c r="G292" t="s">
        <v>2199</v>
      </c>
      <c r="H292">
        <v>6.3760000000000003</v>
      </c>
      <c r="I292">
        <v>90.68</v>
      </c>
      <c r="J292">
        <v>162</v>
      </c>
    </row>
    <row r="293" spans="1:10" x14ac:dyDescent="0.35">
      <c r="A293" t="s">
        <v>2200</v>
      </c>
      <c r="B293">
        <v>925</v>
      </c>
      <c r="C293">
        <v>9823</v>
      </c>
      <c r="D293">
        <v>292</v>
      </c>
      <c r="E293" t="s">
        <v>319</v>
      </c>
      <c r="F293" t="s">
        <v>0</v>
      </c>
      <c r="G293" t="s">
        <v>2201</v>
      </c>
      <c r="H293">
        <v>5.7670000000000003</v>
      </c>
      <c r="I293">
        <v>80.290000000000006</v>
      </c>
      <c r="J293">
        <v>360</v>
      </c>
    </row>
    <row r="294" spans="1:10" x14ac:dyDescent="0.35">
      <c r="A294" t="s">
        <v>2202</v>
      </c>
      <c r="B294">
        <v>828</v>
      </c>
      <c r="C294">
        <v>9782</v>
      </c>
      <c r="D294">
        <v>293</v>
      </c>
      <c r="E294" t="s">
        <v>319</v>
      </c>
      <c r="F294" t="s">
        <v>0</v>
      </c>
      <c r="G294" t="s">
        <v>2202</v>
      </c>
      <c r="H294">
        <v>14.276999999999999</v>
      </c>
      <c r="I294">
        <v>97.54</v>
      </c>
      <c r="J294">
        <v>549</v>
      </c>
    </row>
    <row r="295" spans="1:10" x14ac:dyDescent="0.35">
      <c r="A295" t="s">
        <v>2203</v>
      </c>
      <c r="B295">
        <v>487</v>
      </c>
      <c r="C295">
        <v>9764</v>
      </c>
      <c r="D295">
        <v>294</v>
      </c>
      <c r="E295" t="s">
        <v>319</v>
      </c>
      <c r="F295" t="s">
        <v>0</v>
      </c>
      <c r="G295" t="s">
        <v>2194</v>
      </c>
      <c r="H295">
        <v>37.746000000000002</v>
      </c>
      <c r="I295">
        <v>99.62</v>
      </c>
      <c r="J295">
        <v>194</v>
      </c>
    </row>
    <row r="296" spans="1:10" x14ac:dyDescent="0.35">
      <c r="A296" t="s">
        <v>2204</v>
      </c>
      <c r="B296">
        <v>782</v>
      </c>
      <c r="C296">
        <v>9745</v>
      </c>
      <c r="D296">
        <v>295</v>
      </c>
      <c r="E296" t="s">
        <v>319</v>
      </c>
      <c r="F296" t="s">
        <v>0</v>
      </c>
      <c r="G296" t="s">
        <v>1789</v>
      </c>
      <c r="H296">
        <v>6.1509999999999998</v>
      </c>
      <c r="I296">
        <v>76.180000000000007</v>
      </c>
      <c r="J296">
        <v>491</v>
      </c>
    </row>
    <row r="297" spans="1:10" x14ac:dyDescent="0.35">
      <c r="A297" t="s">
        <v>2205</v>
      </c>
      <c r="B297">
        <v>1053</v>
      </c>
      <c r="C297">
        <v>9744</v>
      </c>
      <c r="D297">
        <v>296</v>
      </c>
      <c r="E297" t="s">
        <v>319</v>
      </c>
      <c r="F297" t="s">
        <v>0</v>
      </c>
      <c r="G297" t="s">
        <v>2206</v>
      </c>
      <c r="H297">
        <v>4.8520000000000003</v>
      </c>
      <c r="I297">
        <v>70.97</v>
      </c>
      <c r="J297">
        <v>673</v>
      </c>
    </row>
    <row r="298" spans="1:10" x14ac:dyDescent="0.35">
      <c r="A298" t="s">
        <v>2207</v>
      </c>
      <c r="B298">
        <v>3706</v>
      </c>
      <c r="C298">
        <v>9699</v>
      </c>
      <c r="D298">
        <v>297</v>
      </c>
      <c r="E298" t="s">
        <v>319</v>
      </c>
      <c r="F298" t="s">
        <v>0</v>
      </c>
      <c r="G298" t="s">
        <v>1781</v>
      </c>
      <c r="H298">
        <v>10.396000000000001</v>
      </c>
      <c r="I298">
        <v>89.78</v>
      </c>
      <c r="J298">
        <v>430</v>
      </c>
    </row>
    <row r="299" spans="1:10" x14ac:dyDescent="0.35">
      <c r="A299" t="s">
        <v>2208</v>
      </c>
      <c r="B299">
        <v>1243</v>
      </c>
      <c r="C299">
        <v>9640</v>
      </c>
      <c r="D299">
        <v>298</v>
      </c>
      <c r="E299" t="s">
        <v>328</v>
      </c>
      <c r="F299" t="s">
        <v>0</v>
      </c>
      <c r="G299" t="s">
        <v>2209</v>
      </c>
      <c r="H299">
        <v>3.6560000000000001</v>
      </c>
      <c r="I299">
        <v>58.18</v>
      </c>
      <c r="J299">
        <v>127</v>
      </c>
    </row>
    <row r="300" spans="1:10" x14ac:dyDescent="0.35">
      <c r="A300" t="s">
        <v>2210</v>
      </c>
      <c r="B300">
        <v>1018</v>
      </c>
      <c r="C300">
        <v>9628</v>
      </c>
      <c r="D300">
        <v>299</v>
      </c>
      <c r="E300" t="s">
        <v>319</v>
      </c>
      <c r="F300" t="s">
        <v>0</v>
      </c>
      <c r="G300" t="s">
        <v>2211</v>
      </c>
      <c r="H300">
        <v>11.718999999999999</v>
      </c>
      <c r="I300">
        <v>95.59</v>
      </c>
      <c r="J300">
        <v>968</v>
      </c>
    </row>
    <row r="301" spans="1:10" x14ac:dyDescent="0.35">
      <c r="A301" t="s">
        <v>2212</v>
      </c>
      <c r="B301">
        <v>351</v>
      </c>
      <c r="C301">
        <v>9607</v>
      </c>
      <c r="D301">
        <v>300</v>
      </c>
      <c r="E301" t="s">
        <v>319</v>
      </c>
      <c r="F301" t="s">
        <v>0</v>
      </c>
      <c r="G301" t="s">
        <v>2163</v>
      </c>
      <c r="H301">
        <v>21.949000000000002</v>
      </c>
      <c r="I301">
        <v>98.55</v>
      </c>
      <c r="J301">
        <v>338</v>
      </c>
    </row>
    <row r="302" spans="1:10" x14ac:dyDescent="0.35">
      <c r="A302" t="s">
        <v>2213</v>
      </c>
      <c r="B302">
        <v>780</v>
      </c>
      <c r="C302">
        <v>9591</v>
      </c>
      <c r="D302">
        <v>301</v>
      </c>
      <c r="E302" t="s">
        <v>319</v>
      </c>
      <c r="F302" t="s">
        <v>0</v>
      </c>
      <c r="G302" t="s">
        <v>2214</v>
      </c>
      <c r="H302">
        <v>5.9109999999999996</v>
      </c>
      <c r="I302">
        <v>85.52</v>
      </c>
      <c r="J302">
        <v>47</v>
      </c>
    </row>
    <row r="303" spans="1:10" x14ac:dyDescent="0.35">
      <c r="A303" t="s">
        <v>2215</v>
      </c>
      <c r="B303">
        <v>1241</v>
      </c>
      <c r="C303">
        <v>9561</v>
      </c>
      <c r="D303">
        <v>302</v>
      </c>
      <c r="E303" t="s">
        <v>312</v>
      </c>
      <c r="F303" t="s">
        <v>0</v>
      </c>
      <c r="G303" t="s">
        <v>1827</v>
      </c>
      <c r="H303">
        <v>3.5720000000000001</v>
      </c>
      <c r="I303">
        <v>46.81</v>
      </c>
      <c r="J303">
        <v>289</v>
      </c>
    </row>
    <row r="304" spans="1:10" x14ac:dyDescent="0.35">
      <c r="A304" t="s">
        <v>2216</v>
      </c>
      <c r="B304">
        <v>97</v>
      </c>
      <c r="C304">
        <v>9542</v>
      </c>
      <c r="D304">
        <v>303</v>
      </c>
      <c r="E304" t="s">
        <v>319</v>
      </c>
      <c r="F304" t="s">
        <v>0</v>
      </c>
      <c r="G304" t="s">
        <v>1827</v>
      </c>
      <c r="H304">
        <v>48.164999999999999</v>
      </c>
      <c r="I304">
        <v>99.28</v>
      </c>
      <c r="J304">
        <v>28</v>
      </c>
    </row>
    <row r="305" spans="1:10" x14ac:dyDescent="0.35">
      <c r="A305" t="s">
        <v>2217</v>
      </c>
      <c r="B305">
        <v>751</v>
      </c>
      <c r="C305">
        <v>9515</v>
      </c>
      <c r="D305">
        <v>304</v>
      </c>
      <c r="E305" t="s">
        <v>319</v>
      </c>
      <c r="F305" t="s">
        <v>0</v>
      </c>
      <c r="G305" t="s">
        <v>2025</v>
      </c>
      <c r="H305">
        <v>6.6559999999999997</v>
      </c>
      <c r="I305">
        <v>91.7</v>
      </c>
      <c r="J305">
        <v>90</v>
      </c>
    </row>
    <row r="306" spans="1:10" x14ac:dyDescent="0.35">
      <c r="A306" t="s">
        <v>2218</v>
      </c>
      <c r="B306">
        <v>383</v>
      </c>
      <c r="C306">
        <v>9514</v>
      </c>
      <c r="D306">
        <v>305</v>
      </c>
      <c r="E306" t="s">
        <v>319</v>
      </c>
      <c r="F306" t="s">
        <v>0</v>
      </c>
      <c r="G306" t="s">
        <v>1950</v>
      </c>
      <c r="H306">
        <v>12.92</v>
      </c>
      <c r="I306">
        <v>93.62</v>
      </c>
      <c r="J306">
        <v>274</v>
      </c>
    </row>
    <row r="307" spans="1:10" x14ac:dyDescent="0.35">
      <c r="A307" t="s">
        <v>2219</v>
      </c>
      <c r="B307">
        <v>722</v>
      </c>
      <c r="C307">
        <v>9465</v>
      </c>
      <c r="D307">
        <v>306</v>
      </c>
      <c r="E307" t="s">
        <v>319</v>
      </c>
      <c r="F307" t="s">
        <v>0</v>
      </c>
      <c r="G307" t="s">
        <v>2220</v>
      </c>
      <c r="H307">
        <v>6.4240000000000004</v>
      </c>
      <c r="I307">
        <v>91.02</v>
      </c>
      <c r="J307">
        <v>175</v>
      </c>
    </row>
    <row r="308" spans="1:10" x14ac:dyDescent="0.35">
      <c r="A308" t="s">
        <v>2221</v>
      </c>
      <c r="B308">
        <v>591</v>
      </c>
      <c r="C308">
        <v>9448</v>
      </c>
      <c r="D308">
        <v>307</v>
      </c>
      <c r="E308" t="s">
        <v>319</v>
      </c>
      <c r="F308" t="s">
        <v>0</v>
      </c>
      <c r="G308" t="s">
        <v>1699</v>
      </c>
      <c r="H308">
        <v>17.033000000000001</v>
      </c>
      <c r="I308">
        <v>93.31</v>
      </c>
      <c r="J308">
        <v>582</v>
      </c>
    </row>
    <row r="309" spans="1:10" x14ac:dyDescent="0.35">
      <c r="A309" t="s">
        <v>2222</v>
      </c>
      <c r="B309">
        <v>1752</v>
      </c>
      <c r="C309">
        <v>9437</v>
      </c>
      <c r="D309">
        <v>308</v>
      </c>
      <c r="E309" t="s">
        <v>312</v>
      </c>
      <c r="F309" t="s">
        <v>0</v>
      </c>
      <c r="G309" t="s">
        <v>1740</v>
      </c>
      <c r="H309">
        <v>2.7189999999999999</v>
      </c>
      <c r="I309">
        <v>40.1</v>
      </c>
      <c r="J309">
        <v>165</v>
      </c>
    </row>
    <row r="310" spans="1:10" x14ac:dyDescent="0.35">
      <c r="A310" t="s">
        <v>2223</v>
      </c>
      <c r="B310">
        <v>570</v>
      </c>
      <c r="C310">
        <v>9434</v>
      </c>
      <c r="D310">
        <v>309</v>
      </c>
      <c r="E310" t="s">
        <v>319</v>
      </c>
      <c r="F310" t="s">
        <v>0</v>
      </c>
      <c r="G310" t="s">
        <v>1827</v>
      </c>
      <c r="H310">
        <v>8.6630000000000003</v>
      </c>
      <c r="I310">
        <v>81.59</v>
      </c>
      <c r="J310">
        <v>133</v>
      </c>
    </row>
    <row r="311" spans="1:10" x14ac:dyDescent="0.35">
      <c r="A311" t="s">
        <v>2224</v>
      </c>
      <c r="B311">
        <v>1341</v>
      </c>
      <c r="C311">
        <v>9402</v>
      </c>
      <c r="D311">
        <v>310</v>
      </c>
      <c r="E311" t="s">
        <v>312</v>
      </c>
      <c r="F311" t="s">
        <v>0</v>
      </c>
      <c r="G311" t="s">
        <v>1886</v>
      </c>
      <c r="H311">
        <v>3.1970000000000001</v>
      </c>
      <c r="I311">
        <v>34.119999999999997</v>
      </c>
      <c r="J311">
        <v>357</v>
      </c>
    </row>
    <row r="312" spans="1:10" x14ac:dyDescent="0.35">
      <c r="A312" t="s">
        <v>2225</v>
      </c>
      <c r="B312">
        <v>806</v>
      </c>
      <c r="C312">
        <v>9345</v>
      </c>
      <c r="D312">
        <v>311</v>
      </c>
      <c r="E312" t="s">
        <v>319</v>
      </c>
      <c r="F312" t="s">
        <v>0</v>
      </c>
      <c r="G312" t="s">
        <v>2226</v>
      </c>
      <c r="H312">
        <v>6.1</v>
      </c>
      <c r="I312">
        <v>83.69</v>
      </c>
      <c r="J312">
        <v>250</v>
      </c>
    </row>
    <row r="313" spans="1:10" x14ac:dyDescent="0.35">
      <c r="A313" t="s">
        <v>2227</v>
      </c>
      <c r="B313">
        <v>603</v>
      </c>
      <c r="C313">
        <v>9307</v>
      </c>
      <c r="D313">
        <v>312</v>
      </c>
      <c r="E313" t="s">
        <v>319</v>
      </c>
      <c r="F313" t="s">
        <v>0</v>
      </c>
      <c r="G313" t="s">
        <v>2228</v>
      </c>
      <c r="H313">
        <v>8.4570000000000007</v>
      </c>
      <c r="I313">
        <v>82.95</v>
      </c>
      <c r="J313">
        <v>77</v>
      </c>
    </row>
    <row r="314" spans="1:10" x14ac:dyDescent="0.35">
      <c r="A314" t="s">
        <v>2229</v>
      </c>
      <c r="B314">
        <v>2703</v>
      </c>
      <c r="C314">
        <v>9305</v>
      </c>
      <c r="D314">
        <v>313</v>
      </c>
      <c r="E314" t="s">
        <v>319</v>
      </c>
      <c r="F314" t="s">
        <v>0</v>
      </c>
      <c r="G314" t="s">
        <v>2230</v>
      </c>
      <c r="H314">
        <v>12.91</v>
      </c>
      <c r="I314">
        <v>94.69</v>
      </c>
      <c r="J314">
        <v>439</v>
      </c>
    </row>
    <row r="315" spans="1:10" x14ac:dyDescent="0.35">
      <c r="A315" t="s">
        <v>2231</v>
      </c>
      <c r="B315">
        <v>1226</v>
      </c>
      <c r="C315">
        <v>9295</v>
      </c>
      <c r="D315">
        <v>314</v>
      </c>
      <c r="E315" t="s">
        <v>312</v>
      </c>
      <c r="F315" t="s">
        <v>0</v>
      </c>
      <c r="G315" t="s">
        <v>2232</v>
      </c>
      <c r="H315">
        <v>3.8479999999999999</v>
      </c>
      <c r="I315">
        <v>40.78</v>
      </c>
      <c r="J315">
        <v>157</v>
      </c>
    </row>
    <row r="316" spans="1:10" x14ac:dyDescent="0.35">
      <c r="A316" t="s">
        <v>2233</v>
      </c>
      <c r="B316">
        <v>1545</v>
      </c>
      <c r="C316">
        <v>9239</v>
      </c>
      <c r="D316">
        <v>315</v>
      </c>
      <c r="E316" t="s">
        <v>319</v>
      </c>
      <c r="F316" t="s">
        <v>0</v>
      </c>
      <c r="G316" t="s">
        <v>1759</v>
      </c>
      <c r="H316">
        <v>11.074999999999999</v>
      </c>
      <c r="I316">
        <v>89.16</v>
      </c>
      <c r="J316">
        <v>1301</v>
      </c>
    </row>
    <row r="317" spans="1:10" x14ac:dyDescent="0.35">
      <c r="A317" t="s">
        <v>2234</v>
      </c>
      <c r="B317">
        <v>539</v>
      </c>
      <c r="C317">
        <v>9235</v>
      </c>
      <c r="D317">
        <v>316</v>
      </c>
      <c r="E317" t="s">
        <v>319</v>
      </c>
      <c r="F317" t="s">
        <v>0</v>
      </c>
      <c r="G317" t="s">
        <v>2235</v>
      </c>
      <c r="H317">
        <v>9.8480000000000008</v>
      </c>
      <c r="I317">
        <v>99.55</v>
      </c>
      <c r="J317">
        <v>141</v>
      </c>
    </row>
    <row r="318" spans="1:10" x14ac:dyDescent="0.35">
      <c r="A318" t="s">
        <v>2236</v>
      </c>
      <c r="B318">
        <v>895</v>
      </c>
      <c r="C318">
        <v>9233</v>
      </c>
      <c r="D318">
        <v>317</v>
      </c>
      <c r="E318" t="s">
        <v>328</v>
      </c>
      <c r="F318" t="s">
        <v>0</v>
      </c>
      <c r="G318" t="s">
        <v>1803</v>
      </c>
      <c r="H318">
        <v>4.7569999999999997</v>
      </c>
      <c r="I318">
        <v>63.54</v>
      </c>
      <c r="J318">
        <v>229</v>
      </c>
    </row>
    <row r="319" spans="1:10" x14ac:dyDescent="0.35">
      <c r="A319" t="s">
        <v>2237</v>
      </c>
      <c r="B319">
        <v>786</v>
      </c>
      <c r="C319">
        <v>9232</v>
      </c>
      <c r="D319">
        <v>318</v>
      </c>
      <c r="E319" t="s">
        <v>319</v>
      </c>
      <c r="F319" t="s">
        <v>0</v>
      </c>
      <c r="G319" t="s">
        <v>2238</v>
      </c>
      <c r="H319">
        <v>5.907</v>
      </c>
      <c r="I319">
        <v>76.89</v>
      </c>
      <c r="J319">
        <v>109</v>
      </c>
    </row>
    <row r="320" spans="1:10" x14ac:dyDescent="0.35">
      <c r="A320" t="s">
        <v>2239</v>
      </c>
      <c r="B320">
        <v>734</v>
      </c>
      <c r="C320">
        <v>9223</v>
      </c>
      <c r="D320">
        <v>319</v>
      </c>
      <c r="E320" t="s">
        <v>319</v>
      </c>
      <c r="F320" t="s">
        <v>0</v>
      </c>
      <c r="G320" t="s">
        <v>2240</v>
      </c>
      <c r="H320">
        <v>6.6980000000000004</v>
      </c>
      <c r="I320">
        <v>83.58</v>
      </c>
      <c r="J320">
        <v>233</v>
      </c>
    </row>
    <row r="321" spans="1:10" x14ac:dyDescent="0.35">
      <c r="A321" t="s">
        <v>2241</v>
      </c>
      <c r="B321">
        <v>1253</v>
      </c>
      <c r="C321">
        <v>9179</v>
      </c>
      <c r="D321">
        <v>320</v>
      </c>
      <c r="E321" t="s">
        <v>328</v>
      </c>
      <c r="F321" t="s">
        <v>0</v>
      </c>
      <c r="G321" t="s">
        <v>2242</v>
      </c>
      <c r="H321">
        <v>3.6339999999999999</v>
      </c>
      <c r="I321">
        <v>70.84</v>
      </c>
      <c r="J321">
        <v>109</v>
      </c>
    </row>
    <row r="322" spans="1:10" x14ac:dyDescent="0.35">
      <c r="A322" t="s">
        <v>2243</v>
      </c>
      <c r="B322">
        <v>433</v>
      </c>
      <c r="C322">
        <v>9176</v>
      </c>
      <c r="D322">
        <v>321</v>
      </c>
      <c r="E322" t="s">
        <v>319</v>
      </c>
      <c r="F322" t="s">
        <v>0</v>
      </c>
      <c r="G322" t="s">
        <v>2244</v>
      </c>
      <c r="H322">
        <v>14.481</v>
      </c>
      <c r="I322">
        <v>93.24</v>
      </c>
      <c r="J322">
        <v>266</v>
      </c>
    </row>
    <row r="323" spans="1:10" x14ac:dyDescent="0.35">
      <c r="A323" t="s">
        <v>2245</v>
      </c>
      <c r="B323">
        <v>2647</v>
      </c>
      <c r="C323">
        <v>9174</v>
      </c>
      <c r="D323">
        <v>322</v>
      </c>
      <c r="E323" t="s">
        <v>319</v>
      </c>
      <c r="F323" t="s">
        <v>0</v>
      </c>
      <c r="G323" t="s">
        <v>2246</v>
      </c>
      <c r="H323">
        <v>12.81</v>
      </c>
      <c r="I323">
        <v>93.83</v>
      </c>
      <c r="J323">
        <v>370</v>
      </c>
    </row>
    <row r="324" spans="1:10" x14ac:dyDescent="0.35">
      <c r="A324" t="s">
        <v>2247</v>
      </c>
      <c r="B324">
        <v>963</v>
      </c>
      <c r="C324">
        <v>9134</v>
      </c>
      <c r="D324">
        <v>323</v>
      </c>
      <c r="E324" t="s">
        <v>328</v>
      </c>
      <c r="F324" t="s">
        <v>0</v>
      </c>
      <c r="G324" t="s">
        <v>2248</v>
      </c>
      <c r="H324">
        <v>4.6440000000000001</v>
      </c>
      <c r="I324">
        <v>70.12</v>
      </c>
      <c r="J324">
        <v>56</v>
      </c>
    </row>
    <row r="325" spans="1:10" x14ac:dyDescent="0.35">
      <c r="A325" t="s">
        <v>2249</v>
      </c>
      <c r="B325">
        <v>786</v>
      </c>
      <c r="C325">
        <v>9091</v>
      </c>
      <c r="D325">
        <v>324</v>
      </c>
      <c r="E325" t="s">
        <v>319</v>
      </c>
      <c r="F325" t="s">
        <v>0</v>
      </c>
      <c r="G325" t="s">
        <v>1882</v>
      </c>
      <c r="H325">
        <v>5.4770000000000003</v>
      </c>
      <c r="I325">
        <v>76.41</v>
      </c>
      <c r="J325">
        <v>19</v>
      </c>
    </row>
    <row r="326" spans="1:10" x14ac:dyDescent="0.35">
      <c r="A326" t="s">
        <v>2250</v>
      </c>
      <c r="B326">
        <v>916</v>
      </c>
      <c r="C326">
        <v>9056</v>
      </c>
      <c r="D326">
        <v>325</v>
      </c>
      <c r="E326" t="s">
        <v>328</v>
      </c>
      <c r="F326" t="s">
        <v>0</v>
      </c>
      <c r="G326" t="s">
        <v>2251</v>
      </c>
      <c r="H326">
        <v>4.891</v>
      </c>
      <c r="I326">
        <v>67.86</v>
      </c>
      <c r="J326">
        <v>916</v>
      </c>
    </row>
    <row r="327" spans="1:10" x14ac:dyDescent="0.35">
      <c r="A327" t="s">
        <v>2252</v>
      </c>
      <c r="B327">
        <v>576</v>
      </c>
      <c r="C327">
        <v>9048</v>
      </c>
      <c r="D327">
        <v>326</v>
      </c>
      <c r="E327" t="s">
        <v>319</v>
      </c>
      <c r="F327" t="s">
        <v>0</v>
      </c>
      <c r="G327" t="s">
        <v>2253</v>
      </c>
      <c r="H327">
        <v>7.8019999999999996</v>
      </c>
      <c r="I327">
        <v>88.62</v>
      </c>
      <c r="J327">
        <v>98</v>
      </c>
    </row>
    <row r="328" spans="1:10" x14ac:dyDescent="0.35">
      <c r="A328" t="s">
        <v>2254</v>
      </c>
      <c r="B328">
        <v>807</v>
      </c>
      <c r="C328">
        <v>9020</v>
      </c>
      <c r="D328">
        <v>327</v>
      </c>
      <c r="E328" t="s">
        <v>319</v>
      </c>
      <c r="F328" t="s">
        <v>0</v>
      </c>
      <c r="G328" t="s">
        <v>2255</v>
      </c>
      <c r="H328">
        <v>5.4790000000000001</v>
      </c>
      <c r="I328">
        <v>85.43</v>
      </c>
      <c r="J328">
        <v>80</v>
      </c>
    </row>
    <row r="329" spans="1:10" x14ac:dyDescent="0.35">
      <c r="A329" t="s">
        <v>2256</v>
      </c>
      <c r="B329">
        <v>721</v>
      </c>
      <c r="C329">
        <v>9014</v>
      </c>
      <c r="D329">
        <v>328</v>
      </c>
      <c r="E329" t="s">
        <v>319</v>
      </c>
      <c r="F329" t="s">
        <v>0</v>
      </c>
      <c r="G329" t="s">
        <v>2257</v>
      </c>
      <c r="H329">
        <v>6.077</v>
      </c>
      <c r="I329">
        <v>96.43</v>
      </c>
      <c r="J329">
        <v>192</v>
      </c>
    </row>
    <row r="330" spans="1:10" x14ac:dyDescent="0.35">
      <c r="A330" t="s">
        <v>2258</v>
      </c>
      <c r="B330">
        <v>961</v>
      </c>
      <c r="C330">
        <v>8988</v>
      </c>
      <c r="D330">
        <v>329</v>
      </c>
      <c r="E330" t="s">
        <v>319</v>
      </c>
      <c r="F330" t="s">
        <v>0</v>
      </c>
      <c r="G330" t="s">
        <v>1699</v>
      </c>
      <c r="H330">
        <v>11.103999999999999</v>
      </c>
      <c r="I330">
        <v>87.5</v>
      </c>
      <c r="J330">
        <v>764</v>
      </c>
    </row>
    <row r="331" spans="1:10" x14ac:dyDescent="0.35">
      <c r="A331" t="s">
        <v>2259</v>
      </c>
      <c r="B331">
        <v>558</v>
      </c>
      <c r="C331">
        <v>8971</v>
      </c>
      <c r="D331">
        <v>330</v>
      </c>
      <c r="E331" t="s">
        <v>319</v>
      </c>
      <c r="F331" t="s">
        <v>0</v>
      </c>
      <c r="G331" t="s">
        <v>2023</v>
      </c>
      <c r="H331">
        <v>8.3209999999999997</v>
      </c>
      <c r="I331">
        <v>84.63</v>
      </c>
      <c r="J331">
        <v>85</v>
      </c>
    </row>
    <row r="332" spans="1:10" x14ac:dyDescent="0.35">
      <c r="A332" t="s">
        <v>2260</v>
      </c>
      <c r="B332">
        <v>1179</v>
      </c>
      <c r="C332">
        <v>8887</v>
      </c>
      <c r="D332">
        <v>331</v>
      </c>
      <c r="E332" t="s">
        <v>312</v>
      </c>
      <c r="F332" t="s">
        <v>0</v>
      </c>
      <c r="G332" t="s">
        <v>1886</v>
      </c>
      <c r="H332">
        <v>3.7080000000000002</v>
      </c>
      <c r="I332">
        <v>46.9</v>
      </c>
      <c r="J332">
        <v>394</v>
      </c>
    </row>
    <row r="333" spans="1:10" x14ac:dyDescent="0.35">
      <c r="A333" t="s">
        <v>2261</v>
      </c>
      <c r="B333">
        <v>1028</v>
      </c>
      <c r="C333">
        <v>8860</v>
      </c>
      <c r="D333">
        <v>332</v>
      </c>
      <c r="E333" t="s">
        <v>319</v>
      </c>
      <c r="F333" t="s">
        <v>0</v>
      </c>
      <c r="G333" t="s">
        <v>2262</v>
      </c>
      <c r="H333">
        <v>4.4580000000000002</v>
      </c>
      <c r="I333">
        <v>74.47</v>
      </c>
      <c r="J333">
        <v>155</v>
      </c>
    </row>
    <row r="334" spans="1:10" x14ac:dyDescent="0.35">
      <c r="A334" t="s">
        <v>2263</v>
      </c>
      <c r="B334">
        <v>807</v>
      </c>
      <c r="C334">
        <v>8856</v>
      </c>
      <c r="D334">
        <v>333</v>
      </c>
      <c r="E334" t="s">
        <v>319</v>
      </c>
      <c r="F334" t="s">
        <v>0</v>
      </c>
      <c r="G334" t="s">
        <v>2264</v>
      </c>
      <c r="H334">
        <v>5.218</v>
      </c>
      <c r="I334">
        <v>78.44</v>
      </c>
      <c r="J334">
        <v>111</v>
      </c>
    </row>
    <row r="335" spans="1:10" x14ac:dyDescent="0.35">
      <c r="A335" t="s">
        <v>2265</v>
      </c>
      <c r="B335">
        <v>774</v>
      </c>
      <c r="C335">
        <v>8828</v>
      </c>
      <c r="D335">
        <v>334</v>
      </c>
      <c r="E335" t="s">
        <v>328</v>
      </c>
      <c r="F335" t="s">
        <v>0</v>
      </c>
      <c r="G335" t="s">
        <v>2266</v>
      </c>
      <c r="H335">
        <v>5.7229999999999999</v>
      </c>
      <c r="I335">
        <v>68.349999999999994</v>
      </c>
      <c r="J335">
        <v>139</v>
      </c>
    </row>
    <row r="336" spans="1:10" x14ac:dyDescent="0.35">
      <c r="A336" t="s">
        <v>2267</v>
      </c>
      <c r="B336">
        <v>653</v>
      </c>
      <c r="C336">
        <v>8790</v>
      </c>
      <c r="D336">
        <v>335</v>
      </c>
      <c r="E336" t="s">
        <v>319</v>
      </c>
      <c r="F336" t="s">
        <v>0</v>
      </c>
      <c r="G336" t="s">
        <v>2268</v>
      </c>
      <c r="H336">
        <v>7.0410000000000004</v>
      </c>
      <c r="I336">
        <v>83.37</v>
      </c>
      <c r="J336">
        <v>202</v>
      </c>
    </row>
    <row r="337" spans="1:10" x14ac:dyDescent="0.35">
      <c r="A337" t="s">
        <v>2269</v>
      </c>
      <c r="B337">
        <v>338</v>
      </c>
      <c r="C337">
        <v>8788</v>
      </c>
      <c r="D337">
        <v>336</v>
      </c>
      <c r="E337" t="s">
        <v>319</v>
      </c>
      <c r="F337" t="s">
        <v>0</v>
      </c>
      <c r="G337" t="s">
        <v>1836</v>
      </c>
      <c r="H337">
        <v>17.39</v>
      </c>
      <c r="I337">
        <v>92.86</v>
      </c>
      <c r="J337">
        <v>121</v>
      </c>
    </row>
    <row r="338" spans="1:10" x14ac:dyDescent="0.35">
      <c r="A338" t="s">
        <v>2270</v>
      </c>
      <c r="B338">
        <v>637</v>
      </c>
      <c r="C338">
        <v>8786</v>
      </c>
      <c r="D338">
        <v>337</v>
      </c>
      <c r="E338" t="s">
        <v>319</v>
      </c>
      <c r="F338" t="s">
        <v>0</v>
      </c>
      <c r="G338" t="s">
        <v>2271</v>
      </c>
      <c r="H338">
        <v>6.5350000000000001</v>
      </c>
      <c r="I338">
        <v>83.85</v>
      </c>
      <c r="J338">
        <v>288</v>
      </c>
    </row>
    <row r="339" spans="1:10" x14ac:dyDescent="0.35">
      <c r="A339" t="s">
        <v>2272</v>
      </c>
      <c r="B339">
        <v>807</v>
      </c>
      <c r="C339">
        <v>8761</v>
      </c>
      <c r="D339">
        <v>338</v>
      </c>
      <c r="E339" t="s">
        <v>319</v>
      </c>
      <c r="F339" t="s">
        <v>0</v>
      </c>
      <c r="G339" t="s">
        <v>2273</v>
      </c>
      <c r="H339">
        <v>5.2729999999999997</v>
      </c>
      <c r="I339">
        <v>73.569999999999993</v>
      </c>
      <c r="J339">
        <v>367</v>
      </c>
    </row>
    <row r="340" spans="1:10" x14ac:dyDescent="0.35">
      <c r="A340" t="s">
        <v>2274</v>
      </c>
      <c r="B340">
        <v>525</v>
      </c>
      <c r="C340">
        <v>8708</v>
      </c>
      <c r="D340">
        <v>339</v>
      </c>
      <c r="E340" t="s">
        <v>319</v>
      </c>
      <c r="F340" t="s">
        <v>0</v>
      </c>
      <c r="G340" t="s">
        <v>2275</v>
      </c>
      <c r="H340">
        <v>8.1289999999999996</v>
      </c>
      <c r="I340">
        <v>85.41</v>
      </c>
      <c r="J340">
        <v>68</v>
      </c>
    </row>
    <row r="341" spans="1:10" x14ac:dyDescent="0.35">
      <c r="A341" t="s">
        <v>2276</v>
      </c>
      <c r="B341">
        <v>896</v>
      </c>
      <c r="C341">
        <v>8627</v>
      </c>
      <c r="D341">
        <v>340</v>
      </c>
      <c r="E341" t="s">
        <v>319</v>
      </c>
      <c r="F341" t="s">
        <v>0</v>
      </c>
      <c r="G341" t="s">
        <v>2277</v>
      </c>
      <c r="H341">
        <v>4.8419999999999996</v>
      </c>
      <c r="I341">
        <v>77.91</v>
      </c>
      <c r="J341">
        <v>306</v>
      </c>
    </row>
    <row r="342" spans="1:10" x14ac:dyDescent="0.35">
      <c r="A342" t="s">
        <v>2278</v>
      </c>
      <c r="B342">
        <v>2712</v>
      </c>
      <c r="C342">
        <v>8567</v>
      </c>
      <c r="D342">
        <v>341</v>
      </c>
      <c r="E342" t="s">
        <v>319</v>
      </c>
      <c r="F342" t="s">
        <v>0</v>
      </c>
      <c r="G342" t="s">
        <v>2279</v>
      </c>
      <c r="H342">
        <v>4.8600000000000003</v>
      </c>
      <c r="I342">
        <v>77.2</v>
      </c>
      <c r="J342">
        <v>1609</v>
      </c>
    </row>
    <row r="343" spans="1:10" x14ac:dyDescent="0.35">
      <c r="A343" t="s">
        <v>2280</v>
      </c>
      <c r="B343">
        <v>878</v>
      </c>
      <c r="C343">
        <v>8538</v>
      </c>
      <c r="D343">
        <v>342</v>
      </c>
      <c r="E343" t="s">
        <v>319</v>
      </c>
      <c r="F343" t="s">
        <v>0</v>
      </c>
      <c r="G343" t="s">
        <v>2139</v>
      </c>
      <c r="H343">
        <v>4.6950000000000003</v>
      </c>
      <c r="I343">
        <v>73.459999999999994</v>
      </c>
      <c r="J343">
        <v>184</v>
      </c>
    </row>
    <row r="344" spans="1:10" x14ac:dyDescent="0.35">
      <c r="A344" t="s">
        <v>2281</v>
      </c>
      <c r="B344">
        <v>432</v>
      </c>
      <c r="C344">
        <v>8537</v>
      </c>
      <c r="D344">
        <v>343</v>
      </c>
      <c r="E344" t="s">
        <v>319</v>
      </c>
      <c r="F344" t="s">
        <v>0</v>
      </c>
      <c r="G344" t="s">
        <v>2282</v>
      </c>
      <c r="H344">
        <v>10.047000000000001</v>
      </c>
      <c r="I344">
        <v>95.13</v>
      </c>
      <c r="J344">
        <v>95</v>
      </c>
    </row>
    <row r="345" spans="1:10" x14ac:dyDescent="0.35">
      <c r="A345" t="s">
        <v>2283</v>
      </c>
      <c r="B345">
        <v>578</v>
      </c>
      <c r="C345">
        <v>8535</v>
      </c>
      <c r="D345">
        <v>344</v>
      </c>
      <c r="E345" t="s">
        <v>319</v>
      </c>
      <c r="F345" t="s">
        <v>0</v>
      </c>
      <c r="G345" t="s">
        <v>1948</v>
      </c>
      <c r="H345">
        <v>7.3659999999999997</v>
      </c>
      <c r="I345">
        <v>88.46</v>
      </c>
      <c r="J345">
        <v>59</v>
      </c>
    </row>
    <row r="346" spans="1:10" x14ac:dyDescent="0.35">
      <c r="A346" t="s">
        <v>2284</v>
      </c>
      <c r="B346">
        <v>730</v>
      </c>
      <c r="C346">
        <v>8533</v>
      </c>
      <c r="D346">
        <v>345</v>
      </c>
      <c r="E346" t="s">
        <v>328</v>
      </c>
      <c r="F346" t="s">
        <v>0</v>
      </c>
      <c r="G346" t="s">
        <v>1827</v>
      </c>
      <c r="H346">
        <v>5.6</v>
      </c>
      <c r="I346">
        <v>68.260000000000005</v>
      </c>
      <c r="J346">
        <v>37</v>
      </c>
    </row>
    <row r="347" spans="1:10" x14ac:dyDescent="0.35">
      <c r="A347" t="s">
        <v>2285</v>
      </c>
      <c r="B347">
        <v>892</v>
      </c>
      <c r="C347">
        <v>8524</v>
      </c>
      <c r="D347">
        <v>346</v>
      </c>
      <c r="E347" t="s">
        <v>328</v>
      </c>
      <c r="F347" t="s">
        <v>0</v>
      </c>
      <c r="G347" t="s">
        <v>2286</v>
      </c>
      <c r="H347">
        <v>4.383</v>
      </c>
      <c r="I347">
        <v>65.45</v>
      </c>
      <c r="J347">
        <v>91</v>
      </c>
    </row>
    <row r="348" spans="1:10" x14ac:dyDescent="0.35">
      <c r="A348" t="s">
        <v>2287</v>
      </c>
      <c r="B348">
        <v>2384</v>
      </c>
      <c r="C348">
        <v>8515</v>
      </c>
      <c r="D348">
        <v>347</v>
      </c>
      <c r="E348" t="s">
        <v>319</v>
      </c>
      <c r="F348" t="s">
        <v>0</v>
      </c>
      <c r="G348" t="s">
        <v>2288</v>
      </c>
      <c r="H348">
        <v>5.3040000000000003</v>
      </c>
      <c r="I348">
        <v>76.959999999999994</v>
      </c>
      <c r="J348">
        <v>320</v>
      </c>
    </row>
    <row r="349" spans="1:10" x14ac:dyDescent="0.35">
      <c r="A349" t="s">
        <v>2289</v>
      </c>
      <c r="B349">
        <v>677</v>
      </c>
      <c r="C349">
        <v>8513</v>
      </c>
      <c r="D349">
        <v>348</v>
      </c>
      <c r="E349" t="s">
        <v>319</v>
      </c>
      <c r="F349" t="s">
        <v>0</v>
      </c>
      <c r="G349" t="s">
        <v>2290</v>
      </c>
      <c r="H349">
        <v>8.9440000000000008</v>
      </c>
      <c r="I349">
        <v>86.52</v>
      </c>
      <c r="J349">
        <v>315</v>
      </c>
    </row>
    <row r="350" spans="1:10" x14ac:dyDescent="0.35">
      <c r="A350" t="s">
        <v>2291</v>
      </c>
      <c r="B350">
        <v>545</v>
      </c>
      <c r="C350">
        <v>8503</v>
      </c>
      <c r="D350">
        <v>349</v>
      </c>
      <c r="E350" t="s">
        <v>319</v>
      </c>
      <c r="F350" t="s">
        <v>0</v>
      </c>
      <c r="G350" t="s">
        <v>1996</v>
      </c>
      <c r="H350">
        <v>8.2219999999999995</v>
      </c>
      <c r="I350">
        <v>90.16</v>
      </c>
      <c r="J350">
        <v>91</v>
      </c>
    </row>
    <row r="351" spans="1:10" x14ac:dyDescent="0.35">
      <c r="A351" t="s">
        <v>2292</v>
      </c>
      <c r="B351">
        <v>678</v>
      </c>
      <c r="C351">
        <v>8488</v>
      </c>
      <c r="D351">
        <v>350</v>
      </c>
      <c r="E351" t="s">
        <v>319</v>
      </c>
      <c r="F351" t="s">
        <v>0</v>
      </c>
      <c r="G351" t="s">
        <v>2293</v>
      </c>
      <c r="H351">
        <v>6.782</v>
      </c>
      <c r="I351">
        <v>95.23</v>
      </c>
      <c r="J351">
        <v>38</v>
      </c>
    </row>
    <row r="352" spans="1:10" x14ac:dyDescent="0.35">
      <c r="A352" t="s">
        <v>2294</v>
      </c>
      <c r="B352">
        <v>648</v>
      </c>
      <c r="C352">
        <v>8475</v>
      </c>
      <c r="D352">
        <v>351</v>
      </c>
      <c r="E352" t="s">
        <v>319</v>
      </c>
      <c r="F352" t="s">
        <v>0</v>
      </c>
      <c r="G352" t="s">
        <v>2295</v>
      </c>
      <c r="H352">
        <v>6.6150000000000002</v>
      </c>
      <c r="I352">
        <v>83.81</v>
      </c>
      <c r="J352">
        <v>217</v>
      </c>
    </row>
    <row r="353" spans="1:10" x14ac:dyDescent="0.35">
      <c r="A353" t="s">
        <v>2296</v>
      </c>
      <c r="B353">
        <v>1188</v>
      </c>
      <c r="C353">
        <v>8419</v>
      </c>
      <c r="D353">
        <v>352</v>
      </c>
      <c r="E353" t="s">
        <v>328</v>
      </c>
      <c r="F353" t="s">
        <v>0</v>
      </c>
      <c r="G353" t="s">
        <v>2297</v>
      </c>
      <c r="H353">
        <v>3.3519999999999999</v>
      </c>
      <c r="I353">
        <v>48.42</v>
      </c>
      <c r="J353">
        <v>338</v>
      </c>
    </row>
    <row r="354" spans="1:10" x14ac:dyDescent="0.35">
      <c r="A354" t="s">
        <v>2298</v>
      </c>
      <c r="B354">
        <v>424</v>
      </c>
      <c r="C354">
        <v>8363</v>
      </c>
      <c r="D354">
        <v>353</v>
      </c>
      <c r="E354" t="s">
        <v>319</v>
      </c>
      <c r="F354" t="s">
        <v>0</v>
      </c>
      <c r="G354" t="s">
        <v>2299</v>
      </c>
      <c r="H354">
        <v>10.103</v>
      </c>
      <c r="I354">
        <v>89.79</v>
      </c>
      <c r="J354">
        <v>222</v>
      </c>
    </row>
    <row r="355" spans="1:10" x14ac:dyDescent="0.35">
      <c r="A355" t="s">
        <v>2300</v>
      </c>
      <c r="B355">
        <v>1015</v>
      </c>
      <c r="C355">
        <v>8361</v>
      </c>
      <c r="D355">
        <v>354</v>
      </c>
      <c r="E355" t="s">
        <v>328</v>
      </c>
      <c r="F355" t="s">
        <v>0</v>
      </c>
      <c r="G355" t="s">
        <v>1791</v>
      </c>
      <c r="H355">
        <v>4.0419999999999998</v>
      </c>
      <c r="I355">
        <v>46.79</v>
      </c>
      <c r="J355">
        <v>297</v>
      </c>
    </row>
    <row r="356" spans="1:10" x14ac:dyDescent="0.35">
      <c r="A356" t="s">
        <v>2301</v>
      </c>
      <c r="B356">
        <v>1439</v>
      </c>
      <c r="C356">
        <v>8337</v>
      </c>
      <c r="D356">
        <v>355</v>
      </c>
      <c r="E356" t="s">
        <v>328</v>
      </c>
      <c r="F356" t="s">
        <v>0</v>
      </c>
      <c r="G356" t="s">
        <v>2302</v>
      </c>
      <c r="H356">
        <v>3.95</v>
      </c>
      <c r="I356">
        <v>63.85</v>
      </c>
      <c r="J356">
        <v>215</v>
      </c>
    </row>
    <row r="357" spans="1:10" x14ac:dyDescent="0.35">
      <c r="A357" t="s">
        <v>2303</v>
      </c>
      <c r="B357">
        <v>313</v>
      </c>
      <c r="C357">
        <v>8293</v>
      </c>
      <c r="D357">
        <v>356</v>
      </c>
      <c r="E357" t="s">
        <v>319</v>
      </c>
      <c r="F357" t="s">
        <v>0</v>
      </c>
      <c r="G357" t="s">
        <v>2304</v>
      </c>
      <c r="H357">
        <v>13.827999999999999</v>
      </c>
      <c r="I357">
        <v>96.33</v>
      </c>
      <c r="J357">
        <v>198</v>
      </c>
    </row>
    <row r="358" spans="1:10" x14ac:dyDescent="0.35">
      <c r="A358" t="s">
        <v>2305</v>
      </c>
      <c r="B358">
        <v>1223</v>
      </c>
      <c r="C358">
        <v>8273</v>
      </c>
      <c r="D358">
        <v>357</v>
      </c>
      <c r="E358" t="s">
        <v>328</v>
      </c>
      <c r="F358" t="s">
        <v>0</v>
      </c>
      <c r="G358" t="s">
        <v>2306</v>
      </c>
      <c r="H358">
        <v>2.9750000000000001</v>
      </c>
      <c r="I358">
        <v>64.38</v>
      </c>
      <c r="J358">
        <v>152</v>
      </c>
    </row>
    <row r="359" spans="1:10" x14ac:dyDescent="0.35">
      <c r="A359" t="s">
        <v>2307</v>
      </c>
      <c r="B359">
        <v>544</v>
      </c>
      <c r="C359">
        <v>8219</v>
      </c>
      <c r="D359">
        <v>358</v>
      </c>
      <c r="E359" t="s">
        <v>319</v>
      </c>
      <c r="F359" t="s">
        <v>0</v>
      </c>
      <c r="G359" t="s">
        <v>2226</v>
      </c>
      <c r="H359">
        <v>8.3689999999999998</v>
      </c>
      <c r="I359">
        <v>93.01</v>
      </c>
      <c r="J359">
        <v>206</v>
      </c>
    </row>
    <row r="360" spans="1:10" x14ac:dyDescent="0.35">
      <c r="A360" t="s">
        <v>2308</v>
      </c>
      <c r="B360">
        <v>409</v>
      </c>
      <c r="C360">
        <v>8216</v>
      </c>
      <c r="D360">
        <v>359</v>
      </c>
      <c r="E360" t="s">
        <v>319</v>
      </c>
      <c r="F360" t="s">
        <v>0</v>
      </c>
      <c r="G360" t="s">
        <v>2135</v>
      </c>
      <c r="H360">
        <v>11.042999999999999</v>
      </c>
      <c r="I360">
        <v>94.57</v>
      </c>
      <c r="J360">
        <v>408</v>
      </c>
    </row>
    <row r="361" spans="1:10" x14ac:dyDescent="0.35">
      <c r="A361" t="s">
        <v>2309</v>
      </c>
      <c r="B361">
        <v>957</v>
      </c>
      <c r="C361">
        <v>8206</v>
      </c>
      <c r="D361">
        <v>360</v>
      </c>
      <c r="E361" t="s">
        <v>328</v>
      </c>
      <c r="F361" t="s">
        <v>0</v>
      </c>
      <c r="G361" t="s">
        <v>2310</v>
      </c>
      <c r="H361">
        <v>3.8679999999999999</v>
      </c>
      <c r="I361">
        <v>59.54</v>
      </c>
      <c r="J361">
        <v>96</v>
      </c>
    </row>
    <row r="362" spans="1:10" x14ac:dyDescent="0.35">
      <c r="A362" t="s">
        <v>2311</v>
      </c>
      <c r="B362">
        <v>245</v>
      </c>
      <c r="C362">
        <v>8203</v>
      </c>
      <c r="D362">
        <v>361</v>
      </c>
      <c r="E362" t="s">
        <v>319</v>
      </c>
      <c r="F362" t="s">
        <v>0</v>
      </c>
      <c r="G362" t="s">
        <v>2312</v>
      </c>
      <c r="H362">
        <v>17.681000000000001</v>
      </c>
      <c r="I362">
        <v>97.15</v>
      </c>
      <c r="J362">
        <v>75</v>
      </c>
    </row>
    <row r="363" spans="1:10" x14ac:dyDescent="0.35">
      <c r="A363" t="s">
        <v>2313</v>
      </c>
      <c r="B363">
        <v>301</v>
      </c>
      <c r="C363">
        <v>8189</v>
      </c>
      <c r="D363">
        <v>362</v>
      </c>
      <c r="E363" t="s">
        <v>319</v>
      </c>
      <c r="F363" t="s">
        <v>0</v>
      </c>
      <c r="G363" t="s">
        <v>1876</v>
      </c>
      <c r="H363">
        <v>13.4</v>
      </c>
      <c r="I363">
        <v>96.6</v>
      </c>
      <c r="J363">
        <v>149</v>
      </c>
    </row>
    <row r="364" spans="1:10" x14ac:dyDescent="0.35">
      <c r="A364" t="s">
        <v>2314</v>
      </c>
      <c r="B364">
        <v>1301</v>
      </c>
      <c r="C364">
        <v>8178</v>
      </c>
      <c r="D364">
        <v>363</v>
      </c>
      <c r="E364" t="s">
        <v>328</v>
      </c>
      <c r="F364" t="s">
        <v>0</v>
      </c>
      <c r="G364" t="s">
        <v>1825</v>
      </c>
      <c r="H364">
        <v>3.1179999999999999</v>
      </c>
      <c r="I364">
        <v>59.78</v>
      </c>
      <c r="J364">
        <v>139</v>
      </c>
    </row>
    <row r="365" spans="1:10" x14ac:dyDescent="0.35">
      <c r="A365" t="s">
        <v>2315</v>
      </c>
      <c r="B365">
        <v>664</v>
      </c>
      <c r="C365">
        <v>8171</v>
      </c>
      <c r="D365">
        <v>364</v>
      </c>
      <c r="E365" t="s">
        <v>319</v>
      </c>
      <c r="F365" t="s">
        <v>0</v>
      </c>
      <c r="G365" t="s">
        <v>2316</v>
      </c>
      <c r="H365">
        <v>5.9649999999999999</v>
      </c>
      <c r="I365">
        <v>81.38</v>
      </c>
      <c r="J365">
        <v>94</v>
      </c>
    </row>
    <row r="366" spans="1:10" x14ac:dyDescent="0.35">
      <c r="A366" t="s">
        <v>2317</v>
      </c>
      <c r="B366">
        <v>1237</v>
      </c>
      <c r="C366">
        <v>8167</v>
      </c>
      <c r="D366">
        <v>365</v>
      </c>
      <c r="E366" t="s">
        <v>312</v>
      </c>
      <c r="F366" t="s">
        <v>0</v>
      </c>
      <c r="G366" t="s">
        <v>1827</v>
      </c>
      <c r="H366">
        <v>3.6619999999999999</v>
      </c>
      <c r="I366">
        <v>47.97</v>
      </c>
      <c r="J366">
        <v>138</v>
      </c>
    </row>
    <row r="367" spans="1:10" x14ac:dyDescent="0.35">
      <c r="A367" t="s">
        <v>2318</v>
      </c>
      <c r="B367">
        <v>652</v>
      </c>
      <c r="C367">
        <v>8166</v>
      </c>
      <c r="D367">
        <v>366</v>
      </c>
      <c r="E367" t="s">
        <v>319</v>
      </c>
      <c r="F367" t="s">
        <v>0</v>
      </c>
      <c r="G367" t="s">
        <v>2319</v>
      </c>
      <c r="H367">
        <v>6.2030000000000003</v>
      </c>
      <c r="I367">
        <v>81.05</v>
      </c>
      <c r="J367">
        <v>169</v>
      </c>
    </row>
    <row r="368" spans="1:10" x14ac:dyDescent="0.35">
      <c r="A368" t="s">
        <v>2320</v>
      </c>
      <c r="B368">
        <v>822</v>
      </c>
      <c r="C368">
        <v>8163</v>
      </c>
      <c r="D368">
        <v>367</v>
      </c>
      <c r="E368" t="s">
        <v>319</v>
      </c>
      <c r="F368" t="s">
        <v>0</v>
      </c>
      <c r="G368" t="s">
        <v>1999</v>
      </c>
      <c r="H368">
        <v>4.2939999999999996</v>
      </c>
      <c r="I368">
        <v>97.19</v>
      </c>
      <c r="J368">
        <v>118</v>
      </c>
    </row>
    <row r="369" spans="1:10" x14ac:dyDescent="0.35">
      <c r="A369" t="s">
        <v>2321</v>
      </c>
      <c r="B369">
        <v>1148</v>
      </c>
      <c r="C369">
        <v>8127</v>
      </c>
      <c r="D369">
        <v>368</v>
      </c>
      <c r="E369" t="s">
        <v>328</v>
      </c>
      <c r="F369" t="s">
        <v>0</v>
      </c>
      <c r="G369" t="s">
        <v>1940</v>
      </c>
      <c r="H369">
        <v>4.8079999999999998</v>
      </c>
      <c r="I369">
        <v>70.05</v>
      </c>
      <c r="J369">
        <v>253</v>
      </c>
    </row>
    <row r="370" spans="1:10" x14ac:dyDescent="0.35">
      <c r="A370" t="s">
        <v>2322</v>
      </c>
      <c r="B370">
        <v>951</v>
      </c>
      <c r="C370">
        <v>8101</v>
      </c>
      <c r="D370">
        <v>369</v>
      </c>
      <c r="E370" t="s">
        <v>311</v>
      </c>
      <c r="F370" t="s">
        <v>0</v>
      </c>
      <c r="G370" t="s">
        <v>2312</v>
      </c>
      <c r="I370" t="s">
        <v>311</v>
      </c>
      <c r="J370">
        <v>34</v>
      </c>
    </row>
    <row r="371" spans="1:10" x14ac:dyDescent="0.35">
      <c r="A371" t="s">
        <v>2323</v>
      </c>
      <c r="B371">
        <v>271</v>
      </c>
      <c r="C371">
        <v>8068</v>
      </c>
      <c r="D371">
        <v>370</v>
      </c>
      <c r="E371" t="s">
        <v>319</v>
      </c>
      <c r="F371" t="s">
        <v>0</v>
      </c>
      <c r="G371" t="s">
        <v>1836</v>
      </c>
      <c r="H371">
        <v>14.510999999999999</v>
      </c>
      <c r="I371">
        <v>90.37</v>
      </c>
      <c r="J371">
        <v>143</v>
      </c>
    </row>
    <row r="372" spans="1:10" x14ac:dyDescent="0.35">
      <c r="A372" t="s">
        <v>2324</v>
      </c>
      <c r="B372">
        <v>801</v>
      </c>
      <c r="C372">
        <v>7996</v>
      </c>
      <c r="D372">
        <v>371</v>
      </c>
      <c r="E372" t="s">
        <v>319</v>
      </c>
      <c r="F372" t="s">
        <v>0</v>
      </c>
      <c r="G372" t="s">
        <v>1718</v>
      </c>
      <c r="H372">
        <v>5.2850000000000001</v>
      </c>
      <c r="I372">
        <v>65.37</v>
      </c>
      <c r="J372">
        <v>75</v>
      </c>
    </row>
    <row r="373" spans="1:10" x14ac:dyDescent="0.35">
      <c r="A373" t="s">
        <v>2325</v>
      </c>
      <c r="B373">
        <v>661</v>
      </c>
      <c r="C373">
        <v>7940</v>
      </c>
      <c r="D373">
        <v>372</v>
      </c>
      <c r="E373" t="s">
        <v>319</v>
      </c>
      <c r="F373" t="s">
        <v>0</v>
      </c>
      <c r="G373" t="s">
        <v>2326</v>
      </c>
      <c r="H373">
        <v>6.6779999999999999</v>
      </c>
      <c r="I373">
        <v>93.66</v>
      </c>
      <c r="J373">
        <v>327</v>
      </c>
    </row>
    <row r="374" spans="1:10" x14ac:dyDescent="0.35">
      <c r="A374" t="s">
        <v>2327</v>
      </c>
      <c r="B374">
        <v>927</v>
      </c>
      <c r="C374">
        <v>7930</v>
      </c>
      <c r="D374">
        <v>373</v>
      </c>
      <c r="E374" t="s">
        <v>328</v>
      </c>
      <c r="F374" t="s">
        <v>0</v>
      </c>
      <c r="G374" t="s">
        <v>2183</v>
      </c>
      <c r="H374">
        <v>4.25</v>
      </c>
      <c r="I374">
        <v>65.569999999999993</v>
      </c>
      <c r="J374">
        <v>129</v>
      </c>
    </row>
    <row r="375" spans="1:10" x14ac:dyDescent="0.35">
      <c r="A375" t="s">
        <v>2328</v>
      </c>
      <c r="B375">
        <v>780</v>
      </c>
      <c r="C375">
        <v>7930</v>
      </c>
      <c r="D375">
        <v>373</v>
      </c>
      <c r="E375" t="s">
        <v>328</v>
      </c>
      <c r="F375" t="s">
        <v>0</v>
      </c>
      <c r="G375" t="s">
        <v>1742</v>
      </c>
      <c r="H375">
        <v>5.0890000000000004</v>
      </c>
      <c r="I375">
        <v>61.04</v>
      </c>
      <c r="J375">
        <v>73</v>
      </c>
    </row>
    <row r="376" spans="1:10" x14ac:dyDescent="0.35">
      <c r="A376" t="s">
        <v>2329</v>
      </c>
      <c r="B376">
        <v>2485</v>
      </c>
      <c r="C376">
        <v>7923</v>
      </c>
      <c r="D376">
        <v>375</v>
      </c>
      <c r="E376" t="s">
        <v>319</v>
      </c>
      <c r="F376" t="s">
        <v>0</v>
      </c>
      <c r="G376" t="s">
        <v>2175</v>
      </c>
      <c r="H376">
        <v>6.4390000000000001</v>
      </c>
      <c r="I376">
        <v>82.32</v>
      </c>
      <c r="J376">
        <v>2181</v>
      </c>
    </row>
    <row r="377" spans="1:10" x14ac:dyDescent="0.35">
      <c r="A377" t="s">
        <v>2330</v>
      </c>
      <c r="B377">
        <v>808</v>
      </c>
      <c r="C377">
        <v>7902</v>
      </c>
      <c r="D377">
        <v>376</v>
      </c>
      <c r="E377" t="s">
        <v>319</v>
      </c>
      <c r="F377" t="s">
        <v>0</v>
      </c>
      <c r="G377" t="s">
        <v>2331</v>
      </c>
      <c r="H377">
        <v>5.0469999999999997</v>
      </c>
      <c r="I377">
        <v>76.08</v>
      </c>
      <c r="J377">
        <v>106</v>
      </c>
    </row>
    <row r="378" spans="1:10" x14ac:dyDescent="0.35">
      <c r="A378" t="s">
        <v>2332</v>
      </c>
      <c r="B378">
        <v>3477</v>
      </c>
      <c r="C378">
        <v>7884</v>
      </c>
      <c r="D378">
        <v>377</v>
      </c>
      <c r="E378" t="s">
        <v>319</v>
      </c>
      <c r="F378" t="s">
        <v>0</v>
      </c>
      <c r="G378" t="s">
        <v>2333</v>
      </c>
      <c r="H378">
        <v>7.49</v>
      </c>
      <c r="I378">
        <v>94.35</v>
      </c>
      <c r="J378">
        <v>1850</v>
      </c>
    </row>
    <row r="379" spans="1:10" x14ac:dyDescent="0.35">
      <c r="A379" t="s">
        <v>2334</v>
      </c>
      <c r="B379">
        <v>830</v>
      </c>
      <c r="C379">
        <v>7882</v>
      </c>
      <c r="D379">
        <v>378</v>
      </c>
      <c r="E379" t="s">
        <v>319</v>
      </c>
      <c r="F379" t="s">
        <v>0</v>
      </c>
      <c r="G379" t="s">
        <v>2335</v>
      </c>
      <c r="H379">
        <v>4.7789999999999999</v>
      </c>
      <c r="I379">
        <v>84.18</v>
      </c>
      <c r="J379">
        <v>109</v>
      </c>
    </row>
    <row r="380" spans="1:10" x14ac:dyDescent="0.35">
      <c r="A380" t="s">
        <v>2336</v>
      </c>
      <c r="B380">
        <v>763</v>
      </c>
      <c r="C380">
        <v>7878</v>
      </c>
      <c r="D380">
        <v>379</v>
      </c>
      <c r="E380" t="s">
        <v>328</v>
      </c>
      <c r="F380" t="s">
        <v>0</v>
      </c>
      <c r="G380" t="s">
        <v>2312</v>
      </c>
      <c r="H380">
        <v>5.2759999999999998</v>
      </c>
      <c r="I380">
        <v>75</v>
      </c>
      <c r="J380">
        <v>193</v>
      </c>
    </row>
    <row r="381" spans="1:10" x14ac:dyDescent="0.35">
      <c r="A381" t="s">
        <v>2337</v>
      </c>
      <c r="B381">
        <v>1131</v>
      </c>
      <c r="C381">
        <v>7868</v>
      </c>
      <c r="D381">
        <v>380</v>
      </c>
      <c r="E381" t="s">
        <v>319</v>
      </c>
      <c r="F381" t="s">
        <v>0</v>
      </c>
      <c r="G381" t="s">
        <v>2338</v>
      </c>
      <c r="H381">
        <v>3.5550000000000002</v>
      </c>
      <c r="I381">
        <v>70.77</v>
      </c>
      <c r="J381">
        <v>469</v>
      </c>
    </row>
    <row r="382" spans="1:10" x14ac:dyDescent="0.35">
      <c r="A382" t="s">
        <v>2339</v>
      </c>
      <c r="B382">
        <v>923</v>
      </c>
      <c r="C382">
        <v>7865</v>
      </c>
      <c r="D382">
        <v>381</v>
      </c>
      <c r="E382" t="s">
        <v>328</v>
      </c>
      <c r="F382" t="s">
        <v>0</v>
      </c>
      <c r="G382" t="s">
        <v>2027</v>
      </c>
      <c r="H382">
        <v>4.3490000000000002</v>
      </c>
      <c r="I382">
        <v>73.16</v>
      </c>
      <c r="J382">
        <v>132</v>
      </c>
    </row>
    <row r="383" spans="1:10" x14ac:dyDescent="0.35">
      <c r="A383" t="s">
        <v>2340</v>
      </c>
      <c r="B383">
        <v>787</v>
      </c>
      <c r="C383">
        <v>7844</v>
      </c>
      <c r="D383">
        <v>382</v>
      </c>
      <c r="E383" t="s">
        <v>328</v>
      </c>
      <c r="F383" t="s">
        <v>0</v>
      </c>
      <c r="G383" t="s">
        <v>1882</v>
      </c>
      <c r="H383">
        <v>4.9690000000000003</v>
      </c>
      <c r="I383">
        <v>72.89</v>
      </c>
      <c r="J383">
        <v>72</v>
      </c>
    </row>
    <row r="384" spans="1:10" x14ac:dyDescent="0.35">
      <c r="A384" t="s">
        <v>2341</v>
      </c>
      <c r="B384">
        <v>414</v>
      </c>
      <c r="C384">
        <v>7820</v>
      </c>
      <c r="D384">
        <v>383</v>
      </c>
      <c r="E384" t="s">
        <v>319</v>
      </c>
      <c r="F384" t="s">
        <v>0</v>
      </c>
      <c r="G384" t="s">
        <v>2063</v>
      </c>
      <c r="H384">
        <v>13.933999999999999</v>
      </c>
      <c r="I384">
        <v>95.55</v>
      </c>
      <c r="J384">
        <v>137</v>
      </c>
    </row>
    <row r="385" spans="1:10" x14ac:dyDescent="0.35">
      <c r="A385" t="s">
        <v>2342</v>
      </c>
      <c r="B385">
        <v>743</v>
      </c>
      <c r="C385">
        <v>7802</v>
      </c>
      <c r="D385">
        <v>384</v>
      </c>
      <c r="E385" t="s">
        <v>319</v>
      </c>
      <c r="F385" t="s">
        <v>0</v>
      </c>
      <c r="G385" t="s">
        <v>2343</v>
      </c>
      <c r="H385">
        <v>7.8019999999999996</v>
      </c>
      <c r="I385">
        <v>86.11</v>
      </c>
      <c r="J385">
        <v>315</v>
      </c>
    </row>
    <row r="386" spans="1:10" x14ac:dyDescent="0.35">
      <c r="A386" t="s">
        <v>2344</v>
      </c>
      <c r="B386">
        <v>271</v>
      </c>
      <c r="C386">
        <v>7782</v>
      </c>
      <c r="D386">
        <v>385</v>
      </c>
      <c r="E386" t="s">
        <v>319</v>
      </c>
      <c r="F386" t="s">
        <v>0</v>
      </c>
      <c r="G386" t="s">
        <v>1742</v>
      </c>
      <c r="H386">
        <v>15.19</v>
      </c>
      <c r="I386">
        <v>91.1</v>
      </c>
      <c r="J386">
        <v>61</v>
      </c>
    </row>
    <row r="387" spans="1:10" x14ac:dyDescent="0.35">
      <c r="A387" t="s">
        <v>2345</v>
      </c>
      <c r="B387">
        <v>966</v>
      </c>
      <c r="C387">
        <v>7764</v>
      </c>
      <c r="D387">
        <v>386</v>
      </c>
      <c r="E387" t="s">
        <v>319</v>
      </c>
      <c r="F387" t="s">
        <v>0</v>
      </c>
      <c r="G387" t="s">
        <v>2346</v>
      </c>
      <c r="H387">
        <v>6.2510000000000003</v>
      </c>
      <c r="I387">
        <v>82.52</v>
      </c>
      <c r="J387">
        <v>430</v>
      </c>
    </row>
    <row r="388" spans="1:10" x14ac:dyDescent="0.35">
      <c r="A388" t="s">
        <v>2347</v>
      </c>
      <c r="B388">
        <v>555</v>
      </c>
      <c r="C388">
        <v>7762</v>
      </c>
      <c r="D388">
        <v>387</v>
      </c>
      <c r="E388" t="s">
        <v>319</v>
      </c>
      <c r="F388" t="s">
        <v>0</v>
      </c>
      <c r="G388" t="s">
        <v>1849</v>
      </c>
      <c r="H388">
        <v>6.8140000000000001</v>
      </c>
      <c r="I388">
        <v>84.91</v>
      </c>
      <c r="J388">
        <v>50</v>
      </c>
    </row>
    <row r="389" spans="1:10" x14ac:dyDescent="0.35">
      <c r="A389" t="s">
        <v>2348</v>
      </c>
      <c r="B389">
        <v>266</v>
      </c>
      <c r="C389">
        <v>7752</v>
      </c>
      <c r="D389">
        <v>388</v>
      </c>
      <c r="E389" t="s">
        <v>319</v>
      </c>
      <c r="F389" t="s">
        <v>0</v>
      </c>
      <c r="G389" t="s">
        <v>2312</v>
      </c>
      <c r="H389">
        <v>21.942</v>
      </c>
      <c r="I389">
        <v>98.42</v>
      </c>
      <c r="J389">
        <v>95</v>
      </c>
    </row>
    <row r="390" spans="1:10" x14ac:dyDescent="0.35">
      <c r="A390" t="s">
        <v>2349</v>
      </c>
      <c r="B390">
        <v>1015</v>
      </c>
      <c r="C390">
        <v>7748</v>
      </c>
      <c r="D390">
        <v>389</v>
      </c>
      <c r="E390" t="s">
        <v>328</v>
      </c>
      <c r="F390" t="s">
        <v>0</v>
      </c>
      <c r="G390" t="s">
        <v>1961</v>
      </c>
      <c r="H390">
        <v>3.8180000000000001</v>
      </c>
      <c r="I390">
        <v>65.040000000000006</v>
      </c>
      <c r="J390">
        <v>178</v>
      </c>
    </row>
    <row r="391" spans="1:10" x14ac:dyDescent="0.35">
      <c r="A391" t="s">
        <v>2350</v>
      </c>
      <c r="B391">
        <v>689</v>
      </c>
      <c r="C391">
        <v>7744</v>
      </c>
      <c r="D391">
        <v>390</v>
      </c>
      <c r="E391" t="s">
        <v>319</v>
      </c>
      <c r="F391" t="s">
        <v>0</v>
      </c>
      <c r="G391" t="s">
        <v>2351</v>
      </c>
      <c r="H391">
        <v>5.4930000000000003</v>
      </c>
      <c r="I391">
        <v>81.05</v>
      </c>
      <c r="J391">
        <v>152</v>
      </c>
    </row>
    <row r="392" spans="1:10" x14ac:dyDescent="0.35">
      <c r="A392" t="s">
        <v>2352</v>
      </c>
      <c r="B392">
        <v>2433</v>
      </c>
      <c r="C392">
        <v>7723</v>
      </c>
      <c r="D392">
        <v>391</v>
      </c>
      <c r="E392" t="s">
        <v>319</v>
      </c>
      <c r="F392" t="s">
        <v>0</v>
      </c>
      <c r="G392" t="s">
        <v>2353</v>
      </c>
      <c r="H392">
        <v>6.8470000000000004</v>
      </c>
      <c r="I392">
        <v>80.099999999999994</v>
      </c>
      <c r="J392">
        <v>353</v>
      </c>
    </row>
    <row r="393" spans="1:10" x14ac:dyDescent="0.35">
      <c r="A393" t="s">
        <v>2354</v>
      </c>
      <c r="B393">
        <v>668</v>
      </c>
      <c r="C393">
        <v>7718</v>
      </c>
      <c r="D393">
        <v>392</v>
      </c>
      <c r="E393" t="s">
        <v>319</v>
      </c>
      <c r="F393" t="s">
        <v>0</v>
      </c>
      <c r="G393" t="s">
        <v>2355</v>
      </c>
      <c r="H393">
        <v>5.774</v>
      </c>
      <c r="I393">
        <v>73.11</v>
      </c>
      <c r="J393">
        <v>141</v>
      </c>
    </row>
    <row r="394" spans="1:10" x14ac:dyDescent="0.35">
      <c r="A394" t="s">
        <v>2356</v>
      </c>
      <c r="B394">
        <v>5605</v>
      </c>
      <c r="C394">
        <v>7685</v>
      </c>
      <c r="D394">
        <v>393</v>
      </c>
      <c r="E394" t="s">
        <v>311</v>
      </c>
      <c r="F394" t="s">
        <v>0</v>
      </c>
      <c r="G394" t="s">
        <v>311</v>
      </c>
      <c r="I394" t="s">
        <v>311</v>
      </c>
      <c r="J394">
        <v>5471</v>
      </c>
    </row>
    <row r="395" spans="1:10" x14ac:dyDescent="0.35">
      <c r="A395" t="s">
        <v>2357</v>
      </c>
      <c r="B395">
        <v>1271</v>
      </c>
      <c r="C395">
        <v>7670</v>
      </c>
      <c r="D395">
        <v>394</v>
      </c>
      <c r="E395" t="s">
        <v>328</v>
      </c>
      <c r="F395" t="s">
        <v>0</v>
      </c>
      <c r="G395" t="s">
        <v>2358</v>
      </c>
      <c r="H395">
        <v>2.94</v>
      </c>
      <c r="I395">
        <v>46.97</v>
      </c>
      <c r="J395">
        <v>248</v>
      </c>
    </row>
    <row r="396" spans="1:10" x14ac:dyDescent="0.35">
      <c r="A396" t="s">
        <v>2359</v>
      </c>
      <c r="B396">
        <v>880</v>
      </c>
      <c r="C396">
        <v>7653</v>
      </c>
      <c r="D396">
        <v>395</v>
      </c>
      <c r="E396" t="s">
        <v>319</v>
      </c>
      <c r="F396" t="s">
        <v>0</v>
      </c>
      <c r="G396" t="s">
        <v>2360</v>
      </c>
      <c r="H396">
        <v>4.4560000000000004</v>
      </c>
      <c r="I396">
        <v>76.2</v>
      </c>
      <c r="J396">
        <v>365</v>
      </c>
    </row>
    <row r="397" spans="1:10" x14ac:dyDescent="0.35">
      <c r="A397" t="s">
        <v>2361</v>
      </c>
      <c r="B397">
        <v>1178</v>
      </c>
      <c r="C397">
        <v>7648</v>
      </c>
      <c r="D397">
        <v>396</v>
      </c>
      <c r="E397" t="s">
        <v>312</v>
      </c>
      <c r="F397" t="s">
        <v>0</v>
      </c>
      <c r="G397" t="s">
        <v>2362</v>
      </c>
      <c r="H397">
        <v>2.988</v>
      </c>
      <c r="I397">
        <v>48.55</v>
      </c>
      <c r="J397">
        <v>86</v>
      </c>
    </row>
    <row r="398" spans="1:10" x14ac:dyDescent="0.35">
      <c r="A398" t="s">
        <v>2363</v>
      </c>
      <c r="B398">
        <v>589</v>
      </c>
      <c r="C398">
        <v>7631</v>
      </c>
      <c r="D398">
        <v>397</v>
      </c>
      <c r="E398" t="s">
        <v>319</v>
      </c>
      <c r="F398" t="s">
        <v>0</v>
      </c>
      <c r="G398" t="s">
        <v>1849</v>
      </c>
      <c r="H398">
        <v>6.633</v>
      </c>
      <c r="I398">
        <v>83.88</v>
      </c>
      <c r="J398">
        <v>551</v>
      </c>
    </row>
    <row r="399" spans="1:10" x14ac:dyDescent="0.35">
      <c r="A399" t="s">
        <v>2364</v>
      </c>
      <c r="B399">
        <v>1188</v>
      </c>
      <c r="C399">
        <v>7587</v>
      </c>
      <c r="D399">
        <v>398</v>
      </c>
      <c r="E399" t="s">
        <v>328</v>
      </c>
      <c r="F399" t="s">
        <v>0</v>
      </c>
      <c r="G399" t="s">
        <v>1900</v>
      </c>
      <c r="H399">
        <v>4.4109999999999996</v>
      </c>
      <c r="I399">
        <v>53.6</v>
      </c>
      <c r="J399">
        <v>491</v>
      </c>
    </row>
    <row r="400" spans="1:10" x14ac:dyDescent="0.35">
      <c r="A400" t="s">
        <v>2365</v>
      </c>
      <c r="B400">
        <v>750</v>
      </c>
      <c r="C400">
        <v>7583</v>
      </c>
      <c r="D400">
        <v>399</v>
      </c>
      <c r="E400" t="s">
        <v>328</v>
      </c>
      <c r="F400" t="s">
        <v>0</v>
      </c>
      <c r="G400" t="s">
        <v>1961</v>
      </c>
      <c r="H400">
        <v>4.7290000000000001</v>
      </c>
      <c r="I400">
        <v>74.459999999999994</v>
      </c>
      <c r="J400">
        <v>182</v>
      </c>
    </row>
    <row r="401" spans="1:10" x14ac:dyDescent="0.35">
      <c r="A401" t="s">
        <v>2366</v>
      </c>
      <c r="B401">
        <v>506</v>
      </c>
      <c r="C401">
        <v>7583</v>
      </c>
      <c r="D401">
        <v>399</v>
      </c>
      <c r="E401" t="s">
        <v>319</v>
      </c>
      <c r="F401" t="s">
        <v>0</v>
      </c>
      <c r="G401" t="s">
        <v>2290</v>
      </c>
      <c r="H401">
        <v>20.440999999999999</v>
      </c>
      <c r="I401">
        <v>94.52</v>
      </c>
      <c r="J401">
        <v>274</v>
      </c>
    </row>
    <row r="402" spans="1:10" x14ac:dyDescent="0.35">
      <c r="A402" t="s">
        <v>2367</v>
      </c>
      <c r="B402">
        <v>606</v>
      </c>
      <c r="C402">
        <v>7524</v>
      </c>
      <c r="D402">
        <v>401</v>
      </c>
      <c r="E402" t="s">
        <v>319</v>
      </c>
      <c r="F402" t="s">
        <v>0</v>
      </c>
      <c r="G402" t="s">
        <v>2368</v>
      </c>
      <c r="H402">
        <v>6.5359999999999996</v>
      </c>
      <c r="I402">
        <v>85.37</v>
      </c>
      <c r="J402">
        <v>264</v>
      </c>
    </row>
    <row r="403" spans="1:10" x14ac:dyDescent="0.35">
      <c r="A403" t="s">
        <v>2369</v>
      </c>
      <c r="B403">
        <v>115</v>
      </c>
      <c r="C403">
        <v>7521</v>
      </c>
      <c r="D403">
        <v>402</v>
      </c>
      <c r="E403" t="s">
        <v>319</v>
      </c>
      <c r="F403" t="s">
        <v>0</v>
      </c>
      <c r="G403" t="s">
        <v>2003</v>
      </c>
      <c r="H403">
        <v>31.280999999999999</v>
      </c>
      <c r="I403">
        <v>99.44</v>
      </c>
      <c r="J403">
        <v>27</v>
      </c>
    </row>
    <row r="404" spans="1:10" x14ac:dyDescent="0.35">
      <c r="A404" t="s">
        <v>2370</v>
      </c>
      <c r="B404">
        <v>608</v>
      </c>
      <c r="C404">
        <v>7497</v>
      </c>
      <c r="D404">
        <v>403</v>
      </c>
      <c r="E404" t="s">
        <v>319</v>
      </c>
      <c r="F404" t="s">
        <v>0</v>
      </c>
      <c r="G404" t="s">
        <v>2371</v>
      </c>
      <c r="H404">
        <v>6.5759999999999996</v>
      </c>
      <c r="I404">
        <v>86.59</v>
      </c>
      <c r="J404">
        <v>175</v>
      </c>
    </row>
    <row r="405" spans="1:10" x14ac:dyDescent="0.35">
      <c r="A405" t="s">
        <v>2372</v>
      </c>
      <c r="B405">
        <v>264</v>
      </c>
      <c r="C405">
        <v>7485</v>
      </c>
      <c r="D405">
        <v>404</v>
      </c>
      <c r="E405" t="s">
        <v>319</v>
      </c>
      <c r="F405" t="s">
        <v>0</v>
      </c>
      <c r="G405" t="s">
        <v>1779</v>
      </c>
      <c r="H405">
        <v>17.012</v>
      </c>
      <c r="I405">
        <v>94.08</v>
      </c>
      <c r="J405">
        <v>100</v>
      </c>
    </row>
    <row r="406" spans="1:10" x14ac:dyDescent="0.35">
      <c r="A406" t="s">
        <v>2373</v>
      </c>
      <c r="B406">
        <v>798</v>
      </c>
      <c r="C406">
        <v>7485</v>
      </c>
      <c r="D406">
        <v>404</v>
      </c>
      <c r="E406" t="s">
        <v>319</v>
      </c>
      <c r="F406" t="s">
        <v>0</v>
      </c>
      <c r="G406" t="s">
        <v>2109</v>
      </c>
      <c r="H406">
        <v>4.6849999999999996</v>
      </c>
      <c r="I406">
        <v>81.03</v>
      </c>
      <c r="J406">
        <v>344</v>
      </c>
    </row>
    <row r="407" spans="1:10" x14ac:dyDescent="0.35">
      <c r="A407" t="s">
        <v>2374</v>
      </c>
      <c r="B407">
        <v>2006</v>
      </c>
      <c r="C407">
        <v>7435</v>
      </c>
      <c r="D407">
        <v>406</v>
      </c>
      <c r="E407" t="s">
        <v>319</v>
      </c>
      <c r="F407" t="s">
        <v>0</v>
      </c>
      <c r="G407" t="s">
        <v>2375</v>
      </c>
      <c r="H407">
        <v>5.609</v>
      </c>
      <c r="I407">
        <v>69.900000000000006</v>
      </c>
      <c r="J407">
        <v>692</v>
      </c>
    </row>
    <row r="408" spans="1:10" x14ac:dyDescent="0.35">
      <c r="A408" t="s">
        <v>2376</v>
      </c>
      <c r="B408">
        <v>1010</v>
      </c>
      <c r="C408">
        <v>7419</v>
      </c>
      <c r="D408">
        <v>407</v>
      </c>
      <c r="E408" t="s">
        <v>319</v>
      </c>
      <c r="F408" t="s">
        <v>0</v>
      </c>
      <c r="G408" t="s">
        <v>2377</v>
      </c>
      <c r="H408">
        <v>3.714</v>
      </c>
      <c r="I408">
        <v>78.91</v>
      </c>
      <c r="J408">
        <v>100</v>
      </c>
    </row>
    <row r="409" spans="1:10" x14ac:dyDescent="0.35">
      <c r="A409" t="s">
        <v>2378</v>
      </c>
      <c r="B409">
        <v>292</v>
      </c>
      <c r="C409">
        <v>7369</v>
      </c>
      <c r="D409">
        <v>408</v>
      </c>
      <c r="E409" t="s">
        <v>319</v>
      </c>
      <c r="F409" t="s">
        <v>0</v>
      </c>
      <c r="G409" t="s">
        <v>2379</v>
      </c>
      <c r="H409">
        <v>22.012</v>
      </c>
      <c r="I409">
        <v>99.37</v>
      </c>
      <c r="J409">
        <v>95</v>
      </c>
    </row>
    <row r="410" spans="1:10" x14ac:dyDescent="0.35">
      <c r="A410" t="s">
        <v>2380</v>
      </c>
      <c r="B410">
        <v>1381</v>
      </c>
      <c r="C410">
        <v>7330</v>
      </c>
      <c r="D410">
        <v>409</v>
      </c>
      <c r="E410" t="s">
        <v>319</v>
      </c>
      <c r="F410" t="s">
        <v>0</v>
      </c>
      <c r="G410" t="s">
        <v>2381</v>
      </c>
      <c r="H410">
        <v>4.093</v>
      </c>
      <c r="I410">
        <v>76.56</v>
      </c>
      <c r="J410">
        <v>206</v>
      </c>
    </row>
    <row r="411" spans="1:10" x14ac:dyDescent="0.35">
      <c r="A411" t="s">
        <v>2382</v>
      </c>
      <c r="B411">
        <v>873</v>
      </c>
      <c r="C411">
        <v>7329</v>
      </c>
      <c r="D411">
        <v>410</v>
      </c>
      <c r="E411" t="s">
        <v>328</v>
      </c>
      <c r="F411" t="s">
        <v>0</v>
      </c>
      <c r="G411" t="s">
        <v>1882</v>
      </c>
      <c r="H411">
        <v>4.1189999999999998</v>
      </c>
      <c r="I411">
        <v>60.92</v>
      </c>
      <c r="J411">
        <v>140</v>
      </c>
    </row>
    <row r="412" spans="1:10" x14ac:dyDescent="0.35">
      <c r="A412" t="s">
        <v>2383</v>
      </c>
      <c r="B412">
        <v>3488</v>
      </c>
      <c r="C412">
        <v>7306</v>
      </c>
      <c r="D412">
        <v>411</v>
      </c>
      <c r="E412" t="s">
        <v>319</v>
      </c>
      <c r="F412" t="s">
        <v>0</v>
      </c>
      <c r="G412" t="s">
        <v>1958</v>
      </c>
      <c r="H412">
        <v>7.59</v>
      </c>
      <c r="I412">
        <v>93.38</v>
      </c>
      <c r="J412">
        <v>1498</v>
      </c>
    </row>
    <row r="413" spans="1:10" x14ac:dyDescent="0.35">
      <c r="A413" t="s">
        <v>2384</v>
      </c>
      <c r="B413">
        <v>1143</v>
      </c>
      <c r="C413">
        <v>7298</v>
      </c>
      <c r="D413">
        <v>412</v>
      </c>
      <c r="E413" t="s">
        <v>319</v>
      </c>
      <c r="F413" t="s">
        <v>0</v>
      </c>
      <c r="G413" t="s">
        <v>1999</v>
      </c>
      <c r="H413">
        <v>2.8719999999999999</v>
      </c>
      <c r="I413">
        <v>86.33</v>
      </c>
      <c r="J413">
        <v>384</v>
      </c>
    </row>
    <row r="414" spans="1:10" x14ac:dyDescent="0.35">
      <c r="A414" t="s">
        <v>2385</v>
      </c>
      <c r="B414">
        <v>996</v>
      </c>
      <c r="C414">
        <v>7294</v>
      </c>
      <c r="D414">
        <v>413</v>
      </c>
      <c r="E414" t="s">
        <v>328</v>
      </c>
      <c r="F414" t="s">
        <v>0</v>
      </c>
      <c r="G414" t="s">
        <v>1845</v>
      </c>
      <c r="H414">
        <v>4.6619999999999999</v>
      </c>
      <c r="I414">
        <v>63.14</v>
      </c>
      <c r="J414">
        <v>408</v>
      </c>
    </row>
    <row r="415" spans="1:10" x14ac:dyDescent="0.35">
      <c r="A415" t="s">
        <v>2386</v>
      </c>
      <c r="B415">
        <v>799</v>
      </c>
      <c r="C415">
        <v>7289</v>
      </c>
      <c r="D415">
        <v>414</v>
      </c>
      <c r="E415" t="s">
        <v>319</v>
      </c>
      <c r="F415" t="s">
        <v>0</v>
      </c>
      <c r="G415" t="s">
        <v>2387</v>
      </c>
      <c r="H415">
        <v>4.1859999999999999</v>
      </c>
      <c r="I415">
        <v>87.97</v>
      </c>
      <c r="J415">
        <v>245</v>
      </c>
    </row>
    <row r="416" spans="1:10" x14ac:dyDescent="0.35">
      <c r="A416" t="s">
        <v>2388</v>
      </c>
      <c r="B416">
        <v>644</v>
      </c>
      <c r="C416">
        <v>7273</v>
      </c>
      <c r="D416">
        <v>415</v>
      </c>
      <c r="E416" t="s">
        <v>319</v>
      </c>
      <c r="F416" t="s">
        <v>0</v>
      </c>
      <c r="G416" t="s">
        <v>1884</v>
      </c>
      <c r="H416">
        <v>5.6660000000000004</v>
      </c>
      <c r="I416">
        <v>82.67</v>
      </c>
      <c r="J416">
        <v>83</v>
      </c>
    </row>
    <row r="417" spans="1:10" x14ac:dyDescent="0.35">
      <c r="A417" t="s">
        <v>2389</v>
      </c>
      <c r="B417">
        <v>2354</v>
      </c>
      <c r="C417">
        <v>7260</v>
      </c>
      <c r="D417">
        <v>416</v>
      </c>
      <c r="E417" t="s">
        <v>312</v>
      </c>
      <c r="F417" t="s">
        <v>0</v>
      </c>
      <c r="G417" t="s">
        <v>2390</v>
      </c>
      <c r="H417">
        <v>1.335</v>
      </c>
      <c r="I417">
        <v>24</v>
      </c>
      <c r="J417">
        <v>1052</v>
      </c>
    </row>
    <row r="418" spans="1:10" x14ac:dyDescent="0.35">
      <c r="A418" t="s">
        <v>2391</v>
      </c>
      <c r="B418">
        <v>476</v>
      </c>
      <c r="C418">
        <v>7258</v>
      </c>
      <c r="D418">
        <v>417</v>
      </c>
      <c r="E418" t="s">
        <v>319</v>
      </c>
      <c r="F418" t="s">
        <v>0</v>
      </c>
      <c r="G418" t="s">
        <v>2392</v>
      </c>
      <c r="H418">
        <v>8.89</v>
      </c>
      <c r="I418">
        <v>83.78</v>
      </c>
      <c r="J418">
        <v>168</v>
      </c>
    </row>
    <row r="419" spans="1:10" x14ac:dyDescent="0.35">
      <c r="A419" t="s">
        <v>2393</v>
      </c>
      <c r="B419">
        <v>3058</v>
      </c>
      <c r="C419">
        <v>7257</v>
      </c>
      <c r="D419">
        <v>418</v>
      </c>
      <c r="E419" t="s">
        <v>311</v>
      </c>
      <c r="F419" t="s">
        <v>0</v>
      </c>
      <c r="G419" t="s">
        <v>1795</v>
      </c>
      <c r="I419" t="s">
        <v>311</v>
      </c>
      <c r="J419">
        <v>3050</v>
      </c>
    </row>
    <row r="420" spans="1:10" x14ac:dyDescent="0.35">
      <c r="A420" t="s">
        <v>2394</v>
      </c>
      <c r="B420">
        <v>1176</v>
      </c>
      <c r="C420">
        <v>7252</v>
      </c>
      <c r="D420">
        <v>419</v>
      </c>
      <c r="E420" t="s">
        <v>319</v>
      </c>
      <c r="F420" t="s">
        <v>0</v>
      </c>
      <c r="G420" t="s">
        <v>1983</v>
      </c>
      <c r="H420">
        <v>2.9540000000000002</v>
      </c>
      <c r="I420">
        <v>83.82</v>
      </c>
      <c r="J420">
        <v>195</v>
      </c>
    </row>
    <row r="421" spans="1:10" x14ac:dyDescent="0.35">
      <c r="A421" t="s">
        <v>2395</v>
      </c>
      <c r="B421">
        <v>549</v>
      </c>
      <c r="C421">
        <v>7251</v>
      </c>
      <c r="D421">
        <v>420</v>
      </c>
      <c r="E421" t="s">
        <v>319</v>
      </c>
      <c r="F421" t="s">
        <v>0</v>
      </c>
      <c r="G421" t="s">
        <v>2396</v>
      </c>
      <c r="H421">
        <v>7.758</v>
      </c>
      <c r="I421">
        <v>83.02</v>
      </c>
      <c r="J421">
        <v>47</v>
      </c>
    </row>
    <row r="422" spans="1:10" x14ac:dyDescent="0.35">
      <c r="A422" t="s">
        <v>2397</v>
      </c>
      <c r="B422">
        <v>1146</v>
      </c>
      <c r="C422">
        <v>7251</v>
      </c>
      <c r="D422">
        <v>420</v>
      </c>
      <c r="E422" t="s">
        <v>319</v>
      </c>
      <c r="F422" t="s">
        <v>0</v>
      </c>
      <c r="G422" t="s">
        <v>2061</v>
      </c>
      <c r="H422">
        <v>6.0810000000000004</v>
      </c>
      <c r="I422">
        <v>74.510000000000005</v>
      </c>
      <c r="J422">
        <v>184</v>
      </c>
    </row>
    <row r="423" spans="1:10" x14ac:dyDescent="0.35">
      <c r="A423" t="s">
        <v>2398</v>
      </c>
      <c r="B423">
        <v>713</v>
      </c>
      <c r="C423">
        <v>7250</v>
      </c>
      <c r="D423">
        <v>422</v>
      </c>
      <c r="E423" t="s">
        <v>328</v>
      </c>
      <c r="F423" t="s">
        <v>0</v>
      </c>
      <c r="G423" t="s">
        <v>2399</v>
      </c>
      <c r="H423">
        <v>5.0759999999999996</v>
      </c>
      <c r="I423">
        <v>69.900000000000006</v>
      </c>
      <c r="J423">
        <v>102</v>
      </c>
    </row>
    <row r="424" spans="1:10" x14ac:dyDescent="0.35">
      <c r="A424" t="s">
        <v>2400</v>
      </c>
      <c r="B424">
        <v>1304</v>
      </c>
      <c r="C424">
        <v>7247</v>
      </c>
      <c r="D424">
        <v>423</v>
      </c>
      <c r="E424" t="s">
        <v>328</v>
      </c>
      <c r="F424" t="s">
        <v>0</v>
      </c>
      <c r="G424" t="s">
        <v>1868</v>
      </c>
      <c r="H424">
        <v>2.7069999999999999</v>
      </c>
      <c r="I424">
        <v>50.58</v>
      </c>
      <c r="J424">
        <v>364</v>
      </c>
    </row>
    <row r="425" spans="1:10" x14ac:dyDescent="0.35">
      <c r="A425" t="s">
        <v>2401</v>
      </c>
      <c r="B425">
        <v>887</v>
      </c>
      <c r="C425">
        <v>7217</v>
      </c>
      <c r="D425">
        <v>424</v>
      </c>
      <c r="E425" t="s">
        <v>328</v>
      </c>
      <c r="F425" t="s">
        <v>0</v>
      </c>
      <c r="G425" t="s">
        <v>2402</v>
      </c>
      <c r="H425">
        <v>4.5309999999999997</v>
      </c>
      <c r="I425">
        <v>68.75</v>
      </c>
      <c r="J425">
        <v>187</v>
      </c>
    </row>
    <row r="426" spans="1:10" x14ac:dyDescent="0.35">
      <c r="A426" t="s">
        <v>2403</v>
      </c>
      <c r="B426">
        <v>1344</v>
      </c>
      <c r="C426">
        <v>7214</v>
      </c>
      <c r="D426">
        <v>425</v>
      </c>
      <c r="E426" t="s">
        <v>312</v>
      </c>
      <c r="F426" t="s">
        <v>0</v>
      </c>
      <c r="G426" t="s">
        <v>1759</v>
      </c>
      <c r="H426">
        <v>3.133</v>
      </c>
      <c r="I426">
        <v>43.71</v>
      </c>
      <c r="J426">
        <v>288</v>
      </c>
    </row>
    <row r="427" spans="1:10" x14ac:dyDescent="0.35">
      <c r="A427" t="s">
        <v>2404</v>
      </c>
      <c r="B427">
        <v>607</v>
      </c>
      <c r="C427">
        <v>7210</v>
      </c>
      <c r="D427">
        <v>426</v>
      </c>
      <c r="E427" t="s">
        <v>319</v>
      </c>
      <c r="F427" t="s">
        <v>0</v>
      </c>
      <c r="G427" t="s">
        <v>2405</v>
      </c>
      <c r="H427">
        <v>5.9109999999999996</v>
      </c>
      <c r="I427">
        <v>76.28</v>
      </c>
      <c r="J427">
        <v>164</v>
      </c>
    </row>
    <row r="428" spans="1:10" x14ac:dyDescent="0.35">
      <c r="A428" t="s">
        <v>2406</v>
      </c>
      <c r="B428">
        <v>796</v>
      </c>
      <c r="C428">
        <v>7199</v>
      </c>
      <c r="D428">
        <v>427</v>
      </c>
      <c r="E428" t="s">
        <v>328</v>
      </c>
      <c r="F428" t="s">
        <v>0</v>
      </c>
      <c r="G428" t="s">
        <v>2407</v>
      </c>
      <c r="H428">
        <v>4.5910000000000002</v>
      </c>
      <c r="I428">
        <v>70.05</v>
      </c>
      <c r="J428">
        <v>408</v>
      </c>
    </row>
    <row r="429" spans="1:10" x14ac:dyDescent="0.35">
      <c r="A429" t="s">
        <v>2408</v>
      </c>
      <c r="B429">
        <v>770</v>
      </c>
      <c r="C429">
        <v>7198</v>
      </c>
      <c r="D429">
        <v>428</v>
      </c>
      <c r="E429" t="s">
        <v>328</v>
      </c>
      <c r="F429" t="s">
        <v>0</v>
      </c>
      <c r="G429" t="s">
        <v>2063</v>
      </c>
      <c r="H429">
        <v>4.6260000000000003</v>
      </c>
      <c r="I429">
        <v>59.25</v>
      </c>
      <c r="J429">
        <v>356</v>
      </c>
    </row>
    <row r="430" spans="1:10" x14ac:dyDescent="0.35">
      <c r="A430" t="s">
        <v>2409</v>
      </c>
      <c r="B430">
        <v>671</v>
      </c>
      <c r="C430">
        <v>7176</v>
      </c>
      <c r="D430">
        <v>429</v>
      </c>
      <c r="E430" t="s">
        <v>319</v>
      </c>
      <c r="F430" t="s">
        <v>0</v>
      </c>
      <c r="G430" t="s">
        <v>2410</v>
      </c>
      <c r="H430">
        <v>5.1680000000000001</v>
      </c>
      <c r="I430">
        <v>73.7</v>
      </c>
      <c r="J430">
        <v>129</v>
      </c>
    </row>
    <row r="431" spans="1:10" x14ac:dyDescent="0.35">
      <c r="A431" t="s">
        <v>2411</v>
      </c>
      <c r="B431">
        <v>1449</v>
      </c>
      <c r="C431">
        <v>7158</v>
      </c>
      <c r="D431">
        <v>430</v>
      </c>
      <c r="E431" t="s">
        <v>328</v>
      </c>
      <c r="F431" t="s">
        <v>0</v>
      </c>
      <c r="G431" t="s">
        <v>2412</v>
      </c>
      <c r="H431">
        <v>2.5190000000000001</v>
      </c>
      <c r="I431">
        <v>67.680000000000007</v>
      </c>
      <c r="J431">
        <v>328</v>
      </c>
    </row>
    <row r="432" spans="1:10" x14ac:dyDescent="0.35">
      <c r="A432" t="s">
        <v>2413</v>
      </c>
      <c r="B432">
        <v>567</v>
      </c>
      <c r="C432">
        <v>7133</v>
      </c>
      <c r="D432">
        <v>431</v>
      </c>
      <c r="E432" t="s">
        <v>319</v>
      </c>
      <c r="F432" t="s">
        <v>0</v>
      </c>
      <c r="G432" t="s">
        <v>2414</v>
      </c>
      <c r="H432">
        <v>6.0279999999999996</v>
      </c>
      <c r="I432">
        <v>82.46</v>
      </c>
      <c r="J432">
        <v>90</v>
      </c>
    </row>
    <row r="433" spans="1:10" x14ac:dyDescent="0.35">
      <c r="A433" t="s">
        <v>2415</v>
      </c>
      <c r="B433">
        <v>832</v>
      </c>
      <c r="C433">
        <v>7118</v>
      </c>
      <c r="D433">
        <v>432</v>
      </c>
      <c r="E433" t="s">
        <v>328</v>
      </c>
      <c r="F433" t="s">
        <v>0</v>
      </c>
      <c r="G433" t="s">
        <v>1767</v>
      </c>
      <c r="H433">
        <v>4.3929999999999998</v>
      </c>
      <c r="I433">
        <v>50.53</v>
      </c>
      <c r="J433">
        <v>252</v>
      </c>
    </row>
    <row r="434" spans="1:10" x14ac:dyDescent="0.35">
      <c r="A434" t="s">
        <v>2416</v>
      </c>
      <c r="B434">
        <v>293</v>
      </c>
      <c r="C434">
        <v>7098</v>
      </c>
      <c r="D434">
        <v>433</v>
      </c>
      <c r="E434" t="s">
        <v>319</v>
      </c>
      <c r="F434" t="s">
        <v>0</v>
      </c>
      <c r="G434" t="s">
        <v>2417</v>
      </c>
      <c r="H434">
        <v>20.588999999999999</v>
      </c>
      <c r="I434">
        <v>99.1</v>
      </c>
      <c r="J434">
        <v>142</v>
      </c>
    </row>
    <row r="435" spans="1:10" x14ac:dyDescent="0.35">
      <c r="A435" t="s">
        <v>2418</v>
      </c>
      <c r="B435">
        <v>489</v>
      </c>
      <c r="C435">
        <v>7090</v>
      </c>
      <c r="D435">
        <v>434</v>
      </c>
      <c r="E435" t="s">
        <v>319</v>
      </c>
      <c r="F435" t="s">
        <v>0</v>
      </c>
      <c r="G435" t="s">
        <v>2419</v>
      </c>
      <c r="H435">
        <v>6.8490000000000002</v>
      </c>
      <c r="I435">
        <v>94.42</v>
      </c>
      <c r="J435">
        <v>67</v>
      </c>
    </row>
    <row r="436" spans="1:10" x14ac:dyDescent="0.35">
      <c r="A436" t="s">
        <v>2420</v>
      </c>
      <c r="B436">
        <v>964</v>
      </c>
      <c r="C436">
        <v>7082</v>
      </c>
      <c r="D436">
        <v>435</v>
      </c>
      <c r="E436" t="s">
        <v>312</v>
      </c>
      <c r="F436" t="s">
        <v>0</v>
      </c>
      <c r="G436" t="s">
        <v>1886</v>
      </c>
      <c r="H436">
        <v>3.61</v>
      </c>
      <c r="I436">
        <v>43.61</v>
      </c>
      <c r="J436">
        <v>298</v>
      </c>
    </row>
    <row r="437" spans="1:10" x14ac:dyDescent="0.35">
      <c r="A437" t="s">
        <v>2421</v>
      </c>
      <c r="B437">
        <v>616</v>
      </c>
      <c r="C437">
        <v>7078</v>
      </c>
      <c r="D437">
        <v>436</v>
      </c>
      <c r="E437" t="s">
        <v>319</v>
      </c>
      <c r="F437" t="s">
        <v>0</v>
      </c>
      <c r="G437" t="s">
        <v>2422</v>
      </c>
      <c r="H437">
        <v>5.5819999999999999</v>
      </c>
      <c r="I437">
        <v>76.930000000000007</v>
      </c>
      <c r="J437">
        <v>315</v>
      </c>
    </row>
    <row r="438" spans="1:10" x14ac:dyDescent="0.35">
      <c r="A438" t="s">
        <v>2423</v>
      </c>
      <c r="B438">
        <v>362</v>
      </c>
      <c r="C438">
        <v>7053</v>
      </c>
      <c r="D438">
        <v>437</v>
      </c>
      <c r="E438" t="s">
        <v>319</v>
      </c>
      <c r="F438" t="s">
        <v>0</v>
      </c>
      <c r="G438" t="s">
        <v>2019</v>
      </c>
      <c r="H438">
        <v>30.152999999999999</v>
      </c>
      <c r="I438">
        <v>99.36</v>
      </c>
      <c r="J438">
        <v>116</v>
      </c>
    </row>
    <row r="439" spans="1:10" x14ac:dyDescent="0.35">
      <c r="A439" t="s">
        <v>2424</v>
      </c>
      <c r="B439">
        <v>2955</v>
      </c>
      <c r="C439">
        <v>7033</v>
      </c>
      <c r="D439">
        <v>438</v>
      </c>
      <c r="E439" t="s">
        <v>319</v>
      </c>
      <c r="F439" t="s">
        <v>0</v>
      </c>
      <c r="G439" t="s">
        <v>2425</v>
      </c>
      <c r="H439">
        <v>13.569000000000001</v>
      </c>
      <c r="I439">
        <v>95.67</v>
      </c>
      <c r="J439">
        <v>188</v>
      </c>
    </row>
    <row r="440" spans="1:10" x14ac:dyDescent="0.35">
      <c r="A440" t="s">
        <v>2426</v>
      </c>
      <c r="B440">
        <v>1175</v>
      </c>
      <c r="C440">
        <v>6995</v>
      </c>
      <c r="D440">
        <v>439</v>
      </c>
      <c r="E440" t="s">
        <v>319</v>
      </c>
      <c r="F440" t="s">
        <v>0</v>
      </c>
      <c r="G440" t="s">
        <v>2427</v>
      </c>
      <c r="H440">
        <v>5.9729999999999999</v>
      </c>
      <c r="I440">
        <v>90.76</v>
      </c>
      <c r="J440">
        <v>472</v>
      </c>
    </row>
    <row r="441" spans="1:10" x14ac:dyDescent="0.35">
      <c r="A441" t="s">
        <v>2428</v>
      </c>
      <c r="B441">
        <v>708</v>
      </c>
      <c r="C441">
        <v>6993</v>
      </c>
      <c r="D441">
        <v>440</v>
      </c>
      <c r="E441" t="s">
        <v>328</v>
      </c>
      <c r="F441" t="s">
        <v>0</v>
      </c>
      <c r="G441" t="s">
        <v>1876</v>
      </c>
      <c r="H441">
        <v>5.1120000000000001</v>
      </c>
      <c r="I441">
        <v>73.66</v>
      </c>
      <c r="J441">
        <v>140</v>
      </c>
    </row>
    <row r="442" spans="1:10" x14ac:dyDescent="0.35">
      <c r="A442" t="s">
        <v>2429</v>
      </c>
      <c r="B442">
        <v>782</v>
      </c>
      <c r="C442">
        <v>6962</v>
      </c>
      <c r="D442">
        <v>441</v>
      </c>
      <c r="E442" t="s">
        <v>328</v>
      </c>
      <c r="F442" t="s">
        <v>0</v>
      </c>
      <c r="G442" t="s">
        <v>2430</v>
      </c>
      <c r="H442">
        <v>4.3099999999999996</v>
      </c>
      <c r="I442">
        <v>64.489999999999995</v>
      </c>
      <c r="J442">
        <v>769</v>
      </c>
    </row>
    <row r="443" spans="1:10" x14ac:dyDescent="0.35">
      <c r="A443" t="s">
        <v>2431</v>
      </c>
      <c r="B443">
        <v>422</v>
      </c>
      <c r="C443">
        <v>6959</v>
      </c>
      <c r="D443">
        <v>442</v>
      </c>
      <c r="E443" t="s">
        <v>319</v>
      </c>
      <c r="F443" t="s">
        <v>0</v>
      </c>
      <c r="G443" t="s">
        <v>2432</v>
      </c>
      <c r="H443">
        <v>8.1189999999999998</v>
      </c>
      <c r="I443">
        <v>94.74</v>
      </c>
      <c r="J443">
        <v>173</v>
      </c>
    </row>
    <row r="444" spans="1:10" x14ac:dyDescent="0.35">
      <c r="A444" t="s">
        <v>2433</v>
      </c>
      <c r="B444">
        <v>1233</v>
      </c>
      <c r="C444">
        <v>6941</v>
      </c>
      <c r="D444">
        <v>443</v>
      </c>
      <c r="E444" t="s">
        <v>319</v>
      </c>
      <c r="F444" t="s">
        <v>0</v>
      </c>
      <c r="G444" t="s">
        <v>2434</v>
      </c>
      <c r="H444">
        <v>7.83</v>
      </c>
      <c r="I444">
        <v>93.32</v>
      </c>
      <c r="J444">
        <v>668</v>
      </c>
    </row>
    <row r="445" spans="1:10" x14ac:dyDescent="0.35">
      <c r="A445" t="s">
        <v>2435</v>
      </c>
      <c r="B445">
        <v>616</v>
      </c>
      <c r="C445">
        <v>6920</v>
      </c>
      <c r="D445">
        <v>444</v>
      </c>
      <c r="E445" t="s">
        <v>319</v>
      </c>
      <c r="F445" t="s">
        <v>0</v>
      </c>
      <c r="G445" t="s">
        <v>2163</v>
      </c>
      <c r="H445">
        <v>5.3630000000000004</v>
      </c>
      <c r="I445">
        <v>77.709999999999994</v>
      </c>
      <c r="J445">
        <v>114</v>
      </c>
    </row>
    <row r="446" spans="1:10" x14ac:dyDescent="0.35">
      <c r="A446" t="s">
        <v>2436</v>
      </c>
      <c r="B446">
        <v>809</v>
      </c>
      <c r="C446">
        <v>6906</v>
      </c>
      <c r="D446">
        <v>445</v>
      </c>
      <c r="E446" t="s">
        <v>319</v>
      </c>
      <c r="F446" t="s">
        <v>0</v>
      </c>
      <c r="G446" t="s">
        <v>2202</v>
      </c>
      <c r="H446">
        <v>5.4880000000000004</v>
      </c>
      <c r="I446">
        <v>87.7</v>
      </c>
      <c r="J446">
        <v>263</v>
      </c>
    </row>
    <row r="447" spans="1:10" x14ac:dyDescent="0.35">
      <c r="A447" t="s">
        <v>2437</v>
      </c>
      <c r="B447">
        <v>6903</v>
      </c>
      <c r="C447">
        <v>6893</v>
      </c>
      <c r="D447">
        <v>446</v>
      </c>
      <c r="E447" t="s">
        <v>328</v>
      </c>
      <c r="F447" t="s">
        <v>0</v>
      </c>
      <c r="G447" t="s">
        <v>2438</v>
      </c>
      <c r="H447">
        <v>3.6989999999999998</v>
      </c>
      <c r="I447">
        <v>59.03</v>
      </c>
      <c r="J447">
        <v>3689</v>
      </c>
    </row>
    <row r="448" spans="1:10" x14ac:dyDescent="0.35">
      <c r="A448" t="s">
        <v>2439</v>
      </c>
      <c r="B448">
        <v>1201</v>
      </c>
      <c r="C448">
        <v>6881</v>
      </c>
      <c r="D448">
        <v>447</v>
      </c>
      <c r="E448" t="s">
        <v>328</v>
      </c>
      <c r="F448" t="s">
        <v>0</v>
      </c>
      <c r="G448" t="s">
        <v>2440</v>
      </c>
      <c r="H448">
        <v>3.3370000000000002</v>
      </c>
      <c r="I448">
        <v>46.52</v>
      </c>
      <c r="J448">
        <v>291</v>
      </c>
    </row>
    <row r="449" spans="1:10" x14ac:dyDescent="0.35">
      <c r="A449" t="s">
        <v>2441</v>
      </c>
      <c r="B449">
        <v>391</v>
      </c>
      <c r="C449">
        <v>6870</v>
      </c>
      <c r="D449">
        <v>448</v>
      </c>
      <c r="E449" t="s">
        <v>319</v>
      </c>
      <c r="F449" t="s">
        <v>0</v>
      </c>
      <c r="G449" t="s">
        <v>2442</v>
      </c>
      <c r="H449">
        <v>8.5</v>
      </c>
      <c r="I449">
        <v>91.3</v>
      </c>
      <c r="J449">
        <v>139</v>
      </c>
    </row>
    <row r="450" spans="1:10" x14ac:dyDescent="0.35">
      <c r="A450" t="s">
        <v>2443</v>
      </c>
      <c r="B450">
        <v>670</v>
      </c>
      <c r="C450">
        <v>6856</v>
      </c>
      <c r="D450">
        <v>449</v>
      </c>
      <c r="E450" t="s">
        <v>328</v>
      </c>
      <c r="F450" t="s">
        <v>0</v>
      </c>
      <c r="G450" t="s">
        <v>1759</v>
      </c>
      <c r="H450">
        <v>6.7789999999999999</v>
      </c>
      <c r="I450">
        <v>75.17</v>
      </c>
      <c r="J450">
        <v>205</v>
      </c>
    </row>
    <row r="451" spans="1:10" x14ac:dyDescent="0.35">
      <c r="A451" t="s">
        <v>2444</v>
      </c>
      <c r="B451">
        <v>504</v>
      </c>
      <c r="C451">
        <v>6844</v>
      </c>
      <c r="D451">
        <v>450</v>
      </c>
      <c r="E451" t="s">
        <v>319</v>
      </c>
      <c r="F451" t="s">
        <v>0</v>
      </c>
      <c r="G451" t="s">
        <v>2445</v>
      </c>
      <c r="H451">
        <v>6.7510000000000003</v>
      </c>
      <c r="I451">
        <v>93.24</v>
      </c>
      <c r="J451">
        <v>76</v>
      </c>
    </row>
    <row r="452" spans="1:10" x14ac:dyDescent="0.35">
      <c r="A452" t="s">
        <v>2446</v>
      </c>
      <c r="B452">
        <v>664</v>
      </c>
      <c r="C452">
        <v>6841</v>
      </c>
      <c r="D452">
        <v>451</v>
      </c>
      <c r="E452" t="s">
        <v>319</v>
      </c>
      <c r="F452" t="s">
        <v>0</v>
      </c>
      <c r="G452" t="s">
        <v>1838</v>
      </c>
      <c r="H452">
        <v>4.93</v>
      </c>
      <c r="I452">
        <v>87.23</v>
      </c>
      <c r="J452">
        <v>106</v>
      </c>
    </row>
    <row r="453" spans="1:10" x14ac:dyDescent="0.35">
      <c r="A453" t="s">
        <v>2447</v>
      </c>
      <c r="B453">
        <v>578</v>
      </c>
      <c r="C453">
        <v>6809</v>
      </c>
      <c r="D453">
        <v>452</v>
      </c>
      <c r="E453" t="s">
        <v>319</v>
      </c>
      <c r="F453" t="s">
        <v>0</v>
      </c>
      <c r="G453" t="s">
        <v>2448</v>
      </c>
      <c r="H453">
        <v>6.6260000000000003</v>
      </c>
      <c r="I453">
        <v>92.93</v>
      </c>
      <c r="J453">
        <v>575</v>
      </c>
    </row>
    <row r="454" spans="1:10" x14ac:dyDescent="0.35">
      <c r="A454" t="s">
        <v>2449</v>
      </c>
      <c r="B454">
        <v>1241</v>
      </c>
      <c r="C454">
        <v>6776</v>
      </c>
      <c r="D454">
        <v>453</v>
      </c>
      <c r="E454" t="s">
        <v>328</v>
      </c>
      <c r="F454" t="s">
        <v>0</v>
      </c>
      <c r="G454" t="s">
        <v>2450</v>
      </c>
      <c r="H454">
        <v>4.6929999999999996</v>
      </c>
      <c r="I454">
        <v>62.03</v>
      </c>
      <c r="J454">
        <v>366</v>
      </c>
    </row>
    <row r="455" spans="1:10" x14ac:dyDescent="0.35">
      <c r="A455" t="s">
        <v>2451</v>
      </c>
      <c r="B455">
        <v>816</v>
      </c>
      <c r="C455">
        <v>6776</v>
      </c>
      <c r="D455">
        <v>453</v>
      </c>
      <c r="E455" t="s">
        <v>328</v>
      </c>
      <c r="F455" t="s">
        <v>0</v>
      </c>
      <c r="G455" t="s">
        <v>2452</v>
      </c>
      <c r="H455">
        <v>3.657</v>
      </c>
      <c r="I455">
        <v>63.04</v>
      </c>
      <c r="J455">
        <v>406</v>
      </c>
    </row>
    <row r="456" spans="1:10" x14ac:dyDescent="0.35">
      <c r="A456" t="s">
        <v>2453</v>
      </c>
      <c r="B456">
        <v>104</v>
      </c>
      <c r="C456">
        <v>6743</v>
      </c>
      <c r="D456">
        <v>455</v>
      </c>
      <c r="E456" t="s">
        <v>319</v>
      </c>
      <c r="F456" t="s">
        <v>0</v>
      </c>
      <c r="G456" t="s">
        <v>1868</v>
      </c>
      <c r="H456">
        <v>30.51</v>
      </c>
      <c r="I456">
        <v>97.09</v>
      </c>
      <c r="J456">
        <v>87</v>
      </c>
    </row>
    <row r="457" spans="1:10" x14ac:dyDescent="0.35">
      <c r="A457" t="s">
        <v>2454</v>
      </c>
      <c r="B457">
        <v>242</v>
      </c>
      <c r="C457">
        <v>6732</v>
      </c>
      <c r="D457">
        <v>456</v>
      </c>
      <c r="E457" t="s">
        <v>319</v>
      </c>
      <c r="F457" t="s">
        <v>0</v>
      </c>
      <c r="G457" t="s">
        <v>2455</v>
      </c>
      <c r="H457">
        <v>24.481999999999999</v>
      </c>
      <c r="I457">
        <v>99.2</v>
      </c>
      <c r="J457">
        <v>147</v>
      </c>
    </row>
    <row r="458" spans="1:10" x14ac:dyDescent="0.35">
      <c r="A458" t="s">
        <v>2456</v>
      </c>
      <c r="B458">
        <v>792</v>
      </c>
      <c r="C458">
        <v>6698</v>
      </c>
      <c r="D458">
        <v>457</v>
      </c>
      <c r="E458" t="s">
        <v>328</v>
      </c>
      <c r="F458" t="s">
        <v>0</v>
      </c>
      <c r="G458" t="s">
        <v>2457</v>
      </c>
      <c r="H458">
        <v>4.0519999999999996</v>
      </c>
      <c r="I458">
        <v>73.94</v>
      </c>
      <c r="J458">
        <v>792</v>
      </c>
    </row>
    <row r="459" spans="1:10" x14ac:dyDescent="0.35">
      <c r="A459" t="s">
        <v>2458</v>
      </c>
      <c r="B459">
        <v>315</v>
      </c>
      <c r="C459">
        <v>6684</v>
      </c>
      <c r="D459">
        <v>458</v>
      </c>
      <c r="E459" t="s">
        <v>319</v>
      </c>
      <c r="F459" t="s">
        <v>0</v>
      </c>
      <c r="G459" t="s">
        <v>2102</v>
      </c>
      <c r="H459">
        <v>10.266999999999999</v>
      </c>
      <c r="I459">
        <v>92.33</v>
      </c>
      <c r="J459">
        <v>55</v>
      </c>
    </row>
    <row r="460" spans="1:10" x14ac:dyDescent="0.35">
      <c r="A460" t="s">
        <v>2459</v>
      </c>
      <c r="B460">
        <v>874</v>
      </c>
      <c r="C460">
        <v>6681</v>
      </c>
      <c r="D460">
        <v>459</v>
      </c>
      <c r="E460" t="s">
        <v>319</v>
      </c>
      <c r="F460" t="s">
        <v>0</v>
      </c>
      <c r="G460" t="s">
        <v>2460</v>
      </c>
      <c r="H460">
        <v>3.9689999999999999</v>
      </c>
      <c r="I460">
        <v>71.17</v>
      </c>
      <c r="J460">
        <v>871</v>
      </c>
    </row>
    <row r="461" spans="1:10" x14ac:dyDescent="0.35">
      <c r="A461" t="s">
        <v>2461</v>
      </c>
      <c r="B461">
        <v>1361</v>
      </c>
      <c r="C461">
        <v>6646</v>
      </c>
      <c r="D461">
        <v>460</v>
      </c>
      <c r="E461" t="s">
        <v>319</v>
      </c>
      <c r="F461" t="s">
        <v>0</v>
      </c>
      <c r="G461" t="s">
        <v>1969</v>
      </c>
      <c r="H461">
        <v>11.071999999999999</v>
      </c>
      <c r="I461">
        <v>93.89</v>
      </c>
      <c r="J461">
        <v>311</v>
      </c>
    </row>
    <row r="462" spans="1:10" x14ac:dyDescent="0.35">
      <c r="A462" t="s">
        <v>2462</v>
      </c>
      <c r="B462">
        <v>817</v>
      </c>
      <c r="C462">
        <v>6614</v>
      </c>
      <c r="D462">
        <v>461</v>
      </c>
      <c r="E462" t="s">
        <v>312</v>
      </c>
      <c r="F462" t="s">
        <v>0</v>
      </c>
      <c r="G462" t="s">
        <v>2015</v>
      </c>
      <c r="H462">
        <v>4.1449999999999996</v>
      </c>
      <c r="I462">
        <v>44.42</v>
      </c>
      <c r="J462">
        <v>197</v>
      </c>
    </row>
    <row r="463" spans="1:10" x14ac:dyDescent="0.35">
      <c r="A463" t="s">
        <v>2463</v>
      </c>
      <c r="B463">
        <v>493</v>
      </c>
      <c r="C463">
        <v>6608</v>
      </c>
      <c r="D463">
        <v>462</v>
      </c>
      <c r="E463" t="s">
        <v>319</v>
      </c>
      <c r="F463" t="s">
        <v>0</v>
      </c>
      <c r="G463" t="s">
        <v>1815</v>
      </c>
      <c r="H463">
        <v>7.077</v>
      </c>
      <c r="I463">
        <v>89.16</v>
      </c>
      <c r="J463">
        <v>100</v>
      </c>
    </row>
    <row r="464" spans="1:10" x14ac:dyDescent="0.35">
      <c r="A464" t="s">
        <v>2464</v>
      </c>
      <c r="B464">
        <v>341</v>
      </c>
      <c r="C464">
        <v>6601</v>
      </c>
      <c r="D464">
        <v>463</v>
      </c>
      <c r="E464" t="s">
        <v>319</v>
      </c>
      <c r="F464" t="s">
        <v>0</v>
      </c>
      <c r="G464" t="s">
        <v>2465</v>
      </c>
      <c r="H464">
        <v>9.4730000000000008</v>
      </c>
      <c r="I464">
        <v>89.6</v>
      </c>
      <c r="J464">
        <v>194</v>
      </c>
    </row>
    <row r="465" spans="1:10" x14ac:dyDescent="0.35">
      <c r="A465" t="s">
        <v>2466</v>
      </c>
      <c r="B465">
        <v>913</v>
      </c>
      <c r="C465">
        <v>6588</v>
      </c>
      <c r="D465">
        <v>464</v>
      </c>
      <c r="E465" t="s">
        <v>328</v>
      </c>
      <c r="F465" t="s">
        <v>0</v>
      </c>
      <c r="G465" t="s">
        <v>2467</v>
      </c>
      <c r="H465">
        <v>3.4609999999999999</v>
      </c>
      <c r="I465">
        <v>49.69</v>
      </c>
      <c r="J465">
        <v>216</v>
      </c>
    </row>
    <row r="466" spans="1:10" x14ac:dyDescent="0.35">
      <c r="A466" t="s">
        <v>2468</v>
      </c>
      <c r="B466">
        <v>986</v>
      </c>
      <c r="C466">
        <v>6583</v>
      </c>
      <c r="D466">
        <v>465</v>
      </c>
      <c r="E466" t="s">
        <v>328</v>
      </c>
      <c r="F466" t="s">
        <v>0</v>
      </c>
      <c r="G466" t="s">
        <v>1825</v>
      </c>
      <c r="H466">
        <v>3.4279999999999999</v>
      </c>
      <c r="I466">
        <v>66.3</v>
      </c>
      <c r="J466">
        <v>29</v>
      </c>
    </row>
    <row r="467" spans="1:10" x14ac:dyDescent="0.35">
      <c r="A467" t="s">
        <v>2469</v>
      </c>
      <c r="B467">
        <v>1550</v>
      </c>
      <c r="C467">
        <v>6578</v>
      </c>
      <c r="D467">
        <v>466</v>
      </c>
      <c r="E467" t="s">
        <v>312</v>
      </c>
      <c r="F467" t="s">
        <v>0</v>
      </c>
      <c r="G467" t="s">
        <v>2470</v>
      </c>
      <c r="H467">
        <v>2.032</v>
      </c>
      <c r="I467">
        <v>36.61</v>
      </c>
      <c r="J467">
        <v>156</v>
      </c>
    </row>
    <row r="468" spans="1:10" x14ac:dyDescent="0.35">
      <c r="A468" t="s">
        <v>2471</v>
      </c>
      <c r="B468">
        <v>407</v>
      </c>
      <c r="C468">
        <v>6571</v>
      </c>
      <c r="D468">
        <v>467</v>
      </c>
      <c r="E468" t="s">
        <v>319</v>
      </c>
      <c r="F468" t="s">
        <v>0</v>
      </c>
      <c r="G468" t="s">
        <v>2472</v>
      </c>
      <c r="H468">
        <v>7.6719999999999997</v>
      </c>
      <c r="I468">
        <v>86.76</v>
      </c>
      <c r="J468">
        <v>231</v>
      </c>
    </row>
    <row r="469" spans="1:10" x14ac:dyDescent="0.35">
      <c r="A469" t="s">
        <v>2473</v>
      </c>
      <c r="B469">
        <v>922</v>
      </c>
      <c r="C469">
        <v>6562</v>
      </c>
      <c r="D469">
        <v>468</v>
      </c>
      <c r="E469" t="s">
        <v>328</v>
      </c>
      <c r="F469" t="s">
        <v>0</v>
      </c>
      <c r="G469" t="s">
        <v>2474</v>
      </c>
      <c r="H469">
        <v>3.3690000000000002</v>
      </c>
      <c r="I469">
        <v>44.38</v>
      </c>
      <c r="J469">
        <v>126</v>
      </c>
    </row>
    <row r="470" spans="1:10" x14ac:dyDescent="0.35">
      <c r="A470" t="s">
        <v>2475</v>
      </c>
      <c r="B470">
        <v>915</v>
      </c>
      <c r="C470">
        <v>6555</v>
      </c>
      <c r="D470">
        <v>469</v>
      </c>
      <c r="E470" t="s">
        <v>319</v>
      </c>
      <c r="F470" t="s">
        <v>0</v>
      </c>
      <c r="G470" t="s">
        <v>2476</v>
      </c>
      <c r="H470">
        <v>3.5649999999999999</v>
      </c>
      <c r="I470">
        <v>71.97</v>
      </c>
      <c r="J470">
        <v>211</v>
      </c>
    </row>
    <row r="471" spans="1:10" x14ac:dyDescent="0.35">
      <c r="A471" t="s">
        <v>2477</v>
      </c>
      <c r="B471">
        <v>764</v>
      </c>
      <c r="C471">
        <v>6537</v>
      </c>
      <c r="D471">
        <v>470</v>
      </c>
      <c r="E471" t="s">
        <v>328</v>
      </c>
      <c r="F471" t="s">
        <v>0</v>
      </c>
      <c r="G471" t="s">
        <v>2478</v>
      </c>
      <c r="H471">
        <v>4.13</v>
      </c>
      <c r="I471">
        <v>58.46</v>
      </c>
      <c r="J471">
        <v>233</v>
      </c>
    </row>
    <row r="472" spans="1:10" x14ac:dyDescent="0.35">
      <c r="A472" t="s">
        <v>2479</v>
      </c>
      <c r="B472">
        <v>684</v>
      </c>
      <c r="C472">
        <v>6525</v>
      </c>
      <c r="D472">
        <v>471</v>
      </c>
      <c r="E472" t="s">
        <v>328</v>
      </c>
      <c r="F472" t="s">
        <v>0</v>
      </c>
      <c r="G472" t="s">
        <v>2480</v>
      </c>
      <c r="H472">
        <v>4.8849999999999998</v>
      </c>
      <c r="I472">
        <v>66.91</v>
      </c>
      <c r="J472">
        <v>74</v>
      </c>
    </row>
    <row r="473" spans="1:10" x14ac:dyDescent="0.35">
      <c r="A473" t="s">
        <v>2481</v>
      </c>
      <c r="B473">
        <v>411</v>
      </c>
      <c r="C473">
        <v>6518</v>
      </c>
      <c r="D473">
        <v>472</v>
      </c>
      <c r="E473" t="s">
        <v>319</v>
      </c>
      <c r="F473" t="s">
        <v>0</v>
      </c>
      <c r="G473" t="s">
        <v>2482</v>
      </c>
      <c r="H473">
        <v>7.5739999999999998</v>
      </c>
      <c r="I473">
        <v>89.79</v>
      </c>
      <c r="J473">
        <v>83</v>
      </c>
    </row>
    <row r="474" spans="1:10" x14ac:dyDescent="0.35">
      <c r="A474" t="s">
        <v>2483</v>
      </c>
      <c r="B474">
        <v>503</v>
      </c>
      <c r="C474">
        <v>6514</v>
      </c>
      <c r="D474">
        <v>473</v>
      </c>
      <c r="E474" t="s">
        <v>319</v>
      </c>
      <c r="F474" t="s">
        <v>0</v>
      </c>
      <c r="G474" t="s">
        <v>1693</v>
      </c>
      <c r="H474">
        <v>6.4240000000000004</v>
      </c>
      <c r="I474">
        <v>77.599999999999994</v>
      </c>
      <c r="J474">
        <v>242</v>
      </c>
    </row>
    <row r="475" spans="1:10" x14ac:dyDescent="0.35">
      <c r="A475" t="s">
        <v>2484</v>
      </c>
      <c r="B475">
        <v>811</v>
      </c>
      <c r="C475">
        <v>6512</v>
      </c>
      <c r="D475">
        <v>474</v>
      </c>
      <c r="E475" t="s">
        <v>319</v>
      </c>
      <c r="F475" t="s">
        <v>0</v>
      </c>
      <c r="G475" t="s">
        <v>2485</v>
      </c>
      <c r="H475">
        <v>4.3150000000000004</v>
      </c>
      <c r="I475">
        <v>78.84</v>
      </c>
      <c r="J475">
        <v>293</v>
      </c>
    </row>
    <row r="476" spans="1:10" x14ac:dyDescent="0.35">
      <c r="A476" t="s">
        <v>2486</v>
      </c>
      <c r="B476">
        <v>700</v>
      </c>
      <c r="C476">
        <v>6510</v>
      </c>
      <c r="D476">
        <v>475</v>
      </c>
      <c r="E476" t="s">
        <v>319</v>
      </c>
      <c r="F476" t="s">
        <v>0</v>
      </c>
      <c r="G476" t="s">
        <v>2487</v>
      </c>
      <c r="H476">
        <v>5.016</v>
      </c>
      <c r="I476">
        <v>79.37</v>
      </c>
      <c r="J476">
        <v>326</v>
      </c>
    </row>
    <row r="477" spans="1:10" x14ac:dyDescent="0.35">
      <c r="A477" t="s">
        <v>2488</v>
      </c>
      <c r="B477">
        <v>233</v>
      </c>
      <c r="C477">
        <v>6495</v>
      </c>
      <c r="D477">
        <v>476</v>
      </c>
      <c r="E477" t="s">
        <v>319</v>
      </c>
      <c r="F477" t="s">
        <v>0</v>
      </c>
      <c r="G477" t="s">
        <v>2489</v>
      </c>
      <c r="H477">
        <v>18.962</v>
      </c>
      <c r="I477">
        <v>93.35</v>
      </c>
      <c r="J477">
        <v>41</v>
      </c>
    </row>
    <row r="478" spans="1:10" x14ac:dyDescent="0.35">
      <c r="A478" t="s">
        <v>2490</v>
      </c>
      <c r="B478">
        <v>608</v>
      </c>
      <c r="C478">
        <v>6479</v>
      </c>
      <c r="D478">
        <v>477</v>
      </c>
      <c r="E478" t="s">
        <v>319</v>
      </c>
      <c r="F478" t="s">
        <v>0</v>
      </c>
      <c r="G478" t="s">
        <v>2003</v>
      </c>
      <c r="H478">
        <v>5.2039999999999997</v>
      </c>
      <c r="I478">
        <v>85</v>
      </c>
      <c r="J478">
        <v>88</v>
      </c>
    </row>
    <row r="479" spans="1:10" x14ac:dyDescent="0.35">
      <c r="A479" t="s">
        <v>2491</v>
      </c>
      <c r="B479">
        <v>742</v>
      </c>
      <c r="C479">
        <v>6477</v>
      </c>
      <c r="D479">
        <v>478</v>
      </c>
      <c r="E479" t="s">
        <v>328</v>
      </c>
      <c r="F479" t="s">
        <v>0</v>
      </c>
      <c r="G479" t="s">
        <v>2492</v>
      </c>
      <c r="H479">
        <v>4.4059999999999997</v>
      </c>
      <c r="I479">
        <v>74.17</v>
      </c>
      <c r="J479">
        <v>220</v>
      </c>
    </row>
    <row r="480" spans="1:10" x14ac:dyDescent="0.35">
      <c r="A480" t="s">
        <v>2493</v>
      </c>
      <c r="B480">
        <v>879</v>
      </c>
      <c r="C480">
        <v>6468</v>
      </c>
      <c r="D480">
        <v>479</v>
      </c>
      <c r="E480" t="s">
        <v>319</v>
      </c>
      <c r="F480" t="s">
        <v>0</v>
      </c>
      <c r="G480" t="s">
        <v>2494</v>
      </c>
      <c r="H480">
        <v>3.6139999999999999</v>
      </c>
      <c r="I480">
        <v>76.56</v>
      </c>
      <c r="J480">
        <v>160</v>
      </c>
    </row>
    <row r="481" spans="1:10" x14ac:dyDescent="0.35">
      <c r="A481" t="s">
        <v>2495</v>
      </c>
      <c r="B481">
        <v>840</v>
      </c>
      <c r="C481">
        <v>6432</v>
      </c>
      <c r="D481">
        <v>480</v>
      </c>
      <c r="E481" t="s">
        <v>328</v>
      </c>
      <c r="F481" t="s">
        <v>0</v>
      </c>
      <c r="G481" t="s">
        <v>2496</v>
      </c>
      <c r="H481">
        <v>4.0199999999999996</v>
      </c>
      <c r="I481">
        <v>71.7</v>
      </c>
      <c r="J481">
        <v>154</v>
      </c>
    </row>
    <row r="482" spans="1:10" x14ac:dyDescent="0.35">
      <c r="A482" t="s">
        <v>2497</v>
      </c>
      <c r="B482">
        <v>1346</v>
      </c>
      <c r="C482">
        <v>6406</v>
      </c>
      <c r="D482">
        <v>481</v>
      </c>
      <c r="E482" t="s">
        <v>312</v>
      </c>
      <c r="F482" t="s">
        <v>0</v>
      </c>
      <c r="G482" t="s">
        <v>2498</v>
      </c>
      <c r="H482">
        <v>2.677</v>
      </c>
      <c r="I482">
        <v>26.89</v>
      </c>
      <c r="J482">
        <v>242</v>
      </c>
    </row>
    <row r="483" spans="1:10" x14ac:dyDescent="0.35">
      <c r="A483" t="s">
        <v>2499</v>
      </c>
      <c r="B483">
        <v>592</v>
      </c>
      <c r="C483">
        <v>6389</v>
      </c>
      <c r="D483">
        <v>482</v>
      </c>
      <c r="E483" t="s">
        <v>319</v>
      </c>
      <c r="F483" t="s">
        <v>0</v>
      </c>
      <c r="G483" t="s">
        <v>2500</v>
      </c>
      <c r="H483">
        <v>6.6040000000000001</v>
      </c>
      <c r="I483">
        <v>86.67</v>
      </c>
      <c r="J483">
        <v>317</v>
      </c>
    </row>
    <row r="484" spans="1:10" x14ac:dyDescent="0.35">
      <c r="A484" t="s">
        <v>2501</v>
      </c>
      <c r="B484">
        <v>351</v>
      </c>
      <c r="C484">
        <v>6378</v>
      </c>
      <c r="D484">
        <v>483</v>
      </c>
      <c r="E484" t="s">
        <v>319</v>
      </c>
      <c r="F484" t="s">
        <v>0</v>
      </c>
      <c r="G484" t="s">
        <v>2502</v>
      </c>
      <c r="H484">
        <v>12.853</v>
      </c>
      <c r="I484">
        <v>97.64</v>
      </c>
      <c r="J484">
        <v>131</v>
      </c>
    </row>
    <row r="485" spans="1:10" x14ac:dyDescent="0.35">
      <c r="A485" t="s">
        <v>2503</v>
      </c>
      <c r="B485">
        <v>206</v>
      </c>
      <c r="C485">
        <v>6330</v>
      </c>
      <c r="D485">
        <v>484</v>
      </c>
      <c r="E485" t="s">
        <v>319</v>
      </c>
      <c r="F485" t="s">
        <v>0</v>
      </c>
      <c r="G485" t="s">
        <v>1938</v>
      </c>
      <c r="H485">
        <v>22.448</v>
      </c>
      <c r="I485">
        <v>95.25</v>
      </c>
      <c r="J485">
        <v>62</v>
      </c>
    </row>
    <row r="486" spans="1:10" x14ac:dyDescent="0.35">
      <c r="A486" t="s">
        <v>2504</v>
      </c>
      <c r="B486">
        <v>557</v>
      </c>
      <c r="C486">
        <v>6320</v>
      </c>
      <c r="D486">
        <v>485</v>
      </c>
      <c r="E486" t="s">
        <v>319</v>
      </c>
      <c r="F486" t="s">
        <v>0</v>
      </c>
      <c r="G486" t="s">
        <v>2505</v>
      </c>
      <c r="H486">
        <v>5.766</v>
      </c>
      <c r="I486">
        <v>88.53</v>
      </c>
      <c r="J486">
        <v>125</v>
      </c>
    </row>
    <row r="487" spans="1:10" x14ac:dyDescent="0.35">
      <c r="A487" t="s">
        <v>2506</v>
      </c>
      <c r="B487">
        <v>822</v>
      </c>
      <c r="C487">
        <v>6299</v>
      </c>
      <c r="D487">
        <v>486</v>
      </c>
      <c r="E487" t="s">
        <v>328</v>
      </c>
      <c r="F487" t="s">
        <v>0</v>
      </c>
      <c r="G487" t="s">
        <v>2507</v>
      </c>
      <c r="H487">
        <v>3.7839999999999998</v>
      </c>
      <c r="I487">
        <v>54.15</v>
      </c>
      <c r="J487">
        <v>304</v>
      </c>
    </row>
    <row r="488" spans="1:10" x14ac:dyDescent="0.35">
      <c r="A488" t="s">
        <v>2508</v>
      </c>
      <c r="B488">
        <v>2826</v>
      </c>
      <c r="C488">
        <v>6299</v>
      </c>
      <c r="D488">
        <v>486</v>
      </c>
      <c r="E488" t="s">
        <v>328</v>
      </c>
      <c r="F488" t="s">
        <v>0</v>
      </c>
      <c r="G488" t="s">
        <v>2509</v>
      </c>
      <c r="H488">
        <v>4.5529999999999999</v>
      </c>
      <c r="I488">
        <v>64.67</v>
      </c>
      <c r="J488">
        <v>783</v>
      </c>
    </row>
    <row r="489" spans="1:10" x14ac:dyDescent="0.35">
      <c r="A489" t="s">
        <v>2510</v>
      </c>
      <c r="B489">
        <v>183</v>
      </c>
      <c r="C489">
        <v>6298</v>
      </c>
      <c r="D489">
        <v>488</v>
      </c>
      <c r="E489" t="s">
        <v>319</v>
      </c>
      <c r="F489" t="s">
        <v>0</v>
      </c>
      <c r="G489" t="s">
        <v>1751</v>
      </c>
      <c r="H489">
        <v>21.167000000000002</v>
      </c>
      <c r="I489">
        <v>94.59</v>
      </c>
      <c r="J489">
        <v>100</v>
      </c>
    </row>
    <row r="490" spans="1:10" x14ac:dyDescent="0.35">
      <c r="A490" t="s">
        <v>2511</v>
      </c>
      <c r="B490">
        <v>413</v>
      </c>
      <c r="C490">
        <v>6287</v>
      </c>
      <c r="D490">
        <v>489</v>
      </c>
      <c r="E490" t="s">
        <v>319</v>
      </c>
      <c r="F490" t="s">
        <v>0</v>
      </c>
      <c r="G490" t="s">
        <v>2117</v>
      </c>
      <c r="H490">
        <v>7.4989999999999997</v>
      </c>
      <c r="I490">
        <v>81.98</v>
      </c>
      <c r="J490">
        <v>187</v>
      </c>
    </row>
    <row r="491" spans="1:10" x14ac:dyDescent="0.35">
      <c r="A491" t="s">
        <v>2512</v>
      </c>
      <c r="B491">
        <v>1317</v>
      </c>
      <c r="C491">
        <v>6264</v>
      </c>
      <c r="D491">
        <v>490</v>
      </c>
      <c r="E491" t="s">
        <v>312</v>
      </c>
      <c r="F491" t="s">
        <v>0</v>
      </c>
      <c r="G491" t="s">
        <v>2167</v>
      </c>
      <c r="H491">
        <v>2.4169999999999998</v>
      </c>
      <c r="I491">
        <v>48.1</v>
      </c>
      <c r="J491">
        <v>266</v>
      </c>
    </row>
    <row r="492" spans="1:10" x14ac:dyDescent="0.35">
      <c r="A492" t="s">
        <v>2513</v>
      </c>
      <c r="B492">
        <v>878</v>
      </c>
      <c r="C492">
        <v>6208</v>
      </c>
      <c r="D492">
        <v>491</v>
      </c>
      <c r="E492" t="s">
        <v>328</v>
      </c>
      <c r="F492" t="s">
        <v>0</v>
      </c>
      <c r="G492" t="s">
        <v>1823</v>
      </c>
      <c r="H492">
        <v>4.01</v>
      </c>
      <c r="I492">
        <v>69.2</v>
      </c>
      <c r="J492">
        <v>119</v>
      </c>
    </row>
    <row r="493" spans="1:10" x14ac:dyDescent="0.35">
      <c r="A493" t="s">
        <v>2514</v>
      </c>
      <c r="B493">
        <v>1054</v>
      </c>
      <c r="C493">
        <v>6206</v>
      </c>
      <c r="D493">
        <v>492</v>
      </c>
      <c r="E493" t="s">
        <v>319</v>
      </c>
      <c r="F493" t="s">
        <v>0</v>
      </c>
      <c r="G493" t="s">
        <v>2515</v>
      </c>
      <c r="H493">
        <v>2.923</v>
      </c>
      <c r="I493">
        <v>61.43</v>
      </c>
      <c r="J493">
        <v>194</v>
      </c>
    </row>
    <row r="494" spans="1:10" x14ac:dyDescent="0.35">
      <c r="A494" t="s">
        <v>2516</v>
      </c>
      <c r="B494">
        <v>494</v>
      </c>
      <c r="C494">
        <v>6165</v>
      </c>
      <c r="D494">
        <v>493</v>
      </c>
      <c r="E494" t="s">
        <v>319</v>
      </c>
      <c r="F494" t="s">
        <v>0</v>
      </c>
      <c r="G494" t="s">
        <v>2290</v>
      </c>
      <c r="H494">
        <v>7.5369999999999999</v>
      </c>
      <c r="I494">
        <v>83.32</v>
      </c>
      <c r="J494">
        <v>482</v>
      </c>
    </row>
    <row r="495" spans="1:10" x14ac:dyDescent="0.35">
      <c r="A495" t="s">
        <v>2517</v>
      </c>
      <c r="B495">
        <v>293</v>
      </c>
      <c r="C495">
        <v>6135</v>
      </c>
      <c r="D495">
        <v>494</v>
      </c>
      <c r="E495" t="s">
        <v>319</v>
      </c>
      <c r="F495" t="s">
        <v>0</v>
      </c>
      <c r="G495" t="s">
        <v>2518</v>
      </c>
      <c r="H495">
        <v>10.103</v>
      </c>
      <c r="I495">
        <v>92.07</v>
      </c>
      <c r="J495">
        <v>50</v>
      </c>
    </row>
    <row r="496" spans="1:10" x14ac:dyDescent="0.35">
      <c r="A496" t="s">
        <v>2519</v>
      </c>
      <c r="B496">
        <v>1103</v>
      </c>
      <c r="C496">
        <v>6126</v>
      </c>
      <c r="D496">
        <v>495</v>
      </c>
      <c r="E496" t="s">
        <v>319</v>
      </c>
      <c r="F496" t="s">
        <v>0</v>
      </c>
      <c r="G496" t="s">
        <v>2520</v>
      </c>
      <c r="H496">
        <v>2.6150000000000002</v>
      </c>
      <c r="I496">
        <v>94.13</v>
      </c>
      <c r="J496">
        <v>596</v>
      </c>
    </row>
    <row r="497" spans="1:10" x14ac:dyDescent="0.35">
      <c r="A497" t="s">
        <v>2521</v>
      </c>
      <c r="B497">
        <v>630</v>
      </c>
      <c r="C497">
        <v>6080</v>
      </c>
      <c r="D497">
        <v>496</v>
      </c>
      <c r="E497" t="s">
        <v>328</v>
      </c>
      <c r="F497" t="s">
        <v>0</v>
      </c>
      <c r="G497" t="s">
        <v>2079</v>
      </c>
      <c r="H497">
        <v>4.8929999999999998</v>
      </c>
      <c r="I497">
        <v>63.89</v>
      </c>
      <c r="J497">
        <v>114</v>
      </c>
    </row>
    <row r="498" spans="1:10" x14ac:dyDescent="0.35">
      <c r="A498" t="s">
        <v>2522</v>
      </c>
      <c r="B498">
        <v>1158</v>
      </c>
      <c r="C498">
        <v>6047</v>
      </c>
      <c r="D498">
        <v>497</v>
      </c>
      <c r="E498" t="s">
        <v>328</v>
      </c>
      <c r="F498" t="s">
        <v>0</v>
      </c>
      <c r="G498" t="s">
        <v>2470</v>
      </c>
      <c r="H498">
        <v>2.3879999999999999</v>
      </c>
      <c r="I498">
        <v>56.25</v>
      </c>
      <c r="J498">
        <v>191</v>
      </c>
    </row>
    <row r="499" spans="1:10" x14ac:dyDescent="0.35">
      <c r="A499" t="s">
        <v>2523</v>
      </c>
      <c r="B499">
        <v>376</v>
      </c>
      <c r="C499">
        <v>6042</v>
      </c>
      <c r="D499">
        <v>498</v>
      </c>
      <c r="E499" t="s">
        <v>319</v>
      </c>
      <c r="F499" t="s">
        <v>0</v>
      </c>
      <c r="G499" t="s">
        <v>2063</v>
      </c>
      <c r="H499">
        <v>8.5679999999999996</v>
      </c>
      <c r="I499">
        <v>88.7</v>
      </c>
      <c r="J499">
        <v>376</v>
      </c>
    </row>
    <row r="500" spans="1:10" x14ac:dyDescent="0.35">
      <c r="A500" t="s">
        <v>2524</v>
      </c>
      <c r="B500">
        <v>2008</v>
      </c>
      <c r="C500">
        <v>6038</v>
      </c>
      <c r="D500">
        <v>499</v>
      </c>
      <c r="E500" t="s">
        <v>328</v>
      </c>
      <c r="F500" t="s">
        <v>0</v>
      </c>
      <c r="G500" t="s">
        <v>1940</v>
      </c>
      <c r="H500">
        <v>4.8419999999999996</v>
      </c>
      <c r="I500">
        <v>70.52</v>
      </c>
      <c r="J500">
        <v>203</v>
      </c>
    </row>
    <row r="501" spans="1:10" x14ac:dyDescent="0.35">
      <c r="A501" t="s">
        <v>2525</v>
      </c>
      <c r="B501">
        <v>527</v>
      </c>
      <c r="C501">
        <v>6036</v>
      </c>
      <c r="D501">
        <v>500</v>
      </c>
      <c r="E501" t="s">
        <v>319</v>
      </c>
      <c r="F501" t="s">
        <v>0</v>
      </c>
      <c r="G501" t="s">
        <v>1876</v>
      </c>
      <c r="H501">
        <v>5.5890000000000004</v>
      </c>
      <c r="I501">
        <v>78.67</v>
      </c>
      <c r="J501">
        <v>160</v>
      </c>
    </row>
    <row r="502" spans="1:10" x14ac:dyDescent="0.35">
      <c r="A502" t="s">
        <v>2526</v>
      </c>
      <c r="B502">
        <v>571</v>
      </c>
      <c r="C502">
        <v>6036</v>
      </c>
      <c r="D502">
        <v>500</v>
      </c>
      <c r="E502" t="s">
        <v>328</v>
      </c>
      <c r="F502" t="s">
        <v>0</v>
      </c>
      <c r="G502" t="s">
        <v>2527</v>
      </c>
      <c r="H502">
        <v>5.133</v>
      </c>
      <c r="I502">
        <v>65.790000000000006</v>
      </c>
      <c r="J502">
        <v>354</v>
      </c>
    </row>
    <row r="503" spans="1:10" x14ac:dyDescent="0.35">
      <c r="A503" t="s">
        <v>2528</v>
      </c>
      <c r="B503">
        <v>765</v>
      </c>
      <c r="C503">
        <v>6036</v>
      </c>
      <c r="D503">
        <v>500</v>
      </c>
      <c r="E503" t="s">
        <v>319</v>
      </c>
      <c r="F503" t="s">
        <v>0</v>
      </c>
      <c r="G503" t="s">
        <v>2529</v>
      </c>
      <c r="H503">
        <v>5.9720000000000004</v>
      </c>
      <c r="I503">
        <v>83.03</v>
      </c>
      <c r="J503">
        <v>210</v>
      </c>
    </row>
    <row r="504" spans="1:10" x14ac:dyDescent="0.35">
      <c r="A504" t="s">
        <v>2530</v>
      </c>
      <c r="B504">
        <v>380</v>
      </c>
      <c r="C504">
        <v>5994</v>
      </c>
      <c r="D504">
        <v>503</v>
      </c>
      <c r="E504" t="s">
        <v>319</v>
      </c>
      <c r="F504" t="s">
        <v>0</v>
      </c>
      <c r="G504" t="s">
        <v>1836</v>
      </c>
      <c r="H504">
        <v>10.19</v>
      </c>
      <c r="I504">
        <v>82.92</v>
      </c>
      <c r="J504">
        <v>131</v>
      </c>
    </row>
    <row r="505" spans="1:10" x14ac:dyDescent="0.35">
      <c r="A505" t="s">
        <v>2531</v>
      </c>
      <c r="B505">
        <v>363</v>
      </c>
      <c r="C505">
        <v>5973</v>
      </c>
      <c r="D505">
        <v>504</v>
      </c>
      <c r="E505" t="s">
        <v>319</v>
      </c>
      <c r="F505" t="s">
        <v>0</v>
      </c>
      <c r="G505" t="s">
        <v>2448</v>
      </c>
      <c r="H505">
        <v>12.834</v>
      </c>
      <c r="I505">
        <v>99.46</v>
      </c>
      <c r="J505">
        <v>363</v>
      </c>
    </row>
    <row r="506" spans="1:10" x14ac:dyDescent="0.35">
      <c r="A506" t="s">
        <v>2532</v>
      </c>
      <c r="B506">
        <v>222</v>
      </c>
      <c r="C506">
        <v>5948</v>
      </c>
      <c r="D506">
        <v>505</v>
      </c>
      <c r="E506" t="s">
        <v>319</v>
      </c>
      <c r="F506" t="s">
        <v>0</v>
      </c>
      <c r="G506" t="s">
        <v>1836</v>
      </c>
      <c r="H506">
        <v>19.709</v>
      </c>
      <c r="I506">
        <v>95.34</v>
      </c>
      <c r="J506">
        <v>118</v>
      </c>
    </row>
    <row r="507" spans="1:10" x14ac:dyDescent="0.35">
      <c r="A507" t="s">
        <v>2533</v>
      </c>
      <c r="B507">
        <v>421</v>
      </c>
      <c r="C507">
        <v>5948</v>
      </c>
      <c r="D507">
        <v>505</v>
      </c>
      <c r="E507" t="s">
        <v>328</v>
      </c>
      <c r="F507" t="s">
        <v>0</v>
      </c>
      <c r="G507" t="s">
        <v>1731</v>
      </c>
      <c r="H507">
        <v>7.6319999999999997</v>
      </c>
      <c r="I507">
        <v>68.150000000000006</v>
      </c>
      <c r="J507">
        <v>40</v>
      </c>
    </row>
    <row r="508" spans="1:10" x14ac:dyDescent="0.35">
      <c r="A508" t="s">
        <v>2534</v>
      </c>
      <c r="B508">
        <v>1074</v>
      </c>
      <c r="C508">
        <v>5931</v>
      </c>
      <c r="D508">
        <v>507</v>
      </c>
      <c r="E508" t="s">
        <v>319</v>
      </c>
      <c r="F508" t="s">
        <v>0</v>
      </c>
      <c r="G508" t="s">
        <v>2535</v>
      </c>
      <c r="H508">
        <v>2.7759999999999998</v>
      </c>
      <c r="I508">
        <v>57.09</v>
      </c>
      <c r="J508">
        <v>132</v>
      </c>
    </row>
    <row r="509" spans="1:10" x14ac:dyDescent="0.35">
      <c r="A509" t="s">
        <v>2536</v>
      </c>
      <c r="B509">
        <v>465</v>
      </c>
      <c r="C509">
        <v>5929</v>
      </c>
      <c r="D509">
        <v>508</v>
      </c>
      <c r="E509" t="s">
        <v>319</v>
      </c>
      <c r="F509" t="s">
        <v>0</v>
      </c>
      <c r="G509" t="s">
        <v>2537</v>
      </c>
      <c r="H509">
        <v>6.3739999999999997</v>
      </c>
      <c r="I509">
        <v>82.34</v>
      </c>
      <c r="J509">
        <v>146</v>
      </c>
    </row>
    <row r="510" spans="1:10" x14ac:dyDescent="0.35">
      <c r="A510" t="s">
        <v>2538</v>
      </c>
      <c r="B510">
        <v>869</v>
      </c>
      <c r="C510">
        <v>5926</v>
      </c>
      <c r="D510">
        <v>509</v>
      </c>
      <c r="E510" t="s">
        <v>328</v>
      </c>
      <c r="F510" t="s">
        <v>0</v>
      </c>
      <c r="G510" t="s">
        <v>2539</v>
      </c>
      <c r="H510">
        <v>3.3090000000000002</v>
      </c>
      <c r="I510">
        <v>53.9</v>
      </c>
      <c r="J510">
        <v>97</v>
      </c>
    </row>
    <row r="511" spans="1:10" x14ac:dyDescent="0.35">
      <c r="A511" t="s">
        <v>2540</v>
      </c>
      <c r="B511">
        <v>516</v>
      </c>
      <c r="C511">
        <v>5918</v>
      </c>
      <c r="D511">
        <v>510</v>
      </c>
      <c r="E511" t="s">
        <v>319</v>
      </c>
      <c r="F511" t="s">
        <v>0</v>
      </c>
      <c r="G511" t="s">
        <v>1789</v>
      </c>
      <c r="H511">
        <v>6.1550000000000002</v>
      </c>
      <c r="I511">
        <v>76.52</v>
      </c>
      <c r="J511">
        <v>515</v>
      </c>
    </row>
    <row r="512" spans="1:10" x14ac:dyDescent="0.35">
      <c r="A512" t="s">
        <v>2541</v>
      </c>
      <c r="B512">
        <v>866</v>
      </c>
      <c r="C512">
        <v>5909</v>
      </c>
      <c r="D512">
        <v>511</v>
      </c>
      <c r="E512" t="s">
        <v>319</v>
      </c>
      <c r="F512" t="s">
        <v>0</v>
      </c>
      <c r="G512" t="s">
        <v>2542</v>
      </c>
      <c r="H512">
        <v>3.218</v>
      </c>
      <c r="I512">
        <v>90.82</v>
      </c>
      <c r="J512">
        <v>254</v>
      </c>
    </row>
    <row r="513" spans="1:10" x14ac:dyDescent="0.35">
      <c r="A513" t="s">
        <v>2543</v>
      </c>
      <c r="B513">
        <v>554</v>
      </c>
      <c r="C513">
        <v>5904</v>
      </c>
      <c r="D513">
        <v>512</v>
      </c>
      <c r="E513" t="s">
        <v>319</v>
      </c>
      <c r="F513" t="s">
        <v>0</v>
      </c>
      <c r="G513" t="s">
        <v>2544</v>
      </c>
      <c r="H513">
        <v>7.407</v>
      </c>
      <c r="I513">
        <v>89.55</v>
      </c>
      <c r="J513">
        <v>319</v>
      </c>
    </row>
    <row r="514" spans="1:10" x14ac:dyDescent="0.35">
      <c r="A514" t="s">
        <v>2545</v>
      </c>
      <c r="B514">
        <v>244</v>
      </c>
      <c r="C514">
        <v>5891</v>
      </c>
      <c r="D514">
        <v>513</v>
      </c>
      <c r="E514" t="s">
        <v>319</v>
      </c>
      <c r="F514" t="s">
        <v>0</v>
      </c>
      <c r="G514" t="s">
        <v>2546</v>
      </c>
      <c r="H514">
        <v>11.244999999999999</v>
      </c>
      <c r="I514">
        <v>96.02</v>
      </c>
      <c r="J514">
        <v>72</v>
      </c>
    </row>
    <row r="515" spans="1:10" x14ac:dyDescent="0.35">
      <c r="A515" t="s">
        <v>2547</v>
      </c>
      <c r="B515">
        <v>1211</v>
      </c>
      <c r="C515">
        <v>5869</v>
      </c>
      <c r="D515">
        <v>514</v>
      </c>
      <c r="E515" t="s">
        <v>312</v>
      </c>
      <c r="F515" t="s">
        <v>0</v>
      </c>
      <c r="G515" t="s">
        <v>2548</v>
      </c>
      <c r="H515">
        <v>2.3580000000000001</v>
      </c>
      <c r="I515">
        <v>33.49</v>
      </c>
      <c r="J515">
        <v>175</v>
      </c>
    </row>
    <row r="516" spans="1:10" x14ac:dyDescent="0.35">
      <c r="A516" t="s">
        <v>2549</v>
      </c>
      <c r="B516">
        <v>1547</v>
      </c>
      <c r="C516">
        <v>5851</v>
      </c>
      <c r="D516">
        <v>515</v>
      </c>
      <c r="E516" t="s">
        <v>328</v>
      </c>
      <c r="F516" t="s">
        <v>0</v>
      </c>
      <c r="G516" t="s">
        <v>2550</v>
      </c>
      <c r="H516">
        <v>1.905</v>
      </c>
      <c r="I516">
        <v>69.12</v>
      </c>
      <c r="J516">
        <v>333</v>
      </c>
    </row>
    <row r="517" spans="1:10" x14ac:dyDescent="0.35">
      <c r="A517" t="s">
        <v>2551</v>
      </c>
      <c r="B517">
        <v>548</v>
      </c>
      <c r="C517">
        <v>5844</v>
      </c>
      <c r="D517">
        <v>516</v>
      </c>
      <c r="E517" t="s">
        <v>328</v>
      </c>
      <c r="F517" t="s">
        <v>0</v>
      </c>
      <c r="G517" t="s">
        <v>1948</v>
      </c>
      <c r="H517">
        <v>5.5090000000000003</v>
      </c>
      <c r="I517">
        <v>75.64</v>
      </c>
      <c r="J517">
        <v>110</v>
      </c>
    </row>
    <row r="518" spans="1:10" x14ac:dyDescent="0.35">
      <c r="A518" t="s">
        <v>2552</v>
      </c>
      <c r="B518">
        <v>780</v>
      </c>
      <c r="C518">
        <v>5831</v>
      </c>
      <c r="D518">
        <v>517</v>
      </c>
      <c r="E518" t="s">
        <v>328</v>
      </c>
      <c r="F518" t="s">
        <v>0</v>
      </c>
      <c r="G518" t="s">
        <v>2548</v>
      </c>
      <c r="H518">
        <v>3.806</v>
      </c>
      <c r="I518">
        <v>61.39</v>
      </c>
      <c r="J518">
        <v>66</v>
      </c>
    </row>
    <row r="519" spans="1:10" x14ac:dyDescent="0.35">
      <c r="A519" t="s">
        <v>2553</v>
      </c>
      <c r="B519">
        <v>640</v>
      </c>
      <c r="C519">
        <v>5828</v>
      </c>
      <c r="D519">
        <v>518</v>
      </c>
      <c r="E519" t="s">
        <v>319</v>
      </c>
      <c r="F519" t="s">
        <v>0</v>
      </c>
      <c r="G519" t="s">
        <v>2554</v>
      </c>
      <c r="H519">
        <v>4.8630000000000004</v>
      </c>
      <c r="I519">
        <v>89.38</v>
      </c>
      <c r="J519">
        <v>194</v>
      </c>
    </row>
    <row r="520" spans="1:10" x14ac:dyDescent="0.35">
      <c r="A520" t="s">
        <v>2555</v>
      </c>
      <c r="B520">
        <v>1465</v>
      </c>
      <c r="C520">
        <v>5827</v>
      </c>
      <c r="D520">
        <v>519</v>
      </c>
      <c r="E520" t="s">
        <v>334</v>
      </c>
      <c r="F520" t="s">
        <v>0</v>
      </c>
      <c r="G520" t="s">
        <v>2197</v>
      </c>
      <c r="H520">
        <v>2.1160000000000001</v>
      </c>
      <c r="I520">
        <v>16.21</v>
      </c>
      <c r="J520">
        <v>164</v>
      </c>
    </row>
    <row r="521" spans="1:10" x14ac:dyDescent="0.35">
      <c r="A521" t="s">
        <v>2556</v>
      </c>
      <c r="B521">
        <v>795</v>
      </c>
      <c r="C521">
        <v>5814</v>
      </c>
      <c r="D521">
        <v>520</v>
      </c>
      <c r="E521" t="s">
        <v>328</v>
      </c>
      <c r="F521" t="s">
        <v>0</v>
      </c>
      <c r="G521" t="s">
        <v>2178</v>
      </c>
      <c r="H521">
        <v>3.6669999999999998</v>
      </c>
      <c r="I521">
        <v>70.650000000000006</v>
      </c>
      <c r="J521">
        <v>631</v>
      </c>
    </row>
    <row r="522" spans="1:10" x14ac:dyDescent="0.35">
      <c r="A522" t="s">
        <v>2557</v>
      </c>
      <c r="B522">
        <v>448</v>
      </c>
      <c r="C522">
        <v>5811</v>
      </c>
      <c r="D522">
        <v>521</v>
      </c>
      <c r="E522" t="s">
        <v>319</v>
      </c>
      <c r="F522" t="s">
        <v>0</v>
      </c>
      <c r="G522" t="s">
        <v>1815</v>
      </c>
      <c r="H522">
        <v>6.3449999999999998</v>
      </c>
      <c r="I522">
        <v>84.27</v>
      </c>
      <c r="J522">
        <v>188</v>
      </c>
    </row>
    <row r="523" spans="1:10" x14ac:dyDescent="0.35">
      <c r="A523" t="s">
        <v>2558</v>
      </c>
      <c r="B523">
        <v>1234</v>
      </c>
      <c r="C523">
        <v>5775</v>
      </c>
      <c r="D523">
        <v>522</v>
      </c>
      <c r="E523" t="s">
        <v>328</v>
      </c>
      <c r="F523" t="s">
        <v>0</v>
      </c>
      <c r="G523" t="s">
        <v>1940</v>
      </c>
      <c r="H523">
        <v>4.4020000000000001</v>
      </c>
      <c r="I523">
        <v>64.39</v>
      </c>
      <c r="J523">
        <v>241</v>
      </c>
    </row>
    <row r="524" spans="1:10" x14ac:dyDescent="0.35">
      <c r="A524" t="s">
        <v>2559</v>
      </c>
      <c r="B524">
        <v>245</v>
      </c>
      <c r="C524">
        <v>5757</v>
      </c>
      <c r="D524">
        <v>523</v>
      </c>
      <c r="E524" t="s">
        <v>319</v>
      </c>
      <c r="F524" t="s">
        <v>0</v>
      </c>
      <c r="G524" t="s">
        <v>2560</v>
      </c>
      <c r="H524">
        <v>18.23</v>
      </c>
      <c r="I524">
        <v>95.64</v>
      </c>
      <c r="J524">
        <v>131</v>
      </c>
    </row>
    <row r="525" spans="1:10" x14ac:dyDescent="0.35">
      <c r="A525" t="s">
        <v>2561</v>
      </c>
      <c r="B525">
        <v>412</v>
      </c>
      <c r="C525">
        <v>5719</v>
      </c>
      <c r="D525">
        <v>524</v>
      </c>
      <c r="E525" t="s">
        <v>328</v>
      </c>
      <c r="F525" t="s">
        <v>0</v>
      </c>
      <c r="G525" t="s">
        <v>2562</v>
      </c>
      <c r="H525">
        <v>6.4580000000000002</v>
      </c>
      <c r="I525">
        <v>67.28</v>
      </c>
      <c r="J525">
        <v>141</v>
      </c>
    </row>
    <row r="526" spans="1:10" x14ac:dyDescent="0.35">
      <c r="A526" t="s">
        <v>2563</v>
      </c>
      <c r="B526">
        <v>1008</v>
      </c>
      <c r="C526">
        <v>5718</v>
      </c>
      <c r="D526">
        <v>525</v>
      </c>
      <c r="E526" t="s">
        <v>312</v>
      </c>
      <c r="F526" t="s">
        <v>0</v>
      </c>
      <c r="G526" t="s">
        <v>2564</v>
      </c>
      <c r="H526">
        <v>2.7890000000000001</v>
      </c>
      <c r="I526">
        <v>36.19</v>
      </c>
      <c r="J526">
        <v>394</v>
      </c>
    </row>
    <row r="527" spans="1:10" x14ac:dyDescent="0.35">
      <c r="A527" t="s">
        <v>2565</v>
      </c>
      <c r="B527">
        <v>552</v>
      </c>
      <c r="C527">
        <v>5706</v>
      </c>
      <c r="D527">
        <v>526</v>
      </c>
      <c r="E527" t="s">
        <v>319</v>
      </c>
      <c r="F527" t="s">
        <v>0</v>
      </c>
      <c r="G527" t="s">
        <v>2566</v>
      </c>
      <c r="H527">
        <v>5.0190000000000001</v>
      </c>
      <c r="I527">
        <v>73.78</v>
      </c>
      <c r="J527">
        <v>191</v>
      </c>
    </row>
    <row r="528" spans="1:10" x14ac:dyDescent="0.35">
      <c r="A528" t="s">
        <v>2567</v>
      </c>
      <c r="B528">
        <v>334</v>
      </c>
      <c r="C528">
        <v>5705</v>
      </c>
      <c r="D528">
        <v>527</v>
      </c>
      <c r="E528" t="s">
        <v>319</v>
      </c>
      <c r="F528" t="s">
        <v>0</v>
      </c>
      <c r="G528" t="s">
        <v>1800</v>
      </c>
      <c r="H528">
        <v>9.2569999999999997</v>
      </c>
      <c r="I528">
        <v>81.55</v>
      </c>
      <c r="J528">
        <v>44</v>
      </c>
    </row>
    <row r="529" spans="1:10" x14ac:dyDescent="0.35">
      <c r="A529" t="s">
        <v>2568</v>
      </c>
      <c r="B529">
        <v>408</v>
      </c>
      <c r="C529">
        <v>5685</v>
      </c>
      <c r="D529">
        <v>528</v>
      </c>
      <c r="E529" t="s">
        <v>319</v>
      </c>
      <c r="F529" t="s">
        <v>0</v>
      </c>
      <c r="G529" t="s">
        <v>1815</v>
      </c>
      <c r="H529">
        <v>7.1040000000000001</v>
      </c>
      <c r="I529">
        <v>89.86</v>
      </c>
      <c r="J529">
        <v>118</v>
      </c>
    </row>
    <row r="530" spans="1:10" x14ac:dyDescent="0.35">
      <c r="A530" t="s">
        <v>2569</v>
      </c>
      <c r="B530">
        <v>634</v>
      </c>
      <c r="C530">
        <v>5674</v>
      </c>
      <c r="D530">
        <v>529</v>
      </c>
      <c r="E530" t="s">
        <v>319</v>
      </c>
      <c r="F530" t="s">
        <v>0</v>
      </c>
      <c r="G530" t="s">
        <v>1993</v>
      </c>
      <c r="H530">
        <v>4.3739999999999997</v>
      </c>
      <c r="I530">
        <v>78.17</v>
      </c>
      <c r="J530">
        <v>94</v>
      </c>
    </row>
    <row r="531" spans="1:10" x14ac:dyDescent="0.35">
      <c r="A531" t="s">
        <v>2570</v>
      </c>
      <c r="B531">
        <v>503</v>
      </c>
      <c r="C531">
        <v>5668</v>
      </c>
      <c r="D531">
        <v>530</v>
      </c>
      <c r="E531" t="s">
        <v>319</v>
      </c>
      <c r="F531" t="s">
        <v>0</v>
      </c>
      <c r="G531" t="s">
        <v>1703</v>
      </c>
      <c r="H531">
        <v>6.1369999999999996</v>
      </c>
      <c r="I531">
        <v>76.81</v>
      </c>
      <c r="J531">
        <v>29</v>
      </c>
    </row>
    <row r="532" spans="1:10" x14ac:dyDescent="0.35">
      <c r="A532" t="s">
        <v>2571</v>
      </c>
      <c r="B532">
        <v>413</v>
      </c>
      <c r="C532">
        <v>5662</v>
      </c>
      <c r="D532">
        <v>531</v>
      </c>
      <c r="E532" t="s">
        <v>328</v>
      </c>
      <c r="F532" t="s">
        <v>0</v>
      </c>
      <c r="G532" t="s">
        <v>1798</v>
      </c>
      <c r="H532">
        <v>6.47</v>
      </c>
      <c r="I532">
        <v>65.13</v>
      </c>
      <c r="J532">
        <v>43</v>
      </c>
    </row>
    <row r="533" spans="1:10" x14ac:dyDescent="0.35">
      <c r="A533" t="s">
        <v>2572</v>
      </c>
      <c r="B533">
        <v>1512</v>
      </c>
      <c r="C533">
        <v>5646</v>
      </c>
      <c r="D533">
        <v>532</v>
      </c>
      <c r="E533" t="s">
        <v>319</v>
      </c>
      <c r="F533" t="s">
        <v>0</v>
      </c>
      <c r="G533" t="s">
        <v>2573</v>
      </c>
      <c r="H533">
        <v>5.5759999999999996</v>
      </c>
      <c r="I533">
        <v>80.180000000000007</v>
      </c>
      <c r="J533">
        <v>714</v>
      </c>
    </row>
    <row r="534" spans="1:10" x14ac:dyDescent="0.35">
      <c r="A534" t="s">
        <v>2574</v>
      </c>
      <c r="B534">
        <v>386</v>
      </c>
      <c r="C534">
        <v>5646</v>
      </c>
      <c r="D534">
        <v>532</v>
      </c>
      <c r="E534" t="s">
        <v>319</v>
      </c>
      <c r="F534" t="s">
        <v>0</v>
      </c>
      <c r="G534" t="s">
        <v>2575</v>
      </c>
      <c r="H534">
        <v>8</v>
      </c>
      <c r="I534">
        <v>89.99</v>
      </c>
      <c r="J534">
        <v>361</v>
      </c>
    </row>
    <row r="535" spans="1:10" x14ac:dyDescent="0.35">
      <c r="A535" t="s">
        <v>2576</v>
      </c>
      <c r="B535">
        <v>478</v>
      </c>
      <c r="C535">
        <v>5644</v>
      </c>
      <c r="D535">
        <v>534</v>
      </c>
      <c r="E535" t="s">
        <v>319</v>
      </c>
      <c r="F535" t="s">
        <v>0</v>
      </c>
      <c r="G535" t="s">
        <v>2577</v>
      </c>
      <c r="H535">
        <v>5.4710000000000001</v>
      </c>
      <c r="I535">
        <v>72.3</v>
      </c>
      <c r="J535">
        <v>220</v>
      </c>
    </row>
    <row r="536" spans="1:10" x14ac:dyDescent="0.35">
      <c r="A536" t="s">
        <v>2578</v>
      </c>
      <c r="B536">
        <v>401</v>
      </c>
      <c r="C536">
        <v>5622</v>
      </c>
      <c r="D536">
        <v>535</v>
      </c>
      <c r="E536" t="s">
        <v>319</v>
      </c>
      <c r="F536" t="s">
        <v>0</v>
      </c>
      <c r="G536" t="s">
        <v>2579</v>
      </c>
      <c r="H536">
        <v>7.4660000000000002</v>
      </c>
      <c r="I536">
        <v>87.21</v>
      </c>
      <c r="J536">
        <v>112</v>
      </c>
    </row>
    <row r="537" spans="1:10" x14ac:dyDescent="0.35">
      <c r="A537" t="s">
        <v>2580</v>
      </c>
      <c r="B537">
        <v>395</v>
      </c>
      <c r="C537">
        <v>5610</v>
      </c>
      <c r="D537">
        <v>536</v>
      </c>
      <c r="E537" t="s">
        <v>328</v>
      </c>
      <c r="F537" t="s">
        <v>0</v>
      </c>
      <c r="G537" t="s">
        <v>2113</v>
      </c>
      <c r="H537">
        <v>7.2939999999999996</v>
      </c>
      <c r="I537">
        <v>72.760000000000005</v>
      </c>
      <c r="J537">
        <v>395</v>
      </c>
    </row>
    <row r="538" spans="1:10" x14ac:dyDescent="0.35">
      <c r="A538" t="s">
        <v>2581</v>
      </c>
      <c r="B538">
        <v>228</v>
      </c>
      <c r="C538">
        <v>5607</v>
      </c>
      <c r="D538">
        <v>537</v>
      </c>
      <c r="E538" t="s">
        <v>319</v>
      </c>
      <c r="F538" t="s">
        <v>0</v>
      </c>
      <c r="G538" t="s">
        <v>1795</v>
      </c>
      <c r="H538">
        <v>12.821999999999999</v>
      </c>
      <c r="I538">
        <v>89.73</v>
      </c>
      <c r="J538">
        <v>227</v>
      </c>
    </row>
    <row r="539" spans="1:10" x14ac:dyDescent="0.35">
      <c r="A539" t="s">
        <v>2582</v>
      </c>
      <c r="B539">
        <v>658</v>
      </c>
      <c r="C539">
        <v>5583</v>
      </c>
      <c r="D539">
        <v>538</v>
      </c>
      <c r="E539" t="s">
        <v>328</v>
      </c>
      <c r="F539" t="s">
        <v>0</v>
      </c>
      <c r="G539" t="s">
        <v>2500</v>
      </c>
      <c r="H539">
        <v>4.6369999999999996</v>
      </c>
      <c r="I539">
        <v>67.56</v>
      </c>
      <c r="J539">
        <v>342</v>
      </c>
    </row>
    <row r="540" spans="1:10" x14ac:dyDescent="0.35">
      <c r="A540" t="s">
        <v>2583</v>
      </c>
      <c r="B540">
        <v>701</v>
      </c>
      <c r="C540">
        <v>5576</v>
      </c>
      <c r="D540">
        <v>539</v>
      </c>
      <c r="E540" t="s">
        <v>328</v>
      </c>
      <c r="F540" t="s">
        <v>0</v>
      </c>
      <c r="G540" t="s">
        <v>1795</v>
      </c>
      <c r="H540">
        <v>3.8290000000000002</v>
      </c>
      <c r="I540">
        <v>65.069999999999993</v>
      </c>
      <c r="J540">
        <v>630</v>
      </c>
    </row>
    <row r="541" spans="1:10" x14ac:dyDescent="0.35">
      <c r="A541" t="s">
        <v>2584</v>
      </c>
      <c r="B541">
        <v>496</v>
      </c>
      <c r="C541">
        <v>5560</v>
      </c>
      <c r="D541">
        <v>540</v>
      </c>
      <c r="E541" t="s">
        <v>328</v>
      </c>
      <c r="F541" t="s">
        <v>0</v>
      </c>
      <c r="G541" t="s">
        <v>2244</v>
      </c>
      <c r="H541">
        <v>6.2859999999999996</v>
      </c>
      <c r="I541">
        <v>68.92</v>
      </c>
      <c r="J541">
        <v>196</v>
      </c>
    </row>
    <row r="542" spans="1:10" x14ac:dyDescent="0.35">
      <c r="A542" t="s">
        <v>2585</v>
      </c>
      <c r="B542">
        <v>572</v>
      </c>
      <c r="C542">
        <v>5527</v>
      </c>
      <c r="D542">
        <v>541</v>
      </c>
      <c r="E542" t="s">
        <v>328</v>
      </c>
      <c r="F542" t="s">
        <v>0</v>
      </c>
      <c r="G542" t="s">
        <v>1845</v>
      </c>
      <c r="H542">
        <v>5.25</v>
      </c>
      <c r="I542">
        <v>68.48</v>
      </c>
      <c r="J542">
        <v>219</v>
      </c>
    </row>
    <row r="543" spans="1:10" x14ac:dyDescent="0.35">
      <c r="A543" t="s">
        <v>2586</v>
      </c>
      <c r="B543">
        <v>647</v>
      </c>
      <c r="C543">
        <v>5526</v>
      </c>
      <c r="D543">
        <v>542</v>
      </c>
      <c r="E543" t="s">
        <v>328</v>
      </c>
      <c r="F543" t="s">
        <v>0</v>
      </c>
      <c r="G543" t="s">
        <v>2077</v>
      </c>
      <c r="H543">
        <v>4.2610000000000001</v>
      </c>
      <c r="I543">
        <v>71.89</v>
      </c>
      <c r="J543">
        <v>113</v>
      </c>
    </row>
    <row r="544" spans="1:10" x14ac:dyDescent="0.35">
      <c r="A544" t="s">
        <v>2587</v>
      </c>
      <c r="B544">
        <v>868</v>
      </c>
      <c r="C544">
        <v>5501</v>
      </c>
      <c r="D544">
        <v>543</v>
      </c>
      <c r="E544" t="s">
        <v>319</v>
      </c>
      <c r="F544" t="s">
        <v>0</v>
      </c>
      <c r="G544" t="s">
        <v>2588</v>
      </c>
      <c r="H544">
        <v>3.2290000000000001</v>
      </c>
      <c r="I544">
        <v>77.36</v>
      </c>
      <c r="J544">
        <v>238</v>
      </c>
    </row>
    <row r="545" spans="1:10" x14ac:dyDescent="0.35">
      <c r="A545" t="s">
        <v>2589</v>
      </c>
      <c r="B545">
        <v>1728</v>
      </c>
      <c r="C545">
        <v>5474</v>
      </c>
      <c r="D545">
        <v>544</v>
      </c>
      <c r="E545" t="s">
        <v>319</v>
      </c>
      <c r="F545" t="s">
        <v>0</v>
      </c>
      <c r="G545" t="s">
        <v>2590</v>
      </c>
      <c r="H545">
        <v>1.417</v>
      </c>
      <c r="I545">
        <v>64.790000000000006</v>
      </c>
      <c r="J545">
        <v>741</v>
      </c>
    </row>
    <row r="546" spans="1:10" x14ac:dyDescent="0.35">
      <c r="A546" t="s">
        <v>2591</v>
      </c>
      <c r="B546">
        <v>386</v>
      </c>
      <c r="C546">
        <v>5451</v>
      </c>
      <c r="D546">
        <v>545</v>
      </c>
      <c r="E546" t="s">
        <v>319</v>
      </c>
      <c r="F546" t="s">
        <v>0</v>
      </c>
      <c r="G546" t="s">
        <v>2592</v>
      </c>
      <c r="H546">
        <v>6.8129999999999997</v>
      </c>
      <c r="I546">
        <v>89.46</v>
      </c>
      <c r="J546">
        <v>165</v>
      </c>
    </row>
    <row r="547" spans="1:10" x14ac:dyDescent="0.35">
      <c r="A547" t="s">
        <v>2593</v>
      </c>
      <c r="B547">
        <v>790</v>
      </c>
      <c r="C547">
        <v>5446</v>
      </c>
      <c r="D547">
        <v>546</v>
      </c>
      <c r="E547" t="s">
        <v>328</v>
      </c>
      <c r="F547" t="s">
        <v>0</v>
      </c>
      <c r="G547" t="s">
        <v>2594</v>
      </c>
      <c r="H547">
        <v>3.169</v>
      </c>
      <c r="I547">
        <v>53.81</v>
      </c>
      <c r="J547">
        <v>32</v>
      </c>
    </row>
    <row r="548" spans="1:10" x14ac:dyDescent="0.35">
      <c r="A548" t="s">
        <v>2595</v>
      </c>
      <c r="B548">
        <v>510</v>
      </c>
      <c r="C548">
        <v>5443</v>
      </c>
      <c r="D548">
        <v>547</v>
      </c>
      <c r="E548" t="s">
        <v>319</v>
      </c>
      <c r="F548" t="s">
        <v>0</v>
      </c>
      <c r="G548" t="s">
        <v>2596</v>
      </c>
      <c r="H548">
        <v>5.931</v>
      </c>
      <c r="I548">
        <v>87.84</v>
      </c>
      <c r="J548">
        <v>238</v>
      </c>
    </row>
    <row r="549" spans="1:10" x14ac:dyDescent="0.35">
      <c r="A549" t="s">
        <v>2597</v>
      </c>
      <c r="B549">
        <v>494</v>
      </c>
      <c r="C549">
        <v>5434</v>
      </c>
      <c r="D549">
        <v>548</v>
      </c>
      <c r="E549" t="s">
        <v>328</v>
      </c>
      <c r="F549" t="s">
        <v>0</v>
      </c>
      <c r="G549" t="s">
        <v>1886</v>
      </c>
      <c r="H549">
        <v>5.62</v>
      </c>
      <c r="I549">
        <v>74.27</v>
      </c>
      <c r="J549">
        <v>237</v>
      </c>
    </row>
    <row r="550" spans="1:10" x14ac:dyDescent="0.35">
      <c r="A550" t="s">
        <v>2598</v>
      </c>
      <c r="B550">
        <v>1975</v>
      </c>
      <c r="C550">
        <v>5428</v>
      </c>
      <c r="D550">
        <v>549</v>
      </c>
      <c r="E550" t="s">
        <v>319</v>
      </c>
      <c r="F550" t="s">
        <v>0</v>
      </c>
      <c r="G550" t="s">
        <v>2599</v>
      </c>
      <c r="H550">
        <v>7.5069999999999997</v>
      </c>
      <c r="I550">
        <v>92.51</v>
      </c>
      <c r="J550">
        <v>1128</v>
      </c>
    </row>
    <row r="551" spans="1:10" x14ac:dyDescent="0.35">
      <c r="A551" t="s">
        <v>2600</v>
      </c>
      <c r="B551">
        <v>743</v>
      </c>
      <c r="C551">
        <v>5426</v>
      </c>
      <c r="D551">
        <v>550</v>
      </c>
      <c r="E551" t="s">
        <v>319</v>
      </c>
      <c r="F551" t="s">
        <v>0</v>
      </c>
      <c r="G551" t="s">
        <v>2601</v>
      </c>
      <c r="H551">
        <v>3.742</v>
      </c>
      <c r="I551">
        <v>75.709999999999994</v>
      </c>
      <c r="J551">
        <v>294</v>
      </c>
    </row>
    <row r="552" spans="1:10" x14ac:dyDescent="0.35">
      <c r="A552" t="s">
        <v>2602</v>
      </c>
      <c r="B552">
        <v>553</v>
      </c>
      <c r="C552">
        <v>5412</v>
      </c>
      <c r="D552">
        <v>551</v>
      </c>
      <c r="E552" t="s">
        <v>319</v>
      </c>
      <c r="F552" t="s">
        <v>0</v>
      </c>
      <c r="G552" t="s">
        <v>2090</v>
      </c>
      <c r="H552">
        <v>4.7169999999999996</v>
      </c>
      <c r="I552">
        <v>82.07</v>
      </c>
      <c r="J552">
        <v>378</v>
      </c>
    </row>
    <row r="553" spans="1:10" x14ac:dyDescent="0.35">
      <c r="A553" t="s">
        <v>2603</v>
      </c>
      <c r="B553">
        <v>615</v>
      </c>
      <c r="C553">
        <v>5411</v>
      </c>
      <c r="D553">
        <v>552</v>
      </c>
      <c r="E553" t="s">
        <v>328</v>
      </c>
      <c r="F553" t="s">
        <v>0</v>
      </c>
      <c r="G553" t="s">
        <v>2604</v>
      </c>
      <c r="H553">
        <v>4.4459999999999997</v>
      </c>
      <c r="I553">
        <v>65.680000000000007</v>
      </c>
      <c r="J553">
        <v>94</v>
      </c>
    </row>
    <row r="554" spans="1:10" x14ac:dyDescent="0.35">
      <c r="A554" t="s">
        <v>2605</v>
      </c>
      <c r="B554">
        <v>331</v>
      </c>
      <c r="C554">
        <v>5388</v>
      </c>
      <c r="D554">
        <v>553</v>
      </c>
      <c r="E554" t="s">
        <v>319</v>
      </c>
      <c r="F554" t="s">
        <v>0</v>
      </c>
      <c r="G554" t="s">
        <v>1815</v>
      </c>
      <c r="H554">
        <v>8.7490000000000006</v>
      </c>
      <c r="I554">
        <v>93.36</v>
      </c>
      <c r="J554">
        <v>43</v>
      </c>
    </row>
    <row r="555" spans="1:10" x14ac:dyDescent="0.35">
      <c r="A555" t="s">
        <v>2606</v>
      </c>
      <c r="B555">
        <v>765</v>
      </c>
      <c r="C555">
        <v>5384</v>
      </c>
      <c r="D555">
        <v>554</v>
      </c>
      <c r="E555" t="s">
        <v>319</v>
      </c>
      <c r="F555" t="s">
        <v>0</v>
      </c>
      <c r="G555" t="s">
        <v>2607</v>
      </c>
      <c r="H555">
        <v>4.0369999999999999</v>
      </c>
      <c r="I555">
        <v>63.57</v>
      </c>
      <c r="J555">
        <v>191</v>
      </c>
    </row>
    <row r="556" spans="1:10" x14ac:dyDescent="0.35">
      <c r="A556" t="s">
        <v>2608</v>
      </c>
      <c r="B556">
        <v>342</v>
      </c>
      <c r="C556">
        <v>5381</v>
      </c>
      <c r="D556">
        <v>555</v>
      </c>
      <c r="E556" t="s">
        <v>319</v>
      </c>
      <c r="F556" t="s">
        <v>0</v>
      </c>
      <c r="G556" t="s">
        <v>1789</v>
      </c>
      <c r="H556">
        <v>9.0389999999999997</v>
      </c>
      <c r="I556">
        <v>87.67</v>
      </c>
      <c r="J556">
        <v>334</v>
      </c>
    </row>
    <row r="557" spans="1:10" x14ac:dyDescent="0.35">
      <c r="A557" t="s">
        <v>2609</v>
      </c>
      <c r="B557">
        <v>656</v>
      </c>
      <c r="C557">
        <v>5369</v>
      </c>
      <c r="D557">
        <v>556</v>
      </c>
      <c r="E557" t="s">
        <v>312</v>
      </c>
      <c r="F557" t="s">
        <v>0</v>
      </c>
      <c r="G557" t="s">
        <v>2610</v>
      </c>
      <c r="H557">
        <v>3.9260000000000002</v>
      </c>
      <c r="I557">
        <v>39.11</v>
      </c>
      <c r="J557">
        <v>125</v>
      </c>
    </row>
    <row r="558" spans="1:10" x14ac:dyDescent="0.35">
      <c r="A558" t="s">
        <v>2167</v>
      </c>
      <c r="B558">
        <v>895</v>
      </c>
      <c r="C558">
        <v>5341</v>
      </c>
      <c r="D558">
        <v>557</v>
      </c>
      <c r="E558" t="s">
        <v>319</v>
      </c>
      <c r="F558" t="s">
        <v>0</v>
      </c>
      <c r="G558" t="s">
        <v>2167</v>
      </c>
      <c r="H558">
        <v>4.3479999999999999</v>
      </c>
      <c r="I558">
        <v>83.18</v>
      </c>
      <c r="J558">
        <v>183</v>
      </c>
    </row>
    <row r="559" spans="1:10" x14ac:dyDescent="0.35">
      <c r="A559" t="s">
        <v>2611</v>
      </c>
      <c r="B559">
        <v>533</v>
      </c>
      <c r="C559">
        <v>5338</v>
      </c>
      <c r="D559">
        <v>558</v>
      </c>
      <c r="E559" t="s">
        <v>328</v>
      </c>
      <c r="F559" t="s">
        <v>0</v>
      </c>
      <c r="G559" t="s">
        <v>1807</v>
      </c>
      <c r="H559">
        <v>5.1050000000000004</v>
      </c>
      <c r="I559">
        <v>74.7</v>
      </c>
      <c r="J559">
        <v>148</v>
      </c>
    </row>
    <row r="560" spans="1:10" x14ac:dyDescent="0.35">
      <c r="A560" t="s">
        <v>2612</v>
      </c>
      <c r="B560">
        <v>441</v>
      </c>
      <c r="C560">
        <v>5336</v>
      </c>
      <c r="D560">
        <v>559</v>
      </c>
      <c r="E560" t="s">
        <v>319</v>
      </c>
      <c r="F560" t="s">
        <v>0</v>
      </c>
      <c r="G560" t="s">
        <v>2613</v>
      </c>
      <c r="H560">
        <v>6.2679999999999998</v>
      </c>
      <c r="I560">
        <v>89.68</v>
      </c>
      <c r="J560">
        <v>438</v>
      </c>
    </row>
    <row r="561" spans="1:10" x14ac:dyDescent="0.35">
      <c r="A561" t="s">
        <v>2614</v>
      </c>
      <c r="B561">
        <v>977</v>
      </c>
      <c r="C561">
        <v>5330</v>
      </c>
      <c r="D561">
        <v>560</v>
      </c>
      <c r="E561" t="s">
        <v>328</v>
      </c>
      <c r="F561" t="s">
        <v>0</v>
      </c>
      <c r="G561" t="s">
        <v>2615</v>
      </c>
      <c r="H561">
        <v>2.6110000000000002</v>
      </c>
      <c r="I561">
        <v>48.36</v>
      </c>
      <c r="J561">
        <v>206</v>
      </c>
    </row>
    <row r="562" spans="1:10" x14ac:dyDescent="0.35">
      <c r="A562" t="s">
        <v>2616</v>
      </c>
      <c r="B562">
        <v>623</v>
      </c>
      <c r="C562">
        <v>5330</v>
      </c>
      <c r="D562">
        <v>560</v>
      </c>
      <c r="E562" t="s">
        <v>328</v>
      </c>
      <c r="F562" t="s">
        <v>0</v>
      </c>
      <c r="G562" t="s">
        <v>2617</v>
      </c>
      <c r="H562">
        <v>4.46</v>
      </c>
      <c r="I562">
        <v>69.849999999999994</v>
      </c>
      <c r="J562">
        <v>180</v>
      </c>
    </row>
    <row r="563" spans="1:10" x14ac:dyDescent="0.35">
      <c r="A563" t="s">
        <v>2618</v>
      </c>
      <c r="B563">
        <v>285</v>
      </c>
      <c r="C563">
        <v>5329</v>
      </c>
      <c r="D563">
        <v>562</v>
      </c>
      <c r="E563" t="s">
        <v>319</v>
      </c>
      <c r="F563" t="s">
        <v>0</v>
      </c>
      <c r="G563" t="s">
        <v>1977</v>
      </c>
      <c r="H563">
        <v>8.673</v>
      </c>
      <c r="I563">
        <v>88.63</v>
      </c>
      <c r="J563">
        <v>77</v>
      </c>
    </row>
    <row r="564" spans="1:10" x14ac:dyDescent="0.35">
      <c r="A564" t="s">
        <v>2619</v>
      </c>
      <c r="B564">
        <v>483</v>
      </c>
      <c r="C564">
        <v>5321</v>
      </c>
      <c r="D564">
        <v>563</v>
      </c>
      <c r="E564" t="s">
        <v>328</v>
      </c>
      <c r="F564" t="s">
        <v>0</v>
      </c>
      <c r="G564" t="s">
        <v>2620</v>
      </c>
      <c r="H564">
        <v>5.2009999999999996</v>
      </c>
      <c r="I564">
        <v>70.94</v>
      </c>
      <c r="J564">
        <v>137</v>
      </c>
    </row>
    <row r="565" spans="1:10" x14ac:dyDescent="0.35">
      <c r="A565" t="s">
        <v>2621</v>
      </c>
      <c r="B565">
        <v>527</v>
      </c>
      <c r="C565">
        <v>5320</v>
      </c>
      <c r="D565">
        <v>564</v>
      </c>
      <c r="E565" t="s">
        <v>319</v>
      </c>
      <c r="F565" t="s">
        <v>0</v>
      </c>
      <c r="G565" t="s">
        <v>2197</v>
      </c>
      <c r="H565">
        <v>9.1839999999999993</v>
      </c>
      <c r="I565">
        <v>91.46</v>
      </c>
      <c r="J565">
        <v>385</v>
      </c>
    </row>
    <row r="566" spans="1:10" x14ac:dyDescent="0.35">
      <c r="A566" t="s">
        <v>2622</v>
      </c>
      <c r="B566">
        <v>371</v>
      </c>
      <c r="C566">
        <v>5278</v>
      </c>
      <c r="D566">
        <v>565</v>
      </c>
      <c r="E566" t="s">
        <v>319</v>
      </c>
      <c r="F566" t="s">
        <v>0</v>
      </c>
      <c r="G566" t="s">
        <v>1973</v>
      </c>
      <c r="H566">
        <v>7.6849999999999996</v>
      </c>
      <c r="I566">
        <v>80.36</v>
      </c>
      <c r="J566">
        <v>20</v>
      </c>
    </row>
    <row r="567" spans="1:10" x14ac:dyDescent="0.35">
      <c r="A567" t="s">
        <v>2623</v>
      </c>
      <c r="B567">
        <v>255</v>
      </c>
      <c r="C567">
        <v>5273</v>
      </c>
      <c r="D567">
        <v>566</v>
      </c>
      <c r="E567" t="s">
        <v>319</v>
      </c>
      <c r="F567" t="s">
        <v>0</v>
      </c>
      <c r="G567" t="s">
        <v>2624</v>
      </c>
      <c r="H567">
        <v>11.16</v>
      </c>
      <c r="I567">
        <v>94.89</v>
      </c>
      <c r="J567">
        <v>159</v>
      </c>
    </row>
    <row r="568" spans="1:10" x14ac:dyDescent="0.35">
      <c r="A568" t="s">
        <v>2625</v>
      </c>
      <c r="B568">
        <v>496</v>
      </c>
      <c r="C568">
        <v>5271</v>
      </c>
      <c r="D568">
        <v>567</v>
      </c>
      <c r="E568" t="s">
        <v>319</v>
      </c>
      <c r="F568" t="s">
        <v>0</v>
      </c>
      <c r="G568" t="s">
        <v>2626</v>
      </c>
      <c r="H568">
        <v>7.3810000000000002</v>
      </c>
      <c r="I568">
        <v>91.77</v>
      </c>
      <c r="J568">
        <v>370</v>
      </c>
    </row>
    <row r="569" spans="1:10" x14ac:dyDescent="0.35">
      <c r="A569" t="s">
        <v>2627</v>
      </c>
      <c r="B569">
        <v>235</v>
      </c>
      <c r="C569">
        <v>5266</v>
      </c>
      <c r="D569">
        <v>568</v>
      </c>
      <c r="E569" t="s">
        <v>319</v>
      </c>
      <c r="F569" t="s">
        <v>0</v>
      </c>
      <c r="G569" t="s">
        <v>2628</v>
      </c>
      <c r="H569">
        <v>11.788</v>
      </c>
      <c r="I569">
        <v>90.6</v>
      </c>
      <c r="J569">
        <v>92</v>
      </c>
    </row>
    <row r="570" spans="1:10" x14ac:dyDescent="0.35">
      <c r="A570" t="s">
        <v>2629</v>
      </c>
      <c r="B570">
        <v>770</v>
      </c>
      <c r="C570">
        <v>5224</v>
      </c>
      <c r="D570">
        <v>569</v>
      </c>
      <c r="E570" t="s">
        <v>328</v>
      </c>
      <c r="F570" t="s">
        <v>0</v>
      </c>
      <c r="G570" t="s">
        <v>2077</v>
      </c>
      <c r="H570">
        <v>3.3740000000000001</v>
      </c>
      <c r="I570">
        <v>58.46</v>
      </c>
      <c r="J570">
        <v>50</v>
      </c>
    </row>
    <row r="571" spans="1:10" x14ac:dyDescent="0.35">
      <c r="A571" t="s">
        <v>2630</v>
      </c>
      <c r="B571">
        <v>835</v>
      </c>
      <c r="C571">
        <v>5224</v>
      </c>
      <c r="D571">
        <v>569</v>
      </c>
      <c r="E571" t="s">
        <v>328</v>
      </c>
      <c r="F571" t="s">
        <v>0</v>
      </c>
      <c r="G571" t="s">
        <v>2379</v>
      </c>
      <c r="H571">
        <v>3.1110000000000002</v>
      </c>
      <c r="I571">
        <v>66.180000000000007</v>
      </c>
      <c r="J571">
        <v>588</v>
      </c>
    </row>
    <row r="572" spans="1:10" x14ac:dyDescent="0.35">
      <c r="A572" t="s">
        <v>2631</v>
      </c>
      <c r="B572">
        <v>771</v>
      </c>
      <c r="C572">
        <v>5219</v>
      </c>
      <c r="D572">
        <v>571</v>
      </c>
      <c r="E572" t="s">
        <v>328</v>
      </c>
      <c r="F572" t="s">
        <v>0</v>
      </c>
      <c r="G572" t="s">
        <v>2034</v>
      </c>
      <c r="H572">
        <v>3.3180000000000001</v>
      </c>
      <c r="I572">
        <v>55.41</v>
      </c>
      <c r="J572">
        <v>120</v>
      </c>
    </row>
    <row r="573" spans="1:10" x14ac:dyDescent="0.35">
      <c r="A573" t="s">
        <v>2632</v>
      </c>
      <c r="B573">
        <v>829</v>
      </c>
      <c r="C573">
        <v>5213</v>
      </c>
      <c r="D573">
        <v>572</v>
      </c>
      <c r="E573" t="s">
        <v>328</v>
      </c>
      <c r="F573" t="s">
        <v>0</v>
      </c>
      <c r="G573" t="s">
        <v>2427</v>
      </c>
      <c r="H573">
        <v>3.5070000000000001</v>
      </c>
      <c r="I573">
        <v>70.05</v>
      </c>
      <c r="J573">
        <v>91</v>
      </c>
    </row>
    <row r="574" spans="1:10" x14ac:dyDescent="0.35">
      <c r="A574" t="s">
        <v>2633</v>
      </c>
      <c r="B574">
        <v>406</v>
      </c>
      <c r="C574">
        <v>5209</v>
      </c>
      <c r="D574">
        <v>573</v>
      </c>
      <c r="E574" t="s">
        <v>319</v>
      </c>
      <c r="F574" t="s">
        <v>0</v>
      </c>
      <c r="G574" t="s">
        <v>2634</v>
      </c>
      <c r="H574">
        <v>6.4370000000000003</v>
      </c>
      <c r="I574">
        <v>77.19</v>
      </c>
      <c r="J574">
        <v>73</v>
      </c>
    </row>
    <row r="575" spans="1:10" x14ac:dyDescent="0.35">
      <c r="A575" t="s">
        <v>2635</v>
      </c>
      <c r="B575">
        <v>623</v>
      </c>
      <c r="C575">
        <v>5203</v>
      </c>
      <c r="D575">
        <v>574</v>
      </c>
      <c r="E575" t="s">
        <v>328</v>
      </c>
      <c r="F575" t="s">
        <v>0</v>
      </c>
      <c r="G575" t="s">
        <v>2636</v>
      </c>
      <c r="H575">
        <v>4.3789999999999996</v>
      </c>
      <c r="I575">
        <v>59.63</v>
      </c>
      <c r="J575">
        <v>97</v>
      </c>
    </row>
    <row r="576" spans="1:10" x14ac:dyDescent="0.35">
      <c r="A576" t="s">
        <v>2637</v>
      </c>
      <c r="B576">
        <v>260</v>
      </c>
      <c r="C576">
        <v>5190</v>
      </c>
      <c r="D576">
        <v>575</v>
      </c>
      <c r="E576" t="s">
        <v>319</v>
      </c>
      <c r="F576" t="s">
        <v>0</v>
      </c>
      <c r="G576" t="s">
        <v>2638</v>
      </c>
      <c r="H576">
        <v>36.615000000000002</v>
      </c>
      <c r="I576">
        <v>96.72</v>
      </c>
      <c r="J576">
        <v>243</v>
      </c>
    </row>
    <row r="577" spans="1:10" x14ac:dyDescent="0.35">
      <c r="A577" t="s">
        <v>2639</v>
      </c>
      <c r="B577">
        <v>680</v>
      </c>
      <c r="C577">
        <v>5180</v>
      </c>
      <c r="D577">
        <v>576</v>
      </c>
      <c r="E577" t="s">
        <v>319</v>
      </c>
      <c r="F577" t="s">
        <v>0</v>
      </c>
      <c r="G577" t="s">
        <v>2455</v>
      </c>
      <c r="H577">
        <v>4.6440000000000001</v>
      </c>
      <c r="I577">
        <v>79.180000000000007</v>
      </c>
      <c r="J577">
        <v>403</v>
      </c>
    </row>
    <row r="578" spans="1:10" x14ac:dyDescent="0.35">
      <c r="A578" t="s">
        <v>2640</v>
      </c>
      <c r="B578">
        <v>699</v>
      </c>
      <c r="C578">
        <v>5162</v>
      </c>
      <c r="D578">
        <v>577</v>
      </c>
      <c r="E578" t="s">
        <v>319</v>
      </c>
      <c r="F578" t="s">
        <v>0</v>
      </c>
      <c r="G578" t="s">
        <v>2641</v>
      </c>
      <c r="H578">
        <v>3.73</v>
      </c>
      <c r="I578">
        <v>90.65</v>
      </c>
      <c r="J578">
        <v>698</v>
      </c>
    </row>
    <row r="579" spans="1:10" x14ac:dyDescent="0.35">
      <c r="A579" t="s">
        <v>2642</v>
      </c>
      <c r="B579">
        <v>632</v>
      </c>
      <c r="C579">
        <v>5150</v>
      </c>
      <c r="D579">
        <v>578</v>
      </c>
      <c r="E579" t="s">
        <v>328</v>
      </c>
      <c r="F579" t="s">
        <v>0</v>
      </c>
      <c r="G579" t="s">
        <v>1868</v>
      </c>
      <c r="H579">
        <v>3.9569999999999999</v>
      </c>
      <c r="I579">
        <v>70.349999999999994</v>
      </c>
      <c r="J579">
        <v>53</v>
      </c>
    </row>
    <row r="580" spans="1:10" x14ac:dyDescent="0.35">
      <c r="A580" t="s">
        <v>2643</v>
      </c>
      <c r="B580">
        <v>627</v>
      </c>
      <c r="C580">
        <v>5145</v>
      </c>
      <c r="D580">
        <v>579</v>
      </c>
      <c r="E580" t="s">
        <v>328</v>
      </c>
      <c r="F580" t="s">
        <v>0</v>
      </c>
      <c r="G580" t="s">
        <v>1718</v>
      </c>
      <c r="H580">
        <v>4.2640000000000002</v>
      </c>
      <c r="I580">
        <v>51.89</v>
      </c>
      <c r="J580">
        <v>55</v>
      </c>
    </row>
    <row r="581" spans="1:10" x14ac:dyDescent="0.35">
      <c r="A581" t="s">
        <v>2644</v>
      </c>
      <c r="B581">
        <v>293</v>
      </c>
      <c r="C581">
        <v>5143</v>
      </c>
      <c r="D581">
        <v>580</v>
      </c>
      <c r="E581" t="s">
        <v>319</v>
      </c>
      <c r="F581" t="s">
        <v>0</v>
      </c>
      <c r="G581" t="s">
        <v>2645</v>
      </c>
      <c r="H581">
        <v>10.273</v>
      </c>
      <c r="I581">
        <v>85.33</v>
      </c>
      <c r="J581">
        <v>293</v>
      </c>
    </row>
    <row r="582" spans="1:10" x14ac:dyDescent="0.35">
      <c r="A582" t="s">
        <v>2646</v>
      </c>
      <c r="B582">
        <v>492</v>
      </c>
      <c r="C582">
        <v>5142</v>
      </c>
      <c r="D582">
        <v>581</v>
      </c>
      <c r="E582" t="s">
        <v>319</v>
      </c>
      <c r="F582" t="s">
        <v>0</v>
      </c>
      <c r="G582" t="s">
        <v>2647</v>
      </c>
      <c r="H582">
        <v>5.202</v>
      </c>
      <c r="I582">
        <v>88.35</v>
      </c>
      <c r="J582">
        <v>111</v>
      </c>
    </row>
    <row r="583" spans="1:10" x14ac:dyDescent="0.35">
      <c r="A583" t="s">
        <v>2648</v>
      </c>
      <c r="B583">
        <v>745</v>
      </c>
      <c r="C583">
        <v>5141</v>
      </c>
      <c r="D583">
        <v>582</v>
      </c>
      <c r="E583" t="s">
        <v>311</v>
      </c>
      <c r="F583" t="s">
        <v>0</v>
      </c>
      <c r="G583" t="s">
        <v>1827</v>
      </c>
      <c r="I583" t="s">
        <v>311</v>
      </c>
      <c r="J583">
        <v>192</v>
      </c>
    </row>
    <row r="584" spans="1:10" x14ac:dyDescent="0.35">
      <c r="A584" t="s">
        <v>2649</v>
      </c>
      <c r="B584">
        <v>1343</v>
      </c>
      <c r="C584">
        <v>5129</v>
      </c>
      <c r="D584">
        <v>583</v>
      </c>
      <c r="E584" t="s">
        <v>328</v>
      </c>
      <c r="F584" t="s">
        <v>0</v>
      </c>
      <c r="G584" t="s">
        <v>2550</v>
      </c>
      <c r="H584">
        <v>1.81</v>
      </c>
      <c r="I584">
        <v>63.24</v>
      </c>
      <c r="J584">
        <v>159</v>
      </c>
    </row>
    <row r="585" spans="1:10" x14ac:dyDescent="0.35">
      <c r="A585" t="s">
        <v>2650</v>
      </c>
      <c r="B585">
        <v>514</v>
      </c>
      <c r="C585">
        <v>5113</v>
      </c>
      <c r="D585">
        <v>584</v>
      </c>
      <c r="E585" t="s">
        <v>319</v>
      </c>
      <c r="F585" t="s">
        <v>0</v>
      </c>
      <c r="G585" t="s">
        <v>1817</v>
      </c>
      <c r="H585">
        <v>4.8040000000000003</v>
      </c>
      <c r="I585">
        <v>76.23</v>
      </c>
      <c r="J585">
        <v>59</v>
      </c>
    </row>
    <row r="586" spans="1:10" x14ac:dyDescent="0.35">
      <c r="A586" t="s">
        <v>2651</v>
      </c>
      <c r="B586">
        <v>1019</v>
      </c>
      <c r="C586">
        <v>5113</v>
      </c>
      <c r="D586">
        <v>584</v>
      </c>
      <c r="E586" t="s">
        <v>312</v>
      </c>
      <c r="F586" t="s">
        <v>0</v>
      </c>
      <c r="G586" t="s">
        <v>2652</v>
      </c>
      <c r="H586">
        <v>2.4540000000000002</v>
      </c>
      <c r="I586">
        <v>36.71</v>
      </c>
      <c r="J586">
        <v>199</v>
      </c>
    </row>
    <row r="587" spans="1:10" x14ac:dyDescent="0.35">
      <c r="A587" t="s">
        <v>2653</v>
      </c>
      <c r="B587">
        <v>703</v>
      </c>
      <c r="C587">
        <v>5091</v>
      </c>
      <c r="D587">
        <v>586</v>
      </c>
      <c r="E587" t="s">
        <v>319</v>
      </c>
      <c r="F587" t="s">
        <v>0</v>
      </c>
      <c r="G587" t="s">
        <v>1967</v>
      </c>
      <c r="H587">
        <v>4.984</v>
      </c>
      <c r="I587">
        <v>75.09</v>
      </c>
      <c r="J587">
        <v>276</v>
      </c>
    </row>
    <row r="588" spans="1:10" x14ac:dyDescent="0.35">
      <c r="A588" t="s">
        <v>2654</v>
      </c>
      <c r="B588">
        <v>560</v>
      </c>
      <c r="C588">
        <v>5075</v>
      </c>
      <c r="D588">
        <v>587</v>
      </c>
      <c r="E588" t="s">
        <v>328</v>
      </c>
      <c r="F588" t="s">
        <v>0</v>
      </c>
      <c r="G588" t="s">
        <v>2655</v>
      </c>
      <c r="H588">
        <v>4.3490000000000002</v>
      </c>
      <c r="I588">
        <v>63.84</v>
      </c>
      <c r="J588">
        <v>186</v>
      </c>
    </row>
    <row r="589" spans="1:10" x14ac:dyDescent="0.35">
      <c r="A589" t="s">
        <v>2656</v>
      </c>
      <c r="B589">
        <v>386</v>
      </c>
      <c r="C589">
        <v>5069</v>
      </c>
      <c r="D589">
        <v>588</v>
      </c>
      <c r="E589" t="s">
        <v>319</v>
      </c>
      <c r="F589" t="s">
        <v>0</v>
      </c>
      <c r="G589" t="s">
        <v>2657</v>
      </c>
      <c r="H589">
        <v>6.625</v>
      </c>
      <c r="I589">
        <v>75.56</v>
      </c>
      <c r="J589">
        <v>104</v>
      </c>
    </row>
    <row r="590" spans="1:10" x14ac:dyDescent="0.35">
      <c r="A590" t="s">
        <v>2658</v>
      </c>
      <c r="B590">
        <v>597</v>
      </c>
      <c r="C590">
        <v>5057</v>
      </c>
      <c r="D590">
        <v>589</v>
      </c>
      <c r="E590" t="s">
        <v>319</v>
      </c>
      <c r="F590" t="s">
        <v>0</v>
      </c>
      <c r="G590" t="s">
        <v>2659</v>
      </c>
      <c r="H590">
        <v>4.2949999999999999</v>
      </c>
      <c r="I590">
        <v>82.07</v>
      </c>
      <c r="J590">
        <v>144</v>
      </c>
    </row>
    <row r="591" spans="1:10" x14ac:dyDescent="0.35">
      <c r="A591" t="s">
        <v>2660</v>
      </c>
      <c r="B591">
        <v>350</v>
      </c>
      <c r="C591">
        <v>5032</v>
      </c>
      <c r="D591">
        <v>590</v>
      </c>
      <c r="E591" t="s">
        <v>319</v>
      </c>
      <c r="F591" t="s">
        <v>0</v>
      </c>
      <c r="G591" t="s">
        <v>2661</v>
      </c>
      <c r="H591">
        <v>35.481999999999999</v>
      </c>
      <c r="I591">
        <v>98.53</v>
      </c>
      <c r="J591">
        <v>139</v>
      </c>
    </row>
    <row r="592" spans="1:10" x14ac:dyDescent="0.35">
      <c r="A592" t="s">
        <v>2662</v>
      </c>
      <c r="B592">
        <v>1053</v>
      </c>
      <c r="C592">
        <v>5026</v>
      </c>
      <c r="D592">
        <v>591</v>
      </c>
      <c r="E592" t="s">
        <v>328</v>
      </c>
      <c r="F592" t="s">
        <v>0</v>
      </c>
      <c r="G592" t="s">
        <v>2663</v>
      </c>
      <c r="H592">
        <v>2.5489999999999999</v>
      </c>
      <c r="I592">
        <v>49.45</v>
      </c>
      <c r="J592">
        <v>139</v>
      </c>
    </row>
    <row r="593" spans="1:10" x14ac:dyDescent="0.35">
      <c r="A593" t="s">
        <v>2664</v>
      </c>
      <c r="B593">
        <v>370</v>
      </c>
      <c r="C593">
        <v>5008</v>
      </c>
      <c r="D593">
        <v>592</v>
      </c>
      <c r="E593" t="s">
        <v>319</v>
      </c>
      <c r="F593" t="s">
        <v>0</v>
      </c>
      <c r="G593" t="s">
        <v>2665</v>
      </c>
      <c r="H593">
        <v>6.7649999999999997</v>
      </c>
      <c r="I593">
        <v>95.76</v>
      </c>
      <c r="J593">
        <v>167</v>
      </c>
    </row>
    <row r="594" spans="1:10" x14ac:dyDescent="0.35">
      <c r="A594" t="s">
        <v>2666</v>
      </c>
      <c r="B594">
        <v>522</v>
      </c>
      <c r="C594">
        <v>5008</v>
      </c>
      <c r="D594">
        <v>592</v>
      </c>
      <c r="E594" t="s">
        <v>328</v>
      </c>
      <c r="F594" t="s">
        <v>0</v>
      </c>
      <c r="G594" t="s">
        <v>1705</v>
      </c>
      <c r="H594">
        <v>4.8499999999999996</v>
      </c>
      <c r="I594">
        <v>50.77</v>
      </c>
      <c r="J594">
        <v>169</v>
      </c>
    </row>
    <row r="595" spans="1:10" x14ac:dyDescent="0.35">
      <c r="A595" t="s">
        <v>2667</v>
      </c>
      <c r="B595">
        <v>1001</v>
      </c>
      <c r="C595">
        <v>4990</v>
      </c>
      <c r="D595">
        <v>594</v>
      </c>
      <c r="E595" t="s">
        <v>328</v>
      </c>
      <c r="F595" t="s">
        <v>0</v>
      </c>
      <c r="G595" t="s">
        <v>2167</v>
      </c>
      <c r="H595">
        <v>3.125</v>
      </c>
      <c r="I595">
        <v>66.59</v>
      </c>
      <c r="J595">
        <v>139</v>
      </c>
    </row>
    <row r="596" spans="1:10" x14ac:dyDescent="0.35">
      <c r="A596" t="s">
        <v>2668</v>
      </c>
      <c r="B596">
        <v>609</v>
      </c>
      <c r="C596">
        <v>4957</v>
      </c>
      <c r="D596">
        <v>595</v>
      </c>
      <c r="E596" t="s">
        <v>328</v>
      </c>
      <c r="F596" t="s">
        <v>0</v>
      </c>
      <c r="G596" t="s">
        <v>1849</v>
      </c>
      <c r="H596">
        <v>4.1139999999999999</v>
      </c>
      <c r="I596">
        <v>57.58</v>
      </c>
      <c r="J596">
        <v>158</v>
      </c>
    </row>
    <row r="597" spans="1:10" x14ac:dyDescent="0.35">
      <c r="A597" t="s">
        <v>2669</v>
      </c>
      <c r="B597">
        <v>768</v>
      </c>
      <c r="C597">
        <v>4955</v>
      </c>
      <c r="D597">
        <v>596</v>
      </c>
      <c r="E597" t="s">
        <v>328</v>
      </c>
      <c r="F597" t="s">
        <v>0</v>
      </c>
      <c r="G597" t="s">
        <v>2670</v>
      </c>
      <c r="H597">
        <v>3.222</v>
      </c>
      <c r="I597">
        <v>64.98</v>
      </c>
      <c r="J597">
        <v>158</v>
      </c>
    </row>
    <row r="598" spans="1:10" x14ac:dyDescent="0.35">
      <c r="A598" t="s">
        <v>2671</v>
      </c>
      <c r="B598">
        <v>325</v>
      </c>
      <c r="C598">
        <v>4951</v>
      </c>
      <c r="D598">
        <v>597</v>
      </c>
      <c r="E598" t="s">
        <v>319</v>
      </c>
      <c r="F598" t="s">
        <v>0</v>
      </c>
      <c r="G598" t="s">
        <v>2282</v>
      </c>
      <c r="H598">
        <v>7.6319999999999997</v>
      </c>
      <c r="I598">
        <v>89.86</v>
      </c>
      <c r="J598">
        <v>124</v>
      </c>
    </row>
    <row r="599" spans="1:10" x14ac:dyDescent="0.35">
      <c r="A599" t="s">
        <v>2672</v>
      </c>
      <c r="B599">
        <v>1660</v>
      </c>
      <c r="C599">
        <v>4947</v>
      </c>
      <c r="D599">
        <v>598</v>
      </c>
      <c r="E599" t="s">
        <v>312</v>
      </c>
      <c r="F599" t="s">
        <v>0</v>
      </c>
      <c r="G599" t="s">
        <v>1969</v>
      </c>
      <c r="H599">
        <v>2.633</v>
      </c>
      <c r="I599">
        <v>39.44</v>
      </c>
      <c r="J599">
        <v>209</v>
      </c>
    </row>
    <row r="600" spans="1:10" x14ac:dyDescent="0.35">
      <c r="A600" t="s">
        <v>2673</v>
      </c>
      <c r="B600">
        <v>699</v>
      </c>
      <c r="C600">
        <v>4946</v>
      </c>
      <c r="D600">
        <v>599</v>
      </c>
      <c r="E600" t="s">
        <v>328</v>
      </c>
      <c r="F600" t="s">
        <v>0</v>
      </c>
      <c r="G600" t="s">
        <v>2197</v>
      </c>
      <c r="H600">
        <v>4.8609999999999998</v>
      </c>
      <c r="I600">
        <v>68.25</v>
      </c>
      <c r="J600">
        <v>234</v>
      </c>
    </row>
    <row r="601" spans="1:10" x14ac:dyDescent="0.35">
      <c r="A601" t="s">
        <v>2674</v>
      </c>
      <c r="B601">
        <v>418</v>
      </c>
      <c r="C601">
        <v>4935</v>
      </c>
      <c r="D601">
        <v>600</v>
      </c>
      <c r="E601" t="s">
        <v>319</v>
      </c>
      <c r="F601" t="s">
        <v>0</v>
      </c>
      <c r="G601" t="s">
        <v>2675</v>
      </c>
      <c r="H601">
        <v>6.1449999999999996</v>
      </c>
      <c r="I601">
        <v>91.67</v>
      </c>
      <c r="J601">
        <v>99</v>
      </c>
    </row>
    <row r="602" spans="1:10" x14ac:dyDescent="0.35">
      <c r="A602" t="s">
        <v>2676</v>
      </c>
      <c r="B602">
        <v>786</v>
      </c>
      <c r="C602">
        <v>4926</v>
      </c>
      <c r="D602">
        <v>601</v>
      </c>
      <c r="E602" t="s">
        <v>312</v>
      </c>
      <c r="F602" t="s">
        <v>0</v>
      </c>
      <c r="G602" t="s">
        <v>2677</v>
      </c>
      <c r="H602">
        <v>4.1740000000000004</v>
      </c>
      <c r="I602">
        <v>45.68</v>
      </c>
      <c r="J602">
        <v>141</v>
      </c>
    </row>
    <row r="603" spans="1:10" x14ac:dyDescent="0.35">
      <c r="A603" t="s">
        <v>2678</v>
      </c>
      <c r="B603">
        <v>687</v>
      </c>
      <c r="C603">
        <v>4920</v>
      </c>
      <c r="D603">
        <v>602</v>
      </c>
      <c r="E603" t="s">
        <v>328</v>
      </c>
      <c r="F603" t="s">
        <v>0</v>
      </c>
      <c r="G603" t="s">
        <v>2679</v>
      </c>
      <c r="H603">
        <v>3.2690000000000001</v>
      </c>
      <c r="I603">
        <v>50.95</v>
      </c>
      <c r="J603">
        <v>64</v>
      </c>
    </row>
    <row r="604" spans="1:10" x14ac:dyDescent="0.35">
      <c r="A604" t="s">
        <v>2680</v>
      </c>
      <c r="B604">
        <v>550</v>
      </c>
      <c r="C604">
        <v>4917</v>
      </c>
      <c r="D604">
        <v>603</v>
      </c>
      <c r="E604" t="s">
        <v>319</v>
      </c>
      <c r="F604" t="s">
        <v>0</v>
      </c>
      <c r="G604" t="s">
        <v>2681</v>
      </c>
      <c r="H604">
        <v>4.4370000000000003</v>
      </c>
      <c r="I604">
        <v>79.709999999999994</v>
      </c>
      <c r="J604">
        <v>119</v>
      </c>
    </row>
    <row r="605" spans="1:10" x14ac:dyDescent="0.35">
      <c r="A605" t="s">
        <v>2682</v>
      </c>
      <c r="B605">
        <v>1283</v>
      </c>
      <c r="C605">
        <v>4911</v>
      </c>
      <c r="D605">
        <v>604</v>
      </c>
      <c r="E605" t="s">
        <v>312</v>
      </c>
      <c r="F605" t="s">
        <v>0</v>
      </c>
      <c r="G605" t="s">
        <v>2683</v>
      </c>
      <c r="H605">
        <v>2.8940000000000001</v>
      </c>
      <c r="I605">
        <v>34.75</v>
      </c>
      <c r="J605">
        <v>515</v>
      </c>
    </row>
    <row r="606" spans="1:10" x14ac:dyDescent="0.35">
      <c r="A606" t="s">
        <v>2684</v>
      </c>
      <c r="B606">
        <v>501</v>
      </c>
      <c r="C606">
        <v>4907</v>
      </c>
      <c r="D606">
        <v>605</v>
      </c>
      <c r="E606" t="s">
        <v>319</v>
      </c>
      <c r="F606" t="s">
        <v>0</v>
      </c>
      <c r="G606" t="s">
        <v>2685</v>
      </c>
      <c r="H606">
        <v>4.9660000000000002</v>
      </c>
      <c r="I606">
        <v>76.98</v>
      </c>
      <c r="J606">
        <v>39</v>
      </c>
    </row>
    <row r="607" spans="1:10" x14ac:dyDescent="0.35">
      <c r="A607" t="s">
        <v>2686</v>
      </c>
      <c r="B607">
        <v>757</v>
      </c>
      <c r="C607">
        <v>4906</v>
      </c>
      <c r="D607">
        <v>606</v>
      </c>
      <c r="E607" t="s">
        <v>312</v>
      </c>
      <c r="F607" t="s">
        <v>0</v>
      </c>
      <c r="G607" t="s">
        <v>1779</v>
      </c>
      <c r="H607">
        <v>3.577</v>
      </c>
      <c r="I607">
        <v>36.94</v>
      </c>
      <c r="J607">
        <v>84</v>
      </c>
    </row>
    <row r="608" spans="1:10" x14ac:dyDescent="0.35">
      <c r="A608" t="s">
        <v>2687</v>
      </c>
      <c r="B608">
        <v>679</v>
      </c>
      <c r="C608">
        <v>4904</v>
      </c>
      <c r="D608">
        <v>607</v>
      </c>
      <c r="E608" t="s">
        <v>328</v>
      </c>
      <c r="F608" t="s">
        <v>0</v>
      </c>
      <c r="G608" t="s">
        <v>2202</v>
      </c>
      <c r="H608">
        <v>3.77</v>
      </c>
      <c r="I608">
        <v>66.39</v>
      </c>
      <c r="J608">
        <v>303</v>
      </c>
    </row>
    <row r="609" spans="1:10" x14ac:dyDescent="0.35">
      <c r="A609" t="s">
        <v>2688</v>
      </c>
      <c r="B609">
        <v>509</v>
      </c>
      <c r="C609">
        <v>4896</v>
      </c>
      <c r="D609">
        <v>608</v>
      </c>
      <c r="E609" t="s">
        <v>328</v>
      </c>
      <c r="F609" t="s">
        <v>0</v>
      </c>
      <c r="G609" t="s">
        <v>2010</v>
      </c>
      <c r="H609">
        <v>4.5140000000000002</v>
      </c>
      <c r="I609">
        <v>62.26</v>
      </c>
      <c r="J609">
        <v>77</v>
      </c>
    </row>
    <row r="610" spans="1:10" x14ac:dyDescent="0.35">
      <c r="A610" t="s">
        <v>2689</v>
      </c>
      <c r="B610">
        <v>262</v>
      </c>
      <c r="C610">
        <v>4892</v>
      </c>
      <c r="D610">
        <v>609</v>
      </c>
      <c r="E610" t="s">
        <v>319</v>
      </c>
      <c r="F610" t="s">
        <v>0</v>
      </c>
      <c r="G610" t="s">
        <v>2312</v>
      </c>
      <c r="H610">
        <v>8.8290000000000006</v>
      </c>
      <c r="I610">
        <v>90.19</v>
      </c>
      <c r="J610">
        <v>130</v>
      </c>
    </row>
    <row r="611" spans="1:10" x14ac:dyDescent="0.35">
      <c r="A611" t="s">
        <v>2690</v>
      </c>
      <c r="B611">
        <v>819</v>
      </c>
      <c r="C611">
        <v>4888</v>
      </c>
      <c r="D611">
        <v>610</v>
      </c>
      <c r="E611" t="s">
        <v>319</v>
      </c>
      <c r="F611" t="s">
        <v>0</v>
      </c>
      <c r="G611" t="s">
        <v>2279</v>
      </c>
      <c r="H611">
        <v>6.4269999999999996</v>
      </c>
      <c r="I611">
        <v>87</v>
      </c>
      <c r="J611">
        <v>800</v>
      </c>
    </row>
    <row r="612" spans="1:10" x14ac:dyDescent="0.35">
      <c r="A612" t="s">
        <v>2691</v>
      </c>
      <c r="B612">
        <v>1042</v>
      </c>
      <c r="C612">
        <v>4880</v>
      </c>
      <c r="D612">
        <v>611</v>
      </c>
      <c r="E612" t="s">
        <v>311</v>
      </c>
      <c r="F612" t="s">
        <v>2692</v>
      </c>
      <c r="G612" t="s">
        <v>311</v>
      </c>
      <c r="H612" t="s">
        <v>311</v>
      </c>
      <c r="I612" t="s">
        <v>311</v>
      </c>
      <c r="J612">
        <v>1042</v>
      </c>
    </row>
    <row r="613" spans="1:10" x14ac:dyDescent="0.35">
      <c r="A613" t="s">
        <v>2693</v>
      </c>
      <c r="B613">
        <v>180</v>
      </c>
      <c r="C613">
        <v>4880</v>
      </c>
      <c r="D613">
        <v>611</v>
      </c>
      <c r="E613" t="s">
        <v>319</v>
      </c>
      <c r="F613" t="s">
        <v>0</v>
      </c>
      <c r="G613" t="s">
        <v>1779</v>
      </c>
      <c r="H613">
        <v>13.608000000000001</v>
      </c>
      <c r="I613">
        <v>92.86</v>
      </c>
      <c r="J613">
        <v>74</v>
      </c>
    </row>
    <row r="614" spans="1:10" x14ac:dyDescent="0.35">
      <c r="A614" t="s">
        <v>2694</v>
      </c>
      <c r="B614">
        <v>647</v>
      </c>
      <c r="C614">
        <v>4859</v>
      </c>
      <c r="D614">
        <v>613</v>
      </c>
      <c r="E614" t="s">
        <v>319</v>
      </c>
      <c r="F614" t="s">
        <v>0</v>
      </c>
      <c r="G614" t="s">
        <v>2695</v>
      </c>
      <c r="H614">
        <v>3.7610000000000001</v>
      </c>
      <c r="I614">
        <v>71.069999999999993</v>
      </c>
      <c r="J614">
        <v>134</v>
      </c>
    </row>
    <row r="615" spans="1:10" x14ac:dyDescent="0.35">
      <c r="A615" t="s">
        <v>2696</v>
      </c>
      <c r="B615">
        <v>594</v>
      </c>
      <c r="C615">
        <v>4855</v>
      </c>
      <c r="D615">
        <v>614</v>
      </c>
      <c r="E615" t="s">
        <v>328</v>
      </c>
      <c r="F615" t="s">
        <v>0</v>
      </c>
      <c r="G615" t="s">
        <v>2626</v>
      </c>
      <c r="H615">
        <v>3.855</v>
      </c>
      <c r="I615">
        <v>65.19</v>
      </c>
      <c r="J615">
        <v>149</v>
      </c>
    </row>
    <row r="616" spans="1:10" x14ac:dyDescent="0.35">
      <c r="A616" t="s">
        <v>2697</v>
      </c>
      <c r="B616">
        <v>476</v>
      </c>
      <c r="C616">
        <v>4798</v>
      </c>
      <c r="D616">
        <v>615</v>
      </c>
      <c r="E616" t="s">
        <v>319</v>
      </c>
      <c r="F616" t="s">
        <v>0</v>
      </c>
      <c r="G616" t="s">
        <v>2698</v>
      </c>
      <c r="H616">
        <v>5.899</v>
      </c>
      <c r="I616">
        <v>85.42</v>
      </c>
      <c r="J616">
        <v>153</v>
      </c>
    </row>
    <row r="617" spans="1:10" x14ac:dyDescent="0.35">
      <c r="A617" t="s">
        <v>2699</v>
      </c>
      <c r="B617">
        <v>392</v>
      </c>
      <c r="C617">
        <v>4789</v>
      </c>
      <c r="D617">
        <v>616</v>
      </c>
      <c r="E617" t="s">
        <v>319</v>
      </c>
      <c r="F617" t="s">
        <v>0</v>
      </c>
      <c r="G617" t="s">
        <v>1759</v>
      </c>
      <c r="H617">
        <v>12.544</v>
      </c>
      <c r="I617">
        <v>91.96</v>
      </c>
      <c r="J617">
        <v>357</v>
      </c>
    </row>
    <row r="618" spans="1:10" x14ac:dyDescent="0.35">
      <c r="A618" t="s">
        <v>2700</v>
      </c>
      <c r="B618">
        <v>649</v>
      </c>
      <c r="C618">
        <v>4782</v>
      </c>
      <c r="D618">
        <v>617</v>
      </c>
      <c r="E618" t="s">
        <v>319</v>
      </c>
      <c r="F618" t="s">
        <v>0</v>
      </c>
      <c r="G618" t="s">
        <v>2402</v>
      </c>
      <c r="H618">
        <v>5.4820000000000002</v>
      </c>
      <c r="I618">
        <v>79.040000000000006</v>
      </c>
      <c r="J618">
        <v>174</v>
      </c>
    </row>
    <row r="619" spans="1:10" x14ac:dyDescent="0.35">
      <c r="A619" t="s">
        <v>2701</v>
      </c>
      <c r="B619">
        <v>455</v>
      </c>
      <c r="C619">
        <v>4766</v>
      </c>
      <c r="D619">
        <v>618</v>
      </c>
      <c r="E619" t="s">
        <v>319</v>
      </c>
      <c r="F619" t="s">
        <v>0</v>
      </c>
      <c r="G619" t="s">
        <v>2702</v>
      </c>
      <c r="H619">
        <v>5.0019999999999998</v>
      </c>
      <c r="I619">
        <v>81.14</v>
      </c>
      <c r="J619">
        <v>95</v>
      </c>
    </row>
    <row r="620" spans="1:10" x14ac:dyDescent="0.35">
      <c r="A620" t="s">
        <v>2703</v>
      </c>
      <c r="B620">
        <v>215</v>
      </c>
      <c r="C620">
        <v>4751</v>
      </c>
      <c r="D620">
        <v>619</v>
      </c>
      <c r="E620" t="s">
        <v>319</v>
      </c>
      <c r="F620" t="s">
        <v>0</v>
      </c>
      <c r="G620" t="s">
        <v>2704</v>
      </c>
      <c r="H620">
        <v>15.272</v>
      </c>
      <c r="I620">
        <v>93.5</v>
      </c>
      <c r="J620">
        <v>91</v>
      </c>
    </row>
    <row r="621" spans="1:10" x14ac:dyDescent="0.35">
      <c r="A621" t="s">
        <v>2705</v>
      </c>
      <c r="B621">
        <v>459</v>
      </c>
      <c r="C621">
        <v>4737</v>
      </c>
      <c r="D621">
        <v>620</v>
      </c>
      <c r="E621" t="s">
        <v>319</v>
      </c>
      <c r="F621" t="s">
        <v>0</v>
      </c>
      <c r="G621" t="s">
        <v>2706</v>
      </c>
      <c r="H621">
        <v>5.1589999999999998</v>
      </c>
      <c r="I621">
        <v>70.02</v>
      </c>
      <c r="J621">
        <v>140</v>
      </c>
    </row>
    <row r="622" spans="1:10" x14ac:dyDescent="0.35">
      <c r="A622" t="s">
        <v>2707</v>
      </c>
      <c r="B622">
        <v>1264</v>
      </c>
      <c r="C622">
        <v>4718</v>
      </c>
      <c r="D622">
        <v>621</v>
      </c>
      <c r="E622" t="s">
        <v>311</v>
      </c>
      <c r="F622" t="s">
        <v>0</v>
      </c>
      <c r="G622" t="s">
        <v>2708</v>
      </c>
      <c r="I622" t="s">
        <v>311</v>
      </c>
      <c r="J622">
        <v>24</v>
      </c>
    </row>
    <row r="623" spans="1:10" x14ac:dyDescent="0.35">
      <c r="A623" t="s">
        <v>2709</v>
      </c>
      <c r="B623">
        <v>204</v>
      </c>
      <c r="C623">
        <v>4717</v>
      </c>
      <c r="D623">
        <v>622</v>
      </c>
      <c r="E623" t="s">
        <v>319</v>
      </c>
      <c r="F623" t="s">
        <v>0</v>
      </c>
      <c r="G623" t="s">
        <v>1876</v>
      </c>
      <c r="H623">
        <v>17.638000000000002</v>
      </c>
      <c r="I623">
        <v>98.39</v>
      </c>
      <c r="J623">
        <v>110</v>
      </c>
    </row>
    <row r="624" spans="1:10" x14ac:dyDescent="0.35">
      <c r="A624" t="s">
        <v>2710</v>
      </c>
      <c r="B624">
        <v>1091</v>
      </c>
      <c r="C624">
        <v>4716</v>
      </c>
      <c r="D624">
        <v>623</v>
      </c>
      <c r="E624" t="s">
        <v>328</v>
      </c>
      <c r="F624" t="s">
        <v>0</v>
      </c>
      <c r="G624" t="s">
        <v>2711</v>
      </c>
      <c r="H624">
        <v>2.6869999999999998</v>
      </c>
      <c r="I624">
        <v>48.57</v>
      </c>
      <c r="J624">
        <v>176</v>
      </c>
    </row>
    <row r="625" spans="1:10" x14ac:dyDescent="0.35">
      <c r="A625" t="s">
        <v>2712</v>
      </c>
      <c r="B625">
        <v>190</v>
      </c>
      <c r="C625">
        <v>4680</v>
      </c>
      <c r="D625">
        <v>624</v>
      </c>
      <c r="E625" t="s">
        <v>319</v>
      </c>
      <c r="F625" t="s">
        <v>0</v>
      </c>
      <c r="G625" t="s">
        <v>1886</v>
      </c>
      <c r="H625">
        <v>16.978000000000002</v>
      </c>
      <c r="I625">
        <v>96.9</v>
      </c>
      <c r="J625">
        <v>120</v>
      </c>
    </row>
    <row r="626" spans="1:10" x14ac:dyDescent="0.35">
      <c r="A626" t="s">
        <v>2713</v>
      </c>
      <c r="B626">
        <v>732</v>
      </c>
      <c r="C626">
        <v>4669</v>
      </c>
      <c r="D626">
        <v>625</v>
      </c>
      <c r="E626" t="s">
        <v>328</v>
      </c>
      <c r="F626" t="s">
        <v>0</v>
      </c>
      <c r="G626" t="s">
        <v>2714</v>
      </c>
      <c r="H626">
        <v>2.9969999999999999</v>
      </c>
      <c r="I626">
        <v>59.61</v>
      </c>
      <c r="J626">
        <v>47</v>
      </c>
    </row>
    <row r="627" spans="1:10" x14ac:dyDescent="0.35">
      <c r="A627" t="s">
        <v>2715</v>
      </c>
      <c r="B627">
        <v>561</v>
      </c>
      <c r="C627">
        <v>4656</v>
      </c>
      <c r="D627">
        <v>626</v>
      </c>
      <c r="E627" t="s">
        <v>328</v>
      </c>
      <c r="F627" t="s">
        <v>0</v>
      </c>
      <c r="G627" t="s">
        <v>2716</v>
      </c>
      <c r="H627">
        <v>5.7629999999999999</v>
      </c>
      <c r="I627">
        <v>64.47</v>
      </c>
      <c r="J627">
        <v>218</v>
      </c>
    </row>
    <row r="628" spans="1:10" x14ac:dyDescent="0.35">
      <c r="A628" t="s">
        <v>2717</v>
      </c>
      <c r="B628">
        <v>1422</v>
      </c>
      <c r="C628">
        <v>4654</v>
      </c>
      <c r="D628">
        <v>627</v>
      </c>
      <c r="E628" t="s">
        <v>328</v>
      </c>
      <c r="F628" t="s">
        <v>0</v>
      </c>
      <c r="G628" t="s">
        <v>2718</v>
      </c>
      <c r="H628">
        <v>4.2709999999999999</v>
      </c>
      <c r="I628">
        <v>70.739999999999995</v>
      </c>
      <c r="J628">
        <v>114</v>
      </c>
    </row>
    <row r="629" spans="1:10" x14ac:dyDescent="0.35">
      <c r="A629" t="s">
        <v>2719</v>
      </c>
      <c r="B629">
        <v>502</v>
      </c>
      <c r="C629">
        <v>4647</v>
      </c>
      <c r="D629">
        <v>628</v>
      </c>
      <c r="E629" t="s">
        <v>319</v>
      </c>
      <c r="F629" t="s">
        <v>0</v>
      </c>
      <c r="G629" t="s">
        <v>2720</v>
      </c>
      <c r="H629">
        <v>4.3360000000000003</v>
      </c>
      <c r="I629">
        <v>66.86</v>
      </c>
      <c r="J629">
        <v>104</v>
      </c>
    </row>
    <row r="630" spans="1:10" x14ac:dyDescent="0.35">
      <c r="A630" t="s">
        <v>2721</v>
      </c>
      <c r="B630">
        <v>399</v>
      </c>
      <c r="C630">
        <v>4633</v>
      </c>
      <c r="D630">
        <v>629</v>
      </c>
      <c r="E630" t="s">
        <v>319</v>
      </c>
      <c r="F630" t="s">
        <v>0</v>
      </c>
      <c r="G630" t="s">
        <v>2722</v>
      </c>
      <c r="H630">
        <v>16.07</v>
      </c>
      <c r="I630">
        <v>90.75</v>
      </c>
      <c r="J630">
        <v>198</v>
      </c>
    </row>
    <row r="631" spans="1:10" x14ac:dyDescent="0.35">
      <c r="A631" t="s">
        <v>2723</v>
      </c>
      <c r="B631">
        <v>1071</v>
      </c>
      <c r="C631">
        <v>4631</v>
      </c>
      <c r="D631">
        <v>630</v>
      </c>
      <c r="E631" t="s">
        <v>312</v>
      </c>
      <c r="F631" t="s">
        <v>0</v>
      </c>
      <c r="G631" t="s">
        <v>2333</v>
      </c>
      <c r="H631">
        <v>2.831</v>
      </c>
      <c r="I631">
        <v>40.17</v>
      </c>
      <c r="J631">
        <v>168</v>
      </c>
    </row>
    <row r="632" spans="1:10" x14ac:dyDescent="0.35">
      <c r="A632" t="s">
        <v>2724</v>
      </c>
      <c r="B632">
        <v>531</v>
      </c>
      <c r="C632">
        <v>4629</v>
      </c>
      <c r="D632">
        <v>631</v>
      </c>
      <c r="E632" t="s">
        <v>328</v>
      </c>
      <c r="F632" t="s">
        <v>0</v>
      </c>
      <c r="G632" t="s">
        <v>1909</v>
      </c>
      <c r="H632">
        <v>4.3689999999999998</v>
      </c>
      <c r="I632">
        <v>49.86</v>
      </c>
      <c r="J632">
        <v>204</v>
      </c>
    </row>
    <row r="633" spans="1:10" x14ac:dyDescent="0.35">
      <c r="A633" t="s">
        <v>2725</v>
      </c>
      <c r="B633">
        <v>683</v>
      </c>
      <c r="C633">
        <v>4626</v>
      </c>
      <c r="D633">
        <v>632</v>
      </c>
      <c r="E633" t="s">
        <v>328</v>
      </c>
      <c r="F633" t="s">
        <v>0</v>
      </c>
      <c r="G633" t="s">
        <v>2362</v>
      </c>
      <c r="H633">
        <v>3.22</v>
      </c>
      <c r="I633">
        <v>51.45</v>
      </c>
      <c r="J633">
        <v>37</v>
      </c>
    </row>
    <row r="634" spans="1:10" x14ac:dyDescent="0.35">
      <c r="A634" t="s">
        <v>2726</v>
      </c>
      <c r="B634">
        <v>382</v>
      </c>
      <c r="C634">
        <v>4616</v>
      </c>
      <c r="D634">
        <v>633</v>
      </c>
      <c r="E634" t="s">
        <v>319</v>
      </c>
      <c r="F634" t="s">
        <v>0</v>
      </c>
      <c r="G634" t="s">
        <v>2077</v>
      </c>
      <c r="H634">
        <v>6.1509999999999998</v>
      </c>
      <c r="I634">
        <v>90.3</v>
      </c>
      <c r="J634">
        <v>84</v>
      </c>
    </row>
    <row r="635" spans="1:10" x14ac:dyDescent="0.35">
      <c r="A635" t="s">
        <v>2727</v>
      </c>
      <c r="B635">
        <v>615</v>
      </c>
      <c r="C635">
        <v>4600</v>
      </c>
      <c r="D635">
        <v>634</v>
      </c>
      <c r="E635" t="s">
        <v>319</v>
      </c>
      <c r="F635" t="s">
        <v>0</v>
      </c>
      <c r="G635" t="s">
        <v>2053</v>
      </c>
      <c r="H635">
        <v>3.875</v>
      </c>
      <c r="I635">
        <v>76.12</v>
      </c>
      <c r="J635">
        <v>170</v>
      </c>
    </row>
    <row r="636" spans="1:10" x14ac:dyDescent="0.35">
      <c r="A636" t="s">
        <v>2728</v>
      </c>
      <c r="B636">
        <v>528</v>
      </c>
      <c r="C636">
        <v>4600</v>
      </c>
      <c r="D636">
        <v>634</v>
      </c>
      <c r="E636" t="s">
        <v>319</v>
      </c>
      <c r="F636" t="s">
        <v>0</v>
      </c>
      <c r="G636" t="s">
        <v>2729</v>
      </c>
      <c r="H636">
        <v>4.2169999999999996</v>
      </c>
      <c r="I636">
        <v>84.18</v>
      </c>
      <c r="J636">
        <v>61</v>
      </c>
    </row>
    <row r="637" spans="1:10" x14ac:dyDescent="0.35">
      <c r="A637" t="s">
        <v>2730</v>
      </c>
      <c r="B637">
        <v>390</v>
      </c>
      <c r="C637">
        <v>4588</v>
      </c>
      <c r="D637">
        <v>636</v>
      </c>
      <c r="E637" t="s">
        <v>319</v>
      </c>
      <c r="F637" t="s">
        <v>0</v>
      </c>
      <c r="G637" t="s">
        <v>2731</v>
      </c>
      <c r="H637">
        <v>6.173</v>
      </c>
      <c r="I637">
        <v>83.83</v>
      </c>
      <c r="J637">
        <v>102</v>
      </c>
    </row>
    <row r="638" spans="1:10" x14ac:dyDescent="0.35">
      <c r="A638" t="s">
        <v>2732</v>
      </c>
      <c r="B638">
        <v>684</v>
      </c>
      <c r="C638">
        <v>4587</v>
      </c>
      <c r="D638">
        <v>637</v>
      </c>
      <c r="E638" t="s">
        <v>328</v>
      </c>
      <c r="F638" t="s">
        <v>0</v>
      </c>
      <c r="G638" t="s">
        <v>2455</v>
      </c>
      <c r="H638">
        <v>3.0539999999999998</v>
      </c>
      <c r="I638">
        <v>46.74</v>
      </c>
      <c r="J638">
        <v>348</v>
      </c>
    </row>
    <row r="639" spans="1:10" x14ac:dyDescent="0.35">
      <c r="A639" t="s">
        <v>2733</v>
      </c>
      <c r="B639">
        <v>412</v>
      </c>
      <c r="C639">
        <v>4585</v>
      </c>
      <c r="D639">
        <v>638</v>
      </c>
      <c r="E639" t="s">
        <v>319</v>
      </c>
      <c r="F639" t="s">
        <v>0</v>
      </c>
      <c r="G639" t="s">
        <v>2734</v>
      </c>
      <c r="H639">
        <v>6.6120000000000001</v>
      </c>
      <c r="I639">
        <v>99.6</v>
      </c>
      <c r="J639">
        <v>155</v>
      </c>
    </row>
    <row r="640" spans="1:10" x14ac:dyDescent="0.35">
      <c r="A640" t="s">
        <v>2735</v>
      </c>
      <c r="B640">
        <v>345</v>
      </c>
      <c r="C640">
        <v>4579</v>
      </c>
      <c r="D640">
        <v>639</v>
      </c>
      <c r="E640" t="s">
        <v>319</v>
      </c>
      <c r="F640" t="s">
        <v>0</v>
      </c>
      <c r="G640" t="s">
        <v>2736</v>
      </c>
      <c r="H640">
        <v>6.117</v>
      </c>
      <c r="I640">
        <v>78.2</v>
      </c>
      <c r="J640">
        <v>103</v>
      </c>
    </row>
    <row r="641" spans="1:10" x14ac:dyDescent="0.35">
      <c r="A641" t="s">
        <v>2737</v>
      </c>
      <c r="B641">
        <v>374</v>
      </c>
      <c r="C641">
        <v>4556</v>
      </c>
      <c r="D641">
        <v>640</v>
      </c>
      <c r="E641" t="s">
        <v>319</v>
      </c>
      <c r="F641" t="s">
        <v>0</v>
      </c>
      <c r="G641" t="s">
        <v>1789</v>
      </c>
      <c r="H641">
        <v>6.6760000000000002</v>
      </c>
      <c r="I641">
        <v>79.900000000000006</v>
      </c>
      <c r="J641">
        <v>374</v>
      </c>
    </row>
    <row r="642" spans="1:10" x14ac:dyDescent="0.35">
      <c r="A642" t="s">
        <v>2738</v>
      </c>
      <c r="B642">
        <v>440</v>
      </c>
      <c r="C642">
        <v>4556</v>
      </c>
      <c r="D642">
        <v>640</v>
      </c>
      <c r="E642" t="s">
        <v>319</v>
      </c>
      <c r="F642" t="s">
        <v>0</v>
      </c>
      <c r="G642" t="s">
        <v>2739</v>
      </c>
      <c r="H642">
        <v>5.3609999999999998</v>
      </c>
      <c r="I642">
        <v>81.5</v>
      </c>
      <c r="J642">
        <v>185</v>
      </c>
    </row>
    <row r="643" spans="1:10" x14ac:dyDescent="0.35">
      <c r="A643" t="s">
        <v>2740</v>
      </c>
      <c r="B643">
        <v>1047</v>
      </c>
      <c r="C643">
        <v>4546</v>
      </c>
      <c r="D643">
        <v>642</v>
      </c>
      <c r="E643" t="s">
        <v>319</v>
      </c>
      <c r="F643" t="s">
        <v>0</v>
      </c>
      <c r="G643" t="s">
        <v>1699</v>
      </c>
      <c r="H643">
        <v>5.9279999999999999</v>
      </c>
      <c r="I643">
        <v>79.36</v>
      </c>
      <c r="J643">
        <v>434</v>
      </c>
    </row>
    <row r="644" spans="1:10" x14ac:dyDescent="0.35">
      <c r="A644" t="s">
        <v>2741</v>
      </c>
      <c r="B644">
        <v>666</v>
      </c>
      <c r="C644">
        <v>4539</v>
      </c>
      <c r="D644">
        <v>643</v>
      </c>
      <c r="E644" t="s">
        <v>319</v>
      </c>
      <c r="F644" t="s">
        <v>0</v>
      </c>
      <c r="G644" t="s">
        <v>1699</v>
      </c>
      <c r="H644">
        <v>7.7489999999999997</v>
      </c>
      <c r="I644">
        <v>85.17</v>
      </c>
      <c r="J644">
        <v>175</v>
      </c>
    </row>
    <row r="645" spans="1:10" x14ac:dyDescent="0.35">
      <c r="A645" t="s">
        <v>2742</v>
      </c>
      <c r="B645">
        <v>558</v>
      </c>
      <c r="C645">
        <v>4536</v>
      </c>
      <c r="D645">
        <v>644</v>
      </c>
      <c r="E645" t="s">
        <v>319</v>
      </c>
      <c r="F645" t="s">
        <v>0</v>
      </c>
      <c r="G645" t="s">
        <v>2743</v>
      </c>
      <c r="H645">
        <v>4.0110000000000001</v>
      </c>
      <c r="I645">
        <v>76.11</v>
      </c>
      <c r="J645">
        <v>326</v>
      </c>
    </row>
    <row r="646" spans="1:10" x14ac:dyDescent="0.35">
      <c r="A646" t="s">
        <v>2744</v>
      </c>
      <c r="B646">
        <v>407</v>
      </c>
      <c r="C646">
        <v>4525</v>
      </c>
      <c r="D646">
        <v>645</v>
      </c>
      <c r="E646" t="s">
        <v>328</v>
      </c>
      <c r="F646" t="s">
        <v>0</v>
      </c>
      <c r="G646" t="s">
        <v>1734</v>
      </c>
      <c r="H646">
        <v>5.4429999999999996</v>
      </c>
      <c r="I646">
        <v>61.67</v>
      </c>
      <c r="J646">
        <v>407</v>
      </c>
    </row>
    <row r="647" spans="1:10" x14ac:dyDescent="0.35">
      <c r="A647" t="s">
        <v>2745</v>
      </c>
      <c r="B647">
        <v>515</v>
      </c>
      <c r="C647">
        <v>4522</v>
      </c>
      <c r="D647">
        <v>646</v>
      </c>
      <c r="E647" t="s">
        <v>328</v>
      </c>
      <c r="F647" t="s">
        <v>0</v>
      </c>
      <c r="G647" t="s">
        <v>2343</v>
      </c>
      <c r="H647">
        <v>4.2530000000000001</v>
      </c>
      <c r="I647">
        <v>52.78</v>
      </c>
      <c r="J647">
        <v>150</v>
      </c>
    </row>
    <row r="648" spans="1:10" x14ac:dyDescent="0.35">
      <c r="A648" t="s">
        <v>2746</v>
      </c>
      <c r="B648">
        <v>705</v>
      </c>
      <c r="C648">
        <v>4515</v>
      </c>
      <c r="D648">
        <v>647</v>
      </c>
      <c r="E648" t="s">
        <v>328</v>
      </c>
      <c r="F648" t="s">
        <v>0</v>
      </c>
      <c r="G648" t="s">
        <v>2290</v>
      </c>
      <c r="H648">
        <v>4.3029999999999999</v>
      </c>
      <c r="I648">
        <v>55.27</v>
      </c>
      <c r="J648">
        <v>255</v>
      </c>
    </row>
    <row r="649" spans="1:10" x14ac:dyDescent="0.35">
      <c r="A649" t="s">
        <v>2747</v>
      </c>
      <c r="B649">
        <v>923</v>
      </c>
      <c r="C649">
        <v>4501</v>
      </c>
      <c r="D649">
        <v>648</v>
      </c>
      <c r="E649" t="s">
        <v>312</v>
      </c>
      <c r="F649" t="s">
        <v>0</v>
      </c>
      <c r="G649" t="s">
        <v>2748</v>
      </c>
      <c r="H649">
        <v>2.3420000000000001</v>
      </c>
      <c r="I649">
        <v>45.37</v>
      </c>
      <c r="J649">
        <v>272</v>
      </c>
    </row>
    <row r="650" spans="1:10" x14ac:dyDescent="0.35">
      <c r="A650" t="s">
        <v>2749</v>
      </c>
      <c r="B650">
        <v>728</v>
      </c>
      <c r="C650">
        <v>4480</v>
      </c>
      <c r="D650">
        <v>649</v>
      </c>
      <c r="E650" t="s">
        <v>319</v>
      </c>
      <c r="F650" t="s">
        <v>0</v>
      </c>
      <c r="G650" t="s">
        <v>2402</v>
      </c>
      <c r="H650">
        <v>6.24</v>
      </c>
      <c r="I650">
        <v>81.25</v>
      </c>
      <c r="J650">
        <v>153</v>
      </c>
    </row>
    <row r="651" spans="1:10" x14ac:dyDescent="0.35">
      <c r="A651" t="s">
        <v>2750</v>
      </c>
      <c r="B651">
        <v>647</v>
      </c>
      <c r="C651">
        <v>4476</v>
      </c>
      <c r="D651">
        <v>650</v>
      </c>
      <c r="E651" t="s">
        <v>319</v>
      </c>
      <c r="F651" t="s">
        <v>0</v>
      </c>
      <c r="G651" t="s">
        <v>2751</v>
      </c>
      <c r="H651">
        <v>3.694</v>
      </c>
      <c r="I651">
        <v>69.069999999999993</v>
      </c>
      <c r="J651">
        <v>260</v>
      </c>
    </row>
    <row r="652" spans="1:10" x14ac:dyDescent="0.35">
      <c r="A652" t="s">
        <v>2752</v>
      </c>
      <c r="B652">
        <v>306</v>
      </c>
      <c r="C652">
        <v>4459</v>
      </c>
      <c r="D652">
        <v>651</v>
      </c>
      <c r="E652" t="s">
        <v>319</v>
      </c>
      <c r="F652" t="s">
        <v>0</v>
      </c>
      <c r="G652" t="s">
        <v>2753</v>
      </c>
      <c r="H652">
        <v>7.6639999999999997</v>
      </c>
      <c r="I652">
        <v>78.53</v>
      </c>
      <c r="J652">
        <v>89</v>
      </c>
    </row>
    <row r="653" spans="1:10" x14ac:dyDescent="0.35">
      <c r="A653" t="s">
        <v>2754</v>
      </c>
      <c r="B653">
        <v>672</v>
      </c>
      <c r="C653">
        <v>4458</v>
      </c>
      <c r="D653">
        <v>652</v>
      </c>
      <c r="E653" t="s">
        <v>319</v>
      </c>
      <c r="F653" t="s">
        <v>0</v>
      </c>
      <c r="G653" t="s">
        <v>2755</v>
      </c>
      <c r="H653">
        <v>3.246</v>
      </c>
      <c r="I653">
        <v>63.9</v>
      </c>
      <c r="J653">
        <v>147</v>
      </c>
    </row>
    <row r="654" spans="1:10" x14ac:dyDescent="0.35">
      <c r="A654" t="s">
        <v>2756</v>
      </c>
      <c r="B654">
        <v>554</v>
      </c>
      <c r="C654">
        <v>4450</v>
      </c>
      <c r="D654">
        <v>653</v>
      </c>
      <c r="E654" t="s">
        <v>328</v>
      </c>
      <c r="F654" t="s">
        <v>0</v>
      </c>
      <c r="G654" t="s">
        <v>2757</v>
      </c>
      <c r="H654">
        <v>4.1520000000000001</v>
      </c>
      <c r="I654">
        <v>66.12</v>
      </c>
      <c r="J654">
        <v>42</v>
      </c>
    </row>
    <row r="655" spans="1:10" x14ac:dyDescent="0.35">
      <c r="A655" t="s">
        <v>2758</v>
      </c>
      <c r="B655">
        <v>491</v>
      </c>
      <c r="C655">
        <v>4440</v>
      </c>
      <c r="D655">
        <v>654</v>
      </c>
      <c r="E655" t="s">
        <v>328</v>
      </c>
      <c r="F655" t="s">
        <v>0</v>
      </c>
      <c r="G655" t="s">
        <v>1789</v>
      </c>
      <c r="H655">
        <v>4.3719999999999999</v>
      </c>
      <c r="I655">
        <v>52.87</v>
      </c>
      <c r="J655">
        <v>151</v>
      </c>
    </row>
    <row r="656" spans="1:10" x14ac:dyDescent="0.35">
      <c r="A656" t="s">
        <v>2759</v>
      </c>
      <c r="B656">
        <v>211</v>
      </c>
      <c r="C656">
        <v>4437</v>
      </c>
      <c r="D656">
        <v>655</v>
      </c>
      <c r="E656" t="s">
        <v>319</v>
      </c>
      <c r="F656" t="s">
        <v>0</v>
      </c>
      <c r="G656" t="s">
        <v>2760</v>
      </c>
      <c r="H656">
        <v>12.082000000000001</v>
      </c>
      <c r="I656">
        <v>96.99</v>
      </c>
      <c r="J656">
        <v>76</v>
      </c>
    </row>
    <row r="657" spans="1:10" x14ac:dyDescent="0.35">
      <c r="A657" t="s">
        <v>2761</v>
      </c>
      <c r="B657">
        <v>209</v>
      </c>
      <c r="C657">
        <v>4432</v>
      </c>
      <c r="D657">
        <v>656</v>
      </c>
      <c r="E657" t="s">
        <v>319</v>
      </c>
      <c r="F657" t="s">
        <v>0</v>
      </c>
      <c r="G657" t="s">
        <v>1779</v>
      </c>
      <c r="H657">
        <v>19.161000000000001</v>
      </c>
      <c r="I657">
        <v>94.49</v>
      </c>
      <c r="J657">
        <v>96</v>
      </c>
    </row>
    <row r="658" spans="1:10" x14ac:dyDescent="0.35">
      <c r="A658" t="s">
        <v>2762</v>
      </c>
      <c r="B658">
        <v>564</v>
      </c>
      <c r="C658">
        <v>4431</v>
      </c>
      <c r="D658">
        <v>657</v>
      </c>
      <c r="E658" t="s">
        <v>328</v>
      </c>
      <c r="F658" t="s">
        <v>0</v>
      </c>
      <c r="G658" t="s">
        <v>2763</v>
      </c>
      <c r="H658">
        <v>4.1369999999999996</v>
      </c>
      <c r="I658">
        <v>66.34</v>
      </c>
      <c r="J658">
        <v>118</v>
      </c>
    </row>
    <row r="659" spans="1:10" x14ac:dyDescent="0.35">
      <c r="A659" t="s">
        <v>2764</v>
      </c>
      <c r="B659">
        <v>389</v>
      </c>
      <c r="C659">
        <v>4424</v>
      </c>
      <c r="D659">
        <v>658</v>
      </c>
      <c r="E659" t="s">
        <v>328</v>
      </c>
      <c r="F659" t="s">
        <v>0</v>
      </c>
      <c r="G659" t="s">
        <v>1900</v>
      </c>
      <c r="H659">
        <v>5.8490000000000002</v>
      </c>
      <c r="I659">
        <v>69.42</v>
      </c>
      <c r="J659">
        <v>387</v>
      </c>
    </row>
    <row r="660" spans="1:10" x14ac:dyDescent="0.35">
      <c r="A660" t="s">
        <v>2765</v>
      </c>
      <c r="B660">
        <v>288</v>
      </c>
      <c r="C660">
        <v>4410</v>
      </c>
      <c r="D660">
        <v>659</v>
      </c>
      <c r="E660" t="s">
        <v>319</v>
      </c>
      <c r="F660" t="s">
        <v>0</v>
      </c>
      <c r="G660" t="s">
        <v>2235</v>
      </c>
      <c r="H660">
        <v>8.2349999999999994</v>
      </c>
      <c r="I660">
        <v>96.85</v>
      </c>
      <c r="J660">
        <v>118</v>
      </c>
    </row>
    <row r="661" spans="1:10" x14ac:dyDescent="0.35">
      <c r="A661" t="s">
        <v>2766</v>
      </c>
      <c r="B661">
        <v>659</v>
      </c>
      <c r="C661">
        <v>4406</v>
      </c>
      <c r="D661">
        <v>660</v>
      </c>
      <c r="E661" t="s">
        <v>328</v>
      </c>
      <c r="F661" t="s">
        <v>0</v>
      </c>
      <c r="G661" t="s">
        <v>2767</v>
      </c>
      <c r="H661">
        <v>4.3490000000000002</v>
      </c>
      <c r="I661">
        <v>56.9</v>
      </c>
      <c r="J661">
        <v>444</v>
      </c>
    </row>
    <row r="662" spans="1:10" x14ac:dyDescent="0.35">
      <c r="A662" t="s">
        <v>2768</v>
      </c>
      <c r="B662">
        <v>763</v>
      </c>
      <c r="C662">
        <v>4393</v>
      </c>
      <c r="D662">
        <v>661</v>
      </c>
      <c r="E662" t="s">
        <v>328</v>
      </c>
      <c r="F662" t="s">
        <v>0</v>
      </c>
      <c r="G662" t="s">
        <v>2769</v>
      </c>
      <c r="H662">
        <v>2.746</v>
      </c>
      <c r="I662">
        <v>41.64</v>
      </c>
      <c r="J662">
        <v>226</v>
      </c>
    </row>
    <row r="663" spans="1:10" x14ac:dyDescent="0.35">
      <c r="A663" t="s">
        <v>2770</v>
      </c>
      <c r="B663">
        <v>216</v>
      </c>
      <c r="C663">
        <v>4386</v>
      </c>
      <c r="D663">
        <v>662</v>
      </c>
      <c r="E663" t="s">
        <v>319</v>
      </c>
      <c r="F663" t="s">
        <v>0</v>
      </c>
      <c r="G663" t="s">
        <v>1789</v>
      </c>
      <c r="H663">
        <v>14.263999999999999</v>
      </c>
      <c r="I663">
        <v>94.43</v>
      </c>
      <c r="J663">
        <v>110</v>
      </c>
    </row>
    <row r="664" spans="1:10" x14ac:dyDescent="0.35">
      <c r="A664" t="s">
        <v>2771</v>
      </c>
      <c r="B664">
        <v>287</v>
      </c>
      <c r="C664">
        <v>4382</v>
      </c>
      <c r="D664">
        <v>663</v>
      </c>
      <c r="E664" t="s">
        <v>319</v>
      </c>
      <c r="F664" t="s">
        <v>0</v>
      </c>
      <c r="G664" t="s">
        <v>2772</v>
      </c>
      <c r="H664">
        <v>8.2379999999999995</v>
      </c>
      <c r="I664">
        <v>97.36</v>
      </c>
      <c r="J664">
        <v>123</v>
      </c>
    </row>
    <row r="665" spans="1:10" x14ac:dyDescent="0.35">
      <c r="A665" t="s">
        <v>2773</v>
      </c>
      <c r="B665">
        <v>467</v>
      </c>
      <c r="C665">
        <v>4370</v>
      </c>
      <c r="D665">
        <v>664</v>
      </c>
      <c r="E665" t="s">
        <v>328</v>
      </c>
      <c r="F665" t="s">
        <v>0</v>
      </c>
      <c r="G665" t="s">
        <v>2017</v>
      </c>
      <c r="H665">
        <v>5.0110000000000001</v>
      </c>
      <c r="I665">
        <v>65.239999999999995</v>
      </c>
      <c r="J665">
        <v>153</v>
      </c>
    </row>
    <row r="666" spans="1:10" x14ac:dyDescent="0.35">
      <c r="A666" t="s">
        <v>2774</v>
      </c>
      <c r="B666">
        <v>626</v>
      </c>
      <c r="C666">
        <v>4370</v>
      </c>
      <c r="D666">
        <v>664</v>
      </c>
      <c r="E666" t="s">
        <v>319</v>
      </c>
      <c r="F666" t="s">
        <v>0</v>
      </c>
      <c r="G666" t="s">
        <v>2775</v>
      </c>
      <c r="H666">
        <v>4.0599999999999996</v>
      </c>
      <c r="I666">
        <v>79.92</v>
      </c>
      <c r="J666">
        <v>209</v>
      </c>
    </row>
    <row r="667" spans="1:10" x14ac:dyDescent="0.35">
      <c r="A667" t="s">
        <v>2776</v>
      </c>
      <c r="B667">
        <v>636</v>
      </c>
      <c r="C667">
        <v>4364</v>
      </c>
      <c r="D667">
        <v>666</v>
      </c>
      <c r="E667" t="s">
        <v>328</v>
      </c>
      <c r="F667" t="s">
        <v>0</v>
      </c>
      <c r="G667" t="s">
        <v>2777</v>
      </c>
      <c r="H667">
        <v>3.0449999999999999</v>
      </c>
      <c r="I667">
        <v>56.9</v>
      </c>
      <c r="J667">
        <v>634</v>
      </c>
    </row>
    <row r="668" spans="1:10" x14ac:dyDescent="0.35">
      <c r="A668" t="s">
        <v>2778</v>
      </c>
      <c r="B668">
        <v>617</v>
      </c>
      <c r="C668">
        <v>4357</v>
      </c>
      <c r="D668">
        <v>667</v>
      </c>
      <c r="E668" t="s">
        <v>319</v>
      </c>
      <c r="F668" t="s">
        <v>0</v>
      </c>
      <c r="G668" t="s">
        <v>2779</v>
      </c>
      <c r="H668">
        <v>4.3840000000000003</v>
      </c>
      <c r="I668">
        <v>82.2</v>
      </c>
      <c r="J668">
        <v>560</v>
      </c>
    </row>
    <row r="669" spans="1:10" x14ac:dyDescent="0.35">
      <c r="A669" t="s">
        <v>2780</v>
      </c>
      <c r="B669">
        <v>64</v>
      </c>
      <c r="C669">
        <v>4345</v>
      </c>
      <c r="D669">
        <v>668</v>
      </c>
      <c r="E669" t="s">
        <v>319</v>
      </c>
      <c r="F669" t="s">
        <v>0</v>
      </c>
      <c r="G669" t="s">
        <v>2271</v>
      </c>
      <c r="H669">
        <v>35.338999999999999</v>
      </c>
      <c r="I669">
        <v>98.71</v>
      </c>
      <c r="J669">
        <v>20</v>
      </c>
    </row>
    <row r="670" spans="1:10" x14ac:dyDescent="0.35">
      <c r="A670" t="s">
        <v>2781</v>
      </c>
      <c r="B670">
        <v>330</v>
      </c>
      <c r="C670">
        <v>4319</v>
      </c>
      <c r="D670">
        <v>669</v>
      </c>
      <c r="E670" t="s">
        <v>319</v>
      </c>
      <c r="F670" t="s">
        <v>0</v>
      </c>
      <c r="G670" t="s">
        <v>2782</v>
      </c>
      <c r="H670">
        <v>6.91</v>
      </c>
      <c r="I670">
        <v>85.6</v>
      </c>
      <c r="J670">
        <v>135</v>
      </c>
    </row>
    <row r="671" spans="1:10" x14ac:dyDescent="0.35">
      <c r="A671" t="s">
        <v>2783</v>
      </c>
      <c r="B671">
        <v>863</v>
      </c>
      <c r="C671">
        <v>4315</v>
      </c>
      <c r="D671">
        <v>670</v>
      </c>
      <c r="E671" t="s">
        <v>328</v>
      </c>
      <c r="F671" t="s">
        <v>0</v>
      </c>
      <c r="G671" t="s">
        <v>2784</v>
      </c>
      <c r="H671">
        <v>2.6760000000000002</v>
      </c>
      <c r="I671">
        <v>73.53</v>
      </c>
      <c r="J671">
        <v>222</v>
      </c>
    </row>
    <row r="672" spans="1:10" x14ac:dyDescent="0.35">
      <c r="A672" t="s">
        <v>2785</v>
      </c>
      <c r="B672">
        <v>499</v>
      </c>
      <c r="C672">
        <v>4312</v>
      </c>
      <c r="D672">
        <v>671</v>
      </c>
      <c r="E672" t="s">
        <v>328</v>
      </c>
      <c r="F672" t="s">
        <v>0</v>
      </c>
      <c r="G672" t="s">
        <v>2786</v>
      </c>
      <c r="H672">
        <v>4.4000000000000004</v>
      </c>
      <c r="I672">
        <v>47.27</v>
      </c>
      <c r="J672">
        <v>215</v>
      </c>
    </row>
    <row r="673" spans="1:10" x14ac:dyDescent="0.35">
      <c r="A673" t="s">
        <v>2787</v>
      </c>
      <c r="B673">
        <v>522</v>
      </c>
      <c r="C673">
        <v>4307</v>
      </c>
      <c r="D673">
        <v>672</v>
      </c>
      <c r="E673" t="s">
        <v>319</v>
      </c>
      <c r="F673" t="s">
        <v>0</v>
      </c>
      <c r="G673" t="s">
        <v>2539</v>
      </c>
      <c r="H673">
        <v>5.77</v>
      </c>
      <c r="I673">
        <v>85.06</v>
      </c>
      <c r="J673">
        <v>408</v>
      </c>
    </row>
    <row r="674" spans="1:10" x14ac:dyDescent="0.35">
      <c r="A674" t="s">
        <v>2788</v>
      </c>
      <c r="B674">
        <v>560</v>
      </c>
      <c r="C674">
        <v>4292</v>
      </c>
      <c r="D674">
        <v>673</v>
      </c>
      <c r="E674" t="s">
        <v>328</v>
      </c>
      <c r="F674" t="s">
        <v>0</v>
      </c>
      <c r="G674" t="s">
        <v>2346</v>
      </c>
      <c r="H674">
        <v>4.298</v>
      </c>
      <c r="I674">
        <v>64.290000000000006</v>
      </c>
      <c r="J674">
        <v>138</v>
      </c>
    </row>
    <row r="675" spans="1:10" x14ac:dyDescent="0.35">
      <c r="A675" t="s">
        <v>2789</v>
      </c>
      <c r="B675">
        <v>2811</v>
      </c>
      <c r="C675">
        <v>4292</v>
      </c>
      <c r="D675">
        <v>673</v>
      </c>
      <c r="E675" t="s">
        <v>319</v>
      </c>
      <c r="F675" t="s">
        <v>0</v>
      </c>
      <c r="G675" t="s">
        <v>2790</v>
      </c>
      <c r="H675">
        <v>13.113</v>
      </c>
      <c r="I675">
        <v>96.52</v>
      </c>
      <c r="J675">
        <v>221</v>
      </c>
    </row>
    <row r="676" spans="1:10" x14ac:dyDescent="0.35">
      <c r="A676" t="s">
        <v>2791</v>
      </c>
      <c r="B676">
        <v>266</v>
      </c>
      <c r="C676">
        <v>4277</v>
      </c>
      <c r="D676">
        <v>675</v>
      </c>
      <c r="E676" t="s">
        <v>319</v>
      </c>
      <c r="F676" t="s">
        <v>0</v>
      </c>
      <c r="G676" t="s">
        <v>2792</v>
      </c>
      <c r="H676">
        <v>7.8620000000000001</v>
      </c>
      <c r="I676">
        <v>89.24</v>
      </c>
      <c r="J676">
        <v>43</v>
      </c>
    </row>
    <row r="677" spans="1:10" x14ac:dyDescent="0.35">
      <c r="A677" t="s">
        <v>2793</v>
      </c>
      <c r="B677">
        <v>509</v>
      </c>
      <c r="C677">
        <v>4276</v>
      </c>
      <c r="D677">
        <v>676</v>
      </c>
      <c r="E677" t="s">
        <v>319</v>
      </c>
      <c r="F677" t="s">
        <v>0</v>
      </c>
      <c r="G677" t="s">
        <v>1701</v>
      </c>
      <c r="H677">
        <v>4.0750000000000002</v>
      </c>
      <c r="I677">
        <v>63.59</v>
      </c>
      <c r="J677">
        <v>73</v>
      </c>
    </row>
    <row r="678" spans="1:10" x14ac:dyDescent="0.35">
      <c r="A678" t="s">
        <v>2794</v>
      </c>
      <c r="B678">
        <v>393</v>
      </c>
      <c r="C678">
        <v>4274</v>
      </c>
      <c r="D678">
        <v>677</v>
      </c>
      <c r="E678" t="s">
        <v>319</v>
      </c>
      <c r="F678" t="s">
        <v>0</v>
      </c>
      <c r="G678" t="s">
        <v>2795</v>
      </c>
      <c r="H678">
        <v>5.6870000000000003</v>
      </c>
      <c r="I678">
        <v>77.72</v>
      </c>
      <c r="J678">
        <v>116</v>
      </c>
    </row>
    <row r="679" spans="1:10" x14ac:dyDescent="0.35">
      <c r="A679" t="s">
        <v>2796</v>
      </c>
      <c r="B679">
        <v>323</v>
      </c>
      <c r="C679">
        <v>4274</v>
      </c>
      <c r="D679">
        <v>677</v>
      </c>
      <c r="E679" t="s">
        <v>319</v>
      </c>
      <c r="F679" t="s">
        <v>0</v>
      </c>
      <c r="G679" t="s">
        <v>2290</v>
      </c>
      <c r="H679">
        <v>7.4009999999999998</v>
      </c>
      <c r="I679">
        <v>81.78</v>
      </c>
      <c r="J679">
        <v>159</v>
      </c>
    </row>
    <row r="680" spans="1:10" x14ac:dyDescent="0.35">
      <c r="A680" t="s">
        <v>2797</v>
      </c>
      <c r="B680">
        <v>620</v>
      </c>
      <c r="C680">
        <v>4265</v>
      </c>
      <c r="D680">
        <v>679</v>
      </c>
      <c r="E680" t="s">
        <v>319</v>
      </c>
      <c r="F680" t="s">
        <v>0</v>
      </c>
      <c r="G680" t="s">
        <v>1969</v>
      </c>
      <c r="H680">
        <v>6.234</v>
      </c>
      <c r="I680">
        <v>86.11</v>
      </c>
      <c r="J680">
        <v>617</v>
      </c>
    </row>
    <row r="681" spans="1:10" x14ac:dyDescent="0.35">
      <c r="A681" t="s">
        <v>2798</v>
      </c>
      <c r="B681">
        <v>581</v>
      </c>
      <c r="C681">
        <v>4251</v>
      </c>
      <c r="D681">
        <v>680</v>
      </c>
      <c r="E681" t="s">
        <v>319</v>
      </c>
      <c r="F681" t="s">
        <v>0</v>
      </c>
      <c r="G681" t="s">
        <v>2799</v>
      </c>
      <c r="H681">
        <v>4.1479999999999997</v>
      </c>
      <c r="I681">
        <v>82.07</v>
      </c>
      <c r="J681">
        <v>62</v>
      </c>
    </row>
    <row r="682" spans="1:10" x14ac:dyDescent="0.35">
      <c r="A682" t="s">
        <v>2800</v>
      </c>
      <c r="B682">
        <v>536</v>
      </c>
      <c r="C682">
        <v>4250</v>
      </c>
      <c r="D682">
        <v>681</v>
      </c>
      <c r="E682" t="s">
        <v>319</v>
      </c>
      <c r="F682" t="s">
        <v>0</v>
      </c>
      <c r="G682" t="s">
        <v>2801</v>
      </c>
      <c r="H682">
        <v>3.9260000000000002</v>
      </c>
      <c r="I682">
        <v>77.06</v>
      </c>
      <c r="J682">
        <v>227</v>
      </c>
    </row>
    <row r="683" spans="1:10" x14ac:dyDescent="0.35">
      <c r="A683" t="s">
        <v>2802</v>
      </c>
      <c r="B683">
        <v>531</v>
      </c>
      <c r="C683">
        <v>4234</v>
      </c>
      <c r="D683">
        <v>682</v>
      </c>
      <c r="E683" t="s">
        <v>312</v>
      </c>
      <c r="F683" t="s">
        <v>0</v>
      </c>
      <c r="G683" t="s">
        <v>1886</v>
      </c>
      <c r="H683">
        <v>3.7149999999999999</v>
      </c>
      <c r="I683">
        <v>47.26</v>
      </c>
      <c r="J683">
        <v>87</v>
      </c>
    </row>
    <row r="684" spans="1:10" x14ac:dyDescent="0.35">
      <c r="A684" t="s">
        <v>2803</v>
      </c>
      <c r="B684">
        <v>562</v>
      </c>
      <c r="C684">
        <v>4233</v>
      </c>
      <c r="D684">
        <v>683</v>
      </c>
      <c r="E684" t="s">
        <v>328</v>
      </c>
      <c r="F684" t="s">
        <v>0</v>
      </c>
      <c r="G684" t="s">
        <v>2804</v>
      </c>
      <c r="H684">
        <v>3.6989999999999998</v>
      </c>
      <c r="I684">
        <v>53.12</v>
      </c>
      <c r="J684">
        <v>75</v>
      </c>
    </row>
    <row r="685" spans="1:10" x14ac:dyDescent="0.35">
      <c r="A685" t="s">
        <v>2805</v>
      </c>
      <c r="B685">
        <v>572</v>
      </c>
      <c r="C685">
        <v>4210</v>
      </c>
      <c r="D685">
        <v>684</v>
      </c>
      <c r="E685" t="s">
        <v>328</v>
      </c>
      <c r="F685" t="s">
        <v>0</v>
      </c>
      <c r="G685" t="s">
        <v>2718</v>
      </c>
      <c r="H685">
        <v>3.6850000000000001</v>
      </c>
      <c r="I685">
        <v>55.85</v>
      </c>
      <c r="J685">
        <v>171</v>
      </c>
    </row>
    <row r="686" spans="1:10" x14ac:dyDescent="0.35">
      <c r="A686" t="s">
        <v>2806</v>
      </c>
      <c r="B686">
        <v>541</v>
      </c>
      <c r="C686">
        <v>4208</v>
      </c>
      <c r="D686">
        <v>685</v>
      </c>
      <c r="E686" t="s">
        <v>328</v>
      </c>
      <c r="F686" t="s">
        <v>0</v>
      </c>
      <c r="G686" t="s">
        <v>2807</v>
      </c>
      <c r="H686">
        <v>4</v>
      </c>
      <c r="I686">
        <v>65.14</v>
      </c>
      <c r="J686">
        <v>42</v>
      </c>
    </row>
    <row r="687" spans="1:10" x14ac:dyDescent="0.35">
      <c r="A687" t="s">
        <v>2808</v>
      </c>
      <c r="B687">
        <v>390</v>
      </c>
      <c r="C687">
        <v>4189</v>
      </c>
      <c r="D687">
        <v>686</v>
      </c>
      <c r="E687" t="s">
        <v>328</v>
      </c>
      <c r="F687" t="s">
        <v>0</v>
      </c>
      <c r="G687" t="s">
        <v>2809</v>
      </c>
      <c r="H687">
        <v>4.8159999999999998</v>
      </c>
      <c r="I687">
        <v>72.260000000000005</v>
      </c>
      <c r="J687">
        <v>106</v>
      </c>
    </row>
    <row r="688" spans="1:10" x14ac:dyDescent="0.35">
      <c r="A688" t="s">
        <v>2810</v>
      </c>
      <c r="B688">
        <v>185</v>
      </c>
      <c r="C688">
        <v>4176</v>
      </c>
      <c r="D688">
        <v>687</v>
      </c>
      <c r="E688" t="s">
        <v>319</v>
      </c>
      <c r="F688" t="s">
        <v>0</v>
      </c>
      <c r="G688" t="s">
        <v>2811</v>
      </c>
      <c r="H688">
        <v>13.711</v>
      </c>
      <c r="I688">
        <v>97.49</v>
      </c>
      <c r="J688">
        <v>68</v>
      </c>
    </row>
    <row r="689" spans="1:10" x14ac:dyDescent="0.35">
      <c r="A689" t="s">
        <v>2812</v>
      </c>
      <c r="B689">
        <v>677</v>
      </c>
      <c r="C689">
        <v>4174</v>
      </c>
      <c r="D689">
        <v>688</v>
      </c>
      <c r="E689" t="s">
        <v>328</v>
      </c>
      <c r="F689" t="s">
        <v>0</v>
      </c>
      <c r="G689" t="s">
        <v>1759</v>
      </c>
      <c r="H689">
        <v>6.6139999999999999</v>
      </c>
      <c r="I689">
        <v>74.48</v>
      </c>
      <c r="J689">
        <v>243</v>
      </c>
    </row>
    <row r="690" spans="1:10" x14ac:dyDescent="0.35">
      <c r="A690" t="s">
        <v>2813</v>
      </c>
      <c r="B690">
        <v>496</v>
      </c>
      <c r="C690">
        <v>4169</v>
      </c>
      <c r="D690">
        <v>689</v>
      </c>
      <c r="E690" t="s">
        <v>319</v>
      </c>
      <c r="F690" t="s">
        <v>0</v>
      </c>
      <c r="G690" t="s">
        <v>2799</v>
      </c>
      <c r="H690">
        <v>4.4219999999999997</v>
      </c>
      <c r="I690">
        <v>86.41</v>
      </c>
      <c r="J690">
        <v>78</v>
      </c>
    </row>
    <row r="691" spans="1:10" x14ac:dyDescent="0.35">
      <c r="A691" t="s">
        <v>2814</v>
      </c>
      <c r="B691">
        <v>211</v>
      </c>
      <c r="C691">
        <v>4137</v>
      </c>
      <c r="D691">
        <v>690</v>
      </c>
      <c r="E691" t="s">
        <v>319</v>
      </c>
      <c r="F691" t="s">
        <v>0</v>
      </c>
      <c r="G691" t="s">
        <v>1798</v>
      </c>
      <c r="H691">
        <v>10.01</v>
      </c>
      <c r="I691">
        <v>84.45</v>
      </c>
      <c r="J691">
        <v>198</v>
      </c>
    </row>
    <row r="692" spans="1:10" x14ac:dyDescent="0.35">
      <c r="A692" t="s">
        <v>2815</v>
      </c>
      <c r="B692">
        <v>300</v>
      </c>
      <c r="C692">
        <v>4123</v>
      </c>
      <c r="D692">
        <v>691</v>
      </c>
      <c r="E692" t="s">
        <v>319</v>
      </c>
      <c r="F692" t="s">
        <v>0</v>
      </c>
      <c r="G692" t="s">
        <v>1813</v>
      </c>
      <c r="H692">
        <v>28.75</v>
      </c>
      <c r="I692">
        <v>98.21</v>
      </c>
      <c r="J692">
        <v>273</v>
      </c>
    </row>
    <row r="693" spans="1:10" x14ac:dyDescent="0.35">
      <c r="A693" t="s">
        <v>2816</v>
      </c>
      <c r="B693">
        <v>425</v>
      </c>
      <c r="C693">
        <v>4113</v>
      </c>
      <c r="D693">
        <v>692</v>
      </c>
      <c r="E693" t="s">
        <v>319</v>
      </c>
      <c r="F693" t="s">
        <v>0</v>
      </c>
      <c r="G693" t="s">
        <v>2817</v>
      </c>
      <c r="H693">
        <v>4.7300000000000004</v>
      </c>
      <c r="I693">
        <v>69.209999999999994</v>
      </c>
      <c r="J693">
        <v>157</v>
      </c>
    </row>
    <row r="694" spans="1:10" x14ac:dyDescent="0.35">
      <c r="A694" t="s">
        <v>2818</v>
      </c>
      <c r="B694">
        <v>397</v>
      </c>
      <c r="C694">
        <v>4112</v>
      </c>
      <c r="D694">
        <v>693</v>
      </c>
      <c r="E694" t="s">
        <v>319</v>
      </c>
      <c r="F694" t="s">
        <v>0</v>
      </c>
      <c r="G694" t="s">
        <v>2652</v>
      </c>
      <c r="H694">
        <v>4.9560000000000004</v>
      </c>
      <c r="I694">
        <v>83.36</v>
      </c>
      <c r="J694">
        <v>147</v>
      </c>
    </row>
    <row r="695" spans="1:10" x14ac:dyDescent="0.35">
      <c r="A695" t="s">
        <v>2819</v>
      </c>
      <c r="B695">
        <v>489</v>
      </c>
      <c r="C695">
        <v>4112</v>
      </c>
      <c r="D695">
        <v>693</v>
      </c>
      <c r="E695" t="s">
        <v>328</v>
      </c>
      <c r="F695" t="s">
        <v>0</v>
      </c>
      <c r="G695" t="s">
        <v>2820</v>
      </c>
      <c r="H695">
        <v>4.5819999999999999</v>
      </c>
      <c r="I695">
        <v>62.1</v>
      </c>
      <c r="J695">
        <v>346</v>
      </c>
    </row>
    <row r="696" spans="1:10" x14ac:dyDescent="0.35">
      <c r="A696" t="s">
        <v>2821</v>
      </c>
      <c r="B696">
        <v>520</v>
      </c>
      <c r="C696">
        <v>4109</v>
      </c>
      <c r="D696">
        <v>695</v>
      </c>
      <c r="E696" t="s">
        <v>312</v>
      </c>
      <c r="F696" t="s">
        <v>0</v>
      </c>
      <c r="G696" t="s">
        <v>1742</v>
      </c>
      <c r="H696">
        <v>3.51</v>
      </c>
      <c r="I696">
        <v>43.86</v>
      </c>
      <c r="J696">
        <v>185</v>
      </c>
    </row>
    <row r="697" spans="1:10" x14ac:dyDescent="0.35">
      <c r="A697" t="s">
        <v>2822</v>
      </c>
      <c r="B697">
        <v>1687</v>
      </c>
      <c r="C697">
        <v>4103</v>
      </c>
      <c r="D697">
        <v>696</v>
      </c>
      <c r="E697" t="s">
        <v>328</v>
      </c>
      <c r="F697" t="s">
        <v>0</v>
      </c>
      <c r="G697" t="s">
        <v>1781</v>
      </c>
      <c r="H697">
        <v>5.165</v>
      </c>
      <c r="I697">
        <v>62.9</v>
      </c>
      <c r="J697">
        <v>149</v>
      </c>
    </row>
    <row r="698" spans="1:10" x14ac:dyDescent="0.35">
      <c r="A698" t="s">
        <v>2823</v>
      </c>
      <c r="B698">
        <v>559</v>
      </c>
      <c r="C698">
        <v>4096</v>
      </c>
      <c r="D698">
        <v>697</v>
      </c>
      <c r="E698" t="s">
        <v>328</v>
      </c>
      <c r="F698" t="s">
        <v>0</v>
      </c>
      <c r="G698" t="s">
        <v>2824</v>
      </c>
      <c r="H698">
        <v>3.7519999999999998</v>
      </c>
      <c r="I698">
        <v>61.27</v>
      </c>
      <c r="J698">
        <v>45</v>
      </c>
    </row>
    <row r="699" spans="1:10" x14ac:dyDescent="0.35">
      <c r="A699" t="s">
        <v>2825</v>
      </c>
      <c r="B699">
        <v>240</v>
      </c>
      <c r="C699">
        <v>4091</v>
      </c>
      <c r="D699">
        <v>698</v>
      </c>
      <c r="E699" t="s">
        <v>319</v>
      </c>
      <c r="F699" t="s">
        <v>0</v>
      </c>
      <c r="G699" t="s">
        <v>1849</v>
      </c>
      <c r="H699">
        <v>8.9719999999999995</v>
      </c>
      <c r="I699">
        <v>89.85</v>
      </c>
      <c r="J699">
        <v>123</v>
      </c>
    </row>
    <row r="700" spans="1:10" x14ac:dyDescent="0.35">
      <c r="A700" t="s">
        <v>2826</v>
      </c>
      <c r="B700">
        <v>429</v>
      </c>
      <c r="C700">
        <v>4087</v>
      </c>
      <c r="D700">
        <v>699</v>
      </c>
      <c r="E700" t="s">
        <v>319</v>
      </c>
      <c r="F700" t="s">
        <v>0</v>
      </c>
      <c r="G700" t="s">
        <v>2827</v>
      </c>
      <c r="H700">
        <v>5.157</v>
      </c>
      <c r="I700">
        <v>84.1</v>
      </c>
      <c r="J700">
        <v>168</v>
      </c>
    </row>
    <row r="701" spans="1:10" x14ac:dyDescent="0.35">
      <c r="A701" t="s">
        <v>2828</v>
      </c>
      <c r="B701">
        <v>384</v>
      </c>
      <c r="C701">
        <v>4084</v>
      </c>
      <c r="D701">
        <v>700</v>
      </c>
      <c r="E701" t="s">
        <v>328</v>
      </c>
      <c r="F701" t="s">
        <v>0</v>
      </c>
      <c r="G701" t="s">
        <v>2661</v>
      </c>
      <c r="H701">
        <v>5.431</v>
      </c>
      <c r="I701">
        <v>75</v>
      </c>
      <c r="J701">
        <v>161</v>
      </c>
    </row>
    <row r="702" spans="1:10" x14ac:dyDescent="0.35">
      <c r="A702" t="s">
        <v>2829</v>
      </c>
      <c r="B702">
        <v>437</v>
      </c>
      <c r="C702">
        <v>4082</v>
      </c>
      <c r="D702">
        <v>701</v>
      </c>
      <c r="E702" t="s">
        <v>319</v>
      </c>
      <c r="F702" t="s">
        <v>0</v>
      </c>
      <c r="G702" t="s">
        <v>1759</v>
      </c>
      <c r="H702">
        <v>7.7220000000000004</v>
      </c>
      <c r="I702">
        <v>81.47</v>
      </c>
      <c r="J702">
        <v>192</v>
      </c>
    </row>
    <row r="703" spans="1:10" x14ac:dyDescent="0.35">
      <c r="A703" t="s">
        <v>2830</v>
      </c>
      <c r="B703">
        <v>1468</v>
      </c>
      <c r="C703">
        <v>4067</v>
      </c>
      <c r="D703">
        <v>702</v>
      </c>
      <c r="E703" t="s">
        <v>328</v>
      </c>
      <c r="F703" t="s">
        <v>0</v>
      </c>
      <c r="G703" t="s">
        <v>1907</v>
      </c>
      <c r="H703">
        <v>6.2480000000000002</v>
      </c>
      <c r="I703">
        <v>68.27</v>
      </c>
      <c r="J703">
        <v>227</v>
      </c>
    </row>
    <row r="704" spans="1:10" x14ac:dyDescent="0.35">
      <c r="A704" t="s">
        <v>2831</v>
      </c>
      <c r="B704">
        <v>509</v>
      </c>
      <c r="C704">
        <v>4067</v>
      </c>
      <c r="D704">
        <v>702</v>
      </c>
      <c r="E704" t="s">
        <v>319</v>
      </c>
      <c r="F704" t="s">
        <v>0</v>
      </c>
      <c r="G704" t="s">
        <v>1983</v>
      </c>
      <c r="H704">
        <v>4.0609999999999999</v>
      </c>
      <c r="I704">
        <v>89.71</v>
      </c>
      <c r="J704">
        <v>508</v>
      </c>
    </row>
    <row r="705" spans="1:10" x14ac:dyDescent="0.35">
      <c r="A705" t="s">
        <v>2832</v>
      </c>
      <c r="B705">
        <v>229</v>
      </c>
      <c r="C705">
        <v>4065</v>
      </c>
      <c r="D705">
        <v>704</v>
      </c>
      <c r="E705" t="s">
        <v>319</v>
      </c>
      <c r="F705" t="s">
        <v>0</v>
      </c>
      <c r="G705" t="s">
        <v>1705</v>
      </c>
      <c r="H705">
        <v>11.090999999999999</v>
      </c>
      <c r="I705">
        <v>88.52</v>
      </c>
      <c r="J705">
        <v>227</v>
      </c>
    </row>
    <row r="706" spans="1:10" x14ac:dyDescent="0.35">
      <c r="A706" t="s">
        <v>2833</v>
      </c>
      <c r="B706">
        <v>427</v>
      </c>
      <c r="C706">
        <v>4063</v>
      </c>
      <c r="D706">
        <v>705</v>
      </c>
      <c r="E706" t="s">
        <v>319</v>
      </c>
      <c r="F706" t="s">
        <v>0</v>
      </c>
      <c r="G706" t="s">
        <v>1993</v>
      </c>
      <c r="H706">
        <v>4.5919999999999996</v>
      </c>
      <c r="I706">
        <v>82.18</v>
      </c>
      <c r="J706">
        <v>88</v>
      </c>
    </row>
    <row r="707" spans="1:10" x14ac:dyDescent="0.35">
      <c r="A707" t="s">
        <v>2834</v>
      </c>
      <c r="B707">
        <v>268</v>
      </c>
      <c r="C707">
        <v>4062</v>
      </c>
      <c r="D707">
        <v>706</v>
      </c>
      <c r="E707" t="s">
        <v>319</v>
      </c>
      <c r="F707" t="s">
        <v>0</v>
      </c>
      <c r="G707" t="s">
        <v>2835</v>
      </c>
      <c r="H707">
        <v>7.6130000000000004</v>
      </c>
      <c r="I707">
        <v>77.44</v>
      </c>
      <c r="J707">
        <v>48</v>
      </c>
    </row>
    <row r="708" spans="1:10" x14ac:dyDescent="0.35">
      <c r="A708" t="s">
        <v>2836</v>
      </c>
      <c r="B708">
        <v>499</v>
      </c>
      <c r="C708">
        <v>4045</v>
      </c>
      <c r="D708">
        <v>707</v>
      </c>
      <c r="E708" t="s">
        <v>328</v>
      </c>
      <c r="F708" t="s">
        <v>0</v>
      </c>
      <c r="G708" t="s">
        <v>1759</v>
      </c>
      <c r="H708">
        <v>5.0990000000000002</v>
      </c>
      <c r="I708">
        <v>65.38</v>
      </c>
      <c r="J708">
        <v>198</v>
      </c>
    </row>
    <row r="709" spans="1:10" x14ac:dyDescent="0.35">
      <c r="A709" t="s">
        <v>2837</v>
      </c>
      <c r="B709">
        <v>461</v>
      </c>
      <c r="C709">
        <v>4011</v>
      </c>
      <c r="D709">
        <v>708</v>
      </c>
      <c r="E709" t="s">
        <v>319</v>
      </c>
      <c r="F709" t="s">
        <v>0</v>
      </c>
      <c r="G709" t="s">
        <v>2838</v>
      </c>
      <c r="H709">
        <v>4.5970000000000004</v>
      </c>
      <c r="I709">
        <v>81.03</v>
      </c>
      <c r="J709">
        <v>175</v>
      </c>
    </row>
    <row r="710" spans="1:10" x14ac:dyDescent="0.35">
      <c r="A710" t="s">
        <v>2839</v>
      </c>
      <c r="B710">
        <v>370</v>
      </c>
      <c r="C710">
        <v>3990</v>
      </c>
      <c r="D710">
        <v>709</v>
      </c>
      <c r="E710" t="s">
        <v>319</v>
      </c>
      <c r="F710" t="s">
        <v>0</v>
      </c>
      <c r="G710" t="s">
        <v>2840</v>
      </c>
      <c r="H710">
        <v>5.2279999999999998</v>
      </c>
      <c r="I710">
        <v>66.47</v>
      </c>
      <c r="J710">
        <v>163</v>
      </c>
    </row>
    <row r="711" spans="1:10" x14ac:dyDescent="0.35">
      <c r="A711" t="s">
        <v>2841</v>
      </c>
      <c r="B711">
        <v>429</v>
      </c>
      <c r="C711">
        <v>3989</v>
      </c>
      <c r="D711">
        <v>710</v>
      </c>
      <c r="E711" t="s">
        <v>311</v>
      </c>
      <c r="F711" t="s">
        <v>0</v>
      </c>
      <c r="G711" t="s">
        <v>2335</v>
      </c>
      <c r="I711" t="s">
        <v>311</v>
      </c>
      <c r="J711">
        <v>60</v>
      </c>
    </row>
    <row r="712" spans="1:10" x14ac:dyDescent="0.35">
      <c r="A712" t="s">
        <v>2842</v>
      </c>
      <c r="B712">
        <v>487</v>
      </c>
      <c r="C712">
        <v>3988</v>
      </c>
      <c r="D712">
        <v>711</v>
      </c>
      <c r="E712" t="s">
        <v>319</v>
      </c>
      <c r="F712" t="s">
        <v>0</v>
      </c>
      <c r="G712" t="s">
        <v>2163</v>
      </c>
      <c r="H712">
        <v>4.0039999999999996</v>
      </c>
      <c r="I712">
        <v>61.86</v>
      </c>
      <c r="J712">
        <v>75</v>
      </c>
    </row>
    <row r="713" spans="1:10" x14ac:dyDescent="0.35">
      <c r="A713" t="s">
        <v>2843</v>
      </c>
      <c r="B713">
        <v>414</v>
      </c>
      <c r="C713">
        <v>3984</v>
      </c>
      <c r="D713">
        <v>712</v>
      </c>
      <c r="E713" t="s">
        <v>319</v>
      </c>
      <c r="F713" t="s">
        <v>0</v>
      </c>
      <c r="G713" t="s">
        <v>2844</v>
      </c>
      <c r="H713">
        <v>4.4619999999999997</v>
      </c>
      <c r="I713">
        <v>91.39</v>
      </c>
      <c r="J713">
        <v>65</v>
      </c>
    </row>
    <row r="714" spans="1:10" x14ac:dyDescent="0.35">
      <c r="A714" t="s">
        <v>2845</v>
      </c>
      <c r="B714">
        <v>549</v>
      </c>
      <c r="C714">
        <v>3970</v>
      </c>
      <c r="D714">
        <v>713</v>
      </c>
      <c r="E714" t="s">
        <v>319</v>
      </c>
      <c r="F714" t="s">
        <v>0</v>
      </c>
      <c r="G714" t="s">
        <v>2729</v>
      </c>
      <c r="H714">
        <v>3.7519999999999998</v>
      </c>
      <c r="I714">
        <v>79.11</v>
      </c>
      <c r="J714">
        <v>12</v>
      </c>
    </row>
    <row r="715" spans="1:10" x14ac:dyDescent="0.35">
      <c r="A715" t="s">
        <v>2846</v>
      </c>
      <c r="B715">
        <v>307</v>
      </c>
      <c r="C715">
        <v>3969</v>
      </c>
      <c r="D715">
        <v>714</v>
      </c>
      <c r="E715" t="s">
        <v>319</v>
      </c>
      <c r="F715" t="s">
        <v>0</v>
      </c>
      <c r="G715" t="s">
        <v>2847</v>
      </c>
      <c r="H715">
        <v>6.8789999999999996</v>
      </c>
      <c r="I715">
        <v>96.03</v>
      </c>
      <c r="J715">
        <v>75</v>
      </c>
    </row>
    <row r="716" spans="1:10" x14ac:dyDescent="0.35">
      <c r="A716" t="s">
        <v>2848</v>
      </c>
      <c r="B716">
        <v>379</v>
      </c>
      <c r="C716">
        <v>3963</v>
      </c>
      <c r="D716">
        <v>715</v>
      </c>
      <c r="E716" t="s">
        <v>319</v>
      </c>
      <c r="F716" t="s">
        <v>0</v>
      </c>
      <c r="G716" t="s">
        <v>2178</v>
      </c>
      <c r="H716">
        <v>4.8730000000000002</v>
      </c>
      <c r="I716">
        <v>85.87</v>
      </c>
      <c r="J716">
        <v>83</v>
      </c>
    </row>
    <row r="717" spans="1:10" x14ac:dyDescent="0.35">
      <c r="A717" t="s">
        <v>2849</v>
      </c>
      <c r="B717">
        <v>324</v>
      </c>
      <c r="C717">
        <v>3940</v>
      </c>
      <c r="D717">
        <v>716</v>
      </c>
      <c r="E717" t="s">
        <v>319</v>
      </c>
      <c r="F717" t="s">
        <v>0</v>
      </c>
      <c r="G717" t="s">
        <v>2850</v>
      </c>
      <c r="H717">
        <v>6.3</v>
      </c>
      <c r="I717">
        <v>76.95</v>
      </c>
      <c r="J717">
        <v>68</v>
      </c>
    </row>
    <row r="718" spans="1:10" x14ac:dyDescent="0.35">
      <c r="A718" t="s">
        <v>2851</v>
      </c>
      <c r="B718">
        <v>384</v>
      </c>
      <c r="C718">
        <v>3936</v>
      </c>
      <c r="D718">
        <v>717</v>
      </c>
      <c r="E718" t="s">
        <v>328</v>
      </c>
      <c r="F718" t="s">
        <v>0</v>
      </c>
      <c r="G718" t="s">
        <v>2840</v>
      </c>
      <c r="H718">
        <v>5.0110000000000001</v>
      </c>
      <c r="I718">
        <v>57.66</v>
      </c>
      <c r="J718">
        <v>362</v>
      </c>
    </row>
    <row r="719" spans="1:10" x14ac:dyDescent="0.35">
      <c r="A719" t="s">
        <v>2852</v>
      </c>
      <c r="B719">
        <v>639</v>
      </c>
      <c r="C719">
        <v>3926</v>
      </c>
      <c r="D719">
        <v>718</v>
      </c>
      <c r="E719" t="s">
        <v>319</v>
      </c>
      <c r="F719" t="s">
        <v>0</v>
      </c>
      <c r="G719" t="s">
        <v>2853</v>
      </c>
      <c r="H719">
        <v>3.4670000000000001</v>
      </c>
      <c r="I719">
        <v>66.86</v>
      </c>
      <c r="J719">
        <v>246</v>
      </c>
    </row>
    <row r="720" spans="1:10" x14ac:dyDescent="0.35">
      <c r="A720" t="s">
        <v>2854</v>
      </c>
      <c r="B720">
        <v>443</v>
      </c>
      <c r="C720">
        <v>3906</v>
      </c>
      <c r="D720">
        <v>719</v>
      </c>
      <c r="E720" t="s">
        <v>328</v>
      </c>
      <c r="F720" t="s">
        <v>0</v>
      </c>
      <c r="G720" t="s">
        <v>2855</v>
      </c>
      <c r="H720">
        <v>4.2969999999999997</v>
      </c>
      <c r="I720">
        <v>54.71</v>
      </c>
      <c r="J720">
        <v>119</v>
      </c>
    </row>
    <row r="721" spans="1:10" x14ac:dyDescent="0.35">
      <c r="A721" t="s">
        <v>2856</v>
      </c>
      <c r="B721">
        <v>374</v>
      </c>
      <c r="C721">
        <v>3900</v>
      </c>
      <c r="D721">
        <v>720</v>
      </c>
      <c r="E721" t="s">
        <v>319</v>
      </c>
      <c r="F721" t="s">
        <v>0</v>
      </c>
      <c r="G721" t="s">
        <v>1969</v>
      </c>
      <c r="H721">
        <v>5.952</v>
      </c>
      <c r="I721">
        <v>82.78</v>
      </c>
      <c r="J721">
        <v>73</v>
      </c>
    </row>
    <row r="722" spans="1:10" x14ac:dyDescent="0.35">
      <c r="A722" t="s">
        <v>2857</v>
      </c>
      <c r="B722">
        <v>378</v>
      </c>
      <c r="C722">
        <v>3900</v>
      </c>
      <c r="D722">
        <v>720</v>
      </c>
      <c r="E722" t="s">
        <v>319</v>
      </c>
      <c r="F722" t="s">
        <v>0</v>
      </c>
      <c r="G722" t="s">
        <v>1830</v>
      </c>
      <c r="H722">
        <v>4.5419999999999998</v>
      </c>
      <c r="I722">
        <v>83.95</v>
      </c>
      <c r="J722">
        <v>116</v>
      </c>
    </row>
    <row r="723" spans="1:10" x14ac:dyDescent="0.35">
      <c r="A723" t="s">
        <v>2858</v>
      </c>
      <c r="B723">
        <v>523</v>
      </c>
      <c r="C723">
        <v>3897</v>
      </c>
      <c r="D723">
        <v>722</v>
      </c>
      <c r="E723" t="s">
        <v>319</v>
      </c>
      <c r="F723" t="s">
        <v>0</v>
      </c>
      <c r="G723" t="s">
        <v>2859</v>
      </c>
      <c r="H723">
        <v>4.2969999999999997</v>
      </c>
      <c r="I723">
        <v>72.349999999999994</v>
      </c>
      <c r="J723">
        <v>81</v>
      </c>
    </row>
    <row r="724" spans="1:10" x14ac:dyDescent="0.35">
      <c r="A724" t="s">
        <v>2860</v>
      </c>
      <c r="B724">
        <v>546</v>
      </c>
      <c r="C724">
        <v>3896</v>
      </c>
      <c r="D724">
        <v>723</v>
      </c>
      <c r="E724" t="s">
        <v>328</v>
      </c>
      <c r="F724" t="s">
        <v>0</v>
      </c>
      <c r="G724" t="s">
        <v>2861</v>
      </c>
      <c r="H724">
        <v>3.37</v>
      </c>
      <c r="I724">
        <v>66.78</v>
      </c>
      <c r="J724">
        <v>102</v>
      </c>
    </row>
    <row r="725" spans="1:10" x14ac:dyDescent="0.35">
      <c r="A725" t="s">
        <v>2862</v>
      </c>
      <c r="B725">
        <v>170</v>
      </c>
      <c r="C725">
        <v>3893</v>
      </c>
      <c r="D725">
        <v>724</v>
      </c>
      <c r="E725" t="s">
        <v>319</v>
      </c>
      <c r="F725" t="s">
        <v>0</v>
      </c>
      <c r="G725" t="s">
        <v>2863</v>
      </c>
      <c r="H725">
        <v>11.414</v>
      </c>
      <c r="I725">
        <v>91.86</v>
      </c>
      <c r="J725">
        <v>71</v>
      </c>
    </row>
    <row r="726" spans="1:10" x14ac:dyDescent="0.35">
      <c r="A726" t="s">
        <v>2864</v>
      </c>
      <c r="B726">
        <v>276</v>
      </c>
      <c r="C726">
        <v>3874</v>
      </c>
      <c r="D726">
        <v>725</v>
      </c>
      <c r="E726" t="s">
        <v>319</v>
      </c>
      <c r="F726" t="s">
        <v>0</v>
      </c>
      <c r="G726" t="s">
        <v>2865</v>
      </c>
      <c r="H726">
        <v>7.0110000000000001</v>
      </c>
      <c r="I726">
        <v>77.67</v>
      </c>
      <c r="J726">
        <v>95</v>
      </c>
    </row>
    <row r="727" spans="1:10" x14ac:dyDescent="0.35">
      <c r="A727" t="s">
        <v>2866</v>
      </c>
      <c r="B727">
        <v>7879</v>
      </c>
      <c r="C727">
        <v>3873</v>
      </c>
      <c r="D727">
        <v>726</v>
      </c>
      <c r="E727" t="s">
        <v>319</v>
      </c>
      <c r="F727" t="s">
        <v>0</v>
      </c>
      <c r="G727" t="s">
        <v>2867</v>
      </c>
      <c r="H727">
        <v>5.101</v>
      </c>
      <c r="I727">
        <v>86.99</v>
      </c>
      <c r="J727">
        <v>1931</v>
      </c>
    </row>
    <row r="728" spans="1:10" x14ac:dyDescent="0.35">
      <c r="A728" t="s">
        <v>2868</v>
      </c>
      <c r="B728">
        <v>601</v>
      </c>
      <c r="C728">
        <v>3873</v>
      </c>
      <c r="D728">
        <v>726</v>
      </c>
      <c r="E728" t="s">
        <v>312</v>
      </c>
      <c r="F728" t="s">
        <v>0</v>
      </c>
      <c r="G728" t="s">
        <v>2869</v>
      </c>
      <c r="H728">
        <v>3.1909999999999998</v>
      </c>
      <c r="I728">
        <v>41.75</v>
      </c>
      <c r="J728">
        <v>123</v>
      </c>
    </row>
    <row r="729" spans="1:10" x14ac:dyDescent="0.35">
      <c r="A729" t="s">
        <v>2870</v>
      </c>
      <c r="B729">
        <v>491</v>
      </c>
      <c r="C729">
        <v>3867</v>
      </c>
      <c r="D729">
        <v>728</v>
      </c>
      <c r="E729" t="s">
        <v>328</v>
      </c>
      <c r="F729" t="s">
        <v>0</v>
      </c>
      <c r="G729" t="s">
        <v>2178</v>
      </c>
      <c r="H729">
        <v>4.0439999999999996</v>
      </c>
      <c r="I729">
        <v>73.55</v>
      </c>
      <c r="J729">
        <v>172</v>
      </c>
    </row>
    <row r="730" spans="1:10" x14ac:dyDescent="0.35">
      <c r="A730" t="s">
        <v>2871</v>
      </c>
      <c r="B730">
        <v>445</v>
      </c>
      <c r="C730">
        <v>3863</v>
      </c>
      <c r="D730">
        <v>729</v>
      </c>
      <c r="E730" t="s">
        <v>319</v>
      </c>
      <c r="F730" t="s">
        <v>0</v>
      </c>
      <c r="G730" t="s">
        <v>1771</v>
      </c>
      <c r="H730">
        <v>4.5599999999999996</v>
      </c>
      <c r="I730">
        <v>70.45</v>
      </c>
      <c r="J730">
        <v>58</v>
      </c>
    </row>
    <row r="731" spans="1:10" x14ac:dyDescent="0.35">
      <c r="A731" t="s">
        <v>2872</v>
      </c>
      <c r="B731">
        <v>331</v>
      </c>
      <c r="C731">
        <v>3849</v>
      </c>
      <c r="D731">
        <v>730</v>
      </c>
      <c r="E731" t="s">
        <v>319</v>
      </c>
      <c r="F731" t="s">
        <v>0</v>
      </c>
      <c r="G731" t="s">
        <v>2873</v>
      </c>
      <c r="H731">
        <v>5.76</v>
      </c>
      <c r="I731">
        <v>75.459999999999994</v>
      </c>
      <c r="J731">
        <v>72</v>
      </c>
    </row>
    <row r="732" spans="1:10" x14ac:dyDescent="0.35">
      <c r="A732" t="s">
        <v>2874</v>
      </c>
      <c r="B732">
        <v>687</v>
      </c>
      <c r="C732">
        <v>3819</v>
      </c>
      <c r="D732">
        <v>731</v>
      </c>
      <c r="E732" t="s">
        <v>328</v>
      </c>
      <c r="F732" t="s">
        <v>0</v>
      </c>
      <c r="G732" t="s">
        <v>2875</v>
      </c>
      <c r="H732">
        <v>2.7450000000000001</v>
      </c>
      <c r="I732">
        <v>43.63</v>
      </c>
      <c r="J732">
        <v>119</v>
      </c>
    </row>
    <row r="733" spans="1:10" x14ac:dyDescent="0.35">
      <c r="A733" t="s">
        <v>2876</v>
      </c>
      <c r="B733">
        <v>338</v>
      </c>
      <c r="C733">
        <v>3800</v>
      </c>
      <c r="D733">
        <v>732</v>
      </c>
      <c r="E733" t="s">
        <v>319</v>
      </c>
      <c r="F733" t="s">
        <v>0</v>
      </c>
      <c r="G733" t="s">
        <v>2235</v>
      </c>
      <c r="H733">
        <v>6.1429999999999998</v>
      </c>
      <c r="I733">
        <v>91.44</v>
      </c>
      <c r="J733">
        <v>87</v>
      </c>
    </row>
    <row r="734" spans="1:10" x14ac:dyDescent="0.35">
      <c r="A734" t="s">
        <v>2877</v>
      </c>
      <c r="B734">
        <v>185</v>
      </c>
      <c r="C734">
        <v>3778</v>
      </c>
      <c r="D734">
        <v>733</v>
      </c>
      <c r="E734" t="s">
        <v>319</v>
      </c>
      <c r="F734" t="s">
        <v>0</v>
      </c>
      <c r="G734" t="s">
        <v>2878</v>
      </c>
      <c r="H734">
        <v>10.170999999999999</v>
      </c>
      <c r="I734">
        <v>89.96</v>
      </c>
      <c r="J734">
        <v>116</v>
      </c>
    </row>
    <row r="735" spans="1:10" x14ac:dyDescent="0.35">
      <c r="A735" t="s">
        <v>2879</v>
      </c>
      <c r="B735">
        <v>424</v>
      </c>
      <c r="C735">
        <v>3767</v>
      </c>
      <c r="D735">
        <v>734</v>
      </c>
      <c r="E735" t="s">
        <v>328</v>
      </c>
      <c r="F735" t="s">
        <v>0</v>
      </c>
      <c r="G735" t="s">
        <v>2031</v>
      </c>
      <c r="H735">
        <v>4.0570000000000004</v>
      </c>
      <c r="I735">
        <v>65.709999999999994</v>
      </c>
      <c r="J735">
        <v>87</v>
      </c>
    </row>
    <row r="736" spans="1:10" x14ac:dyDescent="0.35">
      <c r="A736" t="s">
        <v>2880</v>
      </c>
      <c r="B736">
        <v>222</v>
      </c>
      <c r="C736">
        <v>3760</v>
      </c>
      <c r="D736">
        <v>735</v>
      </c>
      <c r="E736" t="s">
        <v>319</v>
      </c>
      <c r="F736" t="s">
        <v>0</v>
      </c>
      <c r="G736" t="s">
        <v>2881</v>
      </c>
      <c r="H736">
        <v>9.4979999999999993</v>
      </c>
      <c r="I736">
        <v>90.74</v>
      </c>
      <c r="J736">
        <v>50</v>
      </c>
    </row>
    <row r="737" spans="1:10" x14ac:dyDescent="0.35">
      <c r="A737" t="s">
        <v>2882</v>
      </c>
      <c r="B737">
        <v>539</v>
      </c>
      <c r="C737">
        <v>3759</v>
      </c>
      <c r="D737">
        <v>736</v>
      </c>
      <c r="E737" t="s">
        <v>328</v>
      </c>
      <c r="F737" t="s">
        <v>0</v>
      </c>
      <c r="G737" t="s">
        <v>2883</v>
      </c>
      <c r="H737">
        <v>3.512</v>
      </c>
      <c r="I737">
        <v>61.56</v>
      </c>
      <c r="J737">
        <v>182</v>
      </c>
    </row>
    <row r="738" spans="1:10" x14ac:dyDescent="0.35">
      <c r="A738" t="s">
        <v>2884</v>
      </c>
      <c r="B738">
        <v>459</v>
      </c>
      <c r="C738">
        <v>3755</v>
      </c>
      <c r="D738">
        <v>737</v>
      </c>
      <c r="E738" t="s">
        <v>328</v>
      </c>
      <c r="F738" t="s">
        <v>0</v>
      </c>
      <c r="G738" t="s">
        <v>2885</v>
      </c>
      <c r="H738">
        <v>4.6660000000000004</v>
      </c>
      <c r="I738">
        <v>60.38</v>
      </c>
      <c r="J738">
        <v>107</v>
      </c>
    </row>
    <row r="739" spans="1:10" x14ac:dyDescent="0.35">
      <c r="A739" t="s">
        <v>2886</v>
      </c>
      <c r="B739">
        <v>551</v>
      </c>
      <c r="C739">
        <v>3750</v>
      </c>
      <c r="D739">
        <v>738</v>
      </c>
      <c r="E739" t="s">
        <v>319</v>
      </c>
      <c r="F739" t="s">
        <v>0</v>
      </c>
      <c r="G739" t="s">
        <v>2887</v>
      </c>
      <c r="H739">
        <v>3.25</v>
      </c>
      <c r="I739">
        <v>71.92</v>
      </c>
      <c r="J739">
        <v>55</v>
      </c>
    </row>
    <row r="740" spans="1:10" x14ac:dyDescent="0.35">
      <c r="A740" t="s">
        <v>2888</v>
      </c>
      <c r="B740">
        <v>250</v>
      </c>
      <c r="C740">
        <v>3746</v>
      </c>
      <c r="D740">
        <v>739</v>
      </c>
      <c r="E740" t="s">
        <v>319</v>
      </c>
      <c r="F740" t="s">
        <v>0</v>
      </c>
      <c r="G740" t="s">
        <v>2889</v>
      </c>
      <c r="H740">
        <v>7.6079999999999997</v>
      </c>
      <c r="I740">
        <v>78.97</v>
      </c>
      <c r="J740">
        <v>67</v>
      </c>
    </row>
    <row r="741" spans="1:10" x14ac:dyDescent="0.35">
      <c r="A741" t="s">
        <v>2890</v>
      </c>
      <c r="B741">
        <v>1241</v>
      </c>
      <c r="C741">
        <v>3742</v>
      </c>
      <c r="D741">
        <v>740</v>
      </c>
      <c r="E741" t="s">
        <v>334</v>
      </c>
      <c r="F741" t="s">
        <v>0</v>
      </c>
      <c r="G741" t="s">
        <v>2891</v>
      </c>
      <c r="H741">
        <v>1.607</v>
      </c>
      <c r="I741">
        <v>18.55</v>
      </c>
      <c r="J741">
        <v>128</v>
      </c>
    </row>
    <row r="742" spans="1:10" x14ac:dyDescent="0.35">
      <c r="A742" t="s">
        <v>2892</v>
      </c>
      <c r="B742">
        <v>387</v>
      </c>
      <c r="C742">
        <v>3741</v>
      </c>
      <c r="D742">
        <v>741</v>
      </c>
      <c r="E742" t="s">
        <v>319</v>
      </c>
      <c r="F742" t="s">
        <v>0</v>
      </c>
      <c r="G742" t="s">
        <v>2893</v>
      </c>
      <c r="H742">
        <v>4.9660000000000002</v>
      </c>
      <c r="I742">
        <v>78.41</v>
      </c>
      <c r="J742">
        <v>42</v>
      </c>
    </row>
    <row r="743" spans="1:10" x14ac:dyDescent="0.35">
      <c r="A743" t="s">
        <v>2894</v>
      </c>
      <c r="B743">
        <v>543</v>
      </c>
      <c r="C743">
        <v>3739</v>
      </c>
      <c r="D743">
        <v>742</v>
      </c>
      <c r="E743" t="s">
        <v>328</v>
      </c>
      <c r="F743" t="s">
        <v>0</v>
      </c>
      <c r="G743" t="s">
        <v>1699</v>
      </c>
      <c r="H743">
        <v>3.871</v>
      </c>
      <c r="I743">
        <v>64.83</v>
      </c>
      <c r="J743">
        <v>543</v>
      </c>
    </row>
    <row r="744" spans="1:10" x14ac:dyDescent="0.35">
      <c r="A744" t="s">
        <v>2895</v>
      </c>
      <c r="B744">
        <v>695</v>
      </c>
      <c r="C744">
        <v>3731</v>
      </c>
      <c r="D744">
        <v>743</v>
      </c>
      <c r="E744" t="s">
        <v>319</v>
      </c>
      <c r="F744" t="s">
        <v>0</v>
      </c>
      <c r="G744" t="s">
        <v>2167</v>
      </c>
      <c r="H744">
        <v>3.7090000000000001</v>
      </c>
      <c r="I744">
        <v>77.010000000000005</v>
      </c>
      <c r="J744">
        <v>105</v>
      </c>
    </row>
    <row r="745" spans="1:10" x14ac:dyDescent="0.35">
      <c r="A745" t="s">
        <v>2896</v>
      </c>
      <c r="B745">
        <v>482</v>
      </c>
      <c r="C745">
        <v>3730</v>
      </c>
      <c r="D745">
        <v>744</v>
      </c>
      <c r="E745" t="s">
        <v>328</v>
      </c>
      <c r="F745" t="s">
        <v>0</v>
      </c>
      <c r="G745" t="s">
        <v>2109</v>
      </c>
      <c r="H745">
        <v>3.66</v>
      </c>
      <c r="I745">
        <v>63.79</v>
      </c>
      <c r="J745">
        <v>143</v>
      </c>
    </row>
    <row r="746" spans="1:10" x14ac:dyDescent="0.35">
      <c r="A746" t="s">
        <v>2897</v>
      </c>
      <c r="B746">
        <v>201</v>
      </c>
      <c r="C746">
        <v>3728</v>
      </c>
      <c r="D746">
        <v>745</v>
      </c>
      <c r="E746" t="s">
        <v>319</v>
      </c>
      <c r="F746" t="s">
        <v>0</v>
      </c>
      <c r="G746" t="s">
        <v>2898</v>
      </c>
      <c r="H746">
        <v>10.327999999999999</v>
      </c>
      <c r="I746">
        <v>95.11</v>
      </c>
      <c r="J746">
        <v>35</v>
      </c>
    </row>
    <row r="747" spans="1:10" x14ac:dyDescent="0.35">
      <c r="A747" t="s">
        <v>2899</v>
      </c>
      <c r="B747">
        <v>1145</v>
      </c>
      <c r="C747">
        <v>3706</v>
      </c>
      <c r="D747">
        <v>746</v>
      </c>
      <c r="E747" t="s">
        <v>334</v>
      </c>
      <c r="F747" t="s">
        <v>0</v>
      </c>
      <c r="G747" t="s">
        <v>2900</v>
      </c>
      <c r="H747">
        <v>1.6259999999999999</v>
      </c>
      <c r="I747">
        <v>19.3</v>
      </c>
      <c r="J747">
        <v>130</v>
      </c>
    </row>
    <row r="748" spans="1:10" x14ac:dyDescent="0.35">
      <c r="A748" t="s">
        <v>2901</v>
      </c>
      <c r="B748">
        <v>530</v>
      </c>
      <c r="C748">
        <v>3692</v>
      </c>
      <c r="D748">
        <v>747</v>
      </c>
      <c r="E748" t="s">
        <v>328</v>
      </c>
      <c r="F748" t="s">
        <v>0</v>
      </c>
      <c r="G748" t="s">
        <v>2902</v>
      </c>
      <c r="H748">
        <v>3.3780000000000001</v>
      </c>
      <c r="I748">
        <v>56.23</v>
      </c>
      <c r="J748">
        <v>56</v>
      </c>
    </row>
    <row r="749" spans="1:10" x14ac:dyDescent="0.35">
      <c r="A749" t="s">
        <v>2903</v>
      </c>
      <c r="B749">
        <v>481</v>
      </c>
      <c r="C749">
        <v>3678</v>
      </c>
      <c r="D749">
        <v>748</v>
      </c>
      <c r="E749" t="s">
        <v>328</v>
      </c>
      <c r="F749" t="s">
        <v>0</v>
      </c>
      <c r="G749" t="s">
        <v>1849</v>
      </c>
      <c r="H749">
        <v>4.0190000000000001</v>
      </c>
      <c r="I749">
        <v>55.35</v>
      </c>
      <c r="J749">
        <v>453</v>
      </c>
    </row>
    <row r="750" spans="1:10" x14ac:dyDescent="0.35">
      <c r="A750" t="s">
        <v>2904</v>
      </c>
      <c r="B750">
        <v>496</v>
      </c>
      <c r="C750">
        <v>3677</v>
      </c>
      <c r="D750">
        <v>749</v>
      </c>
      <c r="E750" t="s">
        <v>319</v>
      </c>
      <c r="F750" t="s">
        <v>0</v>
      </c>
      <c r="G750" t="s">
        <v>2333</v>
      </c>
      <c r="H750">
        <v>4.5670000000000002</v>
      </c>
      <c r="I750">
        <v>81.58</v>
      </c>
      <c r="J750">
        <v>177</v>
      </c>
    </row>
    <row r="751" spans="1:10" x14ac:dyDescent="0.35">
      <c r="A751" t="s">
        <v>2905</v>
      </c>
      <c r="B751">
        <v>570</v>
      </c>
      <c r="C751">
        <v>3674</v>
      </c>
      <c r="D751">
        <v>750</v>
      </c>
      <c r="E751" t="s">
        <v>312</v>
      </c>
      <c r="F751" t="s">
        <v>0</v>
      </c>
      <c r="G751" t="s">
        <v>2906</v>
      </c>
      <c r="H751">
        <v>3.2040000000000002</v>
      </c>
      <c r="I751">
        <v>39.78</v>
      </c>
      <c r="J751">
        <v>62</v>
      </c>
    </row>
    <row r="752" spans="1:10" x14ac:dyDescent="0.35">
      <c r="A752" t="s">
        <v>2907</v>
      </c>
      <c r="B752">
        <v>652</v>
      </c>
      <c r="C752">
        <v>3660</v>
      </c>
      <c r="D752">
        <v>751</v>
      </c>
      <c r="E752" t="s">
        <v>312</v>
      </c>
      <c r="F752" t="s">
        <v>0</v>
      </c>
      <c r="G752" t="s">
        <v>1740</v>
      </c>
      <c r="H752">
        <v>2.552</v>
      </c>
      <c r="I752">
        <v>38.409999999999997</v>
      </c>
      <c r="J752">
        <v>70</v>
      </c>
    </row>
    <row r="753" spans="1:10" x14ac:dyDescent="0.35">
      <c r="A753" t="s">
        <v>2908</v>
      </c>
      <c r="B753">
        <v>936</v>
      </c>
      <c r="C753">
        <v>3658</v>
      </c>
      <c r="D753">
        <v>752</v>
      </c>
      <c r="E753" t="s">
        <v>312</v>
      </c>
      <c r="F753" t="s">
        <v>0</v>
      </c>
      <c r="G753" t="s">
        <v>2909</v>
      </c>
      <c r="H753">
        <v>1.83</v>
      </c>
      <c r="I753">
        <v>31.17</v>
      </c>
      <c r="J753">
        <v>129</v>
      </c>
    </row>
    <row r="754" spans="1:10" x14ac:dyDescent="0.35">
      <c r="A754" t="s">
        <v>2910</v>
      </c>
      <c r="B754">
        <v>240</v>
      </c>
      <c r="C754">
        <v>3654</v>
      </c>
      <c r="D754">
        <v>753</v>
      </c>
      <c r="E754" t="s">
        <v>319</v>
      </c>
      <c r="F754" t="s">
        <v>0</v>
      </c>
      <c r="G754" t="s">
        <v>2448</v>
      </c>
      <c r="H754">
        <v>7.1550000000000002</v>
      </c>
      <c r="I754">
        <v>94.02</v>
      </c>
      <c r="J754">
        <v>75</v>
      </c>
    </row>
    <row r="755" spans="1:10" x14ac:dyDescent="0.35">
      <c r="A755" t="s">
        <v>2911</v>
      </c>
      <c r="B755">
        <v>473</v>
      </c>
      <c r="C755">
        <v>3653</v>
      </c>
      <c r="D755">
        <v>754</v>
      </c>
      <c r="E755" t="s">
        <v>319</v>
      </c>
      <c r="F755" t="s">
        <v>0</v>
      </c>
      <c r="G755" t="s">
        <v>2912</v>
      </c>
      <c r="H755">
        <v>3.601</v>
      </c>
      <c r="I755">
        <v>72.53</v>
      </c>
      <c r="J755">
        <v>102</v>
      </c>
    </row>
    <row r="756" spans="1:10" x14ac:dyDescent="0.35">
      <c r="A756" t="s">
        <v>2913</v>
      </c>
      <c r="B756">
        <v>413</v>
      </c>
      <c r="C756">
        <v>3641</v>
      </c>
      <c r="D756">
        <v>755</v>
      </c>
      <c r="E756" t="s">
        <v>319</v>
      </c>
      <c r="F756" t="s">
        <v>0</v>
      </c>
      <c r="G756" t="s">
        <v>2914</v>
      </c>
      <c r="H756">
        <v>4.2590000000000003</v>
      </c>
      <c r="I756">
        <v>77.75</v>
      </c>
      <c r="J756">
        <v>114</v>
      </c>
    </row>
    <row r="757" spans="1:10" x14ac:dyDescent="0.35">
      <c r="A757" t="s">
        <v>2915</v>
      </c>
      <c r="B757">
        <v>751</v>
      </c>
      <c r="C757">
        <v>3630</v>
      </c>
      <c r="D757">
        <v>756</v>
      </c>
      <c r="E757" t="s">
        <v>319</v>
      </c>
      <c r="F757" t="s">
        <v>0</v>
      </c>
      <c r="G757" t="s">
        <v>2916</v>
      </c>
      <c r="H757">
        <v>7.9960000000000004</v>
      </c>
      <c r="I757">
        <v>90.12</v>
      </c>
      <c r="J757">
        <v>192</v>
      </c>
    </row>
    <row r="758" spans="1:10" x14ac:dyDescent="0.35">
      <c r="A758" t="s">
        <v>2917</v>
      </c>
      <c r="B758">
        <v>1571</v>
      </c>
      <c r="C758">
        <v>3625</v>
      </c>
      <c r="D758">
        <v>757</v>
      </c>
      <c r="E758" t="s">
        <v>319</v>
      </c>
      <c r="F758" t="s">
        <v>0</v>
      </c>
      <c r="G758" t="s">
        <v>2381</v>
      </c>
      <c r="H758">
        <v>6.7619999999999996</v>
      </c>
      <c r="I758">
        <v>95.31</v>
      </c>
      <c r="J758">
        <v>766</v>
      </c>
    </row>
    <row r="759" spans="1:10" x14ac:dyDescent="0.35">
      <c r="A759" t="s">
        <v>2918</v>
      </c>
      <c r="B759">
        <v>616</v>
      </c>
      <c r="C759">
        <v>3617</v>
      </c>
      <c r="D759">
        <v>758</v>
      </c>
      <c r="E759" t="s">
        <v>312</v>
      </c>
      <c r="F759" t="s">
        <v>0</v>
      </c>
      <c r="G759" t="s">
        <v>2919</v>
      </c>
      <c r="H759">
        <v>2.9870000000000001</v>
      </c>
      <c r="I759">
        <v>33.81</v>
      </c>
      <c r="J759">
        <v>306</v>
      </c>
    </row>
    <row r="760" spans="1:10" x14ac:dyDescent="0.35">
      <c r="A760" t="s">
        <v>2920</v>
      </c>
      <c r="B760">
        <v>320</v>
      </c>
      <c r="C760">
        <v>3595</v>
      </c>
      <c r="D760">
        <v>759</v>
      </c>
      <c r="E760" t="s">
        <v>319</v>
      </c>
      <c r="F760" t="s">
        <v>0</v>
      </c>
      <c r="G760" t="s">
        <v>2921</v>
      </c>
      <c r="H760">
        <v>5.7850000000000001</v>
      </c>
      <c r="I760">
        <v>80.040000000000006</v>
      </c>
      <c r="J760">
        <v>32</v>
      </c>
    </row>
    <row r="761" spans="1:10" x14ac:dyDescent="0.35">
      <c r="A761" t="s">
        <v>2922</v>
      </c>
      <c r="B761">
        <v>343</v>
      </c>
      <c r="C761">
        <v>3594</v>
      </c>
      <c r="D761">
        <v>760</v>
      </c>
      <c r="E761" t="s">
        <v>319</v>
      </c>
      <c r="F761" t="s">
        <v>0</v>
      </c>
      <c r="G761" t="s">
        <v>2840</v>
      </c>
      <c r="H761">
        <v>5.8710000000000004</v>
      </c>
      <c r="I761">
        <v>73.430000000000007</v>
      </c>
      <c r="J761">
        <v>339</v>
      </c>
    </row>
    <row r="762" spans="1:10" x14ac:dyDescent="0.35">
      <c r="A762" t="s">
        <v>2923</v>
      </c>
      <c r="B762">
        <v>576</v>
      </c>
      <c r="C762">
        <v>3587</v>
      </c>
      <c r="D762">
        <v>761</v>
      </c>
      <c r="E762" t="s">
        <v>328</v>
      </c>
      <c r="F762" t="s">
        <v>0</v>
      </c>
      <c r="G762" t="s">
        <v>2924</v>
      </c>
      <c r="H762">
        <v>3.335</v>
      </c>
      <c r="I762">
        <v>61.67</v>
      </c>
      <c r="J762">
        <v>102</v>
      </c>
    </row>
    <row r="763" spans="1:10" x14ac:dyDescent="0.35">
      <c r="A763" t="s">
        <v>2925</v>
      </c>
      <c r="B763">
        <v>356</v>
      </c>
      <c r="C763">
        <v>3575</v>
      </c>
      <c r="D763">
        <v>762</v>
      </c>
      <c r="E763" t="s">
        <v>328</v>
      </c>
      <c r="F763" t="s">
        <v>0</v>
      </c>
      <c r="G763" t="s">
        <v>1779</v>
      </c>
      <c r="H763">
        <v>4.8029999999999999</v>
      </c>
      <c r="I763">
        <v>58.98</v>
      </c>
      <c r="J763">
        <v>356</v>
      </c>
    </row>
    <row r="764" spans="1:10" x14ac:dyDescent="0.35">
      <c r="A764" t="s">
        <v>2926</v>
      </c>
      <c r="B764">
        <v>203</v>
      </c>
      <c r="C764">
        <v>3571</v>
      </c>
      <c r="D764">
        <v>763</v>
      </c>
      <c r="E764" t="s">
        <v>319</v>
      </c>
      <c r="F764" t="s">
        <v>0</v>
      </c>
      <c r="G764" t="s">
        <v>2037</v>
      </c>
      <c r="H764">
        <v>9.14</v>
      </c>
      <c r="I764">
        <v>95.83</v>
      </c>
      <c r="J764">
        <v>27</v>
      </c>
    </row>
    <row r="765" spans="1:10" x14ac:dyDescent="0.35">
      <c r="A765" t="s">
        <v>2927</v>
      </c>
      <c r="B765">
        <v>519</v>
      </c>
      <c r="C765">
        <v>3565</v>
      </c>
      <c r="D765">
        <v>764</v>
      </c>
      <c r="E765" t="s">
        <v>319</v>
      </c>
      <c r="F765" t="s">
        <v>0</v>
      </c>
      <c r="G765" t="s">
        <v>2928</v>
      </c>
      <c r="H765">
        <v>3.9060000000000001</v>
      </c>
      <c r="I765">
        <v>89.53</v>
      </c>
      <c r="J765">
        <v>146</v>
      </c>
    </row>
    <row r="766" spans="1:10" x14ac:dyDescent="0.35">
      <c r="A766" t="s">
        <v>2929</v>
      </c>
      <c r="B766">
        <v>559</v>
      </c>
      <c r="C766">
        <v>3563</v>
      </c>
      <c r="D766">
        <v>765</v>
      </c>
      <c r="E766" t="s">
        <v>328</v>
      </c>
      <c r="F766" t="s">
        <v>0</v>
      </c>
      <c r="G766" t="s">
        <v>2930</v>
      </c>
      <c r="H766">
        <v>3.077</v>
      </c>
      <c r="I766">
        <v>53.69</v>
      </c>
      <c r="J766">
        <v>254</v>
      </c>
    </row>
    <row r="767" spans="1:10" x14ac:dyDescent="0.35">
      <c r="A767" t="s">
        <v>2931</v>
      </c>
      <c r="B767">
        <v>592</v>
      </c>
      <c r="C767">
        <v>3555</v>
      </c>
      <c r="D767">
        <v>766</v>
      </c>
      <c r="E767" t="s">
        <v>319</v>
      </c>
      <c r="F767" t="s">
        <v>0</v>
      </c>
      <c r="G767" t="s">
        <v>2675</v>
      </c>
      <c r="H767">
        <v>3.036</v>
      </c>
      <c r="I767">
        <v>76.11</v>
      </c>
      <c r="J767">
        <v>133</v>
      </c>
    </row>
    <row r="768" spans="1:10" x14ac:dyDescent="0.35">
      <c r="A768" t="s">
        <v>2932</v>
      </c>
      <c r="B768">
        <v>402</v>
      </c>
      <c r="C768">
        <v>3547</v>
      </c>
      <c r="D768">
        <v>767</v>
      </c>
      <c r="E768" t="s">
        <v>328</v>
      </c>
      <c r="F768" t="s">
        <v>0</v>
      </c>
      <c r="G768" t="s">
        <v>2933</v>
      </c>
      <c r="H768">
        <v>4.5199999999999996</v>
      </c>
      <c r="I768">
        <v>71.59</v>
      </c>
      <c r="J768">
        <v>78</v>
      </c>
    </row>
    <row r="769" spans="1:10" x14ac:dyDescent="0.35">
      <c r="A769" t="s">
        <v>2934</v>
      </c>
      <c r="B769">
        <v>1816</v>
      </c>
      <c r="C769">
        <v>3537</v>
      </c>
      <c r="D769">
        <v>768</v>
      </c>
      <c r="E769" t="s">
        <v>328</v>
      </c>
      <c r="F769" t="s">
        <v>0</v>
      </c>
      <c r="G769" t="s">
        <v>1969</v>
      </c>
      <c r="H769">
        <v>3.9369999999999998</v>
      </c>
      <c r="I769">
        <v>67.22</v>
      </c>
      <c r="J769">
        <v>136</v>
      </c>
    </row>
    <row r="770" spans="1:10" x14ac:dyDescent="0.35">
      <c r="A770" t="s">
        <v>2935</v>
      </c>
      <c r="B770">
        <v>639</v>
      </c>
      <c r="C770">
        <v>3503</v>
      </c>
      <c r="D770">
        <v>769</v>
      </c>
      <c r="E770" t="s">
        <v>312</v>
      </c>
      <c r="F770" t="s">
        <v>0</v>
      </c>
      <c r="G770" t="s">
        <v>2936</v>
      </c>
      <c r="H770">
        <v>2.4049999999999998</v>
      </c>
      <c r="I770">
        <v>43.91</v>
      </c>
      <c r="J770">
        <v>322</v>
      </c>
    </row>
    <row r="771" spans="1:10" x14ac:dyDescent="0.35">
      <c r="A771" t="s">
        <v>2937</v>
      </c>
      <c r="B771">
        <v>156</v>
      </c>
      <c r="C771">
        <v>3496</v>
      </c>
      <c r="D771">
        <v>770</v>
      </c>
      <c r="E771" t="s">
        <v>319</v>
      </c>
      <c r="F771" t="s">
        <v>0</v>
      </c>
      <c r="G771" t="s">
        <v>1705</v>
      </c>
      <c r="H771">
        <v>10.446999999999999</v>
      </c>
      <c r="I771">
        <v>87.07</v>
      </c>
      <c r="J771">
        <v>100</v>
      </c>
    </row>
    <row r="772" spans="1:10" x14ac:dyDescent="0.35">
      <c r="A772" t="s">
        <v>2938</v>
      </c>
      <c r="B772">
        <v>589</v>
      </c>
      <c r="C772">
        <v>3492</v>
      </c>
      <c r="D772">
        <v>771</v>
      </c>
      <c r="E772" t="s">
        <v>312</v>
      </c>
      <c r="F772" t="s">
        <v>0</v>
      </c>
      <c r="G772" t="s">
        <v>2197</v>
      </c>
      <c r="H772">
        <v>3.4140000000000001</v>
      </c>
      <c r="I772">
        <v>43.56</v>
      </c>
      <c r="J772">
        <v>588</v>
      </c>
    </row>
    <row r="773" spans="1:10" x14ac:dyDescent="0.35">
      <c r="A773" t="s">
        <v>2939</v>
      </c>
      <c r="B773">
        <v>486</v>
      </c>
      <c r="C773">
        <v>3491</v>
      </c>
      <c r="D773">
        <v>772</v>
      </c>
      <c r="E773" t="s">
        <v>328</v>
      </c>
      <c r="F773" t="s">
        <v>0</v>
      </c>
      <c r="G773" t="s">
        <v>2109</v>
      </c>
      <c r="H773">
        <v>3.8410000000000002</v>
      </c>
      <c r="I773">
        <v>66.09</v>
      </c>
      <c r="J773">
        <v>131</v>
      </c>
    </row>
    <row r="774" spans="1:10" x14ac:dyDescent="0.35">
      <c r="A774" t="s">
        <v>2940</v>
      </c>
      <c r="B774">
        <v>440</v>
      </c>
      <c r="C774">
        <v>3483</v>
      </c>
      <c r="D774">
        <v>773</v>
      </c>
      <c r="E774" t="s">
        <v>328</v>
      </c>
      <c r="F774" t="s">
        <v>0</v>
      </c>
      <c r="G774" t="s">
        <v>2941</v>
      </c>
      <c r="H774">
        <v>3.94</v>
      </c>
      <c r="I774">
        <v>60.49</v>
      </c>
      <c r="J774">
        <v>139</v>
      </c>
    </row>
    <row r="775" spans="1:10" x14ac:dyDescent="0.35">
      <c r="A775" t="s">
        <v>2942</v>
      </c>
      <c r="B775">
        <v>362</v>
      </c>
      <c r="C775">
        <v>3472</v>
      </c>
      <c r="D775">
        <v>774</v>
      </c>
      <c r="E775" t="s">
        <v>328</v>
      </c>
      <c r="F775" t="s">
        <v>0</v>
      </c>
      <c r="G775" t="s">
        <v>1815</v>
      </c>
      <c r="H775">
        <v>5.3179999999999996</v>
      </c>
      <c r="I775">
        <v>75.17</v>
      </c>
      <c r="J775">
        <v>26</v>
      </c>
    </row>
    <row r="776" spans="1:10" x14ac:dyDescent="0.35">
      <c r="A776" t="s">
        <v>2943</v>
      </c>
      <c r="B776">
        <v>602</v>
      </c>
      <c r="C776">
        <v>3458</v>
      </c>
      <c r="D776">
        <v>775</v>
      </c>
      <c r="E776" t="s">
        <v>312</v>
      </c>
      <c r="F776" t="s">
        <v>0</v>
      </c>
      <c r="G776" t="s">
        <v>2402</v>
      </c>
      <c r="H776">
        <v>3.1190000000000002</v>
      </c>
      <c r="I776">
        <v>45.96</v>
      </c>
      <c r="J776">
        <v>188</v>
      </c>
    </row>
    <row r="777" spans="1:10" x14ac:dyDescent="0.35">
      <c r="A777" t="s">
        <v>2944</v>
      </c>
      <c r="B777">
        <v>216</v>
      </c>
      <c r="C777">
        <v>3440</v>
      </c>
      <c r="D777">
        <v>776</v>
      </c>
      <c r="E777" t="s">
        <v>319</v>
      </c>
      <c r="F777" t="s">
        <v>0</v>
      </c>
      <c r="G777" t="s">
        <v>2135</v>
      </c>
      <c r="H777">
        <v>11.821</v>
      </c>
      <c r="I777">
        <v>95.14</v>
      </c>
      <c r="J777">
        <v>124</v>
      </c>
    </row>
    <row r="778" spans="1:10" x14ac:dyDescent="0.35">
      <c r="A778" t="s">
        <v>2945</v>
      </c>
      <c r="B778">
        <v>701</v>
      </c>
      <c r="C778">
        <v>3433</v>
      </c>
      <c r="D778">
        <v>777</v>
      </c>
      <c r="E778" t="s">
        <v>328</v>
      </c>
      <c r="F778" t="s">
        <v>0</v>
      </c>
      <c r="G778" t="s">
        <v>2946</v>
      </c>
      <c r="H778">
        <v>2.3450000000000002</v>
      </c>
      <c r="I778">
        <v>51.69</v>
      </c>
      <c r="J778">
        <v>99</v>
      </c>
    </row>
    <row r="779" spans="1:10" x14ac:dyDescent="0.35">
      <c r="A779" t="s">
        <v>2947</v>
      </c>
      <c r="B779">
        <v>515</v>
      </c>
      <c r="C779">
        <v>3432</v>
      </c>
      <c r="D779">
        <v>778</v>
      </c>
      <c r="E779" t="s">
        <v>328</v>
      </c>
      <c r="F779" t="s">
        <v>0</v>
      </c>
      <c r="G779" t="s">
        <v>2948</v>
      </c>
      <c r="H779">
        <v>2.887</v>
      </c>
      <c r="I779">
        <v>54.75</v>
      </c>
      <c r="J779">
        <v>48</v>
      </c>
    </row>
    <row r="780" spans="1:10" x14ac:dyDescent="0.35">
      <c r="A780" t="s">
        <v>2949</v>
      </c>
      <c r="B780">
        <v>341</v>
      </c>
      <c r="C780">
        <v>3408</v>
      </c>
      <c r="D780">
        <v>779</v>
      </c>
      <c r="E780" t="s">
        <v>328</v>
      </c>
      <c r="F780" t="s">
        <v>0</v>
      </c>
      <c r="G780" t="s">
        <v>2950</v>
      </c>
      <c r="H780">
        <v>4.907</v>
      </c>
      <c r="I780">
        <v>68.75</v>
      </c>
      <c r="J780">
        <v>43</v>
      </c>
    </row>
    <row r="781" spans="1:10" x14ac:dyDescent="0.35">
      <c r="A781" t="s">
        <v>2951</v>
      </c>
      <c r="B781">
        <v>475</v>
      </c>
      <c r="C781">
        <v>3408</v>
      </c>
      <c r="D781">
        <v>779</v>
      </c>
      <c r="E781" t="s">
        <v>328</v>
      </c>
      <c r="F781" t="s">
        <v>0</v>
      </c>
      <c r="G781" t="s">
        <v>1882</v>
      </c>
      <c r="H781">
        <v>3.9159999999999999</v>
      </c>
      <c r="I781">
        <v>56.69</v>
      </c>
      <c r="J781">
        <v>68</v>
      </c>
    </row>
    <row r="782" spans="1:10" x14ac:dyDescent="0.35">
      <c r="A782" t="s">
        <v>2952</v>
      </c>
      <c r="B782">
        <v>416</v>
      </c>
      <c r="C782">
        <v>3405</v>
      </c>
      <c r="D782">
        <v>781</v>
      </c>
      <c r="E782" t="s">
        <v>319</v>
      </c>
      <c r="F782" t="s">
        <v>0</v>
      </c>
      <c r="G782" t="s">
        <v>2953</v>
      </c>
      <c r="H782">
        <v>3.8570000000000002</v>
      </c>
      <c r="I782">
        <v>72.069999999999993</v>
      </c>
      <c r="J782">
        <v>110</v>
      </c>
    </row>
    <row r="783" spans="1:10" x14ac:dyDescent="0.35">
      <c r="A783" t="s">
        <v>2954</v>
      </c>
      <c r="B783">
        <v>308</v>
      </c>
      <c r="C783">
        <v>3392</v>
      </c>
      <c r="D783">
        <v>782</v>
      </c>
      <c r="E783" t="s">
        <v>328</v>
      </c>
      <c r="F783" t="s">
        <v>0</v>
      </c>
      <c r="G783" t="s">
        <v>1705</v>
      </c>
      <c r="H783">
        <v>5.6520000000000001</v>
      </c>
      <c r="I783">
        <v>65.069999999999993</v>
      </c>
      <c r="J783">
        <v>50</v>
      </c>
    </row>
    <row r="784" spans="1:10" x14ac:dyDescent="0.35">
      <c r="A784" t="s">
        <v>2955</v>
      </c>
      <c r="B784">
        <v>326</v>
      </c>
      <c r="C784">
        <v>3368</v>
      </c>
      <c r="D784">
        <v>783</v>
      </c>
      <c r="E784" t="s">
        <v>328</v>
      </c>
      <c r="F784" t="s">
        <v>0</v>
      </c>
      <c r="G784" t="s">
        <v>1807</v>
      </c>
      <c r="H784">
        <v>4.96</v>
      </c>
      <c r="I784">
        <v>73.48</v>
      </c>
      <c r="J784">
        <v>53</v>
      </c>
    </row>
    <row r="785" spans="1:10" x14ac:dyDescent="0.35">
      <c r="A785" t="s">
        <v>2956</v>
      </c>
      <c r="B785">
        <v>519</v>
      </c>
      <c r="C785">
        <v>3362</v>
      </c>
      <c r="D785">
        <v>784</v>
      </c>
      <c r="E785" t="s">
        <v>312</v>
      </c>
      <c r="F785" t="s">
        <v>0</v>
      </c>
      <c r="G785" t="s">
        <v>2077</v>
      </c>
      <c r="H785">
        <v>2.9860000000000002</v>
      </c>
      <c r="I785">
        <v>49.5</v>
      </c>
      <c r="J785">
        <v>207</v>
      </c>
    </row>
    <row r="786" spans="1:10" x14ac:dyDescent="0.35">
      <c r="A786" t="s">
        <v>2957</v>
      </c>
      <c r="B786">
        <v>259</v>
      </c>
      <c r="C786">
        <v>3353</v>
      </c>
      <c r="D786">
        <v>785</v>
      </c>
      <c r="E786" t="s">
        <v>319</v>
      </c>
      <c r="F786" t="s">
        <v>0</v>
      </c>
      <c r="G786" t="s">
        <v>2006</v>
      </c>
      <c r="H786">
        <v>6.6630000000000003</v>
      </c>
      <c r="I786">
        <v>82.34</v>
      </c>
      <c r="J786">
        <v>69</v>
      </c>
    </row>
    <row r="787" spans="1:10" x14ac:dyDescent="0.35">
      <c r="A787" t="s">
        <v>2958</v>
      </c>
      <c r="B787">
        <v>362</v>
      </c>
      <c r="C787">
        <v>3352</v>
      </c>
      <c r="D787">
        <v>786</v>
      </c>
      <c r="E787" t="s">
        <v>328</v>
      </c>
      <c r="F787" t="s">
        <v>0</v>
      </c>
      <c r="G787" t="s">
        <v>2959</v>
      </c>
      <c r="H787">
        <v>5.5270000000000001</v>
      </c>
      <c r="I787">
        <v>73.08</v>
      </c>
      <c r="J787">
        <v>271</v>
      </c>
    </row>
    <row r="788" spans="1:10" x14ac:dyDescent="0.35">
      <c r="A788" t="s">
        <v>2960</v>
      </c>
      <c r="B788">
        <v>760</v>
      </c>
      <c r="C788">
        <v>3352</v>
      </c>
      <c r="D788">
        <v>786</v>
      </c>
      <c r="E788" t="s">
        <v>328</v>
      </c>
      <c r="F788" t="s">
        <v>0</v>
      </c>
      <c r="G788" t="s">
        <v>2312</v>
      </c>
      <c r="H788">
        <v>3.5950000000000002</v>
      </c>
      <c r="I788">
        <v>52.85</v>
      </c>
      <c r="J788">
        <v>80</v>
      </c>
    </row>
    <row r="789" spans="1:10" x14ac:dyDescent="0.35">
      <c r="A789" t="s">
        <v>2961</v>
      </c>
      <c r="B789">
        <v>149</v>
      </c>
      <c r="C789">
        <v>3344</v>
      </c>
      <c r="D789">
        <v>788</v>
      </c>
      <c r="E789" t="s">
        <v>319</v>
      </c>
      <c r="F789" t="s">
        <v>0</v>
      </c>
      <c r="G789" t="s">
        <v>2962</v>
      </c>
      <c r="H789">
        <v>11.397</v>
      </c>
      <c r="I789">
        <v>97.31</v>
      </c>
      <c r="J789">
        <v>71</v>
      </c>
    </row>
    <row r="790" spans="1:10" x14ac:dyDescent="0.35">
      <c r="A790" t="s">
        <v>2963</v>
      </c>
      <c r="B790">
        <v>354</v>
      </c>
      <c r="C790">
        <v>3342</v>
      </c>
      <c r="D790">
        <v>789</v>
      </c>
      <c r="E790" t="s">
        <v>328</v>
      </c>
      <c r="F790" t="s">
        <v>0</v>
      </c>
      <c r="G790" t="s">
        <v>2964</v>
      </c>
      <c r="H790">
        <v>5.1050000000000004</v>
      </c>
      <c r="I790">
        <v>73.069999999999993</v>
      </c>
      <c r="J790">
        <v>65</v>
      </c>
    </row>
    <row r="791" spans="1:10" x14ac:dyDescent="0.35">
      <c r="A791" t="s">
        <v>2965</v>
      </c>
      <c r="B791">
        <v>950</v>
      </c>
      <c r="C791">
        <v>3337</v>
      </c>
      <c r="D791">
        <v>790</v>
      </c>
      <c r="E791" t="s">
        <v>312</v>
      </c>
      <c r="F791" t="s">
        <v>0</v>
      </c>
      <c r="G791" t="s">
        <v>1912</v>
      </c>
      <c r="H791">
        <v>1.885</v>
      </c>
      <c r="I791">
        <v>22.95</v>
      </c>
      <c r="J791">
        <v>84</v>
      </c>
    </row>
    <row r="792" spans="1:10" x14ac:dyDescent="0.35">
      <c r="A792" t="s">
        <v>2966</v>
      </c>
      <c r="B792">
        <v>357</v>
      </c>
      <c r="C792">
        <v>3336</v>
      </c>
      <c r="D792">
        <v>791</v>
      </c>
      <c r="E792" t="s">
        <v>311</v>
      </c>
      <c r="F792" t="s">
        <v>0</v>
      </c>
      <c r="G792" t="s">
        <v>2718</v>
      </c>
      <c r="I792" t="s">
        <v>311</v>
      </c>
      <c r="J792">
        <v>357</v>
      </c>
    </row>
    <row r="793" spans="1:10" x14ac:dyDescent="0.35">
      <c r="A793" t="s">
        <v>2967</v>
      </c>
      <c r="B793">
        <v>322</v>
      </c>
      <c r="C793">
        <v>3335</v>
      </c>
      <c r="D793">
        <v>792</v>
      </c>
      <c r="E793" t="s">
        <v>319</v>
      </c>
      <c r="F793" t="s">
        <v>0</v>
      </c>
      <c r="G793" t="s">
        <v>2968</v>
      </c>
      <c r="H793">
        <v>5.1180000000000003</v>
      </c>
      <c r="I793">
        <v>76.34</v>
      </c>
      <c r="J793">
        <v>149</v>
      </c>
    </row>
    <row r="794" spans="1:10" x14ac:dyDescent="0.35">
      <c r="A794" t="s">
        <v>2969</v>
      </c>
      <c r="B794">
        <v>375</v>
      </c>
      <c r="C794">
        <v>3331</v>
      </c>
      <c r="D794">
        <v>793</v>
      </c>
      <c r="E794" t="s">
        <v>319</v>
      </c>
      <c r="F794" t="s">
        <v>0</v>
      </c>
      <c r="G794" t="s">
        <v>2970</v>
      </c>
      <c r="H794">
        <v>4.4269999999999996</v>
      </c>
      <c r="I794">
        <v>67.209999999999994</v>
      </c>
      <c r="J794">
        <v>67</v>
      </c>
    </row>
    <row r="795" spans="1:10" x14ac:dyDescent="0.35">
      <c r="A795" t="s">
        <v>2971</v>
      </c>
      <c r="B795">
        <v>965</v>
      </c>
      <c r="C795">
        <v>3287</v>
      </c>
      <c r="D795">
        <v>794</v>
      </c>
      <c r="E795" t="s">
        <v>311</v>
      </c>
      <c r="F795" t="s">
        <v>0</v>
      </c>
      <c r="G795" t="s">
        <v>2972</v>
      </c>
      <c r="I795" t="s">
        <v>311</v>
      </c>
      <c r="J795">
        <v>290</v>
      </c>
    </row>
    <row r="796" spans="1:10" x14ac:dyDescent="0.35">
      <c r="A796" t="s">
        <v>2973</v>
      </c>
      <c r="B796">
        <v>462</v>
      </c>
      <c r="C796">
        <v>3284</v>
      </c>
      <c r="D796">
        <v>795</v>
      </c>
      <c r="E796" t="s">
        <v>319</v>
      </c>
      <c r="F796" t="s">
        <v>0</v>
      </c>
      <c r="G796" t="s">
        <v>2974</v>
      </c>
      <c r="H796">
        <v>3.7370000000000001</v>
      </c>
      <c r="I796">
        <v>66</v>
      </c>
      <c r="J796">
        <v>144</v>
      </c>
    </row>
    <row r="797" spans="1:10" x14ac:dyDescent="0.35">
      <c r="A797" t="s">
        <v>2975</v>
      </c>
      <c r="B797">
        <v>283</v>
      </c>
      <c r="C797">
        <v>3283</v>
      </c>
      <c r="D797">
        <v>796</v>
      </c>
      <c r="E797" t="s">
        <v>319</v>
      </c>
      <c r="F797" t="s">
        <v>0</v>
      </c>
      <c r="G797" t="s">
        <v>2976</v>
      </c>
      <c r="H797">
        <v>14.944000000000001</v>
      </c>
      <c r="I797">
        <v>97.24</v>
      </c>
      <c r="J797">
        <v>228</v>
      </c>
    </row>
    <row r="798" spans="1:10" x14ac:dyDescent="0.35">
      <c r="A798" t="s">
        <v>2977</v>
      </c>
      <c r="B798">
        <v>836</v>
      </c>
      <c r="C798">
        <v>3266</v>
      </c>
      <c r="D798">
        <v>797</v>
      </c>
      <c r="E798" t="s">
        <v>319</v>
      </c>
      <c r="F798" t="s">
        <v>0</v>
      </c>
      <c r="G798" t="s">
        <v>2211</v>
      </c>
      <c r="H798">
        <v>9.375</v>
      </c>
      <c r="I798">
        <v>92.65</v>
      </c>
      <c r="J798">
        <v>115</v>
      </c>
    </row>
    <row r="799" spans="1:10" x14ac:dyDescent="0.35">
      <c r="A799" t="s">
        <v>2978</v>
      </c>
      <c r="B799">
        <v>392</v>
      </c>
      <c r="C799">
        <v>3258</v>
      </c>
      <c r="D799">
        <v>798</v>
      </c>
      <c r="E799" t="s">
        <v>328</v>
      </c>
      <c r="F799" t="s">
        <v>0</v>
      </c>
      <c r="G799" t="s">
        <v>1849</v>
      </c>
      <c r="H799">
        <v>4.117</v>
      </c>
      <c r="I799">
        <v>58.45</v>
      </c>
      <c r="J799">
        <v>128</v>
      </c>
    </row>
    <row r="800" spans="1:10" x14ac:dyDescent="0.35">
      <c r="A800" t="s">
        <v>2979</v>
      </c>
      <c r="B800">
        <v>874</v>
      </c>
      <c r="C800">
        <v>3258</v>
      </c>
      <c r="D800">
        <v>798</v>
      </c>
      <c r="E800" t="s">
        <v>328</v>
      </c>
      <c r="F800" t="s">
        <v>0</v>
      </c>
      <c r="G800" t="s">
        <v>2550</v>
      </c>
      <c r="H800">
        <v>1.9</v>
      </c>
      <c r="I800">
        <v>66.180000000000007</v>
      </c>
      <c r="J800">
        <v>209</v>
      </c>
    </row>
    <row r="801" spans="1:10" x14ac:dyDescent="0.35">
      <c r="A801" t="s">
        <v>2244</v>
      </c>
      <c r="B801">
        <v>434</v>
      </c>
      <c r="C801">
        <v>3257</v>
      </c>
      <c r="D801">
        <v>800</v>
      </c>
      <c r="E801" t="s">
        <v>312</v>
      </c>
      <c r="F801" t="s">
        <v>0</v>
      </c>
      <c r="G801" t="s">
        <v>2244</v>
      </c>
      <c r="H801">
        <v>3.5129999999999999</v>
      </c>
      <c r="I801">
        <v>33.78</v>
      </c>
      <c r="J801">
        <v>417</v>
      </c>
    </row>
    <row r="802" spans="1:10" x14ac:dyDescent="0.35">
      <c r="A802" t="s">
        <v>2980</v>
      </c>
      <c r="B802">
        <v>581</v>
      </c>
      <c r="C802">
        <v>3255</v>
      </c>
      <c r="D802">
        <v>801</v>
      </c>
      <c r="E802" t="s">
        <v>328</v>
      </c>
      <c r="F802" t="s">
        <v>0</v>
      </c>
      <c r="G802" t="s">
        <v>2402</v>
      </c>
      <c r="H802">
        <v>3.3889999999999998</v>
      </c>
      <c r="I802">
        <v>51.1</v>
      </c>
      <c r="J802">
        <v>124</v>
      </c>
    </row>
    <row r="803" spans="1:10" x14ac:dyDescent="0.35">
      <c r="A803" t="s">
        <v>2981</v>
      </c>
      <c r="B803">
        <v>232</v>
      </c>
      <c r="C803">
        <v>3247</v>
      </c>
      <c r="D803">
        <v>802</v>
      </c>
      <c r="E803" t="s">
        <v>319</v>
      </c>
      <c r="F803" t="s">
        <v>0</v>
      </c>
      <c r="G803" t="s">
        <v>2053</v>
      </c>
      <c r="H803">
        <v>8.2620000000000005</v>
      </c>
      <c r="I803">
        <v>97.23</v>
      </c>
      <c r="J803">
        <v>139</v>
      </c>
    </row>
    <row r="804" spans="1:10" x14ac:dyDescent="0.35">
      <c r="A804" t="s">
        <v>2982</v>
      </c>
      <c r="B804">
        <v>567</v>
      </c>
      <c r="C804">
        <v>3245</v>
      </c>
      <c r="D804">
        <v>803</v>
      </c>
      <c r="E804" t="s">
        <v>328</v>
      </c>
      <c r="F804" t="s">
        <v>0</v>
      </c>
      <c r="G804" t="s">
        <v>2983</v>
      </c>
      <c r="H804">
        <v>2.8149999999999999</v>
      </c>
      <c r="I804">
        <v>62.04</v>
      </c>
      <c r="J804">
        <v>160</v>
      </c>
    </row>
    <row r="805" spans="1:10" x14ac:dyDescent="0.35">
      <c r="A805" t="s">
        <v>2984</v>
      </c>
      <c r="B805">
        <v>515</v>
      </c>
      <c r="C805">
        <v>3239</v>
      </c>
      <c r="D805">
        <v>804</v>
      </c>
      <c r="E805" t="s">
        <v>328</v>
      </c>
      <c r="F805" t="s">
        <v>0</v>
      </c>
      <c r="G805" t="s">
        <v>1759</v>
      </c>
      <c r="H805">
        <v>6.1239999999999997</v>
      </c>
      <c r="I805">
        <v>71.680000000000007</v>
      </c>
      <c r="J805">
        <v>491</v>
      </c>
    </row>
    <row r="806" spans="1:10" x14ac:dyDescent="0.35">
      <c r="A806" t="s">
        <v>2985</v>
      </c>
      <c r="B806">
        <v>117</v>
      </c>
      <c r="C806">
        <v>3235</v>
      </c>
      <c r="D806">
        <v>805</v>
      </c>
      <c r="E806" t="s">
        <v>319</v>
      </c>
      <c r="F806" t="s">
        <v>0</v>
      </c>
      <c r="G806" t="s">
        <v>2067</v>
      </c>
      <c r="H806">
        <v>86.207999999999998</v>
      </c>
      <c r="I806">
        <v>99.55</v>
      </c>
      <c r="J806">
        <v>110</v>
      </c>
    </row>
    <row r="807" spans="1:10" x14ac:dyDescent="0.35">
      <c r="A807" t="s">
        <v>2986</v>
      </c>
      <c r="B807">
        <v>362</v>
      </c>
      <c r="C807">
        <v>3234</v>
      </c>
      <c r="D807">
        <v>806</v>
      </c>
      <c r="E807" t="s">
        <v>319</v>
      </c>
      <c r="F807" t="s">
        <v>0</v>
      </c>
      <c r="G807" t="s">
        <v>2987</v>
      </c>
      <c r="H807">
        <v>4.6319999999999997</v>
      </c>
      <c r="I807">
        <v>75.69</v>
      </c>
      <c r="J807">
        <v>15</v>
      </c>
    </row>
    <row r="808" spans="1:10" x14ac:dyDescent="0.35">
      <c r="A808" t="s">
        <v>2988</v>
      </c>
      <c r="B808">
        <v>789</v>
      </c>
      <c r="C808">
        <v>3232</v>
      </c>
      <c r="D808">
        <v>807</v>
      </c>
      <c r="E808" t="s">
        <v>328</v>
      </c>
      <c r="F808" t="s">
        <v>0</v>
      </c>
      <c r="G808" t="s">
        <v>2989</v>
      </c>
      <c r="H808">
        <v>3.6819999999999999</v>
      </c>
      <c r="I808">
        <v>56.1</v>
      </c>
      <c r="J808">
        <v>103</v>
      </c>
    </row>
    <row r="809" spans="1:10" x14ac:dyDescent="0.35">
      <c r="A809" t="s">
        <v>2990</v>
      </c>
      <c r="B809">
        <v>1145</v>
      </c>
      <c r="C809">
        <v>3230</v>
      </c>
      <c r="D809">
        <v>808</v>
      </c>
      <c r="E809" t="s">
        <v>312</v>
      </c>
      <c r="F809" t="s">
        <v>0</v>
      </c>
      <c r="G809" t="s">
        <v>2991</v>
      </c>
      <c r="H809">
        <v>1.2789999999999999</v>
      </c>
      <c r="I809">
        <v>19.55</v>
      </c>
      <c r="J809">
        <v>244</v>
      </c>
    </row>
    <row r="810" spans="1:10" x14ac:dyDescent="0.35">
      <c r="A810" t="s">
        <v>2992</v>
      </c>
      <c r="B810">
        <v>402</v>
      </c>
      <c r="C810">
        <v>3227</v>
      </c>
      <c r="D810">
        <v>809</v>
      </c>
      <c r="E810" t="s">
        <v>312</v>
      </c>
      <c r="F810" t="s">
        <v>0</v>
      </c>
      <c r="G810" t="s">
        <v>2017</v>
      </c>
      <c r="H810">
        <v>3.9950000000000001</v>
      </c>
      <c r="I810">
        <v>46.01</v>
      </c>
      <c r="J810">
        <v>74</v>
      </c>
    </row>
    <row r="811" spans="1:10" x14ac:dyDescent="0.35">
      <c r="A811" t="s">
        <v>2993</v>
      </c>
      <c r="B811">
        <v>435</v>
      </c>
      <c r="C811">
        <v>3217</v>
      </c>
      <c r="D811">
        <v>810</v>
      </c>
      <c r="E811" t="s">
        <v>328</v>
      </c>
      <c r="F811" t="s">
        <v>0</v>
      </c>
      <c r="G811" t="s">
        <v>2343</v>
      </c>
      <c r="H811">
        <v>4.1630000000000003</v>
      </c>
      <c r="I811">
        <v>50.93</v>
      </c>
      <c r="J811">
        <v>93</v>
      </c>
    </row>
    <row r="812" spans="1:10" x14ac:dyDescent="0.35">
      <c r="A812" t="s">
        <v>2994</v>
      </c>
      <c r="B812">
        <v>494</v>
      </c>
      <c r="C812">
        <v>3216</v>
      </c>
      <c r="D812">
        <v>811</v>
      </c>
      <c r="E812" t="s">
        <v>328</v>
      </c>
      <c r="F812" t="s">
        <v>0</v>
      </c>
      <c r="G812" t="s">
        <v>1967</v>
      </c>
      <c r="H812">
        <v>4.0860000000000003</v>
      </c>
      <c r="I812">
        <v>64.36</v>
      </c>
      <c r="J812">
        <v>389</v>
      </c>
    </row>
    <row r="813" spans="1:10" x14ac:dyDescent="0.35">
      <c r="A813" t="s">
        <v>2995</v>
      </c>
      <c r="B813">
        <v>417</v>
      </c>
      <c r="C813">
        <v>3208</v>
      </c>
      <c r="D813">
        <v>812</v>
      </c>
      <c r="E813" t="s">
        <v>328</v>
      </c>
      <c r="F813" t="s">
        <v>0</v>
      </c>
      <c r="G813" t="s">
        <v>1815</v>
      </c>
      <c r="H813">
        <v>4.0750000000000002</v>
      </c>
      <c r="I813">
        <v>64.69</v>
      </c>
      <c r="J813">
        <v>76</v>
      </c>
    </row>
    <row r="814" spans="1:10" x14ac:dyDescent="0.35">
      <c r="A814" t="s">
        <v>2996</v>
      </c>
      <c r="B814">
        <v>192</v>
      </c>
      <c r="C814">
        <v>3208</v>
      </c>
      <c r="D814">
        <v>812</v>
      </c>
      <c r="E814" t="s">
        <v>319</v>
      </c>
      <c r="F814" t="s">
        <v>0</v>
      </c>
      <c r="G814" t="s">
        <v>1759</v>
      </c>
      <c r="H814">
        <v>11.278</v>
      </c>
      <c r="I814">
        <v>90.56</v>
      </c>
      <c r="J814">
        <v>69</v>
      </c>
    </row>
    <row r="815" spans="1:10" x14ac:dyDescent="0.35">
      <c r="A815" t="s">
        <v>2997</v>
      </c>
      <c r="B815">
        <v>110</v>
      </c>
      <c r="C815">
        <v>3202</v>
      </c>
      <c r="D815">
        <v>814</v>
      </c>
      <c r="E815" t="s">
        <v>319</v>
      </c>
      <c r="F815" t="s">
        <v>0</v>
      </c>
      <c r="G815" t="s">
        <v>1705</v>
      </c>
      <c r="H815">
        <v>17.66</v>
      </c>
      <c r="I815">
        <v>94.49</v>
      </c>
      <c r="J815">
        <v>47</v>
      </c>
    </row>
    <row r="816" spans="1:10" x14ac:dyDescent="0.35">
      <c r="A816" t="s">
        <v>2998</v>
      </c>
      <c r="B816">
        <v>239</v>
      </c>
      <c r="C816">
        <v>3194</v>
      </c>
      <c r="D816">
        <v>815</v>
      </c>
      <c r="E816" t="s">
        <v>319</v>
      </c>
      <c r="F816" t="s">
        <v>0</v>
      </c>
      <c r="G816" t="s">
        <v>2889</v>
      </c>
      <c r="H816">
        <v>7.6289999999999996</v>
      </c>
      <c r="I816">
        <v>80.069999999999993</v>
      </c>
      <c r="J816">
        <v>29</v>
      </c>
    </row>
    <row r="817" spans="1:10" x14ac:dyDescent="0.35">
      <c r="A817" t="s">
        <v>2999</v>
      </c>
      <c r="B817">
        <v>368</v>
      </c>
      <c r="C817">
        <v>3193</v>
      </c>
      <c r="D817">
        <v>816</v>
      </c>
      <c r="E817" t="s">
        <v>328</v>
      </c>
      <c r="F817" t="s">
        <v>0</v>
      </c>
      <c r="G817" t="s">
        <v>1876</v>
      </c>
      <c r="H817">
        <v>4.5620000000000003</v>
      </c>
      <c r="I817">
        <v>67.56</v>
      </c>
      <c r="J817">
        <v>368</v>
      </c>
    </row>
    <row r="818" spans="1:10" x14ac:dyDescent="0.35">
      <c r="A818" t="s">
        <v>3000</v>
      </c>
      <c r="B818">
        <v>152</v>
      </c>
      <c r="C818">
        <v>3191</v>
      </c>
      <c r="D818">
        <v>817</v>
      </c>
      <c r="E818" t="s">
        <v>319</v>
      </c>
      <c r="F818" t="s">
        <v>0</v>
      </c>
      <c r="G818" t="s">
        <v>1886</v>
      </c>
      <c r="H818">
        <v>10.885</v>
      </c>
      <c r="I818">
        <v>92.52</v>
      </c>
      <c r="J818">
        <v>81</v>
      </c>
    </row>
    <row r="819" spans="1:10" x14ac:dyDescent="0.35">
      <c r="A819" t="s">
        <v>3001</v>
      </c>
      <c r="B819">
        <v>120</v>
      </c>
      <c r="C819">
        <v>3175</v>
      </c>
      <c r="D819">
        <v>818</v>
      </c>
      <c r="E819" t="s">
        <v>319</v>
      </c>
      <c r="F819" t="s">
        <v>0</v>
      </c>
      <c r="G819" t="s">
        <v>1876</v>
      </c>
      <c r="H819">
        <v>14.026</v>
      </c>
      <c r="I819">
        <v>96.95</v>
      </c>
      <c r="J819">
        <v>120</v>
      </c>
    </row>
    <row r="820" spans="1:10" x14ac:dyDescent="0.35">
      <c r="A820" t="s">
        <v>3002</v>
      </c>
      <c r="B820">
        <v>367</v>
      </c>
      <c r="C820">
        <v>3169</v>
      </c>
      <c r="D820">
        <v>819</v>
      </c>
      <c r="E820" t="s">
        <v>328</v>
      </c>
      <c r="F820" t="s">
        <v>0</v>
      </c>
      <c r="G820" t="s">
        <v>3003</v>
      </c>
      <c r="H820">
        <v>4.6470000000000002</v>
      </c>
      <c r="I820">
        <v>64.86</v>
      </c>
      <c r="J820">
        <v>192</v>
      </c>
    </row>
    <row r="821" spans="1:10" x14ac:dyDescent="0.35">
      <c r="A821" t="s">
        <v>3004</v>
      </c>
      <c r="B821">
        <v>189</v>
      </c>
      <c r="C821">
        <v>3169</v>
      </c>
      <c r="D821">
        <v>819</v>
      </c>
      <c r="E821" t="s">
        <v>319</v>
      </c>
      <c r="F821" t="s">
        <v>0</v>
      </c>
      <c r="G821" t="s">
        <v>1815</v>
      </c>
      <c r="H821">
        <v>9.8000000000000007</v>
      </c>
      <c r="I821">
        <v>95.45</v>
      </c>
      <c r="J821">
        <v>46</v>
      </c>
    </row>
    <row r="822" spans="1:10" x14ac:dyDescent="0.35">
      <c r="A822" t="s">
        <v>3005</v>
      </c>
      <c r="B822">
        <v>324</v>
      </c>
      <c r="C822">
        <v>3164</v>
      </c>
      <c r="D822">
        <v>821</v>
      </c>
      <c r="E822" t="s">
        <v>319</v>
      </c>
      <c r="F822" t="s">
        <v>0</v>
      </c>
      <c r="G822" t="s">
        <v>1779</v>
      </c>
      <c r="H822">
        <v>6.883</v>
      </c>
      <c r="I822">
        <v>76.94</v>
      </c>
      <c r="J822">
        <v>317</v>
      </c>
    </row>
    <row r="823" spans="1:10" x14ac:dyDescent="0.35">
      <c r="A823" t="s">
        <v>3006</v>
      </c>
      <c r="B823">
        <v>488</v>
      </c>
      <c r="C823">
        <v>3158</v>
      </c>
      <c r="D823">
        <v>822</v>
      </c>
      <c r="E823" t="s">
        <v>319</v>
      </c>
      <c r="F823" t="s">
        <v>0</v>
      </c>
      <c r="G823" t="s">
        <v>2100</v>
      </c>
      <c r="H823">
        <v>3.3130000000000002</v>
      </c>
      <c r="I823">
        <v>83.06</v>
      </c>
      <c r="J823">
        <v>96</v>
      </c>
    </row>
    <row r="824" spans="1:10" x14ac:dyDescent="0.35">
      <c r="A824" t="s">
        <v>3007</v>
      </c>
      <c r="B824">
        <v>675</v>
      </c>
      <c r="C824">
        <v>3157</v>
      </c>
      <c r="D824">
        <v>823</v>
      </c>
      <c r="E824" t="s">
        <v>328</v>
      </c>
      <c r="F824" t="s">
        <v>0</v>
      </c>
      <c r="G824" t="s">
        <v>1845</v>
      </c>
      <c r="H824">
        <v>4.62</v>
      </c>
      <c r="I824">
        <v>62.47</v>
      </c>
      <c r="J824">
        <v>175</v>
      </c>
    </row>
    <row r="825" spans="1:10" x14ac:dyDescent="0.35">
      <c r="A825" t="s">
        <v>3008</v>
      </c>
      <c r="B825">
        <v>446</v>
      </c>
      <c r="C825">
        <v>3152</v>
      </c>
      <c r="D825">
        <v>824</v>
      </c>
      <c r="E825" t="s">
        <v>319</v>
      </c>
      <c r="F825" t="s">
        <v>0</v>
      </c>
      <c r="G825" t="s">
        <v>3009</v>
      </c>
      <c r="H825">
        <v>3.605</v>
      </c>
      <c r="I825">
        <v>75.099999999999994</v>
      </c>
      <c r="J825">
        <v>66</v>
      </c>
    </row>
    <row r="826" spans="1:10" x14ac:dyDescent="0.35">
      <c r="A826" t="s">
        <v>3010</v>
      </c>
      <c r="B826">
        <v>753</v>
      </c>
      <c r="C826">
        <v>3150</v>
      </c>
      <c r="D826">
        <v>825</v>
      </c>
      <c r="E826" t="s">
        <v>312</v>
      </c>
      <c r="F826" t="s">
        <v>0</v>
      </c>
      <c r="G826" t="s">
        <v>2077</v>
      </c>
      <c r="H826">
        <v>2.4529999999999998</v>
      </c>
      <c r="I826">
        <v>38.56</v>
      </c>
      <c r="J826">
        <v>108</v>
      </c>
    </row>
    <row r="827" spans="1:10" x14ac:dyDescent="0.35">
      <c r="A827" t="s">
        <v>3011</v>
      </c>
      <c r="B827">
        <v>183</v>
      </c>
      <c r="C827">
        <v>3150</v>
      </c>
      <c r="D827">
        <v>825</v>
      </c>
      <c r="E827" t="s">
        <v>319</v>
      </c>
      <c r="F827" t="s">
        <v>0</v>
      </c>
      <c r="G827" t="s">
        <v>2197</v>
      </c>
      <c r="H827">
        <v>11.401</v>
      </c>
      <c r="I827">
        <v>94.33</v>
      </c>
      <c r="J827">
        <v>56</v>
      </c>
    </row>
    <row r="828" spans="1:10" x14ac:dyDescent="0.35">
      <c r="A828" t="s">
        <v>3012</v>
      </c>
      <c r="B828">
        <v>516</v>
      </c>
      <c r="C828">
        <v>3144</v>
      </c>
      <c r="D828">
        <v>827</v>
      </c>
      <c r="E828" t="s">
        <v>319</v>
      </c>
      <c r="F828" t="s">
        <v>0</v>
      </c>
      <c r="G828" t="s">
        <v>1999</v>
      </c>
      <c r="H828">
        <v>2.9940000000000002</v>
      </c>
      <c r="I828">
        <v>88.58</v>
      </c>
      <c r="J828">
        <v>115</v>
      </c>
    </row>
    <row r="829" spans="1:10" x14ac:dyDescent="0.35">
      <c r="A829" t="s">
        <v>3013</v>
      </c>
      <c r="B829">
        <v>82</v>
      </c>
      <c r="C829">
        <v>3134</v>
      </c>
      <c r="D829">
        <v>828</v>
      </c>
      <c r="E829" t="s">
        <v>319</v>
      </c>
      <c r="F829" t="s">
        <v>0</v>
      </c>
      <c r="G829" t="s">
        <v>2202</v>
      </c>
      <c r="H829">
        <v>19.704000000000001</v>
      </c>
      <c r="I829">
        <v>99.18</v>
      </c>
      <c r="J829">
        <v>55</v>
      </c>
    </row>
    <row r="830" spans="1:10" x14ac:dyDescent="0.35">
      <c r="A830" t="s">
        <v>3014</v>
      </c>
      <c r="B830">
        <v>189</v>
      </c>
      <c r="C830">
        <v>3133</v>
      </c>
      <c r="D830">
        <v>829</v>
      </c>
      <c r="E830" t="s">
        <v>319</v>
      </c>
      <c r="F830" t="s">
        <v>0</v>
      </c>
      <c r="G830" t="s">
        <v>2063</v>
      </c>
      <c r="H830">
        <v>10.586</v>
      </c>
      <c r="I830">
        <v>93.49</v>
      </c>
      <c r="J830">
        <v>68</v>
      </c>
    </row>
    <row r="831" spans="1:10" x14ac:dyDescent="0.35">
      <c r="A831" t="s">
        <v>3015</v>
      </c>
      <c r="B831">
        <v>374</v>
      </c>
      <c r="C831">
        <v>3131</v>
      </c>
      <c r="D831">
        <v>830</v>
      </c>
      <c r="E831" t="s">
        <v>319</v>
      </c>
      <c r="F831" t="s">
        <v>0</v>
      </c>
      <c r="G831" t="s">
        <v>2751</v>
      </c>
      <c r="H831">
        <v>4.0620000000000003</v>
      </c>
      <c r="I831">
        <v>73.209999999999994</v>
      </c>
      <c r="J831">
        <v>82</v>
      </c>
    </row>
    <row r="832" spans="1:10" x14ac:dyDescent="0.35">
      <c r="A832" t="s">
        <v>3016</v>
      </c>
      <c r="B832">
        <v>536</v>
      </c>
      <c r="C832">
        <v>3124</v>
      </c>
      <c r="D832">
        <v>831</v>
      </c>
      <c r="E832" t="s">
        <v>328</v>
      </c>
      <c r="F832" t="s">
        <v>0</v>
      </c>
      <c r="G832" t="s">
        <v>3017</v>
      </c>
      <c r="H832">
        <v>2.8</v>
      </c>
      <c r="I832">
        <v>52.22</v>
      </c>
      <c r="J832">
        <v>42</v>
      </c>
    </row>
    <row r="833" spans="1:10" x14ac:dyDescent="0.35">
      <c r="A833" t="s">
        <v>3018</v>
      </c>
      <c r="B833">
        <v>220</v>
      </c>
      <c r="C833">
        <v>3124</v>
      </c>
      <c r="D833">
        <v>831</v>
      </c>
      <c r="E833" t="s">
        <v>319</v>
      </c>
      <c r="F833" t="s">
        <v>0</v>
      </c>
      <c r="G833" t="s">
        <v>3019</v>
      </c>
      <c r="H833">
        <v>7.649</v>
      </c>
      <c r="I833">
        <v>89.7</v>
      </c>
      <c r="J833">
        <v>93</v>
      </c>
    </row>
    <row r="834" spans="1:10" x14ac:dyDescent="0.35">
      <c r="A834" t="s">
        <v>3020</v>
      </c>
      <c r="B834">
        <v>355</v>
      </c>
      <c r="C834">
        <v>3117</v>
      </c>
      <c r="D834">
        <v>833</v>
      </c>
      <c r="E834" t="s">
        <v>319</v>
      </c>
      <c r="F834" t="s">
        <v>0</v>
      </c>
      <c r="G834" t="s">
        <v>2799</v>
      </c>
      <c r="H834">
        <v>4.9909999999999997</v>
      </c>
      <c r="I834">
        <v>88.59</v>
      </c>
      <c r="J834">
        <v>109</v>
      </c>
    </row>
    <row r="835" spans="1:10" x14ac:dyDescent="0.35">
      <c r="A835" t="s">
        <v>3021</v>
      </c>
      <c r="B835">
        <v>192</v>
      </c>
      <c r="C835">
        <v>3115</v>
      </c>
      <c r="D835">
        <v>834</v>
      </c>
      <c r="E835" t="s">
        <v>319</v>
      </c>
      <c r="F835" t="s">
        <v>0</v>
      </c>
      <c r="G835" t="s">
        <v>3022</v>
      </c>
      <c r="H835">
        <v>8.9209999999999994</v>
      </c>
      <c r="I835">
        <v>80.09</v>
      </c>
      <c r="J835">
        <v>46</v>
      </c>
    </row>
    <row r="836" spans="1:10" x14ac:dyDescent="0.35">
      <c r="A836" t="s">
        <v>3023</v>
      </c>
      <c r="B836">
        <v>484</v>
      </c>
      <c r="C836">
        <v>3108</v>
      </c>
      <c r="D836">
        <v>835</v>
      </c>
      <c r="E836" t="s">
        <v>312</v>
      </c>
      <c r="F836" t="s">
        <v>0</v>
      </c>
      <c r="G836" t="s">
        <v>2063</v>
      </c>
      <c r="H836">
        <v>3.2549999999999999</v>
      </c>
      <c r="I836">
        <v>32.53</v>
      </c>
      <c r="J836">
        <v>102</v>
      </c>
    </row>
    <row r="837" spans="1:10" x14ac:dyDescent="0.35">
      <c r="A837" t="s">
        <v>3024</v>
      </c>
      <c r="B837">
        <v>341</v>
      </c>
      <c r="C837">
        <v>3105</v>
      </c>
      <c r="D837">
        <v>836</v>
      </c>
      <c r="E837" t="s">
        <v>319</v>
      </c>
      <c r="F837" t="s">
        <v>0</v>
      </c>
      <c r="G837" t="s">
        <v>1967</v>
      </c>
      <c r="H837">
        <v>4.931</v>
      </c>
      <c r="I837">
        <v>74.34</v>
      </c>
      <c r="J837">
        <v>191</v>
      </c>
    </row>
    <row r="838" spans="1:10" x14ac:dyDescent="0.35">
      <c r="A838" t="s">
        <v>3025</v>
      </c>
      <c r="B838">
        <v>403</v>
      </c>
      <c r="C838">
        <v>3102</v>
      </c>
      <c r="D838">
        <v>837</v>
      </c>
      <c r="E838" t="s">
        <v>319</v>
      </c>
      <c r="F838" t="s">
        <v>0</v>
      </c>
      <c r="G838" t="s">
        <v>3026</v>
      </c>
      <c r="H838">
        <v>3.782</v>
      </c>
      <c r="I838">
        <v>79.59</v>
      </c>
      <c r="J838">
        <v>101</v>
      </c>
    </row>
    <row r="839" spans="1:10" x14ac:dyDescent="0.35">
      <c r="A839" t="s">
        <v>3027</v>
      </c>
      <c r="B839">
        <v>452</v>
      </c>
      <c r="C839">
        <v>3089</v>
      </c>
      <c r="D839">
        <v>838</v>
      </c>
      <c r="E839" t="s">
        <v>319</v>
      </c>
      <c r="F839" t="s">
        <v>0</v>
      </c>
      <c r="G839" t="s">
        <v>3028</v>
      </c>
      <c r="H839">
        <v>3.8420000000000001</v>
      </c>
      <c r="I839">
        <v>62.07</v>
      </c>
      <c r="J839">
        <v>447</v>
      </c>
    </row>
    <row r="840" spans="1:10" x14ac:dyDescent="0.35">
      <c r="A840" t="s">
        <v>3029</v>
      </c>
      <c r="B840">
        <v>342</v>
      </c>
      <c r="C840">
        <v>3073</v>
      </c>
      <c r="D840">
        <v>839</v>
      </c>
      <c r="E840" t="s">
        <v>319</v>
      </c>
      <c r="F840" t="s">
        <v>0</v>
      </c>
      <c r="G840" t="s">
        <v>2235</v>
      </c>
      <c r="H840">
        <v>5.1070000000000002</v>
      </c>
      <c r="I840">
        <v>86.04</v>
      </c>
      <c r="J840">
        <v>124</v>
      </c>
    </row>
    <row r="841" spans="1:10" x14ac:dyDescent="0.35">
      <c r="A841" t="s">
        <v>3030</v>
      </c>
      <c r="B841">
        <v>405</v>
      </c>
      <c r="C841">
        <v>3068</v>
      </c>
      <c r="D841">
        <v>840</v>
      </c>
      <c r="E841" t="s">
        <v>319</v>
      </c>
      <c r="F841" t="s">
        <v>0</v>
      </c>
      <c r="G841" t="s">
        <v>3031</v>
      </c>
      <c r="H841">
        <v>3.8170000000000002</v>
      </c>
      <c r="I841">
        <v>54.9</v>
      </c>
      <c r="J841">
        <v>114</v>
      </c>
    </row>
    <row r="842" spans="1:10" x14ac:dyDescent="0.35">
      <c r="A842" t="s">
        <v>3032</v>
      </c>
      <c r="B842">
        <v>147</v>
      </c>
      <c r="C842">
        <v>3066</v>
      </c>
      <c r="D842">
        <v>841</v>
      </c>
      <c r="E842" t="s">
        <v>319</v>
      </c>
      <c r="F842" t="s">
        <v>0</v>
      </c>
      <c r="G842" t="s">
        <v>1843</v>
      </c>
      <c r="H842">
        <v>11.021000000000001</v>
      </c>
      <c r="I842">
        <v>89.65</v>
      </c>
      <c r="J842">
        <v>45</v>
      </c>
    </row>
    <row r="843" spans="1:10" x14ac:dyDescent="0.35">
      <c r="A843" t="s">
        <v>3033</v>
      </c>
      <c r="B843">
        <v>506</v>
      </c>
      <c r="C843">
        <v>3059</v>
      </c>
      <c r="D843">
        <v>842</v>
      </c>
      <c r="E843" t="s">
        <v>319</v>
      </c>
      <c r="F843" t="s">
        <v>0</v>
      </c>
      <c r="G843" t="s">
        <v>3034</v>
      </c>
      <c r="H843">
        <v>3.0390000000000001</v>
      </c>
      <c r="I843">
        <v>66.540000000000006</v>
      </c>
      <c r="J843">
        <v>168</v>
      </c>
    </row>
    <row r="844" spans="1:10" x14ac:dyDescent="0.35">
      <c r="A844" t="s">
        <v>3035</v>
      </c>
      <c r="B844">
        <v>344</v>
      </c>
      <c r="C844">
        <v>3057</v>
      </c>
      <c r="D844">
        <v>843</v>
      </c>
      <c r="E844" t="s">
        <v>319</v>
      </c>
      <c r="F844" t="s">
        <v>0</v>
      </c>
      <c r="G844" t="s">
        <v>3036</v>
      </c>
      <c r="H844">
        <v>4.4160000000000004</v>
      </c>
      <c r="I844">
        <v>93.18</v>
      </c>
      <c r="J844">
        <v>157</v>
      </c>
    </row>
    <row r="845" spans="1:10" x14ac:dyDescent="0.35">
      <c r="A845" t="s">
        <v>3037</v>
      </c>
      <c r="B845">
        <v>225</v>
      </c>
      <c r="C845">
        <v>3053</v>
      </c>
      <c r="D845">
        <v>844</v>
      </c>
      <c r="E845" t="s">
        <v>319</v>
      </c>
      <c r="F845" t="s">
        <v>0</v>
      </c>
      <c r="G845" t="s">
        <v>3038</v>
      </c>
      <c r="H845">
        <v>7.67</v>
      </c>
      <c r="I845">
        <v>97.5</v>
      </c>
      <c r="J845">
        <v>224</v>
      </c>
    </row>
    <row r="846" spans="1:10" x14ac:dyDescent="0.35">
      <c r="A846" t="s">
        <v>3039</v>
      </c>
      <c r="B846">
        <v>592</v>
      </c>
      <c r="C846">
        <v>3029</v>
      </c>
      <c r="D846">
        <v>845</v>
      </c>
      <c r="E846" t="s">
        <v>312</v>
      </c>
      <c r="F846" t="s">
        <v>0</v>
      </c>
      <c r="G846" t="s">
        <v>3040</v>
      </c>
      <c r="H846">
        <v>2.9540000000000002</v>
      </c>
      <c r="I846">
        <v>37.130000000000003</v>
      </c>
      <c r="J846">
        <v>98</v>
      </c>
    </row>
    <row r="847" spans="1:10" x14ac:dyDescent="0.35">
      <c r="A847" t="s">
        <v>3041</v>
      </c>
      <c r="B847">
        <v>180</v>
      </c>
      <c r="C847">
        <v>3027</v>
      </c>
      <c r="D847">
        <v>846</v>
      </c>
      <c r="E847" t="s">
        <v>319</v>
      </c>
      <c r="F847" t="s">
        <v>0</v>
      </c>
      <c r="G847" t="s">
        <v>3042</v>
      </c>
      <c r="H847">
        <v>9.3770000000000007</v>
      </c>
      <c r="I847">
        <v>91.37</v>
      </c>
      <c r="J847">
        <v>112</v>
      </c>
    </row>
    <row r="848" spans="1:10" x14ac:dyDescent="0.35">
      <c r="A848" t="s">
        <v>3043</v>
      </c>
      <c r="B848">
        <v>187</v>
      </c>
      <c r="C848">
        <v>3020</v>
      </c>
      <c r="D848">
        <v>847</v>
      </c>
      <c r="E848" t="s">
        <v>319</v>
      </c>
      <c r="F848" t="s">
        <v>0</v>
      </c>
      <c r="G848" t="s">
        <v>1815</v>
      </c>
      <c r="H848">
        <v>9.0269999999999992</v>
      </c>
      <c r="I848">
        <v>94.06</v>
      </c>
      <c r="J848">
        <v>123</v>
      </c>
    </row>
    <row r="849" spans="1:10" x14ac:dyDescent="0.35">
      <c r="A849" t="s">
        <v>3044</v>
      </c>
      <c r="B849">
        <v>262</v>
      </c>
      <c r="C849">
        <v>3015</v>
      </c>
      <c r="D849">
        <v>848</v>
      </c>
      <c r="E849" t="s">
        <v>319</v>
      </c>
      <c r="F849" t="s">
        <v>0</v>
      </c>
      <c r="G849" t="s">
        <v>1781</v>
      </c>
      <c r="H849">
        <v>8.7970000000000006</v>
      </c>
      <c r="I849">
        <v>82.26</v>
      </c>
      <c r="J849">
        <v>258</v>
      </c>
    </row>
    <row r="850" spans="1:10" x14ac:dyDescent="0.35">
      <c r="A850" t="s">
        <v>3045</v>
      </c>
      <c r="B850">
        <v>495</v>
      </c>
      <c r="C850">
        <v>3008</v>
      </c>
      <c r="D850">
        <v>849</v>
      </c>
      <c r="E850" t="s">
        <v>319</v>
      </c>
      <c r="F850" t="s">
        <v>0</v>
      </c>
      <c r="G850" t="s">
        <v>3046</v>
      </c>
      <c r="H850">
        <v>3.1890000000000001</v>
      </c>
      <c r="I850">
        <v>73.84</v>
      </c>
      <c r="J850">
        <v>65</v>
      </c>
    </row>
    <row r="851" spans="1:10" x14ac:dyDescent="0.35">
      <c r="A851" t="s">
        <v>3047</v>
      </c>
      <c r="B851">
        <v>352</v>
      </c>
      <c r="C851">
        <v>2998</v>
      </c>
      <c r="D851">
        <v>850</v>
      </c>
      <c r="E851" t="s">
        <v>328</v>
      </c>
      <c r="F851" t="s">
        <v>0</v>
      </c>
      <c r="G851" t="s">
        <v>3048</v>
      </c>
      <c r="H851">
        <v>3.7</v>
      </c>
      <c r="I851">
        <v>56.02</v>
      </c>
      <c r="J851">
        <v>110</v>
      </c>
    </row>
    <row r="852" spans="1:10" x14ac:dyDescent="0.35">
      <c r="A852" t="s">
        <v>3049</v>
      </c>
      <c r="B852">
        <v>95</v>
      </c>
      <c r="C852">
        <v>2995</v>
      </c>
      <c r="D852">
        <v>851</v>
      </c>
      <c r="E852" t="s">
        <v>319</v>
      </c>
      <c r="F852" t="s">
        <v>0</v>
      </c>
      <c r="G852" t="s">
        <v>3050</v>
      </c>
      <c r="H852">
        <v>16.337</v>
      </c>
      <c r="I852">
        <v>96.08</v>
      </c>
      <c r="J852">
        <v>42</v>
      </c>
    </row>
    <row r="853" spans="1:10" x14ac:dyDescent="0.35">
      <c r="A853" t="s">
        <v>3051</v>
      </c>
      <c r="B853">
        <v>495</v>
      </c>
      <c r="C853">
        <v>2992</v>
      </c>
      <c r="D853">
        <v>852</v>
      </c>
      <c r="E853" t="s">
        <v>319</v>
      </c>
      <c r="F853" t="s">
        <v>0</v>
      </c>
      <c r="G853" t="s">
        <v>3052</v>
      </c>
      <c r="H853">
        <v>3.3719999999999999</v>
      </c>
      <c r="I853">
        <v>90.62</v>
      </c>
      <c r="J853">
        <v>186</v>
      </c>
    </row>
    <row r="854" spans="1:10" x14ac:dyDescent="0.35">
      <c r="A854" t="s">
        <v>3053</v>
      </c>
      <c r="B854">
        <v>42</v>
      </c>
      <c r="C854">
        <v>2986</v>
      </c>
      <c r="D854">
        <v>853</v>
      </c>
      <c r="E854" t="s">
        <v>319</v>
      </c>
      <c r="F854" t="s">
        <v>0</v>
      </c>
      <c r="G854" t="s">
        <v>1843</v>
      </c>
      <c r="H854">
        <v>33.667000000000002</v>
      </c>
      <c r="I854">
        <v>97.97</v>
      </c>
      <c r="J854">
        <v>13</v>
      </c>
    </row>
    <row r="855" spans="1:10" x14ac:dyDescent="0.35">
      <c r="A855" t="s">
        <v>3054</v>
      </c>
      <c r="B855">
        <v>739</v>
      </c>
      <c r="C855">
        <v>2981</v>
      </c>
      <c r="D855">
        <v>854</v>
      </c>
      <c r="E855" t="s">
        <v>311</v>
      </c>
      <c r="F855" t="s">
        <v>0</v>
      </c>
      <c r="G855" t="s">
        <v>1795</v>
      </c>
      <c r="I855" t="s">
        <v>311</v>
      </c>
      <c r="J855">
        <v>734</v>
      </c>
    </row>
    <row r="856" spans="1:10" x14ac:dyDescent="0.35">
      <c r="A856" t="s">
        <v>3055</v>
      </c>
      <c r="B856">
        <v>475</v>
      </c>
      <c r="C856">
        <v>2975</v>
      </c>
      <c r="D856">
        <v>855</v>
      </c>
      <c r="E856" t="s">
        <v>312</v>
      </c>
      <c r="F856" t="s">
        <v>0</v>
      </c>
      <c r="G856" t="s">
        <v>2402</v>
      </c>
      <c r="H856">
        <v>3.13</v>
      </c>
      <c r="I856">
        <v>46.69</v>
      </c>
      <c r="J856">
        <v>181</v>
      </c>
    </row>
    <row r="857" spans="1:10" x14ac:dyDescent="0.35">
      <c r="A857" t="s">
        <v>3056</v>
      </c>
      <c r="B857">
        <v>247</v>
      </c>
      <c r="C857">
        <v>2968</v>
      </c>
      <c r="D857">
        <v>856</v>
      </c>
      <c r="E857" t="s">
        <v>328</v>
      </c>
      <c r="F857" t="s">
        <v>0</v>
      </c>
      <c r="G857" t="s">
        <v>3057</v>
      </c>
      <c r="H857">
        <v>6.3109999999999999</v>
      </c>
      <c r="I857">
        <v>72.989999999999995</v>
      </c>
      <c r="J857">
        <v>247</v>
      </c>
    </row>
    <row r="858" spans="1:10" x14ac:dyDescent="0.35">
      <c r="A858" t="s">
        <v>3058</v>
      </c>
      <c r="B858">
        <v>237</v>
      </c>
      <c r="C858">
        <v>2967</v>
      </c>
      <c r="D858">
        <v>857</v>
      </c>
      <c r="E858" t="s">
        <v>319</v>
      </c>
      <c r="F858" t="s">
        <v>0</v>
      </c>
      <c r="G858" t="s">
        <v>3059</v>
      </c>
      <c r="H858">
        <v>6.9690000000000003</v>
      </c>
      <c r="I858">
        <v>82.91</v>
      </c>
      <c r="J858">
        <v>56</v>
      </c>
    </row>
    <row r="859" spans="1:10" x14ac:dyDescent="0.35">
      <c r="A859" t="s">
        <v>3060</v>
      </c>
      <c r="B859">
        <v>157</v>
      </c>
      <c r="C859">
        <v>2962</v>
      </c>
      <c r="D859">
        <v>858</v>
      </c>
      <c r="E859" t="s">
        <v>319</v>
      </c>
      <c r="F859" t="s">
        <v>0</v>
      </c>
      <c r="G859" t="s">
        <v>1819</v>
      </c>
      <c r="H859">
        <v>10.561999999999999</v>
      </c>
      <c r="I859">
        <v>87.34</v>
      </c>
      <c r="J859">
        <v>23</v>
      </c>
    </row>
    <row r="860" spans="1:10" x14ac:dyDescent="0.35">
      <c r="A860" t="s">
        <v>3061</v>
      </c>
      <c r="B860">
        <v>637</v>
      </c>
      <c r="C860">
        <v>2960</v>
      </c>
      <c r="D860">
        <v>859</v>
      </c>
      <c r="E860" t="s">
        <v>319</v>
      </c>
      <c r="F860" t="s">
        <v>0</v>
      </c>
      <c r="G860" t="s">
        <v>2073</v>
      </c>
      <c r="H860">
        <v>4.3140000000000001</v>
      </c>
      <c r="I860">
        <v>79.41</v>
      </c>
      <c r="J860">
        <v>67</v>
      </c>
    </row>
    <row r="861" spans="1:10" x14ac:dyDescent="0.35">
      <c r="A861" t="s">
        <v>3062</v>
      </c>
      <c r="B861">
        <v>295</v>
      </c>
      <c r="C861">
        <v>2960</v>
      </c>
      <c r="D861">
        <v>859</v>
      </c>
      <c r="E861" t="s">
        <v>319</v>
      </c>
      <c r="F861" t="s">
        <v>0</v>
      </c>
      <c r="G861" t="s">
        <v>2962</v>
      </c>
      <c r="H861">
        <v>5.3209999999999997</v>
      </c>
      <c r="I861">
        <v>79.62</v>
      </c>
      <c r="J861">
        <v>152</v>
      </c>
    </row>
    <row r="862" spans="1:10" x14ac:dyDescent="0.35">
      <c r="A862" t="s">
        <v>3063</v>
      </c>
      <c r="B862">
        <v>366</v>
      </c>
      <c r="C862">
        <v>2952</v>
      </c>
      <c r="D862">
        <v>861</v>
      </c>
      <c r="E862" t="s">
        <v>319</v>
      </c>
      <c r="F862" t="s">
        <v>0</v>
      </c>
      <c r="G862" t="s">
        <v>3064</v>
      </c>
      <c r="H862">
        <v>4.4530000000000003</v>
      </c>
      <c r="I862">
        <v>80.3</v>
      </c>
      <c r="J862">
        <v>73</v>
      </c>
    </row>
    <row r="863" spans="1:10" x14ac:dyDescent="0.35">
      <c r="A863" t="s">
        <v>3065</v>
      </c>
      <c r="B863">
        <v>267</v>
      </c>
      <c r="C863">
        <v>2950</v>
      </c>
      <c r="D863">
        <v>862</v>
      </c>
      <c r="E863" t="s">
        <v>328</v>
      </c>
      <c r="F863" t="s">
        <v>0</v>
      </c>
      <c r="G863" t="s">
        <v>2452</v>
      </c>
      <c r="H863">
        <v>5.09</v>
      </c>
      <c r="I863">
        <v>74.64</v>
      </c>
      <c r="J863">
        <v>226</v>
      </c>
    </row>
    <row r="864" spans="1:10" x14ac:dyDescent="0.35">
      <c r="A864" t="s">
        <v>3066</v>
      </c>
      <c r="B864">
        <v>428</v>
      </c>
      <c r="C864">
        <v>2950</v>
      </c>
      <c r="D864">
        <v>862</v>
      </c>
      <c r="E864" t="s">
        <v>312</v>
      </c>
      <c r="F864" t="s">
        <v>0</v>
      </c>
      <c r="G864" t="s">
        <v>1781</v>
      </c>
      <c r="H864">
        <v>3.9769999999999999</v>
      </c>
      <c r="I864">
        <v>50</v>
      </c>
      <c r="J864">
        <v>90</v>
      </c>
    </row>
    <row r="865" spans="1:10" x14ac:dyDescent="0.35">
      <c r="A865" t="s">
        <v>3067</v>
      </c>
      <c r="B865">
        <v>244</v>
      </c>
      <c r="C865">
        <v>2949</v>
      </c>
      <c r="D865">
        <v>864</v>
      </c>
      <c r="E865" t="s">
        <v>319</v>
      </c>
      <c r="F865" t="s">
        <v>0</v>
      </c>
      <c r="G865" t="s">
        <v>3068</v>
      </c>
      <c r="H865">
        <v>10.528</v>
      </c>
      <c r="I865">
        <v>96.15</v>
      </c>
      <c r="J865">
        <v>105</v>
      </c>
    </row>
    <row r="866" spans="1:10" x14ac:dyDescent="0.35">
      <c r="A866" t="s">
        <v>3069</v>
      </c>
      <c r="B866">
        <v>149</v>
      </c>
      <c r="C866">
        <v>2937</v>
      </c>
      <c r="D866">
        <v>865</v>
      </c>
      <c r="E866" t="s">
        <v>319</v>
      </c>
      <c r="F866" t="s">
        <v>0</v>
      </c>
      <c r="G866" t="s">
        <v>3070</v>
      </c>
      <c r="H866">
        <v>10.331</v>
      </c>
      <c r="I866">
        <v>95.66</v>
      </c>
      <c r="J866">
        <v>26</v>
      </c>
    </row>
    <row r="867" spans="1:10" x14ac:dyDescent="0.35">
      <c r="A867" t="s">
        <v>3071</v>
      </c>
      <c r="B867">
        <v>4358</v>
      </c>
      <c r="C867">
        <v>2936</v>
      </c>
      <c r="D867">
        <v>866</v>
      </c>
      <c r="E867" t="s">
        <v>319</v>
      </c>
      <c r="F867" t="s">
        <v>0</v>
      </c>
      <c r="G867" t="s">
        <v>2620</v>
      </c>
      <c r="H867">
        <v>5.415</v>
      </c>
      <c r="I867">
        <v>74.2</v>
      </c>
      <c r="J867">
        <v>209</v>
      </c>
    </row>
    <row r="868" spans="1:10" x14ac:dyDescent="0.35">
      <c r="A868" t="s">
        <v>3072</v>
      </c>
      <c r="B868">
        <v>302</v>
      </c>
      <c r="C868">
        <v>2923</v>
      </c>
      <c r="D868">
        <v>867</v>
      </c>
      <c r="E868" t="s">
        <v>319</v>
      </c>
      <c r="F868" t="s">
        <v>0</v>
      </c>
      <c r="G868" t="s">
        <v>2053</v>
      </c>
      <c r="H868">
        <v>4.7439999999999998</v>
      </c>
      <c r="I868">
        <v>84.83</v>
      </c>
      <c r="J868">
        <v>66</v>
      </c>
    </row>
    <row r="869" spans="1:10" x14ac:dyDescent="0.35">
      <c r="A869" t="s">
        <v>2718</v>
      </c>
      <c r="B869">
        <v>332</v>
      </c>
      <c r="C869">
        <v>2919</v>
      </c>
      <c r="D869">
        <v>868</v>
      </c>
      <c r="E869" t="s">
        <v>319</v>
      </c>
      <c r="F869" t="s">
        <v>0</v>
      </c>
      <c r="G869" t="s">
        <v>2617</v>
      </c>
      <c r="H869">
        <v>4.5709999999999997</v>
      </c>
      <c r="I869">
        <v>72.52</v>
      </c>
      <c r="J869">
        <v>68</v>
      </c>
    </row>
    <row r="870" spans="1:10" x14ac:dyDescent="0.35">
      <c r="A870" t="s">
        <v>3073</v>
      </c>
      <c r="B870">
        <v>604</v>
      </c>
      <c r="C870">
        <v>2914</v>
      </c>
      <c r="D870">
        <v>869</v>
      </c>
      <c r="E870" t="s">
        <v>312</v>
      </c>
      <c r="F870" t="s">
        <v>0</v>
      </c>
      <c r="G870" t="s">
        <v>1759</v>
      </c>
      <c r="H870">
        <v>2.8380000000000001</v>
      </c>
      <c r="I870">
        <v>38.11</v>
      </c>
      <c r="J870">
        <v>78</v>
      </c>
    </row>
    <row r="871" spans="1:10" x14ac:dyDescent="0.35">
      <c r="A871" t="s">
        <v>3074</v>
      </c>
      <c r="B871">
        <v>890</v>
      </c>
      <c r="C871">
        <v>2913</v>
      </c>
      <c r="D871">
        <v>870</v>
      </c>
      <c r="E871" t="s">
        <v>334</v>
      </c>
      <c r="F871" t="s">
        <v>0</v>
      </c>
      <c r="G871" t="s">
        <v>2799</v>
      </c>
      <c r="H871">
        <v>2.1360000000000001</v>
      </c>
      <c r="I871">
        <v>21.2</v>
      </c>
      <c r="J871">
        <v>128</v>
      </c>
    </row>
    <row r="872" spans="1:10" x14ac:dyDescent="0.35">
      <c r="A872" t="s">
        <v>3075</v>
      </c>
      <c r="B872">
        <v>300</v>
      </c>
      <c r="C872">
        <v>2910</v>
      </c>
      <c r="D872">
        <v>871</v>
      </c>
      <c r="E872" t="s">
        <v>319</v>
      </c>
      <c r="F872" t="s">
        <v>0</v>
      </c>
      <c r="G872" t="s">
        <v>3076</v>
      </c>
      <c r="H872">
        <v>5.1680000000000001</v>
      </c>
      <c r="I872">
        <v>77.09</v>
      </c>
      <c r="J872">
        <v>83</v>
      </c>
    </row>
    <row r="873" spans="1:10" x14ac:dyDescent="0.35">
      <c r="A873" t="s">
        <v>3077</v>
      </c>
      <c r="B873">
        <v>144</v>
      </c>
      <c r="C873">
        <v>2906</v>
      </c>
      <c r="D873">
        <v>872</v>
      </c>
      <c r="E873" t="s">
        <v>319</v>
      </c>
      <c r="F873" t="s">
        <v>0</v>
      </c>
      <c r="G873" t="s">
        <v>3078</v>
      </c>
      <c r="H873">
        <v>10.680999999999999</v>
      </c>
      <c r="I873">
        <v>85.66</v>
      </c>
      <c r="J873">
        <v>45</v>
      </c>
    </row>
    <row r="874" spans="1:10" x14ac:dyDescent="0.35">
      <c r="A874" t="s">
        <v>3079</v>
      </c>
      <c r="B874">
        <v>210</v>
      </c>
      <c r="C874">
        <v>2900</v>
      </c>
      <c r="D874">
        <v>873</v>
      </c>
      <c r="E874" t="s">
        <v>319</v>
      </c>
      <c r="F874" t="s">
        <v>0</v>
      </c>
      <c r="G874" t="s">
        <v>3080</v>
      </c>
      <c r="H874">
        <v>6.4539999999999997</v>
      </c>
      <c r="I874">
        <v>88.95</v>
      </c>
      <c r="J874">
        <v>74</v>
      </c>
    </row>
    <row r="875" spans="1:10" x14ac:dyDescent="0.35">
      <c r="A875" t="s">
        <v>3081</v>
      </c>
      <c r="B875">
        <v>398</v>
      </c>
      <c r="C875">
        <v>2896</v>
      </c>
      <c r="D875">
        <v>874</v>
      </c>
      <c r="E875" t="s">
        <v>328</v>
      </c>
      <c r="F875" t="s">
        <v>0</v>
      </c>
      <c r="G875" t="s">
        <v>3082</v>
      </c>
      <c r="H875">
        <v>3.7370000000000001</v>
      </c>
      <c r="I875">
        <v>59.13</v>
      </c>
      <c r="J875">
        <v>56</v>
      </c>
    </row>
    <row r="876" spans="1:10" x14ac:dyDescent="0.35">
      <c r="A876" t="s">
        <v>3083</v>
      </c>
      <c r="B876">
        <v>789</v>
      </c>
      <c r="C876">
        <v>2895</v>
      </c>
      <c r="D876">
        <v>875</v>
      </c>
      <c r="E876" t="s">
        <v>319</v>
      </c>
      <c r="F876" t="s">
        <v>0</v>
      </c>
      <c r="G876" t="s">
        <v>2520</v>
      </c>
      <c r="H876">
        <v>1.675</v>
      </c>
      <c r="I876">
        <v>82.38</v>
      </c>
      <c r="J876">
        <v>709</v>
      </c>
    </row>
    <row r="877" spans="1:10" x14ac:dyDescent="0.35">
      <c r="A877" t="s">
        <v>3084</v>
      </c>
      <c r="B877">
        <v>538</v>
      </c>
      <c r="C877">
        <v>2891</v>
      </c>
      <c r="D877">
        <v>876</v>
      </c>
      <c r="E877" t="s">
        <v>312</v>
      </c>
      <c r="F877" t="s">
        <v>0</v>
      </c>
      <c r="G877" t="s">
        <v>2799</v>
      </c>
      <c r="H877">
        <v>2.64</v>
      </c>
      <c r="I877">
        <v>42.93</v>
      </c>
      <c r="J877">
        <v>96</v>
      </c>
    </row>
    <row r="878" spans="1:10" x14ac:dyDescent="0.35">
      <c r="A878" t="s">
        <v>3085</v>
      </c>
      <c r="B878">
        <v>458</v>
      </c>
      <c r="C878">
        <v>2889</v>
      </c>
      <c r="D878">
        <v>877</v>
      </c>
      <c r="E878" t="s">
        <v>319</v>
      </c>
      <c r="F878" t="s">
        <v>0</v>
      </c>
      <c r="G878" t="s">
        <v>3086</v>
      </c>
      <c r="H878">
        <v>3.5979999999999999</v>
      </c>
      <c r="I878">
        <v>62.77</v>
      </c>
      <c r="J878">
        <v>162</v>
      </c>
    </row>
    <row r="879" spans="1:10" x14ac:dyDescent="0.35">
      <c r="A879" t="s">
        <v>3087</v>
      </c>
      <c r="B879">
        <v>255</v>
      </c>
      <c r="C879">
        <v>2888</v>
      </c>
      <c r="D879">
        <v>878</v>
      </c>
      <c r="E879" t="s">
        <v>319</v>
      </c>
      <c r="F879" t="s">
        <v>0</v>
      </c>
      <c r="G879" t="s">
        <v>3088</v>
      </c>
      <c r="H879">
        <v>5.9050000000000002</v>
      </c>
      <c r="I879">
        <v>96.02</v>
      </c>
      <c r="J879">
        <v>85</v>
      </c>
    </row>
    <row r="880" spans="1:10" x14ac:dyDescent="0.35">
      <c r="A880" t="s">
        <v>3089</v>
      </c>
      <c r="B880">
        <v>460</v>
      </c>
      <c r="C880">
        <v>2887</v>
      </c>
      <c r="D880">
        <v>879</v>
      </c>
      <c r="E880" t="s">
        <v>328</v>
      </c>
      <c r="F880" t="s">
        <v>0</v>
      </c>
      <c r="G880" t="s">
        <v>1868</v>
      </c>
      <c r="H880">
        <v>3.036</v>
      </c>
      <c r="I880">
        <v>58.72</v>
      </c>
      <c r="J880">
        <v>343</v>
      </c>
    </row>
    <row r="881" spans="1:10" x14ac:dyDescent="0.35">
      <c r="A881" t="s">
        <v>3090</v>
      </c>
      <c r="B881">
        <v>467</v>
      </c>
      <c r="C881">
        <v>2881</v>
      </c>
      <c r="D881">
        <v>880</v>
      </c>
      <c r="E881" t="s">
        <v>328</v>
      </c>
      <c r="F881" t="s">
        <v>0</v>
      </c>
      <c r="G881" t="s">
        <v>3091</v>
      </c>
      <c r="H881">
        <v>2.9420000000000002</v>
      </c>
      <c r="I881">
        <v>45.91</v>
      </c>
      <c r="J881">
        <v>48</v>
      </c>
    </row>
    <row r="882" spans="1:10" x14ac:dyDescent="0.35">
      <c r="A882" t="s">
        <v>3092</v>
      </c>
      <c r="B882">
        <v>187</v>
      </c>
      <c r="C882">
        <v>2875</v>
      </c>
      <c r="D882">
        <v>881</v>
      </c>
      <c r="E882" t="s">
        <v>319</v>
      </c>
      <c r="F882" t="s">
        <v>0</v>
      </c>
      <c r="G882" t="s">
        <v>3093</v>
      </c>
      <c r="H882">
        <v>8.843</v>
      </c>
      <c r="I882">
        <v>77.900000000000006</v>
      </c>
      <c r="J882">
        <v>49</v>
      </c>
    </row>
    <row r="883" spans="1:10" x14ac:dyDescent="0.35">
      <c r="A883" t="s">
        <v>3094</v>
      </c>
      <c r="B883">
        <v>39</v>
      </c>
      <c r="C883">
        <v>2871</v>
      </c>
      <c r="D883">
        <v>882</v>
      </c>
      <c r="E883" t="s">
        <v>311</v>
      </c>
      <c r="F883" t="s">
        <v>0</v>
      </c>
      <c r="G883" t="s">
        <v>3095</v>
      </c>
      <c r="I883" t="s">
        <v>311</v>
      </c>
      <c r="J883">
        <v>3</v>
      </c>
    </row>
    <row r="884" spans="1:10" x14ac:dyDescent="0.35">
      <c r="A884" t="s">
        <v>3096</v>
      </c>
      <c r="B884">
        <v>362</v>
      </c>
      <c r="C884">
        <v>2868</v>
      </c>
      <c r="D884">
        <v>883</v>
      </c>
      <c r="E884" t="s">
        <v>319</v>
      </c>
      <c r="F884" t="s">
        <v>0</v>
      </c>
      <c r="G884" t="s">
        <v>3097</v>
      </c>
      <c r="H884">
        <v>4.1749999999999998</v>
      </c>
      <c r="I884">
        <v>74.569999999999993</v>
      </c>
      <c r="J884">
        <v>70</v>
      </c>
    </row>
    <row r="885" spans="1:10" x14ac:dyDescent="0.35">
      <c r="A885" t="s">
        <v>3098</v>
      </c>
      <c r="B885">
        <v>429</v>
      </c>
      <c r="C885">
        <v>2867</v>
      </c>
      <c r="D885">
        <v>884</v>
      </c>
      <c r="E885" t="s">
        <v>312</v>
      </c>
      <c r="F885" t="s">
        <v>0</v>
      </c>
      <c r="G885" t="s">
        <v>3099</v>
      </c>
      <c r="H885">
        <v>3.2210000000000001</v>
      </c>
      <c r="I885">
        <v>29.38</v>
      </c>
      <c r="J885">
        <v>81</v>
      </c>
    </row>
    <row r="886" spans="1:10" x14ac:dyDescent="0.35">
      <c r="A886" t="s">
        <v>3100</v>
      </c>
      <c r="B886">
        <v>334</v>
      </c>
      <c r="C886">
        <v>2862</v>
      </c>
      <c r="D886">
        <v>885</v>
      </c>
      <c r="E886" t="s">
        <v>319</v>
      </c>
      <c r="F886" t="s">
        <v>0</v>
      </c>
      <c r="G886" t="s">
        <v>2763</v>
      </c>
      <c r="H886">
        <v>4.7279999999999998</v>
      </c>
      <c r="I886">
        <v>74.02</v>
      </c>
      <c r="J886">
        <v>106</v>
      </c>
    </row>
    <row r="887" spans="1:10" x14ac:dyDescent="0.35">
      <c r="A887" t="s">
        <v>3101</v>
      </c>
      <c r="B887">
        <v>166</v>
      </c>
      <c r="C887">
        <v>2857</v>
      </c>
      <c r="D887">
        <v>886</v>
      </c>
      <c r="E887" t="s">
        <v>319</v>
      </c>
      <c r="F887" t="s">
        <v>0</v>
      </c>
      <c r="G887" t="s">
        <v>3102</v>
      </c>
      <c r="H887">
        <v>8.5890000000000004</v>
      </c>
      <c r="I887">
        <v>82.17</v>
      </c>
      <c r="J887">
        <v>166</v>
      </c>
    </row>
    <row r="888" spans="1:10" x14ac:dyDescent="0.35">
      <c r="A888" t="s">
        <v>3103</v>
      </c>
      <c r="B888">
        <v>525</v>
      </c>
      <c r="C888">
        <v>2857</v>
      </c>
      <c r="D888">
        <v>886</v>
      </c>
      <c r="E888" t="s">
        <v>312</v>
      </c>
      <c r="F888" t="s">
        <v>0</v>
      </c>
      <c r="G888" t="s">
        <v>1693</v>
      </c>
      <c r="H888">
        <v>2.6549999999999998</v>
      </c>
      <c r="I888">
        <v>30.29</v>
      </c>
      <c r="J888">
        <v>150</v>
      </c>
    </row>
    <row r="889" spans="1:10" x14ac:dyDescent="0.35">
      <c r="A889" t="s">
        <v>3104</v>
      </c>
      <c r="B889">
        <v>417</v>
      </c>
      <c r="C889">
        <v>2841</v>
      </c>
      <c r="D889">
        <v>888</v>
      </c>
      <c r="E889" t="s">
        <v>328</v>
      </c>
      <c r="F889" t="s">
        <v>0</v>
      </c>
      <c r="G889" t="s">
        <v>2772</v>
      </c>
      <c r="H889">
        <v>3.5390000000000001</v>
      </c>
      <c r="I889">
        <v>69.64</v>
      </c>
      <c r="J889">
        <v>164</v>
      </c>
    </row>
    <row r="890" spans="1:10" x14ac:dyDescent="0.35">
      <c r="A890" t="s">
        <v>3105</v>
      </c>
      <c r="B890">
        <v>264</v>
      </c>
      <c r="C890">
        <v>2839</v>
      </c>
      <c r="D890">
        <v>889</v>
      </c>
      <c r="E890" t="s">
        <v>319</v>
      </c>
      <c r="F890" t="s">
        <v>0</v>
      </c>
      <c r="G890" t="s">
        <v>1759</v>
      </c>
      <c r="H890">
        <v>9.5310000000000006</v>
      </c>
      <c r="I890">
        <v>87.76</v>
      </c>
      <c r="J890">
        <v>262</v>
      </c>
    </row>
    <row r="891" spans="1:10" x14ac:dyDescent="0.35">
      <c r="A891" t="s">
        <v>3106</v>
      </c>
      <c r="B891">
        <v>259</v>
      </c>
      <c r="C891">
        <v>2818</v>
      </c>
      <c r="D891">
        <v>890</v>
      </c>
      <c r="E891" t="s">
        <v>319</v>
      </c>
      <c r="F891" t="s">
        <v>0</v>
      </c>
      <c r="G891" t="s">
        <v>3107</v>
      </c>
      <c r="H891">
        <v>5.3719999999999999</v>
      </c>
      <c r="I891">
        <v>77.91</v>
      </c>
      <c r="J891">
        <v>56</v>
      </c>
    </row>
    <row r="892" spans="1:10" x14ac:dyDescent="0.35">
      <c r="A892" t="s">
        <v>3108</v>
      </c>
      <c r="B892">
        <v>226</v>
      </c>
      <c r="C892">
        <v>2813</v>
      </c>
      <c r="D892">
        <v>891</v>
      </c>
      <c r="E892" t="s">
        <v>319</v>
      </c>
      <c r="F892" t="s">
        <v>0</v>
      </c>
      <c r="G892" t="s">
        <v>3040</v>
      </c>
      <c r="H892">
        <v>8.2080000000000002</v>
      </c>
      <c r="I892">
        <v>86.4</v>
      </c>
      <c r="J892">
        <v>68</v>
      </c>
    </row>
    <row r="893" spans="1:10" x14ac:dyDescent="0.35">
      <c r="A893" t="s">
        <v>3109</v>
      </c>
      <c r="B893">
        <v>398</v>
      </c>
      <c r="C893">
        <v>2807</v>
      </c>
      <c r="D893">
        <v>892</v>
      </c>
      <c r="E893" t="s">
        <v>328</v>
      </c>
      <c r="F893" t="s">
        <v>0</v>
      </c>
      <c r="G893" t="s">
        <v>3110</v>
      </c>
      <c r="H893">
        <v>3.3149999999999999</v>
      </c>
      <c r="I893">
        <v>52.71</v>
      </c>
      <c r="J893">
        <v>71</v>
      </c>
    </row>
    <row r="894" spans="1:10" x14ac:dyDescent="0.35">
      <c r="A894" t="s">
        <v>3111</v>
      </c>
      <c r="B894">
        <v>174</v>
      </c>
      <c r="C894">
        <v>2797</v>
      </c>
      <c r="D894">
        <v>893</v>
      </c>
      <c r="E894" t="s">
        <v>319</v>
      </c>
      <c r="F894" t="s">
        <v>0</v>
      </c>
      <c r="G894" t="s">
        <v>1819</v>
      </c>
      <c r="H894">
        <v>8.0470000000000006</v>
      </c>
      <c r="I894">
        <v>77.599999999999994</v>
      </c>
      <c r="J894">
        <v>78</v>
      </c>
    </row>
    <row r="895" spans="1:10" x14ac:dyDescent="0.35">
      <c r="A895" t="s">
        <v>3112</v>
      </c>
      <c r="B895">
        <v>459</v>
      </c>
      <c r="C895">
        <v>2790</v>
      </c>
      <c r="D895">
        <v>894</v>
      </c>
      <c r="E895" t="s">
        <v>328</v>
      </c>
      <c r="F895" t="s">
        <v>0</v>
      </c>
      <c r="G895" t="s">
        <v>3112</v>
      </c>
      <c r="H895">
        <v>3.1480000000000001</v>
      </c>
      <c r="I895">
        <v>62.82</v>
      </c>
      <c r="J895">
        <v>435</v>
      </c>
    </row>
    <row r="896" spans="1:10" x14ac:dyDescent="0.35">
      <c r="A896" t="s">
        <v>3113</v>
      </c>
      <c r="B896">
        <v>366</v>
      </c>
      <c r="C896">
        <v>2784</v>
      </c>
      <c r="D896">
        <v>895</v>
      </c>
      <c r="E896" t="s">
        <v>328</v>
      </c>
      <c r="F896" t="s">
        <v>0</v>
      </c>
      <c r="G896" t="s">
        <v>1961</v>
      </c>
      <c r="H896">
        <v>3.4529999999999998</v>
      </c>
      <c r="I896">
        <v>61.41</v>
      </c>
      <c r="J896">
        <v>63</v>
      </c>
    </row>
    <row r="897" spans="1:10" x14ac:dyDescent="0.35">
      <c r="A897" t="s">
        <v>3114</v>
      </c>
      <c r="B897">
        <v>461</v>
      </c>
      <c r="C897">
        <v>2774</v>
      </c>
      <c r="D897">
        <v>896</v>
      </c>
      <c r="E897" t="s">
        <v>328</v>
      </c>
      <c r="F897" t="s">
        <v>0</v>
      </c>
      <c r="G897" t="s">
        <v>1876</v>
      </c>
      <c r="H897">
        <v>3.637</v>
      </c>
      <c r="I897">
        <v>51.43</v>
      </c>
      <c r="J897">
        <v>211</v>
      </c>
    </row>
    <row r="898" spans="1:10" x14ac:dyDescent="0.35">
      <c r="A898" t="s">
        <v>3115</v>
      </c>
      <c r="B898">
        <v>258</v>
      </c>
      <c r="C898">
        <v>2773</v>
      </c>
      <c r="D898">
        <v>897</v>
      </c>
      <c r="E898" t="s">
        <v>319</v>
      </c>
      <c r="F898" t="s">
        <v>0</v>
      </c>
      <c r="G898" t="s">
        <v>3116</v>
      </c>
      <c r="H898">
        <v>7.0220000000000002</v>
      </c>
      <c r="I898">
        <v>84.4</v>
      </c>
      <c r="J898">
        <v>124</v>
      </c>
    </row>
    <row r="899" spans="1:10" x14ac:dyDescent="0.35">
      <c r="A899" t="s">
        <v>3117</v>
      </c>
      <c r="B899">
        <v>458</v>
      </c>
      <c r="C899">
        <v>2771</v>
      </c>
      <c r="D899">
        <v>898</v>
      </c>
      <c r="E899" t="s">
        <v>328</v>
      </c>
      <c r="F899" t="s">
        <v>0</v>
      </c>
      <c r="G899" t="s">
        <v>2772</v>
      </c>
      <c r="H899">
        <v>3.1360000000000001</v>
      </c>
      <c r="I899">
        <v>65.040000000000006</v>
      </c>
      <c r="J899">
        <v>71</v>
      </c>
    </row>
    <row r="900" spans="1:10" x14ac:dyDescent="0.35">
      <c r="A900" t="s">
        <v>3118</v>
      </c>
      <c r="B900">
        <v>317</v>
      </c>
      <c r="C900">
        <v>2769</v>
      </c>
      <c r="D900">
        <v>899</v>
      </c>
      <c r="E900" t="s">
        <v>319</v>
      </c>
      <c r="F900" t="s">
        <v>0</v>
      </c>
      <c r="G900" t="s">
        <v>3119</v>
      </c>
      <c r="H900">
        <v>5.1100000000000003</v>
      </c>
      <c r="I900">
        <v>74.84</v>
      </c>
      <c r="J900">
        <v>105</v>
      </c>
    </row>
    <row r="901" spans="1:10" x14ac:dyDescent="0.35">
      <c r="A901" t="s">
        <v>3120</v>
      </c>
      <c r="B901">
        <v>264</v>
      </c>
      <c r="C901">
        <v>2766</v>
      </c>
      <c r="D901">
        <v>900</v>
      </c>
      <c r="E901" t="s">
        <v>319</v>
      </c>
      <c r="F901" t="s">
        <v>0</v>
      </c>
      <c r="G901" t="s">
        <v>1967</v>
      </c>
      <c r="H901">
        <v>6.9960000000000004</v>
      </c>
      <c r="I901">
        <v>85.48</v>
      </c>
      <c r="J901">
        <v>141</v>
      </c>
    </row>
    <row r="902" spans="1:10" x14ac:dyDescent="0.35">
      <c r="A902" t="s">
        <v>3121</v>
      </c>
      <c r="B902">
        <v>401</v>
      </c>
      <c r="C902">
        <v>2761</v>
      </c>
      <c r="D902">
        <v>901</v>
      </c>
      <c r="E902" t="s">
        <v>328</v>
      </c>
      <c r="F902" t="s">
        <v>0</v>
      </c>
      <c r="G902" t="s">
        <v>2077</v>
      </c>
      <c r="H902">
        <v>3.3660000000000001</v>
      </c>
      <c r="I902">
        <v>57.96</v>
      </c>
      <c r="J902">
        <v>112</v>
      </c>
    </row>
    <row r="903" spans="1:10" x14ac:dyDescent="0.35">
      <c r="A903" t="s">
        <v>3122</v>
      </c>
      <c r="B903">
        <v>792</v>
      </c>
      <c r="C903">
        <v>2759</v>
      </c>
      <c r="D903">
        <v>902</v>
      </c>
      <c r="E903" t="s">
        <v>328</v>
      </c>
      <c r="F903" t="s">
        <v>0</v>
      </c>
      <c r="G903" t="s">
        <v>3123</v>
      </c>
      <c r="H903">
        <v>1.7869999999999999</v>
      </c>
      <c r="I903">
        <v>36.119999999999997</v>
      </c>
      <c r="J903">
        <v>122</v>
      </c>
    </row>
    <row r="904" spans="1:10" x14ac:dyDescent="0.35">
      <c r="A904" t="s">
        <v>3124</v>
      </c>
      <c r="B904">
        <v>257</v>
      </c>
      <c r="C904">
        <v>2759</v>
      </c>
      <c r="D904">
        <v>902</v>
      </c>
      <c r="E904" t="s">
        <v>319</v>
      </c>
      <c r="F904" t="s">
        <v>0</v>
      </c>
      <c r="G904" t="s">
        <v>3125</v>
      </c>
      <c r="H904">
        <v>5.8109999999999999</v>
      </c>
      <c r="I904">
        <v>83.6</v>
      </c>
      <c r="J904">
        <v>256</v>
      </c>
    </row>
    <row r="905" spans="1:10" x14ac:dyDescent="0.35">
      <c r="A905" t="s">
        <v>3126</v>
      </c>
      <c r="B905">
        <v>725</v>
      </c>
      <c r="C905">
        <v>2756</v>
      </c>
      <c r="D905">
        <v>904</v>
      </c>
      <c r="E905" t="s">
        <v>312</v>
      </c>
      <c r="F905" t="s">
        <v>0</v>
      </c>
      <c r="G905" t="s">
        <v>2053</v>
      </c>
      <c r="H905">
        <v>2</v>
      </c>
      <c r="I905">
        <v>48.68</v>
      </c>
      <c r="J905">
        <v>381</v>
      </c>
    </row>
    <row r="906" spans="1:10" x14ac:dyDescent="0.35">
      <c r="A906" t="s">
        <v>3127</v>
      </c>
      <c r="B906">
        <v>253</v>
      </c>
      <c r="C906">
        <v>2751</v>
      </c>
      <c r="D906">
        <v>905</v>
      </c>
      <c r="E906" t="s">
        <v>319</v>
      </c>
      <c r="F906" t="s">
        <v>0</v>
      </c>
      <c r="G906" t="s">
        <v>2448</v>
      </c>
      <c r="H906">
        <v>5.1550000000000002</v>
      </c>
      <c r="I906">
        <v>83.15</v>
      </c>
      <c r="J906">
        <v>253</v>
      </c>
    </row>
    <row r="907" spans="1:10" x14ac:dyDescent="0.35">
      <c r="A907" t="s">
        <v>3128</v>
      </c>
      <c r="B907">
        <v>602</v>
      </c>
      <c r="C907">
        <v>2750</v>
      </c>
      <c r="D907">
        <v>906</v>
      </c>
      <c r="E907" t="s">
        <v>312</v>
      </c>
      <c r="F907" t="s">
        <v>0</v>
      </c>
      <c r="G907" t="s">
        <v>2077</v>
      </c>
      <c r="H907">
        <v>2.468</v>
      </c>
      <c r="I907">
        <v>39.549999999999997</v>
      </c>
      <c r="J907">
        <v>75</v>
      </c>
    </row>
    <row r="908" spans="1:10" x14ac:dyDescent="0.35">
      <c r="A908" t="s">
        <v>3129</v>
      </c>
      <c r="B908">
        <v>372</v>
      </c>
      <c r="C908">
        <v>2750</v>
      </c>
      <c r="D908">
        <v>906</v>
      </c>
      <c r="E908" t="s">
        <v>328</v>
      </c>
      <c r="F908" t="s">
        <v>0</v>
      </c>
      <c r="G908" t="s">
        <v>3130</v>
      </c>
      <c r="H908">
        <v>3.5139999999999998</v>
      </c>
      <c r="I908">
        <v>73.510000000000005</v>
      </c>
      <c r="J908">
        <v>149</v>
      </c>
    </row>
    <row r="909" spans="1:10" x14ac:dyDescent="0.35">
      <c r="A909" t="s">
        <v>3131</v>
      </c>
      <c r="B909">
        <v>428</v>
      </c>
      <c r="C909">
        <v>2749</v>
      </c>
      <c r="D909">
        <v>908</v>
      </c>
      <c r="E909" t="s">
        <v>328</v>
      </c>
      <c r="F909" t="s">
        <v>0</v>
      </c>
      <c r="G909" t="s">
        <v>1931</v>
      </c>
      <c r="H909">
        <v>3.407</v>
      </c>
      <c r="I909">
        <v>50.14</v>
      </c>
      <c r="J909">
        <v>33</v>
      </c>
    </row>
    <row r="910" spans="1:10" x14ac:dyDescent="0.35">
      <c r="A910" t="s">
        <v>3132</v>
      </c>
      <c r="B910">
        <v>551</v>
      </c>
      <c r="C910">
        <v>2748</v>
      </c>
      <c r="D910">
        <v>909</v>
      </c>
      <c r="E910" t="s">
        <v>319</v>
      </c>
      <c r="F910" t="s">
        <v>0</v>
      </c>
      <c r="G910" t="s">
        <v>2550</v>
      </c>
      <c r="H910">
        <v>2.4609999999999999</v>
      </c>
      <c r="I910">
        <v>77.94</v>
      </c>
      <c r="J910">
        <v>70</v>
      </c>
    </row>
    <row r="911" spans="1:10" x14ac:dyDescent="0.35">
      <c r="A911" t="s">
        <v>3133</v>
      </c>
      <c r="B911">
        <v>323</v>
      </c>
      <c r="C911">
        <v>2746</v>
      </c>
      <c r="D911">
        <v>910</v>
      </c>
      <c r="E911" t="s">
        <v>328</v>
      </c>
      <c r="F911" t="s">
        <v>0</v>
      </c>
      <c r="G911" t="s">
        <v>2109</v>
      </c>
      <c r="H911">
        <v>4.1660000000000004</v>
      </c>
      <c r="I911">
        <v>71.84</v>
      </c>
      <c r="J911">
        <v>47</v>
      </c>
    </row>
    <row r="912" spans="1:10" x14ac:dyDescent="0.35">
      <c r="A912" t="s">
        <v>3134</v>
      </c>
      <c r="B912">
        <v>111</v>
      </c>
      <c r="C912">
        <v>2744</v>
      </c>
      <c r="D912">
        <v>911</v>
      </c>
      <c r="E912" t="s">
        <v>319</v>
      </c>
      <c r="F912" t="s">
        <v>0</v>
      </c>
      <c r="G912" t="s">
        <v>1819</v>
      </c>
      <c r="H912">
        <v>13.138999999999999</v>
      </c>
      <c r="I912">
        <v>96.43</v>
      </c>
      <c r="J912">
        <v>42</v>
      </c>
    </row>
    <row r="913" spans="1:10" x14ac:dyDescent="0.35">
      <c r="A913" t="s">
        <v>3135</v>
      </c>
      <c r="B913">
        <v>169</v>
      </c>
      <c r="C913">
        <v>2741</v>
      </c>
      <c r="D913">
        <v>912</v>
      </c>
      <c r="E913" t="s">
        <v>319</v>
      </c>
      <c r="F913" t="s">
        <v>0</v>
      </c>
      <c r="G913" t="s">
        <v>3136</v>
      </c>
      <c r="H913">
        <v>9.57</v>
      </c>
      <c r="I913">
        <v>83.9</v>
      </c>
      <c r="J913">
        <v>93</v>
      </c>
    </row>
    <row r="914" spans="1:10" x14ac:dyDescent="0.35">
      <c r="A914" t="s">
        <v>3137</v>
      </c>
      <c r="B914">
        <v>365</v>
      </c>
      <c r="C914">
        <v>2735</v>
      </c>
      <c r="D914">
        <v>913</v>
      </c>
      <c r="E914" t="s">
        <v>328</v>
      </c>
      <c r="F914" t="s">
        <v>0</v>
      </c>
      <c r="G914" t="s">
        <v>3138</v>
      </c>
      <c r="H914">
        <v>3.8479999999999999</v>
      </c>
      <c r="I914">
        <v>53.37</v>
      </c>
      <c r="J914">
        <v>64</v>
      </c>
    </row>
    <row r="915" spans="1:10" x14ac:dyDescent="0.35">
      <c r="A915" t="s">
        <v>3139</v>
      </c>
      <c r="B915">
        <v>546</v>
      </c>
      <c r="C915">
        <v>2727</v>
      </c>
      <c r="D915">
        <v>914</v>
      </c>
      <c r="E915" t="s">
        <v>319</v>
      </c>
      <c r="F915" t="s">
        <v>0</v>
      </c>
      <c r="G915" t="s">
        <v>2197</v>
      </c>
      <c r="H915">
        <v>5.383</v>
      </c>
      <c r="I915">
        <v>74.180000000000007</v>
      </c>
      <c r="J915">
        <v>120</v>
      </c>
    </row>
    <row r="916" spans="1:10" x14ac:dyDescent="0.35">
      <c r="A916" t="s">
        <v>3140</v>
      </c>
      <c r="B916">
        <v>309</v>
      </c>
      <c r="C916">
        <v>2727</v>
      </c>
      <c r="D916">
        <v>914</v>
      </c>
      <c r="E916" t="s">
        <v>319</v>
      </c>
      <c r="F916" t="s">
        <v>0</v>
      </c>
      <c r="G916" t="s">
        <v>2850</v>
      </c>
      <c r="H916">
        <v>4.5659999999999998</v>
      </c>
      <c r="I916">
        <v>61.91</v>
      </c>
      <c r="J916">
        <v>63</v>
      </c>
    </row>
    <row r="917" spans="1:10" x14ac:dyDescent="0.35">
      <c r="A917" t="s">
        <v>3141</v>
      </c>
      <c r="B917">
        <v>622</v>
      </c>
      <c r="C917">
        <v>2723</v>
      </c>
      <c r="D917">
        <v>916</v>
      </c>
      <c r="E917" t="s">
        <v>328</v>
      </c>
      <c r="F917" t="s">
        <v>0</v>
      </c>
      <c r="G917" t="s">
        <v>1967</v>
      </c>
      <c r="H917">
        <v>3.3479999999999999</v>
      </c>
      <c r="I917">
        <v>57.42</v>
      </c>
      <c r="J917">
        <v>141</v>
      </c>
    </row>
    <row r="918" spans="1:10" x14ac:dyDescent="0.35">
      <c r="A918" t="s">
        <v>3142</v>
      </c>
      <c r="B918">
        <v>272</v>
      </c>
      <c r="C918">
        <v>2716</v>
      </c>
      <c r="D918">
        <v>917</v>
      </c>
      <c r="E918" t="s">
        <v>328</v>
      </c>
      <c r="F918" t="s">
        <v>0</v>
      </c>
      <c r="G918" t="s">
        <v>3143</v>
      </c>
      <c r="H918">
        <v>4.5339999999999998</v>
      </c>
      <c r="I918">
        <v>59.15</v>
      </c>
      <c r="J918">
        <v>86</v>
      </c>
    </row>
    <row r="919" spans="1:10" x14ac:dyDescent="0.35">
      <c r="A919" t="s">
        <v>3144</v>
      </c>
      <c r="B919">
        <v>383</v>
      </c>
      <c r="C919">
        <v>2716</v>
      </c>
      <c r="D919">
        <v>917</v>
      </c>
      <c r="E919" t="s">
        <v>328</v>
      </c>
      <c r="F919" t="s">
        <v>0</v>
      </c>
      <c r="G919" t="s">
        <v>2539</v>
      </c>
      <c r="H919">
        <v>3.5259999999999998</v>
      </c>
      <c r="I919">
        <v>59.09</v>
      </c>
      <c r="J919">
        <v>96</v>
      </c>
    </row>
    <row r="920" spans="1:10" x14ac:dyDescent="0.35">
      <c r="A920" t="s">
        <v>3145</v>
      </c>
      <c r="B920">
        <v>313</v>
      </c>
      <c r="C920">
        <v>2706</v>
      </c>
      <c r="D920">
        <v>919</v>
      </c>
      <c r="E920" t="s">
        <v>328</v>
      </c>
      <c r="F920" t="s">
        <v>0</v>
      </c>
      <c r="G920" t="s">
        <v>3146</v>
      </c>
      <c r="H920">
        <v>3.9510000000000001</v>
      </c>
      <c r="I920">
        <v>60.2</v>
      </c>
      <c r="J920">
        <v>67</v>
      </c>
    </row>
    <row r="921" spans="1:10" x14ac:dyDescent="0.35">
      <c r="A921" t="s">
        <v>3147</v>
      </c>
      <c r="B921">
        <v>383</v>
      </c>
      <c r="C921">
        <v>2697</v>
      </c>
      <c r="D921">
        <v>920</v>
      </c>
      <c r="E921" t="s">
        <v>328</v>
      </c>
      <c r="F921" t="s">
        <v>0</v>
      </c>
      <c r="G921" t="s">
        <v>1815</v>
      </c>
      <c r="H921">
        <v>3.5720000000000001</v>
      </c>
      <c r="I921">
        <v>58.39</v>
      </c>
      <c r="J921">
        <v>95</v>
      </c>
    </row>
    <row r="922" spans="1:10" x14ac:dyDescent="0.35">
      <c r="A922" t="s">
        <v>3148</v>
      </c>
      <c r="B922">
        <v>437</v>
      </c>
      <c r="C922">
        <v>2696</v>
      </c>
      <c r="D922">
        <v>921</v>
      </c>
      <c r="E922" t="s">
        <v>311</v>
      </c>
      <c r="F922" t="s">
        <v>0</v>
      </c>
      <c r="G922" t="s">
        <v>2202</v>
      </c>
      <c r="I922" t="s">
        <v>311</v>
      </c>
      <c r="J922">
        <v>115</v>
      </c>
    </row>
    <row r="923" spans="1:10" x14ac:dyDescent="0.35">
      <c r="A923" t="s">
        <v>3149</v>
      </c>
      <c r="B923">
        <v>1331</v>
      </c>
      <c r="C923">
        <v>2695</v>
      </c>
      <c r="D923">
        <v>922</v>
      </c>
      <c r="E923" t="s">
        <v>312</v>
      </c>
      <c r="F923" t="s">
        <v>0</v>
      </c>
      <c r="G923" t="s">
        <v>2617</v>
      </c>
      <c r="H923">
        <v>3.0350000000000001</v>
      </c>
      <c r="I923">
        <v>36.9</v>
      </c>
      <c r="J923">
        <v>103</v>
      </c>
    </row>
    <row r="924" spans="1:10" x14ac:dyDescent="0.35">
      <c r="A924" t="s">
        <v>3150</v>
      </c>
      <c r="B924">
        <v>385</v>
      </c>
      <c r="C924">
        <v>2692</v>
      </c>
      <c r="D924">
        <v>923</v>
      </c>
      <c r="E924" t="s">
        <v>328</v>
      </c>
      <c r="F924" t="s">
        <v>0</v>
      </c>
      <c r="G924" t="s">
        <v>3151</v>
      </c>
      <c r="H924">
        <v>3.6269999999999998</v>
      </c>
      <c r="I924">
        <v>68.47</v>
      </c>
      <c r="J924">
        <v>135</v>
      </c>
    </row>
    <row r="925" spans="1:10" x14ac:dyDescent="0.35">
      <c r="A925" t="s">
        <v>3152</v>
      </c>
      <c r="B925">
        <v>1352</v>
      </c>
      <c r="C925">
        <v>2683</v>
      </c>
      <c r="D925">
        <v>924</v>
      </c>
      <c r="E925" t="s">
        <v>334</v>
      </c>
      <c r="F925" t="s">
        <v>0</v>
      </c>
      <c r="G925" t="s">
        <v>3153</v>
      </c>
      <c r="H925">
        <v>1.014</v>
      </c>
      <c r="I925">
        <v>6.36</v>
      </c>
      <c r="J925">
        <v>182</v>
      </c>
    </row>
    <row r="926" spans="1:10" x14ac:dyDescent="0.35">
      <c r="A926" t="s">
        <v>3154</v>
      </c>
      <c r="B926">
        <v>526</v>
      </c>
      <c r="C926">
        <v>2679</v>
      </c>
      <c r="D926">
        <v>925</v>
      </c>
      <c r="E926" t="s">
        <v>319</v>
      </c>
      <c r="F926" t="s">
        <v>0</v>
      </c>
      <c r="G926" t="s">
        <v>3052</v>
      </c>
      <c r="H926">
        <v>2.5539999999999998</v>
      </c>
      <c r="I926">
        <v>76.040000000000006</v>
      </c>
      <c r="J926">
        <v>97</v>
      </c>
    </row>
    <row r="927" spans="1:10" x14ac:dyDescent="0.35">
      <c r="A927" t="s">
        <v>3155</v>
      </c>
      <c r="B927">
        <v>306</v>
      </c>
      <c r="C927">
        <v>2675</v>
      </c>
      <c r="D927">
        <v>926</v>
      </c>
      <c r="E927" t="s">
        <v>328</v>
      </c>
      <c r="F927" t="s">
        <v>0</v>
      </c>
      <c r="G927" t="s">
        <v>3156</v>
      </c>
      <c r="H927">
        <v>4.4820000000000002</v>
      </c>
      <c r="I927">
        <v>59.38</v>
      </c>
      <c r="J927">
        <v>70</v>
      </c>
    </row>
    <row r="928" spans="1:10" x14ac:dyDescent="0.35">
      <c r="A928" t="s">
        <v>3157</v>
      </c>
      <c r="B928">
        <v>282</v>
      </c>
      <c r="C928">
        <v>2672</v>
      </c>
      <c r="D928">
        <v>927</v>
      </c>
      <c r="E928" t="s">
        <v>328</v>
      </c>
      <c r="F928" t="s">
        <v>0</v>
      </c>
      <c r="G928" t="s">
        <v>2071</v>
      </c>
      <c r="H928">
        <v>4.452</v>
      </c>
      <c r="I928">
        <v>61.46</v>
      </c>
      <c r="J928">
        <v>93</v>
      </c>
    </row>
    <row r="929" spans="1:10" x14ac:dyDescent="0.35">
      <c r="A929" t="s">
        <v>3158</v>
      </c>
      <c r="B929">
        <v>213</v>
      </c>
      <c r="C929">
        <v>2671</v>
      </c>
      <c r="D929">
        <v>928</v>
      </c>
      <c r="E929" t="s">
        <v>319</v>
      </c>
      <c r="F929" t="s">
        <v>0</v>
      </c>
      <c r="G929" t="s">
        <v>1849</v>
      </c>
      <c r="H929">
        <v>6.3040000000000003</v>
      </c>
      <c r="I929">
        <v>82</v>
      </c>
      <c r="J929">
        <v>95</v>
      </c>
    </row>
    <row r="930" spans="1:10" x14ac:dyDescent="0.35">
      <c r="A930" t="s">
        <v>3159</v>
      </c>
      <c r="B930">
        <v>391</v>
      </c>
      <c r="C930">
        <v>2662</v>
      </c>
      <c r="D930">
        <v>929</v>
      </c>
      <c r="E930" t="s">
        <v>328</v>
      </c>
      <c r="F930" t="s">
        <v>0</v>
      </c>
      <c r="G930" t="s">
        <v>1993</v>
      </c>
      <c r="H930">
        <v>3.4820000000000002</v>
      </c>
      <c r="I930">
        <v>67.27</v>
      </c>
      <c r="J930">
        <v>123</v>
      </c>
    </row>
    <row r="931" spans="1:10" x14ac:dyDescent="0.35">
      <c r="A931" t="s">
        <v>3160</v>
      </c>
      <c r="B931">
        <v>887</v>
      </c>
      <c r="C931">
        <v>2659</v>
      </c>
      <c r="D931">
        <v>930</v>
      </c>
      <c r="E931" t="s">
        <v>319</v>
      </c>
      <c r="F931" t="s">
        <v>0</v>
      </c>
      <c r="G931" t="s">
        <v>2288</v>
      </c>
      <c r="H931">
        <v>4.2539999999999996</v>
      </c>
      <c r="I931">
        <v>63.53</v>
      </c>
      <c r="J931">
        <v>228</v>
      </c>
    </row>
    <row r="932" spans="1:10" x14ac:dyDescent="0.35">
      <c r="A932" t="s">
        <v>3161</v>
      </c>
      <c r="B932">
        <v>183</v>
      </c>
      <c r="C932">
        <v>2652</v>
      </c>
      <c r="D932">
        <v>931</v>
      </c>
      <c r="E932" t="s">
        <v>319</v>
      </c>
      <c r="F932" t="s">
        <v>0</v>
      </c>
      <c r="G932" t="s">
        <v>3162</v>
      </c>
      <c r="H932">
        <v>7.9640000000000004</v>
      </c>
      <c r="I932">
        <v>76.430000000000007</v>
      </c>
      <c r="J932">
        <v>93</v>
      </c>
    </row>
    <row r="933" spans="1:10" x14ac:dyDescent="0.35">
      <c r="A933" t="s">
        <v>3163</v>
      </c>
      <c r="B933">
        <v>304</v>
      </c>
      <c r="C933">
        <v>2650</v>
      </c>
      <c r="D933">
        <v>932</v>
      </c>
      <c r="E933" t="s">
        <v>319</v>
      </c>
      <c r="F933" t="s">
        <v>0</v>
      </c>
      <c r="G933" t="s">
        <v>3164</v>
      </c>
      <c r="H933">
        <v>4.5199999999999996</v>
      </c>
      <c r="I933">
        <v>70.94</v>
      </c>
      <c r="J933">
        <v>55</v>
      </c>
    </row>
    <row r="934" spans="1:10" x14ac:dyDescent="0.35">
      <c r="A934" t="s">
        <v>3165</v>
      </c>
      <c r="B934">
        <v>391</v>
      </c>
      <c r="C934">
        <v>2648</v>
      </c>
      <c r="D934">
        <v>933</v>
      </c>
      <c r="E934" t="s">
        <v>328</v>
      </c>
      <c r="F934" t="s">
        <v>0</v>
      </c>
      <c r="G934" t="s">
        <v>2079</v>
      </c>
      <c r="H934">
        <v>5.234</v>
      </c>
      <c r="I934">
        <v>71.67</v>
      </c>
      <c r="J934">
        <v>139</v>
      </c>
    </row>
    <row r="935" spans="1:10" x14ac:dyDescent="0.35">
      <c r="A935" t="s">
        <v>3166</v>
      </c>
      <c r="B935">
        <v>551</v>
      </c>
      <c r="C935">
        <v>2644</v>
      </c>
      <c r="D935">
        <v>934</v>
      </c>
      <c r="E935" t="s">
        <v>319</v>
      </c>
      <c r="F935" t="s">
        <v>0</v>
      </c>
      <c r="G935" t="s">
        <v>3167</v>
      </c>
      <c r="H935">
        <v>2.4319999999999999</v>
      </c>
      <c r="I935">
        <v>76.92</v>
      </c>
      <c r="J935">
        <v>99</v>
      </c>
    </row>
    <row r="936" spans="1:10" x14ac:dyDescent="0.35">
      <c r="A936" t="s">
        <v>3168</v>
      </c>
      <c r="B936">
        <v>298</v>
      </c>
      <c r="C936">
        <v>2641</v>
      </c>
      <c r="D936">
        <v>935</v>
      </c>
      <c r="E936" t="s">
        <v>328</v>
      </c>
      <c r="F936" t="s">
        <v>0</v>
      </c>
      <c r="G936" t="s">
        <v>3169</v>
      </c>
      <c r="H936">
        <v>4.3979999999999997</v>
      </c>
      <c r="I936">
        <v>65.75</v>
      </c>
      <c r="J936">
        <v>87</v>
      </c>
    </row>
    <row r="937" spans="1:10" x14ac:dyDescent="0.35">
      <c r="A937" t="s">
        <v>3170</v>
      </c>
      <c r="B937">
        <v>557</v>
      </c>
      <c r="C937">
        <v>2640</v>
      </c>
      <c r="D937">
        <v>936</v>
      </c>
      <c r="E937" t="s">
        <v>328</v>
      </c>
      <c r="F937" t="s">
        <v>0</v>
      </c>
      <c r="G937" t="s">
        <v>3171</v>
      </c>
      <c r="H937">
        <v>2.8730000000000002</v>
      </c>
      <c r="I937">
        <v>68.599999999999994</v>
      </c>
      <c r="J937">
        <v>89</v>
      </c>
    </row>
    <row r="938" spans="1:10" x14ac:dyDescent="0.35">
      <c r="A938" t="s">
        <v>3172</v>
      </c>
      <c r="B938">
        <v>560</v>
      </c>
      <c r="C938">
        <v>2638</v>
      </c>
      <c r="D938">
        <v>937</v>
      </c>
      <c r="E938" t="s">
        <v>312</v>
      </c>
      <c r="F938" t="s">
        <v>0</v>
      </c>
      <c r="G938" t="s">
        <v>1967</v>
      </c>
      <c r="H938">
        <v>2.8130000000000002</v>
      </c>
      <c r="I938">
        <v>40.24</v>
      </c>
      <c r="J938">
        <v>491</v>
      </c>
    </row>
    <row r="939" spans="1:10" x14ac:dyDescent="0.35">
      <c r="A939" t="s">
        <v>3173</v>
      </c>
      <c r="B939">
        <v>396</v>
      </c>
      <c r="C939">
        <v>2625</v>
      </c>
      <c r="D939">
        <v>938</v>
      </c>
      <c r="E939" t="s">
        <v>328</v>
      </c>
      <c r="F939" t="s">
        <v>0</v>
      </c>
      <c r="G939" t="s">
        <v>3174</v>
      </c>
      <c r="H939">
        <v>3.2290000000000001</v>
      </c>
      <c r="I939">
        <v>55.41</v>
      </c>
      <c r="J939">
        <v>85</v>
      </c>
    </row>
    <row r="940" spans="1:10" x14ac:dyDescent="0.35">
      <c r="A940" t="s">
        <v>3175</v>
      </c>
      <c r="B940">
        <v>476</v>
      </c>
      <c r="C940">
        <v>2618</v>
      </c>
      <c r="D940">
        <v>939</v>
      </c>
      <c r="E940" t="s">
        <v>328</v>
      </c>
      <c r="F940" t="s">
        <v>0</v>
      </c>
      <c r="G940" t="s">
        <v>3176</v>
      </c>
      <c r="H940">
        <v>2.9860000000000002</v>
      </c>
      <c r="I940">
        <v>60.64</v>
      </c>
      <c r="J940">
        <v>65</v>
      </c>
    </row>
    <row r="941" spans="1:10" x14ac:dyDescent="0.35">
      <c r="A941" t="s">
        <v>3177</v>
      </c>
      <c r="B941">
        <v>859</v>
      </c>
      <c r="C941">
        <v>2617</v>
      </c>
      <c r="D941">
        <v>940</v>
      </c>
      <c r="E941" t="s">
        <v>328</v>
      </c>
      <c r="F941" t="s">
        <v>0</v>
      </c>
      <c r="G941" t="s">
        <v>2167</v>
      </c>
      <c r="H941">
        <v>3.0219999999999998</v>
      </c>
      <c r="I941">
        <v>64.69</v>
      </c>
      <c r="J941">
        <v>104</v>
      </c>
    </row>
    <row r="942" spans="1:10" x14ac:dyDescent="0.35">
      <c r="A942" t="s">
        <v>3178</v>
      </c>
      <c r="B942">
        <v>262</v>
      </c>
      <c r="C942">
        <v>2616</v>
      </c>
      <c r="D942">
        <v>941</v>
      </c>
      <c r="E942" t="s">
        <v>328</v>
      </c>
      <c r="F942" t="s">
        <v>0</v>
      </c>
      <c r="G942" t="s">
        <v>3179</v>
      </c>
      <c r="H942">
        <v>5.07</v>
      </c>
      <c r="I942">
        <v>63.6</v>
      </c>
      <c r="J942">
        <v>239</v>
      </c>
    </row>
    <row r="943" spans="1:10" x14ac:dyDescent="0.35">
      <c r="A943" t="s">
        <v>3180</v>
      </c>
      <c r="B943">
        <v>659</v>
      </c>
      <c r="C943">
        <v>2615</v>
      </c>
      <c r="D943">
        <v>942</v>
      </c>
      <c r="E943" t="s">
        <v>328</v>
      </c>
      <c r="F943" t="s">
        <v>0</v>
      </c>
      <c r="G943" t="s">
        <v>3181</v>
      </c>
      <c r="H943">
        <v>2.1659999999999999</v>
      </c>
      <c r="I943">
        <v>42.95</v>
      </c>
      <c r="J943">
        <v>95</v>
      </c>
    </row>
    <row r="944" spans="1:10" x14ac:dyDescent="0.35">
      <c r="A944" t="s">
        <v>3182</v>
      </c>
      <c r="B944">
        <v>150</v>
      </c>
      <c r="C944">
        <v>2610</v>
      </c>
      <c r="D944">
        <v>943</v>
      </c>
      <c r="E944" t="s">
        <v>319</v>
      </c>
      <c r="F944" t="s">
        <v>0</v>
      </c>
      <c r="G944" t="s">
        <v>2037</v>
      </c>
      <c r="H944">
        <v>8.49</v>
      </c>
      <c r="I944">
        <v>91.07</v>
      </c>
      <c r="J944">
        <v>63</v>
      </c>
    </row>
    <row r="945" spans="1:10" x14ac:dyDescent="0.35">
      <c r="A945" t="s">
        <v>3183</v>
      </c>
      <c r="B945">
        <v>399</v>
      </c>
      <c r="C945">
        <v>2605</v>
      </c>
      <c r="D945">
        <v>944</v>
      </c>
      <c r="E945" t="s">
        <v>312</v>
      </c>
      <c r="F945" t="s">
        <v>0</v>
      </c>
      <c r="G945" t="s">
        <v>3184</v>
      </c>
      <c r="H945">
        <v>3.9289999999999998</v>
      </c>
      <c r="I945">
        <v>45.55</v>
      </c>
      <c r="J945">
        <v>160</v>
      </c>
    </row>
    <row r="946" spans="1:10" x14ac:dyDescent="0.35">
      <c r="A946" t="s">
        <v>3185</v>
      </c>
      <c r="B946">
        <v>296</v>
      </c>
      <c r="C946">
        <v>2596</v>
      </c>
      <c r="D946">
        <v>945</v>
      </c>
      <c r="E946" t="s">
        <v>328</v>
      </c>
      <c r="F946" t="s">
        <v>0</v>
      </c>
      <c r="G946" t="s">
        <v>2539</v>
      </c>
      <c r="H946">
        <v>4.4009999999999998</v>
      </c>
      <c r="I946">
        <v>70.78</v>
      </c>
      <c r="J946">
        <v>29</v>
      </c>
    </row>
    <row r="947" spans="1:10" x14ac:dyDescent="0.35">
      <c r="A947" t="s">
        <v>3186</v>
      </c>
      <c r="B947">
        <v>439</v>
      </c>
      <c r="C947">
        <v>2590</v>
      </c>
      <c r="D947">
        <v>946</v>
      </c>
      <c r="E947" t="s">
        <v>312</v>
      </c>
      <c r="F947" t="s">
        <v>0</v>
      </c>
      <c r="G947" t="s">
        <v>2067</v>
      </c>
      <c r="H947">
        <v>2.9830000000000001</v>
      </c>
      <c r="I947">
        <v>29.19</v>
      </c>
      <c r="J947">
        <v>124</v>
      </c>
    </row>
    <row r="948" spans="1:10" x14ac:dyDescent="0.35">
      <c r="A948" t="s">
        <v>3187</v>
      </c>
      <c r="B948">
        <v>304</v>
      </c>
      <c r="C948">
        <v>2582</v>
      </c>
      <c r="D948">
        <v>947</v>
      </c>
      <c r="E948" t="s">
        <v>328</v>
      </c>
      <c r="F948" t="s">
        <v>0</v>
      </c>
      <c r="G948" t="s">
        <v>3188</v>
      </c>
      <c r="H948">
        <v>4.3540000000000001</v>
      </c>
      <c r="I948">
        <v>69.48</v>
      </c>
      <c r="J948">
        <v>192</v>
      </c>
    </row>
    <row r="949" spans="1:10" x14ac:dyDescent="0.35">
      <c r="A949" t="s">
        <v>3189</v>
      </c>
      <c r="B949">
        <v>421</v>
      </c>
      <c r="C949">
        <v>2579</v>
      </c>
      <c r="D949">
        <v>948</v>
      </c>
      <c r="E949" t="s">
        <v>328</v>
      </c>
      <c r="F949" t="s">
        <v>0</v>
      </c>
      <c r="G949" t="s">
        <v>3176</v>
      </c>
      <c r="H949">
        <v>3.1920000000000002</v>
      </c>
      <c r="I949">
        <v>65.56</v>
      </c>
      <c r="J949">
        <v>43</v>
      </c>
    </row>
    <row r="950" spans="1:10" x14ac:dyDescent="0.35">
      <c r="A950" t="s">
        <v>3190</v>
      </c>
      <c r="B950">
        <v>193</v>
      </c>
      <c r="C950">
        <v>2557</v>
      </c>
      <c r="D950">
        <v>949</v>
      </c>
      <c r="E950" t="s">
        <v>319</v>
      </c>
      <c r="F950" t="s">
        <v>0</v>
      </c>
      <c r="G950" t="s">
        <v>3191</v>
      </c>
      <c r="H950">
        <v>7.8319999999999999</v>
      </c>
      <c r="I950">
        <v>80.34</v>
      </c>
      <c r="J950">
        <v>193</v>
      </c>
    </row>
    <row r="951" spans="1:10" x14ac:dyDescent="0.35">
      <c r="A951" t="s">
        <v>3192</v>
      </c>
      <c r="B951">
        <v>276</v>
      </c>
      <c r="C951">
        <v>2550</v>
      </c>
      <c r="D951">
        <v>950</v>
      </c>
      <c r="E951" t="s">
        <v>319</v>
      </c>
      <c r="F951" t="s">
        <v>0</v>
      </c>
      <c r="G951" t="s">
        <v>2801</v>
      </c>
      <c r="H951">
        <v>4.7320000000000002</v>
      </c>
      <c r="I951">
        <v>85.29</v>
      </c>
      <c r="J951">
        <v>86</v>
      </c>
    </row>
    <row r="952" spans="1:10" x14ac:dyDescent="0.35">
      <c r="A952" t="s">
        <v>3193</v>
      </c>
      <c r="B952">
        <v>452</v>
      </c>
      <c r="C952">
        <v>2546</v>
      </c>
      <c r="D952">
        <v>951</v>
      </c>
      <c r="E952" t="s">
        <v>319</v>
      </c>
      <c r="F952" t="s">
        <v>0</v>
      </c>
      <c r="G952" t="s">
        <v>3194</v>
      </c>
      <c r="H952">
        <v>3.524</v>
      </c>
      <c r="I952">
        <v>75.150000000000006</v>
      </c>
      <c r="J952">
        <v>44</v>
      </c>
    </row>
    <row r="953" spans="1:10" x14ac:dyDescent="0.35">
      <c r="A953" t="s">
        <v>3195</v>
      </c>
      <c r="B953">
        <v>596</v>
      </c>
      <c r="C953">
        <v>2538</v>
      </c>
      <c r="D953">
        <v>952</v>
      </c>
      <c r="E953" t="s">
        <v>312</v>
      </c>
      <c r="F953" t="s">
        <v>0</v>
      </c>
      <c r="G953" t="s">
        <v>3196</v>
      </c>
      <c r="H953">
        <v>2.4249999999999998</v>
      </c>
      <c r="I953">
        <v>46.91</v>
      </c>
      <c r="J953">
        <v>569</v>
      </c>
    </row>
    <row r="954" spans="1:10" x14ac:dyDescent="0.35">
      <c r="A954" t="s">
        <v>3197</v>
      </c>
      <c r="B954">
        <v>438</v>
      </c>
      <c r="C954">
        <v>2532</v>
      </c>
      <c r="D954">
        <v>953</v>
      </c>
      <c r="E954" t="s">
        <v>328</v>
      </c>
      <c r="F954" t="s">
        <v>0</v>
      </c>
      <c r="G954" t="s">
        <v>1843</v>
      </c>
      <c r="H954">
        <v>2.8559999999999999</v>
      </c>
      <c r="I954">
        <v>45.63</v>
      </c>
      <c r="J954">
        <v>28</v>
      </c>
    </row>
    <row r="955" spans="1:10" x14ac:dyDescent="0.35">
      <c r="A955" t="s">
        <v>3198</v>
      </c>
      <c r="B955">
        <v>231</v>
      </c>
      <c r="C955">
        <v>2522</v>
      </c>
      <c r="D955">
        <v>954</v>
      </c>
      <c r="E955" t="s">
        <v>319</v>
      </c>
      <c r="F955" t="s">
        <v>0</v>
      </c>
      <c r="G955" t="s">
        <v>2202</v>
      </c>
      <c r="H955">
        <v>6.2679999999999998</v>
      </c>
      <c r="I955">
        <v>92.62</v>
      </c>
      <c r="J955">
        <v>97</v>
      </c>
    </row>
    <row r="956" spans="1:10" x14ac:dyDescent="0.35">
      <c r="A956" t="s">
        <v>3199</v>
      </c>
      <c r="B956">
        <v>291</v>
      </c>
      <c r="C956">
        <v>2512</v>
      </c>
      <c r="D956">
        <v>955</v>
      </c>
      <c r="E956" t="s">
        <v>319</v>
      </c>
      <c r="F956" t="s">
        <v>0</v>
      </c>
      <c r="G956" t="s">
        <v>2455</v>
      </c>
      <c r="H956">
        <v>4.2610000000000001</v>
      </c>
      <c r="I956">
        <v>73.63</v>
      </c>
      <c r="J956">
        <v>152</v>
      </c>
    </row>
    <row r="957" spans="1:10" x14ac:dyDescent="0.35">
      <c r="A957" t="s">
        <v>3200</v>
      </c>
      <c r="B957">
        <v>239</v>
      </c>
      <c r="C957">
        <v>2510</v>
      </c>
      <c r="D957">
        <v>956</v>
      </c>
      <c r="E957" t="s">
        <v>319</v>
      </c>
      <c r="F957" t="s">
        <v>0</v>
      </c>
      <c r="G957" t="s">
        <v>3201</v>
      </c>
      <c r="H957">
        <v>5.4269999999999996</v>
      </c>
      <c r="I957">
        <v>87.52</v>
      </c>
      <c r="J957">
        <v>114</v>
      </c>
    </row>
    <row r="958" spans="1:10" x14ac:dyDescent="0.35">
      <c r="A958" t="s">
        <v>3202</v>
      </c>
      <c r="B958">
        <v>645</v>
      </c>
      <c r="C958">
        <v>2507</v>
      </c>
      <c r="D958">
        <v>957</v>
      </c>
      <c r="E958" t="s">
        <v>328</v>
      </c>
      <c r="F958" t="s">
        <v>0</v>
      </c>
      <c r="G958" t="s">
        <v>2100</v>
      </c>
      <c r="H958">
        <v>1.929</v>
      </c>
      <c r="I958">
        <v>54.03</v>
      </c>
      <c r="J958">
        <v>132</v>
      </c>
    </row>
    <row r="959" spans="1:10" x14ac:dyDescent="0.35">
      <c r="A959" t="s">
        <v>3203</v>
      </c>
      <c r="B959">
        <v>1332</v>
      </c>
      <c r="C959">
        <v>2467</v>
      </c>
      <c r="D959">
        <v>958</v>
      </c>
      <c r="E959" t="s">
        <v>328</v>
      </c>
      <c r="F959" t="s">
        <v>0</v>
      </c>
      <c r="G959" t="s">
        <v>1759</v>
      </c>
      <c r="H959">
        <v>6.5919999999999996</v>
      </c>
      <c r="I959">
        <v>73.78</v>
      </c>
      <c r="J959">
        <v>548</v>
      </c>
    </row>
    <row r="960" spans="1:10" x14ac:dyDescent="0.35">
      <c r="A960" t="s">
        <v>3204</v>
      </c>
      <c r="B960">
        <v>218</v>
      </c>
      <c r="C960">
        <v>2459</v>
      </c>
      <c r="D960">
        <v>959</v>
      </c>
      <c r="E960" t="s">
        <v>319</v>
      </c>
      <c r="F960" t="s">
        <v>0</v>
      </c>
      <c r="G960" t="s">
        <v>2675</v>
      </c>
      <c r="H960">
        <v>5.7220000000000004</v>
      </c>
      <c r="I960">
        <v>89.44</v>
      </c>
      <c r="J960">
        <v>61</v>
      </c>
    </row>
    <row r="961" spans="1:10" x14ac:dyDescent="0.35">
      <c r="A961" t="s">
        <v>3205</v>
      </c>
      <c r="B961">
        <v>197</v>
      </c>
      <c r="C961">
        <v>2443</v>
      </c>
      <c r="D961">
        <v>960</v>
      </c>
      <c r="E961" t="s">
        <v>319</v>
      </c>
      <c r="F961" t="s">
        <v>0</v>
      </c>
      <c r="G961" t="s">
        <v>3206</v>
      </c>
      <c r="H961">
        <v>5.4770000000000003</v>
      </c>
      <c r="I961">
        <v>87.61</v>
      </c>
      <c r="J961">
        <v>34</v>
      </c>
    </row>
    <row r="962" spans="1:10" x14ac:dyDescent="0.35">
      <c r="A962" t="s">
        <v>3207</v>
      </c>
      <c r="B962">
        <v>170</v>
      </c>
      <c r="C962">
        <v>2443</v>
      </c>
      <c r="D962">
        <v>960</v>
      </c>
      <c r="E962" t="s">
        <v>319</v>
      </c>
      <c r="F962" t="s">
        <v>0</v>
      </c>
      <c r="G962" t="s">
        <v>3208</v>
      </c>
      <c r="H962">
        <v>6.9219999999999997</v>
      </c>
      <c r="I962">
        <v>95.9</v>
      </c>
      <c r="J962">
        <v>47</v>
      </c>
    </row>
    <row r="963" spans="1:10" x14ac:dyDescent="0.35">
      <c r="A963" t="s">
        <v>3209</v>
      </c>
      <c r="B963">
        <v>575</v>
      </c>
      <c r="C963">
        <v>2441</v>
      </c>
      <c r="D963">
        <v>962</v>
      </c>
      <c r="E963" t="s">
        <v>311</v>
      </c>
      <c r="F963" t="s">
        <v>0</v>
      </c>
      <c r="G963" t="s">
        <v>1795</v>
      </c>
      <c r="I963" t="s">
        <v>311</v>
      </c>
      <c r="J963">
        <v>574</v>
      </c>
    </row>
    <row r="964" spans="1:10" x14ac:dyDescent="0.35">
      <c r="A964" t="s">
        <v>3210</v>
      </c>
      <c r="B964">
        <v>208</v>
      </c>
      <c r="C964">
        <v>2440</v>
      </c>
      <c r="D964">
        <v>963</v>
      </c>
      <c r="E964" t="s">
        <v>319</v>
      </c>
      <c r="F964" t="s">
        <v>0</v>
      </c>
      <c r="G964" t="s">
        <v>3211</v>
      </c>
      <c r="H964">
        <v>5.58</v>
      </c>
      <c r="I964">
        <v>81.239999999999995</v>
      </c>
      <c r="J964">
        <v>66</v>
      </c>
    </row>
    <row r="965" spans="1:10" x14ac:dyDescent="0.35">
      <c r="A965" t="s">
        <v>3212</v>
      </c>
      <c r="B965">
        <v>338</v>
      </c>
      <c r="C965">
        <v>2439</v>
      </c>
      <c r="D965">
        <v>964</v>
      </c>
      <c r="E965" t="s">
        <v>328</v>
      </c>
      <c r="F965" t="s">
        <v>0</v>
      </c>
      <c r="G965" t="s">
        <v>2312</v>
      </c>
      <c r="H965">
        <v>3.7050000000000001</v>
      </c>
      <c r="I965">
        <v>53.48</v>
      </c>
      <c r="J965">
        <v>35</v>
      </c>
    </row>
    <row r="966" spans="1:10" x14ac:dyDescent="0.35">
      <c r="A966" t="s">
        <v>3213</v>
      </c>
      <c r="B966">
        <v>160</v>
      </c>
      <c r="C966">
        <v>2438</v>
      </c>
      <c r="D966">
        <v>965</v>
      </c>
      <c r="E966" t="s">
        <v>319</v>
      </c>
      <c r="F966" t="s">
        <v>0</v>
      </c>
      <c r="G966" t="s">
        <v>1742</v>
      </c>
      <c r="H966">
        <v>8.2089999999999996</v>
      </c>
      <c r="I966">
        <v>77.61</v>
      </c>
      <c r="J966">
        <v>63</v>
      </c>
    </row>
    <row r="967" spans="1:10" x14ac:dyDescent="0.35">
      <c r="A967" t="s">
        <v>3214</v>
      </c>
      <c r="B967">
        <v>217</v>
      </c>
      <c r="C967">
        <v>2437</v>
      </c>
      <c r="D967">
        <v>966</v>
      </c>
      <c r="E967" t="s">
        <v>319</v>
      </c>
      <c r="F967" t="s">
        <v>0</v>
      </c>
      <c r="G967" t="s">
        <v>3215</v>
      </c>
      <c r="H967">
        <v>6.08</v>
      </c>
      <c r="I967">
        <v>84.67</v>
      </c>
      <c r="J967">
        <v>103</v>
      </c>
    </row>
    <row r="968" spans="1:10" x14ac:dyDescent="0.35">
      <c r="A968" t="s">
        <v>3216</v>
      </c>
      <c r="B968">
        <v>344</v>
      </c>
      <c r="C968">
        <v>2436</v>
      </c>
      <c r="D968">
        <v>967</v>
      </c>
      <c r="E968" t="s">
        <v>319</v>
      </c>
      <c r="F968" t="s">
        <v>0</v>
      </c>
      <c r="G968" t="s">
        <v>3217</v>
      </c>
      <c r="H968">
        <v>3.7509999999999999</v>
      </c>
      <c r="I968">
        <v>81.709999999999994</v>
      </c>
      <c r="J968">
        <v>207</v>
      </c>
    </row>
    <row r="969" spans="1:10" x14ac:dyDescent="0.35">
      <c r="A969" t="s">
        <v>3218</v>
      </c>
      <c r="B969">
        <v>225</v>
      </c>
      <c r="C969">
        <v>2434</v>
      </c>
      <c r="D969">
        <v>968</v>
      </c>
      <c r="E969" t="s">
        <v>328</v>
      </c>
      <c r="F969" t="s">
        <v>0</v>
      </c>
      <c r="G969" t="s">
        <v>3219</v>
      </c>
      <c r="H969">
        <v>5.4980000000000002</v>
      </c>
      <c r="I969">
        <v>62.79</v>
      </c>
      <c r="J969">
        <v>96</v>
      </c>
    </row>
    <row r="970" spans="1:10" x14ac:dyDescent="0.35">
      <c r="A970" t="s">
        <v>3220</v>
      </c>
      <c r="B970">
        <v>450</v>
      </c>
      <c r="C970">
        <v>2429</v>
      </c>
      <c r="D970">
        <v>969</v>
      </c>
      <c r="E970" t="s">
        <v>312</v>
      </c>
      <c r="F970" t="s">
        <v>0</v>
      </c>
      <c r="G970" t="s">
        <v>3221</v>
      </c>
      <c r="H970">
        <v>2.6219999999999999</v>
      </c>
      <c r="I970">
        <v>22.61</v>
      </c>
      <c r="J970">
        <v>121</v>
      </c>
    </row>
    <row r="971" spans="1:10" x14ac:dyDescent="0.35">
      <c r="A971" t="s">
        <v>3222</v>
      </c>
      <c r="B971">
        <v>314</v>
      </c>
      <c r="C971">
        <v>2427</v>
      </c>
      <c r="D971">
        <v>970</v>
      </c>
      <c r="E971" t="s">
        <v>319</v>
      </c>
      <c r="F971" t="s">
        <v>0</v>
      </c>
      <c r="G971" t="s">
        <v>3223</v>
      </c>
      <c r="H971">
        <v>3.6720000000000002</v>
      </c>
      <c r="I971">
        <v>73.69</v>
      </c>
      <c r="J971">
        <v>170</v>
      </c>
    </row>
    <row r="972" spans="1:10" x14ac:dyDescent="0.35">
      <c r="A972" t="s">
        <v>3224</v>
      </c>
      <c r="B972">
        <v>228</v>
      </c>
      <c r="C972">
        <v>2408</v>
      </c>
      <c r="D972">
        <v>971</v>
      </c>
      <c r="E972" t="s">
        <v>319</v>
      </c>
      <c r="F972" t="s">
        <v>0</v>
      </c>
      <c r="G972" t="s">
        <v>3225</v>
      </c>
      <c r="H972">
        <v>5.8360000000000003</v>
      </c>
      <c r="I972">
        <v>87.83</v>
      </c>
      <c r="J972">
        <v>47</v>
      </c>
    </row>
    <row r="973" spans="1:10" x14ac:dyDescent="0.35">
      <c r="A973" t="s">
        <v>3226</v>
      </c>
      <c r="B973">
        <v>281</v>
      </c>
      <c r="C973">
        <v>2395</v>
      </c>
      <c r="D973">
        <v>972</v>
      </c>
      <c r="E973" t="s">
        <v>319</v>
      </c>
      <c r="F973" t="s">
        <v>0</v>
      </c>
      <c r="G973" t="s">
        <v>1886</v>
      </c>
      <c r="H973">
        <v>6.05</v>
      </c>
      <c r="I973">
        <v>77.92</v>
      </c>
      <c r="J973">
        <v>171</v>
      </c>
    </row>
    <row r="974" spans="1:10" x14ac:dyDescent="0.35">
      <c r="A974" t="s">
        <v>3227</v>
      </c>
      <c r="B974">
        <v>232</v>
      </c>
      <c r="C974">
        <v>2383</v>
      </c>
      <c r="D974">
        <v>973</v>
      </c>
      <c r="E974" t="s">
        <v>319</v>
      </c>
      <c r="F974" t="s">
        <v>0</v>
      </c>
      <c r="G974" t="s">
        <v>3228</v>
      </c>
      <c r="H974">
        <v>4.8659999999999997</v>
      </c>
      <c r="I974">
        <v>81.37</v>
      </c>
      <c r="J974">
        <v>130</v>
      </c>
    </row>
    <row r="975" spans="1:10" x14ac:dyDescent="0.35">
      <c r="A975" t="s">
        <v>3229</v>
      </c>
      <c r="B975">
        <v>80</v>
      </c>
      <c r="C975">
        <v>2382</v>
      </c>
      <c r="D975">
        <v>974</v>
      </c>
      <c r="E975" t="s">
        <v>319</v>
      </c>
      <c r="F975" t="s">
        <v>0</v>
      </c>
      <c r="G975" t="s">
        <v>2777</v>
      </c>
      <c r="H975">
        <v>12.425000000000001</v>
      </c>
      <c r="I975">
        <v>91.74</v>
      </c>
      <c r="J975">
        <v>71</v>
      </c>
    </row>
    <row r="976" spans="1:10" x14ac:dyDescent="0.35">
      <c r="A976" t="s">
        <v>3230</v>
      </c>
      <c r="B976">
        <v>1853</v>
      </c>
      <c r="C976">
        <v>2379</v>
      </c>
      <c r="D976">
        <v>975</v>
      </c>
      <c r="E976" t="s">
        <v>311</v>
      </c>
      <c r="F976" t="s">
        <v>0</v>
      </c>
      <c r="G976" t="s">
        <v>2167</v>
      </c>
      <c r="I976" t="s">
        <v>311</v>
      </c>
      <c r="J976">
        <v>1850</v>
      </c>
    </row>
    <row r="977" spans="1:10" x14ac:dyDescent="0.35">
      <c r="A977" t="s">
        <v>3231</v>
      </c>
      <c r="B977">
        <v>353</v>
      </c>
      <c r="C977">
        <v>2364</v>
      </c>
      <c r="D977">
        <v>976</v>
      </c>
      <c r="E977" t="s">
        <v>328</v>
      </c>
      <c r="F977" t="s">
        <v>0</v>
      </c>
      <c r="G977" t="s">
        <v>2772</v>
      </c>
      <c r="H977">
        <v>3.399</v>
      </c>
      <c r="I977">
        <v>68.08</v>
      </c>
      <c r="J977">
        <v>63</v>
      </c>
    </row>
    <row r="978" spans="1:10" x14ac:dyDescent="0.35">
      <c r="A978" t="s">
        <v>3232</v>
      </c>
      <c r="B978">
        <v>236</v>
      </c>
      <c r="C978">
        <v>2355</v>
      </c>
      <c r="D978">
        <v>977</v>
      </c>
      <c r="E978" t="s">
        <v>319</v>
      </c>
      <c r="F978" t="s">
        <v>0</v>
      </c>
      <c r="G978" t="s">
        <v>1845</v>
      </c>
      <c r="H978">
        <v>7.5869999999999997</v>
      </c>
      <c r="I978">
        <v>83.91</v>
      </c>
      <c r="J978">
        <v>71</v>
      </c>
    </row>
    <row r="979" spans="1:10" x14ac:dyDescent="0.35">
      <c r="A979" t="s">
        <v>3233</v>
      </c>
      <c r="B979">
        <v>620</v>
      </c>
      <c r="C979">
        <v>2347</v>
      </c>
      <c r="D979">
        <v>978</v>
      </c>
      <c r="E979" t="s">
        <v>319</v>
      </c>
      <c r="F979" t="s">
        <v>0</v>
      </c>
      <c r="G979" t="s">
        <v>2590</v>
      </c>
      <c r="H979">
        <v>1.7430000000000001</v>
      </c>
      <c r="I979">
        <v>73.16</v>
      </c>
      <c r="J979">
        <v>255</v>
      </c>
    </row>
    <row r="980" spans="1:10" x14ac:dyDescent="0.35">
      <c r="A980" t="s">
        <v>3234</v>
      </c>
      <c r="B980">
        <v>108</v>
      </c>
      <c r="C980">
        <v>2344</v>
      </c>
      <c r="D980">
        <v>979</v>
      </c>
      <c r="E980" t="s">
        <v>319</v>
      </c>
      <c r="F980" t="s">
        <v>0</v>
      </c>
      <c r="G980" t="s">
        <v>2019</v>
      </c>
      <c r="H980">
        <v>10.625999999999999</v>
      </c>
      <c r="I980">
        <v>89.1</v>
      </c>
      <c r="J980">
        <v>36</v>
      </c>
    </row>
    <row r="981" spans="1:10" x14ac:dyDescent="0.35">
      <c r="A981" t="s">
        <v>3235</v>
      </c>
      <c r="B981">
        <v>814</v>
      </c>
      <c r="C981">
        <v>2341</v>
      </c>
      <c r="D981">
        <v>980</v>
      </c>
      <c r="E981" t="s">
        <v>312</v>
      </c>
      <c r="F981" t="s">
        <v>0</v>
      </c>
      <c r="G981" t="s">
        <v>2053</v>
      </c>
      <c r="H981">
        <v>1.4690000000000001</v>
      </c>
      <c r="I981">
        <v>31.79</v>
      </c>
      <c r="J981">
        <v>316</v>
      </c>
    </row>
    <row r="982" spans="1:10" x14ac:dyDescent="0.35">
      <c r="A982" t="s">
        <v>3236</v>
      </c>
      <c r="B982">
        <v>253</v>
      </c>
      <c r="C982">
        <v>2340</v>
      </c>
      <c r="D982">
        <v>981</v>
      </c>
      <c r="E982" t="s">
        <v>319</v>
      </c>
      <c r="F982" t="s">
        <v>0</v>
      </c>
      <c r="G982" t="s">
        <v>3237</v>
      </c>
      <c r="H982">
        <v>4.6829999999999998</v>
      </c>
      <c r="I982">
        <v>92.19</v>
      </c>
      <c r="J982">
        <v>63</v>
      </c>
    </row>
    <row r="983" spans="1:10" x14ac:dyDescent="0.35">
      <c r="A983" t="s">
        <v>3238</v>
      </c>
      <c r="B983">
        <v>222</v>
      </c>
      <c r="C983">
        <v>2338</v>
      </c>
      <c r="D983">
        <v>982</v>
      </c>
      <c r="E983" t="s">
        <v>319</v>
      </c>
      <c r="F983" t="s">
        <v>0</v>
      </c>
      <c r="G983" t="s">
        <v>3239</v>
      </c>
      <c r="H983">
        <v>5.2050000000000001</v>
      </c>
      <c r="I983">
        <v>81.849999999999994</v>
      </c>
      <c r="J983">
        <v>42</v>
      </c>
    </row>
    <row r="984" spans="1:10" x14ac:dyDescent="0.35">
      <c r="A984" t="s">
        <v>3240</v>
      </c>
      <c r="B984">
        <v>320</v>
      </c>
      <c r="C984">
        <v>2337</v>
      </c>
      <c r="D984">
        <v>983</v>
      </c>
      <c r="E984" t="s">
        <v>328</v>
      </c>
      <c r="F984" t="s">
        <v>0</v>
      </c>
      <c r="G984" t="s">
        <v>2407</v>
      </c>
      <c r="H984">
        <v>3.9169999999999998</v>
      </c>
      <c r="I984">
        <v>58.08</v>
      </c>
      <c r="J984">
        <v>217</v>
      </c>
    </row>
    <row r="985" spans="1:10" x14ac:dyDescent="0.35">
      <c r="A985" t="s">
        <v>3241</v>
      </c>
      <c r="B985">
        <v>220</v>
      </c>
      <c r="C985">
        <v>2334</v>
      </c>
      <c r="D985">
        <v>984</v>
      </c>
      <c r="E985" t="s">
        <v>319</v>
      </c>
      <c r="F985" t="s">
        <v>0</v>
      </c>
      <c r="G985" t="s">
        <v>2073</v>
      </c>
      <c r="H985">
        <v>8.6790000000000003</v>
      </c>
      <c r="I985">
        <v>97.06</v>
      </c>
      <c r="J985">
        <v>110</v>
      </c>
    </row>
    <row r="986" spans="1:10" x14ac:dyDescent="0.35">
      <c r="A986" t="s">
        <v>3242</v>
      </c>
      <c r="B986">
        <v>553</v>
      </c>
      <c r="C986">
        <v>2330</v>
      </c>
      <c r="D986">
        <v>985</v>
      </c>
      <c r="E986" t="s">
        <v>328</v>
      </c>
      <c r="F986" t="s">
        <v>0</v>
      </c>
      <c r="G986" t="s">
        <v>3243</v>
      </c>
      <c r="H986">
        <v>2.609</v>
      </c>
      <c r="I986">
        <v>41.93</v>
      </c>
      <c r="J986">
        <v>89</v>
      </c>
    </row>
    <row r="987" spans="1:10" x14ac:dyDescent="0.35">
      <c r="A987" t="s">
        <v>3244</v>
      </c>
      <c r="B987">
        <v>329</v>
      </c>
      <c r="C987">
        <v>2321</v>
      </c>
      <c r="D987">
        <v>986</v>
      </c>
      <c r="E987" t="s">
        <v>319</v>
      </c>
      <c r="F987" t="s">
        <v>0</v>
      </c>
      <c r="G987" t="s">
        <v>1893</v>
      </c>
      <c r="H987">
        <v>3.6619999999999999</v>
      </c>
      <c r="I987">
        <v>82.56</v>
      </c>
      <c r="J987">
        <v>66</v>
      </c>
    </row>
    <row r="988" spans="1:10" x14ac:dyDescent="0.35">
      <c r="A988" t="s">
        <v>3245</v>
      </c>
      <c r="B988">
        <v>1447</v>
      </c>
      <c r="C988">
        <v>2319</v>
      </c>
      <c r="D988">
        <v>987</v>
      </c>
      <c r="E988" t="s">
        <v>328</v>
      </c>
      <c r="F988" t="s">
        <v>0</v>
      </c>
      <c r="G988" t="s">
        <v>3246</v>
      </c>
      <c r="H988">
        <v>4.2039999999999997</v>
      </c>
      <c r="I988">
        <v>55.03</v>
      </c>
      <c r="J988">
        <v>164</v>
      </c>
    </row>
    <row r="989" spans="1:10" x14ac:dyDescent="0.35">
      <c r="A989" t="s">
        <v>3247</v>
      </c>
      <c r="B989">
        <v>376</v>
      </c>
      <c r="C989">
        <v>2316</v>
      </c>
      <c r="D989">
        <v>988</v>
      </c>
      <c r="E989" t="s">
        <v>319</v>
      </c>
      <c r="F989" t="s">
        <v>0</v>
      </c>
      <c r="G989" t="s">
        <v>2335</v>
      </c>
      <c r="H989">
        <v>4.1399999999999997</v>
      </c>
      <c r="I989">
        <v>74.680000000000007</v>
      </c>
      <c r="J989">
        <v>46</v>
      </c>
    </row>
    <row r="990" spans="1:10" x14ac:dyDescent="0.35">
      <c r="A990" t="s">
        <v>3248</v>
      </c>
      <c r="B990">
        <v>308</v>
      </c>
      <c r="C990">
        <v>2311</v>
      </c>
      <c r="D990">
        <v>989</v>
      </c>
      <c r="E990" t="s">
        <v>328</v>
      </c>
      <c r="F990" t="s">
        <v>0</v>
      </c>
      <c r="G990" t="s">
        <v>2379</v>
      </c>
      <c r="H990">
        <v>3.6859999999999999</v>
      </c>
      <c r="I990">
        <v>74.58</v>
      </c>
      <c r="J990">
        <v>41</v>
      </c>
    </row>
    <row r="991" spans="1:10" x14ac:dyDescent="0.35">
      <c r="A991" t="s">
        <v>3249</v>
      </c>
      <c r="B991">
        <v>225</v>
      </c>
      <c r="C991">
        <v>2309</v>
      </c>
      <c r="D991">
        <v>990</v>
      </c>
      <c r="E991" t="s">
        <v>319</v>
      </c>
      <c r="F991" t="s">
        <v>0</v>
      </c>
      <c r="G991" t="s">
        <v>3250</v>
      </c>
      <c r="H991">
        <v>5.2539999999999996</v>
      </c>
      <c r="I991">
        <v>85.46</v>
      </c>
      <c r="J991">
        <v>94</v>
      </c>
    </row>
    <row r="992" spans="1:10" x14ac:dyDescent="0.35">
      <c r="A992" t="s">
        <v>3251</v>
      </c>
      <c r="B992">
        <v>541</v>
      </c>
      <c r="C992">
        <v>2305</v>
      </c>
      <c r="D992">
        <v>991</v>
      </c>
      <c r="E992" t="s">
        <v>312</v>
      </c>
      <c r="F992" t="s">
        <v>0</v>
      </c>
      <c r="G992" t="s">
        <v>3252</v>
      </c>
      <c r="H992">
        <v>2.0339999999999998</v>
      </c>
      <c r="I992">
        <v>27.33</v>
      </c>
      <c r="J992">
        <v>147</v>
      </c>
    </row>
    <row r="993" spans="1:10" x14ac:dyDescent="0.35">
      <c r="A993" t="s">
        <v>3253</v>
      </c>
      <c r="B993">
        <v>400</v>
      </c>
      <c r="C993">
        <v>2299</v>
      </c>
      <c r="D993">
        <v>992</v>
      </c>
      <c r="E993" t="s">
        <v>312</v>
      </c>
      <c r="F993" t="s">
        <v>0</v>
      </c>
      <c r="G993" t="s">
        <v>2063</v>
      </c>
      <c r="H993">
        <v>3.7010000000000001</v>
      </c>
      <c r="I993">
        <v>43.49</v>
      </c>
      <c r="J993">
        <v>40</v>
      </c>
    </row>
    <row r="994" spans="1:10" x14ac:dyDescent="0.35">
      <c r="A994" t="s">
        <v>3254</v>
      </c>
      <c r="B994">
        <v>330</v>
      </c>
      <c r="C994">
        <v>2298</v>
      </c>
      <c r="D994">
        <v>993</v>
      </c>
      <c r="E994" t="s">
        <v>328</v>
      </c>
      <c r="F994" t="s">
        <v>0</v>
      </c>
      <c r="G994" t="s">
        <v>1996</v>
      </c>
      <c r="H994">
        <v>3.8079999999999998</v>
      </c>
      <c r="I994">
        <v>54.72</v>
      </c>
      <c r="J994">
        <v>91</v>
      </c>
    </row>
    <row r="995" spans="1:10" x14ac:dyDescent="0.35">
      <c r="A995" t="s">
        <v>3255</v>
      </c>
      <c r="B995">
        <v>398</v>
      </c>
      <c r="C995">
        <v>2287</v>
      </c>
      <c r="D995">
        <v>994</v>
      </c>
      <c r="E995" t="s">
        <v>328</v>
      </c>
      <c r="F995" t="s">
        <v>0</v>
      </c>
      <c r="G995" t="s">
        <v>3256</v>
      </c>
      <c r="H995">
        <v>2.9750000000000001</v>
      </c>
      <c r="I995">
        <v>49.3</v>
      </c>
      <c r="J995">
        <v>71</v>
      </c>
    </row>
    <row r="996" spans="1:10" x14ac:dyDescent="0.35">
      <c r="A996" t="s">
        <v>3257</v>
      </c>
      <c r="B996">
        <v>690</v>
      </c>
      <c r="C996">
        <v>2286</v>
      </c>
      <c r="D996">
        <v>995</v>
      </c>
      <c r="E996" t="s">
        <v>311</v>
      </c>
      <c r="F996" t="s">
        <v>0</v>
      </c>
      <c r="G996" t="s">
        <v>1699</v>
      </c>
      <c r="I996" t="s">
        <v>311</v>
      </c>
      <c r="J996">
        <v>690</v>
      </c>
    </row>
    <row r="997" spans="1:10" x14ac:dyDescent="0.35">
      <c r="A997" t="s">
        <v>3258</v>
      </c>
      <c r="B997">
        <v>461</v>
      </c>
      <c r="C997">
        <v>2282</v>
      </c>
      <c r="D997">
        <v>996</v>
      </c>
      <c r="E997" t="s">
        <v>312</v>
      </c>
      <c r="F997" t="s">
        <v>0</v>
      </c>
      <c r="G997" t="s">
        <v>2135</v>
      </c>
      <c r="H997">
        <v>2.4649999999999999</v>
      </c>
      <c r="I997">
        <v>29.43</v>
      </c>
      <c r="J997">
        <v>121</v>
      </c>
    </row>
    <row r="998" spans="1:10" x14ac:dyDescent="0.35">
      <c r="A998" t="s">
        <v>3259</v>
      </c>
      <c r="B998">
        <v>248</v>
      </c>
      <c r="C998">
        <v>2275</v>
      </c>
      <c r="D998">
        <v>997</v>
      </c>
      <c r="E998" t="s">
        <v>319</v>
      </c>
      <c r="F998" t="s">
        <v>0</v>
      </c>
      <c r="G998" t="s">
        <v>3260</v>
      </c>
      <c r="H998">
        <v>4.4210000000000003</v>
      </c>
      <c r="I998">
        <v>72.52</v>
      </c>
      <c r="J998">
        <v>93</v>
      </c>
    </row>
    <row r="999" spans="1:10" x14ac:dyDescent="0.35">
      <c r="A999" t="s">
        <v>3261</v>
      </c>
      <c r="B999">
        <v>231</v>
      </c>
      <c r="C999">
        <v>2268</v>
      </c>
      <c r="D999">
        <v>998</v>
      </c>
      <c r="E999" t="s">
        <v>328</v>
      </c>
      <c r="F999" t="s">
        <v>0</v>
      </c>
      <c r="G999" t="s">
        <v>3262</v>
      </c>
      <c r="H999">
        <v>5.4279999999999999</v>
      </c>
      <c r="I999">
        <v>68.92</v>
      </c>
      <c r="J999">
        <v>74</v>
      </c>
    </row>
    <row r="1000" spans="1:10" x14ac:dyDescent="0.35">
      <c r="A1000" t="s">
        <v>3263</v>
      </c>
      <c r="B1000">
        <v>380</v>
      </c>
      <c r="C1000">
        <v>2266</v>
      </c>
      <c r="D1000">
        <v>999</v>
      </c>
      <c r="E1000" t="s">
        <v>319</v>
      </c>
      <c r="F1000" t="s">
        <v>0</v>
      </c>
      <c r="G1000" t="s">
        <v>2734</v>
      </c>
      <c r="H1000">
        <v>3.43</v>
      </c>
      <c r="I1000">
        <v>91.53</v>
      </c>
      <c r="J1000">
        <v>103</v>
      </c>
    </row>
    <row r="1001" spans="1:10" x14ac:dyDescent="0.35">
      <c r="A1001" t="s">
        <v>3264</v>
      </c>
      <c r="B1001">
        <v>352</v>
      </c>
      <c r="C1001">
        <v>2266</v>
      </c>
      <c r="D1001">
        <v>999</v>
      </c>
      <c r="E1001" t="s">
        <v>328</v>
      </c>
      <c r="F1001" t="s">
        <v>0</v>
      </c>
      <c r="G1001" t="s">
        <v>3036</v>
      </c>
      <c r="H1001">
        <v>2.887</v>
      </c>
      <c r="I1001">
        <v>64.39</v>
      </c>
      <c r="J1001">
        <v>146</v>
      </c>
    </row>
    <row r="1002" spans="1:10" x14ac:dyDescent="0.35">
      <c r="A1002" t="s">
        <v>3265</v>
      </c>
      <c r="B1002">
        <v>254</v>
      </c>
      <c r="C1002">
        <v>2262</v>
      </c>
      <c r="D1002">
        <v>1001</v>
      </c>
      <c r="E1002" t="s">
        <v>319</v>
      </c>
      <c r="F1002" t="s">
        <v>0</v>
      </c>
      <c r="G1002" t="s">
        <v>3266</v>
      </c>
      <c r="H1002">
        <v>4.5</v>
      </c>
      <c r="I1002">
        <v>84.62</v>
      </c>
      <c r="J1002">
        <v>81</v>
      </c>
    </row>
    <row r="1003" spans="1:10" x14ac:dyDescent="0.35">
      <c r="A1003" t="s">
        <v>3267</v>
      </c>
      <c r="B1003">
        <v>381</v>
      </c>
      <c r="C1003">
        <v>2258</v>
      </c>
      <c r="D1003">
        <v>1002</v>
      </c>
      <c r="E1003" t="s">
        <v>319</v>
      </c>
      <c r="F1003" t="s">
        <v>0</v>
      </c>
      <c r="G1003" t="s">
        <v>2983</v>
      </c>
      <c r="H1003">
        <v>3.3849999999999998</v>
      </c>
      <c r="I1003">
        <v>76.849999999999994</v>
      </c>
      <c r="J1003">
        <v>378</v>
      </c>
    </row>
    <row r="1004" spans="1:10" x14ac:dyDescent="0.35">
      <c r="A1004" t="s">
        <v>3268</v>
      </c>
      <c r="B1004">
        <v>219</v>
      </c>
      <c r="C1004">
        <v>2254</v>
      </c>
      <c r="D1004">
        <v>1003</v>
      </c>
      <c r="E1004" t="s">
        <v>319</v>
      </c>
      <c r="F1004" t="s">
        <v>0</v>
      </c>
      <c r="G1004" t="s">
        <v>1900</v>
      </c>
      <c r="H1004">
        <v>8.3230000000000004</v>
      </c>
      <c r="I1004">
        <v>81.650000000000006</v>
      </c>
      <c r="J1004">
        <v>59</v>
      </c>
    </row>
    <row r="1005" spans="1:10" x14ac:dyDescent="0.35">
      <c r="A1005" t="s">
        <v>3269</v>
      </c>
      <c r="B1005">
        <v>223</v>
      </c>
      <c r="C1005">
        <v>2252</v>
      </c>
      <c r="D1005">
        <v>1004</v>
      </c>
      <c r="E1005" t="s">
        <v>319</v>
      </c>
      <c r="F1005" t="s">
        <v>0</v>
      </c>
      <c r="G1005" t="s">
        <v>2053</v>
      </c>
      <c r="H1005">
        <v>5.0590000000000002</v>
      </c>
      <c r="I1005">
        <v>86.41</v>
      </c>
      <c r="J1005">
        <v>75</v>
      </c>
    </row>
    <row r="1006" spans="1:10" x14ac:dyDescent="0.35">
      <c r="A1006" t="s">
        <v>3270</v>
      </c>
      <c r="B1006">
        <v>876</v>
      </c>
      <c r="C1006">
        <v>2248</v>
      </c>
      <c r="D1006">
        <v>1005</v>
      </c>
      <c r="E1006" t="s">
        <v>312</v>
      </c>
      <c r="F1006" t="s">
        <v>0</v>
      </c>
      <c r="G1006" t="s">
        <v>1999</v>
      </c>
      <c r="H1006">
        <v>1.254</v>
      </c>
      <c r="I1006">
        <v>39.89</v>
      </c>
      <c r="J1006">
        <v>399</v>
      </c>
    </row>
    <row r="1007" spans="1:10" x14ac:dyDescent="0.35">
      <c r="A1007" t="s">
        <v>3271</v>
      </c>
      <c r="B1007">
        <v>340</v>
      </c>
      <c r="C1007">
        <v>2245</v>
      </c>
      <c r="D1007">
        <v>1006</v>
      </c>
      <c r="E1007" t="s">
        <v>328</v>
      </c>
      <c r="F1007" t="s">
        <v>0</v>
      </c>
      <c r="G1007" t="s">
        <v>2178</v>
      </c>
      <c r="H1007">
        <v>3.3359999999999999</v>
      </c>
      <c r="I1007">
        <v>66.3</v>
      </c>
      <c r="J1007">
        <v>82</v>
      </c>
    </row>
    <row r="1008" spans="1:10" x14ac:dyDescent="0.35">
      <c r="A1008" t="s">
        <v>3272</v>
      </c>
      <c r="B1008">
        <v>314</v>
      </c>
      <c r="C1008">
        <v>2232</v>
      </c>
      <c r="D1008">
        <v>1007</v>
      </c>
      <c r="E1008" t="s">
        <v>328</v>
      </c>
      <c r="F1008" t="s">
        <v>0</v>
      </c>
      <c r="G1008" t="s">
        <v>3273</v>
      </c>
      <c r="H1008">
        <v>3.492</v>
      </c>
      <c r="I1008">
        <v>49.58</v>
      </c>
      <c r="J1008">
        <v>139</v>
      </c>
    </row>
    <row r="1009" spans="1:10" x14ac:dyDescent="0.35">
      <c r="A1009" t="s">
        <v>3274</v>
      </c>
      <c r="B1009">
        <v>160</v>
      </c>
      <c r="C1009">
        <v>2231</v>
      </c>
      <c r="D1009">
        <v>1008</v>
      </c>
      <c r="E1009" t="s">
        <v>319</v>
      </c>
      <c r="F1009" t="s">
        <v>0</v>
      </c>
      <c r="G1009" t="s">
        <v>2889</v>
      </c>
      <c r="H1009">
        <v>7.1580000000000004</v>
      </c>
      <c r="I1009">
        <v>73.91</v>
      </c>
      <c r="J1009">
        <v>37</v>
      </c>
    </row>
    <row r="1010" spans="1:10" x14ac:dyDescent="0.35">
      <c r="A1010" t="s">
        <v>3275</v>
      </c>
      <c r="B1010">
        <v>946</v>
      </c>
      <c r="C1010">
        <v>2219</v>
      </c>
      <c r="D1010">
        <v>1009</v>
      </c>
      <c r="E1010" t="s">
        <v>319</v>
      </c>
      <c r="F1010" t="s">
        <v>0</v>
      </c>
      <c r="G1010" t="s">
        <v>3276</v>
      </c>
      <c r="H1010">
        <v>6.1959999999999997</v>
      </c>
      <c r="I1010">
        <v>71.75</v>
      </c>
      <c r="J1010">
        <v>69</v>
      </c>
    </row>
    <row r="1011" spans="1:10" x14ac:dyDescent="0.35">
      <c r="A1011" t="s">
        <v>3277</v>
      </c>
      <c r="B1011">
        <v>1057</v>
      </c>
      <c r="C1011">
        <v>2219</v>
      </c>
      <c r="D1011">
        <v>1009</v>
      </c>
      <c r="E1011" t="s">
        <v>334</v>
      </c>
      <c r="F1011" t="s">
        <v>0</v>
      </c>
      <c r="G1011" t="s">
        <v>1830</v>
      </c>
      <c r="H1011">
        <v>1.002</v>
      </c>
      <c r="I1011">
        <v>25.23</v>
      </c>
      <c r="J1011">
        <v>537</v>
      </c>
    </row>
    <row r="1012" spans="1:10" x14ac:dyDescent="0.35">
      <c r="A1012" t="s">
        <v>3278</v>
      </c>
      <c r="B1012">
        <v>401</v>
      </c>
      <c r="C1012">
        <v>2210</v>
      </c>
      <c r="D1012">
        <v>1011</v>
      </c>
      <c r="E1012" t="s">
        <v>328</v>
      </c>
      <c r="F1012" t="s">
        <v>0</v>
      </c>
      <c r="G1012" t="s">
        <v>3279</v>
      </c>
      <c r="H1012">
        <v>2.6619999999999999</v>
      </c>
      <c r="I1012">
        <v>43.8</v>
      </c>
      <c r="J1012">
        <v>74</v>
      </c>
    </row>
    <row r="1013" spans="1:10" x14ac:dyDescent="0.35">
      <c r="A1013" t="s">
        <v>3280</v>
      </c>
      <c r="B1013">
        <v>216</v>
      </c>
      <c r="C1013">
        <v>2202</v>
      </c>
      <c r="D1013">
        <v>1012</v>
      </c>
      <c r="E1013" t="s">
        <v>328</v>
      </c>
      <c r="F1013" t="s">
        <v>0</v>
      </c>
      <c r="G1013" t="s">
        <v>1938</v>
      </c>
      <c r="H1013">
        <v>4.7119999999999997</v>
      </c>
      <c r="I1013">
        <v>62.29</v>
      </c>
      <c r="J1013">
        <v>215</v>
      </c>
    </row>
    <row r="1014" spans="1:10" x14ac:dyDescent="0.35">
      <c r="A1014" t="s">
        <v>3281</v>
      </c>
      <c r="B1014">
        <v>198</v>
      </c>
      <c r="C1014">
        <v>2198</v>
      </c>
      <c r="D1014">
        <v>1013</v>
      </c>
      <c r="E1014" t="s">
        <v>328</v>
      </c>
      <c r="F1014" t="s">
        <v>0</v>
      </c>
      <c r="G1014" t="s">
        <v>3282</v>
      </c>
      <c r="H1014">
        <v>5.6870000000000003</v>
      </c>
      <c r="I1014">
        <v>73.98</v>
      </c>
      <c r="J1014">
        <v>16</v>
      </c>
    </row>
    <row r="1015" spans="1:10" x14ac:dyDescent="0.35">
      <c r="A1015" t="s">
        <v>3283</v>
      </c>
      <c r="B1015">
        <v>212</v>
      </c>
      <c r="C1015">
        <v>2195</v>
      </c>
      <c r="D1015">
        <v>1014</v>
      </c>
      <c r="E1015" t="s">
        <v>319</v>
      </c>
      <c r="F1015" t="s">
        <v>0</v>
      </c>
      <c r="G1015" t="s">
        <v>3284</v>
      </c>
      <c r="H1015">
        <v>4.8739999999999997</v>
      </c>
      <c r="I1015">
        <v>87.3</v>
      </c>
      <c r="J1015">
        <v>50</v>
      </c>
    </row>
    <row r="1016" spans="1:10" x14ac:dyDescent="0.35">
      <c r="A1016" t="s">
        <v>3285</v>
      </c>
      <c r="B1016">
        <v>349</v>
      </c>
      <c r="C1016">
        <v>2192</v>
      </c>
      <c r="D1016">
        <v>1015</v>
      </c>
      <c r="E1016" t="s">
        <v>328</v>
      </c>
      <c r="F1016" t="s">
        <v>0</v>
      </c>
      <c r="G1016" t="s">
        <v>3286</v>
      </c>
      <c r="H1016">
        <v>3.2549999999999999</v>
      </c>
      <c r="I1016">
        <v>60.77</v>
      </c>
      <c r="J1016">
        <v>181</v>
      </c>
    </row>
    <row r="1017" spans="1:10" x14ac:dyDescent="0.35">
      <c r="A1017" t="s">
        <v>3287</v>
      </c>
      <c r="B1017">
        <v>428</v>
      </c>
      <c r="C1017">
        <v>2190</v>
      </c>
      <c r="D1017">
        <v>1016</v>
      </c>
      <c r="E1017" t="s">
        <v>319</v>
      </c>
      <c r="F1017" t="s">
        <v>0</v>
      </c>
      <c r="G1017" t="s">
        <v>3288</v>
      </c>
      <c r="H1017">
        <v>4.21</v>
      </c>
      <c r="I1017">
        <v>72.72</v>
      </c>
      <c r="J1017">
        <v>88</v>
      </c>
    </row>
    <row r="1018" spans="1:10" x14ac:dyDescent="0.35">
      <c r="A1018" t="s">
        <v>3289</v>
      </c>
      <c r="B1018">
        <v>274</v>
      </c>
      <c r="C1018">
        <v>2185</v>
      </c>
      <c r="D1018">
        <v>1017</v>
      </c>
      <c r="E1018" t="s">
        <v>328</v>
      </c>
      <c r="F1018" t="s">
        <v>0</v>
      </c>
      <c r="G1018" t="s">
        <v>1849</v>
      </c>
      <c r="H1018">
        <v>4.125</v>
      </c>
      <c r="I1018">
        <v>59.31</v>
      </c>
      <c r="J1018">
        <v>74</v>
      </c>
    </row>
    <row r="1019" spans="1:10" x14ac:dyDescent="0.35">
      <c r="A1019" t="s">
        <v>3290</v>
      </c>
      <c r="B1019">
        <v>368</v>
      </c>
      <c r="C1019">
        <v>2178</v>
      </c>
      <c r="D1019">
        <v>1018</v>
      </c>
      <c r="E1019" t="s">
        <v>328</v>
      </c>
      <c r="F1019" t="s">
        <v>0</v>
      </c>
      <c r="G1019" t="s">
        <v>1961</v>
      </c>
      <c r="H1019">
        <v>2.92</v>
      </c>
      <c r="I1019">
        <v>54.89</v>
      </c>
      <c r="J1019">
        <v>48</v>
      </c>
    </row>
    <row r="1020" spans="1:10" x14ac:dyDescent="0.35">
      <c r="A1020" t="s">
        <v>3291</v>
      </c>
      <c r="B1020">
        <v>215</v>
      </c>
      <c r="C1020">
        <v>2176</v>
      </c>
      <c r="D1020">
        <v>1019</v>
      </c>
      <c r="E1020" t="s">
        <v>319</v>
      </c>
      <c r="F1020" t="s">
        <v>0</v>
      </c>
      <c r="G1020" t="s">
        <v>3292</v>
      </c>
      <c r="H1020">
        <v>4.5410000000000004</v>
      </c>
      <c r="I1020">
        <v>69.3</v>
      </c>
      <c r="J1020">
        <v>32</v>
      </c>
    </row>
    <row r="1021" spans="1:10" x14ac:dyDescent="0.35">
      <c r="A1021" t="s">
        <v>3293</v>
      </c>
      <c r="B1021">
        <v>791</v>
      </c>
      <c r="C1021">
        <v>2173</v>
      </c>
      <c r="D1021">
        <v>1020</v>
      </c>
      <c r="E1021" t="s">
        <v>328</v>
      </c>
      <c r="F1021" t="s">
        <v>0</v>
      </c>
      <c r="G1021" t="s">
        <v>2590</v>
      </c>
      <c r="H1021">
        <v>1.3069999999999999</v>
      </c>
      <c r="I1021">
        <v>58.71</v>
      </c>
      <c r="J1021">
        <v>425</v>
      </c>
    </row>
    <row r="1022" spans="1:10" x14ac:dyDescent="0.35">
      <c r="A1022" t="s">
        <v>3294</v>
      </c>
      <c r="B1022">
        <v>174</v>
      </c>
      <c r="C1022">
        <v>2163</v>
      </c>
      <c r="D1022">
        <v>1021</v>
      </c>
      <c r="E1022" t="s">
        <v>328</v>
      </c>
      <c r="F1022" t="s">
        <v>0</v>
      </c>
      <c r="G1022" t="s">
        <v>1779</v>
      </c>
      <c r="H1022">
        <v>6.218</v>
      </c>
      <c r="I1022">
        <v>73.27</v>
      </c>
      <c r="J1022">
        <v>174</v>
      </c>
    </row>
    <row r="1023" spans="1:10" x14ac:dyDescent="0.35">
      <c r="A1023" t="s">
        <v>3295</v>
      </c>
      <c r="B1023">
        <v>406</v>
      </c>
      <c r="C1023">
        <v>2162</v>
      </c>
      <c r="D1023">
        <v>1022</v>
      </c>
      <c r="E1023" t="s">
        <v>311</v>
      </c>
      <c r="F1023" t="s">
        <v>0</v>
      </c>
      <c r="G1023" t="s">
        <v>2079</v>
      </c>
      <c r="I1023" t="s">
        <v>311</v>
      </c>
      <c r="J1023">
        <v>87</v>
      </c>
    </row>
    <row r="1024" spans="1:10" x14ac:dyDescent="0.35">
      <c r="A1024" t="s">
        <v>3296</v>
      </c>
      <c r="B1024">
        <v>271</v>
      </c>
      <c r="C1024">
        <v>2161</v>
      </c>
      <c r="D1024">
        <v>1023</v>
      </c>
      <c r="E1024" t="s">
        <v>311</v>
      </c>
      <c r="F1024" t="s">
        <v>0</v>
      </c>
      <c r="G1024" t="s">
        <v>3297</v>
      </c>
      <c r="I1024" t="s">
        <v>311</v>
      </c>
      <c r="J1024">
        <v>29</v>
      </c>
    </row>
    <row r="1025" spans="1:10" x14ac:dyDescent="0.35">
      <c r="A1025" t="s">
        <v>3298</v>
      </c>
      <c r="B1025">
        <v>196</v>
      </c>
      <c r="C1025">
        <v>2156</v>
      </c>
      <c r="D1025">
        <v>1024</v>
      </c>
      <c r="E1025" t="s">
        <v>319</v>
      </c>
      <c r="F1025" t="s">
        <v>0</v>
      </c>
      <c r="G1025" t="s">
        <v>3299</v>
      </c>
      <c r="H1025">
        <v>5.7110000000000003</v>
      </c>
      <c r="I1025">
        <v>81.38</v>
      </c>
      <c r="J1025">
        <v>42</v>
      </c>
    </row>
    <row r="1026" spans="1:10" x14ac:dyDescent="0.35">
      <c r="A1026" t="s">
        <v>3300</v>
      </c>
      <c r="B1026">
        <v>491</v>
      </c>
      <c r="C1026">
        <v>2152</v>
      </c>
      <c r="D1026">
        <v>1025</v>
      </c>
      <c r="E1026" t="s">
        <v>312</v>
      </c>
      <c r="F1026" t="s">
        <v>0</v>
      </c>
      <c r="G1026" t="s">
        <v>3196</v>
      </c>
      <c r="H1026">
        <v>2.3420000000000001</v>
      </c>
      <c r="I1026">
        <v>43.61</v>
      </c>
      <c r="J1026">
        <v>46</v>
      </c>
    </row>
    <row r="1027" spans="1:10" x14ac:dyDescent="0.35">
      <c r="A1027" t="s">
        <v>3301</v>
      </c>
      <c r="B1027">
        <v>468</v>
      </c>
      <c r="C1027">
        <v>2151</v>
      </c>
      <c r="D1027">
        <v>1026</v>
      </c>
      <c r="E1027" t="s">
        <v>328</v>
      </c>
      <c r="F1027" t="s">
        <v>0</v>
      </c>
      <c r="G1027" t="s">
        <v>3302</v>
      </c>
      <c r="H1027">
        <v>3.5030000000000001</v>
      </c>
      <c r="I1027">
        <v>66.87</v>
      </c>
      <c r="J1027">
        <v>61</v>
      </c>
    </row>
    <row r="1028" spans="1:10" x14ac:dyDescent="0.35">
      <c r="A1028" t="s">
        <v>3303</v>
      </c>
      <c r="B1028">
        <v>309</v>
      </c>
      <c r="C1028">
        <v>2146</v>
      </c>
      <c r="D1028">
        <v>1027</v>
      </c>
      <c r="E1028" t="s">
        <v>319</v>
      </c>
      <c r="F1028" t="s">
        <v>0</v>
      </c>
      <c r="G1028" t="s">
        <v>3304</v>
      </c>
      <c r="H1028">
        <v>4.5179999999999998</v>
      </c>
      <c r="I1028">
        <v>90.58</v>
      </c>
      <c r="J1028">
        <v>44</v>
      </c>
    </row>
    <row r="1029" spans="1:10" x14ac:dyDescent="0.35">
      <c r="A1029" t="s">
        <v>3305</v>
      </c>
      <c r="B1029">
        <v>734</v>
      </c>
      <c r="C1029">
        <v>2134</v>
      </c>
      <c r="D1029">
        <v>1028</v>
      </c>
      <c r="E1029" t="s">
        <v>334</v>
      </c>
      <c r="F1029" t="s">
        <v>0</v>
      </c>
      <c r="G1029" t="s">
        <v>3306</v>
      </c>
      <c r="H1029">
        <v>1.587</v>
      </c>
      <c r="I1029">
        <v>5.99</v>
      </c>
      <c r="J1029">
        <v>734</v>
      </c>
    </row>
    <row r="1030" spans="1:10" x14ac:dyDescent="0.35">
      <c r="A1030" t="s">
        <v>3307</v>
      </c>
      <c r="B1030">
        <v>367</v>
      </c>
      <c r="C1030">
        <v>2132</v>
      </c>
      <c r="D1030">
        <v>1029</v>
      </c>
      <c r="E1030" t="s">
        <v>319</v>
      </c>
      <c r="F1030" t="s">
        <v>0</v>
      </c>
      <c r="G1030" t="s">
        <v>3308</v>
      </c>
      <c r="H1030">
        <v>2.9940000000000002</v>
      </c>
      <c r="I1030">
        <v>83.33</v>
      </c>
      <c r="J1030">
        <v>183</v>
      </c>
    </row>
    <row r="1031" spans="1:10" x14ac:dyDescent="0.35">
      <c r="A1031" t="s">
        <v>3309</v>
      </c>
      <c r="B1031">
        <v>216</v>
      </c>
      <c r="C1031">
        <v>2127</v>
      </c>
      <c r="D1031">
        <v>1030</v>
      </c>
      <c r="E1031" t="s">
        <v>328</v>
      </c>
      <c r="F1031" t="s">
        <v>0</v>
      </c>
      <c r="G1031" t="s">
        <v>1876</v>
      </c>
      <c r="H1031">
        <v>4.7679999999999998</v>
      </c>
      <c r="I1031">
        <v>69.709999999999994</v>
      </c>
      <c r="J1031">
        <v>66</v>
      </c>
    </row>
    <row r="1032" spans="1:10" x14ac:dyDescent="0.35">
      <c r="A1032" t="s">
        <v>3310</v>
      </c>
      <c r="B1032">
        <v>329</v>
      </c>
      <c r="C1032">
        <v>2116</v>
      </c>
      <c r="D1032">
        <v>1031</v>
      </c>
      <c r="E1032" t="s">
        <v>319</v>
      </c>
      <c r="F1032" t="s">
        <v>0</v>
      </c>
      <c r="G1032" t="s">
        <v>1999</v>
      </c>
      <c r="H1032">
        <v>2.7650000000000001</v>
      </c>
      <c r="I1032">
        <v>85.21</v>
      </c>
      <c r="J1032">
        <v>67</v>
      </c>
    </row>
    <row r="1033" spans="1:10" x14ac:dyDescent="0.35">
      <c r="A1033" t="s">
        <v>3311</v>
      </c>
      <c r="B1033">
        <v>892</v>
      </c>
      <c r="C1033">
        <v>2112</v>
      </c>
      <c r="D1033">
        <v>1032</v>
      </c>
      <c r="E1033" t="s">
        <v>334</v>
      </c>
      <c r="F1033" t="s">
        <v>0</v>
      </c>
      <c r="G1033" t="s">
        <v>2381</v>
      </c>
      <c r="H1033">
        <v>1.4730000000000001</v>
      </c>
      <c r="I1033">
        <v>23.44</v>
      </c>
      <c r="J1033">
        <v>100</v>
      </c>
    </row>
    <row r="1034" spans="1:10" x14ac:dyDescent="0.35">
      <c r="A1034" t="s">
        <v>3312</v>
      </c>
      <c r="B1034">
        <v>373</v>
      </c>
      <c r="C1034">
        <v>2111</v>
      </c>
      <c r="D1034">
        <v>1033</v>
      </c>
      <c r="E1034" t="s">
        <v>312</v>
      </c>
      <c r="F1034" t="s">
        <v>0</v>
      </c>
      <c r="G1034" t="s">
        <v>1759</v>
      </c>
      <c r="H1034">
        <v>2.9740000000000002</v>
      </c>
      <c r="I1034">
        <v>41.61</v>
      </c>
      <c r="J1034">
        <v>370</v>
      </c>
    </row>
    <row r="1035" spans="1:10" x14ac:dyDescent="0.35">
      <c r="A1035" t="s">
        <v>3313</v>
      </c>
      <c r="B1035">
        <v>212</v>
      </c>
      <c r="C1035">
        <v>2108</v>
      </c>
      <c r="D1035">
        <v>1034</v>
      </c>
      <c r="E1035" t="s">
        <v>328</v>
      </c>
      <c r="F1035" t="s">
        <v>0</v>
      </c>
      <c r="G1035" t="s">
        <v>3314</v>
      </c>
      <c r="H1035">
        <v>5.4640000000000004</v>
      </c>
      <c r="I1035">
        <v>61.93</v>
      </c>
      <c r="J1035">
        <v>13</v>
      </c>
    </row>
    <row r="1036" spans="1:10" x14ac:dyDescent="0.35">
      <c r="A1036" t="s">
        <v>3315</v>
      </c>
      <c r="B1036">
        <v>263</v>
      </c>
      <c r="C1036">
        <v>2107</v>
      </c>
      <c r="D1036">
        <v>1035</v>
      </c>
      <c r="E1036" t="s">
        <v>319</v>
      </c>
      <c r="F1036" t="s">
        <v>0</v>
      </c>
      <c r="G1036" t="s">
        <v>2948</v>
      </c>
      <c r="H1036">
        <v>3.8620000000000001</v>
      </c>
      <c r="I1036">
        <v>70.099999999999994</v>
      </c>
      <c r="J1036">
        <v>98</v>
      </c>
    </row>
    <row r="1037" spans="1:10" x14ac:dyDescent="0.35">
      <c r="A1037" t="s">
        <v>3316</v>
      </c>
      <c r="B1037">
        <v>280</v>
      </c>
      <c r="C1037">
        <v>2106</v>
      </c>
      <c r="D1037">
        <v>1036</v>
      </c>
      <c r="E1037" t="s">
        <v>328</v>
      </c>
      <c r="F1037" t="s">
        <v>0</v>
      </c>
      <c r="G1037" t="s">
        <v>3317</v>
      </c>
      <c r="H1037">
        <v>3.6970000000000001</v>
      </c>
      <c r="I1037">
        <v>56.98</v>
      </c>
      <c r="J1037">
        <v>98</v>
      </c>
    </row>
    <row r="1038" spans="1:10" x14ac:dyDescent="0.35">
      <c r="A1038" t="s">
        <v>3318</v>
      </c>
      <c r="B1038">
        <v>230</v>
      </c>
      <c r="C1038">
        <v>2104</v>
      </c>
      <c r="D1038">
        <v>1037</v>
      </c>
      <c r="E1038" t="s">
        <v>319</v>
      </c>
      <c r="F1038" t="s">
        <v>0</v>
      </c>
      <c r="G1038" t="s">
        <v>2402</v>
      </c>
      <c r="H1038">
        <v>7.242</v>
      </c>
      <c r="I1038">
        <v>88.6</v>
      </c>
      <c r="J1038">
        <v>206</v>
      </c>
    </row>
    <row r="1039" spans="1:10" x14ac:dyDescent="0.35">
      <c r="A1039" t="s">
        <v>3319</v>
      </c>
      <c r="B1039">
        <v>250</v>
      </c>
      <c r="C1039">
        <v>2101</v>
      </c>
      <c r="D1039">
        <v>1038</v>
      </c>
      <c r="E1039" t="s">
        <v>312</v>
      </c>
      <c r="F1039" t="s">
        <v>0</v>
      </c>
      <c r="G1039" t="s">
        <v>3320</v>
      </c>
      <c r="H1039">
        <v>4.1779999999999999</v>
      </c>
      <c r="I1039">
        <v>42.33</v>
      </c>
      <c r="J1039">
        <v>96</v>
      </c>
    </row>
    <row r="1040" spans="1:10" x14ac:dyDescent="0.35">
      <c r="A1040" t="s">
        <v>3321</v>
      </c>
      <c r="B1040">
        <v>171</v>
      </c>
      <c r="C1040">
        <v>2100</v>
      </c>
      <c r="D1040">
        <v>1039</v>
      </c>
      <c r="E1040" t="s">
        <v>319</v>
      </c>
      <c r="F1040" t="s">
        <v>0</v>
      </c>
      <c r="G1040" t="s">
        <v>1699</v>
      </c>
      <c r="H1040">
        <v>6.9119999999999999</v>
      </c>
      <c r="I1040">
        <v>84.59</v>
      </c>
      <c r="J1040">
        <v>16</v>
      </c>
    </row>
    <row r="1041" spans="1:10" x14ac:dyDescent="0.35">
      <c r="A1041" t="s">
        <v>3322</v>
      </c>
      <c r="B1041">
        <v>395</v>
      </c>
      <c r="C1041">
        <v>2100</v>
      </c>
      <c r="D1041">
        <v>1039</v>
      </c>
      <c r="E1041" t="s">
        <v>319</v>
      </c>
      <c r="F1041" t="s">
        <v>0</v>
      </c>
      <c r="G1041" t="s">
        <v>3323</v>
      </c>
      <c r="H1041">
        <v>2.8210000000000002</v>
      </c>
      <c r="I1041">
        <v>71.03</v>
      </c>
      <c r="J1041">
        <v>105</v>
      </c>
    </row>
    <row r="1042" spans="1:10" x14ac:dyDescent="0.35">
      <c r="A1042" t="s">
        <v>3324</v>
      </c>
      <c r="B1042">
        <v>442</v>
      </c>
      <c r="C1042">
        <v>2100</v>
      </c>
      <c r="D1042">
        <v>1039</v>
      </c>
      <c r="E1042" t="s">
        <v>328</v>
      </c>
      <c r="F1042" t="s">
        <v>0</v>
      </c>
      <c r="G1042" t="s">
        <v>2150</v>
      </c>
      <c r="H1042">
        <v>3.625</v>
      </c>
      <c r="I1042">
        <v>63.79</v>
      </c>
      <c r="J1042">
        <v>64</v>
      </c>
    </row>
    <row r="1043" spans="1:10" x14ac:dyDescent="0.35">
      <c r="A1043" t="s">
        <v>3325</v>
      </c>
      <c r="B1043">
        <v>474</v>
      </c>
      <c r="C1043">
        <v>2098</v>
      </c>
      <c r="D1043">
        <v>1042</v>
      </c>
      <c r="E1043" t="s">
        <v>312</v>
      </c>
      <c r="F1043" t="s">
        <v>0</v>
      </c>
      <c r="G1043" t="s">
        <v>2402</v>
      </c>
      <c r="H1043">
        <v>2.42</v>
      </c>
      <c r="I1043">
        <v>31.99</v>
      </c>
      <c r="J1043">
        <v>66</v>
      </c>
    </row>
    <row r="1044" spans="1:10" x14ac:dyDescent="0.35">
      <c r="A1044" t="s">
        <v>3326</v>
      </c>
      <c r="B1044">
        <v>1261</v>
      </c>
      <c r="C1044">
        <v>2093</v>
      </c>
      <c r="D1044">
        <v>1043</v>
      </c>
      <c r="E1044" t="s">
        <v>319</v>
      </c>
      <c r="F1044" t="s">
        <v>0</v>
      </c>
      <c r="G1044" t="s">
        <v>2539</v>
      </c>
      <c r="H1044">
        <v>5.3410000000000002</v>
      </c>
      <c r="I1044">
        <v>77.27</v>
      </c>
      <c r="J1044">
        <v>232</v>
      </c>
    </row>
    <row r="1045" spans="1:10" x14ac:dyDescent="0.35">
      <c r="A1045" t="s">
        <v>3327</v>
      </c>
      <c r="B1045">
        <v>244</v>
      </c>
      <c r="C1045">
        <v>2090</v>
      </c>
      <c r="D1045">
        <v>1044</v>
      </c>
      <c r="E1045" t="s">
        <v>319</v>
      </c>
      <c r="F1045" t="s">
        <v>0</v>
      </c>
      <c r="G1045" t="s">
        <v>1711</v>
      </c>
      <c r="H1045">
        <v>4.9340000000000002</v>
      </c>
      <c r="I1045">
        <v>73.569999999999993</v>
      </c>
      <c r="J1045">
        <v>243</v>
      </c>
    </row>
    <row r="1046" spans="1:10" x14ac:dyDescent="0.35">
      <c r="A1046" t="s">
        <v>3328</v>
      </c>
      <c r="B1046">
        <v>260</v>
      </c>
      <c r="C1046">
        <v>2078</v>
      </c>
      <c r="D1046">
        <v>1045</v>
      </c>
      <c r="E1046" t="s">
        <v>312</v>
      </c>
      <c r="F1046" t="s">
        <v>0</v>
      </c>
      <c r="G1046" t="s">
        <v>1836</v>
      </c>
      <c r="H1046">
        <v>4.2300000000000004</v>
      </c>
      <c r="I1046">
        <v>43.79</v>
      </c>
      <c r="J1046">
        <v>47</v>
      </c>
    </row>
    <row r="1047" spans="1:10" x14ac:dyDescent="0.35">
      <c r="A1047" t="s">
        <v>3329</v>
      </c>
      <c r="B1047">
        <v>181</v>
      </c>
      <c r="C1047">
        <v>2074</v>
      </c>
      <c r="D1047">
        <v>1046</v>
      </c>
      <c r="E1047" t="s">
        <v>319</v>
      </c>
      <c r="F1047" t="s">
        <v>0</v>
      </c>
      <c r="G1047" t="s">
        <v>1996</v>
      </c>
      <c r="H1047">
        <v>6.1219999999999999</v>
      </c>
      <c r="I1047">
        <v>80.709999999999994</v>
      </c>
      <c r="J1047">
        <v>36</v>
      </c>
    </row>
    <row r="1048" spans="1:10" x14ac:dyDescent="0.35">
      <c r="A1048" t="s">
        <v>3330</v>
      </c>
      <c r="B1048">
        <v>112</v>
      </c>
      <c r="C1048">
        <v>2071</v>
      </c>
      <c r="D1048">
        <v>1047</v>
      </c>
      <c r="E1048" t="s">
        <v>319</v>
      </c>
      <c r="F1048" t="s">
        <v>0</v>
      </c>
      <c r="G1048" t="s">
        <v>3331</v>
      </c>
      <c r="H1048">
        <v>10.699</v>
      </c>
      <c r="I1048">
        <v>93.08</v>
      </c>
      <c r="J1048">
        <v>58</v>
      </c>
    </row>
    <row r="1049" spans="1:10" x14ac:dyDescent="0.35">
      <c r="A1049" t="s">
        <v>3332</v>
      </c>
      <c r="B1049">
        <v>253</v>
      </c>
      <c r="C1049">
        <v>2069</v>
      </c>
      <c r="D1049">
        <v>1048</v>
      </c>
      <c r="E1049" t="s">
        <v>328</v>
      </c>
      <c r="F1049" t="s">
        <v>0</v>
      </c>
      <c r="G1049" t="s">
        <v>1767</v>
      </c>
      <c r="H1049">
        <v>5.9649999999999999</v>
      </c>
      <c r="I1049">
        <v>71.81</v>
      </c>
      <c r="J1049">
        <v>126</v>
      </c>
    </row>
    <row r="1050" spans="1:10" x14ac:dyDescent="0.35">
      <c r="A1050" t="s">
        <v>3333</v>
      </c>
      <c r="B1050">
        <v>331</v>
      </c>
      <c r="C1050">
        <v>2068</v>
      </c>
      <c r="D1050">
        <v>1049</v>
      </c>
      <c r="E1050" t="s">
        <v>328</v>
      </c>
      <c r="F1050" t="s">
        <v>0</v>
      </c>
      <c r="G1050" t="s">
        <v>2235</v>
      </c>
      <c r="H1050">
        <v>3.2389999999999999</v>
      </c>
      <c r="I1050">
        <v>62.61</v>
      </c>
      <c r="J1050">
        <v>45</v>
      </c>
    </row>
    <row r="1051" spans="1:10" x14ac:dyDescent="0.35">
      <c r="A1051" t="s">
        <v>3334</v>
      </c>
      <c r="B1051">
        <v>159</v>
      </c>
      <c r="C1051">
        <v>2068</v>
      </c>
      <c r="D1051">
        <v>1049</v>
      </c>
      <c r="E1051" t="s">
        <v>319</v>
      </c>
      <c r="F1051" t="s">
        <v>0</v>
      </c>
      <c r="G1051" t="s">
        <v>1845</v>
      </c>
      <c r="H1051">
        <v>7.2110000000000003</v>
      </c>
      <c r="I1051">
        <v>80.540000000000006</v>
      </c>
      <c r="J1051">
        <v>159</v>
      </c>
    </row>
    <row r="1052" spans="1:10" x14ac:dyDescent="0.35">
      <c r="A1052" t="s">
        <v>3335</v>
      </c>
      <c r="B1052">
        <v>724</v>
      </c>
      <c r="C1052">
        <v>2059</v>
      </c>
      <c r="D1052">
        <v>1051</v>
      </c>
      <c r="E1052" t="s">
        <v>328</v>
      </c>
      <c r="F1052" t="s">
        <v>0</v>
      </c>
      <c r="G1052" t="s">
        <v>3336</v>
      </c>
      <c r="H1052">
        <v>3.2869999999999999</v>
      </c>
      <c r="I1052">
        <v>59.15</v>
      </c>
      <c r="J1052">
        <v>136</v>
      </c>
    </row>
    <row r="1053" spans="1:10" x14ac:dyDescent="0.35">
      <c r="A1053" t="s">
        <v>3337</v>
      </c>
      <c r="B1053">
        <v>518</v>
      </c>
      <c r="C1053">
        <v>2055</v>
      </c>
      <c r="D1053">
        <v>1052</v>
      </c>
      <c r="E1053" t="s">
        <v>319</v>
      </c>
      <c r="F1053" t="s">
        <v>0</v>
      </c>
      <c r="G1053" t="s">
        <v>2520</v>
      </c>
      <c r="H1053">
        <v>1.891</v>
      </c>
      <c r="I1053">
        <v>85.99</v>
      </c>
      <c r="J1053">
        <v>426</v>
      </c>
    </row>
    <row r="1054" spans="1:10" x14ac:dyDescent="0.35">
      <c r="A1054" t="s">
        <v>3338</v>
      </c>
      <c r="B1054">
        <v>403</v>
      </c>
      <c r="C1054">
        <v>2048</v>
      </c>
      <c r="D1054">
        <v>1053</v>
      </c>
      <c r="E1054" t="s">
        <v>328</v>
      </c>
      <c r="F1054" t="s">
        <v>0</v>
      </c>
      <c r="G1054" t="s">
        <v>3339</v>
      </c>
      <c r="H1054">
        <v>3.613</v>
      </c>
      <c r="I1054">
        <v>52.13</v>
      </c>
      <c r="J1054">
        <v>104</v>
      </c>
    </row>
    <row r="1055" spans="1:10" x14ac:dyDescent="0.35">
      <c r="A1055" t="s">
        <v>3340</v>
      </c>
      <c r="B1055">
        <v>153</v>
      </c>
      <c r="C1055">
        <v>2045</v>
      </c>
      <c r="D1055">
        <v>1054</v>
      </c>
      <c r="E1055" t="s">
        <v>319</v>
      </c>
      <c r="F1055" t="s">
        <v>0</v>
      </c>
      <c r="G1055" t="s">
        <v>2772</v>
      </c>
      <c r="H1055">
        <v>8.2219999999999995</v>
      </c>
      <c r="I1055">
        <v>96.32</v>
      </c>
      <c r="J1055">
        <v>45</v>
      </c>
    </row>
    <row r="1056" spans="1:10" x14ac:dyDescent="0.35">
      <c r="A1056" t="s">
        <v>3341</v>
      </c>
      <c r="B1056">
        <v>157</v>
      </c>
      <c r="C1056">
        <v>2043</v>
      </c>
      <c r="D1056">
        <v>1055</v>
      </c>
      <c r="E1056" t="s">
        <v>319</v>
      </c>
      <c r="F1056" t="s">
        <v>0</v>
      </c>
      <c r="G1056" t="s">
        <v>2244</v>
      </c>
      <c r="H1056">
        <v>7.1210000000000004</v>
      </c>
      <c r="I1056">
        <v>77.03</v>
      </c>
      <c r="J1056">
        <v>89</v>
      </c>
    </row>
    <row r="1057" spans="1:10" x14ac:dyDescent="0.35">
      <c r="A1057" t="s">
        <v>3342</v>
      </c>
      <c r="B1057">
        <v>90</v>
      </c>
      <c r="C1057">
        <v>2042</v>
      </c>
      <c r="D1057">
        <v>1056</v>
      </c>
      <c r="E1057" t="s">
        <v>319</v>
      </c>
      <c r="F1057" t="s">
        <v>0</v>
      </c>
      <c r="G1057" t="s">
        <v>3343</v>
      </c>
      <c r="H1057">
        <v>16.988</v>
      </c>
      <c r="I1057">
        <v>94.13</v>
      </c>
      <c r="J1057">
        <v>90</v>
      </c>
    </row>
    <row r="1058" spans="1:10" x14ac:dyDescent="0.35">
      <c r="A1058" t="s">
        <v>3344</v>
      </c>
      <c r="B1058">
        <v>236</v>
      </c>
      <c r="C1058">
        <v>2042</v>
      </c>
      <c r="D1058">
        <v>1056</v>
      </c>
      <c r="E1058" t="s">
        <v>319</v>
      </c>
      <c r="F1058" t="s">
        <v>0</v>
      </c>
      <c r="G1058" t="s">
        <v>3345</v>
      </c>
      <c r="H1058">
        <v>4.1989999999999998</v>
      </c>
      <c r="I1058">
        <v>71.94</v>
      </c>
      <c r="J1058">
        <v>51</v>
      </c>
    </row>
    <row r="1059" spans="1:10" x14ac:dyDescent="0.35">
      <c r="A1059" t="s">
        <v>3346</v>
      </c>
      <c r="B1059">
        <v>434</v>
      </c>
      <c r="C1059">
        <v>2029</v>
      </c>
      <c r="D1059">
        <v>1058</v>
      </c>
      <c r="E1059" t="s">
        <v>328</v>
      </c>
      <c r="F1059" t="s">
        <v>0</v>
      </c>
      <c r="G1059" t="s">
        <v>1779</v>
      </c>
      <c r="H1059">
        <v>4.9249999999999998</v>
      </c>
      <c r="I1059">
        <v>61.43</v>
      </c>
      <c r="J1059">
        <v>140</v>
      </c>
    </row>
    <row r="1060" spans="1:10" x14ac:dyDescent="0.35">
      <c r="A1060" t="s">
        <v>3347</v>
      </c>
      <c r="B1060">
        <v>325</v>
      </c>
      <c r="C1060">
        <v>2024</v>
      </c>
      <c r="D1060">
        <v>1059</v>
      </c>
      <c r="E1060" t="s">
        <v>319</v>
      </c>
      <c r="F1060" t="s">
        <v>0</v>
      </c>
      <c r="G1060" t="s">
        <v>2550</v>
      </c>
      <c r="H1060">
        <v>3.0369999999999999</v>
      </c>
      <c r="I1060">
        <v>89.71</v>
      </c>
      <c r="J1060">
        <v>325</v>
      </c>
    </row>
    <row r="1061" spans="1:10" x14ac:dyDescent="0.35">
      <c r="A1061" t="s">
        <v>3348</v>
      </c>
      <c r="B1061">
        <v>370</v>
      </c>
      <c r="C1061">
        <v>2023</v>
      </c>
      <c r="D1061">
        <v>1060</v>
      </c>
      <c r="E1061" t="s">
        <v>328</v>
      </c>
      <c r="F1061" t="s">
        <v>0</v>
      </c>
      <c r="G1061" t="s">
        <v>3349</v>
      </c>
      <c r="H1061">
        <v>2.734</v>
      </c>
      <c r="I1061">
        <v>49.21</v>
      </c>
      <c r="J1061">
        <v>190</v>
      </c>
    </row>
    <row r="1062" spans="1:10" x14ac:dyDescent="0.35">
      <c r="A1062" t="s">
        <v>3350</v>
      </c>
      <c r="B1062">
        <v>125</v>
      </c>
      <c r="C1062">
        <v>2022</v>
      </c>
      <c r="D1062">
        <v>1061</v>
      </c>
      <c r="E1062" t="s">
        <v>319</v>
      </c>
      <c r="F1062" t="s">
        <v>0</v>
      </c>
      <c r="G1062" t="s">
        <v>1781</v>
      </c>
      <c r="H1062">
        <v>9.9169999999999998</v>
      </c>
      <c r="I1062">
        <v>87.63</v>
      </c>
      <c r="J1062">
        <v>123</v>
      </c>
    </row>
    <row r="1063" spans="1:10" x14ac:dyDescent="0.35">
      <c r="A1063" t="s">
        <v>3351</v>
      </c>
      <c r="B1063">
        <v>517</v>
      </c>
      <c r="C1063">
        <v>2018</v>
      </c>
      <c r="D1063">
        <v>1062</v>
      </c>
      <c r="E1063" t="s">
        <v>312</v>
      </c>
      <c r="F1063" t="s">
        <v>0</v>
      </c>
      <c r="G1063" t="s">
        <v>3352</v>
      </c>
      <c r="H1063">
        <v>1.5580000000000001</v>
      </c>
      <c r="I1063">
        <v>34.21</v>
      </c>
      <c r="J1063">
        <v>351</v>
      </c>
    </row>
    <row r="1064" spans="1:10" x14ac:dyDescent="0.35">
      <c r="A1064" t="s">
        <v>3353</v>
      </c>
      <c r="B1064">
        <v>336</v>
      </c>
      <c r="C1064">
        <v>2008</v>
      </c>
      <c r="D1064">
        <v>1063</v>
      </c>
      <c r="E1064" t="s">
        <v>312</v>
      </c>
      <c r="F1064" t="s">
        <v>0</v>
      </c>
      <c r="G1064" t="s">
        <v>3354</v>
      </c>
      <c r="H1064">
        <v>2.89</v>
      </c>
      <c r="I1064">
        <v>33.21</v>
      </c>
      <c r="J1064">
        <v>123</v>
      </c>
    </row>
    <row r="1065" spans="1:10" x14ac:dyDescent="0.35">
      <c r="A1065" t="s">
        <v>3355</v>
      </c>
      <c r="B1065">
        <v>145</v>
      </c>
      <c r="C1065">
        <v>1998</v>
      </c>
      <c r="D1065">
        <v>1064</v>
      </c>
      <c r="E1065" t="s">
        <v>319</v>
      </c>
      <c r="F1065" t="s">
        <v>0</v>
      </c>
      <c r="G1065" t="s">
        <v>3356</v>
      </c>
      <c r="H1065">
        <v>6.49</v>
      </c>
      <c r="I1065">
        <v>87.18</v>
      </c>
      <c r="J1065">
        <v>70</v>
      </c>
    </row>
    <row r="1066" spans="1:10" x14ac:dyDescent="0.35">
      <c r="A1066" t="s">
        <v>3357</v>
      </c>
      <c r="B1066">
        <v>465</v>
      </c>
      <c r="C1066">
        <v>1998</v>
      </c>
      <c r="D1066">
        <v>1064</v>
      </c>
      <c r="E1066" t="s">
        <v>312</v>
      </c>
      <c r="F1066" t="s">
        <v>0</v>
      </c>
      <c r="G1066" t="s">
        <v>2427</v>
      </c>
      <c r="H1066">
        <v>2.423</v>
      </c>
      <c r="I1066">
        <v>42.41</v>
      </c>
      <c r="J1066">
        <v>63</v>
      </c>
    </row>
    <row r="1067" spans="1:10" x14ac:dyDescent="0.35">
      <c r="A1067" t="s">
        <v>3358</v>
      </c>
      <c r="B1067">
        <v>187</v>
      </c>
      <c r="C1067">
        <v>1998</v>
      </c>
      <c r="D1067">
        <v>1064</v>
      </c>
      <c r="E1067" t="s">
        <v>319</v>
      </c>
      <c r="F1067" t="s">
        <v>0</v>
      </c>
      <c r="G1067" t="s">
        <v>2063</v>
      </c>
      <c r="H1067">
        <v>8.2539999999999996</v>
      </c>
      <c r="I1067">
        <v>87.33</v>
      </c>
      <c r="J1067">
        <v>77</v>
      </c>
    </row>
    <row r="1068" spans="1:10" x14ac:dyDescent="0.35">
      <c r="A1068" t="s">
        <v>3359</v>
      </c>
      <c r="B1068">
        <v>259</v>
      </c>
      <c r="C1068">
        <v>1974</v>
      </c>
      <c r="D1068">
        <v>1067</v>
      </c>
      <c r="E1068" t="s">
        <v>328</v>
      </c>
      <c r="F1068" t="s">
        <v>0</v>
      </c>
      <c r="G1068" t="s">
        <v>3360</v>
      </c>
      <c r="H1068">
        <v>3.867</v>
      </c>
      <c r="I1068">
        <v>48.01</v>
      </c>
      <c r="J1068">
        <v>63</v>
      </c>
    </row>
    <row r="1069" spans="1:10" x14ac:dyDescent="0.35">
      <c r="A1069" t="s">
        <v>3361</v>
      </c>
      <c r="B1069">
        <v>307</v>
      </c>
      <c r="C1069">
        <v>1970</v>
      </c>
      <c r="D1069">
        <v>1068</v>
      </c>
      <c r="E1069" t="s">
        <v>328</v>
      </c>
      <c r="F1069" t="s">
        <v>0</v>
      </c>
      <c r="G1069" t="s">
        <v>2924</v>
      </c>
      <c r="H1069">
        <v>3.577</v>
      </c>
      <c r="I1069">
        <v>65</v>
      </c>
      <c r="J1069">
        <v>52</v>
      </c>
    </row>
    <row r="1070" spans="1:10" x14ac:dyDescent="0.35">
      <c r="A1070" t="s">
        <v>3362</v>
      </c>
      <c r="B1070">
        <v>316</v>
      </c>
      <c r="C1070">
        <v>1969</v>
      </c>
      <c r="D1070">
        <v>1069</v>
      </c>
      <c r="E1070" t="s">
        <v>319</v>
      </c>
      <c r="F1070" t="s">
        <v>0</v>
      </c>
      <c r="G1070" t="s">
        <v>3363</v>
      </c>
      <c r="H1070">
        <v>3.363</v>
      </c>
      <c r="I1070">
        <v>76.319999999999993</v>
      </c>
      <c r="J1070">
        <v>192</v>
      </c>
    </row>
    <row r="1071" spans="1:10" x14ac:dyDescent="0.35">
      <c r="A1071" t="s">
        <v>3364</v>
      </c>
      <c r="B1071">
        <v>487</v>
      </c>
      <c r="C1071">
        <v>1968</v>
      </c>
      <c r="D1071">
        <v>1070</v>
      </c>
      <c r="E1071" t="s">
        <v>334</v>
      </c>
      <c r="F1071" t="s">
        <v>0</v>
      </c>
      <c r="G1071" t="s">
        <v>2767</v>
      </c>
      <c r="H1071">
        <v>2.0649999999999999</v>
      </c>
      <c r="I1071">
        <v>16.760000000000002</v>
      </c>
      <c r="J1071">
        <v>104</v>
      </c>
    </row>
    <row r="1072" spans="1:10" x14ac:dyDescent="0.35">
      <c r="A1072" t="s">
        <v>3365</v>
      </c>
      <c r="B1072">
        <v>374</v>
      </c>
      <c r="C1072">
        <v>1967</v>
      </c>
      <c r="D1072">
        <v>1071</v>
      </c>
      <c r="E1072" t="s">
        <v>312</v>
      </c>
      <c r="F1072" t="s">
        <v>0</v>
      </c>
      <c r="G1072" t="s">
        <v>3366</v>
      </c>
      <c r="H1072">
        <v>2.5470000000000002</v>
      </c>
      <c r="I1072">
        <v>44.36</v>
      </c>
      <c r="J1072">
        <v>165</v>
      </c>
    </row>
    <row r="1073" spans="1:10" x14ac:dyDescent="0.35">
      <c r="A1073" t="s">
        <v>3367</v>
      </c>
      <c r="B1073">
        <v>403</v>
      </c>
      <c r="C1073">
        <v>1961</v>
      </c>
      <c r="D1073">
        <v>1072</v>
      </c>
      <c r="E1073" t="s">
        <v>334</v>
      </c>
      <c r="F1073" t="s">
        <v>0</v>
      </c>
      <c r="G1073" t="s">
        <v>1742</v>
      </c>
      <c r="H1073">
        <v>2.2919999999999998</v>
      </c>
      <c r="I1073">
        <v>23.62</v>
      </c>
      <c r="J1073">
        <v>33</v>
      </c>
    </row>
    <row r="1074" spans="1:10" x14ac:dyDescent="0.35">
      <c r="A1074" t="s">
        <v>3368</v>
      </c>
      <c r="B1074">
        <v>387</v>
      </c>
      <c r="C1074">
        <v>1959</v>
      </c>
      <c r="D1074">
        <v>1073</v>
      </c>
      <c r="E1074" t="s">
        <v>312</v>
      </c>
      <c r="F1074" t="s">
        <v>0</v>
      </c>
      <c r="G1074" t="s">
        <v>2594</v>
      </c>
      <c r="H1074">
        <v>2.379</v>
      </c>
      <c r="I1074">
        <v>40</v>
      </c>
      <c r="J1074">
        <v>48</v>
      </c>
    </row>
    <row r="1075" spans="1:10" x14ac:dyDescent="0.35">
      <c r="A1075" t="s">
        <v>3369</v>
      </c>
      <c r="B1075">
        <v>238</v>
      </c>
      <c r="C1075">
        <v>1949</v>
      </c>
      <c r="D1075">
        <v>1074</v>
      </c>
      <c r="E1075" t="s">
        <v>319</v>
      </c>
      <c r="F1075" t="s">
        <v>0</v>
      </c>
      <c r="G1075" t="s">
        <v>2199</v>
      </c>
      <c r="H1075">
        <v>4.2640000000000002</v>
      </c>
      <c r="I1075">
        <v>72.41</v>
      </c>
      <c r="J1075">
        <v>53</v>
      </c>
    </row>
    <row r="1076" spans="1:10" x14ac:dyDescent="0.35">
      <c r="A1076" t="s">
        <v>3370</v>
      </c>
      <c r="B1076">
        <v>185</v>
      </c>
      <c r="C1076">
        <v>1948</v>
      </c>
      <c r="D1076">
        <v>1075</v>
      </c>
      <c r="E1076" t="s">
        <v>319</v>
      </c>
      <c r="F1076" t="s">
        <v>0</v>
      </c>
      <c r="G1076" t="s">
        <v>2739</v>
      </c>
      <c r="H1076">
        <v>5.4370000000000003</v>
      </c>
      <c r="I1076">
        <v>83.5</v>
      </c>
      <c r="J1076">
        <v>184</v>
      </c>
    </row>
    <row r="1077" spans="1:10" x14ac:dyDescent="0.35">
      <c r="A1077" t="s">
        <v>3371</v>
      </c>
      <c r="B1077">
        <v>333</v>
      </c>
      <c r="C1077">
        <v>1945</v>
      </c>
      <c r="D1077">
        <v>1076</v>
      </c>
      <c r="E1077" t="s">
        <v>312</v>
      </c>
      <c r="F1077" t="s">
        <v>0</v>
      </c>
      <c r="G1077" t="s">
        <v>3372</v>
      </c>
      <c r="H1077">
        <v>2.5979999999999999</v>
      </c>
      <c r="I1077">
        <v>48.36</v>
      </c>
      <c r="J1077">
        <v>94</v>
      </c>
    </row>
    <row r="1078" spans="1:10" x14ac:dyDescent="0.35">
      <c r="A1078" t="s">
        <v>3373</v>
      </c>
      <c r="B1078">
        <v>377</v>
      </c>
      <c r="C1078">
        <v>1932</v>
      </c>
      <c r="D1078">
        <v>1077</v>
      </c>
      <c r="E1078" t="s">
        <v>319</v>
      </c>
      <c r="F1078" t="s">
        <v>0</v>
      </c>
      <c r="G1078" t="s">
        <v>2734</v>
      </c>
      <c r="H1078">
        <v>2.64</v>
      </c>
      <c r="I1078">
        <v>77.02</v>
      </c>
      <c r="J1078">
        <v>140</v>
      </c>
    </row>
    <row r="1079" spans="1:10" x14ac:dyDescent="0.35">
      <c r="A1079" t="s">
        <v>3374</v>
      </c>
      <c r="B1079">
        <v>116</v>
      </c>
      <c r="C1079">
        <v>1929</v>
      </c>
      <c r="D1079">
        <v>1078</v>
      </c>
      <c r="E1079" t="s">
        <v>319</v>
      </c>
      <c r="F1079" t="s">
        <v>0</v>
      </c>
      <c r="G1079" t="s">
        <v>3375</v>
      </c>
      <c r="H1079">
        <v>9.0370000000000008</v>
      </c>
      <c r="I1079">
        <v>87.39</v>
      </c>
      <c r="J1079">
        <v>36</v>
      </c>
    </row>
    <row r="1080" spans="1:10" x14ac:dyDescent="0.35">
      <c r="A1080" t="s">
        <v>3376</v>
      </c>
      <c r="B1080">
        <v>324</v>
      </c>
      <c r="C1080">
        <v>1928</v>
      </c>
      <c r="D1080">
        <v>1079</v>
      </c>
      <c r="E1080" t="s">
        <v>312</v>
      </c>
      <c r="F1080" t="s">
        <v>0</v>
      </c>
      <c r="G1080" t="s">
        <v>3377</v>
      </c>
      <c r="H1080">
        <v>3.2189999999999999</v>
      </c>
      <c r="I1080">
        <v>30.48</v>
      </c>
      <c r="J1080">
        <v>102</v>
      </c>
    </row>
    <row r="1081" spans="1:10" x14ac:dyDescent="0.35">
      <c r="A1081" t="s">
        <v>3378</v>
      </c>
      <c r="B1081">
        <v>236</v>
      </c>
      <c r="C1081">
        <v>1926</v>
      </c>
      <c r="D1081">
        <v>1080</v>
      </c>
      <c r="E1081" t="s">
        <v>319</v>
      </c>
      <c r="F1081" t="s">
        <v>0</v>
      </c>
      <c r="G1081" t="s">
        <v>1876</v>
      </c>
      <c r="H1081">
        <v>5.3650000000000002</v>
      </c>
      <c r="I1081">
        <v>77.239999999999995</v>
      </c>
      <c r="J1081">
        <v>90</v>
      </c>
    </row>
    <row r="1082" spans="1:10" x14ac:dyDescent="0.35">
      <c r="A1082" t="s">
        <v>3379</v>
      </c>
      <c r="B1082">
        <v>280</v>
      </c>
      <c r="C1082">
        <v>1920</v>
      </c>
      <c r="D1082">
        <v>1081</v>
      </c>
      <c r="E1082" t="s">
        <v>328</v>
      </c>
      <c r="F1082" t="s">
        <v>0</v>
      </c>
      <c r="G1082" t="s">
        <v>3380</v>
      </c>
      <c r="H1082">
        <v>3.78</v>
      </c>
      <c r="I1082">
        <v>57.28</v>
      </c>
      <c r="J1082">
        <v>97</v>
      </c>
    </row>
    <row r="1083" spans="1:10" x14ac:dyDescent="0.35">
      <c r="A1083" t="s">
        <v>3381</v>
      </c>
      <c r="B1083">
        <v>604</v>
      </c>
      <c r="C1083">
        <v>1919</v>
      </c>
      <c r="D1083">
        <v>1082</v>
      </c>
      <c r="E1083" t="s">
        <v>312</v>
      </c>
      <c r="F1083" t="s">
        <v>0</v>
      </c>
      <c r="G1083" t="s">
        <v>2799</v>
      </c>
      <c r="H1083">
        <v>2.7109999999999999</v>
      </c>
      <c r="I1083">
        <v>46.2</v>
      </c>
      <c r="J1083">
        <v>289</v>
      </c>
    </row>
    <row r="1084" spans="1:10" x14ac:dyDescent="0.35">
      <c r="A1084" t="s">
        <v>3382</v>
      </c>
      <c r="B1084">
        <v>348</v>
      </c>
      <c r="C1084">
        <v>1918</v>
      </c>
      <c r="D1084">
        <v>1083</v>
      </c>
      <c r="E1084" t="s">
        <v>319</v>
      </c>
      <c r="F1084" t="s">
        <v>0</v>
      </c>
      <c r="G1084" t="s">
        <v>2279</v>
      </c>
      <c r="H1084">
        <v>4.1900000000000004</v>
      </c>
      <c r="I1084">
        <v>70.349999999999994</v>
      </c>
      <c r="J1084">
        <v>45</v>
      </c>
    </row>
    <row r="1085" spans="1:10" x14ac:dyDescent="0.35">
      <c r="A1085" t="s">
        <v>3383</v>
      </c>
      <c r="B1085">
        <v>309</v>
      </c>
      <c r="C1085">
        <v>1918</v>
      </c>
      <c r="D1085">
        <v>1083</v>
      </c>
      <c r="E1085" t="s">
        <v>311</v>
      </c>
      <c r="F1085" t="s">
        <v>0</v>
      </c>
      <c r="G1085" t="s">
        <v>2148</v>
      </c>
      <c r="I1085" t="s">
        <v>311</v>
      </c>
      <c r="J1085">
        <v>308</v>
      </c>
    </row>
    <row r="1086" spans="1:10" x14ac:dyDescent="0.35">
      <c r="A1086" t="s">
        <v>3384</v>
      </c>
      <c r="B1086">
        <v>338</v>
      </c>
      <c r="C1086">
        <v>1913</v>
      </c>
      <c r="D1086">
        <v>1085</v>
      </c>
      <c r="E1086" t="s">
        <v>312</v>
      </c>
      <c r="F1086" t="s">
        <v>0</v>
      </c>
      <c r="G1086" t="s">
        <v>1940</v>
      </c>
      <c r="H1086">
        <v>2.9910000000000001</v>
      </c>
      <c r="I1086">
        <v>37.03</v>
      </c>
      <c r="J1086">
        <v>91</v>
      </c>
    </row>
    <row r="1087" spans="1:10" x14ac:dyDescent="0.35">
      <c r="A1087" t="s">
        <v>3385</v>
      </c>
      <c r="B1087">
        <v>217</v>
      </c>
      <c r="C1087">
        <v>1912</v>
      </c>
      <c r="D1087">
        <v>1086</v>
      </c>
      <c r="E1087" t="s">
        <v>319</v>
      </c>
      <c r="F1087" t="s">
        <v>0</v>
      </c>
      <c r="G1087" t="s">
        <v>3068</v>
      </c>
      <c r="H1087">
        <v>4.33</v>
      </c>
      <c r="I1087">
        <v>85.9</v>
      </c>
      <c r="J1087">
        <v>101</v>
      </c>
    </row>
    <row r="1088" spans="1:10" x14ac:dyDescent="0.35">
      <c r="A1088" t="s">
        <v>3386</v>
      </c>
      <c r="B1088">
        <v>175</v>
      </c>
      <c r="C1088">
        <v>1908</v>
      </c>
      <c r="D1088">
        <v>1087</v>
      </c>
      <c r="E1088" t="s">
        <v>328</v>
      </c>
      <c r="F1088" t="s">
        <v>0</v>
      </c>
      <c r="G1088" t="s">
        <v>1731</v>
      </c>
      <c r="H1088">
        <v>5.6550000000000002</v>
      </c>
      <c r="I1088">
        <v>53.36</v>
      </c>
      <c r="J1088">
        <v>50</v>
      </c>
    </row>
    <row r="1089" spans="1:10" x14ac:dyDescent="0.35">
      <c r="A1089" t="s">
        <v>3387</v>
      </c>
      <c r="B1089">
        <v>80</v>
      </c>
      <c r="C1089">
        <v>1908</v>
      </c>
      <c r="D1089">
        <v>1087</v>
      </c>
      <c r="E1089" t="s">
        <v>319</v>
      </c>
      <c r="F1089" t="s">
        <v>0</v>
      </c>
      <c r="G1089" t="s">
        <v>3388</v>
      </c>
      <c r="H1089">
        <v>11.372999999999999</v>
      </c>
      <c r="I1089">
        <v>96.59</v>
      </c>
      <c r="J1089">
        <v>26</v>
      </c>
    </row>
    <row r="1090" spans="1:10" x14ac:dyDescent="0.35">
      <c r="A1090" t="s">
        <v>3389</v>
      </c>
      <c r="B1090">
        <v>300</v>
      </c>
      <c r="C1090">
        <v>1906</v>
      </c>
      <c r="D1090">
        <v>1089</v>
      </c>
      <c r="E1090" t="s">
        <v>312</v>
      </c>
      <c r="F1090" t="s">
        <v>0</v>
      </c>
      <c r="G1090" t="s">
        <v>2840</v>
      </c>
      <c r="H1090">
        <v>3.234</v>
      </c>
      <c r="I1090">
        <v>33.67</v>
      </c>
      <c r="J1090">
        <v>149</v>
      </c>
    </row>
    <row r="1091" spans="1:10" x14ac:dyDescent="0.35">
      <c r="A1091" t="s">
        <v>3390</v>
      </c>
      <c r="B1091">
        <v>177</v>
      </c>
      <c r="C1091">
        <v>1906</v>
      </c>
      <c r="D1091">
        <v>1089</v>
      </c>
      <c r="E1091" t="s">
        <v>319</v>
      </c>
      <c r="F1091" t="s">
        <v>0</v>
      </c>
      <c r="G1091" t="s">
        <v>3391</v>
      </c>
      <c r="H1091">
        <v>5.6219999999999999</v>
      </c>
      <c r="I1091">
        <v>70.31</v>
      </c>
      <c r="J1091">
        <v>23</v>
      </c>
    </row>
    <row r="1092" spans="1:10" x14ac:dyDescent="0.35">
      <c r="A1092" t="s">
        <v>3392</v>
      </c>
      <c r="B1092">
        <v>527</v>
      </c>
      <c r="C1092">
        <v>1900</v>
      </c>
      <c r="D1092">
        <v>1091</v>
      </c>
      <c r="E1092" t="s">
        <v>328</v>
      </c>
      <c r="F1092" t="s">
        <v>0</v>
      </c>
      <c r="G1092" t="s">
        <v>3393</v>
      </c>
      <c r="H1092">
        <v>2.2200000000000002</v>
      </c>
      <c r="I1092">
        <v>54.18</v>
      </c>
      <c r="J1092">
        <v>51</v>
      </c>
    </row>
    <row r="1093" spans="1:10" x14ac:dyDescent="0.35">
      <c r="A1093" t="s">
        <v>3394</v>
      </c>
      <c r="B1093">
        <v>324</v>
      </c>
      <c r="C1093">
        <v>1896</v>
      </c>
      <c r="D1093">
        <v>1092</v>
      </c>
      <c r="E1093" t="s">
        <v>319</v>
      </c>
      <c r="F1093" t="s">
        <v>0</v>
      </c>
      <c r="G1093" t="s">
        <v>3395</v>
      </c>
      <c r="H1093">
        <v>2.8879999999999999</v>
      </c>
      <c r="I1093">
        <v>53</v>
      </c>
      <c r="J1093">
        <v>65</v>
      </c>
    </row>
    <row r="1094" spans="1:10" x14ac:dyDescent="0.35">
      <c r="A1094" t="s">
        <v>3396</v>
      </c>
      <c r="B1094">
        <v>666</v>
      </c>
      <c r="C1094">
        <v>1895</v>
      </c>
      <c r="D1094">
        <v>1093</v>
      </c>
      <c r="E1094" t="s">
        <v>334</v>
      </c>
      <c r="F1094" t="s">
        <v>0</v>
      </c>
      <c r="G1094" t="s">
        <v>3397</v>
      </c>
      <c r="H1094">
        <v>1.4179999999999999</v>
      </c>
      <c r="I1094">
        <v>15.27</v>
      </c>
      <c r="J1094">
        <v>106</v>
      </c>
    </row>
    <row r="1095" spans="1:10" x14ac:dyDescent="0.35">
      <c r="A1095" t="s">
        <v>3398</v>
      </c>
      <c r="B1095">
        <v>46</v>
      </c>
      <c r="C1095">
        <v>1893</v>
      </c>
      <c r="D1095">
        <v>1094</v>
      </c>
      <c r="E1095" t="s">
        <v>319</v>
      </c>
      <c r="F1095" t="s">
        <v>0</v>
      </c>
      <c r="G1095" t="s">
        <v>1876</v>
      </c>
      <c r="H1095">
        <v>22.841000000000001</v>
      </c>
      <c r="I1095">
        <v>99.46</v>
      </c>
      <c r="J1095">
        <v>19</v>
      </c>
    </row>
    <row r="1096" spans="1:10" x14ac:dyDescent="0.35">
      <c r="A1096" t="s">
        <v>3399</v>
      </c>
      <c r="B1096">
        <v>210</v>
      </c>
      <c r="C1096">
        <v>1891</v>
      </c>
      <c r="D1096">
        <v>1095</v>
      </c>
      <c r="E1096" t="s">
        <v>328</v>
      </c>
      <c r="F1096" t="s">
        <v>0</v>
      </c>
      <c r="G1096" t="s">
        <v>2883</v>
      </c>
      <c r="H1096">
        <v>4.4980000000000002</v>
      </c>
      <c r="I1096">
        <v>74.86</v>
      </c>
      <c r="J1096">
        <v>54</v>
      </c>
    </row>
    <row r="1097" spans="1:10" x14ac:dyDescent="0.35">
      <c r="A1097" t="s">
        <v>3400</v>
      </c>
      <c r="B1097">
        <v>244</v>
      </c>
      <c r="C1097">
        <v>1886</v>
      </c>
      <c r="D1097">
        <v>1096</v>
      </c>
      <c r="E1097" t="s">
        <v>319</v>
      </c>
      <c r="F1097" t="s">
        <v>0</v>
      </c>
      <c r="G1097" t="s">
        <v>3401</v>
      </c>
      <c r="H1097">
        <v>3.8149999999999999</v>
      </c>
      <c r="I1097">
        <v>75.099999999999994</v>
      </c>
      <c r="J1097">
        <v>56</v>
      </c>
    </row>
    <row r="1098" spans="1:10" x14ac:dyDescent="0.35">
      <c r="A1098" t="s">
        <v>3402</v>
      </c>
      <c r="B1098">
        <v>179</v>
      </c>
      <c r="C1098">
        <v>1886</v>
      </c>
      <c r="D1098">
        <v>1096</v>
      </c>
      <c r="E1098" t="s">
        <v>328</v>
      </c>
      <c r="F1098" t="s">
        <v>0</v>
      </c>
      <c r="G1098" t="s">
        <v>1705</v>
      </c>
      <c r="H1098">
        <v>4.8979999999999997</v>
      </c>
      <c r="I1098">
        <v>56.13</v>
      </c>
      <c r="J1098">
        <v>64</v>
      </c>
    </row>
    <row r="1099" spans="1:10" x14ac:dyDescent="0.35">
      <c r="A1099" t="s">
        <v>3403</v>
      </c>
      <c r="B1099">
        <v>473</v>
      </c>
      <c r="C1099">
        <v>1884</v>
      </c>
      <c r="D1099">
        <v>1098</v>
      </c>
      <c r="E1099" t="s">
        <v>328</v>
      </c>
      <c r="F1099" t="s">
        <v>0</v>
      </c>
      <c r="G1099" t="s">
        <v>3404</v>
      </c>
      <c r="H1099">
        <v>2.5230000000000001</v>
      </c>
      <c r="I1099">
        <v>63.12</v>
      </c>
      <c r="J1099">
        <v>116</v>
      </c>
    </row>
    <row r="1100" spans="1:10" x14ac:dyDescent="0.35">
      <c r="A1100" t="s">
        <v>3405</v>
      </c>
      <c r="B1100">
        <v>241</v>
      </c>
      <c r="C1100">
        <v>1879</v>
      </c>
      <c r="D1100">
        <v>1099</v>
      </c>
      <c r="E1100" t="s">
        <v>312</v>
      </c>
      <c r="F1100" t="s">
        <v>0</v>
      </c>
      <c r="G1100" t="s">
        <v>2079</v>
      </c>
      <c r="H1100">
        <v>3.8759999999999999</v>
      </c>
      <c r="I1100">
        <v>42.78</v>
      </c>
      <c r="J1100">
        <v>73</v>
      </c>
    </row>
    <row r="1101" spans="1:10" x14ac:dyDescent="0.35">
      <c r="A1101" t="s">
        <v>3406</v>
      </c>
      <c r="B1101">
        <v>433</v>
      </c>
      <c r="C1101">
        <v>1878</v>
      </c>
      <c r="D1101">
        <v>1100</v>
      </c>
      <c r="E1101" t="s">
        <v>319</v>
      </c>
      <c r="F1101" t="s">
        <v>0</v>
      </c>
      <c r="G1101" t="s">
        <v>3407</v>
      </c>
      <c r="H1101">
        <v>3.3490000000000002</v>
      </c>
      <c r="I1101">
        <v>83.13</v>
      </c>
      <c r="J1101">
        <v>76</v>
      </c>
    </row>
    <row r="1102" spans="1:10" x14ac:dyDescent="0.35">
      <c r="A1102" t="s">
        <v>3408</v>
      </c>
      <c r="B1102">
        <v>210</v>
      </c>
      <c r="C1102">
        <v>1875</v>
      </c>
      <c r="D1102">
        <v>1101</v>
      </c>
      <c r="E1102" t="s">
        <v>328</v>
      </c>
      <c r="F1102" t="s">
        <v>0</v>
      </c>
      <c r="G1102" t="s">
        <v>1849</v>
      </c>
      <c r="H1102">
        <v>4.4279999999999999</v>
      </c>
      <c r="I1102">
        <v>64.099999999999994</v>
      </c>
      <c r="J1102">
        <v>200</v>
      </c>
    </row>
    <row r="1103" spans="1:10" x14ac:dyDescent="0.35">
      <c r="A1103" t="s">
        <v>3409</v>
      </c>
      <c r="B1103">
        <v>129</v>
      </c>
      <c r="C1103">
        <v>1871</v>
      </c>
      <c r="D1103">
        <v>1102</v>
      </c>
      <c r="E1103" t="s">
        <v>319</v>
      </c>
      <c r="F1103" t="s">
        <v>0</v>
      </c>
      <c r="G1103" t="s">
        <v>3410</v>
      </c>
      <c r="H1103">
        <v>6.6360000000000001</v>
      </c>
      <c r="I1103">
        <v>94.53</v>
      </c>
      <c r="J1103">
        <v>48</v>
      </c>
    </row>
    <row r="1104" spans="1:10" x14ac:dyDescent="0.35">
      <c r="A1104" t="s">
        <v>3411</v>
      </c>
      <c r="B1104">
        <v>332</v>
      </c>
      <c r="C1104">
        <v>1870</v>
      </c>
      <c r="D1104">
        <v>1103</v>
      </c>
      <c r="E1104" t="s">
        <v>328</v>
      </c>
      <c r="F1104" t="s">
        <v>0</v>
      </c>
      <c r="G1104" t="s">
        <v>2661</v>
      </c>
      <c r="H1104">
        <v>5.2629999999999999</v>
      </c>
      <c r="I1104">
        <v>69.12</v>
      </c>
      <c r="J1104">
        <v>129</v>
      </c>
    </row>
    <row r="1105" spans="1:10" x14ac:dyDescent="0.35">
      <c r="A1105" t="s">
        <v>3412</v>
      </c>
      <c r="B1105">
        <v>291</v>
      </c>
      <c r="C1105">
        <v>1870</v>
      </c>
      <c r="D1105">
        <v>1103</v>
      </c>
      <c r="E1105" t="s">
        <v>328</v>
      </c>
      <c r="F1105" t="s">
        <v>0</v>
      </c>
      <c r="G1105" t="s">
        <v>3413</v>
      </c>
      <c r="H1105">
        <v>3.109</v>
      </c>
      <c r="I1105">
        <v>49.35</v>
      </c>
      <c r="J1105">
        <v>154</v>
      </c>
    </row>
    <row r="1106" spans="1:10" x14ac:dyDescent="0.35">
      <c r="A1106" t="s">
        <v>3414</v>
      </c>
      <c r="B1106">
        <v>471</v>
      </c>
      <c r="C1106">
        <v>1860</v>
      </c>
      <c r="D1106">
        <v>1105</v>
      </c>
      <c r="E1106" t="s">
        <v>312</v>
      </c>
      <c r="F1106" t="s">
        <v>0</v>
      </c>
      <c r="G1106" t="s">
        <v>3415</v>
      </c>
      <c r="H1106">
        <v>1.845</v>
      </c>
      <c r="I1106">
        <v>33.07</v>
      </c>
      <c r="J1106">
        <v>63</v>
      </c>
    </row>
    <row r="1107" spans="1:10" x14ac:dyDescent="0.35">
      <c r="A1107" t="s">
        <v>3416</v>
      </c>
      <c r="B1107">
        <v>228</v>
      </c>
      <c r="C1107">
        <v>1857</v>
      </c>
      <c r="D1107">
        <v>1106</v>
      </c>
      <c r="E1107" t="s">
        <v>312</v>
      </c>
      <c r="F1107" t="s">
        <v>0</v>
      </c>
      <c r="G1107" t="s">
        <v>1751</v>
      </c>
      <c r="H1107">
        <v>4.6900000000000004</v>
      </c>
      <c r="I1107">
        <v>49.23</v>
      </c>
      <c r="J1107">
        <v>114</v>
      </c>
    </row>
    <row r="1108" spans="1:10" x14ac:dyDescent="0.35">
      <c r="A1108" t="s">
        <v>3417</v>
      </c>
      <c r="B1108">
        <v>163</v>
      </c>
      <c r="C1108">
        <v>1856</v>
      </c>
      <c r="D1108">
        <v>1107</v>
      </c>
      <c r="E1108" t="s">
        <v>319</v>
      </c>
      <c r="F1108" t="s">
        <v>0</v>
      </c>
      <c r="G1108" t="s">
        <v>3418</v>
      </c>
      <c r="H1108">
        <v>5.84</v>
      </c>
      <c r="I1108">
        <v>75.91</v>
      </c>
      <c r="J1108">
        <v>85</v>
      </c>
    </row>
    <row r="1109" spans="1:10" x14ac:dyDescent="0.35">
      <c r="A1109" t="s">
        <v>3419</v>
      </c>
      <c r="B1109">
        <v>169</v>
      </c>
      <c r="C1109">
        <v>1855</v>
      </c>
      <c r="D1109">
        <v>1108</v>
      </c>
      <c r="E1109" t="s">
        <v>319</v>
      </c>
      <c r="F1109" t="s">
        <v>0</v>
      </c>
      <c r="G1109" t="s">
        <v>3420</v>
      </c>
      <c r="H1109">
        <v>5.8390000000000004</v>
      </c>
      <c r="I1109">
        <v>88.19</v>
      </c>
      <c r="J1109">
        <v>11</v>
      </c>
    </row>
    <row r="1110" spans="1:10" x14ac:dyDescent="0.35">
      <c r="A1110" t="s">
        <v>3421</v>
      </c>
      <c r="B1110">
        <v>496</v>
      </c>
      <c r="C1110">
        <v>1842</v>
      </c>
      <c r="D1110">
        <v>1109</v>
      </c>
      <c r="E1110" t="s">
        <v>312</v>
      </c>
      <c r="F1110" t="s">
        <v>0</v>
      </c>
      <c r="G1110" t="s">
        <v>1938</v>
      </c>
      <c r="H1110">
        <v>1.837</v>
      </c>
      <c r="I1110">
        <v>25.98</v>
      </c>
      <c r="J1110">
        <v>6</v>
      </c>
    </row>
    <row r="1111" spans="1:10" x14ac:dyDescent="0.35">
      <c r="A1111" t="s">
        <v>3422</v>
      </c>
      <c r="B1111">
        <v>194</v>
      </c>
      <c r="C1111">
        <v>1835</v>
      </c>
      <c r="D1111">
        <v>1110</v>
      </c>
      <c r="E1111" t="s">
        <v>319</v>
      </c>
      <c r="F1111" t="s">
        <v>0</v>
      </c>
      <c r="G1111" t="s">
        <v>2962</v>
      </c>
      <c r="H1111">
        <v>5.1379999999999999</v>
      </c>
      <c r="I1111">
        <v>78.849999999999994</v>
      </c>
      <c r="J1111">
        <v>65</v>
      </c>
    </row>
    <row r="1112" spans="1:10" x14ac:dyDescent="0.35">
      <c r="A1112" t="s">
        <v>3423</v>
      </c>
      <c r="B1112">
        <v>688</v>
      </c>
      <c r="C1112">
        <v>1835</v>
      </c>
      <c r="D1112">
        <v>1110</v>
      </c>
      <c r="E1112" t="s">
        <v>311</v>
      </c>
      <c r="F1112" t="s">
        <v>0</v>
      </c>
      <c r="G1112" t="s">
        <v>1759</v>
      </c>
      <c r="I1112" t="s">
        <v>311</v>
      </c>
      <c r="J1112">
        <v>48</v>
      </c>
    </row>
    <row r="1113" spans="1:10" x14ac:dyDescent="0.35">
      <c r="A1113" t="s">
        <v>3424</v>
      </c>
      <c r="B1113">
        <v>214</v>
      </c>
      <c r="C1113">
        <v>1832</v>
      </c>
      <c r="D1113">
        <v>1112</v>
      </c>
      <c r="E1113" t="s">
        <v>319</v>
      </c>
      <c r="F1113" t="s">
        <v>0</v>
      </c>
      <c r="G1113" t="s">
        <v>2448</v>
      </c>
      <c r="H1113">
        <v>4.79</v>
      </c>
      <c r="I1113">
        <v>79.89</v>
      </c>
      <c r="J1113">
        <v>214</v>
      </c>
    </row>
    <row r="1114" spans="1:10" x14ac:dyDescent="0.35">
      <c r="A1114" t="s">
        <v>3425</v>
      </c>
      <c r="B1114">
        <v>640</v>
      </c>
      <c r="C1114">
        <v>1824</v>
      </c>
      <c r="D1114">
        <v>1113</v>
      </c>
      <c r="E1114" t="s">
        <v>312</v>
      </c>
      <c r="F1114" t="s">
        <v>0</v>
      </c>
      <c r="G1114" t="s">
        <v>3176</v>
      </c>
      <c r="H1114">
        <v>2.0179999999999998</v>
      </c>
      <c r="I1114">
        <v>28.35</v>
      </c>
      <c r="J1114">
        <v>103</v>
      </c>
    </row>
    <row r="1115" spans="1:10" x14ac:dyDescent="0.35">
      <c r="A1115" t="s">
        <v>3426</v>
      </c>
      <c r="B1115">
        <v>97</v>
      </c>
      <c r="C1115">
        <v>1823</v>
      </c>
      <c r="D1115">
        <v>1114</v>
      </c>
      <c r="E1115" t="s">
        <v>319</v>
      </c>
      <c r="F1115" t="s">
        <v>0</v>
      </c>
      <c r="G1115" t="s">
        <v>3427</v>
      </c>
      <c r="H1115">
        <v>9.6560000000000006</v>
      </c>
      <c r="I1115">
        <v>93.06</v>
      </c>
      <c r="J1115">
        <v>97</v>
      </c>
    </row>
    <row r="1116" spans="1:10" x14ac:dyDescent="0.35">
      <c r="A1116" t="s">
        <v>3428</v>
      </c>
      <c r="B1116">
        <v>129</v>
      </c>
      <c r="C1116">
        <v>1819</v>
      </c>
      <c r="D1116">
        <v>1115</v>
      </c>
      <c r="E1116" t="s">
        <v>319</v>
      </c>
      <c r="F1116" t="s">
        <v>0</v>
      </c>
      <c r="G1116" t="s">
        <v>3429</v>
      </c>
      <c r="H1116">
        <v>7.4219999999999997</v>
      </c>
      <c r="I1116">
        <v>87.64</v>
      </c>
      <c r="J1116">
        <v>44</v>
      </c>
    </row>
    <row r="1117" spans="1:10" x14ac:dyDescent="0.35">
      <c r="A1117" t="s">
        <v>3430</v>
      </c>
      <c r="B1117">
        <v>292</v>
      </c>
      <c r="C1117">
        <v>1813</v>
      </c>
      <c r="D1117">
        <v>1116</v>
      </c>
      <c r="E1117" t="s">
        <v>328</v>
      </c>
      <c r="F1117" t="s">
        <v>0</v>
      </c>
      <c r="G1117" t="s">
        <v>3431</v>
      </c>
      <c r="H1117">
        <v>3.4209999999999998</v>
      </c>
      <c r="I1117">
        <v>50.28</v>
      </c>
      <c r="J1117">
        <v>103</v>
      </c>
    </row>
    <row r="1118" spans="1:10" x14ac:dyDescent="0.35">
      <c r="A1118" t="s">
        <v>3432</v>
      </c>
      <c r="B1118">
        <v>389</v>
      </c>
      <c r="C1118">
        <v>1810</v>
      </c>
      <c r="D1118">
        <v>1117</v>
      </c>
      <c r="E1118" t="s">
        <v>311</v>
      </c>
      <c r="F1118" t="s">
        <v>0</v>
      </c>
      <c r="G1118" t="s">
        <v>1759</v>
      </c>
      <c r="I1118" t="s">
        <v>311</v>
      </c>
      <c r="J1118">
        <v>377</v>
      </c>
    </row>
    <row r="1119" spans="1:10" x14ac:dyDescent="0.35">
      <c r="A1119" t="s">
        <v>3433</v>
      </c>
      <c r="B1119">
        <v>150</v>
      </c>
      <c r="C1119">
        <v>1806</v>
      </c>
      <c r="D1119">
        <v>1118</v>
      </c>
      <c r="E1119" t="s">
        <v>328</v>
      </c>
      <c r="F1119" t="s">
        <v>0</v>
      </c>
      <c r="G1119" t="s">
        <v>2392</v>
      </c>
      <c r="H1119">
        <v>6.11</v>
      </c>
      <c r="I1119">
        <v>66.06</v>
      </c>
      <c r="J1119">
        <v>50</v>
      </c>
    </row>
    <row r="1120" spans="1:10" x14ac:dyDescent="0.35">
      <c r="A1120" t="s">
        <v>3434</v>
      </c>
      <c r="B1120">
        <v>73</v>
      </c>
      <c r="C1120">
        <v>1804</v>
      </c>
      <c r="D1120">
        <v>1119</v>
      </c>
      <c r="E1120" t="s">
        <v>319</v>
      </c>
      <c r="F1120" t="s">
        <v>0</v>
      </c>
      <c r="G1120" t="s">
        <v>1933</v>
      </c>
      <c r="H1120">
        <v>11.718</v>
      </c>
      <c r="I1120">
        <v>98.39</v>
      </c>
      <c r="J1120">
        <v>17</v>
      </c>
    </row>
    <row r="1121" spans="1:10" x14ac:dyDescent="0.35">
      <c r="A1121" t="s">
        <v>3435</v>
      </c>
      <c r="B1121">
        <v>221</v>
      </c>
      <c r="C1121">
        <v>1803</v>
      </c>
      <c r="D1121">
        <v>1120</v>
      </c>
      <c r="E1121" t="s">
        <v>319</v>
      </c>
      <c r="F1121" t="s">
        <v>0</v>
      </c>
      <c r="G1121" t="s">
        <v>2053</v>
      </c>
      <c r="H1121">
        <v>4.2770000000000001</v>
      </c>
      <c r="I1121">
        <v>81.13</v>
      </c>
      <c r="J1121">
        <v>109</v>
      </c>
    </row>
    <row r="1122" spans="1:10" x14ac:dyDescent="0.35">
      <c r="A1122" t="s">
        <v>3436</v>
      </c>
      <c r="B1122">
        <v>330</v>
      </c>
      <c r="C1122">
        <v>1799</v>
      </c>
      <c r="D1122">
        <v>1121</v>
      </c>
      <c r="E1122" t="s">
        <v>328</v>
      </c>
      <c r="F1122" t="s">
        <v>0</v>
      </c>
      <c r="G1122" t="s">
        <v>3437</v>
      </c>
      <c r="H1122">
        <v>2.903</v>
      </c>
      <c r="I1122">
        <v>47.51</v>
      </c>
      <c r="J1122">
        <v>108</v>
      </c>
    </row>
    <row r="1123" spans="1:10" x14ac:dyDescent="0.35">
      <c r="A1123" t="s">
        <v>3438</v>
      </c>
      <c r="B1123">
        <v>215</v>
      </c>
      <c r="C1123">
        <v>1796</v>
      </c>
      <c r="D1123">
        <v>1122</v>
      </c>
      <c r="E1123" t="s">
        <v>319</v>
      </c>
      <c r="F1123" t="s">
        <v>0</v>
      </c>
      <c r="G1123" t="s">
        <v>3439</v>
      </c>
      <c r="H1123">
        <v>4.641</v>
      </c>
      <c r="I1123">
        <v>69.319999999999993</v>
      </c>
      <c r="J1123">
        <v>30</v>
      </c>
    </row>
    <row r="1124" spans="1:10" x14ac:dyDescent="0.35">
      <c r="A1124" t="s">
        <v>3440</v>
      </c>
      <c r="B1124">
        <v>166</v>
      </c>
      <c r="C1124">
        <v>1786</v>
      </c>
      <c r="D1124">
        <v>1123</v>
      </c>
      <c r="E1124" t="s">
        <v>319</v>
      </c>
      <c r="F1124" t="s">
        <v>0</v>
      </c>
      <c r="G1124" t="s">
        <v>3441</v>
      </c>
      <c r="H1124">
        <v>5.633</v>
      </c>
      <c r="I1124">
        <v>65.33</v>
      </c>
      <c r="J1124">
        <v>16</v>
      </c>
    </row>
    <row r="1125" spans="1:10" x14ac:dyDescent="0.35">
      <c r="A1125" t="s">
        <v>3442</v>
      </c>
      <c r="B1125">
        <v>696</v>
      </c>
      <c r="C1125">
        <v>1782</v>
      </c>
      <c r="D1125">
        <v>1124</v>
      </c>
      <c r="E1125" t="s">
        <v>312</v>
      </c>
      <c r="F1125" t="s">
        <v>0</v>
      </c>
      <c r="G1125" t="s">
        <v>3443</v>
      </c>
      <c r="H1125">
        <v>1.921</v>
      </c>
      <c r="I1125">
        <v>26.03</v>
      </c>
      <c r="J1125">
        <v>81</v>
      </c>
    </row>
    <row r="1126" spans="1:10" x14ac:dyDescent="0.35">
      <c r="A1126" t="s">
        <v>3444</v>
      </c>
      <c r="B1126">
        <v>227</v>
      </c>
      <c r="C1126">
        <v>1778</v>
      </c>
      <c r="D1126">
        <v>1125</v>
      </c>
      <c r="E1126" t="s">
        <v>311</v>
      </c>
      <c r="F1126" t="s">
        <v>0</v>
      </c>
      <c r="G1126" t="s">
        <v>2067</v>
      </c>
      <c r="I1126" t="s">
        <v>311</v>
      </c>
      <c r="J1126">
        <v>226</v>
      </c>
    </row>
    <row r="1127" spans="1:10" x14ac:dyDescent="0.35">
      <c r="A1127" t="s">
        <v>3445</v>
      </c>
      <c r="B1127">
        <v>313</v>
      </c>
      <c r="C1127">
        <v>1773</v>
      </c>
      <c r="D1127">
        <v>1126</v>
      </c>
      <c r="E1127" t="s">
        <v>319</v>
      </c>
      <c r="F1127" t="s">
        <v>0</v>
      </c>
      <c r="G1127" t="s">
        <v>3446</v>
      </c>
      <c r="H1127">
        <v>3</v>
      </c>
      <c r="I1127">
        <v>84.74</v>
      </c>
      <c r="J1127">
        <v>113</v>
      </c>
    </row>
    <row r="1128" spans="1:10" x14ac:dyDescent="0.35">
      <c r="A1128" t="s">
        <v>3447</v>
      </c>
      <c r="B1128">
        <v>279</v>
      </c>
      <c r="C1128">
        <v>1773</v>
      </c>
      <c r="D1128">
        <v>1126</v>
      </c>
      <c r="E1128" t="s">
        <v>319</v>
      </c>
      <c r="F1128" t="s">
        <v>0</v>
      </c>
      <c r="G1128" t="s">
        <v>3448</v>
      </c>
      <c r="H1128">
        <v>3.62</v>
      </c>
      <c r="I1128">
        <v>75.510000000000005</v>
      </c>
      <c r="J1128">
        <v>115</v>
      </c>
    </row>
    <row r="1129" spans="1:10" x14ac:dyDescent="0.35">
      <c r="A1129" t="s">
        <v>3449</v>
      </c>
      <c r="B1129">
        <v>370</v>
      </c>
      <c r="C1129">
        <v>1771</v>
      </c>
      <c r="D1129">
        <v>1128</v>
      </c>
      <c r="E1129" t="s">
        <v>328</v>
      </c>
      <c r="F1129" t="s">
        <v>0</v>
      </c>
      <c r="G1129" t="s">
        <v>2194</v>
      </c>
      <c r="H1129">
        <v>2.9929999999999999</v>
      </c>
      <c r="I1129">
        <v>60.38</v>
      </c>
      <c r="J1129">
        <v>158</v>
      </c>
    </row>
    <row r="1130" spans="1:10" x14ac:dyDescent="0.35">
      <c r="A1130" t="s">
        <v>3450</v>
      </c>
      <c r="B1130">
        <v>99</v>
      </c>
      <c r="C1130">
        <v>1769</v>
      </c>
      <c r="D1130">
        <v>1129</v>
      </c>
      <c r="E1130" t="s">
        <v>319</v>
      </c>
      <c r="F1130" t="s">
        <v>0</v>
      </c>
      <c r="G1130" t="s">
        <v>3451</v>
      </c>
      <c r="H1130">
        <v>9.9239999999999995</v>
      </c>
      <c r="I1130">
        <v>92.37</v>
      </c>
      <c r="J1130">
        <v>28</v>
      </c>
    </row>
    <row r="1131" spans="1:10" x14ac:dyDescent="0.35">
      <c r="A1131" t="s">
        <v>3452</v>
      </c>
      <c r="B1131">
        <v>107</v>
      </c>
      <c r="C1131">
        <v>1767</v>
      </c>
      <c r="D1131">
        <v>1130</v>
      </c>
      <c r="E1131" t="s">
        <v>319</v>
      </c>
      <c r="F1131" t="s">
        <v>0</v>
      </c>
      <c r="G1131" t="s">
        <v>1819</v>
      </c>
      <c r="H1131">
        <v>8.6349999999999998</v>
      </c>
      <c r="I1131">
        <v>80.19</v>
      </c>
      <c r="J1131">
        <v>52</v>
      </c>
    </row>
    <row r="1132" spans="1:10" x14ac:dyDescent="0.35">
      <c r="A1132" t="s">
        <v>3453</v>
      </c>
      <c r="B1132">
        <v>192</v>
      </c>
      <c r="C1132">
        <v>1760</v>
      </c>
      <c r="D1132">
        <v>1131</v>
      </c>
      <c r="E1132" t="s">
        <v>328</v>
      </c>
      <c r="F1132" t="s">
        <v>0</v>
      </c>
      <c r="G1132" t="s">
        <v>2148</v>
      </c>
      <c r="H1132">
        <v>4.7389999999999999</v>
      </c>
      <c r="I1132">
        <v>65.09</v>
      </c>
      <c r="J1132">
        <v>192</v>
      </c>
    </row>
    <row r="1133" spans="1:10" x14ac:dyDescent="0.35">
      <c r="A1133" t="s">
        <v>3454</v>
      </c>
      <c r="B1133">
        <v>193</v>
      </c>
      <c r="C1133">
        <v>1758</v>
      </c>
      <c r="D1133">
        <v>1132</v>
      </c>
      <c r="E1133" t="s">
        <v>319</v>
      </c>
      <c r="F1133" t="s">
        <v>0</v>
      </c>
      <c r="G1133" t="s">
        <v>3455</v>
      </c>
      <c r="H1133">
        <v>4.9379999999999997</v>
      </c>
      <c r="I1133">
        <v>79.180000000000007</v>
      </c>
      <c r="J1133">
        <v>50</v>
      </c>
    </row>
    <row r="1134" spans="1:10" x14ac:dyDescent="0.35">
      <c r="A1134" t="s">
        <v>2539</v>
      </c>
      <c r="B1134">
        <v>318</v>
      </c>
      <c r="C1134">
        <v>1756</v>
      </c>
      <c r="D1134">
        <v>1133</v>
      </c>
      <c r="E1134" t="s">
        <v>319</v>
      </c>
      <c r="F1134" t="s">
        <v>0</v>
      </c>
      <c r="G1134" t="s">
        <v>2539</v>
      </c>
      <c r="H1134">
        <v>5.335</v>
      </c>
      <c r="I1134">
        <v>75.97</v>
      </c>
      <c r="J1134">
        <v>66</v>
      </c>
    </row>
    <row r="1135" spans="1:10" x14ac:dyDescent="0.35">
      <c r="A1135" t="s">
        <v>3456</v>
      </c>
      <c r="B1135">
        <v>253</v>
      </c>
      <c r="C1135">
        <v>1756</v>
      </c>
      <c r="D1135">
        <v>1133</v>
      </c>
      <c r="E1135" t="s">
        <v>319</v>
      </c>
      <c r="F1135" t="s">
        <v>0</v>
      </c>
      <c r="G1135" t="s">
        <v>3457</v>
      </c>
      <c r="H1135">
        <v>3.6560000000000001</v>
      </c>
      <c r="I1135">
        <v>75.959999999999994</v>
      </c>
      <c r="J1135">
        <v>106</v>
      </c>
    </row>
    <row r="1136" spans="1:10" x14ac:dyDescent="0.35">
      <c r="A1136" t="s">
        <v>3458</v>
      </c>
      <c r="B1136">
        <v>175</v>
      </c>
      <c r="C1136">
        <v>1752</v>
      </c>
      <c r="D1136">
        <v>1135</v>
      </c>
      <c r="E1136" t="s">
        <v>319</v>
      </c>
      <c r="F1136" t="s">
        <v>0</v>
      </c>
      <c r="G1136" t="s">
        <v>3459</v>
      </c>
      <c r="H1136">
        <v>4.8860000000000001</v>
      </c>
      <c r="I1136">
        <v>71.31</v>
      </c>
      <c r="J1136">
        <v>80</v>
      </c>
    </row>
    <row r="1137" spans="1:10" x14ac:dyDescent="0.35">
      <c r="A1137" t="s">
        <v>3460</v>
      </c>
      <c r="B1137">
        <v>1221</v>
      </c>
      <c r="C1137">
        <v>1748</v>
      </c>
      <c r="D1137">
        <v>1136</v>
      </c>
      <c r="E1137" t="s">
        <v>328</v>
      </c>
      <c r="F1137" t="s">
        <v>0</v>
      </c>
      <c r="G1137" t="s">
        <v>2197</v>
      </c>
      <c r="H1137">
        <v>3.5379999999999998</v>
      </c>
      <c r="I1137">
        <v>46.85</v>
      </c>
      <c r="J1137">
        <v>100</v>
      </c>
    </row>
    <row r="1138" spans="1:10" x14ac:dyDescent="0.35">
      <c r="A1138" t="s">
        <v>3461</v>
      </c>
      <c r="B1138">
        <v>298</v>
      </c>
      <c r="C1138">
        <v>1746</v>
      </c>
      <c r="D1138">
        <v>1137</v>
      </c>
      <c r="E1138" t="s">
        <v>328</v>
      </c>
      <c r="F1138" t="s">
        <v>0</v>
      </c>
      <c r="G1138" t="s">
        <v>3462</v>
      </c>
      <c r="H1138">
        <v>2.742</v>
      </c>
      <c r="I1138">
        <v>53.45</v>
      </c>
      <c r="J1138">
        <v>114</v>
      </c>
    </row>
    <row r="1139" spans="1:10" x14ac:dyDescent="0.35">
      <c r="A1139" t="s">
        <v>3463</v>
      </c>
      <c r="B1139">
        <v>226</v>
      </c>
      <c r="C1139">
        <v>1739</v>
      </c>
      <c r="D1139">
        <v>1138</v>
      </c>
      <c r="E1139" t="s">
        <v>319</v>
      </c>
      <c r="F1139" t="s">
        <v>0</v>
      </c>
      <c r="G1139" t="s">
        <v>3464</v>
      </c>
      <c r="H1139">
        <v>3.8170000000000002</v>
      </c>
      <c r="I1139">
        <v>65.53</v>
      </c>
      <c r="J1139">
        <v>86</v>
      </c>
    </row>
    <row r="1140" spans="1:10" x14ac:dyDescent="0.35">
      <c r="A1140" t="s">
        <v>3465</v>
      </c>
      <c r="B1140">
        <v>406</v>
      </c>
      <c r="C1140">
        <v>1732</v>
      </c>
      <c r="D1140">
        <v>1139</v>
      </c>
      <c r="E1140" t="s">
        <v>328</v>
      </c>
      <c r="F1140" t="s">
        <v>0</v>
      </c>
      <c r="G1140" t="s">
        <v>3466</v>
      </c>
      <c r="H1140">
        <v>2.6989999999999998</v>
      </c>
      <c r="I1140">
        <v>46.26</v>
      </c>
      <c r="J1140">
        <v>105</v>
      </c>
    </row>
    <row r="1141" spans="1:10" x14ac:dyDescent="0.35">
      <c r="A1141" t="s">
        <v>3467</v>
      </c>
      <c r="B1141">
        <v>141</v>
      </c>
      <c r="C1141">
        <v>1732</v>
      </c>
      <c r="D1141">
        <v>1139</v>
      </c>
      <c r="E1141" t="s">
        <v>319</v>
      </c>
      <c r="F1141" t="s">
        <v>0</v>
      </c>
      <c r="G1141" t="s">
        <v>1886</v>
      </c>
      <c r="H1141">
        <v>7.1420000000000003</v>
      </c>
      <c r="I1141">
        <v>85.22</v>
      </c>
      <c r="J1141">
        <v>141</v>
      </c>
    </row>
    <row r="1142" spans="1:10" x14ac:dyDescent="0.35">
      <c r="A1142" t="s">
        <v>3468</v>
      </c>
      <c r="B1142">
        <v>510</v>
      </c>
      <c r="C1142">
        <v>1731</v>
      </c>
      <c r="D1142">
        <v>1141</v>
      </c>
      <c r="E1142" t="s">
        <v>311</v>
      </c>
      <c r="F1142" t="s">
        <v>0</v>
      </c>
      <c r="G1142" t="s">
        <v>1767</v>
      </c>
      <c r="I1142" t="s">
        <v>311</v>
      </c>
      <c r="J1142">
        <v>509</v>
      </c>
    </row>
    <row r="1143" spans="1:10" x14ac:dyDescent="0.35">
      <c r="A1143" t="s">
        <v>3469</v>
      </c>
      <c r="B1143">
        <v>155</v>
      </c>
      <c r="C1143">
        <v>1729</v>
      </c>
      <c r="D1143">
        <v>1142</v>
      </c>
      <c r="E1143" t="s">
        <v>319</v>
      </c>
      <c r="F1143" t="s">
        <v>0</v>
      </c>
      <c r="G1143" t="s">
        <v>2604</v>
      </c>
      <c r="H1143">
        <v>6.117</v>
      </c>
      <c r="I1143">
        <v>80.28</v>
      </c>
      <c r="J1143">
        <v>80</v>
      </c>
    </row>
    <row r="1144" spans="1:10" x14ac:dyDescent="0.35">
      <c r="A1144" t="s">
        <v>3470</v>
      </c>
      <c r="B1144">
        <v>329</v>
      </c>
      <c r="C1144">
        <v>1727</v>
      </c>
      <c r="D1144">
        <v>1143</v>
      </c>
      <c r="E1144" t="s">
        <v>312</v>
      </c>
      <c r="F1144" t="s">
        <v>0</v>
      </c>
      <c r="G1144" t="s">
        <v>3471</v>
      </c>
      <c r="H1144">
        <v>2.6230000000000002</v>
      </c>
      <c r="I1144">
        <v>26.39</v>
      </c>
      <c r="J1144">
        <v>125</v>
      </c>
    </row>
    <row r="1145" spans="1:10" x14ac:dyDescent="0.35">
      <c r="A1145" t="s">
        <v>3472</v>
      </c>
      <c r="B1145">
        <v>347</v>
      </c>
      <c r="C1145">
        <v>1724</v>
      </c>
      <c r="D1145">
        <v>1144</v>
      </c>
      <c r="E1145" t="s">
        <v>328</v>
      </c>
      <c r="F1145" t="s">
        <v>0</v>
      </c>
      <c r="G1145" t="s">
        <v>3473</v>
      </c>
      <c r="H1145">
        <v>2.56</v>
      </c>
      <c r="I1145">
        <v>52.81</v>
      </c>
      <c r="J1145">
        <v>46</v>
      </c>
    </row>
    <row r="1146" spans="1:10" x14ac:dyDescent="0.35">
      <c r="A1146" t="s">
        <v>3474</v>
      </c>
      <c r="B1146">
        <v>237</v>
      </c>
      <c r="C1146">
        <v>1724</v>
      </c>
      <c r="D1146">
        <v>1144</v>
      </c>
      <c r="E1146" t="s">
        <v>319</v>
      </c>
      <c r="F1146" t="s">
        <v>0</v>
      </c>
      <c r="G1146" t="s">
        <v>1958</v>
      </c>
      <c r="H1146">
        <v>5.4080000000000004</v>
      </c>
      <c r="I1146">
        <v>87.5</v>
      </c>
      <c r="J1146">
        <v>57</v>
      </c>
    </row>
    <row r="1147" spans="1:10" x14ac:dyDescent="0.35">
      <c r="A1147" t="s">
        <v>3475</v>
      </c>
      <c r="B1147">
        <v>99</v>
      </c>
      <c r="C1147">
        <v>1723</v>
      </c>
      <c r="D1147">
        <v>1146</v>
      </c>
      <c r="E1147" t="s">
        <v>319</v>
      </c>
      <c r="F1147" t="s">
        <v>0</v>
      </c>
      <c r="G1147" t="s">
        <v>1827</v>
      </c>
      <c r="H1147">
        <v>9.9179999999999993</v>
      </c>
      <c r="I1147">
        <v>84.2</v>
      </c>
      <c r="J1147">
        <v>99</v>
      </c>
    </row>
    <row r="1148" spans="1:10" x14ac:dyDescent="0.35">
      <c r="A1148" t="s">
        <v>3476</v>
      </c>
      <c r="B1148">
        <v>157</v>
      </c>
      <c r="C1148">
        <v>1721</v>
      </c>
      <c r="D1148">
        <v>1147</v>
      </c>
      <c r="E1148" t="s">
        <v>328</v>
      </c>
      <c r="F1148" t="s">
        <v>0</v>
      </c>
      <c r="G1148" t="s">
        <v>3262</v>
      </c>
      <c r="H1148">
        <v>5.85</v>
      </c>
      <c r="I1148">
        <v>71.62</v>
      </c>
      <c r="J1148">
        <v>51</v>
      </c>
    </row>
    <row r="1149" spans="1:10" x14ac:dyDescent="0.35">
      <c r="A1149" t="s">
        <v>3477</v>
      </c>
      <c r="B1149">
        <v>316</v>
      </c>
      <c r="C1149">
        <v>1718</v>
      </c>
      <c r="D1149">
        <v>1148</v>
      </c>
      <c r="E1149" t="s">
        <v>328</v>
      </c>
      <c r="F1149" t="s">
        <v>0</v>
      </c>
      <c r="G1149" t="s">
        <v>1765</v>
      </c>
      <c r="H1149">
        <v>2.6429999999999998</v>
      </c>
      <c r="I1149">
        <v>52.64</v>
      </c>
      <c r="J1149">
        <v>85</v>
      </c>
    </row>
    <row r="1150" spans="1:10" x14ac:dyDescent="0.35">
      <c r="A1150" t="s">
        <v>3478</v>
      </c>
      <c r="B1150">
        <v>463</v>
      </c>
      <c r="C1150">
        <v>1716</v>
      </c>
      <c r="D1150">
        <v>1149</v>
      </c>
      <c r="E1150" t="s">
        <v>319</v>
      </c>
      <c r="F1150" t="s">
        <v>0</v>
      </c>
      <c r="G1150" t="s">
        <v>1807</v>
      </c>
      <c r="H1150">
        <v>8.8390000000000004</v>
      </c>
      <c r="I1150">
        <v>92.99</v>
      </c>
      <c r="J1150">
        <v>164</v>
      </c>
    </row>
    <row r="1151" spans="1:10" x14ac:dyDescent="0.35">
      <c r="A1151" t="s">
        <v>3479</v>
      </c>
      <c r="B1151">
        <v>415</v>
      </c>
      <c r="C1151">
        <v>1715</v>
      </c>
      <c r="D1151">
        <v>1150</v>
      </c>
      <c r="E1151" t="s">
        <v>312</v>
      </c>
      <c r="F1151" t="s">
        <v>0</v>
      </c>
      <c r="G1151" t="s">
        <v>2799</v>
      </c>
      <c r="H1151">
        <v>2.5379999999999998</v>
      </c>
      <c r="I1151">
        <v>39.67</v>
      </c>
      <c r="J1151">
        <v>65</v>
      </c>
    </row>
    <row r="1152" spans="1:10" x14ac:dyDescent="0.35">
      <c r="A1152" t="s">
        <v>3480</v>
      </c>
      <c r="B1152">
        <v>216</v>
      </c>
      <c r="C1152">
        <v>1714</v>
      </c>
      <c r="D1152">
        <v>1151</v>
      </c>
      <c r="E1152" t="s">
        <v>319</v>
      </c>
      <c r="F1152" t="s">
        <v>0</v>
      </c>
      <c r="G1152" t="s">
        <v>1759</v>
      </c>
      <c r="H1152">
        <v>8.0489999999999995</v>
      </c>
      <c r="I1152">
        <v>82.87</v>
      </c>
      <c r="J1152">
        <v>67</v>
      </c>
    </row>
    <row r="1153" spans="1:10" x14ac:dyDescent="0.35">
      <c r="A1153" t="s">
        <v>3481</v>
      </c>
      <c r="B1153">
        <v>192</v>
      </c>
      <c r="C1153">
        <v>1711</v>
      </c>
      <c r="D1153">
        <v>1152</v>
      </c>
      <c r="E1153" t="s">
        <v>319</v>
      </c>
      <c r="F1153" t="s">
        <v>0</v>
      </c>
      <c r="G1153" t="s">
        <v>3482</v>
      </c>
      <c r="H1153">
        <v>4.5860000000000003</v>
      </c>
      <c r="I1153">
        <v>70.39</v>
      </c>
      <c r="J1153">
        <v>64</v>
      </c>
    </row>
    <row r="1154" spans="1:10" x14ac:dyDescent="0.35">
      <c r="A1154" t="s">
        <v>3483</v>
      </c>
      <c r="B1154">
        <v>199</v>
      </c>
      <c r="C1154">
        <v>1707</v>
      </c>
      <c r="D1154">
        <v>1153</v>
      </c>
      <c r="E1154" t="s">
        <v>319</v>
      </c>
      <c r="F1154" t="s">
        <v>0</v>
      </c>
      <c r="G1154" t="s">
        <v>3484</v>
      </c>
      <c r="H1154">
        <v>4.2549999999999999</v>
      </c>
      <c r="I1154">
        <v>74.459999999999994</v>
      </c>
      <c r="J1154">
        <v>46</v>
      </c>
    </row>
    <row r="1155" spans="1:10" x14ac:dyDescent="0.35">
      <c r="A1155" t="s">
        <v>3485</v>
      </c>
      <c r="B1155">
        <v>200</v>
      </c>
      <c r="C1155">
        <v>1700</v>
      </c>
      <c r="D1155">
        <v>1154</v>
      </c>
      <c r="E1155" t="s">
        <v>328</v>
      </c>
      <c r="F1155" t="s">
        <v>0</v>
      </c>
      <c r="G1155" t="s">
        <v>3486</v>
      </c>
      <c r="H1155">
        <v>4.2039999999999997</v>
      </c>
      <c r="I1155">
        <v>69.59</v>
      </c>
      <c r="J1155">
        <v>66</v>
      </c>
    </row>
    <row r="1156" spans="1:10" x14ac:dyDescent="0.35">
      <c r="A1156" t="s">
        <v>3487</v>
      </c>
      <c r="B1156">
        <v>418</v>
      </c>
      <c r="C1156">
        <v>1693</v>
      </c>
      <c r="D1156">
        <v>1155</v>
      </c>
      <c r="E1156" t="s">
        <v>312</v>
      </c>
      <c r="F1156" t="s">
        <v>0</v>
      </c>
      <c r="G1156" t="s">
        <v>3488</v>
      </c>
      <c r="H1156">
        <v>1.873</v>
      </c>
      <c r="I1156">
        <v>28.91</v>
      </c>
      <c r="J1156">
        <v>29</v>
      </c>
    </row>
    <row r="1157" spans="1:10" x14ac:dyDescent="0.35">
      <c r="A1157" t="s">
        <v>3489</v>
      </c>
      <c r="B1157">
        <v>305</v>
      </c>
      <c r="C1157">
        <v>1689</v>
      </c>
      <c r="D1157">
        <v>1156</v>
      </c>
      <c r="E1157" t="s">
        <v>334</v>
      </c>
      <c r="F1157" t="s">
        <v>0</v>
      </c>
      <c r="G1157" t="s">
        <v>2017</v>
      </c>
      <c r="H1157">
        <v>2.76</v>
      </c>
      <c r="I1157">
        <v>20.83</v>
      </c>
      <c r="J1157">
        <v>40</v>
      </c>
    </row>
    <row r="1158" spans="1:10" x14ac:dyDescent="0.35">
      <c r="A1158" t="s">
        <v>3490</v>
      </c>
      <c r="B1158">
        <v>214</v>
      </c>
      <c r="C1158">
        <v>1687</v>
      </c>
      <c r="D1158">
        <v>1157</v>
      </c>
      <c r="E1158" t="s">
        <v>319</v>
      </c>
      <c r="F1158" t="s">
        <v>0</v>
      </c>
      <c r="G1158" t="s">
        <v>3491</v>
      </c>
      <c r="H1158">
        <v>3.86</v>
      </c>
      <c r="I1158">
        <v>71.08</v>
      </c>
      <c r="J1158">
        <v>60</v>
      </c>
    </row>
    <row r="1159" spans="1:10" x14ac:dyDescent="0.35">
      <c r="A1159" t="s">
        <v>3492</v>
      </c>
      <c r="B1159">
        <v>96</v>
      </c>
      <c r="C1159">
        <v>1685</v>
      </c>
      <c r="D1159">
        <v>1158</v>
      </c>
      <c r="E1159" t="s">
        <v>319</v>
      </c>
      <c r="F1159" t="s">
        <v>0</v>
      </c>
      <c r="G1159" t="s">
        <v>1836</v>
      </c>
      <c r="H1159">
        <v>10.670999999999999</v>
      </c>
      <c r="I1159">
        <v>84.78</v>
      </c>
      <c r="J1159">
        <v>55</v>
      </c>
    </row>
    <row r="1160" spans="1:10" x14ac:dyDescent="0.35">
      <c r="A1160" t="s">
        <v>3493</v>
      </c>
      <c r="B1160">
        <v>268</v>
      </c>
      <c r="C1160">
        <v>1683</v>
      </c>
      <c r="D1160">
        <v>1159</v>
      </c>
      <c r="E1160" t="s">
        <v>328</v>
      </c>
      <c r="F1160" t="s">
        <v>0</v>
      </c>
      <c r="G1160" t="s">
        <v>3036</v>
      </c>
      <c r="H1160">
        <v>3.101</v>
      </c>
      <c r="I1160">
        <v>68.94</v>
      </c>
      <c r="J1160">
        <v>78</v>
      </c>
    </row>
    <row r="1161" spans="1:10" x14ac:dyDescent="0.35">
      <c r="A1161" t="s">
        <v>3494</v>
      </c>
      <c r="B1161">
        <v>307</v>
      </c>
      <c r="C1161">
        <v>1682</v>
      </c>
      <c r="D1161">
        <v>1160</v>
      </c>
      <c r="E1161" t="s">
        <v>312</v>
      </c>
      <c r="F1161" t="s">
        <v>0</v>
      </c>
      <c r="G1161" t="s">
        <v>3495</v>
      </c>
      <c r="H1161">
        <v>2.8210000000000002</v>
      </c>
      <c r="I1161">
        <v>32.299999999999997</v>
      </c>
      <c r="J1161">
        <v>109</v>
      </c>
    </row>
    <row r="1162" spans="1:10" x14ac:dyDescent="0.35">
      <c r="A1162" t="s">
        <v>3496</v>
      </c>
      <c r="B1162">
        <v>183</v>
      </c>
      <c r="C1162">
        <v>1678</v>
      </c>
      <c r="D1162">
        <v>1161</v>
      </c>
      <c r="E1162" t="s">
        <v>319</v>
      </c>
      <c r="F1162" t="s">
        <v>0</v>
      </c>
      <c r="G1162" t="s">
        <v>2119</v>
      </c>
      <c r="H1162">
        <v>4.8890000000000002</v>
      </c>
      <c r="I1162">
        <v>91.28</v>
      </c>
      <c r="J1162">
        <v>181</v>
      </c>
    </row>
    <row r="1163" spans="1:10" x14ac:dyDescent="0.35">
      <c r="A1163" t="s">
        <v>3497</v>
      </c>
      <c r="B1163">
        <v>67</v>
      </c>
      <c r="C1163">
        <v>1676</v>
      </c>
      <c r="D1163">
        <v>1162</v>
      </c>
      <c r="E1163" t="s">
        <v>319</v>
      </c>
      <c r="F1163" t="s">
        <v>0</v>
      </c>
      <c r="G1163" t="s">
        <v>3498</v>
      </c>
      <c r="H1163">
        <v>13.364000000000001</v>
      </c>
      <c r="I1163">
        <v>89.22</v>
      </c>
      <c r="J1163">
        <v>6</v>
      </c>
    </row>
    <row r="1164" spans="1:10" x14ac:dyDescent="0.35">
      <c r="A1164" t="s">
        <v>3499</v>
      </c>
      <c r="B1164">
        <v>361</v>
      </c>
      <c r="C1164">
        <v>1670</v>
      </c>
      <c r="D1164">
        <v>1163</v>
      </c>
      <c r="E1164" t="s">
        <v>319</v>
      </c>
      <c r="F1164" t="s">
        <v>0</v>
      </c>
      <c r="G1164" t="s">
        <v>3500</v>
      </c>
      <c r="H1164">
        <v>7.0250000000000004</v>
      </c>
      <c r="I1164">
        <v>79.77</v>
      </c>
      <c r="J1164">
        <v>212</v>
      </c>
    </row>
    <row r="1165" spans="1:10" x14ac:dyDescent="0.35">
      <c r="A1165" t="s">
        <v>3501</v>
      </c>
      <c r="B1165">
        <v>571</v>
      </c>
      <c r="C1165">
        <v>1663</v>
      </c>
      <c r="D1165">
        <v>1164</v>
      </c>
      <c r="E1165" t="s">
        <v>328</v>
      </c>
      <c r="F1165" t="s">
        <v>0</v>
      </c>
      <c r="G1165" t="s">
        <v>2073</v>
      </c>
      <c r="H1165">
        <v>3.0510000000000002</v>
      </c>
      <c r="I1165">
        <v>53.53</v>
      </c>
      <c r="J1165">
        <v>130</v>
      </c>
    </row>
    <row r="1166" spans="1:10" x14ac:dyDescent="0.35">
      <c r="A1166" t="s">
        <v>3502</v>
      </c>
      <c r="B1166">
        <v>339</v>
      </c>
      <c r="C1166">
        <v>1663</v>
      </c>
      <c r="D1166">
        <v>1164</v>
      </c>
      <c r="E1166" t="s">
        <v>328</v>
      </c>
      <c r="F1166" t="s">
        <v>0</v>
      </c>
      <c r="G1166" t="s">
        <v>2053</v>
      </c>
      <c r="H1166">
        <v>2.4449999999999998</v>
      </c>
      <c r="I1166">
        <v>56.86</v>
      </c>
      <c r="J1166">
        <v>216</v>
      </c>
    </row>
    <row r="1167" spans="1:10" x14ac:dyDescent="0.35">
      <c r="A1167" t="s">
        <v>3503</v>
      </c>
      <c r="B1167">
        <v>272</v>
      </c>
      <c r="C1167">
        <v>1658</v>
      </c>
      <c r="D1167">
        <v>1166</v>
      </c>
      <c r="E1167" t="s">
        <v>328</v>
      </c>
      <c r="F1167" t="s">
        <v>0</v>
      </c>
      <c r="G1167" t="s">
        <v>3504</v>
      </c>
      <c r="H1167">
        <v>3.1110000000000002</v>
      </c>
      <c r="I1167">
        <v>58.41</v>
      </c>
      <c r="J1167">
        <v>115</v>
      </c>
    </row>
    <row r="1168" spans="1:10" x14ac:dyDescent="0.35">
      <c r="A1168" t="s">
        <v>3505</v>
      </c>
      <c r="B1168">
        <v>55</v>
      </c>
      <c r="C1168">
        <v>1653</v>
      </c>
      <c r="D1168">
        <v>1167</v>
      </c>
      <c r="E1168" t="s">
        <v>319</v>
      </c>
      <c r="F1168" t="s">
        <v>0</v>
      </c>
      <c r="G1168" t="s">
        <v>2736</v>
      </c>
      <c r="H1168">
        <v>14.673</v>
      </c>
      <c r="I1168">
        <v>97.1</v>
      </c>
      <c r="J1168">
        <v>26</v>
      </c>
    </row>
    <row r="1169" spans="1:10" x14ac:dyDescent="0.35">
      <c r="A1169" t="s">
        <v>3506</v>
      </c>
      <c r="B1169">
        <v>298</v>
      </c>
      <c r="C1169">
        <v>1649</v>
      </c>
      <c r="D1169">
        <v>1168</v>
      </c>
      <c r="E1169" t="s">
        <v>328</v>
      </c>
      <c r="F1169" t="s">
        <v>0</v>
      </c>
      <c r="G1169" t="s">
        <v>2775</v>
      </c>
      <c r="H1169">
        <v>2.92</v>
      </c>
      <c r="I1169">
        <v>61.24</v>
      </c>
      <c r="J1169">
        <v>56</v>
      </c>
    </row>
    <row r="1170" spans="1:10" x14ac:dyDescent="0.35">
      <c r="A1170" t="s">
        <v>3507</v>
      </c>
      <c r="B1170">
        <v>612</v>
      </c>
      <c r="C1170">
        <v>1646</v>
      </c>
      <c r="D1170">
        <v>1169</v>
      </c>
      <c r="E1170" t="s">
        <v>311</v>
      </c>
      <c r="F1170" t="s">
        <v>0</v>
      </c>
      <c r="G1170" t="s">
        <v>2135</v>
      </c>
      <c r="I1170" t="s">
        <v>311</v>
      </c>
      <c r="J1170">
        <v>35</v>
      </c>
    </row>
    <row r="1171" spans="1:10" x14ac:dyDescent="0.35">
      <c r="A1171" t="s">
        <v>3508</v>
      </c>
      <c r="B1171">
        <v>105</v>
      </c>
      <c r="C1171">
        <v>1643</v>
      </c>
      <c r="D1171">
        <v>1170</v>
      </c>
      <c r="E1171" t="s">
        <v>319</v>
      </c>
      <c r="F1171" t="s">
        <v>0</v>
      </c>
      <c r="G1171" t="s">
        <v>3509</v>
      </c>
      <c r="H1171">
        <v>7.8250000000000002</v>
      </c>
      <c r="I1171">
        <v>84.64</v>
      </c>
      <c r="J1171">
        <v>55</v>
      </c>
    </row>
    <row r="1172" spans="1:10" x14ac:dyDescent="0.35">
      <c r="A1172" t="s">
        <v>3510</v>
      </c>
      <c r="B1172">
        <v>116</v>
      </c>
      <c r="C1172">
        <v>1638</v>
      </c>
      <c r="D1172">
        <v>1171</v>
      </c>
      <c r="E1172" t="s">
        <v>319</v>
      </c>
      <c r="F1172" t="s">
        <v>0</v>
      </c>
      <c r="G1172" t="s">
        <v>2290</v>
      </c>
      <c r="H1172">
        <v>9</v>
      </c>
      <c r="I1172">
        <v>87.29</v>
      </c>
      <c r="J1172">
        <v>114</v>
      </c>
    </row>
    <row r="1173" spans="1:10" x14ac:dyDescent="0.35">
      <c r="A1173" t="s">
        <v>3511</v>
      </c>
      <c r="B1173">
        <v>183</v>
      </c>
      <c r="C1173">
        <v>1636</v>
      </c>
      <c r="D1173">
        <v>1172</v>
      </c>
      <c r="E1173" t="s">
        <v>319</v>
      </c>
      <c r="F1173" t="s">
        <v>0</v>
      </c>
      <c r="G1173" t="s">
        <v>1803</v>
      </c>
      <c r="H1173">
        <v>14.05</v>
      </c>
      <c r="I1173">
        <v>95.49</v>
      </c>
      <c r="J1173">
        <v>120</v>
      </c>
    </row>
    <row r="1174" spans="1:10" x14ac:dyDescent="0.35">
      <c r="A1174" t="s">
        <v>3512</v>
      </c>
      <c r="B1174">
        <v>177</v>
      </c>
      <c r="C1174">
        <v>1636</v>
      </c>
      <c r="D1174">
        <v>1172</v>
      </c>
      <c r="E1174" t="s">
        <v>319</v>
      </c>
      <c r="F1174" t="s">
        <v>0</v>
      </c>
      <c r="G1174" t="s">
        <v>3513</v>
      </c>
      <c r="H1174">
        <v>4.6360000000000001</v>
      </c>
      <c r="I1174">
        <v>65.06</v>
      </c>
      <c r="J1174">
        <v>30</v>
      </c>
    </row>
    <row r="1175" spans="1:10" x14ac:dyDescent="0.35">
      <c r="A1175" t="s">
        <v>3514</v>
      </c>
      <c r="B1175">
        <v>211</v>
      </c>
      <c r="C1175">
        <v>1634</v>
      </c>
      <c r="D1175">
        <v>1174</v>
      </c>
      <c r="E1175" t="s">
        <v>328</v>
      </c>
      <c r="F1175" t="s">
        <v>0</v>
      </c>
      <c r="G1175" t="s">
        <v>3515</v>
      </c>
      <c r="H1175">
        <v>3.883</v>
      </c>
      <c r="I1175">
        <v>60.04</v>
      </c>
      <c r="J1175">
        <v>88</v>
      </c>
    </row>
    <row r="1176" spans="1:10" x14ac:dyDescent="0.35">
      <c r="A1176" t="s">
        <v>3516</v>
      </c>
      <c r="B1176">
        <v>244</v>
      </c>
      <c r="C1176">
        <v>1634</v>
      </c>
      <c r="D1176">
        <v>1174</v>
      </c>
      <c r="E1176" t="s">
        <v>328</v>
      </c>
      <c r="F1176" t="s">
        <v>0</v>
      </c>
      <c r="G1176" t="s">
        <v>2302</v>
      </c>
      <c r="H1176">
        <v>3.532</v>
      </c>
      <c r="I1176">
        <v>51.54</v>
      </c>
      <c r="J1176">
        <v>97</v>
      </c>
    </row>
    <row r="1177" spans="1:10" x14ac:dyDescent="0.35">
      <c r="A1177" t="s">
        <v>3517</v>
      </c>
      <c r="B1177">
        <v>79</v>
      </c>
      <c r="C1177">
        <v>1632</v>
      </c>
      <c r="D1177">
        <v>1176</v>
      </c>
      <c r="E1177" t="s">
        <v>319</v>
      </c>
      <c r="F1177" t="s">
        <v>0</v>
      </c>
      <c r="G1177" t="s">
        <v>3375</v>
      </c>
      <c r="H1177">
        <v>10.667</v>
      </c>
      <c r="I1177">
        <v>92.7</v>
      </c>
      <c r="J1177">
        <v>23</v>
      </c>
    </row>
    <row r="1178" spans="1:10" x14ac:dyDescent="0.35">
      <c r="A1178" t="s">
        <v>3518</v>
      </c>
      <c r="B1178">
        <v>370</v>
      </c>
      <c r="C1178">
        <v>1629</v>
      </c>
      <c r="D1178">
        <v>1177</v>
      </c>
      <c r="E1178" t="s">
        <v>334</v>
      </c>
      <c r="F1178" t="s">
        <v>0</v>
      </c>
      <c r="G1178" t="s">
        <v>1763</v>
      </c>
      <c r="H1178">
        <v>2.2610000000000001</v>
      </c>
      <c r="I1178">
        <v>18.04</v>
      </c>
      <c r="J1178">
        <v>253</v>
      </c>
    </row>
    <row r="1179" spans="1:10" x14ac:dyDescent="0.35">
      <c r="A1179" t="s">
        <v>3519</v>
      </c>
      <c r="B1179">
        <v>397</v>
      </c>
      <c r="C1179">
        <v>1627</v>
      </c>
      <c r="D1179">
        <v>1178</v>
      </c>
      <c r="E1179" t="s">
        <v>312</v>
      </c>
      <c r="F1179" t="s">
        <v>0</v>
      </c>
      <c r="G1179" t="s">
        <v>2452</v>
      </c>
      <c r="H1179">
        <v>2.085</v>
      </c>
      <c r="I1179">
        <v>41.3</v>
      </c>
      <c r="J1179">
        <v>141</v>
      </c>
    </row>
    <row r="1180" spans="1:10" x14ac:dyDescent="0.35">
      <c r="A1180" t="s">
        <v>3520</v>
      </c>
      <c r="B1180">
        <v>223</v>
      </c>
      <c r="C1180">
        <v>1624</v>
      </c>
      <c r="D1180">
        <v>1179</v>
      </c>
      <c r="E1180" t="s">
        <v>328</v>
      </c>
      <c r="F1180" t="s">
        <v>0</v>
      </c>
      <c r="G1180" t="s">
        <v>2302</v>
      </c>
      <c r="H1180">
        <v>3.8860000000000001</v>
      </c>
      <c r="I1180">
        <v>60.77</v>
      </c>
      <c r="J1180">
        <v>83</v>
      </c>
    </row>
    <row r="1181" spans="1:10" x14ac:dyDescent="0.35">
      <c r="A1181" t="s">
        <v>3521</v>
      </c>
      <c r="B1181">
        <v>303</v>
      </c>
      <c r="C1181">
        <v>1623</v>
      </c>
      <c r="D1181">
        <v>1180</v>
      </c>
      <c r="E1181" t="s">
        <v>319</v>
      </c>
      <c r="F1181" t="s">
        <v>0</v>
      </c>
      <c r="G1181" t="s">
        <v>3522</v>
      </c>
      <c r="H1181">
        <v>3.032</v>
      </c>
      <c r="I1181">
        <v>62.31</v>
      </c>
      <c r="J1181">
        <v>91</v>
      </c>
    </row>
    <row r="1182" spans="1:10" x14ac:dyDescent="0.35">
      <c r="A1182" t="s">
        <v>3523</v>
      </c>
      <c r="B1182">
        <v>171</v>
      </c>
      <c r="C1182">
        <v>1622</v>
      </c>
      <c r="D1182">
        <v>1181</v>
      </c>
      <c r="E1182" t="s">
        <v>319</v>
      </c>
      <c r="F1182" t="s">
        <v>0</v>
      </c>
      <c r="G1182" t="s">
        <v>2811</v>
      </c>
      <c r="H1182">
        <v>4.7960000000000003</v>
      </c>
      <c r="I1182">
        <v>72.22</v>
      </c>
      <c r="J1182">
        <v>79</v>
      </c>
    </row>
    <row r="1183" spans="1:10" x14ac:dyDescent="0.35">
      <c r="A1183" t="s">
        <v>3524</v>
      </c>
      <c r="B1183">
        <v>252</v>
      </c>
      <c r="C1183">
        <v>1620</v>
      </c>
      <c r="D1183">
        <v>1182</v>
      </c>
      <c r="E1183" t="s">
        <v>319</v>
      </c>
      <c r="F1183" t="s">
        <v>0</v>
      </c>
      <c r="G1183" t="s">
        <v>3525</v>
      </c>
      <c r="H1183">
        <v>3.3290000000000002</v>
      </c>
      <c r="I1183">
        <v>90.43</v>
      </c>
      <c r="J1183">
        <v>62</v>
      </c>
    </row>
    <row r="1184" spans="1:10" x14ac:dyDescent="0.35">
      <c r="A1184" t="s">
        <v>3526</v>
      </c>
      <c r="B1184">
        <v>523</v>
      </c>
      <c r="C1184">
        <v>1619</v>
      </c>
      <c r="D1184">
        <v>1183</v>
      </c>
      <c r="E1184" t="s">
        <v>334</v>
      </c>
      <c r="F1184" t="s">
        <v>0</v>
      </c>
      <c r="G1184" t="s">
        <v>1876</v>
      </c>
      <c r="H1184">
        <v>2.1179999999999999</v>
      </c>
      <c r="I1184">
        <v>18.82</v>
      </c>
      <c r="J1184">
        <v>101</v>
      </c>
    </row>
    <row r="1185" spans="1:10" x14ac:dyDescent="0.35">
      <c r="A1185" t="s">
        <v>3527</v>
      </c>
      <c r="B1185">
        <v>893</v>
      </c>
      <c r="C1185">
        <v>1618</v>
      </c>
      <c r="D1185">
        <v>1184</v>
      </c>
      <c r="E1185" t="s">
        <v>312</v>
      </c>
      <c r="F1185" t="s">
        <v>0</v>
      </c>
      <c r="G1185" t="s">
        <v>2520</v>
      </c>
      <c r="H1185">
        <v>0.90800000000000003</v>
      </c>
      <c r="I1185">
        <v>45.63</v>
      </c>
      <c r="J1185">
        <v>659</v>
      </c>
    </row>
    <row r="1186" spans="1:10" x14ac:dyDescent="0.35">
      <c r="A1186" t="s">
        <v>3528</v>
      </c>
      <c r="B1186">
        <v>246</v>
      </c>
      <c r="C1186">
        <v>1616</v>
      </c>
      <c r="D1186">
        <v>1185</v>
      </c>
      <c r="E1186" t="s">
        <v>319</v>
      </c>
      <c r="F1186" t="s">
        <v>0</v>
      </c>
      <c r="G1186" t="s">
        <v>3529</v>
      </c>
      <c r="H1186">
        <v>3.508</v>
      </c>
      <c r="I1186">
        <v>76.19</v>
      </c>
      <c r="J1186">
        <v>116</v>
      </c>
    </row>
    <row r="1187" spans="1:10" x14ac:dyDescent="0.35">
      <c r="A1187" t="s">
        <v>3530</v>
      </c>
      <c r="B1187">
        <v>277</v>
      </c>
      <c r="C1187">
        <v>1615</v>
      </c>
      <c r="D1187">
        <v>1186</v>
      </c>
      <c r="E1187" t="s">
        <v>312</v>
      </c>
      <c r="F1187" t="s">
        <v>0</v>
      </c>
      <c r="G1187" t="s">
        <v>3531</v>
      </c>
      <c r="H1187">
        <v>2.8370000000000002</v>
      </c>
      <c r="I1187">
        <v>26.1</v>
      </c>
      <c r="J1187">
        <v>76</v>
      </c>
    </row>
    <row r="1188" spans="1:10" x14ac:dyDescent="0.35">
      <c r="A1188" t="s">
        <v>3532</v>
      </c>
      <c r="B1188">
        <v>380</v>
      </c>
      <c r="C1188">
        <v>1607</v>
      </c>
      <c r="D1188">
        <v>1187</v>
      </c>
      <c r="E1188" t="s">
        <v>312</v>
      </c>
      <c r="F1188" t="s">
        <v>0</v>
      </c>
      <c r="G1188" t="s">
        <v>3533</v>
      </c>
      <c r="H1188">
        <v>1.992</v>
      </c>
      <c r="I1188">
        <v>25.41</v>
      </c>
      <c r="J1188">
        <v>20</v>
      </c>
    </row>
    <row r="1189" spans="1:10" x14ac:dyDescent="0.35">
      <c r="A1189" t="s">
        <v>3534</v>
      </c>
      <c r="B1189">
        <v>334</v>
      </c>
      <c r="C1189">
        <v>1606</v>
      </c>
      <c r="D1189">
        <v>1188</v>
      </c>
      <c r="E1189" t="s">
        <v>312</v>
      </c>
      <c r="F1189" t="s">
        <v>0</v>
      </c>
      <c r="G1189" t="s">
        <v>3282</v>
      </c>
      <c r="H1189">
        <v>2.3559999999999999</v>
      </c>
      <c r="I1189">
        <v>27.04</v>
      </c>
      <c r="J1189">
        <v>114</v>
      </c>
    </row>
    <row r="1190" spans="1:10" x14ac:dyDescent="0.35">
      <c r="A1190" t="s">
        <v>3535</v>
      </c>
      <c r="B1190">
        <v>83</v>
      </c>
      <c r="C1190">
        <v>1601</v>
      </c>
      <c r="D1190">
        <v>1189</v>
      </c>
      <c r="E1190" t="s">
        <v>319</v>
      </c>
      <c r="F1190" t="s">
        <v>0</v>
      </c>
      <c r="G1190" t="s">
        <v>3536</v>
      </c>
      <c r="H1190">
        <v>13.661</v>
      </c>
      <c r="I1190">
        <v>96.26</v>
      </c>
      <c r="J1190">
        <v>13</v>
      </c>
    </row>
    <row r="1191" spans="1:10" x14ac:dyDescent="0.35">
      <c r="A1191" t="s">
        <v>3537</v>
      </c>
      <c r="B1191">
        <v>308</v>
      </c>
      <c r="C1191">
        <v>1600</v>
      </c>
      <c r="D1191">
        <v>1190</v>
      </c>
      <c r="E1191" t="s">
        <v>319</v>
      </c>
      <c r="F1191" t="s">
        <v>0</v>
      </c>
      <c r="G1191" t="s">
        <v>3538</v>
      </c>
      <c r="H1191">
        <v>2.569</v>
      </c>
      <c r="I1191">
        <v>59.57</v>
      </c>
      <c r="J1191">
        <v>99</v>
      </c>
    </row>
    <row r="1192" spans="1:10" x14ac:dyDescent="0.35">
      <c r="A1192" t="s">
        <v>3539</v>
      </c>
      <c r="B1192">
        <v>438</v>
      </c>
      <c r="C1192">
        <v>1596</v>
      </c>
      <c r="D1192">
        <v>1191</v>
      </c>
      <c r="E1192" t="s">
        <v>334</v>
      </c>
      <c r="F1192" t="s">
        <v>0</v>
      </c>
      <c r="G1192" t="s">
        <v>2019</v>
      </c>
      <c r="H1192">
        <v>2.5960000000000001</v>
      </c>
      <c r="I1192">
        <v>22.44</v>
      </c>
      <c r="J1192">
        <v>120</v>
      </c>
    </row>
    <row r="1193" spans="1:10" x14ac:dyDescent="0.35">
      <c r="A1193" t="s">
        <v>3540</v>
      </c>
      <c r="B1193">
        <v>85</v>
      </c>
      <c r="C1193">
        <v>1593</v>
      </c>
      <c r="D1193">
        <v>1192</v>
      </c>
      <c r="E1193" t="s">
        <v>319</v>
      </c>
      <c r="F1193" t="s">
        <v>0</v>
      </c>
      <c r="G1193" t="s">
        <v>3026</v>
      </c>
      <c r="H1193">
        <v>10.207000000000001</v>
      </c>
      <c r="I1193">
        <v>99.06</v>
      </c>
      <c r="J1193">
        <v>44</v>
      </c>
    </row>
    <row r="1194" spans="1:10" x14ac:dyDescent="0.35">
      <c r="A1194" t="s">
        <v>3541</v>
      </c>
      <c r="B1194">
        <v>290</v>
      </c>
      <c r="C1194">
        <v>1592</v>
      </c>
      <c r="D1194">
        <v>1193</v>
      </c>
      <c r="E1194" t="s">
        <v>328</v>
      </c>
      <c r="F1194" t="s">
        <v>0</v>
      </c>
      <c r="G1194" t="s">
        <v>3026</v>
      </c>
      <c r="H1194">
        <v>2.8450000000000002</v>
      </c>
      <c r="I1194">
        <v>63.11</v>
      </c>
      <c r="J1194">
        <v>106</v>
      </c>
    </row>
    <row r="1195" spans="1:10" x14ac:dyDescent="0.35">
      <c r="A1195" t="s">
        <v>3542</v>
      </c>
      <c r="B1195">
        <v>599</v>
      </c>
      <c r="C1195">
        <v>1585</v>
      </c>
      <c r="D1195">
        <v>1194</v>
      </c>
      <c r="E1195" t="s">
        <v>311</v>
      </c>
      <c r="F1195" t="s">
        <v>0</v>
      </c>
      <c r="G1195" t="s">
        <v>2119</v>
      </c>
      <c r="I1195" t="s">
        <v>311</v>
      </c>
      <c r="J1195">
        <v>568</v>
      </c>
    </row>
    <row r="1196" spans="1:10" x14ac:dyDescent="0.35">
      <c r="A1196" t="s">
        <v>3543</v>
      </c>
      <c r="B1196">
        <v>296</v>
      </c>
      <c r="C1196">
        <v>1583</v>
      </c>
      <c r="D1196">
        <v>1195</v>
      </c>
      <c r="E1196" t="s">
        <v>312</v>
      </c>
      <c r="F1196" t="s">
        <v>0</v>
      </c>
      <c r="G1196" t="s">
        <v>3544</v>
      </c>
      <c r="H1196">
        <v>2.7589999999999999</v>
      </c>
      <c r="I1196">
        <v>39.770000000000003</v>
      </c>
      <c r="J1196">
        <v>45</v>
      </c>
    </row>
    <row r="1197" spans="1:10" x14ac:dyDescent="0.35">
      <c r="A1197" t="s">
        <v>3545</v>
      </c>
      <c r="B1197">
        <v>213</v>
      </c>
      <c r="C1197">
        <v>1582</v>
      </c>
      <c r="D1197">
        <v>1196</v>
      </c>
      <c r="E1197" t="s">
        <v>328</v>
      </c>
      <c r="F1197" t="s">
        <v>0</v>
      </c>
      <c r="G1197" t="s">
        <v>1849</v>
      </c>
      <c r="H1197">
        <v>3.57</v>
      </c>
      <c r="I1197">
        <v>46.94</v>
      </c>
      <c r="J1197">
        <v>66</v>
      </c>
    </row>
    <row r="1198" spans="1:10" x14ac:dyDescent="0.35">
      <c r="A1198" t="s">
        <v>3546</v>
      </c>
      <c r="B1198">
        <v>396</v>
      </c>
      <c r="C1198">
        <v>1579</v>
      </c>
      <c r="D1198">
        <v>1197</v>
      </c>
      <c r="E1198" t="s">
        <v>312</v>
      </c>
      <c r="F1198" t="s">
        <v>0</v>
      </c>
      <c r="G1198" t="s">
        <v>2362</v>
      </c>
      <c r="H1198">
        <v>1.9339999999999999</v>
      </c>
      <c r="I1198">
        <v>31.16</v>
      </c>
      <c r="J1198">
        <v>56</v>
      </c>
    </row>
    <row r="1199" spans="1:10" x14ac:dyDescent="0.35">
      <c r="A1199" t="s">
        <v>3547</v>
      </c>
      <c r="B1199">
        <v>212</v>
      </c>
      <c r="C1199">
        <v>1579</v>
      </c>
      <c r="D1199">
        <v>1197</v>
      </c>
      <c r="E1199" t="s">
        <v>328</v>
      </c>
      <c r="F1199" t="s">
        <v>0</v>
      </c>
      <c r="G1199" t="s">
        <v>1827</v>
      </c>
      <c r="H1199">
        <v>4.2690000000000001</v>
      </c>
      <c r="I1199">
        <v>59.57</v>
      </c>
      <c r="J1199">
        <v>209</v>
      </c>
    </row>
    <row r="1200" spans="1:10" x14ac:dyDescent="0.35">
      <c r="A1200" t="s">
        <v>3548</v>
      </c>
      <c r="B1200">
        <v>312</v>
      </c>
      <c r="C1200">
        <v>1577</v>
      </c>
      <c r="D1200">
        <v>1199</v>
      </c>
      <c r="E1200" t="s">
        <v>328</v>
      </c>
      <c r="F1200" t="s">
        <v>0</v>
      </c>
      <c r="G1200" t="s">
        <v>2119</v>
      </c>
      <c r="H1200">
        <v>2.84</v>
      </c>
      <c r="I1200">
        <v>58.72</v>
      </c>
      <c r="J1200">
        <v>26</v>
      </c>
    </row>
    <row r="1201" spans="1:10" x14ac:dyDescent="0.35">
      <c r="A1201" t="s">
        <v>3549</v>
      </c>
      <c r="B1201">
        <v>210</v>
      </c>
      <c r="C1201">
        <v>1576</v>
      </c>
      <c r="D1201">
        <v>1200</v>
      </c>
      <c r="E1201" t="s">
        <v>328</v>
      </c>
      <c r="F1201" t="s">
        <v>0</v>
      </c>
      <c r="G1201" t="s">
        <v>3550</v>
      </c>
      <c r="H1201">
        <v>3.7879999999999998</v>
      </c>
      <c r="I1201">
        <v>67.53</v>
      </c>
      <c r="J1201">
        <v>90</v>
      </c>
    </row>
    <row r="1202" spans="1:10" x14ac:dyDescent="0.35">
      <c r="A1202" t="s">
        <v>3551</v>
      </c>
      <c r="B1202">
        <v>95</v>
      </c>
      <c r="C1202">
        <v>1572</v>
      </c>
      <c r="D1202">
        <v>1201</v>
      </c>
      <c r="E1202" t="s">
        <v>319</v>
      </c>
      <c r="F1202" t="s">
        <v>0</v>
      </c>
      <c r="G1202" t="s">
        <v>3552</v>
      </c>
      <c r="H1202">
        <v>8.3330000000000002</v>
      </c>
      <c r="I1202">
        <v>88.62</v>
      </c>
      <c r="J1202">
        <v>44</v>
      </c>
    </row>
    <row r="1203" spans="1:10" x14ac:dyDescent="0.35">
      <c r="A1203" t="s">
        <v>3553</v>
      </c>
      <c r="B1203">
        <v>280</v>
      </c>
      <c r="C1203">
        <v>1566</v>
      </c>
      <c r="D1203">
        <v>1202</v>
      </c>
      <c r="E1203" t="s">
        <v>328</v>
      </c>
      <c r="F1203" t="s">
        <v>0</v>
      </c>
      <c r="G1203" t="s">
        <v>3554</v>
      </c>
      <c r="H1203">
        <v>2.8679999999999999</v>
      </c>
      <c r="I1203">
        <v>65</v>
      </c>
      <c r="J1203">
        <v>279</v>
      </c>
    </row>
    <row r="1204" spans="1:10" x14ac:dyDescent="0.35">
      <c r="A1204" t="s">
        <v>3555</v>
      </c>
      <c r="B1204">
        <v>180</v>
      </c>
      <c r="C1204">
        <v>1562</v>
      </c>
      <c r="D1204">
        <v>1203</v>
      </c>
      <c r="E1204" t="s">
        <v>319</v>
      </c>
      <c r="F1204" t="s">
        <v>0</v>
      </c>
      <c r="G1204" t="s">
        <v>1876</v>
      </c>
      <c r="H1204">
        <v>5.7380000000000004</v>
      </c>
      <c r="I1204">
        <v>80.47</v>
      </c>
      <c r="J1204">
        <v>40</v>
      </c>
    </row>
    <row r="1205" spans="1:10" x14ac:dyDescent="0.35">
      <c r="A1205" t="s">
        <v>3556</v>
      </c>
      <c r="B1205">
        <v>185</v>
      </c>
      <c r="C1205">
        <v>1559</v>
      </c>
      <c r="D1205">
        <v>1204</v>
      </c>
      <c r="E1205" t="s">
        <v>328</v>
      </c>
      <c r="F1205" t="s">
        <v>0</v>
      </c>
      <c r="G1205" t="s">
        <v>3557</v>
      </c>
      <c r="H1205">
        <v>4.1840000000000002</v>
      </c>
      <c r="I1205">
        <v>66.64</v>
      </c>
      <c r="J1205">
        <v>63</v>
      </c>
    </row>
    <row r="1206" spans="1:10" x14ac:dyDescent="0.35">
      <c r="A1206" t="s">
        <v>3558</v>
      </c>
      <c r="B1206">
        <v>359</v>
      </c>
      <c r="C1206">
        <v>1556</v>
      </c>
      <c r="D1206">
        <v>1205</v>
      </c>
      <c r="E1206" t="s">
        <v>328</v>
      </c>
      <c r="F1206" t="s">
        <v>0</v>
      </c>
      <c r="G1206" t="s">
        <v>3559</v>
      </c>
      <c r="H1206">
        <v>2.8220000000000001</v>
      </c>
      <c r="I1206">
        <v>42.59</v>
      </c>
      <c r="J1206">
        <v>95</v>
      </c>
    </row>
    <row r="1207" spans="1:10" x14ac:dyDescent="0.35">
      <c r="A1207" t="s">
        <v>3560</v>
      </c>
      <c r="B1207">
        <v>188</v>
      </c>
      <c r="C1207">
        <v>1551</v>
      </c>
      <c r="D1207">
        <v>1206</v>
      </c>
      <c r="E1207" t="s">
        <v>319</v>
      </c>
      <c r="F1207" t="s">
        <v>0</v>
      </c>
      <c r="G1207" t="s">
        <v>2053</v>
      </c>
      <c r="H1207">
        <v>4.444</v>
      </c>
      <c r="I1207">
        <v>82.72</v>
      </c>
      <c r="J1207">
        <v>50</v>
      </c>
    </row>
    <row r="1208" spans="1:10" x14ac:dyDescent="0.35">
      <c r="A1208" t="s">
        <v>3561</v>
      </c>
      <c r="B1208">
        <v>167</v>
      </c>
      <c r="C1208">
        <v>1548</v>
      </c>
      <c r="D1208">
        <v>1207</v>
      </c>
      <c r="E1208" t="s">
        <v>328</v>
      </c>
      <c r="F1208" t="s">
        <v>0</v>
      </c>
      <c r="G1208" t="s">
        <v>1907</v>
      </c>
      <c r="H1208">
        <v>5.516</v>
      </c>
      <c r="I1208">
        <v>61.46</v>
      </c>
      <c r="J1208">
        <v>166</v>
      </c>
    </row>
    <row r="1209" spans="1:10" x14ac:dyDescent="0.35">
      <c r="A1209" t="s">
        <v>3562</v>
      </c>
      <c r="B1209">
        <v>312</v>
      </c>
      <c r="C1209">
        <v>1546</v>
      </c>
      <c r="D1209">
        <v>1208</v>
      </c>
      <c r="E1209" t="s">
        <v>328</v>
      </c>
      <c r="F1209" t="s">
        <v>0</v>
      </c>
      <c r="G1209" t="s">
        <v>2148</v>
      </c>
      <c r="H1209">
        <v>3.4390000000000001</v>
      </c>
      <c r="I1209">
        <v>44.31</v>
      </c>
      <c r="J1209">
        <v>76</v>
      </c>
    </row>
    <row r="1210" spans="1:10" x14ac:dyDescent="0.35">
      <c r="A1210" t="s">
        <v>3563</v>
      </c>
      <c r="B1210">
        <v>371</v>
      </c>
      <c r="C1210">
        <v>1545</v>
      </c>
      <c r="D1210">
        <v>1209</v>
      </c>
      <c r="E1210" t="s">
        <v>312</v>
      </c>
      <c r="F1210" t="s">
        <v>0</v>
      </c>
      <c r="G1210" t="s">
        <v>3564</v>
      </c>
      <c r="H1210">
        <v>2.1190000000000002</v>
      </c>
      <c r="I1210">
        <v>31.43</v>
      </c>
      <c r="J1210">
        <v>66</v>
      </c>
    </row>
    <row r="1211" spans="1:10" x14ac:dyDescent="0.35">
      <c r="A1211" t="s">
        <v>3565</v>
      </c>
      <c r="B1211">
        <v>204</v>
      </c>
      <c r="C1211">
        <v>1538</v>
      </c>
      <c r="D1211">
        <v>1210</v>
      </c>
      <c r="E1211" t="s">
        <v>319</v>
      </c>
      <c r="F1211" t="s">
        <v>0</v>
      </c>
      <c r="G1211" t="s">
        <v>3566</v>
      </c>
      <c r="H1211">
        <v>4.6150000000000002</v>
      </c>
      <c r="I1211">
        <v>82.04</v>
      </c>
      <c r="J1211">
        <v>68</v>
      </c>
    </row>
    <row r="1212" spans="1:10" x14ac:dyDescent="0.35">
      <c r="A1212" t="s">
        <v>3567</v>
      </c>
      <c r="B1212">
        <v>264</v>
      </c>
      <c r="C1212">
        <v>1537</v>
      </c>
      <c r="D1212">
        <v>1211</v>
      </c>
      <c r="E1212" t="s">
        <v>328</v>
      </c>
      <c r="F1212" t="s">
        <v>0</v>
      </c>
      <c r="G1212" t="s">
        <v>3288</v>
      </c>
      <c r="H1212">
        <v>3.6920000000000002</v>
      </c>
      <c r="I1212">
        <v>63.41</v>
      </c>
      <c r="J1212">
        <v>92</v>
      </c>
    </row>
    <row r="1213" spans="1:10" x14ac:dyDescent="0.35">
      <c r="A1213" t="s">
        <v>3568</v>
      </c>
      <c r="B1213">
        <v>398</v>
      </c>
      <c r="C1213">
        <v>1536</v>
      </c>
      <c r="D1213">
        <v>1212</v>
      </c>
      <c r="E1213" t="s">
        <v>328</v>
      </c>
      <c r="F1213" t="s">
        <v>0</v>
      </c>
      <c r="G1213" t="s">
        <v>3569</v>
      </c>
      <c r="H1213">
        <v>1.7290000000000001</v>
      </c>
      <c r="I1213">
        <v>31.39</v>
      </c>
      <c r="J1213">
        <v>100</v>
      </c>
    </row>
    <row r="1214" spans="1:10" x14ac:dyDescent="0.35">
      <c r="A1214" t="s">
        <v>3570</v>
      </c>
      <c r="B1214">
        <v>230</v>
      </c>
      <c r="C1214">
        <v>1531</v>
      </c>
      <c r="D1214">
        <v>1213</v>
      </c>
      <c r="E1214" t="s">
        <v>328</v>
      </c>
      <c r="F1214" t="s">
        <v>0</v>
      </c>
      <c r="G1214" t="s">
        <v>2202</v>
      </c>
      <c r="H1214">
        <v>3.9460000000000002</v>
      </c>
      <c r="I1214">
        <v>68.03</v>
      </c>
      <c r="J1214">
        <v>76</v>
      </c>
    </row>
    <row r="1215" spans="1:10" x14ac:dyDescent="0.35">
      <c r="A1215" t="s">
        <v>3571</v>
      </c>
      <c r="B1215">
        <v>248</v>
      </c>
      <c r="C1215">
        <v>1527</v>
      </c>
      <c r="D1215">
        <v>1214</v>
      </c>
      <c r="E1215" t="s">
        <v>319</v>
      </c>
      <c r="F1215" t="s">
        <v>0</v>
      </c>
      <c r="G1215" t="s">
        <v>3572</v>
      </c>
      <c r="H1215">
        <v>3.2930000000000001</v>
      </c>
      <c r="I1215">
        <v>71.709999999999994</v>
      </c>
      <c r="J1215">
        <v>85</v>
      </c>
    </row>
    <row r="1216" spans="1:10" x14ac:dyDescent="0.35">
      <c r="A1216" t="s">
        <v>3573</v>
      </c>
      <c r="B1216">
        <v>406</v>
      </c>
      <c r="C1216">
        <v>1524</v>
      </c>
      <c r="D1216">
        <v>1215</v>
      </c>
      <c r="E1216" t="s">
        <v>328</v>
      </c>
      <c r="F1216" t="s">
        <v>0</v>
      </c>
      <c r="G1216" t="s">
        <v>2100</v>
      </c>
      <c r="H1216">
        <v>1.893</v>
      </c>
      <c r="I1216">
        <v>52.42</v>
      </c>
      <c r="J1216">
        <v>58</v>
      </c>
    </row>
    <row r="1217" spans="1:10" x14ac:dyDescent="0.35">
      <c r="A1217" t="s">
        <v>3574</v>
      </c>
      <c r="B1217">
        <v>274</v>
      </c>
      <c r="C1217">
        <v>1515</v>
      </c>
      <c r="D1217">
        <v>1216</v>
      </c>
      <c r="E1217" t="s">
        <v>319</v>
      </c>
      <c r="F1217" t="s">
        <v>0</v>
      </c>
      <c r="G1217" t="s">
        <v>3575</v>
      </c>
      <c r="H1217">
        <v>2.831</v>
      </c>
      <c r="I1217">
        <v>81.5</v>
      </c>
      <c r="J1217">
        <v>45</v>
      </c>
    </row>
    <row r="1218" spans="1:10" x14ac:dyDescent="0.35">
      <c r="A1218" t="s">
        <v>3576</v>
      </c>
      <c r="B1218">
        <v>120</v>
      </c>
      <c r="C1218">
        <v>1514</v>
      </c>
      <c r="D1218">
        <v>1217</v>
      </c>
      <c r="E1218" t="s">
        <v>319</v>
      </c>
      <c r="F1218" t="s">
        <v>0</v>
      </c>
      <c r="G1218" t="s">
        <v>3050</v>
      </c>
      <c r="H1218">
        <v>7.8920000000000003</v>
      </c>
      <c r="I1218">
        <v>82.25</v>
      </c>
      <c r="J1218">
        <v>120</v>
      </c>
    </row>
    <row r="1219" spans="1:10" x14ac:dyDescent="0.35">
      <c r="A1219" t="s">
        <v>3577</v>
      </c>
      <c r="B1219">
        <v>257</v>
      </c>
      <c r="C1219">
        <v>1510</v>
      </c>
      <c r="D1219">
        <v>1218</v>
      </c>
      <c r="E1219" t="s">
        <v>312</v>
      </c>
      <c r="F1219" t="s">
        <v>0</v>
      </c>
      <c r="G1219" t="s">
        <v>1781</v>
      </c>
      <c r="H1219">
        <v>3.3879999999999999</v>
      </c>
      <c r="I1219">
        <v>36.020000000000003</v>
      </c>
      <c r="J1219">
        <v>252</v>
      </c>
    </row>
    <row r="1220" spans="1:10" x14ac:dyDescent="0.35">
      <c r="A1220" t="s">
        <v>3578</v>
      </c>
      <c r="B1220">
        <v>213</v>
      </c>
      <c r="C1220">
        <v>1510</v>
      </c>
      <c r="D1220">
        <v>1218</v>
      </c>
      <c r="E1220" t="s">
        <v>319</v>
      </c>
      <c r="F1220" t="s">
        <v>0</v>
      </c>
      <c r="G1220" t="s">
        <v>2107</v>
      </c>
      <c r="H1220">
        <v>7.2430000000000003</v>
      </c>
      <c r="I1220">
        <v>85.22</v>
      </c>
      <c r="J1220">
        <v>147</v>
      </c>
    </row>
    <row r="1221" spans="1:10" x14ac:dyDescent="0.35">
      <c r="A1221" t="s">
        <v>3579</v>
      </c>
      <c r="B1221">
        <v>252</v>
      </c>
      <c r="C1221">
        <v>1509</v>
      </c>
      <c r="D1221">
        <v>1220</v>
      </c>
      <c r="E1221" t="s">
        <v>312</v>
      </c>
      <c r="F1221" t="s">
        <v>0</v>
      </c>
      <c r="G1221" t="s">
        <v>3580</v>
      </c>
      <c r="H1221">
        <v>2.8839999999999999</v>
      </c>
      <c r="I1221">
        <v>43.94</v>
      </c>
      <c r="J1221">
        <v>44</v>
      </c>
    </row>
    <row r="1222" spans="1:10" x14ac:dyDescent="0.35">
      <c r="A1222" t="s">
        <v>3581</v>
      </c>
      <c r="B1222">
        <v>67</v>
      </c>
      <c r="C1222">
        <v>1509</v>
      </c>
      <c r="D1222">
        <v>1220</v>
      </c>
      <c r="E1222" t="s">
        <v>319</v>
      </c>
      <c r="F1222" t="s">
        <v>0</v>
      </c>
      <c r="G1222" t="s">
        <v>2392</v>
      </c>
      <c r="H1222">
        <v>11.218999999999999</v>
      </c>
      <c r="I1222">
        <v>93.5</v>
      </c>
      <c r="J1222">
        <v>65</v>
      </c>
    </row>
    <row r="1223" spans="1:10" x14ac:dyDescent="0.35">
      <c r="A1223" t="s">
        <v>3582</v>
      </c>
      <c r="B1223">
        <v>780</v>
      </c>
      <c r="C1223">
        <v>1505</v>
      </c>
      <c r="D1223">
        <v>1222</v>
      </c>
      <c r="E1223" t="s">
        <v>312</v>
      </c>
      <c r="F1223" t="s">
        <v>0</v>
      </c>
      <c r="G1223" t="s">
        <v>2520</v>
      </c>
      <c r="H1223">
        <v>0.96099999999999997</v>
      </c>
      <c r="I1223">
        <v>49.25</v>
      </c>
      <c r="J1223">
        <v>432</v>
      </c>
    </row>
    <row r="1224" spans="1:10" x14ac:dyDescent="0.35">
      <c r="A1224" t="s">
        <v>3583</v>
      </c>
      <c r="B1224">
        <v>238</v>
      </c>
      <c r="C1224">
        <v>1499</v>
      </c>
      <c r="D1224">
        <v>1223</v>
      </c>
      <c r="E1224" t="s">
        <v>334</v>
      </c>
      <c r="F1224" t="s">
        <v>0</v>
      </c>
      <c r="G1224" t="s">
        <v>1836</v>
      </c>
      <c r="H1224">
        <v>3.1520000000000001</v>
      </c>
      <c r="I1224">
        <v>23.29</v>
      </c>
      <c r="J1224">
        <v>52</v>
      </c>
    </row>
    <row r="1225" spans="1:10" x14ac:dyDescent="0.35">
      <c r="A1225" t="s">
        <v>3584</v>
      </c>
      <c r="B1225">
        <v>282</v>
      </c>
      <c r="C1225">
        <v>1496</v>
      </c>
      <c r="D1225">
        <v>1224</v>
      </c>
      <c r="E1225" t="s">
        <v>319</v>
      </c>
      <c r="F1225" t="s">
        <v>0</v>
      </c>
      <c r="G1225" t="s">
        <v>3585</v>
      </c>
      <c r="H1225">
        <v>2.7290000000000001</v>
      </c>
      <c r="I1225">
        <v>40.65</v>
      </c>
      <c r="J1225">
        <v>40</v>
      </c>
    </row>
    <row r="1226" spans="1:10" x14ac:dyDescent="0.35">
      <c r="A1226" t="s">
        <v>3586</v>
      </c>
      <c r="B1226">
        <v>374</v>
      </c>
      <c r="C1226">
        <v>1495</v>
      </c>
      <c r="D1226">
        <v>1225</v>
      </c>
      <c r="E1226" t="s">
        <v>311</v>
      </c>
      <c r="F1226" t="s">
        <v>0</v>
      </c>
      <c r="G1226" t="s">
        <v>1967</v>
      </c>
      <c r="I1226" t="s">
        <v>311</v>
      </c>
      <c r="J1226">
        <v>364</v>
      </c>
    </row>
    <row r="1227" spans="1:10" x14ac:dyDescent="0.35">
      <c r="A1227" t="s">
        <v>3587</v>
      </c>
      <c r="B1227">
        <v>143</v>
      </c>
      <c r="C1227">
        <v>1491</v>
      </c>
      <c r="D1227">
        <v>1226</v>
      </c>
      <c r="E1227" t="s">
        <v>319</v>
      </c>
      <c r="F1227" t="s">
        <v>0</v>
      </c>
      <c r="G1227" t="s">
        <v>3588</v>
      </c>
      <c r="H1227">
        <v>5.3579999999999997</v>
      </c>
      <c r="I1227">
        <v>76.47</v>
      </c>
      <c r="J1227">
        <v>143</v>
      </c>
    </row>
    <row r="1228" spans="1:10" x14ac:dyDescent="0.35">
      <c r="A1228" t="s">
        <v>3589</v>
      </c>
      <c r="B1228">
        <v>336</v>
      </c>
      <c r="C1228">
        <v>1490</v>
      </c>
      <c r="D1228">
        <v>1227</v>
      </c>
      <c r="E1228" t="s">
        <v>312</v>
      </c>
      <c r="F1228" t="s">
        <v>0</v>
      </c>
      <c r="G1228" t="s">
        <v>2607</v>
      </c>
      <c r="H1228">
        <v>2.3879999999999999</v>
      </c>
      <c r="I1228">
        <v>30.76</v>
      </c>
      <c r="J1228">
        <v>52</v>
      </c>
    </row>
    <row r="1229" spans="1:10" x14ac:dyDescent="0.35">
      <c r="A1229" t="s">
        <v>3590</v>
      </c>
      <c r="B1229">
        <v>574</v>
      </c>
      <c r="C1229">
        <v>1490</v>
      </c>
      <c r="D1229">
        <v>1227</v>
      </c>
      <c r="E1229" t="s">
        <v>311</v>
      </c>
      <c r="F1229" t="s">
        <v>0</v>
      </c>
      <c r="G1229" t="s">
        <v>2959</v>
      </c>
      <c r="I1229" t="s">
        <v>311</v>
      </c>
      <c r="J1229">
        <v>574</v>
      </c>
    </row>
    <row r="1230" spans="1:10" x14ac:dyDescent="0.35">
      <c r="A1230" t="s">
        <v>3591</v>
      </c>
      <c r="B1230">
        <v>201</v>
      </c>
      <c r="C1230">
        <v>1486</v>
      </c>
      <c r="D1230">
        <v>1229</v>
      </c>
      <c r="E1230" t="s">
        <v>328</v>
      </c>
      <c r="F1230" t="s">
        <v>0</v>
      </c>
      <c r="G1230" t="s">
        <v>3592</v>
      </c>
      <c r="H1230">
        <v>3.75</v>
      </c>
      <c r="I1230">
        <v>55.97</v>
      </c>
      <c r="J1230">
        <v>50</v>
      </c>
    </row>
    <row r="1231" spans="1:10" x14ac:dyDescent="0.35">
      <c r="A1231" t="s">
        <v>3593</v>
      </c>
      <c r="B1231">
        <v>249</v>
      </c>
      <c r="C1231">
        <v>1485</v>
      </c>
      <c r="D1231">
        <v>1230</v>
      </c>
      <c r="E1231" t="s">
        <v>319</v>
      </c>
      <c r="F1231" t="s">
        <v>0</v>
      </c>
      <c r="G1231" t="s">
        <v>3594</v>
      </c>
      <c r="H1231">
        <v>2.7949999999999999</v>
      </c>
      <c r="I1231">
        <v>86.08</v>
      </c>
      <c r="J1231">
        <v>49</v>
      </c>
    </row>
    <row r="1232" spans="1:10" x14ac:dyDescent="0.35">
      <c r="A1232" t="s">
        <v>3595</v>
      </c>
      <c r="B1232">
        <v>78</v>
      </c>
      <c r="C1232">
        <v>1483</v>
      </c>
      <c r="D1232">
        <v>1231</v>
      </c>
      <c r="E1232" t="s">
        <v>319</v>
      </c>
      <c r="F1232" t="s">
        <v>0</v>
      </c>
      <c r="G1232" t="s">
        <v>1983</v>
      </c>
      <c r="H1232">
        <v>8.9339999999999993</v>
      </c>
      <c r="I1232">
        <v>98.53</v>
      </c>
      <c r="J1232">
        <v>28</v>
      </c>
    </row>
    <row r="1233" spans="1:10" x14ac:dyDescent="0.35">
      <c r="A1233" t="s">
        <v>3596</v>
      </c>
      <c r="B1233">
        <v>248</v>
      </c>
      <c r="C1233">
        <v>1480</v>
      </c>
      <c r="D1233">
        <v>1232</v>
      </c>
      <c r="E1233" t="s">
        <v>328</v>
      </c>
      <c r="F1233" t="s">
        <v>0</v>
      </c>
      <c r="G1233" t="s">
        <v>2178</v>
      </c>
      <c r="H1233">
        <v>3.1120000000000001</v>
      </c>
      <c r="I1233">
        <v>63.41</v>
      </c>
      <c r="J1233">
        <v>78</v>
      </c>
    </row>
    <row r="1234" spans="1:10" x14ac:dyDescent="0.35">
      <c r="A1234" t="s">
        <v>3597</v>
      </c>
      <c r="B1234">
        <v>429</v>
      </c>
      <c r="C1234">
        <v>1479</v>
      </c>
      <c r="D1234">
        <v>1233</v>
      </c>
      <c r="E1234" t="s">
        <v>328</v>
      </c>
      <c r="F1234" t="s">
        <v>0</v>
      </c>
      <c r="G1234" t="s">
        <v>3598</v>
      </c>
      <c r="H1234">
        <v>2.2999999999999998</v>
      </c>
      <c r="I1234">
        <v>51.38</v>
      </c>
      <c r="J1234">
        <v>51</v>
      </c>
    </row>
    <row r="1235" spans="1:10" x14ac:dyDescent="0.35">
      <c r="A1235" t="s">
        <v>3599</v>
      </c>
      <c r="B1235">
        <v>273</v>
      </c>
      <c r="C1235">
        <v>1474</v>
      </c>
      <c r="D1235">
        <v>1234</v>
      </c>
      <c r="E1235" t="s">
        <v>328</v>
      </c>
      <c r="F1235" t="s">
        <v>0</v>
      </c>
      <c r="G1235" t="s">
        <v>3036</v>
      </c>
      <c r="H1235">
        <v>2.629</v>
      </c>
      <c r="I1235">
        <v>56.82</v>
      </c>
      <c r="J1235">
        <v>79</v>
      </c>
    </row>
    <row r="1236" spans="1:10" x14ac:dyDescent="0.35">
      <c r="A1236" t="s">
        <v>3600</v>
      </c>
      <c r="B1236">
        <v>306</v>
      </c>
      <c r="C1236">
        <v>1469</v>
      </c>
      <c r="D1236">
        <v>1235</v>
      </c>
      <c r="E1236" t="s">
        <v>311</v>
      </c>
      <c r="F1236" t="s">
        <v>0</v>
      </c>
      <c r="G1236" t="s">
        <v>3601</v>
      </c>
      <c r="I1236" t="s">
        <v>311</v>
      </c>
      <c r="J1236">
        <v>110</v>
      </c>
    </row>
    <row r="1237" spans="1:10" x14ac:dyDescent="0.35">
      <c r="A1237" t="s">
        <v>3602</v>
      </c>
      <c r="B1237">
        <v>141</v>
      </c>
      <c r="C1237">
        <v>1464</v>
      </c>
      <c r="D1237">
        <v>1236</v>
      </c>
      <c r="E1237" t="s">
        <v>319</v>
      </c>
      <c r="F1237" t="s">
        <v>0</v>
      </c>
      <c r="G1237" t="s">
        <v>2202</v>
      </c>
      <c r="H1237">
        <v>6.1970000000000001</v>
      </c>
      <c r="I1237">
        <v>90.98</v>
      </c>
      <c r="J1237">
        <v>25</v>
      </c>
    </row>
    <row r="1238" spans="1:10" x14ac:dyDescent="0.35">
      <c r="A1238" t="s">
        <v>3603</v>
      </c>
      <c r="B1238">
        <v>168</v>
      </c>
      <c r="C1238">
        <v>1463</v>
      </c>
      <c r="D1238">
        <v>1237</v>
      </c>
      <c r="E1238" t="s">
        <v>319</v>
      </c>
      <c r="F1238" t="s">
        <v>0</v>
      </c>
      <c r="G1238" t="s">
        <v>1849</v>
      </c>
      <c r="H1238">
        <v>4.7990000000000004</v>
      </c>
      <c r="I1238">
        <v>68.52</v>
      </c>
      <c r="J1238">
        <v>59</v>
      </c>
    </row>
    <row r="1239" spans="1:10" x14ac:dyDescent="0.35">
      <c r="A1239" t="s">
        <v>3604</v>
      </c>
      <c r="B1239">
        <v>126</v>
      </c>
      <c r="C1239">
        <v>1452</v>
      </c>
      <c r="D1239">
        <v>1238</v>
      </c>
      <c r="E1239" t="s">
        <v>319</v>
      </c>
      <c r="F1239" t="s">
        <v>0</v>
      </c>
      <c r="G1239" t="s">
        <v>2135</v>
      </c>
      <c r="H1239">
        <v>6.4089999999999998</v>
      </c>
      <c r="I1239">
        <v>86.57</v>
      </c>
      <c r="J1239">
        <v>114</v>
      </c>
    </row>
    <row r="1240" spans="1:10" x14ac:dyDescent="0.35">
      <c r="A1240" t="s">
        <v>3605</v>
      </c>
      <c r="B1240">
        <v>132</v>
      </c>
      <c r="C1240">
        <v>1451</v>
      </c>
      <c r="D1240">
        <v>1239</v>
      </c>
      <c r="E1240" t="s">
        <v>319</v>
      </c>
      <c r="F1240" t="s">
        <v>0</v>
      </c>
      <c r="G1240" t="s">
        <v>3606</v>
      </c>
      <c r="H1240">
        <v>5.6059999999999999</v>
      </c>
      <c r="I1240">
        <v>76.55</v>
      </c>
      <c r="J1240">
        <v>42</v>
      </c>
    </row>
    <row r="1241" spans="1:10" x14ac:dyDescent="0.35">
      <c r="A1241" t="s">
        <v>3607</v>
      </c>
      <c r="B1241">
        <v>188</v>
      </c>
      <c r="C1241">
        <v>1451</v>
      </c>
      <c r="D1241">
        <v>1239</v>
      </c>
      <c r="E1241" t="s">
        <v>319</v>
      </c>
      <c r="F1241" t="s">
        <v>0</v>
      </c>
      <c r="G1241" t="s">
        <v>3608</v>
      </c>
      <c r="H1241">
        <v>3.9350000000000001</v>
      </c>
      <c r="I1241">
        <v>73.53</v>
      </c>
      <c r="J1241">
        <v>85</v>
      </c>
    </row>
    <row r="1242" spans="1:10" x14ac:dyDescent="0.35">
      <c r="A1242" t="s">
        <v>3609</v>
      </c>
      <c r="B1242">
        <v>190</v>
      </c>
      <c r="C1242">
        <v>1448</v>
      </c>
      <c r="D1242">
        <v>1241</v>
      </c>
      <c r="E1242" t="s">
        <v>319</v>
      </c>
      <c r="F1242" t="s">
        <v>0</v>
      </c>
      <c r="G1242" t="s">
        <v>2073</v>
      </c>
      <c r="H1242">
        <v>4.2679999999999998</v>
      </c>
      <c r="I1242">
        <v>78.239999999999995</v>
      </c>
      <c r="J1242">
        <v>36</v>
      </c>
    </row>
    <row r="1243" spans="1:10" x14ac:dyDescent="0.35">
      <c r="A1243" t="s">
        <v>3610</v>
      </c>
      <c r="B1243">
        <v>147</v>
      </c>
      <c r="C1243">
        <v>1445</v>
      </c>
      <c r="D1243">
        <v>1242</v>
      </c>
      <c r="E1243" t="s">
        <v>319</v>
      </c>
      <c r="F1243" t="s">
        <v>0</v>
      </c>
      <c r="G1243" t="s">
        <v>3611</v>
      </c>
      <c r="H1243">
        <v>4.923</v>
      </c>
      <c r="I1243">
        <v>77.64</v>
      </c>
      <c r="J1243">
        <v>9</v>
      </c>
    </row>
    <row r="1244" spans="1:10" x14ac:dyDescent="0.35">
      <c r="A1244" t="s">
        <v>3612</v>
      </c>
      <c r="B1244">
        <v>129</v>
      </c>
      <c r="C1244">
        <v>1441</v>
      </c>
      <c r="D1244">
        <v>1243</v>
      </c>
      <c r="E1244" t="s">
        <v>319</v>
      </c>
      <c r="F1244" t="s">
        <v>0</v>
      </c>
      <c r="G1244" t="s">
        <v>1823</v>
      </c>
      <c r="H1244">
        <v>5.7119999999999997</v>
      </c>
      <c r="I1244">
        <v>86.59</v>
      </c>
      <c r="J1244">
        <v>27</v>
      </c>
    </row>
    <row r="1245" spans="1:10" x14ac:dyDescent="0.35">
      <c r="A1245" t="s">
        <v>3613</v>
      </c>
      <c r="B1245">
        <v>138</v>
      </c>
      <c r="C1245">
        <v>1436</v>
      </c>
      <c r="D1245">
        <v>1244</v>
      </c>
      <c r="E1245" t="s">
        <v>328</v>
      </c>
      <c r="F1245" t="s">
        <v>0</v>
      </c>
      <c r="G1245" t="s">
        <v>2063</v>
      </c>
      <c r="H1245">
        <v>5.6669999999999998</v>
      </c>
      <c r="I1245">
        <v>74.319999999999993</v>
      </c>
      <c r="J1245">
        <v>27</v>
      </c>
    </row>
    <row r="1246" spans="1:10" x14ac:dyDescent="0.35">
      <c r="A1246" t="s">
        <v>3614</v>
      </c>
      <c r="B1246">
        <v>114</v>
      </c>
      <c r="C1246">
        <v>1435</v>
      </c>
      <c r="D1246">
        <v>1245</v>
      </c>
      <c r="E1246" t="s">
        <v>328</v>
      </c>
      <c r="F1246" t="s">
        <v>0</v>
      </c>
      <c r="G1246" t="s">
        <v>2722</v>
      </c>
      <c r="H1246">
        <v>5.9050000000000002</v>
      </c>
      <c r="I1246">
        <v>67.92</v>
      </c>
      <c r="J1246">
        <v>37</v>
      </c>
    </row>
    <row r="1247" spans="1:10" x14ac:dyDescent="0.35">
      <c r="A1247" t="s">
        <v>3615</v>
      </c>
      <c r="B1247">
        <v>200</v>
      </c>
      <c r="C1247">
        <v>1435</v>
      </c>
      <c r="D1247">
        <v>1245</v>
      </c>
      <c r="E1247" t="s">
        <v>328</v>
      </c>
      <c r="F1247" t="s">
        <v>0</v>
      </c>
      <c r="G1247" t="s">
        <v>2109</v>
      </c>
      <c r="H1247">
        <v>3.6230000000000002</v>
      </c>
      <c r="I1247">
        <v>62.64</v>
      </c>
      <c r="J1247">
        <v>71</v>
      </c>
    </row>
    <row r="1248" spans="1:10" x14ac:dyDescent="0.35">
      <c r="A1248" t="s">
        <v>3616</v>
      </c>
      <c r="B1248">
        <v>311</v>
      </c>
      <c r="C1248">
        <v>1433</v>
      </c>
      <c r="D1248">
        <v>1247</v>
      </c>
      <c r="E1248" t="s">
        <v>328</v>
      </c>
      <c r="F1248" t="s">
        <v>0</v>
      </c>
      <c r="G1248" t="s">
        <v>1940</v>
      </c>
      <c r="H1248">
        <v>4.2069999999999999</v>
      </c>
      <c r="I1248">
        <v>59.2</v>
      </c>
      <c r="J1248">
        <v>92</v>
      </c>
    </row>
    <row r="1249" spans="1:10" x14ac:dyDescent="0.35">
      <c r="A1249" t="s">
        <v>3617</v>
      </c>
      <c r="B1249">
        <v>389</v>
      </c>
      <c r="C1249">
        <v>1433</v>
      </c>
      <c r="D1249">
        <v>1247</v>
      </c>
      <c r="E1249" t="s">
        <v>328</v>
      </c>
      <c r="F1249" t="s">
        <v>0</v>
      </c>
      <c r="G1249" t="s">
        <v>1699</v>
      </c>
      <c r="H1249">
        <v>3.4620000000000002</v>
      </c>
      <c r="I1249">
        <v>59.59</v>
      </c>
      <c r="J1249">
        <v>65</v>
      </c>
    </row>
    <row r="1250" spans="1:10" x14ac:dyDescent="0.35">
      <c r="A1250" t="s">
        <v>3618</v>
      </c>
      <c r="B1250">
        <v>294</v>
      </c>
      <c r="C1250">
        <v>1430</v>
      </c>
      <c r="D1250">
        <v>1249</v>
      </c>
      <c r="E1250" t="s">
        <v>312</v>
      </c>
      <c r="F1250" t="s">
        <v>0</v>
      </c>
      <c r="G1250" t="s">
        <v>3619</v>
      </c>
      <c r="H1250">
        <v>2.3969999999999998</v>
      </c>
      <c r="I1250">
        <v>33.92</v>
      </c>
      <c r="J1250">
        <v>85</v>
      </c>
    </row>
    <row r="1251" spans="1:10" x14ac:dyDescent="0.35">
      <c r="A1251" t="s">
        <v>3620</v>
      </c>
      <c r="B1251">
        <v>272</v>
      </c>
      <c r="C1251">
        <v>1428</v>
      </c>
      <c r="D1251">
        <v>1250</v>
      </c>
      <c r="E1251" t="s">
        <v>311</v>
      </c>
      <c r="F1251" t="s">
        <v>2692</v>
      </c>
      <c r="G1251" t="s">
        <v>311</v>
      </c>
      <c r="H1251" t="s">
        <v>311</v>
      </c>
      <c r="I1251" t="s">
        <v>311</v>
      </c>
      <c r="J1251">
        <v>271</v>
      </c>
    </row>
    <row r="1252" spans="1:10" x14ac:dyDescent="0.35">
      <c r="A1252" t="s">
        <v>3621</v>
      </c>
      <c r="B1252">
        <v>230</v>
      </c>
      <c r="C1252">
        <v>1427</v>
      </c>
      <c r="D1252">
        <v>1251</v>
      </c>
      <c r="E1252" t="s">
        <v>328</v>
      </c>
      <c r="F1252" t="s">
        <v>0</v>
      </c>
      <c r="G1252" t="s">
        <v>3622</v>
      </c>
      <c r="H1252">
        <v>3.3410000000000002</v>
      </c>
      <c r="I1252">
        <v>53.67</v>
      </c>
      <c r="J1252">
        <v>168</v>
      </c>
    </row>
    <row r="1253" spans="1:10" x14ac:dyDescent="0.35">
      <c r="A1253" t="s">
        <v>3623</v>
      </c>
      <c r="B1253">
        <v>134</v>
      </c>
      <c r="C1253">
        <v>1424</v>
      </c>
      <c r="D1253">
        <v>1252</v>
      </c>
      <c r="E1253" t="s">
        <v>328</v>
      </c>
      <c r="F1253" t="s">
        <v>0</v>
      </c>
      <c r="G1253" t="s">
        <v>3624</v>
      </c>
      <c r="H1253">
        <v>6.0380000000000003</v>
      </c>
      <c r="I1253">
        <v>65.12</v>
      </c>
      <c r="J1253">
        <v>75</v>
      </c>
    </row>
    <row r="1254" spans="1:10" x14ac:dyDescent="0.35">
      <c r="A1254" t="s">
        <v>3625</v>
      </c>
      <c r="B1254">
        <v>60</v>
      </c>
      <c r="C1254">
        <v>1424</v>
      </c>
      <c r="D1254">
        <v>1252</v>
      </c>
      <c r="E1254" t="s">
        <v>319</v>
      </c>
      <c r="F1254" t="s">
        <v>0</v>
      </c>
      <c r="G1254" t="s">
        <v>3626</v>
      </c>
      <c r="H1254">
        <v>12.856999999999999</v>
      </c>
      <c r="I1254">
        <v>90.57</v>
      </c>
      <c r="J1254">
        <v>30</v>
      </c>
    </row>
    <row r="1255" spans="1:10" x14ac:dyDescent="0.35">
      <c r="A1255" t="s">
        <v>3627</v>
      </c>
      <c r="B1255">
        <v>443</v>
      </c>
      <c r="C1255">
        <v>1420</v>
      </c>
      <c r="D1255">
        <v>1254</v>
      </c>
      <c r="E1255" t="s">
        <v>312</v>
      </c>
      <c r="F1255" t="s">
        <v>0</v>
      </c>
      <c r="G1255" t="s">
        <v>3628</v>
      </c>
      <c r="H1255">
        <v>1.43</v>
      </c>
      <c r="I1255">
        <v>43.6</v>
      </c>
      <c r="J1255">
        <v>386</v>
      </c>
    </row>
    <row r="1256" spans="1:10" x14ac:dyDescent="0.35">
      <c r="A1256" t="s">
        <v>3629</v>
      </c>
      <c r="B1256">
        <v>184</v>
      </c>
      <c r="C1256">
        <v>1419</v>
      </c>
      <c r="D1256">
        <v>1255</v>
      </c>
      <c r="E1256" t="s">
        <v>319</v>
      </c>
      <c r="F1256" t="s">
        <v>0</v>
      </c>
      <c r="G1256" t="s">
        <v>3208</v>
      </c>
      <c r="H1256">
        <v>3.8969999999999998</v>
      </c>
      <c r="I1256">
        <v>79.510000000000005</v>
      </c>
      <c r="J1256">
        <v>58</v>
      </c>
    </row>
    <row r="1257" spans="1:10" x14ac:dyDescent="0.35">
      <c r="A1257" t="s">
        <v>3630</v>
      </c>
      <c r="B1257">
        <v>245</v>
      </c>
      <c r="C1257">
        <v>1418</v>
      </c>
      <c r="D1257">
        <v>1256</v>
      </c>
      <c r="E1257" t="s">
        <v>328</v>
      </c>
      <c r="F1257" t="s">
        <v>0</v>
      </c>
      <c r="G1257" t="s">
        <v>3631</v>
      </c>
      <c r="H1257">
        <v>2.7730000000000001</v>
      </c>
      <c r="I1257">
        <v>51.41</v>
      </c>
      <c r="J1257">
        <v>245</v>
      </c>
    </row>
    <row r="1258" spans="1:10" x14ac:dyDescent="0.35">
      <c r="A1258" t="s">
        <v>3632</v>
      </c>
      <c r="B1258">
        <v>431</v>
      </c>
      <c r="C1258">
        <v>1416</v>
      </c>
      <c r="D1258">
        <v>1257</v>
      </c>
      <c r="E1258" t="s">
        <v>328</v>
      </c>
      <c r="F1258" t="s">
        <v>0</v>
      </c>
      <c r="G1258" t="s">
        <v>3633</v>
      </c>
      <c r="H1258">
        <v>1.86</v>
      </c>
      <c r="I1258">
        <v>69.33</v>
      </c>
      <c r="J1258">
        <v>125</v>
      </c>
    </row>
    <row r="1259" spans="1:10" x14ac:dyDescent="0.35">
      <c r="A1259" t="s">
        <v>3634</v>
      </c>
      <c r="B1259">
        <v>245</v>
      </c>
      <c r="C1259">
        <v>1412</v>
      </c>
      <c r="D1259">
        <v>1258</v>
      </c>
      <c r="E1259" t="s">
        <v>328</v>
      </c>
      <c r="F1259" t="s">
        <v>0</v>
      </c>
      <c r="G1259" t="s">
        <v>2743</v>
      </c>
      <c r="H1259">
        <v>2.7280000000000002</v>
      </c>
      <c r="I1259">
        <v>57.22</v>
      </c>
      <c r="J1259">
        <v>104</v>
      </c>
    </row>
    <row r="1260" spans="1:10" x14ac:dyDescent="0.35">
      <c r="A1260" t="s">
        <v>3635</v>
      </c>
      <c r="B1260">
        <v>284</v>
      </c>
      <c r="C1260">
        <v>1409</v>
      </c>
      <c r="D1260">
        <v>1259</v>
      </c>
      <c r="E1260" t="s">
        <v>328</v>
      </c>
      <c r="F1260" t="s">
        <v>0</v>
      </c>
      <c r="G1260" t="s">
        <v>3636</v>
      </c>
      <c r="H1260">
        <v>2.2200000000000002</v>
      </c>
      <c r="I1260">
        <v>43.96</v>
      </c>
      <c r="J1260">
        <v>33</v>
      </c>
    </row>
    <row r="1261" spans="1:10" x14ac:dyDescent="0.35">
      <c r="A1261" t="s">
        <v>3637</v>
      </c>
      <c r="B1261">
        <v>455</v>
      </c>
      <c r="C1261">
        <v>1406</v>
      </c>
      <c r="D1261">
        <v>1260</v>
      </c>
      <c r="E1261" t="s">
        <v>328</v>
      </c>
      <c r="F1261" t="s">
        <v>0</v>
      </c>
      <c r="G1261" t="s">
        <v>2167</v>
      </c>
      <c r="H1261">
        <v>2.8079999999999998</v>
      </c>
      <c r="I1261">
        <v>58.53</v>
      </c>
      <c r="J1261">
        <v>450</v>
      </c>
    </row>
    <row r="1262" spans="1:10" x14ac:dyDescent="0.35">
      <c r="A1262" t="s">
        <v>3638</v>
      </c>
      <c r="B1262">
        <v>220</v>
      </c>
      <c r="C1262">
        <v>1399</v>
      </c>
      <c r="D1262">
        <v>1261</v>
      </c>
      <c r="E1262" t="s">
        <v>312</v>
      </c>
      <c r="F1262" t="s">
        <v>0</v>
      </c>
      <c r="G1262" t="s">
        <v>1886</v>
      </c>
      <c r="H1262">
        <v>2.9039999999999999</v>
      </c>
      <c r="I1262">
        <v>27.55</v>
      </c>
      <c r="J1262">
        <v>55</v>
      </c>
    </row>
    <row r="1263" spans="1:10" x14ac:dyDescent="0.35">
      <c r="A1263" t="s">
        <v>3639</v>
      </c>
      <c r="B1263">
        <v>163</v>
      </c>
      <c r="C1263">
        <v>1395</v>
      </c>
      <c r="D1263">
        <v>1262</v>
      </c>
      <c r="E1263" t="s">
        <v>328</v>
      </c>
      <c r="F1263" t="s">
        <v>0</v>
      </c>
      <c r="G1263" t="s">
        <v>3640</v>
      </c>
      <c r="H1263">
        <v>4.3730000000000002</v>
      </c>
      <c r="I1263">
        <v>65.13</v>
      </c>
      <c r="J1263">
        <v>84</v>
      </c>
    </row>
    <row r="1264" spans="1:10" x14ac:dyDescent="0.35">
      <c r="A1264" t="s">
        <v>3641</v>
      </c>
      <c r="B1264">
        <v>303</v>
      </c>
      <c r="C1264">
        <v>1382</v>
      </c>
      <c r="D1264">
        <v>1263</v>
      </c>
      <c r="E1264" t="s">
        <v>312</v>
      </c>
      <c r="F1264" t="s">
        <v>0</v>
      </c>
      <c r="G1264" t="s">
        <v>2804</v>
      </c>
      <c r="H1264">
        <v>2.0699999999999998</v>
      </c>
      <c r="I1264">
        <v>29.06</v>
      </c>
      <c r="J1264">
        <v>89</v>
      </c>
    </row>
    <row r="1265" spans="1:10" x14ac:dyDescent="0.35">
      <c r="A1265" t="s">
        <v>3642</v>
      </c>
      <c r="B1265">
        <v>215</v>
      </c>
      <c r="C1265">
        <v>1382</v>
      </c>
      <c r="D1265">
        <v>1263</v>
      </c>
      <c r="E1265" t="s">
        <v>319</v>
      </c>
      <c r="F1265" t="s">
        <v>0</v>
      </c>
      <c r="G1265" t="s">
        <v>2772</v>
      </c>
      <c r="H1265">
        <v>4.3239999999999998</v>
      </c>
      <c r="I1265">
        <v>81.93</v>
      </c>
      <c r="J1265">
        <v>46</v>
      </c>
    </row>
    <row r="1266" spans="1:10" x14ac:dyDescent="0.35">
      <c r="A1266" t="s">
        <v>3643</v>
      </c>
      <c r="B1266">
        <v>162</v>
      </c>
      <c r="C1266">
        <v>1381</v>
      </c>
      <c r="D1266">
        <v>1265</v>
      </c>
      <c r="E1266" t="s">
        <v>319</v>
      </c>
      <c r="F1266" t="s">
        <v>0</v>
      </c>
      <c r="G1266" t="s">
        <v>3644</v>
      </c>
      <c r="H1266">
        <v>4.4969999999999999</v>
      </c>
      <c r="I1266">
        <v>74.400000000000006</v>
      </c>
      <c r="J1266">
        <v>38</v>
      </c>
    </row>
    <row r="1267" spans="1:10" x14ac:dyDescent="0.35">
      <c r="A1267" t="s">
        <v>3645</v>
      </c>
      <c r="B1267">
        <v>220</v>
      </c>
      <c r="C1267">
        <v>1379</v>
      </c>
      <c r="D1267">
        <v>1266</v>
      </c>
      <c r="E1267" t="s">
        <v>312</v>
      </c>
      <c r="F1267" t="s">
        <v>0</v>
      </c>
      <c r="G1267" t="s">
        <v>3138</v>
      </c>
      <c r="H1267">
        <v>3.2509999999999999</v>
      </c>
      <c r="I1267">
        <v>45.91</v>
      </c>
      <c r="J1267">
        <v>15</v>
      </c>
    </row>
    <row r="1268" spans="1:10" x14ac:dyDescent="0.35">
      <c r="A1268" t="s">
        <v>3646</v>
      </c>
      <c r="B1268">
        <v>357</v>
      </c>
      <c r="C1268">
        <v>1377</v>
      </c>
      <c r="D1268">
        <v>1267</v>
      </c>
      <c r="E1268" t="s">
        <v>312</v>
      </c>
      <c r="F1268" t="s">
        <v>0</v>
      </c>
      <c r="G1268" t="s">
        <v>1699</v>
      </c>
      <c r="H1268">
        <v>2.8980000000000001</v>
      </c>
      <c r="I1268">
        <v>47.97</v>
      </c>
      <c r="J1268">
        <v>354</v>
      </c>
    </row>
    <row r="1269" spans="1:10" x14ac:dyDescent="0.35">
      <c r="A1269" t="s">
        <v>3647</v>
      </c>
      <c r="B1269">
        <v>330</v>
      </c>
      <c r="C1269">
        <v>1376</v>
      </c>
      <c r="D1269">
        <v>1268</v>
      </c>
      <c r="E1269" t="s">
        <v>312</v>
      </c>
      <c r="F1269" t="s">
        <v>0</v>
      </c>
      <c r="G1269" t="s">
        <v>3648</v>
      </c>
      <c r="H1269">
        <v>1.9159999999999999</v>
      </c>
      <c r="I1269">
        <v>31.29</v>
      </c>
      <c r="J1269">
        <v>61</v>
      </c>
    </row>
    <row r="1270" spans="1:10" x14ac:dyDescent="0.35">
      <c r="A1270" t="s">
        <v>3649</v>
      </c>
      <c r="B1270">
        <v>228</v>
      </c>
      <c r="C1270">
        <v>1372</v>
      </c>
      <c r="D1270">
        <v>1269</v>
      </c>
      <c r="E1270" t="s">
        <v>328</v>
      </c>
      <c r="F1270" t="s">
        <v>0</v>
      </c>
      <c r="G1270" t="s">
        <v>3650</v>
      </c>
      <c r="H1270">
        <v>3.2850000000000001</v>
      </c>
      <c r="I1270">
        <v>39.32</v>
      </c>
      <c r="J1270">
        <v>31</v>
      </c>
    </row>
    <row r="1271" spans="1:10" x14ac:dyDescent="0.35">
      <c r="A1271" t="s">
        <v>3651</v>
      </c>
      <c r="B1271">
        <v>133</v>
      </c>
      <c r="C1271">
        <v>1371</v>
      </c>
      <c r="D1271">
        <v>1270</v>
      </c>
      <c r="E1271" t="s">
        <v>319</v>
      </c>
      <c r="F1271" t="s">
        <v>0</v>
      </c>
      <c r="G1271" t="s">
        <v>3652</v>
      </c>
      <c r="H1271">
        <v>5.4050000000000002</v>
      </c>
      <c r="I1271">
        <v>68.25</v>
      </c>
      <c r="J1271">
        <v>32</v>
      </c>
    </row>
    <row r="1272" spans="1:10" x14ac:dyDescent="0.35">
      <c r="A1272" t="s">
        <v>3653</v>
      </c>
      <c r="B1272">
        <v>209</v>
      </c>
      <c r="C1272">
        <v>1371</v>
      </c>
      <c r="D1272">
        <v>1270</v>
      </c>
      <c r="E1272" t="s">
        <v>312</v>
      </c>
      <c r="F1272" t="s">
        <v>0</v>
      </c>
      <c r="G1272" t="s">
        <v>3654</v>
      </c>
      <c r="H1272">
        <v>3.1890000000000001</v>
      </c>
      <c r="I1272">
        <v>42.19</v>
      </c>
      <c r="J1272">
        <v>57</v>
      </c>
    </row>
    <row r="1273" spans="1:10" x14ac:dyDescent="0.35">
      <c r="A1273" t="s">
        <v>3655</v>
      </c>
      <c r="B1273">
        <v>188</v>
      </c>
      <c r="C1273">
        <v>1370</v>
      </c>
      <c r="D1273">
        <v>1272</v>
      </c>
      <c r="E1273" t="s">
        <v>319</v>
      </c>
      <c r="F1273" t="s">
        <v>0</v>
      </c>
      <c r="G1273" t="s">
        <v>2772</v>
      </c>
      <c r="H1273">
        <v>4.63</v>
      </c>
      <c r="I1273">
        <v>83.23</v>
      </c>
      <c r="J1273">
        <v>120</v>
      </c>
    </row>
    <row r="1274" spans="1:10" x14ac:dyDescent="0.35">
      <c r="A1274" t="s">
        <v>3656</v>
      </c>
      <c r="B1274">
        <v>281</v>
      </c>
      <c r="C1274">
        <v>1370</v>
      </c>
      <c r="D1274">
        <v>1272</v>
      </c>
      <c r="E1274" t="s">
        <v>328</v>
      </c>
      <c r="F1274" t="s">
        <v>0</v>
      </c>
      <c r="G1274" t="s">
        <v>1940</v>
      </c>
      <c r="H1274">
        <v>4.3129999999999997</v>
      </c>
      <c r="I1274">
        <v>62.03</v>
      </c>
      <c r="J1274">
        <v>113</v>
      </c>
    </row>
    <row r="1275" spans="1:10" x14ac:dyDescent="0.35">
      <c r="A1275" t="s">
        <v>3657</v>
      </c>
      <c r="B1275">
        <v>405</v>
      </c>
      <c r="C1275">
        <v>1364</v>
      </c>
      <c r="D1275">
        <v>1274</v>
      </c>
      <c r="E1275" t="s">
        <v>334</v>
      </c>
      <c r="F1275" t="s">
        <v>0</v>
      </c>
      <c r="G1275" t="s">
        <v>2073</v>
      </c>
      <c r="H1275">
        <v>1.944</v>
      </c>
      <c r="I1275">
        <v>15.88</v>
      </c>
      <c r="J1275">
        <v>405</v>
      </c>
    </row>
    <row r="1276" spans="1:10" x14ac:dyDescent="0.35">
      <c r="A1276" t="s">
        <v>3658</v>
      </c>
      <c r="B1276">
        <v>250</v>
      </c>
      <c r="C1276">
        <v>1360</v>
      </c>
      <c r="D1276">
        <v>1275</v>
      </c>
      <c r="E1276" t="s">
        <v>328</v>
      </c>
      <c r="F1276" t="s">
        <v>0</v>
      </c>
      <c r="G1276" t="s">
        <v>2142</v>
      </c>
      <c r="H1276">
        <v>3.8140000000000001</v>
      </c>
      <c r="I1276">
        <v>58.15</v>
      </c>
      <c r="J1276">
        <v>50</v>
      </c>
    </row>
    <row r="1277" spans="1:10" x14ac:dyDescent="0.35">
      <c r="A1277" t="s">
        <v>3659</v>
      </c>
      <c r="B1277">
        <v>274</v>
      </c>
      <c r="C1277">
        <v>1356</v>
      </c>
      <c r="D1277">
        <v>1276</v>
      </c>
      <c r="E1277" t="s">
        <v>312</v>
      </c>
      <c r="F1277" t="s">
        <v>0</v>
      </c>
      <c r="G1277" t="s">
        <v>3660</v>
      </c>
      <c r="H1277">
        <v>2.7280000000000002</v>
      </c>
      <c r="I1277">
        <v>44.97</v>
      </c>
      <c r="J1277">
        <v>56</v>
      </c>
    </row>
    <row r="1278" spans="1:10" x14ac:dyDescent="0.35">
      <c r="A1278" t="s">
        <v>3661</v>
      </c>
      <c r="B1278">
        <v>51</v>
      </c>
      <c r="C1278">
        <v>1355</v>
      </c>
      <c r="D1278">
        <v>1277</v>
      </c>
      <c r="E1278" t="s">
        <v>319</v>
      </c>
      <c r="F1278" t="s">
        <v>0</v>
      </c>
      <c r="G1278" t="s">
        <v>2898</v>
      </c>
      <c r="H1278">
        <v>14.682</v>
      </c>
      <c r="I1278">
        <v>98.88</v>
      </c>
      <c r="J1278">
        <v>24</v>
      </c>
    </row>
    <row r="1279" spans="1:10" x14ac:dyDescent="0.35">
      <c r="A1279" t="s">
        <v>3662</v>
      </c>
      <c r="B1279">
        <v>553</v>
      </c>
      <c r="C1279">
        <v>1349</v>
      </c>
      <c r="D1279">
        <v>1278</v>
      </c>
      <c r="E1279" t="s">
        <v>319</v>
      </c>
      <c r="F1279" t="s">
        <v>0</v>
      </c>
      <c r="G1279" t="s">
        <v>2959</v>
      </c>
      <c r="H1279">
        <v>6.3330000000000002</v>
      </c>
      <c r="I1279">
        <v>79.23</v>
      </c>
      <c r="J1279">
        <v>85</v>
      </c>
    </row>
    <row r="1280" spans="1:10" x14ac:dyDescent="0.35">
      <c r="A1280" t="s">
        <v>3663</v>
      </c>
      <c r="B1280">
        <v>289</v>
      </c>
      <c r="C1280">
        <v>1345</v>
      </c>
      <c r="D1280">
        <v>1279</v>
      </c>
      <c r="E1280" t="s">
        <v>319</v>
      </c>
      <c r="F1280" t="s">
        <v>0</v>
      </c>
      <c r="G1280" t="s">
        <v>3664</v>
      </c>
      <c r="H1280">
        <v>3.149</v>
      </c>
      <c r="I1280">
        <v>55.77</v>
      </c>
      <c r="J1280">
        <v>93</v>
      </c>
    </row>
    <row r="1281" spans="1:10" x14ac:dyDescent="0.35">
      <c r="A1281" t="s">
        <v>3665</v>
      </c>
      <c r="B1281">
        <v>278</v>
      </c>
      <c r="C1281">
        <v>1344</v>
      </c>
      <c r="D1281">
        <v>1280</v>
      </c>
      <c r="E1281" t="s">
        <v>311</v>
      </c>
      <c r="F1281" t="s">
        <v>0</v>
      </c>
      <c r="G1281" t="s">
        <v>1789</v>
      </c>
      <c r="I1281" t="s">
        <v>311</v>
      </c>
      <c r="J1281">
        <v>278</v>
      </c>
    </row>
    <row r="1282" spans="1:10" x14ac:dyDescent="0.35">
      <c r="A1282" t="s">
        <v>3666</v>
      </c>
      <c r="B1282">
        <v>325</v>
      </c>
      <c r="C1282">
        <v>1342</v>
      </c>
      <c r="D1282">
        <v>1281</v>
      </c>
      <c r="E1282" t="s">
        <v>334</v>
      </c>
      <c r="F1282" t="s">
        <v>0</v>
      </c>
      <c r="G1282" t="s">
        <v>3667</v>
      </c>
      <c r="H1282">
        <v>2.0249999999999999</v>
      </c>
      <c r="I1282">
        <v>14.43</v>
      </c>
      <c r="J1282">
        <v>67</v>
      </c>
    </row>
    <row r="1283" spans="1:10" x14ac:dyDescent="0.35">
      <c r="A1283" t="s">
        <v>3668</v>
      </c>
      <c r="B1283">
        <v>90</v>
      </c>
      <c r="C1283">
        <v>1333</v>
      </c>
      <c r="D1283">
        <v>1282</v>
      </c>
      <c r="E1283" t="s">
        <v>319</v>
      </c>
      <c r="F1283" t="s">
        <v>0</v>
      </c>
      <c r="G1283" t="s">
        <v>3375</v>
      </c>
      <c r="H1283">
        <v>7.202</v>
      </c>
      <c r="I1283">
        <v>77.209999999999994</v>
      </c>
      <c r="J1283">
        <v>31</v>
      </c>
    </row>
    <row r="1284" spans="1:10" x14ac:dyDescent="0.35">
      <c r="A1284" t="s">
        <v>3669</v>
      </c>
      <c r="B1284">
        <v>172</v>
      </c>
      <c r="C1284">
        <v>1328</v>
      </c>
      <c r="D1284">
        <v>1283</v>
      </c>
      <c r="E1284" t="s">
        <v>319</v>
      </c>
      <c r="F1284" t="s">
        <v>0</v>
      </c>
      <c r="G1284" t="s">
        <v>3670</v>
      </c>
      <c r="H1284">
        <v>3.9940000000000002</v>
      </c>
      <c r="I1284">
        <v>71.430000000000007</v>
      </c>
      <c r="J1284">
        <v>54</v>
      </c>
    </row>
    <row r="1285" spans="1:10" x14ac:dyDescent="0.35">
      <c r="A1285" t="s">
        <v>3671</v>
      </c>
      <c r="B1285">
        <v>249</v>
      </c>
      <c r="C1285">
        <v>1323</v>
      </c>
      <c r="D1285">
        <v>1284</v>
      </c>
      <c r="E1285" t="s">
        <v>328</v>
      </c>
      <c r="F1285" t="s">
        <v>0</v>
      </c>
      <c r="G1285" t="s">
        <v>2235</v>
      </c>
      <c r="H1285">
        <v>2.762</v>
      </c>
      <c r="I1285">
        <v>50.9</v>
      </c>
      <c r="J1285">
        <v>141</v>
      </c>
    </row>
    <row r="1286" spans="1:10" x14ac:dyDescent="0.35">
      <c r="A1286" t="s">
        <v>3672</v>
      </c>
      <c r="B1286">
        <v>93</v>
      </c>
      <c r="C1286">
        <v>1322</v>
      </c>
      <c r="D1286">
        <v>1285</v>
      </c>
      <c r="E1286" t="s">
        <v>319</v>
      </c>
      <c r="F1286" t="s">
        <v>0</v>
      </c>
      <c r="G1286" t="s">
        <v>2316</v>
      </c>
      <c r="H1286">
        <v>7.7610000000000001</v>
      </c>
      <c r="I1286">
        <v>90.96</v>
      </c>
      <c r="J1286">
        <v>93</v>
      </c>
    </row>
    <row r="1287" spans="1:10" x14ac:dyDescent="0.35">
      <c r="A1287" t="s">
        <v>3673</v>
      </c>
      <c r="B1287">
        <v>239</v>
      </c>
      <c r="C1287">
        <v>1318</v>
      </c>
      <c r="D1287">
        <v>1286</v>
      </c>
      <c r="E1287" t="s">
        <v>319</v>
      </c>
      <c r="F1287" t="s">
        <v>0</v>
      </c>
      <c r="G1287" t="s">
        <v>3052</v>
      </c>
      <c r="H1287">
        <v>2.75</v>
      </c>
      <c r="I1287">
        <v>82.29</v>
      </c>
      <c r="J1287">
        <v>56</v>
      </c>
    </row>
    <row r="1288" spans="1:10" x14ac:dyDescent="0.35">
      <c r="A1288" t="s">
        <v>3674</v>
      </c>
      <c r="B1288">
        <v>69</v>
      </c>
      <c r="C1288">
        <v>1316</v>
      </c>
      <c r="D1288">
        <v>1287</v>
      </c>
      <c r="E1288" t="s">
        <v>319</v>
      </c>
      <c r="F1288" t="s">
        <v>0</v>
      </c>
      <c r="G1288" t="s">
        <v>1791</v>
      </c>
      <c r="H1288">
        <v>10.760999999999999</v>
      </c>
      <c r="I1288">
        <v>88.39</v>
      </c>
      <c r="J1288">
        <v>69</v>
      </c>
    </row>
    <row r="1289" spans="1:10" x14ac:dyDescent="0.35">
      <c r="A1289" t="s">
        <v>3675</v>
      </c>
      <c r="B1289">
        <v>297</v>
      </c>
      <c r="C1289">
        <v>1314</v>
      </c>
      <c r="D1289">
        <v>1288</v>
      </c>
      <c r="E1289" t="s">
        <v>328</v>
      </c>
      <c r="F1289" t="s">
        <v>0</v>
      </c>
      <c r="G1289" t="s">
        <v>2946</v>
      </c>
      <c r="H1289">
        <v>2.226</v>
      </c>
      <c r="I1289">
        <v>47.73</v>
      </c>
      <c r="J1289">
        <v>37</v>
      </c>
    </row>
    <row r="1290" spans="1:10" x14ac:dyDescent="0.35">
      <c r="A1290" t="s">
        <v>3676</v>
      </c>
      <c r="B1290">
        <v>255</v>
      </c>
      <c r="C1290">
        <v>1313</v>
      </c>
      <c r="D1290">
        <v>1289</v>
      </c>
      <c r="E1290" t="s">
        <v>319</v>
      </c>
      <c r="F1290" t="s">
        <v>0</v>
      </c>
      <c r="G1290" t="s">
        <v>2590</v>
      </c>
      <c r="H1290">
        <v>2.282</v>
      </c>
      <c r="I1290">
        <v>85.92</v>
      </c>
      <c r="J1290">
        <v>209</v>
      </c>
    </row>
    <row r="1291" spans="1:10" x14ac:dyDescent="0.35">
      <c r="A1291" t="s">
        <v>3677</v>
      </c>
      <c r="B1291">
        <v>130</v>
      </c>
      <c r="C1291">
        <v>1312</v>
      </c>
      <c r="D1291">
        <v>1290</v>
      </c>
      <c r="E1291" t="s">
        <v>319</v>
      </c>
      <c r="F1291" t="s">
        <v>0</v>
      </c>
      <c r="G1291" t="s">
        <v>1969</v>
      </c>
      <c r="H1291">
        <v>5.3449999999999998</v>
      </c>
      <c r="I1291">
        <v>79.44</v>
      </c>
      <c r="J1291">
        <v>22</v>
      </c>
    </row>
    <row r="1292" spans="1:10" x14ac:dyDescent="0.35">
      <c r="A1292" t="s">
        <v>3678</v>
      </c>
      <c r="B1292">
        <v>618</v>
      </c>
      <c r="C1292">
        <v>1311</v>
      </c>
      <c r="D1292">
        <v>1291</v>
      </c>
      <c r="E1292" t="s">
        <v>328</v>
      </c>
      <c r="F1292" t="s">
        <v>0</v>
      </c>
      <c r="G1292" t="s">
        <v>1699</v>
      </c>
      <c r="H1292">
        <v>3.2</v>
      </c>
      <c r="I1292">
        <v>56.69</v>
      </c>
      <c r="J1292">
        <v>109</v>
      </c>
    </row>
    <row r="1293" spans="1:10" x14ac:dyDescent="0.35">
      <c r="A1293" t="s">
        <v>3679</v>
      </c>
      <c r="B1293">
        <v>450</v>
      </c>
      <c r="C1293">
        <v>1311</v>
      </c>
      <c r="D1293">
        <v>1291</v>
      </c>
      <c r="E1293" t="s">
        <v>312</v>
      </c>
      <c r="F1293" t="s">
        <v>0</v>
      </c>
      <c r="G1293" t="s">
        <v>2657</v>
      </c>
      <c r="H1293">
        <v>3.7149999999999999</v>
      </c>
      <c r="I1293">
        <v>44.34</v>
      </c>
      <c r="J1293">
        <v>60</v>
      </c>
    </row>
    <row r="1294" spans="1:10" x14ac:dyDescent="0.35">
      <c r="A1294" t="s">
        <v>3680</v>
      </c>
      <c r="B1294">
        <v>309</v>
      </c>
      <c r="C1294">
        <v>1309</v>
      </c>
      <c r="D1294">
        <v>1293</v>
      </c>
      <c r="E1294" t="s">
        <v>312</v>
      </c>
      <c r="F1294" t="s">
        <v>0</v>
      </c>
      <c r="G1294" t="s">
        <v>3681</v>
      </c>
      <c r="H1294">
        <v>1.9339999999999999</v>
      </c>
      <c r="I1294">
        <v>34.93</v>
      </c>
      <c r="J1294">
        <v>100</v>
      </c>
    </row>
    <row r="1295" spans="1:10" x14ac:dyDescent="0.35">
      <c r="A1295" t="s">
        <v>3682</v>
      </c>
      <c r="B1295">
        <v>494</v>
      </c>
      <c r="C1295">
        <v>1308</v>
      </c>
      <c r="D1295">
        <v>1294</v>
      </c>
      <c r="E1295" t="s">
        <v>312</v>
      </c>
      <c r="F1295" t="s">
        <v>0</v>
      </c>
      <c r="G1295" t="s">
        <v>3052</v>
      </c>
      <c r="H1295">
        <v>1.3859999999999999</v>
      </c>
      <c r="I1295">
        <v>42.71</v>
      </c>
      <c r="J1295">
        <v>88</v>
      </c>
    </row>
    <row r="1296" spans="1:10" x14ac:dyDescent="0.35">
      <c r="A1296" t="s">
        <v>3683</v>
      </c>
      <c r="B1296">
        <v>276</v>
      </c>
      <c r="C1296">
        <v>1308</v>
      </c>
      <c r="D1296">
        <v>1294</v>
      </c>
      <c r="E1296" t="s">
        <v>312</v>
      </c>
      <c r="F1296" t="s">
        <v>0</v>
      </c>
      <c r="G1296" t="s">
        <v>3684</v>
      </c>
      <c r="H1296">
        <v>2.42</v>
      </c>
      <c r="I1296">
        <v>46.95</v>
      </c>
      <c r="J1296">
        <v>48</v>
      </c>
    </row>
    <row r="1297" spans="1:10" x14ac:dyDescent="0.35">
      <c r="A1297" t="s">
        <v>3685</v>
      </c>
      <c r="B1297">
        <v>89</v>
      </c>
      <c r="C1297">
        <v>1303</v>
      </c>
      <c r="D1297">
        <v>1296</v>
      </c>
      <c r="E1297" t="s">
        <v>319</v>
      </c>
      <c r="F1297" t="s">
        <v>0</v>
      </c>
      <c r="G1297" t="s">
        <v>1819</v>
      </c>
      <c r="H1297">
        <v>8.0470000000000006</v>
      </c>
      <c r="I1297">
        <v>77.599999999999994</v>
      </c>
      <c r="J1297">
        <v>33</v>
      </c>
    </row>
    <row r="1298" spans="1:10" x14ac:dyDescent="0.35">
      <c r="A1298" t="s">
        <v>3686</v>
      </c>
      <c r="B1298">
        <v>232</v>
      </c>
      <c r="C1298">
        <v>1301</v>
      </c>
      <c r="D1298">
        <v>1297</v>
      </c>
      <c r="E1298" t="s">
        <v>312</v>
      </c>
      <c r="F1298" t="s">
        <v>0</v>
      </c>
      <c r="G1298" t="s">
        <v>3687</v>
      </c>
      <c r="H1298">
        <v>2.5579999999999998</v>
      </c>
      <c r="I1298">
        <v>21.14</v>
      </c>
      <c r="J1298">
        <v>127</v>
      </c>
    </row>
    <row r="1299" spans="1:10" x14ac:dyDescent="0.35">
      <c r="A1299" t="s">
        <v>3688</v>
      </c>
      <c r="B1299">
        <v>218</v>
      </c>
      <c r="C1299">
        <v>1299</v>
      </c>
      <c r="D1299">
        <v>1298</v>
      </c>
      <c r="E1299" t="s">
        <v>319</v>
      </c>
      <c r="F1299" t="s">
        <v>0</v>
      </c>
      <c r="G1299" t="s">
        <v>3689</v>
      </c>
      <c r="H1299">
        <v>2.976</v>
      </c>
      <c r="I1299">
        <v>88.1</v>
      </c>
      <c r="J1299">
        <v>21</v>
      </c>
    </row>
    <row r="1300" spans="1:10" x14ac:dyDescent="0.35">
      <c r="A1300" t="s">
        <v>3690</v>
      </c>
      <c r="B1300">
        <v>690</v>
      </c>
      <c r="C1300">
        <v>1295</v>
      </c>
      <c r="D1300">
        <v>1299</v>
      </c>
      <c r="E1300" t="s">
        <v>334</v>
      </c>
      <c r="F1300" t="s">
        <v>0</v>
      </c>
      <c r="G1300" t="s">
        <v>1836</v>
      </c>
      <c r="H1300">
        <v>2.2109999999999999</v>
      </c>
      <c r="I1300">
        <v>11.49</v>
      </c>
      <c r="J1300">
        <v>55</v>
      </c>
    </row>
    <row r="1301" spans="1:10" x14ac:dyDescent="0.35">
      <c r="A1301" t="s">
        <v>3691</v>
      </c>
      <c r="B1301">
        <v>257</v>
      </c>
      <c r="C1301">
        <v>1291</v>
      </c>
      <c r="D1301">
        <v>1300</v>
      </c>
      <c r="E1301" t="s">
        <v>328</v>
      </c>
      <c r="F1301" t="s">
        <v>0</v>
      </c>
      <c r="G1301" t="s">
        <v>3181</v>
      </c>
      <c r="H1301">
        <v>2.476</v>
      </c>
      <c r="I1301">
        <v>52.59</v>
      </c>
      <c r="J1301">
        <v>77</v>
      </c>
    </row>
    <row r="1302" spans="1:10" x14ac:dyDescent="0.35">
      <c r="A1302" t="s">
        <v>3692</v>
      </c>
      <c r="B1302">
        <v>319</v>
      </c>
      <c r="C1302">
        <v>1288</v>
      </c>
      <c r="D1302">
        <v>1301</v>
      </c>
      <c r="E1302" t="s">
        <v>312</v>
      </c>
      <c r="F1302" t="s">
        <v>0</v>
      </c>
      <c r="G1302" t="s">
        <v>3171</v>
      </c>
      <c r="H1302">
        <v>2.1190000000000002</v>
      </c>
      <c r="I1302">
        <v>36.049999999999997</v>
      </c>
      <c r="J1302">
        <v>40</v>
      </c>
    </row>
    <row r="1303" spans="1:10" x14ac:dyDescent="0.35">
      <c r="A1303" t="s">
        <v>3693</v>
      </c>
      <c r="B1303">
        <v>322</v>
      </c>
      <c r="C1303">
        <v>1288</v>
      </c>
      <c r="D1303">
        <v>1301</v>
      </c>
      <c r="E1303" t="s">
        <v>328</v>
      </c>
      <c r="F1303" t="s">
        <v>0</v>
      </c>
      <c r="G1303" t="s">
        <v>3694</v>
      </c>
      <c r="H1303">
        <v>2.0350000000000001</v>
      </c>
      <c r="I1303">
        <v>43.88</v>
      </c>
      <c r="J1303">
        <v>140</v>
      </c>
    </row>
    <row r="1304" spans="1:10" x14ac:dyDescent="0.35">
      <c r="A1304" t="s">
        <v>3695</v>
      </c>
      <c r="B1304">
        <v>265</v>
      </c>
      <c r="C1304">
        <v>1284</v>
      </c>
      <c r="D1304">
        <v>1303</v>
      </c>
      <c r="E1304" t="s">
        <v>312</v>
      </c>
      <c r="F1304" t="s">
        <v>0</v>
      </c>
      <c r="G1304" t="s">
        <v>3696</v>
      </c>
      <c r="H1304">
        <v>2.4940000000000002</v>
      </c>
      <c r="I1304">
        <v>31.32</v>
      </c>
      <c r="J1304">
        <v>62</v>
      </c>
    </row>
    <row r="1305" spans="1:10" x14ac:dyDescent="0.35">
      <c r="A1305" t="s">
        <v>3697</v>
      </c>
      <c r="B1305">
        <v>132</v>
      </c>
      <c r="C1305">
        <v>1280</v>
      </c>
      <c r="D1305">
        <v>1304</v>
      </c>
      <c r="E1305" t="s">
        <v>328</v>
      </c>
      <c r="F1305" t="s">
        <v>0</v>
      </c>
      <c r="G1305" t="s">
        <v>1886</v>
      </c>
      <c r="H1305">
        <v>4.6260000000000003</v>
      </c>
      <c r="I1305">
        <v>63.32</v>
      </c>
      <c r="J1305">
        <v>67</v>
      </c>
    </row>
    <row r="1306" spans="1:10" x14ac:dyDescent="0.35">
      <c r="A1306" t="s">
        <v>3698</v>
      </c>
      <c r="B1306">
        <v>303</v>
      </c>
      <c r="C1306">
        <v>1278</v>
      </c>
      <c r="D1306">
        <v>1305</v>
      </c>
      <c r="E1306" t="s">
        <v>312</v>
      </c>
      <c r="F1306" t="s">
        <v>0</v>
      </c>
      <c r="G1306" t="s">
        <v>1781</v>
      </c>
      <c r="H1306">
        <v>3.1890000000000001</v>
      </c>
      <c r="I1306">
        <v>27.42</v>
      </c>
      <c r="J1306">
        <v>97</v>
      </c>
    </row>
    <row r="1307" spans="1:10" x14ac:dyDescent="0.35">
      <c r="A1307" t="s">
        <v>3699</v>
      </c>
      <c r="B1307">
        <v>172</v>
      </c>
      <c r="C1307">
        <v>1273</v>
      </c>
      <c r="D1307">
        <v>1306</v>
      </c>
      <c r="E1307" t="s">
        <v>328</v>
      </c>
      <c r="F1307" t="s">
        <v>0</v>
      </c>
      <c r="G1307" t="s">
        <v>2053</v>
      </c>
      <c r="H1307">
        <v>3.7120000000000002</v>
      </c>
      <c r="I1307">
        <v>73.75</v>
      </c>
      <c r="J1307">
        <v>115</v>
      </c>
    </row>
    <row r="1308" spans="1:10" x14ac:dyDescent="0.35">
      <c r="A1308" t="s">
        <v>3700</v>
      </c>
      <c r="B1308">
        <v>171</v>
      </c>
      <c r="C1308">
        <v>1270</v>
      </c>
      <c r="D1308">
        <v>1307</v>
      </c>
      <c r="E1308" t="s">
        <v>311</v>
      </c>
      <c r="F1308" t="s">
        <v>0</v>
      </c>
      <c r="G1308" t="s">
        <v>1781</v>
      </c>
      <c r="I1308" t="s">
        <v>311</v>
      </c>
      <c r="J1308">
        <v>170</v>
      </c>
    </row>
    <row r="1309" spans="1:10" x14ac:dyDescent="0.35">
      <c r="A1309" t="s">
        <v>3701</v>
      </c>
      <c r="B1309">
        <v>494</v>
      </c>
      <c r="C1309">
        <v>1270</v>
      </c>
      <c r="D1309">
        <v>1307</v>
      </c>
      <c r="E1309" t="s">
        <v>311</v>
      </c>
      <c r="F1309" t="s">
        <v>0</v>
      </c>
      <c r="G1309" t="s">
        <v>2073</v>
      </c>
      <c r="I1309" t="s">
        <v>311</v>
      </c>
      <c r="J1309">
        <v>93</v>
      </c>
    </row>
    <row r="1310" spans="1:10" x14ac:dyDescent="0.35">
      <c r="A1310" t="s">
        <v>3702</v>
      </c>
      <c r="B1310">
        <v>326</v>
      </c>
      <c r="C1310">
        <v>1268</v>
      </c>
      <c r="D1310">
        <v>1309</v>
      </c>
      <c r="E1310" t="s">
        <v>334</v>
      </c>
      <c r="F1310" t="s">
        <v>0</v>
      </c>
      <c r="G1310" t="s">
        <v>2743</v>
      </c>
      <c r="H1310">
        <v>1.984</v>
      </c>
      <c r="I1310">
        <v>23.89</v>
      </c>
      <c r="J1310">
        <v>124</v>
      </c>
    </row>
    <row r="1311" spans="1:10" x14ac:dyDescent="0.35">
      <c r="A1311" t="s">
        <v>3703</v>
      </c>
      <c r="B1311">
        <v>275</v>
      </c>
      <c r="C1311">
        <v>1266</v>
      </c>
      <c r="D1311">
        <v>1310</v>
      </c>
      <c r="E1311" t="s">
        <v>328</v>
      </c>
      <c r="F1311" t="s">
        <v>0</v>
      </c>
      <c r="G1311" t="s">
        <v>3704</v>
      </c>
      <c r="H1311">
        <v>2.6579999999999999</v>
      </c>
      <c r="I1311">
        <v>63.97</v>
      </c>
      <c r="J1311">
        <v>83</v>
      </c>
    </row>
    <row r="1312" spans="1:10" x14ac:dyDescent="0.35">
      <c r="A1312" t="s">
        <v>3705</v>
      </c>
      <c r="B1312">
        <v>185</v>
      </c>
      <c r="C1312">
        <v>1264</v>
      </c>
      <c r="D1312">
        <v>1311</v>
      </c>
      <c r="E1312" t="s">
        <v>319</v>
      </c>
      <c r="F1312" t="s">
        <v>0</v>
      </c>
      <c r="G1312" t="s">
        <v>3026</v>
      </c>
      <c r="H1312">
        <v>3.6520000000000001</v>
      </c>
      <c r="I1312">
        <v>76.59</v>
      </c>
      <c r="J1312">
        <v>49</v>
      </c>
    </row>
    <row r="1313" spans="1:10" x14ac:dyDescent="0.35">
      <c r="A1313" t="s">
        <v>3706</v>
      </c>
      <c r="B1313">
        <v>421</v>
      </c>
      <c r="C1313">
        <v>1262</v>
      </c>
      <c r="D1313">
        <v>1312</v>
      </c>
      <c r="E1313" t="s">
        <v>311</v>
      </c>
      <c r="F1313" t="s">
        <v>0</v>
      </c>
      <c r="G1313" t="s">
        <v>1900</v>
      </c>
      <c r="I1313" t="s">
        <v>311</v>
      </c>
      <c r="J1313">
        <v>362</v>
      </c>
    </row>
    <row r="1314" spans="1:10" x14ac:dyDescent="0.35">
      <c r="A1314" t="s">
        <v>3707</v>
      </c>
      <c r="B1314">
        <v>210</v>
      </c>
      <c r="C1314">
        <v>1257</v>
      </c>
      <c r="D1314">
        <v>1313</v>
      </c>
      <c r="E1314" t="s">
        <v>328</v>
      </c>
      <c r="F1314" t="s">
        <v>0</v>
      </c>
      <c r="G1314" t="s">
        <v>3708</v>
      </c>
      <c r="H1314">
        <v>3.01</v>
      </c>
      <c r="I1314">
        <v>63.64</v>
      </c>
      <c r="J1314">
        <v>69</v>
      </c>
    </row>
    <row r="1315" spans="1:10" x14ac:dyDescent="0.35">
      <c r="A1315" t="s">
        <v>3709</v>
      </c>
      <c r="B1315">
        <v>156</v>
      </c>
      <c r="C1315">
        <v>1256</v>
      </c>
      <c r="D1315">
        <v>1314</v>
      </c>
      <c r="E1315" t="s">
        <v>328</v>
      </c>
      <c r="F1315" t="s">
        <v>0</v>
      </c>
      <c r="G1315" t="s">
        <v>3710</v>
      </c>
      <c r="H1315">
        <v>5.2140000000000004</v>
      </c>
      <c r="I1315">
        <v>70.17</v>
      </c>
      <c r="J1315">
        <v>30</v>
      </c>
    </row>
    <row r="1316" spans="1:10" x14ac:dyDescent="0.35">
      <c r="A1316" t="s">
        <v>3711</v>
      </c>
      <c r="B1316">
        <v>77</v>
      </c>
      <c r="C1316">
        <v>1255</v>
      </c>
      <c r="D1316">
        <v>1315</v>
      </c>
      <c r="E1316" t="s">
        <v>319</v>
      </c>
      <c r="F1316" t="s">
        <v>0</v>
      </c>
      <c r="G1316" t="s">
        <v>1819</v>
      </c>
      <c r="H1316">
        <v>11.19</v>
      </c>
      <c r="I1316">
        <v>91.88</v>
      </c>
      <c r="J1316">
        <v>18</v>
      </c>
    </row>
    <row r="1317" spans="1:10" x14ac:dyDescent="0.35">
      <c r="A1317" t="s">
        <v>3712</v>
      </c>
      <c r="B1317">
        <v>350</v>
      </c>
      <c r="C1317">
        <v>1255</v>
      </c>
      <c r="D1317">
        <v>1315</v>
      </c>
      <c r="E1317" t="s">
        <v>328</v>
      </c>
      <c r="F1317" t="s">
        <v>0</v>
      </c>
      <c r="G1317" t="s">
        <v>2550</v>
      </c>
      <c r="H1317">
        <v>1.7430000000000001</v>
      </c>
      <c r="I1317">
        <v>51.47</v>
      </c>
      <c r="J1317">
        <v>71</v>
      </c>
    </row>
    <row r="1318" spans="1:10" x14ac:dyDescent="0.35">
      <c r="A1318" t="s">
        <v>3713</v>
      </c>
      <c r="B1318">
        <v>533</v>
      </c>
      <c r="C1318">
        <v>1252</v>
      </c>
      <c r="D1318">
        <v>1317</v>
      </c>
      <c r="E1318" t="s">
        <v>311</v>
      </c>
      <c r="F1318" t="s">
        <v>0</v>
      </c>
      <c r="G1318" t="s">
        <v>2119</v>
      </c>
      <c r="I1318" t="s">
        <v>311</v>
      </c>
      <c r="J1318">
        <v>529</v>
      </c>
    </row>
    <row r="1319" spans="1:10" x14ac:dyDescent="0.35">
      <c r="A1319" t="s">
        <v>3714</v>
      </c>
      <c r="B1319">
        <v>182</v>
      </c>
      <c r="C1319">
        <v>1244</v>
      </c>
      <c r="D1319">
        <v>1318</v>
      </c>
      <c r="E1319" t="s">
        <v>328</v>
      </c>
      <c r="F1319" t="s">
        <v>0</v>
      </c>
      <c r="G1319" t="s">
        <v>3715</v>
      </c>
      <c r="H1319">
        <v>3.379</v>
      </c>
      <c r="I1319">
        <v>56.97</v>
      </c>
      <c r="J1319">
        <v>47</v>
      </c>
    </row>
    <row r="1320" spans="1:10" x14ac:dyDescent="0.35">
      <c r="A1320" t="s">
        <v>3716</v>
      </c>
      <c r="B1320">
        <v>130</v>
      </c>
      <c r="C1320">
        <v>1243</v>
      </c>
      <c r="D1320">
        <v>1319</v>
      </c>
      <c r="E1320" t="s">
        <v>328</v>
      </c>
      <c r="F1320" t="s">
        <v>0</v>
      </c>
      <c r="G1320" t="s">
        <v>2959</v>
      </c>
      <c r="H1320">
        <v>4.9669999999999996</v>
      </c>
      <c r="I1320">
        <v>65.38</v>
      </c>
      <c r="J1320">
        <v>34</v>
      </c>
    </row>
    <row r="1321" spans="1:10" x14ac:dyDescent="0.35">
      <c r="A1321" t="s">
        <v>3717</v>
      </c>
      <c r="B1321">
        <v>152</v>
      </c>
      <c r="C1321">
        <v>1243</v>
      </c>
      <c r="D1321">
        <v>1319</v>
      </c>
      <c r="E1321" t="s">
        <v>328</v>
      </c>
      <c r="F1321" t="s">
        <v>0</v>
      </c>
      <c r="G1321" t="s">
        <v>3718</v>
      </c>
      <c r="H1321">
        <v>4.0640000000000001</v>
      </c>
      <c r="I1321">
        <v>55.19</v>
      </c>
      <c r="J1321">
        <v>57</v>
      </c>
    </row>
    <row r="1322" spans="1:10" x14ac:dyDescent="0.35">
      <c r="A1322" t="s">
        <v>3719</v>
      </c>
      <c r="B1322">
        <v>189</v>
      </c>
      <c r="C1322">
        <v>1242</v>
      </c>
      <c r="D1322">
        <v>1321</v>
      </c>
      <c r="E1322" t="s">
        <v>319</v>
      </c>
      <c r="F1322" t="s">
        <v>0</v>
      </c>
      <c r="G1322" t="s">
        <v>2167</v>
      </c>
      <c r="H1322">
        <v>3.5369999999999999</v>
      </c>
      <c r="I1322">
        <v>75.59</v>
      </c>
      <c r="J1322">
        <v>9</v>
      </c>
    </row>
    <row r="1323" spans="1:10" x14ac:dyDescent="0.35">
      <c r="A1323" t="s">
        <v>3720</v>
      </c>
      <c r="B1323">
        <v>76</v>
      </c>
      <c r="C1323">
        <v>1239</v>
      </c>
      <c r="D1323">
        <v>1322</v>
      </c>
      <c r="E1323" t="s">
        <v>319</v>
      </c>
      <c r="F1323" t="s">
        <v>0</v>
      </c>
      <c r="G1323" t="s">
        <v>3721</v>
      </c>
      <c r="H1323">
        <v>8.7569999999999997</v>
      </c>
      <c r="I1323">
        <v>94.11</v>
      </c>
      <c r="J1323">
        <v>19</v>
      </c>
    </row>
    <row r="1324" spans="1:10" x14ac:dyDescent="0.35">
      <c r="A1324" t="s">
        <v>3722</v>
      </c>
      <c r="B1324">
        <v>45</v>
      </c>
      <c r="C1324">
        <v>1238</v>
      </c>
      <c r="D1324">
        <v>1323</v>
      </c>
      <c r="E1324" t="s">
        <v>319</v>
      </c>
      <c r="F1324" t="s">
        <v>0</v>
      </c>
      <c r="G1324" t="s">
        <v>3339</v>
      </c>
      <c r="H1324">
        <v>14.555999999999999</v>
      </c>
      <c r="I1324">
        <v>96.46</v>
      </c>
      <c r="J1324">
        <v>16</v>
      </c>
    </row>
    <row r="1325" spans="1:10" x14ac:dyDescent="0.35">
      <c r="A1325" t="s">
        <v>3723</v>
      </c>
      <c r="B1325">
        <v>203</v>
      </c>
      <c r="C1325">
        <v>1229</v>
      </c>
      <c r="D1325">
        <v>1324</v>
      </c>
      <c r="E1325" t="s">
        <v>312</v>
      </c>
      <c r="F1325" t="s">
        <v>0</v>
      </c>
      <c r="G1325" t="s">
        <v>3724</v>
      </c>
      <c r="H1325">
        <v>2.91</v>
      </c>
      <c r="I1325">
        <v>32.76</v>
      </c>
      <c r="J1325">
        <v>57</v>
      </c>
    </row>
    <row r="1326" spans="1:10" x14ac:dyDescent="0.35">
      <c r="A1326" t="s">
        <v>3725</v>
      </c>
      <c r="B1326">
        <v>189</v>
      </c>
      <c r="C1326">
        <v>1227</v>
      </c>
      <c r="D1326">
        <v>1325</v>
      </c>
      <c r="E1326" t="s">
        <v>312</v>
      </c>
      <c r="F1326" t="s">
        <v>0</v>
      </c>
      <c r="G1326" t="s">
        <v>2855</v>
      </c>
      <c r="H1326">
        <v>3.097</v>
      </c>
      <c r="I1326">
        <v>30.37</v>
      </c>
      <c r="J1326">
        <v>21</v>
      </c>
    </row>
    <row r="1327" spans="1:10" x14ac:dyDescent="0.35">
      <c r="A1327" t="s">
        <v>3726</v>
      </c>
      <c r="B1327">
        <v>234</v>
      </c>
      <c r="C1327">
        <v>1225</v>
      </c>
      <c r="D1327">
        <v>1326</v>
      </c>
      <c r="E1327" t="s">
        <v>311</v>
      </c>
      <c r="F1327" t="s">
        <v>0</v>
      </c>
      <c r="G1327" t="s">
        <v>3262</v>
      </c>
      <c r="I1327" t="s">
        <v>311</v>
      </c>
      <c r="J1327">
        <v>47</v>
      </c>
    </row>
    <row r="1328" spans="1:10" x14ac:dyDescent="0.35">
      <c r="A1328" t="s">
        <v>3727</v>
      </c>
      <c r="B1328">
        <v>181</v>
      </c>
      <c r="C1328">
        <v>1224</v>
      </c>
      <c r="D1328">
        <v>1327</v>
      </c>
      <c r="E1328" t="s">
        <v>319</v>
      </c>
      <c r="F1328" t="s">
        <v>0</v>
      </c>
      <c r="G1328" t="s">
        <v>3554</v>
      </c>
      <c r="H1328">
        <v>3.6520000000000001</v>
      </c>
      <c r="I1328">
        <v>76.819999999999993</v>
      </c>
      <c r="J1328">
        <v>74</v>
      </c>
    </row>
    <row r="1329" spans="1:10" x14ac:dyDescent="0.35">
      <c r="A1329" t="s">
        <v>3728</v>
      </c>
      <c r="B1329">
        <v>394</v>
      </c>
      <c r="C1329">
        <v>1222</v>
      </c>
      <c r="D1329">
        <v>1328</v>
      </c>
      <c r="E1329" t="s">
        <v>312</v>
      </c>
      <c r="F1329" t="s">
        <v>0</v>
      </c>
      <c r="G1329" t="s">
        <v>2119</v>
      </c>
      <c r="H1329">
        <v>1.8049999999999999</v>
      </c>
      <c r="I1329">
        <v>30.81</v>
      </c>
      <c r="J1329">
        <v>52</v>
      </c>
    </row>
    <row r="1330" spans="1:10" x14ac:dyDescent="0.35">
      <c r="A1330" t="s">
        <v>3729</v>
      </c>
      <c r="B1330">
        <v>239</v>
      </c>
      <c r="C1330">
        <v>1221</v>
      </c>
      <c r="D1330">
        <v>1329</v>
      </c>
      <c r="E1330" t="s">
        <v>334</v>
      </c>
      <c r="F1330" t="s">
        <v>0</v>
      </c>
      <c r="G1330" t="s">
        <v>3730</v>
      </c>
      <c r="H1330">
        <v>2.2869999999999999</v>
      </c>
      <c r="I1330">
        <v>16.5</v>
      </c>
      <c r="J1330">
        <v>98</v>
      </c>
    </row>
    <row r="1331" spans="1:10" x14ac:dyDescent="0.35">
      <c r="A1331" t="s">
        <v>3731</v>
      </c>
      <c r="B1331">
        <v>256</v>
      </c>
      <c r="C1331">
        <v>1221</v>
      </c>
      <c r="D1331">
        <v>1329</v>
      </c>
      <c r="E1331" t="s">
        <v>311</v>
      </c>
      <c r="F1331" t="s">
        <v>0</v>
      </c>
      <c r="G1331" t="s">
        <v>3732</v>
      </c>
      <c r="I1331" t="s">
        <v>311</v>
      </c>
      <c r="J1331">
        <v>134</v>
      </c>
    </row>
    <row r="1332" spans="1:10" x14ac:dyDescent="0.35">
      <c r="A1332" t="s">
        <v>3733</v>
      </c>
      <c r="B1332">
        <v>192</v>
      </c>
      <c r="C1332">
        <v>1216</v>
      </c>
      <c r="D1332">
        <v>1331</v>
      </c>
      <c r="E1332" t="s">
        <v>312</v>
      </c>
      <c r="F1332" t="s">
        <v>0</v>
      </c>
      <c r="G1332" t="s">
        <v>3734</v>
      </c>
      <c r="H1332">
        <v>3.2469999999999999</v>
      </c>
      <c r="I1332">
        <v>39.130000000000003</v>
      </c>
      <c r="J1332">
        <v>45</v>
      </c>
    </row>
    <row r="1333" spans="1:10" x14ac:dyDescent="0.35">
      <c r="A1333" t="s">
        <v>3735</v>
      </c>
      <c r="B1333">
        <v>282</v>
      </c>
      <c r="C1333">
        <v>1214</v>
      </c>
      <c r="D1333">
        <v>1332</v>
      </c>
      <c r="E1333" t="s">
        <v>312</v>
      </c>
      <c r="F1333" t="s">
        <v>0</v>
      </c>
      <c r="G1333" t="s">
        <v>3068</v>
      </c>
      <c r="H1333">
        <v>2.1320000000000001</v>
      </c>
      <c r="I1333">
        <v>39.74</v>
      </c>
      <c r="J1333">
        <v>51</v>
      </c>
    </row>
    <row r="1334" spans="1:10" x14ac:dyDescent="0.35">
      <c r="A1334" t="s">
        <v>3736</v>
      </c>
      <c r="B1334">
        <v>517</v>
      </c>
      <c r="C1334">
        <v>1212</v>
      </c>
      <c r="D1334">
        <v>1333</v>
      </c>
      <c r="E1334" t="s">
        <v>334</v>
      </c>
      <c r="F1334" t="s">
        <v>0</v>
      </c>
      <c r="G1334" t="s">
        <v>3196</v>
      </c>
      <c r="H1334">
        <v>1.345</v>
      </c>
      <c r="I1334">
        <v>17.32</v>
      </c>
      <c r="J1334">
        <v>55</v>
      </c>
    </row>
    <row r="1335" spans="1:10" x14ac:dyDescent="0.35">
      <c r="A1335" t="s">
        <v>3737</v>
      </c>
      <c r="B1335">
        <v>281</v>
      </c>
      <c r="C1335">
        <v>1209</v>
      </c>
      <c r="D1335">
        <v>1334</v>
      </c>
      <c r="E1335" t="s">
        <v>312</v>
      </c>
      <c r="F1335" t="s">
        <v>0</v>
      </c>
      <c r="G1335" t="s">
        <v>3068</v>
      </c>
      <c r="H1335">
        <v>2.1059999999999999</v>
      </c>
      <c r="I1335">
        <v>37.18</v>
      </c>
      <c r="J1335">
        <v>50</v>
      </c>
    </row>
    <row r="1336" spans="1:10" x14ac:dyDescent="0.35">
      <c r="A1336" t="s">
        <v>3738</v>
      </c>
      <c r="B1336">
        <v>122</v>
      </c>
      <c r="C1336">
        <v>1207</v>
      </c>
      <c r="D1336">
        <v>1335</v>
      </c>
      <c r="E1336" t="s">
        <v>328</v>
      </c>
      <c r="F1336" t="s">
        <v>0</v>
      </c>
      <c r="G1336" t="s">
        <v>2809</v>
      </c>
      <c r="H1336">
        <v>4.7539999999999996</v>
      </c>
      <c r="I1336">
        <v>70.28</v>
      </c>
      <c r="J1336">
        <v>122</v>
      </c>
    </row>
    <row r="1337" spans="1:10" x14ac:dyDescent="0.35">
      <c r="A1337" t="s">
        <v>3739</v>
      </c>
      <c r="B1337">
        <v>194</v>
      </c>
      <c r="C1337">
        <v>1207</v>
      </c>
      <c r="D1337">
        <v>1335</v>
      </c>
      <c r="E1337" t="s">
        <v>328</v>
      </c>
      <c r="F1337" t="s">
        <v>0</v>
      </c>
      <c r="G1337" t="s">
        <v>2277</v>
      </c>
      <c r="H1337">
        <v>3.3109999999999999</v>
      </c>
      <c r="I1337">
        <v>53.16</v>
      </c>
      <c r="J1337">
        <v>34</v>
      </c>
    </row>
    <row r="1338" spans="1:10" x14ac:dyDescent="0.35">
      <c r="A1338" t="s">
        <v>3740</v>
      </c>
      <c r="B1338">
        <v>267</v>
      </c>
      <c r="C1338">
        <v>1203</v>
      </c>
      <c r="D1338">
        <v>1337</v>
      </c>
      <c r="E1338" t="s">
        <v>312</v>
      </c>
      <c r="F1338" t="s">
        <v>0</v>
      </c>
      <c r="G1338" t="s">
        <v>3741</v>
      </c>
      <c r="H1338">
        <v>1.984</v>
      </c>
      <c r="I1338">
        <v>19.39</v>
      </c>
      <c r="J1338">
        <v>243</v>
      </c>
    </row>
    <row r="1339" spans="1:10" x14ac:dyDescent="0.35">
      <c r="A1339" t="s">
        <v>3742</v>
      </c>
      <c r="B1339">
        <v>340</v>
      </c>
      <c r="C1339">
        <v>1199</v>
      </c>
      <c r="D1339">
        <v>1338</v>
      </c>
      <c r="E1339" t="s">
        <v>334</v>
      </c>
      <c r="F1339" t="s">
        <v>0</v>
      </c>
      <c r="G1339" t="s">
        <v>2073</v>
      </c>
      <c r="H1339">
        <v>2.1560000000000001</v>
      </c>
      <c r="I1339">
        <v>20.59</v>
      </c>
      <c r="J1339">
        <v>121</v>
      </c>
    </row>
    <row r="1340" spans="1:10" x14ac:dyDescent="0.35">
      <c r="A1340" t="s">
        <v>3743</v>
      </c>
      <c r="B1340">
        <v>122</v>
      </c>
      <c r="C1340">
        <v>1199</v>
      </c>
      <c r="D1340">
        <v>1338</v>
      </c>
      <c r="E1340" t="s">
        <v>319</v>
      </c>
      <c r="F1340" t="s">
        <v>0</v>
      </c>
      <c r="G1340" t="s">
        <v>3744</v>
      </c>
      <c r="H1340">
        <v>5.327</v>
      </c>
      <c r="I1340">
        <v>90.97</v>
      </c>
      <c r="J1340">
        <v>60</v>
      </c>
    </row>
    <row r="1341" spans="1:10" x14ac:dyDescent="0.35">
      <c r="A1341" t="s">
        <v>3745</v>
      </c>
      <c r="B1341">
        <v>165</v>
      </c>
      <c r="C1341">
        <v>1193</v>
      </c>
      <c r="D1341">
        <v>1340</v>
      </c>
      <c r="E1341" t="s">
        <v>319</v>
      </c>
      <c r="F1341" t="s">
        <v>0</v>
      </c>
      <c r="G1341" t="s">
        <v>2867</v>
      </c>
      <c r="H1341">
        <v>3.8039999999999998</v>
      </c>
      <c r="I1341">
        <v>74.44</v>
      </c>
      <c r="J1341">
        <v>104</v>
      </c>
    </row>
    <row r="1342" spans="1:10" x14ac:dyDescent="0.35">
      <c r="A1342" t="s">
        <v>3746</v>
      </c>
      <c r="B1342">
        <v>152</v>
      </c>
      <c r="C1342">
        <v>1188</v>
      </c>
      <c r="D1342">
        <v>1341</v>
      </c>
      <c r="E1342" t="s">
        <v>319</v>
      </c>
      <c r="F1342" t="s">
        <v>0</v>
      </c>
      <c r="G1342" t="s">
        <v>2772</v>
      </c>
      <c r="H1342">
        <v>4.2169999999999996</v>
      </c>
      <c r="I1342">
        <v>78.099999999999994</v>
      </c>
      <c r="J1342">
        <v>77</v>
      </c>
    </row>
    <row r="1343" spans="1:10" x14ac:dyDescent="0.35">
      <c r="A1343" t="s">
        <v>3747</v>
      </c>
      <c r="B1343">
        <v>227</v>
      </c>
      <c r="C1343">
        <v>1188</v>
      </c>
      <c r="D1343">
        <v>1341</v>
      </c>
      <c r="E1343" t="s">
        <v>328</v>
      </c>
      <c r="F1343" t="s">
        <v>0</v>
      </c>
      <c r="G1343" t="s">
        <v>2109</v>
      </c>
      <c r="H1343">
        <v>2.7480000000000002</v>
      </c>
      <c r="I1343">
        <v>51.15</v>
      </c>
      <c r="J1343">
        <v>56</v>
      </c>
    </row>
    <row r="1344" spans="1:10" x14ac:dyDescent="0.35">
      <c r="A1344" t="s">
        <v>3748</v>
      </c>
      <c r="B1344">
        <v>102</v>
      </c>
      <c r="C1344">
        <v>1188</v>
      </c>
      <c r="D1344">
        <v>1341</v>
      </c>
      <c r="E1344" t="s">
        <v>328</v>
      </c>
      <c r="F1344" t="s">
        <v>0</v>
      </c>
      <c r="G1344" t="s">
        <v>1767</v>
      </c>
      <c r="H1344">
        <v>5.3239999999999998</v>
      </c>
      <c r="I1344">
        <v>61.17</v>
      </c>
      <c r="J1344">
        <v>102</v>
      </c>
    </row>
    <row r="1345" spans="1:10" x14ac:dyDescent="0.35">
      <c r="A1345" t="s">
        <v>3749</v>
      </c>
      <c r="B1345">
        <v>285</v>
      </c>
      <c r="C1345">
        <v>1187</v>
      </c>
      <c r="D1345">
        <v>1344</v>
      </c>
      <c r="E1345" t="s">
        <v>312</v>
      </c>
      <c r="F1345" t="s">
        <v>0</v>
      </c>
      <c r="G1345" t="s">
        <v>2539</v>
      </c>
      <c r="H1345">
        <v>2.1339999999999999</v>
      </c>
      <c r="I1345">
        <v>34.42</v>
      </c>
      <c r="J1345">
        <v>35</v>
      </c>
    </row>
    <row r="1346" spans="1:10" x14ac:dyDescent="0.35">
      <c r="A1346" t="s">
        <v>3750</v>
      </c>
      <c r="B1346">
        <v>253</v>
      </c>
      <c r="C1346">
        <v>1186</v>
      </c>
      <c r="D1346">
        <v>1345</v>
      </c>
      <c r="E1346" t="s">
        <v>312</v>
      </c>
      <c r="F1346" t="s">
        <v>0</v>
      </c>
      <c r="G1346" t="s">
        <v>3751</v>
      </c>
      <c r="H1346">
        <v>2.3820000000000001</v>
      </c>
      <c r="I1346">
        <v>35.49</v>
      </c>
      <c r="J1346">
        <v>24</v>
      </c>
    </row>
    <row r="1347" spans="1:10" x14ac:dyDescent="0.35">
      <c r="A1347" t="s">
        <v>3752</v>
      </c>
      <c r="B1347">
        <v>172</v>
      </c>
      <c r="C1347">
        <v>1176</v>
      </c>
      <c r="D1347">
        <v>1346</v>
      </c>
      <c r="E1347" t="s">
        <v>312</v>
      </c>
      <c r="F1347" t="s">
        <v>0</v>
      </c>
      <c r="G1347" t="s">
        <v>2107</v>
      </c>
      <c r="H1347">
        <v>3.306</v>
      </c>
      <c r="I1347">
        <v>39.92</v>
      </c>
      <c r="J1347">
        <v>27</v>
      </c>
    </row>
    <row r="1348" spans="1:10" x14ac:dyDescent="0.35">
      <c r="A1348" t="s">
        <v>3753</v>
      </c>
      <c r="B1348">
        <v>77</v>
      </c>
      <c r="C1348">
        <v>1176</v>
      </c>
      <c r="D1348">
        <v>1346</v>
      </c>
      <c r="E1348" t="s">
        <v>319</v>
      </c>
      <c r="F1348" t="s">
        <v>0</v>
      </c>
      <c r="G1348" t="s">
        <v>3754</v>
      </c>
      <c r="H1348">
        <v>8.3729999999999993</v>
      </c>
      <c r="I1348">
        <v>87.89</v>
      </c>
      <c r="J1348">
        <v>17</v>
      </c>
    </row>
    <row r="1349" spans="1:10" x14ac:dyDescent="0.35">
      <c r="A1349" t="s">
        <v>3755</v>
      </c>
      <c r="B1349">
        <v>171</v>
      </c>
      <c r="C1349">
        <v>1171</v>
      </c>
      <c r="D1349">
        <v>1348</v>
      </c>
      <c r="E1349" t="s">
        <v>319</v>
      </c>
      <c r="F1349" t="s">
        <v>0</v>
      </c>
      <c r="G1349" t="s">
        <v>3756</v>
      </c>
      <c r="H1349">
        <v>9.8330000000000002</v>
      </c>
      <c r="I1349">
        <v>94.48</v>
      </c>
      <c r="J1349">
        <v>55</v>
      </c>
    </row>
    <row r="1350" spans="1:10" x14ac:dyDescent="0.35">
      <c r="A1350" t="s">
        <v>3757</v>
      </c>
      <c r="B1350">
        <v>277</v>
      </c>
      <c r="C1350">
        <v>1170</v>
      </c>
      <c r="D1350">
        <v>1349</v>
      </c>
      <c r="E1350" t="s">
        <v>312</v>
      </c>
      <c r="F1350" t="s">
        <v>0</v>
      </c>
      <c r="G1350" t="s">
        <v>3288</v>
      </c>
      <c r="H1350">
        <v>2.2719999999999998</v>
      </c>
      <c r="I1350">
        <v>29.62</v>
      </c>
      <c r="J1350">
        <v>21</v>
      </c>
    </row>
    <row r="1351" spans="1:10" x14ac:dyDescent="0.35">
      <c r="A1351" t="s">
        <v>3758</v>
      </c>
      <c r="B1351">
        <v>122</v>
      </c>
      <c r="C1351">
        <v>1162</v>
      </c>
      <c r="D1351">
        <v>1350</v>
      </c>
      <c r="E1351" t="s">
        <v>328</v>
      </c>
      <c r="F1351" t="s">
        <v>0</v>
      </c>
      <c r="G1351" t="s">
        <v>2063</v>
      </c>
      <c r="H1351">
        <v>4.7480000000000002</v>
      </c>
      <c r="I1351">
        <v>64.040000000000006</v>
      </c>
      <c r="J1351">
        <v>27</v>
      </c>
    </row>
    <row r="1352" spans="1:10" x14ac:dyDescent="0.35">
      <c r="A1352" t="s">
        <v>3759</v>
      </c>
      <c r="B1352">
        <v>209</v>
      </c>
      <c r="C1352">
        <v>1162</v>
      </c>
      <c r="D1352">
        <v>1350</v>
      </c>
      <c r="E1352" t="s">
        <v>328</v>
      </c>
      <c r="F1352" t="s">
        <v>0</v>
      </c>
      <c r="G1352" t="s">
        <v>3760</v>
      </c>
      <c r="H1352">
        <v>2.617</v>
      </c>
      <c r="I1352">
        <v>61.82</v>
      </c>
      <c r="J1352">
        <v>75</v>
      </c>
    </row>
    <row r="1353" spans="1:10" x14ac:dyDescent="0.35">
      <c r="A1353" t="s">
        <v>3761</v>
      </c>
      <c r="B1353">
        <v>182</v>
      </c>
      <c r="C1353">
        <v>1162</v>
      </c>
      <c r="D1353">
        <v>1350</v>
      </c>
      <c r="E1353" t="s">
        <v>328</v>
      </c>
      <c r="F1353" t="s">
        <v>0</v>
      </c>
      <c r="G1353" t="s">
        <v>3762</v>
      </c>
      <c r="H1353">
        <v>3.6280000000000001</v>
      </c>
      <c r="I1353">
        <v>47.36</v>
      </c>
      <c r="J1353">
        <v>33</v>
      </c>
    </row>
    <row r="1354" spans="1:10" x14ac:dyDescent="0.35">
      <c r="A1354" t="s">
        <v>3763</v>
      </c>
      <c r="B1354">
        <v>247</v>
      </c>
      <c r="C1354">
        <v>1159</v>
      </c>
      <c r="D1354">
        <v>1353</v>
      </c>
      <c r="E1354" t="s">
        <v>311</v>
      </c>
      <c r="F1354" t="s">
        <v>2692</v>
      </c>
      <c r="G1354" t="s">
        <v>311</v>
      </c>
      <c r="H1354" t="s">
        <v>311</v>
      </c>
      <c r="I1354" t="s">
        <v>311</v>
      </c>
      <c r="J1354">
        <v>247</v>
      </c>
    </row>
    <row r="1355" spans="1:10" x14ac:dyDescent="0.35">
      <c r="A1355" t="s">
        <v>3764</v>
      </c>
      <c r="B1355">
        <v>166</v>
      </c>
      <c r="C1355">
        <v>1158</v>
      </c>
      <c r="D1355">
        <v>1354</v>
      </c>
      <c r="E1355" t="s">
        <v>328</v>
      </c>
      <c r="F1355" t="s">
        <v>0</v>
      </c>
      <c r="G1355" t="s">
        <v>3765</v>
      </c>
      <c r="H1355">
        <v>4.3540000000000001</v>
      </c>
      <c r="I1355">
        <v>61.67</v>
      </c>
      <c r="J1355">
        <v>65</v>
      </c>
    </row>
    <row r="1356" spans="1:10" x14ac:dyDescent="0.35">
      <c r="A1356" t="s">
        <v>3766</v>
      </c>
      <c r="B1356">
        <v>177</v>
      </c>
      <c r="C1356">
        <v>1153</v>
      </c>
      <c r="D1356">
        <v>1355</v>
      </c>
      <c r="E1356" t="s">
        <v>312</v>
      </c>
      <c r="F1356" t="s">
        <v>0</v>
      </c>
      <c r="G1356" t="s">
        <v>1807</v>
      </c>
      <c r="H1356">
        <v>3.18</v>
      </c>
      <c r="I1356">
        <v>48.48</v>
      </c>
      <c r="J1356">
        <v>68</v>
      </c>
    </row>
    <row r="1357" spans="1:10" x14ac:dyDescent="0.35">
      <c r="A1357" t="s">
        <v>3767</v>
      </c>
      <c r="B1357">
        <v>208</v>
      </c>
      <c r="C1357">
        <v>1152</v>
      </c>
      <c r="D1357">
        <v>1356</v>
      </c>
      <c r="E1357" t="s">
        <v>311</v>
      </c>
      <c r="F1357" t="s">
        <v>0</v>
      </c>
      <c r="G1357" t="s">
        <v>2448</v>
      </c>
      <c r="I1357" t="s">
        <v>311</v>
      </c>
      <c r="J1357">
        <v>171</v>
      </c>
    </row>
    <row r="1358" spans="1:10" x14ac:dyDescent="0.35">
      <c r="A1358" t="s">
        <v>3768</v>
      </c>
      <c r="B1358">
        <v>134</v>
      </c>
      <c r="C1358">
        <v>1152</v>
      </c>
      <c r="D1358">
        <v>1356</v>
      </c>
      <c r="E1358" t="s">
        <v>319</v>
      </c>
      <c r="F1358" t="s">
        <v>0</v>
      </c>
      <c r="G1358" t="s">
        <v>3769</v>
      </c>
      <c r="H1358">
        <v>5.5259999999999998</v>
      </c>
      <c r="I1358">
        <v>82.12</v>
      </c>
      <c r="J1358">
        <v>48</v>
      </c>
    </row>
    <row r="1359" spans="1:10" x14ac:dyDescent="0.35">
      <c r="A1359" t="s">
        <v>3770</v>
      </c>
      <c r="B1359">
        <v>418</v>
      </c>
      <c r="C1359">
        <v>1151</v>
      </c>
      <c r="D1359">
        <v>1358</v>
      </c>
      <c r="E1359" t="s">
        <v>312</v>
      </c>
      <c r="F1359" t="s">
        <v>0</v>
      </c>
      <c r="G1359" t="s">
        <v>1759</v>
      </c>
      <c r="H1359">
        <v>2.41</v>
      </c>
      <c r="I1359">
        <v>29.72</v>
      </c>
      <c r="J1359">
        <v>39</v>
      </c>
    </row>
    <row r="1360" spans="1:10" x14ac:dyDescent="0.35">
      <c r="A1360" t="s">
        <v>3771</v>
      </c>
      <c r="B1360">
        <v>412</v>
      </c>
      <c r="C1360">
        <v>1148</v>
      </c>
      <c r="D1360">
        <v>1359</v>
      </c>
      <c r="E1360" t="s">
        <v>334</v>
      </c>
      <c r="F1360" t="s">
        <v>0</v>
      </c>
      <c r="G1360" t="s">
        <v>1759</v>
      </c>
      <c r="H1360">
        <v>1.38</v>
      </c>
      <c r="I1360">
        <v>5.94</v>
      </c>
      <c r="J1360">
        <v>62</v>
      </c>
    </row>
    <row r="1361" spans="1:10" x14ac:dyDescent="0.35">
      <c r="A1361" t="s">
        <v>3772</v>
      </c>
      <c r="B1361">
        <v>228</v>
      </c>
      <c r="C1361">
        <v>1147</v>
      </c>
      <c r="D1361">
        <v>1360</v>
      </c>
      <c r="E1361" t="s">
        <v>328</v>
      </c>
      <c r="F1361" t="s">
        <v>0</v>
      </c>
      <c r="G1361" t="s">
        <v>3773</v>
      </c>
      <c r="H1361">
        <v>2.5880000000000001</v>
      </c>
      <c r="I1361">
        <v>56.33</v>
      </c>
      <c r="J1361">
        <v>80</v>
      </c>
    </row>
    <row r="1362" spans="1:10" x14ac:dyDescent="0.35">
      <c r="A1362" t="s">
        <v>3774</v>
      </c>
      <c r="B1362">
        <v>180</v>
      </c>
      <c r="C1362">
        <v>1147</v>
      </c>
      <c r="D1362">
        <v>1360</v>
      </c>
      <c r="E1362" t="s">
        <v>328</v>
      </c>
      <c r="F1362" t="s">
        <v>0</v>
      </c>
      <c r="G1362" t="s">
        <v>2194</v>
      </c>
      <c r="H1362">
        <v>3.58</v>
      </c>
      <c r="I1362">
        <v>71.92</v>
      </c>
      <c r="J1362">
        <v>22</v>
      </c>
    </row>
    <row r="1363" spans="1:10" x14ac:dyDescent="0.35">
      <c r="A1363" t="s">
        <v>3775</v>
      </c>
      <c r="B1363">
        <v>170</v>
      </c>
      <c r="C1363">
        <v>1147</v>
      </c>
      <c r="D1363">
        <v>1360</v>
      </c>
      <c r="E1363" t="s">
        <v>319</v>
      </c>
      <c r="F1363" t="s">
        <v>0</v>
      </c>
      <c r="G1363" t="s">
        <v>3704</v>
      </c>
      <c r="H1363">
        <v>5.3929999999999998</v>
      </c>
      <c r="I1363">
        <v>96.32</v>
      </c>
      <c r="J1363">
        <v>148</v>
      </c>
    </row>
    <row r="1364" spans="1:10" x14ac:dyDescent="0.35">
      <c r="A1364" t="s">
        <v>3776</v>
      </c>
      <c r="B1364">
        <v>219</v>
      </c>
      <c r="C1364">
        <v>1146</v>
      </c>
      <c r="D1364">
        <v>1363</v>
      </c>
      <c r="E1364" t="s">
        <v>312</v>
      </c>
      <c r="F1364" t="s">
        <v>0</v>
      </c>
      <c r="G1364" t="s">
        <v>3308</v>
      </c>
      <c r="H1364">
        <v>2.3809999999999998</v>
      </c>
      <c r="I1364">
        <v>50</v>
      </c>
      <c r="J1364">
        <v>42</v>
      </c>
    </row>
    <row r="1365" spans="1:10" x14ac:dyDescent="0.35">
      <c r="A1365" t="s">
        <v>3777</v>
      </c>
      <c r="B1365">
        <v>165</v>
      </c>
      <c r="C1365">
        <v>1144</v>
      </c>
      <c r="D1365">
        <v>1364</v>
      </c>
      <c r="E1365" t="s">
        <v>312</v>
      </c>
      <c r="F1365" t="s">
        <v>0</v>
      </c>
      <c r="G1365" t="s">
        <v>3778</v>
      </c>
      <c r="H1365">
        <v>3.6509999999999998</v>
      </c>
      <c r="I1365">
        <v>35.64</v>
      </c>
      <c r="J1365">
        <v>165</v>
      </c>
    </row>
    <row r="1366" spans="1:10" x14ac:dyDescent="0.35">
      <c r="A1366" t="s">
        <v>3779</v>
      </c>
      <c r="B1366">
        <v>364</v>
      </c>
      <c r="C1366">
        <v>1143</v>
      </c>
      <c r="D1366">
        <v>1365</v>
      </c>
      <c r="E1366" t="s">
        <v>312</v>
      </c>
      <c r="F1366" t="s">
        <v>0</v>
      </c>
      <c r="G1366" t="s">
        <v>3780</v>
      </c>
      <c r="H1366">
        <v>3.2490000000000001</v>
      </c>
      <c r="I1366">
        <v>36.72</v>
      </c>
      <c r="J1366">
        <v>100</v>
      </c>
    </row>
    <row r="1367" spans="1:10" x14ac:dyDescent="0.35">
      <c r="A1367" t="s">
        <v>3781</v>
      </c>
      <c r="B1367">
        <v>168</v>
      </c>
      <c r="C1367">
        <v>1143</v>
      </c>
      <c r="D1367">
        <v>1365</v>
      </c>
      <c r="E1367" t="s">
        <v>319</v>
      </c>
      <c r="F1367" t="s">
        <v>0</v>
      </c>
      <c r="G1367" t="s">
        <v>2959</v>
      </c>
      <c r="H1367">
        <v>9.2159999999999993</v>
      </c>
      <c r="I1367">
        <v>88.46</v>
      </c>
      <c r="J1367">
        <v>168</v>
      </c>
    </row>
    <row r="1368" spans="1:10" x14ac:dyDescent="0.35">
      <c r="A1368" t="s">
        <v>3782</v>
      </c>
      <c r="B1368">
        <v>228</v>
      </c>
      <c r="C1368">
        <v>1142</v>
      </c>
      <c r="D1368">
        <v>1367</v>
      </c>
      <c r="E1368" t="s">
        <v>334</v>
      </c>
      <c r="F1368" t="s">
        <v>0</v>
      </c>
      <c r="G1368" t="s">
        <v>2063</v>
      </c>
      <c r="H1368">
        <v>2.774</v>
      </c>
      <c r="I1368">
        <v>20.89</v>
      </c>
      <c r="J1368">
        <v>65</v>
      </c>
    </row>
    <row r="1369" spans="1:10" x14ac:dyDescent="0.35">
      <c r="A1369" t="s">
        <v>3783</v>
      </c>
      <c r="B1369">
        <v>170</v>
      </c>
      <c r="C1369">
        <v>1133</v>
      </c>
      <c r="D1369">
        <v>1368</v>
      </c>
      <c r="E1369" t="s">
        <v>328</v>
      </c>
      <c r="F1369" t="s">
        <v>0</v>
      </c>
      <c r="G1369" t="s">
        <v>3784</v>
      </c>
      <c r="H1369">
        <v>3.28</v>
      </c>
      <c r="I1369">
        <v>58.33</v>
      </c>
      <c r="J1369">
        <v>48</v>
      </c>
    </row>
    <row r="1370" spans="1:10" x14ac:dyDescent="0.35">
      <c r="A1370" t="s">
        <v>3785</v>
      </c>
      <c r="B1370">
        <v>154</v>
      </c>
      <c r="C1370">
        <v>1129</v>
      </c>
      <c r="D1370">
        <v>1369</v>
      </c>
      <c r="E1370" t="s">
        <v>312</v>
      </c>
      <c r="F1370" t="s">
        <v>0</v>
      </c>
      <c r="G1370" t="s">
        <v>3786</v>
      </c>
      <c r="H1370">
        <v>3.282</v>
      </c>
      <c r="I1370">
        <v>41.62</v>
      </c>
      <c r="J1370">
        <v>38</v>
      </c>
    </row>
    <row r="1371" spans="1:10" x14ac:dyDescent="0.35">
      <c r="A1371" t="s">
        <v>3787</v>
      </c>
      <c r="B1371">
        <v>387</v>
      </c>
      <c r="C1371">
        <v>1129</v>
      </c>
      <c r="D1371">
        <v>1369</v>
      </c>
      <c r="E1371" t="s">
        <v>311</v>
      </c>
      <c r="F1371" t="s">
        <v>0</v>
      </c>
      <c r="G1371" t="s">
        <v>3788</v>
      </c>
      <c r="I1371" t="s">
        <v>311</v>
      </c>
      <c r="J1371">
        <v>25</v>
      </c>
    </row>
    <row r="1372" spans="1:10" x14ac:dyDescent="0.35">
      <c r="A1372" t="s">
        <v>3789</v>
      </c>
      <c r="B1372">
        <v>34</v>
      </c>
      <c r="C1372">
        <v>1128</v>
      </c>
      <c r="D1372">
        <v>1371</v>
      </c>
      <c r="E1372" t="s">
        <v>319</v>
      </c>
      <c r="F1372" t="s">
        <v>0</v>
      </c>
      <c r="G1372" t="s">
        <v>1742</v>
      </c>
      <c r="H1372">
        <v>17.175999999999998</v>
      </c>
      <c r="I1372">
        <v>92.33</v>
      </c>
      <c r="J1372">
        <v>5</v>
      </c>
    </row>
    <row r="1373" spans="1:10" x14ac:dyDescent="0.35">
      <c r="A1373" t="s">
        <v>3790</v>
      </c>
      <c r="B1373">
        <v>130</v>
      </c>
      <c r="C1373">
        <v>1119</v>
      </c>
      <c r="D1373">
        <v>1372</v>
      </c>
      <c r="E1373" t="s">
        <v>319</v>
      </c>
      <c r="F1373" t="s">
        <v>0</v>
      </c>
      <c r="G1373" t="s">
        <v>3791</v>
      </c>
      <c r="H1373">
        <v>4.5209999999999999</v>
      </c>
      <c r="I1373">
        <v>85.07</v>
      </c>
      <c r="J1373">
        <v>70</v>
      </c>
    </row>
    <row r="1374" spans="1:10" x14ac:dyDescent="0.35">
      <c r="A1374" t="s">
        <v>3792</v>
      </c>
      <c r="B1374">
        <v>136</v>
      </c>
      <c r="C1374">
        <v>1119</v>
      </c>
      <c r="D1374">
        <v>1372</v>
      </c>
      <c r="E1374" t="s">
        <v>328</v>
      </c>
      <c r="F1374" t="s">
        <v>0</v>
      </c>
      <c r="G1374" t="s">
        <v>2402</v>
      </c>
      <c r="H1374">
        <v>4.8019999999999996</v>
      </c>
      <c r="I1374">
        <v>73.16</v>
      </c>
      <c r="J1374">
        <v>23</v>
      </c>
    </row>
    <row r="1375" spans="1:10" x14ac:dyDescent="0.35">
      <c r="A1375" t="s">
        <v>3793</v>
      </c>
      <c r="B1375">
        <v>180</v>
      </c>
      <c r="C1375">
        <v>1114</v>
      </c>
      <c r="D1375">
        <v>1374</v>
      </c>
      <c r="E1375" t="s">
        <v>319</v>
      </c>
      <c r="F1375" t="s">
        <v>0</v>
      </c>
      <c r="G1375" t="s">
        <v>3794</v>
      </c>
      <c r="H1375">
        <v>8.4220000000000006</v>
      </c>
      <c r="I1375">
        <v>83.66</v>
      </c>
      <c r="J1375">
        <v>179</v>
      </c>
    </row>
    <row r="1376" spans="1:10" x14ac:dyDescent="0.35">
      <c r="A1376" t="s">
        <v>3795</v>
      </c>
      <c r="B1376">
        <v>256</v>
      </c>
      <c r="C1376">
        <v>1113</v>
      </c>
      <c r="D1376">
        <v>1375</v>
      </c>
      <c r="E1376" t="s">
        <v>312</v>
      </c>
      <c r="F1376" t="s">
        <v>0</v>
      </c>
      <c r="G1376" t="s">
        <v>3796</v>
      </c>
      <c r="H1376">
        <v>2.1339999999999999</v>
      </c>
      <c r="I1376">
        <v>39.51</v>
      </c>
      <c r="J1376">
        <v>39</v>
      </c>
    </row>
    <row r="1377" spans="1:10" x14ac:dyDescent="0.35">
      <c r="A1377" t="s">
        <v>3797</v>
      </c>
      <c r="B1377">
        <v>215</v>
      </c>
      <c r="C1377">
        <v>1112</v>
      </c>
      <c r="D1377">
        <v>1376</v>
      </c>
      <c r="E1377" t="s">
        <v>319</v>
      </c>
      <c r="F1377" t="s">
        <v>0</v>
      </c>
      <c r="G1377" t="s">
        <v>3798</v>
      </c>
      <c r="H1377">
        <v>2.6080000000000001</v>
      </c>
      <c r="I1377">
        <v>56.46</v>
      </c>
      <c r="J1377">
        <v>60</v>
      </c>
    </row>
    <row r="1378" spans="1:10" x14ac:dyDescent="0.35">
      <c r="A1378" t="s">
        <v>3799</v>
      </c>
      <c r="B1378">
        <v>167</v>
      </c>
      <c r="C1378">
        <v>1110</v>
      </c>
      <c r="D1378">
        <v>1377</v>
      </c>
      <c r="E1378" t="s">
        <v>328</v>
      </c>
      <c r="F1378" t="s">
        <v>0</v>
      </c>
      <c r="G1378" t="s">
        <v>3800</v>
      </c>
      <c r="H1378">
        <v>3.2930000000000001</v>
      </c>
      <c r="I1378">
        <v>57.22</v>
      </c>
      <c r="J1378">
        <v>99</v>
      </c>
    </row>
    <row r="1379" spans="1:10" x14ac:dyDescent="0.35">
      <c r="A1379" t="s">
        <v>3801</v>
      </c>
      <c r="B1379">
        <v>389</v>
      </c>
      <c r="C1379">
        <v>1109</v>
      </c>
      <c r="D1379">
        <v>1378</v>
      </c>
      <c r="E1379" t="s">
        <v>328</v>
      </c>
      <c r="F1379" t="s">
        <v>0</v>
      </c>
      <c r="G1379" t="s">
        <v>3802</v>
      </c>
      <c r="H1379">
        <v>1.38</v>
      </c>
      <c r="I1379">
        <v>56.47</v>
      </c>
      <c r="J1379">
        <v>263</v>
      </c>
    </row>
    <row r="1380" spans="1:10" x14ac:dyDescent="0.35">
      <c r="A1380" t="s">
        <v>3803</v>
      </c>
      <c r="B1380">
        <v>198</v>
      </c>
      <c r="C1380">
        <v>1107</v>
      </c>
      <c r="D1380">
        <v>1379</v>
      </c>
      <c r="E1380" t="s">
        <v>319</v>
      </c>
      <c r="F1380" t="s">
        <v>0</v>
      </c>
      <c r="G1380" t="s">
        <v>2734</v>
      </c>
      <c r="H1380">
        <v>4.2350000000000003</v>
      </c>
      <c r="I1380">
        <v>95.56</v>
      </c>
      <c r="J1380">
        <v>56</v>
      </c>
    </row>
    <row r="1381" spans="1:10" x14ac:dyDescent="0.35">
      <c r="A1381" t="s">
        <v>3804</v>
      </c>
      <c r="B1381">
        <v>149</v>
      </c>
      <c r="C1381">
        <v>1104</v>
      </c>
      <c r="D1381">
        <v>1380</v>
      </c>
      <c r="E1381" t="s">
        <v>328</v>
      </c>
      <c r="F1381" t="s">
        <v>0</v>
      </c>
      <c r="G1381" t="s">
        <v>3805</v>
      </c>
      <c r="H1381">
        <v>3.9929999999999999</v>
      </c>
      <c r="I1381">
        <v>50.86</v>
      </c>
      <c r="J1381">
        <v>33</v>
      </c>
    </row>
    <row r="1382" spans="1:10" x14ac:dyDescent="0.35">
      <c r="A1382" t="s">
        <v>3806</v>
      </c>
      <c r="B1382">
        <v>121</v>
      </c>
      <c r="C1382">
        <v>1101</v>
      </c>
      <c r="D1382">
        <v>1381</v>
      </c>
      <c r="E1382" t="s">
        <v>328</v>
      </c>
      <c r="F1382" t="s">
        <v>0</v>
      </c>
      <c r="G1382" t="s">
        <v>1779</v>
      </c>
      <c r="H1382">
        <v>4.4909999999999997</v>
      </c>
      <c r="I1382">
        <v>53.67</v>
      </c>
      <c r="J1382">
        <v>121</v>
      </c>
    </row>
    <row r="1383" spans="1:10" x14ac:dyDescent="0.35">
      <c r="A1383" t="s">
        <v>3807</v>
      </c>
      <c r="B1383">
        <v>132</v>
      </c>
      <c r="C1383">
        <v>1099</v>
      </c>
      <c r="D1383">
        <v>1382</v>
      </c>
      <c r="E1383" t="s">
        <v>328</v>
      </c>
      <c r="F1383" t="s">
        <v>0</v>
      </c>
      <c r="G1383" t="s">
        <v>2661</v>
      </c>
      <c r="H1383">
        <v>4.9909999999999997</v>
      </c>
      <c r="I1383">
        <v>63.24</v>
      </c>
      <c r="J1383">
        <v>35</v>
      </c>
    </row>
    <row r="1384" spans="1:10" x14ac:dyDescent="0.35">
      <c r="A1384" t="s">
        <v>3808</v>
      </c>
      <c r="B1384">
        <v>256</v>
      </c>
      <c r="C1384">
        <v>1099</v>
      </c>
      <c r="D1384">
        <v>1382</v>
      </c>
      <c r="E1384" t="s">
        <v>334</v>
      </c>
      <c r="F1384" t="s">
        <v>0</v>
      </c>
      <c r="G1384" t="s">
        <v>1751</v>
      </c>
      <c r="H1384">
        <v>2.1469999999999998</v>
      </c>
      <c r="I1384">
        <v>11.6</v>
      </c>
      <c r="J1384">
        <v>17</v>
      </c>
    </row>
    <row r="1385" spans="1:10" x14ac:dyDescent="0.35">
      <c r="A1385" t="s">
        <v>3809</v>
      </c>
      <c r="B1385">
        <v>153</v>
      </c>
      <c r="C1385">
        <v>1096</v>
      </c>
      <c r="D1385">
        <v>1384</v>
      </c>
      <c r="E1385" t="s">
        <v>319</v>
      </c>
      <c r="F1385" t="s">
        <v>0</v>
      </c>
      <c r="G1385" t="s">
        <v>3810</v>
      </c>
      <c r="H1385">
        <v>2.9740000000000002</v>
      </c>
      <c r="I1385">
        <v>87.83</v>
      </c>
      <c r="J1385">
        <v>118</v>
      </c>
    </row>
    <row r="1386" spans="1:10" x14ac:dyDescent="0.35">
      <c r="A1386" t="s">
        <v>3811</v>
      </c>
      <c r="B1386">
        <v>222</v>
      </c>
      <c r="C1386">
        <v>1095</v>
      </c>
      <c r="D1386">
        <v>1385</v>
      </c>
      <c r="E1386" t="s">
        <v>312</v>
      </c>
      <c r="F1386" t="s">
        <v>0</v>
      </c>
      <c r="G1386" t="s">
        <v>3812</v>
      </c>
      <c r="H1386">
        <v>2.4929999999999999</v>
      </c>
      <c r="I1386">
        <v>27.39</v>
      </c>
      <c r="J1386">
        <v>83</v>
      </c>
    </row>
    <row r="1387" spans="1:10" x14ac:dyDescent="0.35">
      <c r="A1387" t="s">
        <v>3813</v>
      </c>
      <c r="B1387">
        <v>236</v>
      </c>
      <c r="C1387">
        <v>1094</v>
      </c>
      <c r="D1387">
        <v>1386</v>
      </c>
      <c r="E1387" t="s">
        <v>312</v>
      </c>
      <c r="F1387" t="s">
        <v>0</v>
      </c>
      <c r="G1387" t="s">
        <v>2148</v>
      </c>
      <c r="H1387">
        <v>2.4409999999999998</v>
      </c>
      <c r="I1387">
        <v>25.4</v>
      </c>
      <c r="J1387">
        <v>62</v>
      </c>
    </row>
    <row r="1388" spans="1:10" x14ac:dyDescent="0.35">
      <c r="A1388" t="s">
        <v>3814</v>
      </c>
      <c r="B1388">
        <v>255</v>
      </c>
      <c r="C1388">
        <v>1092</v>
      </c>
      <c r="D1388">
        <v>1387</v>
      </c>
      <c r="E1388" t="s">
        <v>328</v>
      </c>
      <c r="F1388" t="s">
        <v>0</v>
      </c>
      <c r="G1388" t="s">
        <v>3815</v>
      </c>
      <c r="H1388">
        <v>2.004</v>
      </c>
      <c r="I1388">
        <v>33.28</v>
      </c>
      <c r="J1388">
        <v>39</v>
      </c>
    </row>
    <row r="1389" spans="1:10" x14ac:dyDescent="0.35">
      <c r="A1389" t="s">
        <v>3816</v>
      </c>
      <c r="B1389">
        <v>123</v>
      </c>
      <c r="C1389">
        <v>1086</v>
      </c>
      <c r="D1389">
        <v>1388</v>
      </c>
      <c r="E1389" t="s">
        <v>319</v>
      </c>
      <c r="F1389" t="s">
        <v>0</v>
      </c>
      <c r="G1389" t="s">
        <v>1969</v>
      </c>
      <c r="H1389">
        <v>4.4720000000000004</v>
      </c>
      <c r="I1389">
        <v>76.11</v>
      </c>
      <c r="J1389">
        <v>38</v>
      </c>
    </row>
    <row r="1390" spans="1:10" x14ac:dyDescent="0.35">
      <c r="A1390" t="s">
        <v>3817</v>
      </c>
      <c r="B1390">
        <v>99</v>
      </c>
      <c r="C1390">
        <v>1083</v>
      </c>
      <c r="D1390">
        <v>1389</v>
      </c>
      <c r="E1390" t="s">
        <v>319</v>
      </c>
      <c r="F1390" t="s">
        <v>0</v>
      </c>
      <c r="G1390" t="s">
        <v>3208</v>
      </c>
      <c r="H1390">
        <v>6.0330000000000004</v>
      </c>
      <c r="I1390">
        <v>89.34</v>
      </c>
      <c r="J1390">
        <v>22</v>
      </c>
    </row>
    <row r="1391" spans="1:10" x14ac:dyDescent="0.35">
      <c r="A1391" t="s">
        <v>3818</v>
      </c>
      <c r="B1391">
        <v>117</v>
      </c>
      <c r="C1391">
        <v>1073</v>
      </c>
      <c r="D1391">
        <v>1390</v>
      </c>
      <c r="E1391" t="s">
        <v>319</v>
      </c>
      <c r="F1391" t="s">
        <v>0</v>
      </c>
      <c r="G1391" t="s">
        <v>3819</v>
      </c>
      <c r="H1391">
        <v>5.0090000000000003</v>
      </c>
      <c r="I1391">
        <v>92.03</v>
      </c>
      <c r="J1391">
        <v>33</v>
      </c>
    </row>
    <row r="1392" spans="1:10" x14ac:dyDescent="0.35">
      <c r="A1392" t="s">
        <v>3820</v>
      </c>
      <c r="B1392">
        <v>254</v>
      </c>
      <c r="C1392">
        <v>1067</v>
      </c>
      <c r="D1392">
        <v>1391</v>
      </c>
      <c r="E1392" t="s">
        <v>328</v>
      </c>
      <c r="F1392" t="s">
        <v>0</v>
      </c>
      <c r="G1392" t="s">
        <v>3821</v>
      </c>
      <c r="H1392">
        <v>3.0990000000000002</v>
      </c>
      <c r="I1392">
        <v>43.05</v>
      </c>
      <c r="J1392">
        <v>88</v>
      </c>
    </row>
    <row r="1393" spans="1:10" x14ac:dyDescent="0.35">
      <c r="A1393" t="s">
        <v>3822</v>
      </c>
      <c r="B1393">
        <v>45</v>
      </c>
      <c r="C1393">
        <v>1067</v>
      </c>
      <c r="D1393">
        <v>1391</v>
      </c>
      <c r="E1393" t="s">
        <v>319</v>
      </c>
      <c r="F1393" t="s">
        <v>0</v>
      </c>
      <c r="G1393" t="s">
        <v>3823</v>
      </c>
      <c r="H1393">
        <v>13.622</v>
      </c>
      <c r="I1393">
        <v>96.9</v>
      </c>
      <c r="J1393">
        <v>8</v>
      </c>
    </row>
    <row r="1394" spans="1:10" x14ac:dyDescent="0.35">
      <c r="A1394" t="s">
        <v>3824</v>
      </c>
      <c r="B1394">
        <v>90</v>
      </c>
      <c r="C1394">
        <v>1064</v>
      </c>
      <c r="D1394">
        <v>1393</v>
      </c>
      <c r="E1394" t="s">
        <v>319</v>
      </c>
      <c r="F1394" t="s">
        <v>0</v>
      </c>
      <c r="G1394" t="s">
        <v>2772</v>
      </c>
      <c r="H1394">
        <v>7.2930000000000001</v>
      </c>
      <c r="I1394">
        <v>94.37</v>
      </c>
      <c r="J1394">
        <v>19</v>
      </c>
    </row>
    <row r="1395" spans="1:10" x14ac:dyDescent="0.35">
      <c r="A1395" t="s">
        <v>3825</v>
      </c>
      <c r="B1395">
        <v>174</v>
      </c>
      <c r="C1395">
        <v>1051</v>
      </c>
      <c r="D1395">
        <v>1394</v>
      </c>
      <c r="E1395" t="s">
        <v>312</v>
      </c>
      <c r="F1395" t="s">
        <v>0</v>
      </c>
      <c r="G1395" t="s">
        <v>2063</v>
      </c>
      <c r="H1395">
        <v>2.9630000000000001</v>
      </c>
      <c r="I1395">
        <v>25.68</v>
      </c>
      <c r="J1395">
        <v>26</v>
      </c>
    </row>
    <row r="1396" spans="1:10" x14ac:dyDescent="0.35">
      <c r="A1396" t="s">
        <v>3826</v>
      </c>
      <c r="B1396">
        <v>320</v>
      </c>
      <c r="C1396">
        <v>1051</v>
      </c>
      <c r="D1396">
        <v>1394</v>
      </c>
      <c r="E1396" t="s">
        <v>319</v>
      </c>
      <c r="F1396" t="s">
        <v>0</v>
      </c>
      <c r="G1396" t="s">
        <v>1940</v>
      </c>
      <c r="H1396">
        <v>5.4859999999999998</v>
      </c>
      <c r="I1396">
        <v>79.010000000000005</v>
      </c>
      <c r="J1396">
        <v>291</v>
      </c>
    </row>
    <row r="1397" spans="1:10" x14ac:dyDescent="0.35">
      <c r="A1397" t="s">
        <v>3827</v>
      </c>
      <c r="B1397">
        <v>278</v>
      </c>
      <c r="C1397">
        <v>1047</v>
      </c>
      <c r="D1397">
        <v>1396</v>
      </c>
      <c r="E1397" t="s">
        <v>312</v>
      </c>
      <c r="F1397" t="s">
        <v>0</v>
      </c>
      <c r="G1397" t="s">
        <v>2194</v>
      </c>
      <c r="H1397">
        <v>2.5859999999999999</v>
      </c>
      <c r="I1397">
        <v>48.85</v>
      </c>
      <c r="J1397">
        <v>274</v>
      </c>
    </row>
    <row r="1398" spans="1:10" x14ac:dyDescent="0.35">
      <c r="A1398" t="s">
        <v>3828</v>
      </c>
      <c r="B1398">
        <v>129</v>
      </c>
      <c r="C1398">
        <v>1045</v>
      </c>
      <c r="D1398">
        <v>1397</v>
      </c>
      <c r="E1398" t="s">
        <v>328</v>
      </c>
      <c r="F1398" t="s">
        <v>0</v>
      </c>
      <c r="G1398" t="s">
        <v>2924</v>
      </c>
      <c r="H1398">
        <v>3.9510000000000001</v>
      </c>
      <c r="I1398">
        <v>71.67</v>
      </c>
      <c r="J1398">
        <v>16</v>
      </c>
    </row>
    <row r="1399" spans="1:10" x14ac:dyDescent="0.35">
      <c r="A1399" t="s">
        <v>3829</v>
      </c>
      <c r="B1399">
        <v>45</v>
      </c>
      <c r="C1399">
        <v>1044</v>
      </c>
      <c r="D1399">
        <v>1398</v>
      </c>
      <c r="E1399" t="s">
        <v>311</v>
      </c>
      <c r="F1399" t="s">
        <v>0</v>
      </c>
      <c r="G1399" t="s">
        <v>1795</v>
      </c>
      <c r="I1399" t="s">
        <v>311</v>
      </c>
      <c r="J1399">
        <v>45</v>
      </c>
    </row>
    <row r="1400" spans="1:10" x14ac:dyDescent="0.35">
      <c r="A1400" t="s">
        <v>3830</v>
      </c>
      <c r="B1400">
        <v>143</v>
      </c>
      <c r="C1400">
        <v>1042</v>
      </c>
      <c r="D1400">
        <v>1399</v>
      </c>
      <c r="E1400" t="s">
        <v>319</v>
      </c>
      <c r="F1400" t="s">
        <v>0</v>
      </c>
      <c r="G1400" t="s">
        <v>3831</v>
      </c>
      <c r="H1400">
        <v>5.2110000000000003</v>
      </c>
      <c r="I1400">
        <v>91.48</v>
      </c>
      <c r="J1400">
        <v>52</v>
      </c>
    </row>
    <row r="1401" spans="1:10" x14ac:dyDescent="0.35">
      <c r="A1401" t="s">
        <v>3832</v>
      </c>
      <c r="B1401">
        <v>134</v>
      </c>
      <c r="C1401">
        <v>1039</v>
      </c>
      <c r="D1401">
        <v>1400</v>
      </c>
      <c r="E1401" t="s">
        <v>328</v>
      </c>
      <c r="F1401" t="s">
        <v>0</v>
      </c>
      <c r="G1401" t="s">
        <v>2924</v>
      </c>
      <c r="H1401">
        <v>4.2210000000000001</v>
      </c>
      <c r="I1401">
        <v>75</v>
      </c>
      <c r="J1401">
        <v>122</v>
      </c>
    </row>
    <row r="1402" spans="1:10" x14ac:dyDescent="0.35">
      <c r="A1402" t="s">
        <v>3833</v>
      </c>
      <c r="B1402">
        <v>282</v>
      </c>
      <c r="C1402">
        <v>1038</v>
      </c>
      <c r="D1402">
        <v>1401</v>
      </c>
      <c r="E1402" t="s">
        <v>328</v>
      </c>
      <c r="F1402" t="s">
        <v>0</v>
      </c>
      <c r="G1402" t="s">
        <v>3834</v>
      </c>
      <c r="H1402">
        <v>2.5249999999999999</v>
      </c>
      <c r="I1402">
        <v>51.83</v>
      </c>
      <c r="J1402">
        <v>74</v>
      </c>
    </row>
    <row r="1403" spans="1:10" x14ac:dyDescent="0.35">
      <c r="A1403" t="s">
        <v>3835</v>
      </c>
      <c r="B1403">
        <v>204</v>
      </c>
      <c r="C1403">
        <v>1035</v>
      </c>
      <c r="D1403">
        <v>1402</v>
      </c>
      <c r="E1403" t="s">
        <v>319</v>
      </c>
      <c r="F1403" t="s">
        <v>0</v>
      </c>
      <c r="G1403" t="s">
        <v>3836</v>
      </c>
      <c r="H1403">
        <v>2.4790000000000001</v>
      </c>
      <c r="I1403">
        <v>56.36</v>
      </c>
      <c r="J1403">
        <v>65</v>
      </c>
    </row>
    <row r="1404" spans="1:10" x14ac:dyDescent="0.35">
      <c r="A1404" t="s">
        <v>3837</v>
      </c>
      <c r="B1404">
        <v>222</v>
      </c>
      <c r="C1404">
        <v>1032</v>
      </c>
      <c r="D1404">
        <v>1403</v>
      </c>
      <c r="E1404" t="s">
        <v>328</v>
      </c>
      <c r="F1404" t="s">
        <v>0</v>
      </c>
      <c r="G1404" t="s">
        <v>3838</v>
      </c>
      <c r="H1404">
        <v>2.1739999999999999</v>
      </c>
      <c r="I1404">
        <v>45.5</v>
      </c>
      <c r="J1404">
        <v>81</v>
      </c>
    </row>
    <row r="1405" spans="1:10" x14ac:dyDescent="0.35">
      <c r="A1405" t="s">
        <v>3839</v>
      </c>
      <c r="B1405">
        <v>107</v>
      </c>
      <c r="C1405">
        <v>1028</v>
      </c>
      <c r="D1405">
        <v>1404</v>
      </c>
      <c r="E1405" t="s">
        <v>328</v>
      </c>
      <c r="F1405" t="s">
        <v>0</v>
      </c>
      <c r="G1405" t="s">
        <v>1779</v>
      </c>
      <c r="H1405">
        <v>5.3849999999999998</v>
      </c>
      <c r="I1405">
        <v>65.92</v>
      </c>
      <c r="J1405">
        <v>31</v>
      </c>
    </row>
    <row r="1406" spans="1:10" x14ac:dyDescent="0.35">
      <c r="A1406" t="s">
        <v>3840</v>
      </c>
      <c r="B1406">
        <v>164</v>
      </c>
      <c r="C1406">
        <v>1024</v>
      </c>
      <c r="D1406">
        <v>1405</v>
      </c>
      <c r="E1406" t="s">
        <v>311</v>
      </c>
      <c r="F1406" t="s">
        <v>0</v>
      </c>
      <c r="G1406" t="s">
        <v>2959</v>
      </c>
      <c r="I1406" t="s">
        <v>311</v>
      </c>
      <c r="J1406">
        <v>17</v>
      </c>
    </row>
    <row r="1407" spans="1:10" x14ac:dyDescent="0.35">
      <c r="A1407" t="s">
        <v>3841</v>
      </c>
      <c r="B1407">
        <v>518</v>
      </c>
      <c r="C1407">
        <v>1024</v>
      </c>
      <c r="D1407">
        <v>1405</v>
      </c>
      <c r="E1407" t="s">
        <v>312</v>
      </c>
      <c r="F1407" t="s">
        <v>0</v>
      </c>
      <c r="G1407" t="s">
        <v>2590</v>
      </c>
      <c r="H1407">
        <v>0.83399999999999996</v>
      </c>
      <c r="I1407">
        <v>28.85</v>
      </c>
      <c r="J1407">
        <v>391</v>
      </c>
    </row>
    <row r="1408" spans="1:10" x14ac:dyDescent="0.35">
      <c r="A1408" t="s">
        <v>3842</v>
      </c>
      <c r="B1408">
        <v>140</v>
      </c>
      <c r="C1408">
        <v>1023</v>
      </c>
      <c r="D1408">
        <v>1407</v>
      </c>
      <c r="E1408" t="s">
        <v>328</v>
      </c>
      <c r="F1408" t="s">
        <v>0</v>
      </c>
      <c r="G1408" t="s">
        <v>1948</v>
      </c>
      <c r="H1408">
        <v>4.2009999999999996</v>
      </c>
      <c r="I1408">
        <v>67.95</v>
      </c>
      <c r="J1408">
        <v>26</v>
      </c>
    </row>
    <row r="1409" spans="1:10" x14ac:dyDescent="0.35">
      <c r="A1409" t="s">
        <v>3843</v>
      </c>
      <c r="B1409">
        <v>74</v>
      </c>
      <c r="C1409">
        <v>1018</v>
      </c>
      <c r="D1409">
        <v>1408</v>
      </c>
      <c r="E1409" t="s">
        <v>319</v>
      </c>
      <c r="F1409" t="s">
        <v>0</v>
      </c>
      <c r="G1409" t="s">
        <v>2019</v>
      </c>
      <c r="H1409">
        <v>6.9690000000000003</v>
      </c>
      <c r="I1409">
        <v>78.849999999999994</v>
      </c>
      <c r="J1409">
        <v>27</v>
      </c>
    </row>
    <row r="1410" spans="1:10" x14ac:dyDescent="0.35">
      <c r="A1410" t="s">
        <v>3844</v>
      </c>
      <c r="B1410">
        <v>265</v>
      </c>
      <c r="C1410">
        <v>1017</v>
      </c>
      <c r="D1410">
        <v>1409</v>
      </c>
      <c r="E1410" t="s">
        <v>312</v>
      </c>
      <c r="F1410" t="s">
        <v>0</v>
      </c>
      <c r="G1410" t="s">
        <v>3466</v>
      </c>
      <c r="H1410">
        <v>2.0459999999999998</v>
      </c>
      <c r="I1410">
        <v>26.82</v>
      </c>
      <c r="J1410">
        <v>78</v>
      </c>
    </row>
    <row r="1411" spans="1:10" x14ac:dyDescent="0.35">
      <c r="A1411" t="s">
        <v>3845</v>
      </c>
      <c r="B1411">
        <v>142</v>
      </c>
      <c r="C1411">
        <v>1017</v>
      </c>
      <c r="D1411">
        <v>1409</v>
      </c>
      <c r="E1411" t="s">
        <v>328</v>
      </c>
      <c r="F1411" t="s">
        <v>0</v>
      </c>
      <c r="G1411" t="s">
        <v>1967</v>
      </c>
      <c r="H1411">
        <v>4.0449999999999999</v>
      </c>
      <c r="I1411">
        <v>63.57</v>
      </c>
      <c r="J1411">
        <v>142</v>
      </c>
    </row>
    <row r="1412" spans="1:10" x14ac:dyDescent="0.35">
      <c r="A1412" t="s">
        <v>3846</v>
      </c>
      <c r="B1412">
        <v>246</v>
      </c>
      <c r="C1412">
        <v>1016</v>
      </c>
      <c r="D1412">
        <v>1411</v>
      </c>
      <c r="E1412" t="s">
        <v>312</v>
      </c>
      <c r="F1412" t="s">
        <v>0</v>
      </c>
      <c r="G1412" t="s">
        <v>3554</v>
      </c>
      <c r="H1412">
        <v>1.821</v>
      </c>
      <c r="I1412">
        <v>38.64</v>
      </c>
      <c r="J1412">
        <v>67</v>
      </c>
    </row>
    <row r="1413" spans="1:10" x14ac:dyDescent="0.35">
      <c r="A1413" t="s">
        <v>3847</v>
      </c>
      <c r="B1413">
        <v>17</v>
      </c>
      <c r="C1413">
        <v>1013</v>
      </c>
      <c r="D1413">
        <v>1412</v>
      </c>
      <c r="E1413" t="s">
        <v>311</v>
      </c>
      <c r="F1413" t="s">
        <v>3848</v>
      </c>
      <c r="G1413" t="s">
        <v>311</v>
      </c>
      <c r="H1413" t="s">
        <v>311</v>
      </c>
      <c r="I1413" t="s">
        <v>311</v>
      </c>
      <c r="J1413">
        <v>0</v>
      </c>
    </row>
    <row r="1414" spans="1:10" x14ac:dyDescent="0.35">
      <c r="A1414" t="s">
        <v>3849</v>
      </c>
      <c r="B1414">
        <v>123</v>
      </c>
      <c r="C1414">
        <v>1009</v>
      </c>
      <c r="D1414">
        <v>1413</v>
      </c>
      <c r="E1414" t="s">
        <v>311</v>
      </c>
      <c r="F1414" t="s">
        <v>0</v>
      </c>
      <c r="G1414" t="s">
        <v>1904</v>
      </c>
      <c r="I1414" t="s">
        <v>311</v>
      </c>
      <c r="J1414">
        <v>24</v>
      </c>
    </row>
    <row r="1415" spans="1:10" x14ac:dyDescent="0.35">
      <c r="A1415" t="s">
        <v>3850</v>
      </c>
      <c r="B1415">
        <v>165</v>
      </c>
      <c r="C1415">
        <v>1006</v>
      </c>
      <c r="D1415">
        <v>1414</v>
      </c>
      <c r="E1415" t="s">
        <v>311</v>
      </c>
      <c r="F1415" t="s">
        <v>2692</v>
      </c>
      <c r="G1415" t="s">
        <v>311</v>
      </c>
      <c r="H1415" t="s">
        <v>311</v>
      </c>
      <c r="I1415" t="s">
        <v>311</v>
      </c>
      <c r="J1415">
        <v>165</v>
      </c>
    </row>
    <row r="1416" spans="1:10" x14ac:dyDescent="0.35">
      <c r="A1416" t="s">
        <v>3851</v>
      </c>
      <c r="B1416">
        <v>349</v>
      </c>
      <c r="C1416">
        <v>1003</v>
      </c>
      <c r="D1416">
        <v>1415</v>
      </c>
      <c r="E1416" t="s">
        <v>311</v>
      </c>
      <c r="F1416" t="s">
        <v>0</v>
      </c>
      <c r="G1416" t="s">
        <v>3704</v>
      </c>
      <c r="I1416" t="s">
        <v>311</v>
      </c>
      <c r="J1416">
        <v>54</v>
      </c>
    </row>
    <row r="1417" spans="1:10" x14ac:dyDescent="0.35">
      <c r="A1417" t="s">
        <v>3852</v>
      </c>
      <c r="B1417">
        <v>238</v>
      </c>
      <c r="C1417">
        <v>1003</v>
      </c>
      <c r="D1417">
        <v>1415</v>
      </c>
      <c r="E1417" t="s">
        <v>328</v>
      </c>
      <c r="F1417" t="s">
        <v>0</v>
      </c>
      <c r="G1417" t="s">
        <v>1759</v>
      </c>
      <c r="H1417">
        <v>5.7949999999999999</v>
      </c>
      <c r="I1417">
        <v>69.58</v>
      </c>
      <c r="J1417">
        <v>235</v>
      </c>
    </row>
    <row r="1418" spans="1:10" x14ac:dyDescent="0.35">
      <c r="A1418" t="s">
        <v>3853</v>
      </c>
      <c r="B1418">
        <v>125</v>
      </c>
      <c r="C1418">
        <v>1002</v>
      </c>
      <c r="D1418">
        <v>1417</v>
      </c>
      <c r="E1418" t="s">
        <v>328</v>
      </c>
      <c r="F1418" t="s">
        <v>0</v>
      </c>
      <c r="G1418" t="s">
        <v>1693</v>
      </c>
      <c r="H1418">
        <v>4.6900000000000004</v>
      </c>
      <c r="I1418">
        <v>64.7</v>
      </c>
      <c r="J1418">
        <v>30</v>
      </c>
    </row>
    <row r="1419" spans="1:10" x14ac:dyDescent="0.35">
      <c r="A1419" t="s">
        <v>3854</v>
      </c>
      <c r="B1419">
        <v>198</v>
      </c>
      <c r="C1419">
        <v>999</v>
      </c>
      <c r="D1419">
        <v>1418</v>
      </c>
      <c r="E1419" t="s">
        <v>328</v>
      </c>
      <c r="F1419" t="s">
        <v>0</v>
      </c>
      <c r="G1419" t="s">
        <v>2178</v>
      </c>
      <c r="H1419">
        <v>2.7490000000000001</v>
      </c>
      <c r="I1419">
        <v>54.71</v>
      </c>
      <c r="J1419">
        <v>49</v>
      </c>
    </row>
    <row r="1420" spans="1:10" x14ac:dyDescent="0.35">
      <c r="A1420" t="s">
        <v>3855</v>
      </c>
      <c r="B1420">
        <v>160</v>
      </c>
      <c r="C1420">
        <v>999</v>
      </c>
      <c r="D1420">
        <v>1418</v>
      </c>
      <c r="E1420" t="s">
        <v>311</v>
      </c>
      <c r="F1420" t="s">
        <v>0</v>
      </c>
      <c r="G1420" t="s">
        <v>2734</v>
      </c>
      <c r="I1420" t="s">
        <v>311</v>
      </c>
      <c r="J1420">
        <v>160</v>
      </c>
    </row>
    <row r="1421" spans="1:10" x14ac:dyDescent="0.35">
      <c r="A1421" t="s">
        <v>3856</v>
      </c>
      <c r="B1421">
        <v>67</v>
      </c>
      <c r="C1421">
        <v>998</v>
      </c>
      <c r="D1421">
        <v>1420</v>
      </c>
      <c r="E1421" t="s">
        <v>319</v>
      </c>
      <c r="F1421" t="s">
        <v>0</v>
      </c>
      <c r="G1421" t="s">
        <v>2163</v>
      </c>
      <c r="H1421">
        <v>8.625</v>
      </c>
      <c r="I1421">
        <v>90.45</v>
      </c>
      <c r="J1421">
        <v>67</v>
      </c>
    </row>
    <row r="1422" spans="1:10" x14ac:dyDescent="0.35">
      <c r="A1422" t="s">
        <v>3857</v>
      </c>
      <c r="B1422">
        <v>129</v>
      </c>
      <c r="C1422">
        <v>996</v>
      </c>
      <c r="D1422">
        <v>1421</v>
      </c>
      <c r="E1422" t="s">
        <v>328</v>
      </c>
      <c r="F1422" t="s">
        <v>0</v>
      </c>
      <c r="G1422" t="s">
        <v>3282</v>
      </c>
      <c r="H1422">
        <v>4.1639999999999997</v>
      </c>
      <c r="I1422">
        <v>54.59</v>
      </c>
      <c r="J1422">
        <v>55</v>
      </c>
    </row>
    <row r="1423" spans="1:10" x14ac:dyDescent="0.35">
      <c r="A1423" t="s">
        <v>3858</v>
      </c>
      <c r="B1423">
        <v>134</v>
      </c>
      <c r="C1423">
        <v>994</v>
      </c>
      <c r="D1423">
        <v>1422</v>
      </c>
      <c r="E1423" t="s">
        <v>328</v>
      </c>
      <c r="F1423" t="s">
        <v>0</v>
      </c>
      <c r="G1423" t="s">
        <v>2809</v>
      </c>
      <c r="H1423">
        <v>3.8479999999999999</v>
      </c>
      <c r="I1423">
        <v>60.46</v>
      </c>
      <c r="J1423">
        <v>37</v>
      </c>
    </row>
    <row r="1424" spans="1:10" x14ac:dyDescent="0.35">
      <c r="A1424" t="s">
        <v>3859</v>
      </c>
      <c r="B1424">
        <v>191</v>
      </c>
      <c r="C1424">
        <v>986</v>
      </c>
      <c r="D1424">
        <v>1423</v>
      </c>
      <c r="E1424" t="s">
        <v>328</v>
      </c>
      <c r="F1424" t="s">
        <v>0</v>
      </c>
      <c r="G1424" t="s">
        <v>3860</v>
      </c>
      <c r="H1424">
        <v>2.5859999999999999</v>
      </c>
      <c r="I1424">
        <v>43.16</v>
      </c>
      <c r="J1424">
        <v>16</v>
      </c>
    </row>
    <row r="1425" spans="1:10" x14ac:dyDescent="0.35">
      <c r="A1425" t="s">
        <v>3861</v>
      </c>
      <c r="B1425">
        <v>173</v>
      </c>
      <c r="C1425">
        <v>977</v>
      </c>
      <c r="D1425">
        <v>1424</v>
      </c>
      <c r="E1425" t="s">
        <v>312</v>
      </c>
      <c r="F1425" t="s">
        <v>0</v>
      </c>
      <c r="G1425" t="s">
        <v>3784</v>
      </c>
      <c r="H1425">
        <v>2.6709999999999998</v>
      </c>
      <c r="I1425">
        <v>42.95</v>
      </c>
      <c r="J1425">
        <v>71</v>
      </c>
    </row>
    <row r="1426" spans="1:10" x14ac:dyDescent="0.35">
      <c r="A1426" t="s">
        <v>3862</v>
      </c>
      <c r="B1426">
        <v>365</v>
      </c>
      <c r="C1426">
        <v>975</v>
      </c>
      <c r="D1426">
        <v>1425</v>
      </c>
      <c r="E1426" t="s">
        <v>312</v>
      </c>
      <c r="F1426" t="s">
        <v>0</v>
      </c>
      <c r="G1426" t="s">
        <v>1958</v>
      </c>
      <c r="H1426">
        <v>2.113</v>
      </c>
      <c r="I1426">
        <v>34.56</v>
      </c>
      <c r="J1426">
        <v>361</v>
      </c>
    </row>
    <row r="1427" spans="1:10" x14ac:dyDescent="0.35">
      <c r="A1427" t="s">
        <v>3863</v>
      </c>
      <c r="B1427">
        <v>200</v>
      </c>
      <c r="C1427">
        <v>970</v>
      </c>
      <c r="D1427">
        <v>1426</v>
      </c>
      <c r="E1427" t="s">
        <v>312</v>
      </c>
      <c r="F1427" t="s">
        <v>0</v>
      </c>
      <c r="G1427" t="s">
        <v>1958</v>
      </c>
      <c r="H1427">
        <v>2.7970000000000002</v>
      </c>
      <c r="I1427">
        <v>49.26</v>
      </c>
      <c r="J1427">
        <v>22</v>
      </c>
    </row>
    <row r="1428" spans="1:10" x14ac:dyDescent="0.35">
      <c r="A1428" t="s">
        <v>3864</v>
      </c>
      <c r="B1428">
        <v>187</v>
      </c>
      <c r="C1428">
        <v>969</v>
      </c>
      <c r="D1428">
        <v>1427</v>
      </c>
      <c r="E1428" t="s">
        <v>312</v>
      </c>
      <c r="F1428" t="s">
        <v>0</v>
      </c>
      <c r="G1428" t="s">
        <v>3865</v>
      </c>
      <c r="H1428">
        <v>2.9729999999999999</v>
      </c>
      <c r="I1428">
        <v>26.9</v>
      </c>
      <c r="J1428">
        <v>57</v>
      </c>
    </row>
    <row r="1429" spans="1:10" x14ac:dyDescent="0.35">
      <c r="A1429" t="s">
        <v>3866</v>
      </c>
      <c r="B1429">
        <v>174</v>
      </c>
      <c r="C1429">
        <v>968</v>
      </c>
      <c r="D1429">
        <v>1428</v>
      </c>
      <c r="E1429" t="s">
        <v>328</v>
      </c>
      <c r="F1429" t="s">
        <v>0</v>
      </c>
      <c r="G1429" t="s">
        <v>3867</v>
      </c>
      <c r="H1429">
        <v>2.641</v>
      </c>
      <c r="I1429">
        <v>40.85</v>
      </c>
      <c r="J1429">
        <v>53</v>
      </c>
    </row>
    <row r="1430" spans="1:10" x14ac:dyDescent="0.35">
      <c r="A1430" t="s">
        <v>3868</v>
      </c>
      <c r="B1430">
        <v>174</v>
      </c>
      <c r="C1430">
        <v>965</v>
      </c>
      <c r="D1430">
        <v>1429</v>
      </c>
      <c r="E1430" t="s">
        <v>328</v>
      </c>
      <c r="F1430" t="s">
        <v>0</v>
      </c>
      <c r="G1430" t="s">
        <v>2379</v>
      </c>
      <c r="H1430">
        <v>2.7410000000000001</v>
      </c>
      <c r="I1430">
        <v>61.13</v>
      </c>
      <c r="J1430">
        <v>23</v>
      </c>
    </row>
    <row r="1431" spans="1:10" x14ac:dyDescent="0.35">
      <c r="A1431" t="s">
        <v>3869</v>
      </c>
      <c r="B1431">
        <v>164</v>
      </c>
      <c r="C1431">
        <v>964</v>
      </c>
      <c r="D1431">
        <v>1430</v>
      </c>
      <c r="E1431" t="s">
        <v>328</v>
      </c>
      <c r="F1431" t="s">
        <v>0</v>
      </c>
      <c r="G1431" t="s">
        <v>3466</v>
      </c>
      <c r="H1431">
        <v>3.3109999999999999</v>
      </c>
      <c r="I1431">
        <v>68.83</v>
      </c>
      <c r="J1431">
        <v>55</v>
      </c>
    </row>
    <row r="1432" spans="1:10" x14ac:dyDescent="0.35">
      <c r="A1432" t="s">
        <v>3870</v>
      </c>
      <c r="B1432">
        <v>378</v>
      </c>
      <c r="C1432">
        <v>963</v>
      </c>
      <c r="D1432">
        <v>1431</v>
      </c>
      <c r="E1432" t="s">
        <v>319</v>
      </c>
      <c r="F1432" t="s">
        <v>0</v>
      </c>
      <c r="G1432" t="s">
        <v>3871</v>
      </c>
      <c r="H1432">
        <v>3.2650000000000001</v>
      </c>
      <c r="I1432">
        <v>70.650000000000006</v>
      </c>
      <c r="J1432">
        <v>141</v>
      </c>
    </row>
    <row r="1433" spans="1:10" x14ac:dyDescent="0.35">
      <c r="A1433" t="s">
        <v>3872</v>
      </c>
      <c r="B1433">
        <v>189</v>
      </c>
      <c r="C1433">
        <v>960</v>
      </c>
      <c r="D1433">
        <v>1432</v>
      </c>
      <c r="E1433" t="s">
        <v>319</v>
      </c>
      <c r="F1433" t="s">
        <v>0</v>
      </c>
      <c r="G1433" t="s">
        <v>3873</v>
      </c>
      <c r="H1433">
        <v>2.4950000000000001</v>
      </c>
      <c r="I1433">
        <v>49.18</v>
      </c>
      <c r="J1433">
        <v>37</v>
      </c>
    </row>
    <row r="1434" spans="1:10" x14ac:dyDescent="0.35">
      <c r="A1434" t="s">
        <v>3874</v>
      </c>
      <c r="B1434">
        <v>256</v>
      </c>
      <c r="C1434">
        <v>956</v>
      </c>
      <c r="D1434">
        <v>1433</v>
      </c>
      <c r="E1434" t="s">
        <v>334</v>
      </c>
      <c r="F1434" t="s">
        <v>0</v>
      </c>
      <c r="G1434" t="s">
        <v>2135</v>
      </c>
      <c r="H1434">
        <v>2.0819999999999999</v>
      </c>
      <c r="I1434">
        <v>19.71</v>
      </c>
      <c r="J1434">
        <v>256</v>
      </c>
    </row>
    <row r="1435" spans="1:10" x14ac:dyDescent="0.35">
      <c r="A1435" t="s">
        <v>3875</v>
      </c>
      <c r="B1435">
        <v>176</v>
      </c>
      <c r="C1435">
        <v>955</v>
      </c>
      <c r="D1435">
        <v>1434</v>
      </c>
      <c r="E1435" t="s">
        <v>328</v>
      </c>
      <c r="F1435" t="s">
        <v>0</v>
      </c>
      <c r="G1435" t="s">
        <v>3876</v>
      </c>
      <c r="H1435">
        <v>2.6819999999999999</v>
      </c>
      <c r="I1435">
        <v>38.159999999999997</v>
      </c>
      <c r="J1435">
        <v>68</v>
      </c>
    </row>
    <row r="1436" spans="1:10" x14ac:dyDescent="0.35">
      <c r="A1436" t="s">
        <v>3877</v>
      </c>
      <c r="B1436">
        <v>102</v>
      </c>
      <c r="C1436">
        <v>953</v>
      </c>
      <c r="D1436">
        <v>1435</v>
      </c>
      <c r="E1436" t="s">
        <v>319</v>
      </c>
      <c r="F1436" t="s">
        <v>0</v>
      </c>
      <c r="G1436" t="s">
        <v>2402</v>
      </c>
      <c r="H1436">
        <v>7.2149999999999999</v>
      </c>
      <c r="I1436">
        <v>87.87</v>
      </c>
      <c r="J1436">
        <v>15</v>
      </c>
    </row>
    <row r="1437" spans="1:10" x14ac:dyDescent="0.35">
      <c r="A1437" t="s">
        <v>3878</v>
      </c>
      <c r="B1437">
        <v>238</v>
      </c>
      <c r="C1437">
        <v>953</v>
      </c>
      <c r="D1437">
        <v>1435</v>
      </c>
      <c r="E1437" t="s">
        <v>328</v>
      </c>
      <c r="F1437" t="s">
        <v>0</v>
      </c>
      <c r="G1437" t="s">
        <v>2641</v>
      </c>
      <c r="H1437">
        <v>2.1619999999999999</v>
      </c>
      <c r="I1437">
        <v>62.1</v>
      </c>
      <c r="J1437">
        <v>238</v>
      </c>
    </row>
    <row r="1438" spans="1:10" x14ac:dyDescent="0.35">
      <c r="A1438" t="s">
        <v>3879</v>
      </c>
      <c r="B1438">
        <v>172</v>
      </c>
      <c r="C1438">
        <v>949</v>
      </c>
      <c r="D1438">
        <v>1437</v>
      </c>
      <c r="E1438" t="s">
        <v>328</v>
      </c>
      <c r="F1438" t="s">
        <v>0</v>
      </c>
      <c r="G1438" t="s">
        <v>3880</v>
      </c>
      <c r="H1438">
        <v>3</v>
      </c>
      <c r="I1438">
        <v>64.28</v>
      </c>
      <c r="J1438">
        <v>73</v>
      </c>
    </row>
    <row r="1439" spans="1:10" x14ac:dyDescent="0.35">
      <c r="A1439" t="s">
        <v>3881</v>
      </c>
      <c r="B1439">
        <v>279</v>
      </c>
      <c r="C1439">
        <v>949</v>
      </c>
      <c r="D1439">
        <v>1437</v>
      </c>
      <c r="E1439" t="s">
        <v>312</v>
      </c>
      <c r="F1439" t="s">
        <v>0</v>
      </c>
      <c r="G1439" t="s">
        <v>2784</v>
      </c>
      <c r="H1439">
        <v>1.6910000000000001</v>
      </c>
      <c r="I1439">
        <v>32.35</v>
      </c>
      <c r="J1439">
        <v>59</v>
      </c>
    </row>
    <row r="1440" spans="1:10" x14ac:dyDescent="0.35">
      <c r="A1440" t="s">
        <v>3882</v>
      </c>
      <c r="B1440">
        <v>157</v>
      </c>
      <c r="C1440">
        <v>946</v>
      </c>
      <c r="D1440">
        <v>1439</v>
      </c>
      <c r="E1440" t="s">
        <v>319</v>
      </c>
      <c r="F1440" t="s">
        <v>0</v>
      </c>
      <c r="G1440" t="s">
        <v>3704</v>
      </c>
      <c r="H1440">
        <v>3.7040000000000002</v>
      </c>
      <c r="I1440">
        <v>80.150000000000006</v>
      </c>
      <c r="J1440">
        <v>72</v>
      </c>
    </row>
    <row r="1441" spans="1:10" x14ac:dyDescent="0.35">
      <c r="A1441" t="s">
        <v>3883</v>
      </c>
      <c r="B1441">
        <v>217</v>
      </c>
      <c r="C1441">
        <v>943</v>
      </c>
      <c r="D1441">
        <v>1440</v>
      </c>
      <c r="E1441" t="s">
        <v>312</v>
      </c>
      <c r="F1441" t="s">
        <v>0</v>
      </c>
      <c r="G1441" t="s">
        <v>1781</v>
      </c>
      <c r="H1441">
        <v>3.355</v>
      </c>
      <c r="I1441">
        <v>33.869999999999997</v>
      </c>
      <c r="J1441">
        <v>10</v>
      </c>
    </row>
    <row r="1442" spans="1:10" x14ac:dyDescent="0.35">
      <c r="A1442" t="s">
        <v>3884</v>
      </c>
      <c r="B1442">
        <v>249</v>
      </c>
      <c r="C1442">
        <v>943</v>
      </c>
      <c r="D1442">
        <v>1440</v>
      </c>
      <c r="E1442" t="s">
        <v>312</v>
      </c>
      <c r="F1442" t="s">
        <v>0</v>
      </c>
      <c r="G1442" t="s">
        <v>3885</v>
      </c>
      <c r="H1442">
        <v>2.4790000000000001</v>
      </c>
      <c r="I1442">
        <v>36.04</v>
      </c>
      <c r="J1442">
        <v>249</v>
      </c>
    </row>
    <row r="1443" spans="1:10" x14ac:dyDescent="0.35">
      <c r="A1443" t="s">
        <v>3886</v>
      </c>
      <c r="B1443">
        <v>68</v>
      </c>
      <c r="C1443">
        <v>933</v>
      </c>
      <c r="D1443">
        <v>1442</v>
      </c>
      <c r="E1443" t="s">
        <v>319</v>
      </c>
      <c r="F1443" t="s">
        <v>0</v>
      </c>
      <c r="G1443" t="s">
        <v>3654</v>
      </c>
      <c r="H1443">
        <v>7.0149999999999997</v>
      </c>
      <c r="I1443">
        <v>89.32</v>
      </c>
      <c r="J1443">
        <v>24</v>
      </c>
    </row>
    <row r="1444" spans="1:10" x14ac:dyDescent="0.35">
      <c r="A1444" t="s">
        <v>3887</v>
      </c>
      <c r="B1444">
        <v>718</v>
      </c>
      <c r="C1444">
        <v>932</v>
      </c>
      <c r="D1444">
        <v>1443</v>
      </c>
      <c r="E1444" t="s">
        <v>334</v>
      </c>
      <c r="F1444" t="s">
        <v>0</v>
      </c>
      <c r="G1444" t="s">
        <v>2590</v>
      </c>
      <c r="H1444">
        <v>0.58299999999999996</v>
      </c>
      <c r="I1444">
        <v>11.3</v>
      </c>
      <c r="J1444">
        <v>285</v>
      </c>
    </row>
    <row r="1445" spans="1:10" x14ac:dyDescent="0.35">
      <c r="A1445" t="s">
        <v>3888</v>
      </c>
      <c r="B1445">
        <v>175</v>
      </c>
      <c r="C1445">
        <v>930</v>
      </c>
      <c r="D1445">
        <v>1444</v>
      </c>
      <c r="E1445" t="s">
        <v>312</v>
      </c>
      <c r="F1445" t="s">
        <v>0</v>
      </c>
      <c r="G1445" t="s">
        <v>2657</v>
      </c>
      <c r="H1445">
        <v>2.8610000000000002</v>
      </c>
      <c r="I1445">
        <v>26.39</v>
      </c>
      <c r="J1445">
        <v>19</v>
      </c>
    </row>
    <row r="1446" spans="1:10" x14ac:dyDescent="0.35">
      <c r="A1446" t="s">
        <v>3889</v>
      </c>
      <c r="B1446">
        <v>136</v>
      </c>
      <c r="C1446">
        <v>930</v>
      </c>
      <c r="D1446">
        <v>1444</v>
      </c>
      <c r="E1446" t="s">
        <v>328</v>
      </c>
      <c r="F1446" t="s">
        <v>0</v>
      </c>
      <c r="G1446" t="s">
        <v>3890</v>
      </c>
      <c r="H1446">
        <v>3.2519999999999998</v>
      </c>
      <c r="I1446">
        <v>55.09</v>
      </c>
      <c r="J1446">
        <v>50</v>
      </c>
    </row>
    <row r="1447" spans="1:10" x14ac:dyDescent="0.35">
      <c r="A1447" t="s">
        <v>3891</v>
      </c>
      <c r="B1447">
        <v>281</v>
      </c>
      <c r="C1447">
        <v>927</v>
      </c>
      <c r="D1447">
        <v>1446</v>
      </c>
      <c r="E1447" t="s">
        <v>334</v>
      </c>
      <c r="F1447" t="s">
        <v>0</v>
      </c>
      <c r="G1447" t="s">
        <v>2924</v>
      </c>
      <c r="H1447">
        <v>1.8129999999999999</v>
      </c>
      <c r="I1447">
        <v>21.67</v>
      </c>
      <c r="J1447">
        <v>60</v>
      </c>
    </row>
    <row r="1448" spans="1:10" x14ac:dyDescent="0.35">
      <c r="A1448" t="s">
        <v>3892</v>
      </c>
      <c r="B1448">
        <v>143</v>
      </c>
      <c r="C1448">
        <v>925</v>
      </c>
      <c r="D1448">
        <v>1447</v>
      </c>
      <c r="E1448" t="s">
        <v>312</v>
      </c>
      <c r="F1448" t="s">
        <v>0</v>
      </c>
      <c r="G1448" t="s">
        <v>2065</v>
      </c>
      <c r="H1448">
        <v>3.56</v>
      </c>
      <c r="I1448">
        <v>50</v>
      </c>
      <c r="J1448">
        <v>28</v>
      </c>
    </row>
    <row r="1449" spans="1:10" x14ac:dyDescent="0.35">
      <c r="A1449" t="s">
        <v>3893</v>
      </c>
      <c r="B1449">
        <v>144</v>
      </c>
      <c r="C1449">
        <v>925</v>
      </c>
      <c r="D1449">
        <v>1447</v>
      </c>
      <c r="E1449" t="s">
        <v>312</v>
      </c>
      <c r="F1449" t="s">
        <v>0</v>
      </c>
      <c r="G1449" t="s">
        <v>1803</v>
      </c>
      <c r="H1449">
        <v>3.2519999999999998</v>
      </c>
      <c r="I1449">
        <v>46.88</v>
      </c>
      <c r="J1449">
        <v>51</v>
      </c>
    </row>
    <row r="1450" spans="1:10" x14ac:dyDescent="0.35">
      <c r="A1450" t="s">
        <v>3894</v>
      </c>
      <c r="B1450">
        <v>209</v>
      </c>
      <c r="C1450">
        <v>924</v>
      </c>
      <c r="D1450">
        <v>1449</v>
      </c>
      <c r="E1450" t="s">
        <v>319</v>
      </c>
      <c r="F1450" t="s">
        <v>0</v>
      </c>
      <c r="G1450" t="s">
        <v>2734</v>
      </c>
      <c r="H1450">
        <v>3.3149999999999999</v>
      </c>
      <c r="I1450">
        <v>87.5</v>
      </c>
      <c r="J1450">
        <v>86</v>
      </c>
    </row>
    <row r="1451" spans="1:10" x14ac:dyDescent="0.35">
      <c r="A1451" t="s">
        <v>3895</v>
      </c>
      <c r="B1451">
        <v>212</v>
      </c>
      <c r="C1451">
        <v>921</v>
      </c>
      <c r="D1451">
        <v>1450</v>
      </c>
      <c r="E1451" t="s">
        <v>312</v>
      </c>
      <c r="F1451" t="s">
        <v>0</v>
      </c>
      <c r="G1451" t="s">
        <v>2246</v>
      </c>
      <c r="H1451">
        <v>2.7869999999999999</v>
      </c>
      <c r="I1451">
        <v>26.85</v>
      </c>
      <c r="J1451">
        <v>121</v>
      </c>
    </row>
    <row r="1452" spans="1:10" x14ac:dyDescent="0.35">
      <c r="A1452" t="s">
        <v>3896</v>
      </c>
      <c r="B1452">
        <v>144</v>
      </c>
      <c r="C1452">
        <v>921</v>
      </c>
      <c r="D1452">
        <v>1450</v>
      </c>
      <c r="E1452" t="s">
        <v>319</v>
      </c>
      <c r="F1452" t="s">
        <v>0</v>
      </c>
      <c r="G1452" t="s">
        <v>3773</v>
      </c>
      <c r="H1452">
        <v>3.5270000000000001</v>
      </c>
      <c r="I1452">
        <v>73.599999999999994</v>
      </c>
      <c r="J1452">
        <v>32</v>
      </c>
    </row>
    <row r="1453" spans="1:10" x14ac:dyDescent="0.35">
      <c r="A1453" t="s">
        <v>3897</v>
      </c>
      <c r="B1453">
        <v>142</v>
      </c>
      <c r="C1453">
        <v>920</v>
      </c>
      <c r="D1453">
        <v>1452</v>
      </c>
      <c r="E1453" t="s">
        <v>328</v>
      </c>
      <c r="F1453" t="s">
        <v>0</v>
      </c>
      <c r="G1453" t="s">
        <v>1969</v>
      </c>
      <c r="H1453">
        <v>4.3049999999999997</v>
      </c>
      <c r="I1453">
        <v>71.67</v>
      </c>
      <c r="J1453">
        <v>44</v>
      </c>
    </row>
    <row r="1454" spans="1:10" x14ac:dyDescent="0.35">
      <c r="A1454" t="s">
        <v>3898</v>
      </c>
      <c r="B1454">
        <v>117</v>
      </c>
      <c r="C1454">
        <v>919</v>
      </c>
      <c r="D1454">
        <v>1453</v>
      </c>
      <c r="E1454" t="s">
        <v>319</v>
      </c>
      <c r="F1454" t="s">
        <v>0</v>
      </c>
      <c r="G1454" t="s">
        <v>2772</v>
      </c>
      <c r="H1454">
        <v>4.359</v>
      </c>
      <c r="I1454">
        <v>81.09</v>
      </c>
      <c r="J1454">
        <v>27</v>
      </c>
    </row>
    <row r="1455" spans="1:10" x14ac:dyDescent="0.35">
      <c r="A1455" t="s">
        <v>3899</v>
      </c>
      <c r="B1455">
        <v>197</v>
      </c>
      <c r="C1455">
        <v>918</v>
      </c>
      <c r="D1455">
        <v>1454</v>
      </c>
      <c r="E1455" t="s">
        <v>328</v>
      </c>
      <c r="F1455" t="s">
        <v>0</v>
      </c>
      <c r="G1455" t="s">
        <v>2460</v>
      </c>
      <c r="H1455">
        <v>2.5750000000000002</v>
      </c>
      <c r="I1455">
        <v>49.9</v>
      </c>
      <c r="J1455">
        <v>59</v>
      </c>
    </row>
    <row r="1456" spans="1:10" x14ac:dyDescent="0.35">
      <c r="A1456" t="s">
        <v>3900</v>
      </c>
      <c r="B1456">
        <v>124</v>
      </c>
      <c r="C1456">
        <v>918</v>
      </c>
      <c r="D1456">
        <v>1454</v>
      </c>
      <c r="E1456" t="s">
        <v>328</v>
      </c>
      <c r="F1456" t="s">
        <v>0</v>
      </c>
      <c r="G1456" t="s">
        <v>2109</v>
      </c>
      <c r="H1456">
        <v>4.1269999999999998</v>
      </c>
      <c r="I1456">
        <v>70.69</v>
      </c>
      <c r="J1456">
        <v>18</v>
      </c>
    </row>
    <row r="1457" spans="1:10" x14ac:dyDescent="0.35">
      <c r="A1457" t="s">
        <v>3901</v>
      </c>
      <c r="B1457">
        <v>190</v>
      </c>
      <c r="C1457">
        <v>914</v>
      </c>
      <c r="D1457">
        <v>1456</v>
      </c>
      <c r="E1457" t="s">
        <v>319</v>
      </c>
      <c r="F1457" t="s">
        <v>0</v>
      </c>
      <c r="G1457" t="s">
        <v>2734</v>
      </c>
      <c r="H1457">
        <v>2.8559999999999999</v>
      </c>
      <c r="I1457">
        <v>81.45</v>
      </c>
      <c r="J1457">
        <v>37</v>
      </c>
    </row>
    <row r="1458" spans="1:10" x14ac:dyDescent="0.35">
      <c r="A1458" t="s">
        <v>3902</v>
      </c>
      <c r="B1458">
        <v>55</v>
      </c>
      <c r="C1458">
        <v>913</v>
      </c>
      <c r="D1458">
        <v>1457</v>
      </c>
      <c r="E1458" t="s">
        <v>319</v>
      </c>
      <c r="F1458" t="s">
        <v>0</v>
      </c>
      <c r="G1458" t="s">
        <v>2708</v>
      </c>
      <c r="H1458">
        <v>9.3650000000000002</v>
      </c>
      <c r="I1458">
        <v>89.21</v>
      </c>
      <c r="J1458">
        <v>54</v>
      </c>
    </row>
    <row r="1459" spans="1:10" x14ac:dyDescent="0.35">
      <c r="A1459" t="s">
        <v>3903</v>
      </c>
      <c r="B1459">
        <v>163</v>
      </c>
      <c r="C1459">
        <v>913</v>
      </c>
      <c r="D1459">
        <v>1457</v>
      </c>
      <c r="E1459" t="s">
        <v>328</v>
      </c>
      <c r="F1459" t="s">
        <v>0</v>
      </c>
      <c r="G1459" t="s">
        <v>3904</v>
      </c>
      <c r="H1459">
        <v>3.0710000000000002</v>
      </c>
      <c r="I1459">
        <v>61.8</v>
      </c>
      <c r="J1459">
        <v>46</v>
      </c>
    </row>
    <row r="1460" spans="1:10" x14ac:dyDescent="0.35">
      <c r="A1460" t="s">
        <v>3905</v>
      </c>
      <c r="B1460">
        <v>111</v>
      </c>
      <c r="C1460">
        <v>911</v>
      </c>
      <c r="D1460">
        <v>1459</v>
      </c>
      <c r="E1460" t="s">
        <v>319</v>
      </c>
      <c r="F1460" t="s">
        <v>0</v>
      </c>
      <c r="G1460" t="s">
        <v>3225</v>
      </c>
      <c r="H1460">
        <v>3.7210000000000001</v>
      </c>
      <c r="I1460">
        <v>73.11</v>
      </c>
      <c r="J1460">
        <v>28</v>
      </c>
    </row>
    <row r="1461" spans="1:10" x14ac:dyDescent="0.35">
      <c r="A1461" t="s">
        <v>3906</v>
      </c>
      <c r="B1461">
        <v>142</v>
      </c>
      <c r="C1461">
        <v>905</v>
      </c>
      <c r="D1461">
        <v>1460</v>
      </c>
      <c r="E1461" t="s">
        <v>328</v>
      </c>
      <c r="F1461" t="s">
        <v>0</v>
      </c>
      <c r="G1461" t="s">
        <v>3907</v>
      </c>
      <c r="H1461">
        <v>3.9750000000000001</v>
      </c>
      <c r="I1461">
        <v>60.99</v>
      </c>
      <c r="J1461">
        <v>21</v>
      </c>
    </row>
    <row r="1462" spans="1:10" x14ac:dyDescent="0.35">
      <c r="A1462" t="s">
        <v>3908</v>
      </c>
      <c r="B1462">
        <v>121</v>
      </c>
      <c r="C1462">
        <v>902</v>
      </c>
      <c r="D1462">
        <v>1461</v>
      </c>
      <c r="E1462" t="s">
        <v>312</v>
      </c>
      <c r="F1462" t="s">
        <v>0</v>
      </c>
      <c r="G1462" t="s">
        <v>3909</v>
      </c>
      <c r="H1462">
        <v>3.6579999999999999</v>
      </c>
      <c r="I1462">
        <v>41.47</v>
      </c>
      <c r="J1462">
        <v>64</v>
      </c>
    </row>
    <row r="1463" spans="1:10" x14ac:dyDescent="0.35">
      <c r="A1463" t="s">
        <v>3910</v>
      </c>
      <c r="B1463">
        <v>138</v>
      </c>
      <c r="C1463">
        <v>892</v>
      </c>
      <c r="D1463">
        <v>1462</v>
      </c>
      <c r="E1463" t="s">
        <v>328</v>
      </c>
      <c r="F1463" t="s">
        <v>0</v>
      </c>
      <c r="G1463" t="s">
        <v>2194</v>
      </c>
      <c r="H1463">
        <v>3.726</v>
      </c>
      <c r="I1463">
        <v>75</v>
      </c>
      <c r="J1463">
        <v>33</v>
      </c>
    </row>
    <row r="1464" spans="1:10" x14ac:dyDescent="0.35">
      <c r="A1464" t="s">
        <v>3911</v>
      </c>
      <c r="B1464">
        <v>133</v>
      </c>
      <c r="C1464">
        <v>886</v>
      </c>
      <c r="D1464">
        <v>1463</v>
      </c>
      <c r="E1464" t="s">
        <v>328</v>
      </c>
      <c r="F1464" t="s">
        <v>0</v>
      </c>
      <c r="G1464" t="s">
        <v>3912</v>
      </c>
      <c r="H1464">
        <v>4.5999999999999996</v>
      </c>
      <c r="I1464">
        <v>65.959999999999994</v>
      </c>
      <c r="J1464">
        <v>33</v>
      </c>
    </row>
    <row r="1465" spans="1:10" x14ac:dyDescent="0.35">
      <c r="A1465" t="s">
        <v>3913</v>
      </c>
      <c r="B1465">
        <v>118</v>
      </c>
      <c r="C1465">
        <v>886</v>
      </c>
      <c r="D1465">
        <v>1463</v>
      </c>
      <c r="E1465" t="s">
        <v>328</v>
      </c>
      <c r="F1465" t="s">
        <v>0</v>
      </c>
      <c r="G1465" t="s">
        <v>2346</v>
      </c>
      <c r="H1465">
        <v>3.879</v>
      </c>
      <c r="I1465">
        <v>55.71</v>
      </c>
      <c r="J1465">
        <v>22</v>
      </c>
    </row>
    <row r="1466" spans="1:10" x14ac:dyDescent="0.35">
      <c r="A1466" t="s">
        <v>3914</v>
      </c>
      <c r="B1466">
        <v>240</v>
      </c>
      <c r="C1466">
        <v>886</v>
      </c>
      <c r="D1466">
        <v>1463</v>
      </c>
      <c r="E1466" t="s">
        <v>312</v>
      </c>
      <c r="F1466" t="s">
        <v>0</v>
      </c>
      <c r="G1466" t="s">
        <v>2936</v>
      </c>
      <c r="H1466">
        <v>1.9570000000000001</v>
      </c>
      <c r="I1466">
        <v>34.049999999999997</v>
      </c>
      <c r="J1466">
        <v>63</v>
      </c>
    </row>
    <row r="1467" spans="1:10" x14ac:dyDescent="0.35">
      <c r="A1467" t="s">
        <v>3915</v>
      </c>
      <c r="B1467">
        <v>205</v>
      </c>
      <c r="C1467">
        <v>883</v>
      </c>
      <c r="D1467">
        <v>1466</v>
      </c>
      <c r="E1467" t="s">
        <v>319</v>
      </c>
      <c r="F1467" t="s">
        <v>0</v>
      </c>
      <c r="G1467" t="s">
        <v>3916</v>
      </c>
      <c r="H1467">
        <v>2.4929999999999999</v>
      </c>
      <c r="I1467">
        <v>67.510000000000005</v>
      </c>
      <c r="J1467">
        <v>58</v>
      </c>
    </row>
    <row r="1468" spans="1:10" x14ac:dyDescent="0.35">
      <c r="A1468" t="s">
        <v>3917</v>
      </c>
      <c r="B1468">
        <v>203</v>
      </c>
      <c r="C1468">
        <v>881</v>
      </c>
      <c r="D1468">
        <v>1467</v>
      </c>
      <c r="E1468" t="s">
        <v>311</v>
      </c>
      <c r="F1468" t="s">
        <v>2692</v>
      </c>
      <c r="G1468" t="s">
        <v>311</v>
      </c>
      <c r="H1468" t="s">
        <v>311</v>
      </c>
      <c r="I1468" t="s">
        <v>311</v>
      </c>
      <c r="J1468">
        <v>203</v>
      </c>
    </row>
    <row r="1469" spans="1:10" x14ac:dyDescent="0.35">
      <c r="A1469" t="s">
        <v>3918</v>
      </c>
      <c r="B1469">
        <v>224</v>
      </c>
      <c r="C1469">
        <v>879</v>
      </c>
      <c r="D1469">
        <v>1468</v>
      </c>
      <c r="E1469" t="s">
        <v>311</v>
      </c>
      <c r="F1469" t="s">
        <v>0</v>
      </c>
      <c r="G1469" t="s">
        <v>2402</v>
      </c>
      <c r="I1469" t="s">
        <v>311</v>
      </c>
      <c r="J1469">
        <v>99</v>
      </c>
    </row>
    <row r="1470" spans="1:10" x14ac:dyDescent="0.35">
      <c r="A1470" t="s">
        <v>3919</v>
      </c>
      <c r="B1470">
        <v>165</v>
      </c>
      <c r="C1470">
        <v>875</v>
      </c>
      <c r="D1470">
        <v>1469</v>
      </c>
      <c r="E1470" t="s">
        <v>328</v>
      </c>
      <c r="F1470" t="s">
        <v>0</v>
      </c>
      <c r="G1470" t="s">
        <v>3920</v>
      </c>
      <c r="H1470">
        <v>2.774</v>
      </c>
      <c r="I1470">
        <v>50.02</v>
      </c>
      <c r="J1470">
        <v>72</v>
      </c>
    </row>
    <row r="1471" spans="1:10" x14ac:dyDescent="0.35">
      <c r="A1471" t="s">
        <v>3921</v>
      </c>
      <c r="B1471">
        <v>214</v>
      </c>
      <c r="C1471">
        <v>875</v>
      </c>
      <c r="D1471">
        <v>1469</v>
      </c>
      <c r="E1471" t="s">
        <v>328</v>
      </c>
      <c r="F1471" t="s">
        <v>0</v>
      </c>
      <c r="G1471" t="s">
        <v>3922</v>
      </c>
      <c r="H1471">
        <v>3.282</v>
      </c>
      <c r="I1471">
        <v>54.85</v>
      </c>
      <c r="J1471">
        <v>44</v>
      </c>
    </row>
    <row r="1472" spans="1:10" x14ac:dyDescent="0.35">
      <c r="A1472" t="s">
        <v>3923</v>
      </c>
      <c r="B1472">
        <v>107</v>
      </c>
      <c r="C1472">
        <v>875</v>
      </c>
      <c r="D1472">
        <v>1469</v>
      </c>
      <c r="E1472" t="s">
        <v>311</v>
      </c>
      <c r="F1472" t="s">
        <v>0</v>
      </c>
      <c r="G1472" t="s">
        <v>2006</v>
      </c>
      <c r="I1472" t="s">
        <v>311</v>
      </c>
      <c r="J1472">
        <v>96</v>
      </c>
    </row>
    <row r="1473" spans="1:10" x14ac:dyDescent="0.35">
      <c r="A1473" t="s">
        <v>3924</v>
      </c>
      <c r="B1473">
        <v>84</v>
      </c>
      <c r="C1473">
        <v>875</v>
      </c>
      <c r="D1473">
        <v>1469</v>
      </c>
      <c r="E1473" t="s">
        <v>319</v>
      </c>
      <c r="F1473" t="s">
        <v>0</v>
      </c>
      <c r="G1473" t="s">
        <v>2148</v>
      </c>
      <c r="H1473">
        <v>5.4210000000000003</v>
      </c>
      <c r="I1473">
        <v>71.95</v>
      </c>
      <c r="J1473">
        <v>27</v>
      </c>
    </row>
    <row r="1474" spans="1:10" x14ac:dyDescent="0.35">
      <c r="A1474" t="s">
        <v>3925</v>
      </c>
      <c r="B1474">
        <v>227</v>
      </c>
      <c r="C1474">
        <v>874</v>
      </c>
      <c r="D1474">
        <v>1473</v>
      </c>
      <c r="E1474" t="s">
        <v>312</v>
      </c>
      <c r="F1474" t="s">
        <v>0</v>
      </c>
      <c r="G1474" t="s">
        <v>3926</v>
      </c>
      <c r="H1474">
        <v>1.8859999999999999</v>
      </c>
      <c r="I1474">
        <v>48.2</v>
      </c>
      <c r="J1474">
        <v>48</v>
      </c>
    </row>
    <row r="1475" spans="1:10" x14ac:dyDescent="0.35">
      <c r="A1475" t="s">
        <v>3927</v>
      </c>
      <c r="B1475">
        <v>130</v>
      </c>
      <c r="C1475">
        <v>873</v>
      </c>
      <c r="D1475">
        <v>1474</v>
      </c>
      <c r="E1475" t="s">
        <v>328</v>
      </c>
      <c r="F1475" t="s">
        <v>0</v>
      </c>
      <c r="G1475" t="s">
        <v>2883</v>
      </c>
      <c r="H1475">
        <v>3.7349999999999999</v>
      </c>
      <c r="I1475">
        <v>63.87</v>
      </c>
      <c r="J1475">
        <v>35</v>
      </c>
    </row>
    <row r="1476" spans="1:10" x14ac:dyDescent="0.35">
      <c r="A1476" t="s">
        <v>3928</v>
      </c>
      <c r="B1476">
        <v>194</v>
      </c>
      <c r="C1476">
        <v>871</v>
      </c>
      <c r="D1476">
        <v>1475</v>
      </c>
      <c r="E1476" t="s">
        <v>312</v>
      </c>
      <c r="F1476" t="s">
        <v>0</v>
      </c>
      <c r="G1476" t="s">
        <v>1759</v>
      </c>
      <c r="H1476">
        <v>3.1960000000000002</v>
      </c>
      <c r="I1476">
        <v>45.8</v>
      </c>
      <c r="J1476">
        <v>182</v>
      </c>
    </row>
    <row r="1477" spans="1:10" x14ac:dyDescent="0.35">
      <c r="A1477" t="s">
        <v>3929</v>
      </c>
      <c r="B1477">
        <v>128</v>
      </c>
      <c r="C1477">
        <v>870</v>
      </c>
      <c r="D1477">
        <v>1476</v>
      </c>
      <c r="E1477" t="s">
        <v>328</v>
      </c>
      <c r="F1477" t="s">
        <v>0</v>
      </c>
      <c r="G1477" t="s">
        <v>3930</v>
      </c>
      <c r="H1477">
        <v>3.4369999999999998</v>
      </c>
      <c r="I1477">
        <v>62.94</v>
      </c>
      <c r="J1477">
        <v>13</v>
      </c>
    </row>
    <row r="1478" spans="1:10" x14ac:dyDescent="0.35">
      <c r="A1478" t="s">
        <v>3931</v>
      </c>
      <c r="B1478">
        <v>184</v>
      </c>
      <c r="C1478">
        <v>865</v>
      </c>
      <c r="D1478">
        <v>1477</v>
      </c>
      <c r="E1478" t="s">
        <v>328</v>
      </c>
      <c r="F1478" t="s">
        <v>0</v>
      </c>
      <c r="G1478" t="s">
        <v>3932</v>
      </c>
      <c r="H1478">
        <v>2.343</v>
      </c>
      <c r="I1478">
        <v>57.32</v>
      </c>
      <c r="J1478">
        <v>88</v>
      </c>
    </row>
    <row r="1479" spans="1:10" x14ac:dyDescent="0.35">
      <c r="A1479" t="s">
        <v>3933</v>
      </c>
      <c r="B1479">
        <v>76</v>
      </c>
      <c r="C1479">
        <v>864</v>
      </c>
      <c r="D1479">
        <v>1478</v>
      </c>
      <c r="E1479" t="s">
        <v>328</v>
      </c>
      <c r="F1479" t="s">
        <v>0</v>
      </c>
      <c r="G1479" t="s">
        <v>1755</v>
      </c>
      <c r="H1479">
        <v>5.8289999999999997</v>
      </c>
      <c r="I1479">
        <v>66.78</v>
      </c>
      <c r="J1479">
        <v>10</v>
      </c>
    </row>
    <row r="1480" spans="1:10" x14ac:dyDescent="0.35">
      <c r="A1480" t="s">
        <v>3934</v>
      </c>
      <c r="B1480">
        <v>170</v>
      </c>
      <c r="C1480">
        <v>856</v>
      </c>
      <c r="D1480">
        <v>1479</v>
      </c>
      <c r="E1480" t="s">
        <v>328</v>
      </c>
      <c r="F1480" t="s">
        <v>0</v>
      </c>
      <c r="G1480" t="s">
        <v>3410</v>
      </c>
      <c r="H1480">
        <v>2.7040000000000002</v>
      </c>
      <c r="I1480">
        <v>57.96</v>
      </c>
      <c r="J1480">
        <v>31</v>
      </c>
    </row>
    <row r="1481" spans="1:10" x14ac:dyDescent="0.35">
      <c r="A1481" t="s">
        <v>3935</v>
      </c>
      <c r="B1481">
        <v>121</v>
      </c>
      <c r="C1481">
        <v>852</v>
      </c>
      <c r="D1481">
        <v>1480</v>
      </c>
      <c r="E1481" t="s">
        <v>328</v>
      </c>
      <c r="F1481" t="s">
        <v>0</v>
      </c>
      <c r="G1481" t="s">
        <v>1958</v>
      </c>
      <c r="H1481">
        <v>3.645</v>
      </c>
      <c r="I1481">
        <v>69.849999999999994</v>
      </c>
      <c r="J1481">
        <v>3</v>
      </c>
    </row>
    <row r="1482" spans="1:10" x14ac:dyDescent="0.35">
      <c r="A1482" t="s">
        <v>3936</v>
      </c>
      <c r="B1482">
        <v>330</v>
      </c>
      <c r="C1482">
        <v>851</v>
      </c>
      <c r="D1482">
        <v>1481</v>
      </c>
      <c r="E1482" t="s">
        <v>334</v>
      </c>
      <c r="F1482" t="s">
        <v>0</v>
      </c>
      <c r="G1482" t="s">
        <v>2053</v>
      </c>
      <c r="H1482">
        <v>1.2649999999999999</v>
      </c>
      <c r="I1482">
        <v>23.61</v>
      </c>
      <c r="J1482">
        <v>188</v>
      </c>
    </row>
    <row r="1483" spans="1:10" x14ac:dyDescent="0.35">
      <c r="A1483" t="s">
        <v>3937</v>
      </c>
      <c r="B1483">
        <v>169</v>
      </c>
      <c r="C1483">
        <v>848</v>
      </c>
      <c r="D1483">
        <v>1482</v>
      </c>
      <c r="E1483" t="s">
        <v>312</v>
      </c>
      <c r="F1483" t="s">
        <v>0</v>
      </c>
      <c r="G1483" t="s">
        <v>1876</v>
      </c>
      <c r="H1483">
        <v>3.367</v>
      </c>
      <c r="I1483">
        <v>44.98</v>
      </c>
      <c r="J1483">
        <v>93</v>
      </c>
    </row>
    <row r="1484" spans="1:10" x14ac:dyDescent="0.35">
      <c r="A1484" t="s">
        <v>3938</v>
      </c>
      <c r="B1484">
        <v>186</v>
      </c>
      <c r="C1484">
        <v>847</v>
      </c>
      <c r="D1484">
        <v>1483</v>
      </c>
      <c r="E1484" t="s">
        <v>312</v>
      </c>
      <c r="F1484" t="s">
        <v>0</v>
      </c>
      <c r="G1484" t="s">
        <v>3939</v>
      </c>
      <c r="H1484">
        <v>2.5670000000000002</v>
      </c>
      <c r="I1484">
        <v>33.03</v>
      </c>
      <c r="J1484">
        <v>32</v>
      </c>
    </row>
    <row r="1485" spans="1:10" x14ac:dyDescent="0.35">
      <c r="A1485" t="s">
        <v>3940</v>
      </c>
      <c r="B1485">
        <v>103</v>
      </c>
      <c r="C1485">
        <v>847</v>
      </c>
      <c r="D1485">
        <v>1483</v>
      </c>
      <c r="E1485" t="s">
        <v>319</v>
      </c>
      <c r="F1485" t="s">
        <v>0</v>
      </c>
      <c r="G1485" t="s">
        <v>3941</v>
      </c>
      <c r="H1485">
        <v>4.2839999999999998</v>
      </c>
      <c r="I1485">
        <v>73.12</v>
      </c>
      <c r="J1485">
        <v>103</v>
      </c>
    </row>
    <row r="1486" spans="1:10" x14ac:dyDescent="0.35">
      <c r="A1486" t="s">
        <v>3942</v>
      </c>
      <c r="B1486">
        <v>141</v>
      </c>
      <c r="C1486">
        <v>843</v>
      </c>
      <c r="D1486">
        <v>1485</v>
      </c>
      <c r="E1486" t="s">
        <v>312</v>
      </c>
      <c r="F1486" t="s">
        <v>0</v>
      </c>
      <c r="G1486" t="s">
        <v>2811</v>
      </c>
      <c r="H1486">
        <v>2.9359999999999999</v>
      </c>
      <c r="I1486">
        <v>40.79</v>
      </c>
      <c r="J1486">
        <v>47</v>
      </c>
    </row>
    <row r="1487" spans="1:10" x14ac:dyDescent="0.35">
      <c r="A1487" t="s">
        <v>3943</v>
      </c>
      <c r="B1487">
        <v>231</v>
      </c>
      <c r="C1487">
        <v>841</v>
      </c>
      <c r="D1487">
        <v>1486</v>
      </c>
      <c r="E1487" t="s">
        <v>312</v>
      </c>
      <c r="F1487" t="s">
        <v>0</v>
      </c>
      <c r="G1487" t="s">
        <v>3628</v>
      </c>
      <c r="H1487">
        <v>1.387</v>
      </c>
      <c r="I1487">
        <v>40.4</v>
      </c>
      <c r="J1487">
        <v>117</v>
      </c>
    </row>
    <row r="1488" spans="1:10" x14ac:dyDescent="0.35">
      <c r="A1488" t="s">
        <v>3944</v>
      </c>
      <c r="B1488">
        <v>127</v>
      </c>
      <c r="C1488">
        <v>840</v>
      </c>
      <c r="D1488">
        <v>1487</v>
      </c>
      <c r="E1488" t="s">
        <v>312</v>
      </c>
      <c r="F1488" t="s">
        <v>0</v>
      </c>
      <c r="G1488" t="s">
        <v>3552</v>
      </c>
      <c r="H1488">
        <v>3.1520000000000001</v>
      </c>
      <c r="I1488">
        <v>31.43</v>
      </c>
      <c r="J1488">
        <v>19</v>
      </c>
    </row>
    <row r="1489" spans="1:10" x14ac:dyDescent="0.35">
      <c r="A1489" t="s">
        <v>3945</v>
      </c>
      <c r="B1489">
        <v>182</v>
      </c>
      <c r="C1489">
        <v>839</v>
      </c>
      <c r="D1489">
        <v>1488</v>
      </c>
      <c r="E1489" t="s">
        <v>328</v>
      </c>
      <c r="F1489" t="s">
        <v>0</v>
      </c>
      <c r="G1489" t="s">
        <v>3946</v>
      </c>
      <c r="H1489">
        <v>2.1720000000000002</v>
      </c>
      <c r="I1489">
        <v>45.05</v>
      </c>
      <c r="J1489">
        <v>38</v>
      </c>
    </row>
    <row r="1490" spans="1:10" x14ac:dyDescent="0.35">
      <c r="A1490" t="s">
        <v>3947</v>
      </c>
      <c r="B1490">
        <v>196</v>
      </c>
      <c r="C1490">
        <v>837</v>
      </c>
      <c r="D1490">
        <v>1489</v>
      </c>
      <c r="E1490" t="s">
        <v>328</v>
      </c>
      <c r="F1490" t="s">
        <v>0</v>
      </c>
      <c r="G1490" t="s">
        <v>3948</v>
      </c>
      <c r="H1490">
        <v>2.1680000000000001</v>
      </c>
      <c r="I1490">
        <v>57.14</v>
      </c>
      <c r="J1490">
        <v>84</v>
      </c>
    </row>
    <row r="1491" spans="1:10" x14ac:dyDescent="0.35">
      <c r="A1491" t="s">
        <v>3949</v>
      </c>
      <c r="B1491">
        <v>206</v>
      </c>
      <c r="C1491">
        <v>825</v>
      </c>
      <c r="D1491">
        <v>1490</v>
      </c>
      <c r="E1491" t="s">
        <v>311</v>
      </c>
      <c r="F1491" t="s">
        <v>0</v>
      </c>
      <c r="G1491" t="s">
        <v>1969</v>
      </c>
      <c r="I1491" t="s">
        <v>311</v>
      </c>
      <c r="J1491">
        <v>195</v>
      </c>
    </row>
    <row r="1492" spans="1:10" x14ac:dyDescent="0.35">
      <c r="A1492" t="s">
        <v>3950</v>
      </c>
      <c r="B1492">
        <v>96</v>
      </c>
      <c r="C1492">
        <v>823</v>
      </c>
      <c r="D1492">
        <v>1491</v>
      </c>
      <c r="E1492" t="s">
        <v>319</v>
      </c>
      <c r="F1492" t="s">
        <v>0</v>
      </c>
      <c r="G1492" t="s">
        <v>3951</v>
      </c>
      <c r="H1492">
        <v>4.5640000000000001</v>
      </c>
      <c r="I1492">
        <v>60.14</v>
      </c>
      <c r="J1492">
        <v>18</v>
      </c>
    </row>
    <row r="1493" spans="1:10" x14ac:dyDescent="0.35">
      <c r="A1493" t="s">
        <v>3952</v>
      </c>
      <c r="B1493">
        <v>129</v>
      </c>
      <c r="C1493">
        <v>822</v>
      </c>
      <c r="D1493">
        <v>1492</v>
      </c>
      <c r="E1493" t="s">
        <v>312</v>
      </c>
      <c r="F1493" t="s">
        <v>0</v>
      </c>
      <c r="G1493" t="s">
        <v>3724</v>
      </c>
      <c r="H1493">
        <v>3.746</v>
      </c>
      <c r="I1493">
        <v>50</v>
      </c>
      <c r="J1493">
        <v>17</v>
      </c>
    </row>
    <row r="1494" spans="1:10" x14ac:dyDescent="0.35">
      <c r="A1494" t="s">
        <v>3953</v>
      </c>
      <c r="B1494">
        <v>141</v>
      </c>
      <c r="C1494">
        <v>821</v>
      </c>
      <c r="D1494">
        <v>1493</v>
      </c>
      <c r="E1494" t="s">
        <v>312</v>
      </c>
      <c r="F1494" t="s">
        <v>0</v>
      </c>
      <c r="G1494" t="s">
        <v>3954</v>
      </c>
      <c r="H1494">
        <v>3.0150000000000001</v>
      </c>
      <c r="I1494">
        <v>25.78</v>
      </c>
      <c r="J1494">
        <v>48</v>
      </c>
    </row>
    <row r="1495" spans="1:10" x14ac:dyDescent="0.35">
      <c r="A1495" t="s">
        <v>3955</v>
      </c>
      <c r="B1495">
        <v>150</v>
      </c>
      <c r="C1495">
        <v>819</v>
      </c>
      <c r="D1495">
        <v>1494</v>
      </c>
      <c r="E1495" t="s">
        <v>319</v>
      </c>
      <c r="F1495" t="s">
        <v>0</v>
      </c>
      <c r="G1495" t="s">
        <v>3956</v>
      </c>
      <c r="H1495">
        <v>3.0529999999999999</v>
      </c>
      <c r="I1495">
        <v>67.709999999999994</v>
      </c>
      <c r="J1495">
        <v>83</v>
      </c>
    </row>
    <row r="1496" spans="1:10" x14ac:dyDescent="0.35">
      <c r="A1496" t="s">
        <v>3957</v>
      </c>
      <c r="B1496">
        <v>523</v>
      </c>
      <c r="C1496">
        <v>817</v>
      </c>
      <c r="D1496">
        <v>1495</v>
      </c>
      <c r="E1496" t="s">
        <v>334</v>
      </c>
      <c r="F1496" t="s">
        <v>0</v>
      </c>
      <c r="G1496" t="s">
        <v>3628</v>
      </c>
      <c r="H1496">
        <v>0.71799999999999997</v>
      </c>
      <c r="I1496">
        <v>9.1999999999999993</v>
      </c>
      <c r="J1496">
        <v>197</v>
      </c>
    </row>
    <row r="1497" spans="1:10" x14ac:dyDescent="0.35">
      <c r="A1497" t="s">
        <v>3958</v>
      </c>
      <c r="B1497">
        <v>176</v>
      </c>
      <c r="C1497">
        <v>817</v>
      </c>
      <c r="D1497">
        <v>1495</v>
      </c>
      <c r="E1497" t="s">
        <v>319</v>
      </c>
      <c r="F1497" t="s">
        <v>0</v>
      </c>
      <c r="G1497" t="s">
        <v>2799</v>
      </c>
      <c r="H1497">
        <v>3.7189999999999999</v>
      </c>
      <c r="I1497">
        <v>75.540000000000006</v>
      </c>
      <c r="J1497">
        <v>176</v>
      </c>
    </row>
    <row r="1498" spans="1:10" x14ac:dyDescent="0.35">
      <c r="A1498" t="s">
        <v>3959</v>
      </c>
      <c r="B1498">
        <v>110</v>
      </c>
      <c r="C1498">
        <v>817</v>
      </c>
      <c r="D1498">
        <v>1495</v>
      </c>
      <c r="E1498" t="s">
        <v>328</v>
      </c>
      <c r="F1498" t="s">
        <v>0</v>
      </c>
      <c r="G1498" t="s">
        <v>1781</v>
      </c>
      <c r="H1498">
        <v>6.2649999999999997</v>
      </c>
      <c r="I1498">
        <v>71.510000000000005</v>
      </c>
      <c r="J1498">
        <v>9</v>
      </c>
    </row>
    <row r="1499" spans="1:10" x14ac:dyDescent="0.35">
      <c r="A1499" t="s">
        <v>3960</v>
      </c>
      <c r="B1499">
        <v>150</v>
      </c>
      <c r="C1499">
        <v>815</v>
      </c>
      <c r="D1499">
        <v>1498</v>
      </c>
      <c r="E1499" t="s">
        <v>312</v>
      </c>
      <c r="F1499" t="s">
        <v>0</v>
      </c>
      <c r="G1499" t="s">
        <v>3331</v>
      </c>
      <c r="H1499">
        <v>2.649</v>
      </c>
      <c r="I1499">
        <v>46.92</v>
      </c>
      <c r="J1499">
        <v>35</v>
      </c>
    </row>
    <row r="1500" spans="1:10" x14ac:dyDescent="0.35">
      <c r="A1500" t="s">
        <v>3961</v>
      </c>
      <c r="B1500">
        <v>39</v>
      </c>
      <c r="C1500">
        <v>813</v>
      </c>
      <c r="D1500">
        <v>1499</v>
      </c>
      <c r="E1500" t="s">
        <v>319</v>
      </c>
      <c r="F1500" t="s">
        <v>0</v>
      </c>
      <c r="G1500" t="s">
        <v>3962</v>
      </c>
      <c r="H1500">
        <v>9.4469999999999992</v>
      </c>
      <c r="I1500">
        <v>90.6</v>
      </c>
      <c r="J1500">
        <v>23</v>
      </c>
    </row>
    <row r="1501" spans="1:10" x14ac:dyDescent="0.35">
      <c r="A1501" t="s">
        <v>3963</v>
      </c>
      <c r="B1501">
        <v>141</v>
      </c>
      <c r="C1501">
        <v>813</v>
      </c>
      <c r="D1501">
        <v>1499</v>
      </c>
      <c r="E1501" t="s">
        <v>319</v>
      </c>
      <c r="F1501" t="s">
        <v>0</v>
      </c>
      <c r="G1501" t="s">
        <v>3964</v>
      </c>
      <c r="H1501">
        <v>2.7810000000000001</v>
      </c>
      <c r="I1501">
        <v>60</v>
      </c>
      <c r="J1501">
        <v>80</v>
      </c>
    </row>
    <row r="1502" spans="1:10" x14ac:dyDescent="0.35">
      <c r="A1502" t="s">
        <v>3965</v>
      </c>
      <c r="B1502">
        <v>88</v>
      </c>
      <c r="C1502">
        <v>812</v>
      </c>
      <c r="D1502">
        <v>1501</v>
      </c>
      <c r="E1502" t="s">
        <v>328</v>
      </c>
      <c r="F1502" t="s">
        <v>0</v>
      </c>
      <c r="G1502" t="s">
        <v>3375</v>
      </c>
      <c r="H1502">
        <v>5.5259999999999998</v>
      </c>
      <c r="I1502">
        <v>60.84</v>
      </c>
      <c r="J1502">
        <v>25</v>
      </c>
    </row>
    <row r="1503" spans="1:10" x14ac:dyDescent="0.35">
      <c r="A1503" t="s">
        <v>3966</v>
      </c>
      <c r="B1503">
        <v>270</v>
      </c>
      <c r="C1503">
        <v>811</v>
      </c>
      <c r="D1503">
        <v>1502</v>
      </c>
      <c r="E1503" t="s">
        <v>328</v>
      </c>
      <c r="F1503" t="s">
        <v>0</v>
      </c>
      <c r="G1503" t="s">
        <v>3171</v>
      </c>
      <c r="H1503">
        <v>2.665</v>
      </c>
      <c r="I1503">
        <v>61.63</v>
      </c>
      <c r="J1503">
        <v>256</v>
      </c>
    </row>
    <row r="1504" spans="1:10" x14ac:dyDescent="0.35">
      <c r="A1504" t="s">
        <v>3967</v>
      </c>
      <c r="B1504">
        <v>384</v>
      </c>
      <c r="C1504">
        <v>809</v>
      </c>
      <c r="D1504">
        <v>1503</v>
      </c>
      <c r="E1504" t="s">
        <v>334</v>
      </c>
      <c r="F1504" t="s">
        <v>0</v>
      </c>
      <c r="G1504" t="s">
        <v>1779</v>
      </c>
      <c r="H1504">
        <v>1.3180000000000001</v>
      </c>
      <c r="I1504">
        <v>4.29</v>
      </c>
      <c r="J1504">
        <v>200</v>
      </c>
    </row>
    <row r="1505" spans="1:10" x14ac:dyDescent="0.35">
      <c r="A1505" t="s">
        <v>3968</v>
      </c>
      <c r="B1505">
        <v>203</v>
      </c>
      <c r="C1505">
        <v>809</v>
      </c>
      <c r="D1505">
        <v>1503</v>
      </c>
      <c r="E1505" t="s">
        <v>312</v>
      </c>
      <c r="F1505" t="s">
        <v>0</v>
      </c>
      <c r="G1505" t="s">
        <v>2037</v>
      </c>
      <c r="H1505">
        <v>1.9530000000000001</v>
      </c>
      <c r="I1505">
        <v>43.45</v>
      </c>
      <c r="J1505">
        <v>53</v>
      </c>
    </row>
    <row r="1506" spans="1:10" x14ac:dyDescent="0.35">
      <c r="A1506" t="s">
        <v>3969</v>
      </c>
      <c r="B1506">
        <v>149</v>
      </c>
      <c r="C1506">
        <v>808</v>
      </c>
      <c r="D1506">
        <v>1505</v>
      </c>
      <c r="E1506" t="s">
        <v>312</v>
      </c>
      <c r="F1506" t="s">
        <v>0</v>
      </c>
      <c r="G1506" t="s">
        <v>2811</v>
      </c>
      <c r="H1506">
        <v>2.6619999999999999</v>
      </c>
      <c r="I1506">
        <v>33.549999999999997</v>
      </c>
      <c r="J1506">
        <v>62</v>
      </c>
    </row>
    <row r="1507" spans="1:10" x14ac:dyDescent="0.35">
      <c r="A1507" t="s">
        <v>3970</v>
      </c>
      <c r="B1507">
        <v>153</v>
      </c>
      <c r="C1507">
        <v>806</v>
      </c>
      <c r="D1507">
        <v>1506</v>
      </c>
      <c r="E1507" t="s">
        <v>328</v>
      </c>
      <c r="F1507" t="s">
        <v>0</v>
      </c>
      <c r="G1507" t="s">
        <v>2053</v>
      </c>
      <c r="H1507">
        <v>2.7269999999999999</v>
      </c>
      <c r="I1507">
        <v>62.66</v>
      </c>
      <c r="J1507">
        <v>39</v>
      </c>
    </row>
    <row r="1508" spans="1:10" x14ac:dyDescent="0.35">
      <c r="A1508" t="s">
        <v>3971</v>
      </c>
      <c r="B1508">
        <v>823</v>
      </c>
      <c r="C1508">
        <v>806</v>
      </c>
      <c r="D1508">
        <v>1506</v>
      </c>
      <c r="E1508" t="s">
        <v>311</v>
      </c>
      <c r="F1508" t="s">
        <v>0</v>
      </c>
      <c r="G1508" t="s">
        <v>2734</v>
      </c>
      <c r="I1508" t="s">
        <v>311</v>
      </c>
      <c r="J1508">
        <v>19</v>
      </c>
    </row>
    <row r="1509" spans="1:10" x14ac:dyDescent="0.35">
      <c r="A1509" t="s">
        <v>3972</v>
      </c>
      <c r="B1509">
        <v>161</v>
      </c>
      <c r="C1509">
        <v>804</v>
      </c>
      <c r="D1509">
        <v>1508</v>
      </c>
      <c r="E1509" t="s">
        <v>328</v>
      </c>
      <c r="F1509" t="s">
        <v>0</v>
      </c>
      <c r="G1509" t="s">
        <v>2588</v>
      </c>
      <c r="H1509">
        <v>2.2869999999999999</v>
      </c>
      <c r="I1509">
        <v>51.65</v>
      </c>
      <c r="J1509">
        <v>56</v>
      </c>
    </row>
    <row r="1510" spans="1:10" x14ac:dyDescent="0.35">
      <c r="A1510" t="s">
        <v>3973</v>
      </c>
      <c r="B1510">
        <v>109</v>
      </c>
      <c r="C1510">
        <v>801</v>
      </c>
      <c r="D1510">
        <v>1509</v>
      </c>
      <c r="E1510" t="s">
        <v>312</v>
      </c>
      <c r="F1510" t="s">
        <v>0</v>
      </c>
      <c r="G1510" t="s">
        <v>1705</v>
      </c>
      <c r="H1510">
        <v>3.8130000000000002</v>
      </c>
      <c r="I1510">
        <v>37.49</v>
      </c>
      <c r="J1510">
        <v>32</v>
      </c>
    </row>
    <row r="1511" spans="1:10" x14ac:dyDescent="0.35">
      <c r="A1511" t="s">
        <v>3974</v>
      </c>
      <c r="B1511">
        <v>167</v>
      </c>
      <c r="C1511">
        <v>800</v>
      </c>
      <c r="D1511">
        <v>1510</v>
      </c>
      <c r="E1511" t="s">
        <v>312</v>
      </c>
      <c r="F1511" t="s">
        <v>0</v>
      </c>
      <c r="G1511" t="s">
        <v>1767</v>
      </c>
      <c r="H1511">
        <v>3.2570000000000001</v>
      </c>
      <c r="I1511">
        <v>30.32</v>
      </c>
      <c r="J1511">
        <v>163</v>
      </c>
    </row>
    <row r="1512" spans="1:10" x14ac:dyDescent="0.35">
      <c r="A1512" t="s">
        <v>1250</v>
      </c>
      <c r="B1512">
        <v>19</v>
      </c>
      <c r="C1512">
        <v>799</v>
      </c>
      <c r="D1512">
        <v>1511</v>
      </c>
      <c r="E1512" t="s">
        <v>311</v>
      </c>
      <c r="F1512" t="s">
        <v>0</v>
      </c>
      <c r="G1512" t="s">
        <v>1900</v>
      </c>
      <c r="I1512" t="s">
        <v>311</v>
      </c>
      <c r="J1512">
        <v>19</v>
      </c>
    </row>
    <row r="1513" spans="1:10" x14ac:dyDescent="0.35">
      <c r="A1513" t="s">
        <v>3975</v>
      </c>
      <c r="B1513">
        <v>62</v>
      </c>
      <c r="C1513">
        <v>799</v>
      </c>
      <c r="D1513">
        <v>1511</v>
      </c>
      <c r="E1513" t="s">
        <v>319</v>
      </c>
      <c r="F1513" t="s">
        <v>0</v>
      </c>
      <c r="G1513" t="s">
        <v>2987</v>
      </c>
      <c r="H1513">
        <v>6.4429999999999996</v>
      </c>
      <c r="I1513">
        <v>85.42</v>
      </c>
      <c r="J1513">
        <v>62</v>
      </c>
    </row>
    <row r="1514" spans="1:10" x14ac:dyDescent="0.35">
      <c r="A1514" t="s">
        <v>3976</v>
      </c>
      <c r="B1514">
        <v>252</v>
      </c>
      <c r="C1514">
        <v>798</v>
      </c>
      <c r="D1514">
        <v>1513</v>
      </c>
      <c r="E1514" t="s">
        <v>334</v>
      </c>
      <c r="F1514" t="s">
        <v>0</v>
      </c>
      <c r="G1514" t="s">
        <v>3977</v>
      </c>
      <c r="H1514">
        <v>1.534</v>
      </c>
      <c r="I1514">
        <v>21.95</v>
      </c>
      <c r="J1514">
        <v>37</v>
      </c>
    </row>
    <row r="1515" spans="1:10" x14ac:dyDescent="0.35">
      <c r="A1515" t="s">
        <v>3978</v>
      </c>
      <c r="B1515">
        <v>170</v>
      </c>
      <c r="C1515">
        <v>797</v>
      </c>
      <c r="D1515">
        <v>1514</v>
      </c>
      <c r="E1515" t="s">
        <v>328</v>
      </c>
      <c r="F1515" t="s">
        <v>0</v>
      </c>
      <c r="G1515" t="s">
        <v>3979</v>
      </c>
      <c r="H1515">
        <v>2.0830000000000002</v>
      </c>
      <c r="I1515">
        <v>44.51</v>
      </c>
      <c r="J1515">
        <v>66</v>
      </c>
    </row>
    <row r="1516" spans="1:10" x14ac:dyDescent="0.35">
      <c r="A1516" t="s">
        <v>3980</v>
      </c>
      <c r="B1516">
        <v>289</v>
      </c>
      <c r="C1516">
        <v>797</v>
      </c>
      <c r="D1516">
        <v>1514</v>
      </c>
      <c r="E1516" t="s">
        <v>312</v>
      </c>
      <c r="F1516" t="s">
        <v>0</v>
      </c>
      <c r="G1516" t="s">
        <v>2799</v>
      </c>
      <c r="H1516">
        <v>2.48</v>
      </c>
      <c r="I1516">
        <v>36.409999999999997</v>
      </c>
      <c r="J1516">
        <v>67</v>
      </c>
    </row>
    <row r="1517" spans="1:10" x14ac:dyDescent="0.35">
      <c r="A1517" t="s">
        <v>3981</v>
      </c>
      <c r="B1517">
        <v>97</v>
      </c>
      <c r="C1517">
        <v>797</v>
      </c>
      <c r="D1517">
        <v>1514</v>
      </c>
      <c r="E1517" t="s">
        <v>312</v>
      </c>
      <c r="F1517" t="s">
        <v>0</v>
      </c>
      <c r="G1517" t="s">
        <v>3531</v>
      </c>
      <c r="H1517">
        <v>3.9460000000000002</v>
      </c>
      <c r="I1517">
        <v>47.43</v>
      </c>
      <c r="J1517">
        <v>33</v>
      </c>
    </row>
    <row r="1518" spans="1:10" x14ac:dyDescent="0.35">
      <c r="A1518" t="s">
        <v>3982</v>
      </c>
      <c r="B1518">
        <v>194</v>
      </c>
      <c r="C1518">
        <v>795</v>
      </c>
      <c r="D1518">
        <v>1517</v>
      </c>
      <c r="E1518" t="s">
        <v>328</v>
      </c>
      <c r="F1518" t="s">
        <v>0</v>
      </c>
      <c r="G1518" t="s">
        <v>3983</v>
      </c>
      <c r="H1518">
        <v>1.9430000000000001</v>
      </c>
      <c r="I1518">
        <v>36</v>
      </c>
      <c r="J1518">
        <v>44</v>
      </c>
    </row>
    <row r="1519" spans="1:10" x14ac:dyDescent="0.35">
      <c r="A1519" t="s">
        <v>3984</v>
      </c>
      <c r="B1519">
        <v>177</v>
      </c>
      <c r="C1519">
        <v>794</v>
      </c>
      <c r="D1519">
        <v>1518</v>
      </c>
      <c r="E1519" t="s">
        <v>311</v>
      </c>
      <c r="F1519" t="s">
        <v>2692</v>
      </c>
      <c r="G1519" t="s">
        <v>311</v>
      </c>
      <c r="H1519" t="s">
        <v>311</v>
      </c>
      <c r="I1519" t="s">
        <v>311</v>
      </c>
      <c r="J1519">
        <v>176</v>
      </c>
    </row>
    <row r="1520" spans="1:10" x14ac:dyDescent="0.35">
      <c r="A1520" t="s">
        <v>3985</v>
      </c>
      <c r="B1520">
        <v>198</v>
      </c>
      <c r="C1520">
        <v>789</v>
      </c>
      <c r="D1520">
        <v>1519</v>
      </c>
      <c r="E1520" t="s">
        <v>328</v>
      </c>
      <c r="F1520" t="s">
        <v>0</v>
      </c>
      <c r="G1520" t="s">
        <v>3986</v>
      </c>
      <c r="H1520">
        <v>2.242</v>
      </c>
      <c r="I1520">
        <v>41.51</v>
      </c>
      <c r="J1520">
        <v>46</v>
      </c>
    </row>
    <row r="1521" spans="1:10" x14ac:dyDescent="0.35">
      <c r="A1521" t="s">
        <v>3987</v>
      </c>
      <c r="B1521">
        <v>120</v>
      </c>
      <c r="C1521">
        <v>788</v>
      </c>
      <c r="D1521">
        <v>1520</v>
      </c>
      <c r="E1521" t="s">
        <v>328</v>
      </c>
      <c r="F1521" t="s">
        <v>0</v>
      </c>
      <c r="G1521" t="s">
        <v>3988</v>
      </c>
      <c r="H1521">
        <v>3.3479999999999999</v>
      </c>
      <c r="I1521">
        <v>58.18</v>
      </c>
      <c r="J1521">
        <v>12</v>
      </c>
    </row>
    <row r="1522" spans="1:10" x14ac:dyDescent="0.35">
      <c r="A1522" t="s">
        <v>3989</v>
      </c>
      <c r="B1522">
        <v>149</v>
      </c>
      <c r="C1522">
        <v>788</v>
      </c>
      <c r="D1522">
        <v>1520</v>
      </c>
      <c r="E1522" t="s">
        <v>328</v>
      </c>
      <c r="F1522" t="s">
        <v>0</v>
      </c>
      <c r="G1522" t="s">
        <v>3990</v>
      </c>
      <c r="H1522">
        <v>2.4380000000000002</v>
      </c>
      <c r="I1522">
        <v>41.81</v>
      </c>
      <c r="J1522">
        <v>66</v>
      </c>
    </row>
    <row r="1523" spans="1:10" x14ac:dyDescent="0.35">
      <c r="A1523" t="s">
        <v>3991</v>
      </c>
      <c r="B1523">
        <v>221</v>
      </c>
      <c r="C1523">
        <v>785</v>
      </c>
      <c r="D1523">
        <v>1522</v>
      </c>
      <c r="E1523" t="s">
        <v>312</v>
      </c>
      <c r="F1523" t="s">
        <v>0</v>
      </c>
      <c r="G1523" t="s">
        <v>3026</v>
      </c>
      <c r="H1523">
        <v>1.873</v>
      </c>
      <c r="I1523">
        <v>32.770000000000003</v>
      </c>
      <c r="J1523">
        <v>55</v>
      </c>
    </row>
    <row r="1524" spans="1:10" x14ac:dyDescent="0.35">
      <c r="A1524" t="s">
        <v>3992</v>
      </c>
      <c r="B1524">
        <v>132</v>
      </c>
      <c r="C1524">
        <v>783</v>
      </c>
      <c r="D1524">
        <v>1523</v>
      </c>
      <c r="E1524" t="s">
        <v>312</v>
      </c>
      <c r="F1524" t="s">
        <v>0</v>
      </c>
      <c r="G1524" t="s">
        <v>1815</v>
      </c>
      <c r="H1524">
        <v>3.194</v>
      </c>
      <c r="I1524">
        <v>47.2</v>
      </c>
      <c r="J1524">
        <v>33</v>
      </c>
    </row>
    <row r="1525" spans="1:10" x14ac:dyDescent="0.35">
      <c r="A1525" t="s">
        <v>3993</v>
      </c>
      <c r="B1525">
        <v>91</v>
      </c>
      <c r="C1525">
        <v>783</v>
      </c>
      <c r="D1525">
        <v>1523</v>
      </c>
      <c r="E1525" t="s">
        <v>319</v>
      </c>
      <c r="F1525" t="s">
        <v>0</v>
      </c>
      <c r="G1525" t="s">
        <v>3052</v>
      </c>
      <c r="H1525">
        <v>4.6900000000000004</v>
      </c>
      <c r="I1525">
        <v>96.88</v>
      </c>
      <c r="J1525">
        <v>25</v>
      </c>
    </row>
    <row r="1526" spans="1:10" x14ac:dyDescent="0.35">
      <c r="A1526" t="s">
        <v>3994</v>
      </c>
      <c r="B1526">
        <v>155</v>
      </c>
      <c r="C1526">
        <v>781</v>
      </c>
      <c r="D1526">
        <v>1525</v>
      </c>
      <c r="E1526" t="s">
        <v>312</v>
      </c>
      <c r="F1526" t="s">
        <v>0</v>
      </c>
      <c r="G1526" t="s">
        <v>3995</v>
      </c>
      <c r="H1526">
        <v>2.5230000000000001</v>
      </c>
      <c r="I1526">
        <v>38.869999999999997</v>
      </c>
      <c r="J1526">
        <v>155</v>
      </c>
    </row>
    <row r="1527" spans="1:10" x14ac:dyDescent="0.35">
      <c r="A1527" t="s">
        <v>3996</v>
      </c>
      <c r="B1527">
        <v>203</v>
      </c>
      <c r="C1527">
        <v>780</v>
      </c>
      <c r="D1527">
        <v>1526</v>
      </c>
      <c r="E1527" t="s">
        <v>328</v>
      </c>
      <c r="F1527" t="s">
        <v>0</v>
      </c>
      <c r="G1527" t="s">
        <v>2734</v>
      </c>
      <c r="H1527">
        <v>2.2719999999999998</v>
      </c>
      <c r="I1527">
        <v>60.49</v>
      </c>
      <c r="J1527">
        <v>20</v>
      </c>
    </row>
    <row r="1528" spans="1:10" x14ac:dyDescent="0.35">
      <c r="A1528" t="s">
        <v>3997</v>
      </c>
      <c r="B1528">
        <v>251</v>
      </c>
      <c r="C1528">
        <v>779</v>
      </c>
      <c r="D1528">
        <v>1527</v>
      </c>
      <c r="E1528" t="s">
        <v>312</v>
      </c>
      <c r="F1528" t="s">
        <v>0</v>
      </c>
      <c r="G1528" t="s">
        <v>2053</v>
      </c>
      <c r="H1528">
        <v>1.62</v>
      </c>
      <c r="I1528">
        <v>35.49</v>
      </c>
      <c r="J1528">
        <v>151</v>
      </c>
    </row>
    <row r="1529" spans="1:10" x14ac:dyDescent="0.35">
      <c r="A1529" t="s">
        <v>3998</v>
      </c>
      <c r="B1529">
        <v>296</v>
      </c>
      <c r="C1529">
        <v>778</v>
      </c>
      <c r="D1529">
        <v>1528</v>
      </c>
      <c r="E1529" t="s">
        <v>328</v>
      </c>
      <c r="F1529" t="s">
        <v>0</v>
      </c>
      <c r="G1529" t="s">
        <v>2734</v>
      </c>
      <c r="H1529">
        <v>2.3559999999999999</v>
      </c>
      <c r="I1529">
        <v>64.12</v>
      </c>
      <c r="J1529">
        <v>31</v>
      </c>
    </row>
    <row r="1530" spans="1:10" x14ac:dyDescent="0.35">
      <c r="A1530" t="s">
        <v>3999</v>
      </c>
      <c r="B1530">
        <v>111</v>
      </c>
      <c r="C1530">
        <v>778</v>
      </c>
      <c r="D1530">
        <v>1528</v>
      </c>
      <c r="E1530" t="s">
        <v>312</v>
      </c>
      <c r="F1530" t="s">
        <v>0</v>
      </c>
      <c r="G1530" t="s">
        <v>2343</v>
      </c>
      <c r="H1530">
        <v>3.5289999999999999</v>
      </c>
      <c r="I1530">
        <v>41.67</v>
      </c>
      <c r="J1530">
        <v>24</v>
      </c>
    </row>
    <row r="1531" spans="1:10" x14ac:dyDescent="0.35">
      <c r="A1531" t="s">
        <v>4000</v>
      </c>
      <c r="B1531">
        <v>45</v>
      </c>
      <c r="C1531">
        <v>777</v>
      </c>
      <c r="D1531">
        <v>1530</v>
      </c>
      <c r="E1531" t="s">
        <v>319</v>
      </c>
      <c r="F1531" t="s">
        <v>0</v>
      </c>
      <c r="G1531" t="s">
        <v>3026</v>
      </c>
      <c r="H1531">
        <v>8.5909999999999993</v>
      </c>
      <c r="I1531">
        <v>98.69</v>
      </c>
      <c r="J1531">
        <v>14</v>
      </c>
    </row>
    <row r="1532" spans="1:10" x14ac:dyDescent="0.35">
      <c r="A1532" t="s">
        <v>4001</v>
      </c>
      <c r="B1532">
        <v>116</v>
      </c>
      <c r="C1532">
        <v>776</v>
      </c>
      <c r="D1532">
        <v>1531</v>
      </c>
      <c r="E1532" t="s">
        <v>328</v>
      </c>
      <c r="F1532" t="s">
        <v>0</v>
      </c>
      <c r="G1532" t="s">
        <v>2197</v>
      </c>
      <c r="H1532">
        <v>3.7869999999999999</v>
      </c>
      <c r="I1532">
        <v>51.44</v>
      </c>
      <c r="J1532">
        <v>17</v>
      </c>
    </row>
    <row r="1533" spans="1:10" x14ac:dyDescent="0.35">
      <c r="A1533" t="s">
        <v>4002</v>
      </c>
      <c r="B1533">
        <v>138</v>
      </c>
      <c r="C1533">
        <v>776</v>
      </c>
      <c r="D1533">
        <v>1531</v>
      </c>
      <c r="E1533" t="s">
        <v>328</v>
      </c>
      <c r="F1533" t="s">
        <v>0</v>
      </c>
      <c r="G1533" t="s">
        <v>4003</v>
      </c>
      <c r="H1533">
        <v>2.7229999999999999</v>
      </c>
      <c r="I1533">
        <v>51.96</v>
      </c>
      <c r="J1533">
        <v>56</v>
      </c>
    </row>
    <row r="1534" spans="1:10" x14ac:dyDescent="0.35">
      <c r="A1534" t="s">
        <v>4004</v>
      </c>
      <c r="B1534">
        <v>197</v>
      </c>
      <c r="C1534">
        <v>774</v>
      </c>
      <c r="D1534">
        <v>1533</v>
      </c>
      <c r="E1534" t="s">
        <v>312</v>
      </c>
      <c r="F1534" t="s">
        <v>0</v>
      </c>
      <c r="G1534" t="s">
        <v>2053</v>
      </c>
      <c r="H1534">
        <v>1.893</v>
      </c>
      <c r="I1534">
        <v>45.78</v>
      </c>
      <c r="J1534">
        <v>115</v>
      </c>
    </row>
    <row r="1535" spans="1:10" x14ac:dyDescent="0.35">
      <c r="A1535" t="s">
        <v>4005</v>
      </c>
      <c r="B1535">
        <v>279</v>
      </c>
      <c r="C1535">
        <v>771</v>
      </c>
      <c r="D1535">
        <v>1534</v>
      </c>
      <c r="E1535" t="s">
        <v>334</v>
      </c>
      <c r="F1535" t="s">
        <v>0</v>
      </c>
      <c r="G1535" t="s">
        <v>4006</v>
      </c>
      <c r="H1535">
        <v>1.462</v>
      </c>
      <c r="I1535">
        <v>10.52</v>
      </c>
      <c r="J1535">
        <v>11</v>
      </c>
    </row>
    <row r="1536" spans="1:10" x14ac:dyDescent="0.35">
      <c r="A1536" t="s">
        <v>4007</v>
      </c>
      <c r="B1536">
        <v>121</v>
      </c>
      <c r="C1536">
        <v>769</v>
      </c>
      <c r="D1536">
        <v>1535</v>
      </c>
      <c r="E1536" t="s">
        <v>328</v>
      </c>
      <c r="F1536" t="s">
        <v>0</v>
      </c>
      <c r="G1536" t="s">
        <v>4008</v>
      </c>
      <c r="H1536">
        <v>3.2730000000000001</v>
      </c>
      <c r="I1536">
        <v>71.430000000000007</v>
      </c>
      <c r="J1536">
        <v>30</v>
      </c>
    </row>
    <row r="1537" spans="1:10" x14ac:dyDescent="0.35">
      <c r="A1537" t="s">
        <v>4009</v>
      </c>
      <c r="B1537">
        <v>156</v>
      </c>
      <c r="C1537">
        <v>768</v>
      </c>
      <c r="D1537">
        <v>1536</v>
      </c>
      <c r="E1537" t="s">
        <v>311</v>
      </c>
      <c r="F1537" t="s">
        <v>0</v>
      </c>
      <c r="G1537" t="s">
        <v>2148</v>
      </c>
      <c r="I1537" t="s">
        <v>311</v>
      </c>
      <c r="J1537">
        <v>124</v>
      </c>
    </row>
    <row r="1538" spans="1:10" x14ac:dyDescent="0.35">
      <c r="A1538" t="s">
        <v>4010</v>
      </c>
      <c r="B1538">
        <v>169</v>
      </c>
      <c r="C1538">
        <v>768</v>
      </c>
      <c r="D1538">
        <v>1536</v>
      </c>
      <c r="E1538" t="s">
        <v>328</v>
      </c>
      <c r="F1538" t="s">
        <v>0</v>
      </c>
      <c r="G1538" t="s">
        <v>2731</v>
      </c>
      <c r="H1538">
        <v>2.9039999999999999</v>
      </c>
      <c r="I1538">
        <v>48.85</v>
      </c>
      <c r="J1538">
        <v>47</v>
      </c>
    </row>
    <row r="1539" spans="1:10" x14ac:dyDescent="0.35">
      <c r="A1539" t="s">
        <v>4011</v>
      </c>
      <c r="B1539">
        <v>140</v>
      </c>
      <c r="C1539">
        <v>767</v>
      </c>
      <c r="D1539">
        <v>1538</v>
      </c>
      <c r="E1539" t="s">
        <v>312</v>
      </c>
      <c r="F1539" t="s">
        <v>0</v>
      </c>
      <c r="G1539" t="s">
        <v>1793</v>
      </c>
      <c r="H1539">
        <v>3.0960000000000001</v>
      </c>
      <c r="I1539">
        <v>48.85</v>
      </c>
      <c r="J1539">
        <v>37</v>
      </c>
    </row>
    <row r="1540" spans="1:10" x14ac:dyDescent="0.35">
      <c r="A1540" t="s">
        <v>4012</v>
      </c>
      <c r="B1540">
        <v>174</v>
      </c>
      <c r="C1540">
        <v>766</v>
      </c>
      <c r="D1540">
        <v>1539</v>
      </c>
      <c r="E1540" t="s">
        <v>312</v>
      </c>
      <c r="F1540" t="s">
        <v>0</v>
      </c>
      <c r="G1540" t="s">
        <v>2799</v>
      </c>
      <c r="H1540">
        <v>2.6070000000000002</v>
      </c>
      <c r="I1540">
        <v>41.85</v>
      </c>
      <c r="J1540">
        <v>173</v>
      </c>
    </row>
    <row r="1541" spans="1:10" x14ac:dyDescent="0.35">
      <c r="A1541" t="s">
        <v>4013</v>
      </c>
      <c r="B1541">
        <v>145</v>
      </c>
      <c r="C1541">
        <v>766</v>
      </c>
      <c r="D1541">
        <v>1539</v>
      </c>
      <c r="E1541" t="s">
        <v>312</v>
      </c>
      <c r="F1541" t="s">
        <v>0</v>
      </c>
      <c r="G1541" t="s">
        <v>2034</v>
      </c>
      <c r="H1541">
        <v>2.8130000000000002</v>
      </c>
      <c r="I1541">
        <v>39.53</v>
      </c>
      <c r="J1541">
        <v>102</v>
      </c>
    </row>
    <row r="1542" spans="1:10" x14ac:dyDescent="0.35">
      <c r="A1542" t="s">
        <v>4014</v>
      </c>
      <c r="B1542">
        <v>236</v>
      </c>
      <c r="C1542">
        <v>765</v>
      </c>
      <c r="D1542">
        <v>1541</v>
      </c>
      <c r="E1542" t="s">
        <v>311</v>
      </c>
      <c r="F1542" t="s">
        <v>0</v>
      </c>
      <c r="G1542" t="s">
        <v>3323</v>
      </c>
      <c r="I1542" t="s">
        <v>311</v>
      </c>
      <c r="J1542">
        <v>26</v>
      </c>
    </row>
    <row r="1543" spans="1:10" x14ac:dyDescent="0.35">
      <c r="A1543" t="s">
        <v>4015</v>
      </c>
      <c r="B1543">
        <v>231</v>
      </c>
      <c r="C1543">
        <v>763</v>
      </c>
      <c r="D1543">
        <v>1542</v>
      </c>
      <c r="E1543" t="s">
        <v>312</v>
      </c>
      <c r="F1543" t="s">
        <v>0</v>
      </c>
      <c r="G1543" t="s">
        <v>2053</v>
      </c>
      <c r="H1543">
        <v>1.79</v>
      </c>
      <c r="I1543">
        <v>40.24</v>
      </c>
      <c r="J1543">
        <v>128</v>
      </c>
    </row>
    <row r="1544" spans="1:10" x14ac:dyDescent="0.35">
      <c r="A1544" t="s">
        <v>4016</v>
      </c>
      <c r="B1544">
        <v>99</v>
      </c>
      <c r="C1544">
        <v>763</v>
      </c>
      <c r="D1544">
        <v>1542</v>
      </c>
      <c r="E1544" t="s">
        <v>319</v>
      </c>
      <c r="F1544" t="s">
        <v>0</v>
      </c>
      <c r="G1544" t="s">
        <v>4017</v>
      </c>
      <c r="H1544">
        <v>4.4119999999999999</v>
      </c>
      <c r="I1544">
        <v>82.04</v>
      </c>
      <c r="J1544">
        <v>99</v>
      </c>
    </row>
    <row r="1545" spans="1:10" x14ac:dyDescent="0.35">
      <c r="A1545" t="s">
        <v>4018</v>
      </c>
      <c r="B1545">
        <v>120</v>
      </c>
      <c r="C1545">
        <v>761</v>
      </c>
      <c r="D1545">
        <v>1544</v>
      </c>
      <c r="E1545" t="s">
        <v>312</v>
      </c>
      <c r="F1545" t="s">
        <v>0</v>
      </c>
      <c r="G1545" t="s">
        <v>1827</v>
      </c>
      <c r="H1545">
        <v>3.7</v>
      </c>
      <c r="I1545">
        <v>48.55</v>
      </c>
      <c r="J1545">
        <v>0</v>
      </c>
    </row>
    <row r="1546" spans="1:10" x14ac:dyDescent="0.35">
      <c r="A1546" t="s">
        <v>4019</v>
      </c>
      <c r="B1546">
        <v>70</v>
      </c>
      <c r="C1546">
        <v>761</v>
      </c>
      <c r="D1546">
        <v>1544</v>
      </c>
      <c r="E1546" t="s">
        <v>319</v>
      </c>
      <c r="F1546" t="s">
        <v>0</v>
      </c>
      <c r="G1546" t="s">
        <v>1845</v>
      </c>
      <c r="H1546">
        <v>5.9569999999999999</v>
      </c>
      <c r="I1546">
        <v>78.52</v>
      </c>
      <c r="J1546">
        <v>29</v>
      </c>
    </row>
    <row r="1547" spans="1:10" x14ac:dyDescent="0.35">
      <c r="A1547" t="s">
        <v>4020</v>
      </c>
      <c r="B1547">
        <v>167</v>
      </c>
      <c r="C1547">
        <v>761</v>
      </c>
      <c r="D1547">
        <v>1544</v>
      </c>
      <c r="E1547" t="s">
        <v>311</v>
      </c>
      <c r="F1547" t="s">
        <v>0</v>
      </c>
      <c r="G1547" t="s">
        <v>2362</v>
      </c>
      <c r="I1547" t="s">
        <v>311</v>
      </c>
      <c r="J1547">
        <v>9</v>
      </c>
    </row>
    <row r="1548" spans="1:10" x14ac:dyDescent="0.35">
      <c r="A1548" t="s">
        <v>4021</v>
      </c>
      <c r="B1548">
        <v>176</v>
      </c>
      <c r="C1548">
        <v>760</v>
      </c>
      <c r="D1548">
        <v>1547</v>
      </c>
      <c r="E1548" t="s">
        <v>328</v>
      </c>
      <c r="F1548" t="s">
        <v>0</v>
      </c>
      <c r="G1548" t="s">
        <v>4022</v>
      </c>
      <c r="H1548">
        <v>2.08</v>
      </c>
      <c r="I1548">
        <v>54.28</v>
      </c>
      <c r="J1548">
        <v>55</v>
      </c>
    </row>
    <row r="1549" spans="1:10" x14ac:dyDescent="0.35">
      <c r="A1549" t="s">
        <v>4023</v>
      </c>
      <c r="B1549">
        <v>112</v>
      </c>
      <c r="C1549">
        <v>760</v>
      </c>
      <c r="D1549">
        <v>1547</v>
      </c>
      <c r="E1549" t="s">
        <v>311</v>
      </c>
      <c r="F1549" t="s">
        <v>2692</v>
      </c>
      <c r="G1549" t="s">
        <v>311</v>
      </c>
      <c r="H1549" t="s">
        <v>311</v>
      </c>
      <c r="I1549" t="s">
        <v>311</v>
      </c>
      <c r="J1549">
        <v>112</v>
      </c>
    </row>
    <row r="1550" spans="1:10" x14ac:dyDescent="0.35">
      <c r="A1550" t="s">
        <v>4024</v>
      </c>
      <c r="B1550">
        <v>80</v>
      </c>
      <c r="C1550">
        <v>758</v>
      </c>
      <c r="D1550">
        <v>1549</v>
      </c>
      <c r="E1550" t="s">
        <v>319</v>
      </c>
      <c r="F1550" t="s">
        <v>0</v>
      </c>
      <c r="G1550" t="s">
        <v>4025</v>
      </c>
      <c r="H1550">
        <v>5.266</v>
      </c>
      <c r="I1550">
        <v>74.63</v>
      </c>
      <c r="J1550">
        <v>80</v>
      </c>
    </row>
    <row r="1551" spans="1:10" x14ac:dyDescent="0.35">
      <c r="A1551" t="s">
        <v>4026</v>
      </c>
      <c r="B1551">
        <v>361</v>
      </c>
      <c r="C1551">
        <v>753</v>
      </c>
      <c r="D1551">
        <v>1550</v>
      </c>
      <c r="E1551" t="s">
        <v>312</v>
      </c>
      <c r="F1551" t="s">
        <v>0</v>
      </c>
      <c r="G1551" t="s">
        <v>1699</v>
      </c>
      <c r="H1551">
        <v>1.821</v>
      </c>
      <c r="I1551">
        <v>29.94</v>
      </c>
      <c r="J1551">
        <v>165</v>
      </c>
    </row>
    <row r="1552" spans="1:10" x14ac:dyDescent="0.35">
      <c r="A1552" t="s">
        <v>4027</v>
      </c>
      <c r="B1552">
        <v>153</v>
      </c>
      <c r="C1552">
        <v>752</v>
      </c>
      <c r="D1552">
        <v>1551</v>
      </c>
      <c r="E1552" t="s">
        <v>312</v>
      </c>
      <c r="F1552" t="s">
        <v>0</v>
      </c>
      <c r="G1552" t="s">
        <v>2924</v>
      </c>
      <c r="H1552">
        <v>2.5419999999999998</v>
      </c>
      <c r="I1552">
        <v>38.33</v>
      </c>
      <c r="J1552">
        <v>12</v>
      </c>
    </row>
    <row r="1553" spans="1:10" x14ac:dyDescent="0.35">
      <c r="A1553" t="s">
        <v>4028</v>
      </c>
      <c r="B1553">
        <v>115</v>
      </c>
      <c r="C1553">
        <v>750</v>
      </c>
      <c r="D1553">
        <v>1552</v>
      </c>
      <c r="E1553" t="s">
        <v>328</v>
      </c>
      <c r="F1553" t="s">
        <v>0</v>
      </c>
      <c r="G1553" t="s">
        <v>2211</v>
      </c>
      <c r="H1553">
        <v>3.8130000000000002</v>
      </c>
      <c r="I1553">
        <v>60.29</v>
      </c>
      <c r="J1553">
        <v>13</v>
      </c>
    </row>
    <row r="1554" spans="1:10" x14ac:dyDescent="0.35">
      <c r="A1554" t="s">
        <v>4029</v>
      </c>
      <c r="B1554">
        <v>273</v>
      </c>
      <c r="C1554">
        <v>748</v>
      </c>
      <c r="D1554">
        <v>1553</v>
      </c>
      <c r="E1554" t="s">
        <v>311</v>
      </c>
      <c r="F1554" t="s">
        <v>2692</v>
      </c>
      <c r="G1554" t="s">
        <v>311</v>
      </c>
      <c r="H1554" t="s">
        <v>311</v>
      </c>
      <c r="I1554" t="s">
        <v>311</v>
      </c>
      <c r="J1554">
        <v>273</v>
      </c>
    </row>
    <row r="1555" spans="1:10" x14ac:dyDescent="0.35">
      <c r="A1555" t="s">
        <v>4030</v>
      </c>
      <c r="B1555">
        <v>187</v>
      </c>
      <c r="C1555">
        <v>746</v>
      </c>
      <c r="D1555">
        <v>1554</v>
      </c>
      <c r="E1555" t="s">
        <v>312</v>
      </c>
      <c r="F1555" t="s">
        <v>0</v>
      </c>
      <c r="G1555" t="s">
        <v>2883</v>
      </c>
      <c r="H1555">
        <v>1.93</v>
      </c>
      <c r="I1555">
        <v>28.03</v>
      </c>
      <c r="J1555">
        <v>40</v>
      </c>
    </row>
    <row r="1556" spans="1:10" x14ac:dyDescent="0.35">
      <c r="A1556" t="s">
        <v>4031</v>
      </c>
      <c r="B1556">
        <v>272</v>
      </c>
      <c r="C1556">
        <v>746</v>
      </c>
      <c r="D1556">
        <v>1554</v>
      </c>
      <c r="E1556" t="s">
        <v>328</v>
      </c>
      <c r="F1556" t="s">
        <v>0</v>
      </c>
      <c r="G1556" t="s">
        <v>4032</v>
      </c>
      <c r="H1556">
        <v>2.3029999999999999</v>
      </c>
      <c r="I1556">
        <v>54.93</v>
      </c>
      <c r="J1556">
        <v>73</v>
      </c>
    </row>
    <row r="1557" spans="1:10" x14ac:dyDescent="0.35">
      <c r="A1557" t="s">
        <v>4033</v>
      </c>
      <c r="B1557">
        <v>117</v>
      </c>
      <c r="C1557">
        <v>741</v>
      </c>
      <c r="D1557">
        <v>1556</v>
      </c>
      <c r="E1557" t="s">
        <v>328</v>
      </c>
      <c r="F1557" t="s">
        <v>0</v>
      </c>
      <c r="G1557" t="s">
        <v>4034</v>
      </c>
      <c r="H1557">
        <v>3.613</v>
      </c>
      <c r="I1557">
        <v>67.69</v>
      </c>
      <c r="J1557">
        <v>32</v>
      </c>
    </row>
    <row r="1558" spans="1:10" x14ac:dyDescent="0.35">
      <c r="A1558" t="s">
        <v>4035</v>
      </c>
      <c r="B1558">
        <v>151</v>
      </c>
      <c r="C1558">
        <v>740</v>
      </c>
      <c r="D1558">
        <v>1557</v>
      </c>
      <c r="E1558" t="s">
        <v>311</v>
      </c>
      <c r="F1558" t="s">
        <v>0</v>
      </c>
      <c r="G1558" t="s">
        <v>2402</v>
      </c>
      <c r="I1558" t="s">
        <v>311</v>
      </c>
      <c r="J1558">
        <v>151</v>
      </c>
    </row>
    <row r="1559" spans="1:10" x14ac:dyDescent="0.35">
      <c r="A1559" t="s">
        <v>4036</v>
      </c>
      <c r="B1559">
        <v>82</v>
      </c>
      <c r="C1559">
        <v>739</v>
      </c>
      <c r="D1559">
        <v>1558</v>
      </c>
      <c r="E1559" t="s">
        <v>311</v>
      </c>
      <c r="F1559" t="s">
        <v>0</v>
      </c>
      <c r="G1559" t="s">
        <v>2244</v>
      </c>
      <c r="I1559" t="s">
        <v>311</v>
      </c>
      <c r="J1559">
        <v>76</v>
      </c>
    </row>
    <row r="1560" spans="1:10" x14ac:dyDescent="0.35">
      <c r="A1560" t="s">
        <v>4037</v>
      </c>
      <c r="B1560">
        <v>241</v>
      </c>
      <c r="C1560">
        <v>739</v>
      </c>
      <c r="D1560">
        <v>1558</v>
      </c>
      <c r="E1560" t="s">
        <v>334</v>
      </c>
      <c r="F1560" t="s">
        <v>0</v>
      </c>
      <c r="G1560" t="s">
        <v>4038</v>
      </c>
      <c r="H1560">
        <v>1.345</v>
      </c>
      <c r="I1560">
        <v>17.2</v>
      </c>
      <c r="J1560">
        <v>29</v>
      </c>
    </row>
    <row r="1561" spans="1:10" x14ac:dyDescent="0.35">
      <c r="A1561" t="s">
        <v>4039</v>
      </c>
      <c r="B1561">
        <v>166</v>
      </c>
      <c r="C1561">
        <v>737</v>
      </c>
      <c r="D1561">
        <v>1560</v>
      </c>
      <c r="E1561" t="s">
        <v>311</v>
      </c>
      <c r="F1561" t="s">
        <v>0</v>
      </c>
      <c r="G1561" t="s">
        <v>2799</v>
      </c>
      <c r="I1561" t="s">
        <v>311</v>
      </c>
      <c r="J1561">
        <v>165</v>
      </c>
    </row>
    <row r="1562" spans="1:10" x14ac:dyDescent="0.35">
      <c r="A1562" t="s">
        <v>4040</v>
      </c>
      <c r="B1562">
        <v>175</v>
      </c>
      <c r="C1562">
        <v>734</v>
      </c>
      <c r="D1562">
        <v>1561</v>
      </c>
      <c r="E1562" t="s">
        <v>328</v>
      </c>
      <c r="F1562" t="s">
        <v>0</v>
      </c>
      <c r="G1562" t="s">
        <v>3052</v>
      </c>
      <c r="H1562">
        <v>2.1480000000000001</v>
      </c>
      <c r="I1562">
        <v>67.709999999999994</v>
      </c>
      <c r="J1562">
        <v>16</v>
      </c>
    </row>
    <row r="1563" spans="1:10" x14ac:dyDescent="0.35">
      <c r="A1563" t="s">
        <v>4041</v>
      </c>
      <c r="B1563">
        <v>223</v>
      </c>
      <c r="C1563">
        <v>734</v>
      </c>
      <c r="D1563">
        <v>1561</v>
      </c>
      <c r="E1563" t="s">
        <v>311</v>
      </c>
      <c r="F1563" t="s">
        <v>0</v>
      </c>
      <c r="G1563" t="s">
        <v>4042</v>
      </c>
      <c r="I1563" t="s">
        <v>311</v>
      </c>
      <c r="J1563">
        <v>50</v>
      </c>
    </row>
    <row r="1564" spans="1:10" x14ac:dyDescent="0.35">
      <c r="A1564" t="s">
        <v>4043</v>
      </c>
      <c r="B1564">
        <v>229</v>
      </c>
      <c r="C1564">
        <v>726</v>
      </c>
      <c r="D1564">
        <v>1563</v>
      </c>
      <c r="E1564" t="s">
        <v>334</v>
      </c>
      <c r="F1564" t="s">
        <v>0</v>
      </c>
      <c r="G1564" t="s">
        <v>2194</v>
      </c>
      <c r="H1564">
        <v>1.82</v>
      </c>
      <c r="I1564">
        <v>25</v>
      </c>
      <c r="J1564">
        <v>109</v>
      </c>
    </row>
    <row r="1565" spans="1:10" x14ac:dyDescent="0.35">
      <c r="A1565" t="s">
        <v>4044</v>
      </c>
      <c r="B1565">
        <v>93</v>
      </c>
      <c r="C1565">
        <v>724</v>
      </c>
      <c r="D1565">
        <v>1564</v>
      </c>
      <c r="E1565" t="s">
        <v>328</v>
      </c>
      <c r="F1565" t="s">
        <v>0</v>
      </c>
      <c r="G1565" t="s">
        <v>4045</v>
      </c>
      <c r="H1565">
        <v>3.8929999999999998</v>
      </c>
      <c r="I1565">
        <v>66.19</v>
      </c>
      <c r="J1565">
        <v>7</v>
      </c>
    </row>
    <row r="1566" spans="1:10" x14ac:dyDescent="0.35">
      <c r="A1566" t="s">
        <v>4046</v>
      </c>
      <c r="B1566">
        <v>481</v>
      </c>
      <c r="C1566">
        <v>724</v>
      </c>
      <c r="D1566">
        <v>1564</v>
      </c>
      <c r="E1566" t="s">
        <v>312</v>
      </c>
      <c r="F1566" t="s">
        <v>0</v>
      </c>
      <c r="G1566" t="s">
        <v>2520</v>
      </c>
      <c r="H1566">
        <v>0.67900000000000005</v>
      </c>
      <c r="I1566">
        <v>25.45</v>
      </c>
      <c r="J1566">
        <v>302</v>
      </c>
    </row>
    <row r="1567" spans="1:10" x14ac:dyDescent="0.35">
      <c r="A1567" t="s">
        <v>4047</v>
      </c>
      <c r="B1567">
        <v>108</v>
      </c>
      <c r="C1567">
        <v>723</v>
      </c>
      <c r="D1567">
        <v>1566</v>
      </c>
      <c r="E1567" t="s">
        <v>312</v>
      </c>
      <c r="F1567" t="s">
        <v>0</v>
      </c>
      <c r="G1567" t="s">
        <v>2131</v>
      </c>
      <c r="H1567">
        <v>3.4620000000000002</v>
      </c>
      <c r="I1567">
        <v>41.23</v>
      </c>
      <c r="J1567">
        <v>30</v>
      </c>
    </row>
    <row r="1568" spans="1:10" x14ac:dyDescent="0.35">
      <c r="A1568" t="s">
        <v>4048</v>
      </c>
      <c r="B1568">
        <v>49</v>
      </c>
      <c r="C1568">
        <v>722</v>
      </c>
      <c r="D1568">
        <v>1567</v>
      </c>
      <c r="E1568" t="s">
        <v>319</v>
      </c>
      <c r="F1568" t="s">
        <v>0</v>
      </c>
      <c r="G1568" t="s">
        <v>1759</v>
      </c>
      <c r="H1568">
        <v>16.463999999999999</v>
      </c>
      <c r="I1568">
        <v>94.76</v>
      </c>
      <c r="J1568">
        <v>11</v>
      </c>
    </row>
    <row r="1569" spans="1:10" x14ac:dyDescent="0.35">
      <c r="A1569" t="s">
        <v>4049</v>
      </c>
      <c r="B1569">
        <v>161</v>
      </c>
      <c r="C1569">
        <v>721</v>
      </c>
      <c r="D1569">
        <v>1568</v>
      </c>
      <c r="E1569" t="s">
        <v>319</v>
      </c>
      <c r="F1569" t="s">
        <v>0</v>
      </c>
      <c r="G1569" t="s">
        <v>4050</v>
      </c>
      <c r="H1569">
        <v>2.3119999999999998</v>
      </c>
      <c r="I1569">
        <v>75.81</v>
      </c>
      <c r="J1569">
        <v>57</v>
      </c>
    </row>
    <row r="1570" spans="1:10" x14ac:dyDescent="0.35">
      <c r="A1570" t="s">
        <v>4051</v>
      </c>
      <c r="B1570">
        <v>122</v>
      </c>
      <c r="C1570">
        <v>721</v>
      </c>
      <c r="D1570">
        <v>1568</v>
      </c>
      <c r="E1570" t="s">
        <v>328</v>
      </c>
      <c r="F1570" t="s">
        <v>0</v>
      </c>
      <c r="G1570" t="s">
        <v>2772</v>
      </c>
      <c r="H1570">
        <v>3.0249999999999999</v>
      </c>
      <c r="I1570">
        <v>63.03</v>
      </c>
      <c r="J1570">
        <v>36</v>
      </c>
    </row>
    <row r="1571" spans="1:10" x14ac:dyDescent="0.35">
      <c r="A1571" t="s">
        <v>4052</v>
      </c>
      <c r="B1571">
        <v>105</v>
      </c>
      <c r="C1571">
        <v>719</v>
      </c>
      <c r="D1571">
        <v>1570</v>
      </c>
      <c r="E1571" t="s">
        <v>312</v>
      </c>
      <c r="F1571" t="s">
        <v>0</v>
      </c>
      <c r="G1571" t="s">
        <v>1781</v>
      </c>
      <c r="H1571">
        <v>3.867</v>
      </c>
      <c r="I1571">
        <v>46.77</v>
      </c>
      <c r="J1571">
        <v>20</v>
      </c>
    </row>
    <row r="1572" spans="1:10" x14ac:dyDescent="0.35">
      <c r="A1572" t="s">
        <v>4053</v>
      </c>
      <c r="B1572">
        <v>150</v>
      </c>
      <c r="C1572">
        <v>718</v>
      </c>
      <c r="D1572">
        <v>1571</v>
      </c>
      <c r="E1572" t="s">
        <v>334</v>
      </c>
      <c r="F1572" t="s">
        <v>0</v>
      </c>
      <c r="G1572" t="s">
        <v>1779</v>
      </c>
      <c r="H1572">
        <v>2.367</v>
      </c>
      <c r="I1572">
        <v>14.08</v>
      </c>
      <c r="J1572">
        <v>16</v>
      </c>
    </row>
    <row r="1573" spans="1:10" x14ac:dyDescent="0.35">
      <c r="A1573" t="s">
        <v>4054</v>
      </c>
      <c r="B1573">
        <v>106</v>
      </c>
      <c r="C1573">
        <v>716</v>
      </c>
      <c r="D1573">
        <v>1572</v>
      </c>
      <c r="E1573" t="s">
        <v>312</v>
      </c>
      <c r="F1573" t="s">
        <v>0</v>
      </c>
      <c r="G1573" t="s">
        <v>3531</v>
      </c>
      <c r="H1573">
        <v>3.4710000000000001</v>
      </c>
      <c r="I1573">
        <v>41.54</v>
      </c>
      <c r="J1573">
        <v>21</v>
      </c>
    </row>
    <row r="1574" spans="1:10" x14ac:dyDescent="0.35">
      <c r="A1574" t="s">
        <v>4055</v>
      </c>
      <c r="B1574">
        <v>118</v>
      </c>
      <c r="C1574">
        <v>716</v>
      </c>
      <c r="D1574">
        <v>1572</v>
      </c>
      <c r="E1574" t="s">
        <v>328</v>
      </c>
      <c r="F1574" t="s">
        <v>0</v>
      </c>
      <c r="G1574" t="s">
        <v>4056</v>
      </c>
      <c r="H1574">
        <v>4.2859999999999996</v>
      </c>
      <c r="I1574">
        <v>47.88</v>
      </c>
      <c r="J1574">
        <v>26</v>
      </c>
    </row>
    <row r="1575" spans="1:10" x14ac:dyDescent="0.35">
      <c r="A1575" t="s">
        <v>4057</v>
      </c>
      <c r="B1575">
        <v>236</v>
      </c>
      <c r="C1575">
        <v>716</v>
      </c>
      <c r="D1575">
        <v>1572</v>
      </c>
      <c r="E1575" t="s">
        <v>328</v>
      </c>
      <c r="F1575" t="s">
        <v>0</v>
      </c>
      <c r="G1575" t="s">
        <v>2167</v>
      </c>
      <c r="H1575">
        <v>3.1150000000000002</v>
      </c>
      <c r="I1575">
        <v>66.11</v>
      </c>
      <c r="J1575">
        <v>91</v>
      </c>
    </row>
    <row r="1576" spans="1:10" x14ac:dyDescent="0.35">
      <c r="A1576" t="s">
        <v>4058</v>
      </c>
      <c r="B1576">
        <v>158</v>
      </c>
      <c r="C1576">
        <v>715</v>
      </c>
      <c r="D1576">
        <v>1575</v>
      </c>
      <c r="E1576" t="s">
        <v>334</v>
      </c>
      <c r="F1576" t="s">
        <v>0</v>
      </c>
      <c r="G1576" t="s">
        <v>2019</v>
      </c>
      <c r="H1576">
        <v>2.3719999999999999</v>
      </c>
      <c r="I1576">
        <v>19.87</v>
      </c>
      <c r="J1576">
        <v>38</v>
      </c>
    </row>
    <row r="1577" spans="1:10" x14ac:dyDescent="0.35">
      <c r="A1577" t="s">
        <v>4059</v>
      </c>
      <c r="B1577">
        <v>131</v>
      </c>
      <c r="C1577">
        <v>714</v>
      </c>
      <c r="D1577">
        <v>1576</v>
      </c>
      <c r="E1577" t="s">
        <v>328</v>
      </c>
      <c r="F1577" t="s">
        <v>0</v>
      </c>
      <c r="G1577" t="s">
        <v>4060</v>
      </c>
      <c r="H1577">
        <v>2.9380000000000002</v>
      </c>
      <c r="I1577">
        <v>63.15</v>
      </c>
      <c r="J1577">
        <v>35</v>
      </c>
    </row>
    <row r="1578" spans="1:10" x14ac:dyDescent="0.35">
      <c r="A1578" t="s">
        <v>4061</v>
      </c>
      <c r="B1578">
        <v>447</v>
      </c>
      <c r="C1578">
        <v>713</v>
      </c>
      <c r="D1578">
        <v>1577</v>
      </c>
      <c r="E1578" t="s">
        <v>311</v>
      </c>
      <c r="F1578" t="s">
        <v>0</v>
      </c>
      <c r="G1578" t="s">
        <v>1958</v>
      </c>
      <c r="I1578" t="s">
        <v>311</v>
      </c>
      <c r="J1578">
        <v>216</v>
      </c>
    </row>
    <row r="1579" spans="1:10" x14ac:dyDescent="0.35">
      <c r="A1579" t="s">
        <v>4062</v>
      </c>
      <c r="B1579">
        <v>74</v>
      </c>
      <c r="C1579">
        <v>713</v>
      </c>
      <c r="D1579">
        <v>1577</v>
      </c>
      <c r="E1579" t="s">
        <v>319</v>
      </c>
      <c r="F1579" t="s">
        <v>0</v>
      </c>
      <c r="G1579" t="s">
        <v>2235</v>
      </c>
      <c r="H1579">
        <v>5.5380000000000003</v>
      </c>
      <c r="I1579">
        <v>88.74</v>
      </c>
      <c r="J1579">
        <v>49</v>
      </c>
    </row>
    <row r="1580" spans="1:10" x14ac:dyDescent="0.35">
      <c r="A1580" t="s">
        <v>4063</v>
      </c>
      <c r="B1580">
        <v>344</v>
      </c>
      <c r="C1580">
        <v>713</v>
      </c>
      <c r="D1580">
        <v>1577</v>
      </c>
      <c r="E1580" t="s">
        <v>334</v>
      </c>
      <c r="F1580" t="s">
        <v>0</v>
      </c>
      <c r="G1580" t="s">
        <v>4064</v>
      </c>
      <c r="H1580">
        <v>1.325</v>
      </c>
      <c r="I1580">
        <v>10.9</v>
      </c>
      <c r="J1580">
        <v>77</v>
      </c>
    </row>
    <row r="1581" spans="1:10" x14ac:dyDescent="0.35">
      <c r="A1581" t="s">
        <v>4065</v>
      </c>
      <c r="B1581">
        <v>155</v>
      </c>
      <c r="C1581">
        <v>711</v>
      </c>
      <c r="D1581">
        <v>1580</v>
      </c>
      <c r="E1581" t="s">
        <v>312</v>
      </c>
      <c r="F1581" t="s">
        <v>0</v>
      </c>
      <c r="G1581" t="s">
        <v>1893</v>
      </c>
      <c r="H1581">
        <v>1.9930000000000001</v>
      </c>
      <c r="I1581">
        <v>43.02</v>
      </c>
      <c r="J1581">
        <v>43</v>
      </c>
    </row>
    <row r="1582" spans="1:10" x14ac:dyDescent="0.35">
      <c r="A1582" t="s">
        <v>4066</v>
      </c>
      <c r="B1582">
        <v>60</v>
      </c>
      <c r="C1582">
        <v>711</v>
      </c>
      <c r="D1582">
        <v>1580</v>
      </c>
      <c r="E1582" t="s">
        <v>319</v>
      </c>
      <c r="F1582" t="s">
        <v>0</v>
      </c>
      <c r="G1582" t="s">
        <v>2962</v>
      </c>
      <c r="H1582">
        <v>5.9</v>
      </c>
      <c r="I1582">
        <v>85</v>
      </c>
      <c r="J1582">
        <v>60</v>
      </c>
    </row>
    <row r="1583" spans="1:10" x14ac:dyDescent="0.35">
      <c r="A1583" t="s">
        <v>4067</v>
      </c>
      <c r="B1583">
        <v>159</v>
      </c>
      <c r="C1583">
        <v>710</v>
      </c>
      <c r="D1583">
        <v>1582</v>
      </c>
      <c r="E1583" t="s">
        <v>312</v>
      </c>
      <c r="F1583" t="s">
        <v>0</v>
      </c>
      <c r="G1583" t="s">
        <v>2452</v>
      </c>
      <c r="H1583">
        <v>2.0960000000000001</v>
      </c>
      <c r="I1583">
        <v>42.75</v>
      </c>
      <c r="J1583">
        <v>54</v>
      </c>
    </row>
    <row r="1584" spans="1:10" x14ac:dyDescent="0.35">
      <c r="A1584" t="s">
        <v>4068</v>
      </c>
      <c r="B1584">
        <v>58</v>
      </c>
      <c r="C1584">
        <v>709</v>
      </c>
      <c r="D1584">
        <v>1583</v>
      </c>
      <c r="E1584" t="s">
        <v>319</v>
      </c>
      <c r="F1584" t="s">
        <v>0</v>
      </c>
      <c r="G1584" t="s">
        <v>2779</v>
      </c>
      <c r="H1584">
        <v>7.2409999999999997</v>
      </c>
      <c r="I1584">
        <v>97.46</v>
      </c>
      <c r="J1584">
        <v>58</v>
      </c>
    </row>
    <row r="1585" spans="1:10" x14ac:dyDescent="0.35">
      <c r="A1585" t="s">
        <v>4069</v>
      </c>
      <c r="B1585">
        <v>270</v>
      </c>
      <c r="C1585">
        <v>707</v>
      </c>
      <c r="D1585">
        <v>1584</v>
      </c>
      <c r="E1585" t="s">
        <v>311</v>
      </c>
      <c r="F1585" t="s">
        <v>0</v>
      </c>
      <c r="G1585" t="s">
        <v>2073</v>
      </c>
      <c r="I1585" t="s">
        <v>311</v>
      </c>
      <c r="J1585">
        <v>270</v>
      </c>
    </row>
    <row r="1586" spans="1:10" x14ac:dyDescent="0.35">
      <c r="A1586" t="s">
        <v>4070</v>
      </c>
      <c r="B1586">
        <v>218</v>
      </c>
      <c r="C1586">
        <v>706</v>
      </c>
      <c r="D1586">
        <v>1585</v>
      </c>
      <c r="E1586" t="s">
        <v>312</v>
      </c>
      <c r="F1586" t="s">
        <v>0</v>
      </c>
      <c r="G1586" t="s">
        <v>3171</v>
      </c>
      <c r="H1586">
        <v>1.8660000000000001</v>
      </c>
      <c r="I1586">
        <v>29.07</v>
      </c>
      <c r="J1586">
        <v>18</v>
      </c>
    </row>
    <row r="1587" spans="1:10" x14ac:dyDescent="0.35">
      <c r="A1587" t="s">
        <v>4071</v>
      </c>
      <c r="B1587">
        <v>127</v>
      </c>
      <c r="C1587">
        <v>706</v>
      </c>
      <c r="D1587">
        <v>1585</v>
      </c>
      <c r="E1587" t="s">
        <v>311</v>
      </c>
      <c r="F1587" t="s">
        <v>2692</v>
      </c>
      <c r="G1587" t="s">
        <v>311</v>
      </c>
      <c r="H1587" t="s">
        <v>311</v>
      </c>
      <c r="I1587" t="s">
        <v>311</v>
      </c>
      <c r="J1587">
        <v>127</v>
      </c>
    </row>
    <row r="1588" spans="1:10" x14ac:dyDescent="0.35">
      <c r="A1588" t="s">
        <v>4072</v>
      </c>
      <c r="B1588">
        <v>242</v>
      </c>
      <c r="C1588">
        <v>702</v>
      </c>
      <c r="D1588">
        <v>1587</v>
      </c>
      <c r="E1588" t="s">
        <v>328</v>
      </c>
      <c r="F1588" t="s">
        <v>0</v>
      </c>
      <c r="G1588" t="s">
        <v>3052</v>
      </c>
      <c r="H1588">
        <v>1.7629999999999999</v>
      </c>
      <c r="I1588">
        <v>56.6</v>
      </c>
      <c r="J1588">
        <v>40</v>
      </c>
    </row>
    <row r="1589" spans="1:10" x14ac:dyDescent="0.35">
      <c r="A1589" t="s">
        <v>4073</v>
      </c>
      <c r="B1589">
        <v>136</v>
      </c>
      <c r="C1589">
        <v>702</v>
      </c>
      <c r="D1589">
        <v>1587</v>
      </c>
      <c r="E1589" t="s">
        <v>311</v>
      </c>
      <c r="F1589" t="s">
        <v>0</v>
      </c>
      <c r="G1589" t="s">
        <v>2063</v>
      </c>
      <c r="I1589" t="s">
        <v>311</v>
      </c>
      <c r="J1589">
        <v>135</v>
      </c>
    </row>
    <row r="1590" spans="1:10" x14ac:dyDescent="0.35">
      <c r="A1590" t="s">
        <v>4074</v>
      </c>
      <c r="B1590">
        <v>177</v>
      </c>
      <c r="C1590">
        <v>701</v>
      </c>
      <c r="D1590">
        <v>1589</v>
      </c>
      <c r="E1590" t="s">
        <v>311</v>
      </c>
      <c r="F1590" t="s">
        <v>0</v>
      </c>
      <c r="G1590" t="s">
        <v>2924</v>
      </c>
      <c r="I1590" t="s">
        <v>311</v>
      </c>
      <c r="J1590">
        <v>177</v>
      </c>
    </row>
    <row r="1591" spans="1:10" x14ac:dyDescent="0.35">
      <c r="A1591" t="s">
        <v>4075</v>
      </c>
      <c r="B1591">
        <v>74</v>
      </c>
      <c r="C1591">
        <v>699</v>
      </c>
      <c r="D1591">
        <v>1590</v>
      </c>
      <c r="E1591" t="s">
        <v>319</v>
      </c>
      <c r="F1591" t="s">
        <v>0</v>
      </c>
      <c r="G1591" t="s">
        <v>2235</v>
      </c>
      <c r="H1591">
        <v>4.7610000000000001</v>
      </c>
      <c r="I1591">
        <v>83.33</v>
      </c>
      <c r="J1591">
        <v>42</v>
      </c>
    </row>
    <row r="1592" spans="1:10" x14ac:dyDescent="0.35">
      <c r="A1592" t="s">
        <v>4076</v>
      </c>
      <c r="B1592">
        <v>158</v>
      </c>
      <c r="C1592">
        <v>692</v>
      </c>
      <c r="D1592">
        <v>1591</v>
      </c>
      <c r="E1592" t="s">
        <v>312</v>
      </c>
      <c r="F1592" t="s">
        <v>0</v>
      </c>
      <c r="G1592" t="s">
        <v>4077</v>
      </c>
      <c r="H1592">
        <v>1.968</v>
      </c>
      <c r="I1592">
        <v>47.77</v>
      </c>
      <c r="J1592">
        <v>16</v>
      </c>
    </row>
    <row r="1593" spans="1:10" x14ac:dyDescent="0.35">
      <c r="A1593" t="s">
        <v>4078</v>
      </c>
      <c r="B1593">
        <v>103</v>
      </c>
      <c r="C1593">
        <v>692</v>
      </c>
      <c r="D1593">
        <v>1591</v>
      </c>
      <c r="E1593" t="s">
        <v>312</v>
      </c>
      <c r="F1593" t="s">
        <v>0</v>
      </c>
      <c r="G1593" t="s">
        <v>1759</v>
      </c>
      <c r="H1593">
        <v>2.8279999999999998</v>
      </c>
      <c r="I1593">
        <v>37.409999999999997</v>
      </c>
      <c r="J1593">
        <v>10</v>
      </c>
    </row>
    <row r="1594" spans="1:10" x14ac:dyDescent="0.35">
      <c r="A1594" t="s">
        <v>4079</v>
      </c>
      <c r="B1594">
        <v>110</v>
      </c>
      <c r="C1594">
        <v>692</v>
      </c>
      <c r="D1594">
        <v>1591</v>
      </c>
      <c r="E1594" t="s">
        <v>328</v>
      </c>
      <c r="F1594" t="s">
        <v>0</v>
      </c>
      <c r="G1594" t="s">
        <v>4080</v>
      </c>
      <c r="H1594">
        <v>3.0640000000000001</v>
      </c>
      <c r="I1594">
        <v>47.04</v>
      </c>
      <c r="J1594">
        <v>13</v>
      </c>
    </row>
    <row r="1595" spans="1:10" x14ac:dyDescent="0.35">
      <c r="A1595" t="s">
        <v>4081</v>
      </c>
      <c r="B1595">
        <v>276</v>
      </c>
      <c r="C1595">
        <v>690</v>
      </c>
      <c r="D1595">
        <v>1594</v>
      </c>
      <c r="E1595" t="s">
        <v>311</v>
      </c>
      <c r="F1595" t="s">
        <v>0</v>
      </c>
      <c r="G1595" t="s">
        <v>2402</v>
      </c>
      <c r="I1595" t="s">
        <v>311</v>
      </c>
      <c r="J1595">
        <v>81</v>
      </c>
    </row>
    <row r="1596" spans="1:10" x14ac:dyDescent="0.35">
      <c r="A1596" t="s">
        <v>4082</v>
      </c>
      <c r="B1596">
        <v>207</v>
      </c>
      <c r="C1596">
        <v>689</v>
      </c>
      <c r="D1596">
        <v>1595</v>
      </c>
      <c r="E1596" t="s">
        <v>319</v>
      </c>
      <c r="F1596" t="s">
        <v>0</v>
      </c>
      <c r="G1596" t="s">
        <v>2590</v>
      </c>
      <c r="H1596">
        <v>1.655</v>
      </c>
      <c r="I1596">
        <v>71.28</v>
      </c>
      <c r="J1596">
        <v>105</v>
      </c>
    </row>
    <row r="1597" spans="1:10" x14ac:dyDescent="0.35">
      <c r="A1597" t="s">
        <v>4083</v>
      </c>
      <c r="B1597">
        <v>78</v>
      </c>
      <c r="C1597">
        <v>687</v>
      </c>
      <c r="D1597">
        <v>1596</v>
      </c>
      <c r="E1597" t="s">
        <v>311</v>
      </c>
      <c r="F1597" t="s">
        <v>0</v>
      </c>
      <c r="G1597" t="s">
        <v>2257</v>
      </c>
      <c r="I1597" t="s">
        <v>311</v>
      </c>
      <c r="J1597">
        <v>78</v>
      </c>
    </row>
    <row r="1598" spans="1:10" x14ac:dyDescent="0.35">
      <c r="A1598" t="s">
        <v>4084</v>
      </c>
      <c r="B1598">
        <v>104</v>
      </c>
      <c r="C1598">
        <v>686</v>
      </c>
      <c r="D1598">
        <v>1597</v>
      </c>
      <c r="E1598" t="s">
        <v>312</v>
      </c>
      <c r="F1598" t="s">
        <v>0</v>
      </c>
      <c r="G1598" t="s">
        <v>4085</v>
      </c>
      <c r="H1598">
        <v>2.5880000000000001</v>
      </c>
      <c r="I1598">
        <v>45.83</v>
      </c>
      <c r="J1598">
        <v>91</v>
      </c>
    </row>
    <row r="1599" spans="1:10" x14ac:dyDescent="0.35">
      <c r="A1599" t="s">
        <v>4086</v>
      </c>
      <c r="B1599">
        <v>221</v>
      </c>
      <c r="C1599">
        <v>686</v>
      </c>
      <c r="D1599">
        <v>1597</v>
      </c>
      <c r="E1599" t="s">
        <v>311</v>
      </c>
      <c r="F1599" t="s">
        <v>0</v>
      </c>
      <c r="G1599" t="s">
        <v>3088</v>
      </c>
      <c r="I1599" t="s">
        <v>311</v>
      </c>
      <c r="J1599">
        <v>108</v>
      </c>
    </row>
    <row r="1600" spans="1:10" x14ac:dyDescent="0.35">
      <c r="A1600" t="s">
        <v>4087</v>
      </c>
      <c r="B1600">
        <v>66</v>
      </c>
      <c r="C1600">
        <v>684</v>
      </c>
      <c r="D1600">
        <v>1599</v>
      </c>
      <c r="E1600" t="s">
        <v>319</v>
      </c>
      <c r="F1600" t="s">
        <v>0</v>
      </c>
      <c r="G1600" t="s">
        <v>4088</v>
      </c>
      <c r="H1600">
        <v>5.6520000000000001</v>
      </c>
      <c r="I1600">
        <v>85.38</v>
      </c>
      <c r="J1600">
        <v>63</v>
      </c>
    </row>
    <row r="1601" spans="1:10" x14ac:dyDescent="0.35">
      <c r="A1601" t="s">
        <v>4089</v>
      </c>
      <c r="B1601">
        <v>102</v>
      </c>
      <c r="C1601">
        <v>683</v>
      </c>
      <c r="D1601">
        <v>1600</v>
      </c>
      <c r="E1601" t="s">
        <v>319</v>
      </c>
      <c r="F1601" t="s">
        <v>0</v>
      </c>
      <c r="G1601" t="s">
        <v>4090</v>
      </c>
      <c r="H1601">
        <v>3.9089999999999998</v>
      </c>
      <c r="I1601">
        <v>82.77</v>
      </c>
      <c r="J1601">
        <v>58</v>
      </c>
    </row>
    <row r="1602" spans="1:10" x14ac:dyDescent="0.35">
      <c r="A1602" t="s">
        <v>4091</v>
      </c>
      <c r="B1602">
        <v>112</v>
      </c>
      <c r="C1602">
        <v>683</v>
      </c>
      <c r="D1602">
        <v>1600</v>
      </c>
      <c r="E1602" t="s">
        <v>328</v>
      </c>
      <c r="F1602" t="s">
        <v>0</v>
      </c>
      <c r="G1602" t="s">
        <v>4092</v>
      </c>
      <c r="H1602">
        <v>3.2320000000000002</v>
      </c>
      <c r="I1602">
        <v>54.05</v>
      </c>
      <c r="J1602">
        <v>7</v>
      </c>
    </row>
    <row r="1603" spans="1:10" x14ac:dyDescent="0.35">
      <c r="A1603" t="s">
        <v>4093</v>
      </c>
      <c r="B1603">
        <v>116</v>
      </c>
      <c r="C1603">
        <v>682</v>
      </c>
      <c r="D1603">
        <v>1602</v>
      </c>
      <c r="E1603" t="s">
        <v>312</v>
      </c>
      <c r="F1603" t="s">
        <v>0</v>
      </c>
      <c r="G1603" t="s">
        <v>2109</v>
      </c>
      <c r="H1603">
        <v>2.673</v>
      </c>
      <c r="I1603">
        <v>50</v>
      </c>
      <c r="J1603">
        <v>13</v>
      </c>
    </row>
    <row r="1604" spans="1:10" x14ac:dyDescent="0.35">
      <c r="A1604" t="s">
        <v>4094</v>
      </c>
      <c r="B1604">
        <v>241</v>
      </c>
      <c r="C1604">
        <v>678</v>
      </c>
      <c r="D1604">
        <v>1603</v>
      </c>
      <c r="E1604" t="s">
        <v>328</v>
      </c>
      <c r="F1604" t="s">
        <v>0</v>
      </c>
      <c r="G1604" t="s">
        <v>2520</v>
      </c>
      <c r="H1604">
        <v>1.2629999999999999</v>
      </c>
      <c r="I1604">
        <v>69.13</v>
      </c>
      <c r="J1604">
        <v>206</v>
      </c>
    </row>
    <row r="1605" spans="1:10" x14ac:dyDescent="0.35">
      <c r="A1605" t="s">
        <v>4095</v>
      </c>
      <c r="B1605">
        <v>188</v>
      </c>
      <c r="C1605">
        <v>677</v>
      </c>
      <c r="D1605">
        <v>1604</v>
      </c>
      <c r="E1605" t="s">
        <v>312</v>
      </c>
      <c r="F1605" t="s">
        <v>0</v>
      </c>
      <c r="G1605" t="s">
        <v>2784</v>
      </c>
      <c r="H1605">
        <v>2.0169999999999999</v>
      </c>
      <c r="I1605">
        <v>50</v>
      </c>
      <c r="J1605">
        <v>19</v>
      </c>
    </row>
    <row r="1606" spans="1:10" x14ac:dyDescent="0.35">
      <c r="A1606" t="s">
        <v>4096</v>
      </c>
      <c r="B1606">
        <v>176</v>
      </c>
      <c r="C1606">
        <v>674</v>
      </c>
      <c r="D1606">
        <v>1605</v>
      </c>
      <c r="E1606" t="s">
        <v>328</v>
      </c>
      <c r="F1606" t="s">
        <v>0</v>
      </c>
      <c r="G1606" t="s">
        <v>4097</v>
      </c>
      <c r="H1606">
        <v>4.0709999999999997</v>
      </c>
      <c r="I1606">
        <v>59.99</v>
      </c>
      <c r="J1606">
        <v>39</v>
      </c>
    </row>
    <row r="1607" spans="1:10" x14ac:dyDescent="0.35">
      <c r="A1607" t="s">
        <v>4098</v>
      </c>
      <c r="B1607">
        <v>81</v>
      </c>
      <c r="C1607">
        <v>673</v>
      </c>
      <c r="D1607">
        <v>1606</v>
      </c>
      <c r="E1607" t="s">
        <v>319</v>
      </c>
      <c r="F1607" t="s">
        <v>0</v>
      </c>
      <c r="G1607" t="s">
        <v>4099</v>
      </c>
      <c r="H1607">
        <v>5.4560000000000004</v>
      </c>
      <c r="I1607">
        <v>88.9</v>
      </c>
      <c r="J1607">
        <v>41</v>
      </c>
    </row>
    <row r="1608" spans="1:10" x14ac:dyDescent="0.35">
      <c r="A1608" t="s">
        <v>4100</v>
      </c>
      <c r="B1608">
        <v>433</v>
      </c>
      <c r="C1608">
        <v>673</v>
      </c>
      <c r="D1608">
        <v>1606</v>
      </c>
      <c r="E1608" t="s">
        <v>334</v>
      </c>
      <c r="F1608" t="s">
        <v>0</v>
      </c>
      <c r="G1608" t="s">
        <v>2734</v>
      </c>
      <c r="H1608">
        <v>1.2949999999999999</v>
      </c>
      <c r="I1608">
        <v>19.760000000000002</v>
      </c>
      <c r="J1608">
        <v>36</v>
      </c>
    </row>
    <row r="1609" spans="1:10" x14ac:dyDescent="0.35">
      <c r="A1609" t="s">
        <v>4101</v>
      </c>
      <c r="B1609">
        <v>101</v>
      </c>
      <c r="C1609">
        <v>671</v>
      </c>
      <c r="D1609">
        <v>1608</v>
      </c>
      <c r="E1609" t="s">
        <v>319</v>
      </c>
      <c r="F1609" t="s">
        <v>0</v>
      </c>
      <c r="G1609" t="s">
        <v>4102</v>
      </c>
      <c r="H1609">
        <v>4.8029999999999999</v>
      </c>
      <c r="I1609">
        <v>90.62</v>
      </c>
      <c r="J1609">
        <v>71</v>
      </c>
    </row>
    <row r="1610" spans="1:10" x14ac:dyDescent="0.35">
      <c r="A1610" t="s">
        <v>4103</v>
      </c>
      <c r="B1610">
        <v>137</v>
      </c>
      <c r="C1610">
        <v>670</v>
      </c>
      <c r="D1610">
        <v>1609</v>
      </c>
      <c r="E1610" t="s">
        <v>319</v>
      </c>
      <c r="F1610" t="s">
        <v>0</v>
      </c>
      <c r="G1610" t="s">
        <v>2924</v>
      </c>
      <c r="H1610">
        <v>4.4729999999999999</v>
      </c>
      <c r="I1610">
        <v>78.33</v>
      </c>
      <c r="J1610">
        <v>136</v>
      </c>
    </row>
    <row r="1611" spans="1:10" x14ac:dyDescent="0.35">
      <c r="A1611" t="s">
        <v>4104</v>
      </c>
      <c r="B1611">
        <v>110</v>
      </c>
      <c r="C1611">
        <v>665</v>
      </c>
      <c r="D1611">
        <v>1610</v>
      </c>
      <c r="E1611" t="s">
        <v>312</v>
      </c>
      <c r="F1611" t="s">
        <v>0</v>
      </c>
      <c r="G1611" t="s">
        <v>1845</v>
      </c>
      <c r="H1611">
        <v>2.8319999999999999</v>
      </c>
      <c r="I1611">
        <v>39.08</v>
      </c>
      <c r="J1611">
        <v>19</v>
      </c>
    </row>
    <row r="1612" spans="1:10" x14ac:dyDescent="0.35">
      <c r="A1612" t="s">
        <v>4105</v>
      </c>
      <c r="B1612">
        <v>56</v>
      </c>
      <c r="C1612">
        <v>665</v>
      </c>
      <c r="D1612">
        <v>1610</v>
      </c>
      <c r="E1612" t="s">
        <v>319</v>
      </c>
      <c r="F1612" t="s">
        <v>0</v>
      </c>
      <c r="G1612" t="s">
        <v>3297</v>
      </c>
      <c r="H1612">
        <v>6.3929999999999998</v>
      </c>
      <c r="I1612">
        <v>77.59</v>
      </c>
      <c r="J1612">
        <v>56</v>
      </c>
    </row>
    <row r="1613" spans="1:10" x14ac:dyDescent="0.35">
      <c r="A1613" t="s">
        <v>4106</v>
      </c>
      <c r="B1613">
        <v>160</v>
      </c>
      <c r="C1613">
        <v>664</v>
      </c>
      <c r="D1613">
        <v>1612</v>
      </c>
      <c r="E1613" t="s">
        <v>312</v>
      </c>
      <c r="F1613" t="s">
        <v>0</v>
      </c>
      <c r="G1613" t="s">
        <v>3026</v>
      </c>
      <c r="H1613">
        <v>1.913</v>
      </c>
      <c r="I1613">
        <v>33.520000000000003</v>
      </c>
      <c r="J1613">
        <v>62</v>
      </c>
    </row>
    <row r="1614" spans="1:10" x14ac:dyDescent="0.35">
      <c r="A1614" t="s">
        <v>4107</v>
      </c>
      <c r="B1614">
        <v>84</v>
      </c>
      <c r="C1614">
        <v>657</v>
      </c>
      <c r="D1614">
        <v>1613</v>
      </c>
      <c r="E1614" t="s">
        <v>328</v>
      </c>
      <c r="F1614" t="s">
        <v>0</v>
      </c>
      <c r="G1614" t="s">
        <v>4108</v>
      </c>
      <c r="H1614">
        <v>3.988</v>
      </c>
      <c r="I1614">
        <v>63.54</v>
      </c>
      <c r="J1614">
        <v>27</v>
      </c>
    </row>
    <row r="1615" spans="1:10" x14ac:dyDescent="0.35">
      <c r="A1615" t="s">
        <v>4109</v>
      </c>
      <c r="B1615">
        <v>648</v>
      </c>
      <c r="C1615">
        <v>655</v>
      </c>
      <c r="D1615">
        <v>1614</v>
      </c>
      <c r="E1615" t="s">
        <v>311</v>
      </c>
      <c r="F1615" t="s">
        <v>0</v>
      </c>
      <c r="G1615" t="s">
        <v>1969</v>
      </c>
      <c r="I1615" t="s">
        <v>311</v>
      </c>
      <c r="J1615">
        <v>648</v>
      </c>
    </row>
    <row r="1616" spans="1:10" x14ac:dyDescent="0.35">
      <c r="A1616" t="s">
        <v>4110</v>
      </c>
      <c r="B1616">
        <v>141</v>
      </c>
      <c r="C1616">
        <v>654</v>
      </c>
      <c r="D1616">
        <v>1615</v>
      </c>
      <c r="E1616" t="s">
        <v>334</v>
      </c>
      <c r="F1616" t="s">
        <v>0</v>
      </c>
      <c r="G1616" t="s">
        <v>4111</v>
      </c>
      <c r="H1616">
        <v>2.169</v>
      </c>
      <c r="I1616">
        <v>17.309999999999999</v>
      </c>
      <c r="J1616">
        <v>29</v>
      </c>
    </row>
    <row r="1617" spans="1:10" x14ac:dyDescent="0.35">
      <c r="A1617" t="s">
        <v>4112</v>
      </c>
      <c r="B1617">
        <v>220</v>
      </c>
      <c r="C1617">
        <v>653</v>
      </c>
      <c r="D1617">
        <v>1616</v>
      </c>
      <c r="E1617" t="s">
        <v>311</v>
      </c>
      <c r="F1617" t="s">
        <v>0</v>
      </c>
      <c r="G1617" t="s">
        <v>1759</v>
      </c>
      <c r="I1617" t="s">
        <v>311</v>
      </c>
      <c r="J1617">
        <v>218</v>
      </c>
    </row>
    <row r="1618" spans="1:10" x14ac:dyDescent="0.35">
      <c r="A1618" t="s">
        <v>4113</v>
      </c>
      <c r="B1618">
        <v>76</v>
      </c>
      <c r="C1618">
        <v>652</v>
      </c>
      <c r="D1618">
        <v>1617</v>
      </c>
      <c r="E1618" t="s">
        <v>319</v>
      </c>
      <c r="F1618" t="s">
        <v>0</v>
      </c>
      <c r="G1618" t="s">
        <v>3926</v>
      </c>
      <c r="H1618">
        <v>5.548</v>
      </c>
      <c r="I1618">
        <v>94.14</v>
      </c>
      <c r="J1618">
        <v>35</v>
      </c>
    </row>
    <row r="1619" spans="1:10" x14ac:dyDescent="0.35">
      <c r="A1619" t="s">
        <v>4114</v>
      </c>
      <c r="B1619">
        <v>191</v>
      </c>
      <c r="C1619">
        <v>650</v>
      </c>
      <c r="D1619">
        <v>1618</v>
      </c>
      <c r="E1619" t="s">
        <v>312</v>
      </c>
      <c r="F1619" t="s">
        <v>0</v>
      </c>
      <c r="G1619" t="s">
        <v>2053</v>
      </c>
      <c r="H1619">
        <v>1.831</v>
      </c>
      <c r="I1619">
        <v>43.67</v>
      </c>
      <c r="J1619">
        <v>66</v>
      </c>
    </row>
    <row r="1620" spans="1:10" x14ac:dyDescent="0.35">
      <c r="A1620" t="s">
        <v>4115</v>
      </c>
      <c r="B1620">
        <v>91</v>
      </c>
      <c r="C1620">
        <v>648</v>
      </c>
      <c r="D1620">
        <v>1619</v>
      </c>
      <c r="E1620" t="s">
        <v>319</v>
      </c>
      <c r="F1620" t="s">
        <v>0</v>
      </c>
      <c r="G1620" t="s">
        <v>4116</v>
      </c>
      <c r="H1620">
        <v>4.1440000000000001</v>
      </c>
      <c r="I1620">
        <v>90.52</v>
      </c>
      <c r="J1620">
        <v>43</v>
      </c>
    </row>
    <row r="1621" spans="1:10" x14ac:dyDescent="0.35">
      <c r="A1621" t="s">
        <v>4117</v>
      </c>
      <c r="B1621">
        <v>82</v>
      </c>
      <c r="C1621">
        <v>647</v>
      </c>
      <c r="D1621">
        <v>1620</v>
      </c>
      <c r="E1621" t="s">
        <v>311</v>
      </c>
      <c r="F1621" t="s">
        <v>0</v>
      </c>
      <c r="G1621" t="s">
        <v>311</v>
      </c>
      <c r="I1621" t="s">
        <v>311</v>
      </c>
      <c r="J1621">
        <v>82</v>
      </c>
    </row>
    <row r="1622" spans="1:10" x14ac:dyDescent="0.35">
      <c r="A1622" t="s">
        <v>4118</v>
      </c>
      <c r="B1622">
        <v>131</v>
      </c>
      <c r="C1622">
        <v>647</v>
      </c>
      <c r="D1622">
        <v>1620</v>
      </c>
      <c r="E1622" t="s">
        <v>311</v>
      </c>
      <c r="F1622" t="s">
        <v>2692</v>
      </c>
      <c r="G1622" t="s">
        <v>311</v>
      </c>
      <c r="H1622" t="s">
        <v>311</v>
      </c>
      <c r="I1622" t="s">
        <v>311</v>
      </c>
      <c r="J1622">
        <v>131</v>
      </c>
    </row>
    <row r="1623" spans="1:10" x14ac:dyDescent="0.35">
      <c r="A1623" t="s">
        <v>4119</v>
      </c>
      <c r="B1623">
        <v>267</v>
      </c>
      <c r="C1623">
        <v>645</v>
      </c>
      <c r="D1623">
        <v>1622</v>
      </c>
      <c r="E1623" t="s">
        <v>312</v>
      </c>
      <c r="F1623" t="s">
        <v>0</v>
      </c>
      <c r="G1623" t="s">
        <v>4120</v>
      </c>
      <c r="H1623">
        <v>2.7989999999999999</v>
      </c>
      <c r="I1623">
        <v>32.86</v>
      </c>
      <c r="J1623">
        <v>30</v>
      </c>
    </row>
    <row r="1624" spans="1:10" x14ac:dyDescent="0.35">
      <c r="A1624" t="s">
        <v>4121</v>
      </c>
      <c r="B1624">
        <v>113</v>
      </c>
      <c r="C1624">
        <v>644</v>
      </c>
      <c r="D1624">
        <v>1623</v>
      </c>
      <c r="E1624" t="s">
        <v>328</v>
      </c>
      <c r="F1624" t="s">
        <v>0</v>
      </c>
      <c r="G1624" t="s">
        <v>2119</v>
      </c>
      <c r="H1624">
        <v>2.7709999999999999</v>
      </c>
      <c r="I1624">
        <v>57.56</v>
      </c>
      <c r="J1624">
        <v>4</v>
      </c>
    </row>
    <row r="1625" spans="1:10" x14ac:dyDescent="0.35">
      <c r="A1625" t="s">
        <v>4122</v>
      </c>
      <c r="B1625">
        <v>81</v>
      </c>
      <c r="C1625">
        <v>644</v>
      </c>
      <c r="D1625">
        <v>1623</v>
      </c>
      <c r="E1625" t="s">
        <v>328</v>
      </c>
      <c r="F1625" t="s">
        <v>0</v>
      </c>
      <c r="G1625" t="s">
        <v>2235</v>
      </c>
      <c r="H1625">
        <v>4.1139999999999999</v>
      </c>
      <c r="I1625">
        <v>75.23</v>
      </c>
      <c r="J1625">
        <v>15</v>
      </c>
    </row>
    <row r="1626" spans="1:10" x14ac:dyDescent="0.35">
      <c r="A1626" t="s">
        <v>4123</v>
      </c>
      <c r="B1626">
        <v>167</v>
      </c>
      <c r="C1626">
        <v>641</v>
      </c>
      <c r="D1626">
        <v>1625</v>
      </c>
      <c r="E1626" t="s">
        <v>319</v>
      </c>
      <c r="F1626" t="s">
        <v>0</v>
      </c>
      <c r="G1626" t="s">
        <v>4124</v>
      </c>
      <c r="H1626">
        <v>2.8109999999999999</v>
      </c>
      <c r="I1626">
        <v>73.83</v>
      </c>
      <c r="J1626">
        <v>26</v>
      </c>
    </row>
    <row r="1627" spans="1:10" x14ac:dyDescent="0.35">
      <c r="A1627" t="s">
        <v>4125</v>
      </c>
      <c r="B1627">
        <v>150</v>
      </c>
      <c r="C1627">
        <v>640</v>
      </c>
      <c r="D1627">
        <v>1626</v>
      </c>
      <c r="E1627" t="s">
        <v>334</v>
      </c>
      <c r="F1627" t="s">
        <v>0</v>
      </c>
      <c r="G1627" t="s">
        <v>1886</v>
      </c>
      <c r="H1627">
        <v>2.355</v>
      </c>
      <c r="I1627">
        <v>16.239999999999998</v>
      </c>
      <c r="J1627">
        <v>55</v>
      </c>
    </row>
    <row r="1628" spans="1:10" x14ac:dyDescent="0.35">
      <c r="A1628" t="s">
        <v>4126</v>
      </c>
      <c r="B1628">
        <v>80</v>
      </c>
      <c r="C1628">
        <v>639</v>
      </c>
      <c r="D1628">
        <v>1627</v>
      </c>
      <c r="E1628" t="s">
        <v>319</v>
      </c>
      <c r="F1628" t="s">
        <v>0</v>
      </c>
      <c r="G1628" t="s">
        <v>2772</v>
      </c>
      <c r="H1628">
        <v>4.2880000000000003</v>
      </c>
      <c r="I1628">
        <v>79.209999999999994</v>
      </c>
      <c r="J1628">
        <v>80</v>
      </c>
    </row>
    <row r="1629" spans="1:10" x14ac:dyDescent="0.35">
      <c r="A1629" t="s">
        <v>4127</v>
      </c>
      <c r="B1629">
        <v>70</v>
      </c>
      <c r="C1629">
        <v>637</v>
      </c>
      <c r="D1629">
        <v>1628</v>
      </c>
      <c r="E1629" t="s">
        <v>311</v>
      </c>
      <c r="F1629" t="s">
        <v>0</v>
      </c>
      <c r="G1629" t="s">
        <v>3323</v>
      </c>
      <c r="I1629" t="s">
        <v>311</v>
      </c>
      <c r="J1629">
        <v>55</v>
      </c>
    </row>
    <row r="1630" spans="1:10" x14ac:dyDescent="0.35">
      <c r="A1630" t="s">
        <v>4128</v>
      </c>
      <c r="B1630">
        <v>121</v>
      </c>
      <c r="C1630">
        <v>635</v>
      </c>
      <c r="D1630">
        <v>1629</v>
      </c>
      <c r="E1630" t="s">
        <v>312</v>
      </c>
      <c r="F1630" t="s">
        <v>0</v>
      </c>
      <c r="G1630" t="s">
        <v>2073</v>
      </c>
      <c r="H1630">
        <v>2.8380000000000001</v>
      </c>
      <c r="I1630">
        <v>47.65</v>
      </c>
      <c r="J1630">
        <v>8</v>
      </c>
    </row>
    <row r="1631" spans="1:10" x14ac:dyDescent="0.35">
      <c r="A1631" t="s">
        <v>4129</v>
      </c>
      <c r="B1631">
        <v>37</v>
      </c>
      <c r="C1631">
        <v>633</v>
      </c>
      <c r="D1631">
        <v>1630</v>
      </c>
      <c r="E1631" t="s">
        <v>311</v>
      </c>
      <c r="F1631" t="s">
        <v>0</v>
      </c>
      <c r="G1631" t="s">
        <v>4130</v>
      </c>
      <c r="I1631" t="s">
        <v>311</v>
      </c>
      <c r="J1631">
        <v>37</v>
      </c>
    </row>
    <row r="1632" spans="1:10" x14ac:dyDescent="0.35">
      <c r="A1632" t="s">
        <v>4131</v>
      </c>
      <c r="B1632">
        <v>109</v>
      </c>
      <c r="C1632">
        <v>633</v>
      </c>
      <c r="D1632">
        <v>1630</v>
      </c>
      <c r="E1632" t="s">
        <v>328</v>
      </c>
      <c r="F1632" t="s">
        <v>0</v>
      </c>
      <c r="G1632" t="s">
        <v>2799</v>
      </c>
      <c r="H1632">
        <v>3.13</v>
      </c>
      <c r="I1632">
        <v>60.33</v>
      </c>
      <c r="J1632">
        <v>3</v>
      </c>
    </row>
    <row r="1633" spans="1:10" x14ac:dyDescent="0.35">
      <c r="A1633" t="s">
        <v>4132</v>
      </c>
      <c r="B1633">
        <v>174</v>
      </c>
      <c r="C1633">
        <v>630</v>
      </c>
      <c r="D1633">
        <v>1632</v>
      </c>
      <c r="E1633" t="s">
        <v>311</v>
      </c>
      <c r="F1633" t="s">
        <v>0</v>
      </c>
      <c r="G1633" t="s">
        <v>1699</v>
      </c>
      <c r="I1633" t="s">
        <v>311</v>
      </c>
      <c r="J1633">
        <v>171</v>
      </c>
    </row>
    <row r="1634" spans="1:10" x14ac:dyDescent="0.35">
      <c r="A1634" t="s">
        <v>4133</v>
      </c>
      <c r="B1634">
        <v>99</v>
      </c>
      <c r="C1634">
        <v>629</v>
      </c>
      <c r="D1634">
        <v>1633</v>
      </c>
      <c r="E1634" t="s">
        <v>328</v>
      </c>
      <c r="F1634" t="s">
        <v>0</v>
      </c>
      <c r="G1634" t="s">
        <v>2772</v>
      </c>
      <c r="H1634">
        <v>3.5539999999999998</v>
      </c>
      <c r="I1634">
        <v>70.349999999999994</v>
      </c>
      <c r="J1634">
        <v>45</v>
      </c>
    </row>
    <row r="1635" spans="1:10" x14ac:dyDescent="0.35">
      <c r="A1635" t="s">
        <v>4134</v>
      </c>
      <c r="B1635">
        <v>176</v>
      </c>
      <c r="C1635">
        <v>628</v>
      </c>
      <c r="D1635">
        <v>1634</v>
      </c>
      <c r="E1635" t="s">
        <v>328</v>
      </c>
      <c r="F1635" t="s">
        <v>0</v>
      </c>
      <c r="G1635" t="s">
        <v>3594</v>
      </c>
      <c r="H1635">
        <v>1.581</v>
      </c>
      <c r="I1635">
        <v>52.56</v>
      </c>
      <c r="J1635">
        <v>27</v>
      </c>
    </row>
    <row r="1636" spans="1:10" x14ac:dyDescent="0.35">
      <c r="A1636" t="s">
        <v>4135</v>
      </c>
      <c r="B1636">
        <v>167</v>
      </c>
      <c r="C1636">
        <v>624</v>
      </c>
      <c r="D1636">
        <v>1635</v>
      </c>
      <c r="E1636" t="s">
        <v>334</v>
      </c>
      <c r="F1636" t="s">
        <v>0</v>
      </c>
      <c r="G1636" t="s">
        <v>3366</v>
      </c>
      <c r="H1636">
        <v>1.897</v>
      </c>
      <c r="I1636">
        <v>20.85</v>
      </c>
      <c r="J1636">
        <v>46</v>
      </c>
    </row>
    <row r="1637" spans="1:10" x14ac:dyDescent="0.35">
      <c r="A1637" t="s">
        <v>4136</v>
      </c>
      <c r="B1637">
        <v>96</v>
      </c>
      <c r="C1637">
        <v>623</v>
      </c>
      <c r="D1637">
        <v>1636</v>
      </c>
      <c r="E1637" t="s">
        <v>312</v>
      </c>
      <c r="F1637" t="s">
        <v>0</v>
      </c>
      <c r="G1637" t="s">
        <v>2019</v>
      </c>
      <c r="H1637">
        <v>3.67</v>
      </c>
      <c r="I1637">
        <v>45.51</v>
      </c>
      <c r="J1637">
        <v>22</v>
      </c>
    </row>
    <row r="1638" spans="1:10" x14ac:dyDescent="0.35">
      <c r="A1638" t="s">
        <v>4137</v>
      </c>
      <c r="B1638">
        <v>126</v>
      </c>
      <c r="C1638">
        <v>622</v>
      </c>
      <c r="D1638">
        <v>1637</v>
      </c>
      <c r="E1638" t="s">
        <v>311</v>
      </c>
      <c r="F1638" t="s">
        <v>2692</v>
      </c>
      <c r="G1638" t="s">
        <v>311</v>
      </c>
      <c r="H1638" t="s">
        <v>311</v>
      </c>
      <c r="I1638" t="s">
        <v>311</v>
      </c>
      <c r="J1638">
        <v>126</v>
      </c>
    </row>
    <row r="1639" spans="1:10" x14ac:dyDescent="0.35">
      <c r="A1639" t="s">
        <v>4138</v>
      </c>
      <c r="B1639">
        <v>164</v>
      </c>
      <c r="C1639">
        <v>619</v>
      </c>
      <c r="D1639">
        <v>1638</v>
      </c>
      <c r="E1639" t="s">
        <v>334</v>
      </c>
      <c r="F1639" t="s">
        <v>0</v>
      </c>
      <c r="G1639" t="s">
        <v>2402</v>
      </c>
      <c r="H1639">
        <v>1.9470000000000001</v>
      </c>
      <c r="I1639">
        <v>22.43</v>
      </c>
      <c r="J1639">
        <v>5</v>
      </c>
    </row>
    <row r="1640" spans="1:10" x14ac:dyDescent="0.35">
      <c r="A1640" t="s">
        <v>4139</v>
      </c>
      <c r="B1640">
        <v>187</v>
      </c>
      <c r="C1640">
        <v>618</v>
      </c>
      <c r="D1640">
        <v>1639</v>
      </c>
      <c r="E1640" t="s">
        <v>312</v>
      </c>
      <c r="F1640" t="s">
        <v>0</v>
      </c>
      <c r="G1640" t="s">
        <v>2734</v>
      </c>
      <c r="H1640">
        <v>1.8069999999999999</v>
      </c>
      <c r="I1640">
        <v>39.119999999999997</v>
      </c>
      <c r="J1640">
        <v>69</v>
      </c>
    </row>
    <row r="1641" spans="1:10" x14ac:dyDescent="0.35">
      <c r="A1641" t="s">
        <v>4140</v>
      </c>
      <c r="B1641">
        <v>188</v>
      </c>
      <c r="C1641">
        <v>617</v>
      </c>
      <c r="D1641">
        <v>1640</v>
      </c>
      <c r="E1641" t="s">
        <v>312</v>
      </c>
      <c r="F1641" t="s">
        <v>0</v>
      </c>
      <c r="G1641" t="s">
        <v>2734</v>
      </c>
      <c r="H1641">
        <v>1.847</v>
      </c>
      <c r="I1641">
        <v>41.54</v>
      </c>
      <c r="J1641">
        <v>35</v>
      </c>
    </row>
    <row r="1642" spans="1:10" x14ac:dyDescent="0.35">
      <c r="A1642" t="s">
        <v>4141</v>
      </c>
      <c r="B1642">
        <v>34</v>
      </c>
      <c r="C1642">
        <v>616</v>
      </c>
      <c r="D1642">
        <v>1641</v>
      </c>
      <c r="E1642" t="s">
        <v>311</v>
      </c>
      <c r="F1642" t="s">
        <v>3848</v>
      </c>
      <c r="G1642" t="s">
        <v>311</v>
      </c>
      <c r="H1642" t="s">
        <v>311</v>
      </c>
      <c r="I1642" t="s">
        <v>311</v>
      </c>
      <c r="J1642">
        <v>0</v>
      </c>
    </row>
    <row r="1643" spans="1:10" x14ac:dyDescent="0.35">
      <c r="A1643" t="s">
        <v>4142</v>
      </c>
      <c r="B1643">
        <v>530</v>
      </c>
      <c r="C1643">
        <v>616</v>
      </c>
      <c r="D1643">
        <v>1641</v>
      </c>
      <c r="E1643" t="s">
        <v>334</v>
      </c>
      <c r="F1643" t="s">
        <v>0</v>
      </c>
      <c r="G1643" t="s">
        <v>2617</v>
      </c>
      <c r="H1643">
        <v>2.2850000000000001</v>
      </c>
      <c r="I1643">
        <v>18.38</v>
      </c>
      <c r="J1643">
        <v>40</v>
      </c>
    </row>
    <row r="1644" spans="1:10" x14ac:dyDescent="0.35">
      <c r="A1644" t="s">
        <v>4143</v>
      </c>
      <c r="B1644">
        <v>130</v>
      </c>
      <c r="C1644">
        <v>615</v>
      </c>
      <c r="D1644">
        <v>1643</v>
      </c>
      <c r="E1644" t="s">
        <v>328</v>
      </c>
      <c r="F1644" t="s">
        <v>0</v>
      </c>
      <c r="G1644" t="s">
        <v>4144</v>
      </c>
      <c r="H1644">
        <v>2.5659999999999998</v>
      </c>
      <c r="I1644">
        <v>43.35</v>
      </c>
      <c r="J1644">
        <v>27</v>
      </c>
    </row>
    <row r="1645" spans="1:10" x14ac:dyDescent="0.35">
      <c r="A1645" t="s">
        <v>4145</v>
      </c>
      <c r="B1645">
        <v>128</v>
      </c>
      <c r="C1645">
        <v>615</v>
      </c>
      <c r="D1645">
        <v>1643</v>
      </c>
      <c r="E1645" t="s">
        <v>311</v>
      </c>
      <c r="F1645" t="s">
        <v>0</v>
      </c>
      <c r="G1645" t="s">
        <v>4146</v>
      </c>
      <c r="I1645" t="s">
        <v>311</v>
      </c>
      <c r="J1645">
        <v>128</v>
      </c>
    </row>
    <row r="1646" spans="1:10" x14ac:dyDescent="0.35">
      <c r="A1646" t="s">
        <v>4147</v>
      </c>
      <c r="B1646">
        <v>59</v>
      </c>
      <c r="C1646">
        <v>612</v>
      </c>
      <c r="D1646">
        <v>1645</v>
      </c>
      <c r="E1646" t="s">
        <v>319</v>
      </c>
      <c r="F1646" t="s">
        <v>0</v>
      </c>
      <c r="G1646" t="s">
        <v>1876</v>
      </c>
      <c r="H1646">
        <v>5.6790000000000003</v>
      </c>
      <c r="I1646">
        <v>79.75</v>
      </c>
      <c r="J1646">
        <v>59</v>
      </c>
    </row>
    <row r="1647" spans="1:10" x14ac:dyDescent="0.35">
      <c r="A1647" t="s">
        <v>4148</v>
      </c>
      <c r="B1647">
        <v>116</v>
      </c>
      <c r="C1647">
        <v>610</v>
      </c>
      <c r="D1647">
        <v>1646</v>
      </c>
      <c r="E1647" t="s">
        <v>312</v>
      </c>
      <c r="F1647" t="s">
        <v>0</v>
      </c>
      <c r="G1647" t="s">
        <v>2402</v>
      </c>
      <c r="H1647">
        <v>2.9470000000000001</v>
      </c>
      <c r="I1647">
        <v>42.28</v>
      </c>
      <c r="J1647">
        <v>46</v>
      </c>
    </row>
    <row r="1648" spans="1:10" x14ac:dyDescent="0.35">
      <c r="A1648" t="s">
        <v>4149</v>
      </c>
      <c r="B1648">
        <v>36</v>
      </c>
      <c r="C1648">
        <v>607</v>
      </c>
      <c r="D1648">
        <v>1647</v>
      </c>
      <c r="E1648" t="s">
        <v>319</v>
      </c>
      <c r="F1648" t="s">
        <v>0</v>
      </c>
      <c r="G1648" t="s">
        <v>3784</v>
      </c>
      <c r="H1648">
        <v>8.3610000000000007</v>
      </c>
      <c r="I1648">
        <v>98.08</v>
      </c>
      <c r="J1648">
        <v>18</v>
      </c>
    </row>
    <row r="1649" spans="1:10" x14ac:dyDescent="0.35">
      <c r="A1649" t="s">
        <v>4150</v>
      </c>
      <c r="B1649">
        <v>93</v>
      </c>
      <c r="C1649">
        <v>606</v>
      </c>
      <c r="D1649">
        <v>1648</v>
      </c>
      <c r="E1649" t="s">
        <v>328</v>
      </c>
      <c r="F1649" t="s">
        <v>0</v>
      </c>
      <c r="G1649" t="s">
        <v>2962</v>
      </c>
      <c r="H1649">
        <v>3.274</v>
      </c>
      <c r="I1649">
        <v>51.15</v>
      </c>
      <c r="J1649">
        <v>13</v>
      </c>
    </row>
    <row r="1650" spans="1:10" x14ac:dyDescent="0.35">
      <c r="A1650" t="s">
        <v>4151</v>
      </c>
      <c r="B1650">
        <v>88</v>
      </c>
      <c r="C1650">
        <v>606</v>
      </c>
      <c r="D1650">
        <v>1648</v>
      </c>
      <c r="E1650" t="s">
        <v>311</v>
      </c>
      <c r="F1650" t="s">
        <v>0</v>
      </c>
      <c r="G1650" t="s">
        <v>1967</v>
      </c>
      <c r="I1650" t="s">
        <v>311</v>
      </c>
      <c r="J1650">
        <v>28</v>
      </c>
    </row>
    <row r="1651" spans="1:10" x14ac:dyDescent="0.35">
      <c r="A1651" t="s">
        <v>4152</v>
      </c>
      <c r="B1651">
        <v>48</v>
      </c>
      <c r="C1651">
        <v>602</v>
      </c>
      <c r="D1651">
        <v>1650</v>
      </c>
      <c r="E1651" t="s">
        <v>319</v>
      </c>
      <c r="F1651" t="s">
        <v>0</v>
      </c>
      <c r="G1651" t="s">
        <v>2799</v>
      </c>
      <c r="H1651">
        <v>6.468</v>
      </c>
      <c r="I1651">
        <v>95.11</v>
      </c>
      <c r="J1651">
        <v>48</v>
      </c>
    </row>
    <row r="1652" spans="1:10" x14ac:dyDescent="0.35">
      <c r="A1652" t="s">
        <v>4153</v>
      </c>
      <c r="B1652">
        <v>130</v>
      </c>
      <c r="C1652">
        <v>600</v>
      </c>
      <c r="D1652">
        <v>1651</v>
      </c>
      <c r="E1652" t="s">
        <v>319</v>
      </c>
      <c r="F1652" t="s">
        <v>0</v>
      </c>
      <c r="G1652" t="s">
        <v>2734</v>
      </c>
      <c r="H1652">
        <v>2.613</v>
      </c>
      <c r="I1652">
        <v>76.209999999999994</v>
      </c>
      <c r="J1652">
        <v>41</v>
      </c>
    </row>
    <row r="1653" spans="1:10" x14ac:dyDescent="0.35">
      <c r="A1653" t="s">
        <v>4154</v>
      </c>
      <c r="B1653">
        <v>252</v>
      </c>
      <c r="C1653">
        <v>600</v>
      </c>
      <c r="D1653">
        <v>1651</v>
      </c>
      <c r="E1653" t="s">
        <v>334</v>
      </c>
      <c r="F1653" t="s">
        <v>0</v>
      </c>
      <c r="G1653" t="s">
        <v>4155</v>
      </c>
      <c r="H1653">
        <v>1.151</v>
      </c>
      <c r="I1653">
        <v>6.32</v>
      </c>
      <c r="J1653">
        <v>95</v>
      </c>
    </row>
    <row r="1654" spans="1:10" x14ac:dyDescent="0.35">
      <c r="A1654" t="s">
        <v>4156</v>
      </c>
      <c r="B1654">
        <v>275</v>
      </c>
      <c r="C1654">
        <v>597</v>
      </c>
      <c r="D1654">
        <v>1653</v>
      </c>
      <c r="E1654" t="s">
        <v>312</v>
      </c>
      <c r="F1654" t="s">
        <v>0</v>
      </c>
      <c r="G1654" t="s">
        <v>2520</v>
      </c>
      <c r="H1654">
        <v>0.89</v>
      </c>
      <c r="I1654">
        <v>44.13</v>
      </c>
      <c r="J1654">
        <v>203</v>
      </c>
    </row>
    <row r="1655" spans="1:10" x14ac:dyDescent="0.35">
      <c r="A1655" t="s">
        <v>4157</v>
      </c>
      <c r="B1655">
        <v>112</v>
      </c>
      <c r="C1655">
        <v>595</v>
      </c>
      <c r="D1655">
        <v>1654</v>
      </c>
      <c r="E1655" t="s">
        <v>312</v>
      </c>
      <c r="F1655" t="s">
        <v>0</v>
      </c>
      <c r="G1655" t="s">
        <v>1845</v>
      </c>
      <c r="H1655">
        <v>3.0190000000000001</v>
      </c>
      <c r="I1655">
        <v>43.31</v>
      </c>
      <c r="J1655">
        <v>12</v>
      </c>
    </row>
    <row r="1656" spans="1:10" x14ac:dyDescent="0.35">
      <c r="A1656" t="s">
        <v>4158</v>
      </c>
      <c r="B1656">
        <v>95</v>
      </c>
      <c r="C1656">
        <v>591</v>
      </c>
      <c r="D1656">
        <v>1655</v>
      </c>
      <c r="E1656" t="s">
        <v>311</v>
      </c>
      <c r="F1656" t="s">
        <v>0</v>
      </c>
      <c r="G1656" t="s">
        <v>3042</v>
      </c>
      <c r="I1656" t="s">
        <v>311</v>
      </c>
      <c r="J1656">
        <v>82</v>
      </c>
    </row>
    <row r="1657" spans="1:10" x14ac:dyDescent="0.35">
      <c r="A1657" t="s">
        <v>4159</v>
      </c>
      <c r="B1657">
        <v>107</v>
      </c>
      <c r="C1657">
        <v>591</v>
      </c>
      <c r="D1657">
        <v>1655</v>
      </c>
      <c r="E1657" t="s">
        <v>311</v>
      </c>
      <c r="F1657" t="s">
        <v>0</v>
      </c>
      <c r="G1657" t="s">
        <v>1940</v>
      </c>
      <c r="I1657" t="s">
        <v>311</v>
      </c>
      <c r="J1657">
        <v>30</v>
      </c>
    </row>
    <row r="1658" spans="1:10" x14ac:dyDescent="0.35">
      <c r="A1658" t="s">
        <v>4160</v>
      </c>
      <c r="B1658">
        <v>266</v>
      </c>
      <c r="C1658">
        <v>588</v>
      </c>
      <c r="D1658">
        <v>1657</v>
      </c>
      <c r="E1658" t="s">
        <v>334</v>
      </c>
      <c r="F1658" t="s">
        <v>0</v>
      </c>
      <c r="G1658" t="s">
        <v>2148</v>
      </c>
      <c r="H1658">
        <v>1.2170000000000001</v>
      </c>
      <c r="I1658">
        <v>4.8600000000000003</v>
      </c>
      <c r="J1658">
        <v>111</v>
      </c>
    </row>
    <row r="1659" spans="1:10" x14ac:dyDescent="0.35">
      <c r="A1659" t="s">
        <v>4161</v>
      </c>
      <c r="B1659">
        <v>138</v>
      </c>
      <c r="C1659">
        <v>588</v>
      </c>
      <c r="D1659">
        <v>1657</v>
      </c>
      <c r="E1659" t="s">
        <v>311</v>
      </c>
      <c r="F1659" t="s">
        <v>0</v>
      </c>
      <c r="G1659" t="s">
        <v>4162</v>
      </c>
      <c r="I1659" t="s">
        <v>311</v>
      </c>
      <c r="J1659">
        <v>113</v>
      </c>
    </row>
    <row r="1660" spans="1:10" x14ac:dyDescent="0.35">
      <c r="A1660" t="s">
        <v>4163</v>
      </c>
      <c r="B1660">
        <v>93</v>
      </c>
      <c r="C1660">
        <v>587</v>
      </c>
      <c r="D1660">
        <v>1659</v>
      </c>
      <c r="E1660" t="s">
        <v>312</v>
      </c>
      <c r="F1660" t="s">
        <v>0</v>
      </c>
      <c r="G1660" t="s">
        <v>4164</v>
      </c>
      <c r="H1660">
        <v>2.86</v>
      </c>
      <c r="I1660">
        <v>41.63</v>
      </c>
      <c r="J1660">
        <v>53</v>
      </c>
    </row>
    <row r="1661" spans="1:10" x14ac:dyDescent="0.35">
      <c r="A1661" t="s">
        <v>4165</v>
      </c>
      <c r="B1661">
        <v>96</v>
      </c>
      <c r="C1661">
        <v>587</v>
      </c>
      <c r="D1661">
        <v>1659</v>
      </c>
      <c r="E1661" t="s">
        <v>319</v>
      </c>
      <c r="F1661" t="s">
        <v>0</v>
      </c>
      <c r="G1661" t="s">
        <v>4166</v>
      </c>
      <c r="H1661">
        <v>3.3740000000000001</v>
      </c>
      <c r="I1661">
        <v>81.760000000000005</v>
      </c>
      <c r="J1661">
        <v>26</v>
      </c>
    </row>
    <row r="1662" spans="1:10" x14ac:dyDescent="0.35">
      <c r="A1662" t="s">
        <v>4167</v>
      </c>
      <c r="B1662">
        <v>150</v>
      </c>
      <c r="C1662">
        <v>586</v>
      </c>
      <c r="D1662">
        <v>1661</v>
      </c>
      <c r="E1662" t="s">
        <v>311</v>
      </c>
      <c r="F1662" t="s">
        <v>2692</v>
      </c>
      <c r="G1662" t="s">
        <v>311</v>
      </c>
      <c r="H1662" t="s">
        <v>311</v>
      </c>
      <c r="I1662" t="s">
        <v>311</v>
      </c>
      <c r="J1662">
        <v>150</v>
      </c>
    </row>
    <row r="1663" spans="1:10" x14ac:dyDescent="0.35">
      <c r="A1663" t="s">
        <v>4168</v>
      </c>
      <c r="B1663">
        <v>87</v>
      </c>
      <c r="C1663">
        <v>586</v>
      </c>
      <c r="D1663">
        <v>1661</v>
      </c>
      <c r="E1663" t="s">
        <v>328</v>
      </c>
      <c r="F1663" t="s">
        <v>0</v>
      </c>
      <c r="G1663" t="s">
        <v>4169</v>
      </c>
      <c r="H1663">
        <v>3.5529999999999999</v>
      </c>
      <c r="I1663">
        <v>60.43</v>
      </c>
      <c r="J1663">
        <v>40</v>
      </c>
    </row>
    <row r="1664" spans="1:10" x14ac:dyDescent="0.35">
      <c r="A1664" t="s">
        <v>4170</v>
      </c>
      <c r="B1664">
        <v>70</v>
      </c>
      <c r="C1664">
        <v>585</v>
      </c>
      <c r="D1664">
        <v>1663</v>
      </c>
      <c r="E1664" t="s">
        <v>311</v>
      </c>
      <c r="F1664" t="s">
        <v>0</v>
      </c>
      <c r="G1664" t="s">
        <v>2739</v>
      </c>
      <c r="I1664" t="s">
        <v>311</v>
      </c>
      <c r="J1664">
        <v>69</v>
      </c>
    </row>
    <row r="1665" spans="1:10" x14ac:dyDescent="0.35">
      <c r="A1665" t="s">
        <v>4171</v>
      </c>
      <c r="B1665">
        <v>52</v>
      </c>
      <c r="C1665">
        <v>581</v>
      </c>
      <c r="D1665">
        <v>1664</v>
      </c>
      <c r="E1665" t="s">
        <v>328</v>
      </c>
      <c r="F1665" t="s">
        <v>0</v>
      </c>
      <c r="G1665" t="s">
        <v>1751</v>
      </c>
      <c r="H1665">
        <v>6.02</v>
      </c>
      <c r="I1665">
        <v>64.180000000000007</v>
      </c>
      <c r="J1665">
        <v>15</v>
      </c>
    </row>
    <row r="1666" spans="1:10" x14ac:dyDescent="0.35">
      <c r="A1666" t="s">
        <v>4172</v>
      </c>
      <c r="B1666">
        <v>105</v>
      </c>
      <c r="C1666">
        <v>580</v>
      </c>
      <c r="D1666">
        <v>1665</v>
      </c>
      <c r="E1666" t="s">
        <v>319</v>
      </c>
      <c r="F1666" t="s">
        <v>0</v>
      </c>
      <c r="G1666" t="s">
        <v>4173</v>
      </c>
      <c r="H1666">
        <v>5.4480000000000004</v>
      </c>
      <c r="I1666">
        <v>97.68</v>
      </c>
      <c r="J1666">
        <v>6</v>
      </c>
    </row>
    <row r="1667" spans="1:10" x14ac:dyDescent="0.35">
      <c r="A1667" t="s">
        <v>4174</v>
      </c>
      <c r="B1667">
        <v>81</v>
      </c>
      <c r="C1667">
        <v>580</v>
      </c>
      <c r="D1667">
        <v>1665</v>
      </c>
      <c r="E1667" t="s">
        <v>311</v>
      </c>
      <c r="F1667" t="s">
        <v>0</v>
      </c>
      <c r="G1667" t="s">
        <v>2379</v>
      </c>
      <c r="I1667" t="s">
        <v>311</v>
      </c>
      <c r="J1667">
        <v>81</v>
      </c>
    </row>
    <row r="1668" spans="1:10" x14ac:dyDescent="0.35">
      <c r="A1668" t="s">
        <v>4175</v>
      </c>
      <c r="B1668">
        <v>148</v>
      </c>
      <c r="C1668">
        <v>580</v>
      </c>
      <c r="D1668">
        <v>1665</v>
      </c>
      <c r="E1668" t="s">
        <v>312</v>
      </c>
      <c r="F1668" t="s">
        <v>0</v>
      </c>
      <c r="G1668" t="s">
        <v>4176</v>
      </c>
      <c r="H1668">
        <v>1.9930000000000001</v>
      </c>
      <c r="I1668">
        <v>35.369999999999997</v>
      </c>
      <c r="J1668">
        <v>75</v>
      </c>
    </row>
    <row r="1669" spans="1:10" x14ac:dyDescent="0.35">
      <c r="A1669" t="s">
        <v>4177</v>
      </c>
      <c r="B1669">
        <v>124</v>
      </c>
      <c r="C1669">
        <v>580</v>
      </c>
      <c r="D1669">
        <v>1665</v>
      </c>
      <c r="E1669" t="s">
        <v>328</v>
      </c>
      <c r="F1669" t="s">
        <v>0</v>
      </c>
      <c r="G1669" t="s">
        <v>2167</v>
      </c>
      <c r="H1669">
        <v>2.5299999999999998</v>
      </c>
      <c r="I1669">
        <v>51.42</v>
      </c>
      <c r="J1669">
        <v>19</v>
      </c>
    </row>
    <row r="1670" spans="1:10" x14ac:dyDescent="0.35">
      <c r="A1670" t="s">
        <v>4178</v>
      </c>
      <c r="B1670">
        <v>104</v>
      </c>
      <c r="C1670">
        <v>578</v>
      </c>
      <c r="D1670">
        <v>1669</v>
      </c>
      <c r="E1670" t="s">
        <v>319</v>
      </c>
      <c r="F1670" t="s">
        <v>0</v>
      </c>
      <c r="G1670" t="s">
        <v>4179</v>
      </c>
      <c r="H1670">
        <v>2.6179999999999999</v>
      </c>
      <c r="I1670">
        <v>66.3</v>
      </c>
      <c r="J1670">
        <v>47</v>
      </c>
    </row>
    <row r="1671" spans="1:10" x14ac:dyDescent="0.35">
      <c r="A1671" t="s">
        <v>4180</v>
      </c>
      <c r="B1671">
        <v>643</v>
      </c>
      <c r="C1671">
        <v>577</v>
      </c>
      <c r="D1671">
        <v>1670</v>
      </c>
      <c r="E1671" t="s">
        <v>334</v>
      </c>
      <c r="F1671" t="s">
        <v>0</v>
      </c>
      <c r="G1671" t="s">
        <v>2202</v>
      </c>
      <c r="H1671">
        <v>1.194</v>
      </c>
      <c r="I1671">
        <v>5.74</v>
      </c>
      <c r="J1671">
        <v>150</v>
      </c>
    </row>
    <row r="1672" spans="1:10" x14ac:dyDescent="0.35">
      <c r="A1672" t="s">
        <v>4181</v>
      </c>
      <c r="B1672">
        <v>78</v>
      </c>
      <c r="C1672">
        <v>577</v>
      </c>
      <c r="D1672">
        <v>1670</v>
      </c>
      <c r="E1672" t="s">
        <v>328</v>
      </c>
      <c r="F1672" t="s">
        <v>0</v>
      </c>
      <c r="G1672" t="s">
        <v>3282</v>
      </c>
      <c r="H1672">
        <v>5.5</v>
      </c>
      <c r="I1672">
        <v>72.959999999999994</v>
      </c>
      <c r="J1672">
        <v>17</v>
      </c>
    </row>
    <row r="1673" spans="1:10" x14ac:dyDescent="0.35">
      <c r="A1673" t="s">
        <v>4182</v>
      </c>
      <c r="B1673">
        <v>144</v>
      </c>
      <c r="C1673">
        <v>576</v>
      </c>
      <c r="D1673">
        <v>1672</v>
      </c>
      <c r="E1673" t="s">
        <v>311</v>
      </c>
      <c r="F1673" t="s">
        <v>2692</v>
      </c>
      <c r="G1673" t="s">
        <v>311</v>
      </c>
      <c r="H1673" t="s">
        <v>311</v>
      </c>
      <c r="I1673" t="s">
        <v>311</v>
      </c>
      <c r="J1673">
        <v>144</v>
      </c>
    </row>
    <row r="1674" spans="1:10" x14ac:dyDescent="0.35">
      <c r="A1674" t="s">
        <v>4183</v>
      </c>
      <c r="B1674">
        <v>122</v>
      </c>
      <c r="C1674">
        <v>576</v>
      </c>
      <c r="D1674">
        <v>1672</v>
      </c>
      <c r="E1674" t="s">
        <v>319</v>
      </c>
      <c r="F1674" t="s">
        <v>0</v>
      </c>
      <c r="G1674" t="s">
        <v>4184</v>
      </c>
      <c r="H1674">
        <v>2.3730000000000002</v>
      </c>
      <c r="I1674">
        <v>45.6</v>
      </c>
      <c r="J1674">
        <v>45</v>
      </c>
    </row>
    <row r="1675" spans="1:10" x14ac:dyDescent="0.35">
      <c r="A1675" t="s">
        <v>4185</v>
      </c>
      <c r="B1675">
        <v>106</v>
      </c>
      <c r="C1675">
        <v>576</v>
      </c>
      <c r="D1675">
        <v>1672</v>
      </c>
      <c r="E1675" t="s">
        <v>312</v>
      </c>
      <c r="F1675" t="s">
        <v>0</v>
      </c>
      <c r="G1675" t="s">
        <v>1907</v>
      </c>
      <c r="H1675">
        <v>3.1520000000000001</v>
      </c>
      <c r="I1675">
        <v>27.39</v>
      </c>
      <c r="J1675">
        <v>22</v>
      </c>
    </row>
    <row r="1676" spans="1:10" x14ac:dyDescent="0.35">
      <c r="A1676" t="s">
        <v>4186</v>
      </c>
      <c r="B1676">
        <v>78</v>
      </c>
      <c r="C1676">
        <v>574</v>
      </c>
      <c r="D1676">
        <v>1675</v>
      </c>
      <c r="E1676" t="s">
        <v>328</v>
      </c>
      <c r="F1676" t="s">
        <v>0</v>
      </c>
      <c r="G1676" t="s">
        <v>3636</v>
      </c>
      <c r="H1676">
        <v>3.8420000000000001</v>
      </c>
      <c r="I1676">
        <v>70.3</v>
      </c>
      <c r="J1676">
        <v>17</v>
      </c>
    </row>
    <row r="1677" spans="1:10" x14ac:dyDescent="0.35">
      <c r="A1677" t="s">
        <v>4187</v>
      </c>
      <c r="B1677">
        <v>117</v>
      </c>
      <c r="C1677">
        <v>573</v>
      </c>
      <c r="D1677">
        <v>1676</v>
      </c>
      <c r="E1677" t="s">
        <v>312</v>
      </c>
      <c r="F1677" t="s">
        <v>0</v>
      </c>
      <c r="G1677" t="s">
        <v>1969</v>
      </c>
      <c r="H1677">
        <v>2.766</v>
      </c>
      <c r="I1677">
        <v>40.56</v>
      </c>
      <c r="J1677">
        <v>10</v>
      </c>
    </row>
    <row r="1678" spans="1:10" x14ac:dyDescent="0.35">
      <c r="A1678" t="s">
        <v>4188</v>
      </c>
      <c r="B1678">
        <v>165</v>
      </c>
      <c r="C1678">
        <v>571</v>
      </c>
      <c r="D1678">
        <v>1677</v>
      </c>
      <c r="E1678" t="s">
        <v>311</v>
      </c>
      <c r="F1678" t="s">
        <v>0</v>
      </c>
      <c r="G1678" t="s">
        <v>2202</v>
      </c>
      <c r="I1678" t="s">
        <v>311</v>
      </c>
      <c r="J1678">
        <v>46</v>
      </c>
    </row>
    <row r="1679" spans="1:10" x14ac:dyDescent="0.35">
      <c r="A1679" t="s">
        <v>4189</v>
      </c>
      <c r="B1679">
        <v>176</v>
      </c>
      <c r="C1679">
        <v>568</v>
      </c>
      <c r="D1679">
        <v>1678</v>
      </c>
      <c r="E1679" t="s">
        <v>334</v>
      </c>
      <c r="F1679" t="s">
        <v>0</v>
      </c>
      <c r="G1679" t="s">
        <v>1845</v>
      </c>
      <c r="H1679">
        <v>2.2360000000000002</v>
      </c>
      <c r="I1679">
        <v>22.66</v>
      </c>
      <c r="J1679">
        <v>35</v>
      </c>
    </row>
    <row r="1680" spans="1:10" x14ac:dyDescent="0.35">
      <c r="A1680" t="s">
        <v>4190</v>
      </c>
      <c r="B1680">
        <v>125</v>
      </c>
      <c r="C1680">
        <v>567</v>
      </c>
      <c r="D1680">
        <v>1679</v>
      </c>
      <c r="E1680" t="s">
        <v>312</v>
      </c>
      <c r="F1680" t="s">
        <v>0</v>
      </c>
      <c r="G1680" t="s">
        <v>4191</v>
      </c>
      <c r="H1680">
        <v>2.355</v>
      </c>
      <c r="I1680">
        <v>37.58</v>
      </c>
      <c r="J1680">
        <v>98</v>
      </c>
    </row>
    <row r="1681" spans="1:10" x14ac:dyDescent="0.35">
      <c r="A1681" t="s">
        <v>4192</v>
      </c>
      <c r="B1681">
        <v>50</v>
      </c>
      <c r="C1681">
        <v>565</v>
      </c>
      <c r="D1681">
        <v>1680</v>
      </c>
      <c r="E1681" t="s">
        <v>319</v>
      </c>
      <c r="F1681" t="s">
        <v>0</v>
      </c>
      <c r="G1681" t="s">
        <v>3162</v>
      </c>
      <c r="H1681">
        <v>9.3710000000000004</v>
      </c>
      <c r="I1681">
        <v>85.49</v>
      </c>
      <c r="J1681">
        <v>39</v>
      </c>
    </row>
    <row r="1682" spans="1:10" x14ac:dyDescent="0.35">
      <c r="A1682" t="s">
        <v>4193</v>
      </c>
      <c r="B1682">
        <v>90</v>
      </c>
      <c r="C1682">
        <v>561</v>
      </c>
      <c r="D1682">
        <v>1681</v>
      </c>
      <c r="E1682" t="s">
        <v>328</v>
      </c>
      <c r="F1682" t="s">
        <v>0</v>
      </c>
      <c r="G1682" t="s">
        <v>4194</v>
      </c>
      <c r="H1682">
        <v>2.8119999999999998</v>
      </c>
      <c r="I1682">
        <v>51.73</v>
      </c>
      <c r="J1682">
        <v>38</v>
      </c>
    </row>
    <row r="1683" spans="1:10" x14ac:dyDescent="0.35">
      <c r="A1683" t="s">
        <v>4195</v>
      </c>
      <c r="B1683">
        <v>82</v>
      </c>
      <c r="C1683">
        <v>560</v>
      </c>
      <c r="D1683">
        <v>1682</v>
      </c>
      <c r="E1683" t="s">
        <v>328</v>
      </c>
      <c r="F1683" t="s">
        <v>0</v>
      </c>
      <c r="G1683" t="s">
        <v>2117</v>
      </c>
      <c r="H1683">
        <v>3.5329999999999999</v>
      </c>
      <c r="I1683">
        <v>50.33</v>
      </c>
      <c r="J1683">
        <v>34</v>
      </c>
    </row>
    <row r="1684" spans="1:10" x14ac:dyDescent="0.35">
      <c r="A1684" t="s">
        <v>4196</v>
      </c>
      <c r="B1684">
        <v>96</v>
      </c>
      <c r="C1684">
        <v>559</v>
      </c>
      <c r="D1684">
        <v>1683</v>
      </c>
      <c r="E1684" t="s">
        <v>328</v>
      </c>
      <c r="F1684" t="s">
        <v>0</v>
      </c>
      <c r="G1684" t="s">
        <v>1699</v>
      </c>
      <c r="H1684">
        <v>4.4770000000000003</v>
      </c>
      <c r="I1684">
        <v>67.150000000000006</v>
      </c>
      <c r="J1684">
        <v>19</v>
      </c>
    </row>
    <row r="1685" spans="1:10" x14ac:dyDescent="0.35">
      <c r="A1685" t="s">
        <v>4197</v>
      </c>
      <c r="B1685">
        <v>184</v>
      </c>
      <c r="C1685">
        <v>558</v>
      </c>
      <c r="D1685">
        <v>1684</v>
      </c>
      <c r="E1685" t="s">
        <v>311</v>
      </c>
      <c r="F1685" t="s">
        <v>0</v>
      </c>
      <c r="G1685" t="s">
        <v>2402</v>
      </c>
      <c r="I1685" t="s">
        <v>311</v>
      </c>
      <c r="J1685">
        <v>10</v>
      </c>
    </row>
    <row r="1686" spans="1:10" x14ac:dyDescent="0.35">
      <c r="A1686" t="s">
        <v>4198</v>
      </c>
      <c r="B1686">
        <v>99</v>
      </c>
      <c r="C1686">
        <v>556</v>
      </c>
      <c r="D1686">
        <v>1685</v>
      </c>
      <c r="E1686" t="s">
        <v>328</v>
      </c>
      <c r="F1686" t="s">
        <v>0</v>
      </c>
      <c r="G1686" t="s">
        <v>2883</v>
      </c>
      <c r="H1686">
        <v>2.9689999999999999</v>
      </c>
      <c r="I1686">
        <v>52.31</v>
      </c>
      <c r="J1686">
        <v>31</v>
      </c>
    </row>
    <row r="1687" spans="1:10" x14ac:dyDescent="0.35">
      <c r="A1687" t="s">
        <v>4199</v>
      </c>
      <c r="B1687">
        <v>112</v>
      </c>
      <c r="C1687">
        <v>555</v>
      </c>
      <c r="D1687">
        <v>1686</v>
      </c>
      <c r="E1687" t="s">
        <v>311</v>
      </c>
      <c r="F1687" t="s">
        <v>0</v>
      </c>
      <c r="G1687" t="s">
        <v>1969</v>
      </c>
      <c r="I1687" t="s">
        <v>311</v>
      </c>
      <c r="J1687">
        <v>112</v>
      </c>
    </row>
    <row r="1688" spans="1:10" x14ac:dyDescent="0.35">
      <c r="A1688" t="s">
        <v>4200</v>
      </c>
      <c r="B1688">
        <v>75</v>
      </c>
      <c r="C1688">
        <v>554</v>
      </c>
      <c r="D1688">
        <v>1687</v>
      </c>
      <c r="E1688" t="s">
        <v>319</v>
      </c>
      <c r="F1688" t="s">
        <v>0</v>
      </c>
      <c r="G1688" t="s">
        <v>2379</v>
      </c>
      <c r="H1688">
        <v>3.9449999999999998</v>
      </c>
      <c r="I1688">
        <v>76.680000000000007</v>
      </c>
      <c r="J1688">
        <v>3</v>
      </c>
    </row>
    <row r="1689" spans="1:10" x14ac:dyDescent="0.35">
      <c r="A1689" t="s">
        <v>4201</v>
      </c>
      <c r="B1689">
        <v>111</v>
      </c>
      <c r="C1689">
        <v>554</v>
      </c>
      <c r="D1689">
        <v>1687</v>
      </c>
      <c r="E1689" t="s">
        <v>312</v>
      </c>
      <c r="F1689" t="s">
        <v>0</v>
      </c>
      <c r="G1689" t="s">
        <v>1759</v>
      </c>
      <c r="H1689">
        <v>2.41</v>
      </c>
      <c r="I1689">
        <v>29.72</v>
      </c>
      <c r="J1689">
        <v>13</v>
      </c>
    </row>
    <row r="1690" spans="1:10" x14ac:dyDescent="0.35">
      <c r="A1690" t="s">
        <v>4202</v>
      </c>
      <c r="B1690">
        <v>63</v>
      </c>
      <c r="C1690">
        <v>550</v>
      </c>
      <c r="D1690">
        <v>1689</v>
      </c>
      <c r="E1690" t="s">
        <v>328</v>
      </c>
      <c r="F1690" t="s">
        <v>0</v>
      </c>
      <c r="G1690" t="s">
        <v>2392</v>
      </c>
      <c r="H1690">
        <v>6.1139999999999999</v>
      </c>
      <c r="I1690">
        <v>66.599999999999994</v>
      </c>
      <c r="J1690">
        <v>13</v>
      </c>
    </row>
    <row r="1691" spans="1:10" x14ac:dyDescent="0.35">
      <c r="A1691" t="s">
        <v>4203</v>
      </c>
      <c r="B1691">
        <v>103</v>
      </c>
      <c r="C1691">
        <v>549</v>
      </c>
      <c r="D1691">
        <v>1690</v>
      </c>
      <c r="E1691" t="s">
        <v>319</v>
      </c>
      <c r="F1691" t="s">
        <v>0</v>
      </c>
      <c r="G1691" t="s">
        <v>4204</v>
      </c>
      <c r="H1691">
        <v>2.7170000000000001</v>
      </c>
      <c r="I1691">
        <v>85.85</v>
      </c>
      <c r="J1691">
        <v>17</v>
      </c>
    </row>
    <row r="1692" spans="1:10" x14ac:dyDescent="0.35">
      <c r="A1692" t="s">
        <v>4205</v>
      </c>
      <c r="B1692">
        <v>170</v>
      </c>
      <c r="C1692">
        <v>547</v>
      </c>
      <c r="D1692">
        <v>1691</v>
      </c>
      <c r="E1692" t="s">
        <v>319</v>
      </c>
      <c r="F1692" t="s">
        <v>0</v>
      </c>
      <c r="G1692" t="s">
        <v>2520</v>
      </c>
      <c r="H1692">
        <v>1.4910000000000001</v>
      </c>
      <c r="I1692">
        <v>79.069999999999993</v>
      </c>
      <c r="J1692">
        <v>150</v>
      </c>
    </row>
    <row r="1693" spans="1:10" x14ac:dyDescent="0.35">
      <c r="A1693" t="s">
        <v>4206</v>
      </c>
      <c r="B1693">
        <v>143</v>
      </c>
      <c r="C1693">
        <v>547</v>
      </c>
      <c r="D1693">
        <v>1691</v>
      </c>
      <c r="E1693" t="s">
        <v>311</v>
      </c>
      <c r="F1693" t="s">
        <v>0</v>
      </c>
      <c r="G1693" t="s">
        <v>2119</v>
      </c>
      <c r="I1693" t="s">
        <v>311</v>
      </c>
      <c r="J1693">
        <v>143</v>
      </c>
    </row>
    <row r="1694" spans="1:10" x14ac:dyDescent="0.35">
      <c r="A1694" t="s">
        <v>4207</v>
      </c>
      <c r="B1694">
        <v>83</v>
      </c>
      <c r="C1694">
        <v>547</v>
      </c>
      <c r="D1694">
        <v>1691</v>
      </c>
      <c r="E1694" t="s">
        <v>311</v>
      </c>
      <c r="F1694" t="s">
        <v>2692</v>
      </c>
      <c r="G1694" t="s">
        <v>311</v>
      </c>
      <c r="H1694" t="s">
        <v>311</v>
      </c>
      <c r="I1694" t="s">
        <v>311</v>
      </c>
      <c r="J1694">
        <v>82</v>
      </c>
    </row>
    <row r="1695" spans="1:10" x14ac:dyDescent="0.35">
      <c r="A1695" t="s">
        <v>4208</v>
      </c>
      <c r="B1695">
        <v>45</v>
      </c>
      <c r="C1695">
        <v>547</v>
      </c>
      <c r="D1695">
        <v>1691</v>
      </c>
      <c r="E1695" t="s">
        <v>319</v>
      </c>
      <c r="F1695" t="s">
        <v>0</v>
      </c>
      <c r="G1695" t="s">
        <v>4209</v>
      </c>
      <c r="H1695">
        <v>7.2439999999999998</v>
      </c>
      <c r="I1695">
        <v>68.22</v>
      </c>
      <c r="J1695">
        <v>7</v>
      </c>
    </row>
    <row r="1696" spans="1:10" x14ac:dyDescent="0.35">
      <c r="A1696" t="s">
        <v>4210</v>
      </c>
      <c r="B1696">
        <v>89</v>
      </c>
      <c r="C1696">
        <v>544</v>
      </c>
      <c r="D1696">
        <v>1695</v>
      </c>
      <c r="E1696" t="s">
        <v>319</v>
      </c>
      <c r="F1696" t="s">
        <v>0</v>
      </c>
      <c r="G1696" t="s">
        <v>4211</v>
      </c>
      <c r="H1696">
        <v>2.9540000000000002</v>
      </c>
      <c r="I1696">
        <v>66.89</v>
      </c>
      <c r="J1696">
        <v>22</v>
      </c>
    </row>
    <row r="1697" spans="1:10" x14ac:dyDescent="0.35">
      <c r="A1697" t="s">
        <v>4212</v>
      </c>
      <c r="B1697">
        <v>124</v>
      </c>
      <c r="C1697">
        <v>544</v>
      </c>
      <c r="D1697">
        <v>1695</v>
      </c>
      <c r="E1697" t="s">
        <v>319</v>
      </c>
      <c r="F1697" t="s">
        <v>0</v>
      </c>
      <c r="G1697" t="s">
        <v>2799</v>
      </c>
      <c r="H1697">
        <v>5.0999999999999996</v>
      </c>
      <c r="I1697">
        <v>90.76</v>
      </c>
      <c r="J1697">
        <v>17</v>
      </c>
    </row>
    <row r="1698" spans="1:10" x14ac:dyDescent="0.35">
      <c r="A1698" t="s">
        <v>4213</v>
      </c>
      <c r="B1698">
        <v>71</v>
      </c>
      <c r="C1698">
        <v>544</v>
      </c>
      <c r="D1698">
        <v>1695</v>
      </c>
      <c r="E1698" t="s">
        <v>328</v>
      </c>
      <c r="F1698" t="s">
        <v>0</v>
      </c>
      <c r="G1698" t="s">
        <v>4214</v>
      </c>
      <c r="H1698">
        <v>3.6829999999999998</v>
      </c>
      <c r="I1698">
        <v>62.71</v>
      </c>
      <c r="J1698">
        <v>21</v>
      </c>
    </row>
    <row r="1699" spans="1:10" x14ac:dyDescent="0.35">
      <c r="A1699" t="s">
        <v>4215</v>
      </c>
      <c r="B1699">
        <v>71</v>
      </c>
      <c r="C1699">
        <v>544</v>
      </c>
      <c r="D1699">
        <v>1695</v>
      </c>
      <c r="E1699" t="s">
        <v>328</v>
      </c>
      <c r="F1699" t="s">
        <v>0</v>
      </c>
      <c r="G1699" t="s">
        <v>4216</v>
      </c>
      <c r="H1699">
        <v>3.8530000000000002</v>
      </c>
      <c r="I1699">
        <v>64.08</v>
      </c>
      <c r="J1699">
        <v>39</v>
      </c>
    </row>
    <row r="1700" spans="1:10" x14ac:dyDescent="0.35">
      <c r="A1700" t="s">
        <v>4217</v>
      </c>
      <c r="B1700">
        <v>126</v>
      </c>
      <c r="C1700">
        <v>543</v>
      </c>
      <c r="D1700">
        <v>1699</v>
      </c>
      <c r="E1700" t="s">
        <v>328</v>
      </c>
      <c r="F1700" t="s">
        <v>0</v>
      </c>
      <c r="G1700" t="s">
        <v>3466</v>
      </c>
      <c r="H1700">
        <v>2.6419999999999999</v>
      </c>
      <c r="I1700">
        <v>43.72</v>
      </c>
      <c r="J1700">
        <v>20</v>
      </c>
    </row>
    <row r="1701" spans="1:10" x14ac:dyDescent="0.35">
      <c r="A1701" t="s">
        <v>4218</v>
      </c>
      <c r="B1701">
        <v>136</v>
      </c>
      <c r="C1701">
        <v>543</v>
      </c>
      <c r="D1701">
        <v>1699</v>
      </c>
      <c r="E1701" t="s">
        <v>319</v>
      </c>
      <c r="F1701" t="s">
        <v>0</v>
      </c>
      <c r="G1701" t="s">
        <v>4219</v>
      </c>
      <c r="H1701">
        <v>2.7069999999999999</v>
      </c>
      <c r="I1701">
        <v>87.34</v>
      </c>
      <c r="J1701">
        <v>45</v>
      </c>
    </row>
    <row r="1702" spans="1:10" x14ac:dyDescent="0.35">
      <c r="A1702" t="s">
        <v>4220</v>
      </c>
      <c r="B1702">
        <v>224</v>
      </c>
      <c r="C1702">
        <v>542</v>
      </c>
      <c r="D1702">
        <v>1701</v>
      </c>
      <c r="E1702" t="s">
        <v>311</v>
      </c>
      <c r="F1702" t="s">
        <v>2692</v>
      </c>
      <c r="G1702" t="s">
        <v>311</v>
      </c>
      <c r="H1702" t="s">
        <v>311</v>
      </c>
      <c r="I1702" t="s">
        <v>311</v>
      </c>
      <c r="J1702">
        <v>224</v>
      </c>
    </row>
    <row r="1703" spans="1:10" x14ac:dyDescent="0.35">
      <c r="A1703" t="s">
        <v>4221</v>
      </c>
      <c r="B1703">
        <v>104</v>
      </c>
      <c r="C1703">
        <v>538</v>
      </c>
      <c r="D1703">
        <v>1702</v>
      </c>
      <c r="E1703" t="s">
        <v>328</v>
      </c>
      <c r="F1703" t="s">
        <v>0</v>
      </c>
      <c r="G1703" t="s">
        <v>4222</v>
      </c>
      <c r="H1703">
        <v>2.9460000000000002</v>
      </c>
      <c r="I1703">
        <v>46.1</v>
      </c>
      <c r="J1703">
        <v>18</v>
      </c>
    </row>
    <row r="1704" spans="1:10" x14ac:dyDescent="0.35">
      <c r="A1704" t="s">
        <v>4223</v>
      </c>
      <c r="B1704">
        <v>168</v>
      </c>
      <c r="C1704">
        <v>538</v>
      </c>
      <c r="D1704">
        <v>1702</v>
      </c>
      <c r="E1704" t="s">
        <v>312</v>
      </c>
      <c r="F1704" t="s">
        <v>0</v>
      </c>
      <c r="G1704" t="s">
        <v>3681</v>
      </c>
      <c r="H1704">
        <v>1.4510000000000001</v>
      </c>
      <c r="I1704">
        <v>27.28</v>
      </c>
      <c r="J1704">
        <v>61</v>
      </c>
    </row>
    <row r="1705" spans="1:10" x14ac:dyDescent="0.35">
      <c r="A1705" t="s">
        <v>4224</v>
      </c>
      <c r="B1705">
        <v>138</v>
      </c>
      <c r="C1705">
        <v>535</v>
      </c>
      <c r="D1705">
        <v>1704</v>
      </c>
      <c r="E1705" t="s">
        <v>334</v>
      </c>
      <c r="F1705" t="s">
        <v>0</v>
      </c>
      <c r="G1705" t="s">
        <v>4224</v>
      </c>
      <c r="H1705">
        <v>2.089</v>
      </c>
      <c r="I1705">
        <v>17.739999999999998</v>
      </c>
      <c r="J1705">
        <v>17</v>
      </c>
    </row>
    <row r="1706" spans="1:10" x14ac:dyDescent="0.35">
      <c r="A1706" t="s">
        <v>4225</v>
      </c>
      <c r="B1706">
        <v>69</v>
      </c>
      <c r="C1706">
        <v>533</v>
      </c>
      <c r="D1706">
        <v>1705</v>
      </c>
      <c r="E1706" t="s">
        <v>328</v>
      </c>
      <c r="F1706" t="s">
        <v>0</v>
      </c>
      <c r="G1706" t="s">
        <v>4025</v>
      </c>
      <c r="H1706">
        <v>4.3810000000000002</v>
      </c>
      <c r="I1706">
        <v>64.150000000000006</v>
      </c>
      <c r="J1706">
        <v>69</v>
      </c>
    </row>
    <row r="1707" spans="1:10" x14ac:dyDescent="0.35">
      <c r="A1707" t="s">
        <v>4226</v>
      </c>
      <c r="B1707">
        <v>120</v>
      </c>
      <c r="C1707">
        <v>533</v>
      </c>
      <c r="D1707">
        <v>1705</v>
      </c>
      <c r="E1707" t="s">
        <v>311</v>
      </c>
      <c r="F1707" t="s">
        <v>0</v>
      </c>
      <c r="G1707" t="s">
        <v>2178</v>
      </c>
      <c r="I1707" t="s">
        <v>311</v>
      </c>
      <c r="J1707">
        <v>120</v>
      </c>
    </row>
    <row r="1708" spans="1:10" x14ac:dyDescent="0.35">
      <c r="A1708" t="s">
        <v>4227</v>
      </c>
      <c r="B1708">
        <v>57</v>
      </c>
      <c r="C1708">
        <v>529</v>
      </c>
      <c r="D1708">
        <v>1707</v>
      </c>
      <c r="E1708" t="s">
        <v>319</v>
      </c>
      <c r="F1708" t="s">
        <v>0</v>
      </c>
      <c r="G1708" t="s">
        <v>1815</v>
      </c>
      <c r="H1708">
        <v>6.2690000000000001</v>
      </c>
      <c r="I1708">
        <v>82.87</v>
      </c>
      <c r="J1708">
        <v>53</v>
      </c>
    </row>
    <row r="1709" spans="1:10" x14ac:dyDescent="0.35">
      <c r="A1709" t="s">
        <v>4228</v>
      </c>
      <c r="B1709">
        <v>107</v>
      </c>
      <c r="C1709">
        <v>529</v>
      </c>
      <c r="D1709">
        <v>1707</v>
      </c>
      <c r="E1709" t="s">
        <v>328</v>
      </c>
      <c r="F1709" t="s">
        <v>0</v>
      </c>
      <c r="G1709" t="s">
        <v>4229</v>
      </c>
      <c r="H1709">
        <v>3.1</v>
      </c>
      <c r="I1709">
        <v>42.57</v>
      </c>
      <c r="J1709">
        <v>43</v>
      </c>
    </row>
    <row r="1710" spans="1:10" x14ac:dyDescent="0.35">
      <c r="A1710" t="s">
        <v>4230</v>
      </c>
      <c r="B1710">
        <v>71</v>
      </c>
      <c r="C1710">
        <v>528</v>
      </c>
      <c r="D1710">
        <v>1709</v>
      </c>
      <c r="E1710" t="s">
        <v>311</v>
      </c>
      <c r="F1710" t="s">
        <v>0</v>
      </c>
      <c r="G1710" t="s">
        <v>3262</v>
      </c>
      <c r="I1710" t="s">
        <v>311</v>
      </c>
      <c r="J1710">
        <v>71</v>
      </c>
    </row>
    <row r="1711" spans="1:10" x14ac:dyDescent="0.35">
      <c r="A1711" t="s">
        <v>4231</v>
      </c>
      <c r="B1711">
        <v>128</v>
      </c>
      <c r="C1711">
        <v>525</v>
      </c>
      <c r="D1711">
        <v>1710</v>
      </c>
      <c r="E1711" t="s">
        <v>328</v>
      </c>
      <c r="F1711" t="s">
        <v>0</v>
      </c>
      <c r="G1711" t="s">
        <v>2734</v>
      </c>
      <c r="H1711">
        <v>2.2200000000000002</v>
      </c>
      <c r="I1711">
        <v>56.46</v>
      </c>
      <c r="J1711">
        <v>127</v>
      </c>
    </row>
    <row r="1712" spans="1:10" x14ac:dyDescent="0.35">
      <c r="A1712" t="s">
        <v>4232</v>
      </c>
      <c r="B1712">
        <v>268</v>
      </c>
      <c r="C1712">
        <v>524</v>
      </c>
      <c r="D1712">
        <v>1711</v>
      </c>
      <c r="E1712" t="s">
        <v>311</v>
      </c>
      <c r="F1712" t="s">
        <v>0</v>
      </c>
      <c r="G1712" t="s">
        <v>2661</v>
      </c>
      <c r="I1712" t="s">
        <v>311</v>
      </c>
      <c r="J1712">
        <v>12</v>
      </c>
    </row>
    <row r="1713" spans="1:10" x14ac:dyDescent="0.35">
      <c r="A1713" t="s">
        <v>4233</v>
      </c>
      <c r="B1713">
        <v>90</v>
      </c>
      <c r="C1713">
        <v>523</v>
      </c>
      <c r="D1713">
        <v>1712</v>
      </c>
      <c r="E1713" t="s">
        <v>328</v>
      </c>
      <c r="F1713" t="s">
        <v>0</v>
      </c>
      <c r="G1713" t="s">
        <v>4155</v>
      </c>
      <c r="H1713">
        <v>3.3820000000000001</v>
      </c>
      <c r="I1713">
        <v>63.79</v>
      </c>
      <c r="J1713">
        <v>78</v>
      </c>
    </row>
    <row r="1714" spans="1:10" x14ac:dyDescent="0.35">
      <c r="A1714" t="s">
        <v>4234</v>
      </c>
      <c r="B1714">
        <v>115</v>
      </c>
      <c r="C1714">
        <v>522</v>
      </c>
      <c r="D1714">
        <v>1713</v>
      </c>
      <c r="E1714" t="s">
        <v>312</v>
      </c>
      <c r="F1714" t="s">
        <v>0</v>
      </c>
      <c r="G1714" t="s">
        <v>2607</v>
      </c>
      <c r="H1714">
        <v>2.4020000000000001</v>
      </c>
      <c r="I1714">
        <v>31.64</v>
      </c>
      <c r="J1714">
        <v>15</v>
      </c>
    </row>
    <row r="1715" spans="1:10" x14ac:dyDescent="0.35">
      <c r="A1715" t="s">
        <v>4235</v>
      </c>
      <c r="B1715">
        <v>52</v>
      </c>
      <c r="C1715">
        <v>521</v>
      </c>
      <c r="D1715">
        <v>1714</v>
      </c>
      <c r="E1715" t="s">
        <v>319</v>
      </c>
      <c r="F1715" t="s">
        <v>0</v>
      </c>
      <c r="G1715" t="s">
        <v>2235</v>
      </c>
      <c r="H1715">
        <v>5.9790000000000001</v>
      </c>
      <c r="I1715">
        <v>90.54</v>
      </c>
      <c r="J1715">
        <v>26</v>
      </c>
    </row>
    <row r="1716" spans="1:10" x14ac:dyDescent="0.35">
      <c r="A1716" t="s">
        <v>4236</v>
      </c>
      <c r="B1716">
        <v>108</v>
      </c>
      <c r="C1716">
        <v>520</v>
      </c>
      <c r="D1716">
        <v>1715</v>
      </c>
      <c r="E1716" t="s">
        <v>311</v>
      </c>
      <c r="F1716" t="s">
        <v>0</v>
      </c>
      <c r="G1716" t="s">
        <v>4237</v>
      </c>
      <c r="I1716" t="s">
        <v>311</v>
      </c>
      <c r="J1716">
        <v>108</v>
      </c>
    </row>
    <row r="1717" spans="1:10" x14ac:dyDescent="0.35">
      <c r="A1717" t="s">
        <v>4238</v>
      </c>
      <c r="B1717">
        <v>141</v>
      </c>
      <c r="C1717">
        <v>520</v>
      </c>
      <c r="D1717">
        <v>1715</v>
      </c>
      <c r="E1717" t="s">
        <v>312</v>
      </c>
      <c r="F1717" t="s">
        <v>0</v>
      </c>
      <c r="G1717" t="s">
        <v>1961</v>
      </c>
      <c r="H1717">
        <v>1.9419999999999999</v>
      </c>
      <c r="I1717">
        <v>34.24</v>
      </c>
      <c r="J1717">
        <v>16</v>
      </c>
    </row>
    <row r="1718" spans="1:10" x14ac:dyDescent="0.35">
      <c r="A1718" t="s">
        <v>4239</v>
      </c>
      <c r="B1718">
        <v>91</v>
      </c>
      <c r="C1718">
        <v>517</v>
      </c>
      <c r="D1718">
        <v>1717</v>
      </c>
      <c r="E1718" t="s">
        <v>311</v>
      </c>
      <c r="F1718" t="s">
        <v>2692</v>
      </c>
      <c r="G1718" t="s">
        <v>311</v>
      </c>
      <c r="H1718" t="s">
        <v>311</v>
      </c>
      <c r="I1718" t="s">
        <v>311</v>
      </c>
      <c r="J1718">
        <v>91</v>
      </c>
    </row>
    <row r="1719" spans="1:10" x14ac:dyDescent="0.35">
      <c r="A1719" t="s">
        <v>4240</v>
      </c>
      <c r="B1719">
        <v>53</v>
      </c>
      <c r="C1719">
        <v>515</v>
      </c>
      <c r="D1719">
        <v>1718</v>
      </c>
      <c r="E1719" t="s">
        <v>311</v>
      </c>
      <c r="F1719" t="s">
        <v>0</v>
      </c>
      <c r="G1719" t="s">
        <v>4241</v>
      </c>
      <c r="I1719" t="s">
        <v>311</v>
      </c>
      <c r="J1719">
        <v>50</v>
      </c>
    </row>
    <row r="1720" spans="1:10" x14ac:dyDescent="0.35">
      <c r="A1720" t="s">
        <v>4242</v>
      </c>
      <c r="B1720">
        <v>109</v>
      </c>
      <c r="C1720">
        <v>514</v>
      </c>
      <c r="D1720">
        <v>1719</v>
      </c>
      <c r="E1720" t="s">
        <v>328</v>
      </c>
      <c r="F1720" t="s">
        <v>0</v>
      </c>
      <c r="G1720" t="s">
        <v>4243</v>
      </c>
      <c r="H1720">
        <v>2.73</v>
      </c>
      <c r="I1720">
        <v>49.93</v>
      </c>
      <c r="J1720">
        <v>31</v>
      </c>
    </row>
    <row r="1721" spans="1:10" x14ac:dyDescent="0.35">
      <c r="A1721" t="s">
        <v>4244</v>
      </c>
      <c r="B1721">
        <v>152</v>
      </c>
      <c r="C1721">
        <v>513</v>
      </c>
      <c r="D1721">
        <v>1720</v>
      </c>
      <c r="E1721" t="s">
        <v>334</v>
      </c>
      <c r="F1721" t="s">
        <v>0</v>
      </c>
      <c r="G1721" t="s">
        <v>4245</v>
      </c>
      <c r="H1721">
        <v>1.76</v>
      </c>
      <c r="I1721">
        <v>11.88</v>
      </c>
      <c r="J1721">
        <v>50</v>
      </c>
    </row>
    <row r="1722" spans="1:10" x14ac:dyDescent="0.35">
      <c r="A1722" t="s">
        <v>4246</v>
      </c>
      <c r="B1722">
        <v>87</v>
      </c>
      <c r="C1722">
        <v>511</v>
      </c>
      <c r="D1722">
        <v>1721</v>
      </c>
      <c r="E1722" t="s">
        <v>311</v>
      </c>
      <c r="F1722" t="s">
        <v>0</v>
      </c>
      <c r="G1722" t="s">
        <v>4247</v>
      </c>
      <c r="I1722" t="s">
        <v>311</v>
      </c>
      <c r="J1722">
        <v>87</v>
      </c>
    </row>
    <row r="1723" spans="1:10" x14ac:dyDescent="0.35">
      <c r="A1723" t="s">
        <v>4248</v>
      </c>
      <c r="B1723">
        <v>136</v>
      </c>
      <c r="C1723">
        <v>509</v>
      </c>
      <c r="D1723">
        <v>1722</v>
      </c>
      <c r="E1723" t="s">
        <v>312</v>
      </c>
      <c r="F1723" t="s">
        <v>0</v>
      </c>
      <c r="G1723" t="s">
        <v>2053</v>
      </c>
      <c r="H1723">
        <v>1.7390000000000001</v>
      </c>
      <c r="I1723">
        <v>38.92</v>
      </c>
      <c r="J1723">
        <v>62</v>
      </c>
    </row>
    <row r="1724" spans="1:10" x14ac:dyDescent="0.35">
      <c r="A1724" t="s">
        <v>4249</v>
      </c>
      <c r="B1724">
        <v>123</v>
      </c>
      <c r="C1724">
        <v>508</v>
      </c>
      <c r="D1724">
        <v>1723</v>
      </c>
      <c r="E1724" t="s">
        <v>311</v>
      </c>
      <c r="F1724" t="s">
        <v>0</v>
      </c>
      <c r="G1724" t="s">
        <v>3026</v>
      </c>
      <c r="I1724" t="s">
        <v>311</v>
      </c>
      <c r="J1724">
        <v>31</v>
      </c>
    </row>
    <row r="1725" spans="1:10" x14ac:dyDescent="0.35">
      <c r="A1725" t="s">
        <v>4250</v>
      </c>
      <c r="B1725">
        <v>88</v>
      </c>
      <c r="C1725">
        <v>507</v>
      </c>
      <c r="D1725">
        <v>1724</v>
      </c>
      <c r="E1725" t="s">
        <v>311</v>
      </c>
      <c r="F1725" t="s">
        <v>2692</v>
      </c>
      <c r="G1725" t="s">
        <v>311</v>
      </c>
      <c r="H1725" t="s">
        <v>311</v>
      </c>
      <c r="I1725" t="s">
        <v>311</v>
      </c>
      <c r="J1725">
        <v>88</v>
      </c>
    </row>
    <row r="1726" spans="1:10" x14ac:dyDescent="0.35">
      <c r="A1726" t="s">
        <v>4251</v>
      </c>
      <c r="B1726">
        <v>388</v>
      </c>
      <c r="C1726">
        <v>506</v>
      </c>
      <c r="D1726">
        <v>1725</v>
      </c>
      <c r="E1726" t="s">
        <v>334</v>
      </c>
      <c r="F1726" t="s">
        <v>0</v>
      </c>
      <c r="G1726" t="s">
        <v>2470</v>
      </c>
      <c r="H1726">
        <v>0.68899999999999995</v>
      </c>
      <c r="I1726">
        <v>8.0399999999999991</v>
      </c>
      <c r="J1726">
        <v>18</v>
      </c>
    </row>
    <row r="1727" spans="1:10" x14ac:dyDescent="0.35">
      <c r="A1727" t="s">
        <v>4252</v>
      </c>
      <c r="B1727">
        <v>86</v>
      </c>
      <c r="C1727">
        <v>505</v>
      </c>
      <c r="D1727">
        <v>1726</v>
      </c>
      <c r="E1727" t="s">
        <v>328</v>
      </c>
      <c r="F1727" t="s">
        <v>0</v>
      </c>
      <c r="G1727" t="s">
        <v>2008</v>
      </c>
      <c r="H1727">
        <v>2.927</v>
      </c>
      <c r="I1727">
        <v>60.81</v>
      </c>
      <c r="J1727">
        <v>22</v>
      </c>
    </row>
    <row r="1728" spans="1:10" x14ac:dyDescent="0.35">
      <c r="A1728" t="s">
        <v>4253</v>
      </c>
      <c r="B1728">
        <v>305</v>
      </c>
      <c r="C1728">
        <v>502</v>
      </c>
      <c r="D1728">
        <v>1727</v>
      </c>
      <c r="E1728" t="s">
        <v>334</v>
      </c>
      <c r="F1728" t="s">
        <v>0</v>
      </c>
      <c r="G1728" t="s">
        <v>1759</v>
      </c>
      <c r="H1728">
        <v>1.651</v>
      </c>
      <c r="I1728">
        <v>10.84</v>
      </c>
      <c r="J1728">
        <v>301</v>
      </c>
    </row>
    <row r="1729" spans="1:10" x14ac:dyDescent="0.35">
      <c r="A1729" t="s">
        <v>4254</v>
      </c>
      <c r="B1729">
        <v>132</v>
      </c>
      <c r="C1729">
        <v>501</v>
      </c>
      <c r="D1729">
        <v>1728</v>
      </c>
      <c r="E1729" t="s">
        <v>311</v>
      </c>
      <c r="F1729" t="s">
        <v>2692</v>
      </c>
      <c r="G1729" t="s">
        <v>311</v>
      </c>
      <c r="H1729" t="s">
        <v>311</v>
      </c>
      <c r="I1729" t="s">
        <v>311</v>
      </c>
      <c r="J1729">
        <v>129</v>
      </c>
    </row>
    <row r="1730" spans="1:10" x14ac:dyDescent="0.35">
      <c r="A1730" t="s">
        <v>4255</v>
      </c>
      <c r="B1730">
        <v>122</v>
      </c>
      <c r="C1730">
        <v>500</v>
      </c>
      <c r="D1730">
        <v>1729</v>
      </c>
      <c r="E1730" t="s">
        <v>328</v>
      </c>
      <c r="F1730" t="s">
        <v>0</v>
      </c>
      <c r="G1730" t="s">
        <v>4204</v>
      </c>
      <c r="H1730">
        <v>2.1019999999999999</v>
      </c>
      <c r="I1730">
        <v>65.09</v>
      </c>
      <c r="J1730">
        <v>27</v>
      </c>
    </row>
    <row r="1731" spans="1:10" x14ac:dyDescent="0.35">
      <c r="A1731" t="s">
        <v>4256</v>
      </c>
      <c r="B1731">
        <v>211</v>
      </c>
      <c r="C1731">
        <v>499</v>
      </c>
      <c r="D1731">
        <v>1730</v>
      </c>
      <c r="E1731" t="s">
        <v>312</v>
      </c>
      <c r="F1731" t="s">
        <v>0</v>
      </c>
      <c r="G1731" t="s">
        <v>4257</v>
      </c>
      <c r="H1731">
        <v>1.8380000000000001</v>
      </c>
      <c r="I1731">
        <v>30.55</v>
      </c>
      <c r="J1731">
        <v>72</v>
      </c>
    </row>
    <row r="1732" spans="1:10" x14ac:dyDescent="0.35">
      <c r="A1732" t="s">
        <v>4258</v>
      </c>
      <c r="B1732">
        <v>101</v>
      </c>
      <c r="C1732">
        <v>498</v>
      </c>
      <c r="D1732">
        <v>1731</v>
      </c>
      <c r="E1732" t="s">
        <v>328</v>
      </c>
      <c r="F1732" t="s">
        <v>0</v>
      </c>
      <c r="G1732" t="s">
        <v>2053</v>
      </c>
      <c r="H1732">
        <v>2.4289999999999998</v>
      </c>
      <c r="I1732">
        <v>56.33</v>
      </c>
      <c r="J1732">
        <v>39</v>
      </c>
    </row>
    <row r="1733" spans="1:10" x14ac:dyDescent="0.35">
      <c r="A1733" t="s">
        <v>4259</v>
      </c>
      <c r="B1733">
        <v>153</v>
      </c>
      <c r="C1733">
        <v>498</v>
      </c>
      <c r="D1733">
        <v>1731</v>
      </c>
      <c r="E1733" t="s">
        <v>312</v>
      </c>
      <c r="F1733" t="s">
        <v>0</v>
      </c>
      <c r="G1733" t="s">
        <v>2053</v>
      </c>
      <c r="H1733">
        <v>1.556</v>
      </c>
      <c r="I1733">
        <v>34.43</v>
      </c>
      <c r="J1733">
        <v>68</v>
      </c>
    </row>
    <row r="1734" spans="1:10" x14ac:dyDescent="0.35">
      <c r="A1734" t="s">
        <v>4260</v>
      </c>
      <c r="B1734">
        <v>154</v>
      </c>
      <c r="C1734">
        <v>497</v>
      </c>
      <c r="D1734">
        <v>1733</v>
      </c>
      <c r="E1734" t="s">
        <v>312</v>
      </c>
      <c r="F1734" t="s">
        <v>0</v>
      </c>
      <c r="G1734" t="s">
        <v>4261</v>
      </c>
      <c r="H1734">
        <v>1.9079999999999999</v>
      </c>
      <c r="I1734">
        <v>34.14</v>
      </c>
      <c r="J1734">
        <v>22</v>
      </c>
    </row>
    <row r="1735" spans="1:10" x14ac:dyDescent="0.35">
      <c r="A1735" t="s">
        <v>4262</v>
      </c>
      <c r="B1735">
        <v>112</v>
      </c>
      <c r="C1735">
        <v>493</v>
      </c>
      <c r="D1735">
        <v>1734</v>
      </c>
      <c r="E1735" t="s">
        <v>312</v>
      </c>
      <c r="F1735" t="s">
        <v>0</v>
      </c>
      <c r="G1735" t="s">
        <v>2838</v>
      </c>
      <c r="H1735">
        <v>2.1859999999999999</v>
      </c>
      <c r="I1735">
        <v>27.01</v>
      </c>
      <c r="J1735">
        <v>15</v>
      </c>
    </row>
    <row r="1736" spans="1:10" x14ac:dyDescent="0.35">
      <c r="A1736" t="s">
        <v>4263</v>
      </c>
      <c r="B1736">
        <v>183</v>
      </c>
      <c r="C1736">
        <v>492</v>
      </c>
      <c r="D1736">
        <v>1735</v>
      </c>
      <c r="E1736" t="s">
        <v>311</v>
      </c>
      <c r="F1736" t="s">
        <v>2692</v>
      </c>
      <c r="G1736" t="s">
        <v>311</v>
      </c>
      <c r="H1736" t="s">
        <v>311</v>
      </c>
      <c r="I1736" t="s">
        <v>311</v>
      </c>
      <c r="J1736">
        <v>181</v>
      </c>
    </row>
    <row r="1737" spans="1:10" x14ac:dyDescent="0.35">
      <c r="A1737" t="s">
        <v>4264</v>
      </c>
      <c r="B1737">
        <v>120</v>
      </c>
      <c r="C1737">
        <v>492</v>
      </c>
      <c r="D1737">
        <v>1735</v>
      </c>
      <c r="E1737" t="s">
        <v>334</v>
      </c>
      <c r="F1737" t="s">
        <v>0</v>
      </c>
      <c r="G1737" t="s">
        <v>2135</v>
      </c>
      <c r="H1737">
        <v>2.1429999999999998</v>
      </c>
      <c r="I1737">
        <v>21.43</v>
      </c>
      <c r="J1737">
        <v>27</v>
      </c>
    </row>
    <row r="1738" spans="1:10" x14ac:dyDescent="0.35">
      <c r="A1738" t="s">
        <v>4265</v>
      </c>
      <c r="B1738">
        <v>137</v>
      </c>
      <c r="C1738">
        <v>490</v>
      </c>
      <c r="D1738">
        <v>1737</v>
      </c>
      <c r="E1738" t="s">
        <v>311</v>
      </c>
      <c r="F1738" t="s">
        <v>0</v>
      </c>
      <c r="G1738" t="s">
        <v>4266</v>
      </c>
      <c r="I1738" t="s">
        <v>311</v>
      </c>
      <c r="J1738">
        <v>119</v>
      </c>
    </row>
    <row r="1739" spans="1:10" x14ac:dyDescent="0.35">
      <c r="A1739" t="s">
        <v>4267</v>
      </c>
      <c r="B1739">
        <v>113</v>
      </c>
      <c r="C1739">
        <v>488</v>
      </c>
      <c r="D1739">
        <v>1738</v>
      </c>
      <c r="E1739" t="s">
        <v>311</v>
      </c>
      <c r="F1739" t="s">
        <v>2692</v>
      </c>
      <c r="G1739" t="s">
        <v>311</v>
      </c>
      <c r="H1739" t="s">
        <v>311</v>
      </c>
      <c r="I1739" t="s">
        <v>311</v>
      </c>
      <c r="J1739">
        <v>113</v>
      </c>
    </row>
    <row r="1740" spans="1:10" x14ac:dyDescent="0.35">
      <c r="A1740" t="s">
        <v>4268</v>
      </c>
      <c r="B1740">
        <v>84</v>
      </c>
      <c r="C1740">
        <v>487</v>
      </c>
      <c r="D1740">
        <v>1739</v>
      </c>
      <c r="E1740" t="s">
        <v>328</v>
      </c>
      <c r="F1740" t="s">
        <v>0</v>
      </c>
      <c r="G1740" t="s">
        <v>4269</v>
      </c>
      <c r="H1740">
        <v>2.78</v>
      </c>
      <c r="I1740">
        <v>45.25</v>
      </c>
      <c r="J1740">
        <v>54</v>
      </c>
    </row>
    <row r="1741" spans="1:10" x14ac:dyDescent="0.35">
      <c r="A1741" t="s">
        <v>4270</v>
      </c>
      <c r="B1741">
        <v>71</v>
      </c>
      <c r="C1741">
        <v>487</v>
      </c>
      <c r="D1741">
        <v>1739</v>
      </c>
      <c r="E1741" t="s">
        <v>312</v>
      </c>
      <c r="F1741" t="s">
        <v>0</v>
      </c>
      <c r="G1741" t="s">
        <v>2019</v>
      </c>
      <c r="H1741">
        <v>3.754</v>
      </c>
      <c r="I1741">
        <v>49.36</v>
      </c>
      <c r="J1741">
        <v>16</v>
      </c>
    </row>
    <row r="1742" spans="1:10" x14ac:dyDescent="0.35">
      <c r="A1742" t="s">
        <v>4271</v>
      </c>
      <c r="B1742">
        <v>158</v>
      </c>
      <c r="C1742">
        <v>487</v>
      </c>
      <c r="D1742">
        <v>1739</v>
      </c>
      <c r="E1742" t="s">
        <v>312</v>
      </c>
      <c r="F1742" t="s">
        <v>0</v>
      </c>
      <c r="G1742" t="s">
        <v>4272</v>
      </c>
      <c r="H1742">
        <v>1.837</v>
      </c>
      <c r="I1742">
        <v>38.200000000000003</v>
      </c>
      <c r="J1742">
        <v>42</v>
      </c>
    </row>
    <row r="1743" spans="1:10" x14ac:dyDescent="0.35">
      <c r="A1743" t="s">
        <v>4273</v>
      </c>
      <c r="B1743">
        <v>168</v>
      </c>
      <c r="C1743">
        <v>486</v>
      </c>
      <c r="D1743">
        <v>1742</v>
      </c>
      <c r="E1743" t="s">
        <v>311</v>
      </c>
      <c r="F1743" t="s">
        <v>0</v>
      </c>
      <c r="G1743" t="s">
        <v>3286</v>
      </c>
      <c r="I1743" t="s">
        <v>311</v>
      </c>
      <c r="J1743">
        <v>133</v>
      </c>
    </row>
    <row r="1744" spans="1:10" x14ac:dyDescent="0.35">
      <c r="A1744" t="s">
        <v>4274</v>
      </c>
      <c r="B1744">
        <v>590</v>
      </c>
      <c r="C1744">
        <v>485</v>
      </c>
      <c r="D1744">
        <v>1743</v>
      </c>
      <c r="E1744" t="s">
        <v>334</v>
      </c>
      <c r="F1744" t="s">
        <v>0</v>
      </c>
      <c r="G1744" t="s">
        <v>2734</v>
      </c>
      <c r="H1744">
        <v>0.82599999999999996</v>
      </c>
      <c r="I1744">
        <v>2.82</v>
      </c>
      <c r="J1744">
        <v>130</v>
      </c>
    </row>
    <row r="1745" spans="1:10" x14ac:dyDescent="0.35">
      <c r="A1745" t="s">
        <v>4275</v>
      </c>
      <c r="B1745">
        <v>107</v>
      </c>
      <c r="C1745">
        <v>482</v>
      </c>
      <c r="D1745">
        <v>1744</v>
      </c>
      <c r="E1745" t="s">
        <v>312</v>
      </c>
      <c r="F1745" t="s">
        <v>0</v>
      </c>
      <c r="G1745" t="s">
        <v>2063</v>
      </c>
      <c r="H1745">
        <v>3.117</v>
      </c>
      <c r="I1745">
        <v>27.74</v>
      </c>
      <c r="J1745">
        <v>53</v>
      </c>
    </row>
    <row r="1746" spans="1:10" x14ac:dyDescent="0.35">
      <c r="A1746" t="s">
        <v>4276</v>
      </c>
      <c r="B1746">
        <v>120</v>
      </c>
      <c r="C1746">
        <v>482</v>
      </c>
      <c r="D1746">
        <v>1744</v>
      </c>
      <c r="E1746" t="s">
        <v>312</v>
      </c>
      <c r="F1746" t="s">
        <v>0</v>
      </c>
      <c r="G1746" t="s">
        <v>1967</v>
      </c>
      <c r="H1746">
        <v>2.194</v>
      </c>
      <c r="I1746">
        <v>28.85</v>
      </c>
      <c r="J1746">
        <v>42</v>
      </c>
    </row>
    <row r="1747" spans="1:10" x14ac:dyDescent="0.35">
      <c r="A1747" t="s">
        <v>4277</v>
      </c>
      <c r="B1747">
        <v>106</v>
      </c>
      <c r="C1747">
        <v>482</v>
      </c>
      <c r="D1747">
        <v>1744</v>
      </c>
      <c r="E1747" t="s">
        <v>328</v>
      </c>
      <c r="F1747" t="s">
        <v>0</v>
      </c>
      <c r="G1747" t="s">
        <v>4278</v>
      </c>
      <c r="H1747">
        <v>2.298</v>
      </c>
      <c r="I1747">
        <v>54.76</v>
      </c>
      <c r="J1747">
        <v>21</v>
      </c>
    </row>
    <row r="1748" spans="1:10" x14ac:dyDescent="0.35">
      <c r="A1748" t="s">
        <v>4279</v>
      </c>
      <c r="B1748">
        <v>558</v>
      </c>
      <c r="C1748">
        <v>479</v>
      </c>
      <c r="D1748">
        <v>1747</v>
      </c>
      <c r="E1748" t="s">
        <v>312</v>
      </c>
      <c r="F1748" t="s">
        <v>0</v>
      </c>
      <c r="G1748" t="s">
        <v>4280</v>
      </c>
      <c r="H1748">
        <v>2.0419999999999998</v>
      </c>
      <c r="I1748">
        <v>38.340000000000003</v>
      </c>
      <c r="J1748">
        <v>285</v>
      </c>
    </row>
    <row r="1749" spans="1:10" x14ac:dyDescent="0.35">
      <c r="A1749" t="s">
        <v>4281</v>
      </c>
      <c r="B1749">
        <v>65</v>
      </c>
      <c r="C1749">
        <v>477</v>
      </c>
      <c r="D1749">
        <v>1748</v>
      </c>
      <c r="E1749" t="s">
        <v>328</v>
      </c>
      <c r="F1749" t="s">
        <v>0</v>
      </c>
      <c r="G1749" t="s">
        <v>4282</v>
      </c>
      <c r="H1749">
        <v>3.9689999999999999</v>
      </c>
      <c r="I1749">
        <v>60.77</v>
      </c>
      <c r="J1749">
        <v>34</v>
      </c>
    </row>
    <row r="1750" spans="1:10" x14ac:dyDescent="0.35">
      <c r="A1750" t="s">
        <v>4283</v>
      </c>
      <c r="B1750">
        <v>200</v>
      </c>
      <c r="C1750">
        <v>477</v>
      </c>
      <c r="D1750">
        <v>1748</v>
      </c>
      <c r="E1750" t="s">
        <v>334</v>
      </c>
      <c r="F1750" t="s">
        <v>0</v>
      </c>
      <c r="G1750" t="s">
        <v>4284</v>
      </c>
      <c r="H1750">
        <v>1.4790000000000001</v>
      </c>
      <c r="I1750">
        <v>13.93</v>
      </c>
      <c r="J1750">
        <v>176</v>
      </c>
    </row>
    <row r="1751" spans="1:10" x14ac:dyDescent="0.35">
      <c r="A1751" t="s">
        <v>4285</v>
      </c>
      <c r="B1751">
        <v>153</v>
      </c>
      <c r="C1751">
        <v>476</v>
      </c>
      <c r="D1751">
        <v>1750</v>
      </c>
      <c r="E1751" t="s">
        <v>311</v>
      </c>
      <c r="F1751" t="s">
        <v>0</v>
      </c>
      <c r="G1751" t="s">
        <v>2657</v>
      </c>
      <c r="I1751" t="s">
        <v>311</v>
      </c>
      <c r="J1751">
        <v>149</v>
      </c>
    </row>
    <row r="1752" spans="1:10" x14ac:dyDescent="0.35">
      <c r="A1752" t="s">
        <v>4286</v>
      </c>
      <c r="B1752">
        <v>165</v>
      </c>
      <c r="C1752">
        <v>476</v>
      </c>
      <c r="D1752">
        <v>1750</v>
      </c>
      <c r="E1752" t="s">
        <v>311</v>
      </c>
      <c r="F1752" t="s">
        <v>0</v>
      </c>
      <c r="G1752" t="s">
        <v>2100</v>
      </c>
      <c r="I1752" t="s">
        <v>311</v>
      </c>
      <c r="J1752">
        <v>69</v>
      </c>
    </row>
    <row r="1753" spans="1:10" x14ac:dyDescent="0.35">
      <c r="A1753" t="s">
        <v>4287</v>
      </c>
      <c r="B1753">
        <v>23</v>
      </c>
      <c r="C1753">
        <v>473</v>
      </c>
      <c r="D1753">
        <v>1752</v>
      </c>
      <c r="E1753" t="s">
        <v>319</v>
      </c>
      <c r="F1753" t="s">
        <v>0</v>
      </c>
      <c r="G1753" t="s">
        <v>4288</v>
      </c>
      <c r="H1753">
        <v>10.333</v>
      </c>
      <c r="I1753">
        <v>92.14</v>
      </c>
      <c r="J1753">
        <v>8</v>
      </c>
    </row>
    <row r="1754" spans="1:10" x14ac:dyDescent="0.35">
      <c r="A1754" t="s">
        <v>4289</v>
      </c>
      <c r="B1754">
        <v>64</v>
      </c>
      <c r="C1754">
        <v>472</v>
      </c>
      <c r="D1754">
        <v>1753</v>
      </c>
      <c r="E1754" t="s">
        <v>328</v>
      </c>
      <c r="F1754" t="s">
        <v>0</v>
      </c>
      <c r="G1754" t="s">
        <v>4290</v>
      </c>
      <c r="H1754">
        <v>3.746</v>
      </c>
      <c r="I1754">
        <v>70.81</v>
      </c>
      <c r="J1754">
        <v>35</v>
      </c>
    </row>
    <row r="1755" spans="1:10" x14ac:dyDescent="0.35">
      <c r="A1755" t="s">
        <v>4291</v>
      </c>
      <c r="B1755">
        <v>68</v>
      </c>
      <c r="C1755">
        <v>471</v>
      </c>
      <c r="D1755">
        <v>1754</v>
      </c>
      <c r="E1755" t="s">
        <v>319</v>
      </c>
      <c r="F1755" t="s">
        <v>0</v>
      </c>
      <c r="G1755" t="s">
        <v>1845</v>
      </c>
      <c r="H1755">
        <v>6.7949999999999999</v>
      </c>
      <c r="I1755">
        <v>78.87</v>
      </c>
      <c r="J1755">
        <v>10</v>
      </c>
    </row>
    <row r="1756" spans="1:10" x14ac:dyDescent="0.35">
      <c r="A1756" t="s">
        <v>4292</v>
      </c>
      <c r="B1756">
        <v>107</v>
      </c>
      <c r="C1756">
        <v>469</v>
      </c>
      <c r="D1756">
        <v>1755</v>
      </c>
      <c r="E1756" t="s">
        <v>328</v>
      </c>
      <c r="F1756" t="s">
        <v>0</v>
      </c>
      <c r="G1756" t="s">
        <v>4293</v>
      </c>
      <c r="H1756">
        <v>2.125</v>
      </c>
      <c r="I1756">
        <v>43.82</v>
      </c>
      <c r="J1756">
        <v>59</v>
      </c>
    </row>
    <row r="1757" spans="1:10" x14ac:dyDescent="0.35">
      <c r="A1757" t="s">
        <v>4294</v>
      </c>
      <c r="B1757">
        <v>204</v>
      </c>
      <c r="C1757">
        <v>468</v>
      </c>
      <c r="D1757">
        <v>1756</v>
      </c>
      <c r="E1757" t="s">
        <v>334</v>
      </c>
      <c r="F1757" t="s">
        <v>0</v>
      </c>
      <c r="G1757" t="s">
        <v>3710</v>
      </c>
      <c r="H1757">
        <v>1.833</v>
      </c>
      <c r="I1757">
        <v>13.1</v>
      </c>
      <c r="J1757">
        <v>7</v>
      </c>
    </row>
    <row r="1758" spans="1:10" x14ac:dyDescent="0.35">
      <c r="A1758" t="s">
        <v>4295</v>
      </c>
      <c r="B1758">
        <v>136</v>
      </c>
      <c r="C1758">
        <v>466</v>
      </c>
      <c r="D1758">
        <v>1757</v>
      </c>
      <c r="E1758" t="s">
        <v>312</v>
      </c>
      <c r="F1758" t="s">
        <v>0</v>
      </c>
      <c r="G1758" t="s">
        <v>4296</v>
      </c>
      <c r="H1758">
        <v>1.847</v>
      </c>
      <c r="I1758">
        <v>30.1</v>
      </c>
      <c r="J1758">
        <v>23</v>
      </c>
    </row>
    <row r="1759" spans="1:10" x14ac:dyDescent="0.35">
      <c r="A1759" t="s">
        <v>4297</v>
      </c>
      <c r="B1759">
        <v>169</v>
      </c>
      <c r="C1759">
        <v>464</v>
      </c>
      <c r="D1759">
        <v>1758</v>
      </c>
      <c r="E1759" t="s">
        <v>311</v>
      </c>
      <c r="F1759" t="s">
        <v>2692</v>
      </c>
      <c r="G1759" t="s">
        <v>311</v>
      </c>
      <c r="H1759" t="s">
        <v>311</v>
      </c>
      <c r="I1759" t="s">
        <v>311</v>
      </c>
      <c r="J1759">
        <v>169</v>
      </c>
    </row>
    <row r="1760" spans="1:10" x14ac:dyDescent="0.35">
      <c r="A1760" t="s">
        <v>4298</v>
      </c>
      <c r="B1760">
        <v>98</v>
      </c>
      <c r="C1760">
        <v>464</v>
      </c>
      <c r="D1760">
        <v>1758</v>
      </c>
      <c r="E1760" t="s">
        <v>311</v>
      </c>
      <c r="F1760" t="s">
        <v>0</v>
      </c>
      <c r="G1760" t="s">
        <v>2402</v>
      </c>
      <c r="I1760" t="s">
        <v>311</v>
      </c>
      <c r="J1760">
        <v>24</v>
      </c>
    </row>
    <row r="1761" spans="1:10" x14ac:dyDescent="0.35">
      <c r="A1761" t="s">
        <v>4299</v>
      </c>
      <c r="B1761">
        <v>77</v>
      </c>
      <c r="C1761">
        <v>463</v>
      </c>
      <c r="D1761">
        <v>1760</v>
      </c>
      <c r="E1761" t="s">
        <v>311</v>
      </c>
      <c r="F1761" t="s">
        <v>0</v>
      </c>
      <c r="G1761" t="s">
        <v>1967</v>
      </c>
      <c r="I1761" t="s">
        <v>311</v>
      </c>
      <c r="J1761">
        <v>38</v>
      </c>
    </row>
    <row r="1762" spans="1:10" x14ac:dyDescent="0.35">
      <c r="A1762" t="s">
        <v>4300</v>
      </c>
      <c r="B1762">
        <v>135</v>
      </c>
      <c r="C1762">
        <v>463</v>
      </c>
      <c r="D1762">
        <v>1760</v>
      </c>
      <c r="E1762" t="s">
        <v>334</v>
      </c>
      <c r="F1762" t="s">
        <v>0</v>
      </c>
      <c r="G1762" t="s">
        <v>4301</v>
      </c>
      <c r="H1762">
        <v>1.387</v>
      </c>
      <c r="I1762">
        <v>25.03</v>
      </c>
      <c r="J1762">
        <v>65</v>
      </c>
    </row>
    <row r="1763" spans="1:10" x14ac:dyDescent="0.35">
      <c r="A1763" t="s">
        <v>4302</v>
      </c>
      <c r="B1763">
        <v>310</v>
      </c>
      <c r="C1763">
        <v>461</v>
      </c>
      <c r="D1763">
        <v>1762</v>
      </c>
      <c r="E1763" t="s">
        <v>334</v>
      </c>
      <c r="F1763" t="s">
        <v>0</v>
      </c>
      <c r="G1763" t="s">
        <v>2073</v>
      </c>
      <c r="H1763">
        <v>1.0580000000000001</v>
      </c>
      <c r="I1763">
        <v>5.29</v>
      </c>
      <c r="J1763">
        <v>130</v>
      </c>
    </row>
    <row r="1764" spans="1:10" x14ac:dyDescent="0.35">
      <c r="A1764" t="s">
        <v>4303</v>
      </c>
      <c r="B1764">
        <v>299</v>
      </c>
      <c r="C1764">
        <v>461</v>
      </c>
      <c r="D1764">
        <v>1762</v>
      </c>
      <c r="E1764" t="s">
        <v>311</v>
      </c>
      <c r="F1764" t="s">
        <v>0</v>
      </c>
      <c r="G1764" t="s">
        <v>2167</v>
      </c>
      <c r="I1764" t="s">
        <v>311</v>
      </c>
      <c r="J1764">
        <v>298</v>
      </c>
    </row>
    <row r="1765" spans="1:10" x14ac:dyDescent="0.35">
      <c r="A1765" t="s">
        <v>4304</v>
      </c>
      <c r="B1765">
        <v>69</v>
      </c>
      <c r="C1765">
        <v>461</v>
      </c>
      <c r="D1765">
        <v>1762</v>
      </c>
      <c r="E1765" t="s">
        <v>311</v>
      </c>
      <c r="F1765" t="s">
        <v>0</v>
      </c>
      <c r="G1765" t="s">
        <v>1886</v>
      </c>
      <c r="I1765" t="s">
        <v>311</v>
      </c>
      <c r="J1765">
        <v>69</v>
      </c>
    </row>
    <row r="1766" spans="1:10" x14ac:dyDescent="0.35">
      <c r="A1766" t="s">
        <v>4305</v>
      </c>
      <c r="B1766">
        <v>181</v>
      </c>
      <c r="C1766">
        <v>460</v>
      </c>
      <c r="D1766">
        <v>1765</v>
      </c>
      <c r="E1766" t="s">
        <v>328</v>
      </c>
      <c r="F1766" t="s">
        <v>0</v>
      </c>
      <c r="G1766" t="s">
        <v>659</v>
      </c>
      <c r="H1766">
        <v>1.736</v>
      </c>
      <c r="I1766">
        <v>51.14</v>
      </c>
      <c r="J1766">
        <v>32</v>
      </c>
    </row>
    <row r="1767" spans="1:10" x14ac:dyDescent="0.35">
      <c r="A1767" t="s">
        <v>4306</v>
      </c>
      <c r="B1767">
        <v>82</v>
      </c>
      <c r="C1767">
        <v>460</v>
      </c>
      <c r="D1767">
        <v>1765</v>
      </c>
      <c r="E1767" t="s">
        <v>328</v>
      </c>
      <c r="F1767" t="s">
        <v>0</v>
      </c>
      <c r="G1767" t="s">
        <v>4307</v>
      </c>
      <c r="H1767">
        <v>3.2</v>
      </c>
      <c r="I1767">
        <v>55.72</v>
      </c>
      <c r="J1767">
        <v>24</v>
      </c>
    </row>
    <row r="1768" spans="1:10" x14ac:dyDescent="0.35">
      <c r="A1768" t="s">
        <v>4308</v>
      </c>
      <c r="B1768">
        <v>86</v>
      </c>
      <c r="C1768">
        <v>460</v>
      </c>
      <c r="D1768">
        <v>1765</v>
      </c>
      <c r="E1768" t="s">
        <v>311</v>
      </c>
      <c r="F1768" t="s">
        <v>0</v>
      </c>
      <c r="G1768" t="s">
        <v>4309</v>
      </c>
      <c r="I1768" t="s">
        <v>311</v>
      </c>
      <c r="J1768">
        <v>17</v>
      </c>
    </row>
    <row r="1769" spans="1:10" x14ac:dyDescent="0.35">
      <c r="A1769" t="s">
        <v>4310</v>
      </c>
      <c r="B1769">
        <v>146</v>
      </c>
      <c r="C1769">
        <v>459</v>
      </c>
      <c r="D1769">
        <v>1768</v>
      </c>
      <c r="E1769" t="s">
        <v>312</v>
      </c>
      <c r="F1769" t="s">
        <v>0</v>
      </c>
      <c r="G1769" t="s">
        <v>1795</v>
      </c>
      <c r="H1769">
        <v>1.7729999999999999</v>
      </c>
      <c r="I1769">
        <v>39.04</v>
      </c>
      <c r="J1769">
        <v>144</v>
      </c>
    </row>
    <row r="1770" spans="1:10" x14ac:dyDescent="0.35">
      <c r="A1770" t="s">
        <v>4311</v>
      </c>
      <c r="B1770">
        <v>156</v>
      </c>
      <c r="C1770">
        <v>457</v>
      </c>
      <c r="D1770">
        <v>1769</v>
      </c>
      <c r="E1770" t="s">
        <v>311</v>
      </c>
      <c r="F1770" t="s">
        <v>2692</v>
      </c>
      <c r="G1770" t="s">
        <v>311</v>
      </c>
      <c r="H1770" t="s">
        <v>311</v>
      </c>
      <c r="I1770" t="s">
        <v>311</v>
      </c>
      <c r="J1770">
        <v>156</v>
      </c>
    </row>
    <row r="1771" spans="1:10" x14ac:dyDescent="0.35">
      <c r="A1771" t="s">
        <v>4312</v>
      </c>
      <c r="B1771">
        <v>311</v>
      </c>
      <c r="C1771">
        <v>452</v>
      </c>
      <c r="D1771">
        <v>1770</v>
      </c>
      <c r="E1771" t="s">
        <v>311</v>
      </c>
      <c r="F1771" t="s">
        <v>0</v>
      </c>
      <c r="G1771" t="s">
        <v>2135</v>
      </c>
      <c r="I1771" t="s">
        <v>311</v>
      </c>
      <c r="J1771">
        <v>14</v>
      </c>
    </row>
    <row r="1772" spans="1:10" x14ac:dyDescent="0.35">
      <c r="A1772" t="s">
        <v>4313</v>
      </c>
      <c r="B1772">
        <v>56</v>
      </c>
      <c r="C1772">
        <v>452</v>
      </c>
      <c r="D1772">
        <v>1770</v>
      </c>
      <c r="E1772" t="s">
        <v>319</v>
      </c>
      <c r="F1772" t="s">
        <v>0</v>
      </c>
      <c r="G1772" t="s">
        <v>2235</v>
      </c>
      <c r="H1772">
        <v>4.4820000000000002</v>
      </c>
      <c r="I1772">
        <v>81.53</v>
      </c>
      <c r="J1772">
        <v>6</v>
      </c>
    </row>
    <row r="1773" spans="1:10" x14ac:dyDescent="0.35">
      <c r="A1773" t="s">
        <v>4314</v>
      </c>
      <c r="B1773">
        <v>109</v>
      </c>
      <c r="C1773">
        <v>451</v>
      </c>
      <c r="D1773">
        <v>1772</v>
      </c>
      <c r="E1773" t="s">
        <v>334</v>
      </c>
      <c r="F1773" t="s">
        <v>0</v>
      </c>
      <c r="G1773" t="s">
        <v>2661</v>
      </c>
      <c r="H1773">
        <v>2.032</v>
      </c>
      <c r="I1773">
        <v>13.24</v>
      </c>
      <c r="J1773">
        <v>16</v>
      </c>
    </row>
    <row r="1774" spans="1:10" x14ac:dyDescent="0.35">
      <c r="A1774" t="s">
        <v>4315</v>
      </c>
      <c r="B1774">
        <v>34</v>
      </c>
      <c r="C1774">
        <v>449</v>
      </c>
      <c r="D1774">
        <v>1773</v>
      </c>
      <c r="E1774" t="s">
        <v>319</v>
      </c>
      <c r="F1774" t="s">
        <v>0</v>
      </c>
      <c r="G1774" t="s">
        <v>3724</v>
      </c>
      <c r="H1774">
        <v>6.7270000000000003</v>
      </c>
      <c r="I1774">
        <v>81.03</v>
      </c>
      <c r="J1774">
        <v>10</v>
      </c>
    </row>
    <row r="1775" spans="1:10" x14ac:dyDescent="0.35">
      <c r="A1775" t="s">
        <v>4316</v>
      </c>
      <c r="B1775">
        <v>212</v>
      </c>
      <c r="C1775">
        <v>448</v>
      </c>
      <c r="D1775">
        <v>1774</v>
      </c>
      <c r="E1775" t="s">
        <v>312</v>
      </c>
      <c r="F1775" t="s">
        <v>0</v>
      </c>
      <c r="G1775" t="s">
        <v>4317</v>
      </c>
      <c r="H1775">
        <v>1.083</v>
      </c>
      <c r="I1775">
        <v>22.06</v>
      </c>
      <c r="J1775">
        <v>33</v>
      </c>
    </row>
    <row r="1776" spans="1:10" x14ac:dyDescent="0.35">
      <c r="A1776" t="s">
        <v>4318</v>
      </c>
      <c r="B1776">
        <v>36</v>
      </c>
      <c r="C1776">
        <v>448</v>
      </c>
      <c r="D1776">
        <v>1774</v>
      </c>
      <c r="E1776" t="s">
        <v>311</v>
      </c>
      <c r="F1776" t="s">
        <v>0</v>
      </c>
      <c r="G1776" t="s">
        <v>4319</v>
      </c>
      <c r="I1776" t="s">
        <v>311</v>
      </c>
      <c r="J1776">
        <v>34</v>
      </c>
    </row>
    <row r="1777" spans="1:10" x14ac:dyDescent="0.35">
      <c r="A1777" t="s">
        <v>4320</v>
      </c>
      <c r="B1777">
        <v>142</v>
      </c>
      <c r="C1777">
        <v>448</v>
      </c>
      <c r="D1777">
        <v>1774</v>
      </c>
      <c r="E1777" t="s">
        <v>312</v>
      </c>
      <c r="F1777" t="s">
        <v>0</v>
      </c>
      <c r="G1777" t="s">
        <v>2663</v>
      </c>
      <c r="H1777">
        <v>1.9</v>
      </c>
      <c r="I1777">
        <v>30.27</v>
      </c>
      <c r="J1777">
        <v>19</v>
      </c>
    </row>
    <row r="1778" spans="1:10" x14ac:dyDescent="0.35">
      <c r="A1778" t="s">
        <v>4321</v>
      </c>
      <c r="B1778">
        <v>114</v>
      </c>
      <c r="C1778">
        <v>446</v>
      </c>
      <c r="D1778">
        <v>1777</v>
      </c>
      <c r="E1778" t="s">
        <v>312</v>
      </c>
      <c r="F1778" t="s">
        <v>0</v>
      </c>
      <c r="G1778" t="s">
        <v>4322</v>
      </c>
      <c r="H1778">
        <v>2.1859999999999999</v>
      </c>
      <c r="I1778">
        <v>27.89</v>
      </c>
      <c r="J1778">
        <v>3</v>
      </c>
    </row>
    <row r="1779" spans="1:10" x14ac:dyDescent="0.35">
      <c r="A1779" t="s">
        <v>4323</v>
      </c>
      <c r="B1779">
        <v>131</v>
      </c>
      <c r="C1779">
        <v>446</v>
      </c>
      <c r="D1779">
        <v>1777</v>
      </c>
      <c r="E1779" t="s">
        <v>312</v>
      </c>
      <c r="F1779" t="s">
        <v>0</v>
      </c>
      <c r="G1779" t="s">
        <v>2381</v>
      </c>
      <c r="H1779">
        <v>2</v>
      </c>
      <c r="I1779">
        <v>35.94</v>
      </c>
      <c r="J1779">
        <v>5</v>
      </c>
    </row>
    <row r="1780" spans="1:10" x14ac:dyDescent="0.35">
      <c r="A1780" t="s">
        <v>4324</v>
      </c>
      <c r="B1780">
        <v>192</v>
      </c>
      <c r="C1780">
        <v>446</v>
      </c>
      <c r="D1780">
        <v>1777</v>
      </c>
      <c r="E1780" t="s">
        <v>334</v>
      </c>
      <c r="F1780" t="s">
        <v>0</v>
      </c>
      <c r="G1780" t="s">
        <v>3628</v>
      </c>
      <c r="H1780">
        <v>1.095</v>
      </c>
      <c r="I1780">
        <v>24.4</v>
      </c>
      <c r="J1780">
        <v>81</v>
      </c>
    </row>
    <row r="1781" spans="1:10" x14ac:dyDescent="0.35">
      <c r="A1781" t="s">
        <v>4325</v>
      </c>
      <c r="B1781">
        <v>52</v>
      </c>
      <c r="C1781">
        <v>445</v>
      </c>
      <c r="D1781">
        <v>1780</v>
      </c>
      <c r="E1781" t="s">
        <v>319</v>
      </c>
      <c r="F1781" t="s">
        <v>0</v>
      </c>
      <c r="G1781" t="s">
        <v>4326</v>
      </c>
      <c r="H1781">
        <v>4.6040000000000001</v>
      </c>
      <c r="I1781">
        <v>66.03</v>
      </c>
      <c r="J1781">
        <v>19</v>
      </c>
    </row>
    <row r="1782" spans="1:10" x14ac:dyDescent="0.35">
      <c r="A1782" t="s">
        <v>4327</v>
      </c>
      <c r="B1782">
        <v>332</v>
      </c>
      <c r="C1782">
        <v>445</v>
      </c>
      <c r="D1782">
        <v>1780</v>
      </c>
      <c r="E1782" t="s">
        <v>312</v>
      </c>
      <c r="F1782" t="s">
        <v>0</v>
      </c>
      <c r="G1782" t="s">
        <v>2167</v>
      </c>
      <c r="H1782">
        <v>2.242</v>
      </c>
      <c r="I1782">
        <v>42.42</v>
      </c>
      <c r="J1782">
        <v>23</v>
      </c>
    </row>
    <row r="1783" spans="1:10" x14ac:dyDescent="0.35">
      <c r="A1783" t="s">
        <v>4328</v>
      </c>
      <c r="B1783">
        <v>36</v>
      </c>
      <c r="C1783">
        <v>444</v>
      </c>
      <c r="D1783">
        <v>1782</v>
      </c>
      <c r="E1783" t="s">
        <v>319</v>
      </c>
      <c r="F1783" t="s">
        <v>0</v>
      </c>
      <c r="G1783" t="s">
        <v>3352</v>
      </c>
      <c r="H1783">
        <v>6.4850000000000003</v>
      </c>
      <c r="I1783">
        <v>86.84</v>
      </c>
      <c r="J1783">
        <v>23</v>
      </c>
    </row>
    <row r="1784" spans="1:10" x14ac:dyDescent="0.35">
      <c r="A1784" t="s">
        <v>4329</v>
      </c>
      <c r="B1784">
        <v>104</v>
      </c>
      <c r="C1784">
        <v>443</v>
      </c>
      <c r="D1784">
        <v>1783</v>
      </c>
      <c r="E1784" t="s">
        <v>311</v>
      </c>
      <c r="F1784" t="s">
        <v>2692</v>
      </c>
      <c r="G1784" t="s">
        <v>311</v>
      </c>
      <c r="H1784" t="s">
        <v>311</v>
      </c>
      <c r="I1784" t="s">
        <v>311</v>
      </c>
      <c r="J1784">
        <v>104</v>
      </c>
    </row>
    <row r="1785" spans="1:10" x14ac:dyDescent="0.35">
      <c r="A1785" t="s">
        <v>4330</v>
      </c>
      <c r="B1785">
        <v>85</v>
      </c>
      <c r="C1785">
        <v>443</v>
      </c>
      <c r="D1785">
        <v>1783</v>
      </c>
      <c r="E1785" t="s">
        <v>319</v>
      </c>
      <c r="F1785" t="s">
        <v>0</v>
      </c>
      <c r="G1785" t="s">
        <v>2734</v>
      </c>
      <c r="H1785">
        <v>2.6120000000000001</v>
      </c>
      <c r="I1785">
        <v>75.41</v>
      </c>
      <c r="J1785">
        <v>85</v>
      </c>
    </row>
    <row r="1786" spans="1:10" x14ac:dyDescent="0.35">
      <c r="A1786" t="s">
        <v>4331</v>
      </c>
      <c r="B1786">
        <v>158</v>
      </c>
      <c r="C1786">
        <v>443</v>
      </c>
      <c r="D1786">
        <v>1783</v>
      </c>
      <c r="E1786" t="s">
        <v>312</v>
      </c>
      <c r="F1786" t="s">
        <v>0</v>
      </c>
      <c r="G1786" t="s">
        <v>4332</v>
      </c>
      <c r="H1786">
        <v>1.3680000000000001</v>
      </c>
      <c r="I1786">
        <v>36.590000000000003</v>
      </c>
      <c r="J1786">
        <v>61</v>
      </c>
    </row>
    <row r="1787" spans="1:10" x14ac:dyDescent="0.35">
      <c r="A1787" t="s">
        <v>4333</v>
      </c>
      <c r="B1787">
        <v>100</v>
      </c>
      <c r="C1787">
        <v>443</v>
      </c>
      <c r="D1787">
        <v>1783</v>
      </c>
      <c r="E1787" t="s">
        <v>311</v>
      </c>
      <c r="F1787" t="s">
        <v>2692</v>
      </c>
      <c r="G1787" t="s">
        <v>311</v>
      </c>
      <c r="H1787" t="s">
        <v>311</v>
      </c>
      <c r="I1787" t="s">
        <v>311</v>
      </c>
      <c r="J1787">
        <v>99</v>
      </c>
    </row>
    <row r="1788" spans="1:10" x14ac:dyDescent="0.35">
      <c r="A1788" t="s">
        <v>4334</v>
      </c>
      <c r="B1788">
        <v>429</v>
      </c>
      <c r="C1788">
        <v>443</v>
      </c>
      <c r="D1788">
        <v>1783</v>
      </c>
      <c r="E1788" t="s">
        <v>311</v>
      </c>
      <c r="F1788" t="s">
        <v>0</v>
      </c>
      <c r="G1788" t="s">
        <v>4335</v>
      </c>
      <c r="I1788" t="s">
        <v>311</v>
      </c>
      <c r="J1788">
        <v>429</v>
      </c>
    </row>
    <row r="1789" spans="1:10" x14ac:dyDescent="0.35">
      <c r="A1789" t="s">
        <v>4336</v>
      </c>
      <c r="B1789">
        <v>500</v>
      </c>
      <c r="C1789">
        <v>442</v>
      </c>
      <c r="D1789">
        <v>1788</v>
      </c>
      <c r="E1789" t="s">
        <v>311</v>
      </c>
      <c r="F1789" t="s">
        <v>0</v>
      </c>
      <c r="G1789" t="s">
        <v>1940</v>
      </c>
      <c r="I1789" t="s">
        <v>311</v>
      </c>
      <c r="J1789">
        <v>500</v>
      </c>
    </row>
    <row r="1790" spans="1:10" x14ac:dyDescent="0.35">
      <c r="A1790" t="s">
        <v>4337</v>
      </c>
      <c r="B1790">
        <v>59</v>
      </c>
      <c r="C1790">
        <v>441</v>
      </c>
      <c r="D1790">
        <v>1789</v>
      </c>
      <c r="E1790" t="s">
        <v>311</v>
      </c>
      <c r="F1790" t="s">
        <v>0</v>
      </c>
      <c r="G1790" t="s">
        <v>4338</v>
      </c>
      <c r="I1790" t="s">
        <v>311</v>
      </c>
      <c r="J1790">
        <v>59</v>
      </c>
    </row>
    <row r="1791" spans="1:10" x14ac:dyDescent="0.35">
      <c r="A1791" t="s">
        <v>4339</v>
      </c>
      <c r="B1791">
        <v>104</v>
      </c>
      <c r="C1791">
        <v>438</v>
      </c>
      <c r="D1791">
        <v>1790</v>
      </c>
      <c r="E1791" t="s">
        <v>311</v>
      </c>
      <c r="F1791" t="s">
        <v>0</v>
      </c>
      <c r="G1791" t="s">
        <v>2641</v>
      </c>
      <c r="I1791" t="s">
        <v>311</v>
      </c>
      <c r="J1791">
        <v>103</v>
      </c>
    </row>
    <row r="1792" spans="1:10" x14ac:dyDescent="0.35">
      <c r="A1792" t="s">
        <v>4340</v>
      </c>
      <c r="B1792">
        <v>91</v>
      </c>
      <c r="C1792">
        <v>438</v>
      </c>
      <c r="D1792">
        <v>1790</v>
      </c>
      <c r="E1792" t="s">
        <v>311</v>
      </c>
      <c r="F1792" t="s">
        <v>0</v>
      </c>
      <c r="G1792" t="s">
        <v>1886</v>
      </c>
      <c r="I1792" t="s">
        <v>311</v>
      </c>
      <c r="J1792">
        <v>90</v>
      </c>
    </row>
    <row r="1793" spans="1:10" x14ac:dyDescent="0.35">
      <c r="A1793" t="s">
        <v>3594</v>
      </c>
      <c r="B1793">
        <v>113</v>
      </c>
      <c r="C1793">
        <v>436</v>
      </c>
      <c r="D1793">
        <v>1792</v>
      </c>
      <c r="E1793" t="s">
        <v>328</v>
      </c>
      <c r="F1793" t="s">
        <v>0</v>
      </c>
      <c r="G1793" t="s">
        <v>3594</v>
      </c>
      <c r="H1793">
        <v>2.0270000000000001</v>
      </c>
      <c r="I1793">
        <v>68.47</v>
      </c>
      <c r="J1793">
        <v>24</v>
      </c>
    </row>
    <row r="1794" spans="1:10" x14ac:dyDescent="0.35">
      <c r="A1794" t="s">
        <v>4341</v>
      </c>
      <c r="B1794">
        <v>44</v>
      </c>
      <c r="C1794">
        <v>436</v>
      </c>
      <c r="D1794">
        <v>1792</v>
      </c>
      <c r="E1794" t="s">
        <v>319</v>
      </c>
      <c r="F1794" t="s">
        <v>0</v>
      </c>
      <c r="G1794" t="s">
        <v>4342</v>
      </c>
      <c r="H1794">
        <v>4.75</v>
      </c>
      <c r="I1794">
        <v>62.12</v>
      </c>
      <c r="J1794">
        <v>37</v>
      </c>
    </row>
    <row r="1795" spans="1:10" x14ac:dyDescent="0.35">
      <c r="A1795" t="s">
        <v>4343</v>
      </c>
      <c r="B1795">
        <v>58</v>
      </c>
      <c r="C1795">
        <v>435</v>
      </c>
      <c r="D1795">
        <v>1794</v>
      </c>
      <c r="E1795" t="s">
        <v>319</v>
      </c>
      <c r="F1795" t="s">
        <v>0</v>
      </c>
      <c r="G1795" t="s">
        <v>2544</v>
      </c>
      <c r="H1795">
        <v>8.5589999999999993</v>
      </c>
      <c r="I1795">
        <v>94.4</v>
      </c>
      <c r="J1795">
        <v>58</v>
      </c>
    </row>
    <row r="1796" spans="1:10" x14ac:dyDescent="0.35">
      <c r="A1796" t="s">
        <v>4344</v>
      </c>
      <c r="B1796">
        <v>148</v>
      </c>
      <c r="C1796">
        <v>435</v>
      </c>
      <c r="D1796">
        <v>1794</v>
      </c>
      <c r="E1796" t="s">
        <v>311</v>
      </c>
      <c r="F1796" t="s">
        <v>0</v>
      </c>
      <c r="G1796" t="s">
        <v>1900</v>
      </c>
      <c r="I1796" t="s">
        <v>311</v>
      </c>
      <c r="J1796">
        <v>147</v>
      </c>
    </row>
    <row r="1797" spans="1:10" x14ac:dyDescent="0.35">
      <c r="A1797" t="s">
        <v>4345</v>
      </c>
      <c r="B1797">
        <v>84</v>
      </c>
      <c r="C1797">
        <v>435</v>
      </c>
      <c r="D1797">
        <v>1794</v>
      </c>
      <c r="E1797" t="s">
        <v>311</v>
      </c>
      <c r="F1797" t="s">
        <v>0</v>
      </c>
      <c r="G1797" t="s">
        <v>2799</v>
      </c>
      <c r="I1797" t="s">
        <v>311</v>
      </c>
      <c r="J1797">
        <v>11</v>
      </c>
    </row>
    <row r="1798" spans="1:10" x14ac:dyDescent="0.35">
      <c r="A1798" t="s">
        <v>4346</v>
      </c>
      <c r="B1798">
        <v>115</v>
      </c>
      <c r="C1798">
        <v>435</v>
      </c>
      <c r="D1798">
        <v>1794</v>
      </c>
      <c r="E1798" t="s">
        <v>334</v>
      </c>
      <c r="F1798" t="s">
        <v>0</v>
      </c>
      <c r="G1798" t="s">
        <v>4347</v>
      </c>
      <c r="H1798">
        <v>1.8580000000000001</v>
      </c>
      <c r="I1798">
        <v>25</v>
      </c>
      <c r="J1798">
        <v>28</v>
      </c>
    </row>
    <row r="1799" spans="1:10" x14ac:dyDescent="0.35">
      <c r="A1799" t="s">
        <v>4348</v>
      </c>
      <c r="B1799">
        <v>124</v>
      </c>
      <c r="C1799">
        <v>434</v>
      </c>
      <c r="D1799">
        <v>1798</v>
      </c>
      <c r="E1799" t="s">
        <v>311</v>
      </c>
      <c r="F1799" t="s">
        <v>2692</v>
      </c>
      <c r="G1799" t="s">
        <v>311</v>
      </c>
      <c r="H1799" t="s">
        <v>311</v>
      </c>
      <c r="I1799" t="s">
        <v>311</v>
      </c>
      <c r="J1799">
        <v>124</v>
      </c>
    </row>
    <row r="1800" spans="1:10" x14ac:dyDescent="0.35">
      <c r="A1800" t="s">
        <v>4349</v>
      </c>
      <c r="B1800">
        <v>50</v>
      </c>
      <c r="C1800">
        <v>433</v>
      </c>
      <c r="D1800">
        <v>1799</v>
      </c>
      <c r="E1800" t="s">
        <v>328</v>
      </c>
      <c r="F1800" t="s">
        <v>0</v>
      </c>
      <c r="G1800" t="s">
        <v>1815</v>
      </c>
      <c r="H1800">
        <v>4.5510000000000002</v>
      </c>
      <c r="I1800">
        <v>69.58</v>
      </c>
      <c r="J1800">
        <v>11</v>
      </c>
    </row>
    <row r="1801" spans="1:10" x14ac:dyDescent="0.35">
      <c r="A1801" t="s">
        <v>4350</v>
      </c>
      <c r="B1801">
        <v>60</v>
      </c>
      <c r="C1801">
        <v>431</v>
      </c>
      <c r="D1801">
        <v>1800</v>
      </c>
      <c r="E1801" t="s">
        <v>311</v>
      </c>
      <c r="F1801" t="s">
        <v>0</v>
      </c>
      <c r="G1801" t="s">
        <v>3375</v>
      </c>
      <c r="I1801" t="s">
        <v>311</v>
      </c>
      <c r="J1801">
        <v>59</v>
      </c>
    </row>
    <row r="1802" spans="1:10" x14ac:dyDescent="0.35">
      <c r="A1802" t="s">
        <v>4351</v>
      </c>
      <c r="B1802">
        <v>116</v>
      </c>
      <c r="C1802">
        <v>429</v>
      </c>
      <c r="D1802">
        <v>1801</v>
      </c>
      <c r="E1802" t="s">
        <v>328</v>
      </c>
      <c r="F1802" t="s">
        <v>0</v>
      </c>
      <c r="G1802" t="s">
        <v>4352</v>
      </c>
      <c r="H1802">
        <v>1.8640000000000001</v>
      </c>
      <c r="I1802">
        <v>45.19</v>
      </c>
      <c r="J1802">
        <v>31</v>
      </c>
    </row>
    <row r="1803" spans="1:10" x14ac:dyDescent="0.35">
      <c r="A1803" t="s">
        <v>4353</v>
      </c>
      <c r="B1803">
        <v>11</v>
      </c>
      <c r="C1803">
        <v>428</v>
      </c>
      <c r="D1803">
        <v>1802</v>
      </c>
      <c r="E1803" t="s">
        <v>311</v>
      </c>
      <c r="F1803" t="s">
        <v>3848</v>
      </c>
      <c r="G1803" t="s">
        <v>311</v>
      </c>
      <c r="H1803" t="s">
        <v>311</v>
      </c>
      <c r="I1803" t="s">
        <v>311</v>
      </c>
      <c r="J1803">
        <v>5</v>
      </c>
    </row>
    <row r="1804" spans="1:10" x14ac:dyDescent="0.35">
      <c r="A1804" t="s">
        <v>4354</v>
      </c>
      <c r="B1804">
        <v>173</v>
      </c>
      <c r="C1804">
        <v>426</v>
      </c>
      <c r="D1804">
        <v>1803</v>
      </c>
      <c r="E1804" t="s">
        <v>334</v>
      </c>
      <c r="F1804" t="s">
        <v>0</v>
      </c>
      <c r="G1804" t="s">
        <v>3196</v>
      </c>
      <c r="H1804">
        <v>1.419</v>
      </c>
      <c r="I1804">
        <v>18.850000000000001</v>
      </c>
      <c r="J1804">
        <v>36</v>
      </c>
    </row>
    <row r="1805" spans="1:10" x14ac:dyDescent="0.35">
      <c r="A1805" t="s">
        <v>4355</v>
      </c>
      <c r="B1805">
        <v>292</v>
      </c>
      <c r="C1805">
        <v>425</v>
      </c>
      <c r="D1805">
        <v>1804</v>
      </c>
      <c r="E1805" t="s">
        <v>328</v>
      </c>
      <c r="F1805" t="s">
        <v>0</v>
      </c>
      <c r="G1805" t="s">
        <v>1781</v>
      </c>
      <c r="H1805">
        <v>5.867</v>
      </c>
      <c r="I1805">
        <v>69.349999999999994</v>
      </c>
      <c r="J1805">
        <v>39</v>
      </c>
    </row>
    <row r="1806" spans="1:10" x14ac:dyDescent="0.35">
      <c r="A1806" t="s">
        <v>4356</v>
      </c>
      <c r="B1806">
        <v>57</v>
      </c>
      <c r="C1806">
        <v>424</v>
      </c>
      <c r="D1806">
        <v>1805</v>
      </c>
      <c r="E1806" t="s">
        <v>319</v>
      </c>
      <c r="F1806" t="s">
        <v>0</v>
      </c>
      <c r="G1806" t="s">
        <v>2053</v>
      </c>
      <c r="H1806">
        <v>4.1639999999999997</v>
      </c>
      <c r="I1806">
        <v>79.02</v>
      </c>
      <c r="J1806">
        <v>24</v>
      </c>
    </row>
    <row r="1807" spans="1:10" x14ac:dyDescent="0.35">
      <c r="A1807" t="s">
        <v>4357</v>
      </c>
      <c r="B1807">
        <v>119</v>
      </c>
      <c r="C1807">
        <v>423</v>
      </c>
      <c r="D1807">
        <v>1806</v>
      </c>
      <c r="E1807" t="s">
        <v>312</v>
      </c>
      <c r="F1807" t="s">
        <v>0</v>
      </c>
      <c r="G1807" t="s">
        <v>2167</v>
      </c>
      <c r="H1807">
        <v>1.875</v>
      </c>
      <c r="I1807">
        <v>31.04</v>
      </c>
      <c r="J1807">
        <v>1</v>
      </c>
    </row>
    <row r="1808" spans="1:10" x14ac:dyDescent="0.35">
      <c r="A1808" t="s">
        <v>4358</v>
      </c>
      <c r="B1808">
        <v>59</v>
      </c>
      <c r="C1808">
        <v>422</v>
      </c>
      <c r="D1808">
        <v>1807</v>
      </c>
      <c r="E1808" t="s">
        <v>312</v>
      </c>
      <c r="F1808" t="s">
        <v>0</v>
      </c>
      <c r="G1808" t="s">
        <v>1900</v>
      </c>
      <c r="H1808">
        <v>4.1920000000000002</v>
      </c>
      <c r="I1808">
        <v>49.28</v>
      </c>
      <c r="J1808">
        <v>20</v>
      </c>
    </row>
    <row r="1809" spans="1:10" x14ac:dyDescent="0.35">
      <c r="A1809" t="s">
        <v>4359</v>
      </c>
      <c r="B1809">
        <v>102</v>
      </c>
      <c r="C1809">
        <v>421</v>
      </c>
      <c r="D1809">
        <v>1808</v>
      </c>
      <c r="E1809" t="s">
        <v>312</v>
      </c>
      <c r="F1809" t="s">
        <v>0</v>
      </c>
      <c r="G1809" t="s">
        <v>1811</v>
      </c>
      <c r="H1809">
        <v>2.6240000000000001</v>
      </c>
      <c r="I1809">
        <v>32.590000000000003</v>
      </c>
      <c r="J1809">
        <v>16</v>
      </c>
    </row>
    <row r="1810" spans="1:10" x14ac:dyDescent="0.35">
      <c r="A1810" t="s">
        <v>4360</v>
      </c>
      <c r="B1810">
        <v>96</v>
      </c>
      <c r="C1810">
        <v>420</v>
      </c>
      <c r="D1810">
        <v>1809</v>
      </c>
      <c r="E1810" t="s">
        <v>328</v>
      </c>
      <c r="F1810" t="s">
        <v>0</v>
      </c>
      <c r="G1810" t="s">
        <v>4361</v>
      </c>
      <c r="H1810">
        <v>2.0750000000000002</v>
      </c>
      <c r="I1810">
        <v>61.5</v>
      </c>
      <c r="J1810">
        <v>22</v>
      </c>
    </row>
    <row r="1811" spans="1:10" x14ac:dyDescent="0.35">
      <c r="A1811" t="s">
        <v>4362</v>
      </c>
      <c r="B1811">
        <v>258</v>
      </c>
      <c r="C1811">
        <v>418</v>
      </c>
      <c r="D1811">
        <v>1810</v>
      </c>
      <c r="E1811" t="s">
        <v>334</v>
      </c>
      <c r="F1811" t="s">
        <v>0</v>
      </c>
      <c r="G1811" t="s">
        <v>1969</v>
      </c>
      <c r="H1811">
        <v>1.0900000000000001</v>
      </c>
      <c r="I1811">
        <v>8.33</v>
      </c>
      <c r="J1811">
        <v>39</v>
      </c>
    </row>
    <row r="1812" spans="1:10" x14ac:dyDescent="0.35">
      <c r="A1812" t="s">
        <v>4363</v>
      </c>
      <c r="B1812">
        <v>134</v>
      </c>
      <c r="C1812">
        <v>417</v>
      </c>
      <c r="D1812">
        <v>1811</v>
      </c>
      <c r="E1812" t="s">
        <v>334</v>
      </c>
      <c r="F1812" t="s">
        <v>0</v>
      </c>
      <c r="G1812" t="s">
        <v>4364</v>
      </c>
      <c r="H1812">
        <v>2.1259999999999999</v>
      </c>
      <c r="I1812">
        <v>11.54</v>
      </c>
      <c r="J1812">
        <v>22</v>
      </c>
    </row>
    <row r="1813" spans="1:10" x14ac:dyDescent="0.35">
      <c r="A1813" t="s">
        <v>4365</v>
      </c>
      <c r="B1813">
        <v>81</v>
      </c>
      <c r="C1813">
        <v>417</v>
      </c>
      <c r="D1813">
        <v>1811</v>
      </c>
      <c r="E1813" t="s">
        <v>328</v>
      </c>
      <c r="F1813" t="s">
        <v>0</v>
      </c>
      <c r="G1813" t="s">
        <v>3288</v>
      </c>
      <c r="H1813">
        <v>3.0419999999999998</v>
      </c>
      <c r="I1813">
        <v>51.04</v>
      </c>
      <c r="J1813">
        <v>20</v>
      </c>
    </row>
    <row r="1814" spans="1:10" x14ac:dyDescent="0.35">
      <c r="A1814" t="s">
        <v>4366</v>
      </c>
      <c r="B1814">
        <v>189</v>
      </c>
      <c r="C1814">
        <v>417</v>
      </c>
      <c r="D1814">
        <v>1811</v>
      </c>
      <c r="E1814" t="s">
        <v>312</v>
      </c>
      <c r="F1814" t="s">
        <v>0</v>
      </c>
      <c r="G1814" t="s">
        <v>2924</v>
      </c>
      <c r="H1814">
        <v>2.3580000000000001</v>
      </c>
      <c r="I1814">
        <v>31.67</v>
      </c>
      <c r="J1814">
        <v>45</v>
      </c>
    </row>
    <row r="1815" spans="1:10" x14ac:dyDescent="0.35">
      <c r="A1815" t="s">
        <v>4367</v>
      </c>
      <c r="B1815">
        <v>31</v>
      </c>
      <c r="C1815">
        <v>414</v>
      </c>
      <c r="D1815">
        <v>1814</v>
      </c>
      <c r="E1815" t="s">
        <v>311</v>
      </c>
      <c r="F1815" t="s">
        <v>3848</v>
      </c>
      <c r="G1815" t="s">
        <v>311</v>
      </c>
      <c r="H1815" t="s">
        <v>311</v>
      </c>
      <c r="I1815" t="s">
        <v>311</v>
      </c>
      <c r="J1815">
        <v>0</v>
      </c>
    </row>
    <row r="1816" spans="1:10" x14ac:dyDescent="0.35">
      <c r="A1816" t="s">
        <v>4368</v>
      </c>
      <c r="B1816">
        <v>72</v>
      </c>
      <c r="C1816">
        <v>411</v>
      </c>
      <c r="D1816">
        <v>1815</v>
      </c>
      <c r="E1816" t="s">
        <v>311</v>
      </c>
      <c r="F1816" t="s">
        <v>0</v>
      </c>
      <c r="G1816" t="s">
        <v>1836</v>
      </c>
      <c r="I1816" t="s">
        <v>311</v>
      </c>
      <c r="J1816">
        <v>64</v>
      </c>
    </row>
    <row r="1817" spans="1:10" x14ac:dyDescent="0.35">
      <c r="A1817" t="s">
        <v>4369</v>
      </c>
      <c r="B1817">
        <v>33</v>
      </c>
      <c r="C1817">
        <v>411</v>
      </c>
      <c r="D1817">
        <v>1815</v>
      </c>
      <c r="E1817" t="s">
        <v>311</v>
      </c>
      <c r="F1817" t="s">
        <v>0</v>
      </c>
      <c r="G1817" t="s">
        <v>4370</v>
      </c>
      <c r="I1817" t="s">
        <v>311</v>
      </c>
      <c r="J1817">
        <v>33</v>
      </c>
    </row>
    <row r="1818" spans="1:10" x14ac:dyDescent="0.35">
      <c r="A1818" t="s">
        <v>4371</v>
      </c>
      <c r="B1818">
        <v>58</v>
      </c>
      <c r="C1818">
        <v>410</v>
      </c>
      <c r="D1818">
        <v>1817</v>
      </c>
      <c r="E1818" t="s">
        <v>311</v>
      </c>
      <c r="F1818" t="s">
        <v>0</v>
      </c>
      <c r="G1818" t="s">
        <v>4372</v>
      </c>
      <c r="I1818" t="s">
        <v>311</v>
      </c>
      <c r="J1818">
        <v>58</v>
      </c>
    </row>
    <row r="1819" spans="1:10" x14ac:dyDescent="0.35">
      <c r="A1819" t="s">
        <v>4373</v>
      </c>
      <c r="B1819">
        <v>127</v>
      </c>
      <c r="C1819">
        <v>409</v>
      </c>
      <c r="D1819">
        <v>1818</v>
      </c>
      <c r="E1819" t="s">
        <v>312</v>
      </c>
      <c r="F1819" t="s">
        <v>0</v>
      </c>
      <c r="G1819" t="s">
        <v>2053</v>
      </c>
      <c r="H1819">
        <v>1.712</v>
      </c>
      <c r="I1819">
        <v>38.130000000000003</v>
      </c>
      <c r="J1819">
        <v>83</v>
      </c>
    </row>
    <row r="1820" spans="1:10" x14ac:dyDescent="0.35">
      <c r="A1820" t="s">
        <v>4374</v>
      </c>
      <c r="B1820">
        <v>147</v>
      </c>
      <c r="C1820">
        <v>406</v>
      </c>
      <c r="D1820">
        <v>1819</v>
      </c>
      <c r="E1820" t="s">
        <v>334</v>
      </c>
      <c r="F1820" t="s">
        <v>0</v>
      </c>
      <c r="G1820" t="s">
        <v>2148</v>
      </c>
      <c r="H1820">
        <v>1.5309999999999999</v>
      </c>
      <c r="I1820">
        <v>8.49</v>
      </c>
      <c r="J1820">
        <v>13</v>
      </c>
    </row>
    <row r="1821" spans="1:10" x14ac:dyDescent="0.35">
      <c r="A1821" t="s">
        <v>4375</v>
      </c>
      <c r="B1821">
        <v>176</v>
      </c>
      <c r="C1821">
        <v>403</v>
      </c>
      <c r="D1821">
        <v>1820</v>
      </c>
      <c r="E1821" t="s">
        <v>334</v>
      </c>
      <c r="F1821" t="s">
        <v>0</v>
      </c>
      <c r="G1821" t="s">
        <v>4376</v>
      </c>
      <c r="H1821">
        <v>1.3</v>
      </c>
      <c r="I1821">
        <v>9.3699999999999992</v>
      </c>
      <c r="J1821">
        <v>38</v>
      </c>
    </row>
    <row r="1822" spans="1:10" x14ac:dyDescent="0.35">
      <c r="A1822" t="s">
        <v>4377</v>
      </c>
      <c r="B1822">
        <v>89</v>
      </c>
      <c r="C1822">
        <v>403</v>
      </c>
      <c r="D1822">
        <v>1820</v>
      </c>
      <c r="E1822" t="s">
        <v>312</v>
      </c>
      <c r="F1822" t="s">
        <v>0</v>
      </c>
      <c r="G1822" t="s">
        <v>4378</v>
      </c>
      <c r="H1822">
        <v>1.8280000000000001</v>
      </c>
      <c r="I1822">
        <v>24.55</v>
      </c>
      <c r="J1822">
        <v>21</v>
      </c>
    </row>
    <row r="1823" spans="1:10" x14ac:dyDescent="0.35">
      <c r="A1823" t="s">
        <v>4379</v>
      </c>
      <c r="B1823">
        <v>78</v>
      </c>
      <c r="C1823">
        <v>401</v>
      </c>
      <c r="D1823">
        <v>1822</v>
      </c>
      <c r="E1823" t="s">
        <v>312</v>
      </c>
      <c r="F1823" t="s">
        <v>0</v>
      </c>
      <c r="G1823" t="s">
        <v>4380</v>
      </c>
      <c r="H1823">
        <v>2.6989999999999998</v>
      </c>
      <c r="I1823">
        <v>38.479999999999997</v>
      </c>
      <c r="J1823">
        <v>9</v>
      </c>
    </row>
    <row r="1824" spans="1:10" x14ac:dyDescent="0.35">
      <c r="A1824" t="s">
        <v>4381</v>
      </c>
      <c r="B1824">
        <v>74</v>
      </c>
      <c r="C1824">
        <v>400</v>
      </c>
      <c r="D1824">
        <v>1823</v>
      </c>
      <c r="E1824" t="s">
        <v>311</v>
      </c>
      <c r="F1824" t="s">
        <v>0</v>
      </c>
      <c r="G1824" t="s">
        <v>2063</v>
      </c>
      <c r="I1824" t="s">
        <v>311</v>
      </c>
      <c r="J1824">
        <v>73</v>
      </c>
    </row>
    <row r="1825" spans="1:10" x14ac:dyDescent="0.35">
      <c r="A1825" t="s">
        <v>4382</v>
      </c>
      <c r="B1825">
        <v>132</v>
      </c>
      <c r="C1825">
        <v>399</v>
      </c>
      <c r="D1825">
        <v>1824</v>
      </c>
      <c r="E1825" t="s">
        <v>334</v>
      </c>
      <c r="F1825" t="s">
        <v>0</v>
      </c>
      <c r="G1825" t="s">
        <v>4383</v>
      </c>
      <c r="H1825">
        <v>1.514</v>
      </c>
      <c r="I1825">
        <v>15.06</v>
      </c>
      <c r="J1825">
        <v>73</v>
      </c>
    </row>
    <row r="1826" spans="1:10" x14ac:dyDescent="0.35">
      <c r="A1826" t="s">
        <v>4384</v>
      </c>
      <c r="B1826">
        <v>58</v>
      </c>
      <c r="C1826">
        <v>398</v>
      </c>
      <c r="D1826">
        <v>1825</v>
      </c>
      <c r="E1826" t="s">
        <v>311</v>
      </c>
      <c r="F1826" t="s">
        <v>0</v>
      </c>
      <c r="G1826" t="s">
        <v>311</v>
      </c>
      <c r="I1826" t="s">
        <v>311</v>
      </c>
      <c r="J1826">
        <v>13</v>
      </c>
    </row>
    <row r="1827" spans="1:10" x14ac:dyDescent="0.35">
      <c r="A1827" t="s">
        <v>4385</v>
      </c>
      <c r="B1827">
        <v>78</v>
      </c>
      <c r="C1827">
        <v>396</v>
      </c>
      <c r="D1827">
        <v>1826</v>
      </c>
      <c r="E1827" t="s">
        <v>328</v>
      </c>
      <c r="F1827" t="s">
        <v>0</v>
      </c>
      <c r="G1827" t="s">
        <v>4386</v>
      </c>
      <c r="H1827">
        <v>2.6280000000000001</v>
      </c>
      <c r="I1827">
        <v>42.66</v>
      </c>
      <c r="J1827">
        <v>17</v>
      </c>
    </row>
    <row r="1828" spans="1:10" x14ac:dyDescent="0.35">
      <c r="A1828" t="s">
        <v>4387</v>
      </c>
      <c r="B1828">
        <v>79</v>
      </c>
      <c r="C1828">
        <v>396</v>
      </c>
      <c r="D1828">
        <v>1826</v>
      </c>
      <c r="E1828" t="s">
        <v>319</v>
      </c>
      <c r="F1828" t="s">
        <v>0</v>
      </c>
      <c r="G1828" t="s">
        <v>3633</v>
      </c>
      <c r="H1828">
        <v>2.44</v>
      </c>
      <c r="I1828">
        <v>82.22</v>
      </c>
      <c r="J1828">
        <v>32</v>
      </c>
    </row>
    <row r="1829" spans="1:10" x14ac:dyDescent="0.35">
      <c r="A1829" t="s">
        <v>4388</v>
      </c>
      <c r="B1829">
        <v>95</v>
      </c>
      <c r="C1829">
        <v>396</v>
      </c>
      <c r="D1829">
        <v>1826</v>
      </c>
      <c r="E1829" t="s">
        <v>312</v>
      </c>
      <c r="F1829" t="s">
        <v>0</v>
      </c>
      <c r="G1829" t="s">
        <v>4389</v>
      </c>
      <c r="H1829">
        <v>2.032</v>
      </c>
      <c r="I1829">
        <v>19.82</v>
      </c>
      <c r="J1829">
        <v>21</v>
      </c>
    </row>
    <row r="1830" spans="1:10" x14ac:dyDescent="0.35">
      <c r="A1830" t="s">
        <v>4390</v>
      </c>
      <c r="B1830">
        <v>85</v>
      </c>
      <c r="C1830">
        <v>395</v>
      </c>
      <c r="D1830">
        <v>1829</v>
      </c>
      <c r="E1830" t="s">
        <v>311</v>
      </c>
      <c r="F1830" t="s">
        <v>0</v>
      </c>
      <c r="G1830" t="s">
        <v>2972</v>
      </c>
      <c r="I1830" t="s">
        <v>311</v>
      </c>
      <c r="J1830">
        <v>19</v>
      </c>
    </row>
    <row r="1831" spans="1:10" x14ac:dyDescent="0.35">
      <c r="A1831" t="s">
        <v>4391</v>
      </c>
      <c r="B1831">
        <v>63</v>
      </c>
      <c r="C1831">
        <v>395</v>
      </c>
      <c r="D1831">
        <v>1829</v>
      </c>
      <c r="E1831" t="s">
        <v>312</v>
      </c>
      <c r="F1831" t="s">
        <v>0</v>
      </c>
      <c r="G1831" t="s">
        <v>4389</v>
      </c>
      <c r="H1831">
        <v>3.0659999999999998</v>
      </c>
      <c r="I1831">
        <v>32.9</v>
      </c>
      <c r="J1831">
        <v>19</v>
      </c>
    </row>
    <row r="1832" spans="1:10" x14ac:dyDescent="0.35">
      <c r="A1832" t="s">
        <v>4392</v>
      </c>
      <c r="B1832">
        <v>114</v>
      </c>
      <c r="C1832">
        <v>395</v>
      </c>
      <c r="D1832">
        <v>1829</v>
      </c>
      <c r="E1832" t="s">
        <v>311</v>
      </c>
      <c r="F1832" t="s">
        <v>0</v>
      </c>
      <c r="G1832" t="s">
        <v>4393</v>
      </c>
      <c r="I1832" t="s">
        <v>311</v>
      </c>
      <c r="J1832">
        <v>41</v>
      </c>
    </row>
    <row r="1833" spans="1:10" x14ac:dyDescent="0.35">
      <c r="A1833" t="s">
        <v>4394</v>
      </c>
      <c r="B1833">
        <v>72</v>
      </c>
      <c r="C1833">
        <v>395</v>
      </c>
      <c r="D1833">
        <v>1829</v>
      </c>
      <c r="E1833" t="s">
        <v>328</v>
      </c>
      <c r="F1833" t="s">
        <v>0</v>
      </c>
      <c r="G1833" t="s">
        <v>2037</v>
      </c>
      <c r="H1833">
        <v>3.2090000000000001</v>
      </c>
      <c r="I1833">
        <v>57.74</v>
      </c>
      <c r="J1833">
        <v>16</v>
      </c>
    </row>
    <row r="1834" spans="1:10" x14ac:dyDescent="0.35">
      <c r="A1834" t="s">
        <v>4395</v>
      </c>
      <c r="B1834">
        <v>109</v>
      </c>
      <c r="C1834">
        <v>392</v>
      </c>
      <c r="D1834">
        <v>1833</v>
      </c>
      <c r="E1834" t="s">
        <v>312</v>
      </c>
      <c r="F1834" t="s">
        <v>0</v>
      </c>
      <c r="G1834" t="s">
        <v>2194</v>
      </c>
      <c r="H1834">
        <v>2.5569999999999999</v>
      </c>
      <c r="I1834">
        <v>47.31</v>
      </c>
      <c r="J1834">
        <v>13</v>
      </c>
    </row>
    <row r="1835" spans="1:10" x14ac:dyDescent="0.35">
      <c r="A1835" t="s">
        <v>4396</v>
      </c>
      <c r="B1835">
        <v>142</v>
      </c>
      <c r="C1835">
        <v>392</v>
      </c>
      <c r="D1835">
        <v>1833</v>
      </c>
      <c r="E1835" t="s">
        <v>328</v>
      </c>
      <c r="F1835" t="s">
        <v>0</v>
      </c>
      <c r="G1835" t="s">
        <v>4397</v>
      </c>
      <c r="H1835">
        <v>1.379</v>
      </c>
      <c r="I1835">
        <v>67.19</v>
      </c>
      <c r="J1835">
        <v>72</v>
      </c>
    </row>
    <row r="1836" spans="1:10" x14ac:dyDescent="0.35">
      <c r="A1836" t="s">
        <v>4398</v>
      </c>
      <c r="B1836">
        <v>158</v>
      </c>
      <c r="C1836">
        <v>392</v>
      </c>
      <c r="D1836">
        <v>1833</v>
      </c>
      <c r="E1836" t="s">
        <v>334</v>
      </c>
      <c r="F1836" t="s">
        <v>0</v>
      </c>
      <c r="G1836" t="s">
        <v>4399</v>
      </c>
      <c r="H1836">
        <v>1.19</v>
      </c>
      <c r="I1836">
        <v>16.18</v>
      </c>
      <c r="J1836">
        <v>83</v>
      </c>
    </row>
    <row r="1837" spans="1:10" x14ac:dyDescent="0.35">
      <c r="A1837" t="s">
        <v>4400</v>
      </c>
      <c r="B1837">
        <v>65</v>
      </c>
      <c r="C1837">
        <v>390</v>
      </c>
      <c r="D1837">
        <v>1836</v>
      </c>
      <c r="E1837" t="s">
        <v>328</v>
      </c>
      <c r="F1837" t="s">
        <v>0</v>
      </c>
      <c r="G1837" t="s">
        <v>4401</v>
      </c>
      <c r="H1837">
        <v>2.77</v>
      </c>
      <c r="I1837">
        <v>48.92</v>
      </c>
      <c r="J1837">
        <v>31</v>
      </c>
    </row>
    <row r="1838" spans="1:10" x14ac:dyDescent="0.35">
      <c r="A1838" t="s">
        <v>4402</v>
      </c>
      <c r="B1838">
        <v>104</v>
      </c>
      <c r="C1838">
        <v>390</v>
      </c>
      <c r="D1838">
        <v>1836</v>
      </c>
      <c r="E1838" t="s">
        <v>312</v>
      </c>
      <c r="F1838" t="s">
        <v>0</v>
      </c>
      <c r="G1838" t="s">
        <v>4403</v>
      </c>
      <c r="H1838">
        <v>1.845</v>
      </c>
      <c r="I1838">
        <v>20.5</v>
      </c>
      <c r="J1838">
        <v>46</v>
      </c>
    </row>
    <row r="1839" spans="1:10" x14ac:dyDescent="0.35">
      <c r="A1839" t="s">
        <v>4404</v>
      </c>
      <c r="B1839">
        <v>123</v>
      </c>
      <c r="C1839">
        <v>388</v>
      </c>
      <c r="D1839">
        <v>1838</v>
      </c>
      <c r="E1839" t="s">
        <v>311</v>
      </c>
      <c r="F1839" t="s">
        <v>0</v>
      </c>
      <c r="G1839" t="s">
        <v>1840</v>
      </c>
      <c r="I1839" t="s">
        <v>311</v>
      </c>
      <c r="J1839">
        <v>61</v>
      </c>
    </row>
    <row r="1840" spans="1:10" x14ac:dyDescent="0.35">
      <c r="A1840" t="s">
        <v>4405</v>
      </c>
      <c r="B1840">
        <v>50</v>
      </c>
      <c r="C1840">
        <v>388</v>
      </c>
      <c r="D1840">
        <v>1838</v>
      </c>
      <c r="E1840" t="s">
        <v>328</v>
      </c>
      <c r="F1840" t="s">
        <v>0</v>
      </c>
      <c r="G1840" t="s">
        <v>4406</v>
      </c>
      <c r="H1840">
        <v>4.4889999999999999</v>
      </c>
      <c r="I1840">
        <v>49.41</v>
      </c>
      <c r="J1840">
        <v>7</v>
      </c>
    </row>
    <row r="1841" spans="1:10" x14ac:dyDescent="0.35">
      <c r="A1841" t="s">
        <v>4407</v>
      </c>
      <c r="B1841">
        <v>116</v>
      </c>
      <c r="C1841">
        <v>388</v>
      </c>
      <c r="D1841">
        <v>1838</v>
      </c>
      <c r="E1841" t="s">
        <v>328</v>
      </c>
      <c r="F1841" t="s">
        <v>0</v>
      </c>
      <c r="G1841" t="s">
        <v>3052</v>
      </c>
      <c r="H1841">
        <v>1.75</v>
      </c>
      <c r="I1841">
        <v>55.9</v>
      </c>
      <c r="J1841">
        <v>22</v>
      </c>
    </row>
    <row r="1842" spans="1:10" x14ac:dyDescent="0.35">
      <c r="A1842" t="s">
        <v>4408</v>
      </c>
      <c r="B1842">
        <v>66</v>
      </c>
      <c r="C1842">
        <v>387</v>
      </c>
      <c r="D1842">
        <v>1841</v>
      </c>
      <c r="E1842" t="s">
        <v>328</v>
      </c>
      <c r="F1842" t="s">
        <v>0</v>
      </c>
      <c r="G1842" t="s">
        <v>4409</v>
      </c>
      <c r="H1842">
        <v>3.629</v>
      </c>
      <c r="I1842">
        <v>71.7</v>
      </c>
      <c r="J1842">
        <v>11</v>
      </c>
    </row>
    <row r="1843" spans="1:10" x14ac:dyDescent="0.35">
      <c r="A1843" t="s">
        <v>4410</v>
      </c>
      <c r="B1843">
        <v>138</v>
      </c>
      <c r="C1843">
        <v>384</v>
      </c>
      <c r="D1843">
        <v>1842</v>
      </c>
      <c r="E1843" t="s">
        <v>312</v>
      </c>
      <c r="F1843" t="s">
        <v>0</v>
      </c>
      <c r="G1843" t="s">
        <v>4411</v>
      </c>
      <c r="H1843">
        <v>1.448</v>
      </c>
      <c r="I1843">
        <v>24.39</v>
      </c>
      <c r="J1843">
        <v>30</v>
      </c>
    </row>
    <row r="1844" spans="1:10" x14ac:dyDescent="0.35">
      <c r="A1844" t="s">
        <v>4412</v>
      </c>
      <c r="B1844">
        <v>58</v>
      </c>
      <c r="C1844">
        <v>384</v>
      </c>
      <c r="D1844">
        <v>1842</v>
      </c>
      <c r="E1844" t="s">
        <v>311</v>
      </c>
      <c r="F1844" t="s">
        <v>0</v>
      </c>
      <c r="G1844" t="s">
        <v>4413</v>
      </c>
      <c r="I1844" t="s">
        <v>311</v>
      </c>
      <c r="J1844">
        <v>58</v>
      </c>
    </row>
    <row r="1845" spans="1:10" x14ac:dyDescent="0.35">
      <c r="A1845" t="s">
        <v>4414</v>
      </c>
      <c r="B1845">
        <v>85</v>
      </c>
      <c r="C1845">
        <v>383</v>
      </c>
      <c r="D1845">
        <v>1844</v>
      </c>
      <c r="E1845" t="s">
        <v>328</v>
      </c>
      <c r="F1845" t="s">
        <v>0</v>
      </c>
      <c r="G1845" t="s">
        <v>2053</v>
      </c>
      <c r="H1845">
        <v>2.31</v>
      </c>
      <c r="I1845">
        <v>54.49</v>
      </c>
      <c r="J1845">
        <v>20</v>
      </c>
    </row>
    <row r="1846" spans="1:10" x14ac:dyDescent="0.35">
      <c r="A1846" t="s">
        <v>4415</v>
      </c>
      <c r="B1846">
        <v>81</v>
      </c>
      <c r="C1846">
        <v>382</v>
      </c>
      <c r="D1846">
        <v>1845</v>
      </c>
      <c r="E1846" t="s">
        <v>328</v>
      </c>
      <c r="F1846" t="s">
        <v>0</v>
      </c>
      <c r="G1846" t="s">
        <v>4416</v>
      </c>
      <c r="H1846">
        <v>2.7069999999999999</v>
      </c>
      <c r="I1846">
        <v>52.7</v>
      </c>
      <c r="J1846">
        <v>27</v>
      </c>
    </row>
    <row r="1847" spans="1:10" x14ac:dyDescent="0.35">
      <c r="A1847" t="s">
        <v>4417</v>
      </c>
      <c r="B1847">
        <v>184</v>
      </c>
      <c r="C1847">
        <v>380</v>
      </c>
      <c r="D1847">
        <v>1846</v>
      </c>
      <c r="E1847" t="s">
        <v>334</v>
      </c>
      <c r="F1847" t="s">
        <v>0</v>
      </c>
      <c r="G1847" t="s">
        <v>1836</v>
      </c>
      <c r="H1847">
        <v>1.347</v>
      </c>
      <c r="I1847">
        <v>4.04</v>
      </c>
      <c r="J1847">
        <v>183</v>
      </c>
    </row>
    <row r="1848" spans="1:10" x14ac:dyDescent="0.35">
      <c r="A1848" t="s">
        <v>4418</v>
      </c>
      <c r="B1848">
        <v>47</v>
      </c>
      <c r="C1848">
        <v>380</v>
      </c>
      <c r="D1848">
        <v>1846</v>
      </c>
      <c r="E1848" t="s">
        <v>311</v>
      </c>
      <c r="F1848" t="s">
        <v>3848</v>
      </c>
      <c r="G1848" t="s">
        <v>311</v>
      </c>
      <c r="H1848" t="s">
        <v>311</v>
      </c>
      <c r="I1848" t="s">
        <v>311</v>
      </c>
      <c r="J1848">
        <v>0</v>
      </c>
    </row>
    <row r="1849" spans="1:10" x14ac:dyDescent="0.35">
      <c r="A1849" t="s">
        <v>4419</v>
      </c>
      <c r="B1849">
        <v>156</v>
      </c>
      <c r="C1849">
        <v>380</v>
      </c>
      <c r="D1849">
        <v>1846</v>
      </c>
      <c r="E1849" t="s">
        <v>312</v>
      </c>
      <c r="F1849" t="s">
        <v>0</v>
      </c>
      <c r="G1849" t="s">
        <v>1999</v>
      </c>
      <c r="H1849">
        <v>1.2709999999999999</v>
      </c>
      <c r="I1849">
        <v>42.88</v>
      </c>
      <c r="J1849">
        <v>112</v>
      </c>
    </row>
    <row r="1850" spans="1:10" x14ac:dyDescent="0.35">
      <c r="A1850" t="s">
        <v>4420</v>
      </c>
      <c r="B1850">
        <v>61</v>
      </c>
      <c r="C1850">
        <v>379</v>
      </c>
      <c r="D1850">
        <v>1849</v>
      </c>
      <c r="E1850" t="s">
        <v>312</v>
      </c>
      <c r="F1850" t="s">
        <v>0</v>
      </c>
      <c r="G1850" t="s">
        <v>4421</v>
      </c>
      <c r="H1850">
        <v>3.085</v>
      </c>
      <c r="I1850">
        <v>37.729999999999997</v>
      </c>
      <c r="J1850">
        <v>16</v>
      </c>
    </row>
    <row r="1851" spans="1:10" x14ac:dyDescent="0.35">
      <c r="A1851" t="s">
        <v>4422</v>
      </c>
      <c r="B1851">
        <v>70</v>
      </c>
      <c r="C1851">
        <v>379</v>
      </c>
      <c r="D1851">
        <v>1849</v>
      </c>
      <c r="E1851" t="s">
        <v>334</v>
      </c>
      <c r="F1851" t="s">
        <v>0</v>
      </c>
      <c r="G1851" t="s">
        <v>4423</v>
      </c>
      <c r="H1851">
        <v>2.6560000000000001</v>
      </c>
      <c r="I1851">
        <v>20.96</v>
      </c>
      <c r="J1851">
        <v>19</v>
      </c>
    </row>
    <row r="1852" spans="1:10" x14ac:dyDescent="0.35">
      <c r="A1852" t="s">
        <v>4424</v>
      </c>
      <c r="B1852">
        <v>109</v>
      </c>
      <c r="C1852">
        <v>378</v>
      </c>
      <c r="D1852">
        <v>1851</v>
      </c>
      <c r="E1852" t="s">
        <v>328</v>
      </c>
      <c r="F1852" t="s">
        <v>0</v>
      </c>
      <c r="G1852" t="s">
        <v>4425</v>
      </c>
      <c r="H1852">
        <v>1.89</v>
      </c>
      <c r="I1852">
        <v>49.81</v>
      </c>
      <c r="J1852">
        <v>29</v>
      </c>
    </row>
    <row r="1853" spans="1:10" x14ac:dyDescent="0.35">
      <c r="A1853" t="s">
        <v>4426</v>
      </c>
      <c r="B1853">
        <v>121</v>
      </c>
      <c r="C1853">
        <v>377</v>
      </c>
      <c r="D1853">
        <v>1852</v>
      </c>
      <c r="E1853" t="s">
        <v>334</v>
      </c>
      <c r="F1853" t="s">
        <v>0</v>
      </c>
      <c r="G1853" t="s">
        <v>2119</v>
      </c>
      <c r="H1853">
        <v>1.536</v>
      </c>
      <c r="I1853">
        <v>22.67</v>
      </c>
      <c r="J1853">
        <v>12</v>
      </c>
    </row>
    <row r="1854" spans="1:10" x14ac:dyDescent="0.35">
      <c r="A1854" t="s">
        <v>4427</v>
      </c>
      <c r="B1854">
        <v>50</v>
      </c>
      <c r="C1854">
        <v>376</v>
      </c>
      <c r="D1854">
        <v>1853</v>
      </c>
      <c r="E1854" t="s">
        <v>311</v>
      </c>
      <c r="F1854" t="s">
        <v>0</v>
      </c>
      <c r="G1854" t="s">
        <v>3531</v>
      </c>
      <c r="I1854" t="s">
        <v>311</v>
      </c>
      <c r="J1854">
        <v>36</v>
      </c>
    </row>
    <row r="1855" spans="1:10" x14ac:dyDescent="0.35">
      <c r="A1855" t="s">
        <v>4428</v>
      </c>
      <c r="B1855">
        <v>208</v>
      </c>
      <c r="C1855">
        <v>376</v>
      </c>
      <c r="D1855">
        <v>1853</v>
      </c>
      <c r="E1855" t="s">
        <v>311</v>
      </c>
      <c r="F1855" t="s">
        <v>0</v>
      </c>
      <c r="G1855" t="s">
        <v>2211</v>
      </c>
      <c r="I1855" t="s">
        <v>311</v>
      </c>
      <c r="J1855">
        <v>24</v>
      </c>
    </row>
    <row r="1856" spans="1:10" x14ac:dyDescent="0.35">
      <c r="A1856" t="s">
        <v>4429</v>
      </c>
      <c r="B1856">
        <v>185</v>
      </c>
      <c r="C1856">
        <v>376</v>
      </c>
      <c r="D1856">
        <v>1853</v>
      </c>
      <c r="E1856" t="s">
        <v>311</v>
      </c>
      <c r="F1856" t="s">
        <v>0</v>
      </c>
      <c r="G1856" t="s">
        <v>2799</v>
      </c>
      <c r="I1856" t="s">
        <v>311</v>
      </c>
      <c r="J1856">
        <v>13</v>
      </c>
    </row>
    <row r="1857" spans="1:10" x14ac:dyDescent="0.35">
      <c r="A1857" t="s">
        <v>4430</v>
      </c>
      <c r="B1857">
        <v>59</v>
      </c>
      <c r="C1857">
        <v>371</v>
      </c>
      <c r="D1857">
        <v>1856</v>
      </c>
      <c r="E1857" t="s">
        <v>311</v>
      </c>
      <c r="F1857" t="s">
        <v>2692</v>
      </c>
      <c r="G1857" t="s">
        <v>311</v>
      </c>
      <c r="H1857" t="s">
        <v>311</v>
      </c>
      <c r="I1857" t="s">
        <v>311</v>
      </c>
      <c r="J1857">
        <v>59</v>
      </c>
    </row>
    <row r="1858" spans="1:10" x14ac:dyDescent="0.35">
      <c r="A1858" t="s">
        <v>4431</v>
      </c>
      <c r="B1858">
        <v>347</v>
      </c>
      <c r="C1858">
        <v>370</v>
      </c>
      <c r="D1858">
        <v>1857</v>
      </c>
      <c r="E1858" t="s">
        <v>334</v>
      </c>
      <c r="F1858" t="s">
        <v>0</v>
      </c>
      <c r="G1858" t="s">
        <v>1699</v>
      </c>
      <c r="H1858">
        <v>0.88500000000000001</v>
      </c>
      <c r="I1858">
        <v>12.5</v>
      </c>
      <c r="J1858">
        <v>161</v>
      </c>
    </row>
    <row r="1859" spans="1:10" x14ac:dyDescent="0.35">
      <c r="A1859" t="s">
        <v>4432</v>
      </c>
      <c r="B1859">
        <v>196</v>
      </c>
      <c r="C1859">
        <v>370</v>
      </c>
      <c r="D1859">
        <v>1857</v>
      </c>
      <c r="E1859" t="s">
        <v>334</v>
      </c>
      <c r="F1859" t="s">
        <v>0</v>
      </c>
      <c r="G1859" t="s">
        <v>1807</v>
      </c>
      <c r="H1859">
        <v>0.85099999999999998</v>
      </c>
      <c r="I1859">
        <v>5.79</v>
      </c>
      <c r="J1859">
        <v>85</v>
      </c>
    </row>
    <row r="1860" spans="1:10" x14ac:dyDescent="0.35">
      <c r="A1860" t="s">
        <v>4433</v>
      </c>
      <c r="B1860">
        <v>103</v>
      </c>
      <c r="C1860">
        <v>370</v>
      </c>
      <c r="D1860">
        <v>1857</v>
      </c>
      <c r="E1860" t="s">
        <v>312</v>
      </c>
      <c r="F1860" t="s">
        <v>0</v>
      </c>
      <c r="G1860" t="s">
        <v>4434</v>
      </c>
      <c r="H1860">
        <v>1.899</v>
      </c>
      <c r="I1860">
        <v>32.450000000000003</v>
      </c>
      <c r="J1860">
        <v>49</v>
      </c>
    </row>
    <row r="1861" spans="1:10" x14ac:dyDescent="0.35">
      <c r="A1861" t="s">
        <v>4435</v>
      </c>
      <c r="B1861">
        <v>68</v>
      </c>
      <c r="C1861">
        <v>367</v>
      </c>
      <c r="D1861">
        <v>1860</v>
      </c>
      <c r="E1861" t="s">
        <v>311</v>
      </c>
      <c r="F1861" t="s">
        <v>2692</v>
      </c>
      <c r="G1861" t="s">
        <v>311</v>
      </c>
      <c r="H1861" t="s">
        <v>311</v>
      </c>
      <c r="I1861" t="s">
        <v>311</v>
      </c>
      <c r="J1861">
        <v>62</v>
      </c>
    </row>
    <row r="1862" spans="1:10" x14ac:dyDescent="0.35">
      <c r="A1862" t="s">
        <v>4436</v>
      </c>
      <c r="B1862">
        <v>169</v>
      </c>
      <c r="C1862">
        <v>367</v>
      </c>
      <c r="D1862">
        <v>1860</v>
      </c>
      <c r="E1862" t="s">
        <v>334</v>
      </c>
      <c r="F1862" t="s">
        <v>0</v>
      </c>
      <c r="G1862" t="s">
        <v>3554</v>
      </c>
      <c r="H1862">
        <v>1.0389999999999999</v>
      </c>
      <c r="I1862">
        <v>12.27</v>
      </c>
      <c r="J1862">
        <v>79</v>
      </c>
    </row>
    <row r="1863" spans="1:10" x14ac:dyDescent="0.35">
      <c r="A1863" t="s">
        <v>4437</v>
      </c>
      <c r="B1863">
        <v>40</v>
      </c>
      <c r="C1863">
        <v>367</v>
      </c>
      <c r="D1863">
        <v>1860</v>
      </c>
      <c r="E1863" t="s">
        <v>311</v>
      </c>
      <c r="F1863" t="s">
        <v>3848</v>
      </c>
      <c r="G1863" t="s">
        <v>311</v>
      </c>
      <c r="H1863" t="s">
        <v>311</v>
      </c>
      <c r="I1863" t="s">
        <v>311</v>
      </c>
      <c r="J1863">
        <v>0</v>
      </c>
    </row>
    <row r="1864" spans="1:10" x14ac:dyDescent="0.35">
      <c r="A1864" t="s">
        <v>4438</v>
      </c>
      <c r="B1864">
        <v>85</v>
      </c>
      <c r="C1864">
        <v>367</v>
      </c>
      <c r="D1864">
        <v>1860</v>
      </c>
      <c r="E1864" t="s">
        <v>328</v>
      </c>
      <c r="F1864" t="s">
        <v>0</v>
      </c>
      <c r="G1864" t="s">
        <v>4099</v>
      </c>
      <c r="H1864">
        <v>2.2679999999999998</v>
      </c>
      <c r="I1864">
        <v>42.92</v>
      </c>
      <c r="J1864">
        <v>25</v>
      </c>
    </row>
    <row r="1865" spans="1:10" x14ac:dyDescent="0.35">
      <c r="A1865" t="s">
        <v>4439</v>
      </c>
      <c r="B1865">
        <v>102</v>
      </c>
      <c r="C1865">
        <v>364</v>
      </c>
      <c r="D1865">
        <v>1864</v>
      </c>
      <c r="E1865" t="s">
        <v>312</v>
      </c>
      <c r="F1865" t="s">
        <v>0</v>
      </c>
      <c r="G1865" t="s">
        <v>4440</v>
      </c>
      <c r="H1865">
        <v>2.1720000000000002</v>
      </c>
      <c r="I1865">
        <v>36.21</v>
      </c>
      <c r="J1865">
        <v>20</v>
      </c>
    </row>
    <row r="1866" spans="1:10" x14ac:dyDescent="0.35">
      <c r="A1866" t="s">
        <v>4441</v>
      </c>
      <c r="B1866">
        <v>147</v>
      </c>
      <c r="C1866">
        <v>362</v>
      </c>
      <c r="D1866">
        <v>1865</v>
      </c>
      <c r="E1866" t="s">
        <v>334</v>
      </c>
      <c r="F1866" t="s">
        <v>0</v>
      </c>
      <c r="G1866" t="s">
        <v>2381</v>
      </c>
      <c r="H1866">
        <v>1.4510000000000001</v>
      </c>
      <c r="I1866">
        <v>20.309999999999999</v>
      </c>
      <c r="J1866">
        <v>147</v>
      </c>
    </row>
    <row r="1867" spans="1:10" x14ac:dyDescent="0.35">
      <c r="A1867" t="s">
        <v>4442</v>
      </c>
      <c r="B1867">
        <v>55</v>
      </c>
      <c r="C1867">
        <v>359</v>
      </c>
      <c r="D1867">
        <v>1866</v>
      </c>
      <c r="E1867" t="s">
        <v>328</v>
      </c>
      <c r="F1867" t="s">
        <v>0</v>
      </c>
      <c r="G1867" t="s">
        <v>4443</v>
      </c>
      <c r="H1867">
        <v>3.0739999999999998</v>
      </c>
      <c r="I1867">
        <v>60.97</v>
      </c>
      <c r="J1867">
        <v>14</v>
      </c>
    </row>
    <row r="1868" spans="1:10" x14ac:dyDescent="0.35">
      <c r="A1868" t="s">
        <v>4444</v>
      </c>
      <c r="B1868">
        <v>164</v>
      </c>
      <c r="C1868">
        <v>358</v>
      </c>
      <c r="D1868">
        <v>1867</v>
      </c>
      <c r="E1868" t="s">
        <v>311</v>
      </c>
      <c r="F1868" t="s">
        <v>0</v>
      </c>
      <c r="G1868" t="s">
        <v>2734</v>
      </c>
      <c r="I1868" t="s">
        <v>311</v>
      </c>
      <c r="J1868">
        <v>13</v>
      </c>
    </row>
    <row r="1869" spans="1:10" x14ac:dyDescent="0.35">
      <c r="A1869" t="s">
        <v>4445</v>
      </c>
      <c r="B1869">
        <v>100</v>
      </c>
      <c r="C1869">
        <v>357</v>
      </c>
      <c r="D1869">
        <v>1868</v>
      </c>
      <c r="E1869" t="s">
        <v>328</v>
      </c>
      <c r="F1869" t="s">
        <v>0</v>
      </c>
      <c r="G1869" t="s">
        <v>4124</v>
      </c>
      <c r="H1869">
        <v>1.6559999999999999</v>
      </c>
      <c r="I1869">
        <v>42.32</v>
      </c>
      <c r="J1869">
        <v>18</v>
      </c>
    </row>
    <row r="1870" spans="1:10" x14ac:dyDescent="0.35">
      <c r="A1870" t="s">
        <v>4446</v>
      </c>
      <c r="B1870">
        <v>170</v>
      </c>
      <c r="C1870">
        <v>356</v>
      </c>
      <c r="D1870">
        <v>1869</v>
      </c>
      <c r="E1870" t="s">
        <v>312</v>
      </c>
      <c r="F1870" t="s">
        <v>0</v>
      </c>
      <c r="G1870" t="s">
        <v>1912</v>
      </c>
      <c r="H1870">
        <v>1.7250000000000001</v>
      </c>
      <c r="I1870">
        <v>19.64</v>
      </c>
      <c r="J1870">
        <v>66</v>
      </c>
    </row>
    <row r="1871" spans="1:10" x14ac:dyDescent="0.35">
      <c r="A1871" t="s">
        <v>4447</v>
      </c>
      <c r="B1871">
        <v>160</v>
      </c>
      <c r="C1871">
        <v>354</v>
      </c>
      <c r="D1871">
        <v>1870</v>
      </c>
      <c r="E1871" t="s">
        <v>328</v>
      </c>
      <c r="F1871" t="s">
        <v>0</v>
      </c>
      <c r="G1871" t="s">
        <v>2520</v>
      </c>
      <c r="H1871">
        <v>0.99299999999999999</v>
      </c>
      <c r="I1871">
        <v>53.46</v>
      </c>
      <c r="J1871">
        <v>103</v>
      </c>
    </row>
    <row r="1872" spans="1:10" x14ac:dyDescent="0.35">
      <c r="A1872" t="s">
        <v>4448</v>
      </c>
      <c r="B1872">
        <v>78</v>
      </c>
      <c r="C1872">
        <v>353</v>
      </c>
      <c r="D1872">
        <v>1871</v>
      </c>
      <c r="E1872" t="s">
        <v>334</v>
      </c>
      <c r="F1872" t="s">
        <v>0</v>
      </c>
      <c r="G1872" t="s">
        <v>4449</v>
      </c>
      <c r="H1872">
        <v>2.2839999999999998</v>
      </c>
      <c r="I1872">
        <v>12.04</v>
      </c>
      <c r="J1872">
        <v>12</v>
      </c>
    </row>
    <row r="1873" spans="1:10" x14ac:dyDescent="0.35">
      <c r="A1873" t="s">
        <v>4450</v>
      </c>
      <c r="B1873">
        <v>41</v>
      </c>
      <c r="C1873">
        <v>351</v>
      </c>
      <c r="D1873">
        <v>1872</v>
      </c>
      <c r="E1873" t="s">
        <v>328</v>
      </c>
      <c r="F1873" t="s">
        <v>0</v>
      </c>
      <c r="G1873" t="s">
        <v>2452</v>
      </c>
      <c r="H1873">
        <v>4.9249999999999998</v>
      </c>
      <c r="I1873">
        <v>71.739999999999995</v>
      </c>
      <c r="J1873">
        <v>38</v>
      </c>
    </row>
    <row r="1874" spans="1:10" x14ac:dyDescent="0.35">
      <c r="A1874" t="s">
        <v>4451</v>
      </c>
      <c r="B1874">
        <v>49</v>
      </c>
      <c r="C1874">
        <v>351</v>
      </c>
      <c r="D1874">
        <v>1872</v>
      </c>
      <c r="E1874" t="s">
        <v>311</v>
      </c>
      <c r="F1874" t="s">
        <v>0</v>
      </c>
      <c r="G1874" t="s">
        <v>3262</v>
      </c>
      <c r="I1874" t="s">
        <v>311</v>
      </c>
      <c r="J1874">
        <v>49</v>
      </c>
    </row>
    <row r="1875" spans="1:10" x14ac:dyDescent="0.35">
      <c r="A1875" t="s">
        <v>4452</v>
      </c>
      <c r="B1875">
        <v>107</v>
      </c>
      <c r="C1875">
        <v>350</v>
      </c>
      <c r="D1875">
        <v>1874</v>
      </c>
      <c r="E1875" t="s">
        <v>328</v>
      </c>
      <c r="F1875" t="s">
        <v>0</v>
      </c>
      <c r="G1875" t="s">
        <v>3704</v>
      </c>
      <c r="H1875">
        <v>2.391</v>
      </c>
      <c r="I1875">
        <v>58.09</v>
      </c>
      <c r="J1875">
        <v>7</v>
      </c>
    </row>
    <row r="1876" spans="1:10" x14ac:dyDescent="0.35">
      <c r="A1876" t="s">
        <v>4453</v>
      </c>
      <c r="B1876">
        <v>23</v>
      </c>
      <c r="C1876">
        <v>348</v>
      </c>
      <c r="D1876">
        <v>1875</v>
      </c>
      <c r="E1876" t="s">
        <v>311</v>
      </c>
      <c r="F1876" t="s">
        <v>3848</v>
      </c>
      <c r="G1876" t="s">
        <v>311</v>
      </c>
      <c r="H1876" t="s">
        <v>311</v>
      </c>
      <c r="I1876" t="s">
        <v>311</v>
      </c>
      <c r="J1876">
        <v>3</v>
      </c>
    </row>
    <row r="1877" spans="1:10" x14ac:dyDescent="0.35">
      <c r="A1877" t="s">
        <v>4454</v>
      </c>
      <c r="B1877">
        <v>31</v>
      </c>
      <c r="C1877">
        <v>348</v>
      </c>
      <c r="D1877">
        <v>1875</v>
      </c>
      <c r="E1877" t="s">
        <v>319</v>
      </c>
      <c r="F1877" t="s">
        <v>0</v>
      </c>
      <c r="G1877" t="s">
        <v>4455</v>
      </c>
      <c r="H1877">
        <v>5.3869999999999996</v>
      </c>
      <c r="I1877">
        <v>67.86</v>
      </c>
      <c r="J1877">
        <v>14</v>
      </c>
    </row>
    <row r="1878" spans="1:10" x14ac:dyDescent="0.35">
      <c r="A1878" t="s">
        <v>4456</v>
      </c>
      <c r="B1878">
        <v>75</v>
      </c>
      <c r="C1878">
        <v>347</v>
      </c>
      <c r="D1878">
        <v>1877</v>
      </c>
      <c r="E1878" t="s">
        <v>311</v>
      </c>
      <c r="F1878" t="s">
        <v>0</v>
      </c>
      <c r="G1878" t="s">
        <v>2202</v>
      </c>
      <c r="I1878" t="s">
        <v>311</v>
      </c>
      <c r="J1878">
        <v>75</v>
      </c>
    </row>
    <row r="1879" spans="1:10" x14ac:dyDescent="0.35">
      <c r="A1879" t="s">
        <v>4457</v>
      </c>
      <c r="B1879">
        <v>63</v>
      </c>
      <c r="C1879">
        <v>347</v>
      </c>
      <c r="D1879">
        <v>1877</v>
      </c>
      <c r="E1879" t="s">
        <v>328</v>
      </c>
      <c r="F1879" t="s">
        <v>0</v>
      </c>
      <c r="G1879" t="s">
        <v>2235</v>
      </c>
      <c r="H1879">
        <v>3.0950000000000002</v>
      </c>
      <c r="I1879">
        <v>59.91</v>
      </c>
      <c r="J1879">
        <v>28</v>
      </c>
    </row>
    <row r="1880" spans="1:10" x14ac:dyDescent="0.35">
      <c r="A1880" t="s">
        <v>4458</v>
      </c>
      <c r="B1880">
        <v>85</v>
      </c>
      <c r="C1880">
        <v>347</v>
      </c>
      <c r="D1880">
        <v>1877</v>
      </c>
      <c r="E1880" t="s">
        <v>334</v>
      </c>
      <c r="F1880" t="s">
        <v>0</v>
      </c>
      <c r="G1880" t="s">
        <v>3954</v>
      </c>
      <c r="H1880">
        <v>2.125</v>
      </c>
      <c r="I1880">
        <v>10.59</v>
      </c>
      <c r="J1880">
        <v>16</v>
      </c>
    </row>
    <row r="1881" spans="1:10" x14ac:dyDescent="0.35">
      <c r="A1881" t="s">
        <v>4459</v>
      </c>
      <c r="B1881">
        <v>87</v>
      </c>
      <c r="C1881">
        <v>346</v>
      </c>
      <c r="D1881">
        <v>1880</v>
      </c>
      <c r="E1881" t="s">
        <v>311</v>
      </c>
      <c r="F1881" t="s">
        <v>2692</v>
      </c>
      <c r="G1881" t="s">
        <v>311</v>
      </c>
      <c r="H1881" t="s">
        <v>311</v>
      </c>
      <c r="I1881" t="s">
        <v>311</v>
      </c>
      <c r="J1881">
        <v>87</v>
      </c>
    </row>
    <row r="1882" spans="1:10" x14ac:dyDescent="0.35">
      <c r="A1882" t="s">
        <v>4460</v>
      </c>
      <c r="B1882">
        <v>120</v>
      </c>
      <c r="C1882">
        <v>345</v>
      </c>
      <c r="D1882">
        <v>1881</v>
      </c>
      <c r="E1882" t="s">
        <v>311</v>
      </c>
      <c r="F1882" t="s">
        <v>0</v>
      </c>
      <c r="G1882" t="s">
        <v>2661</v>
      </c>
      <c r="I1882" t="s">
        <v>311</v>
      </c>
      <c r="J1882">
        <v>120</v>
      </c>
    </row>
    <row r="1883" spans="1:10" x14ac:dyDescent="0.35">
      <c r="A1883" t="s">
        <v>4461</v>
      </c>
      <c r="B1883">
        <v>102</v>
      </c>
      <c r="C1883">
        <v>344</v>
      </c>
      <c r="D1883">
        <v>1882</v>
      </c>
      <c r="E1883" t="s">
        <v>312</v>
      </c>
      <c r="F1883" t="s">
        <v>0</v>
      </c>
      <c r="G1883" t="s">
        <v>4462</v>
      </c>
      <c r="H1883">
        <v>1.857</v>
      </c>
      <c r="I1883">
        <v>44.26</v>
      </c>
      <c r="J1883">
        <v>36</v>
      </c>
    </row>
    <row r="1884" spans="1:10" x14ac:dyDescent="0.35">
      <c r="A1884" t="s">
        <v>4463</v>
      </c>
      <c r="B1884">
        <v>33</v>
      </c>
      <c r="C1884">
        <v>343</v>
      </c>
      <c r="D1884">
        <v>1883</v>
      </c>
      <c r="E1884" t="s">
        <v>311</v>
      </c>
      <c r="F1884" t="s">
        <v>3848</v>
      </c>
      <c r="G1884" t="s">
        <v>311</v>
      </c>
      <c r="H1884" t="s">
        <v>311</v>
      </c>
      <c r="I1884" t="s">
        <v>311</v>
      </c>
      <c r="J1884">
        <v>3</v>
      </c>
    </row>
    <row r="1885" spans="1:10" x14ac:dyDescent="0.35">
      <c r="A1885" t="s">
        <v>4464</v>
      </c>
      <c r="B1885">
        <v>37</v>
      </c>
      <c r="C1885">
        <v>343</v>
      </c>
      <c r="D1885">
        <v>1883</v>
      </c>
      <c r="E1885" t="s">
        <v>311</v>
      </c>
      <c r="F1885" t="s">
        <v>2692</v>
      </c>
      <c r="G1885" t="s">
        <v>311</v>
      </c>
      <c r="H1885" t="s">
        <v>311</v>
      </c>
      <c r="I1885" t="s">
        <v>311</v>
      </c>
      <c r="J1885">
        <v>37</v>
      </c>
    </row>
    <row r="1886" spans="1:10" x14ac:dyDescent="0.35">
      <c r="A1886" t="s">
        <v>4465</v>
      </c>
      <c r="B1886">
        <v>44</v>
      </c>
      <c r="C1886">
        <v>340</v>
      </c>
      <c r="D1886">
        <v>1885</v>
      </c>
      <c r="E1886" t="s">
        <v>328</v>
      </c>
      <c r="F1886" t="s">
        <v>0</v>
      </c>
      <c r="G1886" t="s">
        <v>2838</v>
      </c>
      <c r="H1886">
        <v>3.4649999999999999</v>
      </c>
      <c r="I1886">
        <v>62.64</v>
      </c>
      <c r="J1886">
        <v>44</v>
      </c>
    </row>
    <row r="1887" spans="1:10" x14ac:dyDescent="0.35">
      <c r="A1887" t="s">
        <v>4466</v>
      </c>
      <c r="B1887">
        <v>116</v>
      </c>
      <c r="C1887">
        <v>340</v>
      </c>
      <c r="D1887">
        <v>1885</v>
      </c>
      <c r="E1887" t="s">
        <v>311</v>
      </c>
      <c r="F1887" t="s">
        <v>0</v>
      </c>
      <c r="G1887" t="s">
        <v>4467</v>
      </c>
      <c r="I1887" t="s">
        <v>311</v>
      </c>
      <c r="J1887">
        <v>75</v>
      </c>
    </row>
    <row r="1888" spans="1:10" x14ac:dyDescent="0.35">
      <c r="A1888" t="s">
        <v>4468</v>
      </c>
      <c r="B1888">
        <v>71</v>
      </c>
      <c r="C1888">
        <v>340</v>
      </c>
      <c r="D1888">
        <v>1885</v>
      </c>
      <c r="E1888" t="s">
        <v>328</v>
      </c>
      <c r="F1888" t="s">
        <v>0</v>
      </c>
      <c r="G1888" t="s">
        <v>2053</v>
      </c>
      <c r="H1888">
        <v>2.681</v>
      </c>
      <c r="I1888">
        <v>62.4</v>
      </c>
      <c r="J1888">
        <v>15</v>
      </c>
    </row>
    <row r="1889" spans="1:10" x14ac:dyDescent="0.35">
      <c r="A1889" t="s">
        <v>4469</v>
      </c>
      <c r="B1889">
        <v>71</v>
      </c>
      <c r="C1889">
        <v>339</v>
      </c>
      <c r="D1889">
        <v>1888</v>
      </c>
      <c r="E1889" t="s">
        <v>328</v>
      </c>
      <c r="F1889" t="s">
        <v>0</v>
      </c>
      <c r="G1889" t="s">
        <v>2235</v>
      </c>
      <c r="H1889">
        <v>2.8530000000000002</v>
      </c>
      <c r="I1889">
        <v>55.41</v>
      </c>
      <c r="J1889">
        <v>18</v>
      </c>
    </row>
    <row r="1890" spans="1:10" x14ac:dyDescent="0.35">
      <c r="A1890" t="s">
        <v>4470</v>
      </c>
      <c r="B1890">
        <v>32</v>
      </c>
      <c r="C1890">
        <v>339</v>
      </c>
      <c r="D1890">
        <v>1888</v>
      </c>
      <c r="E1890" t="s">
        <v>319</v>
      </c>
      <c r="F1890" t="s">
        <v>0</v>
      </c>
      <c r="G1890" t="s">
        <v>2027</v>
      </c>
      <c r="H1890">
        <v>5.5629999999999997</v>
      </c>
      <c r="I1890">
        <v>81.91</v>
      </c>
      <c r="J1890">
        <v>32</v>
      </c>
    </row>
    <row r="1891" spans="1:10" x14ac:dyDescent="0.35">
      <c r="A1891" t="s">
        <v>4471</v>
      </c>
      <c r="B1891">
        <v>34</v>
      </c>
      <c r="C1891">
        <v>338</v>
      </c>
      <c r="D1891">
        <v>1890</v>
      </c>
      <c r="E1891" t="s">
        <v>311</v>
      </c>
      <c r="F1891" t="s">
        <v>3848</v>
      </c>
      <c r="G1891" t="s">
        <v>311</v>
      </c>
      <c r="H1891" t="s">
        <v>311</v>
      </c>
      <c r="I1891" t="s">
        <v>311</v>
      </c>
      <c r="J1891">
        <v>2</v>
      </c>
    </row>
    <row r="1892" spans="1:10" x14ac:dyDescent="0.35">
      <c r="A1892" t="s">
        <v>4472</v>
      </c>
      <c r="B1892">
        <v>107</v>
      </c>
      <c r="C1892">
        <v>338</v>
      </c>
      <c r="D1892">
        <v>1890</v>
      </c>
      <c r="E1892" t="s">
        <v>334</v>
      </c>
      <c r="F1892" t="s">
        <v>0</v>
      </c>
      <c r="G1892" t="s">
        <v>3831</v>
      </c>
      <c r="H1892">
        <v>2.012</v>
      </c>
      <c r="I1892">
        <v>21.02</v>
      </c>
      <c r="J1892">
        <v>32</v>
      </c>
    </row>
    <row r="1893" spans="1:10" x14ac:dyDescent="0.35">
      <c r="A1893" t="s">
        <v>4473</v>
      </c>
      <c r="B1893">
        <v>17</v>
      </c>
      <c r="C1893">
        <v>338</v>
      </c>
      <c r="D1893">
        <v>1890</v>
      </c>
      <c r="E1893" t="s">
        <v>311</v>
      </c>
      <c r="F1893" t="s">
        <v>3848</v>
      </c>
      <c r="G1893" t="s">
        <v>311</v>
      </c>
      <c r="H1893" t="s">
        <v>311</v>
      </c>
      <c r="I1893" t="s">
        <v>311</v>
      </c>
      <c r="J1893">
        <v>4</v>
      </c>
    </row>
    <row r="1894" spans="1:10" x14ac:dyDescent="0.35">
      <c r="A1894" t="s">
        <v>4474</v>
      </c>
      <c r="B1894">
        <v>194</v>
      </c>
      <c r="C1894">
        <v>338</v>
      </c>
      <c r="D1894">
        <v>1890</v>
      </c>
      <c r="E1894" t="s">
        <v>311</v>
      </c>
      <c r="F1894" t="s">
        <v>0</v>
      </c>
      <c r="G1894" t="s">
        <v>2235</v>
      </c>
      <c r="I1894" t="s">
        <v>311</v>
      </c>
      <c r="J1894">
        <v>17</v>
      </c>
    </row>
    <row r="1895" spans="1:10" x14ac:dyDescent="0.35">
      <c r="A1895" t="s">
        <v>4475</v>
      </c>
      <c r="B1895">
        <v>91</v>
      </c>
      <c r="C1895">
        <v>337</v>
      </c>
      <c r="D1895">
        <v>1894</v>
      </c>
      <c r="E1895" t="s">
        <v>311</v>
      </c>
      <c r="F1895" t="s">
        <v>2692</v>
      </c>
      <c r="G1895" t="s">
        <v>311</v>
      </c>
      <c r="H1895" t="s">
        <v>311</v>
      </c>
      <c r="I1895" t="s">
        <v>311</v>
      </c>
      <c r="J1895">
        <v>91</v>
      </c>
    </row>
    <row r="1896" spans="1:10" x14ac:dyDescent="0.35">
      <c r="A1896" t="s">
        <v>4476</v>
      </c>
      <c r="B1896">
        <v>38</v>
      </c>
      <c r="C1896">
        <v>336</v>
      </c>
      <c r="D1896">
        <v>1895</v>
      </c>
      <c r="E1896" t="s">
        <v>319</v>
      </c>
      <c r="F1896" t="s">
        <v>0</v>
      </c>
      <c r="G1896" t="s">
        <v>4477</v>
      </c>
      <c r="H1896">
        <v>5.1109999999999998</v>
      </c>
      <c r="I1896">
        <v>64.25</v>
      </c>
      <c r="J1896">
        <v>8</v>
      </c>
    </row>
    <row r="1897" spans="1:10" x14ac:dyDescent="0.35">
      <c r="A1897" t="s">
        <v>4478</v>
      </c>
      <c r="B1897">
        <v>85</v>
      </c>
      <c r="C1897">
        <v>336</v>
      </c>
      <c r="D1897">
        <v>1895</v>
      </c>
      <c r="E1897" t="s">
        <v>328</v>
      </c>
      <c r="F1897" t="s">
        <v>0</v>
      </c>
      <c r="G1897" t="s">
        <v>3052</v>
      </c>
      <c r="H1897">
        <v>2.2029999999999998</v>
      </c>
      <c r="I1897">
        <v>69.099999999999994</v>
      </c>
      <c r="J1897">
        <v>7</v>
      </c>
    </row>
    <row r="1898" spans="1:10" x14ac:dyDescent="0.35">
      <c r="A1898" t="s">
        <v>4479</v>
      </c>
      <c r="B1898">
        <v>189</v>
      </c>
      <c r="C1898">
        <v>335</v>
      </c>
      <c r="D1898">
        <v>1897</v>
      </c>
      <c r="E1898" t="s">
        <v>312</v>
      </c>
      <c r="F1898" t="s">
        <v>0</v>
      </c>
      <c r="G1898" t="s">
        <v>3633</v>
      </c>
      <c r="H1898">
        <v>0.91600000000000004</v>
      </c>
      <c r="I1898">
        <v>35.82</v>
      </c>
      <c r="J1898">
        <v>26</v>
      </c>
    </row>
    <row r="1899" spans="1:10" x14ac:dyDescent="0.35">
      <c r="A1899" t="s">
        <v>4480</v>
      </c>
      <c r="B1899">
        <v>64</v>
      </c>
      <c r="C1899">
        <v>334</v>
      </c>
      <c r="D1899">
        <v>1898</v>
      </c>
      <c r="E1899" t="s">
        <v>311</v>
      </c>
      <c r="F1899" t="s">
        <v>2692</v>
      </c>
      <c r="G1899" t="s">
        <v>311</v>
      </c>
      <c r="H1899" t="s">
        <v>311</v>
      </c>
      <c r="I1899" t="s">
        <v>311</v>
      </c>
      <c r="J1899">
        <v>64</v>
      </c>
    </row>
    <row r="1900" spans="1:10" x14ac:dyDescent="0.35">
      <c r="A1900" t="s">
        <v>4481</v>
      </c>
      <c r="B1900">
        <v>126</v>
      </c>
      <c r="C1900">
        <v>332</v>
      </c>
      <c r="D1900">
        <v>1899</v>
      </c>
      <c r="E1900" t="s">
        <v>311</v>
      </c>
      <c r="F1900" t="s">
        <v>2692</v>
      </c>
      <c r="G1900" t="s">
        <v>311</v>
      </c>
      <c r="H1900" t="s">
        <v>311</v>
      </c>
      <c r="I1900" t="s">
        <v>311</v>
      </c>
      <c r="J1900">
        <v>126</v>
      </c>
    </row>
    <row r="1901" spans="1:10" x14ac:dyDescent="0.35">
      <c r="A1901" t="s">
        <v>4482</v>
      </c>
      <c r="B1901">
        <v>55</v>
      </c>
      <c r="C1901">
        <v>332</v>
      </c>
      <c r="D1901">
        <v>1899</v>
      </c>
      <c r="E1901" t="s">
        <v>312</v>
      </c>
      <c r="F1901" t="s">
        <v>0</v>
      </c>
      <c r="G1901" t="s">
        <v>3654</v>
      </c>
      <c r="H1901">
        <v>3.1509999999999998</v>
      </c>
      <c r="I1901">
        <v>40.65</v>
      </c>
      <c r="J1901">
        <v>11</v>
      </c>
    </row>
    <row r="1902" spans="1:10" x14ac:dyDescent="0.35">
      <c r="A1902" t="s">
        <v>4483</v>
      </c>
      <c r="B1902">
        <v>571</v>
      </c>
      <c r="C1902">
        <v>329</v>
      </c>
      <c r="D1902">
        <v>1901</v>
      </c>
      <c r="E1902" t="s">
        <v>311</v>
      </c>
      <c r="F1902" t="s">
        <v>0</v>
      </c>
      <c r="G1902" t="s">
        <v>2194</v>
      </c>
      <c r="I1902" t="s">
        <v>311</v>
      </c>
      <c r="J1902">
        <v>568</v>
      </c>
    </row>
    <row r="1903" spans="1:10" x14ac:dyDescent="0.35">
      <c r="A1903" t="s">
        <v>4484</v>
      </c>
      <c r="B1903">
        <v>140</v>
      </c>
      <c r="C1903">
        <v>328</v>
      </c>
      <c r="D1903">
        <v>1902</v>
      </c>
      <c r="E1903" t="s">
        <v>312</v>
      </c>
      <c r="F1903" t="s">
        <v>0</v>
      </c>
      <c r="G1903" t="s">
        <v>3167</v>
      </c>
      <c r="H1903">
        <v>1.4790000000000001</v>
      </c>
      <c r="I1903">
        <v>38.56</v>
      </c>
      <c r="J1903">
        <v>33</v>
      </c>
    </row>
    <row r="1904" spans="1:10" x14ac:dyDescent="0.35">
      <c r="A1904" t="s">
        <v>4485</v>
      </c>
      <c r="B1904">
        <v>53</v>
      </c>
      <c r="C1904">
        <v>328</v>
      </c>
      <c r="D1904">
        <v>1902</v>
      </c>
      <c r="E1904" t="s">
        <v>311</v>
      </c>
      <c r="F1904" t="s">
        <v>0</v>
      </c>
      <c r="G1904" t="s">
        <v>3262</v>
      </c>
      <c r="I1904" t="s">
        <v>311</v>
      </c>
      <c r="J1904">
        <v>17</v>
      </c>
    </row>
    <row r="1905" spans="1:10" x14ac:dyDescent="0.35">
      <c r="A1905" t="s">
        <v>4486</v>
      </c>
      <c r="B1905">
        <v>40</v>
      </c>
      <c r="C1905">
        <v>328</v>
      </c>
      <c r="D1905">
        <v>1902</v>
      </c>
      <c r="E1905" t="s">
        <v>319</v>
      </c>
      <c r="F1905" t="s">
        <v>0</v>
      </c>
      <c r="G1905" t="s">
        <v>3410</v>
      </c>
      <c r="H1905">
        <v>3.7749999999999999</v>
      </c>
      <c r="I1905">
        <v>78.540000000000006</v>
      </c>
      <c r="J1905">
        <v>9</v>
      </c>
    </row>
    <row r="1906" spans="1:10" x14ac:dyDescent="0.35">
      <c r="A1906" t="s">
        <v>4487</v>
      </c>
      <c r="B1906">
        <v>62</v>
      </c>
      <c r="C1906">
        <v>328</v>
      </c>
      <c r="D1906">
        <v>1902</v>
      </c>
      <c r="E1906" t="s">
        <v>311</v>
      </c>
      <c r="F1906" t="s">
        <v>2692</v>
      </c>
      <c r="G1906" t="s">
        <v>311</v>
      </c>
      <c r="H1906" t="s">
        <v>311</v>
      </c>
      <c r="I1906" t="s">
        <v>311</v>
      </c>
      <c r="J1906">
        <v>62</v>
      </c>
    </row>
    <row r="1907" spans="1:10" x14ac:dyDescent="0.35">
      <c r="A1907" t="s">
        <v>4488</v>
      </c>
      <c r="B1907">
        <v>22</v>
      </c>
      <c r="C1907">
        <v>326</v>
      </c>
      <c r="D1907">
        <v>1906</v>
      </c>
      <c r="E1907" t="s">
        <v>311</v>
      </c>
      <c r="F1907" t="s">
        <v>3848</v>
      </c>
      <c r="G1907" t="s">
        <v>311</v>
      </c>
      <c r="H1907" t="s">
        <v>311</v>
      </c>
      <c r="I1907" t="s">
        <v>311</v>
      </c>
      <c r="J1907">
        <v>1</v>
      </c>
    </row>
    <row r="1908" spans="1:10" x14ac:dyDescent="0.35">
      <c r="A1908" t="s">
        <v>4489</v>
      </c>
      <c r="B1908">
        <v>35</v>
      </c>
      <c r="C1908">
        <v>326</v>
      </c>
      <c r="D1908">
        <v>1906</v>
      </c>
      <c r="E1908" t="s">
        <v>311</v>
      </c>
      <c r="F1908" t="s">
        <v>3848</v>
      </c>
      <c r="G1908" t="s">
        <v>311</v>
      </c>
      <c r="H1908" t="s">
        <v>311</v>
      </c>
      <c r="I1908" t="s">
        <v>311</v>
      </c>
      <c r="J1908">
        <v>2</v>
      </c>
    </row>
    <row r="1909" spans="1:10" x14ac:dyDescent="0.35">
      <c r="A1909" t="s">
        <v>4490</v>
      </c>
      <c r="B1909">
        <v>109</v>
      </c>
      <c r="C1909">
        <v>324</v>
      </c>
      <c r="D1909">
        <v>1908</v>
      </c>
      <c r="E1909" t="s">
        <v>312</v>
      </c>
      <c r="F1909" t="s">
        <v>0</v>
      </c>
      <c r="G1909" t="s">
        <v>2119</v>
      </c>
      <c r="H1909">
        <v>2.0299999999999998</v>
      </c>
      <c r="I1909">
        <v>35.47</v>
      </c>
      <c r="J1909">
        <v>5</v>
      </c>
    </row>
    <row r="1910" spans="1:10" x14ac:dyDescent="0.35">
      <c r="A1910" t="s">
        <v>4491</v>
      </c>
      <c r="B1910">
        <v>12</v>
      </c>
      <c r="C1910">
        <v>324</v>
      </c>
      <c r="D1910">
        <v>1908</v>
      </c>
      <c r="E1910" t="s">
        <v>319</v>
      </c>
      <c r="F1910" t="s">
        <v>0</v>
      </c>
      <c r="G1910" t="s">
        <v>2804</v>
      </c>
      <c r="H1910">
        <v>13.417</v>
      </c>
      <c r="I1910">
        <v>88.28</v>
      </c>
      <c r="J1910">
        <v>6</v>
      </c>
    </row>
    <row r="1911" spans="1:10" x14ac:dyDescent="0.35">
      <c r="A1911" t="s">
        <v>4492</v>
      </c>
      <c r="B1911">
        <v>57</v>
      </c>
      <c r="C1911">
        <v>320</v>
      </c>
      <c r="D1911">
        <v>1910</v>
      </c>
      <c r="E1911" t="s">
        <v>328</v>
      </c>
      <c r="F1911" t="s">
        <v>0</v>
      </c>
      <c r="G1911" t="s">
        <v>1969</v>
      </c>
      <c r="H1911">
        <v>3.07</v>
      </c>
      <c r="I1911">
        <v>55</v>
      </c>
      <c r="J1911">
        <v>57</v>
      </c>
    </row>
    <row r="1912" spans="1:10" x14ac:dyDescent="0.35">
      <c r="A1912" t="s">
        <v>4493</v>
      </c>
      <c r="B1912">
        <v>87</v>
      </c>
      <c r="C1912">
        <v>319</v>
      </c>
      <c r="D1912">
        <v>1911</v>
      </c>
      <c r="E1912" t="s">
        <v>312</v>
      </c>
      <c r="F1912" t="s">
        <v>0</v>
      </c>
      <c r="G1912" t="s">
        <v>3554</v>
      </c>
      <c r="H1912">
        <v>1.778</v>
      </c>
      <c r="I1912">
        <v>36.82</v>
      </c>
      <c r="J1912">
        <v>24</v>
      </c>
    </row>
    <row r="1913" spans="1:10" x14ac:dyDescent="0.35">
      <c r="A1913" t="s">
        <v>4494</v>
      </c>
      <c r="B1913">
        <v>131</v>
      </c>
      <c r="C1913">
        <v>318</v>
      </c>
      <c r="D1913">
        <v>1912</v>
      </c>
      <c r="E1913" t="s">
        <v>334</v>
      </c>
      <c r="F1913" t="s">
        <v>0</v>
      </c>
      <c r="G1913" t="s">
        <v>1830</v>
      </c>
      <c r="H1913">
        <v>0.98299999999999998</v>
      </c>
      <c r="I1913">
        <v>24.31</v>
      </c>
      <c r="J1913">
        <v>58</v>
      </c>
    </row>
    <row r="1914" spans="1:10" x14ac:dyDescent="0.35">
      <c r="A1914" t="s">
        <v>4495</v>
      </c>
      <c r="B1914">
        <v>38</v>
      </c>
      <c r="C1914">
        <v>318</v>
      </c>
      <c r="D1914">
        <v>1912</v>
      </c>
      <c r="E1914" t="s">
        <v>311</v>
      </c>
      <c r="F1914" t="s">
        <v>0</v>
      </c>
      <c r="G1914" t="s">
        <v>4496</v>
      </c>
      <c r="I1914" t="s">
        <v>311</v>
      </c>
      <c r="J1914">
        <v>38</v>
      </c>
    </row>
    <row r="1915" spans="1:10" x14ac:dyDescent="0.35">
      <c r="A1915" t="s">
        <v>4497</v>
      </c>
      <c r="B1915">
        <v>76</v>
      </c>
      <c r="C1915">
        <v>318</v>
      </c>
      <c r="D1915">
        <v>1912</v>
      </c>
      <c r="E1915" t="s">
        <v>311</v>
      </c>
      <c r="F1915" t="s">
        <v>0</v>
      </c>
      <c r="G1915" t="s">
        <v>1763</v>
      </c>
      <c r="I1915" t="s">
        <v>311</v>
      </c>
      <c r="J1915">
        <v>76</v>
      </c>
    </row>
    <row r="1916" spans="1:10" x14ac:dyDescent="0.35">
      <c r="A1916" t="s">
        <v>4498</v>
      </c>
      <c r="B1916">
        <v>23</v>
      </c>
      <c r="C1916">
        <v>316</v>
      </c>
      <c r="D1916">
        <v>1915</v>
      </c>
      <c r="E1916" t="s">
        <v>319</v>
      </c>
      <c r="F1916" t="s">
        <v>0</v>
      </c>
      <c r="G1916" t="s">
        <v>2452</v>
      </c>
      <c r="H1916">
        <v>8.6820000000000004</v>
      </c>
      <c r="I1916">
        <v>87.68</v>
      </c>
      <c r="J1916">
        <v>20</v>
      </c>
    </row>
    <row r="1917" spans="1:10" x14ac:dyDescent="0.35">
      <c r="A1917" t="s">
        <v>4499</v>
      </c>
      <c r="B1917">
        <v>26</v>
      </c>
      <c r="C1917">
        <v>316</v>
      </c>
      <c r="D1917">
        <v>1915</v>
      </c>
      <c r="E1917" t="s">
        <v>311</v>
      </c>
      <c r="F1917" t="s">
        <v>0</v>
      </c>
      <c r="G1917" t="s">
        <v>2343</v>
      </c>
      <c r="I1917" t="s">
        <v>311</v>
      </c>
      <c r="J1917">
        <v>21</v>
      </c>
    </row>
    <row r="1918" spans="1:10" x14ac:dyDescent="0.35">
      <c r="A1918" t="s">
        <v>4500</v>
      </c>
      <c r="B1918">
        <v>392</v>
      </c>
      <c r="C1918">
        <v>315</v>
      </c>
      <c r="D1918">
        <v>1917</v>
      </c>
      <c r="E1918" t="s">
        <v>334</v>
      </c>
      <c r="F1918" t="s">
        <v>0</v>
      </c>
      <c r="G1918" t="s">
        <v>1958</v>
      </c>
      <c r="H1918">
        <v>0.93400000000000005</v>
      </c>
      <c r="I1918">
        <v>6.62</v>
      </c>
      <c r="J1918">
        <v>115</v>
      </c>
    </row>
    <row r="1919" spans="1:10" x14ac:dyDescent="0.35">
      <c r="A1919" t="s">
        <v>4501</v>
      </c>
      <c r="B1919">
        <v>71</v>
      </c>
      <c r="C1919">
        <v>315</v>
      </c>
      <c r="D1919">
        <v>1917</v>
      </c>
      <c r="E1919" t="s">
        <v>312</v>
      </c>
      <c r="F1919" t="s">
        <v>0</v>
      </c>
      <c r="G1919" t="s">
        <v>2460</v>
      </c>
      <c r="H1919">
        <v>2.2000000000000002</v>
      </c>
      <c r="I1919">
        <v>42.77</v>
      </c>
      <c r="J1919">
        <v>21</v>
      </c>
    </row>
    <row r="1920" spans="1:10" x14ac:dyDescent="0.35">
      <c r="A1920" t="s">
        <v>4502</v>
      </c>
      <c r="B1920">
        <v>131</v>
      </c>
      <c r="C1920">
        <v>315</v>
      </c>
      <c r="D1920">
        <v>1917</v>
      </c>
      <c r="E1920" t="s">
        <v>311</v>
      </c>
      <c r="F1920" t="s">
        <v>0</v>
      </c>
      <c r="G1920" t="s">
        <v>2211</v>
      </c>
      <c r="I1920" t="s">
        <v>311</v>
      </c>
      <c r="J1920">
        <v>131</v>
      </c>
    </row>
    <row r="1921" spans="1:10" x14ac:dyDescent="0.35">
      <c r="A1921" t="s">
        <v>4503</v>
      </c>
      <c r="B1921">
        <v>189</v>
      </c>
      <c r="C1921">
        <v>314</v>
      </c>
      <c r="D1921">
        <v>1920</v>
      </c>
      <c r="E1921" t="s">
        <v>311</v>
      </c>
      <c r="F1921" t="s">
        <v>2692</v>
      </c>
      <c r="G1921" t="s">
        <v>311</v>
      </c>
      <c r="H1921" t="s">
        <v>311</v>
      </c>
      <c r="I1921" t="s">
        <v>311</v>
      </c>
      <c r="J1921">
        <v>10</v>
      </c>
    </row>
    <row r="1922" spans="1:10" x14ac:dyDescent="0.35">
      <c r="A1922" t="s">
        <v>4504</v>
      </c>
      <c r="B1922">
        <v>97</v>
      </c>
      <c r="C1922">
        <v>313</v>
      </c>
      <c r="D1922">
        <v>1921</v>
      </c>
      <c r="E1922" t="s">
        <v>334</v>
      </c>
      <c r="F1922" t="s">
        <v>0</v>
      </c>
      <c r="G1922" t="s">
        <v>1781</v>
      </c>
      <c r="H1922">
        <v>1.8</v>
      </c>
      <c r="I1922">
        <v>5.91</v>
      </c>
      <c r="J1922">
        <v>10</v>
      </c>
    </row>
    <row r="1923" spans="1:10" x14ac:dyDescent="0.35">
      <c r="A1923" t="s">
        <v>4505</v>
      </c>
      <c r="B1923">
        <v>67</v>
      </c>
      <c r="C1923">
        <v>313</v>
      </c>
      <c r="D1923">
        <v>1921</v>
      </c>
      <c r="E1923" t="s">
        <v>319</v>
      </c>
      <c r="F1923" t="s">
        <v>0</v>
      </c>
      <c r="G1923" t="s">
        <v>3304</v>
      </c>
      <c r="H1923">
        <v>3.1640000000000001</v>
      </c>
      <c r="I1923">
        <v>79.13</v>
      </c>
      <c r="J1923">
        <v>13</v>
      </c>
    </row>
    <row r="1924" spans="1:10" x14ac:dyDescent="0.35">
      <c r="A1924" t="s">
        <v>4506</v>
      </c>
      <c r="B1924">
        <v>224</v>
      </c>
      <c r="C1924">
        <v>312</v>
      </c>
      <c r="D1924">
        <v>1923</v>
      </c>
      <c r="E1924" t="s">
        <v>334</v>
      </c>
      <c r="F1924" t="s">
        <v>0</v>
      </c>
      <c r="G1924" t="s">
        <v>2211</v>
      </c>
      <c r="H1924">
        <v>1.0980000000000001</v>
      </c>
      <c r="I1924">
        <v>10.29</v>
      </c>
      <c r="J1924">
        <v>210</v>
      </c>
    </row>
    <row r="1925" spans="1:10" x14ac:dyDescent="0.35">
      <c r="A1925" t="s">
        <v>4507</v>
      </c>
      <c r="B1925">
        <v>34</v>
      </c>
      <c r="C1925">
        <v>312</v>
      </c>
      <c r="D1925">
        <v>1923</v>
      </c>
      <c r="E1925" t="s">
        <v>328</v>
      </c>
      <c r="F1925" t="s">
        <v>0</v>
      </c>
      <c r="G1925" t="s">
        <v>2739</v>
      </c>
      <c r="H1925">
        <v>4.2060000000000004</v>
      </c>
      <c r="I1925">
        <v>74.5</v>
      </c>
      <c r="J1925">
        <v>32</v>
      </c>
    </row>
    <row r="1926" spans="1:10" x14ac:dyDescent="0.35">
      <c r="A1926" t="s">
        <v>4508</v>
      </c>
      <c r="B1926">
        <v>46</v>
      </c>
      <c r="C1926">
        <v>312</v>
      </c>
      <c r="D1926">
        <v>1923</v>
      </c>
      <c r="E1926" t="s">
        <v>328</v>
      </c>
      <c r="F1926" t="s">
        <v>0</v>
      </c>
      <c r="G1926" t="s">
        <v>4509</v>
      </c>
      <c r="H1926">
        <v>2.7829999999999999</v>
      </c>
      <c r="I1926">
        <v>40.93</v>
      </c>
      <c r="J1926">
        <v>9</v>
      </c>
    </row>
    <row r="1927" spans="1:10" x14ac:dyDescent="0.35">
      <c r="A1927" t="s">
        <v>4510</v>
      </c>
      <c r="B1927">
        <v>194</v>
      </c>
      <c r="C1927">
        <v>311</v>
      </c>
      <c r="D1927">
        <v>1926</v>
      </c>
      <c r="E1927" t="s">
        <v>334</v>
      </c>
      <c r="F1927" t="s">
        <v>0</v>
      </c>
      <c r="G1927" t="s">
        <v>1969</v>
      </c>
      <c r="H1927">
        <v>0.88700000000000001</v>
      </c>
      <c r="I1927">
        <v>7.22</v>
      </c>
      <c r="J1927">
        <v>18</v>
      </c>
    </row>
    <row r="1928" spans="1:10" x14ac:dyDescent="0.35">
      <c r="A1928" t="s">
        <v>4511</v>
      </c>
      <c r="B1928">
        <v>198</v>
      </c>
      <c r="C1928">
        <v>311</v>
      </c>
      <c r="D1928">
        <v>1926</v>
      </c>
      <c r="E1928" t="s">
        <v>334</v>
      </c>
      <c r="F1928" t="s">
        <v>0</v>
      </c>
      <c r="G1928" t="s">
        <v>2838</v>
      </c>
      <c r="H1928">
        <v>0.98699999999999999</v>
      </c>
      <c r="I1928">
        <v>6.32</v>
      </c>
      <c r="J1928">
        <v>35</v>
      </c>
    </row>
    <row r="1929" spans="1:10" x14ac:dyDescent="0.35">
      <c r="A1929" t="s">
        <v>4512</v>
      </c>
      <c r="B1929">
        <v>55</v>
      </c>
      <c r="C1929">
        <v>309</v>
      </c>
      <c r="D1929">
        <v>1928</v>
      </c>
      <c r="E1929" t="s">
        <v>328</v>
      </c>
      <c r="F1929" t="s">
        <v>0</v>
      </c>
      <c r="G1929" t="s">
        <v>2772</v>
      </c>
      <c r="H1929">
        <v>2.944</v>
      </c>
      <c r="I1929">
        <v>62.18</v>
      </c>
      <c r="J1929">
        <v>12</v>
      </c>
    </row>
    <row r="1930" spans="1:10" x14ac:dyDescent="0.35">
      <c r="A1930" t="s">
        <v>4513</v>
      </c>
      <c r="B1930">
        <v>109</v>
      </c>
      <c r="C1930">
        <v>309</v>
      </c>
      <c r="D1930">
        <v>1928</v>
      </c>
      <c r="E1930" t="s">
        <v>312</v>
      </c>
      <c r="F1930" t="s">
        <v>0</v>
      </c>
      <c r="G1930" t="s">
        <v>2734</v>
      </c>
      <c r="H1930">
        <v>1.617</v>
      </c>
      <c r="I1930">
        <v>27.02</v>
      </c>
      <c r="J1930">
        <v>7</v>
      </c>
    </row>
    <row r="1931" spans="1:10" x14ac:dyDescent="0.35">
      <c r="A1931" t="s">
        <v>4514</v>
      </c>
      <c r="B1931">
        <v>74</v>
      </c>
      <c r="C1931">
        <v>309</v>
      </c>
      <c r="D1931">
        <v>1928</v>
      </c>
      <c r="E1931" t="s">
        <v>311</v>
      </c>
      <c r="F1931" t="s">
        <v>0</v>
      </c>
      <c r="G1931" t="s">
        <v>4515</v>
      </c>
      <c r="I1931" t="s">
        <v>311</v>
      </c>
      <c r="J1931">
        <v>73</v>
      </c>
    </row>
    <row r="1932" spans="1:10" x14ac:dyDescent="0.35">
      <c r="A1932" t="s">
        <v>4516</v>
      </c>
      <c r="B1932">
        <v>574</v>
      </c>
      <c r="C1932">
        <v>308</v>
      </c>
      <c r="D1932">
        <v>1931</v>
      </c>
      <c r="E1932" t="s">
        <v>334</v>
      </c>
      <c r="F1932" t="s">
        <v>0</v>
      </c>
      <c r="G1932" t="s">
        <v>1938</v>
      </c>
      <c r="H1932">
        <v>0.24299999999999999</v>
      </c>
      <c r="I1932">
        <v>0.84</v>
      </c>
      <c r="J1932">
        <v>0</v>
      </c>
    </row>
    <row r="1933" spans="1:10" x14ac:dyDescent="0.35">
      <c r="A1933" t="s">
        <v>4517</v>
      </c>
      <c r="B1933">
        <v>23</v>
      </c>
      <c r="C1933">
        <v>307</v>
      </c>
      <c r="D1933">
        <v>1932</v>
      </c>
      <c r="E1933" t="s">
        <v>311</v>
      </c>
      <c r="F1933" t="s">
        <v>3848</v>
      </c>
      <c r="G1933" t="s">
        <v>311</v>
      </c>
      <c r="H1933" t="s">
        <v>311</v>
      </c>
      <c r="I1933" t="s">
        <v>311</v>
      </c>
      <c r="J1933">
        <v>3</v>
      </c>
    </row>
    <row r="1934" spans="1:10" x14ac:dyDescent="0.35">
      <c r="A1934" t="s">
        <v>4518</v>
      </c>
      <c r="B1934">
        <v>137</v>
      </c>
      <c r="C1934">
        <v>306</v>
      </c>
      <c r="D1934">
        <v>1933</v>
      </c>
      <c r="E1934" t="s">
        <v>334</v>
      </c>
      <c r="F1934" t="s">
        <v>0</v>
      </c>
      <c r="G1934" t="s">
        <v>4519</v>
      </c>
      <c r="H1934">
        <v>0.97</v>
      </c>
      <c r="I1934">
        <v>21.46</v>
      </c>
      <c r="J1934">
        <v>100</v>
      </c>
    </row>
    <row r="1935" spans="1:10" x14ac:dyDescent="0.35">
      <c r="A1935" t="s">
        <v>4520</v>
      </c>
      <c r="B1935">
        <v>321</v>
      </c>
      <c r="C1935">
        <v>305</v>
      </c>
      <c r="D1935">
        <v>1934</v>
      </c>
      <c r="E1935" t="s">
        <v>334</v>
      </c>
      <c r="F1935" t="s">
        <v>0</v>
      </c>
      <c r="G1935" t="s">
        <v>3821</v>
      </c>
      <c r="H1935">
        <v>0.504</v>
      </c>
      <c r="I1935">
        <v>2.39</v>
      </c>
      <c r="J1935">
        <v>88</v>
      </c>
    </row>
    <row r="1936" spans="1:10" x14ac:dyDescent="0.35">
      <c r="A1936" t="s">
        <v>4521</v>
      </c>
      <c r="B1936">
        <v>109</v>
      </c>
      <c r="C1936">
        <v>305</v>
      </c>
      <c r="D1936">
        <v>1934</v>
      </c>
      <c r="E1936" t="s">
        <v>334</v>
      </c>
      <c r="F1936" t="s">
        <v>0</v>
      </c>
      <c r="G1936" t="s">
        <v>2402</v>
      </c>
      <c r="H1936">
        <v>1.3759999999999999</v>
      </c>
      <c r="I1936">
        <v>9.19</v>
      </c>
      <c r="J1936">
        <v>12</v>
      </c>
    </row>
    <row r="1937" spans="1:10" x14ac:dyDescent="0.35">
      <c r="A1937" t="s">
        <v>4522</v>
      </c>
      <c r="B1937">
        <v>349</v>
      </c>
      <c r="C1937">
        <v>305</v>
      </c>
      <c r="D1937">
        <v>1934</v>
      </c>
      <c r="E1937" t="s">
        <v>311</v>
      </c>
      <c r="F1937" t="s">
        <v>0</v>
      </c>
      <c r="G1937" t="s">
        <v>311</v>
      </c>
      <c r="I1937" t="s">
        <v>311</v>
      </c>
      <c r="J1937">
        <v>231</v>
      </c>
    </row>
    <row r="1938" spans="1:10" x14ac:dyDescent="0.35">
      <c r="A1938" t="s">
        <v>4523</v>
      </c>
      <c r="B1938">
        <v>76</v>
      </c>
      <c r="C1938">
        <v>303</v>
      </c>
      <c r="D1938">
        <v>1937</v>
      </c>
      <c r="E1938" t="s">
        <v>311</v>
      </c>
      <c r="F1938" t="s">
        <v>0</v>
      </c>
      <c r="G1938" t="s">
        <v>2402</v>
      </c>
      <c r="I1938" t="s">
        <v>311</v>
      </c>
      <c r="J1938">
        <v>11</v>
      </c>
    </row>
    <row r="1939" spans="1:10" x14ac:dyDescent="0.35">
      <c r="A1939" t="s">
        <v>4524</v>
      </c>
      <c r="B1939">
        <v>81</v>
      </c>
      <c r="C1939">
        <v>303</v>
      </c>
      <c r="D1939">
        <v>1937</v>
      </c>
      <c r="E1939" t="s">
        <v>328</v>
      </c>
      <c r="F1939" t="s">
        <v>0</v>
      </c>
      <c r="G1939" t="s">
        <v>4204</v>
      </c>
      <c r="H1939">
        <v>2.1150000000000002</v>
      </c>
      <c r="I1939">
        <v>68.87</v>
      </c>
      <c r="J1939">
        <v>28</v>
      </c>
    </row>
    <row r="1940" spans="1:10" x14ac:dyDescent="0.35">
      <c r="A1940" t="s">
        <v>4525</v>
      </c>
      <c r="B1940">
        <v>49</v>
      </c>
      <c r="C1940">
        <v>301</v>
      </c>
      <c r="D1940">
        <v>1939</v>
      </c>
      <c r="E1940" t="s">
        <v>312</v>
      </c>
      <c r="F1940" t="s">
        <v>0</v>
      </c>
      <c r="G1940" t="s">
        <v>3375</v>
      </c>
      <c r="H1940">
        <v>3.383</v>
      </c>
      <c r="I1940">
        <v>32.96</v>
      </c>
      <c r="J1940">
        <v>25</v>
      </c>
    </row>
    <row r="1941" spans="1:10" x14ac:dyDescent="0.35">
      <c r="A1941" t="s">
        <v>4526</v>
      </c>
      <c r="B1941">
        <v>66</v>
      </c>
      <c r="C1941">
        <v>300</v>
      </c>
      <c r="D1941">
        <v>1940</v>
      </c>
      <c r="E1941" t="s">
        <v>334</v>
      </c>
      <c r="F1941" t="s">
        <v>0</v>
      </c>
      <c r="G1941" t="s">
        <v>1781</v>
      </c>
      <c r="H1941">
        <v>2.6949999999999998</v>
      </c>
      <c r="I1941">
        <v>17.739999999999998</v>
      </c>
      <c r="J1941">
        <v>9</v>
      </c>
    </row>
    <row r="1942" spans="1:10" x14ac:dyDescent="0.35">
      <c r="A1942" t="s">
        <v>4527</v>
      </c>
      <c r="B1942">
        <v>31</v>
      </c>
      <c r="C1942">
        <v>299</v>
      </c>
      <c r="D1942">
        <v>1941</v>
      </c>
      <c r="E1942" t="s">
        <v>311</v>
      </c>
      <c r="F1942" t="s">
        <v>3848</v>
      </c>
      <c r="G1942" t="s">
        <v>311</v>
      </c>
      <c r="H1942" t="s">
        <v>311</v>
      </c>
      <c r="I1942" t="s">
        <v>311</v>
      </c>
      <c r="J1942">
        <v>1</v>
      </c>
    </row>
    <row r="1943" spans="1:10" x14ac:dyDescent="0.35">
      <c r="A1943" t="s">
        <v>4528</v>
      </c>
      <c r="B1943">
        <v>74</v>
      </c>
      <c r="C1943">
        <v>296</v>
      </c>
      <c r="D1943">
        <v>1942</v>
      </c>
      <c r="E1943" t="s">
        <v>311</v>
      </c>
      <c r="F1943" t="s">
        <v>3848</v>
      </c>
      <c r="G1943" t="s">
        <v>311</v>
      </c>
      <c r="H1943" t="s">
        <v>311</v>
      </c>
      <c r="I1943" t="s">
        <v>311</v>
      </c>
      <c r="J1943">
        <v>0</v>
      </c>
    </row>
    <row r="1944" spans="1:10" x14ac:dyDescent="0.35">
      <c r="A1944" t="s">
        <v>4529</v>
      </c>
      <c r="B1944">
        <v>18</v>
      </c>
      <c r="C1944">
        <v>294</v>
      </c>
      <c r="D1944">
        <v>1943</v>
      </c>
      <c r="E1944" t="s">
        <v>319</v>
      </c>
      <c r="F1944" t="s">
        <v>0</v>
      </c>
      <c r="G1944" t="s">
        <v>1825</v>
      </c>
      <c r="H1944">
        <v>8.3889999999999993</v>
      </c>
      <c r="I1944">
        <v>96.74</v>
      </c>
      <c r="J1944">
        <v>4</v>
      </c>
    </row>
    <row r="1945" spans="1:10" x14ac:dyDescent="0.35">
      <c r="A1945" t="s">
        <v>4530</v>
      </c>
      <c r="B1945">
        <v>105</v>
      </c>
      <c r="C1945">
        <v>293</v>
      </c>
      <c r="D1945">
        <v>1944</v>
      </c>
      <c r="E1945" t="s">
        <v>334</v>
      </c>
      <c r="F1945" t="s">
        <v>0</v>
      </c>
      <c r="G1945" t="s">
        <v>2402</v>
      </c>
      <c r="H1945">
        <v>1.641</v>
      </c>
      <c r="I1945">
        <v>13.6</v>
      </c>
      <c r="J1945">
        <v>9</v>
      </c>
    </row>
    <row r="1946" spans="1:10" x14ac:dyDescent="0.35">
      <c r="A1946" t="s">
        <v>4531</v>
      </c>
      <c r="B1946">
        <v>72</v>
      </c>
      <c r="C1946">
        <v>293</v>
      </c>
      <c r="D1946">
        <v>1944</v>
      </c>
      <c r="E1946" t="s">
        <v>319</v>
      </c>
      <c r="F1946" t="s">
        <v>0</v>
      </c>
      <c r="G1946" t="s">
        <v>1724</v>
      </c>
      <c r="H1946">
        <v>3.4830000000000001</v>
      </c>
      <c r="I1946">
        <v>81.03</v>
      </c>
      <c r="J1946">
        <v>72</v>
      </c>
    </row>
    <row r="1947" spans="1:10" x14ac:dyDescent="0.35">
      <c r="A1947" t="s">
        <v>4532</v>
      </c>
      <c r="B1947">
        <v>70</v>
      </c>
      <c r="C1947">
        <v>292</v>
      </c>
      <c r="D1947">
        <v>1946</v>
      </c>
      <c r="E1947" t="s">
        <v>312</v>
      </c>
      <c r="F1947" t="s">
        <v>0</v>
      </c>
      <c r="G1947" t="s">
        <v>4533</v>
      </c>
      <c r="H1947">
        <v>2.0720000000000001</v>
      </c>
      <c r="I1947">
        <v>34.130000000000003</v>
      </c>
      <c r="J1947">
        <v>16</v>
      </c>
    </row>
    <row r="1948" spans="1:10" x14ac:dyDescent="0.35">
      <c r="A1948" t="s">
        <v>4534</v>
      </c>
      <c r="B1948">
        <v>79</v>
      </c>
      <c r="C1948">
        <v>289</v>
      </c>
      <c r="D1948">
        <v>1947</v>
      </c>
      <c r="E1948" t="s">
        <v>312</v>
      </c>
      <c r="F1948" t="s">
        <v>0</v>
      </c>
      <c r="G1948" t="s">
        <v>4092</v>
      </c>
      <c r="H1948">
        <v>2.1280000000000001</v>
      </c>
      <c r="I1948">
        <v>30.78</v>
      </c>
      <c r="J1948">
        <v>17</v>
      </c>
    </row>
    <row r="1949" spans="1:10" x14ac:dyDescent="0.35">
      <c r="A1949" t="s">
        <v>4535</v>
      </c>
      <c r="B1949">
        <v>88</v>
      </c>
      <c r="C1949">
        <v>289</v>
      </c>
      <c r="D1949">
        <v>1947</v>
      </c>
      <c r="E1949" t="s">
        <v>334</v>
      </c>
      <c r="F1949" t="s">
        <v>0</v>
      </c>
      <c r="G1949" t="s">
        <v>4164</v>
      </c>
      <c r="H1949">
        <v>1.8049999999999999</v>
      </c>
      <c r="I1949">
        <v>18.84</v>
      </c>
      <c r="J1949">
        <v>54</v>
      </c>
    </row>
    <row r="1950" spans="1:10" x14ac:dyDescent="0.35">
      <c r="A1950" t="s">
        <v>4536</v>
      </c>
      <c r="B1950">
        <v>83</v>
      </c>
      <c r="C1950">
        <v>287</v>
      </c>
      <c r="D1950">
        <v>1949</v>
      </c>
      <c r="E1950" t="s">
        <v>311</v>
      </c>
      <c r="F1950" t="s">
        <v>0</v>
      </c>
      <c r="G1950" t="s">
        <v>3592</v>
      </c>
      <c r="I1950" t="s">
        <v>311</v>
      </c>
      <c r="J1950">
        <v>13</v>
      </c>
    </row>
    <row r="1951" spans="1:10" x14ac:dyDescent="0.35">
      <c r="A1951" t="s">
        <v>4537</v>
      </c>
      <c r="B1951">
        <v>252</v>
      </c>
      <c r="C1951">
        <v>285</v>
      </c>
      <c r="D1951">
        <v>1950</v>
      </c>
      <c r="E1951" t="s">
        <v>334</v>
      </c>
      <c r="F1951" t="s">
        <v>0</v>
      </c>
      <c r="G1951" t="s">
        <v>2959</v>
      </c>
      <c r="H1951">
        <v>0.71399999999999997</v>
      </c>
      <c r="I1951">
        <v>0.77</v>
      </c>
      <c r="J1951">
        <v>131</v>
      </c>
    </row>
    <row r="1952" spans="1:10" x14ac:dyDescent="0.35">
      <c r="A1952" t="s">
        <v>4538</v>
      </c>
      <c r="B1952">
        <v>13</v>
      </c>
      <c r="C1952">
        <v>284</v>
      </c>
      <c r="D1952">
        <v>1951</v>
      </c>
      <c r="E1952" t="s">
        <v>311</v>
      </c>
      <c r="F1952" t="s">
        <v>3848</v>
      </c>
      <c r="G1952" t="s">
        <v>311</v>
      </c>
      <c r="H1952" t="s">
        <v>311</v>
      </c>
      <c r="I1952" t="s">
        <v>311</v>
      </c>
      <c r="J1952">
        <v>5</v>
      </c>
    </row>
    <row r="1953" spans="1:10" x14ac:dyDescent="0.35">
      <c r="A1953" t="s">
        <v>4539</v>
      </c>
      <c r="B1953">
        <v>83</v>
      </c>
      <c r="C1953">
        <v>284</v>
      </c>
      <c r="D1953">
        <v>1951</v>
      </c>
      <c r="E1953" t="s">
        <v>311</v>
      </c>
      <c r="F1953" t="s">
        <v>0</v>
      </c>
      <c r="G1953" t="s">
        <v>4440</v>
      </c>
      <c r="I1953" t="s">
        <v>311</v>
      </c>
      <c r="J1953">
        <v>83</v>
      </c>
    </row>
    <row r="1954" spans="1:10" x14ac:dyDescent="0.35">
      <c r="A1954" t="s">
        <v>4540</v>
      </c>
      <c r="B1954">
        <v>42</v>
      </c>
      <c r="C1954">
        <v>283</v>
      </c>
      <c r="D1954">
        <v>1953</v>
      </c>
      <c r="E1954" t="s">
        <v>311</v>
      </c>
      <c r="F1954" t="s">
        <v>0</v>
      </c>
      <c r="G1954" t="s">
        <v>1886</v>
      </c>
      <c r="I1954" t="s">
        <v>311</v>
      </c>
      <c r="J1954">
        <v>20</v>
      </c>
    </row>
    <row r="1955" spans="1:10" x14ac:dyDescent="0.35">
      <c r="A1955" t="s">
        <v>4541</v>
      </c>
      <c r="B1955">
        <v>95</v>
      </c>
      <c r="C1955">
        <v>283</v>
      </c>
      <c r="D1955">
        <v>1953</v>
      </c>
      <c r="E1955" t="s">
        <v>311</v>
      </c>
      <c r="F1955" t="s">
        <v>0</v>
      </c>
      <c r="G1955" t="s">
        <v>3375</v>
      </c>
      <c r="I1955" t="s">
        <v>311</v>
      </c>
      <c r="J1955">
        <v>78</v>
      </c>
    </row>
    <row r="1956" spans="1:10" x14ac:dyDescent="0.35">
      <c r="A1956" t="s">
        <v>4542</v>
      </c>
      <c r="B1956">
        <v>14</v>
      </c>
      <c r="C1956">
        <v>281</v>
      </c>
      <c r="D1956">
        <v>1955</v>
      </c>
      <c r="E1956" t="s">
        <v>311</v>
      </c>
      <c r="F1956" t="s">
        <v>0</v>
      </c>
      <c r="G1956" t="s">
        <v>311</v>
      </c>
      <c r="I1956" t="s">
        <v>311</v>
      </c>
      <c r="J1956">
        <v>14</v>
      </c>
    </row>
    <row r="1957" spans="1:10" x14ac:dyDescent="0.35">
      <c r="A1957" t="s">
        <v>4543</v>
      </c>
      <c r="B1957">
        <v>234</v>
      </c>
      <c r="C1957">
        <v>279</v>
      </c>
      <c r="D1957">
        <v>1956</v>
      </c>
      <c r="E1957" t="s">
        <v>311</v>
      </c>
      <c r="F1957" t="s">
        <v>0</v>
      </c>
      <c r="G1957" t="s">
        <v>2734</v>
      </c>
      <c r="I1957" t="s">
        <v>311</v>
      </c>
      <c r="J1957">
        <v>68</v>
      </c>
    </row>
    <row r="1958" spans="1:10" x14ac:dyDescent="0.35">
      <c r="A1958" t="s">
        <v>4544</v>
      </c>
      <c r="B1958">
        <v>77</v>
      </c>
      <c r="C1958">
        <v>278</v>
      </c>
      <c r="D1958">
        <v>1957</v>
      </c>
      <c r="E1958" t="s">
        <v>319</v>
      </c>
      <c r="F1958" t="s">
        <v>0</v>
      </c>
      <c r="G1958" t="s">
        <v>4173</v>
      </c>
      <c r="H1958">
        <v>2.4169999999999998</v>
      </c>
      <c r="I1958">
        <v>81.19</v>
      </c>
      <c r="J1958">
        <v>8</v>
      </c>
    </row>
    <row r="1959" spans="1:10" x14ac:dyDescent="0.35">
      <c r="A1959" t="s">
        <v>4545</v>
      </c>
      <c r="B1959">
        <v>175</v>
      </c>
      <c r="C1959">
        <v>277</v>
      </c>
      <c r="D1959">
        <v>1958</v>
      </c>
      <c r="E1959" t="s">
        <v>311</v>
      </c>
      <c r="F1959" t="s">
        <v>0</v>
      </c>
      <c r="G1959" t="s">
        <v>1781</v>
      </c>
      <c r="I1959" t="s">
        <v>311</v>
      </c>
      <c r="J1959">
        <v>167</v>
      </c>
    </row>
    <row r="1960" spans="1:10" x14ac:dyDescent="0.35">
      <c r="A1960" t="s">
        <v>4546</v>
      </c>
      <c r="B1960">
        <v>28</v>
      </c>
      <c r="C1960">
        <v>275</v>
      </c>
      <c r="D1960">
        <v>1959</v>
      </c>
      <c r="E1960" t="s">
        <v>311</v>
      </c>
      <c r="F1960" t="s">
        <v>3848</v>
      </c>
      <c r="G1960" t="s">
        <v>311</v>
      </c>
      <c r="H1960" t="s">
        <v>311</v>
      </c>
      <c r="I1960" t="s">
        <v>311</v>
      </c>
      <c r="J1960">
        <v>2</v>
      </c>
    </row>
    <row r="1961" spans="1:10" x14ac:dyDescent="0.35">
      <c r="A1961" t="s">
        <v>4547</v>
      </c>
      <c r="B1961">
        <v>120</v>
      </c>
      <c r="C1961">
        <v>273</v>
      </c>
      <c r="D1961">
        <v>1960</v>
      </c>
      <c r="E1961" t="s">
        <v>312</v>
      </c>
      <c r="F1961" t="s">
        <v>0</v>
      </c>
      <c r="G1961" t="s">
        <v>4548</v>
      </c>
      <c r="H1961">
        <v>1.0429999999999999</v>
      </c>
      <c r="I1961">
        <v>16.77</v>
      </c>
      <c r="J1961">
        <v>80</v>
      </c>
    </row>
    <row r="1962" spans="1:10" x14ac:dyDescent="0.35">
      <c r="A1962" t="s">
        <v>4549</v>
      </c>
      <c r="B1962">
        <v>100</v>
      </c>
      <c r="C1962">
        <v>273</v>
      </c>
      <c r="D1962">
        <v>1960</v>
      </c>
      <c r="E1962" t="s">
        <v>311</v>
      </c>
      <c r="F1962" t="s">
        <v>2692</v>
      </c>
      <c r="G1962" t="s">
        <v>311</v>
      </c>
      <c r="H1962" t="s">
        <v>311</v>
      </c>
      <c r="I1962" t="s">
        <v>311</v>
      </c>
      <c r="J1962">
        <v>100</v>
      </c>
    </row>
    <row r="1963" spans="1:10" x14ac:dyDescent="0.35">
      <c r="A1963" t="s">
        <v>4550</v>
      </c>
      <c r="B1963">
        <v>61</v>
      </c>
      <c r="C1963">
        <v>272</v>
      </c>
      <c r="D1963">
        <v>1962</v>
      </c>
      <c r="E1963" t="s">
        <v>312</v>
      </c>
      <c r="F1963" t="s">
        <v>0</v>
      </c>
      <c r="G1963" t="s">
        <v>4551</v>
      </c>
      <c r="H1963">
        <v>2.0489999999999999</v>
      </c>
      <c r="I1963">
        <v>32.39</v>
      </c>
      <c r="J1963">
        <v>13</v>
      </c>
    </row>
    <row r="1964" spans="1:10" x14ac:dyDescent="0.35">
      <c r="A1964" t="s">
        <v>4552</v>
      </c>
      <c r="B1964">
        <v>100</v>
      </c>
      <c r="C1964">
        <v>271</v>
      </c>
      <c r="D1964">
        <v>1963</v>
      </c>
      <c r="E1964" t="s">
        <v>311</v>
      </c>
      <c r="F1964" t="s">
        <v>2692</v>
      </c>
      <c r="G1964" t="s">
        <v>311</v>
      </c>
      <c r="H1964" t="s">
        <v>311</v>
      </c>
      <c r="I1964" t="s">
        <v>311</v>
      </c>
      <c r="J1964">
        <v>100</v>
      </c>
    </row>
    <row r="1965" spans="1:10" x14ac:dyDescent="0.35">
      <c r="A1965" t="s">
        <v>4553</v>
      </c>
      <c r="B1965">
        <v>133</v>
      </c>
      <c r="C1965">
        <v>270</v>
      </c>
      <c r="D1965">
        <v>1964</v>
      </c>
      <c r="E1965" t="s">
        <v>311</v>
      </c>
      <c r="F1965" t="s">
        <v>0</v>
      </c>
      <c r="G1965" t="s">
        <v>2924</v>
      </c>
      <c r="I1965" t="s">
        <v>311</v>
      </c>
      <c r="J1965">
        <v>9</v>
      </c>
    </row>
    <row r="1966" spans="1:10" x14ac:dyDescent="0.35">
      <c r="A1966" t="s">
        <v>4554</v>
      </c>
      <c r="B1966">
        <v>60</v>
      </c>
      <c r="C1966">
        <v>269</v>
      </c>
      <c r="D1966">
        <v>1965</v>
      </c>
      <c r="E1966" t="s">
        <v>312</v>
      </c>
      <c r="F1966" t="s">
        <v>0</v>
      </c>
      <c r="G1966" t="s">
        <v>4440</v>
      </c>
      <c r="H1966">
        <v>2</v>
      </c>
      <c r="I1966">
        <v>32.76</v>
      </c>
      <c r="J1966">
        <v>60</v>
      </c>
    </row>
    <row r="1967" spans="1:10" x14ac:dyDescent="0.35">
      <c r="A1967" t="s">
        <v>4555</v>
      </c>
      <c r="B1967">
        <v>49</v>
      </c>
      <c r="C1967">
        <v>269</v>
      </c>
      <c r="D1967">
        <v>1965</v>
      </c>
      <c r="E1967" t="s">
        <v>328</v>
      </c>
      <c r="F1967" t="s">
        <v>0</v>
      </c>
      <c r="G1967" t="s">
        <v>4556</v>
      </c>
      <c r="H1967">
        <v>2.8479999999999999</v>
      </c>
      <c r="I1967">
        <v>45.25</v>
      </c>
      <c r="J1967">
        <v>23</v>
      </c>
    </row>
    <row r="1968" spans="1:10" x14ac:dyDescent="0.35">
      <c r="A1968" t="s">
        <v>4557</v>
      </c>
      <c r="B1968">
        <v>83</v>
      </c>
      <c r="C1968">
        <v>268</v>
      </c>
      <c r="D1968">
        <v>1967</v>
      </c>
      <c r="E1968" t="s">
        <v>312</v>
      </c>
      <c r="F1968" t="s">
        <v>0</v>
      </c>
      <c r="G1968" t="s">
        <v>4032</v>
      </c>
      <c r="H1968">
        <v>1.778</v>
      </c>
      <c r="I1968">
        <v>34.33</v>
      </c>
      <c r="J1968">
        <v>8</v>
      </c>
    </row>
    <row r="1969" spans="1:10" x14ac:dyDescent="0.35">
      <c r="A1969" t="s">
        <v>4558</v>
      </c>
      <c r="B1969">
        <v>42</v>
      </c>
      <c r="C1969">
        <v>267</v>
      </c>
      <c r="D1969">
        <v>1968</v>
      </c>
      <c r="E1969" t="s">
        <v>311</v>
      </c>
      <c r="F1969" t="s">
        <v>3848</v>
      </c>
      <c r="G1969" t="s">
        <v>311</v>
      </c>
      <c r="H1969" t="s">
        <v>311</v>
      </c>
      <c r="I1969" t="s">
        <v>311</v>
      </c>
      <c r="J1969">
        <v>0</v>
      </c>
    </row>
    <row r="1970" spans="1:10" x14ac:dyDescent="0.35">
      <c r="A1970" t="s">
        <v>4559</v>
      </c>
      <c r="B1970">
        <v>134</v>
      </c>
      <c r="C1970">
        <v>266</v>
      </c>
      <c r="D1970">
        <v>1969</v>
      </c>
      <c r="E1970" t="s">
        <v>311</v>
      </c>
      <c r="F1970" t="s">
        <v>2692</v>
      </c>
      <c r="G1970" t="s">
        <v>311</v>
      </c>
      <c r="H1970" t="s">
        <v>311</v>
      </c>
      <c r="I1970" t="s">
        <v>311</v>
      </c>
      <c r="J1970">
        <v>134</v>
      </c>
    </row>
    <row r="1971" spans="1:10" x14ac:dyDescent="0.35">
      <c r="A1971" t="s">
        <v>4560</v>
      </c>
      <c r="B1971">
        <v>26</v>
      </c>
      <c r="C1971">
        <v>266</v>
      </c>
      <c r="D1971">
        <v>1969</v>
      </c>
      <c r="E1971" t="s">
        <v>311</v>
      </c>
      <c r="F1971" t="s">
        <v>3848</v>
      </c>
      <c r="G1971" t="s">
        <v>311</v>
      </c>
      <c r="H1971" t="s">
        <v>311</v>
      </c>
      <c r="I1971" t="s">
        <v>311</v>
      </c>
      <c r="J1971">
        <v>1</v>
      </c>
    </row>
    <row r="1972" spans="1:10" x14ac:dyDescent="0.35">
      <c r="A1972" t="s">
        <v>4561</v>
      </c>
      <c r="B1972">
        <v>87</v>
      </c>
      <c r="C1972">
        <v>265</v>
      </c>
      <c r="D1972">
        <v>1971</v>
      </c>
      <c r="E1972" t="s">
        <v>334</v>
      </c>
      <c r="F1972" t="s">
        <v>0</v>
      </c>
      <c r="G1972" t="s">
        <v>4562</v>
      </c>
      <c r="H1972">
        <v>1.5</v>
      </c>
      <c r="I1972">
        <v>16.98</v>
      </c>
      <c r="J1972">
        <v>18</v>
      </c>
    </row>
    <row r="1973" spans="1:10" x14ac:dyDescent="0.35">
      <c r="A1973" t="s">
        <v>4563</v>
      </c>
      <c r="B1973">
        <v>35</v>
      </c>
      <c r="C1973">
        <v>265</v>
      </c>
      <c r="D1973">
        <v>1971</v>
      </c>
      <c r="E1973" t="s">
        <v>311</v>
      </c>
      <c r="F1973" t="s">
        <v>3848</v>
      </c>
      <c r="G1973" t="s">
        <v>311</v>
      </c>
      <c r="H1973" t="s">
        <v>311</v>
      </c>
      <c r="I1973" t="s">
        <v>311</v>
      </c>
      <c r="J1973">
        <v>1</v>
      </c>
    </row>
    <row r="1974" spans="1:10" x14ac:dyDescent="0.35">
      <c r="A1974" t="s">
        <v>4564</v>
      </c>
      <c r="B1974">
        <v>6</v>
      </c>
      <c r="C1974">
        <v>265</v>
      </c>
      <c r="D1974">
        <v>1971</v>
      </c>
      <c r="E1974" t="s">
        <v>311</v>
      </c>
      <c r="F1974" t="s">
        <v>3848</v>
      </c>
      <c r="G1974" t="s">
        <v>311</v>
      </c>
      <c r="H1974" t="s">
        <v>311</v>
      </c>
      <c r="I1974" t="s">
        <v>311</v>
      </c>
      <c r="J1974">
        <v>1</v>
      </c>
    </row>
    <row r="1975" spans="1:10" x14ac:dyDescent="0.35">
      <c r="A1975" t="s">
        <v>4565</v>
      </c>
      <c r="B1975">
        <v>64</v>
      </c>
      <c r="C1975">
        <v>265</v>
      </c>
      <c r="D1975">
        <v>1971</v>
      </c>
      <c r="E1975" t="s">
        <v>319</v>
      </c>
      <c r="F1975" t="s">
        <v>0</v>
      </c>
      <c r="G1975" t="s">
        <v>4566</v>
      </c>
      <c r="H1975">
        <v>2.7890000000000001</v>
      </c>
      <c r="I1975">
        <v>66.88</v>
      </c>
      <c r="J1975">
        <v>64</v>
      </c>
    </row>
    <row r="1976" spans="1:10" x14ac:dyDescent="0.35">
      <c r="A1976" t="s">
        <v>4567</v>
      </c>
      <c r="B1976">
        <v>108</v>
      </c>
      <c r="C1976">
        <v>264</v>
      </c>
      <c r="D1976">
        <v>1975</v>
      </c>
      <c r="E1976" t="s">
        <v>311</v>
      </c>
      <c r="F1976" t="s">
        <v>2692</v>
      </c>
      <c r="G1976" t="s">
        <v>311</v>
      </c>
      <c r="H1976" t="s">
        <v>311</v>
      </c>
      <c r="I1976" t="s">
        <v>311</v>
      </c>
      <c r="J1976">
        <v>108</v>
      </c>
    </row>
    <row r="1977" spans="1:10" x14ac:dyDescent="0.35">
      <c r="A1977" t="s">
        <v>4568</v>
      </c>
      <c r="B1977">
        <v>27</v>
      </c>
      <c r="C1977">
        <v>264</v>
      </c>
      <c r="D1977">
        <v>1975</v>
      </c>
      <c r="E1977" t="s">
        <v>311</v>
      </c>
      <c r="F1977" t="s">
        <v>3848</v>
      </c>
      <c r="G1977" t="s">
        <v>311</v>
      </c>
      <c r="H1977" t="s">
        <v>311</v>
      </c>
      <c r="I1977" t="s">
        <v>311</v>
      </c>
      <c r="J1977">
        <v>1</v>
      </c>
    </row>
    <row r="1978" spans="1:10" x14ac:dyDescent="0.35">
      <c r="A1978" t="s">
        <v>4569</v>
      </c>
      <c r="B1978">
        <v>282</v>
      </c>
      <c r="C1978">
        <v>264</v>
      </c>
      <c r="D1978">
        <v>1975</v>
      </c>
      <c r="E1978" t="s">
        <v>311</v>
      </c>
      <c r="F1978" t="s">
        <v>2692</v>
      </c>
      <c r="G1978" t="s">
        <v>311</v>
      </c>
      <c r="H1978" t="s">
        <v>311</v>
      </c>
      <c r="I1978" t="s">
        <v>311</v>
      </c>
      <c r="J1978">
        <v>282</v>
      </c>
    </row>
    <row r="1979" spans="1:10" x14ac:dyDescent="0.35">
      <c r="A1979" t="s">
        <v>4570</v>
      </c>
      <c r="B1979">
        <v>78</v>
      </c>
      <c r="C1979">
        <v>263</v>
      </c>
      <c r="D1979">
        <v>1978</v>
      </c>
      <c r="E1979" t="s">
        <v>311</v>
      </c>
      <c r="F1979" t="s">
        <v>2692</v>
      </c>
      <c r="G1979" t="s">
        <v>311</v>
      </c>
      <c r="H1979" t="s">
        <v>311</v>
      </c>
      <c r="I1979" t="s">
        <v>311</v>
      </c>
      <c r="J1979">
        <v>78</v>
      </c>
    </row>
    <row r="1980" spans="1:10" x14ac:dyDescent="0.35">
      <c r="A1980" t="s">
        <v>4571</v>
      </c>
      <c r="B1980">
        <v>165</v>
      </c>
      <c r="C1980">
        <v>262</v>
      </c>
      <c r="D1980">
        <v>1979</v>
      </c>
      <c r="E1980" t="s">
        <v>311</v>
      </c>
      <c r="F1980" t="s">
        <v>0</v>
      </c>
      <c r="G1980" t="s">
        <v>2119</v>
      </c>
      <c r="I1980" t="s">
        <v>311</v>
      </c>
      <c r="J1980">
        <v>165</v>
      </c>
    </row>
    <row r="1981" spans="1:10" x14ac:dyDescent="0.35">
      <c r="A1981" t="s">
        <v>4572</v>
      </c>
      <c r="B1981">
        <v>43</v>
      </c>
      <c r="C1981">
        <v>262</v>
      </c>
      <c r="D1981">
        <v>1979</v>
      </c>
      <c r="E1981" t="s">
        <v>328</v>
      </c>
      <c r="F1981" t="s">
        <v>0</v>
      </c>
      <c r="G1981" t="s">
        <v>4573</v>
      </c>
      <c r="H1981">
        <v>2.762</v>
      </c>
      <c r="I1981">
        <v>54.71</v>
      </c>
      <c r="J1981">
        <v>17</v>
      </c>
    </row>
    <row r="1982" spans="1:10" x14ac:dyDescent="0.35">
      <c r="A1982" t="s">
        <v>4574</v>
      </c>
      <c r="B1982">
        <v>23</v>
      </c>
      <c r="C1982">
        <v>262</v>
      </c>
      <c r="D1982">
        <v>1979</v>
      </c>
      <c r="E1982" t="s">
        <v>311</v>
      </c>
      <c r="F1982" t="s">
        <v>3848</v>
      </c>
      <c r="G1982" t="s">
        <v>311</v>
      </c>
      <c r="H1982" t="s">
        <v>311</v>
      </c>
      <c r="I1982" t="s">
        <v>311</v>
      </c>
      <c r="J1982">
        <v>0</v>
      </c>
    </row>
    <row r="1983" spans="1:10" x14ac:dyDescent="0.35">
      <c r="A1983" t="s">
        <v>4575</v>
      </c>
      <c r="B1983">
        <v>190</v>
      </c>
      <c r="C1983">
        <v>257</v>
      </c>
      <c r="D1983">
        <v>1982</v>
      </c>
      <c r="E1983" t="s">
        <v>311</v>
      </c>
      <c r="F1983" t="s">
        <v>0</v>
      </c>
      <c r="G1983" t="s">
        <v>311</v>
      </c>
      <c r="I1983" t="s">
        <v>311</v>
      </c>
      <c r="J1983">
        <v>190</v>
      </c>
    </row>
    <row r="1984" spans="1:10" x14ac:dyDescent="0.35">
      <c r="A1984" t="s">
        <v>4576</v>
      </c>
      <c r="B1984">
        <v>41</v>
      </c>
      <c r="C1984">
        <v>255</v>
      </c>
      <c r="D1984">
        <v>1983</v>
      </c>
      <c r="E1984" t="s">
        <v>328</v>
      </c>
      <c r="F1984" t="s">
        <v>0</v>
      </c>
      <c r="G1984" t="s">
        <v>2772</v>
      </c>
      <c r="H1984">
        <v>3.3170000000000002</v>
      </c>
      <c r="I1984">
        <v>66.92</v>
      </c>
      <c r="J1984">
        <v>10</v>
      </c>
    </row>
    <row r="1985" spans="1:10" x14ac:dyDescent="0.35">
      <c r="A1985" t="s">
        <v>4577</v>
      </c>
      <c r="B1985">
        <v>202</v>
      </c>
      <c r="C1985">
        <v>255</v>
      </c>
      <c r="D1985">
        <v>1983</v>
      </c>
      <c r="E1985" t="s">
        <v>334</v>
      </c>
      <c r="F1985" t="s">
        <v>0</v>
      </c>
      <c r="G1985" t="s">
        <v>2402</v>
      </c>
      <c r="H1985">
        <v>1.2470000000000001</v>
      </c>
      <c r="I1985">
        <v>6.99</v>
      </c>
      <c r="J1985">
        <v>7</v>
      </c>
    </row>
    <row r="1986" spans="1:10" x14ac:dyDescent="0.35">
      <c r="A1986" t="s">
        <v>4578</v>
      </c>
      <c r="B1986">
        <v>95</v>
      </c>
      <c r="C1986">
        <v>254</v>
      </c>
      <c r="D1986">
        <v>1985</v>
      </c>
      <c r="E1986" t="s">
        <v>334</v>
      </c>
      <c r="F1986" t="s">
        <v>0</v>
      </c>
      <c r="G1986" t="s">
        <v>2734</v>
      </c>
      <c r="H1986">
        <v>1.46</v>
      </c>
      <c r="I1986">
        <v>23.79</v>
      </c>
      <c r="J1986">
        <v>4</v>
      </c>
    </row>
    <row r="1987" spans="1:10" x14ac:dyDescent="0.35">
      <c r="A1987" t="s">
        <v>4579</v>
      </c>
      <c r="B1987">
        <v>22</v>
      </c>
      <c r="C1987">
        <v>253</v>
      </c>
      <c r="D1987">
        <v>1986</v>
      </c>
      <c r="E1987" t="s">
        <v>311</v>
      </c>
      <c r="F1987" t="s">
        <v>3848</v>
      </c>
      <c r="G1987" t="s">
        <v>311</v>
      </c>
      <c r="H1987" t="s">
        <v>311</v>
      </c>
      <c r="I1987" t="s">
        <v>311</v>
      </c>
      <c r="J1987">
        <v>1</v>
      </c>
    </row>
    <row r="1988" spans="1:10" x14ac:dyDescent="0.35">
      <c r="A1988" t="s">
        <v>4580</v>
      </c>
      <c r="B1988">
        <v>148</v>
      </c>
      <c r="C1988">
        <v>251</v>
      </c>
      <c r="D1988">
        <v>1987</v>
      </c>
      <c r="E1988" t="s">
        <v>311</v>
      </c>
      <c r="F1988" t="s">
        <v>0</v>
      </c>
      <c r="G1988" t="s">
        <v>4581</v>
      </c>
      <c r="I1988" t="s">
        <v>311</v>
      </c>
      <c r="J1988">
        <v>20</v>
      </c>
    </row>
    <row r="1989" spans="1:10" x14ac:dyDescent="0.35">
      <c r="A1989" t="s">
        <v>4582</v>
      </c>
      <c r="B1989">
        <v>26</v>
      </c>
      <c r="C1989">
        <v>248</v>
      </c>
      <c r="D1989">
        <v>1988</v>
      </c>
      <c r="E1989" t="s">
        <v>311</v>
      </c>
      <c r="F1989" t="s">
        <v>3848</v>
      </c>
      <c r="G1989" t="s">
        <v>311</v>
      </c>
      <c r="H1989" t="s">
        <v>311</v>
      </c>
      <c r="I1989" t="s">
        <v>311</v>
      </c>
      <c r="J1989">
        <v>0</v>
      </c>
    </row>
    <row r="1990" spans="1:10" x14ac:dyDescent="0.35">
      <c r="A1990" t="s">
        <v>4583</v>
      </c>
      <c r="B1990">
        <v>68</v>
      </c>
      <c r="C1990">
        <v>248</v>
      </c>
      <c r="D1990">
        <v>1988</v>
      </c>
      <c r="E1990" t="s">
        <v>312</v>
      </c>
      <c r="F1990" t="s">
        <v>0</v>
      </c>
      <c r="G1990" t="s">
        <v>4584</v>
      </c>
      <c r="H1990">
        <v>1.9850000000000001</v>
      </c>
      <c r="I1990">
        <v>48.16</v>
      </c>
      <c r="J1990">
        <v>32</v>
      </c>
    </row>
    <row r="1991" spans="1:10" x14ac:dyDescent="0.35">
      <c r="A1991" t="s">
        <v>4585</v>
      </c>
      <c r="B1991">
        <v>160</v>
      </c>
      <c r="C1991">
        <v>248</v>
      </c>
      <c r="D1991">
        <v>1988</v>
      </c>
      <c r="E1991" t="s">
        <v>334</v>
      </c>
      <c r="F1991" t="s">
        <v>0</v>
      </c>
      <c r="G1991" t="s">
        <v>4586</v>
      </c>
      <c r="H1991">
        <v>0.747</v>
      </c>
      <c r="I1991">
        <v>8.08</v>
      </c>
      <c r="J1991">
        <v>72</v>
      </c>
    </row>
    <row r="1992" spans="1:10" x14ac:dyDescent="0.35">
      <c r="A1992" t="s">
        <v>4587</v>
      </c>
      <c r="B1992">
        <v>114</v>
      </c>
      <c r="C1992">
        <v>247</v>
      </c>
      <c r="D1992">
        <v>1991</v>
      </c>
      <c r="E1992" t="s">
        <v>319</v>
      </c>
      <c r="F1992" t="s">
        <v>0</v>
      </c>
      <c r="G1992" t="s">
        <v>4588</v>
      </c>
      <c r="H1992">
        <v>1.0880000000000001</v>
      </c>
      <c r="I1992">
        <v>56.57</v>
      </c>
      <c r="J1992">
        <v>59</v>
      </c>
    </row>
    <row r="1993" spans="1:10" x14ac:dyDescent="0.35">
      <c r="A1993" t="s">
        <v>4589</v>
      </c>
      <c r="B1993">
        <v>25</v>
      </c>
      <c r="C1993">
        <v>243</v>
      </c>
      <c r="D1993">
        <v>1992</v>
      </c>
      <c r="E1993" t="s">
        <v>311</v>
      </c>
      <c r="F1993" t="s">
        <v>3848</v>
      </c>
      <c r="G1993" t="s">
        <v>311</v>
      </c>
      <c r="H1993" t="s">
        <v>311</v>
      </c>
      <c r="I1993" t="s">
        <v>311</v>
      </c>
      <c r="J1993">
        <v>0</v>
      </c>
    </row>
    <row r="1994" spans="1:10" x14ac:dyDescent="0.35">
      <c r="A1994" t="s">
        <v>4590</v>
      </c>
      <c r="B1994">
        <v>43</v>
      </c>
      <c r="C1994">
        <v>242</v>
      </c>
      <c r="D1994">
        <v>1993</v>
      </c>
      <c r="E1994" t="s">
        <v>328</v>
      </c>
      <c r="F1994" t="s">
        <v>0</v>
      </c>
      <c r="G1994" t="s">
        <v>2731</v>
      </c>
      <c r="H1994">
        <v>2.8290000000000002</v>
      </c>
      <c r="I1994">
        <v>45.23</v>
      </c>
      <c r="J1994">
        <v>17</v>
      </c>
    </row>
    <row r="1995" spans="1:10" x14ac:dyDescent="0.35">
      <c r="A1995" t="s">
        <v>4591</v>
      </c>
      <c r="B1995">
        <v>20</v>
      </c>
      <c r="C1995">
        <v>241</v>
      </c>
      <c r="D1995">
        <v>1994</v>
      </c>
      <c r="E1995" t="s">
        <v>311</v>
      </c>
      <c r="F1995" t="s">
        <v>3848</v>
      </c>
      <c r="G1995" t="s">
        <v>311</v>
      </c>
      <c r="H1995" t="s">
        <v>311</v>
      </c>
      <c r="I1995" t="s">
        <v>311</v>
      </c>
      <c r="J1995">
        <v>0</v>
      </c>
    </row>
    <row r="1996" spans="1:10" x14ac:dyDescent="0.35">
      <c r="A1996" t="s">
        <v>4592</v>
      </c>
      <c r="B1996">
        <v>25</v>
      </c>
      <c r="C1996">
        <v>240</v>
      </c>
      <c r="D1996">
        <v>1995</v>
      </c>
      <c r="E1996" t="s">
        <v>311</v>
      </c>
      <c r="F1996" t="s">
        <v>3848</v>
      </c>
      <c r="G1996" t="s">
        <v>311</v>
      </c>
      <c r="H1996" t="s">
        <v>311</v>
      </c>
      <c r="I1996" t="s">
        <v>311</v>
      </c>
      <c r="J1996">
        <v>0</v>
      </c>
    </row>
    <row r="1997" spans="1:10" x14ac:dyDescent="0.35">
      <c r="A1997" t="s">
        <v>4593</v>
      </c>
      <c r="B1997">
        <v>53</v>
      </c>
      <c r="C1997">
        <v>239</v>
      </c>
      <c r="D1997">
        <v>1996</v>
      </c>
      <c r="E1997" t="s">
        <v>311</v>
      </c>
      <c r="F1997" t="s">
        <v>0</v>
      </c>
      <c r="G1997" t="s">
        <v>311</v>
      </c>
      <c r="I1997" t="s">
        <v>311</v>
      </c>
      <c r="J1997">
        <v>6</v>
      </c>
    </row>
    <row r="1998" spans="1:10" x14ac:dyDescent="0.35">
      <c r="A1998" t="s">
        <v>4594</v>
      </c>
      <c r="B1998">
        <v>33</v>
      </c>
      <c r="C1998">
        <v>238</v>
      </c>
      <c r="D1998">
        <v>1997</v>
      </c>
      <c r="E1998" t="s">
        <v>311</v>
      </c>
      <c r="F1998" t="s">
        <v>2692</v>
      </c>
      <c r="G1998" t="s">
        <v>311</v>
      </c>
      <c r="H1998" t="s">
        <v>311</v>
      </c>
      <c r="I1998" t="s">
        <v>311</v>
      </c>
      <c r="J1998">
        <v>33</v>
      </c>
    </row>
    <row r="1999" spans="1:10" x14ac:dyDescent="0.35">
      <c r="A1999" t="s">
        <v>4595</v>
      </c>
      <c r="B1999">
        <v>73</v>
      </c>
      <c r="C1999">
        <v>237</v>
      </c>
      <c r="D1999">
        <v>1998</v>
      </c>
      <c r="E1999" t="s">
        <v>312</v>
      </c>
      <c r="F1999" t="s">
        <v>0</v>
      </c>
      <c r="G1999" t="s">
        <v>2959</v>
      </c>
      <c r="H1999">
        <v>3.149</v>
      </c>
      <c r="I1999">
        <v>37.69</v>
      </c>
      <c r="J1999">
        <v>38</v>
      </c>
    </row>
    <row r="2000" spans="1:10" x14ac:dyDescent="0.35">
      <c r="A2000" t="s">
        <v>4596</v>
      </c>
      <c r="B2000">
        <v>137</v>
      </c>
      <c r="C2000">
        <v>236</v>
      </c>
      <c r="D2000">
        <v>1999</v>
      </c>
      <c r="E2000" t="s">
        <v>312</v>
      </c>
      <c r="F2000" t="s">
        <v>0</v>
      </c>
      <c r="G2000" t="s">
        <v>2520</v>
      </c>
      <c r="H2000">
        <v>0.82699999999999996</v>
      </c>
      <c r="I2000">
        <v>38.700000000000003</v>
      </c>
      <c r="J2000">
        <v>99</v>
      </c>
    </row>
    <row r="2001" spans="1:10" x14ac:dyDescent="0.35">
      <c r="A2001" t="s">
        <v>4597</v>
      </c>
      <c r="B2001">
        <v>78</v>
      </c>
      <c r="C2001">
        <v>235</v>
      </c>
      <c r="D2001">
        <v>2000</v>
      </c>
      <c r="E2001" t="s">
        <v>311</v>
      </c>
      <c r="F2001" t="s">
        <v>0</v>
      </c>
      <c r="G2001" t="s">
        <v>3171</v>
      </c>
      <c r="I2001" t="s">
        <v>311</v>
      </c>
      <c r="J2001">
        <v>64</v>
      </c>
    </row>
    <row r="2002" spans="1:10" x14ac:dyDescent="0.35">
      <c r="A2002" t="s">
        <v>4598</v>
      </c>
      <c r="B2002">
        <v>157</v>
      </c>
      <c r="C2002">
        <v>235</v>
      </c>
      <c r="D2002">
        <v>2000</v>
      </c>
      <c r="E2002" t="s">
        <v>311</v>
      </c>
      <c r="F2002" t="s">
        <v>0</v>
      </c>
      <c r="G2002" t="s">
        <v>3831</v>
      </c>
      <c r="I2002" t="s">
        <v>311</v>
      </c>
      <c r="J2002">
        <v>48</v>
      </c>
    </row>
    <row r="2003" spans="1:10" x14ac:dyDescent="0.35">
      <c r="A2003" t="s">
        <v>4599</v>
      </c>
      <c r="B2003">
        <v>17</v>
      </c>
      <c r="C2003">
        <v>234</v>
      </c>
      <c r="D2003">
        <v>2002</v>
      </c>
      <c r="E2003" t="s">
        <v>319</v>
      </c>
      <c r="F2003" t="s">
        <v>0</v>
      </c>
      <c r="G2003" t="s">
        <v>4600</v>
      </c>
      <c r="H2003">
        <v>6.0629999999999997</v>
      </c>
      <c r="I2003">
        <v>82.91</v>
      </c>
      <c r="J2003">
        <v>9</v>
      </c>
    </row>
    <row r="2004" spans="1:10" x14ac:dyDescent="0.35">
      <c r="A2004" t="s">
        <v>4601</v>
      </c>
      <c r="B2004">
        <v>38</v>
      </c>
      <c r="C2004">
        <v>233</v>
      </c>
      <c r="D2004">
        <v>2003</v>
      </c>
      <c r="E2004" t="s">
        <v>311</v>
      </c>
      <c r="F2004" t="s">
        <v>3848</v>
      </c>
      <c r="G2004" t="s">
        <v>311</v>
      </c>
      <c r="H2004" t="s">
        <v>311</v>
      </c>
      <c r="I2004" t="s">
        <v>311</v>
      </c>
      <c r="J2004">
        <v>1</v>
      </c>
    </row>
    <row r="2005" spans="1:10" x14ac:dyDescent="0.35">
      <c r="A2005" t="s">
        <v>4602</v>
      </c>
      <c r="B2005">
        <v>96</v>
      </c>
      <c r="C2005">
        <v>232</v>
      </c>
      <c r="D2005">
        <v>2004</v>
      </c>
      <c r="E2005" t="s">
        <v>311</v>
      </c>
      <c r="F2005" t="s">
        <v>2692</v>
      </c>
      <c r="G2005" t="s">
        <v>311</v>
      </c>
      <c r="H2005" t="s">
        <v>311</v>
      </c>
      <c r="I2005" t="s">
        <v>311</v>
      </c>
      <c r="J2005">
        <v>96</v>
      </c>
    </row>
    <row r="2006" spans="1:10" x14ac:dyDescent="0.35">
      <c r="A2006" t="s">
        <v>4603</v>
      </c>
      <c r="B2006">
        <v>40</v>
      </c>
      <c r="C2006">
        <v>232</v>
      </c>
      <c r="D2006">
        <v>2004</v>
      </c>
      <c r="E2006" t="s">
        <v>311</v>
      </c>
      <c r="F2006" t="s">
        <v>0</v>
      </c>
      <c r="G2006" t="s">
        <v>2235</v>
      </c>
      <c r="I2006" t="s">
        <v>311</v>
      </c>
      <c r="J2006">
        <v>40</v>
      </c>
    </row>
    <row r="2007" spans="1:10" x14ac:dyDescent="0.35">
      <c r="A2007" t="s">
        <v>4604</v>
      </c>
      <c r="B2007">
        <v>34</v>
      </c>
      <c r="C2007">
        <v>229</v>
      </c>
      <c r="D2007">
        <v>2006</v>
      </c>
      <c r="E2007" t="s">
        <v>319</v>
      </c>
      <c r="F2007" t="s">
        <v>0</v>
      </c>
      <c r="G2007" t="s">
        <v>4605</v>
      </c>
      <c r="H2007">
        <v>4.3440000000000003</v>
      </c>
      <c r="I2007">
        <v>62.98</v>
      </c>
      <c r="J2007">
        <v>11</v>
      </c>
    </row>
    <row r="2008" spans="1:10" x14ac:dyDescent="0.35">
      <c r="A2008" t="s">
        <v>4606</v>
      </c>
      <c r="B2008">
        <v>47</v>
      </c>
      <c r="C2008">
        <v>228</v>
      </c>
      <c r="D2008">
        <v>2007</v>
      </c>
      <c r="E2008" t="s">
        <v>311</v>
      </c>
      <c r="F2008" t="s">
        <v>0</v>
      </c>
      <c r="G2008" t="s">
        <v>4607</v>
      </c>
      <c r="I2008" t="s">
        <v>311</v>
      </c>
      <c r="J2008">
        <v>47</v>
      </c>
    </row>
    <row r="2009" spans="1:10" x14ac:dyDescent="0.35">
      <c r="A2009" t="s">
        <v>4608</v>
      </c>
      <c r="B2009">
        <v>23</v>
      </c>
      <c r="C2009">
        <v>228</v>
      </c>
      <c r="D2009">
        <v>2007</v>
      </c>
      <c r="E2009" t="s">
        <v>311</v>
      </c>
      <c r="F2009" t="s">
        <v>3848</v>
      </c>
      <c r="G2009" t="s">
        <v>311</v>
      </c>
      <c r="H2009" t="s">
        <v>311</v>
      </c>
      <c r="I2009" t="s">
        <v>311</v>
      </c>
      <c r="J2009">
        <v>0</v>
      </c>
    </row>
    <row r="2010" spans="1:10" x14ac:dyDescent="0.35">
      <c r="A2010" t="s">
        <v>4609</v>
      </c>
      <c r="B2010">
        <v>343</v>
      </c>
      <c r="C2010">
        <v>226</v>
      </c>
      <c r="D2010">
        <v>2009</v>
      </c>
      <c r="E2010" t="s">
        <v>311</v>
      </c>
      <c r="F2010" t="s">
        <v>2692</v>
      </c>
      <c r="G2010" t="s">
        <v>311</v>
      </c>
      <c r="H2010" t="s">
        <v>311</v>
      </c>
      <c r="I2010" t="s">
        <v>311</v>
      </c>
      <c r="J2010">
        <v>14</v>
      </c>
    </row>
    <row r="2011" spans="1:10" x14ac:dyDescent="0.35">
      <c r="A2011" t="s">
        <v>4610</v>
      </c>
      <c r="B2011">
        <v>19</v>
      </c>
      <c r="C2011">
        <v>226</v>
      </c>
      <c r="D2011">
        <v>2009</v>
      </c>
      <c r="E2011" t="s">
        <v>311</v>
      </c>
      <c r="F2011" t="s">
        <v>3848</v>
      </c>
      <c r="G2011" t="s">
        <v>311</v>
      </c>
      <c r="H2011" t="s">
        <v>311</v>
      </c>
      <c r="I2011" t="s">
        <v>311</v>
      </c>
      <c r="J2011">
        <v>0</v>
      </c>
    </row>
    <row r="2012" spans="1:10" x14ac:dyDescent="0.35">
      <c r="A2012" t="s">
        <v>4611</v>
      </c>
      <c r="B2012">
        <v>77</v>
      </c>
      <c r="C2012">
        <v>225</v>
      </c>
      <c r="D2012">
        <v>2011</v>
      </c>
      <c r="E2012" t="s">
        <v>311</v>
      </c>
      <c r="F2012" t="s">
        <v>0</v>
      </c>
      <c r="G2012" t="s">
        <v>2053</v>
      </c>
      <c r="I2012" t="s">
        <v>311</v>
      </c>
      <c r="J2012">
        <v>45</v>
      </c>
    </row>
    <row r="2013" spans="1:10" x14ac:dyDescent="0.35">
      <c r="A2013" t="s">
        <v>4612</v>
      </c>
      <c r="B2013">
        <v>60</v>
      </c>
      <c r="C2013">
        <v>223</v>
      </c>
      <c r="D2013">
        <v>2012</v>
      </c>
      <c r="E2013" t="s">
        <v>311</v>
      </c>
      <c r="F2013" t="s">
        <v>0</v>
      </c>
      <c r="G2013" t="s">
        <v>4613</v>
      </c>
      <c r="I2013" t="s">
        <v>311</v>
      </c>
      <c r="J2013">
        <v>45</v>
      </c>
    </row>
    <row r="2014" spans="1:10" x14ac:dyDescent="0.35">
      <c r="A2014" t="s">
        <v>4614</v>
      </c>
      <c r="B2014">
        <v>100</v>
      </c>
      <c r="C2014">
        <v>223</v>
      </c>
      <c r="D2014">
        <v>2012</v>
      </c>
      <c r="E2014" t="s">
        <v>312</v>
      </c>
      <c r="F2014" t="s">
        <v>0</v>
      </c>
      <c r="G2014" t="s">
        <v>4615</v>
      </c>
      <c r="H2014">
        <v>1.216</v>
      </c>
      <c r="I2014">
        <v>32.99</v>
      </c>
      <c r="J2014">
        <v>30</v>
      </c>
    </row>
    <row r="2015" spans="1:10" x14ac:dyDescent="0.35">
      <c r="A2015" t="s">
        <v>4616</v>
      </c>
      <c r="B2015">
        <v>37</v>
      </c>
      <c r="C2015">
        <v>222</v>
      </c>
      <c r="D2015">
        <v>2014</v>
      </c>
      <c r="E2015" t="s">
        <v>311</v>
      </c>
      <c r="F2015" t="s">
        <v>0</v>
      </c>
      <c r="G2015" t="s">
        <v>2840</v>
      </c>
      <c r="I2015" t="s">
        <v>311</v>
      </c>
      <c r="J2015">
        <v>37</v>
      </c>
    </row>
    <row r="2016" spans="1:10" x14ac:dyDescent="0.35">
      <c r="A2016" t="s">
        <v>4617</v>
      </c>
      <c r="B2016">
        <v>66</v>
      </c>
      <c r="C2016">
        <v>222</v>
      </c>
      <c r="D2016">
        <v>2014</v>
      </c>
      <c r="E2016" t="s">
        <v>334</v>
      </c>
      <c r="F2016" t="s">
        <v>0</v>
      </c>
      <c r="G2016" t="s">
        <v>3112</v>
      </c>
      <c r="H2016">
        <v>1.81</v>
      </c>
      <c r="I2016">
        <v>8.9700000000000006</v>
      </c>
      <c r="J2016">
        <v>65</v>
      </c>
    </row>
    <row r="2017" spans="1:10" x14ac:dyDescent="0.35">
      <c r="A2017" t="s">
        <v>4618</v>
      </c>
      <c r="B2017">
        <v>251</v>
      </c>
      <c r="C2017">
        <v>219</v>
      </c>
      <c r="D2017">
        <v>2016</v>
      </c>
      <c r="E2017" t="s">
        <v>311</v>
      </c>
      <c r="F2017" t="s">
        <v>0</v>
      </c>
      <c r="G2017" t="s">
        <v>4619</v>
      </c>
      <c r="I2017" t="s">
        <v>311</v>
      </c>
      <c r="J2017">
        <v>33</v>
      </c>
    </row>
    <row r="2018" spans="1:10" x14ac:dyDescent="0.35">
      <c r="A2018" t="s">
        <v>4620</v>
      </c>
      <c r="B2018">
        <v>83</v>
      </c>
      <c r="C2018">
        <v>219</v>
      </c>
      <c r="D2018">
        <v>2016</v>
      </c>
      <c r="E2018" t="s">
        <v>334</v>
      </c>
      <c r="F2018" t="s">
        <v>0</v>
      </c>
      <c r="G2018" t="s">
        <v>4621</v>
      </c>
      <c r="H2018">
        <v>1.488</v>
      </c>
      <c r="I2018">
        <v>13.1</v>
      </c>
      <c r="J2018">
        <v>11</v>
      </c>
    </row>
    <row r="2019" spans="1:10" x14ac:dyDescent="0.35">
      <c r="A2019" t="s">
        <v>4622</v>
      </c>
      <c r="B2019">
        <v>92</v>
      </c>
      <c r="C2019">
        <v>216</v>
      </c>
      <c r="D2019">
        <v>2018</v>
      </c>
      <c r="E2019" t="s">
        <v>312</v>
      </c>
      <c r="F2019" t="s">
        <v>0</v>
      </c>
      <c r="G2019" t="s">
        <v>3633</v>
      </c>
      <c r="H2019">
        <v>0.81599999999999995</v>
      </c>
      <c r="I2019">
        <v>32.22</v>
      </c>
      <c r="J2019">
        <v>23</v>
      </c>
    </row>
    <row r="2020" spans="1:10" x14ac:dyDescent="0.35">
      <c r="A2020" t="s">
        <v>4623</v>
      </c>
      <c r="B2020">
        <v>81</v>
      </c>
      <c r="C2020">
        <v>216</v>
      </c>
      <c r="D2020">
        <v>2018</v>
      </c>
      <c r="E2020" t="s">
        <v>334</v>
      </c>
      <c r="F2020" t="s">
        <v>0</v>
      </c>
      <c r="G2020" t="s">
        <v>4624</v>
      </c>
      <c r="H2020">
        <v>1.488</v>
      </c>
      <c r="I2020">
        <v>8.7799999999999994</v>
      </c>
      <c r="J2020">
        <v>21</v>
      </c>
    </row>
    <row r="2021" spans="1:10" x14ac:dyDescent="0.35">
      <c r="A2021" t="s">
        <v>4625</v>
      </c>
      <c r="B2021">
        <v>14</v>
      </c>
      <c r="C2021">
        <v>216</v>
      </c>
      <c r="D2021">
        <v>2018</v>
      </c>
      <c r="E2021" t="s">
        <v>311</v>
      </c>
      <c r="F2021" t="s">
        <v>3848</v>
      </c>
      <c r="G2021" t="s">
        <v>311</v>
      </c>
      <c r="H2021" t="s">
        <v>311</v>
      </c>
      <c r="I2021" t="s">
        <v>311</v>
      </c>
      <c r="J2021">
        <v>6</v>
      </c>
    </row>
    <row r="2022" spans="1:10" x14ac:dyDescent="0.35">
      <c r="A2022" t="s">
        <v>4626</v>
      </c>
      <c r="B2022">
        <v>79</v>
      </c>
      <c r="C2022">
        <v>216</v>
      </c>
      <c r="D2022">
        <v>2018</v>
      </c>
      <c r="E2022" t="s">
        <v>312</v>
      </c>
      <c r="F2022" t="s">
        <v>0</v>
      </c>
      <c r="G2022" t="s">
        <v>4627</v>
      </c>
      <c r="H2022">
        <v>1.609</v>
      </c>
      <c r="I2022">
        <v>35.1</v>
      </c>
      <c r="J2022">
        <v>15</v>
      </c>
    </row>
    <row r="2023" spans="1:10" x14ac:dyDescent="0.35">
      <c r="A2023" t="s">
        <v>4628</v>
      </c>
      <c r="B2023">
        <v>72</v>
      </c>
      <c r="C2023">
        <v>214</v>
      </c>
      <c r="D2023">
        <v>2022</v>
      </c>
      <c r="E2023" t="s">
        <v>311</v>
      </c>
      <c r="F2023" t="s">
        <v>0</v>
      </c>
      <c r="G2023" t="s">
        <v>2924</v>
      </c>
      <c r="I2023" t="s">
        <v>311</v>
      </c>
      <c r="J2023">
        <v>20</v>
      </c>
    </row>
    <row r="2024" spans="1:10" x14ac:dyDescent="0.35">
      <c r="A2024" t="s">
        <v>4629</v>
      </c>
      <c r="B2024">
        <v>136</v>
      </c>
      <c r="C2024">
        <v>213</v>
      </c>
      <c r="D2024">
        <v>2023</v>
      </c>
      <c r="E2024" t="s">
        <v>311</v>
      </c>
      <c r="F2024" t="s">
        <v>0</v>
      </c>
      <c r="G2024" t="s">
        <v>3171</v>
      </c>
      <c r="I2024" t="s">
        <v>311</v>
      </c>
      <c r="J2024">
        <v>7</v>
      </c>
    </row>
    <row r="2025" spans="1:10" x14ac:dyDescent="0.35">
      <c r="A2025" t="s">
        <v>4630</v>
      </c>
      <c r="B2025">
        <v>74</v>
      </c>
      <c r="C2025">
        <v>212</v>
      </c>
      <c r="D2025">
        <v>2024</v>
      </c>
      <c r="E2025" t="s">
        <v>328</v>
      </c>
      <c r="F2025" t="s">
        <v>0</v>
      </c>
      <c r="G2025" t="s">
        <v>4631</v>
      </c>
      <c r="H2025">
        <v>1.333</v>
      </c>
      <c r="I2025">
        <v>60.06</v>
      </c>
      <c r="J2025">
        <v>50</v>
      </c>
    </row>
    <row r="2026" spans="1:10" x14ac:dyDescent="0.35">
      <c r="A2026" t="s">
        <v>4632</v>
      </c>
      <c r="B2026">
        <v>13</v>
      </c>
      <c r="C2026">
        <v>212</v>
      </c>
      <c r="D2026">
        <v>2024</v>
      </c>
      <c r="E2026" t="s">
        <v>311</v>
      </c>
      <c r="F2026" t="s">
        <v>3848</v>
      </c>
      <c r="G2026" t="s">
        <v>311</v>
      </c>
      <c r="H2026" t="s">
        <v>311</v>
      </c>
      <c r="I2026" t="s">
        <v>311</v>
      </c>
      <c r="J2026">
        <v>0</v>
      </c>
    </row>
    <row r="2027" spans="1:10" x14ac:dyDescent="0.35">
      <c r="A2027" t="s">
        <v>4633</v>
      </c>
      <c r="B2027">
        <v>195</v>
      </c>
      <c r="C2027">
        <v>210</v>
      </c>
      <c r="D2027">
        <v>2026</v>
      </c>
      <c r="E2027" t="s">
        <v>334</v>
      </c>
      <c r="F2027" t="s">
        <v>0</v>
      </c>
      <c r="G2027" t="s">
        <v>3052</v>
      </c>
      <c r="H2027">
        <v>0.45700000000000002</v>
      </c>
      <c r="I2027">
        <v>14.24</v>
      </c>
      <c r="J2027">
        <v>16</v>
      </c>
    </row>
    <row r="2028" spans="1:10" x14ac:dyDescent="0.35">
      <c r="A2028" t="s">
        <v>4634</v>
      </c>
      <c r="B2028">
        <v>64</v>
      </c>
      <c r="C2028">
        <v>210</v>
      </c>
      <c r="D2028">
        <v>2026</v>
      </c>
      <c r="E2028" t="s">
        <v>311</v>
      </c>
      <c r="F2028" t="s">
        <v>2692</v>
      </c>
      <c r="G2028" t="s">
        <v>311</v>
      </c>
      <c r="H2028" t="s">
        <v>311</v>
      </c>
      <c r="I2028" t="s">
        <v>311</v>
      </c>
      <c r="J2028">
        <v>64</v>
      </c>
    </row>
    <row r="2029" spans="1:10" x14ac:dyDescent="0.35">
      <c r="A2029" t="s">
        <v>4635</v>
      </c>
      <c r="B2029">
        <v>16</v>
      </c>
      <c r="C2029">
        <v>210</v>
      </c>
      <c r="D2029">
        <v>2026</v>
      </c>
      <c r="E2029" t="s">
        <v>311</v>
      </c>
      <c r="F2029" t="s">
        <v>3848</v>
      </c>
      <c r="G2029" t="s">
        <v>311</v>
      </c>
      <c r="H2029" t="s">
        <v>311</v>
      </c>
      <c r="I2029" t="s">
        <v>311</v>
      </c>
      <c r="J2029">
        <v>1</v>
      </c>
    </row>
    <row r="2030" spans="1:10" x14ac:dyDescent="0.35">
      <c r="A2030" t="s">
        <v>4636</v>
      </c>
      <c r="B2030">
        <v>30</v>
      </c>
      <c r="C2030">
        <v>209</v>
      </c>
      <c r="D2030">
        <v>2029</v>
      </c>
      <c r="E2030" t="s">
        <v>311</v>
      </c>
      <c r="F2030" t="s">
        <v>3848</v>
      </c>
      <c r="G2030" t="s">
        <v>311</v>
      </c>
      <c r="H2030" t="s">
        <v>311</v>
      </c>
      <c r="I2030" t="s">
        <v>311</v>
      </c>
      <c r="J2030">
        <v>1</v>
      </c>
    </row>
    <row r="2031" spans="1:10" x14ac:dyDescent="0.35">
      <c r="A2031" t="s">
        <v>4637</v>
      </c>
      <c r="B2031">
        <v>39</v>
      </c>
      <c r="C2031">
        <v>209</v>
      </c>
      <c r="D2031">
        <v>2029</v>
      </c>
      <c r="E2031" t="s">
        <v>311</v>
      </c>
      <c r="F2031" t="s">
        <v>0</v>
      </c>
      <c r="G2031" t="s">
        <v>4025</v>
      </c>
      <c r="I2031" t="s">
        <v>311</v>
      </c>
      <c r="J2031">
        <v>39</v>
      </c>
    </row>
    <row r="2032" spans="1:10" x14ac:dyDescent="0.35">
      <c r="A2032" t="s">
        <v>4638</v>
      </c>
      <c r="B2032">
        <v>28</v>
      </c>
      <c r="C2032">
        <v>208</v>
      </c>
      <c r="D2032">
        <v>2031</v>
      </c>
      <c r="E2032" t="s">
        <v>311</v>
      </c>
      <c r="F2032" t="s">
        <v>3848</v>
      </c>
      <c r="G2032" t="s">
        <v>311</v>
      </c>
      <c r="H2032" t="s">
        <v>311</v>
      </c>
      <c r="I2032" t="s">
        <v>311</v>
      </c>
      <c r="J2032">
        <v>0</v>
      </c>
    </row>
    <row r="2033" spans="1:10" x14ac:dyDescent="0.35">
      <c r="A2033" t="s">
        <v>4639</v>
      </c>
      <c r="B2033">
        <v>7</v>
      </c>
      <c r="C2033">
        <v>208</v>
      </c>
      <c r="D2033">
        <v>2031</v>
      </c>
      <c r="E2033" t="s">
        <v>311</v>
      </c>
      <c r="F2033" t="s">
        <v>3848</v>
      </c>
      <c r="G2033" t="s">
        <v>311</v>
      </c>
      <c r="H2033" t="s">
        <v>311</v>
      </c>
      <c r="I2033" t="s">
        <v>311</v>
      </c>
      <c r="J2033">
        <v>1</v>
      </c>
    </row>
    <row r="2034" spans="1:10" x14ac:dyDescent="0.35">
      <c r="A2034" t="s">
        <v>4640</v>
      </c>
      <c r="B2034">
        <v>8</v>
      </c>
      <c r="C2034">
        <v>207</v>
      </c>
      <c r="D2034">
        <v>2033</v>
      </c>
      <c r="E2034" t="s">
        <v>311</v>
      </c>
      <c r="F2034" t="s">
        <v>3848</v>
      </c>
      <c r="G2034" t="s">
        <v>311</v>
      </c>
      <c r="H2034" t="s">
        <v>311</v>
      </c>
      <c r="I2034" t="s">
        <v>311</v>
      </c>
      <c r="J2034">
        <v>1</v>
      </c>
    </row>
    <row r="2035" spans="1:10" x14ac:dyDescent="0.35">
      <c r="A2035" t="s">
        <v>4641</v>
      </c>
      <c r="B2035">
        <v>10</v>
      </c>
      <c r="C2035">
        <v>207</v>
      </c>
      <c r="D2035">
        <v>2033</v>
      </c>
      <c r="E2035" t="s">
        <v>311</v>
      </c>
      <c r="F2035" t="s">
        <v>3848</v>
      </c>
      <c r="G2035" t="s">
        <v>311</v>
      </c>
      <c r="H2035" t="s">
        <v>311</v>
      </c>
      <c r="I2035" t="s">
        <v>311</v>
      </c>
      <c r="J2035">
        <v>0</v>
      </c>
    </row>
    <row r="2036" spans="1:10" x14ac:dyDescent="0.35">
      <c r="A2036" t="s">
        <v>4642</v>
      </c>
      <c r="B2036">
        <v>61</v>
      </c>
      <c r="C2036">
        <v>205</v>
      </c>
      <c r="D2036">
        <v>2035</v>
      </c>
      <c r="E2036" t="s">
        <v>312</v>
      </c>
      <c r="F2036" t="s">
        <v>0</v>
      </c>
      <c r="G2036" t="s">
        <v>4643</v>
      </c>
      <c r="H2036">
        <v>2</v>
      </c>
      <c r="I2036">
        <v>37.090000000000003</v>
      </c>
      <c r="J2036">
        <v>9</v>
      </c>
    </row>
    <row r="2037" spans="1:10" x14ac:dyDescent="0.35">
      <c r="A2037" t="s">
        <v>4644</v>
      </c>
      <c r="B2037">
        <v>44</v>
      </c>
      <c r="C2037">
        <v>205</v>
      </c>
      <c r="D2037">
        <v>2035</v>
      </c>
      <c r="E2037" t="s">
        <v>311</v>
      </c>
      <c r="F2037" t="s">
        <v>3848</v>
      </c>
      <c r="G2037" t="s">
        <v>311</v>
      </c>
      <c r="H2037" t="s">
        <v>311</v>
      </c>
      <c r="I2037" t="s">
        <v>311</v>
      </c>
      <c r="J2037">
        <v>7</v>
      </c>
    </row>
    <row r="2038" spans="1:10" x14ac:dyDescent="0.35">
      <c r="A2038" t="s">
        <v>4645</v>
      </c>
      <c r="B2038">
        <v>123</v>
      </c>
      <c r="C2038">
        <v>204</v>
      </c>
      <c r="D2038">
        <v>2037</v>
      </c>
      <c r="E2038" t="s">
        <v>311</v>
      </c>
      <c r="F2038" t="s">
        <v>2692</v>
      </c>
      <c r="G2038" t="s">
        <v>311</v>
      </c>
      <c r="H2038" t="s">
        <v>311</v>
      </c>
      <c r="I2038" t="s">
        <v>311</v>
      </c>
      <c r="J2038">
        <v>123</v>
      </c>
    </row>
    <row r="2039" spans="1:10" x14ac:dyDescent="0.35">
      <c r="A2039" t="s">
        <v>4646</v>
      </c>
      <c r="B2039">
        <v>95</v>
      </c>
      <c r="C2039">
        <v>204</v>
      </c>
      <c r="D2039">
        <v>2037</v>
      </c>
      <c r="E2039" t="s">
        <v>312</v>
      </c>
      <c r="F2039" t="s">
        <v>0</v>
      </c>
      <c r="G2039" t="s">
        <v>4647</v>
      </c>
      <c r="H2039">
        <v>1.25</v>
      </c>
      <c r="I2039">
        <v>32.270000000000003</v>
      </c>
      <c r="J2039">
        <v>29</v>
      </c>
    </row>
    <row r="2040" spans="1:10" x14ac:dyDescent="0.35">
      <c r="A2040" t="s">
        <v>4648</v>
      </c>
      <c r="B2040">
        <v>19</v>
      </c>
      <c r="C2040">
        <v>202</v>
      </c>
      <c r="D2040">
        <v>2039</v>
      </c>
      <c r="E2040" t="s">
        <v>311</v>
      </c>
      <c r="F2040" t="s">
        <v>3848</v>
      </c>
      <c r="G2040" t="s">
        <v>311</v>
      </c>
      <c r="H2040" t="s">
        <v>311</v>
      </c>
      <c r="I2040" t="s">
        <v>311</v>
      </c>
      <c r="J2040">
        <v>0</v>
      </c>
    </row>
    <row r="2041" spans="1:10" x14ac:dyDescent="0.35">
      <c r="A2041" t="s">
        <v>4649</v>
      </c>
      <c r="B2041">
        <v>26</v>
      </c>
      <c r="C2041">
        <v>202</v>
      </c>
      <c r="D2041">
        <v>2039</v>
      </c>
      <c r="E2041" t="s">
        <v>311</v>
      </c>
      <c r="F2041" t="s">
        <v>3848</v>
      </c>
      <c r="G2041" t="s">
        <v>311</v>
      </c>
      <c r="H2041" t="s">
        <v>311</v>
      </c>
      <c r="I2041" t="s">
        <v>311</v>
      </c>
      <c r="J2041">
        <v>0</v>
      </c>
    </row>
    <row r="2042" spans="1:10" x14ac:dyDescent="0.35">
      <c r="A2042" t="s">
        <v>4650</v>
      </c>
      <c r="B2042">
        <v>23</v>
      </c>
      <c r="C2042">
        <v>201</v>
      </c>
      <c r="D2042">
        <v>2041</v>
      </c>
      <c r="E2042" t="s">
        <v>311</v>
      </c>
      <c r="F2042" t="s">
        <v>3848</v>
      </c>
      <c r="G2042" t="s">
        <v>311</v>
      </c>
      <c r="H2042" t="s">
        <v>311</v>
      </c>
      <c r="I2042" t="s">
        <v>311</v>
      </c>
      <c r="J2042">
        <v>0</v>
      </c>
    </row>
    <row r="2043" spans="1:10" x14ac:dyDescent="0.35">
      <c r="A2043" t="s">
        <v>4651</v>
      </c>
      <c r="B2043">
        <v>153</v>
      </c>
      <c r="C2043">
        <v>200</v>
      </c>
      <c r="D2043">
        <v>2042</v>
      </c>
      <c r="E2043" t="s">
        <v>334</v>
      </c>
      <c r="F2043" t="s">
        <v>0</v>
      </c>
      <c r="G2043" t="s">
        <v>2590</v>
      </c>
      <c r="H2043">
        <v>0.53600000000000003</v>
      </c>
      <c r="I2043">
        <v>8.59</v>
      </c>
      <c r="J2043">
        <v>93</v>
      </c>
    </row>
    <row r="2044" spans="1:10" x14ac:dyDescent="0.35">
      <c r="A2044" t="s">
        <v>4652</v>
      </c>
      <c r="B2044">
        <v>23</v>
      </c>
      <c r="C2044">
        <v>200</v>
      </c>
      <c r="D2044">
        <v>2042</v>
      </c>
      <c r="E2044" t="s">
        <v>311</v>
      </c>
      <c r="F2044" t="s">
        <v>0</v>
      </c>
      <c r="G2044" t="s">
        <v>4653</v>
      </c>
      <c r="I2044" t="s">
        <v>311</v>
      </c>
      <c r="J2044">
        <v>23</v>
      </c>
    </row>
    <row r="2045" spans="1:10" x14ac:dyDescent="0.35">
      <c r="A2045" t="s">
        <v>4654</v>
      </c>
      <c r="B2045">
        <v>116</v>
      </c>
      <c r="C2045">
        <v>199</v>
      </c>
      <c r="D2045">
        <v>2044</v>
      </c>
      <c r="E2045" t="s">
        <v>311</v>
      </c>
      <c r="F2045" t="s">
        <v>2692</v>
      </c>
      <c r="G2045" t="s">
        <v>311</v>
      </c>
      <c r="H2045" t="s">
        <v>311</v>
      </c>
      <c r="I2045" t="s">
        <v>311</v>
      </c>
      <c r="J2045">
        <v>15</v>
      </c>
    </row>
    <row r="2046" spans="1:10" x14ac:dyDescent="0.35">
      <c r="A2046" t="s">
        <v>4655</v>
      </c>
      <c r="B2046">
        <v>92</v>
      </c>
      <c r="C2046">
        <v>199</v>
      </c>
      <c r="D2046">
        <v>2044</v>
      </c>
      <c r="E2046" t="s">
        <v>311</v>
      </c>
      <c r="F2046" t="s">
        <v>2692</v>
      </c>
      <c r="G2046" t="s">
        <v>311</v>
      </c>
      <c r="H2046" t="s">
        <v>311</v>
      </c>
      <c r="I2046" t="s">
        <v>311</v>
      </c>
      <c r="J2046">
        <v>92</v>
      </c>
    </row>
    <row r="2047" spans="1:10" x14ac:dyDescent="0.35">
      <c r="A2047" t="s">
        <v>4656</v>
      </c>
      <c r="B2047">
        <v>51</v>
      </c>
      <c r="C2047">
        <v>199</v>
      </c>
      <c r="D2047">
        <v>2044</v>
      </c>
      <c r="E2047" t="s">
        <v>311</v>
      </c>
      <c r="F2047" t="s">
        <v>3848</v>
      </c>
      <c r="G2047" t="s">
        <v>311</v>
      </c>
      <c r="H2047" t="s">
        <v>311</v>
      </c>
      <c r="I2047" t="s">
        <v>311</v>
      </c>
      <c r="J2047">
        <v>2</v>
      </c>
    </row>
    <row r="2048" spans="1:10" x14ac:dyDescent="0.35">
      <c r="A2048" t="s">
        <v>4657</v>
      </c>
      <c r="B2048">
        <v>13</v>
      </c>
      <c r="C2048">
        <v>198</v>
      </c>
      <c r="D2048">
        <v>2047</v>
      </c>
      <c r="E2048" t="s">
        <v>311</v>
      </c>
      <c r="F2048" t="s">
        <v>3848</v>
      </c>
      <c r="G2048" t="s">
        <v>311</v>
      </c>
      <c r="H2048" t="s">
        <v>311</v>
      </c>
      <c r="I2048" t="s">
        <v>311</v>
      </c>
      <c r="J2048">
        <v>4</v>
      </c>
    </row>
    <row r="2049" spans="1:10" x14ac:dyDescent="0.35">
      <c r="A2049" t="s">
        <v>4658</v>
      </c>
      <c r="B2049">
        <v>156</v>
      </c>
      <c r="C2049">
        <v>197</v>
      </c>
      <c r="D2049">
        <v>2048</v>
      </c>
      <c r="E2049" t="s">
        <v>334</v>
      </c>
      <c r="F2049" t="s">
        <v>0</v>
      </c>
      <c r="G2049" t="s">
        <v>2167</v>
      </c>
      <c r="H2049">
        <v>0.75</v>
      </c>
      <c r="I2049">
        <v>5.45</v>
      </c>
      <c r="J2049">
        <v>55</v>
      </c>
    </row>
    <row r="2050" spans="1:10" x14ac:dyDescent="0.35">
      <c r="A2050" t="s">
        <v>4659</v>
      </c>
      <c r="B2050">
        <v>14</v>
      </c>
      <c r="C2050">
        <v>197</v>
      </c>
      <c r="D2050">
        <v>2048</v>
      </c>
      <c r="E2050" t="s">
        <v>311</v>
      </c>
      <c r="F2050" t="s">
        <v>3848</v>
      </c>
      <c r="G2050" t="s">
        <v>311</v>
      </c>
      <c r="H2050" t="s">
        <v>311</v>
      </c>
      <c r="I2050" t="s">
        <v>311</v>
      </c>
      <c r="J2050">
        <v>0</v>
      </c>
    </row>
    <row r="2051" spans="1:10" x14ac:dyDescent="0.35">
      <c r="A2051" t="s">
        <v>4660</v>
      </c>
      <c r="B2051">
        <v>48</v>
      </c>
      <c r="C2051">
        <v>197</v>
      </c>
      <c r="D2051">
        <v>2048</v>
      </c>
      <c r="E2051" t="s">
        <v>311</v>
      </c>
      <c r="F2051" t="s">
        <v>0</v>
      </c>
      <c r="G2051" t="s">
        <v>4042</v>
      </c>
      <c r="I2051" t="s">
        <v>311</v>
      </c>
      <c r="J2051">
        <v>14</v>
      </c>
    </row>
    <row r="2052" spans="1:10" x14ac:dyDescent="0.35">
      <c r="A2052" t="s">
        <v>4661</v>
      </c>
      <c r="B2052">
        <v>76</v>
      </c>
      <c r="C2052">
        <v>196</v>
      </c>
      <c r="D2052">
        <v>2051</v>
      </c>
      <c r="E2052" t="s">
        <v>311</v>
      </c>
      <c r="F2052" t="s">
        <v>2692</v>
      </c>
      <c r="G2052" t="s">
        <v>311</v>
      </c>
      <c r="H2052" t="s">
        <v>311</v>
      </c>
      <c r="I2052" t="s">
        <v>311</v>
      </c>
      <c r="J2052">
        <v>76</v>
      </c>
    </row>
    <row r="2053" spans="1:10" x14ac:dyDescent="0.35">
      <c r="A2053" t="s">
        <v>4662</v>
      </c>
      <c r="B2053">
        <v>67</v>
      </c>
      <c r="C2053">
        <v>193</v>
      </c>
      <c r="D2053">
        <v>2052</v>
      </c>
      <c r="E2053" t="s">
        <v>312</v>
      </c>
      <c r="F2053" t="s">
        <v>0</v>
      </c>
      <c r="G2053" t="s">
        <v>2053</v>
      </c>
      <c r="H2053">
        <v>1.7030000000000001</v>
      </c>
      <c r="I2053">
        <v>36.54</v>
      </c>
      <c r="J2053">
        <v>22</v>
      </c>
    </row>
    <row r="2054" spans="1:10" x14ac:dyDescent="0.35">
      <c r="A2054" t="s">
        <v>4663</v>
      </c>
      <c r="B2054">
        <v>91</v>
      </c>
      <c r="C2054">
        <v>193</v>
      </c>
      <c r="D2054">
        <v>2052</v>
      </c>
      <c r="E2054" t="s">
        <v>311</v>
      </c>
      <c r="F2054" t="s">
        <v>0</v>
      </c>
      <c r="G2054" t="s">
        <v>2037</v>
      </c>
      <c r="I2054" t="s">
        <v>311</v>
      </c>
      <c r="J2054">
        <v>13</v>
      </c>
    </row>
    <row r="2055" spans="1:10" x14ac:dyDescent="0.35">
      <c r="A2055" t="s">
        <v>4664</v>
      </c>
      <c r="B2055">
        <v>78</v>
      </c>
      <c r="C2055">
        <v>192</v>
      </c>
      <c r="D2055">
        <v>2054</v>
      </c>
      <c r="E2055" t="s">
        <v>311</v>
      </c>
      <c r="F2055" t="s">
        <v>2692</v>
      </c>
      <c r="G2055" t="s">
        <v>311</v>
      </c>
      <c r="H2055" t="s">
        <v>311</v>
      </c>
      <c r="I2055" t="s">
        <v>311</v>
      </c>
      <c r="J2055">
        <v>12</v>
      </c>
    </row>
    <row r="2056" spans="1:10" x14ac:dyDescent="0.35">
      <c r="A2056" t="s">
        <v>4665</v>
      </c>
      <c r="B2056">
        <v>49</v>
      </c>
      <c r="C2056">
        <v>191</v>
      </c>
      <c r="D2056">
        <v>2055</v>
      </c>
      <c r="E2056" t="s">
        <v>319</v>
      </c>
      <c r="F2056" t="s">
        <v>0</v>
      </c>
      <c r="G2056" t="s">
        <v>4666</v>
      </c>
      <c r="H2056">
        <v>1.857</v>
      </c>
      <c r="I2056">
        <v>68.72</v>
      </c>
      <c r="J2056">
        <v>23</v>
      </c>
    </row>
    <row r="2057" spans="1:10" x14ac:dyDescent="0.35">
      <c r="A2057" t="s">
        <v>4667</v>
      </c>
      <c r="B2057">
        <v>24</v>
      </c>
      <c r="C2057">
        <v>189</v>
      </c>
      <c r="D2057">
        <v>2056</v>
      </c>
      <c r="E2057" t="s">
        <v>311</v>
      </c>
      <c r="F2057" t="s">
        <v>3848</v>
      </c>
      <c r="G2057" t="s">
        <v>311</v>
      </c>
      <c r="H2057" t="s">
        <v>311</v>
      </c>
      <c r="I2057" t="s">
        <v>311</v>
      </c>
      <c r="J2057">
        <v>2</v>
      </c>
    </row>
    <row r="2058" spans="1:10" x14ac:dyDescent="0.35">
      <c r="A2058" t="s">
        <v>4668</v>
      </c>
      <c r="B2058">
        <v>77</v>
      </c>
      <c r="C2058">
        <v>189</v>
      </c>
      <c r="D2058">
        <v>2056</v>
      </c>
      <c r="E2058" t="s">
        <v>311</v>
      </c>
      <c r="F2058" t="s">
        <v>2692</v>
      </c>
      <c r="G2058" t="s">
        <v>311</v>
      </c>
      <c r="H2058" t="s">
        <v>311</v>
      </c>
      <c r="I2058" t="s">
        <v>311</v>
      </c>
      <c r="J2058">
        <v>77</v>
      </c>
    </row>
    <row r="2059" spans="1:10" x14ac:dyDescent="0.35">
      <c r="A2059" t="s">
        <v>4669</v>
      </c>
      <c r="B2059">
        <v>40</v>
      </c>
      <c r="C2059">
        <v>187</v>
      </c>
      <c r="D2059">
        <v>2058</v>
      </c>
      <c r="E2059" t="s">
        <v>328</v>
      </c>
      <c r="F2059" t="s">
        <v>0</v>
      </c>
      <c r="G2059" t="s">
        <v>2053</v>
      </c>
      <c r="H2059">
        <v>2.7690000000000001</v>
      </c>
      <c r="I2059">
        <v>63.46</v>
      </c>
      <c r="J2059">
        <v>9</v>
      </c>
    </row>
    <row r="2060" spans="1:10" x14ac:dyDescent="0.35">
      <c r="A2060" t="s">
        <v>4670</v>
      </c>
      <c r="B2060">
        <v>22</v>
      </c>
      <c r="C2060">
        <v>186</v>
      </c>
      <c r="D2060">
        <v>2059</v>
      </c>
      <c r="E2060" t="s">
        <v>311</v>
      </c>
      <c r="F2060" t="s">
        <v>3848</v>
      </c>
      <c r="G2060" t="s">
        <v>311</v>
      </c>
      <c r="H2060" t="s">
        <v>311</v>
      </c>
      <c r="I2060" t="s">
        <v>311</v>
      </c>
      <c r="J2060">
        <v>0</v>
      </c>
    </row>
    <row r="2061" spans="1:10" x14ac:dyDescent="0.35">
      <c r="A2061" t="s">
        <v>4671</v>
      </c>
      <c r="B2061">
        <v>77</v>
      </c>
      <c r="C2061">
        <v>186</v>
      </c>
      <c r="D2061">
        <v>2059</v>
      </c>
      <c r="E2061" t="s">
        <v>312</v>
      </c>
      <c r="F2061" t="s">
        <v>0</v>
      </c>
      <c r="G2061" t="s">
        <v>2734</v>
      </c>
      <c r="H2061">
        <v>1.8640000000000001</v>
      </c>
      <c r="I2061">
        <v>42.34</v>
      </c>
      <c r="J2061">
        <v>6</v>
      </c>
    </row>
    <row r="2062" spans="1:10" x14ac:dyDescent="0.35">
      <c r="A2062" t="s">
        <v>4672</v>
      </c>
      <c r="B2062">
        <v>96</v>
      </c>
      <c r="C2062">
        <v>185</v>
      </c>
      <c r="D2062">
        <v>2061</v>
      </c>
      <c r="E2062" t="s">
        <v>312</v>
      </c>
      <c r="F2062" t="s">
        <v>0</v>
      </c>
      <c r="G2062" t="s">
        <v>1999</v>
      </c>
      <c r="H2062">
        <v>1.032</v>
      </c>
      <c r="I2062">
        <v>27.15</v>
      </c>
      <c r="J2062">
        <v>52</v>
      </c>
    </row>
    <row r="2063" spans="1:10" x14ac:dyDescent="0.35">
      <c r="A2063" t="s">
        <v>4673</v>
      </c>
      <c r="B2063">
        <v>15</v>
      </c>
      <c r="C2063">
        <v>184</v>
      </c>
      <c r="D2063">
        <v>2062</v>
      </c>
      <c r="E2063" t="s">
        <v>311</v>
      </c>
      <c r="F2063" t="s">
        <v>3848</v>
      </c>
      <c r="G2063" t="s">
        <v>311</v>
      </c>
      <c r="H2063" t="s">
        <v>311</v>
      </c>
      <c r="I2063" t="s">
        <v>311</v>
      </c>
      <c r="J2063">
        <v>8</v>
      </c>
    </row>
    <row r="2064" spans="1:10" x14ac:dyDescent="0.35">
      <c r="A2064" t="s">
        <v>4674</v>
      </c>
      <c r="B2064">
        <v>46</v>
      </c>
      <c r="C2064">
        <v>183</v>
      </c>
      <c r="D2064">
        <v>2063</v>
      </c>
      <c r="E2064" t="s">
        <v>311</v>
      </c>
      <c r="F2064" t="s">
        <v>0</v>
      </c>
      <c r="G2064" t="s">
        <v>2077</v>
      </c>
      <c r="I2064" t="s">
        <v>311</v>
      </c>
      <c r="J2064">
        <v>46</v>
      </c>
    </row>
    <row r="2065" spans="1:10" x14ac:dyDescent="0.35">
      <c r="A2065" t="s">
        <v>4675</v>
      </c>
      <c r="B2065">
        <v>123</v>
      </c>
      <c r="C2065">
        <v>182</v>
      </c>
      <c r="D2065">
        <v>2064</v>
      </c>
      <c r="E2065" t="s">
        <v>334</v>
      </c>
      <c r="F2065" t="s">
        <v>0</v>
      </c>
      <c r="G2065" t="s">
        <v>2119</v>
      </c>
      <c r="H2065">
        <v>0.76900000000000002</v>
      </c>
      <c r="I2065">
        <v>6.4</v>
      </c>
      <c r="J2065">
        <v>0</v>
      </c>
    </row>
    <row r="2066" spans="1:10" x14ac:dyDescent="0.35">
      <c r="A2066" t="s">
        <v>4676</v>
      </c>
      <c r="B2066">
        <v>116</v>
      </c>
      <c r="C2066">
        <v>181</v>
      </c>
      <c r="D2066">
        <v>2065</v>
      </c>
      <c r="E2066" t="s">
        <v>311</v>
      </c>
      <c r="F2066" t="s">
        <v>0</v>
      </c>
      <c r="G2066" t="s">
        <v>2211</v>
      </c>
      <c r="I2066" t="s">
        <v>311</v>
      </c>
      <c r="J2066">
        <v>25</v>
      </c>
    </row>
    <row r="2067" spans="1:10" x14ac:dyDescent="0.35">
      <c r="A2067" t="s">
        <v>4677</v>
      </c>
      <c r="B2067">
        <v>76</v>
      </c>
      <c r="C2067">
        <v>181</v>
      </c>
      <c r="D2067">
        <v>2065</v>
      </c>
      <c r="E2067" t="s">
        <v>328</v>
      </c>
      <c r="F2067" t="s">
        <v>0</v>
      </c>
      <c r="G2067" t="s">
        <v>4548</v>
      </c>
      <c r="H2067">
        <v>2.2050000000000001</v>
      </c>
      <c r="I2067">
        <v>43.97</v>
      </c>
      <c r="J2067">
        <v>39</v>
      </c>
    </row>
    <row r="2068" spans="1:10" x14ac:dyDescent="0.35">
      <c r="A2068" t="s">
        <v>4678</v>
      </c>
      <c r="B2068">
        <v>73</v>
      </c>
      <c r="C2068">
        <v>180</v>
      </c>
      <c r="D2068">
        <v>2067</v>
      </c>
      <c r="E2068" t="s">
        <v>311</v>
      </c>
      <c r="F2068" t="s">
        <v>0</v>
      </c>
      <c r="G2068" t="s">
        <v>2811</v>
      </c>
      <c r="I2068" t="s">
        <v>311</v>
      </c>
      <c r="J2068">
        <v>12</v>
      </c>
    </row>
    <row r="2069" spans="1:10" x14ac:dyDescent="0.35">
      <c r="A2069" t="s">
        <v>4679</v>
      </c>
      <c r="B2069">
        <v>84</v>
      </c>
      <c r="C2069">
        <v>180</v>
      </c>
      <c r="D2069">
        <v>2067</v>
      </c>
      <c r="E2069" t="s">
        <v>312</v>
      </c>
      <c r="F2069" t="s">
        <v>0</v>
      </c>
      <c r="G2069" t="s">
        <v>3052</v>
      </c>
      <c r="H2069">
        <v>1.1080000000000001</v>
      </c>
      <c r="I2069">
        <v>35.76</v>
      </c>
      <c r="J2069">
        <v>13</v>
      </c>
    </row>
    <row r="2070" spans="1:10" x14ac:dyDescent="0.35">
      <c r="A2070" t="s">
        <v>4680</v>
      </c>
      <c r="B2070">
        <v>59</v>
      </c>
      <c r="C2070">
        <v>179</v>
      </c>
      <c r="D2070">
        <v>2069</v>
      </c>
      <c r="E2070" t="s">
        <v>311</v>
      </c>
      <c r="F2070" t="s">
        <v>0</v>
      </c>
      <c r="G2070" t="s">
        <v>2235</v>
      </c>
      <c r="I2070" t="s">
        <v>311</v>
      </c>
      <c r="J2070">
        <v>8</v>
      </c>
    </row>
    <row r="2071" spans="1:10" x14ac:dyDescent="0.35">
      <c r="A2071" t="s">
        <v>4681</v>
      </c>
      <c r="B2071">
        <v>134</v>
      </c>
      <c r="C2071">
        <v>178</v>
      </c>
      <c r="D2071">
        <v>2070</v>
      </c>
      <c r="E2071" t="s">
        <v>312</v>
      </c>
      <c r="F2071" t="s">
        <v>0</v>
      </c>
      <c r="G2071" t="s">
        <v>4682</v>
      </c>
      <c r="H2071">
        <v>1.24</v>
      </c>
      <c r="I2071">
        <v>36.96</v>
      </c>
      <c r="J2071">
        <v>76</v>
      </c>
    </row>
    <row r="2072" spans="1:10" x14ac:dyDescent="0.35">
      <c r="A2072" t="s">
        <v>4683</v>
      </c>
      <c r="B2072">
        <v>107</v>
      </c>
      <c r="C2072">
        <v>178</v>
      </c>
      <c r="D2072">
        <v>2070</v>
      </c>
      <c r="E2072" t="s">
        <v>311</v>
      </c>
      <c r="F2072" t="s">
        <v>2692</v>
      </c>
      <c r="G2072" t="s">
        <v>311</v>
      </c>
      <c r="H2072" t="s">
        <v>311</v>
      </c>
      <c r="I2072" t="s">
        <v>311</v>
      </c>
      <c r="J2072">
        <v>107</v>
      </c>
    </row>
    <row r="2073" spans="1:10" x14ac:dyDescent="0.35">
      <c r="A2073" t="s">
        <v>4684</v>
      </c>
      <c r="B2073">
        <v>183</v>
      </c>
      <c r="C2073">
        <v>177</v>
      </c>
      <c r="D2073">
        <v>2072</v>
      </c>
      <c r="E2073" t="s">
        <v>328</v>
      </c>
      <c r="F2073" t="s">
        <v>0</v>
      </c>
      <c r="G2073" t="s">
        <v>4685</v>
      </c>
      <c r="H2073">
        <v>1.0309999999999999</v>
      </c>
      <c r="I2073">
        <v>40.159999999999997</v>
      </c>
      <c r="J2073">
        <v>24</v>
      </c>
    </row>
    <row r="2074" spans="1:10" x14ac:dyDescent="0.35">
      <c r="A2074" t="s">
        <v>4686</v>
      </c>
      <c r="B2074">
        <v>26</v>
      </c>
      <c r="C2074">
        <v>177</v>
      </c>
      <c r="D2074">
        <v>2072</v>
      </c>
      <c r="E2074" t="s">
        <v>311</v>
      </c>
      <c r="F2074" t="s">
        <v>3848</v>
      </c>
      <c r="G2074" t="s">
        <v>311</v>
      </c>
      <c r="H2074" t="s">
        <v>311</v>
      </c>
      <c r="I2074" t="s">
        <v>311</v>
      </c>
      <c r="J2074">
        <v>1</v>
      </c>
    </row>
    <row r="2075" spans="1:10" x14ac:dyDescent="0.35">
      <c r="A2075" t="s">
        <v>4687</v>
      </c>
      <c r="B2075">
        <v>109</v>
      </c>
      <c r="C2075">
        <v>177</v>
      </c>
      <c r="D2075">
        <v>2072</v>
      </c>
      <c r="E2075" t="s">
        <v>328</v>
      </c>
      <c r="F2075" t="s">
        <v>0</v>
      </c>
      <c r="G2075" t="s">
        <v>4688</v>
      </c>
      <c r="H2075">
        <v>0.77600000000000002</v>
      </c>
      <c r="I2075">
        <v>35.11</v>
      </c>
      <c r="J2075">
        <v>72</v>
      </c>
    </row>
    <row r="2076" spans="1:10" x14ac:dyDescent="0.35">
      <c r="A2076" t="s">
        <v>4689</v>
      </c>
      <c r="B2076">
        <v>106</v>
      </c>
      <c r="C2076">
        <v>176</v>
      </c>
      <c r="D2076">
        <v>2075</v>
      </c>
      <c r="E2076" t="s">
        <v>311</v>
      </c>
      <c r="F2076" t="s">
        <v>0</v>
      </c>
      <c r="G2076" t="s">
        <v>1876</v>
      </c>
      <c r="I2076" t="s">
        <v>311</v>
      </c>
      <c r="J2076">
        <v>35</v>
      </c>
    </row>
    <row r="2077" spans="1:10" x14ac:dyDescent="0.35">
      <c r="A2077" t="s">
        <v>4690</v>
      </c>
      <c r="B2077">
        <v>25</v>
      </c>
      <c r="C2077">
        <v>175</v>
      </c>
      <c r="D2077">
        <v>2076</v>
      </c>
      <c r="E2077" t="s">
        <v>311</v>
      </c>
      <c r="F2077" t="s">
        <v>3848</v>
      </c>
      <c r="G2077" t="s">
        <v>311</v>
      </c>
      <c r="H2077" t="s">
        <v>311</v>
      </c>
      <c r="I2077" t="s">
        <v>311</v>
      </c>
      <c r="J2077">
        <v>0</v>
      </c>
    </row>
    <row r="2078" spans="1:10" x14ac:dyDescent="0.35">
      <c r="A2078" t="s">
        <v>4691</v>
      </c>
      <c r="B2078">
        <v>70</v>
      </c>
      <c r="C2078">
        <v>175</v>
      </c>
      <c r="D2078">
        <v>2076</v>
      </c>
      <c r="E2078" t="s">
        <v>311</v>
      </c>
      <c r="F2078" t="s">
        <v>0</v>
      </c>
      <c r="G2078" t="s">
        <v>1999</v>
      </c>
      <c r="I2078" t="s">
        <v>311</v>
      </c>
      <c r="J2078">
        <v>70</v>
      </c>
    </row>
    <row r="2079" spans="1:10" x14ac:dyDescent="0.35">
      <c r="A2079" t="s">
        <v>4692</v>
      </c>
      <c r="B2079">
        <v>60</v>
      </c>
      <c r="C2079">
        <v>175</v>
      </c>
      <c r="D2079">
        <v>2076</v>
      </c>
      <c r="E2079" t="s">
        <v>311</v>
      </c>
      <c r="F2079" t="s">
        <v>0</v>
      </c>
      <c r="G2079" t="s">
        <v>3592</v>
      </c>
      <c r="I2079" t="s">
        <v>311</v>
      </c>
      <c r="J2079">
        <v>60</v>
      </c>
    </row>
    <row r="2080" spans="1:10" x14ac:dyDescent="0.35">
      <c r="A2080" t="s">
        <v>4693</v>
      </c>
      <c r="B2080">
        <v>59</v>
      </c>
      <c r="C2080">
        <v>174</v>
      </c>
      <c r="D2080">
        <v>2079</v>
      </c>
      <c r="E2080" t="s">
        <v>328</v>
      </c>
      <c r="F2080" t="s">
        <v>0</v>
      </c>
      <c r="G2080" t="s">
        <v>2520</v>
      </c>
      <c r="H2080">
        <v>1.339</v>
      </c>
      <c r="I2080">
        <v>73.34</v>
      </c>
      <c r="J2080">
        <v>44</v>
      </c>
    </row>
    <row r="2081" spans="1:10" x14ac:dyDescent="0.35">
      <c r="A2081" t="s">
        <v>4694</v>
      </c>
      <c r="B2081">
        <v>261</v>
      </c>
      <c r="C2081">
        <v>171</v>
      </c>
      <c r="D2081">
        <v>2080</v>
      </c>
      <c r="E2081" t="s">
        <v>311</v>
      </c>
      <c r="F2081" t="s">
        <v>0</v>
      </c>
      <c r="G2081" t="s">
        <v>2211</v>
      </c>
      <c r="I2081" t="s">
        <v>311</v>
      </c>
      <c r="J2081">
        <v>5</v>
      </c>
    </row>
    <row r="2082" spans="1:10" x14ac:dyDescent="0.35">
      <c r="A2082" t="s">
        <v>4695</v>
      </c>
      <c r="B2082">
        <v>44</v>
      </c>
      <c r="C2082">
        <v>171</v>
      </c>
      <c r="D2082">
        <v>2080</v>
      </c>
      <c r="E2082" t="s">
        <v>319</v>
      </c>
      <c r="F2082" t="s">
        <v>0</v>
      </c>
      <c r="G2082" t="s">
        <v>4696</v>
      </c>
      <c r="H2082">
        <v>2.2970000000000002</v>
      </c>
      <c r="I2082">
        <v>63.96</v>
      </c>
      <c r="J2082">
        <v>9</v>
      </c>
    </row>
    <row r="2083" spans="1:10" x14ac:dyDescent="0.35">
      <c r="A2083" t="s">
        <v>4697</v>
      </c>
      <c r="B2083">
        <v>23</v>
      </c>
      <c r="C2083">
        <v>170</v>
      </c>
      <c r="D2083">
        <v>2082</v>
      </c>
      <c r="E2083" t="s">
        <v>311</v>
      </c>
      <c r="F2083" t="s">
        <v>3848</v>
      </c>
      <c r="G2083" t="s">
        <v>311</v>
      </c>
      <c r="H2083" t="s">
        <v>311</v>
      </c>
      <c r="I2083" t="s">
        <v>311</v>
      </c>
      <c r="J2083">
        <v>0</v>
      </c>
    </row>
    <row r="2084" spans="1:10" x14ac:dyDescent="0.35">
      <c r="A2084" t="s">
        <v>4698</v>
      </c>
      <c r="B2084">
        <v>51</v>
      </c>
      <c r="C2084">
        <v>168</v>
      </c>
      <c r="D2084">
        <v>2083</v>
      </c>
      <c r="E2084" t="s">
        <v>311</v>
      </c>
      <c r="F2084" t="s">
        <v>0</v>
      </c>
      <c r="G2084" t="s">
        <v>4699</v>
      </c>
      <c r="I2084" t="s">
        <v>311</v>
      </c>
      <c r="J2084">
        <v>51</v>
      </c>
    </row>
    <row r="2085" spans="1:10" x14ac:dyDescent="0.35">
      <c r="A2085" t="s">
        <v>4700</v>
      </c>
      <c r="B2085">
        <v>10</v>
      </c>
      <c r="C2085">
        <v>167</v>
      </c>
      <c r="D2085">
        <v>2084</v>
      </c>
      <c r="E2085" t="s">
        <v>311</v>
      </c>
      <c r="F2085" t="s">
        <v>3848</v>
      </c>
      <c r="G2085" t="s">
        <v>311</v>
      </c>
      <c r="H2085" t="s">
        <v>311</v>
      </c>
      <c r="I2085" t="s">
        <v>311</v>
      </c>
      <c r="J2085">
        <v>2</v>
      </c>
    </row>
    <row r="2086" spans="1:10" x14ac:dyDescent="0.35">
      <c r="A2086" t="s">
        <v>4701</v>
      </c>
      <c r="B2086">
        <v>59</v>
      </c>
      <c r="C2086">
        <v>167</v>
      </c>
      <c r="D2086">
        <v>2084</v>
      </c>
      <c r="E2086" t="s">
        <v>311</v>
      </c>
      <c r="F2086" t="s">
        <v>2692</v>
      </c>
      <c r="G2086" t="s">
        <v>311</v>
      </c>
      <c r="H2086" t="s">
        <v>311</v>
      </c>
      <c r="I2086" t="s">
        <v>311</v>
      </c>
      <c r="J2086">
        <v>59</v>
      </c>
    </row>
    <row r="2087" spans="1:10" x14ac:dyDescent="0.35">
      <c r="A2087" t="s">
        <v>4702</v>
      </c>
      <c r="B2087">
        <v>28</v>
      </c>
      <c r="C2087">
        <v>167</v>
      </c>
      <c r="D2087">
        <v>2084</v>
      </c>
      <c r="E2087" t="s">
        <v>311</v>
      </c>
      <c r="F2087" t="s">
        <v>3848</v>
      </c>
      <c r="G2087" t="s">
        <v>311</v>
      </c>
      <c r="H2087" t="s">
        <v>311</v>
      </c>
      <c r="I2087" t="s">
        <v>311</v>
      </c>
      <c r="J2087">
        <v>0</v>
      </c>
    </row>
    <row r="2088" spans="1:10" x14ac:dyDescent="0.35">
      <c r="A2088" t="s">
        <v>4703</v>
      </c>
      <c r="B2088">
        <v>78</v>
      </c>
      <c r="C2088">
        <v>167</v>
      </c>
      <c r="D2088">
        <v>2084</v>
      </c>
      <c r="E2088" t="s">
        <v>311</v>
      </c>
      <c r="F2088" t="s">
        <v>0</v>
      </c>
      <c r="G2088" t="s">
        <v>2734</v>
      </c>
      <c r="I2088" t="s">
        <v>311</v>
      </c>
      <c r="J2088">
        <v>14</v>
      </c>
    </row>
    <row r="2089" spans="1:10" x14ac:dyDescent="0.35">
      <c r="A2089" t="s">
        <v>4704</v>
      </c>
      <c r="B2089">
        <v>14</v>
      </c>
      <c r="C2089">
        <v>166</v>
      </c>
      <c r="D2089">
        <v>2088</v>
      </c>
      <c r="E2089" t="s">
        <v>311</v>
      </c>
      <c r="F2089" t="s">
        <v>3848</v>
      </c>
      <c r="G2089" t="s">
        <v>311</v>
      </c>
      <c r="H2089" t="s">
        <v>311</v>
      </c>
      <c r="I2089" t="s">
        <v>311</v>
      </c>
      <c r="J2089">
        <v>3</v>
      </c>
    </row>
    <row r="2090" spans="1:10" x14ac:dyDescent="0.35">
      <c r="A2090" t="s">
        <v>4705</v>
      </c>
      <c r="B2090">
        <v>80</v>
      </c>
      <c r="C2090">
        <v>165</v>
      </c>
      <c r="D2090">
        <v>2089</v>
      </c>
      <c r="E2090" t="s">
        <v>311</v>
      </c>
      <c r="F2090" t="s">
        <v>0</v>
      </c>
      <c r="G2090" t="s">
        <v>1940</v>
      </c>
      <c r="I2090" t="s">
        <v>311</v>
      </c>
      <c r="J2090">
        <v>76</v>
      </c>
    </row>
    <row r="2091" spans="1:10" x14ac:dyDescent="0.35">
      <c r="A2091" t="s">
        <v>4706</v>
      </c>
      <c r="B2091">
        <v>42</v>
      </c>
      <c r="C2091">
        <v>164</v>
      </c>
      <c r="D2091">
        <v>2090</v>
      </c>
      <c r="E2091" t="s">
        <v>311</v>
      </c>
      <c r="F2091" t="s">
        <v>3848</v>
      </c>
      <c r="G2091" t="s">
        <v>311</v>
      </c>
      <c r="H2091" t="s">
        <v>311</v>
      </c>
      <c r="I2091" t="s">
        <v>311</v>
      </c>
      <c r="J2091">
        <v>0</v>
      </c>
    </row>
    <row r="2092" spans="1:10" x14ac:dyDescent="0.35">
      <c r="A2092" t="s">
        <v>4707</v>
      </c>
      <c r="B2092">
        <v>17</v>
      </c>
      <c r="C2092">
        <v>164</v>
      </c>
      <c r="D2092">
        <v>2090</v>
      </c>
      <c r="E2092" t="s">
        <v>311</v>
      </c>
      <c r="F2092" t="s">
        <v>3848</v>
      </c>
      <c r="G2092" t="s">
        <v>311</v>
      </c>
      <c r="H2092" t="s">
        <v>311</v>
      </c>
      <c r="I2092" t="s">
        <v>311</v>
      </c>
      <c r="J2092">
        <v>9</v>
      </c>
    </row>
    <row r="2093" spans="1:10" x14ac:dyDescent="0.35">
      <c r="A2093" t="s">
        <v>4708</v>
      </c>
      <c r="B2093">
        <v>39</v>
      </c>
      <c r="C2093">
        <v>164</v>
      </c>
      <c r="D2093">
        <v>2090</v>
      </c>
      <c r="E2093" t="s">
        <v>311</v>
      </c>
      <c r="F2093" t="s">
        <v>3848</v>
      </c>
      <c r="G2093" t="s">
        <v>311</v>
      </c>
      <c r="H2093" t="s">
        <v>311</v>
      </c>
      <c r="I2093" t="s">
        <v>311</v>
      </c>
      <c r="J2093">
        <v>0</v>
      </c>
    </row>
    <row r="2094" spans="1:10" x14ac:dyDescent="0.35">
      <c r="A2094" t="s">
        <v>4709</v>
      </c>
      <c r="B2094">
        <v>28</v>
      </c>
      <c r="C2094">
        <v>163</v>
      </c>
      <c r="D2094">
        <v>2093</v>
      </c>
      <c r="E2094" t="s">
        <v>311</v>
      </c>
      <c r="F2094" t="s">
        <v>3848</v>
      </c>
      <c r="G2094" t="s">
        <v>311</v>
      </c>
      <c r="H2094" t="s">
        <v>311</v>
      </c>
      <c r="I2094" t="s">
        <v>311</v>
      </c>
      <c r="J2094">
        <v>1</v>
      </c>
    </row>
    <row r="2095" spans="1:10" x14ac:dyDescent="0.35">
      <c r="A2095" t="s">
        <v>4710</v>
      </c>
      <c r="B2095">
        <v>39</v>
      </c>
      <c r="C2095">
        <v>163</v>
      </c>
      <c r="D2095">
        <v>2093</v>
      </c>
      <c r="E2095" t="s">
        <v>311</v>
      </c>
      <c r="F2095" t="s">
        <v>3848</v>
      </c>
      <c r="G2095" t="s">
        <v>311</v>
      </c>
      <c r="H2095" t="s">
        <v>311</v>
      </c>
      <c r="I2095" t="s">
        <v>311</v>
      </c>
      <c r="J2095">
        <v>0</v>
      </c>
    </row>
    <row r="2096" spans="1:10" x14ac:dyDescent="0.35">
      <c r="A2096" t="s">
        <v>4711</v>
      </c>
      <c r="B2096">
        <v>23</v>
      </c>
      <c r="C2096">
        <v>163</v>
      </c>
      <c r="D2096">
        <v>2093</v>
      </c>
      <c r="E2096" t="s">
        <v>311</v>
      </c>
      <c r="F2096" t="s">
        <v>3848</v>
      </c>
      <c r="G2096" t="s">
        <v>311</v>
      </c>
      <c r="H2096" t="s">
        <v>311</v>
      </c>
      <c r="I2096" t="s">
        <v>311</v>
      </c>
      <c r="J2096">
        <v>1</v>
      </c>
    </row>
    <row r="2097" spans="1:10" x14ac:dyDescent="0.35">
      <c r="A2097" t="s">
        <v>4712</v>
      </c>
      <c r="B2097">
        <v>87</v>
      </c>
      <c r="C2097">
        <v>162</v>
      </c>
      <c r="D2097">
        <v>2096</v>
      </c>
      <c r="E2097" t="s">
        <v>334</v>
      </c>
      <c r="F2097" t="s">
        <v>0</v>
      </c>
      <c r="G2097" t="s">
        <v>4713</v>
      </c>
      <c r="H2097">
        <v>1.133</v>
      </c>
      <c r="I2097">
        <v>7.09</v>
      </c>
      <c r="J2097">
        <v>12</v>
      </c>
    </row>
    <row r="2098" spans="1:10" x14ac:dyDescent="0.35">
      <c r="A2098" t="s">
        <v>4714</v>
      </c>
      <c r="B2098">
        <v>61</v>
      </c>
      <c r="C2098">
        <v>161</v>
      </c>
      <c r="D2098">
        <v>2097</v>
      </c>
      <c r="E2098" t="s">
        <v>311</v>
      </c>
      <c r="F2098" t="s">
        <v>3848</v>
      </c>
      <c r="G2098" t="s">
        <v>311</v>
      </c>
      <c r="H2098" t="s">
        <v>311</v>
      </c>
      <c r="I2098" t="s">
        <v>311</v>
      </c>
      <c r="J2098">
        <v>0</v>
      </c>
    </row>
    <row r="2099" spans="1:10" x14ac:dyDescent="0.35">
      <c r="A2099" t="s">
        <v>4715</v>
      </c>
      <c r="B2099">
        <v>27</v>
      </c>
      <c r="C2099">
        <v>161</v>
      </c>
      <c r="D2099">
        <v>2097</v>
      </c>
      <c r="E2099" t="s">
        <v>328</v>
      </c>
      <c r="F2099" t="s">
        <v>0</v>
      </c>
      <c r="G2099" t="s">
        <v>4716</v>
      </c>
      <c r="H2099">
        <v>3.7389999999999999</v>
      </c>
      <c r="I2099">
        <v>62.56</v>
      </c>
      <c r="J2099">
        <v>6</v>
      </c>
    </row>
    <row r="2100" spans="1:10" x14ac:dyDescent="0.35">
      <c r="A2100" t="s">
        <v>4717</v>
      </c>
      <c r="B2100">
        <v>35</v>
      </c>
      <c r="C2100">
        <v>160</v>
      </c>
      <c r="D2100">
        <v>2099</v>
      </c>
      <c r="E2100" t="s">
        <v>311</v>
      </c>
      <c r="F2100" t="s">
        <v>3848</v>
      </c>
      <c r="G2100" t="s">
        <v>311</v>
      </c>
      <c r="H2100" t="s">
        <v>311</v>
      </c>
      <c r="I2100" t="s">
        <v>311</v>
      </c>
      <c r="J2100">
        <v>1</v>
      </c>
    </row>
    <row r="2101" spans="1:10" x14ac:dyDescent="0.35">
      <c r="A2101" t="s">
        <v>4718</v>
      </c>
      <c r="B2101">
        <v>15</v>
      </c>
      <c r="C2101">
        <v>160</v>
      </c>
      <c r="D2101">
        <v>2099</v>
      </c>
      <c r="E2101" t="s">
        <v>311</v>
      </c>
      <c r="F2101" t="s">
        <v>3848</v>
      </c>
      <c r="G2101" t="s">
        <v>311</v>
      </c>
      <c r="H2101" t="s">
        <v>311</v>
      </c>
      <c r="I2101" t="s">
        <v>311</v>
      </c>
      <c r="J2101">
        <v>0</v>
      </c>
    </row>
    <row r="2102" spans="1:10" x14ac:dyDescent="0.35">
      <c r="A2102" t="s">
        <v>4719</v>
      </c>
      <c r="B2102">
        <v>25</v>
      </c>
      <c r="C2102">
        <v>159</v>
      </c>
      <c r="D2102">
        <v>2101</v>
      </c>
      <c r="E2102" t="s">
        <v>311</v>
      </c>
      <c r="F2102" t="s">
        <v>3848</v>
      </c>
      <c r="G2102" t="s">
        <v>311</v>
      </c>
      <c r="H2102" t="s">
        <v>311</v>
      </c>
      <c r="I2102" t="s">
        <v>311</v>
      </c>
      <c r="J2102">
        <v>1</v>
      </c>
    </row>
    <row r="2103" spans="1:10" x14ac:dyDescent="0.35">
      <c r="A2103" t="s">
        <v>4720</v>
      </c>
      <c r="B2103">
        <v>40</v>
      </c>
      <c r="C2103">
        <v>158</v>
      </c>
      <c r="D2103">
        <v>2102</v>
      </c>
      <c r="E2103" t="s">
        <v>334</v>
      </c>
      <c r="F2103" t="s">
        <v>0</v>
      </c>
      <c r="G2103" t="s">
        <v>4721</v>
      </c>
      <c r="H2103">
        <v>1.641</v>
      </c>
      <c r="I2103">
        <v>13.24</v>
      </c>
      <c r="J2103">
        <v>18</v>
      </c>
    </row>
    <row r="2104" spans="1:10" x14ac:dyDescent="0.35">
      <c r="A2104" t="s">
        <v>4722</v>
      </c>
      <c r="B2104">
        <v>24</v>
      </c>
      <c r="C2104">
        <v>158</v>
      </c>
      <c r="D2104">
        <v>2102</v>
      </c>
      <c r="E2104" t="s">
        <v>311</v>
      </c>
      <c r="F2104" t="s">
        <v>3848</v>
      </c>
      <c r="G2104" t="s">
        <v>311</v>
      </c>
      <c r="H2104" t="s">
        <v>311</v>
      </c>
      <c r="I2104" t="s">
        <v>311</v>
      </c>
      <c r="J2104">
        <v>2</v>
      </c>
    </row>
    <row r="2105" spans="1:10" x14ac:dyDescent="0.35">
      <c r="A2105" t="s">
        <v>4723</v>
      </c>
      <c r="B2105">
        <v>35</v>
      </c>
      <c r="C2105">
        <v>158</v>
      </c>
      <c r="D2105">
        <v>2102</v>
      </c>
      <c r="E2105" t="s">
        <v>311</v>
      </c>
      <c r="F2105" t="s">
        <v>0</v>
      </c>
      <c r="G2105" t="s">
        <v>1817</v>
      </c>
      <c r="I2105" t="s">
        <v>311</v>
      </c>
      <c r="J2105">
        <v>35</v>
      </c>
    </row>
    <row r="2106" spans="1:10" x14ac:dyDescent="0.35">
      <c r="A2106" t="s">
        <v>4724</v>
      </c>
      <c r="B2106">
        <v>38</v>
      </c>
      <c r="C2106">
        <v>156</v>
      </c>
      <c r="D2106">
        <v>2105</v>
      </c>
      <c r="E2106" t="s">
        <v>311</v>
      </c>
      <c r="F2106" t="s">
        <v>3848</v>
      </c>
      <c r="G2106" t="s">
        <v>311</v>
      </c>
      <c r="H2106" t="s">
        <v>311</v>
      </c>
      <c r="I2106" t="s">
        <v>311</v>
      </c>
      <c r="J2106">
        <v>1</v>
      </c>
    </row>
    <row r="2107" spans="1:10" x14ac:dyDescent="0.35">
      <c r="A2107" t="s">
        <v>4725</v>
      </c>
      <c r="B2107">
        <v>117</v>
      </c>
      <c r="C2107">
        <v>156</v>
      </c>
      <c r="D2107">
        <v>2105</v>
      </c>
      <c r="E2107" t="s">
        <v>328</v>
      </c>
      <c r="F2107" t="s">
        <v>0</v>
      </c>
      <c r="G2107" t="s">
        <v>4397</v>
      </c>
      <c r="H2107">
        <v>0.96399999999999997</v>
      </c>
      <c r="I2107">
        <v>56.91</v>
      </c>
      <c r="J2107">
        <v>43</v>
      </c>
    </row>
    <row r="2108" spans="1:10" x14ac:dyDescent="0.35">
      <c r="A2108" t="s">
        <v>4726</v>
      </c>
      <c r="B2108">
        <v>114</v>
      </c>
      <c r="C2108">
        <v>156</v>
      </c>
      <c r="D2108">
        <v>2105</v>
      </c>
      <c r="E2108" t="s">
        <v>334</v>
      </c>
      <c r="F2108" t="s">
        <v>0</v>
      </c>
      <c r="G2108" t="s">
        <v>3363</v>
      </c>
      <c r="H2108">
        <v>0.75900000000000001</v>
      </c>
      <c r="I2108">
        <v>9.19</v>
      </c>
      <c r="J2108">
        <v>68</v>
      </c>
    </row>
    <row r="2109" spans="1:10" x14ac:dyDescent="0.35">
      <c r="A2109" t="s">
        <v>4727</v>
      </c>
      <c r="B2109">
        <v>23</v>
      </c>
      <c r="C2109">
        <v>156</v>
      </c>
      <c r="D2109">
        <v>2105</v>
      </c>
      <c r="E2109" t="s">
        <v>311</v>
      </c>
      <c r="F2109" t="s">
        <v>3848</v>
      </c>
      <c r="G2109" t="s">
        <v>311</v>
      </c>
      <c r="H2109" t="s">
        <v>311</v>
      </c>
      <c r="I2109" t="s">
        <v>311</v>
      </c>
      <c r="J2109">
        <v>0</v>
      </c>
    </row>
    <row r="2110" spans="1:10" x14ac:dyDescent="0.35">
      <c r="A2110" t="s">
        <v>4728</v>
      </c>
      <c r="B2110">
        <v>15</v>
      </c>
      <c r="C2110">
        <v>156</v>
      </c>
      <c r="D2110">
        <v>2105</v>
      </c>
      <c r="E2110" t="s">
        <v>311</v>
      </c>
      <c r="F2110" t="s">
        <v>3848</v>
      </c>
      <c r="G2110" t="s">
        <v>311</v>
      </c>
      <c r="H2110" t="s">
        <v>311</v>
      </c>
      <c r="I2110" t="s">
        <v>311</v>
      </c>
      <c r="J2110">
        <v>0</v>
      </c>
    </row>
    <row r="2111" spans="1:10" x14ac:dyDescent="0.35">
      <c r="A2111" t="s">
        <v>4729</v>
      </c>
      <c r="B2111">
        <v>9</v>
      </c>
      <c r="C2111">
        <v>156</v>
      </c>
      <c r="D2111">
        <v>2105</v>
      </c>
      <c r="E2111" t="s">
        <v>311</v>
      </c>
      <c r="F2111" t="s">
        <v>3848</v>
      </c>
      <c r="G2111" t="s">
        <v>311</v>
      </c>
      <c r="H2111" t="s">
        <v>311</v>
      </c>
      <c r="I2111" t="s">
        <v>311</v>
      </c>
      <c r="J2111">
        <v>1</v>
      </c>
    </row>
    <row r="2112" spans="1:10" x14ac:dyDescent="0.35">
      <c r="A2112" t="s">
        <v>4730</v>
      </c>
      <c r="B2112">
        <v>12</v>
      </c>
      <c r="C2112">
        <v>155</v>
      </c>
      <c r="D2112">
        <v>2111</v>
      </c>
      <c r="E2112" t="s">
        <v>311</v>
      </c>
      <c r="F2112" t="s">
        <v>3848</v>
      </c>
      <c r="G2112" t="s">
        <v>311</v>
      </c>
      <c r="H2112" t="s">
        <v>311</v>
      </c>
      <c r="I2112" t="s">
        <v>311</v>
      </c>
      <c r="J2112">
        <v>2</v>
      </c>
    </row>
    <row r="2113" spans="1:10" x14ac:dyDescent="0.35">
      <c r="A2113" t="s">
        <v>4731</v>
      </c>
      <c r="B2113">
        <v>17</v>
      </c>
      <c r="C2113">
        <v>155</v>
      </c>
      <c r="D2113">
        <v>2111</v>
      </c>
      <c r="E2113" t="s">
        <v>311</v>
      </c>
      <c r="F2113" t="s">
        <v>2692</v>
      </c>
      <c r="G2113" t="s">
        <v>311</v>
      </c>
      <c r="H2113" t="s">
        <v>311</v>
      </c>
      <c r="I2113" t="s">
        <v>311</v>
      </c>
      <c r="J2113">
        <v>3</v>
      </c>
    </row>
    <row r="2114" spans="1:10" x14ac:dyDescent="0.35">
      <c r="A2114" t="s">
        <v>4732</v>
      </c>
      <c r="B2114">
        <v>99</v>
      </c>
      <c r="C2114">
        <v>154</v>
      </c>
      <c r="D2114">
        <v>2113</v>
      </c>
      <c r="E2114" t="s">
        <v>334</v>
      </c>
      <c r="F2114" t="s">
        <v>0</v>
      </c>
      <c r="G2114" t="s">
        <v>4733</v>
      </c>
      <c r="H2114">
        <v>0.80800000000000005</v>
      </c>
      <c r="I2114">
        <v>16.96</v>
      </c>
      <c r="J2114">
        <v>23</v>
      </c>
    </row>
    <row r="2115" spans="1:10" x14ac:dyDescent="0.35">
      <c r="A2115" t="s">
        <v>4734</v>
      </c>
      <c r="B2115">
        <v>8</v>
      </c>
      <c r="C2115">
        <v>154</v>
      </c>
      <c r="D2115">
        <v>2113</v>
      </c>
      <c r="E2115" t="s">
        <v>311</v>
      </c>
      <c r="F2115" t="s">
        <v>3848</v>
      </c>
      <c r="G2115" t="s">
        <v>311</v>
      </c>
      <c r="H2115" t="s">
        <v>311</v>
      </c>
      <c r="I2115" t="s">
        <v>311</v>
      </c>
      <c r="J2115">
        <v>0</v>
      </c>
    </row>
    <row r="2116" spans="1:10" x14ac:dyDescent="0.35">
      <c r="A2116" t="s">
        <v>4735</v>
      </c>
      <c r="B2116">
        <v>23</v>
      </c>
      <c r="C2116">
        <v>153</v>
      </c>
      <c r="D2116">
        <v>2115</v>
      </c>
      <c r="E2116" t="s">
        <v>311</v>
      </c>
      <c r="F2116" t="s">
        <v>3848</v>
      </c>
      <c r="G2116" t="s">
        <v>311</v>
      </c>
      <c r="H2116" t="s">
        <v>311</v>
      </c>
      <c r="I2116" t="s">
        <v>311</v>
      </c>
      <c r="J2116">
        <v>1</v>
      </c>
    </row>
    <row r="2117" spans="1:10" x14ac:dyDescent="0.35">
      <c r="A2117" t="s">
        <v>4736</v>
      </c>
      <c r="B2117">
        <v>80</v>
      </c>
      <c r="C2117">
        <v>152</v>
      </c>
      <c r="D2117">
        <v>2116</v>
      </c>
      <c r="E2117" t="s">
        <v>311</v>
      </c>
      <c r="F2117" t="s">
        <v>0</v>
      </c>
      <c r="G2117" t="s">
        <v>2734</v>
      </c>
      <c r="I2117" t="s">
        <v>311</v>
      </c>
      <c r="J2117">
        <v>17</v>
      </c>
    </row>
    <row r="2118" spans="1:10" x14ac:dyDescent="0.35">
      <c r="A2118" t="s">
        <v>4737</v>
      </c>
      <c r="B2118">
        <v>9</v>
      </c>
      <c r="C2118">
        <v>152</v>
      </c>
      <c r="D2118">
        <v>2116</v>
      </c>
      <c r="E2118" t="s">
        <v>311</v>
      </c>
      <c r="F2118" t="s">
        <v>3848</v>
      </c>
      <c r="G2118" t="s">
        <v>311</v>
      </c>
      <c r="H2118" t="s">
        <v>311</v>
      </c>
      <c r="I2118" t="s">
        <v>311</v>
      </c>
      <c r="J2118">
        <v>1</v>
      </c>
    </row>
    <row r="2119" spans="1:10" x14ac:dyDescent="0.35">
      <c r="A2119" t="s">
        <v>4738</v>
      </c>
      <c r="B2119">
        <v>26</v>
      </c>
      <c r="C2119">
        <v>152</v>
      </c>
      <c r="D2119">
        <v>2116</v>
      </c>
      <c r="E2119" t="s">
        <v>311</v>
      </c>
      <c r="F2119" t="s">
        <v>0</v>
      </c>
      <c r="G2119" t="s">
        <v>1900</v>
      </c>
      <c r="I2119" t="s">
        <v>311</v>
      </c>
      <c r="J2119">
        <v>7</v>
      </c>
    </row>
    <row r="2120" spans="1:10" x14ac:dyDescent="0.35">
      <c r="A2120" t="s">
        <v>4739</v>
      </c>
      <c r="B2120">
        <v>122</v>
      </c>
      <c r="C2120">
        <v>152</v>
      </c>
      <c r="D2120">
        <v>2116</v>
      </c>
      <c r="E2120" t="s">
        <v>311</v>
      </c>
      <c r="F2120" t="s">
        <v>2692</v>
      </c>
      <c r="G2120" t="s">
        <v>311</v>
      </c>
      <c r="H2120" t="s">
        <v>311</v>
      </c>
      <c r="I2120" t="s">
        <v>311</v>
      </c>
      <c r="J2120">
        <v>121</v>
      </c>
    </row>
    <row r="2121" spans="1:10" x14ac:dyDescent="0.35">
      <c r="A2121" t="s">
        <v>4740</v>
      </c>
      <c r="B2121">
        <v>72</v>
      </c>
      <c r="C2121">
        <v>152</v>
      </c>
      <c r="D2121">
        <v>2116</v>
      </c>
      <c r="E2121" t="s">
        <v>311</v>
      </c>
      <c r="F2121" t="s">
        <v>0</v>
      </c>
      <c r="G2121" t="s">
        <v>3831</v>
      </c>
      <c r="I2121" t="s">
        <v>311</v>
      </c>
      <c r="J2121">
        <v>15</v>
      </c>
    </row>
    <row r="2122" spans="1:10" x14ac:dyDescent="0.35">
      <c r="A2122" t="s">
        <v>4741</v>
      </c>
      <c r="B2122">
        <v>15</v>
      </c>
      <c r="C2122">
        <v>152</v>
      </c>
      <c r="D2122">
        <v>2116</v>
      </c>
      <c r="E2122" t="s">
        <v>319</v>
      </c>
      <c r="F2122" t="s">
        <v>0</v>
      </c>
      <c r="G2122" t="s">
        <v>1969</v>
      </c>
      <c r="H2122">
        <v>6.0830000000000002</v>
      </c>
      <c r="I2122">
        <v>85</v>
      </c>
      <c r="J2122">
        <v>14</v>
      </c>
    </row>
    <row r="2123" spans="1:10" x14ac:dyDescent="0.35">
      <c r="A2123" t="s">
        <v>4742</v>
      </c>
      <c r="B2123">
        <v>21</v>
      </c>
      <c r="C2123">
        <v>149</v>
      </c>
      <c r="D2123">
        <v>2122</v>
      </c>
      <c r="E2123" t="s">
        <v>311</v>
      </c>
      <c r="F2123" t="s">
        <v>3848</v>
      </c>
      <c r="G2123" t="s">
        <v>311</v>
      </c>
      <c r="H2123" t="s">
        <v>311</v>
      </c>
      <c r="I2123" t="s">
        <v>311</v>
      </c>
      <c r="J2123">
        <v>1</v>
      </c>
    </row>
    <row r="2124" spans="1:10" x14ac:dyDescent="0.35">
      <c r="A2124" t="s">
        <v>4743</v>
      </c>
      <c r="B2124">
        <v>18</v>
      </c>
      <c r="C2124">
        <v>148</v>
      </c>
      <c r="D2124">
        <v>2123</v>
      </c>
      <c r="E2124" t="s">
        <v>311</v>
      </c>
      <c r="F2124" t="s">
        <v>3848</v>
      </c>
      <c r="G2124" t="s">
        <v>311</v>
      </c>
      <c r="H2124" t="s">
        <v>311</v>
      </c>
      <c r="I2124" t="s">
        <v>311</v>
      </c>
      <c r="J2124">
        <v>1</v>
      </c>
    </row>
    <row r="2125" spans="1:10" x14ac:dyDescent="0.35">
      <c r="A2125" t="s">
        <v>4744</v>
      </c>
      <c r="B2125">
        <v>12</v>
      </c>
      <c r="C2125">
        <v>147</v>
      </c>
      <c r="D2125">
        <v>2124</v>
      </c>
      <c r="E2125" t="s">
        <v>311</v>
      </c>
      <c r="F2125" t="s">
        <v>3848</v>
      </c>
      <c r="G2125" t="s">
        <v>311</v>
      </c>
      <c r="H2125" t="s">
        <v>311</v>
      </c>
      <c r="I2125" t="s">
        <v>311</v>
      </c>
      <c r="J2125">
        <v>0</v>
      </c>
    </row>
    <row r="2126" spans="1:10" x14ac:dyDescent="0.35">
      <c r="A2126" t="s">
        <v>4745</v>
      </c>
      <c r="B2126">
        <v>41</v>
      </c>
      <c r="C2126">
        <v>147</v>
      </c>
      <c r="D2126">
        <v>2124</v>
      </c>
      <c r="E2126" t="s">
        <v>311</v>
      </c>
      <c r="F2126" t="s">
        <v>0</v>
      </c>
      <c r="G2126" t="s">
        <v>2088</v>
      </c>
      <c r="I2126" t="s">
        <v>311</v>
      </c>
      <c r="J2126">
        <v>41</v>
      </c>
    </row>
    <row r="2127" spans="1:10" x14ac:dyDescent="0.35">
      <c r="A2127" t="s">
        <v>4746</v>
      </c>
      <c r="B2127">
        <v>17</v>
      </c>
      <c r="C2127">
        <v>147</v>
      </c>
      <c r="D2127">
        <v>2124</v>
      </c>
      <c r="E2127" t="s">
        <v>311</v>
      </c>
      <c r="F2127" t="s">
        <v>3848</v>
      </c>
      <c r="G2127" t="s">
        <v>311</v>
      </c>
      <c r="H2127" t="s">
        <v>311</v>
      </c>
      <c r="I2127" t="s">
        <v>311</v>
      </c>
      <c r="J2127">
        <v>0</v>
      </c>
    </row>
    <row r="2128" spans="1:10" x14ac:dyDescent="0.35">
      <c r="A2128" t="s">
        <v>4747</v>
      </c>
      <c r="B2128">
        <v>29</v>
      </c>
      <c r="C2128">
        <v>146</v>
      </c>
      <c r="D2128">
        <v>2127</v>
      </c>
      <c r="E2128" t="s">
        <v>311</v>
      </c>
      <c r="F2128" t="s">
        <v>3848</v>
      </c>
      <c r="G2128" t="s">
        <v>311</v>
      </c>
      <c r="H2128" t="s">
        <v>311</v>
      </c>
      <c r="I2128" t="s">
        <v>311</v>
      </c>
      <c r="J2128">
        <v>3</v>
      </c>
    </row>
    <row r="2129" spans="1:10" x14ac:dyDescent="0.35">
      <c r="A2129" t="s">
        <v>4748</v>
      </c>
      <c r="B2129">
        <v>63</v>
      </c>
      <c r="C2129">
        <v>145</v>
      </c>
      <c r="D2129">
        <v>2128</v>
      </c>
      <c r="E2129" t="s">
        <v>328</v>
      </c>
      <c r="F2129" t="s">
        <v>0</v>
      </c>
      <c r="G2129" t="s">
        <v>2167</v>
      </c>
      <c r="H2129">
        <v>2.8149999999999999</v>
      </c>
      <c r="I2129">
        <v>59</v>
      </c>
      <c r="J2129">
        <v>9</v>
      </c>
    </row>
    <row r="2130" spans="1:10" x14ac:dyDescent="0.35">
      <c r="A2130" t="s">
        <v>4749</v>
      </c>
      <c r="B2130">
        <v>62</v>
      </c>
      <c r="C2130">
        <v>145</v>
      </c>
      <c r="D2130">
        <v>2128</v>
      </c>
      <c r="E2130" t="s">
        <v>311</v>
      </c>
      <c r="F2130" t="s">
        <v>0</v>
      </c>
      <c r="G2130" t="s">
        <v>2053</v>
      </c>
      <c r="I2130" t="s">
        <v>311</v>
      </c>
      <c r="J2130">
        <v>16</v>
      </c>
    </row>
    <row r="2131" spans="1:10" x14ac:dyDescent="0.35">
      <c r="A2131" t="s">
        <v>4750</v>
      </c>
      <c r="B2131">
        <v>16</v>
      </c>
      <c r="C2131">
        <v>145</v>
      </c>
      <c r="D2131">
        <v>2128</v>
      </c>
      <c r="E2131" t="s">
        <v>311</v>
      </c>
      <c r="F2131" t="s">
        <v>3848</v>
      </c>
      <c r="G2131" t="s">
        <v>311</v>
      </c>
      <c r="H2131" t="s">
        <v>311</v>
      </c>
      <c r="I2131" t="s">
        <v>311</v>
      </c>
      <c r="J2131">
        <v>2</v>
      </c>
    </row>
    <row r="2132" spans="1:10" x14ac:dyDescent="0.35">
      <c r="A2132" t="s">
        <v>4751</v>
      </c>
      <c r="B2132">
        <v>45</v>
      </c>
      <c r="C2132">
        <v>145</v>
      </c>
      <c r="D2132">
        <v>2128</v>
      </c>
      <c r="E2132" t="s">
        <v>311</v>
      </c>
      <c r="F2132" t="s">
        <v>0</v>
      </c>
      <c r="G2132" t="s">
        <v>4204</v>
      </c>
      <c r="I2132" t="s">
        <v>311</v>
      </c>
      <c r="J2132">
        <v>3</v>
      </c>
    </row>
    <row r="2133" spans="1:10" x14ac:dyDescent="0.35">
      <c r="A2133" t="s">
        <v>4752</v>
      </c>
      <c r="B2133">
        <v>31</v>
      </c>
      <c r="C2133">
        <v>144</v>
      </c>
      <c r="D2133">
        <v>2132</v>
      </c>
      <c r="E2133" t="s">
        <v>311</v>
      </c>
      <c r="F2133" t="s">
        <v>3848</v>
      </c>
      <c r="G2133" t="s">
        <v>311</v>
      </c>
      <c r="H2133" t="s">
        <v>311</v>
      </c>
      <c r="I2133" t="s">
        <v>311</v>
      </c>
      <c r="J2133">
        <v>0</v>
      </c>
    </row>
    <row r="2134" spans="1:10" x14ac:dyDescent="0.35">
      <c r="A2134" t="s">
        <v>4753</v>
      </c>
      <c r="B2134">
        <v>12</v>
      </c>
      <c r="C2134">
        <v>143</v>
      </c>
      <c r="D2134">
        <v>2133</v>
      </c>
      <c r="E2134" t="s">
        <v>311</v>
      </c>
      <c r="F2134" t="s">
        <v>3848</v>
      </c>
      <c r="G2134" t="s">
        <v>311</v>
      </c>
      <c r="H2134" t="s">
        <v>311</v>
      </c>
      <c r="I2134" t="s">
        <v>311</v>
      </c>
      <c r="J2134">
        <v>0</v>
      </c>
    </row>
    <row r="2135" spans="1:10" x14ac:dyDescent="0.35">
      <c r="A2135" t="s">
        <v>4754</v>
      </c>
      <c r="B2135">
        <v>55</v>
      </c>
      <c r="C2135">
        <v>142</v>
      </c>
      <c r="D2135">
        <v>2134</v>
      </c>
      <c r="E2135" t="s">
        <v>328</v>
      </c>
      <c r="F2135" t="s">
        <v>0</v>
      </c>
      <c r="G2135" t="s">
        <v>4755</v>
      </c>
      <c r="H2135">
        <v>1.5089999999999999</v>
      </c>
      <c r="I2135">
        <v>37.47</v>
      </c>
      <c r="J2135">
        <v>28</v>
      </c>
    </row>
    <row r="2136" spans="1:10" x14ac:dyDescent="0.35">
      <c r="A2136" t="s">
        <v>4756</v>
      </c>
      <c r="B2136">
        <v>26</v>
      </c>
      <c r="C2136">
        <v>141</v>
      </c>
      <c r="D2136">
        <v>2135</v>
      </c>
      <c r="E2136" t="s">
        <v>311</v>
      </c>
      <c r="F2136" t="s">
        <v>3848</v>
      </c>
      <c r="G2136" t="s">
        <v>311</v>
      </c>
      <c r="H2136" t="s">
        <v>311</v>
      </c>
      <c r="I2136" t="s">
        <v>311</v>
      </c>
      <c r="J2136">
        <v>0</v>
      </c>
    </row>
    <row r="2137" spans="1:10" x14ac:dyDescent="0.35">
      <c r="A2137" t="s">
        <v>4757</v>
      </c>
      <c r="B2137">
        <v>196</v>
      </c>
      <c r="C2137">
        <v>140</v>
      </c>
      <c r="D2137">
        <v>2136</v>
      </c>
      <c r="E2137" t="s">
        <v>311</v>
      </c>
      <c r="F2137" t="s">
        <v>0</v>
      </c>
      <c r="G2137" t="s">
        <v>2799</v>
      </c>
      <c r="I2137" t="s">
        <v>311</v>
      </c>
      <c r="J2137">
        <v>8</v>
      </c>
    </row>
    <row r="2138" spans="1:10" x14ac:dyDescent="0.35">
      <c r="A2138" t="s">
        <v>4758</v>
      </c>
      <c r="B2138">
        <v>27</v>
      </c>
      <c r="C2138">
        <v>140</v>
      </c>
      <c r="D2138">
        <v>2136</v>
      </c>
      <c r="E2138" t="s">
        <v>311</v>
      </c>
      <c r="F2138" t="s">
        <v>0</v>
      </c>
      <c r="G2138" t="s">
        <v>1753</v>
      </c>
      <c r="I2138" t="s">
        <v>311</v>
      </c>
      <c r="J2138">
        <v>27</v>
      </c>
    </row>
    <row r="2139" spans="1:10" x14ac:dyDescent="0.35">
      <c r="A2139" t="s">
        <v>4759</v>
      </c>
      <c r="B2139">
        <v>15</v>
      </c>
      <c r="C2139">
        <v>139</v>
      </c>
      <c r="D2139">
        <v>2138</v>
      </c>
      <c r="E2139" t="s">
        <v>311</v>
      </c>
      <c r="F2139" t="s">
        <v>3848</v>
      </c>
      <c r="G2139" t="s">
        <v>311</v>
      </c>
      <c r="H2139" t="s">
        <v>311</v>
      </c>
      <c r="I2139" t="s">
        <v>311</v>
      </c>
      <c r="J2139">
        <v>5</v>
      </c>
    </row>
    <row r="2140" spans="1:10" x14ac:dyDescent="0.35">
      <c r="A2140" t="s">
        <v>4760</v>
      </c>
      <c r="B2140">
        <v>129</v>
      </c>
      <c r="C2140">
        <v>139</v>
      </c>
      <c r="D2140">
        <v>2138</v>
      </c>
      <c r="E2140" t="s">
        <v>311</v>
      </c>
      <c r="F2140" t="s">
        <v>0</v>
      </c>
      <c r="G2140" t="s">
        <v>2402</v>
      </c>
      <c r="I2140" t="s">
        <v>311</v>
      </c>
      <c r="J2140">
        <v>6</v>
      </c>
    </row>
    <row r="2141" spans="1:10" x14ac:dyDescent="0.35">
      <c r="A2141" t="s">
        <v>4761</v>
      </c>
      <c r="B2141">
        <v>65</v>
      </c>
      <c r="C2141">
        <v>139</v>
      </c>
      <c r="D2141">
        <v>2138</v>
      </c>
      <c r="E2141" t="s">
        <v>334</v>
      </c>
      <c r="F2141" t="s">
        <v>0</v>
      </c>
      <c r="G2141" t="s">
        <v>3554</v>
      </c>
      <c r="H2141">
        <v>1.0940000000000001</v>
      </c>
      <c r="I2141">
        <v>15</v>
      </c>
      <c r="J2141">
        <v>15</v>
      </c>
    </row>
    <row r="2142" spans="1:10" x14ac:dyDescent="0.35">
      <c r="A2142" t="s">
        <v>4762</v>
      </c>
      <c r="B2142">
        <v>96</v>
      </c>
      <c r="C2142">
        <v>139</v>
      </c>
      <c r="D2142">
        <v>2138</v>
      </c>
      <c r="E2142" t="s">
        <v>311</v>
      </c>
      <c r="F2142" t="s">
        <v>0</v>
      </c>
      <c r="G2142" t="s">
        <v>4699</v>
      </c>
      <c r="I2142" t="s">
        <v>311</v>
      </c>
      <c r="J2142">
        <v>17</v>
      </c>
    </row>
    <row r="2143" spans="1:10" x14ac:dyDescent="0.35">
      <c r="A2143" t="s">
        <v>4763</v>
      </c>
      <c r="B2143">
        <v>11</v>
      </c>
      <c r="C2143">
        <v>139</v>
      </c>
      <c r="D2143">
        <v>2138</v>
      </c>
      <c r="E2143" t="s">
        <v>311</v>
      </c>
      <c r="F2143" t="s">
        <v>3848</v>
      </c>
      <c r="G2143" t="s">
        <v>311</v>
      </c>
      <c r="H2143" t="s">
        <v>311</v>
      </c>
      <c r="I2143" t="s">
        <v>311</v>
      </c>
      <c r="J2143">
        <v>2</v>
      </c>
    </row>
    <row r="2144" spans="1:10" x14ac:dyDescent="0.35">
      <c r="A2144" t="s">
        <v>4764</v>
      </c>
      <c r="B2144">
        <v>83</v>
      </c>
      <c r="C2144">
        <v>138</v>
      </c>
      <c r="D2144">
        <v>2143</v>
      </c>
      <c r="E2144" t="s">
        <v>334</v>
      </c>
      <c r="F2144" t="s">
        <v>0</v>
      </c>
      <c r="G2144" t="s">
        <v>3592</v>
      </c>
      <c r="H2144">
        <v>1.585</v>
      </c>
      <c r="I2144">
        <v>9.6999999999999993</v>
      </c>
      <c r="J2144">
        <v>16</v>
      </c>
    </row>
    <row r="2145" spans="1:10" x14ac:dyDescent="0.35">
      <c r="A2145" t="s">
        <v>4765</v>
      </c>
      <c r="B2145">
        <v>26</v>
      </c>
      <c r="C2145">
        <v>138</v>
      </c>
      <c r="D2145">
        <v>2143</v>
      </c>
      <c r="E2145" t="s">
        <v>311</v>
      </c>
      <c r="F2145" t="s">
        <v>3848</v>
      </c>
      <c r="G2145" t="s">
        <v>311</v>
      </c>
      <c r="H2145" t="s">
        <v>311</v>
      </c>
      <c r="I2145" t="s">
        <v>311</v>
      </c>
      <c r="J2145">
        <v>1</v>
      </c>
    </row>
    <row r="2146" spans="1:10" x14ac:dyDescent="0.35">
      <c r="A2146" t="s">
        <v>4766</v>
      </c>
      <c r="B2146">
        <v>6</v>
      </c>
      <c r="C2146">
        <v>136</v>
      </c>
      <c r="D2146">
        <v>2145</v>
      </c>
      <c r="E2146" t="s">
        <v>311</v>
      </c>
      <c r="F2146" t="s">
        <v>3848</v>
      </c>
      <c r="G2146" t="s">
        <v>311</v>
      </c>
      <c r="H2146" t="s">
        <v>311</v>
      </c>
      <c r="I2146" t="s">
        <v>311</v>
      </c>
      <c r="J2146">
        <v>1</v>
      </c>
    </row>
    <row r="2147" spans="1:10" x14ac:dyDescent="0.35">
      <c r="A2147" t="s">
        <v>4767</v>
      </c>
      <c r="B2147">
        <v>21</v>
      </c>
      <c r="C2147">
        <v>136</v>
      </c>
      <c r="D2147">
        <v>2145</v>
      </c>
      <c r="E2147" t="s">
        <v>311</v>
      </c>
      <c r="F2147" t="s">
        <v>3848</v>
      </c>
      <c r="G2147" t="s">
        <v>311</v>
      </c>
      <c r="H2147" t="s">
        <v>311</v>
      </c>
      <c r="I2147" t="s">
        <v>311</v>
      </c>
      <c r="J2147">
        <v>2</v>
      </c>
    </row>
    <row r="2148" spans="1:10" x14ac:dyDescent="0.35">
      <c r="A2148" t="s">
        <v>4768</v>
      </c>
      <c r="B2148">
        <v>10</v>
      </c>
      <c r="C2148">
        <v>136</v>
      </c>
      <c r="D2148">
        <v>2145</v>
      </c>
      <c r="E2148" t="s">
        <v>311</v>
      </c>
      <c r="F2148" t="s">
        <v>3848</v>
      </c>
      <c r="G2148" t="s">
        <v>311</v>
      </c>
      <c r="H2148" t="s">
        <v>311</v>
      </c>
      <c r="I2148" t="s">
        <v>311</v>
      </c>
      <c r="J2148">
        <v>1</v>
      </c>
    </row>
    <row r="2149" spans="1:10" x14ac:dyDescent="0.35">
      <c r="A2149" t="s">
        <v>4769</v>
      </c>
      <c r="B2149">
        <v>10</v>
      </c>
      <c r="C2149">
        <v>135</v>
      </c>
      <c r="D2149">
        <v>2148</v>
      </c>
      <c r="E2149" t="s">
        <v>311</v>
      </c>
      <c r="F2149" t="s">
        <v>3848</v>
      </c>
      <c r="G2149" t="s">
        <v>311</v>
      </c>
      <c r="H2149" t="s">
        <v>311</v>
      </c>
      <c r="I2149" t="s">
        <v>311</v>
      </c>
      <c r="J2149">
        <v>0</v>
      </c>
    </row>
    <row r="2150" spans="1:10" x14ac:dyDescent="0.35">
      <c r="A2150" t="s">
        <v>4770</v>
      </c>
      <c r="B2150">
        <v>12</v>
      </c>
      <c r="C2150">
        <v>135</v>
      </c>
      <c r="D2150">
        <v>2148</v>
      </c>
      <c r="E2150" t="s">
        <v>311</v>
      </c>
      <c r="F2150" t="s">
        <v>3848</v>
      </c>
      <c r="G2150" t="s">
        <v>311</v>
      </c>
      <c r="H2150" t="s">
        <v>311</v>
      </c>
      <c r="I2150" t="s">
        <v>311</v>
      </c>
      <c r="J2150">
        <v>1</v>
      </c>
    </row>
    <row r="2151" spans="1:10" x14ac:dyDescent="0.35">
      <c r="A2151" t="s">
        <v>4771</v>
      </c>
      <c r="B2151">
        <v>9</v>
      </c>
      <c r="C2151">
        <v>135</v>
      </c>
      <c r="D2151">
        <v>2148</v>
      </c>
      <c r="E2151" t="s">
        <v>319</v>
      </c>
      <c r="F2151" t="s">
        <v>0</v>
      </c>
      <c r="G2151" t="s">
        <v>2804</v>
      </c>
      <c r="H2151">
        <v>7.1109999999999998</v>
      </c>
      <c r="I2151">
        <v>76.459999999999994</v>
      </c>
      <c r="J2151">
        <v>5</v>
      </c>
    </row>
    <row r="2152" spans="1:10" x14ac:dyDescent="0.35">
      <c r="A2152" t="s">
        <v>4772</v>
      </c>
      <c r="B2152">
        <v>18</v>
      </c>
      <c r="C2152">
        <v>135</v>
      </c>
      <c r="D2152">
        <v>2148</v>
      </c>
      <c r="E2152" t="s">
        <v>311</v>
      </c>
      <c r="F2152" t="s">
        <v>3848</v>
      </c>
      <c r="G2152" t="s">
        <v>311</v>
      </c>
      <c r="H2152" t="s">
        <v>311</v>
      </c>
      <c r="I2152" t="s">
        <v>311</v>
      </c>
      <c r="J2152">
        <v>2</v>
      </c>
    </row>
    <row r="2153" spans="1:10" x14ac:dyDescent="0.35">
      <c r="A2153" t="s">
        <v>4773</v>
      </c>
      <c r="B2153">
        <v>10</v>
      </c>
      <c r="C2153">
        <v>134</v>
      </c>
      <c r="D2153">
        <v>2152</v>
      </c>
      <c r="E2153" t="s">
        <v>311</v>
      </c>
      <c r="F2153" t="s">
        <v>3848</v>
      </c>
      <c r="G2153" t="s">
        <v>311</v>
      </c>
      <c r="H2153" t="s">
        <v>311</v>
      </c>
      <c r="I2153" t="s">
        <v>311</v>
      </c>
      <c r="J2153">
        <v>5</v>
      </c>
    </row>
    <row r="2154" spans="1:10" x14ac:dyDescent="0.35">
      <c r="A2154" t="s">
        <v>4774</v>
      </c>
      <c r="B2154">
        <v>6</v>
      </c>
      <c r="C2154">
        <v>134</v>
      </c>
      <c r="D2154">
        <v>2152</v>
      </c>
      <c r="E2154" t="s">
        <v>311</v>
      </c>
      <c r="F2154" t="s">
        <v>3848</v>
      </c>
      <c r="G2154" t="s">
        <v>311</v>
      </c>
      <c r="H2154" t="s">
        <v>311</v>
      </c>
      <c r="I2154" t="s">
        <v>311</v>
      </c>
      <c r="J2154">
        <v>0</v>
      </c>
    </row>
    <row r="2155" spans="1:10" x14ac:dyDescent="0.35">
      <c r="A2155" t="s">
        <v>4775</v>
      </c>
      <c r="B2155">
        <v>74</v>
      </c>
      <c r="C2155">
        <v>133</v>
      </c>
      <c r="D2155">
        <v>2154</v>
      </c>
      <c r="E2155" t="s">
        <v>311</v>
      </c>
      <c r="F2155" t="s">
        <v>0</v>
      </c>
      <c r="G2155" t="s">
        <v>2799</v>
      </c>
      <c r="I2155" t="s">
        <v>311</v>
      </c>
      <c r="J2155">
        <v>11</v>
      </c>
    </row>
    <row r="2156" spans="1:10" x14ac:dyDescent="0.35">
      <c r="A2156" t="s">
        <v>4776</v>
      </c>
      <c r="B2156">
        <v>49</v>
      </c>
      <c r="C2156">
        <v>133</v>
      </c>
      <c r="D2156">
        <v>2154</v>
      </c>
      <c r="E2156" t="s">
        <v>311</v>
      </c>
      <c r="F2156" t="s">
        <v>2692</v>
      </c>
      <c r="G2156" t="s">
        <v>311</v>
      </c>
      <c r="H2156" t="s">
        <v>311</v>
      </c>
      <c r="I2156" t="s">
        <v>311</v>
      </c>
      <c r="J2156">
        <v>49</v>
      </c>
    </row>
    <row r="2157" spans="1:10" x14ac:dyDescent="0.35">
      <c r="A2157" t="s">
        <v>4777</v>
      </c>
      <c r="B2157">
        <v>21</v>
      </c>
      <c r="C2157">
        <v>133</v>
      </c>
      <c r="D2157">
        <v>2154</v>
      </c>
      <c r="E2157" t="s">
        <v>311</v>
      </c>
      <c r="F2157" t="s">
        <v>3848</v>
      </c>
      <c r="G2157" t="s">
        <v>311</v>
      </c>
      <c r="H2157" t="s">
        <v>311</v>
      </c>
      <c r="I2157" t="s">
        <v>311</v>
      </c>
      <c r="J2157">
        <v>4</v>
      </c>
    </row>
    <row r="2158" spans="1:10" x14ac:dyDescent="0.35">
      <c r="A2158" t="s">
        <v>4778</v>
      </c>
      <c r="B2158">
        <v>17</v>
      </c>
      <c r="C2158">
        <v>132</v>
      </c>
      <c r="D2158">
        <v>2157</v>
      </c>
      <c r="E2158" t="s">
        <v>311</v>
      </c>
      <c r="F2158" t="s">
        <v>3848</v>
      </c>
      <c r="G2158" t="s">
        <v>311</v>
      </c>
      <c r="H2158" t="s">
        <v>311</v>
      </c>
      <c r="I2158" t="s">
        <v>311</v>
      </c>
      <c r="J2158">
        <v>0</v>
      </c>
    </row>
    <row r="2159" spans="1:10" x14ac:dyDescent="0.35">
      <c r="A2159" t="s">
        <v>4779</v>
      </c>
      <c r="B2159">
        <v>11</v>
      </c>
      <c r="C2159">
        <v>132</v>
      </c>
      <c r="D2159">
        <v>2157</v>
      </c>
      <c r="E2159" t="s">
        <v>311</v>
      </c>
      <c r="F2159" t="s">
        <v>3848</v>
      </c>
      <c r="G2159" t="s">
        <v>311</v>
      </c>
      <c r="H2159" t="s">
        <v>311</v>
      </c>
      <c r="I2159" t="s">
        <v>311</v>
      </c>
      <c r="J2159">
        <v>3</v>
      </c>
    </row>
    <row r="2160" spans="1:10" x14ac:dyDescent="0.35">
      <c r="A2160" t="s">
        <v>4780</v>
      </c>
      <c r="B2160">
        <v>27</v>
      </c>
      <c r="C2160">
        <v>132</v>
      </c>
      <c r="D2160">
        <v>2157</v>
      </c>
      <c r="E2160" t="s">
        <v>311</v>
      </c>
      <c r="F2160" t="s">
        <v>3848</v>
      </c>
      <c r="G2160" t="s">
        <v>311</v>
      </c>
      <c r="H2160" t="s">
        <v>311</v>
      </c>
      <c r="I2160" t="s">
        <v>311</v>
      </c>
      <c r="J2160">
        <v>0</v>
      </c>
    </row>
    <row r="2161" spans="1:10" x14ac:dyDescent="0.35">
      <c r="A2161" t="s">
        <v>4781</v>
      </c>
      <c r="B2161">
        <v>121</v>
      </c>
      <c r="C2161">
        <v>131</v>
      </c>
      <c r="D2161">
        <v>2160</v>
      </c>
      <c r="E2161" t="s">
        <v>334</v>
      </c>
      <c r="F2161" t="s">
        <v>0</v>
      </c>
      <c r="G2161" t="s">
        <v>1967</v>
      </c>
      <c r="H2161">
        <v>0.68600000000000005</v>
      </c>
      <c r="I2161">
        <v>3.1</v>
      </c>
      <c r="J2161">
        <v>52</v>
      </c>
    </row>
    <row r="2162" spans="1:10" x14ac:dyDescent="0.35">
      <c r="A2162" t="s">
        <v>4782</v>
      </c>
      <c r="B2162">
        <v>16</v>
      </c>
      <c r="C2162">
        <v>131</v>
      </c>
      <c r="D2162">
        <v>2160</v>
      </c>
      <c r="E2162" t="s">
        <v>311</v>
      </c>
      <c r="F2162" t="s">
        <v>2692</v>
      </c>
      <c r="G2162" t="s">
        <v>311</v>
      </c>
      <c r="H2162" t="s">
        <v>311</v>
      </c>
      <c r="I2162" t="s">
        <v>311</v>
      </c>
      <c r="J2162">
        <v>1</v>
      </c>
    </row>
    <row r="2163" spans="1:10" x14ac:dyDescent="0.35">
      <c r="A2163" t="s">
        <v>4783</v>
      </c>
      <c r="B2163">
        <v>53</v>
      </c>
      <c r="C2163">
        <v>131</v>
      </c>
      <c r="D2163">
        <v>2160</v>
      </c>
      <c r="E2163" t="s">
        <v>311</v>
      </c>
      <c r="F2163" t="s">
        <v>0</v>
      </c>
      <c r="G2163" t="s">
        <v>2235</v>
      </c>
      <c r="I2163" t="s">
        <v>311</v>
      </c>
      <c r="J2163">
        <v>5</v>
      </c>
    </row>
    <row r="2164" spans="1:10" x14ac:dyDescent="0.35">
      <c r="A2164" t="s">
        <v>4784</v>
      </c>
      <c r="B2164">
        <v>8</v>
      </c>
      <c r="C2164">
        <v>131</v>
      </c>
      <c r="D2164">
        <v>2160</v>
      </c>
      <c r="E2164" t="s">
        <v>311</v>
      </c>
      <c r="F2164" t="s">
        <v>3848</v>
      </c>
      <c r="G2164" t="s">
        <v>311</v>
      </c>
      <c r="H2164" t="s">
        <v>311</v>
      </c>
      <c r="I2164" t="s">
        <v>311</v>
      </c>
      <c r="J2164">
        <v>0</v>
      </c>
    </row>
    <row r="2165" spans="1:10" x14ac:dyDescent="0.35">
      <c r="A2165" t="s">
        <v>4785</v>
      </c>
      <c r="B2165">
        <v>28</v>
      </c>
      <c r="C2165">
        <v>130</v>
      </c>
      <c r="D2165">
        <v>2164</v>
      </c>
      <c r="E2165" t="s">
        <v>311</v>
      </c>
      <c r="F2165" t="s">
        <v>3848</v>
      </c>
      <c r="G2165" t="s">
        <v>311</v>
      </c>
      <c r="H2165" t="s">
        <v>311</v>
      </c>
      <c r="I2165" t="s">
        <v>311</v>
      </c>
      <c r="J2165">
        <v>0</v>
      </c>
    </row>
    <row r="2166" spans="1:10" x14ac:dyDescent="0.35">
      <c r="A2166" t="s">
        <v>4786</v>
      </c>
      <c r="B2166">
        <v>53</v>
      </c>
      <c r="C2166">
        <v>130</v>
      </c>
      <c r="D2166">
        <v>2164</v>
      </c>
      <c r="E2166" t="s">
        <v>311</v>
      </c>
      <c r="F2166" t="s">
        <v>2692</v>
      </c>
      <c r="G2166" t="s">
        <v>311</v>
      </c>
      <c r="H2166" t="s">
        <v>311</v>
      </c>
      <c r="I2166" t="s">
        <v>311</v>
      </c>
      <c r="J2166">
        <v>53</v>
      </c>
    </row>
    <row r="2167" spans="1:10" x14ac:dyDescent="0.35">
      <c r="A2167" t="s">
        <v>4787</v>
      </c>
      <c r="B2167">
        <v>12</v>
      </c>
      <c r="C2167">
        <v>129</v>
      </c>
      <c r="D2167">
        <v>2166</v>
      </c>
      <c r="E2167" t="s">
        <v>311</v>
      </c>
      <c r="F2167" t="s">
        <v>3848</v>
      </c>
      <c r="G2167" t="s">
        <v>311</v>
      </c>
      <c r="H2167" t="s">
        <v>311</v>
      </c>
      <c r="I2167" t="s">
        <v>311</v>
      </c>
      <c r="J2167">
        <v>0</v>
      </c>
    </row>
    <row r="2168" spans="1:10" x14ac:dyDescent="0.35">
      <c r="A2168" t="s">
        <v>4788</v>
      </c>
      <c r="B2168">
        <v>45</v>
      </c>
      <c r="C2168">
        <v>129</v>
      </c>
      <c r="D2168">
        <v>2166</v>
      </c>
      <c r="E2168" t="s">
        <v>311</v>
      </c>
      <c r="F2168" t="s">
        <v>3848</v>
      </c>
      <c r="G2168" t="s">
        <v>311</v>
      </c>
      <c r="H2168" t="s">
        <v>311</v>
      </c>
      <c r="I2168" t="s">
        <v>311</v>
      </c>
      <c r="J2168">
        <v>0</v>
      </c>
    </row>
    <row r="2169" spans="1:10" x14ac:dyDescent="0.35">
      <c r="A2169" t="s">
        <v>4789</v>
      </c>
      <c r="B2169">
        <v>55</v>
      </c>
      <c r="C2169">
        <v>129</v>
      </c>
      <c r="D2169">
        <v>2166</v>
      </c>
      <c r="E2169" t="s">
        <v>311</v>
      </c>
      <c r="F2169" t="s">
        <v>2692</v>
      </c>
      <c r="G2169" t="s">
        <v>311</v>
      </c>
      <c r="H2169" t="s">
        <v>311</v>
      </c>
      <c r="I2169" t="s">
        <v>311</v>
      </c>
      <c r="J2169">
        <v>55</v>
      </c>
    </row>
    <row r="2170" spans="1:10" x14ac:dyDescent="0.35">
      <c r="A2170" t="s">
        <v>4790</v>
      </c>
      <c r="B2170">
        <v>46</v>
      </c>
      <c r="C2170">
        <v>128</v>
      </c>
      <c r="D2170">
        <v>2169</v>
      </c>
      <c r="E2170" t="s">
        <v>311</v>
      </c>
      <c r="F2170" t="s">
        <v>0</v>
      </c>
      <c r="G2170" t="s">
        <v>1967</v>
      </c>
      <c r="I2170" t="s">
        <v>311</v>
      </c>
      <c r="J2170">
        <v>6</v>
      </c>
    </row>
    <row r="2171" spans="1:10" x14ac:dyDescent="0.35">
      <c r="A2171" t="s">
        <v>4791</v>
      </c>
      <c r="B2171">
        <v>21</v>
      </c>
      <c r="C2171">
        <v>128</v>
      </c>
      <c r="D2171">
        <v>2169</v>
      </c>
      <c r="E2171" t="s">
        <v>311</v>
      </c>
      <c r="F2171" t="s">
        <v>3848</v>
      </c>
      <c r="G2171" t="s">
        <v>311</v>
      </c>
      <c r="H2171" t="s">
        <v>311</v>
      </c>
      <c r="I2171" t="s">
        <v>311</v>
      </c>
      <c r="J2171">
        <v>0</v>
      </c>
    </row>
    <row r="2172" spans="1:10" x14ac:dyDescent="0.35">
      <c r="A2172" t="s">
        <v>4792</v>
      </c>
      <c r="B2172">
        <v>57</v>
      </c>
      <c r="C2172">
        <v>128</v>
      </c>
      <c r="D2172">
        <v>2169</v>
      </c>
      <c r="E2172" t="s">
        <v>334</v>
      </c>
      <c r="F2172" t="s">
        <v>0</v>
      </c>
      <c r="G2172" t="s">
        <v>3979</v>
      </c>
      <c r="H2172">
        <v>0.78200000000000003</v>
      </c>
      <c r="I2172">
        <v>8.17</v>
      </c>
      <c r="J2172">
        <v>11</v>
      </c>
    </row>
    <row r="2173" spans="1:10" x14ac:dyDescent="0.35">
      <c r="A2173" t="s">
        <v>4793</v>
      </c>
      <c r="B2173">
        <v>21</v>
      </c>
      <c r="C2173">
        <v>128</v>
      </c>
      <c r="D2173">
        <v>2169</v>
      </c>
      <c r="E2173" t="s">
        <v>311</v>
      </c>
      <c r="F2173" t="s">
        <v>3848</v>
      </c>
      <c r="G2173" t="s">
        <v>311</v>
      </c>
      <c r="H2173" t="s">
        <v>311</v>
      </c>
      <c r="I2173" t="s">
        <v>311</v>
      </c>
      <c r="J2173">
        <v>1</v>
      </c>
    </row>
    <row r="2174" spans="1:10" x14ac:dyDescent="0.35">
      <c r="A2174" t="s">
        <v>4794</v>
      </c>
      <c r="B2174">
        <v>25</v>
      </c>
      <c r="C2174">
        <v>128</v>
      </c>
      <c r="D2174">
        <v>2169</v>
      </c>
      <c r="E2174" t="s">
        <v>311</v>
      </c>
      <c r="F2174" t="s">
        <v>3848</v>
      </c>
      <c r="G2174" t="s">
        <v>311</v>
      </c>
      <c r="H2174" t="s">
        <v>311</v>
      </c>
      <c r="I2174" t="s">
        <v>311</v>
      </c>
      <c r="J2174">
        <v>0</v>
      </c>
    </row>
    <row r="2175" spans="1:10" x14ac:dyDescent="0.35">
      <c r="A2175" t="s">
        <v>4795</v>
      </c>
      <c r="B2175">
        <v>11</v>
      </c>
      <c r="C2175">
        <v>128</v>
      </c>
      <c r="D2175">
        <v>2169</v>
      </c>
      <c r="E2175" t="s">
        <v>311</v>
      </c>
      <c r="F2175" t="s">
        <v>3848</v>
      </c>
      <c r="G2175" t="s">
        <v>311</v>
      </c>
      <c r="H2175" t="s">
        <v>311</v>
      </c>
      <c r="I2175" t="s">
        <v>311</v>
      </c>
      <c r="J2175">
        <v>2</v>
      </c>
    </row>
    <row r="2176" spans="1:10" x14ac:dyDescent="0.35">
      <c r="A2176" t="s">
        <v>4796</v>
      </c>
      <c r="B2176">
        <v>30</v>
      </c>
      <c r="C2176">
        <v>127</v>
      </c>
      <c r="D2176">
        <v>2175</v>
      </c>
      <c r="E2176" t="s">
        <v>311</v>
      </c>
      <c r="F2176" t="s">
        <v>3848</v>
      </c>
      <c r="G2176" t="s">
        <v>311</v>
      </c>
      <c r="H2176" t="s">
        <v>311</v>
      </c>
      <c r="I2176" t="s">
        <v>311</v>
      </c>
      <c r="J2176">
        <v>0</v>
      </c>
    </row>
    <row r="2177" spans="1:10" x14ac:dyDescent="0.35">
      <c r="A2177" t="s">
        <v>4797</v>
      </c>
      <c r="B2177">
        <v>52</v>
      </c>
      <c r="C2177">
        <v>127</v>
      </c>
      <c r="D2177">
        <v>2175</v>
      </c>
      <c r="E2177" t="s">
        <v>311</v>
      </c>
      <c r="F2177" t="s">
        <v>3848</v>
      </c>
      <c r="G2177" t="s">
        <v>311</v>
      </c>
      <c r="H2177" t="s">
        <v>311</v>
      </c>
      <c r="I2177" t="s">
        <v>311</v>
      </c>
      <c r="J2177">
        <v>2</v>
      </c>
    </row>
    <row r="2178" spans="1:10" x14ac:dyDescent="0.35">
      <c r="A2178" t="s">
        <v>4798</v>
      </c>
      <c r="B2178">
        <v>39</v>
      </c>
      <c r="C2178">
        <v>127</v>
      </c>
      <c r="D2178">
        <v>2175</v>
      </c>
      <c r="E2178" t="s">
        <v>311</v>
      </c>
      <c r="F2178" t="s">
        <v>3848</v>
      </c>
      <c r="G2178" t="s">
        <v>311</v>
      </c>
      <c r="H2178" t="s">
        <v>311</v>
      </c>
      <c r="I2178" t="s">
        <v>311</v>
      </c>
      <c r="J2178">
        <v>0</v>
      </c>
    </row>
    <row r="2179" spans="1:10" x14ac:dyDescent="0.35">
      <c r="A2179" t="s">
        <v>4799</v>
      </c>
      <c r="B2179">
        <v>271</v>
      </c>
      <c r="C2179">
        <v>126</v>
      </c>
      <c r="D2179">
        <v>2178</v>
      </c>
      <c r="E2179" t="s">
        <v>334</v>
      </c>
      <c r="F2179" t="s">
        <v>0</v>
      </c>
      <c r="G2179" t="s">
        <v>4800</v>
      </c>
      <c r="H2179">
        <v>0.254</v>
      </c>
      <c r="I2179">
        <v>5.56</v>
      </c>
      <c r="J2179">
        <v>94</v>
      </c>
    </row>
    <row r="2180" spans="1:10" x14ac:dyDescent="0.35">
      <c r="A2180" t="s">
        <v>4801</v>
      </c>
      <c r="B2180">
        <v>9</v>
      </c>
      <c r="C2180">
        <v>125</v>
      </c>
      <c r="D2180">
        <v>2179</v>
      </c>
      <c r="E2180" t="s">
        <v>311</v>
      </c>
      <c r="F2180" t="s">
        <v>3848</v>
      </c>
      <c r="G2180" t="s">
        <v>311</v>
      </c>
      <c r="H2180" t="s">
        <v>311</v>
      </c>
      <c r="I2180" t="s">
        <v>311</v>
      </c>
      <c r="J2180">
        <v>3</v>
      </c>
    </row>
    <row r="2181" spans="1:10" x14ac:dyDescent="0.35">
      <c r="A2181" t="s">
        <v>4802</v>
      </c>
      <c r="B2181">
        <v>7</v>
      </c>
      <c r="C2181">
        <v>125</v>
      </c>
      <c r="D2181">
        <v>2179</v>
      </c>
      <c r="E2181" t="s">
        <v>311</v>
      </c>
      <c r="F2181" t="s">
        <v>3848</v>
      </c>
      <c r="G2181" t="s">
        <v>311</v>
      </c>
      <c r="H2181" t="s">
        <v>311</v>
      </c>
      <c r="I2181" t="s">
        <v>311</v>
      </c>
      <c r="J2181">
        <v>1</v>
      </c>
    </row>
    <row r="2182" spans="1:10" x14ac:dyDescent="0.35">
      <c r="A2182" t="s">
        <v>4803</v>
      </c>
      <c r="B2182">
        <v>10</v>
      </c>
      <c r="C2182">
        <v>124</v>
      </c>
      <c r="D2182">
        <v>2181</v>
      </c>
      <c r="E2182" t="s">
        <v>311</v>
      </c>
      <c r="F2182" t="s">
        <v>3848</v>
      </c>
      <c r="G2182" t="s">
        <v>311</v>
      </c>
      <c r="H2182" t="s">
        <v>311</v>
      </c>
      <c r="I2182" t="s">
        <v>311</v>
      </c>
      <c r="J2182">
        <v>1</v>
      </c>
    </row>
    <row r="2183" spans="1:10" x14ac:dyDescent="0.35">
      <c r="A2183" t="s">
        <v>4804</v>
      </c>
      <c r="B2183">
        <v>134</v>
      </c>
      <c r="C2183">
        <v>124</v>
      </c>
      <c r="D2183">
        <v>2181</v>
      </c>
      <c r="E2183" t="s">
        <v>334</v>
      </c>
      <c r="F2183" t="s">
        <v>0</v>
      </c>
      <c r="G2183" t="s">
        <v>1969</v>
      </c>
      <c r="H2183">
        <v>0.5</v>
      </c>
      <c r="I2183">
        <v>3.89</v>
      </c>
      <c r="J2183">
        <v>50</v>
      </c>
    </row>
    <row r="2184" spans="1:10" x14ac:dyDescent="0.35">
      <c r="A2184" t="s">
        <v>4805</v>
      </c>
      <c r="B2184">
        <v>13</v>
      </c>
      <c r="C2184">
        <v>124</v>
      </c>
      <c r="D2184">
        <v>2181</v>
      </c>
      <c r="E2184" t="s">
        <v>311</v>
      </c>
      <c r="F2184" t="s">
        <v>3848</v>
      </c>
      <c r="G2184" t="s">
        <v>311</v>
      </c>
      <c r="H2184" t="s">
        <v>311</v>
      </c>
      <c r="I2184" t="s">
        <v>311</v>
      </c>
      <c r="J2184">
        <v>1</v>
      </c>
    </row>
    <row r="2185" spans="1:10" x14ac:dyDescent="0.35">
      <c r="A2185" t="s">
        <v>4806</v>
      </c>
      <c r="B2185">
        <v>31</v>
      </c>
      <c r="C2185">
        <v>123</v>
      </c>
      <c r="D2185">
        <v>2184</v>
      </c>
      <c r="E2185" t="s">
        <v>311</v>
      </c>
      <c r="F2185" t="s">
        <v>3848</v>
      </c>
      <c r="G2185" t="s">
        <v>311</v>
      </c>
      <c r="H2185" t="s">
        <v>311</v>
      </c>
      <c r="I2185" t="s">
        <v>311</v>
      </c>
      <c r="J2185">
        <v>0</v>
      </c>
    </row>
    <row r="2186" spans="1:10" x14ac:dyDescent="0.35">
      <c r="A2186" t="s">
        <v>4807</v>
      </c>
      <c r="B2186">
        <v>22</v>
      </c>
      <c r="C2186">
        <v>123</v>
      </c>
      <c r="D2186">
        <v>2184</v>
      </c>
      <c r="E2186" t="s">
        <v>311</v>
      </c>
      <c r="F2186" t="s">
        <v>3848</v>
      </c>
      <c r="G2186" t="s">
        <v>311</v>
      </c>
      <c r="H2186" t="s">
        <v>311</v>
      </c>
      <c r="I2186" t="s">
        <v>311</v>
      </c>
      <c r="J2186">
        <v>0</v>
      </c>
    </row>
    <row r="2187" spans="1:10" x14ac:dyDescent="0.35">
      <c r="A2187" t="s">
        <v>4808</v>
      </c>
      <c r="B2187">
        <v>18</v>
      </c>
      <c r="C2187">
        <v>123</v>
      </c>
      <c r="D2187">
        <v>2184</v>
      </c>
      <c r="E2187" t="s">
        <v>311</v>
      </c>
      <c r="F2187" t="s">
        <v>3848</v>
      </c>
      <c r="G2187" t="s">
        <v>311</v>
      </c>
      <c r="H2187" t="s">
        <v>311</v>
      </c>
      <c r="I2187" t="s">
        <v>311</v>
      </c>
      <c r="J2187">
        <v>0</v>
      </c>
    </row>
    <row r="2188" spans="1:10" x14ac:dyDescent="0.35">
      <c r="A2188" t="s">
        <v>4809</v>
      </c>
      <c r="B2188">
        <v>57</v>
      </c>
      <c r="C2188">
        <v>123</v>
      </c>
      <c r="D2188">
        <v>2184</v>
      </c>
      <c r="E2188" t="s">
        <v>334</v>
      </c>
      <c r="F2188" t="s">
        <v>0</v>
      </c>
      <c r="G2188" t="s">
        <v>2760</v>
      </c>
      <c r="H2188">
        <v>1.204</v>
      </c>
      <c r="I2188">
        <v>12.65</v>
      </c>
      <c r="J2188">
        <v>26</v>
      </c>
    </row>
    <row r="2189" spans="1:10" x14ac:dyDescent="0.35">
      <c r="A2189" t="s">
        <v>4810</v>
      </c>
      <c r="B2189">
        <v>56</v>
      </c>
      <c r="C2189">
        <v>122</v>
      </c>
      <c r="D2189">
        <v>2188</v>
      </c>
      <c r="E2189" t="s">
        <v>311</v>
      </c>
      <c r="F2189" t="s">
        <v>3848</v>
      </c>
      <c r="G2189" t="s">
        <v>311</v>
      </c>
      <c r="H2189" t="s">
        <v>311</v>
      </c>
      <c r="I2189" t="s">
        <v>311</v>
      </c>
      <c r="J2189">
        <v>1</v>
      </c>
    </row>
    <row r="2190" spans="1:10" x14ac:dyDescent="0.35">
      <c r="A2190" t="s">
        <v>4811</v>
      </c>
      <c r="B2190">
        <v>18</v>
      </c>
      <c r="C2190">
        <v>122</v>
      </c>
      <c r="D2190">
        <v>2188</v>
      </c>
      <c r="E2190" t="s">
        <v>311</v>
      </c>
      <c r="F2190" t="s">
        <v>3848</v>
      </c>
      <c r="G2190" t="s">
        <v>311</v>
      </c>
      <c r="H2190" t="s">
        <v>311</v>
      </c>
      <c r="I2190" t="s">
        <v>311</v>
      </c>
      <c r="J2190">
        <v>1</v>
      </c>
    </row>
    <row r="2191" spans="1:10" x14ac:dyDescent="0.35">
      <c r="A2191" t="s">
        <v>4812</v>
      </c>
      <c r="B2191">
        <v>10</v>
      </c>
      <c r="C2191">
        <v>121</v>
      </c>
      <c r="D2191">
        <v>2190</v>
      </c>
      <c r="E2191" t="s">
        <v>311</v>
      </c>
      <c r="F2191" t="s">
        <v>3848</v>
      </c>
      <c r="G2191" t="s">
        <v>311</v>
      </c>
      <c r="H2191" t="s">
        <v>311</v>
      </c>
      <c r="I2191" t="s">
        <v>311</v>
      </c>
      <c r="J2191">
        <v>4</v>
      </c>
    </row>
    <row r="2192" spans="1:10" x14ac:dyDescent="0.35">
      <c r="A2192" t="s">
        <v>4813</v>
      </c>
      <c r="B2192">
        <v>81</v>
      </c>
      <c r="C2192">
        <v>121</v>
      </c>
      <c r="D2192">
        <v>2190</v>
      </c>
      <c r="E2192" t="s">
        <v>311</v>
      </c>
      <c r="F2192" t="s">
        <v>0</v>
      </c>
      <c r="G2192" t="s">
        <v>3704</v>
      </c>
      <c r="I2192" t="s">
        <v>311</v>
      </c>
      <c r="J2192">
        <v>81</v>
      </c>
    </row>
    <row r="2193" spans="1:10" x14ac:dyDescent="0.35">
      <c r="A2193" t="s">
        <v>4814</v>
      </c>
      <c r="B2193">
        <v>16</v>
      </c>
      <c r="C2193">
        <v>121</v>
      </c>
      <c r="D2193">
        <v>2190</v>
      </c>
      <c r="E2193" t="s">
        <v>311</v>
      </c>
      <c r="F2193" t="s">
        <v>3848</v>
      </c>
      <c r="G2193" t="s">
        <v>311</v>
      </c>
      <c r="H2193" t="s">
        <v>311</v>
      </c>
      <c r="I2193" t="s">
        <v>311</v>
      </c>
      <c r="J2193">
        <v>0</v>
      </c>
    </row>
    <row r="2194" spans="1:10" x14ac:dyDescent="0.35">
      <c r="A2194" t="s">
        <v>4815</v>
      </c>
      <c r="B2194">
        <v>8</v>
      </c>
      <c r="C2194">
        <v>121</v>
      </c>
      <c r="D2194">
        <v>2190</v>
      </c>
      <c r="E2194" t="s">
        <v>311</v>
      </c>
      <c r="F2194" t="s">
        <v>3848</v>
      </c>
      <c r="G2194" t="s">
        <v>311</v>
      </c>
      <c r="H2194" t="s">
        <v>311</v>
      </c>
      <c r="I2194" t="s">
        <v>311</v>
      </c>
      <c r="J2194">
        <v>1</v>
      </c>
    </row>
    <row r="2195" spans="1:10" x14ac:dyDescent="0.35">
      <c r="A2195" t="s">
        <v>4816</v>
      </c>
      <c r="B2195">
        <v>65</v>
      </c>
      <c r="C2195">
        <v>121</v>
      </c>
      <c r="D2195">
        <v>2190</v>
      </c>
      <c r="E2195" t="s">
        <v>311</v>
      </c>
      <c r="F2195" t="s">
        <v>3848</v>
      </c>
      <c r="G2195" t="s">
        <v>311</v>
      </c>
      <c r="H2195" t="s">
        <v>311</v>
      </c>
      <c r="I2195" t="s">
        <v>311</v>
      </c>
      <c r="J2195">
        <v>3</v>
      </c>
    </row>
    <row r="2196" spans="1:10" x14ac:dyDescent="0.35">
      <c r="A2196" t="s">
        <v>4817</v>
      </c>
      <c r="B2196">
        <v>22</v>
      </c>
      <c r="C2196">
        <v>120</v>
      </c>
      <c r="D2196">
        <v>2195</v>
      </c>
      <c r="E2196" t="s">
        <v>311</v>
      </c>
      <c r="F2196" t="s">
        <v>3848</v>
      </c>
      <c r="G2196" t="s">
        <v>311</v>
      </c>
      <c r="H2196" t="s">
        <v>311</v>
      </c>
      <c r="I2196" t="s">
        <v>311</v>
      </c>
      <c r="J2196">
        <v>0</v>
      </c>
    </row>
    <row r="2197" spans="1:10" x14ac:dyDescent="0.35">
      <c r="A2197" t="s">
        <v>4818</v>
      </c>
      <c r="B2197">
        <v>28</v>
      </c>
      <c r="C2197">
        <v>120</v>
      </c>
      <c r="D2197">
        <v>2195</v>
      </c>
      <c r="E2197" t="s">
        <v>311</v>
      </c>
      <c r="F2197" t="s">
        <v>3848</v>
      </c>
      <c r="G2197" t="s">
        <v>311</v>
      </c>
      <c r="H2197" t="s">
        <v>311</v>
      </c>
      <c r="I2197" t="s">
        <v>311</v>
      </c>
      <c r="J2197">
        <v>1</v>
      </c>
    </row>
    <row r="2198" spans="1:10" x14ac:dyDescent="0.35">
      <c r="A2198" t="s">
        <v>4819</v>
      </c>
      <c r="B2198">
        <v>15</v>
      </c>
      <c r="C2198">
        <v>119</v>
      </c>
      <c r="D2198">
        <v>2197</v>
      </c>
      <c r="E2198" t="s">
        <v>311</v>
      </c>
      <c r="F2198" t="s">
        <v>3848</v>
      </c>
      <c r="G2198" t="s">
        <v>311</v>
      </c>
      <c r="H2198" t="s">
        <v>311</v>
      </c>
      <c r="I2198" t="s">
        <v>311</v>
      </c>
      <c r="J2198">
        <v>0</v>
      </c>
    </row>
    <row r="2199" spans="1:10" x14ac:dyDescent="0.35">
      <c r="A2199" t="s">
        <v>4820</v>
      </c>
      <c r="B2199">
        <v>16</v>
      </c>
      <c r="C2199">
        <v>118</v>
      </c>
      <c r="D2199">
        <v>2198</v>
      </c>
      <c r="E2199" t="s">
        <v>311</v>
      </c>
      <c r="F2199" t="s">
        <v>3848</v>
      </c>
      <c r="G2199" t="s">
        <v>311</v>
      </c>
      <c r="H2199" t="s">
        <v>311</v>
      </c>
      <c r="I2199" t="s">
        <v>311</v>
      </c>
      <c r="J2199">
        <v>0</v>
      </c>
    </row>
    <row r="2200" spans="1:10" x14ac:dyDescent="0.35">
      <c r="A2200" t="s">
        <v>4821</v>
      </c>
      <c r="B2200">
        <v>9</v>
      </c>
      <c r="C2200">
        <v>118</v>
      </c>
      <c r="D2200">
        <v>2198</v>
      </c>
      <c r="E2200" t="s">
        <v>311</v>
      </c>
      <c r="F2200" t="s">
        <v>3848</v>
      </c>
      <c r="G2200" t="s">
        <v>311</v>
      </c>
      <c r="H2200" t="s">
        <v>311</v>
      </c>
      <c r="I2200" t="s">
        <v>311</v>
      </c>
      <c r="J2200">
        <v>3</v>
      </c>
    </row>
    <row r="2201" spans="1:10" x14ac:dyDescent="0.35">
      <c r="A2201" t="s">
        <v>4822</v>
      </c>
      <c r="B2201">
        <v>63</v>
      </c>
      <c r="C2201">
        <v>117</v>
      </c>
      <c r="D2201">
        <v>2200</v>
      </c>
      <c r="E2201" t="s">
        <v>311</v>
      </c>
      <c r="F2201" t="s">
        <v>3848</v>
      </c>
      <c r="G2201" t="s">
        <v>311</v>
      </c>
      <c r="H2201" t="s">
        <v>311</v>
      </c>
      <c r="I2201" t="s">
        <v>311</v>
      </c>
      <c r="J2201">
        <v>0</v>
      </c>
    </row>
    <row r="2202" spans="1:10" x14ac:dyDescent="0.35">
      <c r="A2202" t="s">
        <v>4823</v>
      </c>
      <c r="B2202">
        <v>12</v>
      </c>
      <c r="C2202">
        <v>117</v>
      </c>
      <c r="D2202">
        <v>2200</v>
      </c>
      <c r="E2202" t="s">
        <v>311</v>
      </c>
      <c r="F2202" t="s">
        <v>3848</v>
      </c>
      <c r="G2202" t="s">
        <v>311</v>
      </c>
      <c r="H2202" t="s">
        <v>311</v>
      </c>
      <c r="I2202" t="s">
        <v>311</v>
      </c>
      <c r="J2202">
        <v>1</v>
      </c>
    </row>
    <row r="2203" spans="1:10" x14ac:dyDescent="0.35">
      <c r="A2203" t="s">
        <v>4824</v>
      </c>
      <c r="B2203">
        <v>26</v>
      </c>
      <c r="C2203">
        <v>117</v>
      </c>
      <c r="D2203">
        <v>2200</v>
      </c>
      <c r="E2203" t="s">
        <v>311</v>
      </c>
      <c r="F2203" t="s">
        <v>3848</v>
      </c>
      <c r="G2203" t="s">
        <v>311</v>
      </c>
      <c r="H2203" t="s">
        <v>311</v>
      </c>
      <c r="I2203" t="s">
        <v>311</v>
      </c>
      <c r="J2203">
        <v>1</v>
      </c>
    </row>
    <row r="2204" spans="1:10" x14ac:dyDescent="0.35">
      <c r="A2204" t="s">
        <v>4825</v>
      </c>
      <c r="B2204">
        <v>8</v>
      </c>
      <c r="C2204">
        <v>117</v>
      </c>
      <c r="D2204">
        <v>2200</v>
      </c>
      <c r="E2204" t="s">
        <v>311</v>
      </c>
      <c r="F2204" t="s">
        <v>3848</v>
      </c>
      <c r="G2204" t="s">
        <v>311</v>
      </c>
      <c r="H2204" t="s">
        <v>311</v>
      </c>
      <c r="I2204" t="s">
        <v>311</v>
      </c>
      <c r="J2204">
        <v>0</v>
      </c>
    </row>
    <row r="2205" spans="1:10" x14ac:dyDescent="0.35">
      <c r="A2205" t="s">
        <v>4826</v>
      </c>
      <c r="B2205">
        <v>16</v>
      </c>
      <c r="C2205">
        <v>117</v>
      </c>
      <c r="D2205">
        <v>2200</v>
      </c>
      <c r="E2205" t="s">
        <v>311</v>
      </c>
      <c r="F2205" t="s">
        <v>3848</v>
      </c>
      <c r="G2205" t="s">
        <v>311</v>
      </c>
      <c r="H2205" t="s">
        <v>311</v>
      </c>
      <c r="I2205" t="s">
        <v>311</v>
      </c>
      <c r="J2205">
        <v>1</v>
      </c>
    </row>
    <row r="2206" spans="1:10" x14ac:dyDescent="0.35">
      <c r="A2206" t="s">
        <v>4827</v>
      </c>
      <c r="B2206">
        <v>63</v>
      </c>
      <c r="C2206">
        <v>116</v>
      </c>
      <c r="D2206">
        <v>2205</v>
      </c>
      <c r="E2206" t="s">
        <v>311</v>
      </c>
      <c r="F2206" t="s">
        <v>0</v>
      </c>
      <c r="G2206" t="s">
        <v>2734</v>
      </c>
      <c r="I2206" t="s">
        <v>311</v>
      </c>
      <c r="J2206">
        <v>7</v>
      </c>
    </row>
    <row r="2207" spans="1:10" x14ac:dyDescent="0.35">
      <c r="A2207" t="s">
        <v>4828</v>
      </c>
      <c r="B2207">
        <v>29</v>
      </c>
      <c r="C2207">
        <v>115</v>
      </c>
      <c r="D2207">
        <v>2206</v>
      </c>
      <c r="E2207" t="s">
        <v>311</v>
      </c>
      <c r="F2207" t="s">
        <v>3848</v>
      </c>
      <c r="G2207" t="s">
        <v>311</v>
      </c>
      <c r="H2207" t="s">
        <v>311</v>
      </c>
      <c r="I2207" t="s">
        <v>311</v>
      </c>
      <c r="J2207">
        <v>0</v>
      </c>
    </row>
    <row r="2208" spans="1:10" x14ac:dyDescent="0.35">
      <c r="A2208" t="s">
        <v>4829</v>
      </c>
      <c r="B2208">
        <v>17</v>
      </c>
      <c r="C2208">
        <v>115</v>
      </c>
      <c r="D2208">
        <v>2206</v>
      </c>
      <c r="E2208" t="s">
        <v>311</v>
      </c>
      <c r="F2208" t="s">
        <v>3848</v>
      </c>
      <c r="G2208" t="s">
        <v>311</v>
      </c>
      <c r="H2208" t="s">
        <v>311</v>
      </c>
      <c r="I2208" t="s">
        <v>311</v>
      </c>
      <c r="J2208">
        <v>0</v>
      </c>
    </row>
    <row r="2209" spans="1:10" x14ac:dyDescent="0.35">
      <c r="A2209" t="s">
        <v>4830</v>
      </c>
      <c r="B2209">
        <v>153</v>
      </c>
      <c r="C2209">
        <v>115</v>
      </c>
      <c r="D2209">
        <v>2206</v>
      </c>
      <c r="E2209" t="s">
        <v>311</v>
      </c>
      <c r="F2209" t="s">
        <v>0</v>
      </c>
      <c r="G2209" t="s">
        <v>4042</v>
      </c>
      <c r="I2209" t="s">
        <v>311</v>
      </c>
      <c r="J2209">
        <v>17</v>
      </c>
    </row>
    <row r="2210" spans="1:10" x14ac:dyDescent="0.35">
      <c r="A2210" t="s">
        <v>4831</v>
      </c>
      <c r="B2210">
        <v>15</v>
      </c>
      <c r="C2210">
        <v>114</v>
      </c>
      <c r="D2210">
        <v>2209</v>
      </c>
      <c r="E2210" t="s">
        <v>311</v>
      </c>
      <c r="F2210" t="s">
        <v>3848</v>
      </c>
      <c r="G2210" t="s">
        <v>311</v>
      </c>
      <c r="H2210" t="s">
        <v>311</v>
      </c>
      <c r="I2210" t="s">
        <v>311</v>
      </c>
      <c r="J2210">
        <v>0</v>
      </c>
    </row>
    <row r="2211" spans="1:10" x14ac:dyDescent="0.35">
      <c r="A2211" t="s">
        <v>4832</v>
      </c>
      <c r="B2211">
        <v>17</v>
      </c>
      <c r="C2211">
        <v>114</v>
      </c>
      <c r="D2211">
        <v>2209</v>
      </c>
      <c r="E2211" t="s">
        <v>311</v>
      </c>
      <c r="F2211" t="s">
        <v>3848</v>
      </c>
      <c r="G2211" t="s">
        <v>311</v>
      </c>
      <c r="H2211" t="s">
        <v>311</v>
      </c>
      <c r="I2211" t="s">
        <v>311</v>
      </c>
      <c r="J2211">
        <v>5</v>
      </c>
    </row>
    <row r="2212" spans="1:10" x14ac:dyDescent="0.35">
      <c r="A2212" t="s">
        <v>4833</v>
      </c>
      <c r="B2212">
        <v>10</v>
      </c>
      <c r="C2212">
        <v>114</v>
      </c>
      <c r="D2212">
        <v>2209</v>
      </c>
      <c r="E2212" t="s">
        <v>311</v>
      </c>
      <c r="F2212" t="s">
        <v>3848</v>
      </c>
      <c r="G2212" t="s">
        <v>311</v>
      </c>
      <c r="H2212" t="s">
        <v>311</v>
      </c>
      <c r="I2212" t="s">
        <v>311</v>
      </c>
      <c r="J2212">
        <v>2</v>
      </c>
    </row>
    <row r="2213" spans="1:10" x14ac:dyDescent="0.35">
      <c r="A2213" t="s">
        <v>4834</v>
      </c>
      <c r="B2213">
        <v>54</v>
      </c>
      <c r="C2213">
        <v>114</v>
      </c>
      <c r="D2213">
        <v>2209</v>
      </c>
      <c r="E2213" t="s">
        <v>311</v>
      </c>
      <c r="F2213" t="s">
        <v>2692</v>
      </c>
      <c r="G2213" t="s">
        <v>311</v>
      </c>
      <c r="H2213" t="s">
        <v>311</v>
      </c>
      <c r="I2213" t="s">
        <v>311</v>
      </c>
      <c r="J2213">
        <v>54</v>
      </c>
    </row>
    <row r="2214" spans="1:10" x14ac:dyDescent="0.35">
      <c r="A2214" t="s">
        <v>4835</v>
      </c>
      <c r="B2214">
        <v>15</v>
      </c>
      <c r="C2214">
        <v>114</v>
      </c>
      <c r="D2214">
        <v>2209</v>
      </c>
      <c r="E2214" t="s">
        <v>311</v>
      </c>
      <c r="F2214" t="s">
        <v>3848</v>
      </c>
      <c r="G2214" t="s">
        <v>311</v>
      </c>
      <c r="H2214" t="s">
        <v>311</v>
      </c>
      <c r="I2214" t="s">
        <v>311</v>
      </c>
      <c r="J2214">
        <v>1</v>
      </c>
    </row>
    <row r="2215" spans="1:10" x14ac:dyDescent="0.35">
      <c r="A2215" t="s">
        <v>4836</v>
      </c>
      <c r="B2215">
        <v>19</v>
      </c>
      <c r="C2215">
        <v>113</v>
      </c>
      <c r="D2215">
        <v>2214</v>
      </c>
      <c r="E2215" t="s">
        <v>311</v>
      </c>
      <c r="F2215" t="s">
        <v>3848</v>
      </c>
      <c r="G2215" t="s">
        <v>311</v>
      </c>
      <c r="H2215" t="s">
        <v>311</v>
      </c>
      <c r="I2215" t="s">
        <v>311</v>
      </c>
      <c r="J2215">
        <v>0</v>
      </c>
    </row>
    <row r="2216" spans="1:10" x14ac:dyDescent="0.35">
      <c r="A2216" t="s">
        <v>4837</v>
      </c>
      <c r="B2216">
        <v>16</v>
      </c>
      <c r="C2216">
        <v>113</v>
      </c>
      <c r="D2216">
        <v>2214</v>
      </c>
      <c r="E2216" t="s">
        <v>311</v>
      </c>
      <c r="F2216" t="s">
        <v>3848</v>
      </c>
      <c r="G2216" t="s">
        <v>311</v>
      </c>
      <c r="H2216" t="s">
        <v>311</v>
      </c>
      <c r="I2216" t="s">
        <v>311</v>
      </c>
      <c r="J2216">
        <v>0</v>
      </c>
    </row>
    <row r="2217" spans="1:10" x14ac:dyDescent="0.35">
      <c r="A2217" t="s">
        <v>4838</v>
      </c>
      <c r="B2217">
        <v>91</v>
      </c>
      <c r="C2217">
        <v>113</v>
      </c>
      <c r="D2217">
        <v>2214</v>
      </c>
      <c r="E2217" t="s">
        <v>311</v>
      </c>
      <c r="F2217" t="s">
        <v>3848</v>
      </c>
      <c r="G2217" t="s">
        <v>311</v>
      </c>
      <c r="H2217" t="s">
        <v>311</v>
      </c>
      <c r="I2217" t="s">
        <v>311</v>
      </c>
      <c r="J2217">
        <v>0</v>
      </c>
    </row>
    <row r="2218" spans="1:10" x14ac:dyDescent="0.35">
      <c r="A2218" t="s">
        <v>4839</v>
      </c>
      <c r="B2218">
        <v>49</v>
      </c>
      <c r="C2218">
        <v>113</v>
      </c>
      <c r="D2218">
        <v>2214</v>
      </c>
      <c r="E2218" t="s">
        <v>311</v>
      </c>
      <c r="F2218" t="s">
        <v>0</v>
      </c>
      <c r="G2218" t="s">
        <v>2346</v>
      </c>
      <c r="I2218" t="s">
        <v>311</v>
      </c>
      <c r="J2218">
        <v>46</v>
      </c>
    </row>
    <row r="2219" spans="1:10" x14ac:dyDescent="0.35">
      <c r="A2219" t="s">
        <v>4840</v>
      </c>
      <c r="B2219">
        <v>99</v>
      </c>
      <c r="C2219">
        <v>113</v>
      </c>
      <c r="D2219">
        <v>2214</v>
      </c>
      <c r="E2219" t="s">
        <v>311</v>
      </c>
      <c r="F2219" t="s">
        <v>0</v>
      </c>
      <c r="G2219" t="s">
        <v>311</v>
      </c>
      <c r="I2219" t="s">
        <v>311</v>
      </c>
      <c r="J2219">
        <v>15</v>
      </c>
    </row>
    <row r="2220" spans="1:10" x14ac:dyDescent="0.35">
      <c r="A2220" t="s">
        <v>4841</v>
      </c>
      <c r="B2220">
        <v>18</v>
      </c>
      <c r="C2220">
        <v>112</v>
      </c>
      <c r="D2220">
        <v>2219</v>
      </c>
      <c r="E2220" t="s">
        <v>311</v>
      </c>
      <c r="F2220" t="s">
        <v>3848</v>
      </c>
      <c r="G2220" t="s">
        <v>311</v>
      </c>
      <c r="H2220" t="s">
        <v>311</v>
      </c>
      <c r="I2220" t="s">
        <v>311</v>
      </c>
      <c r="J2220">
        <v>1</v>
      </c>
    </row>
    <row r="2221" spans="1:10" x14ac:dyDescent="0.35">
      <c r="A2221" t="s">
        <v>4842</v>
      </c>
      <c r="B2221">
        <v>39</v>
      </c>
      <c r="C2221">
        <v>112</v>
      </c>
      <c r="D2221">
        <v>2219</v>
      </c>
      <c r="E2221" t="s">
        <v>311</v>
      </c>
      <c r="F2221" t="s">
        <v>3848</v>
      </c>
      <c r="G2221" t="s">
        <v>311</v>
      </c>
      <c r="H2221" t="s">
        <v>311</v>
      </c>
      <c r="I2221" t="s">
        <v>311</v>
      </c>
      <c r="J2221">
        <v>1</v>
      </c>
    </row>
    <row r="2222" spans="1:10" x14ac:dyDescent="0.35">
      <c r="A2222" t="s">
        <v>4843</v>
      </c>
      <c r="B2222">
        <v>13</v>
      </c>
      <c r="C2222">
        <v>112</v>
      </c>
      <c r="D2222">
        <v>2219</v>
      </c>
      <c r="E2222" t="s">
        <v>311</v>
      </c>
      <c r="F2222" t="s">
        <v>3848</v>
      </c>
      <c r="G2222" t="s">
        <v>311</v>
      </c>
      <c r="H2222" t="s">
        <v>311</v>
      </c>
      <c r="I2222" t="s">
        <v>311</v>
      </c>
      <c r="J2222">
        <v>0</v>
      </c>
    </row>
    <row r="2223" spans="1:10" x14ac:dyDescent="0.35">
      <c r="A2223" t="s">
        <v>4844</v>
      </c>
      <c r="B2223">
        <v>35</v>
      </c>
      <c r="C2223">
        <v>111</v>
      </c>
      <c r="D2223">
        <v>2222</v>
      </c>
      <c r="E2223" t="s">
        <v>311</v>
      </c>
      <c r="F2223" t="s">
        <v>3848</v>
      </c>
      <c r="G2223" t="s">
        <v>311</v>
      </c>
      <c r="H2223" t="s">
        <v>311</v>
      </c>
      <c r="I2223" t="s">
        <v>311</v>
      </c>
      <c r="J2223">
        <v>0</v>
      </c>
    </row>
    <row r="2224" spans="1:10" x14ac:dyDescent="0.35">
      <c r="A2224" t="s">
        <v>4845</v>
      </c>
      <c r="B2224">
        <v>27</v>
      </c>
      <c r="C2224">
        <v>111</v>
      </c>
      <c r="D2224">
        <v>2222</v>
      </c>
      <c r="E2224" t="s">
        <v>311</v>
      </c>
      <c r="F2224" t="s">
        <v>3848</v>
      </c>
      <c r="G2224" t="s">
        <v>311</v>
      </c>
      <c r="H2224" t="s">
        <v>311</v>
      </c>
      <c r="I2224" t="s">
        <v>311</v>
      </c>
      <c r="J2224">
        <v>1</v>
      </c>
    </row>
    <row r="2225" spans="1:10" x14ac:dyDescent="0.35">
      <c r="A2225" t="s">
        <v>4846</v>
      </c>
      <c r="B2225">
        <v>8</v>
      </c>
      <c r="C2225">
        <v>111</v>
      </c>
      <c r="D2225">
        <v>2222</v>
      </c>
      <c r="E2225" t="s">
        <v>311</v>
      </c>
      <c r="F2225" t="s">
        <v>3848</v>
      </c>
      <c r="G2225" t="s">
        <v>311</v>
      </c>
      <c r="H2225" t="s">
        <v>311</v>
      </c>
      <c r="I2225" t="s">
        <v>311</v>
      </c>
      <c r="J2225">
        <v>0</v>
      </c>
    </row>
    <row r="2226" spans="1:10" x14ac:dyDescent="0.35">
      <c r="A2226" t="s">
        <v>4847</v>
      </c>
      <c r="B2226">
        <v>20</v>
      </c>
      <c r="C2226">
        <v>111</v>
      </c>
      <c r="D2226">
        <v>2222</v>
      </c>
      <c r="E2226" t="s">
        <v>311</v>
      </c>
      <c r="F2226" t="s">
        <v>3848</v>
      </c>
      <c r="G2226" t="s">
        <v>311</v>
      </c>
      <c r="H2226" t="s">
        <v>311</v>
      </c>
      <c r="I2226" t="s">
        <v>311</v>
      </c>
      <c r="J2226">
        <v>2</v>
      </c>
    </row>
    <row r="2227" spans="1:10" x14ac:dyDescent="0.35">
      <c r="A2227" t="s">
        <v>4848</v>
      </c>
      <c r="B2227">
        <v>23</v>
      </c>
      <c r="C2227">
        <v>110</v>
      </c>
      <c r="D2227">
        <v>2226</v>
      </c>
      <c r="E2227" t="s">
        <v>311</v>
      </c>
      <c r="F2227" t="s">
        <v>3848</v>
      </c>
      <c r="G2227" t="s">
        <v>311</v>
      </c>
      <c r="H2227" t="s">
        <v>311</v>
      </c>
      <c r="I2227" t="s">
        <v>311</v>
      </c>
      <c r="J2227">
        <v>0</v>
      </c>
    </row>
    <row r="2228" spans="1:10" x14ac:dyDescent="0.35">
      <c r="A2228" t="s">
        <v>4849</v>
      </c>
      <c r="B2228">
        <v>11</v>
      </c>
      <c r="C2228">
        <v>110</v>
      </c>
      <c r="D2228">
        <v>2226</v>
      </c>
      <c r="E2228" t="s">
        <v>311</v>
      </c>
      <c r="F2228" t="s">
        <v>3848</v>
      </c>
      <c r="G2228" t="s">
        <v>311</v>
      </c>
      <c r="H2228" t="s">
        <v>311</v>
      </c>
      <c r="I2228" t="s">
        <v>311</v>
      </c>
      <c r="J2228">
        <v>3</v>
      </c>
    </row>
    <row r="2229" spans="1:10" x14ac:dyDescent="0.35">
      <c r="A2229" t="s">
        <v>4850</v>
      </c>
      <c r="B2229">
        <v>52</v>
      </c>
      <c r="C2229">
        <v>110</v>
      </c>
      <c r="D2229">
        <v>2226</v>
      </c>
      <c r="E2229" t="s">
        <v>334</v>
      </c>
      <c r="F2229" t="s">
        <v>0</v>
      </c>
      <c r="G2229" t="s">
        <v>4204</v>
      </c>
      <c r="H2229">
        <v>1.26</v>
      </c>
      <c r="I2229">
        <v>17.920000000000002</v>
      </c>
      <c r="J2229">
        <v>17</v>
      </c>
    </row>
    <row r="2230" spans="1:10" x14ac:dyDescent="0.35">
      <c r="A2230" t="s">
        <v>4851</v>
      </c>
      <c r="B2230">
        <v>38</v>
      </c>
      <c r="C2230">
        <v>110</v>
      </c>
      <c r="D2230">
        <v>2226</v>
      </c>
      <c r="E2230" t="s">
        <v>311</v>
      </c>
      <c r="F2230" t="s">
        <v>0</v>
      </c>
      <c r="G2230" t="s">
        <v>1843</v>
      </c>
      <c r="I2230" t="s">
        <v>311</v>
      </c>
      <c r="J2230">
        <v>38</v>
      </c>
    </row>
    <row r="2231" spans="1:10" x14ac:dyDescent="0.35">
      <c r="A2231" t="s">
        <v>4852</v>
      </c>
      <c r="B2231">
        <v>26</v>
      </c>
      <c r="C2231">
        <v>109</v>
      </c>
      <c r="D2231">
        <v>2230</v>
      </c>
      <c r="E2231" t="s">
        <v>311</v>
      </c>
      <c r="F2231" t="s">
        <v>3848</v>
      </c>
      <c r="G2231" t="s">
        <v>311</v>
      </c>
      <c r="H2231" t="s">
        <v>311</v>
      </c>
      <c r="I2231" t="s">
        <v>311</v>
      </c>
      <c r="J2231">
        <v>6</v>
      </c>
    </row>
    <row r="2232" spans="1:10" x14ac:dyDescent="0.35">
      <c r="A2232" t="s">
        <v>4853</v>
      </c>
      <c r="B2232">
        <v>11</v>
      </c>
      <c r="C2232">
        <v>109</v>
      </c>
      <c r="D2232">
        <v>2230</v>
      </c>
      <c r="E2232" t="s">
        <v>311</v>
      </c>
      <c r="F2232" t="s">
        <v>3848</v>
      </c>
      <c r="G2232" t="s">
        <v>311</v>
      </c>
      <c r="H2232" t="s">
        <v>311</v>
      </c>
      <c r="I2232" t="s">
        <v>311</v>
      </c>
      <c r="J2232">
        <v>0</v>
      </c>
    </row>
    <row r="2233" spans="1:10" x14ac:dyDescent="0.35">
      <c r="A2233" t="s">
        <v>4854</v>
      </c>
      <c r="B2233">
        <v>88</v>
      </c>
      <c r="C2233">
        <v>109</v>
      </c>
      <c r="D2233">
        <v>2230</v>
      </c>
      <c r="E2233" t="s">
        <v>311</v>
      </c>
      <c r="F2233" t="s">
        <v>0</v>
      </c>
      <c r="G2233" t="s">
        <v>2718</v>
      </c>
      <c r="I2233" t="s">
        <v>311</v>
      </c>
      <c r="J2233">
        <v>39</v>
      </c>
    </row>
    <row r="2234" spans="1:10" x14ac:dyDescent="0.35">
      <c r="A2234" t="s">
        <v>4855</v>
      </c>
      <c r="B2234">
        <v>28</v>
      </c>
      <c r="C2234">
        <v>109</v>
      </c>
      <c r="D2234">
        <v>2230</v>
      </c>
      <c r="E2234" t="s">
        <v>311</v>
      </c>
      <c r="F2234" t="s">
        <v>3848</v>
      </c>
      <c r="G2234" t="s">
        <v>311</v>
      </c>
      <c r="H2234" t="s">
        <v>311</v>
      </c>
      <c r="I2234" t="s">
        <v>311</v>
      </c>
      <c r="J2234">
        <v>1</v>
      </c>
    </row>
    <row r="2235" spans="1:10" x14ac:dyDescent="0.35">
      <c r="A2235" t="s">
        <v>4856</v>
      </c>
      <c r="B2235">
        <v>14</v>
      </c>
      <c r="C2235">
        <v>108</v>
      </c>
      <c r="D2235">
        <v>2234</v>
      </c>
      <c r="E2235" t="s">
        <v>311</v>
      </c>
      <c r="F2235" t="s">
        <v>3848</v>
      </c>
      <c r="G2235" t="s">
        <v>311</v>
      </c>
      <c r="H2235" t="s">
        <v>311</v>
      </c>
      <c r="I2235" t="s">
        <v>311</v>
      </c>
      <c r="J2235">
        <v>0</v>
      </c>
    </row>
    <row r="2236" spans="1:10" x14ac:dyDescent="0.35">
      <c r="A2236" t="s">
        <v>4857</v>
      </c>
      <c r="B2236">
        <v>14</v>
      </c>
      <c r="C2236">
        <v>108</v>
      </c>
      <c r="D2236">
        <v>2234</v>
      </c>
      <c r="E2236" t="s">
        <v>311</v>
      </c>
      <c r="F2236" t="s">
        <v>3848</v>
      </c>
      <c r="G2236" t="s">
        <v>311</v>
      </c>
      <c r="H2236" t="s">
        <v>311</v>
      </c>
      <c r="I2236" t="s">
        <v>311</v>
      </c>
      <c r="J2236">
        <v>0</v>
      </c>
    </row>
    <row r="2237" spans="1:10" x14ac:dyDescent="0.35">
      <c r="A2237" t="s">
        <v>4858</v>
      </c>
      <c r="B2237">
        <v>10</v>
      </c>
      <c r="C2237">
        <v>108</v>
      </c>
      <c r="D2237">
        <v>2234</v>
      </c>
      <c r="E2237" t="s">
        <v>311</v>
      </c>
      <c r="F2237" t="s">
        <v>3848</v>
      </c>
      <c r="G2237" t="s">
        <v>311</v>
      </c>
      <c r="H2237" t="s">
        <v>311</v>
      </c>
      <c r="I2237" t="s">
        <v>311</v>
      </c>
      <c r="J2237">
        <v>0</v>
      </c>
    </row>
    <row r="2238" spans="1:10" x14ac:dyDescent="0.35">
      <c r="A2238" t="s">
        <v>4859</v>
      </c>
      <c r="B2238">
        <v>19</v>
      </c>
      <c r="C2238">
        <v>108</v>
      </c>
      <c r="D2238">
        <v>2234</v>
      </c>
      <c r="E2238" t="s">
        <v>311</v>
      </c>
      <c r="F2238" t="s">
        <v>3848</v>
      </c>
      <c r="G2238" t="s">
        <v>311</v>
      </c>
      <c r="H2238" t="s">
        <v>311</v>
      </c>
      <c r="I2238" t="s">
        <v>311</v>
      </c>
      <c r="J2238">
        <v>1</v>
      </c>
    </row>
    <row r="2239" spans="1:10" x14ac:dyDescent="0.35">
      <c r="A2239" t="s">
        <v>4860</v>
      </c>
      <c r="B2239">
        <v>58</v>
      </c>
      <c r="C2239">
        <v>108</v>
      </c>
      <c r="D2239">
        <v>2234</v>
      </c>
      <c r="E2239" t="s">
        <v>334</v>
      </c>
      <c r="F2239" t="s">
        <v>0</v>
      </c>
      <c r="G2239" t="s">
        <v>1845</v>
      </c>
      <c r="H2239">
        <v>1.288</v>
      </c>
      <c r="I2239">
        <v>12.32</v>
      </c>
      <c r="J2239">
        <v>15</v>
      </c>
    </row>
    <row r="2240" spans="1:10" x14ac:dyDescent="0.35">
      <c r="A2240" t="s">
        <v>4861</v>
      </c>
      <c r="B2240">
        <v>6</v>
      </c>
      <c r="C2240">
        <v>108</v>
      </c>
      <c r="D2240">
        <v>2234</v>
      </c>
      <c r="E2240" t="s">
        <v>311</v>
      </c>
      <c r="F2240" t="s">
        <v>3848</v>
      </c>
      <c r="G2240" t="s">
        <v>311</v>
      </c>
      <c r="H2240" t="s">
        <v>311</v>
      </c>
      <c r="I2240" t="s">
        <v>311</v>
      </c>
      <c r="J2240">
        <v>3</v>
      </c>
    </row>
    <row r="2241" spans="1:10" x14ac:dyDescent="0.35">
      <c r="A2241" t="s">
        <v>4862</v>
      </c>
      <c r="B2241">
        <v>76</v>
      </c>
      <c r="C2241">
        <v>108</v>
      </c>
      <c r="D2241">
        <v>2234</v>
      </c>
      <c r="E2241" t="s">
        <v>311</v>
      </c>
      <c r="F2241" t="s">
        <v>0</v>
      </c>
      <c r="G2241" t="s">
        <v>2402</v>
      </c>
      <c r="I2241" t="s">
        <v>311</v>
      </c>
      <c r="J2241">
        <v>10</v>
      </c>
    </row>
    <row r="2242" spans="1:10" x14ac:dyDescent="0.35">
      <c r="A2242" t="s">
        <v>4863</v>
      </c>
      <c r="B2242">
        <v>92</v>
      </c>
      <c r="C2242">
        <v>107</v>
      </c>
      <c r="D2242">
        <v>2241</v>
      </c>
      <c r="E2242" t="s">
        <v>334</v>
      </c>
      <c r="F2242" t="s">
        <v>0</v>
      </c>
      <c r="G2242" t="s">
        <v>4864</v>
      </c>
      <c r="H2242">
        <v>0.81699999999999995</v>
      </c>
      <c r="I2242">
        <v>5.17</v>
      </c>
      <c r="J2242">
        <v>3</v>
      </c>
    </row>
    <row r="2243" spans="1:10" x14ac:dyDescent="0.35">
      <c r="A2243" t="s">
        <v>4865</v>
      </c>
      <c r="B2243">
        <v>18</v>
      </c>
      <c r="C2243">
        <v>107</v>
      </c>
      <c r="D2243">
        <v>2241</v>
      </c>
      <c r="E2243" t="s">
        <v>311</v>
      </c>
      <c r="F2243" t="s">
        <v>3848</v>
      </c>
      <c r="G2243" t="s">
        <v>311</v>
      </c>
      <c r="H2243" t="s">
        <v>311</v>
      </c>
      <c r="I2243" t="s">
        <v>311</v>
      </c>
      <c r="J2243">
        <v>0</v>
      </c>
    </row>
    <row r="2244" spans="1:10" x14ac:dyDescent="0.35">
      <c r="A2244" t="s">
        <v>4866</v>
      </c>
      <c r="B2244">
        <v>14</v>
      </c>
      <c r="C2244">
        <v>107</v>
      </c>
      <c r="D2244">
        <v>2241</v>
      </c>
      <c r="E2244" t="s">
        <v>311</v>
      </c>
      <c r="F2244" t="s">
        <v>3848</v>
      </c>
      <c r="G2244" t="s">
        <v>311</v>
      </c>
      <c r="H2244" t="s">
        <v>311</v>
      </c>
      <c r="I2244" t="s">
        <v>311</v>
      </c>
      <c r="J2244">
        <v>0</v>
      </c>
    </row>
    <row r="2245" spans="1:10" x14ac:dyDescent="0.35">
      <c r="A2245" t="s">
        <v>4867</v>
      </c>
      <c r="B2245">
        <v>50</v>
      </c>
      <c r="C2245">
        <v>106</v>
      </c>
      <c r="D2245">
        <v>2244</v>
      </c>
      <c r="E2245" t="s">
        <v>311</v>
      </c>
      <c r="F2245" t="s">
        <v>0</v>
      </c>
      <c r="G2245" t="s">
        <v>3331</v>
      </c>
      <c r="I2245" t="s">
        <v>311</v>
      </c>
      <c r="J2245">
        <v>15</v>
      </c>
    </row>
    <row r="2246" spans="1:10" x14ac:dyDescent="0.35">
      <c r="A2246" t="s">
        <v>3187</v>
      </c>
      <c r="B2246">
        <v>12</v>
      </c>
      <c r="C2246">
        <v>106</v>
      </c>
      <c r="D2246">
        <v>2244</v>
      </c>
      <c r="E2246" t="s">
        <v>311</v>
      </c>
      <c r="F2246" t="s">
        <v>3848</v>
      </c>
      <c r="G2246" t="s">
        <v>311</v>
      </c>
      <c r="H2246" t="s">
        <v>311</v>
      </c>
      <c r="I2246" t="s">
        <v>311</v>
      </c>
      <c r="J2246">
        <v>3</v>
      </c>
    </row>
    <row r="2247" spans="1:10" x14ac:dyDescent="0.35">
      <c r="A2247" t="s">
        <v>4868</v>
      </c>
      <c r="B2247">
        <v>36</v>
      </c>
      <c r="C2247">
        <v>106</v>
      </c>
      <c r="D2247">
        <v>2244</v>
      </c>
      <c r="E2247" t="s">
        <v>311</v>
      </c>
      <c r="F2247" t="s">
        <v>0</v>
      </c>
      <c r="G2247" t="s">
        <v>2167</v>
      </c>
      <c r="I2247" t="s">
        <v>311</v>
      </c>
      <c r="J2247">
        <v>36</v>
      </c>
    </row>
    <row r="2248" spans="1:10" x14ac:dyDescent="0.35">
      <c r="A2248" t="s">
        <v>4869</v>
      </c>
      <c r="B2248">
        <v>46</v>
      </c>
      <c r="C2248">
        <v>106</v>
      </c>
      <c r="D2248">
        <v>2244</v>
      </c>
      <c r="E2248" t="s">
        <v>311</v>
      </c>
      <c r="F2248" t="s">
        <v>2692</v>
      </c>
      <c r="G2248" t="s">
        <v>311</v>
      </c>
      <c r="H2248" t="s">
        <v>311</v>
      </c>
      <c r="I2248" t="s">
        <v>311</v>
      </c>
      <c r="J2248">
        <v>46</v>
      </c>
    </row>
    <row r="2249" spans="1:10" x14ac:dyDescent="0.35">
      <c r="A2249" t="s">
        <v>4870</v>
      </c>
      <c r="B2249">
        <v>16</v>
      </c>
      <c r="C2249">
        <v>105</v>
      </c>
      <c r="D2249">
        <v>2248</v>
      </c>
      <c r="E2249" t="s">
        <v>311</v>
      </c>
      <c r="F2249" t="s">
        <v>3848</v>
      </c>
      <c r="G2249" t="s">
        <v>311</v>
      </c>
      <c r="H2249" t="s">
        <v>311</v>
      </c>
      <c r="I2249" t="s">
        <v>311</v>
      </c>
      <c r="J2249">
        <v>0</v>
      </c>
    </row>
    <row r="2250" spans="1:10" x14ac:dyDescent="0.35">
      <c r="A2250" t="s">
        <v>4871</v>
      </c>
      <c r="B2250">
        <v>11</v>
      </c>
      <c r="C2250">
        <v>105</v>
      </c>
      <c r="D2250">
        <v>2248</v>
      </c>
      <c r="E2250" t="s">
        <v>311</v>
      </c>
      <c r="F2250" t="s">
        <v>3848</v>
      </c>
      <c r="G2250" t="s">
        <v>311</v>
      </c>
      <c r="H2250" t="s">
        <v>311</v>
      </c>
      <c r="I2250" t="s">
        <v>311</v>
      </c>
      <c r="J2250">
        <v>1</v>
      </c>
    </row>
    <row r="2251" spans="1:10" x14ac:dyDescent="0.35">
      <c r="A2251" t="s">
        <v>4872</v>
      </c>
      <c r="B2251">
        <v>36</v>
      </c>
      <c r="C2251">
        <v>105</v>
      </c>
      <c r="D2251">
        <v>2248</v>
      </c>
      <c r="E2251" t="s">
        <v>311</v>
      </c>
      <c r="F2251" t="s">
        <v>0</v>
      </c>
      <c r="G2251" t="s">
        <v>2402</v>
      </c>
      <c r="I2251" t="s">
        <v>311</v>
      </c>
      <c r="J2251">
        <v>6</v>
      </c>
    </row>
    <row r="2252" spans="1:10" x14ac:dyDescent="0.35">
      <c r="A2252" t="s">
        <v>4873</v>
      </c>
      <c r="B2252">
        <v>18</v>
      </c>
      <c r="C2252">
        <v>105</v>
      </c>
      <c r="D2252">
        <v>2248</v>
      </c>
      <c r="E2252" t="s">
        <v>311</v>
      </c>
      <c r="F2252" t="s">
        <v>3848</v>
      </c>
      <c r="G2252" t="s">
        <v>311</v>
      </c>
      <c r="H2252" t="s">
        <v>311</v>
      </c>
      <c r="I2252" t="s">
        <v>311</v>
      </c>
      <c r="J2252">
        <v>4</v>
      </c>
    </row>
    <row r="2253" spans="1:10" x14ac:dyDescent="0.35">
      <c r="A2253" t="s">
        <v>4874</v>
      </c>
      <c r="B2253">
        <v>7</v>
      </c>
      <c r="C2253">
        <v>105</v>
      </c>
      <c r="D2253">
        <v>2248</v>
      </c>
      <c r="E2253" t="s">
        <v>311</v>
      </c>
      <c r="F2253" t="s">
        <v>3848</v>
      </c>
      <c r="G2253" t="s">
        <v>311</v>
      </c>
      <c r="H2253" t="s">
        <v>311</v>
      </c>
      <c r="I2253" t="s">
        <v>311</v>
      </c>
      <c r="J2253">
        <v>1</v>
      </c>
    </row>
    <row r="2254" spans="1:10" x14ac:dyDescent="0.35">
      <c r="A2254" t="s">
        <v>4875</v>
      </c>
      <c r="B2254">
        <v>53</v>
      </c>
      <c r="C2254">
        <v>104</v>
      </c>
      <c r="D2254">
        <v>2253</v>
      </c>
      <c r="E2254" t="s">
        <v>311</v>
      </c>
      <c r="F2254" t="s">
        <v>3848</v>
      </c>
      <c r="G2254" t="s">
        <v>311</v>
      </c>
      <c r="H2254" t="s">
        <v>311</v>
      </c>
      <c r="I2254" t="s">
        <v>311</v>
      </c>
      <c r="J2254">
        <v>2</v>
      </c>
    </row>
    <row r="2255" spans="1:10" x14ac:dyDescent="0.35">
      <c r="A2255" t="s">
        <v>4876</v>
      </c>
      <c r="B2255">
        <v>12</v>
      </c>
      <c r="C2255">
        <v>104</v>
      </c>
      <c r="D2255">
        <v>2253</v>
      </c>
      <c r="E2255" t="s">
        <v>311</v>
      </c>
      <c r="F2255" t="s">
        <v>3848</v>
      </c>
      <c r="G2255" t="s">
        <v>311</v>
      </c>
      <c r="H2255" t="s">
        <v>311</v>
      </c>
      <c r="I2255" t="s">
        <v>311</v>
      </c>
      <c r="J2255">
        <v>0</v>
      </c>
    </row>
    <row r="2256" spans="1:10" x14ac:dyDescent="0.35">
      <c r="A2256" t="s">
        <v>4877</v>
      </c>
      <c r="B2256">
        <v>8</v>
      </c>
      <c r="C2256">
        <v>104</v>
      </c>
      <c r="D2256">
        <v>2253</v>
      </c>
      <c r="E2256" t="s">
        <v>311</v>
      </c>
      <c r="F2256" t="s">
        <v>3848</v>
      </c>
      <c r="G2256" t="s">
        <v>311</v>
      </c>
      <c r="H2256" t="s">
        <v>311</v>
      </c>
      <c r="I2256" t="s">
        <v>311</v>
      </c>
      <c r="J2256">
        <v>0</v>
      </c>
    </row>
    <row r="2257" spans="1:10" x14ac:dyDescent="0.35">
      <c r="A2257" t="s">
        <v>4878</v>
      </c>
      <c r="B2257">
        <v>8</v>
      </c>
      <c r="C2257">
        <v>103</v>
      </c>
      <c r="D2257">
        <v>2256</v>
      </c>
      <c r="E2257" t="s">
        <v>311</v>
      </c>
      <c r="F2257" t="s">
        <v>3848</v>
      </c>
      <c r="G2257" t="s">
        <v>311</v>
      </c>
      <c r="H2257" t="s">
        <v>311</v>
      </c>
      <c r="I2257" t="s">
        <v>311</v>
      </c>
      <c r="J2257">
        <v>0</v>
      </c>
    </row>
    <row r="2258" spans="1:10" x14ac:dyDescent="0.35">
      <c r="A2258" t="s">
        <v>4879</v>
      </c>
      <c r="B2258">
        <v>8</v>
      </c>
      <c r="C2258">
        <v>103</v>
      </c>
      <c r="D2258">
        <v>2256</v>
      </c>
      <c r="E2258" t="s">
        <v>311</v>
      </c>
      <c r="F2258" t="s">
        <v>3848</v>
      </c>
      <c r="G2258" t="s">
        <v>311</v>
      </c>
      <c r="H2258" t="s">
        <v>311</v>
      </c>
      <c r="I2258" t="s">
        <v>311</v>
      </c>
      <c r="J2258">
        <v>0</v>
      </c>
    </row>
    <row r="2259" spans="1:10" x14ac:dyDescent="0.35">
      <c r="A2259" t="s">
        <v>4880</v>
      </c>
      <c r="B2259">
        <v>7</v>
      </c>
      <c r="C2259">
        <v>103</v>
      </c>
      <c r="D2259">
        <v>2256</v>
      </c>
      <c r="E2259" t="s">
        <v>311</v>
      </c>
      <c r="F2259" t="s">
        <v>3848</v>
      </c>
      <c r="G2259" t="s">
        <v>311</v>
      </c>
      <c r="H2259" t="s">
        <v>311</v>
      </c>
      <c r="I2259" t="s">
        <v>311</v>
      </c>
      <c r="J2259">
        <v>1</v>
      </c>
    </row>
    <row r="2260" spans="1:10" x14ac:dyDescent="0.35">
      <c r="A2260" t="s">
        <v>4881</v>
      </c>
      <c r="B2260">
        <v>62</v>
      </c>
      <c r="C2260">
        <v>103</v>
      </c>
      <c r="D2260">
        <v>2256</v>
      </c>
      <c r="E2260" t="s">
        <v>334</v>
      </c>
      <c r="F2260" t="s">
        <v>0</v>
      </c>
      <c r="G2260" t="s">
        <v>2799</v>
      </c>
      <c r="H2260">
        <v>1.34</v>
      </c>
      <c r="I2260">
        <v>4.8899999999999997</v>
      </c>
      <c r="J2260">
        <v>7</v>
      </c>
    </row>
    <row r="2261" spans="1:10" x14ac:dyDescent="0.35">
      <c r="A2261" t="s">
        <v>4882</v>
      </c>
      <c r="B2261">
        <v>36</v>
      </c>
      <c r="C2261">
        <v>103</v>
      </c>
      <c r="D2261">
        <v>2256</v>
      </c>
      <c r="E2261" t="s">
        <v>311</v>
      </c>
      <c r="F2261" t="s">
        <v>3848</v>
      </c>
      <c r="G2261" t="s">
        <v>311</v>
      </c>
      <c r="H2261" t="s">
        <v>311</v>
      </c>
      <c r="I2261" t="s">
        <v>311</v>
      </c>
      <c r="J2261">
        <v>1</v>
      </c>
    </row>
    <row r="2262" spans="1:10" x14ac:dyDescent="0.35">
      <c r="A2262" t="s">
        <v>4883</v>
      </c>
      <c r="B2262">
        <v>9</v>
      </c>
      <c r="C2262">
        <v>101</v>
      </c>
      <c r="D2262">
        <v>2261</v>
      </c>
      <c r="E2262" t="s">
        <v>311</v>
      </c>
      <c r="F2262" t="s">
        <v>3848</v>
      </c>
      <c r="G2262" t="s">
        <v>311</v>
      </c>
      <c r="H2262" t="s">
        <v>311</v>
      </c>
      <c r="I2262" t="s">
        <v>311</v>
      </c>
      <c r="J2262">
        <v>3</v>
      </c>
    </row>
    <row r="2263" spans="1:10" x14ac:dyDescent="0.35">
      <c r="A2263" t="s">
        <v>4884</v>
      </c>
      <c r="B2263">
        <v>52</v>
      </c>
      <c r="C2263">
        <v>101</v>
      </c>
      <c r="D2263">
        <v>2261</v>
      </c>
      <c r="E2263" t="s">
        <v>311</v>
      </c>
      <c r="F2263" t="s">
        <v>3848</v>
      </c>
      <c r="G2263" t="s">
        <v>311</v>
      </c>
      <c r="H2263" t="s">
        <v>311</v>
      </c>
      <c r="I2263" t="s">
        <v>311</v>
      </c>
      <c r="J2263">
        <v>1</v>
      </c>
    </row>
    <row r="2264" spans="1:10" x14ac:dyDescent="0.35">
      <c r="A2264" t="s">
        <v>4885</v>
      </c>
      <c r="B2264">
        <v>8</v>
      </c>
      <c r="C2264">
        <v>101</v>
      </c>
      <c r="D2264">
        <v>2261</v>
      </c>
      <c r="E2264" t="s">
        <v>311</v>
      </c>
      <c r="F2264" t="s">
        <v>3848</v>
      </c>
      <c r="G2264" t="s">
        <v>311</v>
      </c>
      <c r="H2264" t="s">
        <v>311</v>
      </c>
      <c r="I2264" t="s">
        <v>311</v>
      </c>
      <c r="J2264">
        <v>5</v>
      </c>
    </row>
    <row r="2265" spans="1:10" x14ac:dyDescent="0.35">
      <c r="A2265" t="s">
        <v>4886</v>
      </c>
      <c r="B2265">
        <v>23</v>
      </c>
      <c r="C2265">
        <v>100</v>
      </c>
      <c r="D2265">
        <v>2264</v>
      </c>
      <c r="E2265" t="s">
        <v>311</v>
      </c>
      <c r="F2265" t="s">
        <v>3848</v>
      </c>
      <c r="G2265" t="s">
        <v>311</v>
      </c>
      <c r="H2265" t="s">
        <v>311</v>
      </c>
      <c r="I2265" t="s">
        <v>311</v>
      </c>
      <c r="J2265">
        <v>0</v>
      </c>
    </row>
    <row r="2266" spans="1:10" x14ac:dyDescent="0.35">
      <c r="A2266" t="s">
        <v>4887</v>
      </c>
      <c r="B2266">
        <v>59</v>
      </c>
      <c r="C2266">
        <v>100</v>
      </c>
      <c r="D2266">
        <v>2264</v>
      </c>
      <c r="E2266" t="s">
        <v>311</v>
      </c>
      <c r="F2266" t="s">
        <v>3848</v>
      </c>
      <c r="G2266" t="s">
        <v>311</v>
      </c>
      <c r="H2266" t="s">
        <v>311</v>
      </c>
      <c r="I2266" t="s">
        <v>311</v>
      </c>
      <c r="J2266">
        <v>0</v>
      </c>
    </row>
    <row r="2267" spans="1:10" x14ac:dyDescent="0.35">
      <c r="A2267" t="s">
        <v>4888</v>
      </c>
      <c r="B2267">
        <v>21</v>
      </c>
      <c r="C2267">
        <v>100</v>
      </c>
      <c r="D2267">
        <v>2264</v>
      </c>
      <c r="E2267" t="s">
        <v>311</v>
      </c>
      <c r="F2267" t="s">
        <v>3848</v>
      </c>
      <c r="G2267" t="s">
        <v>311</v>
      </c>
      <c r="H2267" t="s">
        <v>311</v>
      </c>
      <c r="I2267" t="s">
        <v>311</v>
      </c>
      <c r="J2267">
        <v>2</v>
      </c>
    </row>
    <row r="2268" spans="1:10" x14ac:dyDescent="0.35">
      <c r="A2268" t="s">
        <v>4889</v>
      </c>
      <c r="B2268">
        <v>20</v>
      </c>
      <c r="C2268">
        <v>100</v>
      </c>
      <c r="D2268">
        <v>2264</v>
      </c>
      <c r="E2268" t="s">
        <v>311</v>
      </c>
      <c r="F2268" t="s">
        <v>3848</v>
      </c>
      <c r="G2268" t="s">
        <v>311</v>
      </c>
      <c r="H2268" t="s">
        <v>311</v>
      </c>
      <c r="I2268" t="s">
        <v>311</v>
      </c>
      <c r="J2268">
        <v>1</v>
      </c>
    </row>
    <row r="2269" spans="1:10" x14ac:dyDescent="0.35">
      <c r="A2269" t="s">
        <v>4890</v>
      </c>
      <c r="B2269">
        <v>32</v>
      </c>
      <c r="C2269">
        <v>100</v>
      </c>
      <c r="D2269">
        <v>2264</v>
      </c>
      <c r="E2269" t="s">
        <v>311</v>
      </c>
      <c r="F2269" t="s">
        <v>2692</v>
      </c>
      <c r="G2269" t="s">
        <v>311</v>
      </c>
      <c r="H2269" t="s">
        <v>311</v>
      </c>
      <c r="I2269" t="s">
        <v>311</v>
      </c>
      <c r="J2269">
        <v>32</v>
      </c>
    </row>
    <row r="2270" spans="1:10" x14ac:dyDescent="0.35">
      <c r="A2270" t="s">
        <v>4891</v>
      </c>
      <c r="B2270">
        <v>17</v>
      </c>
      <c r="C2270">
        <v>100</v>
      </c>
      <c r="D2270">
        <v>2264</v>
      </c>
      <c r="E2270" t="s">
        <v>311</v>
      </c>
      <c r="F2270" t="s">
        <v>3848</v>
      </c>
      <c r="G2270" t="s">
        <v>311</v>
      </c>
      <c r="H2270" t="s">
        <v>311</v>
      </c>
      <c r="I2270" t="s">
        <v>311</v>
      </c>
      <c r="J2270">
        <v>0</v>
      </c>
    </row>
    <row r="2271" spans="1:10" x14ac:dyDescent="0.35">
      <c r="A2271" t="s">
        <v>4892</v>
      </c>
      <c r="B2271">
        <v>13</v>
      </c>
      <c r="C2271">
        <v>99</v>
      </c>
      <c r="D2271">
        <v>2270</v>
      </c>
      <c r="E2271" t="s">
        <v>311</v>
      </c>
      <c r="F2271" t="s">
        <v>3848</v>
      </c>
      <c r="G2271" t="s">
        <v>311</v>
      </c>
      <c r="H2271" t="s">
        <v>311</v>
      </c>
      <c r="I2271" t="s">
        <v>311</v>
      </c>
      <c r="J2271">
        <v>3</v>
      </c>
    </row>
    <row r="2272" spans="1:10" x14ac:dyDescent="0.35">
      <c r="A2272" t="s">
        <v>4893</v>
      </c>
      <c r="B2272">
        <v>54</v>
      </c>
      <c r="C2272">
        <v>99</v>
      </c>
      <c r="D2272">
        <v>2270</v>
      </c>
      <c r="E2272" t="s">
        <v>311</v>
      </c>
      <c r="F2272" t="s">
        <v>3848</v>
      </c>
      <c r="G2272" t="s">
        <v>311</v>
      </c>
      <c r="H2272" t="s">
        <v>311</v>
      </c>
      <c r="I2272" t="s">
        <v>311</v>
      </c>
      <c r="J2272">
        <v>5</v>
      </c>
    </row>
    <row r="2273" spans="1:10" x14ac:dyDescent="0.35">
      <c r="A2273" t="s">
        <v>4894</v>
      </c>
      <c r="B2273">
        <v>16</v>
      </c>
      <c r="C2273">
        <v>99</v>
      </c>
      <c r="D2273">
        <v>2270</v>
      </c>
      <c r="E2273" t="s">
        <v>311</v>
      </c>
      <c r="F2273" t="s">
        <v>3848</v>
      </c>
      <c r="G2273" t="s">
        <v>311</v>
      </c>
      <c r="H2273" t="s">
        <v>311</v>
      </c>
      <c r="I2273" t="s">
        <v>311</v>
      </c>
      <c r="J2273">
        <v>4</v>
      </c>
    </row>
    <row r="2274" spans="1:10" x14ac:dyDescent="0.35">
      <c r="A2274" t="s">
        <v>4895</v>
      </c>
      <c r="B2274">
        <v>7</v>
      </c>
      <c r="C2274">
        <v>98</v>
      </c>
      <c r="D2274">
        <v>2273</v>
      </c>
      <c r="E2274" t="s">
        <v>311</v>
      </c>
      <c r="F2274" t="s">
        <v>3848</v>
      </c>
      <c r="G2274" t="s">
        <v>311</v>
      </c>
      <c r="H2274" t="s">
        <v>311</v>
      </c>
      <c r="I2274" t="s">
        <v>311</v>
      </c>
      <c r="J2274">
        <v>0</v>
      </c>
    </row>
    <row r="2275" spans="1:10" x14ac:dyDescent="0.35">
      <c r="A2275" t="s">
        <v>4896</v>
      </c>
      <c r="B2275">
        <v>16</v>
      </c>
      <c r="C2275">
        <v>98</v>
      </c>
      <c r="D2275">
        <v>2273</v>
      </c>
      <c r="E2275" t="s">
        <v>311</v>
      </c>
      <c r="F2275" t="s">
        <v>3848</v>
      </c>
      <c r="G2275" t="s">
        <v>311</v>
      </c>
      <c r="H2275" t="s">
        <v>311</v>
      </c>
      <c r="I2275" t="s">
        <v>311</v>
      </c>
      <c r="J2275">
        <v>0</v>
      </c>
    </row>
    <row r="2276" spans="1:10" x14ac:dyDescent="0.35">
      <c r="A2276" t="s">
        <v>4897</v>
      </c>
      <c r="B2276">
        <v>96</v>
      </c>
      <c r="C2276">
        <v>98</v>
      </c>
      <c r="D2276">
        <v>2273</v>
      </c>
      <c r="E2276" t="s">
        <v>334</v>
      </c>
      <c r="F2276" t="s">
        <v>0</v>
      </c>
      <c r="G2276" t="s">
        <v>2590</v>
      </c>
      <c r="H2276">
        <v>0.45500000000000002</v>
      </c>
      <c r="I2276">
        <v>4.76</v>
      </c>
      <c r="J2276">
        <v>72</v>
      </c>
    </row>
    <row r="2277" spans="1:10" x14ac:dyDescent="0.35">
      <c r="A2277" t="s">
        <v>4898</v>
      </c>
      <c r="B2277">
        <v>32</v>
      </c>
      <c r="C2277">
        <v>98</v>
      </c>
      <c r="D2277">
        <v>2273</v>
      </c>
      <c r="E2277" t="s">
        <v>311</v>
      </c>
      <c r="F2277" t="s">
        <v>2692</v>
      </c>
      <c r="G2277" t="s">
        <v>311</v>
      </c>
      <c r="H2277" t="s">
        <v>311</v>
      </c>
      <c r="I2277" t="s">
        <v>311</v>
      </c>
      <c r="J2277">
        <v>32</v>
      </c>
    </row>
    <row r="2278" spans="1:10" x14ac:dyDescent="0.35">
      <c r="A2278" t="s">
        <v>4899</v>
      </c>
      <c r="B2278">
        <v>14</v>
      </c>
      <c r="C2278">
        <v>98</v>
      </c>
      <c r="D2278">
        <v>2273</v>
      </c>
      <c r="E2278" t="s">
        <v>319</v>
      </c>
      <c r="F2278" t="s">
        <v>0</v>
      </c>
      <c r="G2278" t="s">
        <v>4900</v>
      </c>
      <c r="H2278">
        <v>4.077</v>
      </c>
      <c r="I2278">
        <v>83.11</v>
      </c>
      <c r="J2278">
        <v>0</v>
      </c>
    </row>
    <row r="2279" spans="1:10" x14ac:dyDescent="0.35">
      <c r="A2279" t="s">
        <v>4901</v>
      </c>
      <c r="B2279">
        <v>13</v>
      </c>
      <c r="C2279">
        <v>98</v>
      </c>
      <c r="D2279">
        <v>2273</v>
      </c>
      <c r="E2279" t="s">
        <v>311</v>
      </c>
      <c r="F2279" t="s">
        <v>3848</v>
      </c>
      <c r="G2279" t="s">
        <v>311</v>
      </c>
      <c r="H2279" t="s">
        <v>311</v>
      </c>
      <c r="I2279" t="s">
        <v>311</v>
      </c>
      <c r="J2279">
        <v>3</v>
      </c>
    </row>
    <row r="2280" spans="1:10" x14ac:dyDescent="0.35">
      <c r="A2280" t="s">
        <v>4902</v>
      </c>
      <c r="B2280">
        <v>50</v>
      </c>
      <c r="C2280">
        <v>97</v>
      </c>
      <c r="D2280">
        <v>2279</v>
      </c>
      <c r="E2280" t="s">
        <v>311</v>
      </c>
      <c r="F2280" t="s">
        <v>0</v>
      </c>
      <c r="G2280" t="s">
        <v>2167</v>
      </c>
      <c r="I2280" t="s">
        <v>311</v>
      </c>
      <c r="J2280">
        <v>50</v>
      </c>
    </row>
    <row r="2281" spans="1:10" x14ac:dyDescent="0.35">
      <c r="A2281" t="s">
        <v>4903</v>
      </c>
      <c r="B2281">
        <v>21</v>
      </c>
      <c r="C2281">
        <v>96</v>
      </c>
      <c r="D2281">
        <v>2280</v>
      </c>
      <c r="E2281" t="s">
        <v>311</v>
      </c>
      <c r="F2281" t="s">
        <v>3848</v>
      </c>
      <c r="G2281" t="s">
        <v>311</v>
      </c>
      <c r="H2281" t="s">
        <v>311</v>
      </c>
      <c r="I2281" t="s">
        <v>311</v>
      </c>
      <c r="J2281">
        <v>0</v>
      </c>
    </row>
    <row r="2282" spans="1:10" x14ac:dyDescent="0.35">
      <c r="A2282" t="s">
        <v>4904</v>
      </c>
      <c r="B2282">
        <v>12</v>
      </c>
      <c r="C2282">
        <v>96</v>
      </c>
      <c r="D2282">
        <v>2280</v>
      </c>
      <c r="E2282" t="s">
        <v>311</v>
      </c>
      <c r="F2282" t="s">
        <v>3848</v>
      </c>
      <c r="G2282" t="s">
        <v>311</v>
      </c>
      <c r="H2282" t="s">
        <v>311</v>
      </c>
      <c r="I2282" t="s">
        <v>311</v>
      </c>
      <c r="J2282">
        <v>0</v>
      </c>
    </row>
    <row r="2283" spans="1:10" x14ac:dyDescent="0.35">
      <c r="A2283" t="s">
        <v>4905</v>
      </c>
      <c r="B2283">
        <v>26</v>
      </c>
      <c r="C2283">
        <v>96</v>
      </c>
      <c r="D2283">
        <v>2280</v>
      </c>
      <c r="E2283" t="s">
        <v>311</v>
      </c>
      <c r="F2283" t="s">
        <v>3848</v>
      </c>
      <c r="G2283" t="s">
        <v>311</v>
      </c>
      <c r="H2283" t="s">
        <v>311</v>
      </c>
      <c r="I2283" t="s">
        <v>311</v>
      </c>
      <c r="J2283">
        <v>17</v>
      </c>
    </row>
    <row r="2284" spans="1:10" x14ac:dyDescent="0.35">
      <c r="A2284" t="s">
        <v>4906</v>
      </c>
      <c r="B2284">
        <v>13</v>
      </c>
      <c r="C2284">
        <v>96</v>
      </c>
      <c r="D2284">
        <v>2280</v>
      </c>
      <c r="E2284" t="s">
        <v>311</v>
      </c>
      <c r="F2284" t="s">
        <v>3848</v>
      </c>
      <c r="G2284" t="s">
        <v>311</v>
      </c>
      <c r="H2284" t="s">
        <v>311</v>
      </c>
      <c r="I2284" t="s">
        <v>311</v>
      </c>
      <c r="J2284">
        <v>0</v>
      </c>
    </row>
    <row r="2285" spans="1:10" x14ac:dyDescent="0.35">
      <c r="A2285" t="s">
        <v>4907</v>
      </c>
      <c r="B2285">
        <v>25</v>
      </c>
      <c r="C2285">
        <v>96</v>
      </c>
      <c r="D2285">
        <v>2280</v>
      </c>
      <c r="E2285" t="s">
        <v>311</v>
      </c>
      <c r="F2285" t="s">
        <v>3848</v>
      </c>
      <c r="G2285" t="s">
        <v>311</v>
      </c>
      <c r="H2285" t="s">
        <v>311</v>
      </c>
      <c r="I2285" t="s">
        <v>311</v>
      </c>
      <c r="J2285">
        <v>5</v>
      </c>
    </row>
    <row r="2286" spans="1:10" x14ac:dyDescent="0.35">
      <c r="A2286" t="s">
        <v>4908</v>
      </c>
      <c r="B2286">
        <v>4</v>
      </c>
      <c r="C2286">
        <v>96</v>
      </c>
      <c r="D2286">
        <v>2280</v>
      </c>
      <c r="E2286" t="s">
        <v>311</v>
      </c>
      <c r="F2286" t="s">
        <v>3848</v>
      </c>
      <c r="G2286" t="s">
        <v>311</v>
      </c>
      <c r="H2286" t="s">
        <v>311</v>
      </c>
      <c r="I2286" t="s">
        <v>311</v>
      </c>
      <c r="J2286">
        <v>0</v>
      </c>
    </row>
    <row r="2287" spans="1:10" x14ac:dyDescent="0.35">
      <c r="A2287" t="s">
        <v>4909</v>
      </c>
      <c r="B2287">
        <v>7</v>
      </c>
      <c r="C2287">
        <v>96</v>
      </c>
      <c r="D2287">
        <v>2280</v>
      </c>
      <c r="E2287" t="s">
        <v>311</v>
      </c>
      <c r="F2287" t="s">
        <v>3848</v>
      </c>
      <c r="G2287" t="s">
        <v>311</v>
      </c>
      <c r="H2287" t="s">
        <v>311</v>
      </c>
      <c r="I2287" t="s">
        <v>311</v>
      </c>
      <c r="J2287">
        <v>1</v>
      </c>
    </row>
    <row r="2288" spans="1:10" x14ac:dyDescent="0.35">
      <c r="A2288" t="s">
        <v>4910</v>
      </c>
      <c r="B2288">
        <v>10</v>
      </c>
      <c r="C2288">
        <v>96</v>
      </c>
      <c r="D2288">
        <v>2280</v>
      </c>
      <c r="E2288" t="s">
        <v>311</v>
      </c>
      <c r="F2288" t="s">
        <v>3848</v>
      </c>
      <c r="G2288" t="s">
        <v>311</v>
      </c>
      <c r="H2288" t="s">
        <v>311</v>
      </c>
      <c r="I2288" t="s">
        <v>311</v>
      </c>
      <c r="J2288">
        <v>0</v>
      </c>
    </row>
    <row r="2289" spans="1:10" x14ac:dyDescent="0.35">
      <c r="A2289" t="s">
        <v>4911</v>
      </c>
      <c r="B2289">
        <v>14</v>
      </c>
      <c r="C2289">
        <v>95</v>
      </c>
      <c r="D2289">
        <v>2288</v>
      </c>
      <c r="E2289" t="s">
        <v>311</v>
      </c>
      <c r="F2289" t="s">
        <v>3848</v>
      </c>
      <c r="G2289" t="s">
        <v>311</v>
      </c>
      <c r="H2289" t="s">
        <v>311</v>
      </c>
      <c r="I2289" t="s">
        <v>311</v>
      </c>
      <c r="J2289">
        <v>2</v>
      </c>
    </row>
    <row r="2290" spans="1:10" x14ac:dyDescent="0.35">
      <c r="A2290" t="s">
        <v>4912</v>
      </c>
      <c r="B2290">
        <v>23</v>
      </c>
      <c r="C2290">
        <v>95</v>
      </c>
      <c r="D2290">
        <v>2288</v>
      </c>
      <c r="E2290" t="s">
        <v>311</v>
      </c>
      <c r="F2290" t="s">
        <v>3848</v>
      </c>
      <c r="G2290" t="s">
        <v>311</v>
      </c>
      <c r="H2290" t="s">
        <v>311</v>
      </c>
      <c r="I2290" t="s">
        <v>311</v>
      </c>
      <c r="J2290">
        <v>15</v>
      </c>
    </row>
    <row r="2291" spans="1:10" x14ac:dyDescent="0.35">
      <c r="A2291" t="s">
        <v>4913</v>
      </c>
      <c r="B2291">
        <v>86</v>
      </c>
      <c r="C2291">
        <v>95</v>
      </c>
      <c r="D2291">
        <v>2288</v>
      </c>
      <c r="E2291" t="s">
        <v>311</v>
      </c>
      <c r="F2291" t="s">
        <v>0</v>
      </c>
      <c r="G2291" t="s">
        <v>1967</v>
      </c>
      <c r="I2291" t="s">
        <v>311</v>
      </c>
      <c r="J2291">
        <v>17</v>
      </c>
    </row>
    <row r="2292" spans="1:10" x14ac:dyDescent="0.35">
      <c r="A2292" t="s">
        <v>4914</v>
      </c>
      <c r="B2292">
        <v>23</v>
      </c>
      <c r="C2292">
        <v>95</v>
      </c>
      <c r="D2292">
        <v>2288</v>
      </c>
      <c r="E2292" t="s">
        <v>311</v>
      </c>
      <c r="F2292" t="s">
        <v>3848</v>
      </c>
      <c r="G2292" t="s">
        <v>311</v>
      </c>
      <c r="H2292" t="s">
        <v>311</v>
      </c>
      <c r="I2292" t="s">
        <v>311</v>
      </c>
      <c r="J2292">
        <v>6</v>
      </c>
    </row>
    <row r="2293" spans="1:10" x14ac:dyDescent="0.35">
      <c r="A2293" t="s">
        <v>4915</v>
      </c>
      <c r="B2293">
        <v>12</v>
      </c>
      <c r="C2293">
        <v>95</v>
      </c>
      <c r="D2293">
        <v>2288</v>
      </c>
      <c r="E2293" t="s">
        <v>311</v>
      </c>
      <c r="F2293" t="s">
        <v>3848</v>
      </c>
      <c r="G2293" t="s">
        <v>311</v>
      </c>
      <c r="H2293" t="s">
        <v>311</v>
      </c>
      <c r="I2293" t="s">
        <v>311</v>
      </c>
      <c r="J2293">
        <v>1</v>
      </c>
    </row>
    <row r="2294" spans="1:10" x14ac:dyDescent="0.35">
      <c r="A2294" t="s">
        <v>4916</v>
      </c>
      <c r="B2294">
        <v>16</v>
      </c>
      <c r="C2294">
        <v>95</v>
      </c>
      <c r="D2294">
        <v>2288</v>
      </c>
      <c r="E2294" t="s">
        <v>311</v>
      </c>
      <c r="F2294" t="s">
        <v>3848</v>
      </c>
      <c r="G2294" t="s">
        <v>311</v>
      </c>
      <c r="H2294" t="s">
        <v>311</v>
      </c>
      <c r="I2294" t="s">
        <v>311</v>
      </c>
      <c r="J2294">
        <v>4</v>
      </c>
    </row>
    <row r="2295" spans="1:10" x14ac:dyDescent="0.35">
      <c r="A2295" t="s">
        <v>4917</v>
      </c>
      <c r="B2295">
        <v>19</v>
      </c>
      <c r="C2295">
        <v>94</v>
      </c>
      <c r="D2295">
        <v>2294</v>
      </c>
      <c r="E2295" t="s">
        <v>311</v>
      </c>
      <c r="F2295" t="s">
        <v>3848</v>
      </c>
      <c r="G2295" t="s">
        <v>311</v>
      </c>
      <c r="H2295" t="s">
        <v>311</v>
      </c>
      <c r="I2295" t="s">
        <v>311</v>
      </c>
      <c r="J2295">
        <v>0</v>
      </c>
    </row>
    <row r="2296" spans="1:10" x14ac:dyDescent="0.35">
      <c r="A2296" t="s">
        <v>4918</v>
      </c>
      <c r="B2296">
        <v>13</v>
      </c>
      <c r="C2296">
        <v>94</v>
      </c>
      <c r="D2296">
        <v>2294</v>
      </c>
      <c r="E2296" t="s">
        <v>311</v>
      </c>
      <c r="F2296" t="s">
        <v>3848</v>
      </c>
      <c r="G2296" t="s">
        <v>311</v>
      </c>
      <c r="H2296" t="s">
        <v>311</v>
      </c>
      <c r="I2296" t="s">
        <v>311</v>
      </c>
      <c r="J2296">
        <v>1</v>
      </c>
    </row>
    <row r="2297" spans="1:10" x14ac:dyDescent="0.35">
      <c r="A2297" t="s">
        <v>4919</v>
      </c>
      <c r="B2297">
        <v>13</v>
      </c>
      <c r="C2297">
        <v>94</v>
      </c>
      <c r="D2297">
        <v>2294</v>
      </c>
      <c r="E2297" t="s">
        <v>311</v>
      </c>
      <c r="F2297" t="s">
        <v>3848</v>
      </c>
      <c r="G2297" t="s">
        <v>311</v>
      </c>
      <c r="H2297" t="s">
        <v>311</v>
      </c>
      <c r="I2297" t="s">
        <v>311</v>
      </c>
      <c r="J2297">
        <v>0</v>
      </c>
    </row>
    <row r="2298" spans="1:10" x14ac:dyDescent="0.35">
      <c r="A2298" t="s">
        <v>4920</v>
      </c>
      <c r="B2298">
        <v>71</v>
      </c>
      <c r="C2298">
        <v>94</v>
      </c>
      <c r="D2298">
        <v>2294</v>
      </c>
      <c r="E2298" t="s">
        <v>334</v>
      </c>
      <c r="F2298" t="s">
        <v>0</v>
      </c>
      <c r="G2298" t="s">
        <v>4921</v>
      </c>
      <c r="H2298">
        <v>0.77400000000000002</v>
      </c>
      <c r="I2298">
        <v>23.12</v>
      </c>
      <c r="J2298">
        <v>10</v>
      </c>
    </row>
    <row r="2299" spans="1:10" x14ac:dyDescent="0.35">
      <c r="A2299" t="s">
        <v>4922</v>
      </c>
      <c r="B2299">
        <v>23</v>
      </c>
      <c r="C2299">
        <v>94</v>
      </c>
      <c r="D2299">
        <v>2294</v>
      </c>
      <c r="E2299" t="s">
        <v>311</v>
      </c>
      <c r="F2299" t="s">
        <v>3848</v>
      </c>
      <c r="G2299" t="s">
        <v>311</v>
      </c>
      <c r="H2299" t="s">
        <v>311</v>
      </c>
      <c r="I2299" t="s">
        <v>311</v>
      </c>
      <c r="J2299">
        <v>0</v>
      </c>
    </row>
    <row r="2300" spans="1:10" x14ac:dyDescent="0.35">
      <c r="A2300" t="s">
        <v>4923</v>
      </c>
      <c r="B2300">
        <v>10</v>
      </c>
      <c r="C2300">
        <v>94</v>
      </c>
      <c r="D2300">
        <v>2294</v>
      </c>
      <c r="E2300" t="s">
        <v>311</v>
      </c>
      <c r="F2300" t="s">
        <v>3848</v>
      </c>
      <c r="G2300" t="s">
        <v>311</v>
      </c>
      <c r="H2300" t="s">
        <v>311</v>
      </c>
      <c r="I2300" t="s">
        <v>311</v>
      </c>
      <c r="J2300">
        <v>0</v>
      </c>
    </row>
    <row r="2301" spans="1:10" x14ac:dyDescent="0.35">
      <c r="A2301" t="s">
        <v>4924</v>
      </c>
      <c r="B2301">
        <v>18</v>
      </c>
      <c r="C2301">
        <v>93</v>
      </c>
      <c r="D2301">
        <v>2300</v>
      </c>
      <c r="E2301" t="s">
        <v>311</v>
      </c>
      <c r="F2301" t="s">
        <v>3848</v>
      </c>
      <c r="G2301" t="s">
        <v>311</v>
      </c>
      <c r="H2301" t="s">
        <v>311</v>
      </c>
      <c r="I2301" t="s">
        <v>311</v>
      </c>
      <c r="J2301">
        <v>2</v>
      </c>
    </row>
    <row r="2302" spans="1:10" x14ac:dyDescent="0.35">
      <c r="A2302" t="s">
        <v>4925</v>
      </c>
      <c r="B2302">
        <v>22</v>
      </c>
      <c r="C2302">
        <v>93</v>
      </c>
      <c r="D2302">
        <v>2300</v>
      </c>
      <c r="E2302" t="s">
        <v>311</v>
      </c>
      <c r="F2302" t="s">
        <v>0</v>
      </c>
      <c r="G2302" t="s">
        <v>3375</v>
      </c>
      <c r="I2302" t="s">
        <v>311</v>
      </c>
      <c r="J2302">
        <v>7</v>
      </c>
    </row>
    <row r="2303" spans="1:10" x14ac:dyDescent="0.35">
      <c r="A2303" t="s">
        <v>4926</v>
      </c>
      <c r="B2303">
        <v>28</v>
      </c>
      <c r="C2303">
        <v>93</v>
      </c>
      <c r="D2303">
        <v>2300</v>
      </c>
      <c r="E2303" t="s">
        <v>311</v>
      </c>
      <c r="F2303" t="s">
        <v>3848</v>
      </c>
      <c r="G2303" t="s">
        <v>311</v>
      </c>
      <c r="H2303" t="s">
        <v>311</v>
      </c>
      <c r="I2303" t="s">
        <v>311</v>
      </c>
      <c r="J2303">
        <v>1</v>
      </c>
    </row>
    <row r="2304" spans="1:10" x14ac:dyDescent="0.35">
      <c r="A2304" t="s">
        <v>4927</v>
      </c>
      <c r="B2304">
        <v>52</v>
      </c>
      <c r="C2304">
        <v>93</v>
      </c>
      <c r="D2304">
        <v>2300</v>
      </c>
      <c r="E2304" t="s">
        <v>328</v>
      </c>
      <c r="F2304" t="s">
        <v>0</v>
      </c>
      <c r="G2304" t="s">
        <v>1969</v>
      </c>
      <c r="H2304">
        <v>3</v>
      </c>
      <c r="I2304">
        <v>50.56</v>
      </c>
      <c r="J2304">
        <v>45</v>
      </c>
    </row>
    <row r="2305" spans="1:10" x14ac:dyDescent="0.35">
      <c r="A2305" t="s">
        <v>4928</v>
      </c>
      <c r="B2305">
        <v>32</v>
      </c>
      <c r="C2305">
        <v>93</v>
      </c>
      <c r="D2305">
        <v>2300</v>
      </c>
      <c r="E2305" t="s">
        <v>311</v>
      </c>
      <c r="F2305" t="s">
        <v>3848</v>
      </c>
      <c r="G2305" t="s">
        <v>311</v>
      </c>
      <c r="H2305" t="s">
        <v>311</v>
      </c>
      <c r="I2305" t="s">
        <v>311</v>
      </c>
      <c r="J2305">
        <v>1</v>
      </c>
    </row>
    <row r="2306" spans="1:10" x14ac:dyDescent="0.35">
      <c r="A2306" t="s">
        <v>4929</v>
      </c>
      <c r="B2306">
        <v>20</v>
      </c>
      <c r="C2306">
        <v>92</v>
      </c>
      <c r="D2306">
        <v>2305</v>
      </c>
      <c r="E2306" t="s">
        <v>311</v>
      </c>
      <c r="F2306" t="s">
        <v>3848</v>
      </c>
      <c r="G2306" t="s">
        <v>311</v>
      </c>
      <c r="H2306" t="s">
        <v>311</v>
      </c>
      <c r="I2306" t="s">
        <v>311</v>
      </c>
      <c r="J2306">
        <v>0</v>
      </c>
    </row>
    <row r="2307" spans="1:10" x14ac:dyDescent="0.35">
      <c r="A2307" t="s">
        <v>4930</v>
      </c>
      <c r="B2307">
        <v>22</v>
      </c>
      <c r="C2307">
        <v>92</v>
      </c>
      <c r="D2307">
        <v>2305</v>
      </c>
      <c r="E2307" t="s">
        <v>311</v>
      </c>
      <c r="F2307" t="s">
        <v>3848</v>
      </c>
      <c r="G2307" t="s">
        <v>311</v>
      </c>
      <c r="H2307" t="s">
        <v>311</v>
      </c>
      <c r="I2307" t="s">
        <v>311</v>
      </c>
      <c r="J2307">
        <v>0</v>
      </c>
    </row>
    <row r="2308" spans="1:10" x14ac:dyDescent="0.35">
      <c r="A2308" t="s">
        <v>4931</v>
      </c>
      <c r="B2308">
        <v>16</v>
      </c>
      <c r="C2308">
        <v>92</v>
      </c>
      <c r="D2308">
        <v>2305</v>
      </c>
      <c r="E2308" t="s">
        <v>311</v>
      </c>
      <c r="F2308" t="s">
        <v>3848</v>
      </c>
      <c r="G2308" t="s">
        <v>311</v>
      </c>
      <c r="H2308" t="s">
        <v>311</v>
      </c>
      <c r="I2308" t="s">
        <v>311</v>
      </c>
      <c r="J2308">
        <v>0</v>
      </c>
    </row>
    <row r="2309" spans="1:10" x14ac:dyDescent="0.35">
      <c r="A2309" t="s">
        <v>4932</v>
      </c>
      <c r="B2309">
        <v>7</v>
      </c>
      <c r="C2309">
        <v>92</v>
      </c>
      <c r="D2309">
        <v>2305</v>
      </c>
      <c r="E2309" t="s">
        <v>311</v>
      </c>
      <c r="F2309" t="s">
        <v>3848</v>
      </c>
      <c r="G2309" t="s">
        <v>311</v>
      </c>
      <c r="H2309" t="s">
        <v>311</v>
      </c>
      <c r="I2309" t="s">
        <v>311</v>
      </c>
      <c r="J2309">
        <v>3</v>
      </c>
    </row>
    <row r="2310" spans="1:10" x14ac:dyDescent="0.35">
      <c r="A2310" t="s">
        <v>4933</v>
      </c>
      <c r="B2310">
        <v>15</v>
      </c>
      <c r="C2310">
        <v>92</v>
      </c>
      <c r="D2310">
        <v>2305</v>
      </c>
      <c r="E2310" t="s">
        <v>311</v>
      </c>
      <c r="F2310" t="s">
        <v>3848</v>
      </c>
      <c r="G2310" t="s">
        <v>311</v>
      </c>
      <c r="H2310" t="s">
        <v>311</v>
      </c>
      <c r="I2310" t="s">
        <v>311</v>
      </c>
      <c r="J2310">
        <v>2</v>
      </c>
    </row>
    <row r="2311" spans="1:10" x14ac:dyDescent="0.35">
      <c r="A2311" t="s">
        <v>4934</v>
      </c>
      <c r="B2311">
        <v>33</v>
      </c>
      <c r="C2311">
        <v>91</v>
      </c>
      <c r="D2311">
        <v>2310</v>
      </c>
      <c r="E2311" t="s">
        <v>311</v>
      </c>
      <c r="F2311" t="s">
        <v>3848</v>
      </c>
      <c r="G2311" t="s">
        <v>311</v>
      </c>
      <c r="H2311" t="s">
        <v>311</v>
      </c>
      <c r="I2311" t="s">
        <v>311</v>
      </c>
      <c r="J2311">
        <v>10</v>
      </c>
    </row>
    <row r="2312" spans="1:10" x14ac:dyDescent="0.35">
      <c r="A2312" t="s">
        <v>4935</v>
      </c>
      <c r="B2312">
        <v>16</v>
      </c>
      <c r="C2312">
        <v>91</v>
      </c>
      <c r="D2312">
        <v>2310</v>
      </c>
      <c r="E2312" t="s">
        <v>311</v>
      </c>
      <c r="F2312" t="s">
        <v>3848</v>
      </c>
      <c r="G2312" t="s">
        <v>311</v>
      </c>
      <c r="H2312" t="s">
        <v>311</v>
      </c>
      <c r="I2312" t="s">
        <v>311</v>
      </c>
      <c r="J2312">
        <v>0</v>
      </c>
    </row>
    <row r="2313" spans="1:10" x14ac:dyDescent="0.35">
      <c r="A2313" t="s">
        <v>4936</v>
      </c>
      <c r="B2313">
        <v>30</v>
      </c>
      <c r="C2313">
        <v>91</v>
      </c>
      <c r="D2313">
        <v>2310</v>
      </c>
      <c r="E2313" t="s">
        <v>311</v>
      </c>
      <c r="F2313" t="s">
        <v>3848</v>
      </c>
      <c r="G2313" t="s">
        <v>311</v>
      </c>
      <c r="H2313" t="s">
        <v>311</v>
      </c>
      <c r="I2313" t="s">
        <v>311</v>
      </c>
      <c r="J2313">
        <v>0</v>
      </c>
    </row>
    <row r="2314" spans="1:10" x14ac:dyDescent="0.35">
      <c r="A2314" t="s">
        <v>4937</v>
      </c>
      <c r="B2314">
        <v>9</v>
      </c>
      <c r="C2314">
        <v>90</v>
      </c>
      <c r="D2314">
        <v>2313</v>
      </c>
      <c r="E2314" t="s">
        <v>311</v>
      </c>
      <c r="F2314" t="s">
        <v>3848</v>
      </c>
      <c r="G2314" t="s">
        <v>311</v>
      </c>
      <c r="H2314" t="s">
        <v>311</v>
      </c>
      <c r="I2314" t="s">
        <v>311</v>
      </c>
      <c r="J2314">
        <v>4</v>
      </c>
    </row>
    <row r="2315" spans="1:10" x14ac:dyDescent="0.35">
      <c r="A2315" t="s">
        <v>4938</v>
      </c>
      <c r="B2315">
        <v>27</v>
      </c>
      <c r="C2315">
        <v>90</v>
      </c>
      <c r="D2315">
        <v>2313</v>
      </c>
      <c r="E2315" t="s">
        <v>311</v>
      </c>
      <c r="F2315" t="s">
        <v>0</v>
      </c>
      <c r="G2315" t="s">
        <v>2840</v>
      </c>
      <c r="I2315" t="s">
        <v>311</v>
      </c>
      <c r="J2315">
        <v>27</v>
      </c>
    </row>
    <row r="2316" spans="1:10" x14ac:dyDescent="0.35">
      <c r="A2316" t="s">
        <v>4939</v>
      </c>
      <c r="B2316">
        <v>24</v>
      </c>
      <c r="C2316">
        <v>90</v>
      </c>
      <c r="D2316">
        <v>2313</v>
      </c>
      <c r="E2316" t="s">
        <v>311</v>
      </c>
      <c r="F2316" t="s">
        <v>3848</v>
      </c>
      <c r="G2316" t="s">
        <v>311</v>
      </c>
      <c r="H2316" t="s">
        <v>311</v>
      </c>
      <c r="I2316" t="s">
        <v>311</v>
      </c>
      <c r="J2316">
        <v>1</v>
      </c>
    </row>
    <row r="2317" spans="1:10" x14ac:dyDescent="0.35">
      <c r="A2317" t="s">
        <v>4940</v>
      </c>
      <c r="B2317">
        <v>51</v>
      </c>
      <c r="C2317">
        <v>90</v>
      </c>
      <c r="D2317">
        <v>2313</v>
      </c>
      <c r="E2317" t="s">
        <v>311</v>
      </c>
      <c r="F2317" t="s">
        <v>3848</v>
      </c>
      <c r="G2317" t="s">
        <v>311</v>
      </c>
      <c r="H2317" t="s">
        <v>311</v>
      </c>
      <c r="I2317" t="s">
        <v>311</v>
      </c>
      <c r="J2317">
        <v>2</v>
      </c>
    </row>
    <row r="2318" spans="1:10" x14ac:dyDescent="0.35">
      <c r="A2318" t="s">
        <v>4941</v>
      </c>
      <c r="B2318">
        <v>20</v>
      </c>
      <c r="C2318">
        <v>90</v>
      </c>
      <c r="D2318">
        <v>2313</v>
      </c>
      <c r="E2318" t="s">
        <v>311</v>
      </c>
      <c r="F2318" t="s">
        <v>3848</v>
      </c>
      <c r="G2318" t="s">
        <v>311</v>
      </c>
      <c r="H2318" t="s">
        <v>311</v>
      </c>
      <c r="I2318" t="s">
        <v>311</v>
      </c>
      <c r="J2318">
        <v>0</v>
      </c>
    </row>
    <row r="2319" spans="1:10" x14ac:dyDescent="0.35">
      <c r="A2319" t="s">
        <v>4942</v>
      </c>
      <c r="B2319">
        <v>50</v>
      </c>
      <c r="C2319">
        <v>89</v>
      </c>
      <c r="D2319">
        <v>2318</v>
      </c>
      <c r="E2319" t="s">
        <v>311</v>
      </c>
      <c r="F2319" t="s">
        <v>3848</v>
      </c>
      <c r="G2319" t="s">
        <v>311</v>
      </c>
      <c r="H2319" t="s">
        <v>311</v>
      </c>
      <c r="I2319" t="s">
        <v>311</v>
      </c>
      <c r="J2319">
        <v>10</v>
      </c>
    </row>
    <row r="2320" spans="1:10" x14ac:dyDescent="0.35">
      <c r="A2320" t="s">
        <v>4943</v>
      </c>
      <c r="B2320">
        <v>28</v>
      </c>
      <c r="C2320">
        <v>89</v>
      </c>
      <c r="D2320">
        <v>2318</v>
      </c>
      <c r="E2320" t="s">
        <v>311</v>
      </c>
      <c r="F2320" t="s">
        <v>3848</v>
      </c>
      <c r="G2320" t="s">
        <v>311</v>
      </c>
      <c r="H2320" t="s">
        <v>311</v>
      </c>
      <c r="I2320" t="s">
        <v>311</v>
      </c>
      <c r="J2320">
        <v>0</v>
      </c>
    </row>
    <row r="2321" spans="1:10" x14ac:dyDescent="0.35">
      <c r="A2321" t="s">
        <v>4944</v>
      </c>
      <c r="B2321">
        <v>13</v>
      </c>
      <c r="C2321">
        <v>89</v>
      </c>
      <c r="D2321">
        <v>2318</v>
      </c>
      <c r="E2321" t="s">
        <v>311</v>
      </c>
      <c r="F2321" t="s">
        <v>3848</v>
      </c>
      <c r="G2321" t="s">
        <v>311</v>
      </c>
      <c r="H2321" t="s">
        <v>311</v>
      </c>
      <c r="I2321" t="s">
        <v>311</v>
      </c>
      <c r="J2321">
        <v>1</v>
      </c>
    </row>
    <row r="2322" spans="1:10" x14ac:dyDescent="0.35">
      <c r="A2322" t="s">
        <v>4945</v>
      </c>
      <c r="B2322">
        <v>20</v>
      </c>
      <c r="C2322">
        <v>89</v>
      </c>
      <c r="D2322">
        <v>2318</v>
      </c>
      <c r="E2322" t="s">
        <v>311</v>
      </c>
      <c r="F2322" t="s">
        <v>3848</v>
      </c>
      <c r="G2322" t="s">
        <v>311</v>
      </c>
      <c r="H2322" t="s">
        <v>311</v>
      </c>
      <c r="I2322" t="s">
        <v>311</v>
      </c>
      <c r="J2322">
        <v>0</v>
      </c>
    </row>
    <row r="2323" spans="1:10" x14ac:dyDescent="0.35">
      <c r="A2323" t="s">
        <v>4946</v>
      </c>
      <c r="B2323">
        <v>9</v>
      </c>
      <c r="C2323">
        <v>89</v>
      </c>
      <c r="D2323">
        <v>2318</v>
      </c>
      <c r="E2323" t="s">
        <v>311</v>
      </c>
      <c r="F2323" t="s">
        <v>3848</v>
      </c>
      <c r="G2323" t="s">
        <v>311</v>
      </c>
      <c r="H2323" t="s">
        <v>311</v>
      </c>
      <c r="I2323" t="s">
        <v>311</v>
      </c>
      <c r="J2323">
        <v>1</v>
      </c>
    </row>
    <row r="2324" spans="1:10" x14ac:dyDescent="0.35">
      <c r="A2324" t="s">
        <v>4947</v>
      </c>
      <c r="B2324">
        <v>8</v>
      </c>
      <c r="C2324">
        <v>89</v>
      </c>
      <c r="D2324">
        <v>2318</v>
      </c>
      <c r="E2324" t="s">
        <v>311</v>
      </c>
      <c r="F2324" t="s">
        <v>3848</v>
      </c>
      <c r="G2324" t="s">
        <v>311</v>
      </c>
      <c r="H2324" t="s">
        <v>311</v>
      </c>
      <c r="I2324" t="s">
        <v>311</v>
      </c>
      <c r="J2324">
        <v>2</v>
      </c>
    </row>
    <row r="2325" spans="1:10" x14ac:dyDescent="0.35">
      <c r="A2325" t="s">
        <v>4948</v>
      </c>
      <c r="B2325">
        <v>14</v>
      </c>
      <c r="C2325">
        <v>89</v>
      </c>
      <c r="D2325">
        <v>2318</v>
      </c>
      <c r="E2325" t="s">
        <v>311</v>
      </c>
      <c r="F2325" t="s">
        <v>3848</v>
      </c>
      <c r="G2325" t="s">
        <v>311</v>
      </c>
      <c r="H2325" t="s">
        <v>311</v>
      </c>
      <c r="I2325" t="s">
        <v>311</v>
      </c>
      <c r="J2325">
        <v>1</v>
      </c>
    </row>
    <row r="2326" spans="1:10" x14ac:dyDescent="0.35">
      <c r="A2326" t="s">
        <v>4949</v>
      </c>
      <c r="B2326">
        <v>17</v>
      </c>
      <c r="C2326">
        <v>88</v>
      </c>
      <c r="D2326">
        <v>2325</v>
      </c>
      <c r="E2326" t="s">
        <v>311</v>
      </c>
      <c r="F2326" t="s">
        <v>0</v>
      </c>
      <c r="G2326" t="s">
        <v>1703</v>
      </c>
      <c r="I2326" t="s">
        <v>311</v>
      </c>
      <c r="J2326">
        <v>16</v>
      </c>
    </row>
    <row r="2327" spans="1:10" x14ac:dyDescent="0.35">
      <c r="A2327" t="s">
        <v>4950</v>
      </c>
      <c r="B2327">
        <v>8</v>
      </c>
      <c r="C2327">
        <v>88</v>
      </c>
      <c r="D2327">
        <v>2325</v>
      </c>
      <c r="E2327" t="s">
        <v>311</v>
      </c>
      <c r="F2327" t="s">
        <v>3848</v>
      </c>
      <c r="G2327" t="s">
        <v>311</v>
      </c>
      <c r="H2327" t="s">
        <v>311</v>
      </c>
      <c r="I2327" t="s">
        <v>311</v>
      </c>
      <c r="J2327">
        <v>2</v>
      </c>
    </row>
    <row r="2328" spans="1:10" x14ac:dyDescent="0.35">
      <c r="A2328" t="s">
        <v>4951</v>
      </c>
      <c r="B2328">
        <v>12</v>
      </c>
      <c r="C2328">
        <v>88</v>
      </c>
      <c r="D2328">
        <v>2325</v>
      </c>
      <c r="E2328" t="s">
        <v>311</v>
      </c>
      <c r="F2328" t="s">
        <v>3848</v>
      </c>
      <c r="G2328" t="s">
        <v>311</v>
      </c>
      <c r="H2328" t="s">
        <v>311</v>
      </c>
      <c r="I2328" t="s">
        <v>311</v>
      </c>
      <c r="J2328">
        <v>0</v>
      </c>
    </row>
    <row r="2329" spans="1:10" x14ac:dyDescent="0.35">
      <c r="A2329" t="s">
        <v>4952</v>
      </c>
      <c r="B2329">
        <v>54</v>
      </c>
      <c r="C2329">
        <v>88</v>
      </c>
      <c r="D2329">
        <v>2325</v>
      </c>
      <c r="E2329" t="s">
        <v>311</v>
      </c>
      <c r="F2329" t="s">
        <v>3848</v>
      </c>
      <c r="G2329" t="s">
        <v>311</v>
      </c>
      <c r="H2329" t="s">
        <v>311</v>
      </c>
      <c r="I2329" t="s">
        <v>311</v>
      </c>
      <c r="J2329">
        <v>3</v>
      </c>
    </row>
    <row r="2330" spans="1:10" x14ac:dyDescent="0.35">
      <c r="A2330" t="s">
        <v>4953</v>
      </c>
      <c r="B2330">
        <v>39</v>
      </c>
      <c r="C2330">
        <v>88</v>
      </c>
      <c r="D2330">
        <v>2325</v>
      </c>
      <c r="E2330" t="s">
        <v>311</v>
      </c>
      <c r="F2330" t="s">
        <v>2692</v>
      </c>
      <c r="G2330" t="s">
        <v>311</v>
      </c>
      <c r="H2330" t="s">
        <v>311</v>
      </c>
      <c r="I2330" t="s">
        <v>311</v>
      </c>
      <c r="J2330">
        <v>39</v>
      </c>
    </row>
    <row r="2331" spans="1:10" x14ac:dyDescent="0.35">
      <c r="A2331" t="s">
        <v>4954</v>
      </c>
      <c r="B2331">
        <v>48</v>
      </c>
      <c r="C2331">
        <v>87</v>
      </c>
      <c r="D2331">
        <v>2330</v>
      </c>
      <c r="E2331" t="s">
        <v>311</v>
      </c>
      <c r="F2331" t="s">
        <v>3848</v>
      </c>
      <c r="G2331" t="s">
        <v>311</v>
      </c>
      <c r="H2331" t="s">
        <v>311</v>
      </c>
      <c r="I2331" t="s">
        <v>311</v>
      </c>
      <c r="J2331">
        <v>3</v>
      </c>
    </row>
    <row r="2332" spans="1:10" x14ac:dyDescent="0.35">
      <c r="A2332" t="s">
        <v>4955</v>
      </c>
      <c r="B2332">
        <v>31</v>
      </c>
      <c r="C2332">
        <v>87</v>
      </c>
      <c r="D2332">
        <v>2330</v>
      </c>
      <c r="E2332" t="s">
        <v>311</v>
      </c>
      <c r="F2332" t="s">
        <v>3848</v>
      </c>
      <c r="G2332" t="s">
        <v>311</v>
      </c>
      <c r="H2332" t="s">
        <v>311</v>
      </c>
      <c r="I2332" t="s">
        <v>311</v>
      </c>
      <c r="J2332">
        <v>6</v>
      </c>
    </row>
    <row r="2333" spans="1:10" x14ac:dyDescent="0.35">
      <c r="A2333" t="s">
        <v>4956</v>
      </c>
      <c r="B2333">
        <v>18</v>
      </c>
      <c r="C2333">
        <v>87</v>
      </c>
      <c r="D2333">
        <v>2330</v>
      </c>
      <c r="E2333" t="s">
        <v>311</v>
      </c>
      <c r="F2333" t="s">
        <v>3848</v>
      </c>
      <c r="G2333" t="s">
        <v>311</v>
      </c>
      <c r="H2333" t="s">
        <v>311</v>
      </c>
      <c r="I2333" t="s">
        <v>311</v>
      </c>
      <c r="J2333">
        <v>0</v>
      </c>
    </row>
    <row r="2334" spans="1:10" x14ac:dyDescent="0.35">
      <c r="A2334" t="s">
        <v>4957</v>
      </c>
      <c r="B2334">
        <v>20</v>
      </c>
      <c r="C2334">
        <v>87</v>
      </c>
      <c r="D2334">
        <v>2330</v>
      </c>
      <c r="E2334" t="s">
        <v>311</v>
      </c>
      <c r="F2334" t="s">
        <v>3848</v>
      </c>
      <c r="G2334" t="s">
        <v>311</v>
      </c>
      <c r="H2334" t="s">
        <v>311</v>
      </c>
      <c r="I2334" t="s">
        <v>311</v>
      </c>
      <c r="J2334">
        <v>0</v>
      </c>
    </row>
    <row r="2335" spans="1:10" x14ac:dyDescent="0.35">
      <c r="A2335" t="s">
        <v>4958</v>
      </c>
      <c r="B2335">
        <v>22</v>
      </c>
      <c r="C2335">
        <v>86</v>
      </c>
      <c r="D2335">
        <v>2334</v>
      </c>
      <c r="E2335" t="s">
        <v>311</v>
      </c>
      <c r="F2335" t="s">
        <v>3848</v>
      </c>
      <c r="G2335" t="s">
        <v>311</v>
      </c>
      <c r="H2335" t="s">
        <v>311</v>
      </c>
      <c r="I2335" t="s">
        <v>311</v>
      </c>
      <c r="J2335">
        <v>0</v>
      </c>
    </row>
    <row r="2336" spans="1:10" x14ac:dyDescent="0.35">
      <c r="A2336" t="s">
        <v>4959</v>
      </c>
      <c r="B2336">
        <v>21</v>
      </c>
      <c r="C2336">
        <v>86</v>
      </c>
      <c r="D2336">
        <v>2334</v>
      </c>
      <c r="E2336" t="s">
        <v>311</v>
      </c>
      <c r="F2336" t="s">
        <v>3848</v>
      </c>
      <c r="G2336" t="s">
        <v>311</v>
      </c>
      <c r="H2336" t="s">
        <v>311</v>
      </c>
      <c r="I2336" t="s">
        <v>311</v>
      </c>
      <c r="J2336">
        <v>9</v>
      </c>
    </row>
    <row r="2337" spans="1:10" x14ac:dyDescent="0.35">
      <c r="A2337" t="s">
        <v>4960</v>
      </c>
      <c r="B2337">
        <v>31</v>
      </c>
      <c r="C2337">
        <v>86</v>
      </c>
      <c r="D2337">
        <v>2334</v>
      </c>
      <c r="E2337" t="s">
        <v>311</v>
      </c>
      <c r="F2337" t="s">
        <v>2692</v>
      </c>
      <c r="G2337" t="s">
        <v>311</v>
      </c>
      <c r="H2337" t="s">
        <v>311</v>
      </c>
      <c r="I2337" t="s">
        <v>311</v>
      </c>
      <c r="J2337">
        <v>4</v>
      </c>
    </row>
    <row r="2338" spans="1:10" x14ac:dyDescent="0.35">
      <c r="A2338" t="s">
        <v>4961</v>
      </c>
      <c r="B2338">
        <v>15</v>
      </c>
      <c r="C2338">
        <v>86</v>
      </c>
      <c r="D2338">
        <v>2334</v>
      </c>
      <c r="E2338" t="s">
        <v>311</v>
      </c>
      <c r="F2338" t="s">
        <v>3848</v>
      </c>
      <c r="G2338" t="s">
        <v>311</v>
      </c>
      <c r="H2338" t="s">
        <v>311</v>
      </c>
      <c r="I2338" t="s">
        <v>311</v>
      </c>
      <c r="J2338">
        <v>2</v>
      </c>
    </row>
    <row r="2339" spans="1:10" x14ac:dyDescent="0.35">
      <c r="A2339" t="s">
        <v>4962</v>
      </c>
      <c r="B2339">
        <v>22</v>
      </c>
      <c r="C2339">
        <v>86</v>
      </c>
      <c r="D2339">
        <v>2334</v>
      </c>
      <c r="E2339" t="s">
        <v>311</v>
      </c>
      <c r="F2339" t="s">
        <v>3848</v>
      </c>
      <c r="G2339" t="s">
        <v>311</v>
      </c>
      <c r="H2339" t="s">
        <v>311</v>
      </c>
      <c r="I2339" t="s">
        <v>311</v>
      </c>
      <c r="J2339">
        <v>1</v>
      </c>
    </row>
    <row r="2340" spans="1:10" x14ac:dyDescent="0.35">
      <c r="A2340" t="s">
        <v>4963</v>
      </c>
      <c r="B2340">
        <v>31</v>
      </c>
      <c r="C2340">
        <v>86</v>
      </c>
      <c r="D2340">
        <v>2334</v>
      </c>
      <c r="E2340" t="s">
        <v>311</v>
      </c>
      <c r="F2340" t="s">
        <v>0</v>
      </c>
      <c r="G2340" t="s">
        <v>1940</v>
      </c>
      <c r="I2340" t="s">
        <v>311</v>
      </c>
      <c r="J2340">
        <v>31</v>
      </c>
    </row>
    <row r="2341" spans="1:10" x14ac:dyDescent="0.35">
      <c r="A2341" t="s">
        <v>4964</v>
      </c>
      <c r="B2341">
        <v>16</v>
      </c>
      <c r="C2341">
        <v>85</v>
      </c>
      <c r="D2341">
        <v>2340</v>
      </c>
      <c r="E2341" t="s">
        <v>311</v>
      </c>
      <c r="F2341" t="s">
        <v>3848</v>
      </c>
      <c r="G2341" t="s">
        <v>311</v>
      </c>
      <c r="H2341" t="s">
        <v>311</v>
      </c>
      <c r="I2341" t="s">
        <v>311</v>
      </c>
      <c r="J2341">
        <v>6</v>
      </c>
    </row>
    <row r="2342" spans="1:10" x14ac:dyDescent="0.35">
      <c r="A2342" t="s">
        <v>4965</v>
      </c>
      <c r="B2342">
        <v>13</v>
      </c>
      <c r="C2342">
        <v>85</v>
      </c>
      <c r="D2342">
        <v>2340</v>
      </c>
      <c r="E2342" t="s">
        <v>311</v>
      </c>
      <c r="F2342" t="s">
        <v>3848</v>
      </c>
      <c r="G2342" t="s">
        <v>311</v>
      </c>
      <c r="H2342" t="s">
        <v>311</v>
      </c>
      <c r="I2342" t="s">
        <v>311</v>
      </c>
      <c r="J2342">
        <v>3</v>
      </c>
    </row>
    <row r="2343" spans="1:10" x14ac:dyDescent="0.35">
      <c r="A2343" t="s">
        <v>4966</v>
      </c>
      <c r="B2343">
        <v>27</v>
      </c>
      <c r="C2343">
        <v>84</v>
      </c>
      <c r="D2343">
        <v>2342</v>
      </c>
      <c r="E2343" t="s">
        <v>311</v>
      </c>
      <c r="F2343" t="s">
        <v>3848</v>
      </c>
      <c r="G2343" t="s">
        <v>311</v>
      </c>
      <c r="H2343" t="s">
        <v>311</v>
      </c>
      <c r="I2343" t="s">
        <v>311</v>
      </c>
      <c r="J2343">
        <v>0</v>
      </c>
    </row>
    <row r="2344" spans="1:10" x14ac:dyDescent="0.35">
      <c r="A2344" t="s">
        <v>4967</v>
      </c>
      <c r="B2344">
        <v>8</v>
      </c>
      <c r="C2344">
        <v>84</v>
      </c>
      <c r="D2344">
        <v>2342</v>
      </c>
      <c r="E2344" t="s">
        <v>311</v>
      </c>
      <c r="F2344" t="s">
        <v>3848</v>
      </c>
      <c r="G2344" t="s">
        <v>311</v>
      </c>
      <c r="H2344" t="s">
        <v>311</v>
      </c>
      <c r="I2344" t="s">
        <v>311</v>
      </c>
      <c r="J2344">
        <v>0</v>
      </c>
    </row>
    <row r="2345" spans="1:10" x14ac:dyDescent="0.35">
      <c r="A2345" t="s">
        <v>4968</v>
      </c>
      <c r="B2345">
        <v>12</v>
      </c>
      <c r="C2345">
        <v>84</v>
      </c>
      <c r="D2345">
        <v>2342</v>
      </c>
      <c r="E2345" t="s">
        <v>311</v>
      </c>
      <c r="F2345" t="s">
        <v>3848</v>
      </c>
      <c r="G2345" t="s">
        <v>311</v>
      </c>
      <c r="H2345" t="s">
        <v>311</v>
      </c>
      <c r="I2345" t="s">
        <v>311</v>
      </c>
      <c r="J2345">
        <v>0</v>
      </c>
    </row>
    <row r="2346" spans="1:10" x14ac:dyDescent="0.35">
      <c r="A2346" t="s">
        <v>4969</v>
      </c>
      <c r="B2346">
        <v>23</v>
      </c>
      <c r="C2346">
        <v>84</v>
      </c>
      <c r="D2346">
        <v>2342</v>
      </c>
      <c r="E2346" t="s">
        <v>311</v>
      </c>
      <c r="F2346" t="s">
        <v>3848</v>
      </c>
      <c r="G2346" t="s">
        <v>311</v>
      </c>
      <c r="H2346" t="s">
        <v>311</v>
      </c>
      <c r="I2346" t="s">
        <v>311</v>
      </c>
      <c r="J2346">
        <v>1</v>
      </c>
    </row>
    <row r="2347" spans="1:10" x14ac:dyDescent="0.35">
      <c r="A2347" t="s">
        <v>4970</v>
      </c>
      <c r="B2347">
        <v>12</v>
      </c>
      <c r="C2347">
        <v>84</v>
      </c>
      <c r="D2347">
        <v>2342</v>
      </c>
      <c r="E2347" t="s">
        <v>311</v>
      </c>
      <c r="F2347" t="s">
        <v>3848</v>
      </c>
      <c r="G2347" t="s">
        <v>311</v>
      </c>
      <c r="H2347" t="s">
        <v>311</v>
      </c>
      <c r="I2347" t="s">
        <v>311</v>
      </c>
      <c r="J2347">
        <v>4</v>
      </c>
    </row>
    <row r="2348" spans="1:10" x14ac:dyDescent="0.35">
      <c r="A2348" t="s">
        <v>4971</v>
      </c>
      <c r="B2348">
        <v>11</v>
      </c>
      <c r="C2348">
        <v>84</v>
      </c>
      <c r="D2348">
        <v>2342</v>
      </c>
      <c r="E2348" t="s">
        <v>311</v>
      </c>
      <c r="F2348" t="s">
        <v>3848</v>
      </c>
      <c r="G2348" t="s">
        <v>311</v>
      </c>
      <c r="H2348" t="s">
        <v>311</v>
      </c>
      <c r="I2348" t="s">
        <v>311</v>
      </c>
      <c r="J2348">
        <v>0</v>
      </c>
    </row>
    <row r="2349" spans="1:10" x14ac:dyDescent="0.35">
      <c r="A2349" t="s">
        <v>4972</v>
      </c>
      <c r="B2349">
        <v>17</v>
      </c>
      <c r="C2349">
        <v>83</v>
      </c>
      <c r="D2349">
        <v>2348</v>
      </c>
      <c r="E2349" t="s">
        <v>311</v>
      </c>
      <c r="F2349" t="s">
        <v>3848</v>
      </c>
      <c r="G2349" t="s">
        <v>311</v>
      </c>
      <c r="H2349" t="s">
        <v>311</v>
      </c>
      <c r="I2349" t="s">
        <v>311</v>
      </c>
      <c r="J2349">
        <v>1</v>
      </c>
    </row>
    <row r="2350" spans="1:10" x14ac:dyDescent="0.35">
      <c r="A2350" t="s">
        <v>4973</v>
      </c>
      <c r="B2350">
        <v>17</v>
      </c>
      <c r="C2350">
        <v>83</v>
      </c>
      <c r="D2350">
        <v>2348</v>
      </c>
      <c r="E2350" t="s">
        <v>311</v>
      </c>
      <c r="F2350" t="s">
        <v>3848</v>
      </c>
      <c r="G2350" t="s">
        <v>311</v>
      </c>
      <c r="H2350" t="s">
        <v>311</v>
      </c>
      <c r="I2350" t="s">
        <v>311</v>
      </c>
      <c r="J2350">
        <v>3</v>
      </c>
    </row>
    <row r="2351" spans="1:10" x14ac:dyDescent="0.35">
      <c r="A2351" t="s">
        <v>4974</v>
      </c>
      <c r="B2351">
        <v>15</v>
      </c>
      <c r="C2351">
        <v>83</v>
      </c>
      <c r="D2351">
        <v>2348</v>
      </c>
      <c r="E2351" t="s">
        <v>311</v>
      </c>
      <c r="F2351" t="s">
        <v>3848</v>
      </c>
      <c r="G2351" t="s">
        <v>311</v>
      </c>
      <c r="H2351" t="s">
        <v>311</v>
      </c>
      <c r="I2351" t="s">
        <v>311</v>
      </c>
      <c r="J2351">
        <v>0</v>
      </c>
    </row>
    <row r="2352" spans="1:10" x14ac:dyDescent="0.35">
      <c r="A2352" t="s">
        <v>4975</v>
      </c>
      <c r="B2352">
        <v>17</v>
      </c>
      <c r="C2352">
        <v>83</v>
      </c>
      <c r="D2352">
        <v>2348</v>
      </c>
      <c r="E2352" t="s">
        <v>311</v>
      </c>
      <c r="F2352" t="s">
        <v>3848</v>
      </c>
      <c r="G2352" t="s">
        <v>311</v>
      </c>
      <c r="H2352" t="s">
        <v>311</v>
      </c>
      <c r="I2352" t="s">
        <v>311</v>
      </c>
      <c r="J2352">
        <v>1</v>
      </c>
    </row>
    <row r="2353" spans="1:10" x14ac:dyDescent="0.35">
      <c r="A2353" t="s">
        <v>4976</v>
      </c>
      <c r="B2353">
        <v>17</v>
      </c>
      <c r="C2353">
        <v>83</v>
      </c>
      <c r="D2353">
        <v>2348</v>
      </c>
      <c r="E2353" t="s">
        <v>311</v>
      </c>
      <c r="F2353" t="s">
        <v>3848</v>
      </c>
      <c r="G2353" t="s">
        <v>311</v>
      </c>
      <c r="H2353" t="s">
        <v>311</v>
      </c>
      <c r="I2353" t="s">
        <v>311</v>
      </c>
      <c r="J2353">
        <v>1</v>
      </c>
    </row>
    <row r="2354" spans="1:10" x14ac:dyDescent="0.35">
      <c r="A2354" t="s">
        <v>4977</v>
      </c>
      <c r="B2354">
        <v>9</v>
      </c>
      <c r="C2354">
        <v>83</v>
      </c>
      <c r="D2354">
        <v>2348</v>
      </c>
      <c r="E2354" t="s">
        <v>311</v>
      </c>
      <c r="F2354" t="s">
        <v>3848</v>
      </c>
      <c r="G2354" t="s">
        <v>311</v>
      </c>
      <c r="H2354" t="s">
        <v>311</v>
      </c>
      <c r="I2354" t="s">
        <v>311</v>
      </c>
      <c r="J2354">
        <v>5</v>
      </c>
    </row>
    <row r="2355" spans="1:10" x14ac:dyDescent="0.35">
      <c r="A2355" t="s">
        <v>4978</v>
      </c>
      <c r="B2355">
        <v>26</v>
      </c>
      <c r="C2355">
        <v>83</v>
      </c>
      <c r="D2355">
        <v>2348</v>
      </c>
      <c r="E2355" t="s">
        <v>311</v>
      </c>
      <c r="F2355" t="s">
        <v>3848</v>
      </c>
      <c r="G2355" t="s">
        <v>311</v>
      </c>
      <c r="H2355" t="s">
        <v>311</v>
      </c>
      <c r="I2355" t="s">
        <v>311</v>
      </c>
      <c r="J2355">
        <v>0</v>
      </c>
    </row>
    <row r="2356" spans="1:10" x14ac:dyDescent="0.35">
      <c r="A2356" t="s">
        <v>4979</v>
      </c>
      <c r="B2356">
        <v>81</v>
      </c>
      <c r="C2356">
        <v>82</v>
      </c>
      <c r="D2356">
        <v>2355</v>
      </c>
      <c r="E2356" t="s">
        <v>334</v>
      </c>
      <c r="F2356" t="s">
        <v>0</v>
      </c>
      <c r="G2356" t="s">
        <v>2402</v>
      </c>
      <c r="H2356">
        <v>0.70899999999999996</v>
      </c>
      <c r="I2356">
        <v>1.84</v>
      </c>
      <c r="J2356">
        <v>1</v>
      </c>
    </row>
    <row r="2357" spans="1:10" x14ac:dyDescent="0.35">
      <c r="A2357" t="s">
        <v>4980</v>
      </c>
      <c r="B2357">
        <v>69</v>
      </c>
      <c r="C2357">
        <v>82</v>
      </c>
      <c r="D2357">
        <v>2355</v>
      </c>
      <c r="E2357" t="s">
        <v>311</v>
      </c>
      <c r="F2357" t="s">
        <v>3848</v>
      </c>
      <c r="G2357" t="s">
        <v>311</v>
      </c>
      <c r="H2357" t="s">
        <v>311</v>
      </c>
      <c r="I2357" t="s">
        <v>311</v>
      </c>
      <c r="J2357">
        <v>0</v>
      </c>
    </row>
    <row r="2358" spans="1:10" x14ac:dyDescent="0.35">
      <c r="A2358" t="s">
        <v>3187</v>
      </c>
      <c r="B2358">
        <v>13</v>
      </c>
      <c r="C2358">
        <v>82</v>
      </c>
      <c r="D2358">
        <v>2355</v>
      </c>
      <c r="E2358" t="s">
        <v>311</v>
      </c>
      <c r="F2358" t="s">
        <v>3848</v>
      </c>
      <c r="G2358" t="s">
        <v>311</v>
      </c>
      <c r="H2358" t="s">
        <v>311</v>
      </c>
      <c r="I2358" t="s">
        <v>311</v>
      </c>
      <c r="J2358">
        <v>5</v>
      </c>
    </row>
    <row r="2359" spans="1:10" x14ac:dyDescent="0.35">
      <c r="A2359" t="s">
        <v>4981</v>
      </c>
      <c r="B2359">
        <v>35</v>
      </c>
      <c r="C2359">
        <v>81</v>
      </c>
      <c r="D2359">
        <v>2358</v>
      </c>
      <c r="E2359" t="s">
        <v>311</v>
      </c>
      <c r="F2359" t="s">
        <v>3848</v>
      </c>
      <c r="G2359" t="s">
        <v>311</v>
      </c>
      <c r="H2359" t="s">
        <v>311</v>
      </c>
      <c r="I2359" t="s">
        <v>311</v>
      </c>
      <c r="J2359">
        <v>0</v>
      </c>
    </row>
    <row r="2360" spans="1:10" x14ac:dyDescent="0.35">
      <c r="A2360" t="s">
        <v>4982</v>
      </c>
      <c r="B2360">
        <v>47</v>
      </c>
      <c r="C2360">
        <v>81</v>
      </c>
      <c r="D2360">
        <v>2358</v>
      </c>
      <c r="E2360" t="s">
        <v>311</v>
      </c>
      <c r="F2360" t="s">
        <v>3848</v>
      </c>
      <c r="G2360" t="s">
        <v>311</v>
      </c>
      <c r="H2360" t="s">
        <v>311</v>
      </c>
      <c r="I2360" t="s">
        <v>311</v>
      </c>
      <c r="J2360">
        <v>0</v>
      </c>
    </row>
    <row r="2361" spans="1:10" x14ac:dyDescent="0.35">
      <c r="A2361" t="s">
        <v>4983</v>
      </c>
      <c r="B2361">
        <v>15</v>
      </c>
      <c r="C2361">
        <v>81</v>
      </c>
      <c r="D2361">
        <v>2358</v>
      </c>
      <c r="E2361" t="s">
        <v>311</v>
      </c>
      <c r="F2361" t="s">
        <v>3848</v>
      </c>
      <c r="G2361" t="s">
        <v>311</v>
      </c>
      <c r="H2361" t="s">
        <v>311</v>
      </c>
      <c r="I2361" t="s">
        <v>311</v>
      </c>
      <c r="J2361">
        <v>0</v>
      </c>
    </row>
    <row r="2362" spans="1:10" x14ac:dyDescent="0.35">
      <c r="A2362" t="s">
        <v>4984</v>
      </c>
      <c r="B2362">
        <v>18</v>
      </c>
      <c r="C2362">
        <v>81</v>
      </c>
      <c r="D2362">
        <v>2358</v>
      </c>
      <c r="E2362" t="s">
        <v>311</v>
      </c>
      <c r="F2362" t="s">
        <v>3848</v>
      </c>
      <c r="G2362" t="s">
        <v>311</v>
      </c>
      <c r="H2362" t="s">
        <v>311</v>
      </c>
      <c r="I2362" t="s">
        <v>311</v>
      </c>
      <c r="J2362">
        <v>0</v>
      </c>
    </row>
    <row r="2363" spans="1:10" x14ac:dyDescent="0.35">
      <c r="A2363" t="s">
        <v>4985</v>
      </c>
      <c r="B2363">
        <v>24</v>
      </c>
      <c r="C2363">
        <v>81</v>
      </c>
      <c r="D2363">
        <v>2358</v>
      </c>
      <c r="E2363" t="s">
        <v>311</v>
      </c>
      <c r="F2363" t="s">
        <v>3848</v>
      </c>
      <c r="G2363" t="s">
        <v>311</v>
      </c>
      <c r="H2363" t="s">
        <v>311</v>
      </c>
      <c r="I2363" t="s">
        <v>311</v>
      </c>
      <c r="J2363">
        <v>0</v>
      </c>
    </row>
    <row r="2364" spans="1:10" x14ac:dyDescent="0.35">
      <c r="A2364" t="s">
        <v>4986</v>
      </c>
      <c r="B2364">
        <v>8</v>
      </c>
      <c r="C2364">
        <v>80</v>
      </c>
      <c r="D2364">
        <v>2363</v>
      </c>
      <c r="E2364" t="s">
        <v>311</v>
      </c>
      <c r="F2364" t="s">
        <v>3848</v>
      </c>
      <c r="G2364" t="s">
        <v>311</v>
      </c>
      <c r="H2364" t="s">
        <v>311</v>
      </c>
      <c r="I2364" t="s">
        <v>311</v>
      </c>
      <c r="J2364">
        <v>0</v>
      </c>
    </row>
    <row r="2365" spans="1:10" x14ac:dyDescent="0.35">
      <c r="A2365" t="s">
        <v>4987</v>
      </c>
      <c r="B2365">
        <v>25</v>
      </c>
      <c r="C2365">
        <v>80</v>
      </c>
      <c r="D2365">
        <v>2363</v>
      </c>
      <c r="E2365" t="s">
        <v>311</v>
      </c>
      <c r="F2365" t="s">
        <v>3848</v>
      </c>
      <c r="G2365" t="s">
        <v>311</v>
      </c>
      <c r="H2365" t="s">
        <v>311</v>
      </c>
      <c r="I2365" t="s">
        <v>311</v>
      </c>
      <c r="J2365">
        <v>0</v>
      </c>
    </row>
    <row r="2366" spans="1:10" x14ac:dyDescent="0.35">
      <c r="A2366" t="s">
        <v>4988</v>
      </c>
      <c r="B2366">
        <v>166</v>
      </c>
      <c r="C2366">
        <v>80</v>
      </c>
      <c r="D2366">
        <v>2363</v>
      </c>
      <c r="E2366" t="s">
        <v>311</v>
      </c>
      <c r="F2366" t="s">
        <v>3848</v>
      </c>
      <c r="G2366" t="s">
        <v>311</v>
      </c>
      <c r="H2366" t="s">
        <v>311</v>
      </c>
      <c r="I2366" t="s">
        <v>311</v>
      </c>
      <c r="J2366">
        <v>0</v>
      </c>
    </row>
    <row r="2367" spans="1:10" x14ac:dyDescent="0.35">
      <c r="A2367" t="s">
        <v>4989</v>
      </c>
      <c r="B2367">
        <v>8</v>
      </c>
      <c r="C2367">
        <v>79</v>
      </c>
      <c r="D2367">
        <v>2366</v>
      </c>
      <c r="E2367" t="s">
        <v>311</v>
      </c>
      <c r="F2367" t="s">
        <v>3848</v>
      </c>
      <c r="G2367" t="s">
        <v>311</v>
      </c>
      <c r="H2367" t="s">
        <v>311</v>
      </c>
      <c r="I2367" t="s">
        <v>311</v>
      </c>
      <c r="J2367">
        <v>0</v>
      </c>
    </row>
    <row r="2368" spans="1:10" x14ac:dyDescent="0.35">
      <c r="A2368" t="s">
        <v>4990</v>
      </c>
      <c r="B2368">
        <v>10</v>
      </c>
      <c r="C2368">
        <v>79</v>
      </c>
      <c r="D2368">
        <v>2366</v>
      </c>
      <c r="E2368" t="s">
        <v>311</v>
      </c>
      <c r="F2368" t="s">
        <v>3848</v>
      </c>
      <c r="G2368" t="s">
        <v>311</v>
      </c>
      <c r="H2368" t="s">
        <v>311</v>
      </c>
      <c r="I2368" t="s">
        <v>311</v>
      </c>
      <c r="J2368">
        <v>1</v>
      </c>
    </row>
    <row r="2369" spans="1:10" x14ac:dyDescent="0.35">
      <c r="A2369" t="s">
        <v>4991</v>
      </c>
      <c r="B2369">
        <v>20</v>
      </c>
      <c r="C2369">
        <v>79</v>
      </c>
      <c r="D2369">
        <v>2366</v>
      </c>
      <c r="E2369" t="s">
        <v>311</v>
      </c>
      <c r="F2369" t="s">
        <v>3848</v>
      </c>
      <c r="G2369" t="s">
        <v>311</v>
      </c>
      <c r="H2369" t="s">
        <v>311</v>
      </c>
      <c r="I2369" t="s">
        <v>311</v>
      </c>
      <c r="J2369">
        <v>0</v>
      </c>
    </row>
    <row r="2370" spans="1:10" x14ac:dyDescent="0.35">
      <c r="A2370" t="s">
        <v>4992</v>
      </c>
      <c r="B2370">
        <v>38</v>
      </c>
      <c r="C2370">
        <v>79</v>
      </c>
      <c r="D2370">
        <v>2366</v>
      </c>
      <c r="E2370" t="s">
        <v>311</v>
      </c>
      <c r="F2370" t="s">
        <v>2692</v>
      </c>
      <c r="G2370" t="s">
        <v>311</v>
      </c>
      <c r="H2370" t="s">
        <v>311</v>
      </c>
      <c r="I2370" t="s">
        <v>311</v>
      </c>
      <c r="J2370">
        <v>38</v>
      </c>
    </row>
    <row r="2371" spans="1:10" x14ac:dyDescent="0.35">
      <c r="A2371" t="s">
        <v>4993</v>
      </c>
      <c r="B2371">
        <v>34</v>
      </c>
      <c r="C2371">
        <v>79</v>
      </c>
      <c r="D2371">
        <v>2366</v>
      </c>
      <c r="E2371" t="s">
        <v>311</v>
      </c>
      <c r="F2371" t="s">
        <v>3848</v>
      </c>
      <c r="G2371" t="s">
        <v>311</v>
      </c>
      <c r="H2371" t="s">
        <v>311</v>
      </c>
      <c r="I2371" t="s">
        <v>311</v>
      </c>
      <c r="J2371">
        <v>1</v>
      </c>
    </row>
    <row r="2372" spans="1:10" x14ac:dyDescent="0.35">
      <c r="A2372" t="s">
        <v>4994</v>
      </c>
      <c r="B2372">
        <v>9</v>
      </c>
      <c r="C2372">
        <v>79</v>
      </c>
      <c r="D2372">
        <v>2366</v>
      </c>
      <c r="E2372" t="s">
        <v>311</v>
      </c>
      <c r="F2372" t="s">
        <v>3848</v>
      </c>
      <c r="G2372" t="s">
        <v>311</v>
      </c>
      <c r="H2372" t="s">
        <v>311</v>
      </c>
      <c r="I2372" t="s">
        <v>311</v>
      </c>
      <c r="J2372">
        <v>6</v>
      </c>
    </row>
    <row r="2373" spans="1:10" x14ac:dyDescent="0.35">
      <c r="A2373" t="s">
        <v>4995</v>
      </c>
      <c r="B2373">
        <v>6</v>
      </c>
      <c r="C2373">
        <v>79</v>
      </c>
      <c r="D2373">
        <v>2366</v>
      </c>
      <c r="E2373" t="s">
        <v>311</v>
      </c>
      <c r="F2373" t="s">
        <v>3848</v>
      </c>
      <c r="G2373" t="s">
        <v>311</v>
      </c>
      <c r="H2373" t="s">
        <v>311</v>
      </c>
      <c r="I2373" t="s">
        <v>311</v>
      </c>
      <c r="J2373">
        <v>0</v>
      </c>
    </row>
    <row r="2374" spans="1:10" x14ac:dyDescent="0.35">
      <c r="A2374" t="s">
        <v>4996</v>
      </c>
      <c r="B2374">
        <v>22</v>
      </c>
      <c r="C2374">
        <v>78</v>
      </c>
      <c r="D2374">
        <v>2373</v>
      </c>
      <c r="E2374" t="s">
        <v>311</v>
      </c>
      <c r="F2374" t="s">
        <v>3848</v>
      </c>
      <c r="G2374" t="s">
        <v>311</v>
      </c>
      <c r="H2374" t="s">
        <v>311</v>
      </c>
      <c r="I2374" t="s">
        <v>311</v>
      </c>
      <c r="J2374">
        <v>2</v>
      </c>
    </row>
    <row r="2375" spans="1:10" x14ac:dyDescent="0.35">
      <c r="A2375" t="s">
        <v>4997</v>
      </c>
      <c r="B2375">
        <v>33</v>
      </c>
      <c r="C2375">
        <v>78</v>
      </c>
      <c r="D2375">
        <v>2373</v>
      </c>
      <c r="E2375" t="s">
        <v>311</v>
      </c>
      <c r="F2375" t="s">
        <v>3848</v>
      </c>
      <c r="G2375" t="s">
        <v>311</v>
      </c>
      <c r="H2375" t="s">
        <v>311</v>
      </c>
      <c r="I2375" t="s">
        <v>311</v>
      </c>
      <c r="J2375">
        <v>0</v>
      </c>
    </row>
    <row r="2376" spans="1:10" x14ac:dyDescent="0.35">
      <c r="A2376" t="s">
        <v>4998</v>
      </c>
      <c r="B2376">
        <v>14</v>
      </c>
      <c r="C2376">
        <v>78</v>
      </c>
      <c r="D2376">
        <v>2373</v>
      </c>
      <c r="E2376" t="s">
        <v>311</v>
      </c>
      <c r="F2376" t="s">
        <v>3848</v>
      </c>
      <c r="G2376" t="s">
        <v>311</v>
      </c>
      <c r="H2376" t="s">
        <v>311</v>
      </c>
      <c r="I2376" t="s">
        <v>311</v>
      </c>
      <c r="J2376">
        <v>0</v>
      </c>
    </row>
    <row r="2377" spans="1:10" x14ac:dyDescent="0.35">
      <c r="A2377" t="s">
        <v>4999</v>
      </c>
      <c r="B2377">
        <v>21</v>
      </c>
      <c r="C2377">
        <v>77</v>
      </c>
      <c r="D2377">
        <v>2376</v>
      </c>
      <c r="E2377" t="s">
        <v>311</v>
      </c>
      <c r="F2377" t="s">
        <v>3848</v>
      </c>
      <c r="G2377" t="s">
        <v>311</v>
      </c>
      <c r="H2377" t="s">
        <v>311</v>
      </c>
      <c r="I2377" t="s">
        <v>311</v>
      </c>
      <c r="J2377">
        <v>1</v>
      </c>
    </row>
    <row r="2378" spans="1:10" x14ac:dyDescent="0.35">
      <c r="A2378" t="s">
        <v>5000</v>
      </c>
      <c r="B2378">
        <v>46</v>
      </c>
      <c r="C2378">
        <v>77</v>
      </c>
      <c r="D2378">
        <v>2376</v>
      </c>
      <c r="E2378" t="s">
        <v>311</v>
      </c>
      <c r="F2378" t="s">
        <v>0</v>
      </c>
      <c r="G2378" t="s">
        <v>2838</v>
      </c>
      <c r="I2378" t="s">
        <v>311</v>
      </c>
      <c r="J2378">
        <v>5</v>
      </c>
    </row>
    <row r="2379" spans="1:10" x14ac:dyDescent="0.35">
      <c r="A2379" t="s">
        <v>5001</v>
      </c>
      <c r="B2379">
        <v>28</v>
      </c>
      <c r="C2379">
        <v>77</v>
      </c>
      <c r="D2379">
        <v>2376</v>
      </c>
      <c r="E2379" t="s">
        <v>311</v>
      </c>
      <c r="F2379" t="s">
        <v>3848</v>
      </c>
      <c r="G2379" t="s">
        <v>311</v>
      </c>
      <c r="H2379" t="s">
        <v>311</v>
      </c>
      <c r="I2379" t="s">
        <v>311</v>
      </c>
      <c r="J2379">
        <v>9</v>
      </c>
    </row>
    <row r="2380" spans="1:10" x14ac:dyDescent="0.35">
      <c r="A2380" t="s">
        <v>5002</v>
      </c>
      <c r="B2380">
        <v>15</v>
      </c>
      <c r="C2380">
        <v>77</v>
      </c>
      <c r="D2380">
        <v>2376</v>
      </c>
      <c r="E2380" t="s">
        <v>311</v>
      </c>
      <c r="F2380" t="s">
        <v>3848</v>
      </c>
      <c r="G2380" t="s">
        <v>311</v>
      </c>
      <c r="H2380" t="s">
        <v>311</v>
      </c>
      <c r="I2380" t="s">
        <v>311</v>
      </c>
      <c r="J2380">
        <v>2</v>
      </c>
    </row>
    <row r="2381" spans="1:10" x14ac:dyDescent="0.35">
      <c r="A2381" t="s">
        <v>5003</v>
      </c>
      <c r="B2381">
        <v>17</v>
      </c>
      <c r="C2381">
        <v>77</v>
      </c>
      <c r="D2381">
        <v>2376</v>
      </c>
      <c r="E2381" t="s">
        <v>311</v>
      </c>
      <c r="F2381" t="s">
        <v>3848</v>
      </c>
      <c r="G2381" t="s">
        <v>311</v>
      </c>
      <c r="H2381" t="s">
        <v>311</v>
      </c>
      <c r="I2381" t="s">
        <v>311</v>
      </c>
      <c r="J2381">
        <v>2</v>
      </c>
    </row>
    <row r="2382" spans="1:10" x14ac:dyDescent="0.35">
      <c r="A2382" t="s">
        <v>5004</v>
      </c>
      <c r="B2382">
        <v>181</v>
      </c>
      <c r="C2382">
        <v>76</v>
      </c>
      <c r="D2382">
        <v>2381</v>
      </c>
      <c r="E2382" t="s">
        <v>334</v>
      </c>
      <c r="F2382" t="s">
        <v>0</v>
      </c>
      <c r="G2382" t="s">
        <v>2539</v>
      </c>
      <c r="H2382">
        <v>0.41099999999999998</v>
      </c>
      <c r="I2382">
        <v>1.95</v>
      </c>
      <c r="J2382">
        <v>76</v>
      </c>
    </row>
    <row r="2383" spans="1:10" x14ac:dyDescent="0.35">
      <c r="A2383" t="s">
        <v>5005</v>
      </c>
      <c r="B2383">
        <v>63</v>
      </c>
      <c r="C2383">
        <v>76</v>
      </c>
      <c r="D2383">
        <v>2381</v>
      </c>
      <c r="E2383" t="s">
        <v>311</v>
      </c>
      <c r="F2383" t="s">
        <v>0</v>
      </c>
      <c r="G2383" t="s">
        <v>2353</v>
      </c>
      <c r="I2383" t="s">
        <v>311</v>
      </c>
      <c r="J2383">
        <v>6</v>
      </c>
    </row>
    <row r="2384" spans="1:10" x14ac:dyDescent="0.35">
      <c r="A2384" t="s">
        <v>5006</v>
      </c>
      <c r="B2384">
        <v>8</v>
      </c>
      <c r="C2384">
        <v>75</v>
      </c>
      <c r="D2384">
        <v>2383</v>
      </c>
      <c r="E2384" t="s">
        <v>311</v>
      </c>
      <c r="F2384" t="s">
        <v>3848</v>
      </c>
      <c r="G2384" t="s">
        <v>311</v>
      </c>
      <c r="H2384" t="s">
        <v>311</v>
      </c>
      <c r="I2384" t="s">
        <v>311</v>
      </c>
      <c r="J2384">
        <v>0</v>
      </c>
    </row>
    <row r="2385" spans="1:10" x14ac:dyDescent="0.35">
      <c r="A2385" t="s">
        <v>5007</v>
      </c>
      <c r="B2385">
        <v>17</v>
      </c>
      <c r="C2385">
        <v>75</v>
      </c>
      <c r="D2385">
        <v>2383</v>
      </c>
      <c r="E2385" t="s">
        <v>311</v>
      </c>
      <c r="F2385" t="s">
        <v>3848</v>
      </c>
      <c r="G2385" t="s">
        <v>311</v>
      </c>
      <c r="H2385" t="s">
        <v>311</v>
      </c>
      <c r="I2385" t="s">
        <v>311</v>
      </c>
      <c r="J2385">
        <v>0</v>
      </c>
    </row>
    <row r="2386" spans="1:10" x14ac:dyDescent="0.35">
      <c r="A2386" t="s">
        <v>5008</v>
      </c>
      <c r="B2386">
        <v>8</v>
      </c>
      <c r="C2386">
        <v>75</v>
      </c>
      <c r="D2386">
        <v>2383</v>
      </c>
      <c r="E2386" t="s">
        <v>311</v>
      </c>
      <c r="F2386" t="s">
        <v>3848</v>
      </c>
      <c r="G2386" t="s">
        <v>311</v>
      </c>
      <c r="H2386" t="s">
        <v>311</v>
      </c>
      <c r="I2386" t="s">
        <v>311</v>
      </c>
      <c r="J2386">
        <v>4</v>
      </c>
    </row>
    <row r="2387" spans="1:10" x14ac:dyDescent="0.35">
      <c r="A2387" t="s">
        <v>5009</v>
      </c>
      <c r="B2387">
        <v>12</v>
      </c>
      <c r="C2387">
        <v>75</v>
      </c>
      <c r="D2387">
        <v>2383</v>
      </c>
      <c r="E2387" t="s">
        <v>311</v>
      </c>
      <c r="F2387" t="s">
        <v>3848</v>
      </c>
      <c r="G2387" t="s">
        <v>311</v>
      </c>
      <c r="H2387" t="s">
        <v>311</v>
      </c>
      <c r="I2387" t="s">
        <v>311</v>
      </c>
      <c r="J2387">
        <v>0</v>
      </c>
    </row>
    <row r="2388" spans="1:10" x14ac:dyDescent="0.35">
      <c r="A2388" t="s">
        <v>5010</v>
      </c>
      <c r="B2388">
        <v>11</v>
      </c>
      <c r="C2388">
        <v>75</v>
      </c>
      <c r="D2388">
        <v>2383</v>
      </c>
      <c r="E2388" t="s">
        <v>311</v>
      </c>
      <c r="F2388" t="s">
        <v>3848</v>
      </c>
      <c r="G2388" t="s">
        <v>311</v>
      </c>
      <c r="H2388" t="s">
        <v>311</v>
      </c>
      <c r="I2388" t="s">
        <v>311</v>
      </c>
      <c r="J2388">
        <v>0</v>
      </c>
    </row>
    <row r="2389" spans="1:10" x14ac:dyDescent="0.35">
      <c r="A2389" t="s">
        <v>5011</v>
      </c>
      <c r="B2389">
        <v>42</v>
      </c>
      <c r="C2389">
        <v>75</v>
      </c>
      <c r="D2389">
        <v>2383</v>
      </c>
      <c r="E2389" t="s">
        <v>311</v>
      </c>
      <c r="F2389" t="s">
        <v>3848</v>
      </c>
      <c r="G2389" t="s">
        <v>311</v>
      </c>
      <c r="H2389" t="s">
        <v>311</v>
      </c>
      <c r="I2389" t="s">
        <v>311</v>
      </c>
      <c r="J2389">
        <v>1</v>
      </c>
    </row>
    <row r="2390" spans="1:10" x14ac:dyDescent="0.35">
      <c r="A2390" t="s">
        <v>5012</v>
      </c>
      <c r="B2390">
        <v>37</v>
      </c>
      <c r="C2390">
        <v>75</v>
      </c>
      <c r="D2390">
        <v>2383</v>
      </c>
      <c r="E2390" t="s">
        <v>311</v>
      </c>
      <c r="F2390" t="s">
        <v>3848</v>
      </c>
      <c r="G2390" t="s">
        <v>311</v>
      </c>
      <c r="H2390" t="s">
        <v>311</v>
      </c>
      <c r="I2390" t="s">
        <v>311</v>
      </c>
      <c r="J2390">
        <v>0</v>
      </c>
    </row>
    <row r="2391" spans="1:10" x14ac:dyDescent="0.35">
      <c r="A2391" t="s">
        <v>5013</v>
      </c>
      <c r="B2391">
        <v>8</v>
      </c>
      <c r="C2391">
        <v>74</v>
      </c>
      <c r="D2391">
        <v>2390</v>
      </c>
      <c r="E2391" t="s">
        <v>311</v>
      </c>
      <c r="F2391" t="s">
        <v>3848</v>
      </c>
      <c r="G2391" t="s">
        <v>311</v>
      </c>
      <c r="H2391" t="s">
        <v>311</v>
      </c>
      <c r="I2391" t="s">
        <v>311</v>
      </c>
      <c r="J2391">
        <v>1</v>
      </c>
    </row>
    <row r="2392" spans="1:10" x14ac:dyDescent="0.35">
      <c r="A2392" t="s">
        <v>5014</v>
      </c>
      <c r="B2392">
        <v>51</v>
      </c>
      <c r="C2392">
        <v>74</v>
      </c>
      <c r="D2392">
        <v>2390</v>
      </c>
      <c r="E2392" t="s">
        <v>334</v>
      </c>
      <c r="F2392" t="s">
        <v>0</v>
      </c>
      <c r="G2392" t="s">
        <v>5015</v>
      </c>
      <c r="H2392">
        <v>0.66</v>
      </c>
      <c r="I2392">
        <v>6.25</v>
      </c>
      <c r="J2392">
        <v>5</v>
      </c>
    </row>
    <row r="2393" spans="1:10" x14ac:dyDescent="0.35">
      <c r="A2393" t="s">
        <v>5016</v>
      </c>
      <c r="B2393">
        <v>6</v>
      </c>
      <c r="C2393">
        <v>74</v>
      </c>
      <c r="D2393">
        <v>2390</v>
      </c>
      <c r="E2393" t="s">
        <v>311</v>
      </c>
      <c r="F2393" t="s">
        <v>3848</v>
      </c>
      <c r="G2393" t="s">
        <v>311</v>
      </c>
      <c r="H2393" t="s">
        <v>311</v>
      </c>
      <c r="I2393" t="s">
        <v>311</v>
      </c>
      <c r="J2393">
        <v>0</v>
      </c>
    </row>
    <row r="2394" spans="1:10" x14ac:dyDescent="0.35">
      <c r="A2394" t="s">
        <v>5017</v>
      </c>
      <c r="B2394">
        <v>8</v>
      </c>
      <c r="C2394">
        <v>73</v>
      </c>
      <c r="D2394">
        <v>2393</v>
      </c>
      <c r="E2394" t="s">
        <v>311</v>
      </c>
      <c r="F2394" t="s">
        <v>3848</v>
      </c>
      <c r="G2394" t="s">
        <v>311</v>
      </c>
      <c r="H2394" t="s">
        <v>311</v>
      </c>
      <c r="I2394" t="s">
        <v>311</v>
      </c>
      <c r="J2394">
        <v>2</v>
      </c>
    </row>
    <row r="2395" spans="1:10" x14ac:dyDescent="0.35">
      <c r="A2395" t="s">
        <v>5018</v>
      </c>
      <c r="B2395">
        <v>9</v>
      </c>
      <c r="C2395">
        <v>73</v>
      </c>
      <c r="D2395">
        <v>2393</v>
      </c>
      <c r="E2395" t="s">
        <v>311</v>
      </c>
      <c r="F2395" t="s">
        <v>3848</v>
      </c>
      <c r="G2395" t="s">
        <v>311</v>
      </c>
      <c r="H2395" t="s">
        <v>311</v>
      </c>
      <c r="I2395" t="s">
        <v>311</v>
      </c>
      <c r="J2395">
        <v>0</v>
      </c>
    </row>
    <row r="2396" spans="1:10" x14ac:dyDescent="0.35">
      <c r="A2396" t="s">
        <v>5019</v>
      </c>
      <c r="B2396">
        <v>19</v>
      </c>
      <c r="C2396">
        <v>73</v>
      </c>
      <c r="D2396">
        <v>2393</v>
      </c>
      <c r="E2396" t="s">
        <v>311</v>
      </c>
      <c r="F2396" t="s">
        <v>3848</v>
      </c>
      <c r="G2396" t="s">
        <v>311</v>
      </c>
      <c r="H2396" t="s">
        <v>311</v>
      </c>
      <c r="I2396" t="s">
        <v>311</v>
      </c>
      <c r="J2396">
        <v>7</v>
      </c>
    </row>
    <row r="2397" spans="1:10" x14ac:dyDescent="0.35">
      <c r="A2397" t="s">
        <v>5020</v>
      </c>
      <c r="B2397">
        <v>12</v>
      </c>
      <c r="C2397">
        <v>73</v>
      </c>
      <c r="D2397">
        <v>2393</v>
      </c>
      <c r="E2397" t="s">
        <v>311</v>
      </c>
      <c r="F2397" t="s">
        <v>3848</v>
      </c>
      <c r="G2397" t="s">
        <v>311</v>
      </c>
      <c r="H2397" t="s">
        <v>311</v>
      </c>
      <c r="I2397" t="s">
        <v>311</v>
      </c>
      <c r="J2397">
        <v>1</v>
      </c>
    </row>
    <row r="2398" spans="1:10" x14ac:dyDescent="0.35">
      <c r="A2398" t="s">
        <v>5021</v>
      </c>
      <c r="B2398">
        <v>5</v>
      </c>
      <c r="C2398">
        <v>73</v>
      </c>
      <c r="D2398">
        <v>2393</v>
      </c>
      <c r="E2398" t="s">
        <v>311</v>
      </c>
      <c r="F2398" t="s">
        <v>3848</v>
      </c>
      <c r="G2398" t="s">
        <v>311</v>
      </c>
      <c r="H2398" t="s">
        <v>311</v>
      </c>
      <c r="I2398" t="s">
        <v>311</v>
      </c>
      <c r="J2398">
        <v>0</v>
      </c>
    </row>
    <row r="2399" spans="1:10" x14ac:dyDescent="0.35">
      <c r="A2399" t="s">
        <v>5022</v>
      </c>
      <c r="B2399">
        <v>21</v>
      </c>
      <c r="C2399">
        <v>73</v>
      </c>
      <c r="D2399">
        <v>2393</v>
      </c>
      <c r="E2399" t="s">
        <v>311</v>
      </c>
      <c r="F2399" t="s">
        <v>3848</v>
      </c>
      <c r="G2399" t="s">
        <v>311</v>
      </c>
      <c r="H2399" t="s">
        <v>311</v>
      </c>
      <c r="I2399" t="s">
        <v>311</v>
      </c>
      <c r="J2399">
        <v>10</v>
      </c>
    </row>
    <row r="2400" spans="1:10" x14ac:dyDescent="0.35">
      <c r="A2400" t="s">
        <v>5023</v>
      </c>
      <c r="B2400">
        <v>25</v>
      </c>
      <c r="C2400">
        <v>72</v>
      </c>
      <c r="D2400">
        <v>2399</v>
      </c>
      <c r="E2400" t="s">
        <v>311</v>
      </c>
      <c r="F2400" t="s">
        <v>3848</v>
      </c>
      <c r="G2400" t="s">
        <v>311</v>
      </c>
      <c r="H2400" t="s">
        <v>311</v>
      </c>
      <c r="I2400" t="s">
        <v>311</v>
      </c>
      <c r="J2400">
        <v>0</v>
      </c>
    </row>
    <row r="2401" spans="1:10" x14ac:dyDescent="0.35">
      <c r="A2401" t="s">
        <v>5024</v>
      </c>
      <c r="B2401">
        <v>13</v>
      </c>
      <c r="C2401">
        <v>72</v>
      </c>
      <c r="D2401">
        <v>2399</v>
      </c>
      <c r="E2401" t="s">
        <v>311</v>
      </c>
      <c r="F2401" t="s">
        <v>3848</v>
      </c>
      <c r="G2401" t="s">
        <v>311</v>
      </c>
      <c r="H2401" t="s">
        <v>311</v>
      </c>
      <c r="I2401" t="s">
        <v>311</v>
      </c>
      <c r="J2401">
        <v>2</v>
      </c>
    </row>
    <row r="2402" spans="1:10" x14ac:dyDescent="0.35">
      <c r="A2402" t="s">
        <v>5025</v>
      </c>
      <c r="B2402">
        <v>21</v>
      </c>
      <c r="C2402">
        <v>72</v>
      </c>
      <c r="D2402">
        <v>2399</v>
      </c>
      <c r="E2402" t="s">
        <v>311</v>
      </c>
      <c r="F2402" t="s">
        <v>3848</v>
      </c>
      <c r="G2402" t="s">
        <v>311</v>
      </c>
      <c r="H2402" t="s">
        <v>311</v>
      </c>
      <c r="I2402" t="s">
        <v>311</v>
      </c>
      <c r="J2402">
        <v>0</v>
      </c>
    </row>
    <row r="2403" spans="1:10" x14ac:dyDescent="0.35">
      <c r="A2403" t="s">
        <v>5026</v>
      </c>
      <c r="B2403">
        <v>5</v>
      </c>
      <c r="C2403">
        <v>72</v>
      </c>
      <c r="D2403">
        <v>2399</v>
      </c>
      <c r="E2403" t="s">
        <v>311</v>
      </c>
      <c r="F2403" t="s">
        <v>3848</v>
      </c>
      <c r="G2403" t="s">
        <v>311</v>
      </c>
      <c r="H2403" t="s">
        <v>311</v>
      </c>
      <c r="I2403" t="s">
        <v>311</v>
      </c>
      <c r="J2403">
        <v>1</v>
      </c>
    </row>
    <row r="2404" spans="1:10" x14ac:dyDescent="0.35">
      <c r="A2404" t="s">
        <v>5027</v>
      </c>
      <c r="B2404">
        <v>15</v>
      </c>
      <c r="C2404">
        <v>71</v>
      </c>
      <c r="D2404">
        <v>2403</v>
      </c>
      <c r="E2404" t="s">
        <v>311</v>
      </c>
      <c r="F2404" t="s">
        <v>3848</v>
      </c>
      <c r="G2404" t="s">
        <v>311</v>
      </c>
      <c r="H2404" t="s">
        <v>311</v>
      </c>
      <c r="I2404" t="s">
        <v>311</v>
      </c>
      <c r="J2404">
        <v>2</v>
      </c>
    </row>
    <row r="2405" spans="1:10" x14ac:dyDescent="0.35">
      <c r="A2405" t="s">
        <v>5028</v>
      </c>
      <c r="B2405">
        <v>30</v>
      </c>
      <c r="C2405">
        <v>71</v>
      </c>
      <c r="D2405">
        <v>2403</v>
      </c>
      <c r="E2405" t="s">
        <v>311</v>
      </c>
      <c r="F2405" t="s">
        <v>3848</v>
      </c>
      <c r="G2405" t="s">
        <v>311</v>
      </c>
      <c r="H2405" t="s">
        <v>311</v>
      </c>
      <c r="I2405" t="s">
        <v>311</v>
      </c>
      <c r="J2405">
        <v>1</v>
      </c>
    </row>
    <row r="2406" spans="1:10" x14ac:dyDescent="0.35">
      <c r="A2406" t="s">
        <v>5029</v>
      </c>
      <c r="B2406">
        <v>7</v>
      </c>
      <c r="C2406">
        <v>71</v>
      </c>
      <c r="D2406">
        <v>2403</v>
      </c>
      <c r="E2406" t="s">
        <v>311</v>
      </c>
      <c r="F2406" t="s">
        <v>3848</v>
      </c>
      <c r="G2406" t="s">
        <v>311</v>
      </c>
      <c r="H2406" t="s">
        <v>311</v>
      </c>
      <c r="I2406" t="s">
        <v>311</v>
      </c>
      <c r="J2406">
        <v>3</v>
      </c>
    </row>
    <row r="2407" spans="1:10" x14ac:dyDescent="0.35">
      <c r="A2407" t="s">
        <v>5030</v>
      </c>
      <c r="B2407">
        <v>6</v>
      </c>
      <c r="C2407">
        <v>71</v>
      </c>
      <c r="D2407">
        <v>2403</v>
      </c>
      <c r="E2407" t="s">
        <v>311</v>
      </c>
      <c r="F2407" t="s">
        <v>3848</v>
      </c>
      <c r="G2407" t="s">
        <v>311</v>
      </c>
      <c r="H2407" t="s">
        <v>311</v>
      </c>
      <c r="I2407" t="s">
        <v>311</v>
      </c>
      <c r="J2407">
        <v>0</v>
      </c>
    </row>
    <row r="2408" spans="1:10" x14ac:dyDescent="0.35">
      <c r="A2408" t="s">
        <v>5031</v>
      </c>
      <c r="B2408">
        <v>17</v>
      </c>
      <c r="C2408">
        <v>71</v>
      </c>
      <c r="D2408">
        <v>2403</v>
      </c>
      <c r="E2408" t="s">
        <v>311</v>
      </c>
      <c r="F2408" t="s">
        <v>3848</v>
      </c>
      <c r="G2408" t="s">
        <v>311</v>
      </c>
      <c r="H2408" t="s">
        <v>311</v>
      </c>
      <c r="I2408" t="s">
        <v>311</v>
      </c>
      <c r="J2408">
        <v>0</v>
      </c>
    </row>
    <row r="2409" spans="1:10" x14ac:dyDescent="0.35">
      <c r="A2409" t="s">
        <v>5032</v>
      </c>
      <c r="B2409">
        <v>30</v>
      </c>
      <c r="C2409">
        <v>70</v>
      </c>
      <c r="D2409">
        <v>2408</v>
      </c>
      <c r="E2409" t="s">
        <v>311</v>
      </c>
      <c r="F2409" t="s">
        <v>0</v>
      </c>
      <c r="G2409" t="s">
        <v>4155</v>
      </c>
      <c r="I2409" t="s">
        <v>311</v>
      </c>
      <c r="J2409">
        <v>30</v>
      </c>
    </row>
    <row r="2410" spans="1:10" x14ac:dyDescent="0.35">
      <c r="A2410" t="s">
        <v>5033</v>
      </c>
      <c r="B2410">
        <v>10</v>
      </c>
      <c r="C2410">
        <v>70</v>
      </c>
      <c r="D2410">
        <v>2408</v>
      </c>
      <c r="E2410" t="s">
        <v>311</v>
      </c>
      <c r="F2410" t="s">
        <v>3848</v>
      </c>
      <c r="G2410" t="s">
        <v>311</v>
      </c>
      <c r="H2410" t="s">
        <v>311</v>
      </c>
      <c r="I2410" t="s">
        <v>311</v>
      </c>
      <c r="J2410">
        <v>1</v>
      </c>
    </row>
    <row r="2411" spans="1:10" x14ac:dyDescent="0.35">
      <c r="A2411" t="s">
        <v>5034</v>
      </c>
      <c r="B2411">
        <v>19</v>
      </c>
      <c r="C2411">
        <v>70</v>
      </c>
      <c r="D2411">
        <v>2408</v>
      </c>
      <c r="E2411" t="s">
        <v>311</v>
      </c>
      <c r="F2411" t="s">
        <v>0</v>
      </c>
      <c r="G2411" t="s">
        <v>2718</v>
      </c>
      <c r="I2411" t="s">
        <v>311</v>
      </c>
      <c r="J2411">
        <v>19</v>
      </c>
    </row>
    <row r="2412" spans="1:10" x14ac:dyDescent="0.35">
      <c r="A2412" t="s">
        <v>5035</v>
      </c>
      <c r="B2412">
        <v>8</v>
      </c>
      <c r="C2412">
        <v>69</v>
      </c>
      <c r="D2412">
        <v>2411</v>
      </c>
      <c r="E2412" t="s">
        <v>311</v>
      </c>
      <c r="F2412" t="s">
        <v>3848</v>
      </c>
      <c r="G2412" t="s">
        <v>311</v>
      </c>
      <c r="H2412" t="s">
        <v>311</v>
      </c>
      <c r="I2412" t="s">
        <v>311</v>
      </c>
      <c r="J2412">
        <v>2</v>
      </c>
    </row>
    <row r="2413" spans="1:10" x14ac:dyDescent="0.35">
      <c r="A2413" t="s">
        <v>5036</v>
      </c>
      <c r="B2413">
        <v>13</v>
      </c>
      <c r="C2413">
        <v>69</v>
      </c>
      <c r="D2413">
        <v>2411</v>
      </c>
      <c r="E2413" t="s">
        <v>311</v>
      </c>
      <c r="F2413" t="s">
        <v>3848</v>
      </c>
      <c r="G2413" t="s">
        <v>311</v>
      </c>
      <c r="H2413" t="s">
        <v>311</v>
      </c>
      <c r="I2413" t="s">
        <v>311</v>
      </c>
      <c r="J2413">
        <v>3</v>
      </c>
    </row>
    <row r="2414" spans="1:10" x14ac:dyDescent="0.35">
      <c r="A2414" t="s">
        <v>5037</v>
      </c>
      <c r="B2414">
        <v>12</v>
      </c>
      <c r="C2414">
        <v>69</v>
      </c>
      <c r="D2414">
        <v>2411</v>
      </c>
      <c r="E2414" t="s">
        <v>311</v>
      </c>
      <c r="F2414" t="s">
        <v>3848</v>
      </c>
      <c r="G2414" t="s">
        <v>311</v>
      </c>
      <c r="H2414" t="s">
        <v>311</v>
      </c>
      <c r="I2414" t="s">
        <v>311</v>
      </c>
      <c r="J2414">
        <v>2</v>
      </c>
    </row>
    <row r="2415" spans="1:10" x14ac:dyDescent="0.35">
      <c r="A2415" t="s">
        <v>5038</v>
      </c>
      <c r="B2415">
        <v>59</v>
      </c>
      <c r="C2415">
        <v>69</v>
      </c>
      <c r="D2415">
        <v>2411</v>
      </c>
      <c r="E2415" t="s">
        <v>311</v>
      </c>
      <c r="F2415" t="s">
        <v>3848</v>
      </c>
      <c r="G2415" t="s">
        <v>311</v>
      </c>
      <c r="H2415" t="s">
        <v>311</v>
      </c>
      <c r="I2415" t="s">
        <v>311</v>
      </c>
      <c r="J2415">
        <v>0</v>
      </c>
    </row>
    <row r="2416" spans="1:10" x14ac:dyDescent="0.35">
      <c r="A2416" t="s">
        <v>5039</v>
      </c>
      <c r="B2416">
        <v>19</v>
      </c>
      <c r="C2416">
        <v>69</v>
      </c>
      <c r="D2416">
        <v>2411</v>
      </c>
      <c r="E2416" t="s">
        <v>311</v>
      </c>
      <c r="F2416" t="s">
        <v>3848</v>
      </c>
      <c r="G2416" t="s">
        <v>311</v>
      </c>
      <c r="H2416" t="s">
        <v>311</v>
      </c>
      <c r="I2416" t="s">
        <v>311</v>
      </c>
      <c r="J2416">
        <v>0</v>
      </c>
    </row>
    <row r="2417" spans="1:10" x14ac:dyDescent="0.35">
      <c r="A2417" t="s">
        <v>5040</v>
      </c>
      <c r="B2417">
        <v>22</v>
      </c>
      <c r="C2417">
        <v>68</v>
      </c>
      <c r="D2417">
        <v>2416</v>
      </c>
      <c r="E2417" t="s">
        <v>311</v>
      </c>
      <c r="F2417" t="s">
        <v>3848</v>
      </c>
      <c r="G2417" t="s">
        <v>311</v>
      </c>
      <c r="H2417" t="s">
        <v>311</v>
      </c>
      <c r="I2417" t="s">
        <v>311</v>
      </c>
      <c r="J2417">
        <v>0</v>
      </c>
    </row>
    <row r="2418" spans="1:10" x14ac:dyDescent="0.35">
      <c r="A2418" t="s">
        <v>5041</v>
      </c>
      <c r="B2418">
        <v>27</v>
      </c>
      <c r="C2418">
        <v>68</v>
      </c>
      <c r="D2418">
        <v>2416</v>
      </c>
      <c r="E2418" t="s">
        <v>311</v>
      </c>
      <c r="F2418" t="s">
        <v>3848</v>
      </c>
      <c r="G2418" t="s">
        <v>311</v>
      </c>
      <c r="H2418" t="s">
        <v>311</v>
      </c>
      <c r="I2418" t="s">
        <v>311</v>
      </c>
      <c r="J2418">
        <v>0</v>
      </c>
    </row>
    <row r="2419" spans="1:10" x14ac:dyDescent="0.35">
      <c r="A2419" t="s">
        <v>5042</v>
      </c>
      <c r="B2419">
        <v>22</v>
      </c>
      <c r="C2419">
        <v>68</v>
      </c>
      <c r="D2419">
        <v>2416</v>
      </c>
      <c r="E2419" t="s">
        <v>311</v>
      </c>
      <c r="F2419" t="s">
        <v>3848</v>
      </c>
      <c r="G2419" t="s">
        <v>311</v>
      </c>
      <c r="H2419" t="s">
        <v>311</v>
      </c>
      <c r="I2419" t="s">
        <v>311</v>
      </c>
      <c r="J2419">
        <v>2</v>
      </c>
    </row>
    <row r="2420" spans="1:10" x14ac:dyDescent="0.35">
      <c r="A2420" t="s">
        <v>5043</v>
      </c>
      <c r="B2420">
        <v>477</v>
      </c>
      <c r="C2420">
        <v>68</v>
      </c>
      <c r="D2420">
        <v>2416</v>
      </c>
      <c r="E2420" t="s">
        <v>334</v>
      </c>
      <c r="F2420" t="s">
        <v>0</v>
      </c>
      <c r="G2420" t="s">
        <v>1699</v>
      </c>
      <c r="H2420">
        <v>0.432</v>
      </c>
      <c r="I2420">
        <v>3.2</v>
      </c>
      <c r="J2420">
        <v>262</v>
      </c>
    </row>
    <row r="2421" spans="1:10" x14ac:dyDescent="0.35">
      <c r="A2421" t="s">
        <v>5044</v>
      </c>
      <c r="B2421">
        <v>23</v>
      </c>
      <c r="C2421">
        <v>68</v>
      </c>
      <c r="D2421">
        <v>2416</v>
      </c>
      <c r="E2421" t="s">
        <v>311</v>
      </c>
      <c r="F2421" t="s">
        <v>3848</v>
      </c>
      <c r="G2421" t="s">
        <v>311</v>
      </c>
      <c r="H2421" t="s">
        <v>311</v>
      </c>
      <c r="I2421" t="s">
        <v>311</v>
      </c>
      <c r="J2421">
        <v>0</v>
      </c>
    </row>
    <row r="2422" spans="1:10" x14ac:dyDescent="0.35">
      <c r="A2422" t="s">
        <v>5045</v>
      </c>
      <c r="B2422">
        <v>15</v>
      </c>
      <c r="C2422">
        <v>68</v>
      </c>
      <c r="D2422">
        <v>2416</v>
      </c>
      <c r="E2422" t="s">
        <v>311</v>
      </c>
      <c r="F2422" t="s">
        <v>3848</v>
      </c>
      <c r="G2422" t="s">
        <v>311</v>
      </c>
      <c r="H2422" t="s">
        <v>311</v>
      </c>
      <c r="I2422" t="s">
        <v>311</v>
      </c>
      <c r="J2422">
        <v>0</v>
      </c>
    </row>
    <row r="2423" spans="1:10" x14ac:dyDescent="0.35">
      <c r="A2423" t="s">
        <v>5046</v>
      </c>
      <c r="B2423">
        <v>25</v>
      </c>
      <c r="C2423">
        <v>68</v>
      </c>
      <c r="D2423">
        <v>2416</v>
      </c>
      <c r="E2423" t="s">
        <v>311</v>
      </c>
      <c r="F2423" t="s">
        <v>3848</v>
      </c>
      <c r="G2423" t="s">
        <v>311</v>
      </c>
      <c r="H2423" t="s">
        <v>311</v>
      </c>
      <c r="I2423" t="s">
        <v>311</v>
      </c>
      <c r="J2423">
        <v>0</v>
      </c>
    </row>
    <row r="2424" spans="1:10" x14ac:dyDescent="0.35">
      <c r="A2424" t="s">
        <v>5047</v>
      </c>
      <c r="B2424">
        <v>20</v>
      </c>
      <c r="C2424">
        <v>68</v>
      </c>
      <c r="D2424">
        <v>2416</v>
      </c>
      <c r="E2424" t="s">
        <v>311</v>
      </c>
      <c r="F2424" t="s">
        <v>3848</v>
      </c>
      <c r="G2424" t="s">
        <v>311</v>
      </c>
      <c r="H2424" t="s">
        <v>311</v>
      </c>
      <c r="I2424" t="s">
        <v>311</v>
      </c>
      <c r="J2424">
        <v>0</v>
      </c>
    </row>
    <row r="2425" spans="1:10" x14ac:dyDescent="0.35">
      <c r="A2425" t="s">
        <v>5048</v>
      </c>
      <c r="B2425">
        <v>9</v>
      </c>
      <c r="C2425">
        <v>67</v>
      </c>
      <c r="D2425">
        <v>2424</v>
      </c>
      <c r="E2425" t="s">
        <v>311</v>
      </c>
      <c r="F2425" t="s">
        <v>3848</v>
      </c>
      <c r="G2425" t="s">
        <v>311</v>
      </c>
      <c r="H2425" t="s">
        <v>311</v>
      </c>
      <c r="I2425" t="s">
        <v>311</v>
      </c>
      <c r="J2425">
        <v>1</v>
      </c>
    </row>
    <row r="2426" spans="1:10" x14ac:dyDescent="0.35">
      <c r="A2426" t="s">
        <v>5049</v>
      </c>
      <c r="B2426">
        <v>14</v>
      </c>
      <c r="C2426">
        <v>67</v>
      </c>
      <c r="D2426">
        <v>2424</v>
      </c>
      <c r="E2426" t="s">
        <v>311</v>
      </c>
      <c r="F2426" t="s">
        <v>3848</v>
      </c>
      <c r="G2426" t="s">
        <v>311</v>
      </c>
      <c r="H2426" t="s">
        <v>311</v>
      </c>
      <c r="I2426" t="s">
        <v>311</v>
      </c>
      <c r="J2426">
        <v>2</v>
      </c>
    </row>
    <row r="2427" spans="1:10" x14ac:dyDescent="0.35">
      <c r="A2427" t="s">
        <v>5050</v>
      </c>
      <c r="B2427">
        <v>14</v>
      </c>
      <c r="C2427">
        <v>67</v>
      </c>
      <c r="D2427">
        <v>2424</v>
      </c>
      <c r="E2427" t="s">
        <v>311</v>
      </c>
      <c r="F2427" t="s">
        <v>3848</v>
      </c>
      <c r="G2427" t="s">
        <v>311</v>
      </c>
      <c r="H2427" t="s">
        <v>311</v>
      </c>
      <c r="I2427" t="s">
        <v>311</v>
      </c>
      <c r="J2427">
        <v>4</v>
      </c>
    </row>
    <row r="2428" spans="1:10" x14ac:dyDescent="0.35">
      <c r="A2428" t="s">
        <v>5051</v>
      </c>
      <c r="B2428">
        <v>15</v>
      </c>
      <c r="C2428">
        <v>66</v>
      </c>
      <c r="D2428">
        <v>2427</v>
      </c>
      <c r="E2428" t="s">
        <v>311</v>
      </c>
      <c r="F2428" t="s">
        <v>3848</v>
      </c>
      <c r="G2428" t="s">
        <v>311</v>
      </c>
      <c r="H2428" t="s">
        <v>311</v>
      </c>
      <c r="I2428" t="s">
        <v>311</v>
      </c>
      <c r="J2428">
        <v>0</v>
      </c>
    </row>
    <row r="2429" spans="1:10" x14ac:dyDescent="0.35">
      <c r="A2429" t="s">
        <v>5052</v>
      </c>
      <c r="B2429">
        <v>27</v>
      </c>
      <c r="C2429">
        <v>66</v>
      </c>
      <c r="D2429">
        <v>2427</v>
      </c>
      <c r="E2429" t="s">
        <v>311</v>
      </c>
      <c r="F2429" t="s">
        <v>3848</v>
      </c>
      <c r="G2429" t="s">
        <v>311</v>
      </c>
      <c r="H2429" t="s">
        <v>311</v>
      </c>
      <c r="I2429" t="s">
        <v>311</v>
      </c>
      <c r="J2429">
        <v>1</v>
      </c>
    </row>
    <row r="2430" spans="1:10" x14ac:dyDescent="0.35">
      <c r="A2430" t="s">
        <v>5053</v>
      </c>
      <c r="B2430">
        <v>79</v>
      </c>
      <c r="C2430">
        <v>66</v>
      </c>
      <c r="D2430">
        <v>2427</v>
      </c>
      <c r="E2430" t="s">
        <v>311</v>
      </c>
      <c r="F2430" t="s">
        <v>3848</v>
      </c>
      <c r="G2430" t="s">
        <v>311</v>
      </c>
      <c r="H2430" t="s">
        <v>311</v>
      </c>
      <c r="I2430" t="s">
        <v>311</v>
      </c>
      <c r="J2430">
        <v>4</v>
      </c>
    </row>
    <row r="2431" spans="1:10" x14ac:dyDescent="0.35">
      <c r="A2431" t="s">
        <v>5054</v>
      </c>
      <c r="B2431">
        <v>70</v>
      </c>
      <c r="C2431">
        <v>66</v>
      </c>
      <c r="D2431">
        <v>2427</v>
      </c>
      <c r="E2431" t="s">
        <v>334</v>
      </c>
      <c r="F2431" t="s">
        <v>0</v>
      </c>
      <c r="G2431" t="s">
        <v>3710</v>
      </c>
      <c r="H2431">
        <v>0.70399999999999996</v>
      </c>
      <c r="I2431">
        <v>6.61</v>
      </c>
      <c r="J2431">
        <v>34</v>
      </c>
    </row>
    <row r="2432" spans="1:10" x14ac:dyDescent="0.35">
      <c r="A2432" t="s">
        <v>5055</v>
      </c>
      <c r="B2432">
        <v>25</v>
      </c>
      <c r="C2432">
        <v>66</v>
      </c>
      <c r="D2432">
        <v>2427</v>
      </c>
      <c r="E2432" t="s">
        <v>311</v>
      </c>
      <c r="F2432" t="s">
        <v>2692</v>
      </c>
      <c r="G2432" t="s">
        <v>311</v>
      </c>
      <c r="H2432" t="s">
        <v>311</v>
      </c>
      <c r="I2432" t="s">
        <v>311</v>
      </c>
      <c r="J2432">
        <v>5</v>
      </c>
    </row>
    <row r="2433" spans="1:10" x14ac:dyDescent="0.35">
      <c r="A2433" t="s">
        <v>5056</v>
      </c>
      <c r="B2433">
        <v>51</v>
      </c>
      <c r="C2433">
        <v>66</v>
      </c>
      <c r="D2433">
        <v>2427</v>
      </c>
      <c r="E2433" t="s">
        <v>311</v>
      </c>
      <c r="F2433" t="s">
        <v>3848</v>
      </c>
      <c r="G2433" t="s">
        <v>311</v>
      </c>
      <c r="H2433" t="s">
        <v>311</v>
      </c>
      <c r="I2433" t="s">
        <v>311</v>
      </c>
      <c r="J2433">
        <v>1</v>
      </c>
    </row>
    <row r="2434" spans="1:10" x14ac:dyDescent="0.35">
      <c r="A2434" t="s">
        <v>5057</v>
      </c>
      <c r="B2434">
        <v>33</v>
      </c>
      <c r="C2434">
        <v>66</v>
      </c>
      <c r="D2434">
        <v>2427</v>
      </c>
      <c r="E2434" t="s">
        <v>311</v>
      </c>
      <c r="F2434" t="s">
        <v>3848</v>
      </c>
      <c r="G2434" t="s">
        <v>311</v>
      </c>
      <c r="H2434" t="s">
        <v>311</v>
      </c>
      <c r="I2434" t="s">
        <v>311</v>
      </c>
      <c r="J2434">
        <v>3</v>
      </c>
    </row>
    <row r="2435" spans="1:10" x14ac:dyDescent="0.35">
      <c r="A2435" t="s">
        <v>5058</v>
      </c>
      <c r="B2435">
        <v>20</v>
      </c>
      <c r="C2435">
        <v>66</v>
      </c>
      <c r="D2435">
        <v>2427</v>
      </c>
      <c r="E2435" t="s">
        <v>311</v>
      </c>
      <c r="F2435" t="s">
        <v>3848</v>
      </c>
      <c r="G2435" t="s">
        <v>311</v>
      </c>
      <c r="H2435" t="s">
        <v>311</v>
      </c>
      <c r="I2435" t="s">
        <v>311</v>
      </c>
      <c r="J2435">
        <v>0</v>
      </c>
    </row>
    <row r="2436" spans="1:10" x14ac:dyDescent="0.35">
      <c r="A2436" t="s">
        <v>5059</v>
      </c>
      <c r="B2436">
        <v>24</v>
      </c>
      <c r="C2436">
        <v>66</v>
      </c>
      <c r="D2436">
        <v>2427</v>
      </c>
      <c r="E2436" t="s">
        <v>311</v>
      </c>
      <c r="F2436" t="s">
        <v>3848</v>
      </c>
      <c r="G2436" t="s">
        <v>311</v>
      </c>
      <c r="H2436" t="s">
        <v>311</v>
      </c>
      <c r="I2436" t="s">
        <v>311</v>
      </c>
      <c r="J2436">
        <v>0</v>
      </c>
    </row>
    <row r="2437" spans="1:10" x14ac:dyDescent="0.35">
      <c r="A2437" t="s">
        <v>5060</v>
      </c>
      <c r="B2437">
        <v>15</v>
      </c>
      <c r="C2437">
        <v>65</v>
      </c>
      <c r="D2437">
        <v>2436</v>
      </c>
      <c r="E2437" t="s">
        <v>311</v>
      </c>
      <c r="F2437" t="s">
        <v>3848</v>
      </c>
      <c r="G2437" t="s">
        <v>311</v>
      </c>
      <c r="H2437" t="s">
        <v>311</v>
      </c>
      <c r="I2437" t="s">
        <v>311</v>
      </c>
      <c r="J2437">
        <v>0</v>
      </c>
    </row>
    <row r="2438" spans="1:10" x14ac:dyDescent="0.35">
      <c r="A2438" t="s">
        <v>5061</v>
      </c>
      <c r="B2438">
        <v>54</v>
      </c>
      <c r="C2438">
        <v>65</v>
      </c>
      <c r="D2438">
        <v>2436</v>
      </c>
      <c r="E2438" t="s">
        <v>311</v>
      </c>
      <c r="F2438" t="s">
        <v>3848</v>
      </c>
      <c r="G2438" t="s">
        <v>311</v>
      </c>
      <c r="H2438" t="s">
        <v>311</v>
      </c>
      <c r="I2438" t="s">
        <v>311</v>
      </c>
      <c r="J2438">
        <v>4</v>
      </c>
    </row>
    <row r="2439" spans="1:10" x14ac:dyDescent="0.35">
      <c r="A2439" t="s">
        <v>5062</v>
      </c>
      <c r="B2439">
        <v>13</v>
      </c>
      <c r="C2439">
        <v>65</v>
      </c>
      <c r="D2439">
        <v>2436</v>
      </c>
      <c r="E2439" t="s">
        <v>311</v>
      </c>
      <c r="F2439" t="s">
        <v>3848</v>
      </c>
      <c r="G2439" t="s">
        <v>311</v>
      </c>
      <c r="H2439" t="s">
        <v>311</v>
      </c>
      <c r="I2439" t="s">
        <v>311</v>
      </c>
      <c r="J2439">
        <v>0</v>
      </c>
    </row>
    <row r="2440" spans="1:10" x14ac:dyDescent="0.35">
      <c r="A2440" t="s">
        <v>5063</v>
      </c>
      <c r="B2440">
        <v>20</v>
      </c>
      <c r="C2440">
        <v>65</v>
      </c>
      <c r="D2440">
        <v>2436</v>
      </c>
      <c r="E2440" t="s">
        <v>311</v>
      </c>
      <c r="F2440" t="s">
        <v>3848</v>
      </c>
      <c r="G2440" t="s">
        <v>311</v>
      </c>
      <c r="H2440" t="s">
        <v>311</v>
      </c>
      <c r="I2440" t="s">
        <v>311</v>
      </c>
      <c r="J2440">
        <v>1</v>
      </c>
    </row>
    <row r="2441" spans="1:10" x14ac:dyDescent="0.35">
      <c r="A2441" t="s">
        <v>5064</v>
      </c>
      <c r="B2441">
        <v>16</v>
      </c>
      <c r="C2441">
        <v>65</v>
      </c>
      <c r="D2441">
        <v>2436</v>
      </c>
      <c r="E2441" t="s">
        <v>311</v>
      </c>
      <c r="F2441" t="s">
        <v>3848</v>
      </c>
      <c r="G2441" t="s">
        <v>311</v>
      </c>
      <c r="H2441" t="s">
        <v>311</v>
      </c>
      <c r="I2441" t="s">
        <v>311</v>
      </c>
      <c r="J2441">
        <v>0</v>
      </c>
    </row>
    <row r="2442" spans="1:10" x14ac:dyDescent="0.35">
      <c r="A2442" t="s">
        <v>5065</v>
      </c>
      <c r="B2442">
        <v>11</v>
      </c>
      <c r="C2442">
        <v>65</v>
      </c>
      <c r="D2442">
        <v>2436</v>
      </c>
      <c r="E2442" t="s">
        <v>311</v>
      </c>
      <c r="F2442" t="s">
        <v>3848</v>
      </c>
      <c r="G2442" t="s">
        <v>311</v>
      </c>
      <c r="H2442" t="s">
        <v>311</v>
      </c>
      <c r="I2442" t="s">
        <v>311</v>
      </c>
      <c r="J2442">
        <v>0</v>
      </c>
    </row>
    <row r="2443" spans="1:10" x14ac:dyDescent="0.35">
      <c r="A2443" t="s">
        <v>5066</v>
      </c>
      <c r="B2443">
        <v>11</v>
      </c>
      <c r="C2443">
        <v>65</v>
      </c>
      <c r="D2443">
        <v>2436</v>
      </c>
      <c r="E2443" t="s">
        <v>311</v>
      </c>
      <c r="F2443" t="s">
        <v>3848</v>
      </c>
      <c r="G2443" t="s">
        <v>311</v>
      </c>
      <c r="H2443" t="s">
        <v>311</v>
      </c>
      <c r="I2443" t="s">
        <v>311</v>
      </c>
      <c r="J2443">
        <v>1</v>
      </c>
    </row>
    <row r="2444" spans="1:10" x14ac:dyDescent="0.35">
      <c r="A2444" t="s">
        <v>5067</v>
      </c>
      <c r="B2444">
        <v>22</v>
      </c>
      <c r="C2444">
        <v>65</v>
      </c>
      <c r="D2444">
        <v>2436</v>
      </c>
      <c r="E2444" t="s">
        <v>311</v>
      </c>
      <c r="F2444" t="s">
        <v>3848</v>
      </c>
      <c r="G2444" t="s">
        <v>311</v>
      </c>
      <c r="H2444" t="s">
        <v>311</v>
      </c>
      <c r="I2444" t="s">
        <v>311</v>
      </c>
      <c r="J2444">
        <v>0</v>
      </c>
    </row>
    <row r="2445" spans="1:10" x14ac:dyDescent="0.35">
      <c r="A2445" t="s">
        <v>5068</v>
      </c>
      <c r="B2445">
        <v>20</v>
      </c>
      <c r="C2445">
        <v>64</v>
      </c>
      <c r="D2445">
        <v>2444</v>
      </c>
      <c r="E2445" t="s">
        <v>311</v>
      </c>
      <c r="F2445" t="s">
        <v>3848</v>
      </c>
      <c r="G2445" t="s">
        <v>311</v>
      </c>
      <c r="H2445" t="s">
        <v>311</v>
      </c>
      <c r="I2445" t="s">
        <v>311</v>
      </c>
      <c r="J2445">
        <v>1</v>
      </c>
    </row>
    <row r="2446" spans="1:10" x14ac:dyDescent="0.35">
      <c r="A2446" t="s">
        <v>5069</v>
      </c>
      <c r="B2446">
        <v>113</v>
      </c>
      <c r="C2446">
        <v>64</v>
      </c>
      <c r="D2446">
        <v>2444</v>
      </c>
      <c r="E2446" t="s">
        <v>311</v>
      </c>
      <c r="F2446" t="s">
        <v>0</v>
      </c>
      <c r="G2446" t="s">
        <v>2167</v>
      </c>
      <c r="I2446" t="s">
        <v>311</v>
      </c>
      <c r="J2446">
        <v>108</v>
      </c>
    </row>
    <row r="2447" spans="1:10" x14ac:dyDescent="0.35">
      <c r="A2447" t="s">
        <v>5070</v>
      </c>
      <c r="B2447">
        <v>76</v>
      </c>
      <c r="C2447">
        <v>64</v>
      </c>
      <c r="D2447">
        <v>2444</v>
      </c>
      <c r="E2447" t="s">
        <v>311</v>
      </c>
      <c r="F2447" t="s">
        <v>3848</v>
      </c>
      <c r="G2447" t="s">
        <v>311</v>
      </c>
      <c r="H2447" t="s">
        <v>311</v>
      </c>
      <c r="I2447" t="s">
        <v>311</v>
      </c>
      <c r="J2447">
        <v>0</v>
      </c>
    </row>
    <row r="2448" spans="1:10" x14ac:dyDescent="0.35">
      <c r="A2448" t="s">
        <v>5071</v>
      </c>
      <c r="B2448">
        <v>8</v>
      </c>
      <c r="C2448">
        <v>64</v>
      </c>
      <c r="D2448">
        <v>2444</v>
      </c>
      <c r="E2448" t="s">
        <v>311</v>
      </c>
      <c r="F2448" t="s">
        <v>3848</v>
      </c>
      <c r="G2448" t="s">
        <v>311</v>
      </c>
      <c r="H2448" t="s">
        <v>311</v>
      </c>
      <c r="I2448" t="s">
        <v>311</v>
      </c>
      <c r="J2448">
        <v>1</v>
      </c>
    </row>
    <row r="2449" spans="1:10" x14ac:dyDescent="0.35">
      <c r="A2449" t="s">
        <v>5072</v>
      </c>
      <c r="B2449">
        <v>21</v>
      </c>
      <c r="C2449">
        <v>64</v>
      </c>
      <c r="D2449">
        <v>2444</v>
      </c>
      <c r="E2449" t="s">
        <v>311</v>
      </c>
      <c r="F2449" t="s">
        <v>3848</v>
      </c>
      <c r="G2449" t="s">
        <v>311</v>
      </c>
      <c r="H2449" t="s">
        <v>311</v>
      </c>
      <c r="I2449" t="s">
        <v>311</v>
      </c>
      <c r="J2449">
        <v>0</v>
      </c>
    </row>
    <row r="2450" spans="1:10" x14ac:dyDescent="0.35">
      <c r="A2450" t="s">
        <v>5073</v>
      </c>
      <c r="B2450">
        <v>11</v>
      </c>
      <c r="C2450">
        <v>64</v>
      </c>
      <c r="D2450">
        <v>2444</v>
      </c>
      <c r="E2450" t="s">
        <v>311</v>
      </c>
      <c r="F2450" t="s">
        <v>3848</v>
      </c>
      <c r="G2450" t="s">
        <v>311</v>
      </c>
      <c r="H2450" t="s">
        <v>311</v>
      </c>
      <c r="I2450" t="s">
        <v>311</v>
      </c>
      <c r="J2450">
        <v>1</v>
      </c>
    </row>
    <row r="2451" spans="1:10" x14ac:dyDescent="0.35">
      <c r="A2451" t="s">
        <v>5074</v>
      </c>
      <c r="B2451">
        <v>21</v>
      </c>
      <c r="C2451">
        <v>64</v>
      </c>
      <c r="D2451">
        <v>2444</v>
      </c>
      <c r="E2451" t="s">
        <v>311</v>
      </c>
      <c r="F2451" t="s">
        <v>3848</v>
      </c>
      <c r="G2451" t="s">
        <v>311</v>
      </c>
      <c r="H2451" t="s">
        <v>311</v>
      </c>
      <c r="I2451" t="s">
        <v>311</v>
      </c>
      <c r="J2451">
        <v>0</v>
      </c>
    </row>
    <row r="2452" spans="1:10" x14ac:dyDescent="0.35">
      <c r="A2452" t="s">
        <v>5075</v>
      </c>
      <c r="B2452">
        <v>74</v>
      </c>
      <c r="C2452">
        <v>64</v>
      </c>
      <c r="D2452">
        <v>2444</v>
      </c>
      <c r="E2452" t="s">
        <v>311</v>
      </c>
      <c r="F2452" t="s">
        <v>3848</v>
      </c>
      <c r="G2452" t="s">
        <v>311</v>
      </c>
      <c r="H2452" t="s">
        <v>311</v>
      </c>
      <c r="I2452" t="s">
        <v>311</v>
      </c>
      <c r="J2452">
        <v>0</v>
      </c>
    </row>
    <row r="2453" spans="1:10" x14ac:dyDescent="0.35">
      <c r="A2453" t="s">
        <v>5076</v>
      </c>
      <c r="B2453">
        <v>24</v>
      </c>
      <c r="C2453">
        <v>63</v>
      </c>
      <c r="D2453">
        <v>2452</v>
      </c>
      <c r="E2453" t="s">
        <v>311</v>
      </c>
      <c r="F2453" t="s">
        <v>3848</v>
      </c>
      <c r="G2453" t="s">
        <v>311</v>
      </c>
      <c r="H2453" t="s">
        <v>311</v>
      </c>
      <c r="I2453" t="s">
        <v>311</v>
      </c>
      <c r="J2453">
        <v>0</v>
      </c>
    </row>
    <row r="2454" spans="1:10" x14ac:dyDescent="0.35">
      <c r="A2454" t="s">
        <v>5077</v>
      </c>
      <c r="B2454">
        <v>17</v>
      </c>
      <c r="C2454">
        <v>63</v>
      </c>
      <c r="D2454">
        <v>2452</v>
      </c>
      <c r="E2454" t="s">
        <v>311</v>
      </c>
      <c r="F2454" t="s">
        <v>3848</v>
      </c>
      <c r="G2454" t="s">
        <v>311</v>
      </c>
      <c r="H2454" t="s">
        <v>311</v>
      </c>
      <c r="I2454" t="s">
        <v>311</v>
      </c>
      <c r="J2454">
        <v>0</v>
      </c>
    </row>
    <row r="2455" spans="1:10" x14ac:dyDescent="0.35">
      <c r="A2455" t="s">
        <v>5078</v>
      </c>
      <c r="B2455">
        <v>36</v>
      </c>
      <c r="C2455">
        <v>63</v>
      </c>
      <c r="D2455">
        <v>2452</v>
      </c>
      <c r="E2455" t="s">
        <v>311</v>
      </c>
      <c r="F2455" t="s">
        <v>3848</v>
      </c>
      <c r="G2455" t="s">
        <v>311</v>
      </c>
      <c r="H2455" t="s">
        <v>311</v>
      </c>
      <c r="I2455" t="s">
        <v>311</v>
      </c>
      <c r="J2455">
        <v>0</v>
      </c>
    </row>
    <row r="2456" spans="1:10" x14ac:dyDescent="0.35">
      <c r="A2456" t="s">
        <v>5079</v>
      </c>
      <c r="B2456">
        <v>48</v>
      </c>
      <c r="C2456">
        <v>63</v>
      </c>
      <c r="D2456">
        <v>2452</v>
      </c>
      <c r="E2456" t="s">
        <v>311</v>
      </c>
      <c r="F2456" t="s">
        <v>3848</v>
      </c>
      <c r="G2456" t="s">
        <v>311</v>
      </c>
      <c r="H2456" t="s">
        <v>311</v>
      </c>
      <c r="I2456" t="s">
        <v>311</v>
      </c>
      <c r="J2456">
        <v>1</v>
      </c>
    </row>
    <row r="2457" spans="1:10" x14ac:dyDescent="0.35">
      <c r="A2457" t="s">
        <v>5080</v>
      </c>
      <c r="B2457">
        <v>15</v>
      </c>
      <c r="C2457">
        <v>63</v>
      </c>
      <c r="D2457">
        <v>2452</v>
      </c>
      <c r="E2457" t="s">
        <v>311</v>
      </c>
      <c r="F2457" t="s">
        <v>3848</v>
      </c>
      <c r="G2457" t="s">
        <v>311</v>
      </c>
      <c r="H2457" t="s">
        <v>311</v>
      </c>
      <c r="I2457" t="s">
        <v>311</v>
      </c>
      <c r="J2457">
        <v>0</v>
      </c>
    </row>
    <row r="2458" spans="1:10" x14ac:dyDescent="0.35">
      <c r="A2458" t="s">
        <v>5081</v>
      </c>
      <c r="B2458">
        <v>72</v>
      </c>
      <c r="C2458">
        <v>63</v>
      </c>
      <c r="D2458">
        <v>2452</v>
      </c>
      <c r="E2458" t="s">
        <v>311</v>
      </c>
      <c r="F2458" t="s">
        <v>3848</v>
      </c>
      <c r="G2458" t="s">
        <v>311</v>
      </c>
      <c r="H2458" t="s">
        <v>311</v>
      </c>
      <c r="I2458" t="s">
        <v>311</v>
      </c>
      <c r="J2458">
        <v>0</v>
      </c>
    </row>
    <row r="2459" spans="1:10" x14ac:dyDescent="0.35">
      <c r="A2459" t="s">
        <v>5082</v>
      </c>
      <c r="B2459">
        <v>8</v>
      </c>
      <c r="C2459">
        <v>63</v>
      </c>
      <c r="D2459">
        <v>2452</v>
      </c>
      <c r="E2459" t="s">
        <v>311</v>
      </c>
      <c r="F2459" t="s">
        <v>3848</v>
      </c>
      <c r="G2459" t="s">
        <v>311</v>
      </c>
      <c r="H2459" t="s">
        <v>311</v>
      </c>
      <c r="I2459" t="s">
        <v>311</v>
      </c>
      <c r="J2459">
        <v>0</v>
      </c>
    </row>
    <row r="2460" spans="1:10" x14ac:dyDescent="0.35">
      <c r="A2460" t="s">
        <v>5083</v>
      </c>
      <c r="B2460">
        <v>92</v>
      </c>
      <c r="C2460">
        <v>63</v>
      </c>
      <c r="D2460">
        <v>2452</v>
      </c>
      <c r="E2460" t="s">
        <v>311</v>
      </c>
      <c r="F2460" t="s">
        <v>3848</v>
      </c>
      <c r="G2460" t="s">
        <v>311</v>
      </c>
      <c r="H2460" t="s">
        <v>311</v>
      </c>
      <c r="I2460" t="s">
        <v>311</v>
      </c>
      <c r="J2460">
        <v>0</v>
      </c>
    </row>
    <row r="2461" spans="1:10" x14ac:dyDescent="0.35">
      <c r="A2461" t="s">
        <v>5084</v>
      </c>
      <c r="B2461">
        <v>17</v>
      </c>
      <c r="C2461">
        <v>63</v>
      </c>
      <c r="D2461">
        <v>2452</v>
      </c>
      <c r="E2461" t="s">
        <v>311</v>
      </c>
      <c r="F2461" t="s">
        <v>3848</v>
      </c>
      <c r="G2461" t="s">
        <v>311</v>
      </c>
      <c r="H2461" t="s">
        <v>311</v>
      </c>
      <c r="I2461" t="s">
        <v>311</v>
      </c>
      <c r="J2461">
        <v>2</v>
      </c>
    </row>
    <row r="2462" spans="1:10" x14ac:dyDescent="0.35">
      <c r="A2462" t="s">
        <v>5085</v>
      </c>
      <c r="B2462">
        <v>126</v>
      </c>
      <c r="C2462">
        <v>63</v>
      </c>
      <c r="D2462">
        <v>2452</v>
      </c>
      <c r="E2462" t="s">
        <v>311</v>
      </c>
      <c r="F2462" t="s">
        <v>0</v>
      </c>
      <c r="G2462" t="s">
        <v>1699</v>
      </c>
      <c r="I2462" t="s">
        <v>311</v>
      </c>
      <c r="J2462">
        <v>103</v>
      </c>
    </row>
    <row r="2463" spans="1:10" x14ac:dyDescent="0.35">
      <c r="A2463" t="s">
        <v>5086</v>
      </c>
      <c r="B2463">
        <v>20</v>
      </c>
      <c r="C2463">
        <v>63</v>
      </c>
      <c r="D2463">
        <v>2452</v>
      </c>
      <c r="E2463" t="s">
        <v>311</v>
      </c>
      <c r="F2463" t="s">
        <v>3848</v>
      </c>
      <c r="G2463" t="s">
        <v>311</v>
      </c>
      <c r="H2463" t="s">
        <v>311</v>
      </c>
      <c r="I2463" t="s">
        <v>311</v>
      </c>
      <c r="J2463">
        <v>0</v>
      </c>
    </row>
    <row r="2464" spans="1:10" x14ac:dyDescent="0.35">
      <c r="A2464" t="s">
        <v>5087</v>
      </c>
      <c r="B2464">
        <v>22</v>
      </c>
      <c r="C2464">
        <v>63</v>
      </c>
      <c r="D2464">
        <v>2452</v>
      </c>
      <c r="E2464" t="s">
        <v>311</v>
      </c>
      <c r="F2464" t="s">
        <v>3848</v>
      </c>
      <c r="G2464" t="s">
        <v>311</v>
      </c>
      <c r="H2464" t="s">
        <v>311</v>
      </c>
      <c r="I2464" t="s">
        <v>311</v>
      </c>
      <c r="J2464">
        <v>1</v>
      </c>
    </row>
    <row r="2465" spans="1:10" x14ac:dyDescent="0.35">
      <c r="A2465" t="s">
        <v>5088</v>
      </c>
      <c r="B2465">
        <v>28</v>
      </c>
      <c r="C2465">
        <v>63</v>
      </c>
      <c r="D2465">
        <v>2452</v>
      </c>
      <c r="E2465" t="s">
        <v>311</v>
      </c>
      <c r="F2465" t="s">
        <v>0</v>
      </c>
      <c r="G2465" t="s">
        <v>3375</v>
      </c>
      <c r="I2465" t="s">
        <v>311</v>
      </c>
      <c r="J2465">
        <v>19</v>
      </c>
    </row>
    <row r="2466" spans="1:10" x14ac:dyDescent="0.35">
      <c r="A2466" t="s">
        <v>5089</v>
      </c>
      <c r="B2466">
        <v>19</v>
      </c>
      <c r="C2466">
        <v>62</v>
      </c>
      <c r="D2466">
        <v>2465</v>
      </c>
      <c r="E2466" t="s">
        <v>311</v>
      </c>
      <c r="F2466" t="s">
        <v>3848</v>
      </c>
      <c r="G2466" t="s">
        <v>311</v>
      </c>
      <c r="H2466" t="s">
        <v>311</v>
      </c>
      <c r="I2466" t="s">
        <v>311</v>
      </c>
      <c r="J2466">
        <v>6</v>
      </c>
    </row>
    <row r="2467" spans="1:10" x14ac:dyDescent="0.35">
      <c r="A2467" t="s">
        <v>5090</v>
      </c>
      <c r="B2467">
        <v>9</v>
      </c>
      <c r="C2467">
        <v>62</v>
      </c>
      <c r="D2467">
        <v>2465</v>
      </c>
      <c r="E2467" t="s">
        <v>311</v>
      </c>
      <c r="F2467" t="s">
        <v>3848</v>
      </c>
      <c r="G2467" t="s">
        <v>311</v>
      </c>
      <c r="H2467" t="s">
        <v>311</v>
      </c>
      <c r="I2467" t="s">
        <v>311</v>
      </c>
      <c r="J2467">
        <v>2</v>
      </c>
    </row>
    <row r="2468" spans="1:10" x14ac:dyDescent="0.35">
      <c r="A2468" t="s">
        <v>5091</v>
      </c>
      <c r="B2468">
        <v>16</v>
      </c>
      <c r="C2468">
        <v>62</v>
      </c>
      <c r="D2468">
        <v>2465</v>
      </c>
      <c r="E2468" t="s">
        <v>311</v>
      </c>
      <c r="F2468" t="s">
        <v>3848</v>
      </c>
      <c r="G2468" t="s">
        <v>311</v>
      </c>
      <c r="H2468" t="s">
        <v>311</v>
      </c>
      <c r="I2468" t="s">
        <v>311</v>
      </c>
      <c r="J2468">
        <v>0</v>
      </c>
    </row>
    <row r="2469" spans="1:10" x14ac:dyDescent="0.35">
      <c r="A2469" t="s">
        <v>5092</v>
      </c>
      <c r="B2469">
        <v>15</v>
      </c>
      <c r="C2469">
        <v>62</v>
      </c>
      <c r="D2469">
        <v>2465</v>
      </c>
      <c r="E2469" t="s">
        <v>311</v>
      </c>
      <c r="F2469" t="s">
        <v>3848</v>
      </c>
      <c r="G2469" t="s">
        <v>311</v>
      </c>
      <c r="H2469" t="s">
        <v>311</v>
      </c>
      <c r="I2469" t="s">
        <v>311</v>
      </c>
      <c r="J2469">
        <v>0</v>
      </c>
    </row>
    <row r="2470" spans="1:10" x14ac:dyDescent="0.35">
      <c r="A2470" t="s">
        <v>5093</v>
      </c>
      <c r="B2470">
        <v>30</v>
      </c>
      <c r="C2470">
        <v>62</v>
      </c>
      <c r="D2470">
        <v>2465</v>
      </c>
      <c r="E2470" t="s">
        <v>311</v>
      </c>
      <c r="F2470" t="s">
        <v>3848</v>
      </c>
      <c r="G2470" t="s">
        <v>311</v>
      </c>
      <c r="H2470" t="s">
        <v>311</v>
      </c>
      <c r="I2470" t="s">
        <v>311</v>
      </c>
      <c r="J2470">
        <v>0</v>
      </c>
    </row>
    <row r="2471" spans="1:10" x14ac:dyDescent="0.35">
      <c r="A2471" t="s">
        <v>5094</v>
      </c>
      <c r="B2471">
        <v>15</v>
      </c>
      <c r="C2471">
        <v>62</v>
      </c>
      <c r="D2471">
        <v>2465</v>
      </c>
      <c r="E2471" t="s">
        <v>311</v>
      </c>
      <c r="F2471" t="s">
        <v>3848</v>
      </c>
      <c r="G2471" t="s">
        <v>311</v>
      </c>
      <c r="H2471" t="s">
        <v>311</v>
      </c>
      <c r="I2471" t="s">
        <v>311</v>
      </c>
      <c r="J2471">
        <v>0</v>
      </c>
    </row>
    <row r="2472" spans="1:10" x14ac:dyDescent="0.35">
      <c r="A2472" t="s">
        <v>5095</v>
      </c>
      <c r="B2472">
        <v>15</v>
      </c>
      <c r="C2472">
        <v>62</v>
      </c>
      <c r="D2472">
        <v>2465</v>
      </c>
      <c r="E2472" t="s">
        <v>311</v>
      </c>
      <c r="F2472" t="s">
        <v>3848</v>
      </c>
      <c r="G2472" t="s">
        <v>311</v>
      </c>
      <c r="H2472" t="s">
        <v>311</v>
      </c>
      <c r="I2472" t="s">
        <v>311</v>
      </c>
      <c r="J2472">
        <v>0</v>
      </c>
    </row>
    <row r="2473" spans="1:10" x14ac:dyDescent="0.35">
      <c r="A2473" t="s">
        <v>5096</v>
      </c>
      <c r="B2473">
        <v>7</v>
      </c>
      <c r="C2473">
        <v>61</v>
      </c>
      <c r="D2473">
        <v>2472</v>
      </c>
      <c r="E2473" t="s">
        <v>311</v>
      </c>
      <c r="F2473" t="s">
        <v>3848</v>
      </c>
      <c r="G2473" t="s">
        <v>311</v>
      </c>
      <c r="H2473" t="s">
        <v>311</v>
      </c>
      <c r="I2473" t="s">
        <v>311</v>
      </c>
      <c r="J2473">
        <v>1</v>
      </c>
    </row>
    <row r="2474" spans="1:10" x14ac:dyDescent="0.35">
      <c r="A2474" t="s">
        <v>5097</v>
      </c>
      <c r="B2474">
        <v>15</v>
      </c>
      <c r="C2474">
        <v>61</v>
      </c>
      <c r="D2474">
        <v>2472</v>
      </c>
      <c r="E2474" t="s">
        <v>311</v>
      </c>
      <c r="F2474" t="s">
        <v>0</v>
      </c>
      <c r="G2474" t="s">
        <v>2452</v>
      </c>
      <c r="I2474" t="s">
        <v>311</v>
      </c>
      <c r="J2474">
        <v>6</v>
      </c>
    </row>
    <row r="2475" spans="1:10" x14ac:dyDescent="0.35">
      <c r="A2475" t="s">
        <v>5098</v>
      </c>
      <c r="B2475">
        <v>20</v>
      </c>
      <c r="C2475">
        <v>61</v>
      </c>
      <c r="D2475">
        <v>2472</v>
      </c>
      <c r="E2475" t="s">
        <v>311</v>
      </c>
      <c r="F2475" t="s">
        <v>3848</v>
      </c>
      <c r="G2475" t="s">
        <v>311</v>
      </c>
      <c r="H2475" t="s">
        <v>311</v>
      </c>
      <c r="I2475" t="s">
        <v>311</v>
      </c>
      <c r="J2475">
        <v>0</v>
      </c>
    </row>
    <row r="2476" spans="1:10" x14ac:dyDescent="0.35">
      <c r="A2476" t="s">
        <v>5099</v>
      </c>
      <c r="B2476">
        <v>19</v>
      </c>
      <c r="C2476">
        <v>60</v>
      </c>
      <c r="D2476">
        <v>2475</v>
      </c>
      <c r="E2476" t="s">
        <v>311</v>
      </c>
      <c r="F2476" t="s">
        <v>3848</v>
      </c>
      <c r="G2476" t="s">
        <v>311</v>
      </c>
      <c r="H2476" t="s">
        <v>311</v>
      </c>
      <c r="I2476" t="s">
        <v>311</v>
      </c>
      <c r="J2476">
        <v>5</v>
      </c>
    </row>
    <row r="2477" spans="1:10" x14ac:dyDescent="0.35">
      <c r="A2477" t="s">
        <v>5100</v>
      </c>
      <c r="B2477">
        <v>18</v>
      </c>
      <c r="C2477">
        <v>60</v>
      </c>
      <c r="D2477">
        <v>2475</v>
      </c>
      <c r="E2477" t="s">
        <v>311</v>
      </c>
      <c r="F2477" t="s">
        <v>3848</v>
      </c>
      <c r="G2477" t="s">
        <v>311</v>
      </c>
      <c r="H2477" t="s">
        <v>311</v>
      </c>
      <c r="I2477" t="s">
        <v>311</v>
      </c>
      <c r="J2477">
        <v>0</v>
      </c>
    </row>
    <row r="2478" spans="1:10" x14ac:dyDescent="0.35">
      <c r="A2478" t="s">
        <v>5101</v>
      </c>
      <c r="B2478">
        <v>17</v>
      </c>
      <c r="C2478">
        <v>60</v>
      </c>
      <c r="D2478">
        <v>2475</v>
      </c>
      <c r="E2478" t="s">
        <v>311</v>
      </c>
      <c r="F2478" t="s">
        <v>3848</v>
      </c>
      <c r="G2478" t="s">
        <v>311</v>
      </c>
      <c r="H2478" t="s">
        <v>311</v>
      </c>
      <c r="I2478" t="s">
        <v>311</v>
      </c>
      <c r="J2478">
        <v>0</v>
      </c>
    </row>
    <row r="2479" spans="1:10" x14ac:dyDescent="0.35">
      <c r="A2479" t="s">
        <v>5102</v>
      </c>
      <c r="B2479">
        <v>15</v>
      </c>
      <c r="C2479">
        <v>60</v>
      </c>
      <c r="D2479">
        <v>2475</v>
      </c>
      <c r="E2479" t="s">
        <v>311</v>
      </c>
      <c r="F2479" t="s">
        <v>3848</v>
      </c>
      <c r="G2479" t="s">
        <v>311</v>
      </c>
      <c r="H2479" t="s">
        <v>311</v>
      </c>
      <c r="I2479" t="s">
        <v>311</v>
      </c>
      <c r="J2479">
        <v>2</v>
      </c>
    </row>
    <row r="2480" spans="1:10" x14ac:dyDescent="0.35">
      <c r="A2480" t="s">
        <v>5103</v>
      </c>
      <c r="B2480">
        <v>14</v>
      </c>
      <c r="C2480">
        <v>60</v>
      </c>
      <c r="D2480">
        <v>2475</v>
      </c>
      <c r="E2480" t="s">
        <v>311</v>
      </c>
      <c r="F2480" t="s">
        <v>3848</v>
      </c>
      <c r="G2480" t="s">
        <v>311</v>
      </c>
      <c r="H2480" t="s">
        <v>311</v>
      </c>
      <c r="I2480" t="s">
        <v>311</v>
      </c>
      <c r="J2480">
        <v>0</v>
      </c>
    </row>
    <row r="2481" spans="1:10" x14ac:dyDescent="0.35">
      <c r="A2481" t="s">
        <v>5104</v>
      </c>
      <c r="B2481">
        <v>16</v>
      </c>
      <c r="C2481">
        <v>60</v>
      </c>
      <c r="D2481">
        <v>2475</v>
      </c>
      <c r="E2481" t="s">
        <v>311</v>
      </c>
      <c r="F2481" t="s">
        <v>3848</v>
      </c>
      <c r="G2481" t="s">
        <v>311</v>
      </c>
      <c r="H2481" t="s">
        <v>311</v>
      </c>
      <c r="I2481" t="s">
        <v>311</v>
      </c>
      <c r="J2481">
        <v>0</v>
      </c>
    </row>
    <row r="2482" spans="1:10" x14ac:dyDescent="0.35">
      <c r="A2482" t="s">
        <v>5105</v>
      </c>
      <c r="B2482">
        <v>17</v>
      </c>
      <c r="C2482">
        <v>60</v>
      </c>
      <c r="D2482">
        <v>2475</v>
      </c>
      <c r="E2482" t="s">
        <v>311</v>
      </c>
      <c r="F2482" t="s">
        <v>3848</v>
      </c>
      <c r="G2482" t="s">
        <v>311</v>
      </c>
      <c r="H2482" t="s">
        <v>311</v>
      </c>
      <c r="I2482" t="s">
        <v>311</v>
      </c>
      <c r="J2482">
        <v>0</v>
      </c>
    </row>
    <row r="2483" spans="1:10" x14ac:dyDescent="0.35">
      <c r="A2483" t="s">
        <v>5106</v>
      </c>
      <c r="B2483">
        <v>17</v>
      </c>
      <c r="C2483">
        <v>59</v>
      </c>
      <c r="D2483">
        <v>2482</v>
      </c>
      <c r="E2483" t="s">
        <v>311</v>
      </c>
      <c r="F2483" t="s">
        <v>3848</v>
      </c>
      <c r="G2483" t="s">
        <v>311</v>
      </c>
      <c r="H2483" t="s">
        <v>311</v>
      </c>
      <c r="I2483" t="s">
        <v>311</v>
      </c>
      <c r="J2483">
        <v>2</v>
      </c>
    </row>
    <row r="2484" spans="1:10" x14ac:dyDescent="0.35">
      <c r="A2484" t="s">
        <v>5107</v>
      </c>
      <c r="B2484">
        <v>20</v>
      </c>
      <c r="C2484">
        <v>59</v>
      </c>
      <c r="D2484">
        <v>2482</v>
      </c>
      <c r="E2484" t="s">
        <v>311</v>
      </c>
      <c r="F2484" t="s">
        <v>3848</v>
      </c>
      <c r="G2484" t="s">
        <v>311</v>
      </c>
      <c r="H2484" t="s">
        <v>311</v>
      </c>
      <c r="I2484" t="s">
        <v>311</v>
      </c>
      <c r="J2484">
        <v>0</v>
      </c>
    </row>
    <row r="2485" spans="1:10" x14ac:dyDescent="0.35">
      <c r="A2485" t="s">
        <v>5108</v>
      </c>
      <c r="B2485">
        <v>10</v>
      </c>
      <c r="C2485">
        <v>59</v>
      </c>
      <c r="D2485">
        <v>2482</v>
      </c>
      <c r="E2485" t="s">
        <v>311</v>
      </c>
      <c r="F2485" t="s">
        <v>3848</v>
      </c>
      <c r="G2485" t="s">
        <v>311</v>
      </c>
      <c r="H2485" t="s">
        <v>311</v>
      </c>
      <c r="I2485" t="s">
        <v>311</v>
      </c>
      <c r="J2485">
        <v>3</v>
      </c>
    </row>
    <row r="2486" spans="1:10" x14ac:dyDescent="0.35">
      <c r="A2486" t="s">
        <v>5109</v>
      </c>
      <c r="B2486">
        <v>11</v>
      </c>
      <c r="C2486">
        <v>59</v>
      </c>
      <c r="D2486">
        <v>2482</v>
      </c>
      <c r="E2486" t="s">
        <v>311</v>
      </c>
      <c r="F2486" t="s">
        <v>3848</v>
      </c>
      <c r="G2486" t="s">
        <v>311</v>
      </c>
      <c r="H2486" t="s">
        <v>311</v>
      </c>
      <c r="I2486" t="s">
        <v>311</v>
      </c>
      <c r="J2486">
        <v>0</v>
      </c>
    </row>
    <row r="2487" spans="1:10" x14ac:dyDescent="0.35">
      <c r="A2487" t="s">
        <v>5110</v>
      </c>
      <c r="B2487">
        <v>44</v>
      </c>
      <c r="C2487">
        <v>59</v>
      </c>
      <c r="D2487">
        <v>2482</v>
      </c>
      <c r="E2487" t="s">
        <v>311</v>
      </c>
      <c r="F2487" t="s">
        <v>0</v>
      </c>
      <c r="G2487" t="s">
        <v>311</v>
      </c>
      <c r="I2487" t="s">
        <v>311</v>
      </c>
      <c r="J2487">
        <v>10</v>
      </c>
    </row>
    <row r="2488" spans="1:10" x14ac:dyDescent="0.35">
      <c r="A2488" t="s">
        <v>5111</v>
      </c>
      <c r="B2488">
        <v>180</v>
      </c>
      <c r="C2488">
        <v>59</v>
      </c>
      <c r="D2488">
        <v>2482</v>
      </c>
      <c r="E2488" t="s">
        <v>311</v>
      </c>
      <c r="F2488" t="s">
        <v>0</v>
      </c>
      <c r="G2488" t="s">
        <v>2211</v>
      </c>
      <c r="I2488" t="s">
        <v>311</v>
      </c>
      <c r="J2488">
        <v>30</v>
      </c>
    </row>
    <row r="2489" spans="1:10" x14ac:dyDescent="0.35">
      <c r="A2489" t="s">
        <v>5112</v>
      </c>
      <c r="B2489">
        <v>130</v>
      </c>
      <c r="C2489">
        <v>59</v>
      </c>
      <c r="D2489">
        <v>2482</v>
      </c>
      <c r="E2489" t="s">
        <v>334</v>
      </c>
      <c r="F2489" t="s">
        <v>0</v>
      </c>
      <c r="G2489" t="s">
        <v>1845</v>
      </c>
      <c r="H2489">
        <v>0.46600000000000003</v>
      </c>
      <c r="I2489">
        <v>2.46</v>
      </c>
      <c r="J2489">
        <v>45</v>
      </c>
    </row>
    <row r="2490" spans="1:10" x14ac:dyDescent="0.35">
      <c r="A2490" t="s">
        <v>5113</v>
      </c>
      <c r="B2490">
        <v>43</v>
      </c>
      <c r="C2490">
        <v>59</v>
      </c>
      <c r="D2490">
        <v>2482</v>
      </c>
      <c r="E2490" t="s">
        <v>311</v>
      </c>
      <c r="F2490" t="s">
        <v>2692</v>
      </c>
      <c r="G2490" t="s">
        <v>311</v>
      </c>
      <c r="H2490" t="s">
        <v>311</v>
      </c>
      <c r="I2490" t="s">
        <v>311</v>
      </c>
      <c r="J2490">
        <v>43</v>
      </c>
    </row>
    <row r="2491" spans="1:10" x14ac:dyDescent="0.35">
      <c r="A2491" t="s">
        <v>5114</v>
      </c>
      <c r="B2491">
        <v>22</v>
      </c>
      <c r="C2491">
        <v>58</v>
      </c>
      <c r="D2491">
        <v>2490</v>
      </c>
      <c r="E2491" t="s">
        <v>311</v>
      </c>
      <c r="F2491" t="s">
        <v>3848</v>
      </c>
      <c r="G2491" t="s">
        <v>311</v>
      </c>
      <c r="H2491" t="s">
        <v>311</v>
      </c>
      <c r="I2491" t="s">
        <v>311</v>
      </c>
      <c r="J2491">
        <v>0</v>
      </c>
    </row>
    <row r="2492" spans="1:10" x14ac:dyDescent="0.35">
      <c r="A2492" t="s">
        <v>5115</v>
      </c>
      <c r="B2492">
        <v>13</v>
      </c>
      <c r="C2492">
        <v>58</v>
      </c>
      <c r="D2492">
        <v>2490</v>
      </c>
      <c r="E2492" t="s">
        <v>311</v>
      </c>
      <c r="F2492" t="s">
        <v>3848</v>
      </c>
      <c r="G2492" t="s">
        <v>311</v>
      </c>
      <c r="H2492" t="s">
        <v>311</v>
      </c>
      <c r="I2492" t="s">
        <v>311</v>
      </c>
      <c r="J2492">
        <v>0</v>
      </c>
    </row>
    <row r="2493" spans="1:10" x14ac:dyDescent="0.35">
      <c r="A2493" t="s">
        <v>5116</v>
      </c>
      <c r="B2493">
        <v>22</v>
      </c>
      <c r="C2493">
        <v>58</v>
      </c>
      <c r="D2493">
        <v>2490</v>
      </c>
      <c r="E2493" t="s">
        <v>311</v>
      </c>
      <c r="F2493" t="s">
        <v>3848</v>
      </c>
      <c r="G2493" t="s">
        <v>311</v>
      </c>
      <c r="H2493" t="s">
        <v>311</v>
      </c>
      <c r="I2493" t="s">
        <v>311</v>
      </c>
      <c r="J2493">
        <v>5</v>
      </c>
    </row>
    <row r="2494" spans="1:10" x14ac:dyDescent="0.35">
      <c r="A2494" t="s">
        <v>5117</v>
      </c>
      <c r="B2494">
        <v>12</v>
      </c>
      <c r="C2494">
        <v>58</v>
      </c>
      <c r="D2494">
        <v>2490</v>
      </c>
      <c r="E2494" t="s">
        <v>311</v>
      </c>
      <c r="F2494" t="s">
        <v>3848</v>
      </c>
      <c r="G2494" t="s">
        <v>311</v>
      </c>
      <c r="H2494" t="s">
        <v>311</v>
      </c>
      <c r="I2494" t="s">
        <v>311</v>
      </c>
      <c r="J2494">
        <v>1</v>
      </c>
    </row>
    <row r="2495" spans="1:10" x14ac:dyDescent="0.35">
      <c r="A2495" t="s">
        <v>5118</v>
      </c>
      <c r="B2495">
        <v>9</v>
      </c>
      <c r="C2495">
        <v>58</v>
      </c>
      <c r="D2495">
        <v>2490</v>
      </c>
      <c r="E2495" t="s">
        <v>311</v>
      </c>
      <c r="F2495" t="s">
        <v>3848</v>
      </c>
      <c r="G2495" t="s">
        <v>311</v>
      </c>
      <c r="H2495" t="s">
        <v>311</v>
      </c>
      <c r="I2495" t="s">
        <v>311</v>
      </c>
      <c r="J2495">
        <v>1</v>
      </c>
    </row>
    <row r="2496" spans="1:10" x14ac:dyDescent="0.35">
      <c r="A2496" t="s">
        <v>5119</v>
      </c>
      <c r="B2496">
        <v>8</v>
      </c>
      <c r="C2496">
        <v>57</v>
      </c>
      <c r="D2496">
        <v>2495</v>
      </c>
      <c r="E2496" t="s">
        <v>311</v>
      </c>
      <c r="F2496" t="s">
        <v>3848</v>
      </c>
      <c r="G2496" t="s">
        <v>311</v>
      </c>
      <c r="H2496" t="s">
        <v>311</v>
      </c>
      <c r="I2496" t="s">
        <v>311</v>
      </c>
      <c r="J2496">
        <v>1</v>
      </c>
    </row>
    <row r="2497" spans="1:10" x14ac:dyDescent="0.35">
      <c r="A2497" t="s">
        <v>5120</v>
      </c>
      <c r="B2497">
        <v>12</v>
      </c>
      <c r="C2497">
        <v>57</v>
      </c>
      <c r="D2497">
        <v>2495</v>
      </c>
      <c r="E2497" t="s">
        <v>311</v>
      </c>
      <c r="F2497" t="s">
        <v>3848</v>
      </c>
      <c r="G2497" t="s">
        <v>311</v>
      </c>
      <c r="H2497" t="s">
        <v>311</v>
      </c>
      <c r="I2497" t="s">
        <v>311</v>
      </c>
      <c r="J2497">
        <v>1</v>
      </c>
    </row>
    <row r="2498" spans="1:10" x14ac:dyDescent="0.35">
      <c r="A2498" t="s">
        <v>5121</v>
      </c>
      <c r="B2498">
        <v>5</v>
      </c>
      <c r="C2498">
        <v>57</v>
      </c>
      <c r="D2498">
        <v>2495</v>
      </c>
      <c r="E2498" t="s">
        <v>311</v>
      </c>
      <c r="F2498" t="s">
        <v>3848</v>
      </c>
      <c r="G2498" t="s">
        <v>311</v>
      </c>
      <c r="H2498" t="s">
        <v>311</v>
      </c>
      <c r="I2498" t="s">
        <v>311</v>
      </c>
      <c r="J2498">
        <v>1</v>
      </c>
    </row>
    <row r="2499" spans="1:10" x14ac:dyDescent="0.35">
      <c r="A2499" t="s">
        <v>5122</v>
      </c>
      <c r="B2499">
        <v>20</v>
      </c>
      <c r="C2499">
        <v>57</v>
      </c>
      <c r="D2499">
        <v>2495</v>
      </c>
      <c r="E2499" t="s">
        <v>311</v>
      </c>
      <c r="F2499" t="s">
        <v>3848</v>
      </c>
      <c r="G2499" t="s">
        <v>311</v>
      </c>
      <c r="H2499" t="s">
        <v>311</v>
      </c>
      <c r="I2499" t="s">
        <v>311</v>
      </c>
      <c r="J2499">
        <v>7</v>
      </c>
    </row>
    <row r="2500" spans="1:10" x14ac:dyDescent="0.35">
      <c r="A2500" t="s">
        <v>5123</v>
      </c>
      <c r="B2500">
        <v>21</v>
      </c>
      <c r="C2500">
        <v>57</v>
      </c>
      <c r="D2500">
        <v>2495</v>
      </c>
      <c r="E2500" t="s">
        <v>311</v>
      </c>
      <c r="F2500" t="s">
        <v>3848</v>
      </c>
      <c r="G2500" t="s">
        <v>311</v>
      </c>
      <c r="H2500" t="s">
        <v>311</v>
      </c>
      <c r="I2500" t="s">
        <v>311</v>
      </c>
      <c r="J2500">
        <v>0</v>
      </c>
    </row>
    <row r="2501" spans="1:10" x14ac:dyDescent="0.35">
      <c r="A2501" t="s">
        <v>5124</v>
      </c>
      <c r="B2501">
        <v>6</v>
      </c>
      <c r="C2501">
        <v>57</v>
      </c>
      <c r="D2501">
        <v>2495</v>
      </c>
      <c r="E2501" t="s">
        <v>311</v>
      </c>
      <c r="F2501" t="s">
        <v>3848</v>
      </c>
      <c r="G2501" t="s">
        <v>311</v>
      </c>
      <c r="H2501" t="s">
        <v>311</v>
      </c>
      <c r="I2501" t="s">
        <v>311</v>
      </c>
      <c r="J2501">
        <v>0</v>
      </c>
    </row>
    <row r="2502" spans="1:10" x14ac:dyDescent="0.35">
      <c r="A2502" t="s">
        <v>5125</v>
      </c>
      <c r="B2502">
        <v>28</v>
      </c>
      <c r="C2502">
        <v>57</v>
      </c>
      <c r="D2502">
        <v>2495</v>
      </c>
      <c r="E2502" t="s">
        <v>311</v>
      </c>
      <c r="F2502" t="s">
        <v>3848</v>
      </c>
      <c r="G2502" t="s">
        <v>311</v>
      </c>
      <c r="H2502" t="s">
        <v>311</v>
      </c>
      <c r="I2502" t="s">
        <v>311</v>
      </c>
      <c r="J2502">
        <v>1</v>
      </c>
    </row>
    <row r="2503" spans="1:10" x14ac:dyDescent="0.35">
      <c r="A2503" t="s">
        <v>5126</v>
      </c>
      <c r="B2503">
        <v>31</v>
      </c>
      <c r="C2503">
        <v>56</v>
      </c>
      <c r="D2503">
        <v>2502</v>
      </c>
      <c r="E2503" t="s">
        <v>311</v>
      </c>
      <c r="F2503" t="s">
        <v>3848</v>
      </c>
      <c r="G2503" t="s">
        <v>311</v>
      </c>
      <c r="H2503" t="s">
        <v>311</v>
      </c>
      <c r="I2503" t="s">
        <v>311</v>
      </c>
      <c r="J2503">
        <v>0</v>
      </c>
    </row>
    <row r="2504" spans="1:10" x14ac:dyDescent="0.35">
      <c r="A2504" t="s">
        <v>5127</v>
      </c>
      <c r="B2504">
        <v>12</v>
      </c>
      <c r="C2504">
        <v>56</v>
      </c>
      <c r="D2504">
        <v>2502</v>
      </c>
      <c r="E2504" t="s">
        <v>311</v>
      </c>
      <c r="F2504" t="s">
        <v>3848</v>
      </c>
      <c r="G2504" t="s">
        <v>311</v>
      </c>
      <c r="H2504" t="s">
        <v>311</v>
      </c>
      <c r="I2504" t="s">
        <v>311</v>
      </c>
      <c r="J2504">
        <v>2</v>
      </c>
    </row>
    <row r="2505" spans="1:10" x14ac:dyDescent="0.35">
      <c r="A2505" t="s">
        <v>5128</v>
      </c>
      <c r="B2505">
        <v>5</v>
      </c>
      <c r="C2505">
        <v>56</v>
      </c>
      <c r="D2505">
        <v>2502</v>
      </c>
      <c r="E2505" t="s">
        <v>311</v>
      </c>
      <c r="F2505" t="s">
        <v>3848</v>
      </c>
      <c r="G2505" t="s">
        <v>311</v>
      </c>
      <c r="H2505" t="s">
        <v>311</v>
      </c>
      <c r="I2505" t="s">
        <v>311</v>
      </c>
      <c r="J2505">
        <v>0</v>
      </c>
    </row>
    <row r="2506" spans="1:10" x14ac:dyDescent="0.35">
      <c r="A2506" t="s">
        <v>5129</v>
      </c>
      <c r="B2506">
        <v>15</v>
      </c>
      <c r="C2506">
        <v>56</v>
      </c>
      <c r="D2506">
        <v>2502</v>
      </c>
      <c r="E2506" t="s">
        <v>311</v>
      </c>
      <c r="F2506" t="s">
        <v>3848</v>
      </c>
      <c r="G2506" t="s">
        <v>311</v>
      </c>
      <c r="H2506" t="s">
        <v>311</v>
      </c>
      <c r="I2506" t="s">
        <v>311</v>
      </c>
      <c r="J2506">
        <v>1</v>
      </c>
    </row>
    <row r="2507" spans="1:10" x14ac:dyDescent="0.35">
      <c r="A2507" t="s">
        <v>5130</v>
      </c>
      <c r="B2507">
        <v>17</v>
      </c>
      <c r="C2507">
        <v>56</v>
      </c>
      <c r="D2507">
        <v>2502</v>
      </c>
      <c r="E2507" t="s">
        <v>311</v>
      </c>
      <c r="F2507" t="s">
        <v>3848</v>
      </c>
      <c r="G2507" t="s">
        <v>311</v>
      </c>
      <c r="H2507" t="s">
        <v>311</v>
      </c>
      <c r="I2507" t="s">
        <v>311</v>
      </c>
      <c r="J2507">
        <v>0</v>
      </c>
    </row>
    <row r="2508" spans="1:10" x14ac:dyDescent="0.35">
      <c r="A2508" t="s">
        <v>5131</v>
      </c>
      <c r="B2508">
        <v>11</v>
      </c>
      <c r="C2508">
        <v>55</v>
      </c>
      <c r="D2508">
        <v>2507</v>
      </c>
      <c r="E2508" t="s">
        <v>311</v>
      </c>
      <c r="F2508" t="s">
        <v>3848</v>
      </c>
      <c r="G2508" t="s">
        <v>311</v>
      </c>
      <c r="H2508" t="s">
        <v>311</v>
      </c>
      <c r="I2508" t="s">
        <v>311</v>
      </c>
      <c r="J2508">
        <v>4</v>
      </c>
    </row>
    <row r="2509" spans="1:10" x14ac:dyDescent="0.35">
      <c r="A2509" t="s">
        <v>5132</v>
      </c>
      <c r="B2509">
        <v>6</v>
      </c>
      <c r="C2509">
        <v>55</v>
      </c>
      <c r="D2509">
        <v>2507</v>
      </c>
      <c r="E2509" t="s">
        <v>311</v>
      </c>
      <c r="F2509" t="s">
        <v>3848</v>
      </c>
      <c r="G2509" t="s">
        <v>311</v>
      </c>
      <c r="H2509" t="s">
        <v>311</v>
      </c>
      <c r="I2509" t="s">
        <v>311</v>
      </c>
      <c r="J2509">
        <v>1</v>
      </c>
    </row>
    <row r="2510" spans="1:10" x14ac:dyDescent="0.35">
      <c r="A2510" t="s">
        <v>5133</v>
      </c>
      <c r="B2510">
        <v>23</v>
      </c>
      <c r="C2510">
        <v>55</v>
      </c>
      <c r="D2510">
        <v>2507</v>
      </c>
      <c r="E2510" t="s">
        <v>311</v>
      </c>
      <c r="F2510" t="s">
        <v>3848</v>
      </c>
      <c r="G2510" t="s">
        <v>311</v>
      </c>
      <c r="H2510" t="s">
        <v>311</v>
      </c>
      <c r="I2510" t="s">
        <v>311</v>
      </c>
      <c r="J2510">
        <v>6</v>
      </c>
    </row>
    <row r="2511" spans="1:10" x14ac:dyDescent="0.35">
      <c r="A2511" t="s">
        <v>5134</v>
      </c>
      <c r="B2511">
        <v>17</v>
      </c>
      <c r="C2511">
        <v>55</v>
      </c>
      <c r="D2511">
        <v>2507</v>
      </c>
      <c r="E2511" t="s">
        <v>311</v>
      </c>
      <c r="F2511" t="s">
        <v>3848</v>
      </c>
      <c r="G2511" t="s">
        <v>311</v>
      </c>
      <c r="H2511" t="s">
        <v>311</v>
      </c>
      <c r="I2511" t="s">
        <v>311</v>
      </c>
      <c r="J2511">
        <v>0</v>
      </c>
    </row>
    <row r="2512" spans="1:10" x14ac:dyDescent="0.35">
      <c r="A2512" t="s">
        <v>5135</v>
      </c>
      <c r="B2512">
        <v>10</v>
      </c>
      <c r="C2512">
        <v>55</v>
      </c>
      <c r="D2512">
        <v>2507</v>
      </c>
      <c r="E2512" t="s">
        <v>311</v>
      </c>
      <c r="F2512" t="s">
        <v>3848</v>
      </c>
      <c r="G2512" t="s">
        <v>311</v>
      </c>
      <c r="H2512" t="s">
        <v>311</v>
      </c>
      <c r="I2512" t="s">
        <v>311</v>
      </c>
      <c r="J2512">
        <v>0</v>
      </c>
    </row>
    <row r="2513" spans="1:10" x14ac:dyDescent="0.35">
      <c r="A2513" t="s">
        <v>5136</v>
      </c>
      <c r="B2513">
        <v>25</v>
      </c>
      <c r="C2513">
        <v>55</v>
      </c>
      <c r="D2513">
        <v>2507</v>
      </c>
      <c r="E2513" t="s">
        <v>311</v>
      </c>
      <c r="F2513" t="s">
        <v>3848</v>
      </c>
      <c r="G2513" t="s">
        <v>311</v>
      </c>
      <c r="H2513" t="s">
        <v>311</v>
      </c>
      <c r="I2513" t="s">
        <v>311</v>
      </c>
      <c r="J2513">
        <v>1</v>
      </c>
    </row>
    <row r="2514" spans="1:10" x14ac:dyDescent="0.35">
      <c r="A2514" t="s">
        <v>5137</v>
      </c>
      <c r="B2514">
        <v>13</v>
      </c>
      <c r="C2514">
        <v>54</v>
      </c>
      <c r="D2514">
        <v>2513</v>
      </c>
      <c r="E2514" t="s">
        <v>311</v>
      </c>
      <c r="F2514" t="s">
        <v>3848</v>
      </c>
      <c r="G2514" t="s">
        <v>311</v>
      </c>
      <c r="H2514" t="s">
        <v>311</v>
      </c>
      <c r="I2514" t="s">
        <v>311</v>
      </c>
      <c r="J2514">
        <v>0</v>
      </c>
    </row>
    <row r="2515" spans="1:10" x14ac:dyDescent="0.35">
      <c r="A2515" t="s">
        <v>5138</v>
      </c>
      <c r="B2515">
        <v>20</v>
      </c>
      <c r="C2515">
        <v>54</v>
      </c>
      <c r="D2515">
        <v>2513</v>
      </c>
      <c r="E2515" t="s">
        <v>311</v>
      </c>
      <c r="F2515" t="s">
        <v>3848</v>
      </c>
      <c r="G2515" t="s">
        <v>311</v>
      </c>
      <c r="H2515" t="s">
        <v>311</v>
      </c>
      <c r="I2515" t="s">
        <v>311</v>
      </c>
      <c r="J2515">
        <v>4</v>
      </c>
    </row>
    <row r="2516" spans="1:10" x14ac:dyDescent="0.35">
      <c r="A2516" t="s">
        <v>5139</v>
      </c>
      <c r="B2516">
        <v>10</v>
      </c>
      <c r="C2516">
        <v>54</v>
      </c>
      <c r="D2516">
        <v>2513</v>
      </c>
      <c r="E2516" t="s">
        <v>311</v>
      </c>
      <c r="F2516" t="s">
        <v>3848</v>
      </c>
      <c r="G2516" t="s">
        <v>311</v>
      </c>
      <c r="H2516" t="s">
        <v>311</v>
      </c>
      <c r="I2516" t="s">
        <v>311</v>
      </c>
      <c r="J2516">
        <v>1</v>
      </c>
    </row>
    <row r="2517" spans="1:10" x14ac:dyDescent="0.35">
      <c r="A2517" t="s">
        <v>5140</v>
      </c>
      <c r="B2517">
        <v>15</v>
      </c>
      <c r="C2517">
        <v>54</v>
      </c>
      <c r="D2517">
        <v>2513</v>
      </c>
      <c r="E2517" t="s">
        <v>311</v>
      </c>
      <c r="F2517" t="s">
        <v>3848</v>
      </c>
      <c r="G2517" t="s">
        <v>311</v>
      </c>
      <c r="H2517" t="s">
        <v>311</v>
      </c>
      <c r="I2517" t="s">
        <v>311</v>
      </c>
      <c r="J2517">
        <v>1</v>
      </c>
    </row>
    <row r="2518" spans="1:10" x14ac:dyDescent="0.35">
      <c r="A2518" t="s">
        <v>5141</v>
      </c>
      <c r="B2518">
        <v>6</v>
      </c>
      <c r="C2518">
        <v>54</v>
      </c>
      <c r="D2518">
        <v>2513</v>
      </c>
      <c r="E2518" t="s">
        <v>311</v>
      </c>
      <c r="F2518" t="s">
        <v>3848</v>
      </c>
      <c r="G2518" t="s">
        <v>311</v>
      </c>
      <c r="H2518" t="s">
        <v>311</v>
      </c>
      <c r="I2518" t="s">
        <v>311</v>
      </c>
      <c r="J2518">
        <v>0</v>
      </c>
    </row>
    <row r="2519" spans="1:10" x14ac:dyDescent="0.35">
      <c r="A2519" t="s">
        <v>5142</v>
      </c>
      <c r="B2519">
        <v>23</v>
      </c>
      <c r="C2519">
        <v>54</v>
      </c>
      <c r="D2519">
        <v>2513</v>
      </c>
      <c r="E2519" t="s">
        <v>311</v>
      </c>
      <c r="F2519" t="s">
        <v>3848</v>
      </c>
      <c r="G2519" t="s">
        <v>311</v>
      </c>
      <c r="H2519" t="s">
        <v>311</v>
      </c>
      <c r="I2519" t="s">
        <v>311</v>
      </c>
      <c r="J2519">
        <v>1</v>
      </c>
    </row>
    <row r="2520" spans="1:10" x14ac:dyDescent="0.35">
      <c r="A2520" t="s">
        <v>5143</v>
      </c>
      <c r="B2520">
        <v>20</v>
      </c>
      <c r="C2520">
        <v>54</v>
      </c>
      <c r="D2520">
        <v>2513</v>
      </c>
      <c r="E2520" t="s">
        <v>311</v>
      </c>
      <c r="F2520" t="s">
        <v>3848</v>
      </c>
      <c r="G2520" t="s">
        <v>311</v>
      </c>
      <c r="H2520" t="s">
        <v>311</v>
      </c>
      <c r="I2520" t="s">
        <v>311</v>
      </c>
      <c r="J2520">
        <v>0</v>
      </c>
    </row>
    <row r="2521" spans="1:10" x14ac:dyDescent="0.35">
      <c r="A2521" t="s">
        <v>5144</v>
      </c>
      <c r="B2521">
        <v>12</v>
      </c>
      <c r="C2521">
        <v>53</v>
      </c>
      <c r="D2521">
        <v>2520</v>
      </c>
      <c r="E2521" t="s">
        <v>311</v>
      </c>
      <c r="F2521" t="s">
        <v>3848</v>
      </c>
      <c r="G2521" t="s">
        <v>311</v>
      </c>
      <c r="H2521" t="s">
        <v>311</v>
      </c>
      <c r="I2521" t="s">
        <v>311</v>
      </c>
      <c r="J2521">
        <v>1</v>
      </c>
    </row>
    <row r="2522" spans="1:10" x14ac:dyDescent="0.35">
      <c r="A2522" t="s">
        <v>5145</v>
      </c>
      <c r="B2522">
        <v>8</v>
      </c>
      <c r="C2522">
        <v>53</v>
      </c>
      <c r="D2522">
        <v>2520</v>
      </c>
      <c r="E2522" t="s">
        <v>311</v>
      </c>
      <c r="F2522" t="s">
        <v>3848</v>
      </c>
      <c r="G2522" t="s">
        <v>311</v>
      </c>
      <c r="H2522" t="s">
        <v>311</v>
      </c>
      <c r="I2522" t="s">
        <v>311</v>
      </c>
      <c r="J2522">
        <v>2</v>
      </c>
    </row>
    <row r="2523" spans="1:10" x14ac:dyDescent="0.35">
      <c r="A2523" t="s">
        <v>5146</v>
      </c>
      <c r="B2523">
        <v>9</v>
      </c>
      <c r="C2523">
        <v>53</v>
      </c>
      <c r="D2523">
        <v>2520</v>
      </c>
      <c r="E2523" t="s">
        <v>311</v>
      </c>
      <c r="F2523" t="s">
        <v>3848</v>
      </c>
      <c r="G2523" t="s">
        <v>311</v>
      </c>
      <c r="H2523" t="s">
        <v>311</v>
      </c>
      <c r="I2523" t="s">
        <v>311</v>
      </c>
      <c r="J2523">
        <v>1</v>
      </c>
    </row>
    <row r="2524" spans="1:10" x14ac:dyDescent="0.35">
      <c r="A2524" t="s">
        <v>5147</v>
      </c>
      <c r="B2524">
        <v>18</v>
      </c>
      <c r="C2524">
        <v>53</v>
      </c>
      <c r="D2524">
        <v>2520</v>
      </c>
      <c r="E2524" t="s">
        <v>311</v>
      </c>
      <c r="F2524" t="s">
        <v>3848</v>
      </c>
      <c r="G2524" t="s">
        <v>311</v>
      </c>
      <c r="H2524" t="s">
        <v>311</v>
      </c>
      <c r="I2524" t="s">
        <v>311</v>
      </c>
      <c r="J2524">
        <v>0</v>
      </c>
    </row>
    <row r="2525" spans="1:10" x14ac:dyDescent="0.35">
      <c r="A2525" t="s">
        <v>5148</v>
      </c>
      <c r="B2525">
        <v>14</v>
      </c>
      <c r="C2525">
        <v>53</v>
      </c>
      <c r="D2525">
        <v>2520</v>
      </c>
      <c r="E2525" t="s">
        <v>311</v>
      </c>
      <c r="F2525" t="s">
        <v>3848</v>
      </c>
      <c r="G2525" t="s">
        <v>311</v>
      </c>
      <c r="H2525" t="s">
        <v>311</v>
      </c>
      <c r="I2525" t="s">
        <v>311</v>
      </c>
      <c r="J2525">
        <v>0</v>
      </c>
    </row>
    <row r="2526" spans="1:10" x14ac:dyDescent="0.35">
      <c r="A2526" t="s">
        <v>5149</v>
      </c>
      <c r="B2526">
        <v>13</v>
      </c>
      <c r="C2526">
        <v>53</v>
      </c>
      <c r="D2526">
        <v>2520</v>
      </c>
      <c r="E2526" t="s">
        <v>311</v>
      </c>
      <c r="F2526" t="s">
        <v>3848</v>
      </c>
      <c r="G2526" t="s">
        <v>311</v>
      </c>
      <c r="H2526" t="s">
        <v>311</v>
      </c>
      <c r="I2526" t="s">
        <v>311</v>
      </c>
      <c r="J2526">
        <v>0</v>
      </c>
    </row>
    <row r="2527" spans="1:10" x14ac:dyDescent="0.35">
      <c r="A2527" t="s">
        <v>5150</v>
      </c>
      <c r="B2527">
        <v>7</v>
      </c>
      <c r="C2527">
        <v>53</v>
      </c>
      <c r="D2527">
        <v>2520</v>
      </c>
      <c r="E2527" t="s">
        <v>311</v>
      </c>
      <c r="F2527" t="s">
        <v>3848</v>
      </c>
      <c r="G2527" t="s">
        <v>311</v>
      </c>
      <c r="H2527" t="s">
        <v>311</v>
      </c>
      <c r="I2527" t="s">
        <v>311</v>
      </c>
      <c r="J2527">
        <v>0</v>
      </c>
    </row>
    <row r="2528" spans="1:10" x14ac:dyDescent="0.35">
      <c r="A2528" t="s">
        <v>5151</v>
      </c>
      <c r="B2528">
        <v>29</v>
      </c>
      <c r="C2528">
        <v>53</v>
      </c>
      <c r="D2528">
        <v>2520</v>
      </c>
      <c r="E2528" t="s">
        <v>311</v>
      </c>
      <c r="F2528" t="s">
        <v>2692</v>
      </c>
      <c r="G2528" t="s">
        <v>311</v>
      </c>
      <c r="H2528" t="s">
        <v>311</v>
      </c>
      <c r="I2528" t="s">
        <v>311</v>
      </c>
      <c r="J2528">
        <v>29</v>
      </c>
    </row>
    <row r="2529" spans="1:10" x14ac:dyDescent="0.35">
      <c r="A2529" t="s">
        <v>5152</v>
      </c>
      <c r="B2529">
        <v>14</v>
      </c>
      <c r="C2529">
        <v>52</v>
      </c>
      <c r="D2529">
        <v>2528</v>
      </c>
      <c r="E2529" t="s">
        <v>311</v>
      </c>
      <c r="F2529" t="s">
        <v>3848</v>
      </c>
      <c r="G2529" t="s">
        <v>311</v>
      </c>
      <c r="H2529" t="s">
        <v>311</v>
      </c>
      <c r="I2529" t="s">
        <v>311</v>
      </c>
      <c r="J2529">
        <v>0</v>
      </c>
    </row>
    <row r="2530" spans="1:10" x14ac:dyDescent="0.35">
      <c r="A2530" t="s">
        <v>5153</v>
      </c>
      <c r="B2530">
        <v>39</v>
      </c>
      <c r="C2530">
        <v>52</v>
      </c>
      <c r="D2530">
        <v>2528</v>
      </c>
      <c r="E2530" t="s">
        <v>311</v>
      </c>
      <c r="F2530" t="s">
        <v>3848</v>
      </c>
      <c r="G2530" t="s">
        <v>311</v>
      </c>
      <c r="H2530" t="s">
        <v>311</v>
      </c>
      <c r="I2530" t="s">
        <v>311</v>
      </c>
      <c r="J2530">
        <v>2</v>
      </c>
    </row>
    <row r="2531" spans="1:10" x14ac:dyDescent="0.35">
      <c r="A2531" t="s">
        <v>5154</v>
      </c>
      <c r="B2531">
        <v>18</v>
      </c>
      <c r="C2531">
        <v>52</v>
      </c>
      <c r="D2531">
        <v>2528</v>
      </c>
      <c r="E2531" t="s">
        <v>311</v>
      </c>
      <c r="F2531" t="s">
        <v>3848</v>
      </c>
      <c r="G2531" t="s">
        <v>311</v>
      </c>
      <c r="H2531" t="s">
        <v>311</v>
      </c>
      <c r="I2531" t="s">
        <v>311</v>
      </c>
      <c r="J2531">
        <v>0</v>
      </c>
    </row>
    <row r="2532" spans="1:10" x14ac:dyDescent="0.35">
      <c r="A2532" t="s">
        <v>5155</v>
      </c>
      <c r="B2532">
        <v>14</v>
      </c>
      <c r="C2532">
        <v>52</v>
      </c>
      <c r="D2532">
        <v>2528</v>
      </c>
      <c r="E2532" t="s">
        <v>311</v>
      </c>
      <c r="F2532" t="s">
        <v>3848</v>
      </c>
      <c r="G2532" t="s">
        <v>311</v>
      </c>
      <c r="H2532" t="s">
        <v>311</v>
      </c>
      <c r="I2532" t="s">
        <v>311</v>
      </c>
      <c r="J2532">
        <v>0</v>
      </c>
    </row>
    <row r="2533" spans="1:10" x14ac:dyDescent="0.35">
      <c r="A2533" t="s">
        <v>5156</v>
      </c>
      <c r="B2533">
        <v>19</v>
      </c>
      <c r="C2533">
        <v>52</v>
      </c>
      <c r="D2533">
        <v>2528</v>
      </c>
      <c r="E2533" t="s">
        <v>311</v>
      </c>
      <c r="F2533" t="s">
        <v>3848</v>
      </c>
      <c r="G2533" t="s">
        <v>311</v>
      </c>
      <c r="H2533" t="s">
        <v>311</v>
      </c>
      <c r="I2533" t="s">
        <v>311</v>
      </c>
      <c r="J2533">
        <v>0</v>
      </c>
    </row>
    <row r="2534" spans="1:10" x14ac:dyDescent="0.35">
      <c r="A2534" t="s">
        <v>5157</v>
      </c>
      <c r="B2534">
        <v>16</v>
      </c>
      <c r="C2534">
        <v>52</v>
      </c>
      <c r="D2534">
        <v>2528</v>
      </c>
      <c r="E2534" t="s">
        <v>311</v>
      </c>
      <c r="F2534" t="s">
        <v>3848</v>
      </c>
      <c r="G2534" t="s">
        <v>311</v>
      </c>
      <c r="H2534" t="s">
        <v>311</v>
      </c>
      <c r="I2534" t="s">
        <v>311</v>
      </c>
      <c r="J2534">
        <v>0</v>
      </c>
    </row>
    <row r="2535" spans="1:10" x14ac:dyDescent="0.35">
      <c r="A2535" t="s">
        <v>5158</v>
      </c>
      <c r="B2535">
        <v>13</v>
      </c>
      <c r="C2535">
        <v>52</v>
      </c>
      <c r="D2535">
        <v>2528</v>
      </c>
      <c r="E2535" t="s">
        <v>311</v>
      </c>
      <c r="F2535" t="s">
        <v>3848</v>
      </c>
      <c r="G2535" t="s">
        <v>311</v>
      </c>
      <c r="H2535" t="s">
        <v>311</v>
      </c>
      <c r="I2535" t="s">
        <v>311</v>
      </c>
      <c r="J2535">
        <v>1</v>
      </c>
    </row>
    <row r="2536" spans="1:10" x14ac:dyDescent="0.35">
      <c r="A2536" t="s">
        <v>5159</v>
      </c>
      <c r="B2536">
        <v>39</v>
      </c>
      <c r="C2536">
        <v>52</v>
      </c>
      <c r="D2536">
        <v>2528</v>
      </c>
      <c r="E2536" t="s">
        <v>311</v>
      </c>
      <c r="F2536" t="s">
        <v>0</v>
      </c>
      <c r="G2536" t="s">
        <v>1781</v>
      </c>
      <c r="I2536" t="s">
        <v>311</v>
      </c>
      <c r="J2536">
        <v>1</v>
      </c>
    </row>
    <row r="2537" spans="1:10" x14ac:dyDescent="0.35">
      <c r="A2537" t="s">
        <v>5160</v>
      </c>
      <c r="B2537">
        <v>16</v>
      </c>
      <c r="C2537">
        <v>52</v>
      </c>
      <c r="D2537">
        <v>2528</v>
      </c>
      <c r="E2537" t="s">
        <v>311</v>
      </c>
      <c r="F2537" t="s">
        <v>3848</v>
      </c>
      <c r="G2537" t="s">
        <v>311</v>
      </c>
      <c r="H2537" t="s">
        <v>311</v>
      </c>
      <c r="I2537" t="s">
        <v>311</v>
      </c>
      <c r="J2537">
        <v>0</v>
      </c>
    </row>
    <row r="2538" spans="1:10" x14ac:dyDescent="0.35">
      <c r="A2538" t="s">
        <v>5161</v>
      </c>
      <c r="B2538">
        <v>24</v>
      </c>
      <c r="C2538">
        <v>52</v>
      </c>
      <c r="D2538">
        <v>2528</v>
      </c>
      <c r="E2538" t="s">
        <v>311</v>
      </c>
      <c r="F2538" t="s">
        <v>3848</v>
      </c>
      <c r="G2538" t="s">
        <v>311</v>
      </c>
      <c r="H2538" t="s">
        <v>311</v>
      </c>
      <c r="I2538" t="s">
        <v>311</v>
      </c>
      <c r="J2538">
        <v>0</v>
      </c>
    </row>
    <row r="2539" spans="1:10" x14ac:dyDescent="0.35">
      <c r="A2539" t="s">
        <v>5162</v>
      </c>
      <c r="B2539">
        <v>15</v>
      </c>
      <c r="C2539">
        <v>52</v>
      </c>
      <c r="D2539">
        <v>2528</v>
      </c>
      <c r="E2539" t="s">
        <v>311</v>
      </c>
      <c r="F2539" t="s">
        <v>3848</v>
      </c>
      <c r="G2539" t="s">
        <v>311</v>
      </c>
      <c r="H2539" t="s">
        <v>311</v>
      </c>
      <c r="I2539" t="s">
        <v>311</v>
      </c>
      <c r="J2539">
        <v>0</v>
      </c>
    </row>
    <row r="2540" spans="1:10" x14ac:dyDescent="0.35">
      <c r="A2540" t="s">
        <v>5163</v>
      </c>
      <c r="B2540">
        <v>8</v>
      </c>
      <c r="C2540">
        <v>52</v>
      </c>
      <c r="D2540">
        <v>2528</v>
      </c>
      <c r="E2540" t="s">
        <v>311</v>
      </c>
      <c r="F2540" t="s">
        <v>3848</v>
      </c>
      <c r="G2540" t="s">
        <v>311</v>
      </c>
      <c r="H2540" t="s">
        <v>311</v>
      </c>
      <c r="I2540" t="s">
        <v>311</v>
      </c>
      <c r="J2540">
        <v>1</v>
      </c>
    </row>
    <row r="2541" spans="1:10" x14ac:dyDescent="0.35">
      <c r="A2541" t="s">
        <v>5164</v>
      </c>
      <c r="B2541">
        <v>46</v>
      </c>
      <c r="C2541">
        <v>51</v>
      </c>
      <c r="D2541">
        <v>2540</v>
      </c>
      <c r="E2541" t="s">
        <v>311</v>
      </c>
      <c r="F2541" t="s">
        <v>2692</v>
      </c>
      <c r="G2541" t="s">
        <v>311</v>
      </c>
      <c r="H2541" t="s">
        <v>311</v>
      </c>
      <c r="I2541" t="s">
        <v>311</v>
      </c>
      <c r="J2541">
        <v>46</v>
      </c>
    </row>
    <row r="2542" spans="1:10" x14ac:dyDescent="0.35">
      <c r="A2542" t="s">
        <v>5165</v>
      </c>
      <c r="B2542">
        <v>5</v>
      </c>
      <c r="C2542">
        <v>51</v>
      </c>
      <c r="D2542">
        <v>2540</v>
      </c>
      <c r="E2542" t="s">
        <v>311</v>
      </c>
      <c r="F2542" t="s">
        <v>3848</v>
      </c>
      <c r="G2542" t="s">
        <v>311</v>
      </c>
      <c r="H2542" t="s">
        <v>311</v>
      </c>
      <c r="I2542" t="s">
        <v>311</v>
      </c>
      <c r="J2542">
        <v>2</v>
      </c>
    </row>
    <row r="2543" spans="1:10" x14ac:dyDescent="0.35">
      <c r="A2543" t="s">
        <v>5166</v>
      </c>
      <c r="B2543">
        <v>24</v>
      </c>
      <c r="C2543">
        <v>51</v>
      </c>
      <c r="D2543">
        <v>2540</v>
      </c>
      <c r="E2543" t="s">
        <v>311</v>
      </c>
      <c r="F2543" t="s">
        <v>3848</v>
      </c>
      <c r="G2543" t="s">
        <v>311</v>
      </c>
      <c r="H2543" t="s">
        <v>311</v>
      </c>
      <c r="I2543" t="s">
        <v>311</v>
      </c>
      <c r="J2543">
        <v>2</v>
      </c>
    </row>
    <row r="2544" spans="1:10" x14ac:dyDescent="0.35">
      <c r="A2544" t="s">
        <v>5167</v>
      </c>
      <c r="B2544">
        <v>75</v>
      </c>
      <c r="C2544">
        <v>51</v>
      </c>
      <c r="D2544">
        <v>2540</v>
      </c>
      <c r="E2544" t="s">
        <v>311</v>
      </c>
      <c r="F2544" t="s">
        <v>0</v>
      </c>
      <c r="G2544" t="s">
        <v>2194</v>
      </c>
      <c r="I2544" t="s">
        <v>311</v>
      </c>
      <c r="J2544">
        <v>3</v>
      </c>
    </row>
    <row r="2545" spans="1:10" x14ac:dyDescent="0.35">
      <c r="A2545" t="s">
        <v>5168</v>
      </c>
      <c r="B2545">
        <v>11</v>
      </c>
      <c r="C2545">
        <v>51</v>
      </c>
      <c r="D2545">
        <v>2540</v>
      </c>
      <c r="E2545" t="s">
        <v>311</v>
      </c>
      <c r="F2545" t="s">
        <v>3848</v>
      </c>
      <c r="G2545" t="s">
        <v>311</v>
      </c>
      <c r="H2545" t="s">
        <v>311</v>
      </c>
      <c r="I2545" t="s">
        <v>311</v>
      </c>
      <c r="J2545">
        <v>2</v>
      </c>
    </row>
    <row r="2546" spans="1:10" x14ac:dyDescent="0.35">
      <c r="A2546" t="s">
        <v>5169</v>
      </c>
      <c r="B2546">
        <v>83</v>
      </c>
      <c r="C2546">
        <v>51</v>
      </c>
      <c r="D2546">
        <v>2540</v>
      </c>
      <c r="E2546" t="s">
        <v>311</v>
      </c>
      <c r="F2546" t="s">
        <v>3848</v>
      </c>
      <c r="G2546" t="s">
        <v>311</v>
      </c>
      <c r="H2546" t="s">
        <v>311</v>
      </c>
      <c r="I2546" t="s">
        <v>311</v>
      </c>
      <c r="J2546">
        <v>0</v>
      </c>
    </row>
    <row r="2547" spans="1:10" x14ac:dyDescent="0.35">
      <c r="A2547" t="s">
        <v>5170</v>
      </c>
      <c r="B2547">
        <v>10</v>
      </c>
      <c r="C2547">
        <v>50</v>
      </c>
      <c r="D2547">
        <v>2546</v>
      </c>
      <c r="E2547" t="s">
        <v>311</v>
      </c>
      <c r="F2547" t="s">
        <v>3848</v>
      </c>
      <c r="G2547" t="s">
        <v>311</v>
      </c>
      <c r="H2547" t="s">
        <v>311</v>
      </c>
      <c r="I2547" t="s">
        <v>311</v>
      </c>
      <c r="J2547">
        <v>2</v>
      </c>
    </row>
    <row r="2548" spans="1:10" x14ac:dyDescent="0.35">
      <c r="A2548" t="s">
        <v>5171</v>
      </c>
      <c r="B2548">
        <v>51</v>
      </c>
      <c r="C2548">
        <v>50</v>
      </c>
      <c r="D2548">
        <v>2546</v>
      </c>
      <c r="E2548" t="s">
        <v>334</v>
      </c>
      <c r="F2548" t="s">
        <v>0</v>
      </c>
      <c r="G2548" t="s">
        <v>2592</v>
      </c>
      <c r="H2548">
        <v>0.36699999999999999</v>
      </c>
      <c r="I2548">
        <v>3.06</v>
      </c>
      <c r="J2548">
        <v>27</v>
      </c>
    </row>
    <row r="2549" spans="1:10" x14ac:dyDescent="0.35">
      <c r="A2549" t="s">
        <v>5172</v>
      </c>
      <c r="B2549">
        <v>14</v>
      </c>
      <c r="C2549">
        <v>50</v>
      </c>
      <c r="D2549">
        <v>2546</v>
      </c>
      <c r="E2549" t="s">
        <v>311</v>
      </c>
      <c r="F2549" t="s">
        <v>3848</v>
      </c>
      <c r="G2549" t="s">
        <v>311</v>
      </c>
      <c r="H2549" t="s">
        <v>311</v>
      </c>
      <c r="I2549" t="s">
        <v>311</v>
      </c>
      <c r="J2549">
        <v>0</v>
      </c>
    </row>
    <row r="2550" spans="1:10" x14ac:dyDescent="0.35">
      <c r="A2550" t="s">
        <v>5173</v>
      </c>
      <c r="B2550">
        <v>23</v>
      </c>
      <c r="C2550">
        <v>50</v>
      </c>
      <c r="D2550">
        <v>2546</v>
      </c>
      <c r="E2550" t="s">
        <v>311</v>
      </c>
      <c r="F2550" t="s">
        <v>3848</v>
      </c>
      <c r="G2550" t="s">
        <v>311</v>
      </c>
      <c r="H2550" t="s">
        <v>311</v>
      </c>
      <c r="I2550" t="s">
        <v>311</v>
      </c>
      <c r="J2550">
        <v>0</v>
      </c>
    </row>
    <row r="2551" spans="1:10" x14ac:dyDescent="0.35">
      <c r="A2551" t="s">
        <v>5174</v>
      </c>
      <c r="B2551">
        <v>15</v>
      </c>
      <c r="C2551">
        <v>50</v>
      </c>
      <c r="D2551">
        <v>2546</v>
      </c>
      <c r="E2551" t="s">
        <v>311</v>
      </c>
      <c r="F2551" t="s">
        <v>3848</v>
      </c>
      <c r="G2551" t="s">
        <v>311</v>
      </c>
      <c r="H2551" t="s">
        <v>311</v>
      </c>
      <c r="I2551" t="s">
        <v>311</v>
      </c>
      <c r="J2551">
        <v>2</v>
      </c>
    </row>
    <row r="2552" spans="1:10" x14ac:dyDescent="0.35">
      <c r="A2552" t="s">
        <v>5175</v>
      </c>
      <c r="B2552">
        <v>19</v>
      </c>
      <c r="C2552">
        <v>50</v>
      </c>
      <c r="D2552">
        <v>2546</v>
      </c>
      <c r="E2552" t="s">
        <v>311</v>
      </c>
      <c r="F2552" t="s">
        <v>3848</v>
      </c>
      <c r="G2552" t="s">
        <v>311</v>
      </c>
      <c r="H2552" t="s">
        <v>311</v>
      </c>
      <c r="I2552" t="s">
        <v>311</v>
      </c>
      <c r="J2552">
        <v>0</v>
      </c>
    </row>
    <row r="2553" spans="1:10" x14ac:dyDescent="0.35">
      <c r="A2553" t="s">
        <v>5176</v>
      </c>
      <c r="B2553">
        <v>4</v>
      </c>
      <c r="C2553">
        <v>49</v>
      </c>
      <c r="D2553">
        <v>2552</v>
      </c>
      <c r="E2553" t="s">
        <v>311</v>
      </c>
      <c r="F2553" t="s">
        <v>3848</v>
      </c>
      <c r="G2553" t="s">
        <v>311</v>
      </c>
      <c r="H2553" t="s">
        <v>311</v>
      </c>
      <c r="I2553" t="s">
        <v>311</v>
      </c>
      <c r="J2553">
        <v>0</v>
      </c>
    </row>
    <row r="2554" spans="1:10" x14ac:dyDescent="0.35">
      <c r="A2554" t="s">
        <v>5177</v>
      </c>
      <c r="B2554">
        <v>22</v>
      </c>
      <c r="C2554">
        <v>49</v>
      </c>
      <c r="D2554">
        <v>2552</v>
      </c>
      <c r="E2554" t="s">
        <v>311</v>
      </c>
      <c r="F2554" t="s">
        <v>3848</v>
      </c>
      <c r="G2554" t="s">
        <v>311</v>
      </c>
      <c r="H2554" t="s">
        <v>311</v>
      </c>
      <c r="I2554" t="s">
        <v>311</v>
      </c>
      <c r="J2554">
        <v>5</v>
      </c>
    </row>
    <row r="2555" spans="1:10" x14ac:dyDescent="0.35">
      <c r="A2555" t="s">
        <v>5178</v>
      </c>
      <c r="B2555">
        <v>31</v>
      </c>
      <c r="C2555">
        <v>49</v>
      </c>
      <c r="D2555">
        <v>2552</v>
      </c>
      <c r="E2555" t="s">
        <v>334</v>
      </c>
      <c r="F2555" t="s">
        <v>0</v>
      </c>
      <c r="G2555" t="s">
        <v>2279</v>
      </c>
      <c r="H2555">
        <v>1.222</v>
      </c>
      <c r="I2555">
        <v>10.08</v>
      </c>
      <c r="J2555">
        <v>1</v>
      </c>
    </row>
    <row r="2556" spans="1:10" x14ac:dyDescent="0.35">
      <c r="A2556" t="s">
        <v>5179</v>
      </c>
      <c r="B2556">
        <v>15</v>
      </c>
      <c r="C2556">
        <v>49</v>
      </c>
      <c r="D2556">
        <v>2552</v>
      </c>
      <c r="E2556" t="s">
        <v>311</v>
      </c>
      <c r="F2556" t="s">
        <v>3848</v>
      </c>
      <c r="G2556" t="s">
        <v>311</v>
      </c>
      <c r="H2556" t="s">
        <v>311</v>
      </c>
      <c r="I2556" t="s">
        <v>311</v>
      </c>
      <c r="J2556">
        <v>1</v>
      </c>
    </row>
    <row r="2557" spans="1:10" x14ac:dyDescent="0.35">
      <c r="A2557" t="s">
        <v>5180</v>
      </c>
      <c r="B2557">
        <v>17</v>
      </c>
      <c r="C2557">
        <v>49</v>
      </c>
      <c r="D2557">
        <v>2552</v>
      </c>
      <c r="E2557" t="s">
        <v>311</v>
      </c>
      <c r="F2557" t="s">
        <v>3848</v>
      </c>
      <c r="G2557" t="s">
        <v>311</v>
      </c>
      <c r="H2557" t="s">
        <v>311</v>
      </c>
      <c r="I2557" t="s">
        <v>311</v>
      </c>
      <c r="J2557">
        <v>0</v>
      </c>
    </row>
    <row r="2558" spans="1:10" x14ac:dyDescent="0.35">
      <c r="A2558" t="s">
        <v>5181</v>
      </c>
      <c r="B2558">
        <v>13</v>
      </c>
      <c r="C2558">
        <v>49</v>
      </c>
      <c r="D2558">
        <v>2552</v>
      </c>
      <c r="E2558" t="s">
        <v>311</v>
      </c>
      <c r="F2558" t="s">
        <v>3848</v>
      </c>
      <c r="G2558" t="s">
        <v>311</v>
      </c>
      <c r="H2558" t="s">
        <v>311</v>
      </c>
      <c r="I2558" t="s">
        <v>311</v>
      </c>
      <c r="J2558">
        <v>0</v>
      </c>
    </row>
    <row r="2559" spans="1:10" x14ac:dyDescent="0.35">
      <c r="A2559" t="s">
        <v>5182</v>
      </c>
      <c r="B2559">
        <v>19</v>
      </c>
      <c r="C2559">
        <v>49</v>
      </c>
      <c r="D2559">
        <v>2552</v>
      </c>
      <c r="E2559" t="s">
        <v>311</v>
      </c>
      <c r="F2559" t="s">
        <v>3848</v>
      </c>
      <c r="G2559" t="s">
        <v>311</v>
      </c>
      <c r="H2559" t="s">
        <v>311</v>
      </c>
      <c r="I2559" t="s">
        <v>311</v>
      </c>
      <c r="J2559">
        <v>0</v>
      </c>
    </row>
    <row r="2560" spans="1:10" x14ac:dyDescent="0.35">
      <c r="A2560" t="s">
        <v>5183</v>
      </c>
      <c r="B2560">
        <v>7</v>
      </c>
      <c r="C2560">
        <v>49</v>
      </c>
      <c r="D2560">
        <v>2552</v>
      </c>
      <c r="E2560" t="s">
        <v>311</v>
      </c>
      <c r="F2560" t="s">
        <v>3848</v>
      </c>
      <c r="G2560" t="s">
        <v>311</v>
      </c>
      <c r="H2560" t="s">
        <v>311</v>
      </c>
      <c r="I2560" t="s">
        <v>311</v>
      </c>
      <c r="J2560">
        <v>2</v>
      </c>
    </row>
    <row r="2561" spans="1:10" x14ac:dyDescent="0.35">
      <c r="A2561" t="s">
        <v>5184</v>
      </c>
      <c r="B2561">
        <v>5</v>
      </c>
      <c r="C2561">
        <v>49</v>
      </c>
      <c r="D2561">
        <v>2552</v>
      </c>
      <c r="E2561" t="s">
        <v>311</v>
      </c>
      <c r="F2561" t="s">
        <v>3848</v>
      </c>
      <c r="G2561" t="s">
        <v>311</v>
      </c>
      <c r="H2561" t="s">
        <v>311</v>
      </c>
      <c r="I2561" t="s">
        <v>311</v>
      </c>
      <c r="J2561">
        <v>0</v>
      </c>
    </row>
    <row r="2562" spans="1:10" x14ac:dyDescent="0.35">
      <c r="A2562" t="s">
        <v>5185</v>
      </c>
      <c r="B2562">
        <v>14</v>
      </c>
      <c r="C2562">
        <v>49</v>
      </c>
      <c r="D2562">
        <v>2552</v>
      </c>
      <c r="E2562" t="s">
        <v>311</v>
      </c>
      <c r="F2562" t="s">
        <v>3848</v>
      </c>
      <c r="G2562" t="s">
        <v>311</v>
      </c>
      <c r="H2562" t="s">
        <v>311</v>
      </c>
      <c r="I2562" t="s">
        <v>311</v>
      </c>
      <c r="J2562">
        <v>0</v>
      </c>
    </row>
    <row r="2563" spans="1:10" x14ac:dyDescent="0.35">
      <c r="A2563" t="s">
        <v>5186</v>
      </c>
      <c r="B2563">
        <v>18</v>
      </c>
      <c r="C2563">
        <v>48</v>
      </c>
      <c r="D2563">
        <v>2562</v>
      </c>
      <c r="E2563" t="s">
        <v>311</v>
      </c>
      <c r="F2563" t="s">
        <v>3848</v>
      </c>
      <c r="G2563" t="s">
        <v>311</v>
      </c>
      <c r="H2563" t="s">
        <v>311</v>
      </c>
      <c r="I2563" t="s">
        <v>311</v>
      </c>
      <c r="J2563">
        <v>1</v>
      </c>
    </row>
    <row r="2564" spans="1:10" x14ac:dyDescent="0.35">
      <c r="A2564" t="s">
        <v>5187</v>
      </c>
      <c r="B2564">
        <v>15</v>
      </c>
      <c r="C2564">
        <v>48</v>
      </c>
      <c r="D2564">
        <v>2562</v>
      </c>
      <c r="E2564" t="s">
        <v>311</v>
      </c>
      <c r="F2564" t="s">
        <v>3848</v>
      </c>
      <c r="G2564" t="s">
        <v>311</v>
      </c>
      <c r="H2564" t="s">
        <v>311</v>
      </c>
      <c r="I2564" t="s">
        <v>311</v>
      </c>
      <c r="J2564">
        <v>0</v>
      </c>
    </row>
    <row r="2565" spans="1:10" x14ac:dyDescent="0.35">
      <c r="A2565" t="s">
        <v>5188</v>
      </c>
      <c r="B2565">
        <v>12</v>
      </c>
      <c r="C2565">
        <v>48</v>
      </c>
      <c r="D2565">
        <v>2562</v>
      </c>
      <c r="E2565" t="s">
        <v>311</v>
      </c>
      <c r="F2565" t="s">
        <v>3848</v>
      </c>
      <c r="G2565" t="s">
        <v>311</v>
      </c>
      <c r="H2565" t="s">
        <v>311</v>
      </c>
      <c r="I2565" t="s">
        <v>311</v>
      </c>
      <c r="J2565">
        <v>1</v>
      </c>
    </row>
    <row r="2566" spans="1:10" x14ac:dyDescent="0.35">
      <c r="A2566" t="s">
        <v>5189</v>
      </c>
      <c r="B2566">
        <v>15</v>
      </c>
      <c r="C2566">
        <v>48</v>
      </c>
      <c r="D2566">
        <v>2562</v>
      </c>
      <c r="E2566" t="s">
        <v>311</v>
      </c>
      <c r="F2566" t="s">
        <v>3848</v>
      </c>
      <c r="G2566" t="s">
        <v>311</v>
      </c>
      <c r="H2566" t="s">
        <v>311</v>
      </c>
      <c r="I2566" t="s">
        <v>311</v>
      </c>
      <c r="J2566">
        <v>0</v>
      </c>
    </row>
    <row r="2567" spans="1:10" x14ac:dyDescent="0.35">
      <c r="A2567" t="s">
        <v>5190</v>
      </c>
      <c r="B2567">
        <v>16</v>
      </c>
      <c r="C2567">
        <v>48</v>
      </c>
      <c r="D2567">
        <v>2562</v>
      </c>
      <c r="E2567" t="s">
        <v>311</v>
      </c>
      <c r="F2567" t="s">
        <v>3848</v>
      </c>
      <c r="G2567" t="s">
        <v>311</v>
      </c>
      <c r="H2567" t="s">
        <v>311</v>
      </c>
      <c r="I2567" t="s">
        <v>311</v>
      </c>
      <c r="J2567">
        <v>0</v>
      </c>
    </row>
    <row r="2568" spans="1:10" x14ac:dyDescent="0.35">
      <c r="A2568" t="s">
        <v>5191</v>
      </c>
      <c r="B2568">
        <v>32</v>
      </c>
      <c r="C2568">
        <v>48</v>
      </c>
      <c r="D2568">
        <v>2562</v>
      </c>
      <c r="E2568" t="s">
        <v>311</v>
      </c>
      <c r="F2568" t="s">
        <v>3848</v>
      </c>
      <c r="G2568" t="s">
        <v>311</v>
      </c>
      <c r="H2568" t="s">
        <v>311</v>
      </c>
      <c r="I2568" t="s">
        <v>311</v>
      </c>
      <c r="J2568">
        <v>0</v>
      </c>
    </row>
    <row r="2569" spans="1:10" x14ac:dyDescent="0.35">
      <c r="A2569" t="s">
        <v>5192</v>
      </c>
      <c r="B2569">
        <v>23</v>
      </c>
      <c r="C2569">
        <v>48</v>
      </c>
      <c r="D2569">
        <v>2562</v>
      </c>
      <c r="E2569" t="s">
        <v>311</v>
      </c>
      <c r="F2569" t="s">
        <v>3848</v>
      </c>
      <c r="G2569" t="s">
        <v>311</v>
      </c>
      <c r="H2569" t="s">
        <v>311</v>
      </c>
      <c r="I2569" t="s">
        <v>311</v>
      </c>
      <c r="J2569">
        <v>0</v>
      </c>
    </row>
    <row r="2570" spans="1:10" x14ac:dyDescent="0.35">
      <c r="A2570" t="s">
        <v>5193</v>
      </c>
      <c r="B2570">
        <v>23</v>
      </c>
      <c r="C2570">
        <v>48</v>
      </c>
      <c r="D2570">
        <v>2562</v>
      </c>
      <c r="E2570" t="s">
        <v>311</v>
      </c>
      <c r="F2570" t="s">
        <v>3848</v>
      </c>
      <c r="G2570" t="s">
        <v>311</v>
      </c>
      <c r="H2570" t="s">
        <v>311</v>
      </c>
      <c r="I2570" t="s">
        <v>311</v>
      </c>
      <c r="J2570">
        <v>7</v>
      </c>
    </row>
    <row r="2571" spans="1:10" x14ac:dyDescent="0.35">
      <c r="A2571" t="s">
        <v>5194</v>
      </c>
      <c r="B2571">
        <v>12</v>
      </c>
      <c r="C2571">
        <v>48</v>
      </c>
      <c r="D2571">
        <v>2562</v>
      </c>
      <c r="E2571" t="s">
        <v>311</v>
      </c>
      <c r="F2571" t="s">
        <v>3848</v>
      </c>
      <c r="G2571" t="s">
        <v>311</v>
      </c>
      <c r="H2571" t="s">
        <v>311</v>
      </c>
      <c r="I2571" t="s">
        <v>311</v>
      </c>
      <c r="J2571">
        <v>2</v>
      </c>
    </row>
    <row r="2572" spans="1:10" x14ac:dyDescent="0.35">
      <c r="A2572" t="s">
        <v>5195</v>
      </c>
      <c r="B2572">
        <v>10</v>
      </c>
      <c r="C2572">
        <v>48</v>
      </c>
      <c r="D2572">
        <v>2562</v>
      </c>
      <c r="E2572" t="s">
        <v>311</v>
      </c>
      <c r="F2572" t="s">
        <v>3848</v>
      </c>
      <c r="G2572" t="s">
        <v>311</v>
      </c>
      <c r="H2572" t="s">
        <v>311</v>
      </c>
      <c r="I2572" t="s">
        <v>311</v>
      </c>
      <c r="J2572">
        <v>1</v>
      </c>
    </row>
    <row r="2573" spans="1:10" x14ac:dyDescent="0.35">
      <c r="A2573" t="s">
        <v>5196</v>
      </c>
      <c r="B2573">
        <v>6</v>
      </c>
      <c r="C2573">
        <v>48</v>
      </c>
      <c r="D2573">
        <v>2562</v>
      </c>
      <c r="E2573" t="s">
        <v>311</v>
      </c>
      <c r="F2573" t="s">
        <v>3848</v>
      </c>
      <c r="G2573" t="s">
        <v>311</v>
      </c>
      <c r="H2573" t="s">
        <v>311</v>
      </c>
      <c r="I2573" t="s">
        <v>311</v>
      </c>
      <c r="J2573">
        <v>1</v>
      </c>
    </row>
    <row r="2574" spans="1:10" x14ac:dyDescent="0.35">
      <c r="A2574" t="s">
        <v>5197</v>
      </c>
      <c r="B2574">
        <v>98</v>
      </c>
      <c r="C2574">
        <v>47</v>
      </c>
      <c r="D2574">
        <v>2573</v>
      </c>
      <c r="E2574" t="s">
        <v>312</v>
      </c>
      <c r="F2574" t="s">
        <v>0</v>
      </c>
      <c r="G2574" t="s">
        <v>5198</v>
      </c>
      <c r="H2574">
        <v>0.69399999999999995</v>
      </c>
      <c r="I2574">
        <v>19.78</v>
      </c>
      <c r="J2574">
        <v>4</v>
      </c>
    </row>
    <row r="2575" spans="1:10" x14ac:dyDescent="0.35">
      <c r="A2575" t="s">
        <v>5199</v>
      </c>
      <c r="B2575">
        <v>6</v>
      </c>
      <c r="C2575">
        <v>47</v>
      </c>
      <c r="D2575">
        <v>2573</v>
      </c>
      <c r="E2575" t="s">
        <v>311</v>
      </c>
      <c r="F2575" t="s">
        <v>3848</v>
      </c>
      <c r="G2575" t="s">
        <v>311</v>
      </c>
      <c r="H2575" t="s">
        <v>311</v>
      </c>
      <c r="I2575" t="s">
        <v>311</v>
      </c>
      <c r="J2575">
        <v>1</v>
      </c>
    </row>
    <row r="2576" spans="1:10" x14ac:dyDescent="0.35">
      <c r="A2576" t="s">
        <v>5200</v>
      </c>
      <c r="B2576">
        <v>22</v>
      </c>
      <c r="C2576">
        <v>47</v>
      </c>
      <c r="D2576">
        <v>2573</v>
      </c>
      <c r="E2576" t="s">
        <v>311</v>
      </c>
      <c r="F2576" t="s">
        <v>3848</v>
      </c>
      <c r="G2576" t="s">
        <v>311</v>
      </c>
      <c r="H2576" t="s">
        <v>311</v>
      </c>
      <c r="I2576" t="s">
        <v>311</v>
      </c>
      <c r="J2576">
        <v>2</v>
      </c>
    </row>
    <row r="2577" spans="1:10" x14ac:dyDescent="0.35">
      <c r="A2577" t="s">
        <v>5201</v>
      </c>
      <c r="B2577">
        <v>12</v>
      </c>
      <c r="C2577">
        <v>47</v>
      </c>
      <c r="D2577">
        <v>2573</v>
      </c>
      <c r="E2577" t="s">
        <v>311</v>
      </c>
      <c r="F2577" t="s">
        <v>3848</v>
      </c>
      <c r="G2577" t="s">
        <v>311</v>
      </c>
      <c r="H2577" t="s">
        <v>311</v>
      </c>
      <c r="I2577" t="s">
        <v>311</v>
      </c>
      <c r="J2577">
        <v>0</v>
      </c>
    </row>
    <row r="2578" spans="1:10" x14ac:dyDescent="0.35">
      <c r="A2578" t="s">
        <v>5202</v>
      </c>
      <c r="B2578">
        <v>24</v>
      </c>
      <c r="C2578">
        <v>47</v>
      </c>
      <c r="D2578">
        <v>2573</v>
      </c>
      <c r="E2578" t="s">
        <v>311</v>
      </c>
      <c r="F2578" t="s">
        <v>3848</v>
      </c>
      <c r="G2578" t="s">
        <v>311</v>
      </c>
      <c r="H2578" t="s">
        <v>311</v>
      </c>
      <c r="I2578" t="s">
        <v>311</v>
      </c>
      <c r="J2578">
        <v>2</v>
      </c>
    </row>
    <row r="2579" spans="1:10" x14ac:dyDescent="0.35">
      <c r="A2579" t="s">
        <v>5203</v>
      </c>
      <c r="B2579">
        <v>16</v>
      </c>
      <c r="C2579">
        <v>47</v>
      </c>
      <c r="D2579">
        <v>2573</v>
      </c>
      <c r="E2579" t="s">
        <v>311</v>
      </c>
      <c r="F2579" t="s">
        <v>3848</v>
      </c>
      <c r="G2579" t="s">
        <v>311</v>
      </c>
      <c r="H2579" t="s">
        <v>311</v>
      </c>
      <c r="I2579" t="s">
        <v>311</v>
      </c>
      <c r="J2579">
        <v>0</v>
      </c>
    </row>
    <row r="2580" spans="1:10" x14ac:dyDescent="0.35">
      <c r="A2580" t="s">
        <v>5204</v>
      </c>
      <c r="B2580">
        <v>15</v>
      </c>
      <c r="C2580">
        <v>47</v>
      </c>
      <c r="D2580">
        <v>2573</v>
      </c>
      <c r="E2580" t="s">
        <v>311</v>
      </c>
      <c r="F2580" t="s">
        <v>3848</v>
      </c>
      <c r="G2580" t="s">
        <v>311</v>
      </c>
      <c r="H2580" t="s">
        <v>311</v>
      </c>
      <c r="I2580" t="s">
        <v>311</v>
      </c>
      <c r="J2580">
        <v>0</v>
      </c>
    </row>
    <row r="2581" spans="1:10" x14ac:dyDescent="0.35">
      <c r="A2581" t="s">
        <v>5205</v>
      </c>
      <c r="B2581">
        <v>40</v>
      </c>
      <c r="C2581">
        <v>47</v>
      </c>
      <c r="D2581">
        <v>2573</v>
      </c>
      <c r="E2581" t="s">
        <v>311</v>
      </c>
      <c r="F2581" t="s">
        <v>3848</v>
      </c>
      <c r="G2581" t="s">
        <v>311</v>
      </c>
      <c r="H2581" t="s">
        <v>311</v>
      </c>
      <c r="I2581" t="s">
        <v>311</v>
      </c>
      <c r="J2581">
        <v>0</v>
      </c>
    </row>
    <row r="2582" spans="1:10" x14ac:dyDescent="0.35">
      <c r="A2582" t="s">
        <v>5206</v>
      </c>
      <c r="B2582">
        <v>29</v>
      </c>
      <c r="C2582">
        <v>46</v>
      </c>
      <c r="D2582">
        <v>2581</v>
      </c>
      <c r="E2582" t="s">
        <v>311</v>
      </c>
      <c r="F2582" t="s">
        <v>3848</v>
      </c>
      <c r="G2582" t="s">
        <v>311</v>
      </c>
      <c r="H2582" t="s">
        <v>311</v>
      </c>
      <c r="I2582" t="s">
        <v>311</v>
      </c>
      <c r="J2582">
        <v>6</v>
      </c>
    </row>
    <row r="2583" spans="1:10" x14ac:dyDescent="0.35">
      <c r="A2583" t="s">
        <v>5207</v>
      </c>
      <c r="B2583">
        <v>70</v>
      </c>
      <c r="C2583">
        <v>46</v>
      </c>
      <c r="D2583">
        <v>2581</v>
      </c>
      <c r="E2583" t="s">
        <v>311</v>
      </c>
      <c r="F2583" t="s">
        <v>3848</v>
      </c>
      <c r="G2583" t="s">
        <v>311</v>
      </c>
      <c r="H2583" t="s">
        <v>311</v>
      </c>
      <c r="I2583" t="s">
        <v>311</v>
      </c>
      <c r="J2583">
        <v>0</v>
      </c>
    </row>
    <row r="2584" spans="1:10" x14ac:dyDescent="0.35">
      <c r="A2584" t="s">
        <v>5208</v>
      </c>
      <c r="B2584">
        <v>14</v>
      </c>
      <c r="C2584">
        <v>46</v>
      </c>
      <c r="D2584">
        <v>2581</v>
      </c>
      <c r="E2584" t="s">
        <v>311</v>
      </c>
      <c r="F2584" t="s">
        <v>3848</v>
      </c>
      <c r="G2584" t="s">
        <v>311</v>
      </c>
      <c r="H2584" t="s">
        <v>311</v>
      </c>
      <c r="I2584" t="s">
        <v>311</v>
      </c>
      <c r="J2584">
        <v>2</v>
      </c>
    </row>
    <row r="2585" spans="1:10" x14ac:dyDescent="0.35">
      <c r="A2585" t="s">
        <v>5209</v>
      </c>
      <c r="B2585">
        <v>17</v>
      </c>
      <c r="C2585">
        <v>46</v>
      </c>
      <c r="D2585">
        <v>2581</v>
      </c>
      <c r="E2585" t="s">
        <v>311</v>
      </c>
      <c r="F2585" t="s">
        <v>3848</v>
      </c>
      <c r="G2585" t="s">
        <v>311</v>
      </c>
      <c r="H2585" t="s">
        <v>311</v>
      </c>
      <c r="I2585" t="s">
        <v>311</v>
      </c>
      <c r="J2585">
        <v>2</v>
      </c>
    </row>
    <row r="2586" spans="1:10" x14ac:dyDescent="0.35">
      <c r="A2586" t="s">
        <v>5210</v>
      </c>
      <c r="B2586">
        <v>17</v>
      </c>
      <c r="C2586">
        <v>46</v>
      </c>
      <c r="D2586">
        <v>2581</v>
      </c>
      <c r="E2586" t="s">
        <v>311</v>
      </c>
      <c r="F2586" t="s">
        <v>3848</v>
      </c>
      <c r="G2586" t="s">
        <v>311</v>
      </c>
      <c r="H2586" t="s">
        <v>311</v>
      </c>
      <c r="I2586" t="s">
        <v>311</v>
      </c>
      <c r="J2586">
        <v>4</v>
      </c>
    </row>
    <row r="2587" spans="1:10" x14ac:dyDescent="0.35">
      <c r="A2587" t="s">
        <v>5211</v>
      </c>
      <c r="B2587">
        <v>14</v>
      </c>
      <c r="C2587">
        <v>46</v>
      </c>
      <c r="D2587">
        <v>2581</v>
      </c>
      <c r="E2587" t="s">
        <v>311</v>
      </c>
      <c r="F2587" t="s">
        <v>3848</v>
      </c>
      <c r="G2587" t="s">
        <v>311</v>
      </c>
      <c r="H2587" t="s">
        <v>311</v>
      </c>
      <c r="I2587" t="s">
        <v>311</v>
      </c>
      <c r="J2587">
        <v>0</v>
      </c>
    </row>
    <row r="2588" spans="1:10" x14ac:dyDescent="0.35">
      <c r="A2588" t="s">
        <v>5212</v>
      </c>
      <c r="B2588">
        <v>120</v>
      </c>
      <c r="C2588">
        <v>46</v>
      </c>
      <c r="D2588">
        <v>2581</v>
      </c>
      <c r="E2588" t="s">
        <v>311</v>
      </c>
      <c r="F2588" t="s">
        <v>0</v>
      </c>
      <c r="G2588" t="s">
        <v>1699</v>
      </c>
      <c r="I2588" t="s">
        <v>311</v>
      </c>
      <c r="J2588">
        <v>18</v>
      </c>
    </row>
    <row r="2589" spans="1:10" x14ac:dyDescent="0.35">
      <c r="A2589" t="s">
        <v>5213</v>
      </c>
      <c r="B2589">
        <v>15</v>
      </c>
      <c r="C2589">
        <v>46</v>
      </c>
      <c r="D2589">
        <v>2581</v>
      </c>
      <c r="E2589" t="s">
        <v>311</v>
      </c>
      <c r="F2589" t="s">
        <v>3848</v>
      </c>
      <c r="G2589" t="s">
        <v>311</v>
      </c>
      <c r="H2589" t="s">
        <v>311</v>
      </c>
      <c r="I2589" t="s">
        <v>311</v>
      </c>
      <c r="J2589">
        <v>0</v>
      </c>
    </row>
    <row r="2590" spans="1:10" x14ac:dyDescent="0.35">
      <c r="A2590" t="s">
        <v>5214</v>
      </c>
      <c r="B2590">
        <v>8</v>
      </c>
      <c r="C2590">
        <v>46</v>
      </c>
      <c r="D2590">
        <v>2581</v>
      </c>
      <c r="E2590" t="s">
        <v>311</v>
      </c>
      <c r="F2590" t="s">
        <v>3848</v>
      </c>
      <c r="G2590" t="s">
        <v>311</v>
      </c>
      <c r="H2590" t="s">
        <v>311</v>
      </c>
      <c r="I2590" t="s">
        <v>311</v>
      </c>
      <c r="J2590">
        <v>1</v>
      </c>
    </row>
    <row r="2591" spans="1:10" x14ac:dyDescent="0.35">
      <c r="A2591" t="s">
        <v>5215</v>
      </c>
      <c r="B2591">
        <v>12</v>
      </c>
      <c r="C2591">
        <v>46</v>
      </c>
      <c r="D2591">
        <v>2581</v>
      </c>
      <c r="E2591" t="s">
        <v>311</v>
      </c>
      <c r="F2591" t="s">
        <v>3848</v>
      </c>
      <c r="G2591" t="s">
        <v>311</v>
      </c>
      <c r="H2591" t="s">
        <v>311</v>
      </c>
      <c r="I2591" t="s">
        <v>311</v>
      </c>
      <c r="J2591">
        <v>1</v>
      </c>
    </row>
    <row r="2592" spans="1:10" x14ac:dyDescent="0.35">
      <c r="A2592" t="s">
        <v>5216</v>
      </c>
      <c r="B2592">
        <v>11</v>
      </c>
      <c r="C2592">
        <v>46</v>
      </c>
      <c r="D2592">
        <v>2581</v>
      </c>
      <c r="E2592" t="s">
        <v>311</v>
      </c>
      <c r="F2592" t="s">
        <v>3848</v>
      </c>
      <c r="G2592" t="s">
        <v>311</v>
      </c>
      <c r="H2592" t="s">
        <v>311</v>
      </c>
      <c r="I2592" t="s">
        <v>311</v>
      </c>
      <c r="J2592">
        <v>2</v>
      </c>
    </row>
    <row r="2593" spans="1:10" x14ac:dyDescent="0.35">
      <c r="A2593" t="s">
        <v>5217</v>
      </c>
      <c r="B2593">
        <v>19</v>
      </c>
      <c r="C2593">
        <v>45</v>
      </c>
      <c r="D2593">
        <v>2592</v>
      </c>
      <c r="E2593" t="s">
        <v>311</v>
      </c>
      <c r="F2593" t="s">
        <v>3848</v>
      </c>
      <c r="G2593" t="s">
        <v>311</v>
      </c>
      <c r="H2593" t="s">
        <v>311</v>
      </c>
      <c r="I2593" t="s">
        <v>311</v>
      </c>
      <c r="J2593">
        <v>1</v>
      </c>
    </row>
    <row r="2594" spans="1:10" x14ac:dyDescent="0.35">
      <c r="A2594" t="s">
        <v>5218</v>
      </c>
      <c r="B2594">
        <v>9</v>
      </c>
      <c r="C2594">
        <v>45</v>
      </c>
      <c r="D2594">
        <v>2592</v>
      </c>
      <c r="E2594" t="s">
        <v>311</v>
      </c>
      <c r="F2594" t="s">
        <v>3848</v>
      </c>
      <c r="G2594" t="s">
        <v>311</v>
      </c>
      <c r="H2594" t="s">
        <v>311</v>
      </c>
      <c r="I2594" t="s">
        <v>311</v>
      </c>
      <c r="J2594">
        <v>0</v>
      </c>
    </row>
    <row r="2595" spans="1:10" x14ac:dyDescent="0.35">
      <c r="A2595" t="s">
        <v>5219</v>
      </c>
      <c r="B2595">
        <v>11</v>
      </c>
      <c r="C2595">
        <v>45</v>
      </c>
      <c r="D2595">
        <v>2592</v>
      </c>
      <c r="E2595" t="s">
        <v>311</v>
      </c>
      <c r="F2595" t="s">
        <v>3848</v>
      </c>
      <c r="G2595" t="s">
        <v>311</v>
      </c>
      <c r="H2595" t="s">
        <v>311</v>
      </c>
      <c r="I2595" t="s">
        <v>311</v>
      </c>
      <c r="J2595">
        <v>1</v>
      </c>
    </row>
    <row r="2596" spans="1:10" x14ac:dyDescent="0.35">
      <c r="A2596" t="s">
        <v>5220</v>
      </c>
      <c r="B2596">
        <v>20</v>
      </c>
      <c r="C2596">
        <v>45</v>
      </c>
      <c r="D2596">
        <v>2592</v>
      </c>
      <c r="E2596" t="s">
        <v>311</v>
      </c>
      <c r="F2596" t="s">
        <v>3848</v>
      </c>
      <c r="G2596" t="s">
        <v>311</v>
      </c>
      <c r="H2596" t="s">
        <v>311</v>
      </c>
      <c r="I2596" t="s">
        <v>311</v>
      </c>
      <c r="J2596">
        <v>11</v>
      </c>
    </row>
    <row r="2597" spans="1:10" x14ac:dyDescent="0.35">
      <c r="A2597" t="s">
        <v>5221</v>
      </c>
      <c r="B2597">
        <v>10</v>
      </c>
      <c r="C2597">
        <v>45</v>
      </c>
      <c r="D2597">
        <v>2592</v>
      </c>
      <c r="E2597" t="s">
        <v>311</v>
      </c>
      <c r="F2597" t="s">
        <v>3848</v>
      </c>
      <c r="G2597" t="s">
        <v>311</v>
      </c>
      <c r="H2597" t="s">
        <v>311</v>
      </c>
      <c r="I2597" t="s">
        <v>311</v>
      </c>
      <c r="J2597">
        <v>0</v>
      </c>
    </row>
    <row r="2598" spans="1:10" x14ac:dyDescent="0.35">
      <c r="A2598" t="s">
        <v>5222</v>
      </c>
      <c r="B2598">
        <v>15</v>
      </c>
      <c r="C2598">
        <v>45</v>
      </c>
      <c r="D2598">
        <v>2592</v>
      </c>
      <c r="E2598" t="s">
        <v>311</v>
      </c>
      <c r="F2598" t="s">
        <v>3848</v>
      </c>
      <c r="G2598" t="s">
        <v>311</v>
      </c>
      <c r="H2598" t="s">
        <v>311</v>
      </c>
      <c r="I2598" t="s">
        <v>311</v>
      </c>
      <c r="J2598">
        <v>0</v>
      </c>
    </row>
    <row r="2599" spans="1:10" x14ac:dyDescent="0.35">
      <c r="A2599" t="s">
        <v>5223</v>
      </c>
      <c r="B2599">
        <v>21</v>
      </c>
      <c r="C2599">
        <v>45</v>
      </c>
      <c r="D2599">
        <v>2592</v>
      </c>
      <c r="E2599" t="s">
        <v>311</v>
      </c>
      <c r="F2599" t="s">
        <v>3848</v>
      </c>
      <c r="G2599" t="s">
        <v>311</v>
      </c>
      <c r="H2599" t="s">
        <v>311</v>
      </c>
      <c r="I2599" t="s">
        <v>311</v>
      </c>
      <c r="J2599">
        <v>0</v>
      </c>
    </row>
    <row r="2600" spans="1:10" x14ac:dyDescent="0.35">
      <c r="A2600" t="s">
        <v>5224</v>
      </c>
      <c r="B2600">
        <v>6</v>
      </c>
      <c r="C2600">
        <v>45</v>
      </c>
      <c r="D2600">
        <v>2592</v>
      </c>
      <c r="E2600" t="s">
        <v>311</v>
      </c>
      <c r="F2600" t="s">
        <v>3848</v>
      </c>
      <c r="G2600" t="s">
        <v>311</v>
      </c>
      <c r="H2600" t="s">
        <v>311</v>
      </c>
      <c r="I2600" t="s">
        <v>311</v>
      </c>
      <c r="J2600">
        <v>0</v>
      </c>
    </row>
    <row r="2601" spans="1:10" x14ac:dyDescent="0.35">
      <c r="A2601" t="s">
        <v>5225</v>
      </c>
      <c r="B2601">
        <v>52</v>
      </c>
      <c r="C2601">
        <v>45</v>
      </c>
      <c r="D2601">
        <v>2592</v>
      </c>
      <c r="E2601" t="s">
        <v>311</v>
      </c>
      <c r="F2601" t="s">
        <v>2692</v>
      </c>
      <c r="G2601" t="s">
        <v>311</v>
      </c>
      <c r="H2601" t="s">
        <v>311</v>
      </c>
      <c r="I2601" t="s">
        <v>311</v>
      </c>
      <c r="J2601">
        <v>51</v>
      </c>
    </row>
    <row r="2602" spans="1:10" x14ac:dyDescent="0.35">
      <c r="A2602" t="s">
        <v>5226</v>
      </c>
      <c r="B2602">
        <v>13</v>
      </c>
      <c r="C2602">
        <v>45</v>
      </c>
      <c r="D2602">
        <v>2592</v>
      </c>
      <c r="E2602" t="s">
        <v>311</v>
      </c>
      <c r="F2602" t="s">
        <v>3848</v>
      </c>
      <c r="G2602" t="s">
        <v>311</v>
      </c>
      <c r="H2602" t="s">
        <v>311</v>
      </c>
      <c r="I2602" t="s">
        <v>311</v>
      </c>
      <c r="J2602">
        <v>0</v>
      </c>
    </row>
    <row r="2603" spans="1:10" x14ac:dyDescent="0.35">
      <c r="A2603" t="s">
        <v>5227</v>
      </c>
      <c r="B2603">
        <v>15</v>
      </c>
      <c r="C2603">
        <v>44</v>
      </c>
      <c r="D2603">
        <v>2602</v>
      </c>
      <c r="E2603" t="s">
        <v>311</v>
      </c>
      <c r="F2603" t="s">
        <v>3848</v>
      </c>
      <c r="G2603" t="s">
        <v>311</v>
      </c>
      <c r="H2603" t="s">
        <v>311</v>
      </c>
      <c r="I2603" t="s">
        <v>311</v>
      </c>
      <c r="J2603">
        <v>3</v>
      </c>
    </row>
    <row r="2604" spans="1:10" x14ac:dyDescent="0.35">
      <c r="A2604" t="s">
        <v>5228</v>
      </c>
      <c r="B2604">
        <v>18</v>
      </c>
      <c r="C2604">
        <v>44</v>
      </c>
      <c r="D2604">
        <v>2602</v>
      </c>
      <c r="E2604" t="s">
        <v>311</v>
      </c>
      <c r="F2604" t="s">
        <v>3848</v>
      </c>
      <c r="G2604" t="s">
        <v>311</v>
      </c>
      <c r="H2604" t="s">
        <v>311</v>
      </c>
      <c r="I2604" t="s">
        <v>311</v>
      </c>
      <c r="J2604">
        <v>2</v>
      </c>
    </row>
    <row r="2605" spans="1:10" x14ac:dyDescent="0.35">
      <c r="A2605" t="s">
        <v>5229</v>
      </c>
      <c r="B2605">
        <v>56</v>
      </c>
      <c r="C2605">
        <v>44</v>
      </c>
      <c r="D2605">
        <v>2602</v>
      </c>
      <c r="E2605" t="s">
        <v>311</v>
      </c>
      <c r="F2605" t="s">
        <v>3848</v>
      </c>
      <c r="G2605" t="s">
        <v>311</v>
      </c>
      <c r="H2605" t="s">
        <v>311</v>
      </c>
      <c r="I2605" t="s">
        <v>311</v>
      </c>
      <c r="J2605">
        <v>0</v>
      </c>
    </row>
    <row r="2606" spans="1:10" x14ac:dyDescent="0.35">
      <c r="A2606" t="s">
        <v>5230</v>
      </c>
      <c r="B2606">
        <v>19</v>
      </c>
      <c r="C2606">
        <v>44</v>
      </c>
      <c r="D2606">
        <v>2602</v>
      </c>
      <c r="E2606" t="s">
        <v>311</v>
      </c>
      <c r="F2606" t="s">
        <v>3848</v>
      </c>
      <c r="G2606" t="s">
        <v>311</v>
      </c>
      <c r="H2606" t="s">
        <v>311</v>
      </c>
      <c r="I2606" t="s">
        <v>311</v>
      </c>
      <c r="J2606">
        <v>1</v>
      </c>
    </row>
    <row r="2607" spans="1:10" x14ac:dyDescent="0.35">
      <c r="A2607" t="s">
        <v>5231</v>
      </c>
      <c r="B2607">
        <v>12</v>
      </c>
      <c r="C2607">
        <v>44</v>
      </c>
      <c r="D2607">
        <v>2602</v>
      </c>
      <c r="E2607" t="s">
        <v>311</v>
      </c>
      <c r="F2607" t="s">
        <v>3848</v>
      </c>
      <c r="G2607" t="s">
        <v>311</v>
      </c>
      <c r="H2607" t="s">
        <v>311</v>
      </c>
      <c r="I2607" t="s">
        <v>311</v>
      </c>
      <c r="J2607">
        <v>4</v>
      </c>
    </row>
    <row r="2608" spans="1:10" x14ac:dyDescent="0.35">
      <c r="A2608" t="s">
        <v>5232</v>
      </c>
      <c r="B2608">
        <v>7</v>
      </c>
      <c r="C2608">
        <v>44</v>
      </c>
      <c r="D2608">
        <v>2602</v>
      </c>
      <c r="E2608" t="s">
        <v>311</v>
      </c>
      <c r="F2608" t="s">
        <v>3848</v>
      </c>
      <c r="G2608" t="s">
        <v>311</v>
      </c>
      <c r="H2608" t="s">
        <v>311</v>
      </c>
      <c r="I2608" t="s">
        <v>311</v>
      </c>
      <c r="J2608">
        <v>0</v>
      </c>
    </row>
    <row r="2609" spans="1:10" x14ac:dyDescent="0.35">
      <c r="A2609" t="s">
        <v>5233</v>
      </c>
      <c r="B2609">
        <v>17</v>
      </c>
      <c r="C2609">
        <v>44</v>
      </c>
      <c r="D2609">
        <v>2602</v>
      </c>
      <c r="E2609" t="s">
        <v>311</v>
      </c>
      <c r="F2609" t="s">
        <v>3848</v>
      </c>
      <c r="G2609" t="s">
        <v>311</v>
      </c>
      <c r="H2609" t="s">
        <v>311</v>
      </c>
      <c r="I2609" t="s">
        <v>311</v>
      </c>
      <c r="J2609">
        <v>4</v>
      </c>
    </row>
    <row r="2610" spans="1:10" x14ac:dyDescent="0.35">
      <c r="A2610" t="s">
        <v>5234</v>
      </c>
      <c r="B2610">
        <v>49</v>
      </c>
      <c r="C2610">
        <v>44</v>
      </c>
      <c r="D2610">
        <v>2602</v>
      </c>
      <c r="E2610" t="s">
        <v>334</v>
      </c>
      <c r="F2610" t="s">
        <v>0</v>
      </c>
      <c r="G2610" t="s">
        <v>4034</v>
      </c>
      <c r="H2610">
        <v>0.33300000000000002</v>
      </c>
      <c r="I2610">
        <v>2.14</v>
      </c>
      <c r="J2610">
        <v>27</v>
      </c>
    </row>
    <row r="2611" spans="1:10" x14ac:dyDescent="0.35">
      <c r="A2611" t="s">
        <v>5235</v>
      </c>
      <c r="B2611">
        <v>21</v>
      </c>
      <c r="C2611">
        <v>43</v>
      </c>
      <c r="D2611">
        <v>2610</v>
      </c>
      <c r="E2611" t="s">
        <v>311</v>
      </c>
      <c r="F2611" t="s">
        <v>3848</v>
      </c>
      <c r="G2611" t="s">
        <v>311</v>
      </c>
      <c r="H2611" t="s">
        <v>311</v>
      </c>
      <c r="I2611" t="s">
        <v>311</v>
      </c>
      <c r="J2611">
        <v>0</v>
      </c>
    </row>
    <row r="2612" spans="1:10" x14ac:dyDescent="0.35">
      <c r="A2612" t="s">
        <v>5236</v>
      </c>
      <c r="B2612">
        <v>17</v>
      </c>
      <c r="C2612">
        <v>43</v>
      </c>
      <c r="D2612">
        <v>2610</v>
      </c>
      <c r="E2612" t="s">
        <v>311</v>
      </c>
      <c r="F2612" t="s">
        <v>3848</v>
      </c>
      <c r="G2612" t="s">
        <v>311</v>
      </c>
      <c r="H2612" t="s">
        <v>311</v>
      </c>
      <c r="I2612" t="s">
        <v>311</v>
      </c>
      <c r="J2612">
        <v>1</v>
      </c>
    </row>
    <row r="2613" spans="1:10" x14ac:dyDescent="0.35">
      <c r="A2613" t="s">
        <v>5237</v>
      </c>
      <c r="B2613">
        <v>11</v>
      </c>
      <c r="C2613">
        <v>43</v>
      </c>
      <c r="D2613">
        <v>2610</v>
      </c>
      <c r="E2613" t="s">
        <v>311</v>
      </c>
      <c r="F2613" t="s">
        <v>3848</v>
      </c>
      <c r="G2613" t="s">
        <v>311</v>
      </c>
      <c r="H2613" t="s">
        <v>311</v>
      </c>
      <c r="I2613" t="s">
        <v>311</v>
      </c>
      <c r="J2613">
        <v>3</v>
      </c>
    </row>
    <row r="2614" spans="1:10" x14ac:dyDescent="0.35">
      <c r="A2614" t="s">
        <v>5238</v>
      </c>
      <c r="B2614">
        <v>6</v>
      </c>
      <c r="C2614">
        <v>43</v>
      </c>
      <c r="D2614">
        <v>2610</v>
      </c>
      <c r="E2614" t="s">
        <v>311</v>
      </c>
      <c r="F2614" t="s">
        <v>3848</v>
      </c>
      <c r="G2614" t="s">
        <v>311</v>
      </c>
      <c r="H2614" t="s">
        <v>311</v>
      </c>
      <c r="I2614" t="s">
        <v>311</v>
      </c>
      <c r="J2614">
        <v>1</v>
      </c>
    </row>
    <row r="2615" spans="1:10" x14ac:dyDescent="0.35">
      <c r="A2615" t="s">
        <v>5239</v>
      </c>
      <c r="B2615">
        <v>14</v>
      </c>
      <c r="C2615">
        <v>43</v>
      </c>
      <c r="D2615">
        <v>2610</v>
      </c>
      <c r="E2615" t="s">
        <v>311</v>
      </c>
      <c r="F2615" t="s">
        <v>3848</v>
      </c>
      <c r="G2615" t="s">
        <v>311</v>
      </c>
      <c r="H2615" t="s">
        <v>311</v>
      </c>
      <c r="I2615" t="s">
        <v>311</v>
      </c>
      <c r="J2615">
        <v>0</v>
      </c>
    </row>
    <row r="2616" spans="1:10" x14ac:dyDescent="0.35">
      <c r="A2616" t="s">
        <v>5240</v>
      </c>
      <c r="B2616">
        <v>67</v>
      </c>
      <c r="C2616">
        <v>43</v>
      </c>
      <c r="D2616">
        <v>2610</v>
      </c>
      <c r="E2616" t="s">
        <v>311</v>
      </c>
      <c r="F2616" t="s">
        <v>0</v>
      </c>
      <c r="G2616" t="s">
        <v>2799</v>
      </c>
      <c r="I2616" t="s">
        <v>311</v>
      </c>
      <c r="J2616">
        <v>1</v>
      </c>
    </row>
    <row r="2617" spans="1:10" x14ac:dyDescent="0.35">
      <c r="A2617" t="s">
        <v>5241</v>
      </c>
      <c r="B2617">
        <v>8</v>
      </c>
      <c r="C2617">
        <v>43</v>
      </c>
      <c r="D2617">
        <v>2610</v>
      </c>
      <c r="E2617" t="s">
        <v>311</v>
      </c>
      <c r="F2617" t="s">
        <v>3848</v>
      </c>
      <c r="G2617" t="s">
        <v>311</v>
      </c>
      <c r="H2617" t="s">
        <v>311</v>
      </c>
      <c r="I2617" t="s">
        <v>311</v>
      </c>
      <c r="J2617">
        <v>0</v>
      </c>
    </row>
    <row r="2618" spans="1:10" x14ac:dyDescent="0.35">
      <c r="A2618" t="s">
        <v>5242</v>
      </c>
      <c r="B2618">
        <v>12</v>
      </c>
      <c r="C2618">
        <v>43</v>
      </c>
      <c r="D2618">
        <v>2610</v>
      </c>
      <c r="E2618" t="s">
        <v>311</v>
      </c>
      <c r="F2618" t="s">
        <v>3848</v>
      </c>
      <c r="G2618" t="s">
        <v>311</v>
      </c>
      <c r="H2618" t="s">
        <v>311</v>
      </c>
      <c r="I2618" t="s">
        <v>311</v>
      </c>
      <c r="J2618">
        <v>0</v>
      </c>
    </row>
    <row r="2619" spans="1:10" x14ac:dyDescent="0.35">
      <c r="A2619" t="s">
        <v>5243</v>
      </c>
      <c r="B2619">
        <v>31</v>
      </c>
      <c r="C2619">
        <v>43</v>
      </c>
      <c r="D2619">
        <v>2610</v>
      </c>
      <c r="E2619" t="s">
        <v>311</v>
      </c>
      <c r="F2619" t="s">
        <v>3848</v>
      </c>
      <c r="G2619" t="s">
        <v>311</v>
      </c>
      <c r="H2619" t="s">
        <v>311</v>
      </c>
      <c r="I2619" t="s">
        <v>311</v>
      </c>
      <c r="J2619">
        <v>0</v>
      </c>
    </row>
    <row r="2620" spans="1:10" x14ac:dyDescent="0.35">
      <c r="A2620" t="s">
        <v>5244</v>
      </c>
      <c r="B2620">
        <v>25</v>
      </c>
      <c r="C2620">
        <v>43</v>
      </c>
      <c r="D2620">
        <v>2610</v>
      </c>
      <c r="E2620" t="s">
        <v>311</v>
      </c>
      <c r="F2620" t="s">
        <v>3848</v>
      </c>
      <c r="G2620" t="s">
        <v>311</v>
      </c>
      <c r="H2620" t="s">
        <v>311</v>
      </c>
      <c r="I2620" t="s">
        <v>311</v>
      </c>
      <c r="J2620">
        <v>1</v>
      </c>
    </row>
    <row r="2621" spans="1:10" x14ac:dyDescent="0.35">
      <c r="A2621" t="s">
        <v>5245</v>
      </c>
      <c r="B2621">
        <v>12</v>
      </c>
      <c r="C2621">
        <v>43</v>
      </c>
      <c r="D2621">
        <v>2610</v>
      </c>
      <c r="E2621" t="s">
        <v>311</v>
      </c>
      <c r="F2621" t="s">
        <v>3848</v>
      </c>
      <c r="G2621" t="s">
        <v>311</v>
      </c>
      <c r="H2621" t="s">
        <v>311</v>
      </c>
      <c r="I2621" t="s">
        <v>311</v>
      </c>
      <c r="J2621">
        <v>0</v>
      </c>
    </row>
    <row r="2622" spans="1:10" x14ac:dyDescent="0.35">
      <c r="A2622" t="s">
        <v>5246</v>
      </c>
      <c r="B2622">
        <v>20</v>
      </c>
      <c r="C2622">
        <v>43</v>
      </c>
      <c r="D2622">
        <v>2610</v>
      </c>
      <c r="E2622" t="s">
        <v>311</v>
      </c>
      <c r="F2622" t="s">
        <v>3848</v>
      </c>
      <c r="G2622" t="s">
        <v>311</v>
      </c>
      <c r="H2622" t="s">
        <v>311</v>
      </c>
      <c r="I2622" t="s">
        <v>311</v>
      </c>
      <c r="J2622">
        <v>1</v>
      </c>
    </row>
    <row r="2623" spans="1:10" x14ac:dyDescent="0.35">
      <c r="A2623" t="s">
        <v>5247</v>
      </c>
      <c r="B2623">
        <v>5</v>
      </c>
      <c r="C2623">
        <v>43</v>
      </c>
      <c r="D2623">
        <v>2610</v>
      </c>
      <c r="E2623" t="s">
        <v>311</v>
      </c>
      <c r="F2623" t="s">
        <v>3848</v>
      </c>
      <c r="G2623" t="s">
        <v>311</v>
      </c>
      <c r="H2623" t="s">
        <v>311</v>
      </c>
      <c r="I2623" t="s">
        <v>311</v>
      </c>
      <c r="J2623">
        <v>2</v>
      </c>
    </row>
    <row r="2624" spans="1:10" x14ac:dyDescent="0.35">
      <c r="A2624" t="s">
        <v>5248</v>
      </c>
      <c r="B2624">
        <v>54</v>
      </c>
      <c r="C2624">
        <v>42</v>
      </c>
      <c r="D2624">
        <v>2623</v>
      </c>
      <c r="E2624" t="s">
        <v>311</v>
      </c>
      <c r="F2624" t="s">
        <v>0</v>
      </c>
      <c r="G2624" t="s">
        <v>311</v>
      </c>
      <c r="I2624" t="s">
        <v>311</v>
      </c>
      <c r="J2624">
        <v>53</v>
      </c>
    </row>
    <row r="2625" spans="1:10" x14ac:dyDescent="0.35">
      <c r="A2625" t="s">
        <v>5249</v>
      </c>
      <c r="B2625">
        <v>12</v>
      </c>
      <c r="C2625">
        <v>42</v>
      </c>
      <c r="D2625">
        <v>2623</v>
      </c>
      <c r="E2625" t="s">
        <v>311</v>
      </c>
      <c r="F2625" t="s">
        <v>3848</v>
      </c>
      <c r="G2625" t="s">
        <v>311</v>
      </c>
      <c r="H2625" t="s">
        <v>311</v>
      </c>
      <c r="I2625" t="s">
        <v>311</v>
      </c>
      <c r="J2625">
        <v>0</v>
      </c>
    </row>
    <row r="2626" spans="1:10" x14ac:dyDescent="0.35">
      <c r="A2626" t="s">
        <v>5250</v>
      </c>
      <c r="B2626">
        <v>19</v>
      </c>
      <c r="C2626">
        <v>42</v>
      </c>
      <c r="D2626">
        <v>2623</v>
      </c>
      <c r="E2626" t="s">
        <v>311</v>
      </c>
      <c r="F2626" t="s">
        <v>3848</v>
      </c>
      <c r="G2626" t="s">
        <v>311</v>
      </c>
      <c r="H2626" t="s">
        <v>311</v>
      </c>
      <c r="I2626" t="s">
        <v>311</v>
      </c>
      <c r="J2626">
        <v>0</v>
      </c>
    </row>
    <row r="2627" spans="1:10" x14ac:dyDescent="0.35">
      <c r="A2627" t="s">
        <v>5251</v>
      </c>
      <c r="B2627">
        <v>6</v>
      </c>
      <c r="C2627">
        <v>42</v>
      </c>
      <c r="D2627">
        <v>2623</v>
      </c>
      <c r="E2627" t="s">
        <v>311</v>
      </c>
      <c r="F2627" t="s">
        <v>3848</v>
      </c>
      <c r="G2627" t="s">
        <v>311</v>
      </c>
      <c r="H2627" t="s">
        <v>311</v>
      </c>
      <c r="I2627" t="s">
        <v>311</v>
      </c>
      <c r="J2627">
        <v>2</v>
      </c>
    </row>
    <row r="2628" spans="1:10" x14ac:dyDescent="0.35">
      <c r="A2628" t="s">
        <v>5252</v>
      </c>
      <c r="B2628">
        <v>48</v>
      </c>
      <c r="C2628">
        <v>42</v>
      </c>
      <c r="D2628">
        <v>2623</v>
      </c>
      <c r="E2628" t="s">
        <v>311</v>
      </c>
      <c r="F2628" t="s">
        <v>3848</v>
      </c>
      <c r="G2628" t="s">
        <v>311</v>
      </c>
      <c r="H2628" t="s">
        <v>311</v>
      </c>
      <c r="I2628" t="s">
        <v>311</v>
      </c>
      <c r="J2628">
        <v>0</v>
      </c>
    </row>
    <row r="2629" spans="1:10" x14ac:dyDescent="0.35">
      <c r="A2629" t="s">
        <v>5253</v>
      </c>
      <c r="B2629">
        <v>14</v>
      </c>
      <c r="C2629">
        <v>41</v>
      </c>
      <c r="D2629">
        <v>2628</v>
      </c>
      <c r="E2629" t="s">
        <v>311</v>
      </c>
      <c r="F2629" t="s">
        <v>3848</v>
      </c>
      <c r="G2629" t="s">
        <v>311</v>
      </c>
      <c r="H2629" t="s">
        <v>311</v>
      </c>
      <c r="I2629" t="s">
        <v>311</v>
      </c>
      <c r="J2629">
        <v>1</v>
      </c>
    </row>
    <row r="2630" spans="1:10" x14ac:dyDescent="0.35">
      <c r="A2630" t="s">
        <v>5254</v>
      </c>
      <c r="B2630">
        <v>11</v>
      </c>
      <c r="C2630">
        <v>41</v>
      </c>
      <c r="D2630">
        <v>2628</v>
      </c>
      <c r="E2630" t="s">
        <v>311</v>
      </c>
      <c r="F2630" t="s">
        <v>3848</v>
      </c>
      <c r="G2630" t="s">
        <v>311</v>
      </c>
      <c r="H2630" t="s">
        <v>311</v>
      </c>
      <c r="I2630" t="s">
        <v>311</v>
      </c>
      <c r="J2630">
        <v>0</v>
      </c>
    </row>
    <row r="2631" spans="1:10" x14ac:dyDescent="0.35">
      <c r="A2631" t="s">
        <v>5255</v>
      </c>
      <c r="B2631">
        <v>59</v>
      </c>
      <c r="C2631">
        <v>41</v>
      </c>
      <c r="D2631">
        <v>2628</v>
      </c>
      <c r="E2631" t="s">
        <v>311</v>
      </c>
      <c r="F2631" t="s">
        <v>0</v>
      </c>
      <c r="G2631" t="s">
        <v>311</v>
      </c>
      <c r="I2631" t="s">
        <v>311</v>
      </c>
      <c r="J2631">
        <v>21</v>
      </c>
    </row>
    <row r="2632" spans="1:10" x14ac:dyDescent="0.35">
      <c r="A2632" t="s">
        <v>5256</v>
      </c>
      <c r="B2632">
        <v>25</v>
      </c>
      <c r="C2632">
        <v>41</v>
      </c>
      <c r="D2632">
        <v>2628</v>
      </c>
      <c r="E2632" t="s">
        <v>311</v>
      </c>
      <c r="F2632" t="s">
        <v>3848</v>
      </c>
      <c r="G2632" t="s">
        <v>311</v>
      </c>
      <c r="H2632" t="s">
        <v>311</v>
      </c>
      <c r="I2632" t="s">
        <v>311</v>
      </c>
      <c r="J2632">
        <v>0</v>
      </c>
    </row>
    <row r="2633" spans="1:10" x14ac:dyDescent="0.35">
      <c r="A2633" t="s">
        <v>5257</v>
      </c>
      <c r="B2633">
        <v>13</v>
      </c>
      <c r="C2633">
        <v>41</v>
      </c>
      <c r="D2633">
        <v>2628</v>
      </c>
      <c r="E2633" t="s">
        <v>311</v>
      </c>
      <c r="F2633" t="s">
        <v>3848</v>
      </c>
      <c r="G2633" t="s">
        <v>311</v>
      </c>
      <c r="H2633" t="s">
        <v>311</v>
      </c>
      <c r="I2633" t="s">
        <v>311</v>
      </c>
      <c r="J2633">
        <v>2</v>
      </c>
    </row>
    <row r="2634" spans="1:10" x14ac:dyDescent="0.35">
      <c r="A2634" t="s">
        <v>5258</v>
      </c>
      <c r="B2634">
        <v>70</v>
      </c>
      <c r="C2634">
        <v>41</v>
      </c>
      <c r="D2634">
        <v>2628</v>
      </c>
      <c r="E2634" t="s">
        <v>311</v>
      </c>
      <c r="F2634" t="s">
        <v>3848</v>
      </c>
      <c r="G2634" t="s">
        <v>311</v>
      </c>
      <c r="H2634" t="s">
        <v>311</v>
      </c>
      <c r="I2634" t="s">
        <v>311</v>
      </c>
      <c r="J2634">
        <v>2</v>
      </c>
    </row>
    <row r="2635" spans="1:10" x14ac:dyDescent="0.35">
      <c r="A2635" t="s">
        <v>5259</v>
      </c>
      <c r="B2635">
        <v>7</v>
      </c>
      <c r="C2635">
        <v>41</v>
      </c>
      <c r="D2635">
        <v>2628</v>
      </c>
      <c r="E2635" t="s">
        <v>311</v>
      </c>
      <c r="F2635" t="s">
        <v>3848</v>
      </c>
      <c r="G2635" t="s">
        <v>311</v>
      </c>
      <c r="H2635" t="s">
        <v>311</v>
      </c>
      <c r="I2635" t="s">
        <v>311</v>
      </c>
      <c r="J2635">
        <v>1</v>
      </c>
    </row>
    <row r="2636" spans="1:10" x14ac:dyDescent="0.35">
      <c r="A2636" t="s">
        <v>5260</v>
      </c>
      <c r="B2636">
        <v>11</v>
      </c>
      <c r="C2636">
        <v>41</v>
      </c>
      <c r="D2636">
        <v>2628</v>
      </c>
      <c r="E2636" t="s">
        <v>311</v>
      </c>
      <c r="F2636" t="s">
        <v>3848</v>
      </c>
      <c r="G2636" t="s">
        <v>311</v>
      </c>
      <c r="H2636" t="s">
        <v>311</v>
      </c>
      <c r="I2636" t="s">
        <v>311</v>
      </c>
      <c r="J2636">
        <v>0</v>
      </c>
    </row>
    <row r="2637" spans="1:10" x14ac:dyDescent="0.35">
      <c r="A2637" t="s">
        <v>5261</v>
      </c>
      <c r="B2637">
        <v>23</v>
      </c>
      <c r="C2637">
        <v>41</v>
      </c>
      <c r="D2637">
        <v>2628</v>
      </c>
      <c r="E2637" t="s">
        <v>311</v>
      </c>
      <c r="F2637" t="s">
        <v>3848</v>
      </c>
      <c r="G2637" t="s">
        <v>311</v>
      </c>
      <c r="H2637" t="s">
        <v>311</v>
      </c>
      <c r="I2637" t="s">
        <v>311</v>
      </c>
      <c r="J2637">
        <v>0</v>
      </c>
    </row>
    <row r="2638" spans="1:10" x14ac:dyDescent="0.35">
      <c r="A2638" t="s">
        <v>5262</v>
      </c>
      <c r="B2638">
        <v>22</v>
      </c>
      <c r="C2638">
        <v>40</v>
      </c>
      <c r="D2638">
        <v>2637</v>
      </c>
      <c r="E2638" t="s">
        <v>311</v>
      </c>
      <c r="F2638" t="s">
        <v>2692</v>
      </c>
      <c r="G2638" t="s">
        <v>311</v>
      </c>
      <c r="H2638" t="s">
        <v>311</v>
      </c>
      <c r="I2638" t="s">
        <v>311</v>
      </c>
      <c r="J2638">
        <v>22</v>
      </c>
    </row>
    <row r="2639" spans="1:10" x14ac:dyDescent="0.35">
      <c r="A2639" t="s">
        <v>5263</v>
      </c>
      <c r="B2639">
        <v>15</v>
      </c>
      <c r="C2639">
        <v>40</v>
      </c>
      <c r="D2639">
        <v>2637</v>
      </c>
      <c r="E2639" t="s">
        <v>311</v>
      </c>
      <c r="F2639" t="s">
        <v>3848</v>
      </c>
      <c r="G2639" t="s">
        <v>311</v>
      </c>
      <c r="H2639" t="s">
        <v>311</v>
      </c>
      <c r="I2639" t="s">
        <v>311</v>
      </c>
      <c r="J2639">
        <v>0</v>
      </c>
    </row>
    <row r="2640" spans="1:10" x14ac:dyDescent="0.35">
      <c r="A2640" t="s">
        <v>5264</v>
      </c>
      <c r="B2640">
        <v>22</v>
      </c>
      <c r="C2640">
        <v>40</v>
      </c>
      <c r="D2640">
        <v>2637</v>
      </c>
      <c r="E2640" t="s">
        <v>311</v>
      </c>
      <c r="F2640" t="s">
        <v>3848</v>
      </c>
      <c r="G2640" t="s">
        <v>311</v>
      </c>
      <c r="H2640" t="s">
        <v>311</v>
      </c>
      <c r="I2640" t="s">
        <v>311</v>
      </c>
      <c r="J2640">
        <v>0</v>
      </c>
    </row>
    <row r="2641" spans="1:10" x14ac:dyDescent="0.35">
      <c r="A2641" t="s">
        <v>5265</v>
      </c>
      <c r="B2641">
        <v>9</v>
      </c>
      <c r="C2641">
        <v>40</v>
      </c>
      <c r="D2641">
        <v>2637</v>
      </c>
      <c r="E2641" t="s">
        <v>311</v>
      </c>
      <c r="F2641" t="s">
        <v>3848</v>
      </c>
      <c r="G2641" t="s">
        <v>311</v>
      </c>
      <c r="H2641" t="s">
        <v>311</v>
      </c>
      <c r="I2641" t="s">
        <v>311</v>
      </c>
      <c r="J2641">
        <v>2</v>
      </c>
    </row>
    <row r="2642" spans="1:10" x14ac:dyDescent="0.35">
      <c r="A2642" t="s">
        <v>5266</v>
      </c>
      <c r="B2642">
        <v>17</v>
      </c>
      <c r="C2642">
        <v>40</v>
      </c>
      <c r="D2642">
        <v>2637</v>
      </c>
      <c r="E2642" t="s">
        <v>311</v>
      </c>
      <c r="F2642" t="s">
        <v>3848</v>
      </c>
      <c r="G2642" t="s">
        <v>311</v>
      </c>
      <c r="H2642" t="s">
        <v>311</v>
      </c>
      <c r="I2642" t="s">
        <v>311</v>
      </c>
      <c r="J2642">
        <v>0</v>
      </c>
    </row>
    <row r="2643" spans="1:10" x14ac:dyDescent="0.35">
      <c r="A2643" t="s">
        <v>5267</v>
      </c>
      <c r="B2643">
        <v>11</v>
      </c>
      <c r="C2643">
        <v>40</v>
      </c>
      <c r="D2643">
        <v>2637</v>
      </c>
      <c r="E2643" t="s">
        <v>311</v>
      </c>
      <c r="F2643" t="s">
        <v>3848</v>
      </c>
      <c r="G2643" t="s">
        <v>311</v>
      </c>
      <c r="H2643" t="s">
        <v>311</v>
      </c>
      <c r="I2643" t="s">
        <v>311</v>
      </c>
      <c r="J2643">
        <v>1</v>
      </c>
    </row>
    <row r="2644" spans="1:10" x14ac:dyDescent="0.35">
      <c r="A2644" t="s">
        <v>5268</v>
      </c>
      <c r="B2644">
        <v>13</v>
      </c>
      <c r="C2644">
        <v>40</v>
      </c>
      <c r="D2644">
        <v>2637</v>
      </c>
      <c r="E2644" t="s">
        <v>311</v>
      </c>
      <c r="F2644" t="s">
        <v>3848</v>
      </c>
      <c r="G2644" t="s">
        <v>311</v>
      </c>
      <c r="H2644" t="s">
        <v>311</v>
      </c>
      <c r="I2644" t="s">
        <v>311</v>
      </c>
      <c r="J2644">
        <v>0</v>
      </c>
    </row>
    <row r="2645" spans="1:10" x14ac:dyDescent="0.35">
      <c r="A2645" t="s">
        <v>5269</v>
      </c>
      <c r="B2645">
        <v>25</v>
      </c>
      <c r="C2645">
        <v>40</v>
      </c>
      <c r="D2645">
        <v>2637</v>
      </c>
      <c r="E2645" t="s">
        <v>311</v>
      </c>
      <c r="F2645" t="s">
        <v>3848</v>
      </c>
      <c r="G2645" t="s">
        <v>311</v>
      </c>
      <c r="H2645" t="s">
        <v>311</v>
      </c>
      <c r="I2645" t="s">
        <v>311</v>
      </c>
      <c r="J2645">
        <v>1</v>
      </c>
    </row>
    <row r="2646" spans="1:10" x14ac:dyDescent="0.35">
      <c r="A2646" t="s">
        <v>5270</v>
      </c>
      <c r="B2646">
        <v>15</v>
      </c>
      <c r="C2646">
        <v>40</v>
      </c>
      <c r="D2646">
        <v>2637</v>
      </c>
      <c r="E2646" t="s">
        <v>311</v>
      </c>
      <c r="F2646" t="s">
        <v>3848</v>
      </c>
      <c r="G2646" t="s">
        <v>311</v>
      </c>
      <c r="H2646" t="s">
        <v>311</v>
      </c>
      <c r="I2646" t="s">
        <v>311</v>
      </c>
      <c r="J2646">
        <v>4</v>
      </c>
    </row>
    <row r="2647" spans="1:10" x14ac:dyDescent="0.35">
      <c r="A2647" t="s">
        <v>5271</v>
      </c>
      <c r="B2647">
        <v>18</v>
      </c>
      <c r="C2647">
        <v>40</v>
      </c>
      <c r="D2647">
        <v>2637</v>
      </c>
      <c r="E2647" t="s">
        <v>311</v>
      </c>
      <c r="F2647" t="s">
        <v>3848</v>
      </c>
      <c r="G2647" t="s">
        <v>311</v>
      </c>
      <c r="H2647" t="s">
        <v>311</v>
      </c>
      <c r="I2647" t="s">
        <v>311</v>
      </c>
      <c r="J2647">
        <v>0</v>
      </c>
    </row>
    <row r="2648" spans="1:10" x14ac:dyDescent="0.35">
      <c r="A2648" t="s">
        <v>5272</v>
      </c>
      <c r="B2648">
        <v>11</v>
      </c>
      <c r="C2648">
        <v>40</v>
      </c>
      <c r="D2648">
        <v>2637</v>
      </c>
      <c r="E2648" t="s">
        <v>311</v>
      </c>
      <c r="F2648" t="s">
        <v>3848</v>
      </c>
      <c r="G2648" t="s">
        <v>311</v>
      </c>
      <c r="H2648" t="s">
        <v>311</v>
      </c>
      <c r="I2648" t="s">
        <v>311</v>
      </c>
      <c r="J2648">
        <v>3</v>
      </c>
    </row>
    <row r="2649" spans="1:10" x14ac:dyDescent="0.35">
      <c r="A2649" t="s">
        <v>5273</v>
      </c>
      <c r="B2649">
        <v>18</v>
      </c>
      <c r="C2649">
        <v>40</v>
      </c>
      <c r="D2649">
        <v>2637</v>
      </c>
      <c r="E2649" t="s">
        <v>311</v>
      </c>
      <c r="F2649" t="s">
        <v>3848</v>
      </c>
      <c r="G2649" t="s">
        <v>311</v>
      </c>
      <c r="H2649" t="s">
        <v>311</v>
      </c>
      <c r="I2649" t="s">
        <v>311</v>
      </c>
      <c r="J2649">
        <v>0</v>
      </c>
    </row>
    <row r="2650" spans="1:10" x14ac:dyDescent="0.35">
      <c r="A2650" t="s">
        <v>5274</v>
      </c>
      <c r="B2650">
        <v>12</v>
      </c>
      <c r="C2650">
        <v>40</v>
      </c>
      <c r="D2650">
        <v>2637</v>
      </c>
      <c r="E2650" t="s">
        <v>311</v>
      </c>
      <c r="F2650" t="s">
        <v>3848</v>
      </c>
      <c r="G2650" t="s">
        <v>311</v>
      </c>
      <c r="H2650" t="s">
        <v>311</v>
      </c>
      <c r="I2650" t="s">
        <v>311</v>
      </c>
      <c r="J2650">
        <v>0</v>
      </c>
    </row>
    <row r="2651" spans="1:10" x14ac:dyDescent="0.35">
      <c r="A2651" t="s">
        <v>5275</v>
      </c>
      <c r="B2651">
        <v>15</v>
      </c>
      <c r="C2651">
        <v>39</v>
      </c>
      <c r="D2651">
        <v>2650</v>
      </c>
      <c r="E2651" t="s">
        <v>311</v>
      </c>
      <c r="F2651" t="s">
        <v>3848</v>
      </c>
      <c r="G2651" t="s">
        <v>311</v>
      </c>
      <c r="H2651" t="s">
        <v>311</v>
      </c>
      <c r="I2651" t="s">
        <v>311</v>
      </c>
      <c r="J2651">
        <v>1</v>
      </c>
    </row>
    <row r="2652" spans="1:10" x14ac:dyDescent="0.35">
      <c r="A2652" t="s">
        <v>5276</v>
      </c>
      <c r="B2652">
        <v>20</v>
      </c>
      <c r="C2652">
        <v>39</v>
      </c>
      <c r="D2652">
        <v>2650</v>
      </c>
      <c r="E2652" t="s">
        <v>311</v>
      </c>
      <c r="F2652" t="s">
        <v>3848</v>
      </c>
      <c r="G2652" t="s">
        <v>311</v>
      </c>
      <c r="H2652" t="s">
        <v>311</v>
      </c>
      <c r="I2652" t="s">
        <v>311</v>
      </c>
      <c r="J2652">
        <v>0</v>
      </c>
    </row>
    <row r="2653" spans="1:10" x14ac:dyDescent="0.35">
      <c r="A2653" t="s">
        <v>5277</v>
      </c>
      <c r="B2653">
        <v>43</v>
      </c>
      <c r="C2653">
        <v>39</v>
      </c>
      <c r="D2653">
        <v>2650</v>
      </c>
      <c r="E2653" t="s">
        <v>311</v>
      </c>
      <c r="F2653" t="s">
        <v>3848</v>
      </c>
      <c r="G2653" t="s">
        <v>311</v>
      </c>
      <c r="H2653" t="s">
        <v>311</v>
      </c>
      <c r="I2653" t="s">
        <v>311</v>
      </c>
      <c r="J2653">
        <v>0</v>
      </c>
    </row>
    <row r="2654" spans="1:10" x14ac:dyDescent="0.35">
      <c r="A2654" t="s">
        <v>5278</v>
      </c>
      <c r="B2654">
        <v>8</v>
      </c>
      <c r="C2654">
        <v>39</v>
      </c>
      <c r="D2654">
        <v>2650</v>
      </c>
      <c r="E2654" t="s">
        <v>311</v>
      </c>
      <c r="F2654" t="s">
        <v>3848</v>
      </c>
      <c r="G2654" t="s">
        <v>311</v>
      </c>
      <c r="H2654" t="s">
        <v>311</v>
      </c>
      <c r="I2654" t="s">
        <v>311</v>
      </c>
      <c r="J2654">
        <v>0</v>
      </c>
    </row>
    <row r="2655" spans="1:10" x14ac:dyDescent="0.35">
      <c r="A2655" t="s">
        <v>5279</v>
      </c>
      <c r="B2655">
        <v>11</v>
      </c>
      <c r="C2655">
        <v>39</v>
      </c>
      <c r="D2655">
        <v>2650</v>
      </c>
      <c r="E2655" t="s">
        <v>311</v>
      </c>
      <c r="F2655" t="s">
        <v>3848</v>
      </c>
      <c r="G2655" t="s">
        <v>311</v>
      </c>
      <c r="H2655" t="s">
        <v>311</v>
      </c>
      <c r="I2655" t="s">
        <v>311</v>
      </c>
      <c r="J2655">
        <v>0</v>
      </c>
    </row>
    <row r="2656" spans="1:10" x14ac:dyDescent="0.35">
      <c r="A2656" t="s">
        <v>5280</v>
      </c>
      <c r="B2656">
        <v>20</v>
      </c>
      <c r="C2656">
        <v>39</v>
      </c>
      <c r="D2656">
        <v>2650</v>
      </c>
      <c r="E2656" t="s">
        <v>311</v>
      </c>
      <c r="F2656" t="s">
        <v>3848</v>
      </c>
      <c r="G2656" t="s">
        <v>311</v>
      </c>
      <c r="H2656" t="s">
        <v>311</v>
      </c>
      <c r="I2656" t="s">
        <v>311</v>
      </c>
      <c r="J2656">
        <v>1</v>
      </c>
    </row>
    <row r="2657" spans="1:10" x14ac:dyDescent="0.35">
      <c r="A2657" t="s">
        <v>5281</v>
      </c>
      <c r="B2657">
        <v>15</v>
      </c>
      <c r="C2657">
        <v>39</v>
      </c>
      <c r="D2657">
        <v>2650</v>
      </c>
      <c r="E2657" t="s">
        <v>311</v>
      </c>
      <c r="F2657" t="s">
        <v>3848</v>
      </c>
      <c r="G2657" t="s">
        <v>311</v>
      </c>
      <c r="H2657" t="s">
        <v>311</v>
      </c>
      <c r="I2657" t="s">
        <v>311</v>
      </c>
      <c r="J2657">
        <v>3</v>
      </c>
    </row>
    <row r="2658" spans="1:10" x14ac:dyDescent="0.35">
      <c r="A2658" t="s">
        <v>5282</v>
      </c>
      <c r="B2658">
        <v>8</v>
      </c>
      <c r="C2658">
        <v>39</v>
      </c>
      <c r="D2658">
        <v>2650</v>
      </c>
      <c r="E2658" t="s">
        <v>311</v>
      </c>
      <c r="F2658" t="s">
        <v>3848</v>
      </c>
      <c r="G2658" t="s">
        <v>311</v>
      </c>
      <c r="H2658" t="s">
        <v>311</v>
      </c>
      <c r="I2658" t="s">
        <v>311</v>
      </c>
      <c r="J2658">
        <v>1</v>
      </c>
    </row>
    <row r="2659" spans="1:10" x14ac:dyDescent="0.35">
      <c r="A2659" t="s">
        <v>5283</v>
      </c>
      <c r="B2659">
        <v>9</v>
      </c>
      <c r="C2659">
        <v>39</v>
      </c>
      <c r="D2659">
        <v>2650</v>
      </c>
      <c r="E2659" t="s">
        <v>311</v>
      </c>
      <c r="F2659" t="s">
        <v>3848</v>
      </c>
      <c r="G2659" t="s">
        <v>311</v>
      </c>
      <c r="H2659" t="s">
        <v>311</v>
      </c>
      <c r="I2659" t="s">
        <v>311</v>
      </c>
      <c r="J2659">
        <v>0</v>
      </c>
    </row>
    <row r="2660" spans="1:10" x14ac:dyDescent="0.35">
      <c r="A2660" t="s">
        <v>5284</v>
      </c>
      <c r="B2660">
        <v>14</v>
      </c>
      <c r="C2660">
        <v>39</v>
      </c>
      <c r="D2660">
        <v>2650</v>
      </c>
      <c r="E2660" t="s">
        <v>311</v>
      </c>
      <c r="F2660" t="s">
        <v>3848</v>
      </c>
      <c r="G2660" t="s">
        <v>311</v>
      </c>
      <c r="H2660" t="s">
        <v>311</v>
      </c>
      <c r="I2660" t="s">
        <v>311</v>
      </c>
      <c r="J2660">
        <v>3</v>
      </c>
    </row>
    <row r="2661" spans="1:10" x14ac:dyDescent="0.35">
      <c r="A2661" t="s">
        <v>5285</v>
      </c>
      <c r="B2661">
        <v>13</v>
      </c>
      <c r="C2661">
        <v>39</v>
      </c>
      <c r="D2661">
        <v>2650</v>
      </c>
      <c r="E2661" t="s">
        <v>311</v>
      </c>
      <c r="F2661" t="s">
        <v>3848</v>
      </c>
      <c r="G2661" t="s">
        <v>311</v>
      </c>
      <c r="H2661" t="s">
        <v>311</v>
      </c>
      <c r="I2661" t="s">
        <v>311</v>
      </c>
      <c r="J2661">
        <v>0</v>
      </c>
    </row>
    <row r="2662" spans="1:10" x14ac:dyDescent="0.35">
      <c r="A2662" t="s">
        <v>5286</v>
      </c>
      <c r="B2662">
        <v>6</v>
      </c>
      <c r="C2662">
        <v>39</v>
      </c>
      <c r="D2662">
        <v>2650</v>
      </c>
      <c r="E2662" t="s">
        <v>311</v>
      </c>
      <c r="F2662" t="s">
        <v>3848</v>
      </c>
      <c r="G2662" t="s">
        <v>311</v>
      </c>
      <c r="H2662" t="s">
        <v>311</v>
      </c>
      <c r="I2662" t="s">
        <v>311</v>
      </c>
      <c r="J2662">
        <v>1</v>
      </c>
    </row>
    <row r="2663" spans="1:10" x14ac:dyDescent="0.35">
      <c r="A2663" t="s">
        <v>5287</v>
      </c>
      <c r="B2663">
        <v>5</v>
      </c>
      <c r="C2663">
        <v>39</v>
      </c>
      <c r="D2663">
        <v>2650</v>
      </c>
      <c r="E2663" t="s">
        <v>311</v>
      </c>
      <c r="F2663" t="s">
        <v>3848</v>
      </c>
      <c r="G2663" t="s">
        <v>311</v>
      </c>
      <c r="H2663" t="s">
        <v>311</v>
      </c>
      <c r="I2663" t="s">
        <v>311</v>
      </c>
      <c r="J2663">
        <v>1</v>
      </c>
    </row>
    <row r="2664" spans="1:10" x14ac:dyDescent="0.35">
      <c r="A2664" t="s">
        <v>5288</v>
      </c>
      <c r="B2664">
        <v>16</v>
      </c>
      <c r="C2664">
        <v>39</v>
      </c>
      <c r="D2664">
        <v>2650</v>
      </c>
      <c r="E2664" t="s">
        <v>311</v>
      </c>
      <c r="F2664" t="s">
        <v>3848</v>
      </c>
      <c r="G2664" t="s">
        <v>311</v>
      </c>
      <c r="H2664" t="s">
        <v>311</v>
      </c>
      <c r="I2664" t="s">
        <v>311</v>
      </c>
      <c r="J2664">
        <v>0</v>
      </c>
    </row>
    <row r="2665" spans="1:10" x14ac:dyDescent="0.35">
      <c r="A2665" t="s">
        <v>5289</v>
      </c>
      <c r="B2665">
        <v>61</v>
      </c>
      <c r="C2665">
        <v>39</v>
      </c>
      <c r="D2665">
        <v>2650</v>
      </c>
      <c r="E2665" t="s">
        <v>311</v>
      </c>
      <c r="F2665" t="s">
        <v>3848</v>
      </c>
      <c r="G2665" t="s">
        <v>311</v>
      </c>
      <c r="H2665" t="s">
        <v>311</v>
      </c>
      <c r="I2665" t="s">
        <v>311</v>
      </c>
      <c r="J2665">
        <v>1</v>
      </c>
    </row>
    <row r="2666" spans="1:10" x14ac:dyDescent="0.35">
      <c r="A2666" t="s">
        <v>5290</v>
      </c>
      <c r="B2666">
        <v>24</v>
      </c>
      <c r="C2666">
        <v>39</v>
      </c>
      <c r="D2666">
        <v>2650</v>
      </c>
      <c r="E2666" t="s">
        <v>311</v>
      </c>
      <c r="F2666" t="s">
        <v>3848</v>
      </c>
      <c r="G2666" t="s">
        <v>311</v>
      </c>
      <c r="H2666" t="s">
        <v>311</v>
      </c>
      <c r="I2666" t="s">
        <v>311</v>
      </c>
      <c r="J2666">
        <v>0</v>
      </c>
    </row>
    <row r="2667" spans="1:10" x14ac:dyDescent="0.35">
      <c r="A2667" t="s">
        <v>5291</v>
      </c>
      <c r="B2667">
        <v>17</v>
      </c>
      <c r="C2667">
        <v>39</v>
      </c>
      <c r="D2667">
        <v>2650</v>
      </c>
      <c r="E2667" t="s">
        <v>311</v>
      </c>
      <c r="F2667" t="s">
        <v>3848</v>
      </c>
      <c r="G2667" t="s">
        <v>311</v>
      </c>
      <c r="H2667" t="s">
        <v>311</v>
      </c>
      <c r="I2667" t="s">
        <v>311</v>
      </c>
      <c r="J2667">
        <v>0</v>
      </c>
    </row>
    <row r="2668" spans="1:10" x14ac:dyDescent="0.35">
      <c r="A2668" t="s">
        <v>5292</v>
      </c>
      <c r="B2668">
        <v>26</v>
      </c>
      <c r="C2668">
        <v>39</v>
      </c>
      <c r="D2668">
        <v>2650</v>
      </c>
      <c r="E2668" t="s">
        <v>311</v>
      </c>
      <c r="F2668" t="s">
        <v>2692</v>
      </c>
      <c r="G2668" t="s">
        <v>311</v>
      </c>
      <c r="H2668" t="s">
        <v>311</v>
      </c>
      <c r="I2668" t="s">
        <v>311</v>
      </c>
      <c r="J2668">
        <v>26</v>
      </c>
    </row>
    <row r="2669" spans="1:10" x14ac:dyDescent="0.35">
      <c r="A2669" t="s">
        <v>5293</v>
      </c>
      <c r="B2669">
        <v>15</v>
      </c>
      <c r="C2669">
        <v>38</v>
      </c>
      <c r="D2669">
        <v>2668</v>
      </c>
      <c r="E2669" t="s">
        <v>311</v>
      </c>
      <c r="F2669" t="s">
        <v>3848</v>
      </c>
      <c r="G2669" t="s">
        <v>311</v>
      </c>
      <c r="H2669" t="s">
        <v>311</v>
      </c>
      <c r="I2669" t="s">
        <v>311</v>
      </c>
      <c r="J2669">
        <v>2</v>
      </c>
    </row>
    <row r="2670" spans="1:10" x14ac:dyDescent="0.35">
      <c r="A2670" t="s">
        <v>5294</v>
      </c>
      <c r="B2670">
        <v>15</v>
      </c>
      <c r="C2670">
        <v>38</v>
      </c>
      <c r="D2670">
        <v>2668</v>
      </c>
      <c r="E2670" t="s">
        <v>311</v>
      </c>
      <c r="F2670" t="s">
        <v>3848</v>
      </c>
      <c r="G2670" t="s">
        <v>311</v>
      </c>
      <c r="H2670" t="s">
        <v>311</v>
      </c>
      <c r="I2670" t="s">
        <v>311</v>
      </c>
      <c r="J2670">
        <v>0</v>
      </c>
    </row>
    <row r="2671" spans="1:10" x14ac:dyDescent="0.35">
      <c r="A2671" t="s">
        <v>5295</v>
      </c>
      <c r="B2671">
        <v>9</v>
      </c>
      <c r="C2671">
        <v>38</v>
      </c>
      <c r="D2671">
        <v>2668</v>
      </c>
      <c r="E2671" t="s">
        <v>311</v>
      </c>
      <c r="F2671" t="s">
        <v>3848</v>
      </c>
      <c r="G2671" t="s">
        <v>311</v>
      </c>
      <c r="H2671" t="s">
        <v>311</v>
      </c>
      <c r="I2671" t="s">
        <v>311</v>
      </c>
      <c r="J2671">
        <v>1</v>
      </c>
    </row>
    <row r="2672" spans="1:10" x14ac:dyDescent="0.35">
      <c r="A2672" t="s">
        <v>5296</v>
      </c>
      <c r="B2672">
        <v>15</v>
      </c>
      <c r="C2672">
        <v>38</v>
      </c>
      <c r="D2672">
        <v>2668</v>
      </c>
      <c r="E2672" t="s">
        <v>311</v>
      </c>
      <c r="F2672" t="s">
        <v>3848</v>
      </c>
      <c r="G2672" t="s">
        <v>311</v>
      </c>
      <c r="H2672" t="s">
        <v>311</v>
      </c>
      <c r="I2672" t="s">
        <v>311</v>
      </c>
      <c r="J2672">
        <v>7</v>
      </c>
    </row>
    <row r="2673" spans="1:10" x14ac:dyDescent="0.35">
      <c r="A2673" t="s">
        <v>5297</v>
      </c>
      <c r="B2673">
        <v>12</v>
      </c>
      <c r="C2673">
        <v>38</v>
      </c>
      <c r="D2673">
        <v>2668</v>
      </c>
      <c r="E2673" t="s">
        <v>311</v>
      </c>
      <c r="F2673" t="s">
        <v>3848</v>
      </c>
      <c r="G2673" t="s">
        <v>311</v>
      </c>
      <c r="H2673" t="s">
        <v>311</v>
      </c>
      <c r="I2673" t="s">
        <v>311</v>
      </c>
      <c r="J2673">
        <v>0</v>
      </c>
    </row>
    <row r="2674" spans="1:10" x14ac:dyDescent="0.35">
      <c r="A2674" t="s">
        <v>5298</v>
      </c>
      <c r="B2674">
        <v>17</v>
      </c>
      <c r="C2674">
        <v>38</v>
      </c>
      <c r="D2674">
        <v>2668</v>
      </c>
      <c r="E2674" t="s">
        <v>311</v>
      </c>
      <c r="F2674" t="s">
        <v>3848</v>
      </c>
      <c r="G2674" t="s">
        <v>311</v>
      </c>
      <c r="H2674" t="s">
        <v>311</v>
      </c>
      <c r="I2674" t="s">
        <v>311</v>
      </c>
      <c r="J2674">
        <v>0</v>
      </c>
    </row>
    <row r="2675" spans="1:10" x14ac:dyDescent="0.35">
      <c r="A2675" t="s">
        <v>5299</v>
      </c>
      <c r="B2675">
        <v>15</v>
      </c>
      <c r="C2675">
        <v>38</v>
      </c>
      <c r="D2675">
        <v>2668</v>
      </c>
      <c r="E2675" t="s">
        <v>311</v>
      </c>
      <c r="F2675" t="s">
        <v>3848</v>
      </c>
      <c r="G2675" t="s">
        <v>311</v>
      </c>
      <c r="H2675" t="s">
        <v>311</v>
      </c>
      <c r="I2675" t="s">
        <v>311</v>
      </c>
      <c r="J2675">
        <v>0</v>
      </c>
    </row>
    <row r="2676" spans="1:10" x14ac:dyDescent="0.35">
      <c r="A2676" t="s">
        <v>5300</v>
      </c>
      <c r="B2676">
        <v>38</v>
      </c>
      <c r="C2676">
        <v>38</v>
      </c>
      <c r="D2676">
        <v>2668</v>
      </c>
      <c r="E2676" t="s">
        <v>311</v>
      </c>
      <c r="F2676" t="s">
        <v>3848</v>
      </c>
      <c r="G2676" t="s">
        <v>311</v>
      </c>
      <c r="H2676" t="s">
        <v>311</v>
      </c>
      <c r="I2676" t="s">
        <v>311</v>
      </c>
      <c r="J2676">
        <v>0</v>
      </c>
    </row>
    <row r="2677" spans="1:10" x14ac:dyDescent="0.35">
      <c r="A2677" t="s">
        <v>5301</v>
      </c>
      <c r="B2677">
        <v>13</v>
      </c>
      <c r="C2677">
        <v>38</v>
      </c>
      <c r="D2677">
        <v>2668</v>
      </c>
      <c r="E2677" t="s">
        <v>311</v>
      </c>
      <c r="F2677" t="s">
        <v>3848</v>
      </c>
      <c r="G2677" t="s">
        <v>311</v>
      </c>
      <c r="H2677" t="s">
        <v>311</v>
      </c>
      <c r="I2677" t="s">
        <v>311</v>
      </c>
      <c r="J2677">
        <v>1</v>
      </c>
    </row>
    <row r="2678" spans="1:10" x14ac:dyDescent="0.35">
      <c r="A2678" t="s">
        <v>5302</v>
      </c>
      <c r="B2678">
        <v>33</v>
      </c>
      <c r="C2678">
        <v>37</v>
      </c>
      <c r="D2678">
        <v>2677</v>
      </c>
      <c r="E2678" t="s">
        <v>311</v>
      </c>
      <c r="F2678" t="s">
        <v>3848</v>
      </c>
      <c r="G2678" t="s">
        <v>311</v>
      </c>
      <c r="H2678" t="s">
        <v>311</v>
      </c>
      <c r="I2678" t="s">
        <v>311</v>
      </c>
      <c r="J2678">
        <v>0</v>
      </c>
    </row>
    <row r="2679" spans="1:10" x14ac:dyDescent="0.35">
      <c r="A2679" t="s">
        <v>5303</v>
      </c>
      <c r="B2679">
        <v>23</v>
      </c>
      <c r="C2679">
        <v>37</v>
      </c>
      <c r="D2679">
        <v>2677</v>
      </c>
      <c r="E2679" t="s">
        <v>311</v>
      </c>
      <c r="F2679" t="s">
        <v>3848</v>
      </c>
      <c r="G2679" t="s">
        <v>311</v>
      </c>
      <c r="H2679" t="s">
        <v>311</v>
      </c>
      <c r="I2679" t="s">
        <v>311</v>
      </c>
      <c r="J2679">
        <v>0</v>
      </c>
    </row>
    <row r="2680" spans="1:10" x14ac:dyDescent="0.35">
      <c r="A2680" t="s">
        <v>5304</v>
      </c>
      <c r="B2680">
        <v>20</v>
      </c>
      <c r="C2680">
        <v>37</v>
      </c>
      <c r="D2680">
        <v>2677</v>
      </c>
      <c r="E2680" t="s">
        <v>311</v>
      </c>
      <c r="F2680" t="s">
        <v>3848</v>
      </c>
      <c r="G2680" t="s">
        <v>311</v>
      </c>
      <c r="H2680" t="s">
        <v>311</v>
      </c>
      <c r="I2680" t="s">
        <v>311</v>
      </c>
      <c r="J2680">
        <v>3</v>
      </c>
    </row>
    <row r="2681" spans="1:10" x14ac:dyDescent="0.35">
      <c r="A2681" t="s">
        <v>5305</v>
      </c>
      <c r="B2681">
        <v>11</v>
      </c>
      <c r="C2681">
        <v>37</v>
      </c>
      <c r="D2681">
        <v>2677</v>
      </c>
      <c r="E2681" t="s">
        <v>311</v>
      </c>
      <c r="F2681" t="s">
        <v>3848</v>
      </c>
      <c r="G2681" t="s">
        <v>311</v>
      </c>
      <c r="H2681" t="s">
        <v>311</v>
      </c>
      <c r="I2681" t="s">
        <v>311</v>
      </c>
      <c r="J2681">
        <v>0</v>
      </c>
    </row>
    <row r="2682" spans="1:10" x14ac:dyDescent="0.35">
      <c r="A2682" t="s">
        <v>5306</v>
      </c>
      <c r="B2682">
        <v>81</v>
      </c>
      <c r="C2682">
        <v>37</v>
      </c>
      <c r="D2682">
        <v>2677</v>
      </c>
      <c r="E2682" t="s">
        <v>311</v>
      </c>
      <c r="F2682" t="s">
        <v>0</v>
      </c>
      <c r="G2682" t="s">
        <v>2167</v>
      </c>
      <c r="I2682" t="s">
        <v>311</v>
      </c>
      <c r="J2682">
        <v>4</v>
      </c>
    </row>
    <row r="2683" spans="1:10" x14ac:dyDescent="0.35">
      <c r="A2683" t="s">
        <v>5307</v>
      </c>
      <c r="B2683">
        <v>13</v>
      </c>
      <c r="C2683">
        <v>37</v>
      </c>
      <c r="D2683">
        <v>2677</v>
      </c>
      <c r="E2683" t="s">
        <v>311</v>
      </c>
      <c r="F2683" t="s">
        <v>3848</v>
      </c>
      <c r="G2683" t="s">
        <v>311</v>
      </c>
      <c r="H2683" t="s">
        <v>311</v>
      </c>
      <c r="I2683" t="s">
        <v>311</v>
      </c>
      <c r="J2683">
        <v>7</v>
      </c>
    </row>
    <row r="2684" spans="1:10" x14ac:dyDescent="0.35">
      <c r="A2684" t="s">
        <v>5308</v>
      </c>
      <c r="B2684">
        <v>12</v>
      </c>
      <c r="C2684">
        <v>37</v>
      </c>
      <c r="D2684">
        <v>2677</v>
      </c>
      <c r="E2684" t="s">
        <v>311</v>
      </c>
      <c r="F2684" t="s">
        <v>3848</v>
      </c>
      <c r="G2684" t="s">
        <v>311</v>
      </c>
      <c r="H2684" t="s">
        <v>311</v>
      </c>
      <c r="I2684" t="s">
        <v>311</v>
      </c>
      <c r="J2684">
        <v>0</v>
      </c>
    </row>
    <row r="2685" spans="1:10" x14ac:dyDescent="0.35">
      <c r="A2685" t="s">
        <v>5309</v>
      </c>
      <c r="B2685">
        <v>5</v>
      </c>
      <c r="C2685">
        <v>37</v>
      </c>
      <c r="D2685">
        <v>2677</v>
      </c>
      <c r="E2685" t="s">
        <v>311</v>
      </c>
      <c r="F2685" t="s">
        <v>3848</v>
      </c>
      <c r="G2685" t="s">
        <v>311</v>
      </c>
      <c r="H2685" t="s">
        <v>311</v>
      </c>
      <c r="I2685" t="s">
        <v>311</v>
      </c>
      <c r="J2685">
        <v>1</v>
      </c>
    </row>
    <row r="2686" spans="1:10" x14ac:dyDescent="0.35">
      <c r="A2686" t="s">
        <v>5310</v>
      </c>
      <c r="B2686">
        <v>11</v>
      </c>
      <c r="C2686">
        <v>37</v>
      </c>
      <c r="D2686">
        <v>2677</v>
      </c>
      <c r="E2686" t="s">
        <v>311</v>
      </c>
      <c r="F2686" t="s">
        <v>3848</v>
      </c>
      <c r="G2686" t="s">
        <v>311</v>
      </c>
      <c r="H2686" t="s">
        <v>311</v>
      </c>
      <c r="I2686" t="s">
        <v>311</v>
      </c>
      <c r="J2686">
        <v>0</v>
      </c>
    </row>
    <row r="2687" spans="1:10" x14ac:dyDescent="0.35">
      <c r="A2687" t="s">
        <v>5311</v>
      </c>
      <c r="B2687">
        <v>74</v>
      </c>
      <c r="C2687">
        <v>37</v>
      </c>
      <c r="D2687">
        <v>2677</v>
      </c>
      <c r="E2687" t="s">
        <v>334</v>
      </c>
      <c r="F2687" t="s">
        <v>0</v>
      </c>
      <c r="G2687" t="s">
        <v>5312</v>
      </c>
      <c r="H2687">
        <v>0.318</v>
      </c>
      <c r="I2687">
        <v>0.64</v>
      </c>
      <c r="J2687">
        <v>0</v>
      </c>
    </row>
    <row r="2688" spans="1:10" x14ac:dyDescent="0.35">
      <c r="A2688" t="s">
        <v>5313</v>
      </c>
      <c r="B2688">
        <v>8</v>
      </c>
      <c r="C2688">
        <v>37</v>
      </c>
      <c r="D2688">
        <v>2677</v>
      </c>
      <c r="E2688" t="s">
        <v>311</v>
      </c>
      <c r="F2688" t="s">
        <v>3848</v>
      </c>
      <c r="G2688" t="s">
        <v>311</v>
      </c>
      <c r="H2688" t="s">
        <v>311</v>
      </c>
      <c r="I2688" t="s">
        <v>311</v>
      </c>
      <c r="J2688">
        <v>0</v>
      </c>
    </row>
    <row r="2689" spans="1:10" x14ac:dyDescent="0.35">
      <c r="A2689" t="s">
        <v>5314</v>
      </c>
      <c r="B2689">
        <v>29</v>
      </c>
      <c r="C2689">
        <v>37</v>
      </c>
      <c r="D2689">
        <v>2677</v>
      </c>
      <c r="E2689" t="s">
        <v>311</v>
      </c>
      <c r="F2689" t="s">
        <v>3848</v>
      </c>
      <c r="G2689" t="s">
        <v>311</v>
      </c>
      <c r="H2689" t="s">
        <v>311</v>
      </c>
      <c r="I2689" t="s">
        <v>311</v>
      </c>
      <c r="J2689">
        <v>0</v>
      </c>
    </row>
    <row r="2690" spans="1:10" x14ac:dyDescent="0.35">
      <c r="A2690" t="s">
        <v>5315</v>
      </c>
      <c r="B2690">
        <v>184</v>
      </c>
      <c r="C2690">
        <v>36</v>
      </c>
      <c r="D2690">
        <v>2689</v>
      </c>
      <c r="E2690" t="s">
        <v>311</v>
      </c>
      <c r="F2690" t="s">
        <v>0</v>
      </c>
      <c r="G2690" t="s">
        <v>2079</v>
      </c>
      <c r="I2690" t="s">
        <v>311</v>
      </c>
      <c r="J2690">
        <v>45</v>
      </c>
    </row>
    <row r="2691" spans="1:10" x14ac:dyDescent="0.35">
      <c r="A2691" t="s">
        <v>5316</v>
      </c>
      <c r="B2691">
        <v>11</v>
      </c>
      <c r="C2691">
        <v>36</v>
      </c>
      <c r="D2691">
        <v>2689</v>
      </c>
      <c r="E2691" t="s">
        <v>311</v>
      </c>
      <c r="F2691" t="s">
        <v>3848</v>
      </c>
      <c r="G2691" t="s">
        <v>311</v>
      </c>
      <c r="H2691" t="s">
        <v>311</v>
      </c>
      <c r="I2691" t="s">
        <v>311</v>
      </c>
      <c r="J2691">
        <v>1</v>
      </c>
    </row>
    <row r="2692" spans="1:10" x14ac:dyDescent="0.35">
      <c r="A2692" t="s">
        <v>5317</v>
      </c>
      <c r="B2692">
        <v>15</v>
      </c>
      <c r="C2692">
        <v>36</v>
      </c>
      <c r="D2692">
        <v>2689</v>
      </c>
      <c r="E2692" t="s">
        <v>311</v>
      </c>
      <c r="F2692" t="s">
        <v>3848</v>
      </c>
      <c r="G2692" t="s">
        <v>311</v>
      </c>
      <c r="H2692" t="s">
        <v>311</v>
      </c>
      <c r="I2692" t="s">
        <v>311</v>
      </c>
      <c r="J2692">
        <v>4</v>
      </c>
    </row>
    <row r="2693" spans="1:10" x14ac:dyDescent="0.35">
      <c r="A2693" t="s">
        <v>5318</v>
      </c>
      <c r="B2693">
        <v>13</v>
      </c>
      <c r="C2693">
        <v>36</v>
      </c>
      <c r="D2693">
        <v>2689</v>
      </c>
      <c r="E2693" t="s">
        <v>311</v>
      </c>
      <c r="F2693" t="s">
        <v>3848</v>
      </c>
      <c r="G2693" t="s">
        <v>311</v>
      </c>
      <c r="H2693" t="s">
        <v>311</v>
      </c>
      <c r="I2693" t="s">
        <v>311</v>
      </c>
      <c r="J2693">
        <v>0</v>
      </c>
    </row>
    <row r="2694" spans="1:10" x14ac:dyDescent="0.35">
      <c r="A2694" t="s">
        <v>5319</v>
      </c>
      <c r="B2694">
        <v>15</v>
      </c>
      <c r="C2694">
        <v>36</v>
      </c>
      <c r="D2694">
        <v>2689</v>
      </c>
      <c r="E2694" t="s">
        <v>311</v>
      </c>
      <c r="F2694" t="s">
        <v>3848</v>
      </c>
      <c r="G2694" t="s">
        <v>311</v>
      </c>
      <c r="H2694" t="s">
        <v>311</v>
      </c>
      <c r="I2694" t="s">
        <v>311</v>
      </c>
      <c r="J2694">
        <v>1</v>
      </c>
    </row>
    <row r="2695" spans="1:10" x14ac:dyDescent="0.35">
      <c r="A2695" t="s">
        <v>5320</v>
      </c>
      <c r="B2695">
        <v>9</v>
      </c>
      <c r="C2695">
        <v>36</v>
      </c>
      <c r="D2695">
        <v>2689</v>
      </c>
      <c r="E2695" t="s">
        <v>311</v>
      </c>
      <c r="F2695" t="s">
        <v>3848</v>
      </c>
      <c r="G2695" t="s">
        <v>311</v>
      </c>
      <c r="H2695" t="s">
        <v>311</v>
      </c>
      <c r="I2695" t="s">
        <v>311</v>
      </c>
      <c r="J2695">
        <v>0</v>
      </c>
    </row>
    <row r="2696" spans="1:10" x14ac:dyDescent="0.35">
      <c r="A2696" t="s">
        <v>5321</v>
      </c>
      <c r="B2696">
        <v>24</v>
      </c>
      <c r="C2696">
        <v>36</v>
      </c>
      <c r="D2696">
        <v>2689</v>
      </c>
      <c r="E2696" t="s">
        <v>311</v>
      </c>
      <c r="F2696" t="s">
        <v>3848</v>
      </c>
      <c r="G2696" t="s">
        <v>311</v>
      </c>
      <c r="H2696" t="s">
        <v>311</v>
      </c>
      <c r="I2696" t="s">
        <v>311</v>
      </c>
      <c r="J2696">
        <v>0</v>
      </c>
    </row>
    <row r="2697" spans="1:10" x14ac:dyDescent="0.35">
      <c r="A2697" t="s">
        <v>5322</v>
      </c>
      <c r="B2697">
        <v>12</v>
      </c>
      <c r="C2697">
        <v>36</v>
      </c>
      <c r="D2697">
        <v>2689</v>
      </c>
      <c r="E2697" t="s">
        <v>311</v>
      </c>
      <c r="F2697" t="s">
        <v>3848</v>
      </c>
      <c r="G2697" t="s">
        <v>311</v>
      </c>
      <c r="H2697" t="s">
        <v>311</v>
      </c>
      <c r="I2697" t="s">
        <v>311</v>
      </c>
      <c r="J2697">
        <v>4</v>
      </c>
    </row>
    <row r="2698" spans="1:10" x14ac:dyDescent="0.35">
      <c r="A2698" t="s">
        <v>5323</v>
      </c>
      <c r="B2698">
        <v>11</v>
      </c>
      <c r="C2698">
        <v>36</v>
      </c>
      <c r="D2698">
        <v>2689</v>
      </c>
      <c r="E2698" t="s">
        <v>311</v>
      </c>
      <c r="F2698" t="s">
        <v>3848</v>
      </c>
      <c r="G2698" t="s">
        <v>311</v>
      </c>
      <c r="H2698" t="s">
        <v>311</v>
      </c>
      <c r="I2698" t="s">
        <v>311</v>
      </c>
      <c r="J2698">
        <v>1</v>
      </c>
    </row>
    <row r="2699" spans="1:10" x14ac:dyDescent="0.35">
      <c r="A2699" t="s">
        <v>5324</v>
      </c>
      <c r="B2699">
        <v>17</v>
      </c>
      <c r="C2699">
        <v>36</v>
      </c>
      <c r="D2699">
        <v>2689</v>
      </c>
      <c r="E2699" t="s">
        <v>311</v>
      </c>
      <c r="F2699" t="s">
        <v>3848</v>
      </c>
      <c r="G2699" t="s">
        <v>311</v>
      </c>
      <c r="H2699" t="s">
        <v>311</v>
      </c>
      <c r="I2699" t="s">
        <v>311</v>
      </c>
      <c r="J2699">
        <v>4</v>
      </c>
    </row>
    <row r="2700" spans="1:10" x14ac:dyDescent="0.35">
      <c r="A2700" t="s">
        <v>5325</v>
      </c>
      <c r="B2700">
        <v>14</v>
      </c>
      <c r="C2700">
        <v>36</v>
      </c>
      <c r="D2700">
        <v>2689</v>
      </c>
      <c r="E2700" t="s">
        <v>311</v>
      </c>
      <c r="F2700" t="s">
        <v>3848</v>
      </c>
      <c r="G2700" t="s">
        <v>311</v>
      </c>
      <c r="H2700" t="s">
        <v>311</v>
      </c>
      <c r="I2700" t="s">
        <v>311</v>
      </c>
      <c r="J2700">
        <v>0</v>
      </c>
    </row>
    <row r="2701" spans="1:10" x14ac:dyDescent="0.35">
      <c r="A2701" t="s">
        <v>5326</v>
      </c>
      <c r="B2701">
        <v>15</v>
      </c>
      <c r="C2701">
        <v>36</v>
      </c>
      <c r="D2701">
        <v>2689</v>
      </c>
      <c r="E2701" t="s">
        <v>311</v>
      </c>
      <c r="F2701" t="s">
        <v>3848</v>
      </c>
      <c r="G2701" t="s">
        <v>311</v>
      </c>
      <c r="H2701" t="s">
        <v>311</v>
      </c>
      <c r="I2701" t="s">
        <v>311</v>
      </c>
      <c r="J2701">
        <v>0</v>
      </c>
    </row>
    <row r="2702" spans="1:10" x14ac:dyDescent="0.35">
      <c r="A2702" t="s">
        <v>5327</v>
      </c>
      <c r="B2702">
        <v>8</v>
      </c>
      <c r="C2702">
        <v>36</v>
      </c>
      <c r="D2702">
        <v>2689</v>
      </c>
      <c r="E2702" t="s">
        <v>311</v>
      </c>
      <c r="F2702" t="s">
        <v>3848</v>
      </c>
      <c r="G2702" t="s">
        <v>311</v>
      </c>
      <c r="H2702" t="s">
        <v>311</v>
      </c>
      <c r="I2702" t="s">
        <v>311</v>
      </c>
      <c r="J2702">
        <v>1</v>
      </c>
    </row>
    <row r="2703" spans="1:10" x14ac:dyDescent="0.35">
      <c r="A2703" t="s">
        <v>5328</v>
      </c>
      <c r="B2703">
        <v>12</v>
      </c>
      <c r="C2703">
        <v>35</v>
      </c>
      <c r="D2703">
        <v>2702</v>
      </c>
      <c r="E2703" t="s">
        <v>311</v>
      </c>
      <c r="F2703" t="s">
        <v>3848</v>
      </c>
      <c r="G2703" t="s">
        <v>311</v>
      </c>
      <c r="H2703" t="s">
        <v>311</v>
      </c>
      <c r="I2703" t="s">
        <v>311</v>
      </c>
      <c r="J2703">
        <v>0</v>
      </c>
    </row>
    <row r="2704" spans="1:10" x14ac:dyDescent="0.35">
      <c r="A2704" t="s">
        <v>5329</v>
      </c>
      <c r="B2704">
        <v>12</v>
      </c>
      <c r="C2704">
        <v>35</v>
      </c>
      <c r="D2704">
        <v>2702</v>
      </c>
      <c r="E2704" t="s">
        <v>311</v>
      </c>
      <c r="F2704" t="s">
        <v>3848</v>
      </c>
      <c r="G2704" t="s">
        <v>311</v>
      </c>
      <c r="H2704" t="s">
        <v>311</v>
      </c>
      <c r="I2704" t="s">
        <v>311</v>
      </c>
      <c r="J2704">
        <v>0</v>
      </c>
    </row>
    <row r="2705" spans="1:10" x14ac:dyDescent="0.35">
      <c r="A2705" t="s">
        <v>5330</v>
      </c>
      <c r="B2705">
        <v>22</v>
      </c>
      <c r="C2705">
        <v>35</v>
      </c>
      <c r="D2705">
        <v>2702</v>
      </c>
      <c r="E2705" t="s">
        <v>311</v>
      </c>
      <c r="F2705" t="s">
        <v>3848</v>
      </c>
      <c r="G2705" t="s">
        <v>311</v>
      </c>
      <c r="H2705" t="s">
        <v>311</v>
      </c>
      <c r="I2705" t="s">
        <v>311</v>
      </c>
      <c r="J2705">
        <v>0</v>
      </c>
    </row>
    <row r="2706" spans="1:10" x14ac:dyDescent="0.35">
      <c r="A2706" t="s">
        <v>5331</v>
      </c>
      <c r="B2706">
        <v>24</v>
      </c>
      <c r="C2706">
        <v>35</v>
      </c>
      <c r="D2706">
        <v>2702</v>
      </c>
      <c r="E2706" t="s">
        <v>311</v>
      </c>
      <c r="F2706" t="s">
        <v>3848</v>
      </c>
      <c r="G2706" t="s">
        <v>311</v>
      </c>
      <c r="H2706" t="s">
        <v>311</v>
      </c>
      <c r="I2706" t="s">
        <v>311</v>
      </c>
      <c r="J2706">
        <v>0</v>
      </c>
    </row>
    <row r="2707" spans="1:10" x14ac:dyDescent="0.35">
      <c r="A2707" t="s">
        <v>5332</v>
      </c>
      <c r="B2707">
        <v>11</v>
      </c>
      <c r="C2707">
        <v>35</v>
      </c>
      <c r="D2707">
        <v>2702</v>
      </c>
      <c r="E2707" t="s">
        <v>311</v>
      </c>
      <c r="F2707" t="s">
        <v>3848</v>
      </c>
      <c r="G2707" t="s">
        <v>311</v>
      </c>
      <c r="H2707" t="s">
        <v>311</v>
      </c>
      <c r="I2707" t="s">
        <v>311</v>
      </c>
      <c r="J2707">
        <v>5</v>
      </c>
    </row>
    <row r="2708" spans="1:10" x14ac:dyDescent="0.35">
      <c r="A2708" t="s">
        <v>5333</v>
      </c>
      <c r="B2708">
        <v>10</v>
      </c>
      <c r="C2708">
        <v>35</v>
      </c>
      <c r="D2708">
        <v>2702</v>
      </c>
      <c r="E2708" t="s">
        <v>311</v>
      </c>
      <c r="F2708" t="s">
        <v>3848</v>
      </c>
      <c r="G2708" t="s">
        <v>311</v>
      </c>
      <c r="H2708" t="s">
        <v>311</v>
      </c>
      <c r="I2708" t="s">
        <v>311</v>
      </c>
      <c r="J2708">
        <v>0</v>
      </c>
    </row>
    <row r="2709" spans="1:10" x14ac:dyDescent="0.35">
      <c r="A2709" t="s">
        <v>5334</v>
      </c>
      <c r="B2709">
        <v>9</v>
      </c>
      <c r="C2709">
        <v>34</v>
      </c>
      <c r="D2709">
        <v>2708</v>
      </c>
      <c r="E2709" t="s">
        <v>311</v>
      </c>
      <c r="F2709" t="s">
        <v>3848</v>
      </c>
      <c r="G2709" t="s">
        <v>311</v>
      </c>
      <c r="H2709" t="s">
        <v>311</v>
      </c>
      <c r="I2709" t="s">
        <v>311</v>
      </c>
      <c r="J2709">
        <v>0</v>
      </c>
    </row>
    <row r="2710" spans="1:10" x14ac:dyDescent="0.35">
      <c r="A2710" t="s">
        <v>5335</v>
      </c>
      <c r="B2710">
        <v>5</v>
      </c>
      <c r="C2710">
        <v>34</v>
      </c>
      <c r="D2710">
        <v>2708</v>
      </c>
      <c r="E2710" t="s">
        <v>311</v>
      </c>
      <c r="F2710" t="s">
        <v>3848</v>
      </c>
      <c r="G2710" t="s">
        <v>311</v>
      </c>
      <c r="H2710" t="s">
        <v>311</v>
      </c>
      <c r="I2710" t="s">
        <v>311</v>
      </c>
      <c r="J2710">
        <v>2</v>
      </c>
    </row>
    <row r="2711" spans="1:10" x14ac:dyDescent="0.35">
      <c r="A2711" t="s">
        <v>5336</v>
      </c>
      <c r="B2711">
        <v>9</v>
      </c>
      <c r="C2711">
        <v>34</v>
      </c>
      <c r="D2711">
        <v>2708</v>
      </c>
      <c r="E2711" t="s">
        <v>311</v>
      </c>
      <c r="F2711" t="s">
        <v>3848</v>
      </c>
      <c r="G2711" t="s">
        <v>311</v>
      </c>
      <c r="H2711" t="s">
        <v>311</v>
      </c>
      <c r="I2711" t="s">
        <v>311</v>
      </c>
      <c r="J2711">
        <v>0</v>
      </c>
    </row>
    <row r="2712" spans="1:10" x14ac:dyDescent="0.35">
      <c r="A2712" t="s">
        <v>5337</v>
      </c>
      <c r="B2712">
        <v>12</v>
      </c>
      <c r="C2712">
        <v>34</v>
      </c>
      <c r="D2712">
        <v>2708</v>
      </c>
      <c r="E2712" t="s">
        <v>311</v>
      </c>
      <c r="F2712" t="s">
        <v>3848</v>
      </c>
      <c r="G2712" t="s">
        <v>311</v>
      </c>
      <c r="H2712" t="s">
        <v>311</v>
      </c>
      <c r="I2712" t="s">
        <v>311</v>
      </c>
      <c r="J2712">
        <v>0</v>
      </c>
    </row>
    <row r="2713" spans="1:10" x14ac:dyDescent="0.35">
      <c r="A2713" t="s">
        <v>5338</v>
      </c>
      <c r="B2713">
        <v>13</v>
      </c>
      <c r="C2713">
        <v>34</v>
      </c>
      <c r="D2713">
        <v>2708</v>
      </c>
      <c r="E2713" t="s">
        <v>311</v>
      </c>
      <c r="F2713" t="s">
        <v>3848</v>
      </c>
      <c r="G2713" t="s">
        <v>311</v>
      </c>
      <c r="H2713" t="s">
        <v>311</v>
      </c>
      <c r="I2713" t="s">
        <v>311</v>
      </c>
      <c r="J2713">
        <v>4</v>
      </c>
    </row>
    <row r="2714" spans="1:10" x14ac:dyDescent="0.35">
      <c r="A2714" t="s">
        <v>5339</v>
      </c>
      <c r="B2714">
        <v>17</v>
      </c>
      <c r="C2714">
        <v>34</v>
      </c>
      <c r="D2714">
        <v>2708</v>
      </c>
      <c r="E2714" t="s">
        <v>311</v>
      </c>
      <c r="F2714" t="s">
        <v>3848</v>
      </c>
      <c r="G2714" t="s">
        <v>311</v>
      </c>
      <c r="H2714" t="s">
        <v>311</v>
      </c>
      <c r="I2714" t="s">
        <v>311</v>
      </c>
      <c r="J2714">
        <v>0</v>
      </c>
    </row>
    <row r="2715" spans="1:10" x14ac:dyDescent="0.35">
      <c r="A2715" t="s">
        <v>5340</v>
      </c>
      <c r="B2715">
        <v>15</v>
      </c>
      <c r="C2715">
        <v>34</v>
      </c>
      <c r="D2715">
        <v>2708</v>
      </c>
      <c r="E2715" t="s">
        <v>311</v>
      </c>
      <c r="F2715" t="s">
        <v>3848</v>
      </c>
      <c r="G2715" t="s">
        <v>311</v>
      </c>
      <c r="H2715" t="s">
        <v>311</v>
      </c>
      <c r="I2715" t="s">
        <v>311</v>
      </c>
      <c r="J2715">
        <v>1</v>
      </c>
    </row>
    <row r="2716" spans="1:10" x14ac:dyDescent="0.35">
      <c r="A2716" t="s">
        <v>5341</v>
      </c>
      <c r="B2716">
        <v>5</v>
      </c>
      <c r="C2716">
        <v>34</v>
      </c>
      <c r="D2716">
        <v>2708</v>
      </c>
      <c r="E2716" t="s">
        <v>311</v>
      </c>
      <c r="F2716" t="s">
        <v>3848</v>
      </c>
      <c r="G2716" t="s">
        <v>311</v>
      </c>
      <c r="H2716" t="s">
        <v>311</v>
      </c>
      <c r="I2716" t="s">
        <v>311</v>
      </c>
      <c r="J2716">
        <v>1</v>
      </c>
    </row>
    <row r="2717" spans="1:10" x14ac:dyDescent="0.35">
      <c r="A2717" t="s">
        <v>5342</v>
      </c>
      <c r="B2717">
        <v>15</v>
      </c>
      <c r="C2717">
        <v>34</v>
      </c>
      <c r="D2717">
        <v>2708</v>
      </c>
      <c r="E2717" t="s">
        <v>311</v>
      </c>
      <c r="F2717" t="s">
        <v>3848</v>
      </c>
      <c r="G2717" t="s">
        <v>311</v>
      </c>
      <c r="H2717" t="s">
        <v>311</v>
      </c>
      <c r="I2717" t="s">
        <v>311</v>
      </c>
      <c r="J2717">
        <v>0</v>
      </c>
    </row>
    <row r="2718" spans="1:10" x14ac:dyDescent="0.35">
      <c r="A2718" t="s">
        <v>5343</v>
      </c>
      <c r="B2718">
        <v>5</v>
      </c>
      <c r="C2718">
        <v>34</v>
      </c>
      <c r="D2718">
        <v>2708</v>
      </c>
      <c r="E2718" t="s">
        <v>311</v>
      </c>
      <c r="F2718" t="s">
        <v>3848</v>
      </c>
      <c r="G2718" t="s">
        <v>311</v>
      </c>
      <c r="H2718" t="s">
        <v>311</v>
      </c>
      <c r="I2718" t="s">
        <v>311</v>
      </c>
      <c r="J2718">
        <v>1</v>
      </c>
    </row>
    <row r="2719" spans="1:10" x14ac:dyDescent="0.35">
      <c r="A2719" t="s">
        <v>5344</v>
      </c>
      <c r="B2719">
        <v>22</v>
      </c>
      <c r="C2719">
        <v>34</v>
      </c>
      <c r="D2719">
        <v>2708</v>
      </c>
      <c r="E2719" t="s">
        <v>311</v>
      </c>
      <c r="F2719" t="s">
        <v>3848</v>
      </c>
      <c r="G2719" t="s">
        <v>311</v>
      </c>
      <c r="H2719" t="s">
        <v>311</v>
      </c>
      <c r="I2719" t="s">
        <v>311</v>
      </c>
      <c r="J2719">
        <v>0</v>
      </c>
    </row>
    <row r="2720" spans="1:10" x14ac:dyDescent="0.35">
      <c r="A2720" t="s">
        <v>5345</v>
      </c>
      <c r="B2720">
        <v>9</v>
      </c>
      <c r="C2720">
        <v>34</v>
      </c>
      <c r="D2720">
        <v>2708</v>
      </c>
      <c r="E2720" t="s">
        <v>311</v>
      </c>
      <c r="F2720" t="s">
        <v>3848</v>
      </c>
      <c r="G2720" t="s">
        <v>311</v>
      </c>
      <c r="H2720" t="s">
        <v>311</v>
      </c>
      <c r="I2720" t="s">
        <v>311</v>
      </c>
      <c r="J2720">
        <v>1</v>
      </c>
    </row>
    <row r="2721" spans="1:10" x14ac:dyDescent="0.35">
      <c r="A2721" t="s">
        <v>5346</v>
      </c>
      <c r="B2721">
        <v>28</v>
      </c>
      <c r="C2721">
        <v>34</v>
      </c>
      <c r="D2721">
        <v>2708</v>
      </c>
      <c r="E2721" t="s">
        <v>311</v>
      </c>
      <c r="F2721" t="s">
        <v>3848</v>
      </c>
      <c r="G2721" t="s">
        <v>311</v>
      </c>
      <c r="H2721" t="s">
        <v>311</v>
      </c>
      <c r="I2721" t="s">
        <v>311</v>
      </c>
      <c r="J2721">
        <v>0</v>
      </c>
    </row>
    <row r="2722" spans="1:10" x14ac:dyDescent="0.35">
      <c r="A2722" t="s">
        <v>5347</v>
      </c>
      <c r="B2722">
        <v>14</v>
      </c>
      <c r="C2722">
        <v>33</v>
      </c>
      <c r="D2722">
        <v>2721</v>
      </c>
      <c r="E2722" t="s">
        <v>311</v>
      </c>
      <c r="F2722" t="s">
        <v>3848</v>
      </c>
      <c r="G2722" t="s">
        <v>311</v>
      </c>
      <c r="H2722" t="s">
        <v>311</v>
      </c>
      <c r="I2722" t="s">
        <v>311</v>
      </c>
      <c r="J2722">
        <v>0</v>
      </c>
    </row>
    <row r="2723" spans="1:10" x14ac:dyDescent="0.35">
      <c r="A2723" t="s">
        <v>5348</v>
      </c>
      <c r="B2723">
        <v>17</v>
      </c>
      <c r="C2723">
        <v>33</v>
      </c>
      <c r="D2723">
        <v>2721</v>
      </c>
      <c r="E2723" t="s">
        <v>311</v>
      </c>
      <c r="F2723" t="s">
        <v>3848</v>
      </c>
      <c r="G2723" t="s">
        <v>311</v>
      </c>
      <c r="H2723" t="s">
        <v>311</v>
      </c>
      <c r="I2723" t="s">
        <v>311</v>
      </c>
      <c r="J2723">
        <v>1</v>
      </c>
    </row>
    <row r="2724" spans="1:10" x14ac:dyDescent="0.35">
      <c r="A2724" t="s">
        <v>5349</v>
      </c>
      <c r="B2724">
        <v>9</v>
      </c>
      <c r="C2724">
        <v>33</v>
      </c>
      <c r="D2724">
        <v>2721</v>
      </c>
      <c r="E2724" t="s">
        <v>311</v>
      </c>
      <c r="F2724" t="s">
        <v>3848</v>
      </c>
      <c r="G2724" t="s">
        <v>311</v>
      </c>
      <c r="H2724" t="s">
        <v>311</v>
      </c>
      <c r="I2724" t="s">
        <v>311</v>
      </c>
      <c r="J2724">
        <v>1</v>
      </c>
    </row>
    <row r="2725" spans="1:10" x14ac:dyDescent="0.35">
      <c r="A2725" t="s">
        <v>5350</v>
      </c>
      <c r="B2725">
        <v>25</v>
      </c>
      <c r="C2725">
        <v>33</v>
      </c>
      <c r="D2725">
        <v>2721</v>
      </c>
      <c r="E2725" t="s">
        <v>311</v>
      </c>
      <c r="F2725" t="s">
        <v>3848</v>
      </c>
      <c r="G2725" t="s">
        <v>311</v>
      </c>
      <c r="H2725" t="s">
        <v>311</v>
      </c>
      <c r="I2725" t="s">
        <v>311</v>
      </c>
      <c r="J2725">
        <v>0</v>
      </c>
    </row>
    <row r="2726" spans="1:10" x14ac:dyDescent="0.35">
      <c r="A2726" t="s">
        <v>5351</v>
      </c>
      <c r="B2726">
        <v>10</v>
      </c>
      <c r="C2726">
        <v>33</v>
      </c>
      <c r="D2726">
        <v>2721</v>
      </c>
      <c r="E2726" t="s">
        <v>311</v>
      </c>
      <c r="F2726" t="s">
        <v>3848</v>
      </c>
      <c r="G2726" t="s">
        <v>311</v>
      </c>
      <c r="H2726" t="s">
        <v>311</v>
      </c>
      <c r="I2726" t="s">
        <v>311</v>
      </c>
      <c r="J2726">
        <v>1</v>
      </c>
    </row>
    <row r="2727" spans="1:10" x14ac:dyDescent="0.35">
      <c r="A2727" t="s">
        <v>5352</v>
      </c>
      <c r="B2727">
        <v>29</v>
      </c>
      <c r="C2727">
        <v>33</v>
      </c>
      <c r="D2727">
        <v>2721</v>
      </c>
      <c r="E2727" t="s">
        <v>311</v>
      </c>
      <c r="F2727" t="s">
        <v>3848</v>
      </c>
      <c r="G2727" t="s">
        <v>311</v>
      </c>
      <c r="H2727" t="s">
        <v>311</v>
      </c>
      <c r="I2727" t="s">
        <v>311</v>
      </c>
      <c r="J2727">
        <v>1</v>
      </c>
    </row>
    <row r="2728" spans="1:10" x14ac:dyDescent="0.35">
      <c r="A2728" t="s">
        <v>5353</v>
      </c>
      <c r="B2728">
        <v>7</v>
      </c>
      <c r="C2728">
        <v>33</v>
      </c>
      <c r="D2728">
        <v>2721</v>
      </c>
      <c r="E2728" t="s">
        <v>311</v>
      </c>
      <c r="F2728" t="s">
        <v>3848</v>
      </c>
      <c r="G2728" t="s">
        <v>311</v>
      </c>
      <c r="H2728" t="s">
        <v>311</v>
      </c>
      <c r="I2728" t="s">
        <v>311</v>
      </c>
      <c r="J2728">
        <v>0</v>
      </c>
    </row>
    <row r="2729" spans="1:10" x14ac:dyDescent="0.35">
      <c r="A2729" t="s">
        <v>5354</v>
      </c>
      <c r="B2729">
        <v>9</v>
      </c>
      <c r="C2729">
        <v>33</v>
      </c>
      <c r="D2729">
        <v>2721</v>
      </c>
      <c r="E2729" t="s">
        <v>311</v>
      </c>
      <c r="F2729" t="s">
        <v>3848</v>
      </c>
      <c r="G2729" t="s">
        <v>311</v>
      </c>
      <c r="H2729" t="s">
        <v>311</v>
      </c>
      <c r="I2729" t="s">
        <v>311</v>
      </c>
      <c r="J2729">
        <v>0</v>
      </c>
    </row>
    <row r="2730" spans="1:10" x14ac:dyDescent="0.35">
      <c r="A2730" t="s">
        <v>5355</v>
      </c>
      <c r="B2730">
        <v>5</v>
      </c>
      <c r="C2730">
        <v>33</v>
      </c>
      <c r="D2730">
        <v>2721</v>
      </c>
      <c r="E2730" t="s">
        <v>311</v>
      </c>
      <c r="F2730" t="s">
        <v>3848</v>
      </c>
      <c r="G2730" t="s">
        <v>311</v>
      </c>
      <c r="H2730" t="s">
        <v>311</v>
      </c>
      <c r="I2730" t="s">
        <v>311</v>
      </c>
      <c r="J2730">
        <v>0</v>
      </c>
    </row>
    <row r="2731" spans="1:10" x14ac:dyDescent="0.35">
      <c r="A2731" t="s">
        <v>5356</v>
      </c>
      <c r="B2731">
        <v>14</v>
      </c>
      <c r="C2731">
        <v>32</v>
      </c>
      <c r="D2731">
        <v>2730</v>
      </c>
      <c r="E2731" t="s">
        <v>311</v>
      </c>
      <c r="F2731" t="s">
        <v>3848</v>
      </c>
      <c r="G2731" t="s">
        <v>311</v>
      </c>
      <c r="H2731" t="s">
        <v>311</v>
      </c>
      <c r="I2731" t="s">
        <v>311</v>
      </c>
      <c r="J2731">
        <v>0</v>
      </c>
    </row>
    <row r="2732" spans="1:10" x14ac:dyDescent="0.35">
      <c r="A2732" t="s">
        <v>5357</v>
      </c>
      <c r="B2732">
        <v>18</v>
      </c>
      <c r="C2732">
        <v>32</v>
      </c>
      <c r="D2732">
        <v>2730</v>
      </c>
      <c r="E2732" t="s">
        <v>311</v>
      </c>
      <c r="F2732" t="s">
        <v>3848</v>
      </c>
      <c r="G2732" t="s">
        <v>311</v>
      </c>
      <c r="H2732" t="s">
        <v>311</v>
      </c>
      <c r="I2732" t="s">
        <v>311</v>
      </c>
      <c r="J2732">
        <v>1</v>
      </c>
    </row>
    <row r="2733" spans="1:10" x14ac:dyDescent="0.35">
      <c r="A2733" t="s">
        <v>5358</v>
      </c>
      <c r="B2733">
        <v>15</v>
      </c>
      <c r="C2733">
        <v>32</v>
      </c>
      <c r="D2733">
        <v>2730</v>
      </c>
      <c r="E2733" t="s">
        <v>311</v>
      </c>
      <c r="F2733" t="s">
        <v>2692</v>
      </c>
      <c r="G2733" t="s">
        <v>311</v>
      </c>
      <c r="H2733" t="s">
        <v>311</v>
      </c>
      <c r="I2733" t="s">
        <v>311</v>
      </c>
      <c r="J2733">
        <v>2</v>
      </c>
    </row>
    <row r="2734" spans="1:10" x14ac:dyDescent="0.35">
      <c r="A2734" t="s">
        <v>5359</v>
      </c>
      <c r="B2734">
        <v>19</v>
      </c>
      <c r="C2734">
        <v>32</v>
      </c>
      <c r="D2734">
        <v>2730</v>
      </c>
      <c r="E2734" t="s">
        <v>311</v>
      </c>
      <c r="F2734" t="s">
        <v>3848</v>
      </c>
      <c r="G2734" t="s">
        <v>311</v>
      </c>
      <c r="H2734" t="s">
        <v>311</v>
      </c>
      <c r="I2734" t="s">
        <v>311</v>
      </c>
      <c r="J2734">
        <v>0</v>
      </c>
    </row>
    <row r="2735" spans="1:10" x14ac:dyDescent="0.35">
      <c r="A2735" t="s">
        <v>5360</v>
      </c>
      <c r="B2735">
        <v>14</v>
      </c>
      <c r="C2735">
        <v>32</v>
      </c>
      <c r="D2735">
        <v>2730</v>
      </c>
      <c r="E2735" t="s">
        <v>311</v>
      </c>
      <c r="F2735" t="s">
        <v>3848</v>
      </c>
      <c r="G2735" t="s">
        <v>311</v>
      </c>
      <c r="H2735" t="s">
        <v>311</v>
      </c>
      <c r="I2735" t="s">
        <v>311</v>
      </c>
      <c r="J2735">
        <v>0</v>
      </c>
    </row>
    <row r="2736" spans="1:10" x14ac:dyDescent="0.35">
      <c r="A2736" t="s">
        <v>5361</v>
      </c>
      <c r="B2736">
        <v>29</v>
      </c>
      <c r="C2736">
        <v>32</v>
      </c>
      <c r="D2736">
        <v>2730</v>
      </c>
      <c r="E2736" t="s">
        <v>311</v>
      </c>
      <c r="F2736" t="s">
        <v>3848</v>
      </c>
      <c r="G2736" t="s">
        <v>311</v>
      </c>
      <c r="H2736" t="s">
        <v>311</v>
      </c>
      <c r="I2736" t="s">
        <v>311</v>
      </c>
      <c r="J2736">
        <v>0</v>
      </c>
    </row>
    <row r="2737" spans="1:10" x14ac:dyDescent="0.35">
      <c r="A2737" t="s">
        <v>5362</v>
      </c>
      <c r="B2737">
        <v>7</v>
      </c>
      <c r="C2737">
        <v>32</v>
      </c>
      <c r="D2737">
        <v>2730</v>
      </c>
      <c r="E2737" t="s">
        <v>311</v>
      </c>
      <c r="F2737" t="s">
        <v>3848</v>
      </c>
      <c r="G2737" t="s">
        <v>311</v>
      </c>
      <c r="H2737" t="s">
        <v>311</v>
      </c>
      <c r="I2737" t="s">
        <v>311</v>
      </c>
      <c r="J2737">
        <v>1</v>
      </c>
    </row>
    <row r="2738" spans="1:10" x14ac:dyDescent="0.35">
      <c r="A2738" t="s">
        <v>5363</v>
      </c>
      <c r="B2738">
        <v>20</v>
      </c>
      <c r="C2738">
        <v>32</v>
      </c>
      <c r="D2738">
        <v>2730</v>
      </c>
      <c r="E2738" t="s">
        <v>311</v>
      </c>
      <c r="F2738" t="s">
        <v>3848</v>
      </c>
      <c r="G2738" t="s">
        <v>311</v>
      </c>
      <c r="H2738" t="s">
        <v>311</v>
      </c>
      <c r="I2738" t="s">
        <v>311</v>
      </c>
      <c r="J2738">
        <v>7</v>
      </c>
    </row>
    <row r="2739" spans="1:10" x14ac:dyDescent="0.35">
      <c r="A2739" t="s">
        <v>5364</v>
      </c>
      <c r="B2739">
        <v>20</v>
      </c>
      <c r="C2739">
        <v>32</v>
      </c>
      <c r="D2739">
        <v>2730</v>
      </c>
      <c r="E2739" t="s">
        <v>311</v>
      </c>
      <c r="F2739" t="s">
        <v>3848</v>
      </c>
      <c r="G2739" t="s">
        <v>311</v>
      </c>
      <c r="H2739" t="s">
        <v>311</v>
      </c>
      <c r="I2739" t="s">
        <v>311</v>
      </c>
      <c r="J2739">
        <v>0</v>
      </c>
    </row>
    <row r="2740" spans="1:10" x14ac:dyDescent="0.35">
      <c r="A2740" t="s">
        <v>5365</v>
      </c>
      <c r="B2740">
        <v>24</v>
      </c>
      <c r="C2740">
        <v>32</v>
      </c>
      <c r="D2740">
        <v>2730</v>
      </c>
      <c r="E2740" t="s">
        <v>311</v>
      </c>
      <c r="F2740" t="s">
        <v>3848</v>
      </c>
      <c r="G2740" t="s">
        <v>311</v>
      </c>
      <c r="H2740" t="s">
        <v>311</v>
      </c>
      <c r="I2740" t="s">
        <v>311</v>
      </c>
      <c r="J2740">
        <v>0</v>
      </c>
    </row>
    <row r="2741" spans="1:10" x14ac:dyDescent="0.35">
      <c r="A2741" t="s">
        <v>5366</v>
      </c>
      <c r="B2741">
        <v>19</v>
      </c>
      <c r="C2741">
        <v>32</v>
      </c>
      <c r="D2741">
        <v>2730</v>
      </c>
      <c r="E2741" t="s">
        <v>311</v>
      </c>
      <c r="F2741" t="s">
        <v>3848</v>
      </c>
      <c r="G2741" t="s">
        <v>311</v>
      </c>
      <c r="H2741" t="s">
        <v>311</v>
      </c>
      <c r="I2741" t="s">
        <v>311</v>
      </c>
      <c r="J2741">
        <v>0</v>
      </c>
    </row>
    <row r="2742" spans="1:10" x14ac:dyDescent="0.35">
      <c r="A2742" t="s">
        <v>5367</v>
      </c>
      <c r="B2742">
        <v>15</v>
      </c>
      <c r="C2742">
        <v>32</v>
      </c>
      <c r="D2742">
        <v>2730</v>
      </c>
      <c r="E2742" t="s">
        <v>311</v>
      </c>
      <c r="F2742" t="s">
        <v>3848</v>
      </c>
      <c r="G2742" t="s">
        <v>311</v>
      </c>
      <c r="H2742" t="s">
        <v>311</v>
      </c>
      <c r="I2742" t="s">
        <v>311</v>
      </c>
      <c r="J2742">
        <v>0</v>
      </c>
    </row>
    <row r="2743" spans="1:10" x14ac:dyDescent="0.35">
      <c r="A2743" t="s">
        <v>5368</v>
      </c>
      <c r="B2743">
        <v>17</v>
      </c>
      <c r="C2743">
        <v>32</v>
      </c>
      <c r="D2743">
        <v>2730</v>
      </c>
      <c r="E2743" t="s">
        <v>311</v>
      </c>
      <c r="F2743" t="s">
        <v>3848</v>
      </c>
      <c r="G2743" t="s">
        <v>311</v>
      </c>
      <c r="H2743" t="s">
        <v>311</v>
      </c>
      <c r="I2743" t="s">
        <v>311</v>
      </c>
      <c r="J2743">
        <v>0</v>
      </c>
    </row>
    <row r="2744" spans="1:10" x14ac:dyDescent="0.35">
      <c r="A2744" t="s">
        <v>5369</v>
      </c>
      <c r="B2744">
        <v>5</v>
      </c>
      <c r="C2744">
        <v>32</v>
      </c>
      <c r="D2744">
        <v>2730</v>
      </c>
      <c r="E2744" t="s">
        <v>311</v>
      </c>
      <c r="F2744" t="s">
        <v>3848</v>
      </c>
      <c r="G2744" t="s">
        <v>311</v>
      </c>
      <c r="H2744" t="s">
        <v>311</v>
      </c>
      <c r="I2744" t="s">
        <v>311</v>
      </c>
      <c r="J2744">
        <v>2</v>
      </c>
    </row>
    <row r="2745" spans="1:10" x14ac:dyDescent="0.35">
      <c r="A2745" t="s">
        <v>5370</v>
      </c>
      <c r="B2745">
        <v>11</v>
      </c>
      <c r="C2745">
        <v>32</v>
      </c>
      <c r="D2745">
        <v>2730</v>
      </c>
      <c r="E2745" t="s">
        <v>311</v>
      </c>
      <c r="F2745" t="s">
        <v>3848</v>
      </c>
      <c r="G2745" t="s">
        <v>311</v>
      </c>
      <c r="H2745" t="s">
        <v>311</v>
      </c>
      <c r="I2745" t="s">
        <v>311</v>
      </c>
      <c r="J2745">
        <v>0</v>
      </c>
    </row>
    <row r="2746" spans="1:10" x14ac:dyDescent="0.35">
      <c r="A2746" t="s">
        <v>5371</v>
      </c>
      <c r="B2746">
        <v>69</v>
      </c>
      <c r="C2746">
        <v>32</v>
      </c>
      <c r="D2746">
        <v>2730</v>
      </c>
      <c r="E2746" t="s">
        <v>311</v>
      </c>
      <c r="F2746" t="s">
        <v>3848</v>
      </c>
      <c r="G2746" t="s">
        <v>311</v>
      </c>
      <c r="H2746" t="s">
        <v>311</v>
      </c>
      <c r="I2746" t="s">
        <v>311</v>
      </c>
      <c r="J2746">
        <v>0</v>
      </c>
    </row>
    <row r="2747" spans="1:10" x14ac:dyDescent="0.35">
      <c r="A2747" t="s">
        <v>5372</v>
      </c>
      <c r="B2747">
        <v>6</v>
      </c>
      <c r="C2747">
        <v>32</v>
      </c>
      <c r="D2747">
        <v>2730</v>
      </c>
      <c r="E2747" t="s">
        <v>311</v>
      </c>
      <c r="F2747" t="s">
        <v>3848</v>
      </c>
      <c r="G2747" t="s">
        <v>311</v>
      </c>
      <c r="H2747" t="s">
        <v>311</v>
      </c>
      <c r="I2747" t="s">
        <v>311</v>
      </c>
      <c r="J2747">
        <v>0</v>
      </c>
    </row>
    <row r="2748" spans="1:10" x14ac:dyDescent="0.35">
      <c r="A2748" t="s">
        <v>5373</v>
      </c>
      <c r="B2748">
        <v>5</v>
      </c>
      <c r="C2748">
        <v>32</v>
      </c>
      <c r="D2748">
        <v>2730</v>
      </c>
      <c r="E2748" t="s">
        <v>311</v>
      </c>
      <c r="F2748" t="s">
        <v>3848</v>
      </c>
      <c r="G2748" t="s">
        <v>311</v>
      </c>
      <c r="H2748" t="s">
        <v>311</v>
      </c>
      <c r="I2748" t="s">
        <v>311</v>
      </c>
      <c r="J2748">
        <v>0</v>
      </c>
    </row>
    <row r="2749" spans="1:10" x14ac:dyDescent="0.35">
      <c r="A2749" t="s">
        <v>5374</v>
      </c>
      <c r="B2749">
        <v>9</v>
      </c>
      <c r="C2749">
        <v>31</v>
      </c>
      <c r="D2749">
        <v>2748</v>
      </c>
      <c r="E2749" t="s">
        <v>311</v>
      </c>
      <c r="F2749" t="s">
        <v>3848</v>
      </c>
      <c r="G2749" t="s">
        <v>311</v>
      </c>
      <c r="H2749" t="s">
        <v>311</v>
      </c>
      <c r="I2749" t="s">
        <v>311</v>
      </c>
      <c r="J2749">
        <v>0</v>
      </c>
    </row>
    <row r="2750" spans="1:10" x14ac:dyDescent="0.35">
      <c r="A2750" t="s">
        <v>5375</v>
      </c>
      <c r="B2750">
        <v>10</v>
      </c>
      <c r="C2750">
        <v>31</v>
      </c>
      <c r="D2750">
        <v>2748</v>
      </c>
      <c r="E2750" t="s">
        <v>311</v>
      </c>
      <c r="F2750" t="s">
        <v>3848</v>
      </c>
      <c r="G2750" t="s">
        <v>311</v>
      </c>
      <c r="H2750" t="s">
        <v>311</v>
      </c>
      <c r="I2750" t="s">
        <v>311</v>
      </c>
      <c r="J2750">
        <v>0</v>
      </c>
    </row>
    <row r="2751" spans="1:10" x14ac:dyDescent="0.35">
      <c r="A2751" t="s">
        <v>5376</v>
      </c>
      <c r="B2751">
        <v>10</v>
      </c>
      <c r="C2751">
        <v>31</v>
      </c>
      <c r="D2751">
        <v>2748</v>
      </c>
      <c r="E2751" t="s">
        <v>311</v>
      </c>
      <c r="F2751" t="s">
        <v>3848</v>
      </c>
      <c r="G2751" t="s">
        <v>311</v>
      </c>
      <c r="H2751" t="s">
        <v>311</v>
      </c>
      <c r="I2751" t="s">
        <v>311</v>
      </c>
      <c r="J2751">
        <v>0</v>
      </c>
    </row>
    <row r="2752" spans="1:10" x14ac:dyDescent="0.35">
      <c r="A2752" t="s">
        <v>5377</v>
      </c>
      <c r="B2752">
        <v>17</v>
      </c>
      <c r="C2752">
        <v>31</v>
      </c>
      <c r="D2752">
        <v>2748</v>
      </c>
      <c r="E2752" t="s">
        <v>311</v>
      </c>
      <c r="F2752" t="s">
        <v>3848</v>
      </c>
      <c r="G2752" t="s">
        <v>311</v>
      </c>
      <c r="H2752" t="s">
        <v>311</v>
      </c>
      <c r="I2752" t="s">
        <v>311</v>
      </c>
      <c r="J2752">
        <v>0</v>
      </c>
    </row>
    <row r="2753" spans="1:10" x14ac:dyDescent="0.35">
      <c r="A2753" t="s">
        <v>5378</v>
      </c>
      <c r="B2753">
        <v>18</v>
      </c>
      <c r="C2753">
        <v>31</v>
      </c>
      <c r="D2753">
        <v>2748</v>
      </c>
      <c r="E2753" t="s">
        <v>311</v>
      </c>
      <c r="F2753" t="s">
        <v>3848</v>
      </c>
      <c r="G2753" t="s">
        <v>311</v>
      </c>
      <c r="H2753" t="s">
        <v>311</v>
      </c>
      <c r="I2753" t="s">
        <v>311</v>
      </c>
      <c r="J2753">
        <v>0</v>
      </c>
    </row>
    <row r="2754" spans="1:10" x14ac:dyDescent="0.35">
      <c r="A2754" t="s">
        <v>5379</v>
      </c>
      <c r="B2754">
        <v>21</v>
      </c>
      <c r="C2754">
        <v>31</v>
      </c>
      <c r="D2754">
        <v>2748</v>
      </c>
      <c r="E2754" t="s">
        <v>311</v>
      </c>
      <c r="F2754" t="s">
        <v>3848</v>
      </c>
      <c r="G2754" t="s">
        <v>311</v>
      </c>
      <c r="H2754" t="s">
        <v>311</v>
      </c>
      <c r="I2754" t="s">
        <v>311</v>
      </c>
      <c r="J2754">
        <v>0</v>
      </c>
    </row>
    <row r="2755" spans="1:10" x14ac:dyDescent="0.35">
      <c r="A2755" t="s">
        <v>5380</v>
      </c>
      <c r="B2755">
        <v>13</v>
      </c>
      <c r="C2755">
        <v>31</v>
      </c>
      <c r="D2755">
        <v>2748</v>
      </c>
      <c r="E2755" t="s">
        <v>311</v>
      </c>
      <c r="F2755" t="s">
        <v>3848</v>
      </c>
      <c r="G2755" t="s">
        <v>311</v>
      </c>
      <c r="H2755" t="s">
        <v>311</v>
      </c>
      <c r="I2755" t="s">
        <v>311</v>
      </c>
      <c r="J2755">
        <v>0</v>
      </c>
    </row>
    <row r="2756" spans="1:10" x14ac:dyDescent="0.35">
      <c r="A2756" t="s">
        <v>5381</v>
      </c>
      <c r="B2756">
        <v>29</v>
      </c>
      <c r="C2756">
        <v>31</v>
      </c>
      <c r="D2756">
        <v>2748</v>
      </c>
      <c r="E2756" t="s">
        <v>311</v>
      </c>
      <c r="F2756" t="s">
        <v>3848</v>
      </c>
      <c r="G2756" t="s">
        <v>311</v>
      </c>
      <c r="H2756" t="s">
        <v>311</v>
      </c>
      <c r="I2756" t="s">
        <v>311</v>
      </c>
      <c r="J2756">
        <v>0</v>
      </c>
    </row>
    <row r="2757" spans="1:10" x14ac:dyDescent="0.35">
      <c r="A2757" t="s">
        <v>5382</v>
      </c>
      <c r="B2757">
        <v>38</v>
      </c>
      <c r="C2757">
        <v>31</v>
      </c>
      <c r="D2757">
        <v>2748</v>
      </c>
      <c r="E2757" t="s">
        <v>311</v>
      </c>
      <c r="F2757" t="s">
        <v>3848</v>
      </c>
      <c r="G2757" t="s">
        <v>311</v>
      </c>
      <c r="H2757" t="s">
        <v>311</v>
      </c>
      <c r="I2757" t="s">
        <v>311</v>
      </c>
      <c r="J2757">
        <v>1</v>
      </c>
    </row>
    <row r="2758" spans="1:10" x14ac:dyDescent="0.35">
      <c r="A2758" t="s">
        <v>5383</v>
      </c>
      <c r="B2758">
        <v>9</v>
      </c>
      <c r="C2758">
        <v>31</v>
      </c>
      <c r="D2758">
        <v>2748</v>
      </c>
      <c r="E2758" t="s">
        <v>311</v>
      </c>
      <c r="F2758" t="s">
        <v>3848</v>
      </c>
      <c r="G2758" t="s">
        <v>311</v>
      </c>
      <c r="H2758" t="s">
        <v>311</v>
      </c>
      <c r="I2758" t="s">
        <v>311</v>
      </c>
      <c r="J2758">
        <v>0</v>
      </c>
    </row>
    <row r="2759" spans="1:10" x14ac:dyDescent="0.35">
      <c r="A2759" t="s">
        <v>5384</v>
      </c>
      <c r="B2759">
        <v>11</v>
      </c>
      <c r="C2759">
        <v>31</v>
      </c>
      <c r="D2759">
        <v>2748</v>
      </c>
      <c r="E2759" t="s">
        <v>311</v>
      </c>
      <c r="F2759" t="s">
        <v>2692</v>
      </c>
      <c r="G2759" t="s">
        <v>311</v>
      </c>
      <c r="H2759" t="s">
        <v>311</v>
      </c>
      <c r="I2759" t="s">
        <v>311</v>
      </c>
      <c r="J2759">
        <v>0</v>
      </c>
    </row>
    <row r="2760" spans="1:10" x14ac:dyDescent="0.35">
      <c r="A2760" t="s">
        <v>5385</v>
      </c>
      <c r="B2760">
        <v>12</v>
      </c>
      <c r="C2760">
        <v>31</v>
      </c>
      <c r="D2760">
        <v>2748</v>
      </c>
      <c r="E2760" t="s">
        <v>311</v>
      </c>
      <c r="F2760" t="s">
        <v>2692</v>
      </c>
      <c r="G2760" t="s">
        <v>311</v>
      </c>
      <c r="H2760" t="s">
        <v>311</v>
      </c>
      <c r="I2760" t="s">
        <v>311</v>
      </c>
      <c r="J2760">
        <v>12</v>
      </c>
    </row>
    <row r="2761" spans="1:10" x14ac:dyDescent="0.35">
      <c r="A2761" t="s">
        <v>5386</v>
      </c>
      <c r="B2761">
        <v>15</v>
      </c>
      <c r="C2761">
        <v>31</v>
      </c>
      <c r="D2761">
        <v>2748</v>
      </c>
      <c r="E2761" t="s">
        <v>311</v>
      </c>
      <c r="F2761" t="s">
        <v>3848</v>
      </c>
      <c r="G2761" t="s">
        <v>311</v>
      </c>
      <c r="H2761" t="s">
        <v>311</v>
      </c>
      <c r="I2761" t="s">
        <v>311</v>
      </c>
      <c r="J2761">
        <v>0</v>
      </c>
    </row>
    <row r="2762" spans="1:10" x14ac:dyDescent="0.35">
      <c r="A2762" t="s">
        <v>5387</v>
      </c>
      <c r="B2762">
        <v>16</v>
      </c>
      <c r="C2762">
        <v>30</v>
      </c>
      <c r="D2762">
        <v>2761</v>
      </c>
      <c r="E2762" t="s">
        <v>311</v>
      </c>
      <c r="F2762" t="s">
        <v>3848</v>
      </c>
      <c r="G2762" t="s">
        <v>311</v>
      </c>
      <c r="H2762" t="s">
        <v>311</v>
      </c>
      <c r="I2762" t="s">
        <v>311</v>
      </c>
      <c r="J2762">
        <v>0</v>
      </c>
    </row>
    <row r="2763" spans="1:10" x14ac:dyDescent="0.35">
      <c r="A2763" t="s">
        <v>5388</v>
      </c>
      <c r="B2763">
        <v>7</v>
      </c>
      <c r="C2763">
        <v>30</v>
      </c>
      <c r="D2763">
        <v>2761</v>
      </c>
      <c r="E2763" t="s">
        <v>311</v>
      </c>
      <c r="F2763" t="s">
        <v>3848</v>
      </c>
      <c r="G2763" t="s">
        <v>311</v>
      </c>
      <c r="H2763" t="s">
        <v>311</v>
      </c>
      <c r="I2763" t="s">
        <v>311</v>
      </c>
      <c r="J2763">
        <v>0</v>
      </c>
    </row>
    <row r="2764" spans="1:10" x14ac:dyDescent="0.35">
      <c r="A2764" t="s">
        <v>5389</v>
      </c>
      <c r="B2764">
        <v>15</v>
      </c>
      <c r="C2764">
        <v>30</v>
      </c>
      <c r="D2764">
        <v>2761</v>
      </c>
      <c r="E2764" t="s">
        <v>311</v>
      </c>
      <c r="F2764" t="s">
        <v>3848</v>
      </c>
      <c r="G2764" t="s">
        <v>311</v>
      </c>
      <c r="H2764" t="s">
        <v>311</v>
      </c>
      <c r="I2764" t="s">
        <v>311</v>
      </c>
      <c r="J2764">
        <v>3</v>
      </c>
    </row>
    <row r="2765" spans="1:10" x14ac:dyDescent="0.35">
      <c r="A2765" t="s">
        <v>5390</v>
      </c>
      <c r="B2765">
        <v>13</v>
      </c>
      <c r="C2765">
        <v>30</v>
      </c>
      <c r="D2765">
        <v>2761</v>
      </c>
      <c r="E2765" t="s">
        <v>311</v>
      </c>
      <c r="F2765" t="s">
        <v>3848</v>
      </c>
      <c r="G2765" t="s">
        <v>311</v>
      </c>
      <c r="H2765" t="s">
        <v>311</v>
      </c>
      <c r="I2765" t="s">
        <v>311</v>
      </c>
      <c r="J2765">
        <v>2</v>
      </c>
    </row>
    <row r="2766" spans="1:10" x14ac:dyDescent="0.35">
      <c r="A2766" t="s">
        <v>5391</v>
      </c>
      <c r="B2766">
        <v>10</v>
      </c>
      <c r="C2766">
        <v>30</v>
      </c>
      <c r="D2766">
        <v>2761</v>
      </c>
      <c r="E2766" t="s">
        <v>311</v>
      </c>
      <c r="F2766" t="s">
        <v>3848</v>
      </c>
      <c r="G2766" t="s">
        <v>311</v>
      </c>
      <c r="H2766" t="s">
        <v>311</v>
      </c>
      <c r="I2766" t="s">
        <v>311</v>
      </c>
      <c r="J2766">
        <v>1</v>
      </c>
    </row>
    <row r="2767" spans="1:10" x14ac:dyDescent="0.35">
      <c r="A2767" t="s">
        <v>5392</v>
      </c>
      <c r="B2767">
        <v>7</v>
      </c>
      <c r="C2767">
        <v>30</v>
      </c>
      <c r="D2767">
        <v>2761</v>
      </c>
      <c r="E2767" t="s">
        <v>311</v>
      </c>
      <c r="F2767" t="s">
        <v>3848</v>
      </c>
      <c r="G2767" t="s">
        <v>311</v>
      </c>
      <c r="H2767" t="s">
        <v>311</v>
      </c>
      <c r="I2767" t="s">
        <v>311</v>
      </c>
      <c r="J2767">
        <v>2</v>
      </c>
    </row>
    <row r="2768" spans="1:10" x14ac:dyDescent="0.35">
      <c r="A2768" t="s">
        <v>5393</v>
      </c>
      <c r="B2768">
        <v>13</v>
      </c>
      <c r="C2768">
        <v>30</v>
      </c>
      <c r="D2768">
        <v>2761</v>
      </c>
      <c r="E2768" t="s">
        <v>311</v>
      </c>
      <c r="F2768" t="s">
        <v>3848</v>
      </c>
      <c r="G2768" t="s">
        <v>311</v>
      </c>
      <c r="H2768" t="s">
        <v>311</v>
      </c>
      <c r="I2768" t="s">
        <v>311</v>
      </c>
      <c r="J2768">
        <v>0</v>
      </c>
    </row>
    <row r="2769" spans="1:10" x14ac:dyDescent="0.35">
      <c r="A2769" t="s">
        <v>5394</v>
      </c>
      <c r="B2769">
        <v>31</v>
      </c>
      <c r="C2769">
        <v>30</v>
      </c>
      <c r="D2769">
        <v>2761</v>
      </c>
      <c r="E2769" t="s">
        <v>311</v>
      </c>
      <c r="F2769" t="s">
        <v>3848</v>
      </c>
      <c r="G2769" t="s">
        <v>311</v>
      </c>
      <c r="H2769" t="s">
        <v>311</v>
      </c>
      <c r="I2769" t="s">
        <v>311</v>
      </c>
      <c r="J2769">
        <v>0</v>
      </c>
    </row>
    <row r="2770" spans="1:10" x14ac:dyDescent="0.35">
      <c r="A2770" t="s">
        <v>5395</v>
      </c>
      <c r="B2770">
        <v>31</v>
      </c>
      <c r="C2770">
        <v>30</v>
      </c>
      <c r="D2770">
        <v>2761</v>
      </c>
      <c r="E2770" t="s">
        <v>311</v>
      </c>
      <c r="F2770" t="s">
        <v>3848</v>
      </c>
      <c r="G2770" t="s">
        <v>311</v>
      </c>
      <c r="H2770" t="s">
        <v>311</v>
      </c>
      <c r="I2770" t="s">
        <v>311</v>
      </c>
      <c r="J2770">
        <v>0</v>
      </c>
    </row>
    <row r="2771" spans="1:10" x14ac:dyDescent="0.35">
      <c r="A2771" t="s">
        <v>5396</v>
      </c>
      <c r="B2771">
        <v>620</v>
      </c>
      <c r="C2771">
        <v>30</v>
      </c>
      <c r="D2771">
        <v>2761</v>
      </c>
      <c r="E2771" t="s">
        <v>311</v>
      </c>
      <c r="F2771" t="s">
        <v>0</v>
      </c>
      <c r="G2771" t="s">
        <v>1876</v>
      </c>
      <c r="I2771" t="s">
        <v>311</v>
      </c>
      <c r="J2771">
        <v>52</v>
      </c>
    </row>
    <row r="2772" spans="1:10" x14ac:dyDescent="0.35">
      <c r="A2772" t="s">
        <v>5397</v>
      </c>
      <c r="B2772">
        <v>14</v>
      </c>
      <c r="C2772">
        <v>30</v>
      </c>
      <c r="D2772">
        <v>2761</v>
      </c>
      <c r="E2772" t="s">
        <v>311</v>
      </c>
      <c r="F2772" t="s">
        <v>3848</v>
      </c>
      <c r="G2772" t="s">
        <v>311</v>
      </c>
      <c r="H2772" t="s">
        <v>311</v>
      </c>
      <c r="I2772" t="s">
        <v>311</v>
      </c>
      <c r="J2772">
        <v>0</v>
      </c>
    </row>
    <row r="2773" spans="1:10" x14ac:dyDescent="0.35">
      <c r="A2773" t="s">
        <v>5398</v>
      </c>
      <c r="B2773">
        <v>15</v>
      </c>
      <c r="C2773">
        <v>29</v>
      </c>
      <c r="D2773">
        <v>2772</v>
      </c>
      <c r="E2773" t="s">
        <v>311</v>
      </c>
      <c r="F2773" t="s">
        <v>3848</v>
      </c>
      <c r="G2773" t="s">
        <v>311</v>
      </c>
      <c r="H2773" t="s">
        <v>311</v>
      </c>
      <c r="I2773" t="s">
        <v>311</v>
      </c>
      <c r="J2773">
        <v>0</v>
      </c>
    </row>
    <row r="2774" spans="1:10" x14ac:dyDescent="0.35">
      <c r="A2774" t="s">
        <v>5399</v>
      </c>
      <c r="B2774">
        <v>92</v>
      </c>
      <c r="C2774">
        <v>29</v>
      </c>
      <c r="D2774">
        <v>2772</v>
      </c>
      <c r="E2774" t="s">
        <v>334</v>
      </c>
      <c r="F2774" t="s">
        <v>0</v>
      </c>
      <c r="G2774" t="s">
        <v>2539</v>
      </c>
      <c r="H2774">
        <v>0.24299999999999999</v>
      </c>
      <c r="I2774">
        <v>0.65</v>
      </c>
      <c r="J2774">
        <v>33</v>
      </c>
    </row>
    <row r="2775" spans="1:10" x14ac:dyDescent="0.35">
      <c r="A2775" t="s">
        <v>5400</v>
      </c>
      <c r="B2775">
        <v>52</v>
      </c>
      <c r="C2775">
        <v>29</v>
      </c>
      <c r="D2775">
        <v>2772</v>
      </c>
      <c r="E2775" t="s">
        <v>311</v>
      </c>
      <c r="F2775" t="s">
        <v>0</v>
      </c>
      <c r="G2775" t="s">
        <v>2760</v>
      </c>
      <c r="I2775" t="s">
        <v>311</v>
      </c>
      <c r="J2775">
        <v>26</v>
      </c>
    </row>
    <row r="2776" spans="1:10" x14ac:dyDescent="0.35">
      <c r="A2776" t="s">
        <v>5401</v>
      </c>
      <c r="B2776">
        <v>15</v>
      </c>
      <c r="C2776">
        <v>29</v>
      </c>
      <c r="D2776">
        <v>2772</v>
      </c>
      <c r="E2776" t="s">
        <v>311</v>
      </c>
      <c r="F2776" t="s">
        <v>3848</v>
      </c>
      <c r="G2776" t="s">
        <v>311</v>
      </c>
      <c r="H2776" t="s">
        <v>311</v>
      </c>
      <c r="I2776" t="s">
        <v>311</v>
      </c>
      <c r="J2776">
        <v>0</v>
      </c>
    </row>
    <row r="2777" spans="1:10" x14ac:dyDescent="0.35">
      <c r="A2777" t="s">
        <v>5402</v>
      </c>
      <c r="B2777">
        <v>16</v>
      </c>
      <c r="C2777">
        <v>29</v>
      </c>
      <c r="D2777">
        <v>2772</v>
      </c>
      <c r="E2777" t="s">
        <v>311</v>
      </c>
      <c r="F2777" t="s">
        <v>3848</v>
      </c>
      <c r="G2777" t="s">
        <v>311</v>
      </c>
      <c r="H2777" t="s">
        <v>311</v>
      </c>
      <c r="I2777" t="s">
        <v>311</v>
      </c>
      <c r="J2777">
        <v>0</v>
      </c>
    </row>
    <row r="2778" spans="1:10" x14ac:dyDescent="0.35">
      <c r="A2778" t="s">
        <v>5403</v>
      </c>
      <c r="B2778">
        <v>14</v>
      </c>
      <c r="C2778">
        <v>29</v>
      </c>
      <c r="D2778">
        <v>2772</v>
      </c>
      <c r="E2778" t="s">
        <v>311</v>
      </c>
      <c r="F2778" t="s">
        <v>3848</v>
      </c>
      <c r="G2778" t="s">
        <v>311</v>
      </c>
      <c r="H2778" t="s">
        <v>311</v>
      </c>
      <c r="I2778" t="s">
        <v>311</v>
      </c>
      <c r="J2778">
        <v>0</v>
      </c>
    </row>
    <row r="2779" spans="1:10" x14ac:dyDescent="0.35">
      <c r="A2779" t="s">
        <v>5404</v>
      </c>
      <c r="B2779">
        <v>21</v>
      </c>
      <c r="C2779">
        <v>29</v>
      </c>
      <c r="D2779">
        <v>2772</v>
      </c>
      <c r="E2779" t="s">
        <v>311</v>
      </c>
      <c r="F2779" t="s">
        <v>3848</v>
      </c>
      <c r="G2779" t="s">
        <v>311</v>
      </c>
      <c r="H2779" t="s">
        <v>311</v>
      </c>
      <c r="I2779" t="s">
        <v>311</v>
      </c>
      <c r="J2779">
        <v>0</v>
      </c>
    </row>
    <row r="2780" spans="1:10" x14ac:dyDescent="0.35">
      <c r="A2780" t="s">
        <v>5405</v>
      </c>
      <c r="B2780">
        <v>20</v>
      </c>
      <c r="C2780">
        <v>29</v>
      </c>
      <c r="D2780">
        <v>2772</v>
      </c>
      <c r="E2780" t="s">
        <v>311</v>
      </c>
      <c r="F2780" t="s">
        <v>3848</v>
      </c>
      <c r="G2780" t="s">
        <v>311</v>
      </c>
      <c r="H2780" t="s">
        <v>311</v>
      </c>
      <c r="I2780" t="s">
        <v>311</v>
      </c>
      <c r="J2780">
        <v>0</v>
      </c>
    </row>
    <row r="2781" spans="1:10" x14ac:dyDescent="0.35">
      <c r="A2781" t="s">
        <v>5406</v>
      </c>
      <c r="B2781">
        <v>11</v>
      </c>
      <c r="C2781">
        <v>29</v>
      </c>
      <c r="D2781">
        <v>2772</v>
      </c>
      <c r="E2781" t="s">
        <v>311</v>
      </c>
      <c r="F2781" t="s">
        <v>3848</v>
      </c>
      <c r="G2781" t="s">
        <v>311</v>
      </c>
      <c r="H2781" t="s">
        <v>311</v>
      </c>
      <c r="I2781" t="s">
        <v>311</v>
      </c>
      <c r="J2781">
        <v>0</v>
      </c>
    </row>
    <row r="2782" spans="1:10" x14ac:dyDescent="0.35">
      <c r="A2782" t="s">
        <v>5407</v>
      </c>
      <c r="B2782">
        <v>18</v>
      </c>
      <c r="C2782">
        <v>29</v>
      </c>
      <c r="D2782">
        <v>2772</v>
      </c>
      <c r="E2782" t="s">
        <v>311</v>
      </c>
      <c r="F2782" t="s">
        <v>3848</v>
      </c>
      <c r="G2782" t="s">
        <v>311</v>
      </c>
      <c r="H2782" t="s">
        <v>311</v>
      </c>
      <c r="I2782" t="s">
        <v>311</v>
      </c>
      <c r="J2782">
        <v>0</v>
      </c>
    </row>
    <row r="2783" spans="1:10" x14ac:dyDescent="0.35">
      <c r="A2783" t="s">
        <v>5408</v>
      </c>
      <c r="B2783">
        <v>9</v>
      </c>
      <c r="C2783">
        <v>29</v>
      </c>
      <c r="D2783">
        <v>2772</v>
      </c>
      <c r="E2783" t="s">
        <v>311</v>
      </c>
      <c r="F2783" t="s">
        <v>3848</v>
      </c>
      <c r="G2783" t="s">
        <v>311</v>
      </c>
      <c r="H2783" t="s">
        <v>311</v>
      </c>
      <c r="I2783" t="s">
        <v>311</v>
      </c>
      <c r="J2783">
        <v>0</v>
      </c>
    </row>
    <row r="2784" spans="1:10" x14ac:dyDescent="0.35">
      <c r="A2784" t="s">
        <v>5409</v>
      </c>
      <c r="B2784">
        <v>6</v>
      </c>
      <c r="C2784">
        <v>29</v>
      </c>
      <c r="D2784">
        <v>2772</v>
      </c>
      <c r="E2784" t="s">
        <v>311</v>
      </c>
      <c r="F2784" t="s">
        <v>3848</v>
      </c>
      <c r="G2784" t="s">
        <v>311</v>
      </c>
      <c r="H2784" t="s">
        <v>311</v>
      </c>
      <c r="I2784" t="s">
        <v>311</v>
      </c>
      <c r="J2784">
        <v>4</v>
      </c>
    </row>
    <row r="2785" spans="1:10" x14ac:dyDescent="0.35">
      <c r="A2785" t="s">
        <v>5410</v>
      </c>
      <c r="B2785">
        <v>23</v>
      </c>
      <c r="C2785">
        <v>29</v>
      </c>
      <c r="D2785">
        <v>2772</v>
      </c>
      <c r="E2785" t="s">
        <v>311</v>
      </c>
      <c r="F2785" t="s">
        <v>3848</v>
      </c>
      <c r="G2785" t="s">
        <v>311</v>
      </c>
      <c r="H2785" t="s">
        <v>311</v>
      </c>
      <c r="I2785" t="s">
        <v>311</v>
      </c>
      <c r="J2785">
        <v>4</v>
      </c>
    </row>
    <row r="2786" spans="1:10" x14ac:dyDescent="0.35">
      <c r="A2786" t="s">
        <v>5411</v>
      </c>
      <c r="B2786">
        <v>16</v>
      </c>
      <c r="C2786">
        <v>29</v>
      </c>
      <c r="D2786">
        <v>2772</v>
      </c>
      <c r="E2786" t="s">
        <v>311</v>
      </c>
      <c r="F2786" t="s">
        <v>3848</v>
      </c>
      <c r="G2786" t="s">
        <v>311</v>
      </c>
      <c r="H2786" t="s">
        <v>311</v>
      </c>
      <c r="I2786" t="s">
        <v>311</v>
      </c>
      <c r="J2786">
        <v>4</v>
      </c>
    </row>
    <row r="2787" spans="1:10" x14ac:dyDescent="0.35">
      <c r="A2787" t="s">
        <v>5412</v>
      </c>
      <c r="B2787">
        <v>51</v>
      </c>
      <c r="C2787">
        <v>29</v>
      </c>
      <c r="D2787">
        <v>2772</v>
      </c>
      <c r="E2787" t="s">
        <v>311</v>
      </c>
      <c r="F2787" t="s">
        <v>2692</v>
      </c>
      <c r="G2787" t="s">
        <v>311</v>
      </c>
      <c r="H2787" t="s">
        <v>311</v>
      </c>
      <c r="I2787" t="s">
        <v>311</v>
      </c>
      <c r="J2787">
        <v>51</v>
      </c>
    </row>
    <row r="2788" spans="1:10" x14ac:dyDescent="0.35">
      <c r="A2788" t="s">
        <v>5413</v>
      </c>
      <c r="B2788">
        <v>22</v>
      </c>
      <c r="C2788">
        <v>29</v>
      </c>
      <c r="D2788">
        <v>2772</v>
      </c>
      <c r="E2788" t="s">
        <v>311</v>
      </c>
      <c r="F2788" t="s">
        <v>3848</v>
      </c>
      <c r="G2788" t="s">
        <v>311</v>
      </c>
      <c r="H2788" t="s">
        <v>311</v>
      </c>
      <c r="I2788" t="s">
        <v>311</v>
      </c>
      <c r="J2788">
        <v>0</v>
      </c>
    </row>
    <row r="2789" spans="1:10" x14ac:dyDescent="0.35">
      <c r="A2789" t="s">
        <v>5414</v>
      </c>
      <c r="B2789">
        <v>12</v>
      </c>
      <c r="C2789">
        <v>29</v>
      </c>
      <c r="D2789">
        <v>2772</v>
      </c>
      <c r="E2789" t="s">
        <v>311</v>
      </c>
      <c r="F2789" t="s">
        <v>3848</v>
      </c>
      <c r="G2789" t="s">
        <v>311</v>
      </c>
      <c r="H2789" t="s">
        <v>311</v>
      </c>
      <c r="I2789" t="s">
        <v>311</v>
      </c>
      <c r="J2789">
        <v>1</v>
      </c>
    </row>
    <row r="2790" spans="1:10" x14ac:dyDescent="0.35">
      <c r="A2790" t="s">
        <v>5415</v>
      </c>
      <c r="B2790">
        <v>73</v>
      </c>
      <c r="C2790">
        <v>28</v>
      </c>
      <c r="D2790">
        <v>2789</v>
      </c>
      <c r="E2790" t="s">
        <v>311</v>
      </c>
      <c r="F2790" t="s">
        <v>0</v>
      </c>
      <c r="G2790" t="s">
        <v>2119</v>
      </c>
      <c r="I2790" t="s">
        <v>311</v>
      </c>
      <c r="J2790">
        <v>2</v>
      </c>
    </row>
    <row r="2791" spans="1:10" x14ac:dyDescent="0.35">
      <c r="A2791" t="s">
        <v>5416</v>
      </c>
      <c r="B2791">
        <v>10</v>
      </c>
      <c r="C2791">
        <v>28</v>
      </c>
      <c r="D2791">
        <v>2789</v>
      </c>
      <c r="E2791" t="s">
        <v>311</v>
      </c>
      <c r="F2791" t="s">
        <v>3848</v>
      </c>
      <c r="G2791" t="s">
        <v>311</v>
      </c>
      <c r="H2791" t="s">
        <v>311</v>
      </c>
      <c r="I2791" t="s">
        <v>311</v>
      </c>
      <c r="J2791">
        <v>0</v>
      </c>
    </row>
    <row r="2792" spans="1:10" x14ac:dyDescent="0.35">
      <c r="A2792" t="s">
        <v>5417</v>
      </c>
      <c r="B2792">
        <v>20</v>
      </c>
      <c r="C2792">
        <v>28</v>
      </c>
      <c r="D2792">
        <v>2789</v>
      </c>
      <c r="E2792" t="s">
        <v>311</v>
      </c>
      <c r="F2792" t="s">
        <v>3848</v>
      </c>
      <c r="G2792" t="s">
        <v>311</v>
      </c>
      <c r="H2792" t="s">
        <v>311</v>
      </c>
      <c r="I2792" t="s">
        <v>311</v>
      </c>
      <c r="J2792">
        <v>0</v>
      </c>
    </row>
    <row r="2793" spans="1:10" x14ac:dyDescent="0.35">
      <c r="A2793" t="s">
        <v>5418</v>
      </c>
      <c r="B2793">
        <v>13</v>
      </c>
      <c r="C2793">
        <v>28</v>
      </c>
      <c r="D2793">
        <v>2789</v>
      </c>
      <c r="E2793" t="s">
        <v>311</v>
      </c>
      <c r="F2793" t="s">
        <v>3848</v>
      </c>
      <c r="G2793" t="s">
        <v>311</v>
      </c>
      <c r="H2793" t="s">
        <v>311</v>
      </c>
      <c r="I2793" t="s">
        <v>311</v>
      </c>
      <c r="J2793">
        <v>1</v>
      </c>
    </row>
    <row r="2794" spans="1:10" x14ac:dyDescent="0.35">
      <c r="A2794" t="s">
        <v>5419</v>
      </c>
      <c r="B2794">
        <v>17</v>
      </c>
      <c r="C2794">
        <v>28</v>
      </c>
      <c r="D2794">
        <v>2789</v>
      </c>
      <c r="E2794" t="s">
        <v>311</v>
      </c>
      <c r="F2794" t="s">
        <v>3848</v>
      </c>
      <c r="G2794" t="s">
        <v>311</v>
      </c>
      <c r="H2794" t="s">
        <v>311</v>
      </c>
      <c r="I2794" t="s">
        <v>311</v>
      </c>
      <c r="J2794">
        <v>2</v>
      </c>
    </row>
    <row r="2795" spans="1:10" x14ac:dyDescent="0.35">
      <c r="A2795" t="s">
        <v>5420</v>
      </c>
      <c r="B2795">
        <v>11</v>
      </c>
      <c r="C2795">
        <v>28</v>
      </c>
      <c r="D2795">
        <v>2789</v>
      </c>
      <c r="E2795" t="s">
        <v>311</v>
      </c>
      <c r="F2795" t="s">
        <v>3848</v>
      </c>
      <c r="G2795" t="s">
        <v>311</v>
      </c>
      <c r="H2795" t="s">
        <v>311</v>
      </c>
      <c r="I2795" t="s">
        <v>311</v>
      </c>
      <c r="J2795">
        <v>0</v>
      </c>
    </row>
    <row r="2796" spans="1:10" x14ac:dyDescent="0.35">
      <c r="A2796" t="s">
        <v>5421</v>
      </c>
      <c r="B2796">
        <v>18</v>
      </c>
      <c r="C2796">
        <v>28</v>
      </c>
      <c r="D2796">
        <v>2789</v>
      </c>
      <c r="E2796" t="s">
        <v>311</v>
      </c>
      <c r="F2796" t="s">
        <v>3848</v>
      </c>
      <c r="G2796" t="s">
        <v>311</v>
      </c>
      <c r="H2796" t="s">
        <v>311</v>
      </c>
      <c r="I2796" t="s">
        <v>311</v>
      </c>
      <c r="J2796">
        <v>4</v>
      </c>
    </row>
    <row r="2797" spans="1:10" x14ac:dyDescent="0.35">
      <c r="A2797" t="s">
        <v>5422</v>
      </c>
      <c r="B2797">
        <v>9</v>
      </c>
      <c r="C2797">
        <v>28</v>
      </c>
      <c r="D2797">
        <v>2789</v>
      </c>
      <c r="E2797" t="s">
        <v>311</v>
      </c>
      <c r="F2797" t="s">
        <v>3848</v>
      </c>
      <c r="G2797" t="s">
        <v>311</v>
      </c>
      <c r="H2797" t="s">
        <v>311</v>
      </c>
      <c r="I2797" t="s">
        <v>311</v>
      </c>
      <c r="J2797">
        <v>0</v>
      </c>
    </row>
    <row r="2798" spans="1:10" x14ac:dyDescent="0.35">
      <c r="A2798" t="s">
        <v>5423</v>
      </c>
      <c r="B2798">
        <v>17</v>
      </c>
      <c r="C2798">
        <v>28</v>
      </c>
      <c r="D2798">
        <v>2789</v>
      </c>
      <c r="E2798" t="s">
        <v>311</v>
      </c>
      <c r="F2798" t="s">
        <v>3848</v>
      </c>
      <c r="G2798" t="s">
        <v>311</v>
      </c>
      <c r="H2798" t="s">
        <v>311</v>
      </c>
      <c r="I2798" t="s">
        <v>311</v>
      </c>
      <c r="J2798">
        <v>0</v>
      </c>
    </row>
    <row r="2799" spans="1:10" x14ac:dyDescent="0.35">
      <c r="A2799" t="s">
        <v>5424</v>
      </c>
      <c r="B2799">
        <v>11</v>
      </c>
      <c r="C2799">
        <v>28</v>
      </c>
      <c r="D2799">
        <v>2789</v>
      </c>
      <c r="E2799" t="s">
        <v>311</v>
      </c>
      <c r="F2799" t="s">
        <v>3848</v>
      </c>
      <c r="G2799" t="s">
        <v>311</v>
      </c>
      <c r="H2799" t="s">
        <v>311</v>
      </c>
      <c r="I2799" t="s">
        <v>311</v>
      </c>
      <c r="J2799">
        <v>0</v>
      </c>
    </row>
    <row r="2800" spans="1:10" x14ac:dyDescent="0.35">
      <c r="A2800" t="s">
        <v>5425</v>
      </c>
      <c r="B2800">
        <v>6</v>
      </c>
      <c r="C2800">
        <v>28</v>
      </c>
      <c r="D2800">
        <v>2789</v>
      </c>
      <c r="E2800" t="s">
        <v>311</v>
      </c>
      <c r="F2800" t="s">
        <v>3848</v>
      </c>
      <c r="G2800" t="s">
        <v>311</v>
      </c>
      <c r="H2800" t="s">
        <v>311</v>
      </c>
      <c r="I2800" t="s">
        <v>311</v>
      </c>
      <c r="J2800">
        <v>0</v>
      </c>
    </row>
    <row r="2801" spans="1:10" x14ac:dyDescent="0.35">
      <c r="A2801" t="s">
        <v>5426</v>
      </c>
      <c r="B2801">
        <v>11</v>
      </c>
      <c r="C2801">
        <v>28</v>
      </c>
      <c r="D2801">
        <v>2789</v>
      </c>
      <c r="E2801" t="s">
        <v>311</v>
      </c>
      <c r="F2801" t="s">
        <v>3848</v>
      </c>
      <c r="G2801" t="s">
        <v>311</v>
      </c>
      <c r="H2801" t="s">
        <v>311</v>
      </c>
      <c r="I2801" t="s">
        <v>311</v>
      </c>
      <c r="J2801">
        <v>0</v>
      </c>
    </row>
    <row r="2802" spans="1:10" x14ac:dyDescent="0.35">
      <c r="A2802" t="s">
        <v>5427</v>
      </c>
      <c r="B2802">
        <v>9</v>
      </c>
      <c r="C2802">
        <v>28</v>
      </c>
      <c r="D2802">
        <v>2789</v>
      </c>
      <c r="E2802" t="s">
        <v>311</v>
      </c>
      <c r="F2802" t="s">
        <v>3848</v>
      </c>
      <c r="G2802" t="s">
        <v>311</v>
      </c>
      <c r="H2802" t="s">
        <v>311</v>
      </c>
      <c r="I2802" t="s">
        <v>311</v>
      </c>
      <c r="J2802">
        <v>2</v>
      </c>
    </row>
    <row r="2803" spans="1:10" x14ac:dyDescent="0.35">
      <c r="A2803" t="s">
        <v>5428</v>
      </c>
      <c r="B2803">
        <v>37</v>
      </c>
      <c r="C2803">
        <v>28</v>
      </c>
      <c r="D2803">
        <v>2789</v>
      </c>
      <c r="E2803" t="s">
        <v>311</v>
      </c>
      <c r="F2803" t="s">
        <v>3848</v>
      </c>
      <c r="G2803" t="s">
        <v>311</v>
      </c>
      <c r="H2803" t="s">
        <v>311</v>
      </c>
      <c r="I2803" t="s">
        <v>311</v>
      </c>
      <c r="J2803">
        <v>0</v>
      </c>
    </row>
    <row r="2804" spans="1:10" x14ac:dyDescent="0.35">
      <c r="A2804" t="s">
        <v>5429</v>
      </c>
      <c r="B2804">
        <v>13</v>
      </c>
      <c r="C2804">
        <v>28</v>
      </c>
      <c r="D2804">
        <v>2789</v>
      </c>
      <c r="E2804" t="s">
        <v>311</v>
      </c>
      <c r="F2804" t="s">
        <v>3848</v>
      </c>
      <c r="G2804" t="s">
        <v>311</v>
      </c>
      <c r="H2804" t="s">
        <v>311</v>
      </c>
      <c r="I2804" t="s">
        <v>311</v>
      </c>
      <c r="J2804">
        <v>3</v>
      </c>
    </row>
    <row r="2805" spans="1:10" x14ac:dyDescent="0.35">
      <c r="A2805" t="s">
        <v>5430</v>
      </c>
      <c r="B2805">
        <v>13</v>
      </c>
      <c r="C2805">
        <v>28</v>
      </c>
      <c r="D2805">
        <v>2789</v>
      </c>
      <c r="E2805" t="s">
        <v>311</v>
      </c>
      <c r="F2805" t="s">
        <v>3848</v>
      </c>
      <c r="G2805" t="s">
        <v>311</v>
      </c>
      <c r="H2805" t="s">
        <v>311</v>
      </c>
      <c r="I2805" t="s">
        <v>311</v>
      </c>
      <c r="J2805">
        <v>1</v>
      </c>
    </row>
    <row r="2806" spans="1:10" x14ac:dyDescent="0.35">
      <c r="A2806" t="s">
        <v>5431</v>
      </c>
      <c r="B2806">
        <v>11</v>
      </c>
      <c r="C2806">
        <v>28</v>
      </c>
      <c r="D2806">
        <v>2789</v>
      </c>
      <c r="E2806" t="s">
        <v>311</v>
      </c>
      <c r="F2806" t="s">
        <v>3848</v>
      </c>
      <c r="G2806" t="s">
        <v>311</v>
      </c>
      <c r="H2806" t="s">
        <v>311</v>
      </c>
      <c r="I2806" t="s">
        <v>311</v>
      </c>
      <c r="J2806">
        <v>0</v>
      </c>
    </row>
    <row r="2807" spans="1:10" x14ac:dyDescent="0.35">
      <c r="A2807" t="s">
        <v>5432</v>
      </c>
      <c r="B2807">
        <v>13</v>
      </c>
      <c r="C2807">
        <v>27</v>
      </c>
      <c r="D2807">
        <v>2806</v>
      </c>
      <c r="E2807" t="s">
        <v>311</v>
      </c>
      <c r="F2807" t="s">
        <v>3848</v>
      </c>
      <c r="G2807" t="s">
        <v>311</v>
      </c>
      <c r="H2807" t="s">
        <v>311</v>
      </c>
      <c r="I2807" t="s">
        <v>311</v>
      </c>
      <c r="J2807">
        <v>0</v>
      </c>
    </row>
    <row r="2808" spans="1:10" x14ac:dyDescent="0.35">
      <c r="A2808" t="s">
        <v>5433</v>
      </c>
      <c r="B2808">
        <v>26</v>
      </c>
      <c r="C2808">
        <v>27</v>
      </c>
      <c r="D2808">
        <v>2806</v>
      </c>
      <c r="E2808" t="s">
        <v>311</v>
      </c>
      <c r="F2808" t="s">
        <v>3848</v>
      </c>
      <c r="G2808" t="s">
        <v>311</v>
      </c>
      <c r="H2808" t="s">
        <v>311</v>
      </c>
      <c r="I2808" t="s">
        <v>311</v>
      </c>
      <c r="J2808">
        <v>2</v>
      </c>
    </row>
    <row r="2809" spans="1:10" x14ac:dyDescent="0.35">
      <c r="A2809" t="s">
        <v>5434</v>
      </c>
      <c r="B2809">
        <v>20</v>
      </c>
      <c r="C2809">
        <v>27</v>
      </c>
      <c r="D2809">
        <v>2806</v>
      </c>
      <c r="E2809" t="s">
        <v>311</v>
      </c>
      <c r="F2809" t="s">
        <v>3848</v>
      </c>
      <c r="G2809" t="s">
        <v>311</v>
      </c>
      <c r="H2809" t="s">
        <v>311</v>
      </c>
      <c r="I2809" t="s">
        <v>311</v>
      </c>
      <c r="J2809">
        <v>1</v>
      </c>
    </row>
    <row r="2810" spans="1:10" x14ac:dyDescent="0.35">
      <c r="A2810" t="s">
        <v>5435</v>
      </c>
      <c r="B2810">
        <v>17</v>
      </c>
      <c r="C2810">
        <v>27</v>
      </c>
      <c r="D2810">
        <v>2806</v>
      </c>
      <c r="E2810" t="s">
        <v>311</v>
      </c>
      <c r="F2810" t="s">
        <v>3848</v>
      </c>
      <c r="G2810" t="s">
        <v>311</v>
      </c>
      <c r="H2810" t="s">
        <v>311</v>
      </c>
      <c r="I2810" t="s">
        <v>311</v>
      </c>
      <c r="J2810">
        <v>0</v>
      </c>
    </row>
    <row r="2811" spans="1:10" x14ac:dyDescent="0.35">
      <c r="A2811" t="s">
        <v>5436</v>
      </c>
      <c r="B2811">
        <v>33</v>
      </c>
      <c r="C2811">
        <v>27</v>
      </c>
      <c r="D2811">
        <v>2806</v>
      </c>
      <c r="E2811" t="s">
        <v>311</v>
      </c>
      <c r="F2811" t="s">
        <v>3848</v>
      </c>
      <c r="G2811" t="s">
        <v>311</v>
      </c>
      <c r="H2811" t="s">
        <v>311</v>
      </c>
      <c r="I2811" t="s">
        <v>311</v>
      </c>
      <c r="J2811">
        <v>0</v>
      </c>
    </row>
    <row r="2812" spans="1:10" x14ac:dyDescent="0.35">
      <c r="A2812" t="s">
        <v>5437</v>
      </c>
      <c r="B2812">
        <v>20</v>
      </c>
      <c r="C2812">
        <v>27</v>
      </c>
      <c r="D2812">
        <v>2806</v>
      </c>
      <c r="E2812" t="s">
        <v>311</v>
      </c>
      <c r="F2812" t="s">
        <v>3848</v>
      </c>
      <c r="G2812" t="s">
        <v>311</v>
      </c>
      <c r="H2812" t="s">
        <v>311</v>
      </c>
      <c r="I2812" t="s">
        <v>311</v>
      </c>
      <c r="J2812">
        <v>1</v>
      </c>
    </row>
    <row r="2813" spans="1:10" x14ac:dyDescent="0.35">
      <c r="A2813" t="s">
        <v>5438</v>
      </c>
      <c r="B2813">
        <v>9</v>
      </c>
      <c r="C2813">
        <v>27</v>
      </c>
      <c r="D2813">
        <v>2806</v>
      </c>
      <c r="E2813" t="s">
        <v>311</v>
      </c>
      <c r="F2813" t="s">
        <v>3848</v>
      </c>
      <c r="G2813" t="s">
        <v>311</v>
      </c>
      <c r="H2813" t="s">
        <v>311</v>
      </c>
      <c r="I2813" t="s">
        <v>311</v>
      </c>
      <c r="J2813">
        <v>0</v>
      </c>
    </row>
    <row r="2814" spans="1:10" x14ac:dyDescent="0.35">
      <c r="A2814" t="s">
        <v>5439</v>
      </c>
      <c r="B2814">
        <v>15</v>
      </c>
      <c r="C2814">
        <v>27</v>
      </c>
      <c r="D2814">
        <v>2806</v>
      </c>
      <c r="E2814" t="s">
        <v>311</v>
      </c>
      <c r="F2814" t="s">
        <v>3848</v>
      </c>
      <c r="G2814" t="s">
        <v>311</v>
      </c>
      <c r="H2814" t="s">
        <v>311</v>
      </c>
      <c r="I2814" t="s">
        <v>311</v>
      </c>
      <c r="J2814">
        <v>0</v>
      </c>
    </row>
    <row r="2815" spans="1:10" x14ac:dyDescent="0.35">
      <c r="A2815" t="s">
        <v>5440</v>
      </c>
      <c r="B2815">
        <v>129</v>
      </c>
      <c r="C2815">
        <v>27</v>
      </c>
      <c r="D2815">
        <v>2806</v>
      </c>
      <c r="E2815" t="s">
        <v>311</v>
      </c>
      <c r="F2815" t="s">
        <v>0</v>
      </c>
      <c r="G2815" t="s">
        <v>4042</v>
      </c>
      <c r="I2815" t="s">
        <v>311</v>
      </c>
      <c r="J2815">
        <v>27</v>
      </c>
    </row>
    <row r="2816" spans="1:10" x14ac:dyDescent="0.35">
      <c r="A2816" t="s">
        <v>5441</v>
      </c>
      <c r="B2816">
        <v>14</v>
      </c>
      <c r="C2816">
        <v>27</v>
      </c>
      <c r="D2816">
        <v>2806</v>
      </c>
      <c r="E2816" t="s">
        <v>311</v>
      </c>
      <c r="F2816" t="s">
        <v>3848</v>
      </c>
      <c r="G2816" t="s">
        <v>311</v>
      </c>
      <c r="H2816" t="s">
        <v>311</v>
      </c>
      <c r="I2816" t="s">
        <v>311</v>
      </c>
      <c r="J2816">
        <v>1</v>
      </c>
    </row>
    <row r="2817" spans="1:10" x14ac:dyDescent="0.35">
      <c r="A2817" t="s">
        <v>5442</v>
      </c>
      <c r="B2817">
        <v>13</v>
      </c>
      <c r="C2817">
        <v>26</v>
      </c>
      <c r="D2817">
        <v>2816</v>
      </c>
      <c r="E2817" t="s">
        <v>311</v>
      </c>
      <c r="F2817" t="s">
        <v>3848</v>
      </c>
      <c r="G2817" t="s">
        <v>311</v>
      </c>
      <c r="H2817" t="s">
        <v>311</v>
      </c>
      <c r="I2817" t="s">
        <v>311</v>
      </c>
      <c r="J2817">
        <v>7</v>
      </c>
    </row>
    <row r="2818" spans="1:10" x14ac:dyDescent="0.35">
      <c r="A2818" t="s">
        <v>5443</v>
      </c>
      <c r="B2818">
        <v>110</v>
      </c>
      <c r="C2818">
        <v>26</v>
      </c>
      <c r="D2818">
        <v>2816</v>
      </c>
      <c r="E2818" t="s">
        <v>334</v>
      </c>
      <c r="F2818" t="s">
        <v>0</v>
      </c>
      <c r="G2818" t="s">
        <v>1967</v>
      </c>
      <c r="H2818">
        <v>0.41199999999999998</v>
      </c>
      <c r="I2818">
        <v>1.19</v>
      </c>
      <c r="J2818">
        <v>38</v>
      </c>
    </row>
    <row r="2819" spans="1:10" x14ac:dyDescent="0.35">
      <c r="A2819" t="s">
        <v>5444</v>
      </c>
      <c r="B2819">
        <v>16</v>
      </c>
      <c r="C2819">
        <v>26</v>
      </c>
      <c r="D2819">
        <v>2816</v>
      </c>
      <c r="E2819" t="s">
        <v>311</v>
      </c>
      <c r="F2819" t="s">
        <v>3848</v>
      </c>
      <c r="G2819" t="s">
        <v>311</v>
      </c>
      <c r="H2819" t="s">
        <v>311</v>
      </c>
      <c r="I2819" t="s">
        <v>311</v>
      </c>
      <c r="J2819">
        <v>0</v>
      </c>
    </row>
    <row r="2820" spans="1:10" x14ac:dyDescent="0.35">
      <c r="A2820" t="s">
        <v>5445</v>
      </c>
      <c r="B2820">
        <v>37</v>
      </c>
      <c r="C2820">
        <v>26</v>
      </c>
      <c r="D2820">
        <v>2816</v>
      </c>
      <c r="E2820" t="s">
        <v>311</v>
      </c>
      <c r="F2820" t="s">
        <v>3848</v>
      </c>
      <c r="G2820" t="s">
        <v>311</v>
      </c>
      <c r="H2820" t="s">
        <v>311</v>
      </c>
      <c r="I2820" t="s">
        <v>311</v>
      </c>
      <c r="J2820">
        <v>1</v>
      </c>
    </row>
    <row r="2821" spans="1:10" x14ac:dyDescent="0.35">
      <c r="A2821" t="s">
        <v>5446</v>
      </c>
      <c r="B2821">
        <v>21</v>
      </c>
      <c r="C2821">
        <v>26</v>
      </c>
      <c r="D2821">
        <v>2816</v>
      </c>
      <c r="E2821" t="s">
        <v>311</v>
      </c>
      <c r="F2821" t="s">
        <v>3848</v>
      </c>
      <c r="G2821" t="s">
        <v>311</v>
      </c>
      <c r="H2821" t="s">
        <v>311</v>
      </c>
      <c r="I2821" t="s">
        <v>311</v>
      </c>
      <c r="J2821">
        <v>0</v>
      </c>
    </row>
    <row r="2822" spans="1:10" x14ac:dyDescent="0.35">
      <c r="A2822" t="s">
        <v>5447</v>
      </c>
      <c r="B2822">
        <v>23</v>
      </c>
      <c r="C2822">
        <v>26</v>
      </c>
      <c r="D2822">
        <v>2816</v>
      </c>
      <c r="E2822" t="s">
        <v>311</v>
      </c>
      <c r="F2822" t="s">
        <v>3848</v>
      </c>
      <c r="G2822" t="s">
        <v>311</v>
      </c>
      <c r="H2822" t="s">
        <v>311</v>
      </c>
      <c r="I2822" t="s">
        <v>311</v>
      </c>
      <c r="J2822">
        <v>0</v>
      </c>
    </row>
    <row r="2823" spans="1:10" x14ac:dyDescent="0.35">
      <c r="A2823" t="s">
        <v>5448</v>
      </c>
      <c r="B2823">
        <v>13</v>
      </c>
      <c r="C2823">
        <v>26</v>
      </c>
      <c r="D2823">
        <v>2816</v>
      </c>
      <c r="E2823" t="s">
        <v>311</v>
      </c>
      <c r="F2823" t="s">
        <v>3848</v>
      </c>
      <c r="G2823" t="s">
        <v>311</v>
      </c>
      <c r="H2823" t="s">
        <v>311</v>
      </c>
      <c r="I2823" t="s">
        <v>311</v>
      </c>
      <c r="J2823">
        <v>3</v>
      </c>
    </row>
    <row r="2824" spans="1:10" x14ac:dyDescent="0.35">
      <c r="A2824" t="s">
        <v>5449</v>
      </c>
      <c r="B2824">
        <v>15</v>
      </c>
      <c r="C2824">
        <v>26</v>
      </c>
      <c r="D2824">
        <v>2816</v>
      </c>
      <c r="E2824" t="s">
        <v>311</v>
      </c>
      <c r="F2824" t="s">
        <v>3848</v>
      </c>
      <c r="G2824" t="s">
        <v>311</v>
      </c>
      <c r="H2824" t="s">
        <v>311</v>
      </c>
      <c r="I2824" t="s">
        <v>311</v>
      </c>
      <c r="J2824">
        <v>1</v>
      </c>
    </row>
    <row r="2825" spans="1:10" x14ac:dyDescent="0.35">
      <c r="A2825" t="s">
        <v>5450</v>
      </c>
      <c r="B2825">
        <v>18</v>
      </c>
      <c r="C2825">
        <v>26</v>
      </c>
      <c r="D2825">
        <v>2816</v>
      </c>
      <c r="E2825" t="s">
        <v>311</v>
      </c>
      <c r="F2825" t="s">
        <v>3848</v>
      </c>
      <c r="G2825" t="s">
        <v>311</v>
      </c>
      <c r="H2825" t="s">
        <v>311</v>
      </c>
      <c r="I2825" t="s">
        <v>311</v>
      </c>
      <c r="J2825">
        <v>0</v>
      </c>
    </row>
    <row r="2826" spans="1:10" x14ac:dyDescent="0.35">
      <c r="A2826" t="s">
        <v>5451</v>
      </c>
      <c r="B2826">
        <v>8</v>
      </c>
      <c r="C2826">
        <v>26</v>
      </c>
      <c r="D2826">
        <v>2816</v>
      </c>
      <c r="E2826" t="s">
        <v>311</v>
      </c>
      <c r="F2826" t="s">
        <v>3848</v>
      </c>
      <c r="G2826" t="s">
        <v>311</v>
      </c>
      <c r="H2826" t="s">
        <v>311</v>
      </c>
      <c r="I2826" t="s">
        <v>311</v>
      </c>
      <c r="J2826">
        <v>0</v>
      </c>
    </row>
    <row r="2827" spans="1:10" x14ac:dyDescent="0.35">
      <c r="A2827" t="s">
        <v>5452</v>
      </c>
      <c r="B2827">
        <v>16</v>
      </c>
      <c r="C2827">
        <v>26</v>
      </c>
      <c r="D2827">
        <v>2816</v>
      </c>
      <c r="E2827" t="s">
        <v>311</v>
      </c>
      <c r="F2827" t="s">
        <v>3848</v>
      </c>
      <c r="G2827" t="s">
        <v>311</v>
      </c>
      <c r="H2827" t="s">
        <v>311</v>
      </c>
      <c r="I2827" t="s">
        <v>311</v>
      </c>
      <c r="J2827">
        <v>0</v>
      </c>
    </row>
    <row r="2828" spans="1:10" x14ac:dyDescent="0.35">
      <c r="A2828" t="s">
        <v>5453</v>
      </c>
      <c r="B2828">
        <v>15</v>
      </c>
      <c r="C2828">
        <v>26</v>
      </c>
      <c r="D2828">
        <v>2816</v>
      </c>
      <c r="E2828" t="s">
        <v>311</v>
      </c>
      <c r="F2828" t="s">
        <v>3848</v>
      </c>
      <c r="G2828" t="s">
        <v>311</v>
      </c>
      <c r="H2828" t="s">
        <v>311</v>
      </c>
      <c r="I2828" t="s">
        <v>311</v>
      </c>
      <c r="J2828">
        <v>0</v>
      </c>
    </row>
    <row r="2829" spans="1:10" x14ac:dyDescent="0.35">
      <c r="A2829" t="s">
        <v>5454</v>
      </c>
      <c r="B2829">
        <v>16</v>
      </c>
      <c r="C2829">
        <v>26</v>
      </c>
      <c r="D2829">
        <v>2816</v>
      </c>
      <c r="E2829" t="s">
        <v>311</v>
      </c>
      <c r="F2829" t="s">
        <v>3848</v>
      </c>
      <c r="G2829" t="s">
        <v>311</v>
      </c>
      <c r="H2829" t="s">
        <v>311</v>
      </c>
      <c r="I2829" t="s">
        <v>311</v>
      </c>
      <c r="J2829">
        <v>0</v>
      </c>
    </row>
    <row r="2830" spans="1:10" x14ac:dyDescent="0.35">
      <c r="A2830" t="s">
        <v>5455</v>
      </c>
      <c r="B2830">
        <v>13</v>
      </c>
      <c r="C2830">
        <v>26</v>
      </c>
      <c r="D2830">
        <v>2816</v>
      </c>
      <c r="E2830" t="s">
        <v>311</v>
      </c>
      <c r="F2830" t="s">
        <v>3848</v>
      </c>
      <c r="G2830" t="s">
        <v>311</v>
      </c>
      <c r="H2830" t="s">
        <v>311</v>
      </c>
      <c r="I2830" t="s">
        <v>311</v>
      </c>
      <c r="J2830">
        <v>0</v>
      </c>
    </row>
    <row r="2831" spans="1:10" x14ac:dyDescent="0.35">
      <c r="A2831" t="s">
        <v>5456</v>
      </c>
      <c r="B2831">
        <v>18</v>
      </c>
      <c r="C2831">
        <v>26</v>
      </c>
      <c r="D2831">
        <v>2816</v>
      </c>
      <c r="E2831" t="s">
        <v>311</v>
      </c>
      <c r="F2831" t="s">
        <v>3848</v>
      </c>
      <c r="G2831" t="s">
        <v>311</v>
      </c>
      <c r="H2831" t="s">
        <v>311</v>
      </c>
      <c r="I2831" t="s">
        <v>311</v>
      </c>
      <c r="J2831">
        <v>0</v>
      </c>
    </row>
    <row r="2832" spans="1:10" x14ac:dyDescent="0.35">
      <c r="A2832" t="s">
        <v>5457</v>
      </c>
      <c r="B2832">
        <v>30</v>
      </c>
      <c r="C2832">
        <v>26</v>
      </c>
      <c r="D2832">
        <v>2816</v>
      </c>
      <c r="E2832" t="s">
        <v>311</v>
      </c>
      <c r="F2832" t="s">
        <v>3848</v>
      </c>
      <c r="G2832" t="s">
        <v>311</v>
      </c>
      <c r="H2832" t="s">
        <v>311</v>
      </c>
      <c r="I2832" t="s">
        <v>311</v>
      </c>
      <c r="J2832">
        <v>2</v>
      </c>
    </row>
    <row r="2833" spans="1:10" x14ac:dyDescent="0.35">
      <c r="A2833" t="s">
        <v>5458</v>
      </c>
      <c r="B2833">
        <v>50</v>
      </c>
      <c r="C2833">
        <v>26</v>
      </c>
      <c r="D2833">
        <v>2816</v>
      </c>
      <c r="E2833" t="s">
        <v>334</v>
      </c>
      <c r="F2833" t="s">
        <v>0</v>
      </c>
      <c r="G2833" t="s">
        <v>5459</v>
      </c>
      <c r="H2833">
        <v>0.30599999999999999</v>
      </c>
      <c r="I2833">
        <v>6.28</v>
      </c>
      <c r="J2833">
        <v>16</v>
      </c>
    </row>
    <row r="2834" spans="1:10" x14ac:dyDescent="0.35">
      <c r="A2834" t="s">
        <v>5460</v>
      </c>
      <c r="B2834">
        <v>4</v>
      </c>
      <c r="C2834">
        <v>25</v>
      </c>
      <c r="D2834">
        <v>2833</v>
      </c>
      <c r="E2834" t="s">
        <v>311</v>
      </c>
      <c r="F2834" t="s">
        <v>3848</v>
      </c>
      <c r="G2834" t="s">
        <v>311</v>
      </c>
      <c r="H2834" t="s">
        <v>311</v>
      </c>
      <c r="I2834" t="s">
        <v>311</v>
      </c>
      <c r="J2834">
        <v>0</v>
      </c>
    </row>
    <row r="2835" spans="1:10" x14ac:dyDescent="0.35">
      <c r="A2835" t="s">
        <v>5461</v>
      </c>
      <c r="B2835">
        <v>5</v>
      </c>
      <c r="C2835">
        <v>25</v>
      </c>
      <c r="D2835">
        <v>2833</v>
      </c>
      <c r="E2835" t="s">
        <v>311</v>
      </c>
      <c r="F2835" t="s">
        <v>3848</v>
      </c>
      <c r="G2835" t="s">
        <v>311</v>
      </c>
      <c r="H2835" t="s">
        <v>311</v>
      </c>
      <c r="I2835" t="s">
        <v>311</v>
      </c>
      <c r="J2835">
        <v>2</v>
      </c>
    </row>
    <row r="2836" spans="1:10" x14ac:dyDescent="0.35">
      <c r="A2836" t="s">
        <v>5462</v>
      </c>
      <c r="B2836">
        <v>7</v>
      </c>
      <c r="C2836">
        <v>25</v>
      </c>
      <c r="D2836">
        <v>2833</v>
      </c>
      <c r="E2836" t="s">
        <v>311</v>
      </c>
      <c r="F2836" t="s">
        <v>3848</v>
      </c>
      <c r="G2836" t="s">
        <v>311</v>
      </c>
      <c r="H2836" t="s">
        <v>311</v>
      </c>
      <c r="I2836" t="s">
        <v>311</v>
      </c>
      <c r="J2836">
        <v>1</v>
      </c>
    </row>
    <row r="2837" spans="1:10" x14ac:dyDescent="0.35">
      <c r="A2837" t="s">
        <v>5463</v>
      </c>
      <c r="B2837">
        <v>16</v>
      </c>
      <c r="C2837">
        <v>25</v>
      </c>
      <c r="D2837">
        <v>2833</v>
      </c>
      <c r="E2837" t="s">
        <v>311</v>
      </c>
      <c r="F2837" t="s">
        <v>3848</v>
      </c>
      <c r="G2837" t="s">
        <v>311</v>
      </c>
      <c r="H2837" t="s">
        <v>311</v>
      </c>
      <c r="I2837" t="s">
        <v>311</v>
      </c>
      <c r="J2837">
        <v>2</v>
      </c>
    </row>
    <row r="2838" spans="1:10" x14ac:dyDescent="0.35">
      <c r="A2838" t="s">
        <v>5464</v>
      </c>
      <c r="B2838">
        <v>13</v>
      </c>
      <c r="C2838">
        <v>25</v>
      </c>
      <c r="D2838">
        <v>2833</v>
      </c>
      <c r="E2838" t="s">
        <v>311</v>
      </c>
      <c r="F2838" t="s">
        <v>3848</v>
      </c>
      <c r="G2838" t="s">
        <v>311</v>
      </c>
      <c r="H2838" t="s">
        <v>311</v>
      </c>
      <c r="I2838" t="s">
        <v>311</v>
      </c>
      <c r="J2838">
        <v>0</v>
      </c>
    </row>
    <row r="2839" spans="1:10" x14ac:dyDescent="0.35">
      <c r="A2839" t="s">
        <v>5465</v>
      </c>
      <c r="B2839">
        <v>10</v>
      </c>
      <c r="C2839">
        <v>25</v>
      </c>
      <c r="D2839">
        <v>2833</v>
      </c>
      <c r="E2839" t="s">
        <v>311</v>
      </c>
      <c r="F2839" t="s">
        <v>3848</v>
      </c>
      <c r="G2839" t="s">
        <v>311</v>
      </c>
      <c r="H2839" t="s">
        <v>311</v>
      </c>
      <c r="I2839" t="s">
        <v>311</v>
      </c>
      <c r="J2839">
        <v>0</v>
      </c>
    </row>
    <row r="2840" spans="1:10" x14ac:dyDescent="0.35">
      <c r="A2840" t="s">
        <v>5466</v>
      </c>
      <c r="B2840">
        <v>11</v>
      </c>
      <c r="C2840">
        <v>25</v>
      </c>
      <c r="D2840">
        <v>2833</v>
      </c>
      <c r="E2840" t="s">
        <v>311</v>
      </c>
      <c r="F2840" t="s">
        <v>3848</v>
      </c>
      <c r="G2840" t="s">
        <v>311</v>
      </c>
      <c r="H2840" t="s">
        <v>311</v>
      </c>
      <c r="I2840" t="s">
        <v>311</v>
      </c>
      <c r="J2840">
        <v>0</v>
      </c>
    </row>
    <row r="2841" spans="1:10" x14ac:dyDescent="0.35">
      <c r="A2841" t="s">
        <v>5467</v>
      </c>
      <c r="B2841">
        <v>13</v>
      </c>
      <c r="C2841">
        <v>25</v>
      </c>
      <c r="D2841">
        <v>2833</v>
      </c>
      <c r="E2841" t="s">
        <v>311</v>
      </c>
      <c r="F2841" t="s">
        <v>3848</v>
      </c>
      <c r="G2841" t="s">
        <v>311</v>
      </c>
      <c r="H2841" t="s">
        <v>311</v>
      </c>
      <c r="I2841" t="s">
        <v>311</v>
      </c>
      <c r="J2841">
        <v>0</v>
      </c>
    </row>
    <row r="2842" spans="1:10" x14ac:dyDescent="0.35">
      <c r="A2842" t="s">
        <v>5468</v>
      </c>
      <c r="B2842">
        <v>17</v>
      </c>
      <c r="C2842">
        <v>25</v>
      </c>
      <c r="D2842">
        <v>2833</v>
      </c>
      <c r="E2842" t="s">
        <v>311</v>
      </c>
      <c r="F2842" t="s">
        <v>3848</v>
      </c>
      <c r="G2842" t="s">
        <v>311</v>
      </c>
      <c r="H2842" t="s">
        <v>311</v>
      </c>
      <c r="I2842" t="s">
        <v>311</v>
      </c>
      <c r="J2842">
        <v>6</v>
      </c>
    </row>
    <row r="2843" spans="1:10" x14ac:dyDescent="0.35">
      <c r="A2843" t="s">
        <v>5469</v>
      </c>
      <c r="B2843">
        <v>21</v>
      </c>
      <c r="C2843">
        <v>25</v>
      </c>
      <c r="D2843">
        <v>2833</v>
      </c>
      <c r="E2843" t="s">
        <v>311</v>
      </c>
      <c r="F2843" t="s">
        <v>3848</v>
      </c>
      <c r="G2843" t="s">
        <v>311</v>
      </c>
      <c r="H2843" t="s">
        <v>311</v>
      </c>
      <c r="I2843" t="s">
        <v>311</v>
      </c>
      <c r="J2843">
        <v>0</v>
      </c>
    </row>
    <row r="2844" spans="1:10" x14ac:dyDescent="0.35">
      <c r="A2844" t="s">
        <v>5470</v>
      </c>
      <c r="B2844">
        <v>17</v>
      </c>
      <c r="C2844">
        <v>25</v>
      </c>
      <c r="D2844">
        <v>2833</v>
      </c>
      <c r="E2844" t="s">
        <v>311</v>
      </c>
      <c r="F2844" t="s">
        <v>3848</v>
      </c>
      <c r="G2844" t="s">
        <v>311</v>
      </c>
      <c r="H2844" t="s">
        <v>311</v>
      </c>
      <c r="I2844" t="s">
        <v>311</v>
      </c>
      <c r="J2844">
        <v>0</v>
      </c>
    </row>
    <row r="2845" spans="1:10" x14ac:dyDescent="0.35">
      <c r="A2845" t="s">
        <v>5471</v>
      </c>
      <c r="B2845">
        <v>20</v>
      </c>
      <c r="C2845">
        <v>25</v>
      </c>
      <c r="D2845">
        <v>2833</v>
      </c>
      <c r="E2845" t="s">
        <v>311</v>
      </c>
      <c r="F2845" t="s">
        <v>3848</v>
      </c>
      <c r="G2845" t="s">
        <v>311</v>
      </c>
      <c r="H2845" t="s">
        <v>311</v>
      </c>
      <c r="I2845" t="s">
        <v>311</v>
      </c>
      <c r="J2845">
        <v>0</v>
      </c>
    </row>
    <row r="2846" spans="1:10" x14ac:dyDescent="0.35">
      <c r="A2846" t="s">
        <v>5472</v>
      </c>
      <c r="B2846">
        <v>20</v>
      </c>
      <c r="C2846">
        <v>25</v>
      </c>
      <c r="D2846">
        <v>2833</v>
      </c>
      <c r="E2846" t="s">
        <v>311</v>
      </c>
      <c r="F2846" t="s">
        <v>3848</v>
      </c>
      <c r="G2846" t="s">
        <v>311</v>
      </c>
      <c r="H2846" t="s">
        <v>311</v>
      </c>
      <c r="I2846" t="s">
        <v>311</v>
      </c>
      <c r="J2846">
        <v>0</v>
      </c>
    </row>
    <row r="2847" spans="1:10" x14ac:dyDescent="0.35">
      <c r="A2847" t="s">
        <v>5473</v>
      </c>
      <c r="B2847">
        <v>18</v>
      </c>
      <c r="C2847">
        <v>25</v>
      </c>
      <c r="D2847">
        <v>2833</v>
      </c>
      <c r="E2847" t="s">
        <v>311</v>
      </c>
      <c r="F2847" t="s">
        <v>3848</v>
      </c>
      <c r="G2847" t="s">
        <v>311</v>
      </c>
      <c r="H2847" t="s">
        <v>311</v>
      </c>
      <c r="I2847" t="s">
        <v>311</v>
      </c>
      <c r="J2847">
        <v>0</v>
      </c>
    </row>
    <row r="2848" spans="1:10" x14ac:dyDescent="0.35">
      <c r="A2848" t="s">
        <v>5474</v>
      </c>
      <c r="B2848">
        <v>5</v>
      </c>
      <c r="C2848">
        <v>25</v>
      </c>
      <c r="D2848">
        <v>2833</v>
      </c>
      <c r="E2848" t="s">
        <v>311</v>
      </c>
      <c r="F2848" t="s">
        <v>3848</v>
      </c>
      <c r="G2848" t="s">
        <v>311</v>
      </c>
      <c r="H2848" t="s">
        <v>311</v>
      </c>
      <c r="I2848" t="s">
        <v>311</v>
      </c>
      <c r="J2848">
        <v>0</v>
      </c>
    </row>
    <row r="2849" spans="1:10" x14ac:dyDescent="0.35">
      <c r="A2849" t="s">
        <v>5475</v>
      </c>
      <c r="B2849">
        <v>6</v>
      </c>
      <c r="C2849">
        <v>24</v>
      </c>
      <c r="D2849">
        <v>2848</v>
      </c>
      <c r="E2849" t="s">
        <v>311</v>
      </c>
      <c r="F2849" t="s">
        <v>3848</v>
      </c>
      <c r="G2849" t="s">
        <v>311</v>
      </c>
      <c r="H2849" t="s">
        <v>311</v>
      </c>
      <c r="I2849" t="s">
        <v>311</v>
      </c>
      <c r="J2849">
        <v>0</v>
      </c>
    </row>
    <row r="2850" spans="1:10" x14ac:dyDescent="0.35">
      <c r="A2850" t="s">
        <v>5476</v>
      </c>
      <c r="B2850">
        <v>17</v>
      </c>
      <c r="C2850">
        <v>24</v>
      </c>
      <c r="D2850">
        <v>2848</v>
      </c>
      <c r="E2850" t="s">
        <v>311</v>
      </c>
      <c r="F2850" t="s">
        <v>3848</v>
      </c>
      <c r="G2850" t="s">
        <v>311</v>
      </c>
      <c r="H2850" t="s">
        <v>311</v>
      </c>
      <c r="I2850" t="s">
        <v>311</v>
      </c>
      <c r="J2850">
        <v>0</v>
      </c>
    </row>
    <row r="2851" spans="1:10" x14ac:dyDescent="0.35">
      <c r="A2851" t="s">
        <v>5477</v>
      </c>
      <c r="B2851">
        <v>17</v>
      </c>
      <c r="C2851">
        <v>24</v>
      </c>
      <c r="D2851">
        <v>2848</v>
      </c>
      <c r="E2851" t="s">
        <v>311</v>
      </c>
      <c r="F2851" t="s">
        <v>3848</v>
      </c>
      <c r="G2851" t="s">
        <v>311</v>
      </c>
      <c r="H2851" t="s">
        <v>311</v>
      </c>
      <c r="I2851" t="s">
        <v>311</v>
      </c>
      <c r="J2851">
        <v>0</v>
      </c>
    </row>
    <row r="2852" spans="1:10" x14ac:dyDescent="0.35">
      <c r="A2852" t="s">
        <v>5478</v>
      </c>
      <c r="B2852">
        <v>8</v>
      </c>
      <c r="C2852">
        <v>24</v>
      </c>
      <c r="D2852">
        <v>2848</v>
      </c>
      <c r="E2852" t="s">
        <v>311</v>
      </c>
      <c r="F2852" t="s">
        <v>3848</v>
      </c>
      <c r="G2852" t="s">
        <v>311</v>
      </c>
      <c r="H2852" t="s">
        <v>311</v>
      </c>
      <c r="I2852" t="s">
        <v>311</v>
      </c>
      <c r="J2852">
        <v>0</v>
      </c>
    </row>
    <row r="2853" spans="1:10" x14ac:dyDescent="0.35">
      <c r="A2853" t="s">
        <v>5479</v>
      </c>
      <c r="B2853">
        <v>8</v>
      </c>
      <c r="C2853">
        <v>24</v>
      </c>
      <c r="D2853">
        <v>2848</v>
      </c>
      <c r="E2853" t="s">
        <v>311</v>
      </c>
      <c r="F2853" t="s">
        <v>3848</v>
      </c>
      <c r="G2853" t="s">
        <v>311</v>
      </c>
      <c r="H2853" t="s">
        <v>311</v>
      </c>
      <c r="I2853" t="s">
        <v>311</v>
      </c>
      <c r="J2853">
        <v>0</v>
      </c>
    </row>
    <row r="2854" spans="1:10" x14ac:dyDescent="0.35">
      <c r="A2854" t="s">
        <v>5480</v>
      </c>
      <c r="B2854">
        <v>8</v>
      </c>
      <c r="C2854">
        <v>24</v>
      </c>
      <c r="D2854">
        <v>2848</v>
      </c>
      <c r="E2854" t="s">
        <v>311</v>
      </c>
      <c r="F2854" t="s">
        <v>3848</v>
      </c>
      <c r="G2854" t="s">
        <v>311</v>
      </c>
      <c r="H2854" t="s">
        <v>311</v>
      </c>
      <c r="I2854" t="s">
        <v>311</v>
      </c>
      <c r="J2854">
        <v>0</v>
      </c>
    </row>
    <row r="2855" spans="1:10" x14ac:dyDescent="0.35">
      <c r="A2855" t="s">
        <v>5481</v>
      </c>
      <c r="B2855">
        <v>33</v>
      </c>
      <c r="C2855">
        <v>23</v>
      </c>
      <c r="D2855">
        <v>2854</v>
      </c>
      <c r="E2855" t="s">
        <v>312</v>
      </c>
      <c r="F2855" t="s">
        <v>0</v>
      </c>
      <c r="G2855" t="s">
        <v>5482</v>
      </c>
      <c r="H2855">
        <v>0.6</v>
      </c>
      <c r="I2855">
        <v>22.72</v>
      </c>
      <c r="J2855">
        <v>6</v>
      </c>
    </row>
    <row r="2856" spans="1:10" x14ac:dyDescent="0.35">
      <c r="A2856" t="s">
        <v>5483</v>
      </c>
      <c r="B2856">
        <v>4</v>
      </c>
      <c r="C2856">
        <v>23</v>
      </c>
      <c r="D2856">
        <v>2854</v>
      </c>
      <c r="E2856" t="s">
        <v>311</v>
      </c>
      <c r="F2856" t="s">
        <v>3848</v>
      </c>
      <c r="G2856" t="s">
        <v>311</v>
      </c>
      <c r="H2856" t="s">
        <v>311</v>
      </c>
      <c r="I2856" t="s">
        <v>311</v>
      </c>
      <c r="J2856">
        <v>1</v>
      </c>
    </row>
    <row r="2857" spans="1:10" x14ac:dyDescent="0.35">
      <c r="A2857" t="s">
        <v>5484</v>
      </c>
      <c r="B2857">
        <v>12</v>
      </c>
      <c r="C2857">
        <v>23</v>
      </c>
      <c r="D2857">
        <v>2854</v>
      </c>
      <c r="E2857" t="s">
        <v>311</v>
      </c>
      <c r="F2857" t="s">
        <v>3848</v>
      </c>
      <c r="G2857" t="s">
        <v>311</v>
      </c>
      <c r="H2857" t="s">
        <v>311</v>
      </c>
      <c r="I2857" t="s">
        <v>311</v>
      </c>
      <c r="J2857">
        <v>0</v>
      </c>
    </row>
    <row r="2858" spans="1:10" x14ac:dyDescent="0.35">
      <c r="A2858" t="s">
        <v>5485</v>
      </c>
      <c r="B2858">
        <v>11</v>
      </c>
      <c r="C2858">
        <v>23</v>
      </c>
      <c r="D2858">
        <v>2854</v>
      </c>
      <c r="E2858" t="s">
        <v>311</v>
      </c>
      <c r="F2858" t="s">
        <v>3848</v>
      </c>
      <c r="G2858" t="s">
        <v>311</v>
      </c>
      <c r="H2858" t="s">
        <v>311</v>
      </c>
      <c r="I2858" t="s">
        <v>311</v>
      </c>
      <c r="J2858">
        <v>0</v>
      </c>
    </row>
    <row r="2859" spans="1:10" x14ac:dyDescent="0.35">
      <c r="A2859" t="s">
        <v>5486</v>
      </c>
      <c r="B2859">
        <v>46</v>
      </c>
      <c r="C2859">
        <v>23</v>
      </c>
      <c r="D2859">
        <v>2854</v>
      </c>
      <c r="E2859" t="s">
        <v>311</v>
      </c>
      <c r="F2859" t="s">
        <v>3848</v>
      </c>
      <c r="G2859" t="s">
        <v>311</v>
      </c>
      <c r="H2859" t="s">
        <v>311</v>
      </c>
      <c r="I2859" t="s">
        <v>311</v>
      </c>
      <c r="J2859">
        <v>0</v>
      </c>
    </row>
    <row r="2860" spans="1:10" x14ac:dyDescent="0.35">
      <c r="A2860" t="s">
        <v>5487</v>
      </c>
      <c r="B2860">
        <v>8</v>
      </c>
      <c r="C2860">
        <v>23</v>
      </c>
      <c r="D2860">
        <v>2854</v>
      </c>
      <c r="E2860" t="s">
        <v>311</v>
      </c>
      <c r="F2860" t="s">
        <v>3848</v>
      </c>
      <c r="G2860" t="s">
        <v>311</v>
      </c>
      <c r="H2860" t="s">
        <v>311</v>
      </c>
      <c r="I2860" t="s">
        <v>311</v>
      </c>
      <c r="J2860">
        <v>1</v>
      </c>
    </row>
    <row r="2861" spans="1:10" x14ac:dyDescent="0.35">
      <c r="A2861" t="s">
        <v>5488</v>
      </c>
      <c r="B2861">
        <v>21</v>
      </c>
      <c r="C2861">
        <v>23</v>
      </c>
      <c r="D2861">
        <v>2854</v>
      </c>
      <c r="E2861" t="s">
        <v>311</v>
      </c>
      <c r="F2861" t="s">
        <v>3848</v>
      </c>
      <c r="G2861" t="s">
        <v>311</v>
      </c>
      <c r="H2861" t="s">
        <v>311</v>
      </c>
      <c r="I2861" t="s">
        <v>311</v>
      </c>
      <c r="J2861">
        <v>0</v>
      </c>
    </row>
    <row r="2862" spans="1:10" x14ac:dyDescent="0.35">
      <c r="A2862" t="s">
        <v>5489</v>
      </c>
      <c r="B2862">
        <v>12</v>
      </c>
      <c r="C2862">
        <v>23</v>
      </c>
      <c r="D2862">
        <v>2854</v>
      </c>
      <c r="E2862" t="s">
        <v>311</v>
      </c>
      <c r="F2862" t="s">
        <v>3848</v>
      </c>
      <c r="G2862" t="s">
        <v>311</v>
      </c>
      <c r="H2862" t="s">
        <v>311</v>
      </c>
      <c r="I2862" t="s">
        <v>311</v>
      </c>
      <c r="J2862">
        <v>0</v>
      </c>
    </row>
    <row r="2863" spans="1:10" x14ac:dyDescent="0.35">
      <c r="A2863" t="s">
        <v>5490</v>
      </c>
      <c r="B2863">
        <v>11</v>
      </c>
      <c r="C2863">
        <v>22</v>
      </c>
      <c r="D2863">
        <v>2862</v>
      </c>
      <c r="E2863" t="s">
        <v>311</v>
      </c>
      <c r="F2863" t="s">
        <v>3848</v>
      </c>
      <c r="G2863" t="s">
        <v>311</v>
      </c>
      <c r="H2863" t="s">
        <v>311</v>
      </c>
      <c r="I2863" t="s">
        <v>311</v>
      </c>
      <c r="J2863">
        <v>0</v>
      </c>
    </row>
    <row r="2864" spans="1:10" x14ac:dyDescent="0.35">
      <c r="A2864" t="s">
        <v>5491</v>
      </c>
      <c r="B2864">
        <v>12</v>
      </c>
      <c r="C2864">
        <v>22</v>
      </c>
      <c r="D2864">
        <v>2862</v>
      </c>
      <c r="E2864" t="s">
        <v>311</v>
      </c>
      <c r="F2864" t="s">
        <v>3848</v>
      </c>
      <c r="G2864" t="s">
        <v>311</v>
      </c>
      <c r="H2864" t="s">
        <v>311</v>
      </c>
      <c r="I2864" t="s">
        <v>311</v>
      </c>
      <c r="J2864">
        <v>0</v>
      </c>
    </row>
    <row r="2865" spans="1:10" x14ac:dyDescent="0.35">
      <c r="A2865" t="s">
        <v>5492</v>
      </c>
      <c r="B2865">
        <v>16</v>
      </c>
      <c r="C2865">
        <v>22</v>
      </c>
      <c r="D2865">
        <v>2862</v>
      </c>
      <c r="E2865" t="s">
        <v>311</v>
      </c>
      <c r="F2865" t="s">
        <v>3848</v>
      </c>
      <c r="G2865" t="s">
        <v>311</v>
      </c>
      <c r="H2865" t="s">
        <v>311</v>
      </c>
      <c r="I2865" t="s">
        <v>311</v>
      </c>
      <c r="J2865">
        <v>0</v>
      </c>
    </row>
    <row r="2866" spans="1:10" x14ac:dyDescent="0.35">
      <c r="A2866" t="s">
        <v>5493</v>
      </c>
      <c r="B2866">
        <v>11</v>
      </c>
      <c r="C2866">
        <v>22</v>
      </c>
      <c r="D2866">
        <v>2862</v>
      </c>
      <c r="E2866" t="s">
        <v>311</v>
      </c>
      <c r="F2866" t="s">
        <v>3848</v>
      </c>
      <c r="G2866" t="s">
        <v>311</v>
      </c>
      <c r="H2866" t="s">
        <v>311</v>
      </c>
      <c r="I2866" t="s">
        <v>311</v>
      </c>
      <c r="J2866">
        <v>0</v>
      </c>
    </row>
    <row r="2867" spans="1:10" x14ac:dyDescent="0.35">
      <c r="A2867" t="s">
        <v>5494</v>
      </c>
      <c r="B2867">
        <v>22</v>
      </c>
      <c r="C2867">
        <v>22</v>
      </c>
      <c r="D2867">
        <v>2862</v>
      </c>
      <c r="E2867" t="s">
        <v>311</v>
      </c>
      <c r="F2867" t="s">
        <v>3848</v>
      </c>
      <c r="G2867" t="s">
        <v>311</v>
      </c>
      <c r="H2867" t="s">
        <v>311</v>
      </c>
      <c r="I2867" t="s">
        <v>311</v>
      </c>
      <c r="J2867">
        <v>0</v>
      </c>
    </row>
    <row r="2868" spans="1:10" x14ac:dyDescent="0.35">
      <c r="A2868" t="s">
        <v>5495</v>
      </c>
      <c r="B2868">
        <v>11</v>
      </c>
      <c r="C2868">
        <v>22</v>
      </c>
      <c r="D2868">
        <v>2862</v>
      </c>
      <c r="E2868" t="s">
        <v>311</v>
      </c>
      <c r="F2868" t="s">
        <v>3848</v>
      </c>
      <c r="G2868" t="s">
        <v>311</v>
      </c>
      <c r="H2868" t="s">
        <v>311</v>
      </c>
      <c r="I2868" t="s">
        <v>311</v>
      </c>
      <c r="J2868">
        <v>0</v>
      </c>
    </row>
    <row r="2869" spans="1:10" x14ac:dyDescent="0.35">
      <c r="A2869" t="s">
        <v>5496</v>
      </c>
      <c r="B2869">
        <v>17</v>
      </c>
      <c r="C2869">
        <v>22</v>
      </c>
      <c r="D2869">
        <v>2862</v>
      </c>
      <c r="E2869" t="s">
        <v>311</v>
      </c>
      <c r="F2869" t="s">
        <v>3848</v>
      </c>
      <c r="G2869" t="s">
        <v>311</v>
      </c>
      <c r="H2869" t="s">
        <v>311</v>
      </c>
      <c r="I2869" t="s">
        <v>311</v>
      </c>
      <c r="J2869">
        <v>4</v>
      </c>
    </row>
    <row r="2870" spans="1:10" x14ac:dyDescent="0.35">
      <c r="A2870" t="s">
        <v>5497</v>
      </c>
      <c r="B2870">
        <v>13</v>
      </c>
      <c r="C2870">
        <v>21</v>
      </c>
      <c r="D2870">
        <v>2869</v>
      </c>
      <c r="E2870" t="s">
        <v>311</v>
      </c>
      <c r="F2870" t="s">
        <v>3848</v>
      </c>
      <c r="G2870" t="s">
        <v>311</v>
      </c>
      <c r="H2870" t="s">
        <v>311</v>
      </c>
      <c r="I2870" t="s">
        <v>311</v>
      </c>
      <c r="J2870">
        <v>0</v>
      </c>
    </row>
    <row r="2871" spans="1:10" x14ac:dyDescent="0.35">
      <c r="A2871" t="s">
        <v>5498</v>
      </c>
      <c r="B2871">
        <v>16</v>
      </c>
      <c r="C2871">
        <v>21</v>
      </c>
      <c r="D2871">
        <v>2869</v>
      </c>
      <c r="E2871" t="s">
        <v>311</v>
      </c>
      <c r="F2871" t="s">
        <v>3848</v>
      </c>
      <c r="G2871" t="s">
        <v>311</v>
      </c>
      <c r="H2871" t="s">
        <v>311</v>
      </c>
      <c r="I2871" t="s">
        <v>311</v>
      </c>
      <c r="J2871">
        <v>0</v>
      </c>
    </row>
    <row r="2872" spans="1:10" x14ac:dyDescent="0.35">
      <c r="A2872" t="s">
        <v>5499</v>
      </c>
      <c r="B2872">
        <v>12</v>
      </c>
      <c r="C2872">
        <v>21</v>
      </c>
      <c r="D2872">
        <v>2869</v>
      </c>
      <c r="E2872" t="s">
        <v>311</v>
      </c>
      <c r="F2872" t="s">
        <v>3848</v>
      </c>
      <c r="G2872" t="s">
        <v>311</v>
      </c>
      <c r="H2872" t="s">
        <v>311</v>
      </c>
      <c r="I2872" t="s">
        <v>311</v>
      </c>
      <c r="J2872">
        <v>0</v>
      </c>
    </row>
    <row r="2873" spans="1:10" x14ac:dyDescent="0.35">
      <c r="A2873" t="s">
        <v>5500</v>
      </c>
      <c r="B2873">
        <v>17</v>
      </c>
      <c r="C2873">
        <v>21</v>
      </c>
      <c r="D2873">
        <v>2869</v>
      </c>
      <c r="E2873" t="s">
        <v>311</v>
      </c>
      <c r="F2873" t="s">
        <v>3848</v>
      </c>
      <c r="G2873" t="s">
        <v>311</v>
      </c>
      <c r="H2873" t="s">
        <v>311</v>
      </c>
      <c r="I2873" t="s">
        <v>311</v>
      </c>
      <c r="J2873">
        <v>0</v>
      </c>
    </row>
    <row r="2874" spans="1:10" x14ac:dyDescent="0.35">
      <c r="A2874" t="s">
        <v>5501</v>
      </c>
      <c r="B2874">
        <v>10</v>
      </c>
      <c r="C2874">
        <v>21</v>
      </c>
      <c r="D2874">
        <v>2869</v>
      </c>
      <c r="E2874" t="s">
        <v>311</v>
      </c>
      <c r="F2874" t="s">
        <v>3848</v>
      </c>
      <c r="G2874" t="s">
        <v>311</v>
      </c>
      <c r="H2874" t="s">
        <v>311</v>
      </c>
      <c r="I2874" t="s">
        <v>311</v>
      </c>
      <c r="J2874">
        <v>4</v>
      </c>
    </row>
    <row r="2875" spans="1:10" x14ac:dyDescent="0.35">
      <c r="A2875" t="s">
        <v>5502</v>
      </c>
      <c r="B2875">
        <v>11</v>
      </c>
      <c r="C2875">
        <v>21</v>
      </c>
      <c r="D2875">
        <v>2869</v>
      </c>
      <c r="E2875" t="s">
        <v>311</v>
      </c>
      <c r="F2875" t="s">
        <v>3848</v>
      </c>
      <c r="G2875" t="s">
        <v>311</v>
      </c>
      <c r="H2875" t="s">
        <v>311</v>
      </c>
      <c r="I2875" t="s">
        <v>311</v>
      </c>
      <c r="J2875">
        <v>0</v>
      </c>
    </row>
    <row r="2876" spans="1:10" x14ac:dyDescent="0.35">
      <c r="A2876" t="s">
        <v>5503</v>
      </c>
      <c r="B2876">
        <v>25</v>
      </c>
      <c r="C2876">
        <v>21</v>
      </c>
      <c r="D2876">
        <v>2869</v>
      </c>
      <c r="E2876" t="s">
        <v>311</v>
      </c>
      <c r="F2876" t="s">
        <v>2692</v>
      </c>
      <c r="G2876" t="s">
        <v>311</v>
      </c>
      <c r="H2876" t="s">
        <v>311</v>
      </c>
      <c r="I2876" t="s">
        <v>311</v>
      </c>
      <c r="J2876">
        <v>25</v>
      </c>
    </row>
    <row r="2877" spans="1:10" x14ac:dyDescent="0.35">
      <c r="A2877" t="s">
        <v>5504</v>
      </c>
      <c r="B2877">
        <v>16</v>
      </c>
      <c r="C2877">
        <v>21</v>
      </c>
      <c r="D2877">
        <v>2869</v>
      </c>
      <c r="E2877" t="s">
        <v>311</v>
      </c>
      <c r="F2877" t="s">
        <v>3848</v>
      </c>
      <c r="G2877" t="s">
        <v>311</v>
      </c>
      <c r="H2877" t="s">
        <v>311</v>
      </c>
      <c r="I2877" t="s">
        <v>311</v>
      </c>
      <c r="J2877">
        <v>1</v>
      </c>
    </row>
    <row r="2878" spans="1:10" x14ac:dyDescent="0.35">
      <c r="A2878" t="s">
        <v>5505</v>
      </c>
      <c r="B2878">
        <v>18</v>
      </c>
      <c r="C2878">
        <v>21</v>
      </c>
      <c r="D2878">
        <v>2869</v>
      </c>
      <c r="E2878" t="s">
        <v>311</v>
      </c>
      <c r="F2878" t="s">
        <v>3848</v>
      </c>
      <c r="G2878" t="s">
        <v>311</v>
      </c>
      <c r="H2878" t="s">
        <v>311</v>
      </c>
      <c r="I2878" t="s">
        <v>311</v>
      </c>
      <c r="J2878">
        <v>0</v>
      </c>
    </row>
    <row r="2879" spans="1:10" x14ac:dyDescent="0.35">
      <c r="A2879" t="s">
        <v>5506</v>
      </c>
      <c r="B2879">
        <v>28</v>
      </c>
      <c r="C2879">
        <v>21</v>
      </c>
      <c r="D2879">
        <v>2869</v>
      </c>
      <c r="E2879" t="s">
        <v>311</v>
      </c>
      <c r="F2879" t="s">
        <v>3848</v>
      </c>
      <c r="G2879" t="s">
        <v>311</v>
      </c>
      <c r="H2879" t="s">
        <v>311</v>
      </c>
      <c r="I2879" t="s">
        <v>311</v>
      </c>
      <c r="J2879">
        <v>0</v>
      </c>
    </row>
    <row r="2880" spans="1:10" x14ac:dyDescent="0.35">
      <c r="A2880" t="s">
        <v>5507</v>
      </c>
      <c r="B2880">
        <v>22</v>
      </c>
      <c r="C2880">
        <v>21</v>
      </c>
      <c r="D2880">
        <v>2869</v>
      </c>
      <c r="E2880" t="s">
        <v>311</v>
      </c>
      <c r="F2880" t="s">
        <v>3848</v>
      </c>
      <c r="G2880" t="s">
        <v>311</v>
      </c>
      <c r="H2880" t="s">
        <v>311</v>
      </c>
      <c r="I2880" t="s">
        <v>311</v>
      </c>
      <c r="J2880">
        <v>0</v>
      </c>
    </row>
    <row r="2881" spans="1:10" x14ac:dyDescent="0.35">
      <c r="A2881" t="s">
        <v>5508</v>
      </c>
      <c r="B2881">
        <v>33</v>
      </c>
      <c r="C2881">
        <v>21</v>
      </c>
      <c r="D2881">
        <v>2869</v>
      </c>
      <c r="E2881" t="s">
        <v>311</v>
      </c>
      <c r="F2881" t="s">
        <v>3848</v>
      </c>
      <c r="G2881" t="s">
        <v>311</v>
      </c>
      <c r="H2881" t="s">
        <v>311</v>
      </c>
      <c r="I2881" t="s">
        <v>311</v>
      </c>
      <c r="J2881">
        <v>3</v>
      </c>
    </row>
    <row r="2882" spans="1:10" x14ac:dyDescent="0.35">
      <c r="A2882" t="s">
        <v>5509</v>
      </c>
      <c r="B2882">
        <v>30</v>
      </c>
      <c r="C2882">
        <v>21</v>
      </c>
      <c r="D2882">
        <v>2869</v>
      </c>
      <c r="E2882" t="s">
        <v>311</v>
      </c>
      <c r="F2882" t="s">
        <v>3848</v>
      </c>
      <c r="G2882" t="s">
        <v>311</v>
      </c>
      <c r="H2882" t="s">
        <v>311</v>
      </c>
      <c r="I2882" t="s">
        <v>311</v>
      </c>
      <c r="J2882">
        <v>0</v>
      </c>
    </row>
    <row r="2883" spans="1:10" x14ac:dyDescent="0.35">
      <c r="A2883" t="s">
        <v>5510</v>
      </c>
      <c r="B2883">
        <v>45</v>
      </c>
      <c r="C2883">
        <v>21</v>
      </c>
      <c r="D2883">
        <v>2869</v>
      </c>
      <c r="E2883" t="s">
        <v>311</v>
      </c>
      <c r="F2883" t="s">
        <v>3848</v>
      </c>
      <c r="G2883" t="s">
        <v>311</v>
      </c>
      <c r="H2883" t="s">
        <v>311</v>
      </c>
      <c r="I2883" t="s">
        <v>311</v>
      </c>
      <c r="J2883">
        <v>0</v>
      </c>
    </row>
    <row r="2884" spans="1:10" x14ac:dyDescent="0.35">
      <c r="A2884" t="s">
        <v>5511</v>
      </c>
      <c r="B2884">
        <v>9</v>
      </c>
      <c r="C2884">
        <v>20</v>
      </c>
      <c r="D2884">
        <v>2883</v>
      </c>
      <c r="E2884" t="s">
        <v>311</v>
      </c>
      <c r="F2884" t="s">
        <v>3848</v>
      </c>
      <c r="G2884" t="s">
        <v>311</v>
      </c>
      <c r="H2884" t="s">
        <v>311</v>
      </c>
      <c r="I2884" t="s">
        <v>311</v>
      </c>
      <c r="J2884">
        <v>0</v>
      </c>
    </row>
    <row r="2885" spans="1:10" x14ac:dyDescent="0.35">
      <c r="A2885" t="s">
        <v>5512</v>
      </c>
      <c r="B2885">
        <v>5</v>
      </c>
      <c r="C2885">
        <v>20</v>
      </c>
      <c r="D2885">
        <v>2883</v>
      </c>
      <c r="E2885" t="s">
        <v>311</v>
      </c>
      <c r="F2885" t="s">
        <v>3848</v>
      </c>
      <c r="G2885" t="s">
        <v>311</v>
      </c>
      <c r="H2885" t="s">
        <v>311</v>
      </c>
      <c r="I2885" t="s">
        <v>311</v>
      </c>
      <c r="J2885">
        <v>1</v>
      </c>
    </row>
    <row r="2886" spans="1:10" x14ac:dyDescent="0.35">
      <c r="A2886" t="s">
        <v>5513</v>
      </c>
      <c r="B2886">
        <v>21</v>
      </c>
      <c r="C2886">
        <v>20</v>
      </c>
      <c r="D2886">
        <v>2883</v>
      </c>
      <c r="E2886" t="s">
        <v>311</v>
      </c>
      <c r="F2886" t="s">
        <v>3848</v>
      </c>
      <c r="G2886" t="s">
        <v>311</v>
      </c>
      <c r="H2886" t="s">
        <v>311</v>
      </c>
      <c r="I2886" t="s">
        <v>311</v>
      </c>
      <c r="J2886">
        <v>0</v>
      </c>
    </row>
    <row r="2887" spans="1:10" x14ac:dyDescent="0.35">
      <c r="A2887" t="s">
        <v>5514</v>
      </c>
      <c r="B2887">
        <v>11</v>
      </c>
      <c r="C2887">
        <v>20</v>
      </c>
      <c r="D2887">
        <v>2883</v>
      </c>
      <c r="E2887" t="s">
        <v>311</v>
      </c>
      <c r="F2887" t="s">
        <v>3848</v>
      </c>
      <c r="G2887" t="s">
        <v>311</v>
      </c>
      <c r="H2887" t="s">
        <v>311</v>
      </c>
      <c r="I2887" t="s">
        <v>311</v>
      </c>
      <c r="J2887">
        <v>1</v>
      </c>
    </row>
    <row r="2888" spans="1:10" x14ac:dyDescent="0.35">
      <c r="A2888" t="s">
        <v>5515</v>
      </c>
      <c r="B2888">
        <v>13</v>
      </c>
      <c r="C2888">
        <v>20</v>
      </c>
      <c r="D2888">
        <v>2883</v>
      </c>
      <c r="E2888" t="s">
        <v>311</v>
      </c>
      <c r="F2888" t="s">
        <v>3848</v>
      </c>
      <c r="G2888" t="s">
        <v>311</v>
      </c>
      <c r="H2888" t="s">
        <v>311</v>
      </c>
      <c r="I2888" t="s">
        <v>311</v>
      </c>
      <c r="J2888">
        <v>0</v>
      </c>
    </row>
    <row r="2889" spans="1:10" x14ac:dyDescent="0.35">
      <c r="A2889" t="s">
        <v>5516</v>
      </c>
      <c r="B2889">
        <v>4</v>
      </c>
      <c r="C2889">
        <v>20</v>
      </c>
      <c r="D2889">
        <v>2883</v>
      </c>
      <c r="E2889" t="s">
        <v>311</v>
      </c>
      <c r="F2889" t="s">
        <v>3848</v>
      </c>
      <c r="G2889" t="s">
        <v>311</v>
      </c>
      <c r="H2889" t="s">
        <v>311</v>
      </c>
      <c r="I2889" t="s">
        <v>311</v>
      </c>
      <c r="J2889">
        <v>1</v>
      </c>
    </row>
    <row r="2890" spans="1:10" x14ac:dyDescent="0.35">
      <c r="A2890" t="s">
        <v>5517</v>
      </c>
      <c r="B2890">
        <v>7</v>
      </c>
      <c r="C2890">
        <v>20</v>
      </c>
      <c r="D2890">
        <v>2883</v>
      </c>
      <c r="E2890" t="s">
        <v>311</v>
      </c>
      <c r="F2890" t="s">
        <v>3848</v>
      </c>
      <c r="G2890" t="s">
        <v>311</v>
      </c>
      <c r="H2890" t="s">
        <v>311</v>
      </c>
      <c r="I2890" t="s">
        <v>311</v>
      </c>
      <c r="J2890">
        <v>0</v>
      </c>
    </row>
    <row r="2891" spans="1:10" x14ac:dyDescent="0.35">
      <c r="A2891" t="s">
        <v>5518</v>
      </c>
      <c r="B2891">
        <v>8</v>
      </c>
      <c r="C2891">
        <v>20</v>
      </c>
      <c r="D2891">
        <v>2883</v>
      </c>
      <c r="E2891" t="s">
        <v>311</v>
      </c>
      <c r="F2891" t="s">
        <v>3848</v>
      </c>
      <c r="G2891" t="s">
        <v>311</v>
      </c>
      <c r="H2891" t="s">
        <v>311</v>
      </c>
      <c r="I2891" t="s">
        <v>311</v>
      </c>
      <c r="J2891">
        <v>0</v>
      </c>
    </row>
    <row r="2892" spans="1:10" x14ac:dyDescent="0.35">
      <c r="A2892" t="s">
        <v>5519</v>
      </c>
      <c r="B2892">
        <v>16</v>
      </c>
      <c r="C2892">
        <v>20</v>
      </c>
      <c r="D2892">
        <v>2883</v>
      </c>
      <c r="E2892" t="s">
        <v>311</v>
      </c>
      <c r="F2892" t="s">
        <v>3848</v>
      </c>
      <c r="G2892" t="s">
        <v>311</v>
      </c>
      <c r="H2892" t="s">
        <v>311</v>
      </c>
      <c r="I2892" t="s">
        <v>311</v>
      </c>
      <c r="J2892">
        <v>0</v>
      </c>
    </row>
    <row r="2893" spans="1:10" x14ac:dyDescent="0.35">
      <c r="A2893" t="s">
        <v>5520</v>
      </c>
      <c r="B2893">
        <v>18</v>
      </c>
      <c r="C2893">
        <v>20</v>
      </c>
      <c r="D2893">
        <v>2883</v>
      </c>
      <c r="E2893" t="s">
        <v>311</v>
      </c>
      <c r="F2893" t="s">
        <v>3848</v>
      </c>
      <c r="G2893" t="s">
        <v>311</v>
      </c>
      <c r="H2893" t="s">
        <v>311</v>
      </c>
      <c r="I2893" t="s">
        <v>311</v>
      </c>
      <c r="J2893">
        <v>0</v>
      </c>
    </row>
    <row r="2894" spans="1:10" x14ac:dyDescent="0.35">
      <c r="A2894" t="s">
        <v>5521</v>
      </c>
      <c r="B2894">
        <v>21</v>
      </c>
      <c r="C2894">
        <v>19</v>
      </c>
      <c r="D2894">
        <v>2893</v>
      </c>
      <c r="E2894" t="s">
        <v>311</v>
      </c>
      <c r="F2894" t="s">
        <v>3848</v>
      </c>
      <c r="G2894" t="s">
        <v>311</v>
      </c>
      <c r="H2894" t="s">
        <v>311</v>
      </c>
      <c r="I2894" t="s">
        <v>311</v>
      </c>
      <c r="J2894">
        <v>0</v>
      </c>
    </row>
    <row r="2895" spans="1:10" x14ac:dyDescent="0.35">
      <c r="A2895" t="s">
        <v>5522</v>
      </c>
      <c r="B2895">
        <v>22</v>
      </c>
      <c r="C2895">
        <v>19</v>
      </c>
      <c r="D2895">
        <v>2893</v>
      </c>
      <c r="E2895" t="s">
        <v>311</v>
      </c>
      <c r="F2895" t="s">
        <v>3848</v>
      </c>
      <c r="G2895" t="s">
        <v>311</v>
      </c>
      <c r="H2895" t="s">
        <v>311</v>
      </c>
      <c r="I2895" t="s">
        <v>311</v>
      </c>
      <c r="J2895">
        <v>2</v>
      </c>
    </row>
    <row r="2896" spans="1:10" x14ac:dyDescent="0.35">
      <c r="A2896" t="s">
        <v>5523</v>
      </c>
      <c r="B2896">
        <v>58</v>
      </c>
      <c r="C2896">
        <v>19</v>
      </c>
      <c r="D2896">
        <v>2893</v>
      </c>
      <c r="E2896" t="s">
        <v>311</v>
      </c>
      <c r="F2896" t="s">
        <v>3848</v>
      </c>
      <c r="G2896" t="s">
        <v>311</v>
      </c>
      <c r="H2896" t="s">
        <v>311</v>
      </c>
      <c r="I2896" t="s">
        <v>311</v>
      </c>
      <c r="J2896">
        <v>2</v>
      </c>
    </row>
    <row r="2897" spans="1:10" x14ac:dyDescent="0.35">
      <c r="A2897" t="s">
        <v>5524</v>
      </c>
      <c r="B2897">
        <v>9</v>
      </c>
      <c r="C2897">
        <v>19</v>
      </c>
      <c r="D2897">
        <v>2893</v>
      </c>
      <c r="E2897" t="s">
        <v>311</v>
      </c>
      <c r="F2897" t="s">
        <v>3848</v>
      </c>
      <c r="G2897" t="s">
        <v>311</v>
      </c>
      <c r="H2897" t="s">
        <v>311</v>
      </c>
      <c r="I2897" t="s">
        <v>311</v>
      </c>
      <c r="J2897">
        <v>0</v>
      </c>
    </row>
    <row r="2898" spans="1:10" x14ac:dyDescent="0.35">
      <c r="A2898" t="s">
        <v>5525</v>
      </c>
      <c r="B2898">
        <v>86</v>
      </c>
      <c r="C2898">
        <v>19</v>
      </c>
      <c r="D2898">
        <v>2893</v>
      </c>
      <c r="E2898" t="s">
        <v>311</v>
      </c>
      <c r="F2898" t="s">
        <v>0</v>
      </c>
      <c r="G2898" t="s">
        <v>5526</v>
      </c>
      <c r="I2898" t="s">
        <v>311</v>
      </c>
      <c r="J2898">
        <v>10</v>
      </c>
    </row>
    <row r="2899" spans="1:10" x14ac:dyDescent="0.35">
      <c r="A2899" t="s">
        <v>5527</v>
      </c>
      <c r="B2899">
        <v>10</v>
      </c>
      <c r="C2899">
        <v>19</v>
      </c>
      <c r="D2899">
        <v>2893</v>
      </c>
      <c r="E2899" t="s">
        <v>311</v>
      </c>
      <c r="F2899" t="s">
        <v>3848</v>
      </c>
      <c r="G2899" t="s">
        <v>311</v>
      </c>
      <c r="H2899" t="s">
        <v>311</v>
      </c>
      <c r="I2899" t="s">
        <v>311</v>
      </c>
      <c r="J2899">
        <v>0</v>
      </c>
    </row>
    <row r="2900" spans="1:10" x14ac:dyDescent="0.35">
      <c r="A2900" t="s">
        <v>5528</v>
      </c>
      <c r="B2900">
        <v>24</v>
      </c>
      <c r="C2900">
        <v>19</v>
      </c>
      <c r="D2900">
        <v>2893</v>
      </c>
      <c r="E2900" t="s">
        <v>311</v>
      </c>
      <c r="F2900" t="s">
        <v>3848</v>
      </c>
      <c r="G2900" t="s">
        <v>311</v>
      </c>
      <c r="H2900" t="s">
        <v>311</v>
      </c>
      <c r="I2900" t="s">
        <v>311</v>
      </c>
      <c r="J2900">
        <v>0</v>
      </c>
    </row>
    <row r="2901" spans="1:10" x14ac:dyDescent="0.35">
      <c r="A2901" t="s">
        <v>5529</v>
      </c>
      <c r="B2901">
        <v>15</v>
      </c>
      <c r="C2901">
        <v>19</v>
      </c>
      <c r="D2901">
        <v>2893</v>
      </c>
      <c r="E2901" t="s">
        <v>311</v>
      </c>
      <c r="F2901" t="s">
        <v>3848</v>
      </c>
      <c r="G2901" t="s">
        <v>311</v>
      </c>
      <c r="H2901" t="s">
        <v>311</v>
      </c>
      <c r="I2901" t="s">
        <v>311</v>
      </c>
      <c r="J2901">
        <v>0</v>
      </c>
    </row>
    <row r="2902" spans="1:10" x14ac:dyDescent="0.35">
      <c r="A2902" t="s">
        <v>5530</v>
      </c>
      <c r="B2902">
        <v>8</v>
      </c>
      <c r="C2902">
        <v>19</v>
      </c>
      <c r="D2902">
        <v>2893</v>
      </c>
      <c r="E2902" t="s">
        <v>311</v>
      </c>
      <c r="F2902" t="s">
        <v>3848</v>
      </c>
      <c r="G2902" t="s">
        <v>311</v>
      </c>
      <c r="H2902" t="s">
        <v>311</v>
      </c>
      <c r="I2902" t="s">
        <v>311</v>
      </c>
      <c r="J2902">
        <v>0</v>
      </c>
    </row>
    <row r="2903" spans="1:10" x14ac:dyDescent="0.35">
      <c r="A2903" t="s">
        <v>5531</v>
      </c>
      <c r="B2903">
        <v>10</v>
      </c>
      <c r="C2903">
        <v>19</v>
      </c>
      <c r="D2903">
        <v>2893</v>
      </c>
      <c r="E2903" t="s">
        <v>311</v>
      </c>
      <c r="F2903" t="s">
        <v>3848</v>
      </c>
      <c r="G2903" t="s">
        <v>311</v>
      </c>
      <c r="H2903" t="s">
        <v>311</v>
      </c>
      <c r="I2903" t="s">
        <v>311</v>
      </c>
      <c r="J2903">
        <v>0</v>
      </c>
    </row>
    <row r="2904" spans="1:10" x14ac:dyDescent="0.35">
      <c r="A2904" t="s">
        <v>5532</v>
      </c>
      <c r="B2904">
        <v>21</v>
      </c>
      <c r="C2904">
        <v>19</v>
      </c>
      <c r="D2904">
        <v>2893</v>
      </c>
      <c r="E2904" t="s">
        <v>311</v>
      </c>
      <c r="F2904" t="s">
        <v>3848</v>
      </c>
      <c r="G2904" t="s">
        <v>311</v>
      </c>
      <c r="H2904" t="s">
        <v>311</v>
      </c>
      <c r="I2904" t="s">
        <v>311</v>
      </c>
      <c r="J2904">
        <v>0</v>
      </c>
    </row>
    <row r="2905" spans="1:10" x14ac:dyDescent="0.35">
      <c r="A2905" t="s">
        <v>5533</v>
      </c>
      <c r="B2905">
        <v>10</v>
      </c>
      <c r="C2905">
        <v>19</v>
      </c>
      <c r="D2905">
        <v>2893</v>
      </c>
      <c r="E2905" t="s">
        <v>311</v>
      </c>
      <c r="F2905" t="s">
        <v>3848</v>
      </c>
      <c r="G2905" t="s">
        <v>311</v>
      </c>
      <c r="H2905" t="s">
        <v>311</v>
      </c>
      <c r="I2905" t="s">
        <v>311</v>
      </c>
      <c r="J2905">
        <v>0</v>
      </c>
    </row>
    <row r="2906" spans="1:10" x14ac:dyDescent="0.35">
      <c r="A2906" t="s">
        <v>5534</v>
      </c>
      <c r="B2906">
        <v>12</v>
      </c>
      <c r="C2906">
        <v>19</v>
      </c>
      <c r="D2906">
        <v>2893</v>
      </c>
      <c r="E2906" t="s">
        <v>311</v>
      </c>
      <c r="F2906" t="s">
        <v>3848</v>
      </c>
      <c r="G2906" t="s">
        <v>311</v>
      </c>
      <c r="H2906" t="s">
        <v>311</v>
      </c>
      <c r="I2906" t="s">
        <v>311</v>
      </c>
      <c r="J2906">
        <v>0</v>
      </c>
    </row>
    <row r="2907" spans="1:10" x14ac:dyDescent="0.35">
      <c r="A2907" t="s">
        <v>5535</v>
      </c>
      <c r="B2907">
        <v>12</v>
      </c>
      <c r="C2907">
        <v>19</v>
      </c>
      <c r="D2907">
        <v>2893</v>
      </c>
      <c r="E2907" t="s">
        <v>311</v>
      </c>
      <c r="F2907" t="s">
        <v>3848</v>
      </c>
      <c r="G2907" t="s">
        <v>311</v>
      </c>
      <c r="H2907" t="s">
        <v>311</v>
      </c>
      <c r="I2907" t="s">
        <v>311</v>
      </c>
      <c r="J2907">
        <v>0</v>
      </c>
    </row>
    <row r="2908" spans="1:10" x14ac:dyDescent="0.35">
      <c r="A2908" t="s">
        <v>5536</v>
      </c>
      <c r="B2908">
        <v>16</v>
      </c>
      <c r="C2908">
        <v>19</v>
      </c>
      <c r="D2908">
        <v>2893</v>
      </c>
      <c r="E2908" t="s">
        <v>311</v>
      </c>
      <c r="F2908" t="s">
        <v>3848</v>
      </c>
      <c r="G2908" t="s">
        <v>311</v>
      </c>
      <c r="H2908" t="s">
        <v>311</v>
      </c>
      <c r="I2908" t="s">
        <v>311</v>
      </c>
      <c r="J2908">
        <v>0</v>
      </c>
    </row>
    <row r="2909" spans="1:10" x14ac:dyDescent="0.35">
      <c r="A2909" t="s">
        <v>5537</v>
      </c>
      <c r="B2909">
        <v>23</v>
      </c>
      <c r="C2909">
        <v>19</v>
      </c>
      <c r="D2909">
        <v>2893</v>
      </c>
      <c r="E2909" t="s">
        <v>311</v>
      </c>
      <c r="F2909" t="s">
        <v>3848</v>
      </c>
      <c r="G2909" t="s">
        <v>311</v>
      </c>
      <c r="H2909" t="s">
        <v>311</v>
      </c>
      <c r="I2909" t="s">
        <v>311</v>
      </c>
      <c r="J2909">
        <v>0</v>
      </c>
    </row>
    <row r="2910" spans="1:10" x14ac:dyDescent="0.35">
      <c r="A2910" t="s">
        <v>5538</v>
      </c>
      <c r="B2910">
        <v>9</v>
      </c>
      <c r="C2910">
        <v>19</v>
      </c>
      <c r="D2910">
        <v>2893</v>
      </c>
      <c r="E2910" t="s">
        <v>311</v>
      </c>
      <c r="F2910" t="s">
        <v>3848</v>
      </c>
      <c r="G2910" t="s">
        <v>311</v>
      </c>
      <c r="H2910" t="s">
        <v>311</v>
      </c>
      <c r="I2910" t="s">
        <v>311</v>
      </c>
      <c r="J2910">
        <v>0</v>
      </c>
    </row>
    <row r="2911" spans="1:10" x14ac:dyDescent="0.35">
      <c r="A2911" t="s">
        <v>5539</v>
      </c>
      <c r="B2911">
        <v>5</v>
      </c>
      <c r="C2911">
        <v>18</v>
      </c>
      <c r="D2911">
        <v>2910</v>
      </c>
      <c r="E2911" t="s">
        <v>311</v>
      </c>
      <c r="F2911" t="s">
        <v>3848</v>
      </c>
      <c r="G2911" t="s">
        <v>311</v>
      </c>
      <c r="H2911" t="s">
        <v>311</v>
      </c>
      <c r="I2911" t="s">
        <v>311</v>
      </c>
      <c r="J2911">
        <v>0</v>
      </c>
    </row>
    <row r="2912" spans="1:10" x14ac:dyDescent="0.35">
      <c r="A2912" t="s">
        <v>5540</v>
      </c>
      <c r="B2912">
        <v>22</v>
      </c>
      <c r="C2912">
        <v>18</v>
      </c>
      <c r="D2912">
        <v>2910</v>
      </c>
      <c r="E2912" t="s">
        <v>311</v>
      </c>
      <c r="F2912" t="s">
        <v>3848</v>
      </c>
      <c r="G2912" t="s">
        <v>311</v>
      </c>
      <c r="H2912" t="s">
        <v>311</v>
      </c>
      <c r="I2912" t="s">
        <v>311</v>
      </c>
      <c r="J2912">
        <v>0</v>
      </c>
    </row>
    <row r="2913" spans="1:10" x14ac:dyDescent="0.35">
      <c r="A2913" t="s">
        <v>5541</v>
      </c>
      <c r="B2913">
        <v>26</v>
      </c>
      <c r="C2913">
        <v>18</v>
      </c>
      <c r="D2913">
        <v>2910</v>
      </c>
      <c r="E2913" t="s">
        <v>311</v>
      </c>
      <c r="F2913" t="s">
        <v>3848</v>
      </c>
      <c r="G2913" t="s">
        <v>311</v>
      </c>
      <c r="H2913" t="s">
        <v>311</v>
      </c>
      <c r="I2913" t="s">
        <v>311</v>
      </c>
      <c r="J2913">
        <v>0</v>
      </c>
    </row>
    <row r="2914" spans="1:10" x14ac:dyDescent="0.35">
      <c r="A2914" t="s">
        <v>5542</v>
      </c>
      <c r="B2914">
        <v>5</v>
      </c>
      <c r="C2914">
        <v>18</v>
      </c>
      <c r="D2914">
        <v>2910</v>
      </c>
      <c r="E2914" t="s">
        <v>311</v>
      </c>
      <c r="F2914" t="s">
        <v>3848</v>
      </c>
      <c r="G2914" t="s">
        <v>311</v>
      </c>
      <c r="H2914" t="s">
        <v>311</v>
      </c>
      <c r="I2914" t="s">
        <v>311</v>
      </c>
      <c r="J2914">
        <v>1</v>
      </c>
    </row>
    <row r="2915" spans="1:10" x14ac:dyDescent="0.35">
      <c r="A2915" t="s">
        <v>5543</v>
      </c>
      <c r="B2915">
        <v>14</v>
      </c>
      <c r="C2915">
        <v>18</v>
      </c>
      <c r="D2915">
        <v>2910</v>
      </c>
      <c r="E2915" t="s">
        <v>311</v>
      </c>
      <c r="F2915" t="s">
        <v>3848</v>
      </c>
      <c r="G2915" t="s">
        <v>311</v>
      </c>
      <c r="H2915" t="s">
        <v>311</v>
      </c>
      <c r="I2915" t="s">
        <v>311</v>
      </c>
      <c r="J2915">
        <v>0</v>
      </c>
    </row>
    <row r="2916" spans="1:10" x14ac:dyDescent="0.35">
      <c r="A2916" t="s">
        <v>5544</v>
      </c>
      <c r="B2916">
        <v>9</v>
      </c>
      <c r="C2916">
        <v>18</v>
      </c>
      <c r="D2916">
        <v>2910</v>
      </c>
      <c r="E2916" t="s">
        <v>311</v>
      </c>
      <c r="F2916" t="s">
        <v>3848</v>
      </c>
      <c r="G2916" t="s">
        <v>311</v>
      </c>
      <c r="H2916" t="s">
        <v>311</v>
      </c>
      <c r="I2916" t="s">
        <v>311</v>
      </c>
      <c r="J2916">
        <v>0</v>
      </c>
    </row>
    <row r="2917" spans="1:10" x14ac:dyDescent="0.35">
      <c r="A2917" t="s">
        <v>5545</v>
      </c>
      <c r="B2917">
        <v>17</v>
      </c>
      <c r="C2917">
        <v>18</v>
      </c>
      <c r="D2917">
        <v>2910</v>
      </c>
      <c r="E2917" t="s">
        <v>311</v>
      </c>
      <c r="F2917" t="s">
        <v>3848</v>
      </c>
      <c r="G2917" t="s">
        <v>311</v>
      </c>
      <c r="H2917" t="s">
        <v>311</v>
      </c>
      <c r="I2917" t="s">
        <v>311</v>
      </c>
      <c r="J2917">
        <v>0</v>
      </c>
    </row>
    <row r="2918" spans="1:10" x14ac:dyDescent="0.35">
      <c r="A2918" t="s">
        <v>5546</v>
      </c>
      <c r="B2918">
        <v>23</v>
      </c>
      <c r="C2918">
        <v>18</v>
      </c>
      <c r="D2918">
        <v>2910</v>
      </c>
      <c r="E2918" t="s">
        <v>311</v>
      </c>
      <c r="F2918" t="s">
        <v>3848</v>
      </c>
      <c r="G2918" t="s">
        <v>311</v>
      </c>
      <c r="H2918" t="s">
        <v>311</v>
      </c>
      <c r="I2918" t="s">
        <v>311</v>
      </c>
      <c r="J2918">
        <v>0</v>
      </c>
    </row>
    <row r="2919" spans="1:10" x14ac:dyDescent="0.35">
      <c r="A2919" t="s">
        <v>5547</v>
      </c>
      <c r="B2919">
        <v>8</v>
      </c>
      <c r="C2919">
        <v>18</v>
      </c>
      <c r="D2919">
        <v>2910</v>
      </c>
      <c r="E2919" t="s">
        <v>311</v>
      </c>
      <c r="F2919" t="s">
        <v>3848</v>
      </c>
      <c r="G2919" t="s">
        <v>311</v>
      </c>
      <c r="H2919" t="s">
        <v>311</v>
      </c>
      <c r="I2919" t="s">
        <v>311</v>
      </c>
      <c r="J2919">
        <v>0</v>
      </c>
    </row>
    <row r="2920" spans="1:10" x14ac:dyDescent="0.35">
      <c r="A2920" t="s">
        <v>5548</v>
      </c>
      <c r="B2920">
        <v>13</v>
      </c>
      <c r="C2920">
        <v>18</v>
      </c>
      <c r="D2920">
        <v>2910</v>
      </c>
      <c r="E2920" t="s">
        <v>311</v>
      </c>
      <c r="F2920" t="s">
        <v>3848</v>
      </c>
      <c r="G2920" t="s">
        <v>311</v>
      </c>
      <c r="H2920" t="s">
        <v>311</v>
      </c>
      <c r="I2920" t="s">
        <v>311</v>
      </c>
      <c r="J2920">
        <v>0</v>
      </c>
    </row>
    <row r="2921" spans="1:10" x14ac:dyDescent="0.35">
      <c r="A2921" t="s">
        <v>5549</v>
      </c>
      <c r="B2921">
        <v>7</v>
      </c>
      <c r="C2921">
        <v>18</v>
      </c>
      <c r="D2921">
        <v>2910</v>
      </c>
      <c r="E2921" t="s">
        <v>311</v>
      </c>
      <c r="F2921" t="s">
        <v>3848</v>
      </c>
      <c r="G2921" t="s">
        <v>311</v>
      </c>
      <c r="H2921" t="s">
        <v>311</v>
      </c>
      <c r="I2921" t="s">
        <v>311</v>
      </c>
      <c r="J2921">
        <v>0</v>
      </c>
    </row>
    <row r="2922" spans="1:10" x14ac:dyDescent="0.35">
      <c r="A2922" t="s">
        <v>5550</v>
      </c>
      <c r="B2922">
        <v>12</v>
      </c>
      <c r="C2922">
        <v>18</v>
      </c>
      <c r="D2922">
        <v>2910</v>
      </c>
      <c r="E2922" t="s">
        <v>311</v>
      </c>
      <c r="F2922" t="s">
        <v>2692</v>
      </c>
      <c r="G2922" t="s">
        <v>311</v>
      </c>
      <c r="H2922" t="s">
        <v>311</v>
      </c>
      <c r="I2922" t="s">
        <v>311</v>
      </c>
      <c r="J2922">
        <v>1</v>
      </c>
    </row>
    <row r="2923" spans="1:10" x14ac:dyDescent="0.35">
      <c r="A2923" t="s">
        <v>5551</v>
      </c>
      <c r="B2923">
        <v>12</v>
      </c>
      <c r="C2923">
        <v>17</v>
      </c>
      <c r="D2923">
        <v>2922</v>
      </c>
      <c r="E2923" t="s">
        <v>311</v>
      </c>
      <c r="F2923" t="s">
        <v>3848</v>
      </c>
      <c r="G2923" t="s">
        <v>311</v>
      </c>
      <c r="H2923" t="s">
        <v>311</v>
      </c>
      <c r="I2923" t="s">
        <v>311</v>
      </c>
      <c r="J2923">
        <v>0</v>
      </c>
    </row>
    <row r="2924" spans="1:10" x14ac:dyDescent="0.35">
      <c r="A2924" t="s">
        <v>5552</v>
      </c>
      <c r="B2924">
        <v>15</v>
      </c>
      <c r="C2924">
        <v>17</v>
      </c>
      <c r="D2924">
        <v>2922</v>
      </c>
      <c r="E2924" t="s">
        <v>311</v>
      </c>
      <c r="F2924" t="s">
        <v>3848</v>
      </c>
      <c r="G2924" t="s">
        <v>311</v>
      </c>
      <c r="H2924" t="s">
        <v>311</v>
      </c>
      <c r="I2924" t="s">
        <v>311</v>
      </c>
      <c r="J2924">
        <v>0</v>
      </c>
    </row>
    <row r="2925" spans="1:10" x14ac:dyDescent="0.35">
      <c r="A2925" t="s">
        <v>5553</v>
      </c>
      <c r="B2925">
        <v>27</v>
      </c>
      <c r="C2925">
        <v>17</v>
      </c>
      <c r="D2925">
        <v>2922</v>
      </c>
      <c r="E2925" t="s">
        <v>311</v>
      </c>
      <c r="F2925" t="s">
        <v>3848</v>
      </c>
      <c r="G2925" t="s">
        <v>311</v>
      </c>
      <c r="H2925" t="s">
        <v>311</v>
      </c>
      <c r="I2925" t="s">
        <v>311</v>
      </c>
      <c r="J2925">
        <v>0</v>
      </c>
    </row>
    <row r="2926" spans="1:10" x14ac:dyDescent="0.35">
      <c r="A2926" t="s">
        <v>5554</v>
      </c>
      <c r="B2926">
        <v>11</v>
      </c>
      <c r="C2926">
        <v>17</v>
      </c>
      <c r="D2926">
        <v>2922</v>
      </c>
      <c r="E2926" t="s">
        <v>311</v>
      </c>
      <c r="F2926" t="s">
        <v>3848</v>
      </c>
      <c r="G2926" t="s">
        <v>311</v>
      </c>
      <c r="H2926" t="s">
        <v>311</v>
      </c>
      <c r="I2926" t="s">
        <v>311</v>
      </c>
      <c r="J2926">
        <v>0</v>
      </c>
    </row>
    <row r="2927" spans="1:10" x14ac:dyDescent="0.35">
      <c r="A2927" t="s">
        <v>5555</v>
      </c>
      <c r="B2927">
        <v>15</v>
      </c>
      <c r="C2927">
        <v>17</v>
      </c>
      <c r="D2927">
        <v>2922</v>
      </c>
      <c r="E2927" t="s">
        <v>311</v>
      </c>
      <c r="F2927" t="s">
        <v>3848</v>
      </c>
      <c r="G2927" t="s">
        <v>311</v>
      </c>
      <c r="H2927" t="s">
        <v>311</v>
      </c>
      <c r="I2927" t="s">
        <v>311</v>
      </c>
      <c r="J2927">
        <v>0</v>
      </c>
    </row>
    <row r="2928" spans="1:10" x14ac:dyDescent="0.35">
      <c r="A2928" t="s">
        <v>5556</v>
      </c>
      <c r="B2928">
        <v>23</v>
      </c>
      <c r="C2928">
        <v>17</v>
      </c>
      <c r="D2928">
        <v>2922</v>
      </c>
      <c r="E2928" t="s">
        <v>311</v>
      </c>
      <c r="F2928" t="s">
        <v>3848</v>
      </c>
      <c r="G2928" t="s">
        <v>311</v>
      </c>
      <c r="H2928" t="s">
        <v>311</v>
      </c>
      <c r="I2928" t="s">
        <v>311</v>
      </c>
      <c r="J2928">
        <v>0</v>
      </c>
    </row>
    <row r="2929" spans="1:10" x14ac:dyDescent="0.35">
      <c r="A2929" t="s">
        <v>5557</v>
      </c>
      <c r="B2929">
        <v>17</v>
      </c>
      <c r="C2929">
        <v>17</v>
      </c>
      <c r="D2929">
        <v>2922</v>
      </c>
      <c r="E2929" t="s">
        <v>311</v>
      </c>
      <c r="F2929" t="s">
        <v>3848</v>
      </c>
      <c r="G2929" t="s">
        <v>311</v>
      </c>
      <c r="H2929" t="s">
        <v>311</v>
      </c>
      <c r="I2929" t="s">
        <v>311</v>
      </c>
      <c r="J2929">
        <v>2</v>
      </c>
    </row>
    <row r="2930" spans="1:10" x14ac:dyDescent="0.35">
      <c r="A2930" t="s">
        <v>5558</v>
      </c>
      <c r="B2930">
        <v>11</v>
      </c>
      <c r="C2930">
        <v>17</v>
      </c>
      <c r="D2930">
        <v>2922</v>
      </c>
      <c r="E2930" t="s">
        <v>311</v>
      </c>
      <c r="F2930" t="s">
        <v>3848</v>
      </c>
      <c r="G2930" t="s">
        <v>311</v>
      </c>
      <c r="H2930" t="s">
        <v>311</v>
      </c>
      <c r="I2930" t="s">
        <v>311</v>
      </c>
      <c r="J2930">
        <v>2</v>
      </c>
    </row>
    <row r="2931" spans="1:10" x14ac:dyDescent="0.35">
      <c r="A2931" t="s">
        <v>5559</v>
      </c>
      <c r="B2931">
        <v>8</v>
      </c>
      <c r="C2931">
        <v>17</v>
      </c>
      <c r="D2931">
        <v>2922</v>
      </c>
      <c r="E2931" t="s">
        <v>311</v>
      </c>
      <c r="F2931" t="s">
        <v>3848</v>
      </c>
      <c r="G2931" t="s">
        <v>311</v>
      </c>
      <c r="H2931" t="s">
        <v>311</v>
      </c>
      <c r="I2931" t="s">
        <v>311</v>
      </c>
      <c r="J2931">
        <v>3</v>
      </c>
    </row>
    <row r="2932" spans="1:10" x14ac:dyDescent="0.35">
      <c r="A2932" t="s">
        <v>5560</v>
      </c>
      <c r="B2932">
        <v>17</v>
      </c>
      <c r="C2932">
        <v>17</v>
      </c>
      <c r="D2932">
        <v>2922</v>
      </c>
      <c r="E2932" t="s">
        <v>311</v>
      </c>
      <c r="F2932" t="s">
        <v>3848</v>
      </c>
      <c r="G2932" t="s">
        <v>311</v>
      </c>
      <c r="H2932" t="s">
        <v>311</v>
      </c>
      <c r="I2932" t="s">
        <v>311</v>
      </c>
      <c r="J2932">
        <v>1</v>
      </c>
    </row>
    <row r="2933" spans="1:10" x14ac:dyDescent="0.35">
      <c r="A2933" t="s">
        <v>5561</v>
      </c>
      <c r="B2933">
        <v>49</v>
      </c>
      <c r="C2933">
        <v>17</v>
      </c>
      <c r="D2933">
        <v>2922</v>
      </c>
      <c r="E2933" t="s">
        <v>311</v>
      </c>
      <c r="F2933" t="s">
        <v>3848</v>
      </c>
      <c r="G2933" t="s">
        <v>311</v>
      </c>
      <c r="H2933" t="s">
        <v>311</v>
      </c>
      <c r="I2933" t="s">
        <v>311</v>
      </c>
      <c r="J2933">
        <v>2</v>
      </c>
    </row>
    <row r="2934" spans="1:10" x14ac:dyDescent="0.35">
      <c r="A2934" t="s">
        <v>5562</v>
      </c>
      <c r="B2934">
        <v>10</v>
      </c>
      <c r="C2934">
        <v>17</v>
      </c>
      <c r="D2934">
        <v>2922</v>
      </c>
      <c r="E2934" t="s">
        <v>311</v>
      </c>
      <c r="F2934" t="s">
        <v>3848</v>
      </c>
      <c r="G2934" t="s">
        <v>311</v>
      </c>
      <c r="H2934" t="s">
        <v>311</v>
      </c>
      <c r="I2934" t="s">
        <v>311</v>
      </c>
      <c r="J2934">
        <v>0</v>
      </c>
    </row>
    <row r="2935" spans="1:10" x14ac:dyDescent="0.35">
      <c r="A2935" t="s">
        <v>5563</v>
      </c>
      <c r="B2935">
        <v>16</v>
      </c>
      <c r="C2935">
        <v>17</v>
      </c>
      <c r="D2935">
        <v>2922</v>
      </c>
      <c r="E2935" t="s">
        <v>311</v>
      </c>
      <c r="F2935" t="s">
        <v>3848</v>
      </c>
      <c r="G2935" t="s">
        <v>311</v>
      </c>
      <c r="H2935" t="s">
        <v>311</v>
      </c>
      <c r="I2935" t="s">
        <v>311</v>
      </c>
      <c r="J2935">
        <v>0</v>
      </c>
    </row>
    <row r="2936" spans="1:10" x14ac:dyDescent="0.35">
      <c r="A2936" t="s">
        <v>5564</v>
      </c>
      <c r="B2936">
        <v>5</v>
      </c>
      <c r="C2936">
        <v>17</v>
      </c>
      <c r="D2936">
        <v>2922</v>
      </c>
      <c r="E2936" t="s">
        <v>311</v>
      </c>
      <c r="F2936" t="s">
        <v>3848</v>
      </c>
      <c r="G2936" t="s">
        <v>311</v>
      </c>
      <c r="H2936" t="s">
        <v>311</v>
      </c>
      <c r="I2936" t="s">
        <v>311</v>
      </c>
      <c r="J2936">
        <v>2</v>
      </c>
    </row>
    <row r="2937" spans="1:10" x14ac:dyDescent="0.35">
      <c r="A2937" t="s">
        <v>5565</v>
      </c>
      <c r="B2937">
        <v>12</v>
      </c>
      <c r="C2937">
        <v>17</v>
      </c>
      <c r="D2937">
        <v>2922</v>
      </c>
      <c r="E2937" t="s">
        <v>311</v>
      </c>
      <c r="F2937" t="s">
        <v>3848</v>
      </c>
      <c r="G2937" t="s">
        <v>311</v>
      </c>
      <c r="H2937" t="s">
        <v>311</v>
      </c>
      <c r="I2937" t="s">
        <v>311</v>
      </c>
      <c r="J2937">
        <v>0</v>
      </c>
    </row>
    <row r="2938" spans="1:10" x14ac:dyDescent="0.35">
      <c r="A2938" t="s">
        <v>5566</v>
      </c>
      <c r="B2938">
        <v>14</v>
      </c>
      <c r="C2938">
        <v>17</v>
      </c>
      <c r="D2938">
        <v>2922</v>
      </c>
      <c r="E2938" t="s">
        <v>311</v>
      </c>
      <c r="F2938" t="s">
        <v>3848</v>
      </c>
      <c r="G2938" t="s">
        <v>311</v>
      </c>
      <c r="H2938" t="s">
        <v>311</v>
      </c>
      <c r="I2938" t="s">
        <v>311</v>
      </c>
      <c r="J2938">
        <v>1</v>
      </c>
    </row>
    <row r="2939" spans="1:10" x14ac:dyDescent="0.35">
      <c r="A2939" t="s">
        <v>5567</v>
      </c>
      <c r="B2939">
        <v>5</v>
      </c>
      <c r="C2939">
        <v>17</v>
      </c>
      <c r="D2939">
        <v>2922</v>
      </c>
      <c r="E2939" t="s">
        <v>311</v>
      </c>
      <c r="F2939" t="s">
        <v>3848</v>
      </c>
      <c r="G2939" t="s">
        <v>311</v>
      </c>
      <c r="H2939" t="s">
        <v>311</v>
      </c>
      <c r="I2939" t="s">
        <v>311</v>
      </c>
      <c r="J2939">
        <v>0</v>
      </c>
    </row>
    <row r="2940" spans="1:10" x14ac:dyDescent="0.35">
      <c r="A2940" t="s">
        <v>5568</v>
      </c>
      <c r="B2940">
        <v>15</v>
      </c>
      <c r="C2940">
        <v>17</v>
      </c>
      <c r="D2940">
        <v>2922</v>
      </c>
      <c r="E2940" t="s">
        <v>311</v>
      </c>
      <c r="F2940" t="s">
        <v>3848</v>
      </c>
      <c r="G2940" t="s">
        <v>311</v>
      </c>
      <c r="H2940" t="s">
        <v>311</v>
      </c>
      <c r="I2940" t="s">
        <v>311</v>
      </c>
      <c r="J2940">
        <v>2</v>
      </c>
    </row>
    <row r="2941" spans="1:10" x14ac:dyDescent="0.35">
      <c r="A2941" t="s">
        <v>5569</v>
      </c>
      <c r="B2941">
        <v>24</v>
      </c>
      <c r="C2941">
        <v>17</v>
      </c>
      <c r="D2941">
        <v>2922</v>
      </c>
      <c r="E2941" t="s">
        <v>311</v>
      </c>
      <c r="F2941" t="s">
        <v>3848</v>
      </c>
      <c r="G2941" t="s">
        <v>311</v>
      </c>
      <c r="H2941" t="s">
        <v>311</v>
      </c>
      <c r="I2941" t="s">
        <v>311</v>
      </c>
      <c r="J2941">
        <v>2</v>
      </c>
    </row>
    <row r="2942" spans="1:10" x14ac:dyDescent="0.35">
      <c r="A2942" t="s">
        <v>5570</v>
      </c>
      <c r="B2942">
        <v>7</v>
      </c>
      <c r="C2942">
        <v>16</v>
      </c>
      <c r="D2942">
        <v>2941</v>
      </c>
      <c r="E2942" t="s">
        <v>311</v>
      </c>
      <c r="F2942" t="s">
        <v>3848</v>
      </c>
      <c r="G2942" t="s">
        <v>311</v>
      </c>
      <c r="H2942" t="s">
        <v>311</v>
      </c>
      <c r="I2942" t="s">
        <v>311</v>
      </c>
      <c r="J2942">
        <v>2</v>
      </c>
    </row>
    <row r="2943" spans="1:10" x14ac:dyDescent="0.35">
      <c r="A2943" t="s">
        <v>5571</v>
      </c>
      <c r="B2943">
        <v>17</v>
      </c>
      <c r="C2943">
        <v>16</v>
      </c>
      <c r="D2943">
        <v>2941</v>
      </c>
      <c r="E2943" t="s">
        <v>311</v>
      </c>
      <c r="F2943" t="s">
        <v>3848</v>
      </c>
      <c r="G2943" t="s">
        <v>311</v>
      </c>
      <c r="H2943" t="s">
        <v>311</v>
      </c>
      <c r="I2943" t="s">
        <v>311</v>
      </c>
      <c r="J2943">
        <v>0</v>
      </c>
    </row>
    <row r="2944" spans="1:10" x14ac:dyDescent="0.35">
      <c r="A2944" t="s">
        <v>5572</v>
      </c>
      <c r="B2944">
        <v>19</v>
      </c>
      <c r="C2944">
        <v>16</v>
      </c>
      <c r="D2944">
        <v>2941</v>
      </c>
      <c r="E2944" t="s">
        <v>311</v>
      </c>
      <c r="F2944" t="s">
        <v>3848</v>
      </c>
      <c r="G2944" t="s">
        <v>311</v>
      </c>
      <c r="H2944" t="s">
        <v>311</v>
      </c>
      <c r="I2944" t="s">
        <v>311</v>
      </c>
      <c r="J2944">
        <v>4</v>
      </c>
    </row>
    <row r="2945" spans="1:10" x14ac:dyDescent="0.35">
      <c r="A2945" t="s">
        <v>5573</v>
      </c>
      <c r="B2945">
        <v>26</v>
      </c>
      <c r="C2945">
        <v>16</v>
      </c>
      <c r="D2945">
        <v>2941</v>
      </c>
      <c r="E2945" t="s">
        <v>311</v>
      </c>
      <c r="F2945" t="s">
        <v>3848</v>
      </c>
      <c r="G2945" t="s">
        <v>311</v>
      </c>
      <c r="H2945" t="s">
        <v>311</v>
      </c>
      <c r="I2945" t="s">
        <v>311</v>
      </c>
      <c r="J2945">
        <v>0</v>
      </c>
    </row>
    <row r="2946" spans="1:10" x14ac:dyDescent="0.35">
      <c r="A2946" t="s">
        <v>5574</v>
      </c>
      <c r="B2946">
        <v>14</v>
      </c>
      <c r="C2946">
        <v>16</v>
      </c>
      <c r="D2946">
        <v>2941</v>
      </c>
      <c r="E2946" t="s">
        <v>311</v>
      </c>
      <c r="F2946" t="s">
        <v>3848</v>
      </c>
      <c r="G2946" t="s">
        <v>311</v>
      </c>
      <c r="H2946" t="s">
        <v>311</v>
      </c>
      <c r="I2946" t="s">
        <v>311</v>
      </c>
      <c r="J2946">
        <v>0</v>
      </c>
    </row>
    <row r="2947" spans="1:10" x14ac:dyDescent="0.35">
      <c r="A2947" t="s">
        <v>5575</v>
      </c>
      <c r="B2947">
        <v>11</v>
      </c>
      <c r="C2947">
        <v>16</v>
      </c>
      <c r="D2947">
        <v>2941</v>
      </c>
      <c r="E2947" t="s">
        <v>311</v>
      </c>
      <c r="F2947" t="s">
        <v>3848</v>
      </c>
      <c r="G2947" t="s">
        <v>311</v>
      </c>
      <c r="H2947" t="s">
        <v>311</v>
      </c>
      <c r="I2947" t="s">
        <v>311</v>
      </c>
      <c r="J2947">
        <v>0</v>
      </c>
    </row>
    <row r="2948" spans="1:10" x14ac:dyDescent="0.35">
      <c r="A2948" t="s">
        <v>5576</v>
      </c>
      <c r="B2948">
        <v>13</v>
      </c>
      <c r="C2948">
        <v>16</v>
      </c>
      <c r="D2948">
        <v>2941</v>
      </c>
      <c r="E2948" t="s">
        <v>311</v>
      </c>
      <c r="F2948" t="s">
        <v>3848</v>
      </c>
      <c r="G2948" t="s">
        <v>311</v>
      </c>
      <c r="H2948" t="s">
        <v>311</v>
      </c>
      <c r="I2948" t="s">
        <v>311</v>
      </c>
      <c r="J2948">
        <v>0</v>
      </c>
    </row>
    <row r="2949" spans="1:10" x14ac:dyDescent="0.35">
      <c r="A2949" t="s">
        <v>5577</v>
      </c>
      <c r="B2949">
        <v>13</v>
      </c>
      <c r="C2949">
        <v>16</v>
      </c>
      <c r="D2949">
        <v>2941</v>
      </c>
      <c r="E2949" t="s">
        <v>311</v>
      </c>
      <c r="F2949" t="s">
        <v>3848</v>
      </c>
      <c r="G2949" t="s">
        <v>311</v>
      </c>
      <c r="H2949" t="s">
        <v>311</v>
      </c>
      <c r="I2949" t="s">
        <v>311</v>
      </c>
      <c r="J2949">
        <v>0</v>
      </c>
    </row>
    <row r="2950" spans="1:10" x14ac:dyDescent="0.35">
      <c r="A2950" t="s">
        <v>5578</v>
      </c>
      <c r="B2950">
        <v>14</v>
      </c>
      <c r="C2950">
        <v>16</v>
      </c>
      <c r="D2950">
        <v>2941</v>
      </c>
      <c r="E2950" t="s">
        <v>311</v>
      </c>
      <c r="F2950" t="s">
        <v>3848</v>
      </c>
      <c r="G2950" t="s">
        <v>311</v>
      </c>
      <c r="H2950" t="s">
        <v>311</v>
      </c>
      <c r="I2950" t="s">
        <v>311</v>
      </c>
      <c r="J2950">
        <v>0</v>
      </c>
    </row>
    <row r="2951" spans="1:10" x14ac:dyDescent="0.35">
      <c r="A2951" t="s">
        <v>5579</v>
      </c>
      <c r="B2951">
        <v>14</v>
      </c>
      <c r="C2951">
        <v>16</v>
      </c>
      <c r="D2951">
        <v>2941</v>
      </c>
      <c r="E2951" t="s">
        <v>311</v>
      </c>
      <c r="F2951" t="s">
        <v>3848</v>
      </c>
      <c r="G2951" t="s">
        <v>311</v>
      </c>
      <c r="H2951" t="s">
        <v>311</v>
      </c>
      <c r="I2951" t="s">
        <v>311</v>
      </c>
      <c r="J2951">
        <v>0</v>
      </c>
    </row>
    <row r="2952" spans="1:10" x14ac:dyDescent="0.35">
      <c r="A2952" t="s">
        <v>5580</v>
      </c>
      <c r="B2952">
        <v>21</v>
      </c>
      <c r="C2952">
        <v>16</v>
      </c>
      <c r="D2952">
        <v>2941</v>
      </c>
      <c r="E2952" t="s">
        <v>311</v>
      </c>
      <c r="F2952" t="s">
        <v>3848</v>
      </c>
      <c r="G2952" t="s">
        <v>311</v>
      </c>
      <c r="H2952" t="s">
        <v>311</v>
      </c>
      <c r="I2952" t="s">
        <v>311</v>
      </c>
      <c r="J2952">
        <v>1</v>
      </c>
    </row>
    <row r="2953" spans="1:10" x14ac:dyDescent="0.35">
      <c r="A2953" t="s">
        <v>5581</v>
      </c>
      <c r="B2953">
        <v>13</v>
      </c>
      <c r="C2953">
        <v>16</v>
      </c>
      <c r="D2953">
        <v>2941</v>
      </c>
      <c r="E2953" t="s">
        <v>311</v>
      </c>
      <c r="F2953" t="s">
        <v>3848</v>
      </c>
      <c r="G2953" t="s">
        <v>311</v>
      </c>
      <c r="H2953" t="s">
        <v>311</v>
      </c>
      <c r="I2953" t="s">
        <v>311</v>
      </c>
      <c r="J2953">
        <v>0</v>
      </c>
    </row>
    <row r="2954" spans="1:10" x14ac:dyDescent="0.35">
      <c r="A2954" t="s">
        <v>5582</v>
      </c>
      <c r="B2954">
        <v>7</v>
      </c>
      <c r="C2954">
        <v>16</v>
      </c>
      <c r="D2954">
        <v>2941</v>
      </c>
      <c r="E2954" t="s">
        <v>311</v>
      </c>
      <c r="F2954" t="s">
        <v>3848</v>
      </c>
      <c r="G2954" t="s">
        <v>311</v>
      </c>
      <c r="H2954" t="s">
        <v>311</v>
      </c>
      <c r="I2954" t="s">
        <v>311</v>
      </c>
      <c r="J2954">
        <v>0</v>
      </c>
    </row>
    <row r="2955" spans="1:10" x14ac:dyDescent="0.35">
      <c r="A2955" t="s">
        <v>5583</v>
      </c>
      <c r="B2955">
        <v>18</v>
      </c>
      <c r="C2955">
        <v>16</v>
      </c>
      <c r="D2955">
        <v>2941</v>
      </c>
      <c r="E2955" t="s">
        <v>311</v>
      </c>
      <c r="F2955" t="s">
        <v>3848</v>
      </c>
      <c r="G2955" t="s">
        <v>311</v>
      </c>
      <c r="H2955" t="s">
        <v>311</v>
      </c>
      <c r="I2955" t="s">
        <v>311</v>
      </c>
      <c r="J2955">
        <v>0</v>
      </c>
    </row>
    <row r="2956" spans="1:10" x14ac:dyDescent="0.35">
      <c r="A2956" t="s">
        <v>5584</v>
      </c>
      <c r="B2956">
        <v>10</v>
      </c>
      <c r="C2956">
        <v>16</v>
      </c>
      <c r="D2956">
        <v>2941</v>
      </c>
      <c r="E2956" t="s">
        <v>311</v>
      </c>
      <c r="F2956" t="s">
        <v>3848</v>
      </c>
      <c r="G2956" t="s">
        <v>311</v>
      </c>
      <c r="H2956" t="s">
        <v>311</v>
      </c>
      <c r="I2956" t="s">
        <v>311</v>
      </c>
      <c r="J2956">
        <v>0</v>
      </c>
    </row>
    <row r="2957" spans="1:10" x14ac:dyDescent="0.35">
      <c r="A2957" t="s">
        <v>5585</v>
      </c>
      <c r="B2957">
        <v>16</v>
      </c>
      <c r="C2957">
        <v>15</v>
      </c>
      <c r="D2957">
        <v>2956</v>
      </c>
      <c r="E2957" t="s">
        <v>311</v>
      </c>
      <c r="F2957" t="s">
        <v>3848</v>
      </c>
      <c r="G2957" t="s">
        <v>311</v>
      </c>
      <c r="H2957" t="s">
        <v>311</v>
      </c>
      <c r="I2957" t="s">
        <v>311</v>
      </c>
      <c r="J2957">
        <v>0</v>
      </c>
    </row>
    <row r="2958" spans="1:10" x14ac:dyDescent="0.35">
      <c r="A2958" t="s">
        <v>5586</v>
      </c>
      <c r="B2958">
        <v>5</v>
      </c>
      <c r="C2958">
        <v>15</v>
      </c>
      <c r="D2958">
        <v>2956</v>
      </c>
      <c r="E2958" t="s">
        <v>311</v>
      </c>
      <c r="F2958" t="s">
        <v>3848</v>
      </c>
      <c r="G2958" t="s">
        <v>311</v>
      </c>
      <c r="H2958" t="s">
        <v>311</v>
      </c>
      <c r="I2958" t="s">
        <v>311</v>
      </c>
      <c r="J2958">
        <v>2</v>
      </c>
    </row>
    <row r="2959" spans="1:10" x14ac:dyDescent="0.35">
      <c r="A2959" t="s">
        <v>5587</v>
      </c>
      <c r="B2959">
        <v>20</v>
      </c>
      <c r="C2959">
        <v>15</v>
      </c>
      <c r="D2959">
        <v>2956</v>
      </c>
      <c r="E2959" t="s">
        <v>311</v>
      </c>
      <c r="F2959" t="s">
        <v>3848</v>
      </c>
      <c r="G2959" t="s">
        <v>311</v>
      </c>
      <c r="H2959" t="s">
        <v>311</v>
      </c>
      <c r="I2959" t="s">
        <v>311</v>
      </c>
      <c r="J2959">
        <v>0</v>
      </c>
    </row>
    <row r="2960" spans="1:10" x14ac:dyDescent="0.35">
      <c r="A2960" t="s">
        <v>5588</v>
      </c>
      <c r="B2960">
        <v>21</v>
      </c>
      <c r="C2960">
        <v>15</v>
      </c>
      <c r="D2960">
        <v>2956</v>
      </c>
      <c r="E2960" t="s">
        <v>311</v>
      </c>
      <c r="F2960" t="s">
        <v>3848</v>
      </c>
      <c r="G2960" t="s">
        <v>311</v>
      </c>
      <c r="H2960" t="s">
        <v>311</v>
      </c>
      <c r="I2960" t="s">
        <v>311</v>
      </c>
      <c r="J2960">
        <v>5</v>
      </c>
    </row>
    <row r="2961" spans="1:10" x14ac:dyDescent="0.35">
      <c r="A2961" t="s">
        <v>5589</v>
      </c>
      <c r="B2961">
        <v>11</v>
      </c>
      <c r="C2961">
        <v>15</v>
      </c>
      <c r="D2961">
        <v>2956</v>
      </c>
      <c r="E2961" t="s">
        <v>311</v>
      </c>
      <c r="F2961" t="s">
        <v>3848</v>
      </c>
      <c r="G2961" t="s">
        <v>311</v>
      </c>
      <c r="H2961" t="s">
        <v>311</v>
      </c>
      <c r="I2961" t="s">
        <v>311</v>
      </c>
      <c r="J2961">
        <v>0</v>
      </c>
    </row>
    <row r="2962" spans="1:10" x14ac:dyDescent="0.35">
      <c r="A2962" t="s">
        <v>5590</v>
      </c>
      <c r="B2962">
        <v>62</v>
      </c>
      <c r="C2962">
        <v>15</v>
      </c>
      <c r="D2962">
        <v>2956</v>
      </c>
      <c r="E2962" t="s">
        <v>311</v>
      </c>
      <c r="F2962" t="s">
        <v>3848</v>
      </c>
      <c r="G2962" t="s">
        <v>311</v>
      </c>
      <c r="H2962" t="s">
        <v>311</v>
      </c>
      <c r="I2962" t="s">
        <v>311</v>
      </c>
      <c r="J2962">
        <v>0</v>
      </c>
    </row>
    <row r="2963" spans="1:10" x14ac:dyDescent="0.35">
      <c r="A2963" t="s">
        <v>5591</v>
      </c>
      <c r="B2963">
        <v>13</v>
      </c>
      <c r="C2963">
        <v>15</v>
      </c>
      <c r="D2963">
        <v>2956</v>
      </c>
      <c r="E2963" t="s">
        <v>311</v>
      </c>
      <c r="F2963" t="s">
        <v>3848</v>
      </c>
      <c r="G2963" t="s">
        <v>311</v>
      </c>
      <c r="H2963" t="s">
        <v>311</v>
      </c>
      <c r="I2963" t="s">
        <v>311</v>
      </c>
      <c r="J2963">
        <v>0</v>
      </c>
    </row>
    <row r="2964" spans="1:10" x14ac:dyDescent="0.35">
      <c r="A2964" t="s">
        <v>5592</v>
      </c>
      <c r="B2964">
        <v>3</v>
      </c>
      <c r="C2964">
        <v>15</v>
      </c>
      <c r="D2964">
        <v>2956</v>
      </c>
      <c r="E2964" t="s">
        <v>311</v>
      </c>
      <c r="F2964" t="s">
        <v>3848</v>
      </c>
      <c r="G2964" t="s">
        <v>311</v>
      </c>
      <c r="H2964" t="s">
        <v>311</v>
      </c>
      <c r="I2964" t="s">
        <v>311</v>
      </c>
      <c r="J2964">
        <v>0</v>
      </c>
    </row>
    <row r="2965" spans="1:10" x14ac:dyDescent="0.35">
      <c r="A2965" t="s">
        <v>5593</v>
      </c>
      <c r="B2965">
        <v>7</v>
      </c>
      <c r="C2965">
        <v>15</v>
      </c>
      <c r="D2965">
        <v>2956</v>
      </c>
      <c r="E2965" t="s">
        <v>311</v>
      </c>
      <c r="F2965" t="s">
        <v>3848</v>
      </c>
      <c r="G2965" t="s">
        <v>311</v>
      </c>
      <c r="H2965" t="s">
        <v>311</v>
      </c>
      <c r="I2965" t="s">
        <v>311</v>
      </c>
      <c r="J2965">
        <v>1</v>
      </c>
    </row>
    <row r="2966" spans="1:10" x14ac:dyDescent="0.35">
      <c r="A2966" t="s">
        <v>5594</v>
      </c>
      <c r="B2966">
        <v>24</v>
      </c>
      <c r="C2966">
        <v>15</v>
      </c>
      <c r="D2966">
        <v>2956</v>
      </c>
      <c r="E2966" t="s">
        <v>311</v>
      </c>
      <c r="F2966" t="s">
        <v>3848</v>
      </c>
      <c r="G2966" t="s">
        <v>311</v>
      </c>
      <c r="H2966" t="s">
        <v>311</v>
      </c>
      <c r="I2966" t="s">
        <v>311</v>
      </c>
      <c r="J2966">
        <v>0</v>
      </c>
    </row>
    <row r="2967" spans="1:10" x14ac:dyDescent="0.35">
      <c r="A2967" t="s">
        <v>5595</v>
      </c>
      <c r="B2967">
        <v>4</v>
      </c>
      <c r="C2967">
        <v>15</v>
      </c>
      <c r="D2967">
        <v>2956</v>
      </c>
      <c r="E2967" t="s">
        <v>311</v>
      </c>
      <c r="F2967" t="s">
        <v>3848</v>
      </c>
      <c r="G2967" t="s">
        <v>311</v>
      </c>
      <c r="H2967" t="s">
        <v>311</v>
      </c>
      <c r="I2967" t="s">
        <v>311</v>
      </c>
      <c r="J2967">
        <v>0</v>
      </c>
    </row>
    <row r="2968" spans="1:10" x14ac:dyDescent="0.35">
      <c r="A2968" t="s">
        <v>5596</v>
      </c>
      <c r="B2968">
        <v>33</v>
      </c>
      <c r="C2968">
        <v>15</v>
      </c>
      <c r="D2968">
        <v>2956</v>
      </c>
      <c r="E2968" t="s">
        <v>311</v>
      </c>
      <c r="F2968" t="s">
        <v>3848</v>
      </c>
      <c r="G2968" t="s">
        <v>311</v>
      </c>
      <c r="H2968" t="s">
        <v>311</v>
      </c>
      <c r="I2968" t="s">
        <v>311</v>
      </c>
      <c r="J2968">
        <v>0</v>
      </c>
    </row>
    <row r="2969" spans="1:10" x14ac:dyDescent="0.35">
      <c r="A2969" t="s">
        <v>5597</v>
      </c>
      <c r="B2969">
        <v>14</v>
      </c>
      <c r="C2969">
        <v>15</v>
      </c>
      <c r="D2969">
        <v>2956</v>
      </c>
      <c r="E2969" t="s">
        <v>311</v>
      </c>
      <c r="F2969" t="s">
        <v>3848</v>
      </c>
      <c r="G2969" t="s">
        <v>311</v>
      </c>
      <c r="H2969" t="s">
        <v>311</v>
      </c>
      <c r="I2969" t="s">
        <v>311</v>
      </c>
      <c r="J2969">
        <v>1</v>
      </c>
    </row>
    <row r="2970" spans="1:10" x14ac:dyDescent="0.35">
      <c r="A2970" t="s">
        <v>5598</v>
      </c>
      <c r="B2970">
        <v>14</v>
      </c>
      <c r="C2970">
        <v>15</v>
      </c>
      <c r="D2970">
        <v>2956</v>
      </c>
      <c r="E2970" t="s">
        <v>311</v>
      </c>
      <c r="F2970" t="s">
        <v>3848</v>
      </c>
      <c r="G2970" t="s">
        <v>311</v>
      </c>
      <c r="H2970" t="s">
        <v>311</v>
      </c>
      <c r="I2970" t="s">
        <v>311</v>
      </c>
      <c r="J2970">
        <v>0</v>
      </c>
    </row>
    <row r="2971" spans="1:10" x14ac:dyDescent="0.35">
      <c r="A2971" t="s">
        <v>5599</v>
      </c>
      <c r="B2971">
        <v>7</v>
      </c>
      <c r="C2971">
        <v>15</v>
      </c>
      <c r="D2971">
        <v>2956</v>
      </c>
      <c r="E2971" t="s">
        <v>311</v>
      </c>
      <c r="F2971" t="s">
        <v>3848</v>
      </c>
      <c r="G2971" t="s">
        <v>311</v>
      </c>
      <c r="H2971" t="s">
        <v>311</v>
      </c>
      <c r="I2971" t="s">
        <v>311</v>
      </c>
      <c r="J2971">
        <v>0</v>
      </c>
    </row>
    <row r="2972" spans="1:10" x14ac:dyDescent="0.35">
      <c r="A2972" t="s">
        <v>5600</v>
      </c>
      <c r="B2972">
        <v>12</v>
      </c>
      <c r="C2972">
        <v>15</v>
      </c>
      <c r="D2972">
        <v>2956</v>
      </c>
      <c r="E2972" t="s">
        <v>311</v>
      </c>
      <c r="F2972" t="s">
        <v>3848</v>
      </c>
      <c r="G2972" t="s">
        <v>311</v>
      </c>
      <c r="H2972" t="s">
        <v>311</v>
      </c>
      <c r="I2972" t="s">
        <v>311</v>
      </c>
      <c r="J2972">
        <v>0</v>
      </c>
    </row>
    <row r="2973" spans="1:10" x14ac:dyDescent="0.35">
      <c r="A2973" t="s">
        <v>5601</v>
      </c>
      <c r="B2973">
        <v>10</v>
      </c>
      <c r="C2973">
        <v>15</v>
      </c>
      <c r="D2973">
        <v>2956</v>
      </c>
      <c r="E2973" t="s">
        <v>311</v>
      </c>
      <c r="F2973" t="s">
        <v>3848</v>
      </c>
      <c r="G2973" t="s">
        <v>311</v>
      </c>
      <c r="H2973" t="s">
        <v>311</v>
      </c>
      <c r="I2973" t="s">
        <v>311</v>
      </c>
      <c r="J2973">
        <v>0</v>
      </c>
    </row>
    <row r="2974" spans="1:10" x14ac:dyDescent="0.35">
      <c r="A2974" t="s">
        <v>5602</v>
      </c>
      <c r="B2974">
        <v>25</v>
      </c>
      <c r="C2974">
        <v>14</v>
      </c>
      <c r="D2974">
        <v>2973</v>
      </c>
      <c r="E2974" t="s">
        <v>311</v>
      </c>
      <c r="F2974" t="s">
        <v>3848</v>
      </c>
      <c r="G2974" t="s">
        <v>311</v>
      </c>
      <c r="H2974" t="s">
        <v>311</v>
      </c>
      <c r="I2974" t="s">
        <v>311</v>
      </c>
      <c r="J2974">
        <v>0</v>
      </c>
    </row>
    <row r="2975" spans="1:10" x14ac:dyDescent="0.35">
      <c r="A2975" t="s">
        <v>5603</v>
      </c>
      <c r="B2975">
        <v>16</v>
      </c>
      <c r="C2975">
        <v>14</v>
      </c>
      <c r="D2975">
        <v>2973</v>
      </c>
      <c r="E2975" t="s">
        <v>311</v>
      </c>
      <c r="F2975" t="s">
        <v>3848</v>
      </c>
      <c r="G2975" t="s">
        <v>311</v>
      </c>
      <c r="H2975" t="s">
        <v>311</v>
      </c>
      <c r="I2975" t="s">
        <v>311</v>
      </c>
      <c r="J2975">
        <v>0</v>
      </c>
    </row>
    <row r="2976" spans="1:10" x14ac:dyDescent="0.35">
      <c r="A2976" t="s">
        <v>5604</v>
      </c>
      <c r="B2976">
        <v>5</v>
      </c>
      <c r="C2976">
        <v>14</v>
      </c>
      <c r="D2976">
        <v>2973</v>
      </c>
      <c r="E2976" t="s">
        <v>311</v>
      </c>
      <c r="F2976" t="s">
        <v>3848</v>
      </c>
      <c r="G2976" t="s">
        <v>311</v>
      </c>
      <c r="H2976" t="s">
        <v>311</v>
      </c>
      <c r="I2976" t="s">
        <v>311</v>
      </c>
      <c r="J2976">
        <v>0</v>
      </c>
    </row>
    <row r="2977" spans="1:10" x14ac:dyDescent="0.35">
      <c r="A2977" t="s">
        <v>5605</v>
      </c>
      <c r="B2977">
        <v>14</v>
      </c>
      <c r="C2977">
        <v>14</v>
      </c>
      <c r="D2977">
        <v>2973</v>
      </c>
      <c r="E2977" t="s">
        <v>311</v>
      </c>
      <c r="F2977" t="s">
        <v>3848</v>
      </c>
      <c r="G2977" t="s">
        <v>311</v>
      </c>
      <c r="H2977" t="s">
        <v>311</v>
      </c>
      <c r="I2977" t="s">
        <v>311</v>
      </c>
      <c r="J2977">
        <v>0</v>
      </c>
    </row>
    <row r="2978" spans="1:10" x14ac:dyDescent="0.35">
      <c r="A2978" t="s">
        <v>5606</v>
      </c>
      <c r="B2978">
        <v>11</v>
      </c>
      <c r="C2978">
        <v>14</v>
      </c>
      <c r="D2978">
        <v>2973</v>
      </c>
      <c r="E2978" t="s">
        <v>311</v>
      </c>
      <c r="F2978" t="s">
        <v>3848</v>
      </c>
      <c r="G2978" t="s">
        <v>311</v>
      </c>
      <c r="H2978" t="s">
        <v>311</v>
      </c>
      <c r="I2978" t="s">
        <v>311</v>
      </c>
      <c r="J2978">
        <v>0</v>
      </c>
    </row>
    <row r="2979" spans="1:10" x14ac:dyDescent="0.35">
      <c r="A2979" t="s">
        <v>5607</v>
      </c>
      <c r="B2979">
        <v>49</v>
      </c>
      <c r="C2979">
        <v>14</v>
      </c>
      <c r="D2979">
        <v>2973</v>
      </c>
      <c r="E2979" t="s">
        <v>311</v>
      </c>
      <c r="F2979" t="s">
        <v>0</v>
      </c>
      <c r="G2979" t="s">
        <v>2784</v>
      </c>
      <c r="I2979" t="s">
        <v>311</v>
      </c>
      <c r="J2979">
        <v>23</v>
      </c>
    </row>
    <row r="2980" spans="1:10" x14ac:dyDescent="0.35">
      <c r="A2980" t="s">
        <v>5608</v>
      </c>
      <c r="B2980">
        <v>11</v>
      </c>
      <c r="C2980">
        <v>14</v>
      </c>
      <c r="D2980">
        <v>2973</v>
      </c>
      <c r="E2980" t="s">
        <v>311</v>
      </c>
      <c r="F2980" t="s">
        <v>3848</v>
      </c>
      <c r="G2980" t="s">
        <v>311</v>
      </c>
      <c r="H2980" t="s">
        <v>311</v>
      </c>
      <c r="I2980" t="s">
        <v>311</v>
      </c>
      <c r="J2980">
        <v>0</v>
      </c>
    </row>
    <row r="2981" spans="1:10" x14ac:dyDescent="0.35">
      <c r="A2981" t="s">
        <v>5609</v>
      </c>
      <c r="B2981">
        <v>8</v>
      </c>
      <c r="C2981">
        <v>14</v>
      </c>
      <c r="D2981">
        <v>2973</v>
      </c>
      <c r="E2981" t="s">
        <v>311</v>
      </c>
      <c r="F2981" t="s">
        <v>3848</v>
      </c>
      <c r="G2981" t="s">
        <v>311</v>
      </c>
      <c r="H2981" t="s">
        <v>311</v>
      </c>
      <c r="I2981" t="s">
        <v>311</v>
      </c>
      <c r="J2981">
        <v>0</v>
      </c>
    </row>
    <row r="2982" spans="1:10" x14ac:dyDescent="0.35">
      <c r="A2982" t="s">
        <v>5610</v>
      </c>
      <c r="B2982">
        <v>35</v>
      </c>
      <c r="C2982">
        <v>14</v>
      </c>
      <c r="D2982">
        <v>2973</v>
      </c>
      <c r="E2982" t="s">
        <v>311</v>
      </c>
      <c r="F2982" t="s">
        <v>3848</v>
      </c>
      <c r="G2982" t="s">
        <v>311</v>
      </c>
      <c r="H2982" t="s">
        <v>311</v>
      </c>
      <c r="I2982" t="s">
        <v>311</v>
      </c>
      <c r="J2982">
        <v>0</v>
      </c>
    </row>
    <row r="2983" spans="1:10" x14ac:dyDescent="0.35">
      <c r="A2983" t="s">
        <v>5611</v>
      </c>
      <c r="B2983">
        <v>15</v>
      </c>
      <c r="C2983">
        <v>14</v>
      </c>
      <c r="D2983">
        <v>2973</v>
      </c>
      <c r="E2983" t="s">
        <v>311</v>
      </c>
      <c r="F2983" t="s">
        <v>3848</v>
      </c>
      <c r="G2983" t="s">
        <v>311</v>
      </c>
      <c r="H2983" t="s">
        <v>311</v>
      </c>
      <c r="I2983" t="s">
        <v>311</v>
      </c>
      <c r="J2983">
        <v>0</v>
      </c>
    </row>
    <row r="2984" spans="1:10" x14ac:dyDescent="0.35">
      <c r="A2984" t="s">
        <v>5612</v>
      </c>
      <c r="B2984">
        <v>11</v>
      </c>
      <c r="C2984">
        <v>14</v>
      </c>
      <c r="D2984">
        <v>2973</v>
      </c>
      <c r="E2984" t="s">
        <v>311</v>
      </c>
      <c r="F2984" t="s">
        <v>3848</v>
      </c>
      <c r="G2984" t="s">
        <v>311</v>
      </c>
      <c r="H2984" t="s">
        <v>311</v>
      </c>
      <c r="I2984" t="s">
        <v>311</v>
      </c>
      <c r="J2984">
        <v>0</v>
      </c>
    </row>
    <row r="2985" spans="1:10" x14ac:dyDescent="0.35">
      <c r="A2985" t="s">
        <v>5613</v>
      </c>
      <c r="B2985">
        <v>23</v>
      </c>
      <c r="C2985">
        <v>14</v>
      </c>
      <c r="D2985">
        <v>2973</v>
      </c>
      <c r="E2985" t="s">
        <v>311</v>
      </c>
      <c r="F2985" t="s">
        <v>3848</v>
      </c>
      <c r="G2985" t="s">
        <v>311</v>
      </c>
      <c r="H2985" t="s">
        <v>311</v>
      </c>
      <c r="I2985" t="s">
        <v>311</v>
      </c>
      <c r="J2985">
        <v>2</v>
      </c>
    </row>
    <row r="2986" spans="1:10" x14ac:dyDescent="0.35">
      <c r="A2986" t="s">
        <v>5614</v>
      </c>
      <c r="B2986">
        <v>11</v>
      </c>
      <c r="C2986">
        <v>14</v>
      </c>
      <c r="D2986">
        <v>2973</v>
      </c>
      <c r="E2986" t="s">
        <v>311</v>
      </c>
      <c r="F2986" t="s">
        <v>3848</v>
      </c>
      <c r="G2986" t="s">
        <v>311</v>
      </c>
      <c r="H2986" t="s">
        <v>311</v>
      </c>
      <c r="I2986" t="s">
        <v>311</v>
      </c>
      <c r="J2986">
        <v>0</v>
      </c>
    </row>
    <row r="2987" spans="1:10" x14ac:dyDescent="0.35">
      <c r="A2987" t="s">
        <v>5615</v>
      </c>
      <c r="B2987">
        <v>4</v>
      </c>
      <c r="C2987">
        <v>14</v>
      </c>
      <c r="D2987">
        <v>2973</v>
      </c>
      <c r="E2987" t="s">
        <v>311</v>
      </c>
      <c r="F2987" t="s">
        <v>3848</v>
      </c>
      <c r="G2987" t="s">
        <v>311</v>
      </c>
      <c r="H2987" t="s">
        <v>311</v>
      </c>
      <c r="I2987" t="s">
        <v>311</v>
      </c>
      <c r="J2987">
        <v>0</v>
      </c>
    </row>
    <row r="2988" spans="1:10" x14ac:dyDescent="0.35">
      <c r="A2988" t="s">
        <v>5616</v>
      </c>
      <c r="B2988">
        <v>17</v>
      </c>
      <c r="C2988">
        <v>14</v>
      </c>
      <c r="D2988">
        <v>2973</v>
      </c>
      <c r="E2988" t="s">
        <v>311</v>
      </c>
      <c r="F2988" t="s">
        <v>3848</v>
      </c>
      <c r="G2988" t="s">
        <v>311</v>
      </c>
      <c r="H2988" t="s">
        <v>311</v>
      </c>
      <c r="I2988" t="s">
        <v>311</v>
      </c>
      <c r="J2988">
        <v>0</v>
      </c>
    </row>
    <row r="2989" spans="1:10" x14ac:dyDescent="0.35">
      <c r="A2989" t="s">
        <v>5617</v>
      </c>
      <c r="B2989">
        <v>9</v>
      </c>
      <c r="C2989">
        <v>13</v>
      </c>
      <c r="D2989">
        <v>2988</v>
      </c>
      <c r="E2989" t="s">
        <v>311</v>
      </c>
      <c r="F2989" t="s">
        <v>3848</v>
      </c>
      <c r="G2989" t="s">
        <v>311</v>
      </c>
      <c r="H2989" t="s">
        <v>311</v>
      </c>
      <c r="I2989" t="s">
        <v>311</v>
      </c>
      <c r="J2989">
        <v>0</v>
      </c>
    </row>
    <row r="2990" spans="1:10" x14ac:dyDescent="0.35">
      <c r="A2990" t="s">
        <v>5618</v>
      </c>
      <c r="B2990">
        <v>9</v>
      </c>
      <c r="C2990">
        <v>13</v>
      </c>
      <c r="D2990">
        <v>2988</v>
      </c>
      <c r="E2990" t="s">
        <v>311</v>
      </c>
      <c r="F2990" t="s">
        <v>3848</v>
      </c>
      <c r="G2990" t="s">
        <v>311</v>
      </c>
      <c r="H2990" t="s">
        <v>311</v>
      </c>
      <c r="I2990" t="s">
        <v>311</v>
      </c>
      <c r="J2990">
        <v>0</v>
      </c>
    </row>
    <row r="2991" spans="1:10" x14ac:dyDescent="0.35">
      <c r="A2991" t="s">
        <v>5619</v>
      </c>
      <c r="B2991">
        <v>17</v>
      </c>
      <c r="C2991">
        <v>13</v>
      </c>
      <c r="D2991">
        <v>2988</v>
      </c>
      <c r="E2991" t="s">
        <v>311</v>
      </c>
      <c r="F2991" t="s">
        <v>3848</v>
      </c>
      <c r="G2991" t="s">
        <v>311</v>
      </c>
      <c r="H2991" t="s">
        <v>311</v>
      </c>
      <c r="I2991" t="s">
        <v>311</v>
      </c>
      <c r="J2991">
        <v>0</v>
      </c>
    </row>
    <row r="2992" spans="1:10" x14ac:dyDescent="0.35">
      <c r="A2992" t="s">
        <v>5620</v>
      </c>
      <c r="B2992">
        <v>17</v>
      </c>
      <c r="C2992">
        <v>13</v>
      </c>
      <c r="D2992">
        <v>2988</v>
      </c>
      <c r="E2992" t="s">
        <v>311</v>
      </c>
      <c r="F2992" t="s">
        <v>3848</v>
      </c>
      <c r="G2992" t="s">
        <v>311</v>
      </c>
      <c r="H2992" t="s">
        <v>311</v>
      </c>
      <c r="I2992" t="s">
        <v>311</v>
      </c>
      <c r="J2992">
        <v>0</v>
      </c>
    </row>
    <row r="2993" spans="1:10" x14ac:dyDescent="0.35">
      <c r="A2993" t="s">
        <v>5621</v>
      </c>
      <c r="B2993">
        <v>12</v>
      </c>
      <c r="C2993">
        <v>13</v>
      </c>
      <c r="D2993">
        <v>2988</v>
      </c>
      <c r="E2993" t="s">
        <v>311</v>
      </c>
      <c r="F2993" t="s">
        <v>3848</v>
      </c>
      <c r="G2993" t="s">
        <v>311</v>
      </c>
      <c r="H2993" t="s">
        <v>311</v>
      </c>
      <c r="I2993" t="s">
        <v>311</v>
      </c>
      <c r="J2993">
        <v>0</v>
      </c>
    </row>
    <row r="2994" spans="1:10" x14ac:dyDescent="0.35">
      <c r="A2994" t="s">
        <v>5622</v>
      </c>
      <c r="B2994">
        <v>29</v>
      </c>
      <c r="C2994">
        <v>13</v>
      </c>
      <c r="D2994">
        <v>2988</v>
      </c>
      <c r="E2994" t="s">
        <v>311</v>
      </c>
      <c r="F2994" t="s">
        <v>3848</v>
      </c>
      <c r="G2994" t="s">
        <v>311</v>
      </c>
      <c r="H2994" t="s">
        <v>311</v>
      </c>
      <c r="I2994" t="s">
        <v>311</v>
      </c>
      <c r="J2994">
        <v>0</v>
      </c>
    </row>
    <row r="2995" spans="1:10" x14ac:dyDescent="0.35">
      <c r="A2995" t="s">
        <v>5623</v>
      </c>
      <c r="B2995">
        <v>40</v>
      </c>
      <c r="C2995">
        <v>13</v>
      </c>
      <c r="D2995">
        <v>2988</v>
      </c>
      <c r="E2995" t="s">
        <v>311</v>
      </c>
      <c r="F2995" t="s">
        <v>3848</v>
      </c>
      <c r="G2995" t="s">
        <v>311</v>
      </c>
      <c r="H2995" t="s">
        <v>311</v>
      </c>
      <c r="I2995" t="s">
        <v>311</v>
      </c>
      <c r="J2995">
        <v>0</v>
      </c>
    </row>
    <row r="2996" spans="1:10" x14ac:dyDescent="0.35">
      <c r="A2996" t="s">
        <v>5624</v>
      </c>
      <c r="B2996">
        <v>11</v>
      </c>
      <c r="C2996">
        <v>13</v>
      </c>
      <c r="D2996">
        <v>2988</v>
      </c>
      <c r="E2996" t="s">
        <v>311</v>
      </c>
      <c r="F2996" t="s">
        <v>3848</v>
      </c>
      <c r="G2996" t="s">
        <v>311</v>
      </c>
      <c r="H2996" t="s">
        <v>311</v>
      </c>
      <c r="I2996" t="s">
        <v>311</v>
      </c>
      <c r="J2996">
        <v>0</v>
      </c>
    </row>
    <row r="2997" spans="1:10" x14ac:dyDescent="0.35">
      <c r="A2997" t="s">
        <v>5625</v>
      </c>
      <c r="B2997">
        <v>20</v>
      </c>
      <c r="C2997">
        <v>13</v>
      </c>
      <c r="D2997">
        <v>2988</v>
      </c>
      <c r="E2997" t="s">
        <v>311</v>
      </c>
      <c r="F2997" t="s">
        <v>3848</v>
      </c>
      <c r="G2997" t="s">
        <v>311</v>
      </c>
      <c r="H2997" t="s">
        <v>311</v>
      </c>
      <c r="I2997" t="s">
        <v>311</v>
      </c>
      <c r="J2997">
        <v>0</v>
      </c>
    </row>
    <row r="2998" spans="1:10" x14ac:dyDescent="0.35">
      <c r="A2998" t="s">
        <v>5626</v>
      </c>
      <c r="B2998">
        <v>7</v>
      </c>
      <c r="C2998">
        <v>13</v>
      </c>
      <c r="D2998">
        <v>2988</v>
      </c>
      <c r="E2998" t="s">
        <v>311</v>
      </c>
      <c r="F2998" t="s">
        <v>0</v>
      </c>
      <c r="G2998" t="s">
        <v>311</v>
      </c>
      <c r="I2998" t="s">
        <v>311</v>
      </c>
      <c r="J2998">
        <v>7</v>
      </c>
    </row>
    <row r="2999" spans="1:10" x14ac:dyDescent="0.35">
      <c r="A2999" t="s">
        <v>5627</v>
      </c>
      <c r="B2999">
        <v>17</v>
      </c>
      <c r="C2999">
        <v>13</v>
      </c>
      <c r="D2999">
        <v>2988</v>
      </c>
      <c r="E2999" t="s">
        <v>311</v>
      </c>
      <c r="F2999" t="s">
        <v>3848</v>
      </c>
      <c r="G2999" t="s">
        <v>311</v>
      </c>
      <c r="H2999" t="s">
        <v>311</v>
      </c>
      <c r="I2999" t="s">
        <v>311</v>
      </c>
      <c r="J2999">
        <v>0</v>
      </c>
    </row>
    <row r="3000" spans="1:10" x14ac:dyDescent="0.35">
      <c r="A3000" t="s">
        <v>5628</v>
      </c>
      <c r="B3000">
        <v>20</v>
      </c>
      <c r="C3000">
        <v>13</v>
      </c>
      <c r="D3000">
        <v>2988</v>
      </c>
      <c r="E3000" t="s">
        <v>311</v>
      </c>
      <c r="F3000" t="s">
        <v>3848</v>
      </c>
      <c r="G3000" t="s">
        <v>311</v>
      </c>
      <c r="H3000" t="s">
        <v>311</v>
      </c>
      <c r="I3000" t="s">
        <v>311</v>
      </c>
      <c r="J3000">
        <v>0</v>
      </c>
    </row>
    <row r="3001" spans="1:10" x14ac:dyDescent="0.35">
      <c r="A3001" t="s">
        <v>5629</v>
      </c>
      <c r="B3001">
        <v>36</v>
      </c>
      <c r="C3001">
        <v>13</v>
      </c>
      <c r="D3001">
        <v>2988</v>
      </c>
      <c r="E3001" t="s">
        <v>311</v>
      </c>
      <c r="F3001" t="s">
        <v>3848</v>
      </c>
      <c r="G3001" t="s">
        <v>311</v>
      </c>
      <c r="H3001" t="s">
        <v>311</v>
      </c>
      <c r="I3001" t="s">
        <v>311</v>
      </c>
      <c r="J3001">
        <v>6</v>
      </c>
    </row>
    <row r="3002" spans="1:10" x14ac:dyDescent="0.35">
      <c r="A3002" t="s">
        <v>5630</v>
      </c>
      <c r="B3002">
        <v>10</v>
      </c>
      <c r="C3002">
        <v>13</v>
      </c>
      <c r="D3002">
        <v>2988</v>
      </c>
      <c r="E3002" t="s">
        <v>311</v>
      </c>
      <c r="F3002" t="s">
        <v>3848</v>
      </c>
      <c r="G3002" t="s">
        <v>311</v>
      </c>
      <c r="H3002" t="s">
        <v>311</v>
      </c>
      <c r="I3002" t="s">
        <v>311</v>
      </c>
      <c r="J3002">
        <v>1</v>
      </c>
    </row>
    <row r="3003" spans="1:10" x14ac:dyDescent="0.35">
      <c r="A3003" t="s">
        <v>5631</v>
      </c>
      <c r="B3003">
        <v>8</v>
      </c>
      <c r="C3003">
        <v>13</v>
      </c>
      <c r="D3003">
        <v>2988</v>
      </c>
      <c r="E3003" t="s">
        <v>311</v>
      </c>
      <c r="F3003" t="s">
        <v>3848</v>
      </c>
      <c r="G3003" t="s">
        <v>311</v>
      </c>
      <c r="H3003" t="s">
        <v>311</v>
      </c>
      <c r="I3003" t="s">
        <v>311</v>
      </c>
      <c r="J3003">
        <v>1</v>
      </c>
    </row>
    <row r="3004" spans="1:10" x14ac:dyDescent="0.35">
      <c r="A3004" t="s">
        <v>5632</v>
      </c>
      <c r="B3004">
        <v>26</v>
      </c>
      <c r="C3004">
        <v>13</v>
      </c>
      <c r="D3004">
        <v>2988</v>
      </c>
      <c r="E3004" t="s">
        <v>311</v>
      </c>
      <c r="F3004" t="s">
        <v>3848</v>
      </c>
      <c r="G3004" t="s">
        <v>311</v>
      </c>
      <c r="H3004" t="s">
        <v>311</v>
      </c>
      <c r="I3004" t="s">
        <v>311</v>
      </c>
      <c r="J3004">
        <v>1</v>
      </c>
    </row>
    <row r="3005" spans="1:10" x14ac:dyDescent="0.35">
      <c r="A3005" t="s">
        <v>5633</v>
      </c>
      <c r="B3005">
        <v>14</v>
      </c>
      <c r="C3005">
        <v>13</v>
      </c>
      <c r="D3005">
        <v>2988</v>
      </c>
      <c r="E3005" t="s">
        <v>311</v>
      </c>
      <c r="F3005" t="s">
        <v>3848</v>
      </c>
      <c r="G3005" t="s">
        <v>311</v>
      </c>
      <c r="H3005" t="s">
        <v>311</v>
      </c>
      <c r="I3005" t="s">
        <v>311</v>
      </c>
      <c r="J3005">
        <v>0</v>
      </c>
    </row>
    <row r="3006" spans="1:10" x14ac:dyDescent="0.35">
      <c r="A3006" t="s">
        <v>5634</v>
      </c>
      <c r="B3006">
        <v>10</v>
      </c>
      <c r="C3006">
        <v>13</v>
      </c>
      <c r="D3006">
        <v>2988</v>
      </c>
      <c r="E3006" t="s">
        <v>311</v>
      </c>
      <c r="F3006" t="s">
        <v>3848</v>
      </c>
      <c r="G3006" t="s">
        <v>311</v>
      </c>
      <c r="H3006" t="s">
        <v>311</v>
      </c>
      <c r="I3006" t="s">
        <v>311</v>
      </c>
      <c r="J3006">
        <v>2</v>
      </c>
    </row>
    <row r="3007" spans="1:10" x14ac:dyDescent="0.35">
      <c r="A3007" t="s">
        <v>5635</v>
      </c>
      <c r="B3007">
        <v>13</v>
      </c>
      <c r="C3007">
        <v>12</v>
      </c>
      <c r="D3007">
        <v>3006</v>
      </c>
      <c r="E3007" t="s">
        <v>311</v>
      </c>
      <c r="F3007" t="s">
        <v>3848</v>
      </c>
      <c r="G3007" t="s">
        <v>311</v>
      </c>
      <c r="H3007" t="s">
        <v>311</v>
      </c>
      <c r="I3007" t="s">
        <v>311</v>
      </c>
      <c r="J3007">
        <v>0</v>
      </c>
    </row>
    <row r="3008" spans="1:10" x14ac:dyDescent="0.35">
      <c r="A3008" t="s">
        <v>5636</v>
      </c>
      <c r="B3008">
        <v>36</v>
      </c>
      <c r="C3008">
        <v>12</v>
      </c>
      <c r="D3008">
        <v>3006</v>
      </c>
      <c r="E3008" t="s">
        <v>311</v>
      </c>
      <c r="F3008" t="s">
        <v>3848</v>
      </c>
      <c r="G3008" t="s">
        <v>311</v>
      </c>
      <c r="H3008" t="s">
        <v>311</v>
      </c>
      <c r="I3008" t="s">
        <v>311</v>
      </c>
      <c r="J3008">
        <v>0</v>
      </c>
    </row>
    <row r="3009" spans="1:10" x14ac:dyDescent="0.35">
      <c r="A3009" t="s">
        <v>5637</v>
      </c>
      <c r="B3009">
        <v>9</v>
      </c>
      <c r="C3009">
        <v>12</v>
      </c>
      <c r="D3009">
        <v>3006</v>
      </c>
      <c r="E3009" t="s">
        <v>311</v>
      </c>
      <c r="F3009" t="s">
        <v>3848</v>
      </c>
      <c r="G3009" t="s">
        <v>311</v>
      </c>
      <c r="H3009" t="s">
        <v>311</v>
      </c>
      <c r="I3009" t="s">
        <v>311</v>
      </c>
      <c r="J3009">
        <v>0</v>
      </c>
    </row>
    <row r="3010" spans="1:10" x14ac:dyDescent="0.35">
      <c r="A3010" t="s">
        <v>5638</v>
      </c>
      <c r="B3010">
        <v>23</v>
      </c>
      <c r="C3010">
        <v>12</v>
      </c>
      <c r="D3010">
        <v>3006</v>
      </c>
      <c r="E3010" t="s">
        <v>311</v>
      </c>
      <c r="F3010" t="s">
        <v>3848</v>
      </c>
      <c r="G3010" t="s">
        <v>311</v>
      </c>
      <c r="H3010" t="s">
        <v>311</v>
      </c>
      <c r="I3010" t="s">
        <v>311</v>
      </c>
      <c r="J3010">
        <v>0</v>
      </c>
    </row>
    <row r="3011" spans="1:10" x14ac:dyDescent="0.35">
      <c r="A3011" t="s">
        <v>5639</v>
      </c>
      <c r="B3011">
        <v>16</v>
      </c>
      <c r="C3011">
        <v>12</v>
      </c>
      <c r="D3011">
        <v>3006</v>
      </c>
      <c r="E3011" t="s">
        <v>311</v>
      </c>
      <c r="F3011" t="s">
        <v>3848</v>
      </c>
      <c r="G3011" t="s">
        <v>311</v>
      </c>
      <c r="H3011" t="s">
        <v>311</v>
      </c>
      <c r="I3011" t="s">
        <v>311</v>
      </c>
      <c r="J3011">
        <v>0</v>
      </c>
    </row>
    <row r="3012" spans="1:10" x14ac:dyDescent="0.35">
      <c r="A3012" t="s">
        <v>5640</v>
      </c>
      <c r="B3012">
        <v>7</v>
      </c>
      <c r="C3012">
        <v>12</v>
      </c>
      <c r="D3012">
        <v>3006</v>
      </c>
      <c r="E3012" t="s">
        <v>311</v>
      </c>
      <c r="F3012" t="s">
        <v>3848</v>
      </c>
      <c r="G3012" t="s">
        <v>311</v>
      </c>
      <c r="H3012" t="s">
        <v>311</v>
      </c>
      <c r="I3012" t="s">
        <v>311</v>
      </c>
      <c r="J3012">
        <v>0</v>
      </c>
    </row>
    <row r="3013" spans="1:10" x14ac:dyDescent="0.35">
      <c r="A3013" t="s">
        <v>5641</v>
      </c>
      <c r="B3013">
        <v>9</v>
      </c>
      <c r="C3013">
        <v>12</v>
      </c>
      <c r="D3013">
        <v>3006</v>
      </c>
      <c r="E3013" t="s">
        <v>311</v>
      </c>
      <c r="F3013" t="s">
        <v>3848</v>
      </c>
      <c r="G3013" t="s">
        <v>311</v>
      </c>
      <c r="H3013" t="s">
        <v>311</v>
      </c>
      <c r="I3013" t="s">
        <v>311</v>
      </c>
      <c r="J3013">
        <v>0</v>
      </c>
    </row>
    <row r="3014" spans="1:10" x14ac:dyDescent="0.35">
      <c r="A3014" t="s">
        <v>5642</v>
      </c>
      <c r="B3014">
        <v>13</v>
      </c>
      <c r="C3014">
        <v>11</v>
      </c>
      <c r="D3014">
        <v>3013</v>
      </c>
      <c r="E3014" t="s">
        <v>311</v>
      </c>
      <c r="F3014" t="s">
        <v>3848</v>
      </c>
      <c r="G3014" t="s">
        <v>311</v>
      </c>
      <c r="H3014" t="s">
        <v>311</v>
      </c>
      <c r="I3014" t="s">
        <v>311</v>
      </c>
      <c r="J3014">
        <v>1</v>
      </c>
    </row>
    <row r="3015" spans="1:10" x14ac:dyDescent="0.35">
      <c r="A3015" t="s">
        <v>5643</v>
      </c>
      <c r="B3015">
        <v>5</v>
      </c>
      <c r="C3015">
        <v>11</v>
      </c>
      <c r="D3015">
        <v>3013</v>
      </c>
      <c r="E3015" t="s">
        <v>311</v>
      </c>
      <c r="F3015" t="s">
        <v>3848</v>
      </c>
      <c r="G3015" t="s">
        <v>311</v>
      </c>
      <c r="H3015" t="s">
        <v>311</v>
      </c>
      <c r="I3015" t="s">
        <v>311</v>
      </c>
      <c r="J3015">
        <v>0</v>
      </c>
    </row>
    <row r="3016" spans="1:10" x14ac:dyDescent="0.35">
      <c r="A3016" t="s">
        <v>5644</v>
      </c>
      <c r="B3016">
        <v>10</v>
      </c>
      <c r="C3016">
        <v>11</v>
      </c>
      <c r="D3016">
        <v>3013</v>
      </c>
      <c r="E3016" t="s">
        <v>311</v>
      </c>
      <c r="F3016" t="s">
        <v>3848</v>
      </c>
      <c r="G3016" t="s">
        <v>311</v>
      </c>
      <c r="H3016" t="s">
        <v>311</v>
      </c>
      <c r="I3016" t="s">
        <v>311</v>
      </c>
      <c r="J3016">
        <v>0</v>
      </c>
    </row>
    <row r="3017" spans="1:10" x14ac:dyDescent="0.35">
      <c r="A3017" t="s">
        <v>5645</v>
      </c>
      <c r="B3017">
        <v>11</v>
      </c>
      <c r="C3017">
        <v>11</v>
      </c>
      <c r="D3017">
        <v>3013</v>
      </c>
      <c r="E3017" t="s">
        <v>311</v>
      </c>
      <c r="F3017" t="s">
        <v>3848</v>
      </c>
      <c r="G3017" t="s">
        <v>311</v>
      </c>
      <c r="H3017" t="s">
        <v>311</v>
      </c>
      <c r="I3017" t="s">
        <v>311</v>
      </c>
      <c r="J3017">
        <v>0</v>
      </c>
    </row>
    <row r="3018" spans="1:10" x14ac:dyDescent="0.35">
      <c r="A3018" t="s">
        <v>5646</v>
      </c>
      <c r="B3018">
        <v>30</v>
      </c>
      <c r="C3018">
        <v>11</v>
      </c>
      <c r="D3018">
        <v>3013</v>
      </c>
      <c r="E3018" t="s">
        <v>311</v>
      </c>
      <c r="F3018" t="s">
        <v>3848</v>
      </c>
      <c r="G3018" t="s">
        <v>311</v>
      </c>
      <c r="H3018" t="s">
        <v>311</v>
      </c>
      <c r="I3018" t="s">
        <v>311</v>
      </c>
      <c r="J3018">
        <v>1</v>
      </c>
    </row>
    <row r="3019" spans="1:10" x14ac:dyDescent="0.35">
      <c r="A3019" t="s">
        <v>5647</v>
      </c>
      <c r="B3019">
        <v>34</v>
      </c>
      <c r="C3019">
        <v>11</v>
      </c>
      <c r="D3019">
        <v>3013</v>
      </c>
      <c r="E3019" t="s">
        <v>311</v>
      </c>
      <c r="F3019" t="s">
        <v>3848</v>
      </c>
      <c r="G3019" t="s">
        <v>311</v>
      </c>
      <c r="H3019" t="s">
        <v>311</v>
      </c>
      <c r="I3019" t="s">
        <v>311</v>
      </c>
      <c r="J3019">
        <v>3</v>
      </c>
    </row>
    <row r="3020" spans="1:10" x14ac:dyDescent="0.35">
      <c r="A3020" t="s">
        <v>5648</v>
      </c>
      <c r="B3020">
        <v>5</v>
      </c>
      <c r="C3020">
        <v>11</v>
      </c>
      <c r="D3020">
        <v>3013</v>
      </c>
      <c r="E3020" t="s">
        <v>311</v>
      </c>
      <c r="F3020" t="s">
        <v>3848</v>
      </c>
      <c r="G3020" t="s">
        <v>311</v>
      </c>
      <c r="H3020" t="s">
        <v>311</v>
      </c>
      <c r="I3020" t="s">
        <v>311</v>
      </c>
      <c r="J3020">
        <v>1</v>
      </c>
    </row>
    <row r="3021" spans="1:10" x14ac:dyDescent="0.35">
      <c r="A3021" t="s">
        <v>5649</v>
      </c>
      <c r="B3021">
        <v>6</v>
      </c>
      <c r="C3021">
        <v>11</v>
      </c>
      <c r="D3021">
        <v>3013</v>
      </c>
      <c r="E3021" t="s">
        <v>311</v>
      </c>
      <c r="F3021" t="s">
        <v>3848</v>
      </c>
      <c r="G3021" t="s">
        <v>311</v>
      </c>
      <c r="H3021" t="s">
        <v>311</v>
      </c>
      <c r="I3021" t="s">
        <v>311</v>
      </c>
      <c r="J3021">
        <v>0</v>
      </c>
    </row>
    <row r="3022" spans="1:10" x14ac:dyDescent="0.35">
      <c r="A3022" t="s">
        <v>5650</v>
      </c>
      <c r="B3022">
        <v>10</v>
      </c>
      <c r="C3022">
        <v>11</v>
      </c>
      <c r="D3022">
        <v>3013</v>
      </c>
      <c r="E3022" t="s">
        <v>311</v>
      </c>
      <c r="F3022" t="s">
        <v>3848</v>
      </c>
      <c r="G3022" t="s">
        <v>311</v>
      </c>
      <c r="H3022" t="s">
        <v>311</v>
      </c>
      <c r="I3022" t="s">
        <v>311</v>
      </c>
      <c r="J3022">
        <v>0</v>
      </c>
    </row>
    <row r="3023" spans="1:10" x14ac:dyDescent="0.35">
      <c r="A3023" t="s">
        <v>5651</v>
      </c>
      <c r="B3023">
        <v>11</v>
      </c>
      <c r="C3023">
        <v>10</v>
      </c>
      <c r="D3023">
        <v>3022</v>
      </c>
      <c r="E3023" t="s">
        <v>311</v>
      </c>
      <c r="F3023" t="s">
        <v>3848</v>
      </c>
      <c r="G3023" t="s">
        <v>311</v>
      </c>
      <c r="H3023" t="s">
        <v>311</v>
      </c>
      <c r="I3023" t="s">
        <v>311</v>
      </c>
      <c r="J3023">
        <v>0</v>
      </c>
    </row>
    <row r="3024" spans="1:10" x14ac:dyDescent="0.35">
      <c r="A3024" t="s">
        <v>5652</v>
      </c>
      <c r="B3024">
        <v>12</v>
      </c>
      <c r="C3024">
        <v>10</v>
      </c>
      <c r="D3024">
        <v>3022</v>
      </c>
      <c r="E3024" t="s">
        <v>311</v>
      </c>
      <c r="F3024" t="s">
        <v>3848</v>
      </c>
      <c r="G3024" t="s">
        <v>311</v>
      </c>
      <c r="H3024" t="s">
        <v>311</v>
      </c>
      <c r="I3024" t="s">
        <v>311</v>
      </c>
      <c r="J3024">
        <v>0</v>
      </c>
    </row>
    <row r="3025" spans="1:10" x14ac:dyDescent="0.35">
      <c r="A3025" t="s">
        <v>5653</v>
      </c>
      <c r="B3025">
        <v>9</v>
      </c>
      <c r="C3025">
        <v>10</v>
      </c>
      <c r="D3025">
        <v>3022</v>
      </c>
      <c r="E3025" t="s">
        <v>311</v>
      </c>
      <c r="F3025" t="s">
        <v>3848</v>
      </c>
      <c r="G3025" t="s">
        <v>311</v>
      </c>
      <c r="H3025" t="s">
        <v>311</v>
      </c>
      <c r="I3025" t="s">
        <v>311</v>
      </c>
      <c r="J3025">
        <v>0</v>
      </c>
    </row>
    <row r="3026" spans="1:10" x14ac:dyDescent="0.35">
      <c r="A3026" t="s">
        <v>5654</v>
      </c>
      <c r="B3026">
        <v>23</v>
      </c>
      <c r="C3026">
        <v>10</v>
      </c>
      <c r="D3026">
        <v>3022</v>
      </c>
      <c r="E3026" t="s">
        <v>311</v>
      </c>
      <c r="F3026" t="s">
        <v>3848</v>
      </c>
      <c r="G3026" t="s">
        <v>311</v>
      </c>
      <c r="H3026" t="s">
        <v>311</v>
      </c>
      <c r="I3026" t="s">
        <v>311</v>
      </c>
      <c r="J3026">
        <v>1</v>
      </c>
    </row>
    <row r="3027" spans="1:10" x14ac:dyDescent="0.35">
      <c r="A3027" t="s">
        <v>5655</v>
      </c>
      <c r="B3027">
        <v>14</v>
      </c>
      <c r="C3027">
        <v>10</v>
      </c>
      <c r="D3027">
        <v>3022</v>
      </c>
      <c r="E3027" t="s">
        <v>311</v>
      </c>
      <c r="F3027" t="s">
        <v>3848</v>
      </c>
      <c r="G3027" t="s">
        <v>311</v>
      </c>
      <c r="H3027" t="s">
        <v>311</v>
      </c>
      <c r="I3027" t="s">
        <v>311</v>
      </c>
      <c r="J3027">
        <v>0</v>
      </c>
    </row>
    <row r="3028" spans="1:10" x14ac:dyDescent="0.35">
      <c r="A3028" t="s">
        <v>5656</v>
      </c>
      <c r="B3028">
        <v>47</v>
      </c>
      <c r="C3028">
        <v>10</v>
      </c>
      <c r="D3028">
        <v>3022</v>
      </c>
      <c r="E3028" t="s">
        <v>311</v>
      </c>
      <c r="F3028" t="s">
        <v>3848</v>
      </c>
      <c r="G3028" t="s">
        <v>311</v>
      </c>
      <c r="H3028" t="s">
        <v>311</v>
      </c>
      <c r="I3028" t="s">
        <v>311</v>
      </c>
      <c r="J3028">
        <v>0</v>
      </c>
    </row>
    <row r="3029" spans="1:10" x14ac:dyDescent="0.35">
      <c r="A3029" t="s">
        <v>5657</v>
      </c>
      <c r="B3029">
        <v>12</v>
      </c>
      <c r="C3029">
        <v>10</v>
      </c>
      <c r="D3029">
        <v>3022</v>
      </c>
      <c r="E3029" t="s">
        <v>311</v>
      </c>
      <c r="F3029" t="s">
        <v>3848</v>
      </c>
      <c r="G3029" t="s">
        <v>311</v>
      </c>
      <c r="H3029" t="s">
        <v>311</v>
      </c>
      <c r="I3029" t="s">
        <v>311</v>
      </c>
      <c r="J3029">
        <v>0</v>
      </c>
    </row>
    <row r="3030" spans="1:10" x14ac:dyDescent="0.35">
      <c r="A3030" t="s">
        <v>5658</v>
      </c>
      <c r="B3030">
        <v>15</v>
      </c>
      <c r="C3030">
        <v>10</v>
      </c>
      <c r="D3030">
        <v>3022</v>
      </c>
      <c r="E3030" t="s">
        <v>311</v>
      </c>
      <c r="F3030" t="s">
        <v>3848</v>
      </c>
      <c r="G3030" t="s">
        <v>311</v>
      </c>
      <c r="H3030" t="s">
        <v>311</v>
      </c>
      <c r="I3030" t="s">
        <v>311</v>
      </c>
      <c r="J3030">
        <v>0</v>
      </c>
    </row>
    <row r="3031" spans="1:10" x14ac:dyDescent="0.35">
      <c r="A3031" t="s">
        <v>5659</v>
      </c>
      <c r="B3031">
        <v>19</v>
      </c>
      <c r="C3031">
        <v>10</v>
      </c>
      <c r="D3031">
        <v>3022</v>
      </c>
      <c r="E3031" t="s">
        <v>311</v>
      </c>
      <c r="F3031" t="s">
        <v>3848</v>
      </c>
      <c r="G3031" t="s">
        <v>311</v>
      </c>
      <c r="H3031" t="s">
        <v>311</v>
      </c>
      <c r="I3031" t="s">
        <v>311</v>
      </c>
      <c r="J3031">
        <v>0</v>
      </c>
    </row>
    <row r="3032" spans="1:10" x14ac:dyDescent="0.35">
      <c r="A3032" t="s">
        <v>5660</v>
      </c>
      <c r="B3032">
        <v>14</v>
      </c>
      <c r="C3032">
        <v>10</v>
      </c>
      <c r="D3032">
        <v>3022</v>
      </c>
      <c r="E3032" t="s">
        <v>311</v>
      </c>
      <c r="F3032" t="s">
        <v>3848</v>
      </c>
      <c r="G3032" t="s">
        <v>311</v>
      </c>
      <c r="H3032" t="s">
        <v>311</v>
      </c>
      <c r="I3032" t="s">
        <v>311</v>
      </c>
      <c r="J3032">
        <v>0</v>
      </c>
    </row>
    <row r="3033" spans="1:10" x14ac:dyDescent="0.35">
      <c r="A3033" t="s">
        <v>5661</v>
      </c>
      <c r="B3033">
        <v>18</v>
      </c>
      <c r="C3033">
        <v>10</v>
      </c>
      <c r="D3033">
        <v>3022</v>
      </c>
      <c r="E3033" t="s">
        <v>311</v>
      </c>
      <c r="F3033" t="s">
        <v>3848</v>
      </c>
      <c r="G3033" t="s">
        <v>311</v>
      </c>
      <c r="H3033" t="s">
        <v>311</v>
      </c>
      <c r="I3033" t="s">
        <v>311</v>
      </c>
      <c r="J3033">
        <v>0</v>
      </c>
    </row>
    <row r="3034" spans="1:10" x14ac:dyDescent="0.35">
      <c r="A3034" t="s">
        <v>5662</v>
      </c>
      <c r="B3034">
        <v>15</v>
      </c>
      <c r="C3034">
        <v>10</v>
      </c>
      <c r="D3034">
        <v>3022</v>
      </c>
      <c r="E3034" t="s">
        <v>311</v>
      </c>
      <c r="F3034" t="s">
        <v>3848</v>
      </c>
      <c r="G3034" t="s">
        <v>311</v>
      </c>
      <c r="H3034" t="s">
        <v>311</v>
      </c>
      <c r="I3034" t="s">
        <v>311</v>
      </c>
      <c r="J3034">
        <v>0</v>
      </c>
    </row>
    <row r="3035" spans="1:10" x14ac:dyDescent="0.35">
      <c r="A3035" t="s">
        <v>5663</v>
      </c>
      <c r="B3035">
        <v>14</v>
      </c>
      <c r="C3035">
        <v>10</v>
      </c>
      <c r="D3035">
        <v>3022</v>
      </c>
      <c r="E3035" t="s">
        <v>311</v>
      </c>
      <c r="F3035" t="s">
        <v>3848</v>
      </c>
      <c r="G3035" t="s">
        <v>311</v>
      </c>
      <c r="H3035" t="s">
        <v>311</v>
      </c>
      <c r="I3035" t="s">
        <v>311</v>
      </c>
      <c r="J3035">
        <v>0</v>
      </c>
    </row>
    <row r="3036" spans="1:10" x14ac:dyDescent="0.35">
      <c r="A3036" t="s">
        <v>5664</v>
      </c>
      <c r="B3036">
        <v>16</v>
      </c>
      <c r="C3036">
        <v>10</v>
      </c>
      <c r="D3036">
        <v>3022</v>
      </c>
      <c r="E3036" t="s">
        <v>311</v>
      </c>
      <c r="F3036" t="s">
        <v>3848</v>
      </c>
      <c r="G3036" t="s">
        <v>311</v>
      </c>
      <c r="H3036" t="s">
        <v>311</v>
      </c>
      <c r="I3036" t="s">
        <v>311</v>
      </c>
      <c r="J3036">
        <v>1</v>
      </c>
    </row>
    <row r="3037" spans="1:10" x14ac:dyDescent="0.35">
      <c r="A3037" t="s">
        <v>5665</v>
      </c>
      <c r="B3037">
        <v>8</v>
      </c>
      <c r="C3037">
        <v>10</v>
      </c>
      <c r="D3037">
        <v>3022</v>
      </c>
      <c r="E3037" t="s">
        <v>311</v>
      </c>
      <c r="F3037" t="s">
        <v>3848</v>
      </c>
      <c r="G3037" t="s">
        <v>311</v>
      </c>
      <c r="H3037" t="s">
        <v>311</v>
      </c>
      <c r="I3037" t="s">
        <v>311</v>
      </c>
      <c r="J3037">
        <v>0</v>
      </c>
    </row>
    <row r="3038" spans="1:10" x14ac:dyDescent="0.35">
      <c r="A3038" t="s">
        <v>5666</v>
      </c>
      <c r="B3038">
        <v>12</v>
      </c>
      <c r="C3038">
        <v>10</v>
      </c>
      <c r="D3038">
        <v>3022</v>
      </c>
      <c r="E3038" t="s">
        <v>311</v>
      </c>
      <c r="F3038" t="s">
        <v>3848</v>
      </c>
      <c r="G3038" t="s">
        <v>311</v>
      </c>
      <c r="H3038" t="s">
        <v>311</v>
      </c>
      <c r="I3038" t="s">
        <v>311</v>
      </c>
      <c r="J3038">
        <v>0</v>
      </c>
    </row>
    <row r="3039" spans="1:10" x14ac:dyDescent="0.35">
      <c r="A3039" t="s">
        <v>5667</v>
      </c>
      <c r="B3039">
        <v>9</v>
      </c>
      <c r="C3039">
        <v>10</v>
      </c>
      <c r="D3039">
        <v>3022</v>
      </c>
      <c r="E3039" t="s">
        <v>311</v>
      </c>
      <c r="F3039" t="s">
        <v>3848</v>
      </c>
      <c r="G3039" t="s">
        <v>311</v>
      </c>
      <c r="H3039" t="s">
        <v>311</v>
      </c>
      <c r="I3039" t="s">
        <v>311</v>
      </c>
      <c r="J3039">
        <v>0</v>
      </c>
    </row>
    <row r="3040" spans="1:10" x14ac:dyDescent="0.35">
      <c r="A3040" t="s">
        <v>5668</v>
      </c>
      <c r="B3040">
        <v>16</v>
      </c>
      <c r="C3040">
        <v>10</v>
      </c>
      <c r="D3040">
        <v>3022</v>
      </c>
      <c r="E3040" t="s">
        <v>311</v>
      </c>
      <c r="F3040" t="s">
        <v>3848</v>
      </c>
      <c r="G3040" t="s">
        <v>311</v>
      </c>
      <c r="H3040" t="s">
        <v>311</v>
      </c>
      <c r="I3040" t="s">
        <v>311</v>
      </c>
      <c r="J3040">
        <v>1</v>
      </c>
    </row>
    <row r="3041" spans="1:10" x14ac:dyDescent="0.35">
      <c r="A3041" t="s">
        <v>5669</v>
      </c>
      <c r="B3041">
        <v>12</v>
      </c>
      <c r="C3041">
        <v>10</v>
      </c>
      <c r="D3041">
        <v>3022</v>
      </c>
      <c r="E3041" t="s">
        <v>311</v>
      </c>
      <c r="F3041" t="s">
        <v>3848</v>
      </c>
      <c r="G3041" t="s">
        <v>311</v>
      </c>
      <c r="H3041" t="s">
        <v>311</v>
      </c>
      <c r="I3041" t="s">
        <v>311</v>
      </c>
      <c r="J3041">
        <v>0</v>
      </c>
    </row>
    <row r="3042" spans="1:10" x14ac:dyDescent="0.35">
      <c r="A3042" t="s">
        <v>5670</v>
      </c>
      <c r="B3042">
        <v>5</v>
      </c>
      <c r="C3042">
        <v>10</v>
      </c>
      <c r="D3042">
        <v>3022</v>
      </c>
      <c r="E3042" t="s">
        <v>311</v>
      </c>
      <c r="F3042" t="s">
        <v>3848</v>
      </c>
      <c r="G3042" t="s">
        <v>311</v>
      </c>
      <c r="H3042" t="s">
        <v>311</v>
      </c>
      <c r="I3042" t="s">
        <v>311</v>
      </c>
      <c r="J3042">
        <v>0</v>
      </c>
    </row>
    <row r="3043" spans="1:10" x14ac:dyDescent="0.35">
      <c r="A3043" t="s">
        <v>5671</v>
      </c>
      <c r="B3043">
        <v>11</v>
      </c>
      <c r="C3043">
        <v>10</v>
      </c>
      <c r="D3043">
        <v>3022</v>
      </c>
      <c r="E3043" t="s">
        <v>311</v>
      </c>
      <c r="F3043" t="s">
        <v>3848</v>
      </c>
      <c r="G3043" t="s">
        <v>311</v>
      </c>
      <c r="H3043" t="s">
        <v>311</v>
      </c>
      <c r="I3043" t="s">
        <v>311</v>
      </c>
      <c r="J3043">
        <v>0</v>
      </c>
    </row>
    <row r="3044" spans="1:10" x14ac:dyDescent="0.35">
      <c r="A3044" t="s">
        <v>5672</v>
      </c>
      <c r="B3044">
        <v>9</v>
      </c>
      <c r="C3044">
        <v>10</v>
      </c>
      <c r="D3044">
        <v>3022</v>
      </c>
      <c r="E3044" t="s">
        <v>311</v>
      </c>
      <c r="F3044" t="s">
        <v>3848</v>
      </c>
      <c r="G3044" t="s">
        <v>311</v>
      </c>
      <c r="H3044" t="s">
        <v>311</v>
      </c>
      <c r="I3044" t="s">
        <v>311</v>
      </c>
      <c r="J3044">
        <v>0</v>
      </c>
    </row>
    <row r="3045" spans="1:10" x14ac:dyDescent="0.35">
      <c r="A3045" t="s">
        <v>5673</v>
      </c>
      <c r="B3045">
        <v>16</v>
      </c>
      <c r="C3045">
        <v>10</v>
      </c>
      <c r="D3045">
        <v>3022</v>
      </c>
      <c r="E3045" t="s">
        <v>311</v>
      </c>
      <c r="F3045" t="s">
        <v>3848</v>
      </c>
      <c r="G3045" t="s">
        <v>311</v>
      </c>
      <c r="H3045" t="s">
        <v>311</v>
      </c>
      <c r="I3045" t="s">
        <v>311</v>
      </c>
      <c r="J3045">
        <v>0</v>
      </c>
    </row>
    <row r="3046" spans="1:10" x14ac:dyDescent="0.35">
      <c r="A3046" t="s">
        <v>5674</v>
      </c>
      <c r="B3046">
        <v>10</v>
      </c>
      <c r="C3046">
        <v>9</v>
      </c>
      <c r="D3046">
        <v>3045</v>
      </c>
      <c r="E3046" t="s">
        <v>311</v>
      </c>
      <c r="F3046" t="s">
        <v>3848</v>
      </c>
      <c r="G3046" t="s">
        <v>311</v>
      </c>
      <c r="H3046" t="s">
        <v>311</v>
      </c>
      <c r="I3046" t="s">
        <v>311</v>
      </c>
      <c r="J3046">
        <v>5</v>
      </c>
    </row>
    <row r="3047" spans="1:10" x14ac:dyDescent="0.35">
      <c r="A3047" t="s">
        <v>5675</v>
      </c>
      <c r="B3047">
        <v>44</v>
      </c>
      <c r="C3047">
        <v>9</v>
      </c>
      <c r="D3047">
        <v>3045</v>
      </c>
      <c r="E3047" t="s">
        <v>311</v>
      </c>
      <c r="F3047" t="s">
        <v>3848</v>
      </c>
      <c r="G3047" t="s">
        <v>311</v>
      </c>
      <c r="H3047" t="s">
        <v>311</v>
      </c>
      <c r="I3047" t="s">
        <v>311</v>
      </c>
      <c r="J3047">
        <v>2</v>
      </c>
    </row>
    <row r="3048" spans="1:10" x14ac:dyDescent="0.35">
      <c r="A3048" t="s">
        <v>5676</v>
      </c>
      <c r="B3048">
        <v>3</v>
      </c>
      <c r="C3048">
        <v>9</v>
      </c>
      <c r="D3048">
        <v>3045</v>
      </c>
      <c r="E3048" t="s">
        <v>311</v>
      </c>
      <c r="F3048" t="s">
        <v>0</v>
      </c>
      <c r="G3048" t="s">
        <v>311</v>
      </c>
      <c r="I3048" t="s">
        <v>311</v>
      </c>
      <c r="J3048">
        <v>3</v>
      </c>
    </row>
    <row r="3049" spans="1:10" x14ac:dyDescent="0.35">
      <c r="A3049" t="s">
        <v>5677</v>
      </c>
      <c r="B3049">
        <v>23</v>
      </c>
      <c r="C3049">
        <v>9</v>
      </c>
      <c r="D3049">
        <v>3045</v>
      </c>
      <c r="E3049" t="s">
        <v>311</v>
      </c>
      <c r="F3049" t="s">
        <v>3848</v>
      </c>
      <c r="G3049" t="s">
        <v>311</v>
      </c>
      <c r="H3049" t="s">
        <v>311</v>
      </c>
      <c r="I3049" t="s">
        <v>311</v>
      </c>
      <c r="J3049">
        <v>0</v>
      </c>
    </row>
    <row r="3050" spans="1:10" x14ac:dyDescent="0.35">
      <c r="A3050" t="s">
        <v>5678</v>
      </c>
      <c r="B3050">
        <v>9</v>
      </c>
      <c r="C3050">
        <v>9</v>
      </c>
      <c r="D3050">
        <v>3045</v>
      </c>
      <c r="E3050" t="s">
        <v>311</v>
      </c>
      <c r="F3050" t="s">
        <v>3848</v>
      </c>
      <c r="G3050" t="s">
        <v>311</v>
      </c>
      <c r="H3050" t="s">
        <v>311</v>
      </c>
      <c r="I3050" t="s">
        <v>311</v>
      </c>
      <c r="J3050">
        <v>1</v>
      </c>
    </row>
    <row r="3051" spans="1:10" x14ac:dyDescent="0.35">
      <c r="A3051" t="s">
        <v>5679</v>
      </c>
      <c r="B3051">
        <v>17</v>
      </c>
      <c r="C3051">
        <v>9</v>
      </c>
      <c r="D3051">
        <v>3045</v>
      </c>
      <c r="E3051" t="s">
        <v>311</v>
      </c>
      <c r="F3051" t="s">
        <v>3848</v>
      </c>
      <c r="G3051" t="s">
        <v>311</v>
      </c>
      <c r="H3051" t="s">
        <v>311</v>
      </c>
      <c r="I3051" t="s">
        <v>311</v>
      </c>
      <c r="J3051">
        <v>0</v>
      </c>
    </row>
    <row r="3052" spans="1:10" x14ac:dyDescent="0.35">
      <c r="A3052" t="s">
        <v>5680</v>
      </c>
      <c r="B3052">
        <v>18</v>
      </c>
      <c r="C3052">
        <v>9</v>
      </c>
      <c r="D3052">
        <v>3045</v>
      </c>
      <c r="E3052" t="s">
        <v>311</v>
      </c>
      <c r="F3052" t="s">
        <v>3848</v>
      </c>
      <c r="G3052" t="s">
        <v>311</v>
      </c>
      <c r="H3052" t="s">
        <v>311</v>
      </c>
      <c r="I3052" t="s">
        <v>311</v>
      </c>
      <c r="J3052">
        <v>0</v>
      </c>
    </row>
    <row r="3053" spans="1:10" x14ac:dyDescent="0.35">
      <c r="A3053" t="s">
        <v>5681</v>
      </c>
      <c r="B3053">
        <v>12</v>
      </c>
      <c r="C3053">
        <v>9</v>
      </c>
      <c r="D3053">
        <v>3045</v>
      </c>
      <c r="E3053" t="s">
        <v>311</v>
      </c>
      <c r="F3053" t="s">
        <v>3848</v>
      </c>
      <c r="G3053" t="s">
        <v>311</v>
      </c>
      <c r="H3053" t="s">
        <v>311</v>
      </c>
      <c r="I3053" t="s">
        <v>311</v>
      </c>
      <c r="J3053">
        <v>0</v>
      </c>
    </row>
    <row r="3054" spans="1:10" x14ac:dyDescent="0.35">
      <c r="A3054" t="s">
        <v>5682</v>
      </c>
      <c r="B3054">
        <v>18</v>
      </c>
      <c r="C3054">
        <v>9</v>
      </c>
      <c r="D3054">
        <v>3045</v>
      </c>
      <c r="E3054" t="s">
        <v>311</v>
      </c>
      <c r="F3054" t="s">
        <v>3848</v>
      </c>
      <c r="G3054" t="s">
        <v>311</v>
      </c>
      <c r="H3054" t="s">
        <v>311</v>
      </c>
      <c r="I3054" t="s">
        <v>311</v>
      </c>
      <c r="J3054">
        <v>0</v>
      </c>
    </row>
    <row r="3055" spans="1:10" x14ac:dyDescent="0.35">
      <c r="A3055" t="s">
        <v>5683</v>
      </c>
      <c r="B3055">
        <v>7</v>
      </c>
      <c r="C3055">
        <v>9</v>
      </c>
      <c r="D3055">
        <v>3045</v>
      </c>
      <c r="E3055" t="s">
        <v>311</v>
      </c>
      <c r="F3055" t="s">
        <v>3848</v>
      </c>
      <c r="G3055" t="s">
        <v>311</v>
      </c>
      <c r="H3055" t="s">
        <v>311</v>
      </c>
      <c r="I3055" t="s">
        <v>311</v>
      </c>
      <c r="J3055">
        <v>1</v>
      </c>
    </row>
    <row r="3056" spans="1:10" x14ac:dyDescent="0.35">
      <c r="A3056" t="s">
        <v>5684</v>
      </c>
      <c r="B3056">
        <v>15</v>
      </c>
      <c r="C3056">
        <v>9</v>
      </c>
      <c r="D3056">
        <v>3045</v>
      </c>
      <c r="E3056" t="s">
        <v>311</v>
      </c>
      <c r="F3056" t="s">
        <v>3848</v>
      </c>
      <c r="G3056" t="s">
        <v>311</v>
      </c>
      <c r="H3056" t="s">
        <v>311</v>
      </c>
      <c r="I3056" t="s">
        <v>311</v>
      </c>
      <c r="J3056">
        <v>0</v>
      </c>
    </row>
    <row r="3057" spans="1:10" x14ac:dyDescent="0.35">
      <c r="A3057" t="s">
        <v>5685</v>
      </c>
      <c r="B3057">
        <v>60</v>
      </c>
      <c r="C3057">
        <v>9</v>
      </c>
      <c r="D3057">
        <v>3045</v>
      </c>
      <c r="E3057" t="s">
        <v>311</v>
      </c>
      <c r="F3057" t="s">
        <v>3848</v>
      </c>
      <c r="G3057" t="s">
        <v>311</v>
      </c>
      <c r="H3057" t="s">
        <v>311</v>
      </c>
      <c r="I3057" t="s">
        <v>311</v>
      </c>
      <c r="J3057">
        <v>2</v>
      </c>
    </row>
    <row r="3058" spans="1:10" x14ac:dyDescent="0.35">
      <c r="A3058" t="s">
        <v>5686</v>
      </c>
      <c r="B3058">
        <v>20</v>
      </c>
      <c r="C3058">
        <v>9</v>
      </c>
      <c r="D3058">
        <v>3045</v>
      </c>
      <c r="E3058" t="s">
        <v>311</v>
      </c>
      <c r="F3058" t="s">
        <v>3848</v>
      </c>
      <c r="G3058" t="s">
        <v>311</v>
      </c>
      <c r="H3058" t="s">
        <v>311</v>
      </c>
      <c r="I3058" t="s">
        <v>311</v>
      </c>
      <c r="J3058">
        <v>0</v>
      </c>
    </row>
    <row r="3059" spans="1:10" x14ac:dyDescent="0.35">
      <c r="A3059" t="s">
        <v>5687</v>
      </c>
      <c r="B3059">
        <v>11</v>
      </c>
      <c r="C3059">
        <v>9</v>
      </c>
      <c r="D3059">
        <v>3045</v>
      </c>
      <c r="E3059" t="s">
        <v>311</v>
      </c>
      <c r="F3059" t="s">
        <v>3848</v>
      </c>
      <c r="G3059" t="s">
        <v>311</v>
      </c>
      <c r="H3059" t="s">
        <v>311</v>
      </c>
      <c r="I3059" t="s">
        <v>311</v>
      </c>
      <c r="J3059">
        <v>0</v>
      </c>
    </row>
    <row r="3060" spans="1:10" x14ac:dyDescent="0.35">
      <c r="A3060" t="s">
        <v>5688</v>
      </c>
      <c r="B3060">
        <v>21</v>
      </c>
      <c r="C3060">
        <v>9</v>
      </c>
      <c r="D3060">
        <v>3045</v>
      </c>
      <c r="E3060" t="s">
        <v>311</v>
      </c>
      <c r="F3060" t="s">
        <v>3848</v>
      </c>
      <c r="G3060" t="s">
        <v>311</v>
      </c>
      <c r="H3060" t="s">
        <v>311</v>
      </c>
      <c r="I3060" t="s">
        <v>311</v>
      </c>
      <c r="J3060">
        <v>0</v>
      </c>
    </row>
    <row r="3061" spans="1:10" x14ac:dyDescent="0.35">
      <c r="A3061" t="s">
        <v>5689</v>
      </c>
      <c r="B3061">
        <v>8</v>
      </c>
      <c r="C3061">
        <v>9</v>
      </c>
      <c r="D3061">
        <v>3045</v>
      </c>
      <c r="E3061" t="s">
        <v>311</v>
      </c>
      <c r="F3061" t="s">
        <v>3848</v>
      </c>
      <c r="G3061" t="s">
        <v>311</v>
      </c>
      <c r="H3061" t="s">
        <v>311</v>
      </c>
      <c r="I3061" t="s">
        <v>311</v>
      </c>
      <c r="J3061">
        <v>0</v>
      </c>
    </row>
    <row r="3062" spans="1:10" x14ac:dyDescent="0.35">
      <c r="A3062" t="s">
        <v>5690</v>
      </c>
      <c r="B3062">
        <v>29</v>
      </c>
      <c r="C3062">
        <v>9</v>
      </c>
      <c r="D3062">
        <v>3045</v>
      </c>
      <c r="E3062" t="s">
        <v>311</v>
      </c>
      <c r="F3062" t="s">
        <v>3848</v>
      </c>
      <c r="G3062" t="s">
        <v>311</v>
      </c>
      <c r="H3062" t="s">
        <v>311</v>
      </c>
      <c r="I3062" t="s">
        <v>311</v>
      </c>
      <c r="J3062">
        <v>0</v>
      </c>
    </row>
    <row r="3063" spans="1:10" x14ac:dyDescent="0.35">
      <c r="A3063" t="s">
        <v>5691</v>
      </c>
      <c r="B3063">
        <v>5</v>
      </c>
      <c r="C3063">
        <v>9</v>
      </c>
      <c r="D3063">
        <v>3045</v>
      </c>
      <c r="E3063" t="s">
        <v>311</v>
      </c>
      <c r="F3063" t="s">
        <v>3848</v>
      </c>
      <c r="G3063" t="s">
        <v>311</v>
      </c>
      <c r="H3063" t="s">
        <v>311</v>
      </c>
      <c r="I3063" t="s">
        <v>311</v>
      </c>
      <c r="J3063">
        <v>0</v>
      </c>
    </row>
    <row r="3064" spans="1:10" x14ac:dyDescent="0.35">
      <c r="A3064" t="s">
        <v>5692</v>
      </c>
      <c r="B3064">
        <v>10</v>
      </c>
      <c r="C3064">
        <v>9</v>
      </c>
      <c r="D3064">
        <v>3045</v>
      </c>
      <c r="E3064" t="s">
        <v>311</v>
      </c>
      <c r="F3064" t="s">
        <v>3848</v>
      </c>
      <c r="G3064" t="s">
        <v>311</v>
      </c>
      <c r="H3064" t="s">
        <v>311</v>
      </c>
      <c r="I3064" t="s">
        <v>311</v>
      </c>
      <c r="J3064">
        <v>0</v>
      </c>
    </row>
    <row r="3065" spans="1:10" x14ac:dyDescent="0.35">
      <c r="A3065" t="s">
        <v>5693</v>
      </c>
      <c r="B3065">
        <v>11</v>
      </c>
      <c r="C3065">
        <v>9</v>
      </c>
      <c r="D3065">
        <v>3045</v>
      </c>
      <c r="E3065" t="s">
        <v>311</v>
      </c>
      <c r="F3065" t="s">
        <v>3848</v>
      </c>
      <c r="G3065" t="s">
        <v>311</v>
      </c>
      <c r="H3065" t="s">
        <v>311</v>
      </c>
      <c r="I3065" t="s">
        <v>311</v>
      </c>
      <c r="J3065">
        <v>0</v>
      </c>
    </row>
    <row r="3066" spans="1:10" x14ac:dyDescent="0.35">
      <c r="A3066" t="s">
        <v>5694</v>
      </c>
      <c r="B3066">
        <v>10</v>
      </c>
      <c r="C3066">
        <v>9</v>
      </c>
      <c r="D3066">
        <v>3045</v>
      </c>
      <c r="E3066" t="s">
        <v>311</v>
      </c>
      <c r="F3066" t="s">
        <v>3848</v>
      </c>
      <c r="G3066" t="s">
        <v>311</v>
      </c>
      <c r="H3066" t="s">
        <v>311</v>
      </c>
      <c r="I3066" t="s">
        <v>311</v>
      </c>
      <c r="J3066">
        <v>0</v>
      </c>
    </row>
    <row r="3067" spans="1:10" x14ac:dyDescent="0.35">
      <c r="A3067" t="s">
        <v>5695</v>
      </c>
      <c r="B3067">
        <v>9</v>
      </c>
      <c r="C3067">
        <v>9</v>
      </c>
      <c r="D3067">
        <v>3045</v>
      </c>
      <c r="E3067" t="s">
        <v>311</v>
      </c>
      <c r="F3067" t="s">
        <v>3848</v>
      </c>
      <c r="G3067" t="s">
        <v>311</v>
      </c>
      <c r="H3067" t="s">
        <v>311</v>
      </c>
      <c r="I3067" t="s">
        <v>311</v>
      </c>
      <c r="J3067">
        <v>0</v>
      </c>
    </row>
    <row r="3068" spans="1:10" x14ac:dyDescent="0.35">
      <c r="A3068" t="s">
        <v>5696</v>
      </c>
      <c r="B3068">
        <v>15</v>
      </c>
      <c r="C3068">
        <v>9</v>
      </c>
      <c r="D3068">
        <v>3045</v>
      </c>
      <c r="E3068" t="s">
        <v>311</v>
      </c>
      <c r="F3068" t="s">
        <v>3848</v>
      </c>
      <c r="G3068" t="s">
        <v>311</v>
      </c>
      <c r="H3068" t="s">
        <v>311</v>
      </c>
      <c r="I3068" t="s">
        <v>311</v>
      </c>
      <c r="J3068">
        <v>0</v>
      </c>
    </row>
    <row r="3069" spans="1:10" x14ac:dyDescent="0.35">
      <c r="A3069" t="s">
        <v>5697</v>
      </c>
      <c r="B3069">
        <v>12</v>
      </c>
      <c r="C3069">
        <v>9</v>
      </c>
      <c r="D3069">
        <v>3045</v>
      </c>
      <c r="E3069" t="s">
        <v>311</v>
      </c>
      <c r="F3069" t="s">
        <v>3848</v>
      </c>
      <c r="G3069" t="s">
        <v>311</v>
      </c>
      <c r="H3069" t="s">
        <v>311</v>
      </c>
      <c r="I3069" t="s">
        <v>311</v>
      </c>
      <c r="J3069">
        <v>0</v>
      </c>
    </row>
    <row r="3070" spans="1:10" x14ac:dyDescent="0.35">
      <c r="A3070" t="s">
        <v>5698</v>
      </c>
      <c r="B3070">
        <v>12</v>
      </c>
      <c r="C3070">
        <v>9</v>
      </c>
      <c r="D3070">
        <v>3045</v>
      </c>
      <c r="E3070" t="s">
        <v>311</v>
      </c>
      <c r="F3070" t="s">
        <v>3848</v>
      </c>
      <c r="G3070" t="s">
        <v>311</v>
      </c>
      <c r="H3070" t="s">
        <v>311</v>
      </c>
      <c r="I3070" t="s">
        <v>311</v>
      </c>
      <c r="J3070">
        <v>0</v>
      </c>
    </row>
    <row r="3071" spans="1:10" x14ac:dyDescent="0.35">
      <c r="A3071" t="s">
        <v>5699</v>
      </c>
      <c r="B3071">
        <v>11</v>
      </c>
      <c r="C3071">
        <v>9</v>
      </c>
      <c r="D3071">
        <v>3045</v>
      </c>
      <c r="E3071" t="s">
        <v>311</v>
      </c>
      <c r="F3071" t="s">
        <v>3848</v>
      </c>
      <c r="G3071" t="s">
        <v>311</v>
      </c>
      <c r="H3071" t="s">
        <v>311</v>
      </c>
      <c r="I3071" t="s">
        <v>311</v>
      </c>
      <c r="J3071">
        <v>1</v>
      </c>
    </row>
    <row r="3072" spans="1:10" x14ac:dyDescent="0.35">
      <c r="A3072" t="s">
        <v>5700</v>
      </c>
      <c r="B3072">
        <v>8</v>
      </c>
      <c r="C3072">
        <v>9</v>
      </c>
      <c r="D3072">
        <v>3045</v>
      </c>
      <c r="E3072" t="s">
        <v>311</v>
      </c>
      <c r="F3072" t="s">
        <v>3848</v>
      </c>
      <c r="G3072" t="s">
        <v>311</v>
      </c>
      <c r="H3072" t="s">
        <v>311</v>
      </c>
      <c r="I3072" t="s">
        <v>311</v>
      </c>
      <c r="J3072">
        <v>1</v>
      </c>
    </row>
    <row r="3073" spans="1:10" x14ac:dyDescent="0.35">
      <c r="A3073" t="s">
        <v>5701</v>
      </c>
      <c r="B3073">
        <v>12</v>
      </c>
      <c r="C3073">
        <v>9</v>
      </c>
      <c r="D3073">
        <v>3045</v>
      </c>
      <c r="E3073" t="s">
        <v>311</v>
      </c>
      <c r="F3073" t="s">
        <v>3848</v>
      </c>
      <c r="G3073" t="s">
        <v>311</v>
      </c>
      <c r="H3073" t="s">
        <v>311</v>
      </c>
      <c r="I3073" t="s">
        <v>311</v>
      </c>
      <c r="J3073">
        <v>0</v>
      </c>
    </row>
    <row r="3074" spans="1:10" x14ac:dyDescent="0.35">
      <c r="A3074" t="s">
        <v>5702</v>
      </c>
      <c r="B3074">
        <v>10</v>
      </c>
      <c r="C3074">
        <v>9</v>
      </c>
      <c r="D3074">
        <v>3045</v>
      </c>
      <c r="E3074" t="s">
        <v>311</v>
      </c>
      <c r="F3074" t="s">
        <v>3848</v>
      </c>
      <c r="G3074" t="s">
        <v>311</v>
      </c>
      <c r="H3074" t="s">
        <v>311</v>
      </c>
      <c r="I3074" t="s">
        <v>311</v>
      </c>
      <c r="J3074">
        <v>0</v>
      </c>
    </row>
    <row r="3075" spans="1:10" x14ac:dyDescent="0.35">
      <c r="A3075" t="s">
        <v>5703</v>
      </c>
      <c r="B3075">
        <v>54</v>
      </c>
      <c r="C3075">
        <v>9</v>
      </c>
      <c r="D3075">
        <v>3045</v>
      </c>
      <c r="E3075" t="s">
        <v>311</v>
      </c>
      <c r="F3075" t="s">
        <v>0</v>
      </c>
      <c r="G3075" t="s">
        <v>2402</v>
      </c>
      <c r="I3075" t="s">
        <v>311</v>
      </c>
      <c r="J3075">
        <v>12</v>
      </c>
    </row>
    <row r="3076" spans="1:10" x14ac:dyDescent="0.35">
      <c r="A3076" t="s">
        <v>5704</v>
      </c>
      <c r="B3076">
        <v>14</v>
      </c>
      <c r="C3076">
        <v>8</v>
      </c>
      <c r="D3076">
        <v>3075</v>
      </c>
      <c r="E3076" t="s">
        <v>311</v>
      </c>
      <c r="F3076" t="s">
        <v>3848</v>
      </c>
      <c r="G3076" t="s">
        <v>311</v>
      </c>
      <c r="H3076" t="s">
        <v>311</v>
      </c>
      <c r="I3076" t="s">
        <v>311</v>
      </c>
      <c r="J3076">
        <v>0</v>
      </c>
    </row>
    <row r="3077" spans="1:10" x14ac:dyDescent="0.35">
      <c r="A3077" t="s">
        <v>5705</v>
      </c>
      <c r="B3077">
        <v>17</v>
      </c>
      <c r="C3077">
        <v>8</v>
      </c>
      <c r="D3077">
        <v>3075</v>
      </c>
      <c r="E3077" t="s">
        <v>311</v>
      </c>
      <c r="F3077" t="s">
        <v>3848</v>
      </c>
      <c r="G3077" t="s">
        <v>311</v>
      </c>
      <c r="H3077" t="s">
        <v>311</v>
      </c>
      <c r="I3077" t="s">
        <v>311</v>
      </c>
      <c r="J3077">
        <v>0</v>
      </c>
    </row>
    <row r="3078" spans="1:10" x14ac:dyDescent="0.35">
      <c r="A3078" t="s">
        <v>5706</v>
      </c>
      <c r="B3078">
        <v>10</v>
      </c>
      <c r="C3078">
        <v>8</v>
      </c>
      <c r="D3078">
        <v>3075</v>
      </c>
      <c r="E3078" t="s">
        <v>311</v>
      </c>
      <c r="F3078" t="s">
        <v>3848</v>
      </c>
      <c r="G3078" t="s">
        <v>311</v>
      </c>
      <c r="H3078" t="s">
        <v>311</v>
      </c>
      <c r="I3078" t="s">
        <v>311</v>
      </c>
      <c r="J3078">
        <v>0</v>
      </c>
    </row>
    <row r="3079" spans="1:10" x14ac:dyDescent="0.35">
      <c r="A3079" t="s">
        <v>5707</v>
      </c>
      <c r="B3079">
        <v>17</v>
      </c>
      <c r="C3079">
        <v>8</v>
      </c>
      <c r="D3079">
        <v>3075</v>
      </c>
      <c r="E3079" t="s">
        <v>311</v>
      </c>
      <c r="F3079" t="s">
        <v>3848</v>
      </c>
      <c r="G3079" t="s">
        <v>311</v>
      </c>
      <c r="H3079" t="s">
        <v>311</v>
      </c>
      <c r="I3079" t="s">
        <v>311</v>
      </c>
      <c r="J3079">
        <v>0</v>
      </c>
    </row>
    <row r="3080" spans="1:10" x14ac:dyDescent="0.35">
      <c r="A3080" t="s">
        <v>5708</v>
      </c>
      <c r="B3080">
        <v>14</v>
      </c>
      <c r="C3080">
        <v>8</v>
      </c>
      <c r="D3080">
        <v>3075</v>
      </c>
      <c r="E3080" t="s">
        <v>311</v>
      </c>
      <c r="F3080" t="s">
        <v>3848</v>
      </c>
      <c r="G3080" t="s">
        <v>311</v>
      </c>
      <c r="H3080" t="s">
        <v>311</v>
      </c>
      <c r="I3080" t="s">
        <v>311</v>
      </c>
      <c r="J3080">
        <v>0</v>
      </c>
    </row>
    <row r="3081" spans="1:10" x14ac:dyDescent="0.35">
      <c r="A3081" t="s">
        <v>5709</v>
      </c>
      <c r="B3081">
        <v>12</v>
      </c>
      <c r="C3081">
        <v>8</v>
      </c>
      <c r="D3081">
        <v>3075</v>
      </c>
      <c r="E3081" t="s">
        <v>311</v>
      </c>
      <c r="F3081" t="s">
        <v>3848</v>
      </c>
      <c r="G3081" t="s">
        <v>311</v>
      </c>
      <c r="H3081" t="s">
        <v>311</v>
      </c>
      <c r="I3081" t="s">
        <v>311</v>
      </c>
      <c r="J3081">
        <v>0</v>
      </c>
    </row>
    <row r="3082" spans="1:10" x14ac:dyDescent="0.35">
      <c r="A3082" t="s">
        <v>5710</v>
      </c>
      <c r="B3082">
        <v>22</v>
      </c>
      <c r="C3082">
        <v>8</v>
      </c>
      <c r="D3082">
        <v>3075</v>
      </c>
      <c r="E3082" t="s">
        <v>311</v>
      </c>
      <c r="F3082" t="s">
        <v>3848</v>
      </c>
      <c r="G3082" t="s">
        <v>311</v>
      </c>
      <c r="H3082" t="s">
        <v>311</v>
      </c>
      <c r="I3082" t="s">
        <v>311</v>
      </c>
      <c r="J3082">
        <v>0</v>
      </c>
    </row>
    <row r="3083" spans="1:10" x14ac:dyDescent="0.35">
      <c r="A3083" t="s">
        <v>5711</v>
      </c>
      <c r="B3083">
        <v>69</v>
      </c>
      <c r="C3083">
        <v>8</v>
      </c>
      <c r="D3083">
        <v>3075</v>
      </c>
      <c r="E3083" t="s">
        <v>311</v>
      </c>
      <c r="F3083" t="s">
        <v>0</v>
      </c>
      <c r="G3083" t="s">
        <v>2073</v>
      </c>
      <c r="I3083" t="s">
        <v>311</v>
      </c>
      <c r="J3083">
        <v>7</v>
      </c>
    </row>
    <row r="3084" spans="1:10" x14ac:dyDescent="0.35">
      <c r="A3084" t="s">
        <v>5712</v>
      </c>
      <c r="B3084">
        <v>21</v>
      </c>
      <c r="C3084">
        <v>8</v>
      </c>
      <c r="D3084">
        <v>3075</v>
      </c>
      <c r="E3084" t="s">
        <v>311</v>
      </c>
      <c r="F3084" t="s">
        <v>3848</v>
      </c>
      <c r="G3084" t="s">
        <v>311</v>
      </c>
      <c r="H3084" t="s">
        <v>311</v>
      </c>
      <c r="I3084" t="s">
        <v>311</v>
      </c>
      <c r="J3084">
        <v>0</v>
      </c>
    </row>
    <row r="3085" spans="1:10" x14ac:dyDescent="0.35">
      <c r="A3085" t="s">
        <v>5713</v>
      </c>
      <c r="B3085">
        <v>7</v>
      </c>
      <c r="C3085">
        <v>8</v>
      </c>
      <c r="D3085">
        <v>3075</v>
      </c>
      <c r="E3085" t="s">
        <v>311</v>
      </c>
      <c r="F3085" t="s">
        <v>3848</v>
      </c>
      <c r="G3085" t="s">
        <v>311</v>
      </c>
      <c r="H3085" t="s">
        <v>311</v>
      </c>
      <c r="I3085" t="s">
        <v>311</v>
      </c>
      <c r="J3085">
        <v>0</v>
      </c>
    </row>
    <row r="3086" spans="1:10" x14ac:dyDescent="0.35">
      <c r="A3086" t="s">
        <v>5714</v>
      </c>
      <c r="B3086">
        <v>7</v>
      </c>
      <c r="C3086">
        <v>8</v>
      </c>
      <c r="D3086">
        <v>3075</v>
      </c>
      <c r="E3086" t="s">
        <v>311</v>
      </c>
      <c r="F3086" t="s">
        <v>3848</v>
      </c>
      <c r="G3086" t="s">
        <v>311</v>
      </c>
      <c r="H3086" t="s">
        <v>311</v>
      </c>
      <c r="I3086" t="s">
        <v>311</v>
      </c>
      <c r="J3086">
        <v>1</v>
      </c>
    </row>
    <row r="3087" spans="1:10" x14ac:dyDescent="0.35">
      <c r="A3087" t="s">
        <v>5715</v>
      </c>
      <c r="B3087">
        <v>9</v>
      </c>
      <c r="C3087">
        <v>8</v>
      </c>
      <c r="D3087">
        <v>3075</v>
      </c>
      <c r="E3087" t="s">
        <v>311</v>
      </c>
      <c r="F3087" t="s">
        <v>3848</v>
      </c>
      <c r="G3087" t="s">
        <v>311</v>
      </c>
      <c r="H3087" t="s">
        <v>311</v>
      </c>
      <c r="I3087" t="s">
        <v>311</v>
      </c>
      <c r="J3087">
        <v>0</v>
      </c>
    </row>
    <row r="3088" spans="1:10" x14ac:dyDescent="0.35">
      <c r="A3088" t="s">
        <v>5716</v>
      </c>
      <c r="B3088">
        <v>8</v>
      </c>
      <c r="C3088">
        <v>8</v>
      </c>
      <c r="D3088">
        <v>3075</v>
      </c>
      <c r="E3088" t="s">
        <v>311</v>
      </c>
      <c r="F3088" t="s">
        <v>3848</v>
      </c>
      <c r="G3088" t="s">
        <v>311</v>
      </c>
      <c r="H3088" t="s">
        <v>311</v>
      </c>
      <c r="I3088" t="s">
        <v>311</v>
      </c>
      <c r="J3088">
        <v>0</v>
      </c>
    </row>
    <row r="3089" spans="1:10" x14ac:dyDescent="0.35">
      <c r="A3089" t="s">
        <v>5717</v>
      </c>
      <c r="B3089">
        <v>5</v>
      </c>
      <c r="C3089">
        <v>8</v>
      </c>
      <c r="D3089">
        <v>3075</v>
      </c>
      <c r="E3089" t="s">
        <v>311</v>
      </c>
      <c r="F3089" t="s">
        <v>0</v>
      </c>
      <c r="G3089" t="s">
        <v>311</v>
      </c>
      <c r="I3089" t="s">
        <v>311</v>
      </c>
      <c r="J3089">
        <v>5</v>
      </c>
    </row>
    <row r="3090" spans="1:10" x14ac:dyDescent="0.35">
      <c r="A3090" t="s">
        <v>5718</v>
      </c>
      <c r="B3090">
        <v>13</v>
      </c>
      <c r="C3090">
        <v>8</v>
      </c>
      <c r="D3090">
        <v>3075</v>
      </c>
      <c r="E3090" t="s">
        <v>311</v>
      </c>
      <c r="F3090" t="s">
        <v>3848</v>
      </c>
      <c r="G3090" t="s">
        <v>311</v>
      </c>
      <c r="H3090" t="s">
        <v>311</v>
      </c>
      <c r="I3090" t="s">
        <v>311</v>
      </c>
      <c r="J3090">
        <v>0</v>
      </c>
    </row>
    <row r="3091" spans="1:10" x14ac:dyDescent="0.35">
      <c r="A3091" t="s">
        <v>5719</v>
      </c>
      <c r="B3091">
        <v>15</v>
      </c>
      <c r="C3091">
        <v>8</v>
      </c>
      <c r="D3091">
        <v>3075</v>
      </c>
      <c r="E3091" t="s">
        <v>311</v>
      </c>
      <c r="F3091" t="s">
        <v>3848</v>
      </c>
      <c r="G3091" t="s">
        <v>311</v>
      </c>
      <c r="H3091" t="s">
        <v>311</v>
      </c>
      <c r="I3091" t="s">
        <v>311</v>
      </c>
      <c r="J3091">
        <v>0</v>
      </c>
    </row>
    <row r="3092" spans="1:10" x14ac:dyDescent="0.35">
      <c r="A3092" t="s">
        <v>5720</v>
      </c>
      <c r="B3092">
        <v>8</v>
      </c>
      <c r="C3092">
        <v>8</v>
      </c>
      <c r="D3092">
        <v>3075</v>
      </c>
      <c r="E3092" t="s">
        <v>311</v>
      </c>
      <c r="F3092" t="s">
        <v>3848</v>
      </c>
      <c r="G3092" t="s">
        <v>311</v>
      </c>
      <c r="H3092" t="s">
        <v>311</v>
      </c>
      <c r="I3092" t="s">
        <v>311</v>
      </c>
      <c r="J3092">
        <v>0</v>
      </c>
    </row>
    <row r="3093" spans="1:10" x14ac:dyDescent="0.35">
      <c r="A3093" t="s">
        <v>5721</v>
      </c>
      <c r="B3093">
        <v>14</v>
      </c>
      <c r="C3093">
        <v>8</v>
      </c>
      <c r="D3093">
        <v>3075</v>
      </c>
      <c r="E3093" t="s">
        <v>311</v>
      </c>
      <c r="F3093" t="s">
        <v>3848</v>
      </c>
      <c r="G3093" t="s">
        <v>311</v>
      </c>
      <c r="H3093" t="s">
        <v>311</v>
      </c>
      <c r="I3093" t="s">
        <v>311</v>
      </c>
      <c r="J3093">
        <v>0</v>
      </c>
    </row>
    <row r="3094" spans="1:10" x14ac:dyDescent="0.35">
      <c r="A3094" t="s">
        <v>5722</v>
      </c>
      <c r="B3094">
        <v>12</v>
      </c>
      <c r="C3094">
        <v>7</v>
      </c>
      <c r="D3094">
        <v>3093</v>
      </c>
      <c r="E3094" t="s">
        <v>311</v>
      </c>
      <c r="F3094" t="s">
        <v>3848</v>
      </c>
      <c r="G3094" t="s">
        <v>311</v>
      </c>
      <c r="H3094" t="s">
        <v>311</v>
      </c>
      <c r="I3094" t="s">
        <v>311</v>
      </c>
      <c r="J3094">
        <v>2</v>
      </c>
    </row>
    <row r="3095" spans="1:10" x14ac:dyDescent="0.35">
      <c r="A3095" t="s">
        <v>5723</v>
      </c>
      <c r="B3095">
        <v>20</v>
      </c>
      <c r="C3095">
        <v>7</v>
      </c>
      <c r="D3095">
        <v>3093</v>
      </c>
      <c r="E3095" t="s">
        <v>311</v>
      </c>
      <c r="F3095" t="s">
        <v>3848</v>
      </c>
      <c r="G3095" t="s">
        <v>311</v>
      </c>
      <c r="H3095" t="s">
        <v>311</v>
      </c>
      <c r="I3095" t="s">
        <v>311</v>
      </c>
      <c r="J3095">
        <v>0</v>
      </c>
    </row>
    <row r="3096" spans="1:10" x14ac:dyDescent="0.35">
      <c r="A3096" t="s">
        <v>5724</v>
      </c>
      <c r="B3096">
        <v>9</v>
      </c>
      <c r="C3096">
        <v>7</v>
      </c>
      <c r="D3096">
        <v>3093</v>
      </c>
      <c r="E3096" t="s">
        <v>311</v>
      </c>
      <c r="F3096" t="s">
        <v>3848</v>
      </c>
      <c r="G3096" t="s">
        <v>311</v>
      </c>
      <c r="H3096" t="s">
        <v>311</v>
      </c>
      <c r="I3096" t="s">
        <v>311</v>
      </c>
      <c r="J3096">
        <v>0</v>
      </c>
    </row>
    <row r="3097" spans="1:10" x14ac:dyDescent="0.35">
      <c r="A3097" t="s">
        <v>5725</v>
      </c>
      <c r="B3097">
        <v>14</v>
      </c>
      <c r="C3097">
        <v>7</v>
      </c>
      <c r="D3097">
        <v>3093</v>
      </c>
      <c r="E3097" t="s">
        <v>311</v>
      </c>
      <c r="F3097" t="s">
        <v>3848</v>
      </c>
      <c r="G3097" t="s">
        <v>311</v>
      </c>
      <c r="H3097" t="s">
        <v>311</v>
      </c>
      <c r="I3097" t="s">
        <v>311</v>
      </c>
      <c r="J3097">
        <v>1</v>
      </c>
    </row>
    <row r="3098" spans="1:10" x14ac:dyDescent="0.35">
      <c r="A3098" t="s">
        <v>5726</v>
      </c>
      <c r="B3098">
        <v>14</v>
      </c>
      <c r="C3098">
        <v>7</v>
      </c>
      <c r="D3098">
        <v>3093</v>
      </c>
      <c r="E3098" t="s">
        <v>311</v>
      </c>
      <c r="F3098" t="s">
        <v>3848</v>
      </c>
      <c r="G3098" t="s">
        <v>311</v>
      </c>
      <c r="H3098" t="s">
        <v>311</v>
      </c>
      <c r="I3098" t="s">
        <v>311</v>
      </c>
      <c r="J3098">
        <v>0</v>
      </c>
    </row>
    <row r="3099" spans="1:10" x14ac:dyDescent="0.35">
      <c r="A3099" t="s">
        <v>5727</v>
      </c>
      <c r="B3099">
        <v>49</v>
      </c>
      <c r="C3099">
        <v>7</v>
      </c>
      <c r="D3099">
        <v>3093</v>
      </c>
      <c r="E3099" t="s">
        <v>311</v>
      </c>
      <c r="F3099" t="s">
        <v>3848</v>
      </c>
      <c r="G3099" t="s">
        <v>311</v>
      </c>
      <c r="H3099" t="s">
        <v>311</v>
      </c>
      <c r="I3099" t="s">
        <v>311</v>
      </c>
      <c r="J3099">
        <v>0</v>
      </c>
    </row>
    <row r="3100" spans="1:10" x14ac:dyDescent="0.35">
      <c r="A3100" t="s">
        <v>5728</v>
      </c>
      <c r="B3100">
        <v>9</v>
      </c>
      <c r="C3100">
        <v>7</v>
      </c>
      <c r="D3100">
        <v>3093</v>
      </c>
      <c r="E3100" t="s">
        <v>311</v>
      </c>
      <c r="F3100" t="s">
        <v>3848</v>
      </c>
      <c r="G3100" t="s">
        <v>311</v>
      </c>
      <c r="H3100" t="s">
        <v>311</v>
      </c>
      <c r="I3100" t="s">
        <v>311</v>
      </c>
      <c r="J3100">
        <v>0</v>
      </c>
    </row>
    <row r="3101" spans="1:10" x14ac:dyDescent="0.35">
      <c r="A3101" t="s">
        <v>5729</v>
      </c>
      <c r="B3101">
        <v>4</v>
      </c>
      <c r="C3101">
        <v>7</v>
      </c>
      <c r="D3101">
        <v>3093</v>
      </c>
      <c r="E3101" t="s">
        <v>311</v>
      </c>
      <c r="F3101" t="s">
        <v>3848</v>
      </c>
      <c r="G3101" t="s">
        <v>311</v>
      </c>
      <c r="H3101" t="s">
        <v>311</v>
      </c>
      <c r="I3101" t="s">
        <v>311</v>
      </c>
      <c r="J3101">
        <v>0</v>
      </c>
    </row>
    <row r="3102" spans="1:10" x14ac:dyDescent="0.35">
      <c r="A3102" t="s">
        <v>5730</v>
      </c>
      <c r="B3102">
        <v>10</v>
      </c>
      <c r="C3102">
        <v>7</v>
      </c>
      <c r="D3102">
        <v>3093</v>
      </c>
      <c r="E3102" t="s">
        <v>311</v>
      </c>
      <c r="F3102" t="s">
        <v>3848</v>
      </c>
      <c r="G3102" t="s">
        <v>311</v>
      </c>
      <c r="H3102" t="s">
        <v>311</v>
      </c>
      <c r="I3102" t="s">
        <v>311</v>
      </c>
      <c r="J3102">
        <v>0</v>
      </c>
    </row>
    <row r="3103" spans="1:10" x14ac:dyDescent="0.35">
      <c r="A3103" t="s">
        <v>5731</v>
      </c>
      <c r="B3103">
        <v>8</v>
      </c>
      <c r="C3103">
        <v>7</v>
      </c>
      <c r="D3103">
        <v>3093</v>
      </c>
      <c r="E3103" t="s">
        <v>311</v>
      </c>
      <c r="F3103" t="s">
        <v>3848</v>
      </c>
      <c r="G3103" t="s">
        <v>311</v>
      </c>
      <c r="H3103" t="s">
        <v>311</v>
      </c>
      <c r="I3103" t="s">
        <v>311</v>
      </c>
      <c r="J3103">
        <v>0</v>
      </c>
    </row>
    <row r="3104" spans="1:10" x14ac:dyDescent="0.35">
      <c r="A3104" t="s">
        <v>5732</v>
      </c>
      <c r="B3104">
        <v>13</v>
      </c>
      <c r="C3104">
        <v>7</v>
      </c>
      <c r="D3104">
        <v>3093</v>
      </c>
      <c r="E3104" t="s">
        <v>311</v>
      </c>
      <c r="F3104" t="s">
        <v>3848</v>
      </c>
      <c r="G3104" t="s">
        <v>311</v>
      </c>
      <c r="H3104" t="s">
        <v>311</v>
      </c>
      <c r="I3104" t="s">
        <v>311</v>
      </c>
      <c r="J3104">
        <v>0</v>
      </c>
    </row>
    <row r="3105" spans="1:10" x14ac:dyDescent="0.35">
      <c r="A3105" t="s">
        <v>5733</v>
      </c>
      <c r="B3105">
        <v>21</v>
      </c>
      <c r="C3105">
        <v>7</v>
      </c>
      <c r="D3105">
        <v>3093</v>
      </c>
      <c r="E3105" t="s">
        <v>311</v>
      </c>
      <c r="F3105" t="s">
        <v>3848</v>
      </c>
      <c r="G3105" t="s">
        <v>311</v>
      </c>
      <c r="H3105" t="s">
        <v>311</v>
      </c>
      <c r="I3105" t="s">
        <v>311</v>
      </c>
      <c r="J3105">
        <v>0</v>
      </c>
    </row>
    <row r="3106" spans="1:10" x14ac:dyDescent="0.35">
      <c r="A3106" t="s">
        <v>5734</v>
      </c>
      <c r="B3106">
        <v>16</v>
      </c>
      <c r="C3106">
        <v>7</v>
      </c>
      <c r="D3106">
        <v>3093</v>
      </c>
      <c r="E3106" t="s">
        <v>311</v>
      </c>
      <c r="F3106" t="s">
        <v>3848</v>
      </c>
      <c r="G3106" t="s">
        <v>311</v>
      </c>
      <c r="H3106" t="s">
        <v>311</v>
      </c>
      <c r="I3106" t="s">
        <v>311</v>
      </c>
      <c r="J3106">
        <v>2</v>
      </c>
    </row>
    <row r="3107" spans="1:10" x14ac:dyDescent="0.35">
      <c r="A3107" t="s">
        <v>5735</v>
      </c>
      <c r="B3107">
        <v>6</v>
      </c>
      <c r="C3107">
        <v>7</v>
      </c>
      <c r="D3107">
        <v>3093</v>
      </c>
      <c r="E3107" t="s">
        <v>311</v>
      </c>
      <c r="F3107" t="s">
        <v>3848</v>
      </c>
      <c r="G3107" t="s">
        <v>311</v>
      </c>
      <c r="H3107" t="s">
        <v>311</v>
      </c>
      <c r="I3107" t="s">
        <v>311</v>
      </c>
      <c r="J3107">
        <v>0</v>
      </c>
    </row>
    <row r="3108" spans="1:10" x14ac:dyDescent="0.35">
      <c r="A3108" t="s">
        <v>5736</v>
      </c>
      <c r="B3108">
        <v>13</v>
      </c>
      <c r="C3108">
        <v>7</v>
      </c>
      <c r="D3108">
        <v>3093</v>
      </c>
      <c r="E3108" t="s">
        <v>311</v>
      </c>
      <c r="F3108" t="s">
        <v>3848</v>
      </c>
      <c r="G3108" t="s">
        <v>311</v>
      </c>
      <c r="H3108" t="s">
        <v>311</v>
      </c>
      <c r="I3108" t="s">
        <v>311</v>
      </c>
      <c r="J3108">
        <v>0</v>
      </c>
    </row>
    <row r="3109" spans="1:10" x14ac:dyDescent="0.35">
      <c r="A3109" t="s">
        <v>5737</v>
      </c>
      <c r="B3109">
        <v>13</v>
      </c>
      <c r="C3109">
        <v>7</v>
      </c>
      <c r="D3109">
        <v>3093</v>
      </c>
      <c r="E3109" t="s">
        <v>311</v>
      </c>
      <c r="F3109" t="s">
        <v>3848</v>
      </c>
      <c r="G3109" t="s">
        <v>311</v>
      </c>
      <c r="H3109" t="s">
        <v>311</v>
      </c>
      <c r="I3109" t="s">
        <v>311</v>
      </c>
      <c r="J3109">
        <v>0</v>
      </c>
    </row>
    <row r="3110" spans="1:10" x14ac:dyDescent="0.35">
      <c r="A3110" t="s">
        <v>5738</v>
      </c>
      <c r="B3110">
        <v>7</v>
      </c>
      <c r="C3110">
        <v>7</v>
      </c>
      <c r="D3110">
        <v>3093</v>
      </c>
      <c r="E3110" t="s">
        <v>311</v>
      </c>
      <c r="F3110" t="s">
        <v>3848</v>
      </c>
      <c r="G3110" t="s">
        <v>311</v>
      </c>
      <c r="H3110" t="s">
        <v>311</v>
      </c>
      <c r="I3110" t="s">
        <v>311</v>
      </c>
      <c r="J3110">
        <v>0</v>
      </c>
    </row>
    <row r="3111" spans="1:10" x14ac:dyDescent="0.35">
      <c r="A3111" t="s">
        <v>5739</v>
      </c>
      <c r="B3111">
        <v>16</v>
      </c>
      <c r="C3111">
        <v>7</v>
      </c>
      <c r="D3111">
        <v>3093</v>
      </c>
      <c r="E3111" t="s">
        <v>311</v>
      </c>
      <c r="F3111" t="s">
        <v>3848</v>
      </c>
      <c r="G3111" t="s">
        <v>311</v>
      </c>
      <c r="H3111" t="s">
        <v>311</v>
      </c>
      <c r="I3111" t="s">
        <v>311</v>
      </c>
      <c r="J3111">
        <v>0</v>
      </c>
    </row>
    <row r="3112" spans="1:10" x14ac:dyDescent="0.35">
      <c r="A3112" t="s">
        <v>5740</v>
      </c>
      <c r="B3112">
        <v>8</v>
      </c>
      <c r="C3112">
        <v>7</v>
      </c>
      <c r="D3112">
        <v>3093</v>
      </c>
      <c r="E3112" t="s">
        <v>311</v>
      </c>
      <c r="F3112" t="s">
        <v>3848</v>
      </c>
      <c r="G3112" t="s">
        <v>311</v>
      </c>
      <c r="H3112" t="s">
        <v>311</v>
      </c>
      <c r="I3112" t="s">
        <v>311</v>
      </c>
      <c r="J3112">
        <v>0</v>
      </c>
    </row>
    <row r="3113" spans="1:10" x14ac:dyDescent="0.35">
      <c r="A3113" t="s">
        <v>5741</v>
      </c>
      <c r="B3113">
        <v>6</v>
      </c>
      <c r="C3113">
        <v>7</v>
      </c>
      <c r="D3113">
        <v>3093</v>
      </c>
      <c r="E3113" t="s">
        <v>311</v>
      </c>
      <c r="F3113" t="s">
        <v>3848</v>
      </c>
      <c r="G3113" t="s">
        <v>311</v>
      </c>
      <c r="H3113" t="s">
        <v>311</v>
      </c>
      <c r="I3113" t="s">
        <v>311</v>
      </c>
      <c r="J3113">
        <v>0</v>
      </c>
    </row>
    <row r="3114" spans="1:10" x14ac:dyDescent="0.35">
      <c r="A3114" t="s">
        <v>5742</v>
      </c>
      <c r="B3114">
        <v>6</v>
      </c>
      <c r="C3114">
        <v>7</v>
      </c>
      <c r="D3114">
        <v>3093</v>
      </c>
      <c r="E3114" t="s">
        <v>311</v>
      </c>
      <c r="F3114" t="s">
        <v>3848</v>
      </c>
      <c r="G3114" t="s">
        <v>311</v>
      </c>
      <c r="H3114" t="s">
        <v>311</v>
      </c>
      <c r="I3114" t="s">
        <v>311</v>
      </c>
      <c r="J3114">
        <v>0</v>
      </c>
    </row>
    <row r="3115" spans="1:10" x14ac:dyDescent="0.35">
      <c r="A3115" t="s">
        <v>5743</v>
      </c>
      <c r="B3115">
        <v>17</v>
      </c>
      <c r="C3115">
        <v>6</v>
      </c>
      <c r="D3115">
        <v>3114</v>
      </c>
      <c r="E3115" t="s">
        <v>311</v>
      </c>
      <c r="F3115" t="s">
        <v>3848</v>
      </c>
      <c r="G3115" t="s">
        <v>311</v>
      </c>
      <c r="H3115" t="s">
        <v>311</v>
      </c>
      <c r="I3115" t="s">
        <v>311</v>
      </c>
      <c r="J3115">
        <v>0</v>
      </c>
    </row>
    <row r="3116" spans="1:10" x14ac:dyDescent="0.35">
      <c r="A3116" t="s">
        <v>5744</v>
      </c>
      <c r="B3116">
        <v>11</v>
      </c>
      <c r="C3116">
        <v>6</v>
      </c>
      <c r="D3116">
        <v>3114</v>
      </c>
      <c r="E3116" t="s">
        <v>311</v>
      </c>
      <c r="F3116" t="s">
        <v>3848</v>
      </c>
      <c r="G3116" t="s">
        <v>311</v>
      </c>
      <c r="H3116" t="s">
        <v>311</v>
      </c>
      <c r="I3116" t="s">
        <v>311</v>
      </c>
      <c r="J3116">
        <v>0</v>
      </c>
    </row>
    <row r="3117" spans="1:10" x14ac:dyDescent="0.35">
      <c r="A3117" t="s">
        <v>5745</v>
      </c>
      <c r="B3117">
        <v>20</v>
      </c>
      <c r="C3117">
        <v>6</v>
      </c>
      <c r="D3117">
        <v>3114</v>
      </c>
      <c r="E3117" t="s">
        <v>311</v>
      </c>
      <c r="F3117" t="s">
        <v>3848</v>
      </c>
      <c r="G3117" t="s">
        <v>311</v>
      </c>
      <c r="H3117" t="s">
        <v>311</v>
      </c>
      <c r="I3117" t="s">
        <v>311</v>
      </c>
      <c r="J3117">
        <v>0</v>
      </c>
    </row>
    <row r="3118" spans="1:10" x14ac:dyDescent="0.35">
      <c r="A3118" t="s">
        <v>5746</v>
      </c>
      <c r="B3118">
        <v>11</v>
      </c>
      <c r="C3118">
        <v>6</v>
      </c>
      <c r="D3118">
        <v>3114</v>
      </c>
      <c r="E3118" t="s">
        <v>311</v>
      </c>
      <c r="F3118" t="s">
        <v>3848</v>
      </c>
      <c r="G3118" t="s">
        <v>311</v>
      </c>
      <c r="H3118" t="s">
        <v>311</v>
      </c>
      <c r="I3118" t="s">
        <v>311</v>
      </c>
      <c r="J3118">
        <v>0</v>
      </c>
    </row>
    <row r="3119" spans="1:10" x14ac:dyDescent="0.35">
      <c r="A3119" t="s">
        <v>5747</v>
      </c>
      <c r="B3119">
        <v>47</v>
      </c>
      <c r="C3119">
        <v>6</v>
      </c>
      <c r="D3119">
        <v>3114</v>
      </c>
      <c r="E3119" t="s">
        <v>311</v>
      </c>
      <c r="F3119" t="s">
        <v>3848</v>
      </c>
      <c r="G3119" t="s">
        <v>311</v>
      </c>
      <c r="H3119" t="s">
        <v>311</v>
      </c>
      <c r="I3119" t="s">
        <v>311</v>
      </c>
      <c r="J3119">
        <v>0</v>
      </c>
    </row>
    <row r="3120" spans="1:10" x14ac:dyDescent="0.35">
      <c r="A3120" t="s">
        <v>5748</v>
      </c>
      <c r="B3120">
        <v>6</v>
      </c>
      <c r="C3120">
        <v>6</v>
      </c>
      <c r="D3120">
        <v>3114</v>
      </c>
      <c r="E3120" t="s">
        <v>311</v>
      </c>
      <c r="F3120" t="s">
        <v>3848</v>
      </c>
      <c r="G3120" t="s">
        <v>311</v>
      </c>
      <c r="H3120" t="s">
        <v>311</v>
      </c>
      <c r="I3120" t="s">
        <v>311</v>
      </c>
      <c r="J3120">
        <v>0</v>
      </c>
    </row>
    <row r="3121" spans="1:10" x14ac:dyDescent="0.35">
      <c r="A3121" t="s">
        <v>5749</v>
      </c>
      <c r="B3121">
        <v>13</v>
      </c>
      <c r="C3121">
        <v>6</v>
      </c>
      <c r="D3121">
        <v>3114</v>
      </c>
      <c r="E3121" t="s">
        <v>311</v>
      </c>
      <c r="F3121" t="s">
        <v>3848</v>
      </c>
      <c r="G3121" t="s">
        <v>311</v>
      </c>
      <c r="H3121" t="s">
        <v>311</v>
      </c>
      <c r="I3121" t="s">
        <v>311</v>
      </c>
      <c r="J3121">
        <v>0</v>
      </c>
    </row>
    <row r="3122" spans="1:10" x14ac:dyDescent="0.35">
      <c r="A3122" t="s">
        <v>5750</v>
      </c>
      <c r="B3122">
        <v>17</v>
      </c>
      <c r="C3122">
        <v>6</v>
      </c>
      <c r="D3122">
        <v>3114</v>
      </c>
      <c r="E3122" t="s">
        <v>311</v>
      </c>
      <c r="F3122" t="s">
        <v>3848</v>
      </c>
      <c r="G3122" t="s">
        <v>311</v>
      </c>
      <c r="H3122" t="s">
        <v>311</v>
      </c>
      <c r="I3122" t="s">
        <v>311</v>
      </c>
      <c r="J3122">
        <v>0</v>
      </c>
    </row>
    <row r="3123" spans="1:10" x14ac:dyDescent="0.35">
      <c r="A3123" t="s">
        <v>5751</v>
      </c>
      <c r="B3123">
        <v>96</v>
      </c>
      <c r="C3123">
        <v>6</v>
      </c>
      <c r="D3123">
        <v>3114</v>
      </c>
      <c r="E3123" t="s">
        <v>334</v>
      </c>
      <c r="F3123" t="s">
        <v>0</v>
      </c>
      <c r="G3123" t="s">
        <v>1882</v>
      </c>
      <c r="H3123">
        <v>0.06</v>
      </c>
      <c r="I3123">
        <v>0.35</v>
      </c>
      <c r="J3123">
        <v>0</v>
      </c>
    </row>
    <row r="3124" spans="1:10" x14ac:dyDescent="0.35">
      <c r="A3124" t="s">
        <v>5752</v>
      </c>
      <c r="B3124">
        <v>4</v>
      </c>
      <c r="C3124">
        <v>6</v>
      </c>
      <c r="D3124">
        <v>3114</v>
      </c>
      <c r="E3124" t="s">
        <v>311</v>
      </c>
      <c r="F3124" t="s">
        <v>3848</v>
      </c>
      <c r="G3124" t="s">
        <v>311</v>
      </c>
      <c r="H3124" t="s">
        <v>311</v>
      </c>
      <c r="I3124" t="s">
        <v>311</v>
      </c>
      <c r="J3124">
        <v>0</v>
      </c>
    </row>
    <row r="3125" spans="1:10" x14ac:dyDescent="0.35">
      <c r="A3125" t="s">
        <v>5753</v>
      </c>
      <c r="B3125">
        <v>12</v>
      </c>
      <c r="C3125">
        <v>6</v>
      </c>
      <c r="D3125">
        <v>3114</v>
      </c>
      <c r="E3125" t="s">
        <v>311</v>
      </c>
      <c r="F3125" t="s">
        <v>3848</v>
      </c>
      <c r="G3125" t="s">
        <v>311</v>
      </c>
      <c r="H3125" t="s">
        <v>311</v>
      </c>
      <c r="I3125" t="s">
        <v>311</v>
      </c>
      <c r="J3125">
        <v>1</v>
      </c>
    </row>
    <row r="3126" spans="1:10" x14ac:dyDescent="0.35">
      <c r="A3126" t="s">
        <v>5754</v>
      </c>
      <c r="B3126">
        <v>7</v>
      </c>
      <c r="C3126">
        <v>6</v>
      </c>
      <c r="D3126">
        <v>3114</v>
      </c>
      <c r="E3126" t="s">
        <v>311</v>
      </c>
      <c r="F3126" t="s">
        <v>3848</v>
      </c>
      <c r="G3126" t="s">
        <v>311</v>
      </c>
      <c r="H3126" t="s">
        <v>311</v>
      </c>
      <c r="I3126" t="s">
        <v>311</v>
      </c>
      <c r="J3126">
        <v>0</v>
      </c>
    </row>
    <row r="3127" spans="1:10" x14ac:dyDescent="0.35">
      <c r="A3127" t="s">
        <v>5755</v>
      </c>
      <c r="B3127">
        <v>32</v>
      </c>
      <c r="C3127">
        <v>6</v>
      </c>
      <c r="D3127">
        <v>3114</v>
      </c>
      <c r="E3127" t="s">
        <v>311</v>
      </c>
      <c r="F3127" t="s">
        <v>3848</v>
      </c>
      <c r="G3127" t="s">
        <v>311</v>
      </c>
      <c r="H3127" t="s">
        <v>311</v>
      </c>
      <c r="I3127" t="s">
        <v>311</v>
      </c>
      <c r="J3127">
        <v>0</v>
      </c>
    </row>
    <row r="3128" spans="1:10" x14ac:dyDescent="0.35">
      <c r="A3128" t="s">
        <v>5756</v>
      </c>
      <c r="B3128">
        <v>7</v>
      </c>
      <c r="C3128">
        <v>6</v>
      </c>
      <c r="D3128">
        <v>3114</v>
      </c>
      <c r="E3128" t="s">
        <v>311</v>
      </c>
      <c r="F3128" t="s">
        <v>3848</v>
      </c>
      <c r="G3128" t="s">
        <v>311</v>
      </c>
      <c r="H3128" t="s">
        <v>311</v>
      </c>
      <c r="I3128" t="s">
        <v>311</v>
      </c>
      <c r="J3128">
        <v>0</v>
      </c>
    </row>
    <row r="3129" spans="1:10" x14ac:dyDescent="0.35">
      <c r="A3129" t="s">
        <v>5757</v>
      </c>
      <c r="B3129">
        <v>9</v>
      </c>
      <c r="C3129">
        <v>6</v>
      </c>
      <c r="D3129">
        <v>3114</v>
      </c>
      <c r="E3129" t="s">
        <v>311</v>
      </c>
      <c r="F3129" t="s">
        <v>3848</v>
      </c>
      <c r="G3129" t="s">
        <v>311</v>
      </c>
      <c r="H3129" t="s">
        <v>311</v>
      </c>
      <c r="I3129" t="s">
        <v>311</v>
      </c>
      <c r="J3129">
        <v>0</v>
      </c>
    </row>
    <row r="3130" spans="1:10" x14ac:dyDescent="0.35">
      <c r="A3130" t="s">
        <v>5758</v>
      </c>
      <c r="B3130">
        <v>11</v>
      </c>
      <c r="C3130">
        <v>6</v>
      </c>
      <c r="D3130">
        <v>3114</v>
      </c>
      <c r="E3130" t="s">
        <v>311</v>
      </c>
      <c r="F3130" t="s">
        <v>3848</v>
      </c>
      <c r="G3130" t="s">
        <v>311</v>
      </c>
      <c r="H3130" t="s">
        <v>311</v>
      </c>
      <c r="I3130" t="s">
        <v>311</v>
      </c>
      <c r="J3130">
        <v>0</v>
      </c>
    </row>
    <row r="3131" spans="1:10" x14ac:dyDescent="0.35">
      <c r="A3131" t="s">
        <v>5759</v>
      </c>
      <c r="B3131">
        <v>12</v>
      </c>
      <c r="C3131">
        <v>6</v>
      </c>
      <c r="D3131">
        <v>3114</v>
      </c>
      <c r="E3131" t="s">
        <v>311</v>
      </c>
      <c r="F3131" t="s">
        <v>3848</v>
      </c>
      <c r="G3131" t="s">
        <v>311</v>
      </c>
      <c r="H3131" t="s">
        <v>311</v>
      </c>
      <c r="I3131" t="s">
        <v>311</v>
      </c>
      <c r="J3131">
        <v>0</v>
      </c>
    </row>
    <row r="3132" spans="1:10" x14ac:dyDescent="0.35">
      <c r="A3132" t="s">
        <v>5760</v>
      </c>
      <c r="B3132">
        <v>14</v>
      </c>
      <c r="C3132">
        <v>6</v>
      </c>
      <c r="D3132">
        <v>3114</v>
      </c>
      <c r="E3132" t="s">
        <v>311</v>
      </c>
      <c r="F3132" t="s">
        <v>3848</v>
      </c>
      <c r="G3132" t="s">
        <v>311</v>
      </c>
      <c r="H3132" t="s">
        <v>311</v>
      </c>
      <c r="I3132" t="s">
        <v>311</v>
      </c>
      <c r="J3132">
        <v>6</v>
      </c>
    </row>
    <row r="3133" spans="1:10" x14ac:dyDescent="0.35">
      <c r="A3133" t="s">
        <v>5761</v>
      </c>
      <c r="B3133">
        <v>15</v>
      </c>
      <c r="C3133">
        <v>6</v>
      </c>
      <c r="D3133">
        <v>3114</v>
      </c>
      <c r="E3133" t="s">
        <v>311</v>
      </c>
      <c r="F3133" t="s">
        <v>3848</v>
      </c>
      <c r="G3133" t="s">
        <v>311</v>
      </c>
      <c r="H3133" t="s">
        <v>311</v>
      </c>
      <c r="I3133" t="s">
        <v>311</v>
      </c>
      <c r="J3133">
        <v>0</v>
      </c>
    </row>
    <row r="3134" spans="1:10" x14ac:dyDescent="0.35">
      <c r="A3134" t="s">
        <v>5762</v>
      </c>
      <c r="B3134">
        <v>14</v>
      </c>
      <c r="C3134">
        <v>5</v>
      </c>
      <c r="D3134">
        <v>3133</v>
      </c>
      <c r="E3134" t="s">
        <v>311</v>
      </c>
      <c r="F3134" t="s">
        <v>3848</v>
      </c>
      <c r="G3134" t="s">
        <v>311</v>
      </c>
      <c r="H3134" t="s">
        <v>311</v>
      </c>
      <c r="I3134" t="s">
        <v>311</v>
      </c>
      <c r="J3134">
        <v>1</v>
      </c>
    </row>
    <row r="3135" spans="1:10" x14ac:dyDescent="0.35">
      <c r="A3135" t="s">
        <v>5763</v>
      </c>
      <c r="B3135">
        <v>10</v>
      </c>
      <c r="C3135">
        <v>5</v>
      </c>
      <c r="D3135">
        <v>3133</v>
      </c>
      <c r="E3135" t="s">
        <v>311</v>
      </c>
      <c r="F3135" t="s">
        <v>3848</v>
      </c>
      <c r="G3135" t="s">
        <v>311</v>
      </c>
      <c r="H3135" t="s">
        <v>311</v>
      </c>
      <c r="I3135" t="s">
        <v>311</v>
      </c>
      <c r="J3135">
        <v>2</v>
      </c>
    </row>
    <row r="3136" spans="1:10" x14ac:dyDescent="0.35">
      <c r="A3136" t="s">
        <v>5764</v>
      </c>
      <c r="B3136">
        <v>2</v>
      </c>
      <c r="C3136">
        <v>5</v>
      </c>
      <c r="D3136">
        <v>3133</v>
      </c>
      <c r="E3136" t="s">
        <v>311</v>
      </c>
      <c r="F3136" t="s">
        <v>3848</v>
      </c>
      <c r="G3136" t="s">
        <v>311</v>
      </c>
      <c r="H3136" t="s">
        <v>311</v>
      </c>
      <c r="I3136" t="s">
        <v>311</v>
      </c>
      <c r="J3136">
        <v>0</v>
      </c>
    </row>
    <row r="3137" spans="1:10" x14ac:dyDescent="0.35">
      <c r="A3137" t="s">
        <v>5765</v>
      </c>
      <c r="B3137">
        <v>8</v>
      </c>
      <c r="C3137">
        <v>5</v>
      </c>
      <c r="D3137">
        <v>3133</v>
      </c>
      <c r="E3137" t="s">
        <v>311</v>
      </c>
      <c r="F3137" t="s">
        <v>3848</v>
      </c>
      <c r="G3137" t="s">
        <v>311</v>
      </c>
      <c r="H3137" t="s">
        <v>311</v>
      </c>
      <c r="I3137" t="s">
        <v>311</v>
      </c>
      <c r="J3137">
        <v>0</v>
      </c>
    </row>
    <row r="3138" spans="1:10" x14ac:dyDescent="0.35">
      <c r="A3138" t="s">
        <v>5766</v>
      </c>
      <c r="B3138">
        <v>8</v>
      </c>
      <c r="C3138">
        <v>5</v>
      </c>
      <c r="D3138">
        <v>3133</v>
      </c>
      <c r="E3138" t="s">
        <v>311</v>
      </c>
      <c r="F3138" t="s">
        <v>3848</v>
      </c>
      <c r="G3138" t="s">
        <v>311</v>
      </c>
      <c r="H3138" t="s">
        <v>311</v>
      </c>
      <c r="I3138" t="s">
        <v>311</v>
      </c>
      <c r="J3138">
        <v>0</v>
      </c>
    </row>
    <row r="3139" spans="1:10" x14ac:dyDescent="0.35">
      <c r="A3139" t="s">
        <v>5767</v>
      </c>
      <c r="B3139">
        <v>14</v>
      </c>
      <c r="C3139">
        <v>5</v>
      </c>
      <c r="D3139">
        <v>3133</v>
      </c>
      <c r="E3139" t="s">
        <v>311</v>
      </c>
      <c r="F3139" t="s">
        <v>3848</v>
      </c>
      <c r="G3139" t="s">
        <v>311</v>
      </c>
      <c r="H3139" t="s">
        <v>311</v>
      </c>
      <c r="I3139" t="s">
        <v>311</v>
      </c>
      <c r="J3139">
        <v>0</v>
      </c>
    </row>
    <row r="3140" spans="1:10" x14ac:dyDescent="0.35">
      <c r="A3140" t="s">
        <v>5768</v>
      </c>
      <c r="B3140">
        <v>20</v>
      </c>
      <c r="C3140">
        <v>5</v>
      </c>
      <c r="D3140">
        <v>3133</v>
      </c>
      <c r="E3140" t="s">
        <v>311</v>
      </c>
      <c r="F3140" t="s">
        <v>3848</v>
      </c>
      <c r="G3140" t="s">
        <v>311</v>
      </c>
      <c r="H3140" t="s">
        <v>311</v>
      </c>
      <c r="I3140" t="s">
        <v>311</v>
      </c>
      <c r="J3140">
        <v>0</v>
      </c>
    </row>
    <row r="3141" spans="1:10" x14ac:dyDescent="0.35">
      <c r="A3141" t="s">
        <v>5769</v>
      </c>
      <c r="B3141">
        <v>9</v>
      </c>
      <c r="C3141">
        <v>5</v>
      </c>
      <c r="D3141">
        <v>3133</v>
      </c>
      <c r="E3141" t="s">
        <v>311</v>
      </c>
      <c r="F3141" t="s">
        <v>3848</v>
      </c>
      <c r="G3141" t="s">
        <v>311</v>
      </c>
      <c r="H3141" t="s">
        <v>311</v>
      </c>
      <c r="I3141" t="s">
        <v>311</v>
      </c>
      <c r="J3141">
        <v>0</v>
      </c>
    </row>
    <row r="3142" spans="1:10" x14ac:dyDescent="0.35">
      <c r="A3142" t="s">
        <v>5770</v>
      </c>
      <c r="B3142">
        <v>12</v>
      </c>
      <c r="C3142">
        <v>5</v>
      </c>
      <c r="D3142">
        <v>3133</v>
      </c>
      <c r="E3142" t="s">
        <v>311</v>
      </c>
      <c r="F3142" t="s">
        <v>3848</v>
      </c>
      <c r="G3142" t="s">
        <v>311</v>
      </c>
      <c r="H3142" t="s">
        <v>311</v>
      </c>
      <c r="I3142" t="s">
        <v>311</v>
      </c>
      <c r="J3142">
        <v>0</v>
      </c>
    </row>
    <row r="3143" spans="1:10" x14ac:dyDescent="0.35">
      <c r="A3143" t="s">
        <v>5771</v>
      </c>
      <c r="B3143">
        <v>11</v>
      </c>
      <c r="C3143">
        <v>5</v>
      </c>
      <c r="D3143">
        <v>3133</v>
      </c>
      <c r="E3143" t="s">
        <v>311</v>
      </c>
      <c r="F3143" t="s">
        <v>3848</v>
      </c>
      <c r="G3143" t="s">
        <v>311</v>
      </c>
      <c r="H3143" t="s">
        <v>311</v>
      </c>
      <c r="I3143" t="s">
        <v>311</v>
      </c>
      <c r="J3143">
        <v>0</v>
      </c>
    </row>
    <row r="3144" spans="1:10" x14ac:dyDescent="0.35">
      <c r="A3144" t="s">
        <v>5772</v>
      </c>
      <c r="B3144">
        <v>7</v>
      </c>
      <c r="C3144">
        <v>5</v>
      </c>
      <c r="D3144">
        <v>3133</v>
      </c>
      <c r="E3144" t="s">
        <v>311</v>
      </c>
      <c r="F3144" t="s">
        <v>3848</v>
      </c>
      <c r="G3144" t="s">
        <v>311</v>
      </c>
      <c r="H3144" t="s">
        <v>311</v>
      </c>
      <c r="I3144" t="s">
        <v>311</v>
      </c>
      <c r="J3144">
        <v>0</v>
      </c>
    </row>
    <row r="3145" spans="1:10" x14ac:dyDescent="0.35">
      <c r="A3145" t="s">
        <v>5773</v>
      </c>
      <c r="B3145">
        <v>7</v>
      </c>
      <c r="C3145">
        <v>5</v>
      </c>
      <c r="D3145">
        <v>3133</v>
      </c>
      <c r="E3145" t="s">
        <v>311</v>
      </c>
      <c r="F3145" t="s">
        <v>3848</v>
      </c>
      <c r="G3145" t="s">
        <v>311</v>
      </c>
      <c r="H3145" t="s">
        <v>311</v>
      </c>
      <c r="I3145" t="s">
        <v>311</v>
      </c>
      <c r="J3145">
        <v>0</v>
      </c>
    </row>
    <row r="3146" spans="1:10" x14ac:dyDescent="0.35">
      <c r="A3146" t="s">
        <v>5774</v>
      </c>
      <c r="B3146">
        <v>10</v>
      </c>
      <c r="C3146">
        <v>5</v>
      </c>
      <c r="D3146">
        <v>3133</v>
      </c>
      <c r="E3146" t="s">
        <v>311</v>
      </c>
      <c r="F3146" t="s">
        <v>3848</v>
      </c>
      <c r="G3146" t="s">
        <v>311</v>
      </c>
      <c r="H3146" t="s">
        <v>311</v>
      </c>
      <c r="I3146" t="s">
        <v>311</v>
      </c>
      <c r="J3146">
        <v>0</v>
      </c>
    </row>
    <row r="3147" spans="1:10" x14ac:dyDescent="0.35">
      <c r="A3147" t="s">
        <v>5775</v>
      </c>
      <c r="B3147">
        <v>30</v>
      </c>
      <c r="C3147">
        <v>5</v>
      </c>
      <c r="D3147">
        <v>3133</v>
      </c>
      <c r="E3147" t="s">
        <v>311</v>
      </c>
      <c r="F3147" t="s">
        <v>3848</v>
      </c>
      <c r="G3147" t="s">
        <v>311</v>
      </c>
      <c r="H3147" t="s">
        <v>311</v>
      </c>
      <c r="I3147" t="s">
        <v>311</v>
      </c>
      <c r="J3147">
        <v>0</v>
      </c>
    </row>
    <row r="3148" spans="1:10" x14ac:dyDescent="0.35">
      <c r="A3148" t="s">
        <v>5776</v>
      </c>
      <c r="B3148">
        <v>14</v>
      </c>
      <c r="C3148">
        <v>5</v>
      </c>
      <c r="D3148">
        <v>3133</v>
      </c>
      <c r="E3148" t="s">
        <v>311</v>
      </c>
      <c r="F3148" t="s">
        <v>3848</v>
      </c>
      <c r="G3148" t="s">
        <v>311</v>
      </c>
      <c r="H3148" t="s">
        <v>311</v>
      </c>
      <c r="I3148" t="s">
        <v>311</v>
      </c>
      <c r="J3148">
        <v>0</v>
      </c>
    </row>
    <row r="3149" spans="1:10" x14ac:dyDescent="0.35">
      <c r="A3149" t="s">
        <v>5777</v>
      </c>
      <c r="B3149">
        <v>12</v>
      </c>
      <c r="C3149">
        <v>5</v>
      </c>
      <c r="D3149">
        <v>3133</v>
      </c>
      <c r="E3149" t="s">
        <v>311</v>
      </c>
      <c r="F3149" t="s">
        <v>3848</v>
      </c>
      <c r="G3149" t="s">
        <v>311</v>
      </c>
      <c r="H3149" t="s">
        <v>311</v>
      </c>
      <c r="I3149" t="s">
        <v>311</v>
      </c>
      <c r="J3149">
        <v>2</v>
      </c>
    </row>
    <row r="3150" spans="1:10" x14ac:dyDescent="0.35">
      <c r="A3150" t="s">
        <v>5778</v>
      </c>
      <c r="B3150">
        <v>11</v>
      </c>
      <c r="C3150">
        <v>5</v>
      </c>
      <c r="D3150">
        <v>3133</v>
      </c>
      <c r="E3150" t="s">
        <v>311</v>
      </c>
      <c r="F3150" t="s">
        <v>3848</v>
      </c>
      <c r="G3150" t="s">
        <v>311</v>
      </c>
      <c r="H3150" t="s">
        <v>311</v>
      </c>
      <c r="I3150" t="s">
        <v>311</v>
      </c>
      <c r="J3150">
        <v>0</v>
      </c>
    </row>
    <row r="3151" spans="1:10" x14ac:dyDescent="0.35">
      <c r="A3151" t="s">
        <v>5779</v>
      </c>
      <c r="B3151">
        <v>14</v>
      </c>
      <c r="C3151">
        <v>5</v>
      </c>
      <c r="D3151">
        <v>3133</v>
      </c>
      <c r="E3151" t="s">
        <v>311</v>
      </c>
      <c r="F3151" t="s">
        <v>3848</v>
      </c>
      <c r="G3151" t="s">
        <v>311</v>
      </c>
      <c r="H3151" t="s">
        <v>311</v>
      </c>
      <c r="I3151" t="s">
        <v>311</v>
      </c>
      <c r="J3151">
        <v>0</v>
      </c>
    </row>
    <row r="3152" spans="1:10" x14ac:dyDescent="0.35">
      <c r="A3152" t="s">
        <v>5780</v>
      </c>
      <c r="B3152">
        <v>15</v>
      </c>
      <c r="C3152">
        <v>5</v>
      </c>
      <c r="D3152">
        <v>3133</v>
      </c>
      <c r="E3152" t="s">
        <v>311</v>
      </c>
      <c r="F3152" t="s">
        <v>3848</v>
      </c>
      <c r="G3152" t="s">
        <v>311</v>
      </c>
      <c r="H3152" t="s">
        <v>311</v>
      </c>
      <c r="I3152" t="s">
        <v>311</v>
      </c>
      <c r="J3152">
        <v>0</v>
      </c>
    </row>
    <row r="3153" spans="1:10" x14ac:dyDescent="0.35">
      <c r="A3153" t="s">
        <v>5781</v>
      </c>
      <c r="B3153">
        <v>13</v>
      </c>
      <c r="C3153">
        <v>4</v>
      </c>
      <c r="D3153">
        <v>3152</v>
      </c>
      <c r="E3153" t="s">
        <v>311</v>
      </c>
      <c r="F3153" t="s">
        <v>3848</v>
      </c>
      <c r="G3153" t="s">
        <v>311</v>
      </c>
      <c r="H3153" t="s">
        <v>311</v>
      </c>
      <c r="I3153" t="s">
        <v>311</v>
      </c>
      <c r="J3153">
        <v>0</v>
      </c>
    </row>
    <row r="3154" spans="1:10" x14ac:dyDescent="0.35">
      <c r="A3154" t="s">
        <v>5782</v>
      </c>
      <c r="B3154">
        <v>14</v>
      </c>
      <c r="C3154">
        <v>4</v>
      </c>
      <c r="D3154">
        <v>3152</v>
      </c>
      <c r="E3154" t="s">
        <v>311</v>
      </c>
      <c r="F3154" t="s">
        <v>3848</v>
      </c>
      <c r="G3154" t="s">
        <v>311</v>
      </c>
      <c r="H3154" t="s">
        <v>311</v>
      </c>
      <c r="I3154" t="s">
        <v>311</v>
      </c>
      <c r="J3154">
        <v>0</v>
      </c>
    </row>
    <row r="3155" spans="1:10" x14ac:dyDescent="0.35">
      <c r="A3155" t="s">
        <v>5783</v>
      </c>
      <c r="B3155">
        <v>9</v>
      </c>
      <c r="C3155">
        <v>4</v>
      </c>
      <c r="D3155">
        <v>3152</v>
      </c>
      <c r="E3155" t="s">
        <v>311</v>
      </c>
      <c r="F3155" t="s">
        <v>3848</v>
      </c>
      <c r="G3155" t="s">
        <v>311</v>
      </c>
      <c r="H3155" t="s">
        <v>311</v>
      </c>
      <c r="I3155" t="s">
        <v>311</v>
      </c>
      <c r="J3155">
        <v>0</v>
      </c>
    </row>
    <row r="3156" spans="1:10" x14ac:dyDescent="0.35">
      <c r="A3156" t="s">
        <v>2939</v>
      </c>
      <c r="B3156">
        <v>8</v>
      </c>
      <c r="C3156">
        <v>4</v>
      </c>
      <c r="D3156">
        <v>3152</v>
      </c>
      <c r="E3156" t="s">
        <v>311</v>
      </c>
      <c r="F3156" t="s">
        <v>3848</v>
      </c>
      <c r="G3156" t="s">
        <v>311</v>
      </c>
      <c r="H3156" t="s">
        <v>311</v>
      </c>
      <c r="I3156" t="s">
        <v>311</v>
      </c>
      <c r="J3156">
        <v>0</v>
      </c>
    </row>
    <row r="3157" spans="1:10" x14ac:dyDescent="0.35">
      <c r="A3157" t="s">
        <v>5784</v>
      </c>
      <c r="B3157">
        <v>10</v>
      </c>
      <c r="C3157">
        <v>4</v>
      </c>
      <c r="D3157">
        <v>3152</v>
      </c>
      <c r="E3157" t="s">
        <v>311</v>
      </c>
      <c r="F3157" t="s">
        <v>3848</v>
      </c>
      <c r="G3157" t="s">
        <v>311</v>
      </c>
      <c r="H3157" t="s">
        <v>311</v>
      </c>
      <c r="I3157" t="s">
        <v>311</v>
      </c>
      <c r="J3157">
        <v>0</v>
      </c>
    </row>
    <row r="3158" spans="1:10" x14ac:dyDescent="0.35">
      <c r="A3158" t="s">
        <v>5785</v>
      </c>
      <c r="B3158">
        <v>9</v>
      </c>
      <c r="C3158">
        <v>4</v>
      </c>
      <c r="D3158">
        <v>3152</v>
      </c>
      <c r="E3158" t="s">
        <v>311</v>
      </c>
      <c r="F3158" t="s">
        <v>3848</v>
      </c>
      <c r="G3158" t="s">
        <v>311</v>
      </c>
      <c r="H3158" t="s">
        <v>311</v>
      </c>
      <c r="I3158" t="s">
        <v>311</v>
      </c>
      <c r="J3158">
        <v>0</v>
      </c>
    </row>
    <row r="3159" spans="1:10" x14ac:dyDescent="0.35">
      <c r="A3159" t="s">
        <v>5786</v>
      </c>
      <c r="B3159">
        <v>18</v>
      </c>
      <c r="C3159">
        <v>4</v>
      </c>
      <c r="D3159">
        <v>3152</v>
      </c>
      <c r="E3159" t="s">
        <v>311</v>
      </c>
      <c r="F3159" t="s">
        <v>3848</v>
      </c>
      <c r="G3159" t="s">
        <v>311</v>
      </c>
      <c r="H3159" t="s">
        <v>311</v>
      </c>
      <c r="I3159" t="s">
        <v>311</v>
      </c>
      <c r="J3159">
        <v>0</v>
      </c>
    </row>
    <row r="3160" spans="1:10" x14ac:dyDescent="0.35">
      <c r="A3160" t="s">
        <v>5787</v>
      </c>
      <c r="B3160">
        <v>13</v>
      </c>
      <c r="C3160">
        <v>4</v>
      </c>
      <c r="D3160">
        <v>3152</v>
      </c>
      <c r="E3160" t="s">
        <v>311</v>
      </c>
      <c r="F3160" t="s">
        <v>3848</v>
      </c>
      <c r="G3160" t="s">
        <v>311</v>
      </c>
      <c r="H3160" t="s">
        <v>311</v>
      </c>
      <c r="I3160" t="s">
        <v>311</v>
      </c>
      <c r="J3160">
        <v>0</v>
      </c>
    </row>
    <row r="3161" spans="1:10" x14ac:dyDescent="0.35">
      <c r="A3161" t="s">
        <v>5788</v>
      </c>
      <c r="B3161">
        <v>12</v>
      </c>
      <c r="C3161">
        <v>4</v>
      </c>
      <c r="D3161">
        <v>3152</v>
      </c>
      <c r="E3161" t="s">
        <v>311</v>
      </c>
      <c r="F3161" t="s">
        <v>3848</v>
      </c>
      <c r="G3161" t="s">
        <v>311</v>
      </c>
      <c r="H3161" t="s">
        <v>311</v>
      </c>
      <c r="I3161" t="s">
        <v>311</v>
      </c>
      <c r="J3161">
        <v>0</v>
      </c>
    </row>
    <row r="3162" spans="1:10" x14ac:dyDescent="0.35">
      <c r="A3162" t="s">
        <v>5789</v>
      </c>
      <c r="B3162">
        <v>9</v>
      </c>
      <c r="C3162">
        <v>4</v>
      </c>
      <c r="D3162">
        <v>3152</v>
      </c>
      <c r="E3162" t="s">
        <v>311</v>
      </c>
      <c r="F3162" t="s">
        <v>3848</v>
      </c>
      <c r="G3162" t="s">
        <v>311</v>
      </c>
      <c r="H3162" t="s">
        <v>311</v>
      </c>
      <c r="I3162" t="s">
        <v>311</v>
      </c>
      <c r="J3162">
        <v>0</v>
      </c>
    </row>
    <row r="3163" spans="1:10" x14ac:dyDescent="0.35">
      <c r="A3163" t="s">
        <v>5790</v>
      </c>
      <c r="B3163">
        <v>17</v>
      </c>
      <c r="C3163">
        <v>4</v>
      </c>
      <c r="D3163">
        <v>3152</v>
      </c>
      <c r="E3163" t="s">
        <v>311</v>
      </c>
      <c r="F3163" t="s">
        <v>3848</v>
      </c>
      <c r="G3163" t="s">
        <v>311</v>
      </c>
      <c r="H3163" t="s">
        <v>311</v>
      </c>
      <c r="I3163" t="s">
        <v>311</v>
      </c>
      <c r="J3163">
        <v>0</v>
      </c>
    </row>
    <row r="3164" spans="1:10" x14ac:dyDescent="0.35">
      <c r="A3164" t="s">
        <v>5791</v>
      </c>
      <c r="B3164">
        <v>14</v>
      </c>
      <c r="C3164">
        <v>4</v>
      </c>
      <c r="D3164">
        <v>3152</v>
      </c>
      <c r="E3164" t="s">
        <v>311</v>
      </c>
      <c r="F3164" t="s">
        <v>3848</v>
      </c>
      <c r="G3164" t="s">
        <v>311</v>
      </c>
      <c r="H3164" t="s">
        <v>311</v>
      </c>
      <c r="I3164" t="s">
        <v>311</v>
      </c>
      <c r="J3164">
        <v>0</v>
      </c>
    </row>
    <row r="3165" spans="1:10" x14ac:dyDescent="0.35">
      <c r="A3165" t="s">
        <v>5792</v>
      </c>
      <c r="B3165">
        <v>5</v>
      </c>
      <c r="C3165">
        <v>4</v>
      </c>
      <c r="D3165">
        <v>3152</v>
      </c>
      <c r="E3165" t="s">
        <v>311</v>
      </c>
      <c r="F3165" t="s">
        <v>3848</v>
      </c>
      <c r="G3165" t="s">
        <v>311</v>
      </c>
      <c r="H3165" t="s">
        <v>311</v>
      </c>
      <c r="I3165" t="s">
        <v>311</v>
      </c>
      <c r="J3165">
        <v>0</v>
      </c>
    </row>
    <row r="3166" spans="1:10" x14ac:dyDescent="0.35">
      <c r="A3166" t="s">
        <v>5793</v>
      </c>
      <c r="B3166">
        <v>25</v>
      </c>
      <c r="C3166">
        <v>4</v>
      </c>
      <c r="D3166">
        <v>3152</v>
      </c>
      <c r="E3166" t="s">
        <v>311</v>
      </c>
      <c r="F3166" t="s">
        <v>3848</v>
      </c>
      <c r="G3166" t="s">
        <v>311</v>
      </c>
      <c r="H3166" t="s">
        <v>311</v>
      </c>
      <c r="I3166" t="s">
        <v>311</v>
      </c>
      <c r="J3166">
        <v>0</v>
      </c>
    </row>
    <row r="3167" spans="1:10" x14ac:dyDescent="0.35">
      <c r="A3167" t="s">
        <v>5794</v>
      </c>
      <c r="B3167">
        <v>17</v>
      </c>
      <c r="C3167">
        <v>4</v>
      </c>
      <c r="D3167">
        <v>3152</v>
      </c>
      <c r="E3167" t="s">
        <v>311</v>
      </c>
      <c r="F3167" t="s">
        <v>3848</v>
      </c>
      <c r="G3167" t="s">
        <v>311</v>
      </c>
      <c r="H3167" t="s">
        <v>311</v>
      </c>
      <c r="I3167" t="s">
        <v>311</v>
      </c>
      <c r="J3167">
        <v>0</v>
      </c>
    </row>
    <row r="3168" spans="1:10" x14ac:dyDescent="0.35">
      <c r="A3168" t="s">
        <v>5795</v>
      </c>
      <c r="B3168">
        <v>25</v>
      </c>
      <c r="C3168">
        <v>4</v>
      </c>
      <c r="D3168">
        <v>3152</v>
      </c>
      <c r="E3168" t="s">
        <v>311</v>
      </c>
      <c r="F3168" t="s">
        <v>3848</v>
      </c>
      <c r="G3168" t="s">
        <v>311</v>
      </c>
      <c r="H3168" t="s">
        <v>311</v>
      </c>
      <c r="I3168" t="s">
        <v>311</v>
      </c>
      <c r="J3168">
        <v>0</v>
      </c>
    </row>
    <row r="3169" spans="1:10" x14ac:dyDescent="0.35">
      <c r="A3169" t="s">
        <v>5796</v>
      </c>
      <c r="B3169">
        <v>12</v>
      </c>
      <c r="C3169">
        <v>4</v>
      </c>
      <c r="D3169">
        <v>3152</v>
      </c>
      <c r="E3169" t="s">
        <v>311</v>
      </c>
      <c r="F3169" t="s">
        <v>3848</v>
      </c>
      <c r="G3169" t="s">
        <v>311</v>
      </c>
      <c r="H3169" t="s">
        <v>311</v>
      </c>
      <c r="I3169" t="s">
        <v>311</v>
      </c>
      <c r="J3169">
        <v>0</v>
      </c>
    </row>
    <row r="3170" spans="1:10" x14ac:dyDescent="0.35">
      <c r="A3170" t="s">
        <v>5797</v>
      </c>
      <c r="B3170">
        <v>10</v>
      </c>
      <c r="C3170">
        <v>4</v>
      </c>
      <c r="D3170">
        <v>3152</v>
      </c>
      <c r="E3170" t="s">
        <v>311</v>
      </c>
      <c r="F3170" t="s">
        <v>3848</v>
      </c>
      <c r="G3170" t="s">
        <v>311</v>
      </c>
      <c r="H3170" t="s">
        <v>311</v>
      </c>
      <c r="I3170" t="s">
        <v>311</v>
      </c>
      <c r="J3170">
        <v>0</v>
      </c>
    </row>
    <row r="3171" spans="1:10" x14ac:dyDescent="0.35">
      <c r="A3171" t="s">
        <v>5798</v>
      </c>
      <c r="B3171">
        <v>12</v>
      </c>
      <c r="C3171">
        <v>4</v>
      </c>
      <c r="D3171">
        <v>3152</v>
      </c>
      <c r="E3171" t="s">
        <v>311</v>
      </c>
      <c r="F3171" t="s">
        <v>3848</v>
      </c>
      <c r="G3171" t="s">
        <v>311</v>
      </c>
      <c r="H3171" t="s">
        <v>311</v>
      </c>
      <c r="I3171" t="s">
        <v>311</v>
      </c>
      <c r="J3171">
        <v>0</v>
      </c>
    </row>
    <row r="3172" spans="1:10" x14ac:dyDescent="0.35">
      <c r="A3172" t="s">
        <v>5799</v>
      </c>
      <c r="B3172">
        <v>9</v>
      </c>
      <c r="C3172">
        <v>4</v>
      </c>
      <c r="D3172">
        <v>3152</v>
      </c>
      <c r="E3172" t="s">
        <v>311</v>
      </c>
      <c r="F3172" t="s">
        <v>3848</v>
      </c>
      <c r="G3172" t="s">
        <v>311</v>
      </c>
      <c r="H3172" t="s">
        <v>311</v>
      </c>
      <c r="I3172" t="s">
        <v>311</v>
      </c>
      <c r="J3172">
        <v>0</v>
      </c>
    </row>
    <row r="3173" spans="1:10" x14ac:dyDescent="0.35">
      <c r="A3173" t="s">
        <v>5800</v>
      </c>
      <c r="B3173">
        <v>17</v>
      </c>
      <c r="C3173">
        <v>4</v>
      </c>
      <c r="D3173">
        <v>3152</v>
      </c>
      <c r="E3173" t="s">
        <v>311</v>
      </c>
      <c r="F3173" t="s">
        <v>3848</v>
      </c>
      <c r="G3173" t="s">
        <v>311</v>
      </c>
      <c r="H3173" t="s">
        <v>311</v>
      </c>
      <c r="I3173" t="s">
        <v>311</v>
      </c>
      <c r="J3173">
        <v>0</v>
      </c>
    </row>
    <row r="3174" spans="1:10" x14ac:dyDescent="0.35">
      <c r="A3174" t="s">
        <v>5801</v>
      </c>
      <c r="B3174">
        <v>12</v>
      </c>
      <c r="C3174">
        <v>4</v>
      </c>
      <c r="D3174">
        <v>3152</v>
      </c>
      <c r="E3174" t="s">
        <v>311</v>
      </c>
      <c r="F3174" t="s">
        <v>3848</v>
      </c>
      <c r="G3174" t="s">
        <v>311</v>
      </c>
      <c r="H3174" t="s">
        <v>311</v>
      </c>
      <c r="I3174" t="s">
        <v>311</v>
      </c>
      <c r="J3174">
        <v>0</v>
      </c>
    </row>
    <row r="3175" spans="1:10" x14ac:dyDescent="0.35">
      <c r="A3175" t="s">
        <v>5802</v>
      </c>
      <c r="B3175">
        <v>7</v>
      </c>
      <c r="C3175">
        <v>4</v>
      </c>
      <c r="D3175">
        <v>3152</v>
      </c>
      <c r="E3175" t="s">
        <v>311</v>
      </c>
      <c r="F3175" t="s">
        <v>3848</v>
      </c>
      <c r="G3175" t="s">
        <v>311</v>
      </c>
      <c r="H3175" t="s">
        <v>311</v>
      </c>
      <c r="I3175" t="s">
        <v>311</v>
      </c>
      <c r="J3175">
        <v>0</v>
      </c>
    </row>
    <row r="3176" spans="1:10" x14ac:dyDescent="0.35">
      <c r="A3176" t="s">
        <v>5803</v>
      </c>
      <c r="B3176">
        <v>19</v>
      </c>
      <c r="C3176">
        <v>4</v>
      </c>
      <c r="D3176">
        <v>3152</v>
      </c>
      <c r="E3176" t="s">
        <v>311</v>
      </c>
      <c r="F3176" t="s">
        <v>3848</v>
      </c>
      <c r="G3176" t="s">
        <v>311</v>
      </c>
      <c r="H3176" t="s">
        <v>311</v>
      </c>
      <c r="I3176" t="s">
        <v>311</v>
      </c>
      <c r="J3176">
        <v>0</v>
      </c>
    </row>
    <row r="3177" spans="1:10" x14ac:dyDescent="0.35">
      <c r="A3177" t="s">
        <v>5804</v>
      </c>
      <c r="B3177">
        <v>21</v>
      </c>
      <c r="C3177">
        <v>4</v>
      </c>
      <c r="D3177">
        <v>3152</v>
      </c>
      <c r="E3177" t="s">
        <v>311</v>
      </c>
      <c r="F3177" t="s">
        <v>3848</v>
      </c>
      <c r="G3177" t="s">
        <v>311</v>
      </c>
      <c r="H3177" t="s">
        <v>311</v>
      </c>
      <c r="I3177" t="s">
        <v>311</v>
      </c>
      <c r="J3177">
        <v>0</v>
      </c>
    </row>
    <row r="3178" spans="1:10" x14ac:dyDescent="0.35">
      <c r="A3178" t="s">
        <v>5805</v>
      </c>
      <c r="B3178">
        <v>14</v>
      </c>
      <c r="C3178">
        <v>4</v>
      </c>
      <c r="D3178">
        <v>3152</v>
      </c>
      <c r="E3178" t="s">
        <v>311</v>
      </c>
      <c r="F3178" t="s">
        <v>3848</v>
      </c>
      <c r="G3178" t="s">
        <v>311</v>
      </c>
      <c r="H3178" t="s">
        <v>311</v>
      </c>
      <c r="I3178" t="s">
        <v>311</v>
      </c>
      <c r="J3178">
        <v>0</v>
      </c>
    </row>
    <row r="3179" spans="1:10" x14ac:dyDescent="0.35">
      <c r="A3179" t="s">
        <v>5806</v>
      </c>
      <c r="B3179">
        <v>9</v>
      </c>
      <c r="C3179">
        <v>4</v>
      </c>
      <c r="D3179">
        <v>3152</v>
      </c>
      <c r="E3179" t="s">
        <v>311</v>
      </c>
      <c r="F3179" t="s">
        <v>3848</v>
      </c>
      <c r="G3179" t="s">
        <v>311</v>
      </c>
      <c r="H3179" t="s">
        <v>311</v>
      </c>
      <c r="I3179" t="s">
        <v>311</v>
      </c>
      <c r="J3179">
        <v>0</v>
      </c>
    </row>
    <row r="3180" spans="1:10" x14ac:dyDescent="0.35">
      <c r="A3180" t="s">
        <v>5807</v>
      </c>
      <c r="B3180">
        <v>70</v>
      </c>
      <c r="C3180">
        <v>3</v>
      </c>
      <c r="D3180">
        <v>3179</v>
      </c>
      <c r="E3180" t="s">
        <v>311</v>
      </c>
      <c r="F3180" t="s">
        <v>3848</v>
      </c>
      <c r="G3180" t="s">
        <v>311</v>
      </c>
      <c r="H3180" t="s">
        <v>311</v>
      </c>
      <c r="I3180" t="s">
        <v>311</v>
      </c>
      <c r="J3180">
        <v>0</v>
      </c>
    </row>
    <row r="3181" spans="1:10" x14ac:dyDescent="0.35">
      <c r="A3181" t="s">
        <v>5808</v>
      </c>
      <c r="B3181">
        <v>15</v>
      </c>
      <c r="C3181">
        <v>3</v>
      </c>
      <c r="D3181">
        <v>3179</v>
      </c>
      <c r="E3181" t="s">
        <v>311</v>
      </c>
      <c r="F3181" t="s">
        <v>3848</v>
      </c>
      <c r="G3181" t="s">
        <v>311</v>
      </c>
      <c r="H3181" t="s">
        <v>311</v>
      </c>
      <c r="I3181" t="s">
        <v>311</v>
      </c>
      <c r="J3181">
        <v>0</v>
      </c>
    </row>
    <row r="3182" spans="1:10" x14ac:dyDescent="0.35">
      <c r="A3182" t="s">
        <v>5809</v>
      </c>
      <c r="B3182">
        <v>15</v>
      </c>
      <c r="C3182">
        <v>3</v>
      </c>
      <c r="D3182">
        <v>3179</v>
      </c>
      <c r="E3182" t="s">
        <v>311</v>
      </c>
      <c r="F3182" t="s">
        <v>3848</v>
      </c>
      <c r="G3182" t="s">
        <v>311</v>
      </c>
      <c r="H3182" t="s">
        <v>311</v>
      </c>
      <c r="I3182" t="s">
        <v>311</v>
      </c>
      <c r="J3182">
        <v>0</v>
      </c>
    </row>
    <row r="3183" spans="1:10" x14ac:dyDescent="0.35">
      <c r="A3183" t="s">
        <v>5810</v>
      </c>
      <c r="B3183">
        <v>8</v>
      </c>
      <c r="C3183">
        <v>3</v>
      </c>
      <c r="D3183">
        <v>3179</v>
      </c>
      <c r="E3183" t="s">
        <v>311</v>
      </c>
      <c r="F3183" t="s">
        <v>3848</v>
      </c>
      <c r="G3183" t="s">
        <v>311</v>
      </c>
      <c r="H3183" t="s">
        <v>311</v>
      </c>
      <c r="I3183" t="s">
        <v>311</v>
      </c>
      <c r="J3183">
        <v>0</v>
      </c>
    </row>
    <row r="3184" spans="1:10" x14ac:dyDescent="0.35">
      <c r="A3184" t="s">
        <v>5811</v>
      </c>
      <c r="B3184">
        <v>11</v>
      </c>
      <c r="C3184">
        <v>3</v>
      </c>
      <c r="D3184">
        <v>3179</v>
      </c>
      <c r="E3184" t="s">
        <v>311</v>
      </c>
      <c r="F3184" t="s">
        <v>3848</v>
      </c>
      <c r="G3184" t="s">
        <v>311</v>
      </c>
      <c r="H3184" t="s">
        <v>311</v>
      </c>
      <c r="I3184" t="s">
        <v>311</v>
      </c>
      <c r="J3184">
        <v>0</v>
      </c>
    </row>
    <row r="3185" spans="1:10" x14ac:dyDescent="0.35">
      <c r="A3185" t="s">
        <v>5812</v>
      </c>
      <c r="B3185">
        <v>8</v>
      </c>
      <c r="C3185">
        <v>3</v>
      </c>
      <c r="D3185">
        <v>3179</v>
      </c>
      <c r="E3185" t="s">
        <v>311</v>
      </c>
      <c r="F3185" t="s">
        <v>3848</v>
      </c>
      <c r="G3185" t="s">
        <v>311</v>
      </c>
      <c r="H3185" t="s">
        <v>311</v>
      </c>
      <c r="I3185" t="s">
        <v>311</v>
      </c>
      <c r="J3185">
        <v>0</v>
      </c>
    </row>
    <row r="3186" spans="1:10" x14ac:dyDescent="0.35">
      <c r="A3186" t="s">
        <v>5813</v>
      </c>
      <c r="B3186">
        <v>4</v>
      </c>
      <c r="C3186">
        <v>3</v>
      </c>
      <c r="D3186">
        <v>3179</v>
      </c>
      <c r="E3186" t="s">
        <v>311</v>
      </c>
      <c r="F3186" t="s">
        <v>3848</v>
      </c>
      <c r="G3186" t="s">
        <v>311</v>
      </c>
      <c r="H3186" t="s">
        <v>311</v>
      </c>
      <c r="I3186" t="s">
        <v>311</v>
      </c>
      <c r="J3186">
        <v>0</v>
      </c>
    </row>
    <row r="3187" spans="1:10" x14ac:dyDescent="0.35">
      <c r="A3187" t="s">
        <v>5814</v>
      </c>
      <c r="B3187">
        <v>15</v>
      </c>
      <c r="C3187">
        <v>3</v>
      </c>
      <c r="D3187">
        <v>3179</v>
      </c>
      <c r="E3187" t="s">
        <v>311</v>
      </c>
      <c r="F3187" t="s">
        <v>3848</v>
      </c>
      <c r="G3187" t="s">
        <v>311</v>
      </c>
      <c r="H3187" t="s">
        <v>311</v>
      </c>
      <c r="I3187" t="s">
        <v>311</v>
      </c>
      <c r="J3187">
        <v>0</v>
      </c>
    </row>
    <row r="3188" spans="1:10" x14ac:dyDescent="0.35">
      <c r="A3188" t="s">
        <v>5815</v>
      </c>
      <c r="B3188">
        <v>13</v>
      </c>
      <c r="C3188">
        <v>3</v>
      </c>
      <c r="D3188">
        <v>3179</v>
      </c>
      <c r="E3188" t="s">
        <v>311</v>
      </c>
      <c r="F3188" t="s">
        <v>3848</v>
      </c>
      <c r="G3188" t="s">
        <v>311</v>
      </c>
      <c r="H3188" t="s">
        <v>311</v>
      </c>
      <c r="I3188" t="s">
        <v>311</v>
      </c>
      <c r="J3188">
        <v>0</v>
      </c>
    </row>
    <row r="3189" spans="1:10" x14ac:dyDescent="0.35">
      <c r="A3189" t="s">
        <v>5816</v>
      </c>
      <c r="B3189">
        <v>32</v>
      </c>
      <c r="C3189">
        <v>3</v>
      </c>
      <c r="D3189">
        <v>3179</v>
      </c>
      <c r="E3189" t="s">
        <v>311</v>
      </c>
      <c r="F3189" t="s">
        <v>3848</v>
      </c>
      <c r="G3189" t="s">
        <v>311</v>
      </c>
      <c r="H3189" t="s">
        <v>311</v>
      </c>
      <c r="I3189" t="s">
        <v>311</v>
      </c>
      <c r="J3189">
        <v>2</v>
      </c>
    </row>
    <row r="3190" spans="1:10" x14ac:dyDescent="0.35">
      <c r="A3190" t="s">
        <v>5817</v>
      </c>
      <c r="B3190">
        <v>14</v>
      </c>
      <c r="C3190">
        <v>3</v>
      </c>
      <c r="D3190">
        <v>3179</v>
      </c>
      <c r="E3190" t="s">
        <v>311</v>
      </c>
      <c r="F3190" t="s">
        <v>3848</v>
      </c>
      <c r="G3190" t="s">
        <v>311</v>
      </c>
      <c r="H3190" t="s">
        <v>311</v>
      </c>
      <c r="I3190" t="s">
        <v>311</v>
      </c>
      <c r="J3190">
        <v>0</v>
      </c>
    </row>
    <row r="3191" spans="1:10" x14ac:dyDescent="0.35">
      <c r="A3191" t="s">
        <v>5818</v>
      </c>
      <c r="B3191">
        <v>48</v>
      </c>
      <c r="C3191">
        <v>3</v>
      </c>
      <c r="D3191">
        <v>3179</v>
      </c>
      <c r="E3191" t="s">
        <v>311</v>
      </c>
      <c r="F3191" t="s">
        <v>3848</v>
      </c>
      <c r="G3191" t="s">
        <v>311</v>
      </c>
      <c r="H3191" t="s">
        <v>311</v>
      </c>
      <c r="I3191" t="s">
        <v>311</v>
      </c>
      <c r="J3191">
        <v>0</v>
      </c>
    </row>
    <row r="3192" spans="1:10" x14ac:dyDescent="0.35">
      <c r="A3192" t="s">
        <v>5819</v>
      </c>
      <c r="B3192">
        <v>14</v>
      </c>
      <c r="C3192">
        <v>3</v>
      </c>
      <c r="D3192">
        <v>3179</v>
      </c>
      <c r="E3192" t="s">
        <v>311</v>
      </c>
      <c r="F3192" t="s">
        <v>3848</v>
      </c>
      <c r="G3192" t="s">
        <v>311</v>
      </c>
      <c r="H3192" t="s">
        <v>311</v>
      </c>
      <c r="I3192" t="s">
        <v>311</v>
      </c>
      <c r="J3192">
        <v>0</v>
      </c>
    </row>
    <row r="3193" spans="1:10" x14ac:dyDescent="0.35">
      <c r="A3193" t="s">
        <v>5820</v>
      </c>
      <c r="B3193">
        <v>9</v>
      </c>
      <c r="C3193">
        <v>3</v>
      </c>
      <c r="D3193">
        <v>3179</v>
      </c>
      <c r="E3193" t="s">
        <v>311</v>
      </c>
      <c r="F3193" t="s">
        <v>3848</v>
      </c>
      <c r="G3193" t="s">
        <v>311</v>
      </c>
      <c r="H3193" t="s">
        <v>311</v>
      </c>
      <c r="I3193" t="s">
        <v>311</v>
      </c>
      <c r="J3193">
        <v>0</v>
      </c>
    </row>
    <row r="3194" spans="1:10" x14ac:dyDescent="0.35">
      <c r="A3194" t="s">
        <v>5821</v>
      </c>
      <c r="B3194">
        <v>13</v>
      </c>
      <c r="C3194">
        <v>3</v>
      </c>
      <c r="D3194">
        <v>3179</v>
      </c>
      <c r="E3194" t="s">
        <v>311</v>
      </c>
      <c r="F3194" t="s">
        <v>3848</v>
      </c>
      <c r="G3194" t="s">
        <v>311</v>
      </c>
      <c r="H3194" t="s">
        <v>311</v>
      </c>
      <c r="I3194" t="s">
        <v>311</v>
      </c>
      <c r="J3194">
        <v>0</v>
      </c>
    </row>
    <row r="3195" spans="1:10" x14ac:dyDescent="0.35">
      <c r="A3195" t="s">
        <v>5822</v>
      </c>
      <c r="B3195">
        <v>19</v>
      </c>
      <c r="C3195">
        <v>3</v>
      </c>
      <c r="D3195">
        <v>3179</v>
      </c>
      <c r="E3195" t="s">
        <v>311</v>
      </c>
      <c r="F3195" t="s">
        <v>3848</v>
      </c>
      <c r="G3195" t="s">
        <v>311</v>
      </c>
      <c r="H3195" t="s">
        <v>311</v>
      </c>
      <c r="I3195" t="s">
        <v>311</v>
      </c>
      <c r="J3195">
        <v>0</v>
      </c>
    </row>
    <row r="3196" spans="1:10" x14ac:dyDescent="0.35">
      <c r="A3196" t="s">
        <v>5823</v>
      </c>
      <c r="B3196">
        <v>11</v>
      </c>
      <c r="C3196">
        <v>2</v>
      </c>
      <c r="D3196">
        <v>3195</v>
      </c>
      <c r="E3196" t="s">
        <v>311</v>
      </c>
      <c r="F3196" t="s">
        <v>3848</v>
      </c>
      <c r="G3196" t="s">
        <v>311</v>
      </c>
      <c r="H3196" t="s">
        <v>311</v>
      </c>
      <c r="I3196" t="s">
        <v>311</v>
      </c>
      <c r="J3196">
        <v>0</v>
      </c>
    </row>
    <row r="3197" spans="1:10" x14ac:dyDescent="0.35">
      <c r="A3197" t="s">
        <v>5824</v>
      </c>
      <c r="B3197">
        <v>14</v>
      </c>
      <c r="C3197">
        <v>2</v>
      </c>
      <c r="D3197">
        <v>3195</v>
      </c>
      <c r="E3197" t="s">
        <v>311</v>
      </c>
      <c r="F3197" t="s">
        <v>3848</v>
      </c>
      <c r="G3197" t="s">
        <v>311</v>
      </c>
      <c r="H3197" t="s">
        <v>311</v>
      </c>
      <c r="I3197" t="s">
        <v>311</v>
      </c>
      <c r="J3197">
        <v>0</v>
      </c>
    </row>
    <row r="3198" spans="1:10" x14ac:dyDescent="0.35">
      <c r="A3198" t="s">
        <v>5825</v>
      </c>
      <c r="B3198">
        <v>21</v>
      </c>
      <c r="C3198">
        <v>2</v>
      </c>
      <c r="D3198">
        <v>3195</v>
      </c>
      <c r="E3198" t="s">
        <v>311</v>
      </c>
      <c r="F3198" t="s">
        <v>3848</v>
      </c>
      <c r="G3198" t="s">
        <v>311</v>
      </c>
      <c r="H3198" t="s">
        <v>311</v>
      </c>
      <c r="I3198" t="s">
        <v>311</v>
      </c>
      <c r="J3198">
        <v>0</v>
      </c>
    </row>
    <row r="3199" spans="1:10" x14ac:dyDescent="0.35">
      <c r="A3199" t="s">
        <v>5826</v>
      </c>
      <c r="B3199">
        <v>11</v>
      </c>
      <c r="C3199">
        <v>2</v>
      </c>
      <c r="D3199">
        <v>3195</v>
      </c>
      <c r="E3199" t="s">
        <v>311</v>
      </c>
      <c r="F3199" t="s">
        <v>3848</v>
      </c>
      <c r="G3199" t="s">
        <v>311</v>
      </c>
      <c r="H3199" t="s">
        <v>311</v>
      </c>
      <c r="I3199" t="s">
        <v>311</v>
      </c>
      <c r="J3199">
        <v>0</v>
      </c>
    </row>
    <row r="3200" spans="1:10" x14ac:dyDescent="0.35">
      <c r="A3200" t="s">
        <v>5827</v>
      </c>
      <c r="B3200">
        <v>3</v>
      </c>
      <c r="C3200">
        <v>2</v>
      </c>
      <c r="D3200">
        <v>3195</v>
      </c>
      <c r="E3200" t="s">
        <v>311</v>
      </c>
      <c r="F3200" t="s">
        <v>3848</v>
      </c>
      <c r="G3200" t="s">
        <v>311</v>
      </c>
      <c r="H3200" t="s">
        <v>311</v>
      </c>
      <c r="I3200" t="s">
        <v>311</v>
      </c>
      <c r="J3200">
        <v>0</v>
      </c>
    </row>
    <row r="3201" spans="1:10" x14ac:dyDescent="0.35">
      <c r="A3201" t="s">
        <v>5828</v>
      </c>
      <c r="B3201">
        <v>15</v>
      </c>
      <c r="C3201">
        <v>2</v>
      </c>
      <c r="D3201">
        <v>3195</v>
      </c>
      <c r="E3201" t="s">
        <v>311</v>
      </c>
      <c r="F3201" t="s">
        <v>3848</v>
      </c>
      <c r="G3201" t="s">
        <v>311</v>
      </c>
      <c r="H3201" t="s">
        <v>311</v>
      </c>
      <c r="I3201" t="s">
        <v>311</v>
      </c>
      <c r="J3201">
        <v>1</v>
      </c>
    </row>
    <row r="3202" spans="1:10" x14ac:dyDescent="0.35">
      <c r="A3202" t="s">
        <v>5829</v>
      </c>
      <c r="B3202">
        <v>11</v>
      </c>
      <c r="C3202">
        <v>2</v>
      </c>
      <c r="D3202">
        <v>3195</v>
      </c>
      <c r="E3202" t="s">
        <v>311</v>
      </c>
      <c r="F3202" t="s">
        <v>3848</v>
      </c>
      <c r="G3202" t="s">
        <v>311</v>
      </c>
      <c r="H3202" t="s">
        <v>311</v>
      </c>
      <c r="I3202" t="s">
        <v>311</v>
      </c>
      <c r="J3202">
        <v>0</v>
      </c>
    </row>
    <row r="3203" spans="1:10" x14ac:dyDescent="0.35">
      <c r="A3203" t="s">
        <v>5830</v>
      </c>
      <c r="B3203">
        <v>10</v>
      </c>
      <c r="C3203">
        <v>2</v>
      </c>
      <c r="D3203">
        <v>3195</v>
      </c>
      <c r="E3203" t="s">
        <v>311</v>
      </c>
      <c r="F3203" t="s">
        <v>3848</v>
      </c>
      <c r="G3203" t="s">
        <v>311</v>
      </c>
      <c r="H3203" t="s">
        <v>311</v>
      </c>
      <c r="I3203" t="s">
        <v>311</v>
      </c>
      <c r="J3203">
        <v>0</v>
      </c>
    </row>
    <row r="3204" spans="1:10" x14ac:dyDescent="0.35">
      <c r="A3204" t="s">
        <v>5831</v>
      </c>
      <c r="B3204">
        <v>23</v>
      </c>
      <c r="C3204">
        <v>2</v>
      </c>
      <c r="D3204">
        <v>3195</v>
      </c>
      <c r="E3204" t="s">
        <v>311</v>
      </c>
      <c r="F3204" t="s">
        <v>3848</v>
      </c>
      <c r="G3204" t="s">
        <v>311</v>
      </c>
      <c r="H3204" t="s">
        <v>311</v>
      </c>
      <c r="I3204" t="s">
        <v>311</v>
      </c>
      <c r="J3204">
        <v>0</v>
      </c>
    </row>
    <row r="3205" spans="1:10" x14ac:dyDescent="0.35">
      <c r="A3205" t="s">
        <v>5832</v>
      </c>
      <c r="B3205">
        <v>12</v>
      </c>
      <c r="C3205">
        <v>2</v>
      </c>
      <c r="D3205">
        <v>3195</v>
      </c>
      <c r="E3205" t="s">
        <v>311</v>
      </c>
      <c r="F3205" t="s">
        <v>3848</v>
      </c>
      <c r="G3205" t="s">
        <v>311</v>
      </c>
      <c r="H3205" t="s">
        <v>311</v>
      </c>
      <c r="I3205" t="s">
        <v>311</v>
      </c>
      <c r="J3205">
        <v>0</v>
      </c>
    </row>
    <row r="3206" spans="1:10" x14ac:dyDescent="0.35">
      <c r="A3206" t="s">
        <v>5833</v>
      </c>
      <c r="B3206">
        <v>3</v>
      </c>
      <c r="C3206">
        <v>2</v>
      </c>
      <c r="D3206">
        <v>3195</v>
      </c>
      <c r="E3206" t="s">
        <v>311</v>
      </c>
      <c r="F3206" t="s">
        <v>3848</v>
      </c>
      <c r="G3206" t="s">
        <v>311</v>
      </c>
      <c r="H3206" t="s">
        <v>311</v>
      </c>
      <c r="I3206" t="s">
        <v>311</v>
      </c>
      <c r="J3206">
        <v>0</v>
      </c>
    </row>
    <row r="3207" spans="1:10" x14ac:dyDescent="0.35">
      <c r="A3207" t="s">
        <v>5834</v>
      </c>
      <c r="B3207">
        <v>10</v>
      </c>
      <c r="C3207">
        <v>2</v>
      </c>
      <c r="D3207">
        <v>3195</v>
      </c>
      <c r="E3207" t="s">
        <v>311</v>
      </c>
      <c r="F3207" t="s">
        <v>3848</v>
      </c>
      <c r="G3207" t="s">
        <v>311</v>
      </c>
      <c r="H3207" t="s">
        <v>311</v>
      </c>
      <c r="I3207" t="s">
        <v>311</v>
      </c>
      <c r="J3207">
        <v>0</v>
      </c>
    </row>
    <row r="3208" spans="1:10" x14ac:dyDescent="0.35">
      <c r="A3208" t="s">
        <v>5835</v>
      </c>
      <c r="B3208">
        <v>14</v>
      </c>
      <c r="C3208">
        <v>2</v>
      </c>
      <c r="D3208">
        <v>3195</v>
      </c>
      <c r="E3208" t="s">
        <v>311</v>
      </c>
      <c r="F3208" t="s">
        <v>3848</v>
      </c>
      <c r="G3208" t="s">
        <v>311</v>
      </c>
      <c r="H3208" t="s">
        <v>311</v>
      </c>
      <c r="I3208" t="s">
        <v>311</v>
      </c>
      <c r="J3208">
        <v>0</v>
      </c>
    </row>
    <row r="3209" spans="1:10" x14ac:dyDescent="0.35">
      <c r="A3209" t="s">
        <v>5836</v>
      </c>
      <c r="B3209">
        <v>8</v>
      </c>
      <c r="C3209">
        <v>2</v>
      </c>
      <c r="D3209">
        <v>3195</v>
      </c>
      <c r="E3209" t="s">
        <v>311</v>
      </c>
      <c r="F3209" t="s">
        <v>3848</v>
      </c>
      <c r="G3209" t="s">
        <v>311</v>
      </c>
      <c r="H3209" t="s">
        <v>311</v>
      </c>
      <c r="I3209" t="s">
        <v>311</v>
      </c>
      <c r="J3209">
        <v>1</v>
      </c>
    </row>
    <row r="3210" spans="1:10" x14ac:dyDescent="0.35">
      <c r="A3210" t="s">
        <v>5837</v>
      </c>
      <c r="B3210">
        <v>11</v>
      </c>
      <c r="C3210">
        <v>2</v>
      </c>
      <c r="D3210">
        <v>3195</v>
      </c>
      <c r="E3210" t="s">
        <v>311</v>
      </c>
      <c r="F3210" t="s">
        <v>3848</v>
      </c>
      <c r="G3210" t="s">
        <v>311</v>
      </c>
      <c r="H3210" t="s">
        <v>311</v>
      </c>
      <c r="I3210" t="s">
        <v>311</v>
      </c>
      <c r="J3210">
        <v>1</v>
      </c>
    </row>
    <row r="3211" spans="1:10" x14ac:dyDescent="0.35">
      <c r="A3211" t="s">
        <v>5838</v>
      </c>
      <c r="B3211">
        <v>10</v>
      </c>
      <c r="C3211">
        <v>2</v>
      </c>
      <c r="D3211">
        <v>3195</v>
      </c>
      <c r="E3211" t="s">
        <v>311</v>
      </c>
      <c r="F3211" t="s">
        <v>3848</v>
      </c>
      <c r="G3211" t="s">
        <v>311</v>
      </c>
      <c r="H3211" t="s">
        <v>311</v>
      </c>
      <c r="I3211" t="s">
        <v>311</v>
      </c>
      <c r="J3211">
        <v>0</v>
      </c>
    </row>
    <row r="3212" spans="1:10" x14ac:dyDescent="0.35">
      <c r="A3212" t="s">
        <v>5839</v>
      </c>
      <c r="B3212">
        <v>12</v>
      </c>
      <c r="C3212">
        <v>2</v>
      </c>
      <c r="D3212">
        <v>3195</v>
      </c>
      <c r="E3212" t="s">
        <v>311</v>
      </c>
      <c r="F3212" t="s">
        <v>3848</v>
      </c>
      <c r="G3212" t="s">
        <v>311</v>
      </c>
      <c r="H3212" t="s">
        <v>311</v>
      </c>
      <c r="I3212" t="s">
        <v>311</v>
      </c>
      <c r="J3212">
        <v>0</v>
      </c>
    </row>
    <row r="3213" spans="1:10" x14ac:dyDescent="0.35">
      <c r="A3213" t="s">
        <v>5840</v>
      </c>
      <c r="B3213">
        <v>20</v>
      </c>
      <c r="C3213">
        <v>2</v>
      </c>
      <c r="D3213">
        <v>3195</v>
      </c>
      <c r="E3213" t="s">
        <v>311</v>
      </c>
      <c r="F3213" t="s">
        <v>3848</v>
      </c>
      <c r="G3213" t="s">
        <v>311</v>
      </c>
      <c r="H3213" t="s">
        <v>311</v>
      </c>
      <c r="I3213" t="s">
        <v>311</v>
      </c>
      <c r="J3213">
        <v>0</v>
      </c>
    </row>
    <row r="3214" spans="1:10" x14ac:dyDescent="0.35">
      <c r="A3214" t="s">
        <v>5841</v>
      </c>
      <c r="B3214">
        <v>12</v>
      </c>
      <c r="C3214">
        <v>2</v>
      </c>
      <c r="D3214">
        <v>3195</v>
      </c>
      <c r="E3214" t="s">
        <v>311</v>
      </c>
      <c r="F3214" t="s">
        <v>3848</v>
      </c>
      <c r="G3214" t="s">
        <v>311</v>
      </c>
      <c r="H3214" t="s">
        <v>311</v>
      </c>
      <c r="I3214" t="s">
        <v>311</v>
      </c>
      <c r="J3214">
        <v>0</v>
      </c>
    </row>
    <row r="3215" spans="1:10" x14ac:dyDescent="0.35">
      <c r="A3215" t="s">
        <v>5842</v>
      </c>
      <c r="B3215">
        <v>4</v>
      </c>
      <c r="C3215">
        <v>2</v>
      </c>
      <c r="D3215">
        <v>3195</v>
      </c>
      <c r="E3215" t="s">
        <v>311</v>
      </c>
      <c r="F3215" t="s">
        <v>3848</v>
      </c>
      <c r="G3215" t="s">
        <v>311</v>
      </c>
      <c r="H3215" t="s">
        <v>311</v>
      </c>
      <c r="I3215" t="s">
        <v>311</v>
      </c>
      <c r="J3215">
        <v>0</v>
      </c>
    </row>
    <row r="3216" spans="1:10" x14ac:dyDescent="0.35">
      <c r="A3216" t="s">
        <v>5843</v>
      </c>
      <c r="B3216">
        <v>8</v>
      </c>
      <c r="C3216">
        <v>1</v>
      </c>
      <c r="D3216">
        <v>3215</v>
      </c>
      <c r="E3216" t="s">
        <v>311</v>
      </c>
      <c r="F3216" t="s">
        <v>3848</v>
      </c>
      <c r="G3216" t="s">
        <v>311</v>
      </c>
      <c r="H3216" t="s">
        <v>311</v>
      </c>
      <c r="I3216" t="s">
        <v>311</v>
      </c>
      <c r="J3216">
        <v>0</v>
      </c>
    </row>
    <row r="3217" spans="1:10" x14ac:dyDescent="0.35">
      <c r="A3217" t="s">
        <v>5844</v>
      </c>
      <c r="B3217">
        <v>13</v>
      </c>
      <c r="C3217">
        <v>1</v>
      </c>
      <c r="D3217">
        <v>3215</v>
      </c>
      <c r="E3217" t="s">
        <v>311</v>
      </c>
      <c r="F3217" t="s">
        <v>3848</v>
      </c>
      <c r="G3217" t="s">
        <v>311</v>
      </c>
      <c r="H3217" t="s">
        <v>311</v>
      </c>
      <c r="I3217" t="s">
        <v>311</v>
      </c>
      <c r="J3217">
        <v>0</v>
      </c>
    </row>
    <row r="3218" spans="1:10" x14ac:dyDescent="0.35">
      <c r="A3218" t="s">
        <v>5845</v>
      </c>
      <c r="B3218">
        <v>13</v>
      </c>
      <c r="C3218">
        <v>1</v>
      </c>
      <c r="D3218">
        <v>3215</v>
      </c>
      <c r="E3218" t="s">
        <v>311</v>
      </c>
      <c r="F3218" t="s">
        <v>3848</v>
      </c>
      <c r="G3218" t="s">
        <v>311</v>
      </c>
      <c r="H3218" t="s">
        <v>311</v>
      </c>
      <c r="I3218" t="s">
        <v>311</v>
      </c>
      <c r="J3218">
        <v>0</v>
      </c>
    </row>
    <row r="3219" spans="1:10" x14ac:dyDescent="0.35">
      <c r="A3219" t="s">
        <v>5846</v>
      </c>
      <c r="B3219">
        <v>25</v>
      </c>
      <c r="C3219">
        <v>1</v>
      </c>
      <c r="D3219">
        <v>3215</v>
      </c>
      <c r="E3219" t="s">
        <v>311</v>
      </c>
      <c r="F3219" t="s">
        <v>3848</v>
      </c>
      <c r="G3219" t="s">
        <v>311</v>
      </c>
      <c r="H3219" t="s">
        <v>311</v>
      </c>
      <c r="I3219" t="s">
        <v>311</v>
      </c>
      <c r="J3219">
        <v>0</v>
      </c>
    </row>
    <row r="3220" spans="1:10" x14ac:dyDescent="0.35">
      <c r="A3220" t="s">
        <v>5847</v>
      </c>
      <c r="B3220">
        <v>10</v>
      </c>
      <c r="C3220">
        <v>1</v>
      </c>
      <c r="D3220">
        <v>3215</v>
      </c>
      <c r="E3220" t="s">
        <v>311</v>
      </c>
      <c r="F3220" t="s">
        <v>3848</v>
      </c>
      <c r="G3220" t="s">
        <v>311</v>
      </c>
      <c r="H3220" t="s">
        <v>311</v>
      </c>
      <c r="I3220" t="s">
        <v>311</v>
      </c>
      <c r="J3220">
        <v>0</v>
      </c>
    </row>
    <row r="3221" spans="1:10" x14ac:dyDescent="0.35">
      <c r="A3221" t="s">
        <v>5848</v>
      </c>
      <c r="B3221">
        <v>4</v>
      </c>
      <c r="C3221">
        <v>1</v>
      </c>
      <c r="D3221">
        <v>3215</v>
      </c>
      <c r="E3221" t="s">
        <v>311</v>
      </c>
      <c r="F3221" t="s">
        <v>3848</v>
      </c>
      <c r="G3221" t="s">
        <v>311</v>
      </c>
      <c r="H3221" t="s">
        <v>311</v>
      </c>
      <c r="I3221" t="s">
        <v>311</v>
      </c>
      <c r="J3221">
        <v>0</v>
      </c>
    </row>
    <row r="3222" spans="1:10" x14ac:dyDescent="0.35">
      <c r="A3222" t="s">
        <v>5849</v>
      </c>
      <c r="B3222">
        <v>8</v>
      </c>
      <c r="C3222">
        <v>1</v>
      </c>
      <c r="D3222">
        <v>3215</v>
      </c>
      <c r="E3222" t="s">
        <v>311</v>
      </c>
      <c r="F3222" t="s">
        <v>0</v>
      </c>
      <c r="G3222" t="s">
        <v>3171</v>
      </c>
      <c r="I3222" t="s">
        <v>311</v>
      </c>
      <c r="J3222">
        <v>0</v>
      </c>
    </row>
    <row r="3223" spans="1:10" x14ac:dyDescent="0.35">
      <c r="A3223" t="s">
        <v>5850</v>
      </c>
      <c r="B3223">
        <v>11</v>
      </c>
      <c r="C3223">
        <v>1</v>
      </c>
      <c r="D3223">
        <v>3215</v>
      </c>
      <c r="E3223" t="s">
        <v>311</v>
      </c>
      <c r="F3223" t="s">
        <v>3848</v>
      </c>
      <c r="G3223" t="s">
        <v>311</v>
      </c>
      <c r="H3223" t="s">
        <v>311</v>
      </c>
      <c r="I3223" t="s">
        <v>311</v>
      </c>
      <c r="J3223">
        <v>0</v>
      </c>
    </row>
    <row r="3224" spans="1:10" x14ac:dyDescent="0.35">
      <c r="A3224" t="s">
        <v>5851</v>
      </c>
      <c r="B3224">
        <v>7</v>
      </c>
      <c r="C3224">
        <v>1</v>
      </c>
      <c r="D3224">
        <v>3215</v>
      </c>
      <c r="E3224" t="s">
        <v>311</v>
      </c>
      <c r="F3224" t="s">
        <v>3848</v>
      </c>
      <c r="G3224" t="s">
        <v>311</v>
      </c>
      <c r="H3224" t="s">
        <v>311</v>
      </c>
      <c r="I3224" t="s">
        <v>311</v>
      </c>
      <c r="J3224">
        <v>0</v>
      </c>
    </row>
    <row r="3225" spans="1:10" x14ac:dyDescent="0.35">
      <c r="A3225" t="s">
        <v>5852</v>
      </c>
      <c r="B3225">
        <v>11</v>
      </c>
      <c r="C3225">
        <v>1</v>
      </c>
      <c r="D3225">
        <v>3215</v>
      </c>
      <c r="E3225" t="s">
        <v>311</v>
      </c>
      <c r="F3225" t="s">
        <v>3848</v>
      </c>
      <c r="G3225" t="s">
        <v>311</v>
      </c>
      <c r="H3225" t="s">
        <v>311</v>
      </c>
      <c r="I3225" t="s">
        <v>311</v>
      </c>
      <c r="J3225">
        <v>0</v>
      </c>
    </row>
    <row r="3226" spans="1:10" x14ac:dyDescent="0.35">
      <c r="A3226" t="s">
        <v>5853</v>
      </c>
      <c r="B3226">
        <v>18</v>
      </c>
      <c r="C3226">
        <v>1</v>
      </c>
      <c r="D3226">
        <v>3215</v>
      </c>
      <c r="E3226" t="s">
        <v>311</v>
      </c>
      <c r="F3226" t="s">
        <v>3848</v>
      </c>
      <c r="G3226" t="s">
        <v>311</v>
      </c>
      <c r="H3226" t="s">
        <v>311</v>
      </c>
      <c r="I3226" t="s">
        <v>311</v>
      </c>
      <c r="J3226">
        <v>1</v>
      </c>
    </row>
    <row r="3227" spans="1:10" x14ac:dyDescent="0.35">
      <c r="A3227" t="s">
        <v>5854</v>
      </c>
      <c r="B3227">
        <v>16</v>
      </c>
      <c r="C3227">
        <v>1</v>
      </c>
      <c r="D3227">
        <v>3215</v>
      </c>
      <c r="E3227" t="s">
        <v>311</v>
      </c>
      <c r="F3227" t="s">
        <v>3848</v>
      </c>
      <c r="G3227" t="s">
        <v>311</v>
      </c>
      <c r="H3227" t="s">
        <v>311</v>
      </c>
      <c r="I3227" t="s">
        <v>311</v>
      </c>
      <c r="J3227">
        <v>0</v>
      </c>
    </row>
    <row r="3228" spans="1:10" x14ac:dyDescent="0.35">
      <c r="A3228" t="s">
        <v>5855</v>
      </c>
      <c r="B3228">
        <v>14</v>
      </c>
      <c r="C3228">
        <v>1</v>
      </c>
      <c r="D3228">
        <v>3215</v>
      </c>
      <c r="E3228" t="s">
        <v>311</v>
      </c>
      <c r="F3228" t="s">
        <v>3848</v>
      </c>
      <c r="G3228" t="s">
        <v>311</v>
      </c>
      <c r="H3228" t="s">
        <v>311</v>
      </c>
      <c r="I3228" t="s">
        <v>311</v>
      </c>
      <c r="J3228">
        <v>0</v>
      </c>
    </row>
    <row r="3229" spans="1:10" x14ac:dyDescent="0.35">
      <c r="A3229" t="s">
        <v>5856</v>
      </c>
      <c r="B3229">
        <v>16</v>
      </c>
      <c r="C3229">
        <v>1</v>
      </c>
      <c r="D3229">
        <v>3215</v>
      </c>
      <c r="E3229" t="s">
        <v>311</v>
      </c>
      <c r="F3229" t="s">
        <v>3848</v>
      </c>
      <c r="G3229" t="s">
        <v>311</v>
      </c>
      <c r="H3229" t="s">
        <v>311</v>
      </c>
      <c r="I3229" t="s">
        <v>311</v>
      </c>
      <c r="J3229">
        <v>0</v>
      </c>
    </row>
    <row r="3230" spans="1:10" x14ac:dyDescent="0.35">
      <c r="A3230" t="s">
        <v>5857</v>
      </c>
      <c r="B3230">
        <v>11</v>
      </c>
      <c r="C3230">
        <v>1</v>
      </c>
      <c r="D3230">
        <v>3215</v>
      </c>
      <c r="E3230" t="s">
        <v>311</v>
      </c>
      <c r="F3230" t="s">
        <v>3848</v>
      </c>
      <c r="G3230" t="s">
        <v>311</v>
      </c>
      <c r="H3230" t="s">
        <v>311</v>
      </c>
      <c r="I3230" t="s">
        <v>311</v>
      </c>
      <c r="J3230">
        <v>0</v>
      </c>
    </row>
    <row r="3231" spans="1:10" x14ac:dyDescent="0.35">
      <c r="A3231" t="s">
        <v>5858</v>
      </c>
      <c r="B3231">
        <v>11</v>
      </c>
      <c r="C3231">
        <v>1</v>
      </c>
      <c r="D3231">
        <v>3215</v>
      </c>
      <c r="E3231" t="s">
        <v>311</v>
      </c>
      <c r="F3231" t="s">
        <v>3848</v>
      </c>
      <c r="G3231" t="s">
        <v>311</v>
      </c>
      <c r="H3231" t="s">
        <v>311</v>
      </c>
      <c r="I3231" t="s">
        <v>311</v>
      </c>
      <c r="J3231">
        <v>0</v>
      </c>
    </row>
    <row r="3232" spans="1:10" x14ac:dyDescent="0.35">
      <c r="A3232" t="s">
        <v>5859</v>
      </c>
      <c r="B3232">
        <v>11</v>
      </c>
      <c r="C3232">
        <v>1</v>
      </c>
      <c r="D3232">
        <v>3215</v>
      </c>
      <c r="E3232" t="s">
        <v>311</v>
      </c>
      <c r="F3232" t="s">
        <v>3848</v>
      </c>
      <c r="G3232" t="s">
        <v>311</v>
      </c>
      <c r="H3232" t="s">
        <v>311</v>
      </c>
      <c r="I3232" t="s">
        <v>311</v>
      </c>
      <c r="J3232">
        <v>0</v>
      </c>
    </row>
    <row r="3233" spans="1:10" x14ac:dyDescent="0.35">
      <c r="A3233" t="s">
        <v>5860</v>
      </c>
      <c r="B3233">
        <v>10</v>
      </c>
      <c r="C3233">
        <v>1</v>
      </c>
      <c r="D3233">
        <v>3215</v>
      </c>
      <c r="E3233" t="s">
        <v>311</v>
      </c>
      <c r="F3233" t="s">
        <v>3848</v>
      </c>
      <c r="G3233" t="s">
        <v>311</v>
      </c>
      <c r="H3233" t="s">
        <v>311</v>
      </c>
      <c r="I3233" t="s">
        <v>311</v>
      </c>
      <c r="J3233">
        <v>0</v>
      </c>
    </row>
    <row r="3234" spans="1:10" x14ac:dyDescent="0.35">
      <c r="A3234" t="s">
        <v>5861</v>
      </c>
      <c r="B3234">
        <v>5</v>
      </c>
      <c r="C3234">
        <v>1</v>
      </c>
      <c r="D3234">
        <v>3215</v>
      </c>
      <c r="E3234" t="s">
        <v>311</v>
      </c>
      <c r="F3234" t="s">
        <v>3848</v>
      </c>
      <c r="G3234" t="s">
        <v>311</v>
      </c>
      <c r="H3234" t="s">
        <v>311</v>
      </c>
      <c r="I3234" t="s">
        <v>311</v>
      </c>
      <c r="J3234">
        <v>0</v>
      </c>
    </row>
    <row r="3235" spans="1:10" x14ac:dyDescent="0.35">
      <c r="A3235" t="s">
        <v>5862</v>
      </c>
      <c r="B3235">
        <v>28</v>
      </c>
      <c r="C3235">
        <v>0</v>
      </c>
      <c r="D3235">
        <v>3234</v>
      </c>
      <c r="E3235" t="s">
        <v>311</v>
      </c>
      <c r="F3235" t="s">
        <v>0</v>
      </c>
      <c r="G3235" t="s">
        <v>1759</v>
      </c>
      <c r="I3235" t="s">
        <v>311</v>
      </c>
      <c r="J3235">
        <v>9</v>
      </c>
    </row>
    <row r="3236" spans="1:10" x14ac:dyDescent="0.35">
      <c r="A3236" t="s">
        <v>5863</v>
      </c>
      <c r="B3236">
        <v>31</v>
      </c>
      <c r="C3236">
        <v>0</v>
      </c>
      <c r="D3236">
        <v>3234</v>
      </c>
      <c r="E3236" t="s">
        <v>311</v>
      </c>
      <c r="F3236" t="s">
        <v>3848</v>
      </c>
      <c r="G3236" t="s">
        <v>311</v>
      </c>
      <c r="H3236" t="s">
        <v>311</v>
      </c>
      <c r="I3236" t="s">
        <v>311</v>
      </c>
      <c r="J3236">
        <v>0</v>
      </c>
    </row>
    <row r="3237" spans="1:10" x14ac:dyDescent="0.35">
      <c r="A3237" t="s">
        <v>5864</v>
      </c>
      <c r="B3237">
        <v>23</v>
      </c>
      <c r="C3237">
        <v>0</v>
      </c>
      <c r="D3237">
        <v>3234</v>
      </c>
      <c r="E3237" t="s">
        <v>311</v>
      </c>
      <c r="F3237" t="s">
        <v>3848</v>
      </c>
      <c r="G3237" t="s">
        <v>311</v>
      </c>
      <c r="H3237" t="s">
        <v>311</v>
      </c>
      <c r="I3237" t="s">
        <v>311</v>
      </c>
      <c r="J3237">
        <v>0</v>
      </c>
    </row>
    <row r="3238" spans="1:10" x14ac:dyDescent="0.35">
      <c r="A3238" t="s">
        <v>5865</v>
      </c>
      <c r="B3238">
        <v>12</v>
      </c>
      <c r="C3238">
        <v>0</v>
      </c>
      <c r="D3238">
        <v>3234</v>
      </c>
      <c r="E3238" t="s">
        <v>311</v>
      </c>
      <c r="F3238" t="s">
        <v>3848</v>
      </c>
      <c r="G3238" t="s">
        <v>311</v>
      </c>
      <c r="H3238" t="s">
        <v>311</v>
      </c>
      <c r="I3238" t="s">
        <v>311</v>
      </c>
      <c r="J3238">
        <v>0</v>
      </c>
    </row>
    <row r="3239" spans="1:10" x14ac:dyDescent="0.35">
      <c r="A3239" t="s">
        <v>5866</v>
      </c>
      <c r="B3239">
        <v>9</v>
      </c>
      <c r="C3239">
        <v>0</v>
      </c>
      <c r="D3239">
        <v>3234</v>
      </c>
      <c r="E3239" t="s">
        <v>311</v>
      </c>
      <c r="F3239" t="s">
        <v>3848</v>
      </c>
      <c r="G3239" t="s">
        <v>311</v>
      </c>
      <c r="H3239" t="s">
        <v>311</v>
      </c>
      <c r="I3239" t="s">
        <v>311</v>
      </c>
      <c r="J3239">
        <v>0</v>
      </c>
    </row>
    <row r="3240" spans="1:10" x14ac:dyDescent="0.35">
      <c r="A3240" t="s">
        <v>5867</v>
      </c>
      <c r="B3240">
        <v>17</v>
      </c>
      <c r="C3240">
        <v>0</v>
      </c>
      <c r="D3240">
        <v>3234</v>
      </c>
      <c r="E3240" t="s">
        <v>311</v>
      </c>
      <c r="F3240" t="s">
        <v>3848</v>
      </c>
      <c r="G3240" t="s">
        <v>311</v>
      </c>
      <c r="H3240" t="s">
        <v>311</v>
      </c>
      <c r="I3240" t="s">
        <v>311</v>
      </c>
      <c r="J3240">
        <v>0</v>
      </c>
    </row>
    <row r="3241" spans="1:10" x14ac:dyDescent="0.35">
      <c r="A3241" t="s">
        <v>5868</v>
      </c>
      <c r="B3241">
        <v>19</v>
      </c>
      <c r="C3241">
        <v>0</v>
      </c>
      <c r="D3241">
        <v>3234</v>
      </c>
      <c r="E3241" t="s">
        <v>311</v>
      </c>
      <c r="F3241" t="s">
        <v>3848</v>
      </c>
      <c r="G3241" t="s">
        <v>311</v>
      </c>
      <c r="H3241" t="s">
        <v>311</v>
      </c>
      <c r="I3241" t="s">
        <v>311</v>
      </c>
      <c r="J3241">
        <v>0</v>
      </c>
    </row>
    <row r="3242" spans="1:10" x14ac:dyDescent="0.35">
      <c r="A3242" t="s">
        <v>5869</v>
      </c>
      <c r="B3242">
        <v>9</v>
      </c>
      <c r="C3242">
        <v>0</v>
      </c>
      <c r="D3242">
        <v>3234</v>
      </c>
      <c r="E3242" t="s">
        <v>311</v>
      </c>
      <c r="F3242" t="s">
        <v>3848</v>
      </c>
      <c r="G3242" t="s">
        <v>311</v>
      </c>
      <c r="H3242" t="s">
        <v>311</v>
      </c>
      <c r="I3242" t="s">
        <v>311</v>
      </c>
      <c r="J3242">
        <v>1</v>
      </c>
    </row>
    <row r="3243" spans="1:10" x14ac:dyDescent="0.35">
      <c r="A3243" t="s">
        <v>5870</v>
      </c>
      <c r="B3243">
        <v>10</v>
      </c>
      <c r="C3243">
        <v>0</v>
      </c>
      <c r="D3243">
        <v>3234</v>
      </c>
      <c r="E3243" t="s">
        <v>311</v>
      </c>
      <c r="F3243" t="s">
        <v>3848</v>
      </c>
      <c r="G3243" t="s">
        <v>311</v>
      </c>
      <c r="H3243" t="s">
        <v>311</v>
      </c>
      <c r="I3243" t="s">
        <v>311</v>
      </c>
      <c r="J3243">
        <v>0</v>
      </c>
    </row>
    <row r="3244" spans="1:10" x14ac:dyDescent="0.35">
      <c r="A3244" t="s">
        <v>5871</v>
      </c>
      <c r="B3244">
        <v>6</v>
      </c>
      <c r="C3244">
        <v>0</v>
      </c>
      <c r="D3244">
        <v>3234</v>
      </c>
      <c r="E3244" t="s">
        <v>311</v>
      </c>
      <c r="F3244" t="s">
        <v>3848</v>
      </c>
      <c r="G3244" t="s">
        <v>311</v>
      </c>
      <c r="H3244" t="s">
        <v>311</v>
      </c>
      <c r="I3244" t="s">
        <v>311</v>
      </c>
      <c r="J3244">
        <v>0</v>
      </c>
    </row>
    <row r="3245" spans="1:10" x14ac:dyDescent="0.35">
      <c r="A3245" t="s">
        <v>5872</v>
      </c>
      <c r="B3245">
        <v>16</v>
      </c>
      <c r="C3245">
        <v>0</v>
      </c>
      <c r="D3245">
        <v>3234</v>
      </c>
      <c r="E3245" t="s">
        <v>311</v>
      </c>
      <c r="F3245" t="s">
        <v>3848</v>
      </c>
      <c r="G3245" t="s">
        <v>311</v>
      </c>
      <c r="H3245" t="s">
        <v>311</v>
      </c>
      <c r="I3245" t="s">
        <v>311</v>
      </c>
      <c r="J3245">
        <v>0</v>
      </c>
    </row>
    <row r="3246" spans="1:10" x14ac:dyDescent="0.35">
      <c r="A3246" t="s">
        <v>5873</v>
      </c>
      <c r="B3246">
        <v>7</v>
      </c>
      <c r="C3246">
        <v>0</v>
      </c>
      <c r="D3246">
        <v>3234</v>
      </c>
      <c r="E3246" t="s">
        <v>311</v>
      </c>
      <c r="F3246" t="s">
        <v>3848</v>
      </c>
      <c r="G3246" t="s">
        <v>311</v>
      </c>
      <c r="H3246" t="s">
        <v>311</v>
      </c>
      <c r="I3246" t="s">
        <v>311</v>
      </c>
      <c r="J3246">
        <v>0</v>
      </c>
    </row>
    <row r="3247" spans="1:10" x14ac:dyDescent="0.35">
      <c r="A3247" t="s">
        <v>5874</v>
      </c>
      <c r="B3247">
        <v>6</v>
      </c>
      <c r="C3247">
        <v>0</v>
      </c>
      <c r="D3247">
        <v>3234</v>
      </c>
      <c r="E3247" t="s">
        <v>311</v>
      </c>
      <c r="F3247" t="s">
        <v>3848</v>
      </c>
      <c r="G3247" t="s">
        <v>311</v>
      </c>
      <c r="H3247" t="s">
        <v>311</v>
      </c>
      <c r="I3247" t="s">
        <v>311</v>
      </c>
      <c r="J3247">
        <v>0</v>
      </c>
    </row>
    <row r="3248" spans="1:10" x14ac:dyDescent="0.35">
      <c r="A3248" t="s">
        <v>5875</v>
      </c>
      <c r="B3248">
        <v>11</v>
      </c>
      <c r="C3248">
        <v>0</v>
      </c>
      <c r="D3248">
        <v>3234</v>
      </c>
      <c r="E3248" t="s">
        <v>311</v>
      </c>
      <c r="F3248" t="s">
        <v>3848</v>
      </c>
      <c r="G3248" t="s">
        <v>311</v>
      </c>
      <c r="H3248" t="s">
        <v>311</v>
      </c>
      <c r="I3248" t="s">
        <v>311</v>
      </c>
      <c r="J3248">
        <v>0</v>
      </c>
    </row>
    <row r="3249" spans="1:10" x14ac:dyDescent="0.35">
      <c r="A3249" t="s">
        <v>5876</v>
      </c>
      <c r="B3249">
        <v>13</v>
      </c>
      <c r="C3249">
        <v>0</v>
      </c>
      <c r="D3249">
        <v>3234</v>
      </c>
      <c r="E3249" t="s">
        <v>319</v>
      </c>
      <c r="F3249" t="s">
        <v>0</v>
      </c>
      <c r="G3249" t="s">
        <v>1969</v>
      </c>
      <c r="H3249">
        <v>10.417</v>
      </c>
      <c r="I3249">
        <v>91.67</v>
      </c>
      <c r="J3249">
        <v>0</v>
      </c>
    </row>
    <row r="3250" spans="1:10" x14ac:dyDescent="0.35">
      <c r="A3250" t="s">
        <v>5877</v>
      </c>
      <c r="B3250">
        <v>35</v>
      </c>
      <c r="C3250">
        <v>0</v>
      </c>
      <c r="D3250">
        <v>3234</v>
      </c>
      <c r="E3250" t="s">
        <v>311</v>
      </c>
      <c r="F3250" t="s">
        <v>3848</v>
      </c>
      <c r="G3250" t="s">
        <v>311</v>
      </c>
      <c r="H3250" t="s">
        <v>311</v>
      </c>
      <c r="I3250" t="s">
        <v>311</v>
      </c>
      <c r="J3250">
        <v>0</v>
      </c>
    </row>
    <row r="3251" spans="1:10" x14ac:dyDescent="0.35">
      <c r="A3251" t="s">
        <v>5878</v>
      </c>
      <c r="B3251">
        <v>22</v>
      </c>
      <c r="C3251">
        <v>0</v>
      </c>
      <c r="D3251">
        <v>3234</v>
      </c>
      <c r="E3251" t="s">
        <v>311</v>
      </c>
      <c r="F3251" t="s">
        <v>3848</v>
      </c>
      <c r="G3251" t="s">
        <v>311</v>
      </c>
      <c r="H3251" t="s">
        <v>311</v>
      </c>
      <c r="I3251" t="s">
        <v>311</v>
      </c>
      <c r="J3251">
        <v>0</v>
      </c>
    </row>
    <row r="3252" spans="1:10" x14ac:dyDescent="0.35">
      <c r="A3252" t="s">
        <v>5879</v>
      </c>
      <c r="B3252">
        <v>18</v>
      </c>
      <c r="C3252">
        <v>0</v>
      </c>
      <c r="D3252">
        <v>3234</v>
      </c>
      <c r="E3252" t="s">
        <v>311</v>
      </c>
      <c r="F3252" t="s">
        <v>3848</v>
      </c>
      <c r="G3252" t="s">
        <v>311</v>
      </c>
      <c r="H3252" t="s">
        <v>311</v>
      </c>
      <c r="I3252" t="s">
        <v>311</v>
      </c>
      <c r="J3252">
        <v>0</v>
      </c>
    </row>
    <row r="3253" spans="1:10" x14ac:dyDescent="0.35">
      <c r="A3253" t="s">
        <v>5880</v>
      </c>
      <c r="B3253">
        <v>10</v>
      </c>
      <c r="C3253">
        <v>0</v>
      </c>
      <c r="D3253">
        <v>3234</v>
      </c>
      <c r="E3253" t="s">
        <v>311</v>
      </c>
      <c r="F3253" t="s">
        <v>3848</v>
      </c>
      <c r="G3253" t="s">
        <v>311</v>
      </c>
      <c r="H3253" t="s">
        <v>311</v>
      </c>
      <c r="I3253" t="s">
        <v>311</v>
      </c>
      <c r="J3253">
        <v>0</v>
      </c>
    </row>
    <row r="3254" spans="1:10" x14ac:dyDescent="0.35">
      <c r="A3254" t="s">
        <v>5881</v>
      </c>
      <c r="B3254">
        <v>7</v>
      </c>
      <c r="C3254">
        <v>0</v>
      </c>
      <c r="D3254">
        <v>3234</v>
      </c>
      <c r="E3254" t="s">
        <v>311</v>
      </c>
      <c r="F3254" t="s">
        <v>3848</v>
      </c>
      <c r="G3254" t="s">
        <v>311</v>
      </c>
      <c r="H3254" t="s">
        <v>311</v>
      </c>
      <c r="I3254" t="s">
        <v>311</v>
      </c>
      <c r="J3254">
        <v>0</v>
      </c>
    </row>
    <row r="3255" spans="1:10" x14ac:dyDescent="0.35">
      <c r="A3255" t="s">
        <v>5882</v>
      </c>
      <c r="B3255">
        <v>13</v>
      </c>
      <c r="C3255">
        <v>0</v>
      </c>
      <c r="D3255">
        <v>3234</v>
      </c>
      <c r="E3255" t="s">
        <v>311</v>
      </c>
      <c r="F3255" t="s">
        <v>3848</v>
      </c>
      <c r="G3255" t="s">
        <v>311</v>
      </c>
      <c r="H3255" t="s">
        <v>311</v>
      </c>
      <c r="I3255" t="s">
        <v>311</v>
      </c>
      <c r="J3255">
        <v>0</v>
      </c>
    </row>
    <row r="3256" spans="1:10" x14ac:dyDescent="0.35">
      <c r="A3256" t="s">
        <v>5883</v>
      </c>
      <c r="B3256">
        <v>9</v>
      </c>
      <c r="C3256">
        <v>0</v>
      </c>
      <c r="D3256">
        <v>3234</v>
      </c>
      <c r="E3256" t="s">
        <v>311</v>
      </c>
      <c r="F3256" t="s">
        <v>3848</v>
      </c>
      <c r="G3256" t="s">
        <v>311</v>
      </c>
      <c r="H3256" t="s">
        <v>311</v>
      </c>
      <c r="I3256" t="s">
        <v>311</v>
      </c>
      <c r="J3256">
        <v>0</v>
      </c>
    </row>
    <row r="3257" spans="1:10" x14ac:dyDescent="0.35">
      <c r="A3257" t="s">
        <v>5884</v>
      </c>
      <c r="B3257">
        <v>9</v>
      </c>
      <c r="C3257">
        <v>0</v>
      </c>
      <c r="D3257">
        <v>3234</v>
      </c>
      <c r="E3257" t="s">
        <v>311</v>
      </c>
      <c r="F3257" t="s">
        <v>3848</v>
      </c>
      <c r="G3257" t="s">
        <v>311</v>
      </c>
      <c r="H3257" t="s">
        <v>311</v>
      </c>
      <c r="I3257" t="s">
        <v>311</v>
      </c>
      <c r="J3257">
        <v>0</v>
      </c>
    </row>
    <row r="3258" spans="1:10" x14ac:dyDescent="0.35">
      <c r="A3258" t="s">
        <v>5885</v>
      </c>
      <c r="B3258">
        <v>18</v>
      </c>
      <c r="C3258">
        <v>0</v>
      </c>
      <c r="D3258">
        <v>3234</v>
      </c>
      <c r="E3258" t="s">
        <v>311</v>
      </c>
      <c r="F3258" t="s">
        <v>3848</v>
      </c>
      <c r="G3258" t="s">
        <v>311</v>
      </c>
      <c r="H3258" t="s">
        <v>311</v>
      </c>
      <c r="I3258" t="s">
        <v>311</v>
      </c>
      <c r="J3258">
        <v>0</v>
      </c>
    </row>
    <row r="3259" spans="1:10" x14ac:dyDescent="0.35">
      <c r="A3259" t="s">
        <v>5886</v>
      </c>
      <c r="B3259">
        <v>15</v>
      </c>
      <c r="C3259">
        <v>0</v>
      </c>
      <c r="D3259">
        <v>3234</v>
      </c>
      <c r="E3259" t="s">
        <v>311</v>
      </c>
      <c r="F3259" t="s">
        <v>3848</v>
      </c>
      <c r="G3259" t="s">
        <v>311</v>
      </c>
      <c r="H3259" t="s">
        <v>311</v>
      </c>
      <c r="I3259" t="s">
        <v>311</v>
      </c>
      <c r="J3259">
        <v>0</v>
      </c>
    </row>
    <row r="3260" spans="1:10" x14ac:dyDescent="0.35">
      <c r="A3260" t="s">
        <v>5887</v>
      </c>
      <c r="B3260">
        <v>9</v>
      </c>
      <c r="C3260">
        <v>0</v>
      </c>
      <c r="D3260">
        <v>3234</v>
      </c>
      <c r="E3260" t="s">
        <v>311</v>
      </c>
      <c r="F3260" t="s">
        <v>3848</v>
      </c>
      <c r="G3260" t="s">
        <v>311</v>
      </c>
      <c r="H3260" t="s">
        <v>311</v>
      </c>
      <c r="I3260" t="s">
        <v>311</v>
      </c>
      <c r="J3260">
        <v>0</v>
      </c>
    </row>
    <row r="3261" spans="1:10" x14ac:dyDescent="0.35">
      <c r="A3261" t="s">
        <v>5888</v>
      </c>
      <c r="B3261">
        <v>8</v>
      </c>
      <c r="C3261">
        <v>0</v>
      </c>
      <c r="D3261">
        <v>3234</v>
      </c>
      <c r="E3261" t="s">
        <v>311</v>
      </c>
      <c r="F3261" t="s">
        <v>3848</v>
      </c>
      <c r="G3261" t="s">
        <v>311</v>
      </c>
      <c r="H3261" t="s">
        <v>311</v>
      </c>
      <c r="I3261" t="s">
        <v>311</v>
      </c>
      <c r="J3261">
        <v>0</v>
      </c>
    </row>
    <row r="3262" spans="1:10" x14ac:dyDescent="0.35">
      <c r="A3262" t="s">
        <v>5889</v>
      </c>
      <c r="B3262">
        <v>17</v>
      </c>
      <c r="C3262">
        <v>0</v>
      </c>
      <c r="D3262">
        <v>3234</v>
      </c>
      <c r="E3262" t="s">
        <v>311</v>
      </c>
      <c r="F3262" t="s">
        <v>3848</v>
      </c>
      <c r="G3262" t="s">
        <v>311</v>
      </c>
      <c r="H3262" t="s">
        <v>311</v>
      </c>
      <c r="I3262" t="s">
        <v>311</v>
      </c>
      <c r="J3262">
        <v>0</v>
      </c>
    </row>
    <row r="3263" spans="1:10" x14ac:dyDescent="0.35">
      <c r="A3263" t="s">
        <v>5890</v>
      </c>
      <c r="B3263">
        <v>12</v>
      </c>
      <c r="C3263">
        <v>0</v>
      </c>
      <c r="D3263">
        <v>3234</v>
      </c>
      <c r="E3263" t="s">
        <v>311</v>
      </c>
      <c r="F3263" t="s">
        <v>3848</v>
      </c>
      <c r="G3263" t="s">
        <v>311</v>
      </c>
      <c r="H3263" t="s">
        <v>311</v>
      </c>
      <c r="I3263" t="s">
        <v>311</v>
      </c>
      <c r="J3263">
        <v>0</v>
      </c>
    </row>
    <row r="3264" spans="1:10" x14ac:dyDescent="0.35">
      <c r="A3264" t="s">
        <v>5891</v>
      </c>
      <c r="B3264">
        <v>6</v>
      </c>
      <c r="C3264">
        <v>0</v>
      </c>
      <c r="D3264">
        <v>3234</v>
      </c>
      <c r="E3264" t="s">
        <v>311</v>
      </c>
      <c r="F3264" t="s">
        <v>3848</v>
      </c>
      <c r="G3264" t="s">
        <v>311</v>
      </c>
      <c r="H3264" t="s">
        <v>311</v>
      </c>
      <c r="I3264" t="s">
        <v>311</v>
      </c>
      <c r="J3264">
        <v>0</v>
      </c>
    </row>
    <row r="3265" spans="1:10" x14ac:dyDescent="0.35">
      <c r="A3265" t="s">
        <v>5892</v>
      </c>
      <c r="B3265">
        <v>21</v>
      </c>
      <c r="C3265">
        <v>0</v>
      </c>
      <c r="D3265">
        <v>3234</v>
      </c>
      <c r="E3265" t="s">
        <v>311</v>
      </c>
      <c r="F3265" t="s">
        <v>3848</v>
      </c>
      <c r="G3265" t="s">
        <v>311</v>
      </c>
      <c r="H3265" t="s">
        <v>311</v>
      </c>
      <c r="I3265" t="s">
        <v>311</v>
      </c>
      <c r="J3265">
        <v>0</v>
      </c>
    </row>
    <row r="3266" spans="1:10" x14ac:dyDescent="0.35">
      <c r="B3266">
        <f>SUBTOTAL(9,B2:B3265)</f>
        <v>1257678</v>
      </c>
    </row>
    <row r="3268" spans="1:10" x14ac:dyDescent="0.35">
      <c r="A3268" t="s">
        <v>1682</v>
      </c>
      <c r="B3268" t="s">
        <v>1683</v>
      </c>
      <c r="C3268" t="s">
        <v>1684</v>
      </c>
      <c r="D3268" t="s">
        <v>1685</v>
      </c>
      <c r="E3268" t="s">
        <v>1686</v>
      </c>
      <c r="F3268" t="s">
        <v>1687</v>
      </c>
      <c r="G3268" t="s">
        <v>1688</v>
      </c>
      <c r="H3268" t="s">
        <v>1689</v>
      </c>
      <c r="I3268" t="s">
        <v>1690</v>
      </c>
      <c r="J3268" t="s">
        <v>1691</v>
      </c>
    </row>
    <row r="3269" spans="1:10" x14ac:dyDescent="0.35">
      <c r="A3269" t="s">
        <v>1692</v>
      </c>
      <c r="B3269">
        <v>13293</v>
      </c>
      <c r="C3269">
        <v>275787</v>
      </c>
      <c r="D3269">
        <v>1</v>
      </c>
      <c r="E3269" t="s">
        <v>319</v>
      </c>
      <c r="F3269" t="s">
        <v>0</v>
      </c>
      <c r="G3269" t="s">
        <v>1693</v>
      </c>
      <c r="H3269">
        <v>10.753</v>
      </c>
      <c r="I3269">
        <v>90.86</v>
      </c>
      <c r="J3269">
        <v>3276</v>
      </c>
    </row>
    <row r="3270" spans="1:10" x14ac:dyDescent="0.35">
      <c r="A3270" t="s">
        <v>1694</v>
      </c>
      <c r="B3270">
        <v>6261</v>
      </c>
      <c r="C3270">
        <v>202847</v>
      </c>
      <c r="D3270">
        <v>2</v>
      </c>
      <c r="E3270" t="s">
        <v>319</v>
      </c>
      <c r="F3270" t="s">
        <v>0</v>
      </c>
      <c r="G3270" t="s">
        <v>1695</v>
      </c>
      <c r="H3270">
        <v>16.744</v>
      </c>
      <c r="I3270">
        <v>97.38</v>
      </c>
      <c r="J3270">
        <v>633</v>
      </c>
    </row>
    <row r="3271" spans="1:10" x14ac:dyDescent="0.35">
      <c r="A3271" t="s">
        <v>1696</v>
      </c>
      <c r="B3271">
        <v>9026</v>
      </c>
      <c r="C3271">
        <v>199506</v>
      </c>
      <c r="D3271">
        <v>3</v>
      </c>
      <c r="E3271" t="s">
        <v>319</v>
      </c>
      <c r="F3271" t="s">
        <v>0</v>
      </c>
      <c r="G3271" t="s">
        <v>1697</v>
      </c>
      <c r="H3271">
        <v>11.071999999999999</v>
      </c>
      <c r="I3271">
        <v>88.75</v>
      </c>
      <c r="J3271">
        <v>1488</v>
      </c>
    </row>
    <row r="3272" spans="1:10" x14ac:dyDescent="0.35">
      <c r="A3272" t="s">
        <v>1698</v>
      </c>
      <c r="B3272">
        <v>3605</v>
      </c>
      <c r="C3272">
        <v>196170</v>
      </c>
      <c r="D3272">
        <v>4</v>
      </c>
      <c r="E3272" t="s">
        <v>319</v>
      </c>
      <c r="F3272" t="s">
        <v>0</v>
      </c>
      <c r="G3272" t="s">
        <v>1699</v>
      </c>
      <c r="H3272">
        <v>202.73099999999999</v>
      </c>
      <c r="I3272">
        <v>99.71</v>
      </c>
      <c r="J3272">
        <v>1992</v>
      </c>
    </row>
    <row r="3273" spans="1:10" x14ac:dyDescent="0.35">
      <c r="A3273" t="s">
        <v>1700</v>
      </c>
      <c r="B3273">
        <v>9107</v>
      </c>
      <c r="C3273">
        <v>122647</v>
      </c>
      <c r="D3273">
        <v>5</v>
      </c>
      <c r="E3273" t="s">
        <v>319</v>
      </c>
      <c r="F3273" t="s">
        <v>0</v>
      </c>
      <c r="G3273" t="s">
        <v>1701</v>
      </c>
      <c r="H3273">
        <v>6.3710000000000004</v>
      </c>
      <c r="I3273">
        <v>78.55</v>
      </c>
      <c r="J3273">
        <v>638</v>
      </c>
    </row>
    <row r="3274" spans="1:10" x14ac:dyDescent="0.35">
      <c r="A3274" t="s">
        <v>1702</v>
      </c>
      <c r="B3274">
        <v>7124</v>
      </c>
      <c r="C3274">
        <v>110916</v>
      </c>
      <c r="D3274">
        <v>6</v>
      </c>
      <c r="E3274" t="s">
        <v>319</v>
      </c>
      <c r="F3274" t="s">
        <v>0</v>
      </c>
      <c r="G3274" t="s">
        <v>1703</v>
      </c>
      <c r="H3274">
        <v>7.3920000000000003</v>
      </c>
      <c r="I3274">
        <v>83.97</v>
      </c>
      <c r="J3274">
        <v>676</v>
      </c>
    </row>
    <row r="3275" spans="1:10" x14ac:dyDescent="0.35">
      <c r="A3275" t="s">
        <v>1704</v>
      </c>
      <c r="B3275">
        <v>1186</v>
      </c>
      <c r="C3275">
        <v>107660</v>
      </c>
      <c r="D3275">
        <v>7</v>
      </c>
      <c r="E3275" t="s">
        <v>319</v>
      </c>
      <c r="F3275" t="s">
        <v>0</v>
      </c>
      <c r="G3275" t="s">
        <v>1705</v>
      </c>
      <c r="H3275">
        <v>66.849999999999994</v>
      </c>
      <c r="I3275">
        <v>99.1</v>
      </c>
      <c r="J3275">
        <v>1167</v>
      </c>
    </row>
    <row r="3276" spans="1:10" x14ac:dyDescent="0.35">
      <c r="A3276" t="s">
        <v>1706</v>
      </c>
      <c r="B3276">
        <v>2189</v>
      </c>
      <c r="C3276">
        <v>104960</v>
      </c>
      <c r="D3276">
        <v>8</v>
      </c>
      <c r="E3276" t="s">
        <v>319</v>
      </c>
      <c r="F3276" t="s">
        <v>0</v>
      </c>
      <c r="G3276" t="s">
        <v>1707</v>
      </c>
      <c r="H3276">
        <v>24.318999999999999</v>
      </c>
      <c r="I3276">
        <v>97.98</v>
      </c>
      <c r="J3276">
        <v>306</v>
      </c>
    </row>
    <row r="3277" spans="1:10" x14ac:dyDescent="0.35">
      <c r="A3277" t="s">
        <v>1708</v>
      </c>
      <c r="B3277">
        <v>6498</v>
      </c>
      <c r="C3277">
        <v>104345</v>
      </c>
      <c r="D3277">
        <v>9</v>
      </c>
      <c r="E3277" t="s">
        <v>319</v>
      </c>
      <c r="F3277" t="s">
        <v>0</v>
      </c>
      <c r="G3277" t="s">
        <v>1709</v>
      </c>
      <c r="H3277">
        <v>8.0250000000000004</v>
      </c>
      <c r="I3277">
        <v>89.37</v>
      </c>
      <c r="J3277">
        <v>535</v>
      </c>
    </row>
    <row r="3278" spans="1:10" x14ac:dyDescent="0.35">
      <c r="A3278" t="s">
        <v>1710</v>
      </c>
      <c r="B3278">
        <v>6281</v>
      </c>
      <c r="C3278">
        <v>93599</v>
      </c>
      <c r="D3278">
        <v>10</v>
      </c>
      <c r="E3278" t="s">
        <v>319</v>
      </c>
      <c r="F3278" t="s">
        <v>0</v>
      </c>
      <c r="G3278" t="s">
        <v>1711</v>
      </c>
      <c r="H3278">
        <v>7.6929999999999996</v>
      </c>
      <c r="I3278">
        <v>88.83</v>
      </c>
      <c r="J3278">
        <v>721</v>
      </c>
    </row>
    <row r="3279" spans="1:10" x14ac:dyDescent="0.35">
      <c r="A3279" t="s">
        <v>1712</v>
      </c>
      <c r="B3279">
        <v>5400</v>
      </c>
      <c r="C3279">
        <v>92079</v>
      </c>
      <c r="D3279">
        <v>11</v>
      </c>
      <c r="E3279" t="s">
        <v>319</v>
      </c>
      <c r="F3279" t="s">
        <v>0</v>
      </c>
      <c r="G3279" t="s">
        <v>1693</v>
      </c>
      <c r="H3279">
        <v>8.9429999999999996</v>
      </c>
      <c r="I3279">
        <v>88.35</v>
      </c>
      <c r="J3279">
        <v>799</v>
      </c>
    </row>
    <row r="3280" spans="1:10" x14ac:dyDescent="0.35">
      <c r="A3280" t="s">
        <v>1713</v>
      </c>
      <c r="B3280">
        <v>3431</v>
      </c>
      <c r="C3280">
        <v>91255</v>
      </c>
      <c r="D3280">
        <v>12</v>
      </c>
      <c r="E3280" t="s">
        <v>319</v>
      </c>
      <c r="F3280" t="s">
        <v>0</v>
      </c>
      <c r="G3280" t="s">
        <v>1714</v>
      </c>
      <c r="H3280">
        <v>14.224</v>
      </c>
      <c r="I3280">
        <v>96.16</v>
      </c>
      <c r="J3280">
        <v>373</v>
      </c>
    </row>
    <row r="3281" spans="1:10" x14ac:dyDescent="0.35">
      <c r="A3281" t="s">
        <v>1715</v>
      </c>
      <c r="B3281">
        <v>5918</v>
      </c>
      <c r="C3281">
        <v>83174</v>
      </c>
      <c r="D3281">
        <v>13</v>
      </c>
      <c r="E3281" t="s">
        <v>328</v>
      </c>
      <c r="F3281" t="s">
        <v>0</v>
      </c>
      <c r="G3281" t="s">
        <v>1716</v>
      </c>
      <c r="H3281">
        <v>7.1390000000000002</v>
      </c>
      <c r="I3281">
        <v>72.680000000000007</v>
      </c>
      <c r="J3281">
        <v>585</v>
      </c>
    </row>
    <row r="3282" spans="1:10" x14ac:dyDescent="0.35">
      <c r="A3282" t="s">
        <v>1717</v>
      </c>
      <c r="B3282">
        <v>3551</v>
      </c>
      <c r="C3282">
        <v>83032</v>
      </c>
      <c r="D3282">
        <v>14</v>
      </c>
      <c r="E3282" t="s">
        <v>319</v>
      </c>
      <c r="F3282" t="s">
        <v>0</v>
      </c>
      <c r="G3282" t="s">
        <v>1718</v>
      </c>
      <c r="H3282">
        <v>11.446</v>
      </c>
      <c r="I3282">
        <v>90.91</v>
      </c>
      <c r="J3282">
        <v>1020</v>
      </c>
    </row>
    <row r="3283" spans="1:10" x14ac:dyDescent="0.35">
      <c r="A3283" t="s">
        <v>1719</v>
      </c>
      <c r="B3283">
        <v>4724</v>
      </c>
      <c r="C3283">
        <v>82938</v>
      </c>
      <c r="D3283">
        <v>15</v>
      </c>
      <c r="E3283" t="s">
        <v>319</v>
      </c>
      <c r="F3283" t="s">
        <v>0</v>
      </c>
      <c r="G3283" t="s">
        <v>1720</v>
      </c>
      <c r="H3283">
        <v>8.8569999999999993</v>
      </c>
      <c r="I3283">
        <v>88.14</v>
      </c>
      <c r="J3283">
        <v>722</v>
      </c>
    </row>
    <row r="3284" spans="1:10" x14ac:dyDescent="0.35">
      <c r="A3284" t="s">
        <v>1721</v>
      </c>
      <c r="B3284">
        <v>2123</v>
      </c>
      <c r="C3284">
        <v>81987</v>
      </c>
      <c r="D3284">
        <v>16</v>
      </c>
      <c r="E3284" t="s">
        <v>319</v>
      </c>
      <c r="F3284" t="s">
        <v>0</v>
      </c>
      <c r="G3284" t="s">
        <v>1722</v>
      </c>
      <c r="H3284">
        <v>19.068999999999999</v>
      </c>
      <c r="I3284">
        <v>93.7</v>
      </c>
      <c r="J3284">
        <v>319</v>
      </c>
    </row>
    <row r="3285" spans="1:10" x14ac:dyDescent="0.35">
      <c r="A3285" t="s">
        <v>1723</v>
      </c>
      <c r="B3285">
        <v>6706</v>
      </c>
      <c r="C3285">
        <v>75395</v>
      </c>
      <c r="D3285">
        <v>17</v>
      </c>
      <c r="E3285" t="s">
        <v>319</v>
      </c>
      <c r="F3285" t="s">
        <v>0</v>
      </c>
      <c r="G3285" t="s">
        <v>1724</v>
      </c>
      <c r="H3285">
        <v>5.532</v>
      </c>
      <c r="I3285">
        <v>91.38</v>
      </c>
      <c r="J3285">
        <v>283</v>
      </c>
    </row>
    <row r="3286" spans="1:10" x14ac:dyDescent="0.35">
      <c r="A3286" t="s">
        <v>1725</v>
      </c>
      <c r="B3286">
        <v>4014</v>
      </c>
      <c r="C3286">
        <v>74649</v>
      </c>
      <c r="D3286">
        <v>18</v>
      </c>
      <c r="E3286" t="s">
        <v>319</v>
      </c>
      <c r="F3286" t="s">
        <v>0</v>
      </c>
      <c r="G3286" t="s">
        <v>1726</v>
      </c>
      <c r="H3286">
        <v>9.2309999999999999</v>
      </c>
      <c r="I3286">
        <v>93.67</v>
      </c>
      <c r="J3286">
        <v>589</v>
      </c>
    </row>
    <row r="3287" spans="1:10" x14ac:dyDescent="0.35">
      <c r="A3287" t="s">
        <v>1727</v>
      </c>
      <c r="B3287">
        <v>4575</v>
      </c>
      <c r="C3287">
        <v>73917</v>
      </c>
      <c r="D3287">
        <v>19</v>
      </c>
      <c r="E3287" t="s">
        <v>319</v>
      </c>
      <c r="F3287" t="s">
        <v>0</v>
      </c>
      <c r="G3287" t="s">
        <v>1718</v>
      </c>
      <c r="H3287">
        <v>8.0350000000000001</v>
      </c>
      <c r="I3287">
        <v>81.510000000000005</v>
      </c>
      <c r="J3287">
        <v>580</v>
      </c>
    </row>
    <row r="3288" spans="1:10" x14ac:dyDescent="0.35">
      <c r="A3288" t="s">
        <v>1728</v>
      </c>
      <c r="B3288">
        <v>3242</v>
      </c>
      <c r="C3288">
        <v>73224</v>
      </c>
      <c r="D3288">
        <v>20</v>
      </c>
      <c r="E3288" t="s">
        <v>319</v>
      </c>
      <c r="F3288" t="s">
        <v>0</v>
      </c>
      <c r="G3288" t="s">
        <v>1729</v>
      </c>
      <c r="H3288">
        <v>11.888999999999999</v>
      </c>
      <c r="I3288">
        <v>93.09</v>
      </c>
      <c r="J3288">
        <v>385</v>
      </c>
    </row>
    <row r="3289" spans="1:10" x14ac:dyDescent="0.35">
      <c r="A3289" t="s">
        <v>1730</v>
      </c>
      <c r="B3289">
        <v>3983</v>
      </c>
      <c r="C3289">
        <v>71592</v>
      </c>
      <c r="D3289">
        <v>21</v>
      </c>
      <c r="E3289" t="s">
        <v>319</v>
      </c>
      <c r="F3289" t="s">
        <v>0</v>
      </c>
      <c r="G3289" t="s">
        <v>1731</v>
      </c>
      <c r="H3289">
        <v>8.6340000000000003</v>
      </c>
      <c r="I3289">
        <v>75.34</v>
      </c>
      <c r="J3289">
        <v>679</v>
      </c>
    </row>
    <row r="3290" spans="1:10" x14ac:dyDescent="0.35">
      <c r="A3290" t="s">
        <v>1732</v>
      </c>
      <c r="B3290">
        <v>3739</v>
      </c>
      <c r="C3290">
        <v>69259</v>
      </c>
      <c r="D3290">
        <v>22</v>
      </c>
      <c r="E3290" t="s">
        <v>319</v>
      </c>
      <c r="F3290" t="s">
        <v>0</v>
      </c>
      <c r="G3290" t="s">
        <v>1693</v>
      </c>
      <c r="H3290">
        <v>9.9879999999999995</v>
      </c>
      <c r="I3290">
        <v>90.14</v>
      </c>
      <c r="J3290">
        <v>655</v>
      </c>
    </row>
    <row r="3291" spans="1:10" x14ac:dyDescent="0.35">
      <c r="A3291" t="s">
        <v>1733</v>
      </c>
      <c r="B3291">
        <v>3972</v>
      </c>
      <c r="C3291">
        <v>62263</v>
      </c>
      <c r="D3291">
        <v>23</v>
      </c>
      <c r="E3291" t="s">
        <v>319</v>
      </c>
      <c r="F3291" t="s">
        <v>0</v>
      </c>
      <c r="G3291" t="s">
        <v>1734</v>
      </c>
      <c r="H3291">
        <v>7.3360000000000003</v>
      </c>
      <c r="I3291">
        <v>78.33</v>
      </c>
      <c r="J3291">
        <v>520</v>
      </c>
    </row>
    <row r="3292" spans="1:10" x14ac:dyDescent="0.35">
      <c r="A3292" t="s">
        <v>1735</v>
      </c>
      <c r="B3292">
        <v>3187</v>
      </c>
      <c r="C3292">
        <v>58911</v>
      </c>
      <c r="D3292">
        <v>24</v>
      </c>
      <c r="E3292" t="s">
        <v>319</v>
      </c>
      <c r="F3292" t="s">
        <v>0</v>
      </c>
      <c r="G3292" t="s">
        <v>1736</v>
      </c>
      <c r="H3292">
        <v>9.2210000000000001</v>
      </c>
      <c r="I3292">
        <v>92.11</v>
      </c>
      <c r="J3292">
        <v>314</v>
      </c>
    </row>
    <row r="3293" spans="1:10" x14ac:dyDescent="0.35">
      <c r="A3293" t="s">
        <v>1737</v>
      </c>
      <c r="B3293">
        <v>2669</v>
      </c>
      <c r="C3293">
        <v>57400</v>
      </c>
      <c r="D3293">
        <v>25</v>
      </c>
      <c r="E3293" t="s">
        <v>319</v>
      </c>
      <c r="F3293" t="s">
        <v>0</v>
      </c>
      <c r="G3293" t="s">
        <v>1738</v>
      </c>
      <c r="H3293">
        <v>10.723000000000001</v>
      </c>
      <c r="I3293">
        <v>96.56</v>
      </c>
      <c r="J3293">
        <v>373</v>
      </c>
    </row>
    <row r="3294" spans="1:10" x14ac:dyDescent="0.35">
      <c r="A3294" t="s">
        <v>1739</v>
      </c>
      <c r="B3294">
        <v>4379</v>
      </c>
      <c r="C3294">
        <v>57068</v>
      </c>
      <c r="D3294">
        <v>26</v>
      </c>
      <c r="E3294" t="s">
        <v>319</v>
      </c>
      <c r="F3294" t="s">
        <v>0</v>
      </c>
      <c r="G3294" t="s">
        <v>1740</v>
      </c>
      <c r="H3294">
        <v>6.633</v>
      </c>
      <c r="I3294">
        <v>77.790000000000006</v>
      </c>
      <c r="J3294">
        <v>330</v>
      </c>
    </row>
    <row r="3295" spans="1:10" x14ac:dyDescent="0.35">
      <c r="A3295" t="s">
        <v>1741</v>
      </c>
      <c r="B3295">
        <v>2711</v>
      </c>
      <c r="C3295">
        <v>56953</v>
      </c>
      <c r="D3295">
        <v>27</v>
      </c>
      <c r="E3295" t="s">
        <v>319</v>
      </c>
      <c r="F3295" t="s">
        <v>0</v>
      </c>
      <c r="G3295" t="s">
        <v>1742</v>
      </c>
      <c r="H3295">
        <v>9.9649999999999999</v>
      </c>
      <c r="I3295">
        <v>80.67</v>
      </c>
      <c r="J3295">
        <v>407</v>
      </c>
    </row>
    <row r="3296" spans="1:10" x14ac:dyDescent="0.35">
      <c r="A3296" t="s">
        <v>1743</v>
      </c>
      <c r="B3296">
        <v>3143</v>
      </c>
      <c r="C3296">
        <v>55638</v>
      </c>
      <c r="D3296">
        <v>28</v>
      </c>
      <c r="E3296" t="s">
        <v>319</v>
      </c>
      <c r="F3296" t="s">
        <v>0</v>
      </c>
      <c r="G3296" t="s">
        <v>1693</v>
      </c>
      <c r="H3296">
        <v>8.91</v>
      </c>
      <c r="I3296">
        <v>87.99</v>
      </c>
      <c r="J3296">
        <v>528</v>
      </c>
    </row>
    <row r="3297" spans="1:10" x14ac:dyDescent="0.35">
      <c r="A3297" t="s">
        <v>1744</v>
      </c>
      <c r="B3297">
        <v>2397</v>
      </c>
      <c r="C3297">
        <v>55562</v>
      </c>
      <c r="D3297">
        <v>29</v>
      </c>
      <c r="E3297" t="s">
        <v>319</v>
      </c>
      <c r="F3297" t="s">
        <v>0</v>
      </c>
      <c r="G3297" t="s">
        <v>1745</v>
      </c>
      <c r="H3297">
        <v>11.532999999999999</v>
      </c>
      <c r="I3297">
        <v>94.82</v>
      </c>
      <c r="J3297">
        <v>263</v>
      </c>
    </row>
    <row r="3298" spans="1:10" x14ac:dyDescent="0.35">
      <c r="A3298" t="s">
        <v>1746</v>
      </c>
      <c r="B3298">
        <v>2261</v>
      </c>
      <c r="C3298">
        <v>55307</v>
      </c>
      <c r="D3298">
        <v>30</v>
      </c>
      <c r="E3298" t="s">
        <v>319</v>
      </c>
      <c r="F3298" t="s">
        <v>0</v>
      </c>
      <c r="G3298" t="s">
        <v>1747</v>
      </c>
      <c r="H3298">
        <v>11.321999999999999</v>
      </c>
      <c r="I3298">
        <v>96.51</v>
      </c>
      <c r="J3298">
        <v>297</v>
      </c>
    </row>
    <row r="3299" spans="1:10" x14ac:dyDescent="0.35">
      <c r="A3299" t="s">
        <v>1748</v>
      </c>
      <c r="B3299">
        <v>2099</v>
      </c>
      <c r="C3299">
        <v>52763</v>
      </c>
      <c r="D3299">
        <v>31</v>
      </c>
      <c r="E3299" t="s">
        <v>319</v>
      </c>
      <c r="F3299" t="s">
        <v>0</v>
      </c>
      <c r="G3299" t="s">
        <v>1749</v>
      </c>
      <c r="H3299">
        <v>13.4</v>
      </c>
      <c r="I3299">
        <v>94.71</v>
      </c>
      <c r="J3299">
        <v>555</v>
      </c>
    </row>
    <row r="3300" spans="1:10" x14ac:dyDescent="0.35">
      <c r="A3300" t="s">
        <v>1750</v>
      </c>
      <c r="B3300">
        <v>2627</v>
      </c>
      <c r="C3300">
        <v>50900</v>
      </c>
      <c r="D3300">
        <v>32</v>
      </c>
      <c r="E3300" t="s">
        <v>319</v>
      </c>
      <c r="F3300" t="s">
        <v>0</v>
      </c>
      <c r="G3300" t="s">
        <v>1751</v>
      </c>
      <c r="H3300">
        <v>9.9949999999999992</v>
      </c>
      <c r="I3300">
        <v>83.25</v>
      </c>
      <c r="J3300">
        <v>2614</v>
      </c>
    </row>
    <row r="3301" spans="1:10" x14ac:dyDescent="0.35">
      <c r="A3301" t="s">
        <v>1752</v>
      </c>
      <c r="B3301">
        <v>2632</v>
      </c>
      <c r="C3301">
        <v>50786</v>
      </c>
      <c r="D3301">
        <v>33</v>
      </c>
      <c r="E3301" t="s">
        <v>319</v>
      </c>
      <c r="F3301" t="s">
        <v>0</v>
      </c>
      <c r="G3301" t="s">
        <v>1753</v>
      </c>
      <c r="H3301">
        <v>9.7940000000000005</v>
      </c>
      <c r="I3301">
        <v>83.98</v>
      </c>
      <c r="J3301">
        <v>419</v>
      </c>
    </row>
    <row r="3302" spans="1:10" x14ac:dyDescent="0.35">
      <c r="A3302" t="s">
        <v>1754</v>
      </c>
      <c r="B3302">
        <v>2214</v>
      </c>
      <c r="C3302">
        <v>49523</v>
      </c>
      <c r="D3302">
        <v>34</v>
      </c>
      <c r="E3302" t="s">
        <v>319</v>
      </c>
      <c r="F3302" t="s">
        <v>0</v>
      </c>
      <c r="G3302" t="s">
        <v>1755</v>
      </c>
      <c r="H3302">
        <v>11.307</v>
      </c>
      <c r="I3302">
        <v>85.53</v>
      </c>
      <c r="J3302">
        <v>445</v>
      </c>
    </row>
    <row r="3303" spans="1:10" x14ac:dyDescent="0.35">
      <c r="A3303" t="s">
        <v>1756</v>
      </c>
      <c r="B3303">
        <v>2602</v>
      </c>
      <c r="C3303">
        <v>47364</v>
      </c>
      <c r="D3303">
        <v>35</v>
      </c>
      <c r="E3303" t="s">
        <v>319</v>
      </c>
      <c r="F3303" t="s">
        <v>0</v>
      </c>
      <c r="G3303" t="s">
        <v>1757</v>
      </c>
      <c r="H3303">
        <v>9.1359999999999992</v>
      </c>
      <c r="I3303">
        <v>90.49</v>
      </c>
      <c r="J3303">
        <v>340</v>
      </c>
    </row>
    <row r="3304" spans="1:10" x14ac:dyDescent="0.35">
      <c r="A3304" t="s">
        <v>1758</v>
      </c>
      <c r="B3304">
        <v>10202</v>
      </c>
      <c r="C3304">
        <v>45700</v>
      </c>
      <c r="D3304">
        <v>36</v>
      </c>
      <c r="E3304" t="s">
        <v>319</v>
      </c>
      <c r="F3304" t="s">
        <v>0</v>
      </c>
      <c r="G3304" t="s">
        <v>1759</v>
      </c>
      <c r="H3304">
        <v>27.202999999999999</v>
      </c>
      <c r="I3304">
        <v>96.85</v>
      </c>
      <c r="J3304">
        <v>3319</v>
      </c>
    </row>
    <row r="3305" spans="1:10" x14ac:dyDescent="0.35">
      <c r="A3305" t="s">
        <v>1760</v>
      </c>
      <c r="B3305">
        <v>1767</v>
      </c>
      <c r="C3305">
        <v>44711</v>
      </c>
      <c r="D3305">
        <v>37</v>
      </c>
      <c r="E3305" t="s">
        <v>319</v>
      </c>
      <c r="F3305" t="s">
        <v>0</v>
      </c>
      <c r="G3305" t="s">
        <v>1693</v>
      </c>
      <c r="H3305">
        <v>13.352</v>
      </c>
      <c r="I3305">
        <v>94.44</v>
      </c>
      <c r="J3305">
        <v>1758</v>
      </c>
    </row>
    <row r="3306" spans="1:10" x14ac:dyDescent="0.35">
      <c r="A3306" t="s">
        <v>1761</v>
      </c>
      <c r="B3306">
        <v>1335</v>
      </c>
      <c r="C3306">
        <v>44647</v>
      </c>
      <c r="D3306">
        <v>38</v>
      </c>
      <c r="E3306" t="s">
        <v>319</v>
      </c>
      <c r="F3306" t="s">
        <v>0</v>
      </c>
      <c r="G3306" t="s">
        <v>1731</v>
      </c>
      <c r="H3306">
        <v>16.798999999999999</v>
      </c>
      <c r="I3306">
        <v>96.32</v>
      </c>
      <c r="J3306">
        <v>367</v>
      </c>
    </row>
    <row r="3307" spans="1:10" x14ac:dyDescent="0.35">
      <c r="A3307" t="s">
        <v>1762</v>
      </c>
      <c r="B3307">
        <v>2769</v>
      </c>
      <c r="C3307">
        <v>42177</v>
      </c>
      <c r="D3307">
        <v>39</v>
      </c>
      <c r="E3307" t="s">
        <v>319</v>
      </c>
      <c r="F3307" t="s">
        <v>0</v>
      </c>
      <c r="G3307" t="s">
        <v>1763</v>
      </c>
      <c r="H3307">
        <v>7.4189999999999996</v>
      </c>
      <c r="I3307">
        <v>84.82</v>
      </c>
      <c r="J3307">
        <v>2758</v>
      </c>
    </row>
    <row r="3308" spans="1:10" x14ac:dyDescent="0.35">
      <c r="A3308" t="s">
        <v>1764</v>
      </c>
      <c r="B3308">
        <v>3391</v>
      </c>
      <c r="C3308">
        <v>40577</v>
      </c>
      <c r="D3308">
        <v>40</v>
      </c>
      <c r="E3308" t="s">
        <v>319</v>
      </c>
      <c r="F3308" t="s">
        <v>0</v>
      </c>
      <c r="G3308" t="s">
        <v>1765</v>
      </c>
      <c r="H3308">
        <v>5.431</v>
      </c>
      <c r="I3308">
        <v>87.99</v>
      </c>
      <c r="J3308">
        <v>436</v>
      </c>
    </row>
    <row r="3309" spans="1:10" x14ac:dyDescent="0.35">
      <c r="A3309" t="s">
        <v>1766</v>
      </c>
      <c r="B3309">
        <v>1196</v>
      </c>
      <c r="C3309">
        <v>40505</v>
      </c>
      <c r="D3309">
        <v>41</v>
      </c>
      <c r="E3309" t="s">
        <v>319</v>
      </c>
      <c r="F3309" t="s">
        <v>0</v>
      </c>
      <c r="G3309" t="s">
        <v>1767</v>
      </c>
      <c r="H3309">
        <v>71.421000000000006</v>
      </c>
      <c r="I3309">
        <v>98.4</v>
      </c>
      <c r="J3309">
        <v>650</v>
      </c>
    </row>
    <row r="3310" spans="1:10" x14ac:dyDescent="0.35">
      <c r="A3310" t="s">
        <v>1768</v>
      </c>
      <c r="B3310">
        <v>1604</v>
      </c>
      <c r="C3310">
        <v>39985</v>
      </c>
      <c r="D3310">
        <v>42</v>
      </c>
      <c r="E3310" t="s">
        <v>319</v>
      </c>
      <c r="F3310" t="s">
        <v>0</v>
      </c>
      <c r="G3310" t="s">
        <v>1769</v>
      </c>
      <c r="H3310">
        <v>12.545</v>
      </c>
      <c r="I3310">
        <v>93.02</v>
      </c>
      <c r="J3310">
        <v>269</v>
      </c>
    </row>
    <row r="3311" spans="1:10" x14ac:dyDescent="0.35">
      <c r="A3311" t="s">
        <v>1770</v>
      </c>
      <c r="B3311">
        <v>3053</v>
      </c>
      <c r="C3311">
        <v>39645</v>
      </c>
      <c r="D3311">
        <v>43</v>
      </c>
      <c r="E3311" t="s">
        <v>319</v>
      </c>
      <c r="F3311" t="s">
        <v>0</v>
      </c>
      <c r="G3311" t="s">
        <v>1771</v>
      </c>
      <c r="H3311">
        <v>6.4649999999999999</v>
      </c>
      <c r="I3311">
        <v>85.25</v>
      </c>
      <c r="J3311">
        <v>339</v>
      </c>
    </row>
    <row r="3312" spans="1:10" x14ac:dyDescent="0.35">
      <c r="A3312" t="s">
        <v>1772</v>
      </c>
      <c r="B3312">
        <v>936</v>
      </c>
      <c r="C3312">
        <v>39256</v>
      </c>
      <c r="D3312">
        <v>44</v>
      </c>
      <c r="E3312" t="s">
        <v>319</v>
      </c>
      <c r="F3312" t="s">
        <v>0</v>
      </c>
      <c r="G3312" t="s">
        <v>1773</v>
      </c>
      <c r="H3312">
        <v>20.831</v>
      </c>
      <c r="I3312">
        <v>94.87</v>
      </c>
      <c r="J3312">
        <v>157</v>
      </c>
    </row>
    <row r="3313" spans="1:10" x14ac:dyDescent="0.35">
      <c r="A3313" t="s">
        <v>1774</v>
      </c>
      <c r="B3313">
        <v>2655</v>
      </c>
      <c r="C3313">
        <v>37711</v>
      </c>
      <c r="D3313">
        <v>45</v>
      </c>
      <c r="E3313" t="s">
        <v>319</v>
      </c>
      <c r="F3313" t="s">
        <v>0</v>
      </c>
      <c r="G3313" t="s">
        <v>1775</v>
      </c>
      <c r="H3313">
        <v>7.1289999999999996</v>
      </c>
      <c r="I3313">
        <v>87.31</v>
      </c>
      <c r="J3313">
        <v>419</v>
      </c>
    </row>
    <row r="3314" spans="1:10" x14ac:dyDescent="0.35">
      <c r="A3314" t="s">
        <v>1776</v>
      </c>
      <c r="B3314">
        <v>1833</v>
      </c>
      <c r="C3314">
        <v>37502</v>
      </c>
      <c r="D3314">
        <v>46</v>
      </c>
      <c r="E3314" t="s">
        <v>319</v>
      </c>
      <c r="F3314" t="s">
        <v>0</v>
      </c>
      <c r="G3314" t="s">
        <v>1777</v>
      </c>
      <c r="H3314">
        <v>10.53</v>
      </c>
      <c r="I3314">
        <v>94.36</v>
      </c>
      <c r="J3314">
        <v>284</v>
      </c>
    </row>
    <row r="3315" spans="1:10" x14ac:dyDescent="0.35">
      <c r="A3315" t="s">
        <v>1778</v>
      </c>
      <c r="B3315">
        <v>1156</v>
      </c>
      <c r="C3315">
        <v>36945</v>
      </c>
      <c r="D3315">
        <v>47</v>
      </c>
      <c r="E3315" t="s">
        <v>319</v>
      </c>
      <c r="F3315" t="s">
        <v>0</v>
      </c>
      <c r="G3315" t="s">
        <v>1779</v>
      </c>
      <c r="H3315">
        <v>54.433</v>
      </c>
      <c r="I3315">
        <v>98.57</v>
      </c>
      <c r="J3315">
        <v>264</v>
      </c>
    </row>
    <row r="3316" spans="1:10" x14ac:dyDescent="0.35">
      <c r="A3316" t="s">
        <v>1780</v>
      </c>
      <c r="B3316">
        <v>9839</v>
      </c>
      <c r="C3316">
        <v>36598</v>
      </c>
      <c r="D3316">
        <v>48</v>
      </c>
      <c r="E3316" t="s">
        <v>319</v>
      </c>
      <c r="F3316" t="s">
        <v>0</v>
      </c>
      <c r="G3316" t="s">
        <v>1781</v>
      </c>
      <c r="H3316">
        <v>33.883000000000003</v>
      </c>
      <c r="I3316">
        <v>97.31</v>
      </c>
      <c r="J3316">
        <v>1037</v>
      </c>
    </row>
    <row r="3317" spans="1:10" x14ac:dyDescent="0.35">
      <c r="A3317" t="s">
        <v>1782</v>
      </c>
      <c r="B3317">
        <v>2844</v>
      </c>
      <c r="C3317">
        <v>36008</v>
      </c>
      <c r="D3317">
        <v>49</v>
      </c>
      <c r="E3317" t="s">
        <v>319</v>
      </c>
      <c r="F3317" t="s">
        <v>0</v>
      </c>
      <c r="G3317" t="s">
        <v>1783</v>
      </c>
      <c r="H3317">
        <v>6.0439999999999996</v>
      </c>
      <c r="I3317">
        <v>72.08</v>
      </c>
      <c r="J3317">
        <v>394</v>
      </c>
    </row>
    <row r="3318" spans="1:10" x14ac:dyDescent="0.35">
      <c r="A3318" t="s">
        <v>1784</v>
      </c>
      <c r="B3318">
        <v>634</v>
      </c>
      <c r="C3318">
        <v>33806</v>
      </c>
      <c r="D3318">
        <v>50</v>
      </c>
      <c r="E3318" t="s">
        <v>319</v>
      </c>
      <c r="F3318" t="s">
        <v>0</v>
      </c>
      <c r="G3318" t="s">
        <v>1785</v>
      </c>
      <c r="H3318">
        <v>102.642</v>
      </c>
      <c r="I3318">
        <v>98.9</v>
      </c>
      <c r="J3318">
        <v>392</v>
      </c>
    </row>
    <row r="3319" spans="1:10" x14ac:dyDescent="0.35">
      <c r="A3319" t="s">
        <v>1786</v>
      </c>
      <c r="B3319">
        <v>1479</v>
      </c>
      <c r="C3319">
        <v>33761</v>
      </c>
      <c r="D3319">
        <v>51</v>
      </c>
      <c r="E3319" t="s">
        <v>319</v>
      </c>
      <c r="F3319" t="s">
        <v>0</v>
      </c>
      <c r="G3319" t="s">
        <v>1787</v>
      </c>
      <c r="H3319">
        <v>11.504</v>
      </c>
      <c r="I3319">
        <v>96.69</v>
      </c>
      <c r="J3319">
        <v>285</v>
      </c>
    </row>
    <row r="3320" spans="1:10" x14ac:dyDescent="0.35">
      <c r="A3320" t="s">
        <v>1788</v>
      </c>
      <c r="B3320">
        <v>3309</v>
      </c>
      <c r="C3320">
        <v>33374</v>
      </c>
      <c r="D3320">
        <v>52</v>
      </c>
      <c r="E3320" t="s">
        <v>328</v>
      </c>
      <c r="F3320" t="s">
        <v>0</v>
      </c>
      <c r="G3320" t="s">
        <v>1789</v>
      </c>
      <c r="H3320">
        <v>5.4859999999999998</v>
      </c>
      <c r="I3320">
        <v>68.41</v>
      </c>
      <c r="J3320">
        <v>3309</v>
      </c>
    </row>
    <row r="3321" spans="1:10" x14ac:dyDescent="0.35">
      <c r="A3321" t="s">
        <v>1790</v>
      </c>
      <c r="B3321">
        <v>1087</v>
      </c>
      <c r="C3321">
        <v>33070</v>
      </c>
      <c r="D3321">
        <v>53</v>
      </c>
      <c r="E3321" t="s">
        <v>319</v>
      </c>
      <c r="F3321" t="s">
        <v>0</v>
      </c>
      <c r="G3321" t="s">
        <v>1791</v>
      </c>
      <c r="H3321">
        <v>15.304</v>
      </c>
      <c r="I3321">
        <v>95.37</v>
      </c>
      <c r="J3321">
        <v>392</v>
      </c>
    </row>
    <row r="3322" spans="1:10" x14ac:dyDescent="0.35">
      <c r="A3322" t="s">
        <v>1792</v>
      </c>
      <c r="B3322">
        <v>2332</v>
      </c>
      <c r="C3322">
        <v>32686</v>
      </c>
      <c r="D3322">
        <v>54</v>
      </c>
      <c r="E3322" t="s">
        <v>319</v>
      </c>
      <c r="F3322" t="s">
        <v>0</v>
      </c>
      <c r="G3322" t="s">
        <v>1793</v>
      </c>
      <c r="H3322">
        <v>6.556</v>
      </c>
      <c r="I3322">
        <v>87.93</v>
      </c>
      <c r="J3322">
        <v>307</v>
      </c>
    </row>
    <row r="3323" spans="1:10" x14ac:dyDescent="0.35">
      <c r="A3323" t="s">
        <v>1794</v>
      </c>
      <c r="B3323">
        <v>4648</v>
      </c>
      <c r="C3323">
        <v>32563</v>
      </c>
      <c r="D3323">
        <v>55</v>
      </c>
      <c r="E3323" t="s">
        <v>328</v>
      </c>
      <c r="F3323" t="s">
        <v>0</v>
      </c>
      <c r="G3323" t="s">
        <v>1795</v>
      </c>
      <c r="H3323">
        <v>3.7759999999999998</v>
      </c>
      <c r="I3323">
        <v>62.33</v>
      </c>
      <c r="J3323">
        <v>4630</v>
      </c>
    </row>
    <row r="3324" spans="1:10" x14ac:dyDescent="0.35">
      <c r="A3324" t="s">
        <v>1796</v>
      </c>
      <c r="B3324">
        <v>1742</v>
      </c>
      <c r="C3324">
        <v>32283</v>
      </c>
      <c r="D3324">
        <v>56</v>
      </c>
      <c r="E3324" t="s">
        <v>311</v>
      </c>
      <c r="F3324" t="s">
        <v>0</v>
      </c>
      <c r="G3324" t="s">
        <v>311</v>
      </c>
      <c r="I3324" t="s">
        <v>311</v>
      </c>
      <c r="J3324">
        <v>206</v>
      </c>
    </row>
    <row r="3325" spans="1:10" x14ac:dyDescent="0.35">
      <c r="A3325" t="s">
        <v>1797</v>
      </c>
      <c r="B3325">
        <v>2260</v>
      </c>
      <c r="C3325">
        <v>32196</v>
      </c>
      <c r="D3325">
        <v>57</v>
      </c>
      <c r="E3325" t="s">
        <v>328</v>
      </c>
      <c r="F3325" t="s">
        <v>0</v>
      </c>
      <c r="G3325" t="s">
        <v>1798</v>
      </c>
      <c r="H3325">
        <v>7.1879999999999997</v>
      </c>
      <c r="I3325">
        <v>69.33</v>
      </c>
      <c r="J3325">
        <v>335</v>
      </c>
    </row>
    <row r="3326" spans="1:10" x14ac:dyDescent="0.35">
      <c r="A3326" t="s">
        <v>1799</v>
      </c>
      <c r="B3326">
        <v>519</v>
      </c>
      <c r="C3326">
        <v>32098</v>
      </c>
      <c r="D3326">
        <v>58</v>
      </c>
      <c r="E3326" t="s">
        <v>319</v>
      </c>
      <c r="F3326" t="s">
        <v>0</v>
      </c>
      <c r="G3326" t="s">
        <v>1800</v>
      </c>
      <c r="H3326">
        <v>46.048000000000002</v>
      </c>
      <c r="I3326">
        <v>98.84</v>
      </c>
      <c r="J3326">
        <v>506</v>
      </c>
    </row>
    <row r="3327" spans="1:10" x14ac:dyDescent="0.35">
      <c r="A3327" t="s">
        <v>1801</v>
      </c>
      <c r="B3327">
        <v>8418</v>
      </c>
      <c r="C3327">
        <v>32098</v>
      </c>
      <c r="D3327">
        <v>58</v>
      </c>
      <c r="E3327" t="s">
        <v>319</v>
      </c>
      <c r="F3327" t="s">
        <v>0</v>
      </c>
      <c r="G3327" t="s">
        <v>1779</v>
      </c>
      <c r="H3327">
        <v>51.768999999999998</v>
      </c>
      <c r="I3327">
        <v>98.16</v>
      </c>
      <c r="J3327">
        <v>4659</v>
      </c>
    </row>
    <row r="3328" spans="1:10" x14ac:dyDescent="0.35">
      <c r="A3328" t="s">
        <v>1802</v>
      </c>
      <c r="B3328">
        <v>2701</v>
      </c>
      <c r="C3328">
        <v>32066</v>
      </c>
      <c r="D3328">
        <v>60</v>
      </c>
      <c r="E3328" t="s">
        <v>328</v>
      </c>
      <c r="F3328" t="s">
        <v>0</v>
      </c>
      <c r="G3328" t="s">
        <v>1803</v>
      </c>
      <c r="H3328">
        <v>5.7789999999999999</v>
      </c>
      <c r="I3328">
        <v>73.260000000000005</v>
      </c>
      <c r="J3328">
        <v>439</v>
      </c>
    </row>
    <row r="3329" spans="1:10" x14ac:dyDescent="0.35">
      <c r="A3329" t="s">
        <v>1804</v>
      </c>
      <c r="B3329">
        <v>2409</v>
      </c>
      <c r="C3329">
        <v>31328</v>
      </c>
      <c r="D3329">
        <v>61</v>
      </c>
      <c r="E3329" t="s">
        <v>319</v>
      </c>
      <c r="F3329" t="s">
        <v>0</v>
      </c>
      <c r="G3329" t="s">
        <v>1805</v>
      </c>
      <c r="H3329">
        <v>6.6029999999999998</v>
      </c>
      <c r="I3329">
        <v>85.68</v>
      </c>
      <c r="J3329">
        <v>477</v>
      </c>
    </row>
    <row r="3330" spans="1:10" x14ac:dyDescent="0.35">
      <c r="A3330" t="s">
        <v>1806</v>
      </c>
      <c r="B3330">
        <v>1765</v>
      </c>
      <c r="C3330">
        <v>31132</v>
      </c>
      <c r="D3330">
        <v>62</v>
      </c>
      <c r="E3330" t="s">
        <v>319</v>
      </c>
      <c r="F3330" t="s">
        <v>0</v>
      </c>
      <c r="G3330" t="s">
        <v>1807</v>
      </c>
      <c r="H3330">
        <v>8.2330000000000005</v>
      </c>
      <c r="I3330">
        <v>90.55</v>
      </c>
      <c r="J3330">
        <v>268</v>
      </c>
    </row>
    <row r="3331" spans="1:10" x14ac:dyDescent="0.35">
      <c r="A3331" t="s">
        <v>1808</v>
      </c>
      <c r="B3331">
        <v>2273</v>
      </c>
      <c r="C3331">
        <v>30081</v>
      </c>
      <c r="D3331">
        <v>63</v>
      </c>
      <c r="E3331" t="s">
        <v>319</v>
      </c>
      <c r="F3331" t="s">
        <v>0</v>
      </c>
      <c r="G3331" t="s">
        <v>1809</v>
      </c>
      <c r="H3331">
        <v>6.7080000000000002</v>
      </c>
      <c r="I3331">
        <v>92.56</v>
      </c>
      <c r="J3331">
        <v>428</v>
      </c>
    </row>
    <row r="3332" spans="1:10" x14ac:dyDescent="0.35">
      <c r="A3332" t="s">
        <v>1810</v>
      </c>
      <c r="B3332">
        <v>2015</v>
      </c>
      <c r="C3332">
        <v>29917</v>
      </c>
      <c r="D3332">
        <v>64</v>
      </c>
      <c r="E3332" t="s">
        <v>319</v>
      </c>
      <c r="F3332" t="s">
        <v>0</v>
      </c>
      <c r="G3332" t="s">
        <v>1811</v>
      </c>
      <c r="H3332">
        <v>7.4</v>
      </c>
      <c r="I3332">
        <v>88.31</v>
      </c>
      <c r="J3332">
        <v>1722</v>
      </c>
    </row>
    <row r="3333" spans="1:10" x14ac:dyDescent="0.35">
      <c r="A3333" t="s">
        <v>1812</v>
      </c>
      <c r="B3333">
        <v>1977</v>
      </c>
      <c r="C3333">
        <v>29907</v>
      </c>
      <c r="D3333">
        <v>65</v>
      </c>
      <c r="E3333" t="s">
        <v>319</v>
      </c>
      <c r="F3333" t="s">
        <v>0</v>
      </c>
      <c r="G3333" t="s">
        <v>1813</v>
      </c>
      <c r="H3333">
        <v>8.4309999999999992</v>
      </c>
      <c r="I3333">
        <v>88.58</v>
      </c>
      <c r="J3333">
        <v>629</v>
      </c>
    </row>
    <row r="3334" spans="1:10" x14ac:dyDescent="0.35">
      <c r="A3334" t="s">
        <v>1814</v>
      </c>
      <c r="B3334">
        <v>2544</v>
      </c>
      <c r="C3334">
        <v>29507</v>
      </c>
      <c r="D3334">
        <v>66</v>
      </c>
      <c r="E3334" t="s">
        <v>319</v>
      </c>
      <c r="F3334" t="s">
        <v>0</v>
      </c>
      <c r="G3334" t="s">
        <v>1815</v>
      </c>
      <c r="H3334">
        <v>6.056</v>
      </c>
      <c r="I3334">
        <v>80.069999999999993</v>
      </c>
      <c r="J3334">
        <v>447</v>
      </c>
    </row>
    <row r="3335" spans="1:10" x14ac:dyDescent="0.35">
      <c r="A3335" t="s">
        <v>1816</v>
      </c>
      <c r="B3335">
        <v>1551</v>
      </c>
      <c r="C3335">
        <v>28967</v>
      </c>
      <c r="D3335">
        <v>67</v>
      </c>
      <c r="E3335" t="s">
        <v>319</v>
      </c>
      <c r="F3335" t="s">
        <v>0</v>
      </c>
      <c r="G3335" t="s">
        <v>1817</v>
      </c>
      <c r="H3335">
        <v>9.2089999999999996</v>
      </c>
      <c r="I3335">
        <v>89.79</v>
      </c>
      <c r="J3335">
        <v>633</v>
      </c>
    </row>
    <row r="3336" spans="1:10" x14ac:dyDescent="0.35">
      <c r="A3336" t="s">
        <v>1818</v>
      </c>
      <c r="B3336">
        <v>1354</v>
      </c>
      <c r="C3336">
        <v>28506</v>
      </c>
      <c r="D3336">
        <v>68</v>
      </c>
      <c r="E3336" t="s">
        <v>319</v>
      </c>
      <c r="F3336" t="s">
        <v>0</v>
      </c>
      <c r="G3336" t="s">
        <v>1819</v>
      </c>
      <c r="H3336">
        <v>10.968999999999999</v>
      </c>
      <c r="I3336">
        <v>89.29</v>
      </c>
      <c r="J3336">
        <v>437</v>
      </c>
    </row>
    <row r="3337" spans="1:10" x14ac:dyDescent="0.35">
      <c r="A3337" t="s">
        <v>1820</v>
      </c>
      <c r="B3337">
        <v>2465</v>
      </c>
      <c r="C3337">
        <v>28440</v>
      </c>
      <c r="D3337">
        <v>69</v>
      </c>
      <c r="E3337" t="s">
        <v>319</v>
      </c>
      <c r="F3337" t="s">
        <v>0</v>
      </c>
      <c r="G3337" t="s">
        <v>1821</v>
      </c>
      <c r="H3337">
        <v>6.5330000000000004</v>
      </c>
      <c r="I3337">
        <v>80.98</v>
      </c>
      <c r="J3337">
        <v>783</v>
      </c>
    </row>
    <row r="3338" spans="1:10" x14ac:dyDescent="0.35">
      <c r="A3338" t="s">
        <v>1822</v>
      </c>
      <c r="B3338">
        <v>2586</v>
      </c>
      <c r="C3338">
        <v>28199</v>
      </c>
      <c r="D3338">
        <v>70</v>
      </c>
      <c r="E3338" t="s">
        <v>319</v>
      </c>
      <c r="F3338" t="s">
        <v>0</v>
      </c>
      <c r="G3338" t="s">
        <v>1823</v>
      </c>
      <c r="H3338">
        <v>5.5819999999999999</v>
      </c>
      <c r="I3338">
        <v>85.87</v>
      </c>
      <c r="J3338">
        <v>424</v>
      </c>
    </row>
    <row r="3339" spans="1:10" x14ac:dyDescent="0.35">
      <c r="A3339" t="s">
        <v>1824</v>
      </c>
      <c r="B3339">
        <v>547</v>
      </c>
      <c r="C3339">
        <v>28182</v>
      </c>
      <c r="D3339">
        <v>71</v>
      </c>
      <c r="E3339" t="s">
        <v>319</v>
      </c>
      <c r="F3339" t="s">
        <v>0</v>
      </c>
      <c r="G3339" t="s">
        <v>1825</v>
      </c>
      <c r="H3339">
        <v>24.832999999999998</v>
      </c>
      <c r="I3339">
        <v>98.91</v>
      </c>
      <c r="J3339">
        <v>83</v>
      </c>
    </row>
    <row r="3340" spans="1:10" x14ac:dyDescent="0.35">
      <c r="A3340" t="s">
        <v>1826</v>
      </c>
      <c r="B3340">
        <v>1560</v>
      </c>
      <c r="C3340">
        <v>28155</v>
      </c>
      <c r="D3340">
        <v>72</v>
      </c>
      <c r="E3340" t="s">
        <v>319</v>
      </c>
      <c r="F3340" t="s">
        <v>0</v>
      </c>
      <c r="G3340" t="s">
        <v>1827</v>
      </c>
      <c r="H3340">
        <v>9.4169999999999998</v>
      </c>
      <c r="I3340">
        <v>83.33</v>
      </c>
      <c r="J3340">
        <v>1556</v>
      </c>
    </row>
    <row r="3341" spans="1:10" x14ac:dyDescent="0.35">
      <c r="A3341" t="s">
        <v>1828</v>
      </c>
      <c r="B3341">
        <v>853</v>
      </c>
      <c r="C3341">
        <v>28009</v>
      </c>
      <c r="D3341">
        <v>73</v>
      </c>
      <c r="E3341" t="s">
        <v>319</v>
      </c>
      <c r="F3341" t="s">
        <v>0</v>
      </c>
      <c r="G3341" t="s">
        <v>1705</v>
      </c>
      <c r="H3341">
        <v>19.327999999999999</v>
      </c>
      <c r="I3341">
        <v>95.94</v>
      </c>
      <c r="J3341">
        <v>835</v>
      </c>
    </row>
    <row r="3342" spans="1:10" x14ac:dyDescent="0.35">
      <c r="A3342" t="s">
        <v>1829</v>
      </c>
      <c r="B3342">
        <v>1664</v>
      </c>
      <c r="C3342">
        <v>27979</v>
      </c>
      <c r="D3342">
        <v>74</v>
      </c>
      <c r="E3342" t="s">
        <v>319</v>
      </c>
      <c r="F3342" t="s">
        <v>0</v>
      </c>
      <c r="G3342" t="s">
        <v>1830</v>
      </c>
      <c r="H3342">
        <v>7.3070000000000004</v>
      </c>
      <c r="I3342">
        <v>91.28</v>
      </c>
      <c r="J3342">
        <v>403</v>
      </c>
    </row>
    <row r="3343" spans="1:10" x14ac:dyDescent="0.35">
      <c r="A3343" t="s">
        <v>1831</v>
      </c>
      <c r="B3343">
        <v>2210</v>
      </c>
      <c r="C3343">
        <v>27941</v>
      </c>
      <c r="D3343">
        <v>75</v>
      </c>
      <c r="E3343" t="s">
        <v>319</v>
      </c>
      <c r="F3343" t="s">
        <v>0</v>
      </c>
      <c r="G3343" t="s">
        <v>1832</v>
      </c>
      <c r="H3343">
        <v>6.78</v>
      </c>
      <c r="I3343">
        <v>81.95</v>
      </c>
      <c r="J3343">
        <v>280</v>
      </c>
    </row>
    <row r="3344" spans="1:10" x14ac:dyDescent="0.35">
      <c r="A3344" t="s">
        <v>1833</v>
      </c>
      <c r="B3344">
        <v>986</v>
      </c>
      <c r="C3344">
        <v>27783</v>
      </c>
      <c r="D3344">
        <v>76</v>
      </c>
      <c r="E3344" t="s">
        <v>319</v>
      </c>
      <c r="F3344" t="s">
        <v>0</v>
      </c>
      <c r="G3344" t="s">
        <v>1834</v>
      </c>
      <c r="H3344">
        <v>13.85</v>
      </c>
      <c r="I3344">
        <v>95.61</v>
      </c>
      <c r="J3344">
        <v>453</v>
      </c>
    </row>
    <row r="3345" spans="1:10" x14ac:dyDescent="0.35">
      <c r="A3345" t="s">
        <v>1835</v>
      </c>
      <c r="B3345">
        <v>487</v>
      </c>
      <c r="C3345">
        <v>27741</v>
      </c>
      <c r="D3345">
        <v>77</v>
      </c>
      <c r="E3345" t="s">
        <v>319</v>
      </c>
      <c r="F3345" t="s">
        <v>0</v>
      </c>
      <c r="G3345" t="s">
        <v>1836</v>
      </c>
      <c r="H3345">
        <v>43.473999999999997</v>
      </c>
      <c r="I3345">
        <v>99.07</v>
      </c>
      <c r="J3345">
        <v>483</v>
      </c>
    </row>
    <row r="3346" spans="1:10" x14ac:dyDescent="0.35">
      <c r="A3346" t="s">
        <v>1837</v>
      </c>
      <c r="B3346">
        <v>1447</v>
      </c>
      <c r="C3346">
        <v>27712</v>
      </c>
      <c r="D3346">
        <v>78</v>
      </c>
      <c r="E3346" t="s">
        <v>319</v>
      </c>
      <c r="F3346" t="s">
        <v>0</v>
      </c>
      <c r="G3346" t="s">
        <v>1838</v>
      </c>
      <c r="H3346">
        <v>8.9339999999999993</v>
      </c>
      <c r="I3346">
        <v>97.45</v>
      </c>
      <c r="J3346">
        <v>298</v>
      </c>
    </row>
    <row r="3347" spans="1:10" x14ac:dyDescent="0.35">
      <c r="A3347" t="s">
        <v>1839</v>
      </c>
      <c r="B3347">
        <v>1817</v>
      </c>
      <c r="C3347">
        <v>27352</v>
      </c>
      <c r="D3347">
        <v>79</v>
      </c>
      <c r="E3347" t="s">
        <v>319</v>
      </c>
      <c r="F3347" t="s">
        <v>0</v>
      </c>
      <c r="G3347" t="s">
        <v>1840</v>
      </c>
      <c r="H3347">
        <v>7.0880000000000001</v>
      </c>
      <c r="I3347">
        <v>92.86</v>
      </c>
      <c r="J3347">
        <v>351</v>
      </c>
    </row>
    <row r="3348" spans="1:10" x14ac:dyDescent="0.35">
      <c r="A3348" t="s">
        <v>1841</v>
      </c>
      <c r="B3348">
        <v>1893</v>
      </c>
      <c r="C3348">
        <v>27135</v>
      </c>
      <c r="D3348">
        <v>80</v>
      </c>
      <c r="E3348" t="s">
        <v>319</v>
      </c>
      <c r="F3348" t="s">
        <v>0</v>
      </c>
      <c r="G3348" t="s">
        <v>1815</v>
      </c>
      <c r="H3348">
        <v>7.4249999999999998</v>
      </c>
      <c r="I3348">
        <v>91.26</v>
      </c>
      <c r="J3348">
        <v>514</v>
      </c>
    </row>
    <row r="3349" spans="1:10" x14ac:dyDescent="0.35">
      <c r="A3349" t="s">
        <v>1842</v>
      </c>
      <c r="B3349">
        <v>3519</v>
      </c>
      <c r="C3349">
        <v>27081</v>
      </c>
      <c r="D3349">
        <v>81</v>
      </c>
      <c r="E3349" t="s">
        <v>328</v>
      </c>
      <c r="F3349" t="s">
        <v>0</v>
      </c>
      <c r="G3349" t="s">
        <v>1843</v>
      </c>
      <c r="H3349">
        <v>3.5739999999999998</v>
      </c>
      <c r="I3349">
        <v>56</v>
      </c>
      <c r="J3349">
        <v>193</v>
      </c>
    </row>
    <row r="3350" spans="1:10" x14ac:dyDescent="0.35">
      <c r="A3350" t="s">
        <v>1844</v>
      </c>
      <c r="B3350">
        <v>1540</v>
      </c>
      <c r="C3350">
        <v>26579</v>
      </c>
      <c r="D3350">
        <v>82</v>
      </c>
      <c r="E3350" t="s">
        <v>319</v>
      </c>
      <c r="F3350" t="s">
        <v>0</v>
      </c>
      <c r="G3350" t="s">
        <v>1845</v>
      </c>
      <c r="H3350">
        <v>11.225</v>
      </c>
      <c r="I3350">
        <v>92.01</v>
      </c>
      <c r="J3350">
        <v>547</v>
      </c>
    </row>
    <row r="3351" spans="1:10" x14ac:dyDescent="0.35">
      <c r="A3351" t="s">
        <v>1846</v>
      </c>
      <c r="B3351">
        <v>1489</v>
      </c>
      <c r="C3351">
        <v>26558</v>
      </c>
      <c r="D3351">
        <v>83</v>
      </c>
      <c r="E3351" t="s">
        <v>319</v>
      </c>
      <c r="F3351" t="s">
        <v>0</v>
      </c>
      <c r="G3351" t="s">
        <v>1847</v>
      </c>
      <c r="H3351">
        <v>8.6649999999999991</v>
      </c>
      <c r="I3351">
        <v>89.66</v>
      </c>
      <c r="J3351">
        <v>294</v>
      </c>
    </row>
    <row r="3352" spans="1:10" x14ac:dyDescent="0.35">
      <c r="A3352" t="s">
        <v>1848</v>
      </c>
      <c r="B3352">
        <v>3900</v>
      </c>
      <c r="C3352">
        <v>26474</v>
      </c>
      <c r="D3352">
        <v>84</v>
      </c>
      <c r="E3352" t="s">
        <v>312</v>
      </c>
      <c r="F3352" t="s">
        <v>0</v>
      </c>
      <c r="G3352" t="s">
        <v>1849</v>
      </c>
      <c r="H3352">
        <v>3.3220000000000001</v>
      </c>
      <c r="I3352">
        <v>40.24</v>
      </c>
      <c r="J3352">
        <v>643</v>
      </c>
    </row>
    <row r="3353" spans="1:10" x14ac:dyDescent="0.35">
      <c r="A3353" t="s">
        <v>1850</v>
      </c>
      <c r="B3353">
        <v>2400</v>
      </c>
      <c r="C3353">
        <v>26281</v>
      </c>
      <c r="D3353">
        <v>85</v>
      </c>
      <c r="E3353" t="s">
        <v>328</v>
      </c>
      <c r="F3353" t="s">
        <v>0</v>
      </c>
      <c r="G3353" t="s">
        <v>1742</v>
      </c>
      <c r="H3353">
        <v>5.5179999999999998</v>
      </c>
      <c r="I3353">
        <v>62.88</v>
      </c>
      <c r="J3353">
        <v>236</v>
      </c>
    </row>
    <row r="3354" spans="1:10" x14ac:dyDescent="0.35">
      <c r="A3354" t="s">
        <v>1851</v>
      </c>
      <c r="B3354">
        <v>1230</v>
      </c>
      <c r="C3354">
        <v>26077</v>
      </c>
      <c r="D3354">
        <v>86</v>
      </c>
      <c r="E3354" t="s">
        <v>319</v>
      </c>
      <c r="F3354" t="s">
        <v>0</v>
      </c>
      <c r="G3354" t="s">
        <v>1852</v>
      </c>
      <c r="H3354">
        <v>10.696</v>
      </c>
      <c r="I3354">
        <v>90.31</v>
      </c>
      <c r="J3354">
        <v>202</v>
      </c>
    </row>
    <row r="3355" spans="1:10" x14ac:dyDescent="0.35">
      <c r="A3355" t="s">
        <v>1853</v>
      </c>
      <c r="B3355">
        <v>1230</v>
      </c>
      <c r="C3355">
        <v>25939</v>
      </c>
      <c r="D3355">
        <v>87</v>
      </c>
      <c r="E3355" t="s">
        <v>319</v>
      </c>
      <c r="F3355" t="s">
        <v>0</v>
      </c>
      <c r="G3355" t="s">
        <v>1791</v>
      </c>
      <c r="H3355">
        <v>10.632999999999999</v>
      </c>
      <c r="I3355">
        <v>86.24</v>
      </c>
      <c r="J3355">
        <v>458</v>
      </c>
    </row>
    <row r="3356" spans="1:10" x14ac:dyDescent="0.35">
      <c r="A3356" t="s">
        <v>1854</v>
      </c>
      <c r="B3356">
        <v>2869</v>
      </c>
      <c r="C3356">
        <v>25897</v>
      </c>
      <c r="D3356">
        <v>88</v>
      </c>
      <c r="E3356" t="s">
        <v>319</v>
      </c>
      <c r="F3356" t="s">
        <v>0</v>
      </c>
      <c r="G3356" t="s">
        <v>1767</v>
      </c>
      <c r="H3356">
        <v>12.074</v>
      </c>
      <c r="I3356">
        <v>86.7</v>
      </c>
      <c r="J3356">
        <v>2856</v>
      </c>
    </row>
    <row r="3357" spans="1:10" x14ac:dyDescent="0.35">
      <c r="A3357" t="s">
        <v>1855</v>
      </c>
      <c r="B3357">
        <v>7671</v>
      </c>
      <c r="C3357">
        <v>25701</v>
      </c>
      <c r="D3357">
        <v>89</v>
      </c>
      <c r="E3357" t="s">
        <v>311</v>
      </c>
      <c r="F3357" t="s">
        <v>0</v>
      </c>
      <c r="G3357" t="s">
        <v>311</v>
      </c>
      <c r="I3357" t="s">
        <v>311</v>
      </c>
      <c r="J3357">
        <v>201</v>
      </c>
    </row>
    <row r="3358" spans="1:10" x14ac:dyDescent="0.35">
      <c r="A3358" t="s">
        <v>1856</v>
      </c>
      <c r="B3358">
        <v>1988</v>
      </c>
      <c r="C3358">
        <v>25383</v>
      </c>
      <c r="D3358">
        <v>90</v>
      </c>
      <c r="E3358" t="s">
        <v>319</v>
      </c>
      <c r="F3358" t="s">
        <v>0</v>
      </c>
      <c r="G3358" t="s">
        <v>1857</v>
      </c>
      <c r="H3358">
        <v>6.4489999999999998</v>
      </c>
      <c r="I3358">
        <v>91.59</v>
      </c>
      <c r="J3358">
        <v>223</v>
      </c>
    </row>
    <row r="3359" spans="1:10" x14ac:dyDescent="0.35">
      <c r="A3359" t="s">
        <v>1858</v>
      </c>
      <c r="B3359">
        <v>1753</v>
      </c>
      <c r="C3359">
        <v>25137</v>
      </c>
      <c r="D3359">
        <v>91</v>
      </c>
      <c r="E3359" t="s">
        <v>319</v>
      </c>
      <c r="F3359" t="s">
        <v>0</v>
      </c>
      <c r="G3359" t="s">
        <v>1695</v>
      </c>
      <c r="H3359">
        <v>7.968</v>
      </c>
      <c r="I3359">
        <v>82.49</v>
      </c>
      <c r="J3359">
        <v>160</v>
      </c>
    </row>
    <row r="3360" spans="1:10" x14ac:dyDescent="0.35">
      <c r="A3360" t="s">
        <v>1859</v>
      </c>
      <c r="B3360">
        <v>1527</v>
      </c>
      <c r="C3360">
        <v>25077</v>
      </c>
      <c r="D3360">
        <v>92</v>
      </c>
      <c r="E3360" t="s">
        <v>319</v>
      </c>
      <c r="F3360" t="s">
        <v>0</v>
      </c>
      <c r="G3360" t="s">
        <v>1860</v>
      </c>
      <c r="H3360">
        <v>8.2629999999999999</v>
      </c>
      <c r="I3360">
        <v>87.54</v>
      </c>
      <c r="J3360">
        <v>195</v>
      </c>
    </row>
    <row r="3361" spans="1:10" x14ac:dyDescent="0.35">
      <c r="A3361" t="s">
        <v>1861</v>
      </c>
      <c r="B3361">
        <v>3227</v>
      </c>
      <c r="C3361">
        <v>24913</v>
      </c>
      <c r="D3361">
        <v>93</v>
      </c>
      <c r="E3361" t="s">
        <v>312</v>
      </c>
      <c r="F3361" t="s">
        <v>0</v>
      </c>
      <c r="G3361" t="s">
        <v>1742</v>
      </c>
      <c r="H3361">
        <v>3.8410000000000002</v>
      </c>
      <c r="I3361">
        <v>50</v>
      </c>
      <c r="J3361">
        <v>193</v>
      </c>
    </row>
    <row r="3362" spans="1:10" x14ac:dyDescent="0.35">
      <c r="A3362" t="s">
        <v>1862</v>
      </c>
      <c r="B3362">
        <v>2463</v>
      </c>
      <c r="C3362">
        <v>24680</v>
      </c>
      <c r="D3362">
        <v>94</v>
      </c>
      <c r="E3362" t="s">
        <v>328</v>
      </c>
      <c r="F3362" t="s">
        <v>0</v>
      </c>
      <c r="G3362" t="s">
        <v>1863</v>
      </c>
      <c r="H3362">
        <v>4.8650000000000002</v>
      </c>
      <c r="I3362">
        <v>75.27</v>
      </c>
      <c r="J3362">
        <v>316</v>
      </c>
    </row>
    <row r="3363" spans="1:10" x14ac:dyDescent="0.35">
      <c r="A3363" t="s">
        <v>1864</v>
      </c>
      <c r="B3363">
        <v>2105</v>
      </c>
      <c r="C3363">
        <v>24646</v>
      </c>
      <c r="D3363">
        <v>95</v>
      </c>
      <c r="E3363" t="s">
        <v>319</v>
      </c>
      <c r="F3363" t="s">
        <v>0</v>
      </c>
      <c r="G3363" t="s">
        <v>1817</v>
      </c>
      <c r="H3363">
        <v>6.2670000000000003</v>
      </c>
      <c r="I3363">
        <v>80.98</v>
      </c>
      <c r="J3363">
        <v>2056</v>
      </c>
    </row>
    <row r="3364" spans="1:10" x14ac:dyDescent="0.35">
      <c r="A3364" t="s">
        <v>1865</v>
      </c>
      <c r="B3364">
        <v>2012</v>
      </c>
      <c r="C3364">
        <v>24622</v>
      </c>
      <c r="D3364">
        <v>96</v>
      </c>
      <c r="E3364" t="s">
        <v>319</v>
      </c>
      <c r="F3364" t="s">
        <v>0</v>
      </c>
      <c r="G3364" t="s">
        <v>1693</v>
      </c>
      <c r="H3364">
        <v>6.2629999999999999</v>
      </c>
      <c r="I3364">
        <v>76.16</v>
      </c>
      <c r="J3364">
        <v>904</v>
      </c>
    </row>
    <row r="3365" spans="1:10" x14ac:dyDescent="0.35">
      <c r="A3365" t="s">
        <v>1866</v>
      </c>
      <c r="B3365">
        <v>1764</v>
      </c>
      <c r="C3365">
        <v>24531</v>
      </c>
      <c r="D3365">
        <v>97</v>
      </c>
      <c r="E3365" t="s">
        <v>319</v>
      </c>
      <c r="F3365" t="s">
        <v>0</v>
      </c>
      <c r="G3365" t="s">
        <v>1793</v>
      </c>
      <c r="H3365">
        <v>6.9109999999999996</v>
      </c>
      <c r="I3365">
        <v>89.08</v>
      </c>
      <c r="J3365">
        <v>225</v>
      </c>
    </row>
    <row r="3366" spans="1:10" x14ac:dyDescent="0.35">
      <c r="A3366" t="s">
        <v>1867</v>
      </c>
      <c r="B3366">
        <v>2906</v>
      </c>
      <c r="C3366">
        <v>24304</v>
      </c>
      <c r="D3366">
        <v>98</v>
      </c>
      <c r="E3366" t="s">
        <v>328</v>
      </c>
      <c r="F3366" t="s">
        <v>0</v>
      </c>
      <c r="G3366" t="s">
        <v>1868</v>
      </c>
      <c r="H3366">
        <v>3.778</v>
      </c>
      <c r="I3366">
        <v>66.86</v>
      </c>
      <c r="J3366">
        <v>529</v>
      </c>
    </row>
    <row r="3367" spans="1:10" x14ac:dyDescent="0.35">
      <c r="A3367" t="s">
        <v>1869</v>
      </c>
      <c r="B3367">
        <v>2530</v>
      </c>
      <c r="C3367">
        <v>24285</v>
      </c>
      <c r="D3367">
        <v>99</v>
      </c>
      <c r="E3367" t="s">
        <v>328</v>
      </c>
      <c r="F3367" t="s">
        <v>0</v>
      </c>
      <c r="G3367" t="s">
        <v>1827</v>
      </c>
      <c r="H3367">
        <v>4.7779999999999996</v>
      </c>
      <c r="I3367">
        <v>63.91</v>
      </c>
      <c r="J3367">
        <v>121</v>
      </c>
    </row>
    <row r="3368" spans="1:10" x14ac:dyDescent="0.35">
      <c r="A3368" t="s">
        <v>1870</v>
      </c>
      <c r="B3368">
        <v>4197</v>
      </c>
      <c r="C3368">
        <v>24214</v>
      </c>
      <c r="D3368">
        <v>100</v>
      </c>
      <c r="E3368" t="s">
        <v>319</v>
      </c>
      <c r="F3368" t="s">
        <v>0</v>
      </c>
      <c r="G3368" t="s">
        <v>1781</v>
      </c>
      <c r="H3368">
        <v>30.082999999999998</v>
      </c>
      <c r="I3368">
        <v>95.16</v>
      </c>
      <c r="J3368">
        <v>603</v>
      </c>
    </row>
    <row r="3369" spans="1:10" x14ac:dyDescent="0.35">
      <c r="A3369" t="s">
        <v>1871</v>
      </c>
      <c r="B3369">
        <v>2276</v>
      </c>
      <c r="C3369">
        <v>24075</v>
      </c>
      <c r="D3369">
        <v>101</v>
      </c>
      <c r="E3369" t="s">
        <v>319</v>
      </c>
      <c r="F3369" t="s">
        <v>0</v>
      </c>
      <c r="G3369" t="s">
        <v>1872</v>
      </c>
      <c r="H3369">
        <v>5.1310000000000002</v>
      </c>
      <c r="I3369">
        <v>82.83</v>
      </c>
      <c r="J3369">
        <v>214</v>
      </c>
    </row>
    <row r="3370" spans="1:10" x14ac:dyDescent="0.35">
      <c r="A3370" t="s">
        <v>1873</v>
      </c>
      <c r="B3370">
        <v>2374</v>
      </c>
      <c r="C3370">
        <v>24062</v>
      </c>
      <c r="D3370">
        <v>102</v>
      </c>
      <c r="E3370" t="s">
        <v>319</v>
      </c>
      <c r="F3370" t="s">
        <v>0</v>
      </c>
      <c r="G3370" t="s">
        <v>1874</v>
      </c>
      <c r="H3370">
        <v>5.1680000000000001</v>
      </c>
      <c r="I3370">
        <v>72.31</v>
      </c>
      <c r="J3370">
        <v>216</v>
      </c>
    </row>
    <row r="3371" spans="1:10" x14ac:dyDescent="0.35">
      <c r="A3371" t="s">
        <v>1875</v>
      </c>
      <c r="B3371">
        <v>1928</v>
      </c>
      <c r="C3371">
        <v>24055</v>
      </c>
      <c r="D3371">
        <v>103</v>
      </c>
      <c r="E3371" t="s">
        <v>319</v>
      </c>
      <c r="F3371" t="s">
        <v>0</v>
      </c>
      <c r="G3371" t="s">
        <v>1876</v>
      </c>
      <c r="H3371">
        <v>6.51</v>
      </c>
      <c r="I3371">
        <v>85.84</v>
      </c>
      <c r="J3371">
        <v>415</v>
      </c>
    </row>
    <row r="3372" spans="1:10" x14ac:dyDescent="0.35">
      <c r="A3372" t="s">
        <v>1877</v>
      </c>
      <c r="B3372">
        <v>972</v>
      </c>
      <c r="C3372">
        <v>23954</v>
      </c>
      <c r="D3372">
        <v>104</v>
      </c>
      <c r="E3372" t="s">
        <v>319</v>
      </c>
      <c r="F3372" t="s">
        <v>0</v>
      </c>
      <c r="G3372" t="s">
        <v>1878</v>
      </c>
      <c r="H3372">
        <v>13.715999999999999</v>
      </c>
      <c r="I3372">
        <v>94.7</v>
      </c>
      <c r="J3372">
        <v>284</v>
      </c>
    </row>
    <row r="3373" spans="1:10" x14ac:dyDescent="0.35">
      <c r="A3373" t="s">
        <v>1879</v>
      </c>
      <c r="B3373">
        <v>2074</v>
      </c>
      <c r="C3373">
        <v>23525</v>
      </c>
      <c r="D3373">
        <v>105</v>
      </c>
      <c r="E3373" t="s">
        <v>319</v>
      </c>
      <c r="F3373" t="s">
        <v>0</v>
      </c>
      <c r="G3373" t="s">
        <v>1880</v>
      </c>
      <c r="H3373">
        <v>7.0010000000000003</v>
      </c>
      <c r="I3373">
        <v>89.75</v>
      </c>
      <c r="J3373">
        <v>313</v>
      </c>
    </row>
    <row r="3374" spans="1:10" x14ac:dyDescent="0.35">
      <c r="A3374" t="s">
        <v>1881</v>
      </c>
      <c r="B3374">
        <v>2056</v>
      </c>
      <c r="C3374">
        <v>23513</v>
      </c>
      <c r="D3374">
        <v>106</v>
      </c>
      <c r="E3374" t="s">
        <v>319</v>
      </c>
      <c r="F3374" t="s">
        <v>0</v>
      </c>
      <c r="G3374" t="s">
        <v>1882</v>
      </c>
      <c r="H3374">
        <v>5.64</v>
      </c>
      <c r="I3374">
        <v>77.819999999999993</v>
      </c>
      <c r="J3374">
        <v>220</v>
      </c>
    </row>
    <row r="3375" spans="1:10" x14ac:dyDescent="0.35">
      <c r="A3375" t="s">
        <v>1883</v>
      </c>
      <c r="B3375">
        <v>3876</v>
      </c>
      <c r="C3375">
        <v>23339</v>
      </c>
      <c r="D3375">
        <v>107</v>
      </c>
      <c r="E3375" t="s">
        <v>328</v>
      </c>
      <c r="F3375" t="s">
        <v>0</v>
      </c>
      <c r="G3375" t="s">
        <v>1884</v>
      </c>
      <c r="H3375">
        <v>2.84</v>
      </c>
      <c r="I3375">
        <v>58.91</v>
      </c>
      <c r="J3375">
        <v>97</v>
      </c>
    </row>
    <row r="3376" spans="1:10" x14ac:dyDescent="0.35">
      <c r="A3376" t="s">
        <v>1885</v>
      </c>
      <c r="B3376">
        <v>912</v>
      </c>
      <c r="C3376">
        <v>23151</v>
      </c>
      <c r="D3376">
        <v>108</v>
      </c>
      <c r="E3376" t="s">
        <v>319</v>
      </c>
      <c r="F3376" t="s">
        <v>0</v>
      </c>
      <c r="G3376" t="s">
        <v>1886</v>
      </c>
      <c r="H3376">
        <v>18.687999999999999</v>
      </c>
      <c r="I3376">
        <v>97.26</v>
      </c>
      <c r="J3376">
        <v>889</v>
      </c>
    </row>
    <row r="3377" spans="1:10" x14ac:dyDescent="0.35">
      <c r="A3377" t="s">
        <v>1887</v>
      </c>
      <c r="B3377">
        <v>2139</v>
      </c>
      <c r="C3377">
        <v>22961</v>
      </c>
      <c r="D3377">
        <v>109</v>
      </c>
      <c r="E3377" t="s">
        <v>319</v>
      </c>
      <c r="F3377" t="s">
        <v>0</v>
      </c>
      <c r="G3377" t="s">
        <v>1793</v>
      </c>
      <c r="H3377">
        <v>5.3040000000000003</v>
      </c>
      <c r="I3377">
        <v>81.03</v>
      </c>
      <c r="J3377">
        <v>159</v>
      </c>
    </row>
    <row r="3378" spans="1:10" x14ac:dyDescent="0.35">
      <c r="A3378" t="s">
        <v>1888</v>
      </c>
      <c r="B3378">
        <v>1259</v>
      </c>
      <c r="C3378">
        <v>22749</v>
      </c>
      <c r="D3378">
        <v>110</v>
      </c>
      <c r="E3378" t="s">
        <v>319</v>
      </c>
      <c r="F3378" t="s">
        <v>0</v>
      </c>
      <c r="G3378" t="s">
        <v>1889</v>
      </c>
      <c r="H3378">
        <v>9.9220000000000006</v>
      </c>
      <c r="I3378">
        <v>97.03</v>
      </c>
      <c r="J3378">
        <v>338</v>
      </c>
    </row>
    <row r="3379" spans="1:10" x14ac:dyDescent="0.35">
      <c r="A3379" t="s">
        <v>1890</v>
      </c>
      <c r="B3379">
        <v>801</v>
      </c>
      <c r="C3379">
        <v>22577</v>
      </c>
      <c r="D3379">
        <v>111</v>
      </c>
      <c r="E3379" t="s">
        <v>319</v>
      </c>
      <c r="F3379" t="s">
        <v>0</v>
      </c>
      <c r="G3379" t="s">
        <v>1891</v>
      </c>
      <c r="H3379">
        <v>19.227</v>
      </c>
      <c r="I3379">
        <v>96.18</v>
      </c>
      <c r="J3379">
        <v>480</v>
      </c>
    </row>
    <row r="3380" spans="1:10" x14ac:dyDescent="0.35">
      <c r="A3380" t="s">
        <v>1892</v>
      </c>
      <c r="B3380">
        <v>2260</v>
      </c>
      <c r="C3380">
        <v>22358</v>
      </c>
      <c r="D3380">
        <v>112</v>
      </c>
      <c r="E3380" t="s">
        <v>319</v>
      </c>
      <c r="F3380" t="s">
        <v>0</v>
      </c>
      <c r="G3380" t="s">
        <v>1893</v>
      </c>
      <c r="H3380">
        <v>4.8310000000000004</v>
      </c>
      <c r="I3380">
        <v>89.53</v>
      </c>
      <c r="J3380">
        <v>107</v>
      </c>
    </row>
    <row r="3381" spans="1:10" x14ac:dyDescent="0.35">
      <c r="A3381" t="s">
        <v>1894</v>
      </c>
      <c r="B3381">
        <v>1033</v>
      </c>
      <c r="C3381">
        <v>22166</v>
      </c>
      <c r="D3381">
        <v>113</v>
      </c>
      <c r="E3381" t="s">
        <v>319</v>
      </c>
      <c r="F3381" t="s">
        <v>0</v>
      </c>
      <c r="G3381" t="s">
        <v>1895</v>
      </c>
      <c r="H3381">
        <v>11.467000000000001</v>
      </c>
      <c r="I3381">
        <v>91.93</v>
      </c>
      <c r="J3381">
        <v>338</v>
      </c>
    </row>
    <row r="3382" spans="1:10" x14ac:dyDescent="0.35">
      <c r="A3382" t="s">
        <v>1896</v>
      </c>
      <c r="B3382">
        <v>1885</v>
      </c>
      <c r="C3382">
        <v>22108</v>
      </c>
      <c r="D3382">
        <v>114</v>
      </c>
      <c r="E3382" t="s">
        <v>319</v>
      </c>
      <c r="F3382" t="s">
        <v>0</v>
      </c>
      <c r="G3382" t="s">
        <v>1897</v>
      </c>
      <c r="H3382">
        <v>10.9</v>
      </c>
      <c r="I3382">
        <v>91</v>
      </c>
      <c r="J3382">
        <v>1778</v>
      </c>
    </row>
    <row r="3383" spans="1:10" x14ac:dyDescent="0.35">
      <c r="A3383" t="s">
        <v>1898</v>
      </c>
      <c r="B3383">
        <v>1276</v>
      </c>
      <c r="C3383">
        <v>22049</v>
      </c>
      <c r="D3383">
        <v>115</v>
      </c>
      <c r="E3383" t="s">
        <v>319</v>
      </c>
      <c r="F3383" t="s">
        <v>0</v>
      </c>
      <c r="G3383" t="s">
        <v>1798</v>
      </c>
      <c r="H3383">
        <v>8.907</v>
      </c>
      <c r="I3383">
        <v>81.09</v>
      </c>
      <c r="J3383">
        <v>185</v>
      </c>
    </row>
    <row r="3384" spans="1:10" x14ac:dyDescent="0.35">
      <c r="A3384" t="s">
        <v>1899</v>
      </c>
      <c r="B3384">
        <v>1356</v>
      </c>
      <c r="C3384">
        <v>21928</v>
      </c>
      <c r="D3384">
        <v>116</v>
      </c>
      <c r="E3384" t="s">
        <v>319</v>
      </c>
      <c r="F3384" t="s">
        <v>0</v>
      </c>
      <c r="G3384" t="s">
        <v>1900</v>
      </c>
      <c r="H3384">
        <v>11.205</v>
      </c>
      <c r="I3384">
        <v>90.29</v>
      </c>
      <c r="J3384">
        <v>1347</v>
      </c>
    </row>
    <row r="3385" spans="1:10" x14ac:dyDescent="0.35">
      <c r="A3385" t="s">
        <v>1901</v>
      </c>
      <c r="B3385">
        <v>1446</v>
      </c>
      <c r="C3385">
        <v>21836</v>
      </c>
      <c r="D3385">
        <v>117</v>
      </c>
      <c r="E3385" t="s">
        <v>319</v>
      </c>
      <c r="F3385" t="s">
        <v>0</v>
      </c>
      <c r="G3385" t="s">
        <v>1902</v>
      </c>
      <c r="H3385">
        <v>7.5759999999999996</v>
      </c>
      <c r="I3385">
        <v>85.03</v>
      </c>
      <c r="J3385">
        <v>484</v>
      </c>
    </row>
    <row r="3386" spans="1:10" x14ac:dyDescent="0.35">
      <c r="A3386" t="s">
        <v>1903</v>
      </c>
      <c r="B3386">
        <v>977</v>
      </c>
      <c r="C3386">
        <v>21828</v>
      </c>
      <c r="D3386">
        <v>118</v>
      </c>
      <c r="E3386" t="s">
        <v>319</v>
      </c>
      <c r="F3386" t="s">
        <v>0</v>
      </c>
      <c r="G3386" t="s">
        <v>1904</v>
      </c>
      <c r="H3386">
        <v>11.632</v>
      </c>
      <c r="I3386">
        <v>94.08</v>
      </c>
      <c r="J3386">
        <v>386</v>
      </c>
    </row>
    <row r="3387" spans="1:10" x14ac:dyDescent="0.35">
      <c r="A3387" t="s">
        <v>1905</v>
      </c>
      <c r="B3387">
        <v>654</v>
      </c>
      <c r="C3387">
        <v>21393</v>
      </c>
      <c r="D3387">
        <v>119</v>
      </c>
      <c r="E3387" t="s">
        <v>319</v>
      </c>
      <c r="F3387" t="s">
        <v>0</v>
      </c>
      <c r="G3387" t="s">
        <v>1767</v>
      </c>
      <c r="H3387">
        <v>38.637</v>
      </c>
      <c r="I3387">
        <v>96.28</v>
      </c>
      <c r="J3387">
        <v>410</v>
      </c>
    </row>
    <row r="3388" spans="1:10" x14ac:dyDescent="0.35">
      <c r="A3388" t="s">
        <v>1906</v>
      </c>
      <c r="B3388">
        <v>2801</v>
      </c>
      <c r="C3388">
        <v>21113</v>
      </c>
      <c r="D3388">
        <v>120</v>
      </c>
      <c r="E3388" t="s">
        <v>319</v>
      </c>
      <c r="F3388" t="s">
        <v>0</v>
      </c>
      <c r="G3388" t="s">
        <v>1907</v>
      </c>
      <c r="H3388">
        <v>14.29</v>
      </c>
      <c r="I3388">
        <v>92.1</v>
      </c>
      <c r="J3388">
        <v>1673</v>
      </c>
    </row>
    <row r="3389" spans="1:10" x14ac:dyDescent="0.35">
      <c r="A3389" t="s">
        <v>1908</v>
      </c>
      <c r="B3389">
        <v>469</v>
      </c>
      <c r="C3389">
        <v>21036</v>
      </c>
      <c r="D3389">
        <v>121</v>
      </c>
      <c r="E3389" t="s">
        <v>319</v>
      </c>
      <c r="F3389" t="s">
        <v>0</v>
      </c>
      <c r="G3389" t="s">
        <v>1909</v>
      </c>
      <c r="H3389">
        <v>31.373000000000001</v>
      </c>
      <c r="I3389">
        <v>97.21</v>
      </c>
      <c r="J3389">
        <v>459</v>
      </c>
    </row>
    <row r="3390" spans="1:10" x14ac:dyDescent="0.35">
      <c r="A3390" t="s">
        <v>1910</v>
      </c>
      <c r="B3390">
        <v>732</v>
      </c>
      <c r="C3390">
        <v>20925</v>
      </c>
      <c r="D3390">
        <v>122</v>
      </c>
      <c r="E3390" t="s">
        <v>319</v>
      </c>
      <c r="F3390" t="s">
        <v>0</v>
      </c>
      <c r="G3390" t="s">
        <v>1845</v>
      </c>
      <c r="H3390">
        <v>77.055999999999997</v>
      </c>
      <c r="I3390">
        <v>98.99</v>
      </c>
      <c r="J3390">
        <v>398</v>
      </c>
    </row>
    <row r="3391" spans="1:10" x14ac:dyDescent="0.35">
      <c r="A3391" t="s">
        <v>1911</v>
      </c>
      <c r="B3391">
        <v>5645</v>
      </c>
      <c r="C3391">
        <v>20895</v>
      </c>
      <c r="D3391">
        <v>123</v>
      </c>
      <c r="E3391" t="s">
        <v>312</v>
      </c>
      <c r="F3391" t="s">
        <v>0</v>
      </c>
      <c r="G3391" t="s">
        <v>1912</v>
      </c>
      <c r="H3391">
        <v>2.21</v>
      </c>
      <c r="I3391">
        <v>31</v>
      </c>
      <c r="J3391">
        <v>384</v>
      </c>
    </row>
    <row r="3392" spans="1:10" x14ac:dyDescent="0.35">
      <c r="A3392" t="s">
        <v>1913</v>
      </c>
      <c r="B3392">
        <v>2055</v>
      </c>
      <c r="C3392">
        <v>20553</v>
      </c>
      <c r="D3392">
        <v>124</v>
      </c>
      <c r="E3392" t="s">
        <v>319</v>
      </c>
      <c r="F3392" t="s">
        <v>0</v>
      </c>
      <c r="G3392" t="s">
        <v>1914</v>
      </c>
      <c r="H3392">
        <v>5.1349999999999998</v>
      </c>
      <c r="I3392">
        <v>92.51</v>
      </c>
      <c r="J3392">
        <v>341</v>
      </c>
    </row>
    <row r="3393" spans="1:10" x14ac:dyDescent="0.35">
      <c r="A3393" t="s">
        <v>1915</v>
      </c>
      <c r="B3393">
        <v>699</v>
      </c>
      <c r="C3393">
        <v>20423</v>
      </c>
      <c r="D3393">
        <v>125</v>
      </c>
      <c r="E3393" t="s">
        <v>319</v>
      </c>
      <c r="F3393" t="s">
        <v>0</v>
      </c>
      <c r="G3393" t="s">
        <v>1793</v>
      </c>
      <c r="H3393">
        <v>14.907999999999999</v>
      </c>
      <c r="I3393">
        <v>99.43</v>
      </c>
      <c r="J3393">
        <v>138</v>
      </c>
    </row>
    <row r="3394" spans="1:10" x14ac:dyDescent="0.35">
      <c r="A3394" t="s">
        <v>1916</v>
      </c>
      <c r="B3394">
        <v>1162</v>
      </c>
      <c r="C3394">
        <v>20220</v>
      </c>
      <c r="D3394">
        <v>126</v>
      </c>
      <c r="E3394" t="s">
        <v>319</v>
      </c>
      <c r="F3394" t="s">
        <v>0</v>
      </c>
      <c r="G3394" t="s">
        <v>1878</v>
      </c>
      <c r="H3394">
        <v>8.8160000000000007</v>
      </c>
      <c r="I3394">
        <v>83.92</v>
      </c>
      <c r="J3394">
        <v>211</v>
      </c>
    </row>
    <row r="3395" spans="1:10" x14ac:dyDescent="0.35">
      <c r="A3395" t="s">
        <v>1917</v>
      </c>
      <c r="B3395">
        <v>1820</v>
      </c>
      <c r="C3395">
        <v>20067</v>
      </c>
      <c r="D3395">
        <v>127</v>
      </c>
      <c r="E3395" t="s">
        <v>319</v>
      </c>
      <c r="F3395" t="s">
        <v>0</v>
      </c>
      <c r="G3395" t="s">
        <v>1918</v>
      </c>
      <c r="H3395">
        <v>5.3070000000000004</v>
      </c>
      <c r="I3395">
        <v>76.67</v>
      </c>
      <c r="J3395">
        <v>170</v>
      </c>
    </row>
    <row r="3396" spans="1:10" x14ac:dyDescent="0.35">
      <c r="A3396" t="s">
        <v>1919</v>
      </c>
      <c r="B3396">
        <v>1605</v>
      </c>
      <c r="C3396">
        <v>20000</v>
      </c>
      <c r="D3396">
        <v>128</v>
      </c>
      <c r="E3396" t="s">
        <v>319</v>
      </c>
      <c r="F3396" t="s">
        <v>0</v>
      </c>
      <c r="G3396" t="s">
        <v>1920</v>
      </c>
      <c r="H3396">
        <v>5.9989999999999997</v>
      </c>
      <c r="I3396">
        <v>73.77</v>
      </c>
      <c r="J3396">
        <v>211</v>
      </c>
    </row>
    <row r="3397" spans="1:10" x14ac:dyDescent="0.35">
      <c r="A3397" t="s">
        <v>1921</v>
      </c>
      <c r="B3397">
        <v>684</v>
      </c>
      <c r="C3397">
        <v>19940</v>
      </c>
      <c r="D3397">
        <v>129</v>
      </c>
      <c r="E3397" t="s">
        <v>319</v>
      </c>
      <c r="F3397" t="s">
        <v>0</v>
      </c>
      <c r="G3397" t="s">
        <v>1815</v>
      </c>
      <c r="H3397">
        <v>16.001999999999999</v>
      </c>
      <c r="I3397">
        <v>98.95</v>
      </c>
      <c r="J3397">
        <v>152</v>
      </c>
    </row>
    <row r="3398" spans="1:10" x14ac:dyDescent="0.35">
      <c r="A3398" t="s">
        <v>1922</v>
      </c>
      <c r="B3398">
        <v>906</v>
      </c>
      <c r="C3398">
        <v>19904</v>
      </c>
      <c r="D3398">
        <v>130</v>
      </c>
      <c r="E3398" t="s">
        <v>319</v>
      </c>
      <c r="F3398" t="s">
        <v>0</v>
      </c>
      <c r="G3398" t="s">
        <v>1923</v>
      </c>
      <c r="H3398">
        <v>10.884</v>
      </c>
      <c r="I3398">
        <v>93.68</v>
      </c>
      <c r="J3398">
        <v>352</v>
      </c>
    </row>
    <row r="3399" spans="1:10" x14ac:dyDescent="0.35">
      <c r="A3399" t="s">
        <v>1924</v>
      </c>
      <c r="B3399">
        <v>1391</v>
      </c>
      <c r="C3399">
        <v>19793</v>
      </c>
      <c r="D3399">
        <v>131</v>
      </c>
      <c r="E3399" t="s">
        <v>319</v>
      </c>
      <c r="F3399" t="s">
        <v>0</v>
      </c>
      <c r="G3399" t="s">
        <v>1925</v>
      </c>
      <c r="H3399">
        <v>7.093</v>
      </c>
      <c r="I3399">
        <v>82.86</v>
      </c>
      <c r="J3399">
        <v>404</v>
      </c>
    </row>
    <row r="3400" spans="1:10" x14ac:dyDescent="0.35">
      <c r="A3400" t="s">
        <v>1926</v>
      </c>
      <c r="B3400">
        <v>1387</v>
      </c>
      <c r="C3400">
        <v>19472</v>
      </c>
      <c r="D3400">
        <v>132</v>
      </c>
      <c r="E3400" t="s">
        <v>319</v>
      </c>
      <c r="F3400" t="s">
        <v>0</v>
      </c>
      <c r="G3400" t="s">
        <v>1927</v>
      </c>
      <c r="H3400">
        <v>7.2009999999999996</v>
      </c>
      <c r="I3400">
        <v>84.57</v>
      </c>
      <c r="J3400">
        <v>383</v>
      </c>
    </row>
    <row r="3401" spans="1:10" x14ac:dyDescent="0.35">
      <c r="A3401" t="s">
        <v>1928</v>
      </c>
      <c r="B3401">
        <v>1747</v>
      </c>
      <c r="C3401">
        <v>19350</v>
      </c>
      <c r="D3401">
        <v>133</v>
      </c>
      <c r="E3401" t="s">
        <v>319</v>
      </c>
      <c r="F3401" t="s">
        <v>0</v>
      </c>
      <c r="G3401" t="s">
        <v>1929</v>
      </c>
      <c r="H3401">
        <v>5.1219999999999999</v>
      </c>
      <c r="I3401">
        <v>81.05</v>
      </c>
      <c r="J3401">
        <v>131</v>
      </c>
    </row>
    <row r="3402" spans="1:10" x14ac:dyDescent="0.35">
      <c r="A3402" t="s">
        <v>1930</v>
      </c>
      <c r="B3402">
        <v>2858</v>
      </c>
      <c r="C3402">
        <v>19319</v>
      </c>
      <c r="D3402">
        <v>134</v>
      </c>
      <c r="E3402" t="s">
        <v>312</v>
      </c>
      <c r="F3402" t="s">
        <v>0</v>
      </c>
      <c r="G3402" t="s">
        <v>1931</v>
      </c>
      <c r="H3402">
        <v>3.097</v>
      </c>
      <c r="I3402">
        <v>45.22</v>
      </c>
      <c r="J3402">
        <v>516</v>
      </c>
    </row>
    <row r="3403" spans="1:10" x14ac:dyDescent="0.35">
      <c r="A3403" t="s">
        <v>1932</v>
      </c>
      <c r="B3403">
        <v>1319</v>
      </c>
      <c r="C3403">
        <v>19153</v>
      </c>
      <c r="D3403">
        <v>135</v>
      </c>
      <c r="E3403" t="s">
        <v>319</v>
      </c>
      <c r="F3403" t="s">
        <v>0</v>
      </c>
      <c r="G3403" t="s">
        <v>1933</v>
      </c>
      <c r="H3403">
        <v>7.18</v>
      </c>
      <c r="I3403">
        <v>80.31</v>
      </c>
      <c r="J3403">
        <v>150</v>
      </c>
    </row>
    <row r="3404" spans="1:10" x14ac:dyDescent="0.35">
      <c r="A3404" t="s">
        <v>1934</v>
      </c>
      <c r="B3404">
        <v>1145</v>
      </c>
      <c r="C3404">
        <v>19129</v>
      </c>
      <c r="D3404">
        <v>136</v>
      </c>
      <c r="E3404" t="s">
        <v>319</v>
      </c>
      <c r="F3404" t="s">
        <v>0</v>
      </c>
      <c r="G3404" t="s">
        <v>1803</v>
      </c>
      <c r="H3404">
        <v>8.1389999999999993</v>
      </c>
      <c r="I3404">
        <v>83.68</v>
      </c>
      <c r="J3404">
        <v>170</v>
      </c>
    </row>
    <row r="3405" spans="1:10" x14ac:dyDescent="0.35">
      <c r="A3405" t="s">
        <v>1935</v>
      </c>
      <c r="B3405">
        <v>2194</v>
      </c>
      <c r="C3405">
        <v>19069</v>
      </c>
      <c r="D3405">
        <v>137</v>
      </c>
      <c r="E3405" t="s">
        <v>319</v>
      </c>
      <c r="F3405" t="s">
        <v>0</v>
      </c>
      <c r="G3405" t="s">
        <v>1936</v>
      </c>
      <c r="H3405">
        <v>4.3719999999999999</v>
      </c>
      <c r="I3405">
        <v>82.47</v>
      </c>
      <c r="J3405">
        <v>402</v>
      </c>
    </row>
    <row r="3406" spans="1:10" x14ac:dyDescent="0.35">
      <c r="A3406" t="s">
        <v>1937</v>
      </c>
      <c r="B3406">
        <v>1023</v>
      </c>
      <c r="C3406">
        <v>19024</v>
      </c>
      <c r="D3406">
        <v>138</v>
      </c>
      <c r="E3406" t="s">
        <v>319</v>
      </c>
      <c r="F3406" t="s">
        <v>0</v>
      </c>
      <c r="G3406" t="s">
        <v>1876</v>
      </c>
      <c r="H3406">
        <v>10.334</v>
      </c>
      <c r="I3406">
        <v>94.8</v>
      </c>
      <c r="J3406">
        <v>277</v>
      </c>
    </row>
    <row r="3407" spans="1:10" x14ac:dyDescent="0.35">
      <c r="A3407" t="s">
        <v>1211</v>
      </c>
      <c r="B3407">
        <v>549</v>
      </c>
      <c r="C3407">
        <v>18912</v>
      </c>
      <c r="D3407">
        <v>139</v>
      </c>
      <c r="E3407" t="s">
        <v>319</v>
      </c>
      <c r="F3407" t="s">
        <v>0</v>
      </c>
      <c r="G3407" t="s">
        <v>1938</v>
      </c>
      <c r="H3407">
        <v>25.832000000000001</v>
      </c>
      <c r="I3407">
        <v>96.93</v>
      </c>
      <c r="J3407">
        <v>529</v>
      </c>
    </row>
    <row r="3408" spans="1:10" x14ac:dyDescent="0.35">
      <c r="A3408" t="s">
        <v>1939</v>
      </c>
      <c r="B3408">
        <v>528</v>
      </c>
      <c r="C3408">
        <v>18893</v>
      </c>
      <c r="D3408">
        <v>140</v>
      </c>
      <c r="E3408" t="s">
        <v>319</v>
      </c>
      <c r="F3408" t="s">
        <v>0</v>
      </c>
      <c r="G3408" t="s">
        <v>1940</v>
      </c>
      <c r="H3408">
        <v>59.935000000000002</v>
      </c>
      <c r="I3408">
        <v>99.76</v>
      </c>
      <c r="J3408">
        <v>239</v>
      </c>
    </row>
    <row r="3409" spans="1:10" x14ac:dyDescent="0.35">
      <c r="A3409" t="s">
        <v>1941</v>
      </c>
      <c r="B3409">
        <v>1694</v>
      </c>
      <c r="C3409">
        <v>18663</v>
      </c>
      <c r="D3409">
        <v>141</v>
      </c>
      <c r="E3409" t="s">
        <v>319</v>
      </c>
      <c r="F3409" t="s">
        <v>0</v>
      </c>
      <c r="G3409" t="s">
        <v>1942</v>
      </c>
      <c r="H3409">
        <v>5.7140000000000004</v>
      </c>
      <c r="I3409">
        <v>71.89</v>
      </c>
      <c r="J3409">
        <v>203</v>
      </c>
    </row>
    <row r="3410" spans="1:10" x14ac:dyDescent="0.35">
      <c r="A3410" t="s">
        <v>1943</v>
      </c>
      <c r="B3410">
        <v>1100</v>
      </c>
      <c r="C3410">
        <v>18434</v>
      </c>
      <c r="D3410">
        <v>142</v>
      </c>
      <c r="E3410" t="s">
        <v>319</v>
      </c>
      <c r="F3410" t="s">
        <v>0</v>
      </c>
      <c r="G3410" t="s">
        <v>1938</v>
      </c>
      <c r="H3410">
        <v>8.4550000000000001</v>
      </c>
      <c r="I3410">
        <v>80.73</v>
      </c>
      <c r="J3410">
        <v>21</v>
      </c>
    </row>
    <row r="3411" spans="1:10" x14ac:dyDescent="0.35">
      <c r="A3411" t="s">
        <v>1944</v>
      </c>
      <c r="B3411">
        <v>1674</v>
      </c>
      <c r="C3411">
        <v>18325</v>
      </c>
      <c r="D3411">
        <v>143</v>
      </c>
      <c r="E3411" t="s">
        <v>319</v>
      </c>
      <c r="F3411" t="s">
        <v>0</v>
      </c>
      <c r="G3411" t="s">
        <v>1945</v>
      </c>
      <c r="H3411">
        <v>4.95</v>
      </c>
      <c r="I3411">
        <v>75.150000000000006</v>
      </c>
      <c r="J3411">
        <v>1668</v>
      </c>
    </row>
    <row r="3412" spans="1:10" x14ac:dyDescent="0.35">
      <c r="A3412" t="s">
        <v>1946</v>
      </c>
      <c r="B3412">
        <v>1620</v>
      </c>
      <c r="C3412">
        <v>18237</v>
      </c>
      <c r="D3412">
        <v>144</v>
      </c>
      <c r="E3412" t="s">
        <v>319</v>
      </c>
      <c r="F3412" t="s">
        <v>0</v>
      </c>
      <c r="G3412" t="s">
        <v>1795</v>
      </c>
      <c r="H3412">
        <v>6.1070000000000002</v>
      </c>
      <c r="I3412">
        <v>80.14</v>
      </c>
      <c r="J3412">
        <v>1606</v>
      </c>
    </row>
    <row r="3413" spans="1:10" x14ac:dyDescent="0.35">
      <c r="A3413" t="s">
        <v>1947</v>
      </c>
      <c r="B3413">
        <v>1193</v>
      </c>
      <c r="C3413">
        <v>17992</v>
      </c>
      <c r="D3413">
        <v>145</v>
      </c>
      <c r="E3413" t="s">
        <v>319</v>
      </c>
      <c r="F3413" t="s">
        <v>0</v>
      </c>
      <c r="G3413" t="s">
        <v>1948</v>
      </c>
      <c r="H3413">
        <v>7.4219999999999997</v>
      </c>
      <c r="I3413">
        <v>91.03</v>
      </c>
      <c r="J3413">
        <v>237</v>
      </c>
    </row>
    <row r="3414" spans="1:10" x14ac:dyDescent="0.35">
      <c r="A3414" t="s">
        <v>1949</v>
      </c>
      <c r="B3414">
        <v>1316</v>
      </c>
      <c r="C3414">
        <v>17889</v>
      </c>
      <c r="D3414">
        <v>146</v>
      </c>
      <c r="E3414" t="s">
        <v>319</v>
      </c>
      <c r="F3414" t="s">
        <v>0</v>
      </c>
      <c r="G3414" t="s">
        <v>1950</v>
      </c>
      <c r="H3414">
        <v>6.5620000000000003</v>
      </c>
      <c r="I3414">
        <v>79.73</v>
      </c>
      <c r="J3414">
        <v>246</v>
      </c>
    </row>
    <row r="3415" spans="1:10" x14ac:dyDescent="0.35">
      <c r="A3415" t="s">
        <v>1951</v>
      </c>
      <c r="B3415">
        <v>688</v>
      </c>
      <c r="C3415">
        <v>17883</v>
      </c>
      <c r="D3415">
        <v>147</v>
      </c>
      <c r="E3415" t="s">
        <v>319</v>
      </c>
      <c r="F3415" t="s">
        <v>0</v>
      </c>
      <c r="G3415" t="s">
        <v>1952</v>
      </c>
      <c r="H3415">
        <v>13.599</v>
      </c>
      <c r="I3415">
        <v>93.84</v>
      </c>
      <c r="J3415">
        <v>60</v>
      </c>
    </row>
    <row r="3416" spans="1:10" x14ac:dyDescent="0.35">
      <c r="A3416" t="s">
        <v>1953</v>
      </c>
      <c r="B3416">
        <v>1272</v>
      </c>
      <c r="C3416">
        <v>17793</v>
      </c>
      <c r="D3416">
        <v>148</v>
      </c>
      <c r="E3416" t="s">
        <v>319</v>
      </c>
      <c r="F3416" t="s">
        <v>0</v>
      </c>
      <c r="G3416" t="s">
        <v>1954</v>
      </c>
      <c r="H3416">
        <v>6.5880000000000001</v>
      </c>
      <c r="I3416">
        <v>94.15</v>
      </c>
      <c r="J3416">
        <v>604</v>
      </c>
    </row>
    <row r="3417" spans="1:10" x14ac:dyDescent="0.35">
      <c r="A3417" t="s">
        <v>1955</v>
      </c>
      <c r="B3417">
        <v>1159</v>
      </c>
      <c r="C3417">
        <v>17690</v>
      </c>
      <c r="D3417">
        <v>149</v>
      </c>
      <c r="E3417" t="s">
        <v>319</v>
      </c>
      <c r="F3417" t="s">
        <v>0</v>
      </c>
      <c r="G3417" t="s">
        <v>1817</v>
      </c>
      <c r="H3417">
        <v>7.72</v>
      </c>
      <c r="I3417">
        <v>86.84</v>
      </c>
      <c r="J3417">
        <v>276</v>
      </c>
    </row>
    <row r="3418" spans="1:10" x14ac:dyDescent="0.35">
      <c r="A3418" t="s">
        <v>1956</v>
      </c>
      <c r="B3418">
        <v>1394</v>
      </c>
      <c r="C3418">
        <v>17618</v>
      </c>
      <c r="D3418">
        <v>150</v>
      </c>
      <c r="E3418" t="s">
        <v>319</v>
      </c>
      <c r="F3418" t="s">
        <v>0</v>
      </c>
      <c r="G3418" t="s">
        <v>1724</v>
      </c>
      <c r="H3418">
        <v>6.3639999999999999</v>
      </c>
      <c r="I3418">
        <v>94.83</v>
      </c>
      <c r="J3418">
        <v>296</v>
      </c>
    </row>
    <row r="3419" spans="1:10" x14ac:dyDescent="0.35">
      <c r="A3419" t="s">
        <v>1957</v>
      </c>
      <c r="B3419">
        <v>3690</v>
      </c>
      <c r="C3419">
        <v>17614</v>
      </c>
      <c r="D3419">
        <v>151</v>
      </c>
      <c r="E3419" t="s">
        <v>319</v>
      </c>
      <c r="F3419" t="s">
        <v>0</v>
      </c>
      <c r="G3419" t="s">
        <v>1958</v>
      </c>
      <c r="H3419">
        <v>15.487</v>
      </c>
      <c r="I3419">
        <v>99.26</v>
      </c>
      <c r="J3419">
        <v>969</v>
      </c>
    </row>
    <row r="3420" spans="1:10" x14ac:dyDescent="0.35">
      <c r="A3420" t="s">
        <v>1959</v>
      </c>
      <c r="B3420">
        <v>1239</v>
      </c>
      <c r="C3420">
        <v>17581</v>
      </c>
      <c r="D3420">
        <v>152</v>
      </c>
      <c r="E3420" t="s">
        <v>328</v>
      </c>
      <c r="F3420" t="s">
        <v>0</v>
      </c>
      <c r="G3420" t="s">
        <v>1938</v>
      </c>
      <c r="H3420">
        <v>6.2119999999999997</v>
      </c>
      <c r="I3420">
        <v>72.900000000000006</v>
      </c>
      <c r="J3420">
        <v>1230</v>
      </c>
    </row>
    <row r="3421" spans="1:10" x14ac:dyDescent="0.35">
      <c r="A3421" t="s">
        <v>1960</v>
      </c>
      <c r="B3421">
        <v>1480</v>
      </c>
      <c r="C3421">
        <v>17568</v>
      </c>
      <c r="D3421">
        <v>153</v>
      </c>
      <c r="E3421" t="s">
        <v>319</v>
      </c>
      <c r="F3421" t="s">
        <v>0</v>
      </c>
      <c r="G3421" t="s">
        <v>1961</v>
      </c>
      <c r="H3421">
        <v>5.6589999999999998</v>
      </c>
      <c r="I3421">
        <v>82.07</v>
      </c>
      <c r="J3421">
        <v>212</v>
      </c>
    </row>
    <row r="3422" spans="1:10" x14ac:dyDescent="0.35">
      <c r="A3422" t="s">
        <v>1962</v>
      </c>
      <c r="B3422">
        <v>2012</v>
      </c>
      <c r="C3422">
        <v>17498</v>
      </c>
      <c r="D3422">
        <v>154</v>
      </c>
      <c r="E3422" t="s">
        <v>319</v>
      </c>
      <c r="F3422" t="s">
        <v>0</v>
      </c>
      <c r="G3422" t="s">
        <v>1963</v>
      </c>
      <c r="H3422">
        <v>4.6219999999999999</v>
      </c>
      <c r="I3422">
        <v>81.209999999999994</v>
      </c>
      <c r="J3422">
        <v>165</v>
      </c>
    </row>
    <row r="3423" spans="1:10" x14ac:dyDescent="0.35">
      <c r="A3423" t="s">
        <v>1964</v>
      </c>
      <c r="B3423">
        <v>1808</v>
      </c>
      <c r="C3423">
        <v>17401</v>
      </c>
      <c r="D3423">
        <v>155</v>
      </c>
      <c r="E3423" t="s">
        <v>328</v>
      </c>
      <c r="F3423" t="s">
        <v>0</v>
      </c>
      <c r="G3423" t="s">
        <v>1965</v>
      </c>
      <c r="H3423">
        <v>4.5650000000000004</v>
      </c>
      <c r="I3423">
        <v>68.150000000000006</v>
      </c>
      <c r="J3423">
        <v>1794</v>
      </c>
    </row>
    <row r="3424" spans="1:10" x14ac:dyDescent="0.35">
      <c r="A3424" t="s">
        <v>1966</v>
      </c>
      <c r="B3424">
        <v>838</v>
      </c>
      <c r="C3424">
        <v>17387</v>
      </c>
      <c r="D3424">
        <v>156</v>
      </c>
      <c r="E3424" t="s">
        <v>319</v>
      </c>
      <c r="F3424" t="s">
        <v>0</v>
      </c>
      <c r="G3424" t="s">
        <v>1967</v>
      </c>
      <c r="H3424">
        <v>38.927</v>
      </c>
      <c r="I3424">
        <v>98.99</v>
      </c>
      <c r="J3424">
        <v>743</v>
      </c>
    </row>
    <row r="3425" spans="1:10" x14ac:dyDescent="0.35">
      <c r="A3425" t="s">
        <v>1968</v>
      </c>
      <c r="B3425">
        <v>970</v>
      </c>
      <c r="C3425">
        <v>17123</v>
      </c>
      <c r="D3425">
        <v>157</v>
      </c>
      <c r="E3425" t="s">
        <v>319</v>
      </c>
      <c r="F3425" t="s">
        <v>0</v>
      </c>
      <c r="G3425" t="s">
        <v>1969</v>
      </c>
      <c r="H3425">
        <v>24.266999999999999</v>
      </c>
      <c r="I3425">
        <v>98.33</v>
      </c>
      <c r="J3425">
        <v>251</v>
      </c>
    </row>
    <row r="3426" spans="1:10" x14ac:dyDescent="0.35">
      <c r="A3426" t="s">
        <v>1970</v>
      </c>
      <c r="B3426">
        <v>919</v>
      </c>
      <c r="C3426">
        <v>17062</v>
      </c>
      <c r="D3426">
        <v>158</v>
      </c>
      <c r="E3426" t="s">
        <v>319</v>
      </c>
      <c r="F3426" t="s">
        <v>0</v>
      </c>
      <c r="G3426" t="s">
        <v>1971</v>
      </c>
      <c r="H3426">
        <v>9.3360000000000003</v>
      </c>
      <c r="I3426">
        <v>91.54</v>
      </c>
      <c r="J3426">
        <v>874</v>
      </c>
    </row>
    <row r="3427" spans="1:10" x14ac:dyDescent="0.35">
      <c r="A3427" t="s">
        <v>1972</v>
      </c>
      <c r="B3427">
        <v>867</v>
      </c>
      <c r="C3427">
        <v>17007</v>
      </c>
      <c r="D3427">
        <v>159</v>
      </c>
      <c r="E3427" t="s">
        <v>319</v>
      </c>
      <c r="F3427" t="s">
        <v>0</v>
      </c>
      <c r="G3427" t="s">
        <v>1973</v>
      </c>
      <c r="H3427">
        <v>9.8789999999999996</v>
      </c>
      <c r="I3427">
        <v>87.5</v>
      </c>
      <c r="J3427">
        <v>152</v>
      </c>
    </row>
    <row r="3428" spans="1:10" x14ac:dyDescent="0.35">
      <c r="A3428" t="s">
        <v>1974</v>
      </c>
      <c r="B3428">
        <v>4045</v>
      </c>
      <c r="C3428">
        <v>16927</v>
      </c>
      <c r="D3428">
        <v>160</v>
      </c>
      <c r="E3428" t="s">
        <v>319</v>
      </c>
      <c r="F3428" t="s">
        <v>0</v>
      </c>
      <c r="G3428" t="s">
        <v>1975</v>
      </c>
      <c r="H3428">
        <v>4.2249999999999996</v>
      </c>
      <c r="I3428">
        <v>78.959999999999994</v>
      </c>
      <c r="J3428">
        <v>2071</v>
      </c>
    </row>
    <row r="3429" spans="1:10" x14ac:dyDescent="0.35">
      <c r="A3429" t="s">
        <v>1976</v>
      </c>
      <c r="B3429">
        <v>1308</v>
      </c>
      <c r="C3429">
        <v>16917</v>
      </c>
      <c r="D3429">
        <v>161</v>
      </c>
      <c r="E3429" t="s">
        <v>319</v>
      </c>
      <c r="F3429" t="s">
        <v>0</v>
      </c>
      <c r="G3429" t="s">
        <v>1977</v>
      </c>
      <c r="H3429">
        <v>6.3630000000000004</v>
      </c>
      <c r="I3429">
        <v>81.03</v>
      </c>
      <c r="J3429">
        <v>561</v>
      </c>
    </row>
    <row r="3430" spans="1:10" x14ac:dyDescent="0.35">
      <c r="A3430" t="s">
        <v>1978</v>
      </c>
      <c r="B3430">
        <v>1819</v>
      </c>
      <c r="C3430">
        <v>16900</v>
      </c>
      <c r="D3430">
        <v>162</v>
      </c>
      <c r="E3430" t="s">
        <v>319</v>
      </c>
      <c r="F3430" t="s">
        <v>0</v>
      </c>
      <c r="G3430" t="s">
        <v>1979</v>
      </c>
      <c r="H3430">
        <v>4.5979999999999999</v>
      </c>
      <c r="I3430">
        <v>65.72</v>
      </c>
      <c r="J3430">
        <v>194</v>
      </c>
    </row>
    <row r="3431" spans="1:10" x14ac:dyDescent="0.35">
      <c r="A3431" t="s">
        <v>1980</v>
      </c>
      <c r="B3431">
        <v>423</v>
      </c>
      <c r="C3431">
        <v>16876</v>
      </c>
      <c r="D3431">
        <v>163</v>
      </c>
      <c r="E3431" t="s">
        <v>319</v>
      </c>
      <c r="F3431" t="s">
        <v>0</v>
      </c>
      <c r="G3431" t="s">
        <v>1981</v>
      </c>
      <c r="H3431">
        <v>31.315999999999999</v>
      </c>
      <c r="I3431">
        <v>98.26</v>
      </c>
      <c r="J3431">
        <v>405</v>
      </c>
    </row>
    <row r="3432" spans="1:10" x14ac:dyDescent="0.35">
      <c r="A3432" t="s">
        <v>1982</v>
      </c>
      <c r="B3432">
        <v>1453</v>
      </c>
      <c r="C3432">
        <v>16790</v>
      </c>
      <c r="D3432">
        <v>164</v>
      </c>
      <c r="E3432" t="s">
        <v>319</v>
      </c>
      <c r="F3432" t="s">
        <v>0</v>
      </c>
      <c r="G3432" t="s">
        <v>1983</v>
      </c>
      <c r="H3432">
        <v>5.4569999999999999</v>
      </c>
      <c r="I3432">
        <v>95.59</v>
      </c>
      <c r="J3432">
        <v>173</v>
      </c>
    </row>
    <row r="3433" spans="1:10" x14ac:dyDescent="0.35">
      <c r="A3433" t="s">
        <v>1984</v>
      </c>
      <c r="B3433">
        <v>1402</v>
      </c>
      <c r="C3433">
        <v>16762</v>
      </c>
      <c r="D3433">
        <v>165</v>
      </c>
      <c r="E3433" t="s">
        <v>319</v>
      </c>
      <c r="F3433" t="s">
        <v>0</v>
      </c>
      <c r="G3433" t="s">
        <v>1985</v>
      </c>
      <c r="H3433">
        <v>5.8760000000000003</v>
      </c>
      <c r="I3433">
        <v>67.069999999999993</v>
      </c>
      <c r="J3433">
        <v>220</v>
      </c>
    </row>
    <row r="3434" spans="1:10" x14ac:dyDescent="0.35">
      <c r="A3434" t="s">
        <v>1986</v>
      </c>
      <c r="B3434">
        <v>2175</v>
      </c>
      <c r="C3434">
        <v>16651</v>
      </c>
      <c r="D3434">
        <v>166</v>
      </c>
      <c r="E3434" t="s">
        <v>312</v>
      </c>
      <c r="F3434" t="s">
        <v>0</v>
      </c>
      <c r="G3434" t="s">
        <v>1987</v>
      </c>
      <c r="H3434">
        <v>4.1689999999999996</v>
      </c>
      <c r="I3434">
        <v>44.88</v>
      </c>
      <c r="J3434">
        <v>1066</v>
      </c>
    </row>
    <row r="3435" spans="1:10" x14ac:dyDescent="0.35">
      <c r="A3435" t="s">
        <v>1988</v>
      </c>
      <c r="B3435">
        <v>596</v>
      </c>
      <c r="C3435">
        <v>16646</v>
      </c>
      <c r="D3435">
        <v>167</v>
      </c>
      <c r="E3435" t="s">
        <v>319</v>
      </c>
      <c r="F3435" t="s">
        <v>0</v>
      </c>
      <c r="G3435" t="s">
        <v>1989</v>
      </c>
      <c r="H3435">
        <v>15.441000000000001</v>
      </c>
      <c r="I3435">
        <v>92.93</v>
      </c>
      <c r="J3435">
        <v>229</v>
      </c>
    </row>
    <row r="3436" spans="1:10" x14ac:dyDescent="0.35">
      <c r="A3436" t="s">
        <v>1990</v>
      </c>
      <c r="B3436">
        <v>1193</v>
      </c>
      <c r="C3436">
        <v>16638</v>
      </c>
      <c r="D3436">
        <v>168</v>
      </c>
      <c r="E3436" t="s">
        <v>319</v>
      </c>
      <c r="F3436" t="s">
        <v>0</v>
      </c>
      <c r="G3436" t="s">
        <v>1991</v>
      </c>
      <c r="H3436">
        <v>6.7569999999999997</v>
      </c>
      <c r="I3436">
        <v>87.08</v>
      </c>
      <c r="J3436">
        <v>241</v>
      </c>
    </row>
    <row r="3437" spans="1:10" x14ac:dyDescent="0.35">
      <c r="A3437" t="s">
        <v>1992</v>
      </c>
      <c r="B3437">
        <v>1231</v>
      </c>
      <c r="C3437">
        <v>16602</v>
      </c>
      <c r="D3437">
        <v>169</v>
      </c>
      <c r="E3437" t="s">
        <v>319</v>
      </c>
      <c r="F3437" t="s">
        <v>0</v>
      </c>
      <c r="G3437" t="s">
        <v>1993</v>
      </c>
      <c r="H3437">
        <v>6.7720000000000002</v>
      </c>
      <c r="I3437">
        <v>95.27</v>
      </c>
      <c r="J3437">
        <v>160</v>
      </c>
    </row>
    <row r="3438" spans="1:10" x14ac:dyDescent="0.35">
      <c r="A3438" t="s">
        <v>1994</v>
      </c>
      <c r="B3438">
        <v>867</v>
      </c>
      <c r="C3438">
        <v>16400</v>
      </c>
      <c r="D3438">
        <v>170</v>
      </c>
      <c r="E3438" t="s">
        <v>319</v>
      </c>
      <c r="F3438" t="s">
        <v>0</v>
      </c>
      <c r="G3438" t="s">
        <v>1779</v>
      </c>
      <c r="H3438">
        <v>9.7560000000000002</v>
      </c>
      <c r="I3438">
        <v>85.92</v>
      </c>
      <c r="J3438">
        <v>272</v>
      </c>
    </row>
    <row r="3439" spans="1:10" x14ac:dyDescent="0.35">
      <c r="A3439" t="s">
        <v>1995</v>
      </c>
      <c r="B3439">
        <v>1283</v>
      </c>
      <c r="C3439">
        <v>15864</v>
      </c>
      <c r="D3439">
        <v>171</v>
      </c>
      <c r="E3439" t="s">
        <v>319</v>
      </c>
      <c r="F3439" t="s">
        <v>0</v>
      </c>
      <c r="G3439" t="s">
        <v>1996</v>
      </c>
      <c r="H3439">
        <v>6.1890000000000001</v>
      </c>
      <c r="I3439">
        <v>81.5</v>
      </c>
      <c r="J3439">
        <v>272</v>
      </c>
    </row>
    <row r="3440" spans="1:10" x14ac:dyDescent="0.35">
      <c r="A3440" t="s">
        <v>1997</v>
      </c>
      <c r="B3440">
        <v>732</v>
      </c>
      <c r="C3440">
        <v>15849</v>
      </c>
      <c r="D3440">
        <v>172</v>
      </c>
      <c r="E3440" t="s">
        <v>319</v>
      </c>
      <c r="F3440" t="s">
        <v>0</v>
      </c>
      <c r="G3440" t="s">
        <v>1789</v>
      </c>
      <c r="H3440">
        <v>10.787000000000001</v>
      </c>
      <c r="I3440">
        <v>91.05</v>
      </c>
      <c r="J3440">
        <v>731</v>
      </c>
    </row>
    <row r="3441" spans="1:10" x14ac:dyDescent="0.35">
      <c r="A3441" t="s">
        <v>1998</v>
      </c>
      <c r="B3441">
        <v>1554</v>
      </c>
      <c r="C3441">
        <v>15751</v>
      </c>
      <c r="D3441">
        <v>173</v>
      </c>
      <c r="E3441" t="s">
        <v>319</v>
      </c>
      <c r="F3441" t="s">
        <v>0</v>
      </c>
      <c r="G3441" t="s">
        <v>1999</v>
      </c>
      <c r="H3441">
        <v>4.3970000000000002</v>
      </c>
      <c r="I3441">
        <v>97.57</v>
      </c>
      <c r="J3441">
        <v>218</v>
      </c>
    </row>
    <row r="3442" spans="1:10" x14ac:dyDescent="0.35">
      <c r="A3442" t="s">
        <v>2000</v>
      </c>
      <c r="B3442">
        <v>1013</v>
      </c>
      <c r="C3442">
        <v>15716</v>
      </c>
      <c r="D3442">
        <v>174</v>
      </c>
      <c r="E3442" t="s">
        <v>319</v>
      </c>
      <c r="F3442" t="s">
        <v>0</v>
      </c>
      <c r="G3442" t="s">
        <v>2001</v>
      </c>
      <c r="H3442">
        <v>7.3049999999999997</v>
      </c>
      <c r="I3442">
        <v>76.459999999999994</v>
      </c>
      <c r="J3442">
        <v>207</v>
      </c>
    </row>
    <row r="3443" spans="1:10" x14ac:dyDescent="0.35">
      <c r="A3443" t="s">
        <v>2002</v>
      </c>
      <c r="B3443">
        <v>1726</v>
      </c>
      <c r="C3443">
        <v>15702</v>
      </c>
      <c r="D3443">
        <v>175</v>
      </c>
      <c r="E3443" t="s">
        <v>319</v>
      </c>
      <c r="F3443" t="s">
        <v>0</v>
      </c>
      <c r="G3443" t="s">
        <v>2003</v>
      </c>
      <c r="H3443">
        <v>4.4320000000000004</v>
      </c>
      <c r="I3443">
        <v>76.11</v>
      </c>
      <c r="J3443">
        <v>218</v>
      </c>
    </row>
    <row r="3444" spans="1:10" x14ac:dyDescent="0.35">
      <c r="A3444" t="s">
        <v>2004</v>
      </c>
      <c r="B3444">
        <v>893</v>
      </c>
      <c r="C3444">
        <v>15564</v>
      </c>
      <c r="D3444">
        <v>176</v>
      </c>
      <c r="E3444" t="s">
        <v>319</v>
      </c>
      <c r="F3444" t="s">
        <v>0</v>
      </c>
      <c r="G3444" t="s">
        <v>1969</v>
      </c>
      <c r="H3444">
        <v>18.998000000000001</v>
      </c>
      <c r="I3444">
        <v>97.22</v>
      </c>
      <c r="J3444">
        <v>408</v>
      </c>
    </row>
    <row r="3445" spans="1:10" x14ac:dyDescent="0.35">
      <c r="A3445" t="s">
        <v>2005</v>
      </c>
      <c r="B3445">
        <v>1342</v>
      </c>
      <c r="C3445">
        <v>15558</v>
      </c>
      <c r="D3445">
        <v>177</v>
      </c>
      <c r="E3445" t="s">
        <v>319</v>
      </c>
      <c r="F3445" t="s">
        <v>0</v>
      </c>
      <c r="G3445" t="s">
        <v>2006</v>
      </c>
      <c r="H3445">
        <v>5.7549999999999999</v>
      </c>
      <c r="I3445">
        <v>76.63</v>
      </c>
      <c r="J3445">
        <v>313</v>
      </c>
    </row>
    <row r="3446" spans="1:10" x14ac:dyDescent="0.35">
      <c r="A3446" t="s">
        <v>2007</v>
      </c>
      <c r="B3446">
        <v>841</v>
      </c>
      <c r="C3446">
        <v>15332</v>
      </c>
      <c r="D3446">
        <v>178</v>
      </c>
      <c r="E3446" t="s">
        <v>319</v>
      </c>
      <c r="F3446" t="s">
        <v>0</v>
      </c>
      <c r="G3446" t="s">
        <v>2008</v>
      </c>
      <c r="H3446">
        <v>8.9570000000000007</v>
      </c>
      <c r="I3446">
        <v>95.04</v>
      </c>
      <c r="J3446">
        <v>232</v>
      </c>
    </row>
    <row r="3447" spans="1:10" x14ac:dyDescent="0.35">
      <c r="A3447" t="s">
        <v>2009</v>
      </c>
      <c r="B3447">
        <v>936</v>
      </c>
      <c r="C3447">
        <v>15329</v>
      </c>
      <c r="D3447">
        <v>179</v>
      </c>
      <c r="E3447" t="s">
        <v>319</v>
      </c>
      <c r="F3447" t="s">
        <v>0</v>
      </c>
      <c r="G3447" t="s">
        <v>2010</v>
      </c>
      <c r="H3447">
        <v>8.0470000000000006</v>
      </c>
      <c r="I3447">
        <v>82.34</v>
      </c>
      <c r="J3447">
        <v>194</v>
      </c>
    </row>
    <row r="3448" spans="1:10" x14ac:dyDescent="0.35">
      <c r="A3448" t="s">
        <v>2011</v>
      </c>
      <c r="B3448">
        <v>1695</v>
      </c>
      <c r="C3448">
        <v>15228</v>
      </c>
      <c r="D3448">
        <v>180</v>
      </c>
      <c r="E3448" t="s">
        <v>319</v>
      </c>
      <c r="F3448" t="s">
        <v>0</v>
      </c>
      <c r="G3448" t="s">
        <v>2012</v>
      </c>
      <c r="H3448">
        <v>4.3419999999999996</v>
      </c>
      <c r="I3448">
        <v>90.28</v>
      </c>
      <c r="J3448">
        <v>168</v>
      </c>
    </row>
    <row r="3449" spans="1:10" x14ac:dyDescent="0.35">
      <c r="A3449" t="s">
        <v>2013</v>
      </c>
      <c r="B3449">
        <v>1174</v>
      </c>
      <c r="C3449">
        <v>15187</v>
      </c>
      <c r="D3449">
        <v>181</v>
      </c>
      <c r="E3449" t="s">
        <v>319</v>
      </c>
      <c r="F3449" t="s">
        <v>0</v>
      </c>
      <c r="G3449" t="s">
        <v>1783</v>
      </c>
      <c r="H3449">
        <v>6.3019999999999996</v>
      </c>
      <c r="I3449">
        <v>74.23</v>
      </c>
      <c r="J3449">
        <v>281</v>
      </c>
    </row>
    <row r="3450" spans="1:10" x14ac:dyDescent="0.35">
      <c r="A3450" t="s">
        <v>2014</v>
      </c>
      <c r="B3450">
        <v>357</v>
      </c>
      <c r="C3450">
        <v>15147</v>
      </c>
      <c r="D3450">
        <v>182</v>
      </c>
      <c r="E3450" t="s">
        <v>319</v>
      </c>
      <c r="F3450" t="s">
        <v>0</v>
      </c>
      <c r="G3450" t="s">
        <v>2015</v>
      </c>
      <c r="H3450">
        <v>38.585000000000001</v>
      </c>
      <c r="I3450">
        <v>97.31</v>
      </c>
      <c r="J3450">
        <v>346</v>
      </c>
    </row>
    <row r="3451" spans="1:10" x14ac:dyDescent="0.35">
      <c r="A3451" t="s">
        <v>2016</v>
      </c>
      <c r="B3451">
        <v>1772</v>
      </c>
      <c r="C3451">
        <v>15135</v>
      </c>
      <c r="D3451">
        <v>183</v>
      </c>
      <c r="E3451" t="s">
        <v>319</v>
      </c>
      <c r="F3451" t="s">
        <v>0</v>
      </c>
      <c r="G3451" t="s">
        <v>2017</v>
      </c>
      <c r="H3451">
        <v>8.1010000000000009</v>
      </c>
      <c r="I3451">
        <v>85.12</v>
      </c>
      <c r="J3451">
        <v>368</v>
      </c>
    </row>
    <row r="3452" spans="1:10" x14ac:dyDescent="0.35">
      <c r="A3452" t="s">
        <v>2018</v>
      </c>
      <c r="B3452">
        <v>1149</v>
      </c>
      <c r="C3452">
        <v>15023</v>
      </c>
      <c r="D3452">
        <v>184</v>
      </c>
      <c r="E3452" t="s">
        <v>319</v>
      </c>
      <c r="F3452" t="s">
        <v>0</v>
      </c>
      <c r="G3452" t="s">
        <v>2019</v>
      </c>
      <c r="H3452">
        <v>7.6369999999999996</v>
      </c>
      <c r="I3452">
        <v>80.13</v>
      </c>
      <c r="J3452">
        <v>1134</v>
      </c>
    </row>
    <row r="3453" spans="1:10" x14ac:dyDescent="0.35">
      <c r="A3453" t="s">
        <v>2020</v>
      </c>
      <c r="B3453">
        <v>695</v>
      </c>
      <c r="C3453">
        <v>14925</v>
      </c>
      <c r="D3453">
        <v>185</v>
      </c>
      <c r="E3453" t="s">
        <v>319</v>
      </c>
      <c r="F3453" t="s">
        <v>0</v>
      </c>
      <c r="G3453" t="s">
        <v>2021</v>
      </c>
      <c r="H3453">
        <v>11.211</v>
      </c>
      <c r="I3453">
        <v>95.4</v>
      </c>
      <c r="J3453">
        <v>139</v>
      </c>
    </row>
    <row r="3454" spans="1:10" x14ac:dyDescent="0.35">
      <c r="A3454" t="s">
        <v>2022</v>
      </c>
      <c r="B3454">
        <v>1069</v>
      </c>
      <c r="C3454">
        <v>14835</v>
      </c>
      <c r="D3454">
        <v>186</v>
      </c>
      <c r="E3454" t="s">
        <v>319</v>
      </c>
      <c r="F3454" t="s">
        <v>0</v>
      </c>
      <c r="G3454" t="s">
        <v>2023</v>
      </c>
      <c r="H3454">
        <v>6.76</v>
      </c>
      <c r="I3454">
        <v>79.02</v>
      </c>
      <c r="J3454">
        <v>62</v>
      </c>
    </row>
    <row r="3455" spans="1:10" x14ac:dyDescent="0.35">
      <c r="A3455" t="s">
        <v>2024</v>
      </c>
      <c r="B3455">
        <v>1470</v>
      </c>
      <c r="C3455">
        <v>14708</v>
      </c>
      <c r="D3455">
        <v>187</v>
      </c>
      <c r="E3455" t="s">
        <v>319</v>
      </c>
      <c r="F3455" t="s">
        <v>0</v>
      </c>
      <c r="G3455" t="s">
        <v>2025</v>
      </c>
      <c r="H3455">
        <v>5.1950000000000003</v>
      </c>
      <c r="I3455">
        <v>81.010000000000005</v>
      </c>
      <c r="J3455">
        <v>169</v>
      </c>
    </row>
    <row r="3456" spans="1:10" x14ac:dyDescent="0.35">
      <c r="A3456" t="s">
        <v>2026</v>
      </c>
      <c r="B3456">
        <v>1106</v>
      </c>
      <c r="C3456">
        <v>14690</v>
      </c>
      <c r="D3456">
        <v>188</v>
      </c>
      <c r="E3456" t="s">
        <v>319</v>
      </c>
      <c r="F3456" t="s">
        <v>0</v>
      </c>
      <c r="G3456" t="s">
        <v>2027</v>
      </c>
      <c r="H3456">
        <v>7.1440000000000001</v>
      </c>
      <c r="I3456">
        <v>90.67</v>
      </c>
      <c r="J3456">
        <v>149</v>
      </c>
    </row>
    <row r="3457" spans="1:10" x14ac:dyDescent="0.35">
      <c r="A3457" t="s">
        <v>2028</v>
      </c>
      <c r="B3457">
        <v>778</v>
      </c>
      <c r="C3457">
        <v>14689</v>
      </c>
      <c r="D3457">
        <v>189</v>
      </c>
      <c r="E3457" t="s">
        <v>319</v>
      </c>
      <c r="F3457" t="s">
        <v>0</v>
      </c>
      <c r="G3457" t="s">
        <v>2029</v>
      </c>
      <c r="H3457">
        <v>9.4629999999999992</v>
      </c>
      <c r="I3457">
        <v>84.61</v>
      </c>
      <c r="J3457">
        <v>178</v>
      </c>
    </row>
    <row r="3458" spans="1:10" x14ac:dyDescent="0.35">
      <c r="A3458" t="s">
        <v>2030</v>
      </c>
      <c r="B3458">
        <v>1080</v>
      </c>
      <c r="C3458">
        <v>14661</v>
      </c>
      <c r="D3458">
        <v>190</v>
      </c>
      <c r="E3458" t="s">
        <v>319</v>
      </c>
      <c r="F3458" t="s">
        <v>0</v>
      </c>
      <c r="G3458" t="s">
        <v>2031</v>
      </c>
      <c r="H3458">
        <v>6.15</v>
      </c>
      <c r="I3458">
        <v>84</v>
      </c>
      <c r="J3458">
        <v>479</v>
      </c>
    </row>
    <row r="3459" spans="1:10" x14ac:dyDescent="0.35">
      <c r="A3459" t="s">
        <v>2032</v>
      </c>
      <c r="B3459">
        <v>1168</v>
      </c>
      <c r="C3459">
        <v>14634</v>
      </c>
      <c r="D3459">
        <v>191</v>
      </c>
      <c r="E3459" t="s">
        <v>319</v>
      </c>
      <c r="F3459" t="s">
        <v>0</v>
      </c>
      <c r="G3459" t="s">
        <v>1781</v>
      </c>
      <c r="H3459">
        <v>13.576000000000001</v>
      </c>
      <c r="I3459">
        <v>93.01</v>
      </c>
      <c r="J3459">
        <v>798</v>
      </c>
    </row>
    <row r="3460" spans="1:10" x14ac:dyDescent="0.35">
      <c r="A3460" t="s">
        <v>2033</v>
      </c>
      <c r="B3460">
        <v>1624</v>
      </c>
      <c r="C3460">
        <v>14556</v>
      </c>
      <c r="D3460">
        <v>192</v>
      </c>
      <c r="E3460" t="s">
        <v>319</v>
      </c>
      <c r="F3460" t="s">
        <v>0</v>
      </c>
      <c r="G3460" t="s">
        <v>2034</v>
      </c>
      <c r="H3460">
        <v>4.601</v>
      </c>
      <c r="I3460">
        <v>74.55</v>
      </c>
      <c r="J3460">
        <v>275</v>
      </c>
    </row>
    <row r="3461" spans="1:10" x14ac:dyDescent="0.35">
      <c r="A3461" t="s">
        <v>2035</v>
      </c>
      <c r="B3461">
        <v>644</v>
      </c>
      <c r="C3461">
        <v>14518</v>
      </c>
      <c r="D3461">
        <v>193</v>
      </c>
      <c r="E3461" t="s">
        <v>319</v>
      </c>
      <c r="F3461" t="s">
        <v>0</v>
      </c>
      <c r="G3461" t="s">
        <v>1795</v>
      </c>
      <c r="H3461">
        <v>20.577000000000002</v>
      </c>
      <c r="I3461">
        <v>93.84</v>
      </c>
      <c r="J3461">
        <v>147</v>
      </c>
    </row>
    <row r="3462" spans="1:10" x14ac:dyDescent="0.35">
      <c r="A3462" t="s">
        <v>2036</v>
      </c>
      <c r="B3462">
        <v>387</v>
      </c>
      <c r="C3462">
        <v>14504</v>
      </c>
      <c r="D3462">
        <v>194</v>
      </c>
      <c r="E3462" t="s">
        <v>319</v>
      </c>
      <c r="F3462" t="s">
        <v>0</v>
      </c>
      <c r="G3462" t="s">
        <v>2037</v>
      </c>
      <c r="H3462">
        <v>18.957999999999998</v>
      </c>
      <c r="I3462">
        <v>99.4</v>
      </c>
      <c r="J3462">
        <v>130</v>
      </c>
    </row>
    <row r="3463" spans="1:10" x14ac:dyDescent="0.35">
      <c r="A3463" t="s">
        <v>2038</v>
      </c>
      <c r="B3463">
        <v>1420</v>
      </c>
      <c r="C3463">
        <v>14463</v>
      </c>
      <c r="D3463">
        <v>195</v>
      </c>
      <c r="E3463" t="s">
        <v>328</v>
      </c>
      <c r="F3463" t="s">
        <v>0</v>
      </c>
      <c r="G3463" t="s">
        <v>1882</v>
      </c>
      <c r="H3463">
        <v>4.8890000000000002</v>
      </c>
      <c r="I3463">
        <v>71.48</v>
      </c>
      <c r="J3463">
        <v>242</v>
      </c>
    </row>
    <row r="3464" spans="1:10" x14ac:dyDescent="0.35">
      <c r="A3464" t="s">
        <v>2039</v>
      </c>
      <c r="B3464">
        <v>1380</v>
      </c>
      <c r="C3464">
        <v>14409</v>
      </c>
      <c r="D3464">
        <v>196</v>
      </c>
      <c r="E3464" t="s">
        <v>319</v>
      </c>
      <c r="F3464" t="s">
        <v>0</v>
      </c>
      <c r="G3464" t="s">
        <v>2040</v>
      </c>
      <c r="H3464">
        <v>4.9390000000000001</v>
      </c>
      <c r="I3464">
        <v>78.39</v>
      </c>
      <c r="J3464">
        <v>103</v>
      </c>
    </row>
    <row r="3465" spans="1:10" x14ac:dyDescent="0.35">
      <c r="A3465" t="s">
        <v>2041</v>
      </c>
      <c r="B3465">
        <v>1635</v>
      </c>
      <c r="C3465">
        <v>14311</v>
      </c>
      <c r="D3465">
        <v>197</v>
      </c>
      <c r="E3465" t="s">
        <v>328</v>
      </c>
      <c r="F3465" t="s">
        <v>0</v>
      </c>
      <c r="G3465" t="s">
        <v>1884</v>
      </c>
      <c r="H3465">
        <v>4.1710000000000003</v>
      </c>
      <c r="I3465">
        <v>74.75</v>
      </c>
      <c r="J3465">
        <v>103</v>
      </c>
    </row>
    <row r="3466" spans="1:10" x14ac:dyDescent="0.35">
      <c r="A3466" t="s">
        <v>2042</v>
      </c>
      <c r="B3466">
        <v>1292</v>
      </c>
      <c r="C3466">
        <v>14109</v>
      </c>
      <c r="D3466">
        <v>198</v>
      </c>
      <c r="E3466" t="s">
        <v>319</v>
      </c>
      <c r="F3466" t="s">
        <v>0</v>
      </c>
      <c r="G3466" t="s">
        <v>2043</v>
      </c>
      <c r="H3466">
        <v>5.5720000000000001</v>
      </c>
      <c r="I3466">
        <v>80.569999999999993</v>
      </c>
      <c r="J3466">
        <v>265</v>
      </c>
    </row>
    <row r="3467" spans="1:10" x14ac:dyDescent="0.35">
      <c r="A3467" t="s">
        <v>2044</v>
      </c>
      <c r="B3467">
        <v>1070</v>
      </c>
      <c r="C3467">
        <v>14029</v>
      </c>
      <c r="D3467">
        <v>199</v>
      </c>
      <c r="E3467" t="s">
        <v>319</v>
      </c>
      <c r="F3467" t="s">
        <v>0</v>
      </c>
      <c r="G3467" t="s">
        <v>2045</v>
      </c>
      <c r="H3467">
        <v>6.6520000000000001</v>
      </c>
      <c r="I3467">
        <v>86.36</v>
      </c>
      <c r="J3467">
        <v>293</v>
      </c>
    </row>
    <row r="3468" spans="1:10" x14ac:dyDescent="0.35">
      <c r="A3468" t="s">
        <v>2046</v>
      </c>
      <c r="B3468">
        <v>1229</v>
      </c>
      <c r="C3468">
        <v>13962</v>
      </c>
      <c r="D3468">
        <v>200</v>
      </c>
      <c r="E3468" t="s">
        <v>319</v>
      </c>
      <c r="F3468" t="s">
        <v>0</v>
      </c>
      <c r="G3468" t="s">
        <v>2003</v>
      </c>
      <c r="H3468">
        <v>5.5460000000000003</v>
      </c>
      <c r="I3468">
        <v>87.22</v>
      </c>
      <c r="J3468">
        <v>231</v>
      </c>
    </row>
    <row r="3469" spans="1:10" x14ac:dyDescent="0.35">
      <c r="A3469" t="s">
        <v>2047</v>
      </c>
      <c r="B3469">
        <v>1360</v>
      </c>
      <c r="C3469">
        <v>13905</v>
      </c>
      <c r="D3469">
        <v>201</v>
      </c>
      <c r="E3469" t="s">
        <v>328</v>
      </c>
      <c r="F3469" t="s">
        <v>0</v>
      </c>
      <c r="G3469" t="s">
        <v>1876</v>
      </c>
      <c r="H3469">
        <v>5.1950000000000003</v>
      </c>
      <c r="I3469">
        <v>74.73</v>
      </c>
      <c r="J3469">
        <v>229</v>
      </c>
    </row>
    <row r="3470" spans="1:10" x14ac:dyDescent="0.35">
      <c r="A3470" t="s">
        <v>2048</v>
      </c>
      <c r="B3470">
        <v>647</v>
      </c>
      <c r="C3470">
        <v>13850</v>
      </c>
      <c r="D3470">
        <v>202</v>
      </c>
      <c r="E3470" t="s">
        <v>319</v>
      </c>
      <c r="F3470" t="s">
        <v>0</v>
      </c>
      <c r="G3470" t="s">
        <v>2027</v>
      </c>
      <c r="H3470">
        <v>10.516999999999999</v>
      </c>
      <c r="I3470">
        <v>97.98</v>
      </c>
      <c r="J3470">
        <v>134</v>
      </c>
    </row>
    <row r="3471" spans="1:10" x14ac:dyDescent="0.35">
      <c r="A3471" t="s">
        <v>2049</v>
      </c>
      <c r="B3471">
        <v>683</v>
      </c>
      <c r="C3471">
        <v>13842</v>
      </c>
      <c r="D3471">
        <v>203</v>
      </c>
      <c r="E3471" t="s">
        <v>319</v>
      </c>
      <c r="F3471" t="s">
        <v>0</v>
      </c>
      <c r="G3471" t="s">
        <v>1900</v>
      </c>
      <c r="H3471">
        <v>10.183</v>
      </c>
      <c r="I3471">
        <v>88.85</v>
      </c>
      <c r="J3471">
        <v>682</v>
      </c>
    </row>
    <row r="3472" spans="1:10" x14ac:dyDescent="0.35">
      <c r="A3472" t="s">
        <v>2050</v>
      </c>
      <c r="B3472">
        <v>626</v>
      </c>
      <c r="C3472">
        <v>13841</v>
      </c>
      <c r="D3472">
        <v>204</v>
      </c>
      <c r="E3472" t="s">
        <v>319</v>
      </c>
      <c r="F3472" t="s">
        <v>0</v>
      </c>
      <c r="G3472" t="s">
        <v>2051</v>
      </c>
      <c r="H3472">
        <v>11.250999999999999</v>
      </c>
      <c r="I3472">
        <v>96.11</v>
      </c>
      <c r="J3472">
        <v>174</v>
      </c>
    </row>
    <row r="3473" spans="1:10" x14ac:dyDescent="0.35">
      <c r="A3473" t="s">
        <v>2052</v>
      </c>
      <c r="B3473">
        <v>759</v>
      </c>
      <c r="C3473">
        <v>13816</v>
      </c>
      <c r="D3473">
        <v>205</v>
      </c>
      <c r="E3473" t="s">
        <v>319</v>
      </c>
      <c r="F3473" t="s">
        <v>0</v>
      </c>
      <c r="G3473" t="s">
        <v>2053</v>
      </c>
      <c r="H3473">
        <v>9.2520000000000007</v>
      </c>
      <c r="I3473">
        <v>97.76</v>
      </c>
      <c r="J3473">
        <v>242</v>
      </c>
    </row>
    <row r="3474" spans="1:10" x14ac:dyDescent="0.35">
      <c r="A3474" t="s">
        <v>2054</v>
      </c>
      <c r="B3474">
        <v>1048</v>
      </c>
      <c r="C3474">
        <v>13727</v>
      </c>
      <c r="D3474">
        <v>206</v>
      </c>
      <c r="E3474" t="s">
        <v>319</v>
      </c>
      <c r="F3474" t="s">
        <v>0</v>
      </c>
      <c r="G3474" t="s">
        <v>2055</v>
      </c>
      <c r="H3474">
        <v>6.367</v>
      </c>
      <c r="I3474">
        <v>87.02</v>
      </c>
      <c r="J3474">
        <v>132</v>
      </c>
    </row>
    <row r="3475" spans="1:10" x14ac:dyDescent="0.35">
      <c r="A3475" t="s">
        <v>2056</v>
      </c>
      <c r="B3475">
        <v>1175</v>
      </c>
      <c r="C3475">
        <v>13625</v>
      </c>
      <c r="D3475">
        <v>207</v>
      </c>
      <c r="E3475" t="s">
        <v>319</v>
      </c>
      <c r="F3475" t="s">
        <v>0</v>
      </c>
      <c r="G3475" t="s">
        <v>2057</v>
      </c>
      <c r="H3475">
        <v>5.8810000000000002</v>
      </c>
      <c r="I3475">
        <v>90.68</v>
      </c>
      <c r="J3475">
        <v>153</v>
      </c>
    </row>
    <row r="3476" spans="1:10" x14ac:dyDescent="0.35">
      <c r="A3476" t="s">
        <v>2058</v>
      </c>
      <c r="B3476">
        <v>1047</v>
      </c>
      <c r="C3476">
        <v>13624</v>
      </c>
      <c r="D3476">
        <v>208</v>
      </c>
      <c r="E3476" t="s">
        <v>319</v>
      </c>
      <c r="F3476" t="s">
        <v>0</v>
      </c>
      <c r="G3476" t="s">
        <v>2059</v>
      </c>
      <c r="H3476">
        <v>6.2060000000000004</v>
      </c>
      <c r="I3476">
        <v>88.07</v>
      </c>
      <c r="J3476">
        <v>81</v>
      </c>
    </row>
    <row r="3477" spans="1:10" x14ac:dyDescent="0.35">
      <c r="A3477" t="s">
        <v>2060</v>
      </c>
      <c r="B3477">
        <v>3422</v>
      </c>
      <c r="C3477">
        <v>13505</v>
      </c>
      <c r="D3477">
        <v>209</v>
      </c>
      <c r="E3477" t="s">
        <v>319</v>
      </c>
      <c r="F3477" t="s">
        <v>0</v>
      </c>
      <c r="G3477" t="s">
        <v>2061</v>
      </c>
      <c r="H3477">
        <v>20.120999999999999</v>
      </c>
      <c r="I3477">
        <v>94.76</v>
      </c>
      <c r="J3477">
        <v>3030</v>
      </c>
    </row>
    <row r="3478" spans="1:10" x14ac:dyDescent="0.35">
      <c r="A3478" t="s">
        <v>2062</v>
      </c>
      <c r="B3478">
        <v>910</v>
      </c>
      <c r="C3478">
        <v>13496</v>
      </c>
      <c r="D3478">
        <v>210</v>
      </c>
      <c r="E3478" t="s">
        <v>311</v>
      </c>
      <c r="F3478" t="s">
        <v>0</v>
      </c>
      <c r="G3478" t="s">
        <v>2063</v>
      </c>
      <c r="I3478" t="s">
        <v>311</v>
      </c>
      <c r="J3478">
        <v>233</v>
      </c>
    </row>
    <row r="3479" spans="1:10" x14ac:dyDescent="0.35">
      <c r="A3479" t="s">
        <v>2064</v>
      </c>
      <c r="B3479">
        <v>1205</v>
      </c>
      <c r="C3479">
        <v>13458</v>
      </c>
      <c r="D3479">
        <v>211</v>
      </c>
      <c r="E3479" t="s">
        <v>328</v>
      </c>
      <c r="F3479" t="s">
        <v>0</v>
      </c>
      <c r="G3479" t="s">
        <v>2065</v>
      </c>
      <c r="H3479">
        <v>5.6840000000000002</v>
      </c>
      <c r="I3479">
        <v>71.569999999999993</v>
      </c>
      <c r="J3479">
        <v>102</v>
      </c>
    </row>
    <row r="3480" spans="1:10" x14ac:dyDescent="0.35">
      <c r="A3480" t="s">
        <v>2066</v>
      </c>
      <c r="B3480">
        <v>807</v>
      </c>
      <c r="C3480">
        <v>13408</v>
      </c>
      <c r="D3480">
        <v>212</v>
      </c>
      <c r="E3480" t="s">
        <v>319</v>
      </c>
      <c r="F3480" t="s">
        <v>0</v>
      </c>
      <c r="G3480" t="s">
        <v>2067</v>
      </c>
      <c r="H3480">
        <v>13.31</v>
      </c>
      <c r="I3480">
        <v>89.29</v>
      </c>
      <c r="J3480">
        <v>791</v>
      </c>
    </row>
    <row r="3481" spans="1:10" x14ac:dyDescent="0.35">
      <c r="A3481" t="s">
        <v>2068</v>
      </c>
      <c r="B3481">
        <v>6141</v>
      </c>
      <c r="C3481">
        <v>13354</v>
      </c>
      <c r="D3481">
        <v>213</v>
      </c>
      <c r="E3481" t="s">
        <v>319</v>
      </c>
      <c r="F3481" t="s">
        <v>0</v>
      </c>
      <c r="G3481" t="s">
        <v>2069</v>
      </c>
      <c r="H3481">
        <v>10.262</v>
      </c>
      <c r="I3481">
        <v>87.91</v>
      </c>
      <c r="J3481">
        <v>4151</v>
      </c>
    </row>
    <row r="3482" spans="1:10" x14ac:dyDescent="0.35">
      <c r="A3482" t="s">
        <v>2070</v>
      </c>
      <c r="B3482">
        <v>792</v>
      </c>
      <c r="C3482">
        <v>13272</v>
      </c>
      <c r="D3482">
        <v>214</v>
      </c>
      <c r="E3482" t="s">
        <v>319</v>
      </c>
      <c r="F3482" t="s">
        <v>0</v>
      </c>
      <c r="G3482" t="s">
        <v>2071</v>
      </c>
      <c r="H3482">
        <v>8.5180000000000007</v>
      </c>
      <c r="I3482">
        <v>88.28</v>
      </c>
      <c r="J3482">
        <v>244</v>
      </c>
    </row>
    <row r="3483" spans="1:10" x14ac:dyDescent="0.35">
      <c r="A3483" t="s">
        <v>2072</v>
      </c>
      <c r="B3483">
        <v>3830</v>
      </c>
      <c r="C3483">
        <v>13254</v>
      </c>
      <c r="D3483">
        <v>215</v>
      </c>
      <c r="E3483" t="s">
        <v>319</v>
      </c>
      <c r="F3483" t="s">
        <v>0</v>
      </c>
      <c r="G3483" t="s">
        <v>2073</v>
      </c>
      <c r="H3483">
        <v>10.693</v>
      </c>
      <c r="I3483">
        <v>98.24</v>
      </c>
      <c r="J3483">
        <v>2651</v>
      </c>
    </row>
    <row r="3484" spans="1:10" x14ac:dyDescent="0.35">
      <c r="A3484" t="s">
        <v>2074</v>
      </c>
      <c r="B3484">
        <v>976</v>
      </c>
      <c r="C3484">
        <v>13074</v>
      </c>
      <c r="D3484">
        <v>216</v>
      </c>
      <c r="E3484" t="s">
        <v>319</v>
      </c>
      <c r="F3484" t="s">
        <v>0</v>
      </c>
      <c r="G3484" t="s">
        <v>2075</v>
      </c>
      <c r="H3484">
        <v>7.34</v>
      </c>
      <c r="I3484">
        <v>83.27</v>
      </c>
      <c r="J3484">
        <v>106</v>
      </c>
    </row>
    <row r="3485" spans="1:10" x14ac:dyDescent="0.35">
      <c r="A3485" t="s">
        <v>2076</v>
      </c>
      <c r="B3485">
        <v>577</v>
      </c>
      <c r="C3485">
        <v>13070</v>
      </c>
      <c r="D3485">
        <v>217</v>
      </c>
      <c r="E3485" t="s">
        <v>319</v>
      </c>
      <c r="F3485" t="s">
        <v>0</v>
      </c>
      <c r="G3485" t="s">
        <v>2077</v>
      </c>
      <c r="H3485">
        <v>12.038</v>
      </c>
      <c r="I3485">
        <v>98.26</v>
      </c>
      <c r="J3485">
        <v>233</v>
      </c>
    </row>
    <row r="3486" spans="1:10" x14ac:dyDescent="0.35">
      <c r="A3486" t="s">
        <v>2078</v>
      </c>
      <c r="B3486">
        <v>911</v>
      </c>
      <c r="C3486">
        <v>13001</v>
      </c>
      <c r="D3486">
        <v>218</v>
      </c>
      <c r="E3486" t="s">
        <v>319</v>
      </c>
      <c r="F3486" t="s">
        <v>0</v>
      </c>
      <c r="G3486" t="s">
        <v>2079</v>
      </c>
      <c r="H3486">
        <v>7.6429999999999998</v>
      </c>
      <c r="I3486">
        <v>86.11</v>
      </c>
      <c r="J3486">
        <v>266</v>
      </c>
    </row>
    <row r="3487" spans="1:10" x14ac:dyDescent="0.35">
      <c r="A3487" t="s">
        <v>2080</v>
      </c>
      <c r="B3487">
        <v>858</v>
      </c>
      <c r="C3487">
        <v>12884</v>
      </c>
      <c r="D3487">
        <v>219</v>
      </c>
      <c r="E3487" t="s">
        <v>319</v>
      </c>
      <c r="F3487" t="s">
        <v>0</v>
      </c>
      <c r="G3487" t="s">
        <v>1695</v>
      </c>
      <c r="H3487">
        <v>7.9260000000000002</v>
      </c>
      <c r="I3487">
        <v>81.209999999999994</v>
      </c>
      <c r="J3487">
        <v>79</v>
      </c>
    </row>
    <row r="3488" spans="1:10" x14ac:dyDescent="0.35">
      <c r="A3488" t="s">
        <v>2081</v>
      </c>
      <c r="B3488">
        <v>1488</v>
      </c>
      <c r="C3488">
        <v>12735</v>
      </c>
      <c r="D3488">
        <v>220</v>
      </c>
      <c r="E3488" t="s">
        <v>319</v>
      </c>
      <c r="F3488" t="s">
        <v>0</v>
      </c>
      <c r="G3488" t="s">
        <v>1779</v>
      </c>
      <c r="H3488">
        <v>10.002000000000001</v>
      </c>
      <c r="I3488">
        <v>87.55</v>
      </c>
      <c r="J3488">
        <v>348</v>
      </c>
    </row>
    <row r="3489" spans="1:10" x14ac:dyDescent="0.35">
      <c r="A3489" t="s">
        <v>2082</v>
      </c>
      <c r="B3489">
        <v>1099</v>
      </c>
      <c r="C3489">
        <v>12648</v>
      </c>
      <c r="D3489">
        <v>221</v>
      </c>
      <c r="E3489" t="s">
        <v>319</v>
      </c>
      <c r="F3489" t="s">
        <v>0</v>
      </c>
      <c r="G3489" t="s">
        <v>1838</v>
      </c>
      <c r="H3489">
        <v>5.62</v>
      </c>
      <c r="I3489">
        <v>89.42</v>
      </c>
      <c r="J3489">
        <v>239</v>
      </c>
    </row>
    <row r="3490" spans="1:10" x14ac:dyDescent="0.35">
      <c r="A3490" t="s">
        <v>2083</v>
      </c>
      <c r="B3490">
        <v>1096</v>
      </c>
      <c r="C3490">
        <v>12636</v>
      </c>
      <c r="D3490">
        <v>222</v>
      </c>
      <c r="E3490" t="s">
        <v>319</v>
      </c>
      <c r="F3490" t="s">
        <v>0</v>
      </c>
      <c r="G3490" t="s">
        <v>2084</v>
      </c>
      <c r="H3490">
        <v>5.3360000000000003</v>
      </c>
      <c r="I3490">
        <v>89</v>
      </c>
      <c r="J3490">
        <v>177</v>
      </c>
    </row>
    <row r="3491" spans="1:10" x14ac:dyDescent="0.35">
      <c r="A3491" t="s">
        <v>2085</v>
      </c>
      <c r="B3491">
        <v>887</v>
      </c>
      <c r="C3491">
        <v>12553</v>
      </c>
      <c r="D3491">
        <v>223</v>
      </c>
      <c r="E3491" t="s">
        <v>319</v>
      </c>
      <c r="F3491" t="s">
        <v>0</v>
      </c>
      <c r="G3491" t="s">
        <v>2086</v>
      </c>
      <c r="H3491">
        <v>7.2469999999999999</v>
      </c>
      <c r="I3491">
        <v>83.47</v>
      </c>
      <c r="J3491">
        <v>261</v>
      </c>
    </row>
    <row r="3492" spans="1:10" x14ac:dyDescent="0.35">
      <c r="A3492" t="s">
        <v>2087</v>
      </c>
      <c r="B3492">
        <v>1432</v>
      </c>
      <c r="C3492">
        <v>12537</v>
      </c>
      <c r="D3492">
        <v>224</v>
      </c>
      <c r="E3492" t="s">
        <v>319</v>
      </c>
      <c r="F3492" t="s">
        <v>0</v>
      </c>
      <c r="G3492" t="s">
        <v>2088</v>
      </c>
      <c r="H3492">
        <v>4.3840000000000003</v>
      </c>
      <c r="I3492">
        <v>92.03</v>
      </c>
      <c r="J3492">
        <v>362</v>
      </c>
    </row>
    <row r="3493" spans="1:10" x14ac:dyDescent="0.35">
      <c r="A3493" t="s">
        <v>2089</v>
      </c>
      <c r="B3493">
        <v>1360</v>
      </c>
      <c r="C3493">
        <v>12527</v>
      </c>
      <c r="D3493">
        <v>225</v>
      </c>
      <c r="E3493" t="s">
        <v>319</v>
      </c>
      <c r="F3493" t="s">
        <v>0</v>
      </c>
      <c r="G3493" t="s">
        <v>2090</v>
      </c>
      <c r="H3493">
        <v>4.6449999999999996</v>
      </c>
      <c r="I3493">
        <v>80.290000000000006</v>
      </c>
      <c r="J3493">
        <v>810</v>
      </c>
    </row>
    <row r="3494" spans="1:10" x14ac:dyDescent="0.35">
      <c r="A3494" t="s">
        <v>2091</v>
      </c>
      <c r="B3494">
        <v>603</v>
      </c>
      <c r="C3494">
        <v>12524</v>
      </c>
      <c r="D3494">
        <v>226</v>
      </c>
      <c r="E3494" t="s">
        <v>319</v>
      </c>
      <c r="F3494" t="s">
        <v>0</v>
      </c>
      <c r="G3494" t="s">
        <v>1781</v>
      </c>
      <c r="H3494">
        <v>45.042000000000002</v>
      </c>
      <c r="I3494">
        <v>98.39</v>
      </c>
      <c r="J3494">
        <v>163</v>
      </c>
    </row>
    <row r="3495" spans="1:10" x14ac:dyDescent="0.35">
      <c r="A3495" t="s">
        <v>2092</v>
      </c>
      <c r="B3495">
        <v>1187</v>
      </c>
      <c r="C3495">
        <v>12513</v>
      </c>
      <c r="D3495">
        <v>227</v>
      </c>
      <c r="E3495" t="s">
        <v>328</v>
      </c>
      <c r="F3495" t="s">
        <v>0</v>
      </c>
      <c r="G3495" t="s">
        <v>1742</v>
      </c>
      <c r="H3495">
        <v>5.141</v>
      </c>
      <c r="I3495">
        <v>61.66</v>
      </c>
      <c r="J3495">
        <v>84</v>
      </c>
    </row>
    <row r="3496" spans="1:10" x14ac:dyDescent="0.35">
      <c r="A3496" t="s">
        <v>2093</v>
      </c>
      <c r="B3496">
        <v>971</v>
      </c>
      <c r="C3496">
        <v>12508</v>
      </c>
      <c r="D3496">
        <v>228</v>
      </c>
      <c r="E3496" t="s">
        <v>319</v>
      </c>
      <c r="F3496" t="s">
        <v>0</v>
      </c>
      <c r="G3496" t="s">
        <v>2094</v>
      </c>
      <c r="H3496">
        <v>6.6109999999999998</v>
      </c>
      <c r="I3496">
        <v>92.25</v>
      </c>
      <c r="J3496">
        <v>170</v>
      </c>
    </row>
    <row r="3497" spans="1:10" x14ac:dyDescent="0.35">
      <c r="A3497" t="s">
        <v>2095</v>
      </c>
      <c r="B3497">
        <v>1227</v>
      </c>
      <c r="C3497">
        <v>12446</v>
      </c>
      <c r="D3497">
        <v>229</v>
      </c>
      <c r="E3497" t="s">
        <v>319</v>
      </c>
      <c r="F3497" t="s">
        <v>0</v>
      </c>
      <c r="G3497" t="s">
        <v>2096</v>
      </c>
      <c r="H3497">
        <v>5.3789999999999996</v>
      </c>
      <c r="I3497">
        <v>83.57</v>
      </c>
      <c r="J3497">
        <v>625</v>
      </c>
    </row>
    <row r="3498" spans="1:10" x14ac:dyDescent="0.35">
      <c r="A3498" t="s">
        <v>2097</v>
      </c>
      <c r="B3498">
        <v>469</v>
      </c>
      <c r="C3498">
        <v>12433</v>
      </c>
      <c r="D3498">
        <v>230</v>
      </c>
      <c r="E3498" t="s">
        <v>319</v>
      </c>
      <c r="F3498" t="s">
        <v>0</v>
      </c>
      <c r="G3498" t="s">
        <v>2063</v>
      </c>
      <c r="H3498">
        <v>44.866999999999997</v>
      </c>
      <c r="I3498">
        <v>98.97</v>
      </c>
      <c r="J3498">
        <v>219</v>
      </c>
    </row>
    <row r="3499" spans="1:10" x14ac:dyDescent="0.35">
      <c r="A3499" t="s">
        <v>2098</v>
      </c>
      <c r="B3499">
        <v>1226</v>
      </c>
      <c r="C3499">
        <v>12429</v>
      </c>
      <c r="D3499">
        <v>231</v>
      </c>
      <c r="E3499" t="s">
        <v>319</v>
      </c>
      <c r="F3499" t="s">
        <v>0</v>
      </c>
      <c r="G3499" t="s">
        <v>1907</v>
      </c>
      <c r="H3499">
        <v>11.022</v>
      </c>
      <c r="I3499">
        <v>88.69</v>
      </c>
      <c r="J3499">
        <v>444</v>
      </c>
    </row>
    <row r="3500" spans="1:10" x14ac:dyDescent="0.35">
      <c r="A3500" t="s">
        <v>2099</v>
      </c>
      <c r="B3500">
        <v>1565</v>
      </c>
      <c r="C3500">
        <v>12425</v>
      </c>
      <c r="D3500">
        <v>232</v>
      </c>
      <c r="E3500" t="s">
        <v>319</v>
      </c>
      <c r="F3500" t="s">
        <v>0</v>
      </c>
      <c r="G3500" t="s">
        <v>2100</v>
      </c>
      <c r="H3500">
        <v>4.0140000000000002</v>
      </c>
      <c r="I3500">
        <v>89.52</v>
      </c>
      <c r="J3500">
        <v>1564</v>
      </c>
    </row>
    <row r="3501" spans="1:10" x14ac:dyDescent="0.35">
      <c r="A3501" t="s">
        <v>2101</v>
      </c>
      <c r="B3501">
        <v>323</v>
      </c>
      <c r="C3501">
        <v>12400</v>
      </c>
      <c r="D3501">
        <v>233</v>
      </c>
      <c r="E3501" t="s">
        <v>319</v>
      </c>
      <c r="F3501" t="s">
        <v>0</v>
      </c>
      <c r="G3501" t="s">
        <v>2102</v>
      </c>
      <c r="H3501">
        <v>17.564</v>
      </c>
      <c r="I3501">
        <v>98.56</v>
      </c>
      <c r="J3501">
        <v>89</v>
      </c>
    </row>
    <row r="3502" spans="1:10" x14ac:dyDescent="0.35">
      <c r="A3502" t="s">
        <v>2103</v>
      </c>
      <c r="B3502">
        <v>350</v>
      </c>
      <c r="C3502">
        <v>12378</v>
      </c>
      <c r="D3502">
        <v>234</v>
      </c>
      <c r="E3502" t="s">
        <v>319</v>
      </c>
      <c r="F3502" t="s">
        <v>0</v>
      </c>
      <c r="G3502" t="s">
        <v>1967</v>
      </c>
      <c r="H3502">
        <v>72.427000000000007</v>
      </c>
      <c r="I3502">
        <v>99.74</v>
      </c>
      <c r="J3502">
        <v>333</v>
      </c>
    </row>
    <row r="3503" spans="1:10" x14ac:dyDescent="0.35">
      <c r="A3503" t="s">
        <v>2104</v>
      </c>
      <c r="B3503">
        <v>720</v>
      </c>
      <c r="C3503">
        <v>12276</v>
      </c>
      <c r="D3503">
        <v>235</v>
      </c>
      <c r="E3503" t="s">
        <v>319</v>
      </c>
      <c r="F3503" t="s">
        <v>0</v>
      </c>
      <c r="G3503" t="s">
        <v>2105</v>
      </c>
      <c r="H3503">
        <v>9.0519999999999996</v>
      </c>
      <c r="I3503">
        <v>92.81</v>
      </c>
      <c r="J3503">
        <v>368</v>
      </c>
    </row>
    <row r="3504" spans="1:10" x14ac:dyDescent="0.35">
      <c r="A3504" t="s">
        <v>2106</v>
      </c>
      <c r="B3504">
        <v>1486</v>
      </c>
      <c r="C3504">
        <v>12274</v>
      </c>
      <c r="D3504">
        <v>236</v>
      </c>
      <c r="E3504" t="s">
        <v>328</v>
      </c>
      <c r="F3504" t="s">
        <v>0</v>
      </c>
      <c r="G3504" t="s">
        <v>2107</v>
      </c>
      <c r="H3504">
        <v>3.9129999999999998</v>
      </c>
      <c r="I3504">
        <v>56.86</v>
      </c>
      <c r="J3504">
        <v>135</v>
      </c>
    </row>
    <row r="3505" spans="1:10" x14ac:dyDescent="0.35">
      <c r="A3505" t="s">
        <v>2108</v>
      </c>
      <c r="B3505">
        <v>1064</v>
      </c>
      <c r="C3505">
        <v>12212</v>
      </c>
      <c r="D3505">
        <v>237</v>
      </c>
      <c r="E3505" t="s">
        <v>319</v>
      </c>
      <c r="F3505" t="s">
        <v>0</v>
      </c>
      <c r="G3505" t="s">
        <v>2109</v>
      </c>
      <c r="H3505">
        <v>5.7850000000000001</v>
      </c>
      <c r="I3505">
        <v>90.23</v>
      </c>
      <c r="J3505">
        <v>548</v>
      </c>
    </row>
    <row r="3506" spans="1:10" x14ac:dyDescent="0.35">
      <c r="A3506" t="s">
        <v>2110</v>
      </c>
      <c r="B3506">
        <v>1688</v>
      </c>
      <c r="C3506">
        <v>12203</v>
      </c>
      <c r="D3506">
        <v>238</v>
      </c>
      <c r="E3506" t="s">
        <v>328</v>
      </c>
      <c r="F3506" t="s">
        <v>0</v>
      </c>
      <c r="G3506" t="s">
        <v>2111</v>
      </c>
      <c r="H3506">
        <v>3.754</v>
      </c>
      <c r="I3506">
        <v>59.96</v>
      </c>
      <c r="J3506">
        <v>106</v>
      </c>
    </row>
    <row r="3507" spans="1:10" x14ac:dyDescent="0.35">
      <c r="A3507" t="s">
        <v>2112</v>
      </c>
      <c r="B3507">
        <v>399</v>
      </c>
      <c r="C3507">
        <v>12108</v>
      </c>
      <c r="D3507">
        <v>239</v>
      </c>
      <c r="E3507" t="s">
        <v>319</v>
      </c>
      <c r="F3507" t="s">
        <v>0</v>
      </c>
      <c r="G3507" t="s">
        <v>2113</v>
      </c>
      <c r="H3507">
        <v>25.268999999999998</v>
      </c>
      <c r="I3507">
        <v>96.69</v>
      </c>
      <c r="J3507">
        <v>392</v>
      </c>
    </row>
    <row r="3508" spans="1:10" x14ac:dyDescent="0.35">
      <c r="A3508" t="s">
        <v>2114</v>
      </c>
      <c r="B3508">
        <v>1139</v>
      </c>
      <c r="C3508">
        <v>12064</v>
      </c>
      <c r="D3508">
        <v>240</v>
      </c>
      <c r="E3508" t="s">
        <v>328</v>
      </c>
      <c r="F3508" t="s">
        <v>0</v>
      </c>
      <c r="G3508" t="s">
        <v>2115</v>
      </c>
      <c r="H3508">
        <v>5.2229999999999999</v>
      </c>
      <c r="I3508">
        <v>72.52</v>
      </c>
      <c r="J3508">
        <v>649</v>
      </c>
    </row>
    <row r="3509" spans="1:10" x14ac:dyDescent="0.35">
      <c r="A3509" t="s">
        <v>2116</v>
      </c>
      <c r="B3509">
        <v>638</v>
      </c>
      <c r="C3509">
        <v>12005</v>
      </c>
      <c r="D3509">
        <v>241</v>
      </c>
      <c r="E3509" t="s">
        <v>319</v>
      </c>
      <c r="F3509" t="s">
        <v>0</v>
      </c>
      <c r="G3509" t="s">
        <v>2117</v>
      </c>
      <c r="H3509">
        <v>13.417</v>
      </c>
      <c r="I3509">
        <v>94.08</v>
      </c>
      <c r="J3509">
        <v>619</v>
      </c>
    </row>
    <row r="3510" spans="1:10" x14ac:dyDescent="0.35">
      <c r="A3510" t="s">
        <v>2118</v>
      </c>
      <c r="B3510">
        <v>1451</v>
      </c>
      <c r="C3510">
        <v>11997</v>
      </c>
      <c r="D3510">
        <v>242</v>
      </c>
      <c r="E3510" t="s">
        <v>319</v>
      </c>
      <c r="F3510" t="s">
        <v>0</v>
      </c>
      <c r="G3510" t="s">
        <v>2119</v>
      </c>
      <c r="H3510">
        <v>4.4349999999999996</v>
      </c>
      <c r="I3510">
        <v>86.63</v>
      </c>
      <c r="J3510">
        <v>253</v>
      </c>
    </row>
    <row r="3511" spans="1:10" x14ac:dyDescent="0.35">
      <c r="A3511" t="s">
        <v>2120</v>
      </c>
      <c r="B3511">
        <v>519</v>
      </c>
      <c r="C3511">
        <v>11981</v>
      </c>
      <c r="D3511">
        <v>243</v>
      </c>
      <c r="E3511" t="s">
        <v>319</v>
      </c>
      <c r="F3511" t="s">
        <v>0</v>
      </c>
      <c r="G3511" t="s">
        <v>2121</v>
      </c>
      <c r="H3511">
        <v>11.958</v>
      </c>
      <c r="I3511">
        <v>94.49</v>
      </c>
      <c r="J3511">
        <v>196</v>
      </c>
    </row>
    <row r="3512" spans="1:10" x14ac:dyDescent="0.35">
      <c r="A3512" t="s">
        <v>2122</v>
      </c>
      <c r="B3512">
        <v>1367</v>
      </c>
      <c r="C3512">
        <v>11854</v>
      </c>
      <c r="D3512">
        <v>244</v>
      </c>
      <c r="E3512" t="s">
        <v>328</v>
      </c>
      <c r="F3512" t="s">
        <v>0</v>
      </c>
      <c r="G3512" t="s">
        <v>1843</v>
      </c>
      <c r="H3512">
        <v>4.1100000000000003</v>
      </c>
      <c r="I3512">
        <v>63.87</v>
      </c>
      <c r="J3512">
        <v>59</v>
      </c>
    </row>
    <row r="3513" spans="1:10" x14ac:dyDescent="0.35">
      <c r="A3513" t="s">
        <v>2123</v>
      </c>
      <c r="B3513">
        <v>851</v>
      </c>
      <c r="C3513">
        <v>11842</v>
      </c>
      <c r="D3513">
        <v>245</v>
      </c>
      <c r="E3513" t="s">
        <v>319</v>
      </c>
      <c r="F3513" t="s">
        <v>0</v>
      </c>
      <c r="G3513" t="s">
        <v>2124</v>
      </c>
      <c r="H3513">
        <v>7.4969999999999999</v>
      </c>
      <c r="I3513">
        <v>89.77</v>
      </c>
      <c r="J3513">
        <v>335</v>
      </c>
    </row>
    <row r="3514" spans="1:10" x14ac:dyDescent="0.35">
      <c r="A3514" t="s">
        <v>2125</v>
      </c>
      <c r="B3514">
        <v>1119</v>
      </c>
      <c r="C3514">
        <v>11796</v>
      </c>
      <c r="D3514">
        <v>246</v>
      </c>
      <c r="E3514" t="s">
        <v>319</v>
      </c>
      <c r="F3514" t="s">
        <v>0</v>
      </c>
      <c r="G3514" t="s">
        <v>2077</v>
      </c>
      <c r="H3514">
        <v>5.3609999999999998</v>
      </c>
      <c r="I3514">
        <v>85.82</v>
      </c>
      <c r="J3514">
        <v>244</v>
      </c>
    </row>
    <row r="3515" spans="1:10" x14ac:dyDescent="0.35">
      <c r="A3515" t="s">
        <v>2126</v>
      </c>
      <c r="B3515">
        <v>491</v>
      </c>
      <c r="C3515">
        <v>11706</v>
      </c>
      <c r="D3515">
        <v>247</v>
      </c>
      <c r="E3515" t="s">
        <v>319</v>
      </c>
      <c r="F3515" t="s">
        <v>0</v>
      </c>
      <c r="G3515" t="s">
        <v>2127</v>
      </c>
      <c r="H3515">
        <v>11.773999999999999</v>
      </c>
      <c r="I3515">
        <v>94.99</v>
      </c>
      <c r="J3515">
        <v>161</v>
      </c>
    </row>
    <row r="3516" spans="1:10" x14ac:dyDescent="0.35">
      <c r="A3516" t="s">
        <v>2128</v>
      </c>
      <c r="B3516">
        <v>607</v>
      </c>
      <c r="C3516">
        <v>11661</v>
      </c>
      <c r="D3516">
        <v>248</v>
      </c>
      <c r="E3516" t="s">
        <v>319</v>
      </c>
      <c r="F3516" t="s">
        <v>0</v>
      </c>
      <c r="G3516" t="s">
        <v>2129</v>
      </c>
      <c r="H3516">
        <v>9.0220000000000002</v>
      </c>
      <c r="I3516">
        <v>86.25</v>
      </c>
      <c r="J3516">
        <v>206</v>
      </c>
    </row>
    <row r="3517" spans="1:10" x14ac:dyDescent="0.35">
      <c r="A3517" t="s">
        <v>2130</v>
      </c>
      <c r="B3517">
        <v>581</v>
      </c>
      <c r="C3517">
        <v>11658</v>
      </c>
      <c r="D3517">
        <v>249</v>
      </c>
      <c r="E3517" t="s">
        <v>319</v>
      </c>
      <c r="F3517" t="s">
        <v>0</v>
      </c>
      <c r="G3517" t="s">
        <v>2131</v>
      </c>
      <c r="H3517">
        <v>10.427</v>
      </c>
      <c r="I3517">
        <v>92.11</v>
      </c>
      <c r="J3517">
        <v>106</v>
      </c>
    </row>
    <row r="3518" spans="1:10" x14ac:dyDescent="0.35">
      <c r="A3518" t="s">
        <v>2132</v>
      </c>
      <c r="B3518">
        <v>912</v>
      </c>
      <c r="C3518">
        <v>11658</v>
      </c>
      <c r="D3518">
        <v>249</v>
      </c>
      <c r="E3518" t="s">
        <v>319</v>
      </c>
      <c r="F3518" t="s">
        <v>0</v>
      </c>
      <c r="G3518" t="s">
        <v>2086</v>
      </c>
      <c r="H3518">
        <v>6.3920000000000003</v>
      </c>
      <c r="I3518">
        <v>76.59</v>
      </c>
      <c r="J3518">
        <v>232</v>
      </c>
    </row>
    <row r="3519" spans="1:10" x14ac:dyDescent="0.35">
      <c r="A3519" t="s">
        <v>2133</v>
      </c>
      <c r="B3519">
        <v>1173</v>
      </c>
      <c r="C3519">
        <v>11548</v>
      </c>
      <c r="D3519">
        <v>251</v>
      </c>
      <c r="E3519" t="s">
        <v>328</v>
      </c>
      <c r="F3519" t="s">
        <v>0</v>
      </c>
      <c r="G3519" t="s">
        <v>1876</v>
      </c>
      <c r="H3519">
        <v>5.0620000000000003</v>
      </c>
      <c r="I3519">
        <v>73.3</v>
      </c>
      <c r="J3519">
        <v>84</v>
      </c>
    </row>
    <row r="3520" spans="1:10" x14ac:dyDescent="0.35">
      <c r="A3520" t="s">
        <v>2134</v>
      </c>
      <c r="B3520">
        <v>877</v>
      </c>
      <c r="C3520">
        <v>11464</v>
      </c>
      <c r="D3520">
        <v>252</v>
      </c>
      <c r="E3520" t="s">
        <v>319</v>
      </c>
      <c r="F3520" t="s">
        <v>0</v>
      </c>
      <c r="G3520" t="s">
        <v>2135</v>
      </c>
      <c r="H3520">
        <v>8.8640000000000008</v>
      </c>
      <c r="I3520">
        <v>92.86</v>
      </c>
      <c r="J3520">
        <v>729</v>
      </c>
    </row>
    <row r="3521" spans="1:10" x14ac:dyDescent="0.35">
      <c r="A3521" t="s">
        <v>2136</v>
      </c>
      <c r="B3521">
        <v>602</v>
      </c>
      <c r="C3521">
        <v>11449</v>
      </c>
      <c r="D3521">
        <v>253</v>
      </c>
      <c r="E3521" t="s">
        <v>319</v>
      </c>
      <c r="F3521" t="s">
        <v>0</v>
      </c>
      <c r="G3521" t="s">
        <v>2137</v>
      </c>
      <c r="H3521">
        <v>9.93</v>
      </c>
      <c r="I3521">
        <v>92.23</v>
      </c>
      <c r="J3521">
        <v>126</v>
      </c>
    </row>
    <row r="3522" spans="1:10" x14ac:dyDescent="0.35">
      <c r="A3522" t="s">
        <v>2138</v>
      </c>
      <c r="B3522">
        <v>943</v>
      </c>
      <c r="C3522">
        <v>11433</v>
      </c>
      <c r="D3522">
        <v>254</v>
      </c>
      <c r="E3522" t="s">
        <v>319</v>
      </c>
      <c r="F3522" t="s">
        <v>0</v>
      </c>
      <c r="G3522" t="s">
        <v>2139</v>
      </c>
      <c r="H3522">
        <v>5.4889999999999999</v>
      </c>
      <c r="I3522">
        <v>77.89</v>
      </c>
      <c r="J3522">
        <v>258</v>
      </c>
    </row>
    <row r="3523" spans="1:10" x14ac:dyDescent="0.35">
      <c r="A3523" t="s">
        <v>2140</v>
      </c>
      <c r="B3523">
        <v>976</v>
      </c>
      <c r="C3523">
        <v>11415</v>
      </c>
      <c r="D3523">
        <v>255</v>
      </c>
      <c r="E3523" t="s">
        <v>319</v>
      </c>
      <c r="F3523" t="s">
        <v>0</v>
      </c>
      <c r="G3523" t="s">
        <v>2109</v>
      </c>
      <c r="H3523">
        <v>5.9210000000000003</v>
      </c>
      <c r="I3523">
        <v>91.38</v>
      </c>
      <c r="J3523">
        <v>467</v>
      </c>
    </row>
    <row r="3524" spans="1:10" x14ac:dyDescent="0.35">
      <c r="A3524" t="s">
        <v>2141</v>
      </c>
      <c r="B3524">
        <v>925</v>
      </c>
      <c r="C3524">
        <v>11407</v>
      </c>
      <c r="D3524">
        <v>256</v>
      </c>
      <c r="E3524" t="s">
        <v>319</v>
      </c>
      <c r="F3524" t="s">
        <v>0</v>
      </c>
      <c r="G3524" t="s">
        <v>2142</v>
      </c>
      <c r="H3524">
        <v>16.050999999999998</v>
      </c>
      <c r="I3524">
        <v>96.48</v>
      </c>
      <c r="J3524">
        <v>880</v>
      </c>
    </row>
    <row r="3525" spans="1:10" x14ac:dyDescent="0.35">
      <c r="A3525" t="s">
        <v>2143</v>
      </c>
      <c r="B3525">
        <v>849</v>
      </c>
      <c r="C3525">
        <v>11240</v>
      </c>
      <c r="D3525">
        <v>257</v>
      </c>
      <c r="E3525" t="s">
        <v>328</v>
      </c>
      <c r="F3525" t="s">
        <v>0</v>
      </c>
      <c r="G3525" t="s">
        <v>2144</v>
      </c>
      <c r="H3525">
        <v>6.1619999999999999</v>
      </c>
      <c r="I3525">
        <v>71.88</v>
      </c>
      <c r="J3525">
        <v>124</v>
      </c>
    </row>
    <row r="3526" spans="1:10" x14ac:dyDescent="0.35">
      <c r="A3526" t="s">
        <v>2145</v>
      </c>
      <c r="B3526">
        <v>874</v>
      </c>
      <c r="C3526">
        <v>11238</v>
      </c>
      <c r="D3526">
        <v>258</v>
      </c>
      <c r="E3526" t="s">
        <v>319</v>
      </c>
      <c r="F3526" t="s">
        <v>0</v>
      </c>
      <c r="G3526" t="s">
        <v>2146</v>
      </c>
      <c r="H3526">
        <v>10.407</v>
      </c>
      <c r="I3526">
        <v>89.16</v>
      </c>
      <c r="J3526">
        <v>240</v>
      </c>
    </row>
    <row r="3527" spans="1:10" x14ac:dyDescent="0.35">
      <c r="A3527" t="s">
        <v>2147</v>
      </c>
      <c r="B3527">
        <v>6678</v>
      </c>
      <c r="C3527">
        <v>11226</v>
      </c>
      <c r="D3527">
        <v>259</v>
      </c>
      <c r="E3527" t="s">
        <v>319</v>
      </c>
      <c r="F3527" t="s">
        <v>0</v>
      </c>
      <c r="G3527" t="s">
        <v>2148</v>
      </c>
      <c r="H3527">
        <v>8.0129999999999999</v>
      </c>
      <c r="I3527">
        <v>86.32</v>
      </c>
      <c r="J3527">
        <v>2198</v>
      </c>
    </row>
    <row r="3528" spans="1:10" x14ac:dyDescent="0.35">
      <c r="A3528" t="s">
        <v>2149</v>
      </c>
      <c r="B3528">
        <v>2518</v>
      </c>
      <c r="C3528">
        <v>11218</v>
      </c>
      <c r="D3528">
        <v>260</v>
      </c>
      <c r="E3528" t="s">
        <v>319</v>
      </c>
      <c r="F3528" t="s">
        <v>0</v>
      </c>
      <c r="G3528" t="s">
        <v>2150</v>
      </c>
      <c r="H3528">
        <v>6.3140000000000001</v>
      </c>
      <c r="I3528">
        <v>84.48</v>
      </c>
      <c r="J3528">
        <v>178</v>
      </c>
    </row>
    <row r="3529" spans="1:10" x14ac:dyDescent="0.35">
      <c r="A3529" t="s">
        <v>2151</v>
      </c>
      <c r="B3529">
        <v>485</v>
      </c>
      <c r="C3529">
        <v>11191</v>
      </c>
      <c r="D3529">
        <v>261</v>
      </c>
      <c r="E3529" t="s">
        <v>319</v>
      </c>
      <c r="F3529" t="s">
        <v>0</v>
      </c>
      <c r="G3529" t="s">
        <v>1827</v>
      </c>
      <c r="H3529">
        <v>19.966999999999999</v>
      </c>
      <c r="I3529">
        <v>95.51</v>
      </c>
      <c r="J3529">
        <v>445</v>
      </c>
    </row>
    <row r="3530" spans="1:10" x14ac:dyDescent="0.35">
      <c r="A3530" t="s">
        <v>2152</v>
      </c>
      <c r="B3530">
        <v>2024</v>
      </c>
      <c r="C3530">
        <v>11029</v>
      </c>
      <c r="D3530">
        <v>262</v>
      </c>
      <c r="E3530" t="s">
        <v>328</v>
      </c>
      <c r="F3530" t="s">
        <v>0</v>
      </c>
      <c r="G3530" t="s">
        <v>1759</v>
      </c>
      <c r="H3530">
        <v>4.0389999999999997</v>
      </c>
      <c r="I3530">
        <v>58.39</v>
      </c>
      <c r="J3530">
        <v>388</v>
      </c>
    </row>
    <row r="3531" spans="1:10" x14ac:dyDescent="0.35">
      <c r="A3531" t="s">
        <v>2153</v>
      </c>
      <c r="B3531">
        <v>493</v>
      </c>
      <c r="C3531">
        <v>10989</v>
      </c>
      <c r="D3531">
        <v>263</v>
      </c>
      <c r="E3531" t="s">
        <v>319</v>
      </c>
      <c r="F3531" t="s">
        <v>0</v>
      </c>
      <c r="G3531" t="s">
        <v>1827</v>
      </c>
      <c r="H3531">
        <v>26.943000000000001</v>
      </c>
      <c r="I3531">
        <v>97.25</v>
      </c>
      <c r="J3531">
        <v>121</v>
      </c>
    </row>
    <row r="3532" spans="1:10" x14ac:dyDescent="0.35">
      <c r="A3532" t="s">
        <v>2154</v>
      </c>
      <c r="B3532">
        <v>580</v>
      </c>
      <c r="C3532">
        <v>10896</v>
      </c>
      <c r="D3532">
        <v>264</v>
      </c>
      <c r="E3532" t="s">
        <v>319</v>
      </c>
      <c r="F3532" t="s">
        <v>0</v>
      </c>
      <c r="G3532" t="s">
        <v>2155</v>
      </c>
      <c r="H3532">
        <v>9.657</v>
      </c>
      <c r="I3532">
        <v>90.51</v>
      </c>
      <c r="J3532">
        <v>204</v>
      </c>
    </row>
    <row r="3533" spans="1:10" x14ac:dyDescent="0.35">
      <c r="A3533" t="s">
        <v>2156</v>
      </c>
      <c r="B3533">
        <v>546</v>
      </c>
      <c r="C3533">
        <v>10862</v>
      </c>
      <c r="D3533">
        <v>265</v>
      </c>
      <c r="E3533" t="s">
        <v>319</v>
      </c>
      <c r="F3533" t="s">
        <v>0</v>
      </c>
      <c r="G3533" t="s">
        <v>1819</v>
      </c>
      <c r="H3533">
        <v>10.972</v>
      </c>
      <c r="I3533">
        <v>89.94</v>
      </c>
      <c r="J3533">
        <v>118</v>
      </c>
    </row>
    <row r="3534" spans="1:10" x14ac:dyDescent="0.35">
      <c r="A3534" t="s">
        <v>2157</v>
      </c>
      <c r="B3534">
        <v>1209</v>
      </c>
      <c r="C3534">
        <v>10796</v>
      </c>
      <c r="D3534">
        <v>266</v>
      </c>
      <c r="E3534" t="s">
        <v>319</v>
      </c>
      <c r="F3534" t="s">
        <v>0</v>
      </c>
      <c r="G3534" t="s">
        <v>2158</v>
      </c>
      <c r="H3534">
        <v>4.2460000000000004</v>
      </c>
      <c r="I3534">
        <v>75.73</v>
      </c>
      <c r="J3534">
        <v>96</v>
      </c>
    </row>
    <row r="3535" spans="1:10" x14ac:dyDescent="0.35">
      <c r="A3535" t="s">
        <v>2159</v>
      </c>
      <c r="B3535">
        <v>792</v>
      </c>
      <c r="C3535">
        <v>10767</v>
      </c>
      <c r="D3535">
        <v>267</v>
      </c>
      <c r="E3535" t="s">
        <v>319</v>
      </c>
      <c r="F3535" t="s">
        <v>0</v>
      </c>
      <c r="G3535" t="s">
        <v>2160</v>
      </c>
      <c r="H3535">
        <v>7.0270000000000001</v>
      </c>
      <c r="I3535">
        <v>83.64</v>
      </c>
      <c r="J3535">
        <v>165</v>
      </c>
    </row>
    <row r="3536" spans="1:10" x14ac:dyDescent="0.35">
      <c r="A3536" t="s">
        <v>2161</v>
      </c>
      <c r="B3536">
        <v>694</v>
      </c>
      <c r="C3536">
        <v>10728</v>
      </c>
      <c r="D3536">
        <v>268</v>
      </c>
      <c r="E3536" t="s">
        <v>319</v>
      </c>
      <c r="F3536" t="s">
        <v>0</v>
      </c>
      <c r="G3536" t="s">
        <v>1996</v>
      </c>
      <c r="H3536">
        <v>8.5139999999999993</v>
      </c>
      <c r="I3536">
        <v>91.73</v>
      </c>
      <c r="J3536">
        <v>336</v>
      </c>
    </row>
    <row r="3537" spans="1:10" x14ac:dyDescent="0.35">
      <c r="A3537" t="s">
        <v>2162</v>
      </c>
      <c r="B3537">
        <v>991</v>
      </c>
      <c r="C3537">
        <v>10714</v>
      </c>
      <c r="D3537">
        <v>269</v>
      </c>
      <c r="E3537" t="s">
        <v>319</v>
      </c>
      <c r="F3537" t="s">
        <v>0</v>
      </c>
      <c r="G3537" t="s">
        <v>2163</v>
      </c>
      <c r="H3537">
        <v>5.4370000000000003</v>
      </c>
      <c r="I3537">
        <v>88.45</v>
      </c>
      <c r="J3537">
        <v>104</v>
      </c>
    </row>
    <row r="3538" spans="1:10" x14ac:dyDescent="0.35">
      <c r="A3538" t="s">
        <v>2164</v>
      </c>
      <c r="B3538">
        <v>435</v>
      </c>
      <c r="C3538">
        <v>10677</v>
      </c>
      <c r="D3538">
        <v>270</v>
      </c>
      <c r="E3538" t="s">
        <v>319</v>
      </c>
      <c r="F3538" t="s">
        <v>0</v>
      </c>
      <c r="G3538" t="s">
        <v>2165</v>
      </c>
      <c r="H3538">
        <v>12.879</v>
      </c>
      <c r="I3538">
        <v>97.28</v>
      </c>
      <c r="J3538">
        <v>88</v>
      </c>
    </row>
    <row r="3539" spans="1:10" x14ac:dyDescent="0.35">
      <c r="A3539" t="s">
        <v>2166</v>
      </c>
      <c r="B3539">
        <v>1045</v>
      </c>
      <c r="C3539">
        <v>10595</v>
      </c>
      <c r="D3539">
        <v>271</v>
      </c>
      <c r="E3539" t="s">
        <v>319</v>
      </c>
      <c r="F3539" t="s">
        <v>0</v>
      </c>
      <c r="G3539" t="s">
        <v>2167</v>
      </c>
      <c r="H3539">
        <v>13.4</v>
      </c>
      <c r="I3539">
        <v>97.87</v>
      </c>
      <c r="J3539">
        <v>763</v>
      </c>
    </row>
    <row r="3540" spans="1:10" x14ac:dyDescent="0.35">
      <c r="A3540" t="s">
        <v>2168</v>
      </c>
      <c r="B3540">
        <v>858</v>
      </c>
      <c r="C3540">
        <v>10566</v>
      </c>
      <c r="D3540">
        <v>272</v>
      </c>
      <c r="E3540" t="s">
        <v>319</v>
      </c>
      <c r="F3540" t="s">
        <v>0</v>
      </c>
      <c r="G3540" t="s">
        <v>1845</v>
      </c>
      <c r="H3540">
        <v>13.89</v>
      </c>
      <c r="I3540">
        <v>95.81</v>
      </c>
      <c r="J3540">
        <v>265</v>
      </c>
    </row>
    <row r="3541" spans="1:10" x14ac:dyDescent="0.35">
      <c r="A3541" t="s">
        <v>2169</v>
      </c>
      <c r="B3541">
        <v>1155</v>
      </c>
      <c r="C3541">
        <v>10502</v>
      </c>
      <c r="D3541">
        <v>273</v>
      </c>
      <c r="E3541" t="s">
        <v>328</v>
      </c>
      <c r="F3541" t="s">
        <v>0</v>
      </c>
      <c r="G3541" t="s">
        <v>1798</v>
      </c>
      <c r="H3541">
        <v>4.9370000000000003</v>
      </c>
      <c r="I3541">
        <v>51.68</v>
      </c>
      <c r="J3541">
        <v>1151</v>
      </c>
    </row>
    <row r="3542" spans="1:10" x14ac:dyDescent="0.35">
      <c r="A3542" t="s">
        <v>2170</v>
      </c>
      <c r="B3542">
        <v>2023</v>
      </c>
      <c r="C3542">
        <v>10484</v>
      </c>
      <c r="D3542">
        <v>274</v>
      </c>
      <c r="E3542" t="s">
        <v>312</v>
      </c>
      <c r="F3542" t="s">
        <v>0</v>
      </c>
      <c r="G3542" t="s">
        <v>1884</v>
      </c>
      <c r="H3542">
        <v>2.335</v>
      </c>
      <c r="I3542">
        <v>42.08</v>
      </c>
      <c r="J3542">
        <v>190</v>
      </c>
    </row>
    <row r="3543" spans="1:10" x14ac:dyDescent="0.35">
      <c r="A3543" t="s">
        <v>2171</v>
      </c>
      <c r="B3543">
        <v>5662</v>
      </c>
      <c r="C3543">
        <v>10444</v>
      </c>
      <c r="D3543">
        <v>275</v>
      </c>
      <c r="E3543" t="s">
        <v>319</v>
      </c>
      <c r="F3543" t="s">
        <v>0</v>
      </c>
      <c r="G3543" t="s">
        <v>2148</v>
      </c>
      <c r="H3543">
        <v>6.9009999999999998</v>
      </c>
      <c r="I3543">
        <v>80.77</v>
      </c>
      <c r="J3543">
        <v>2555</v>
      </c>
    </row>
    <row r="3544" spans="1:10" x14ac:dyDescent="0.35">
      <c r="A3544" t="s">
        <v>2172</v>
      </c>
      <c r="B3544">
        <v>1121</v>
      </c>
      <c r="C3544">
        <v>10439</v>
      </c>
      <c r="D3544">
        <v>276</v>
      </c>
      <c r="E3544" t="s">
        <v>319</v>
      </c>
      <c r="F3544" t="s">
        <v>0</v>
      </c>
      <c r="G3544" t="s">
        <v>2173</v>
      </c>
      <c r="H3544">
        <v>4.7610000000000001</v>
      </c>
      <c r="I3544">
        <v>86.17</v>
      </c>
      <c r="J3544">
        <v>350</v>
      </c>
    </row>
    <row r="3545" spans="1:10" x14ac:dyDescent="0.35">
      <c r="A3545" t="s">
        <v>2174</v>
      </c>
      <c r="B3545">
        <v>2048</v>
      </c>
      <c r="C3545">
        <v>10298</v>
      </c>
      <c r="D3545">
        <v>277</v>
      </c>
      <c r="E3545" t="s">
        <v>319</v>
      </c>
      <c r="F3545" t="s">
        <v>0</v>
      </c>
      <c r="G3545" t="s">
        <v>2175</v>
      </c>
      <c r="H3545">
        <v>5.1020000000000003</v>
      </c>
      <c r="I3545">
        <v>73.84</v>
      </c>
      <c r="J3545">
        <v>1337</v>
      </c>
    </row>
    <row r="3546" spans="1:10" x14ac:dyDescent="0.35">
      <c r="A3546" t="s">
        <v>2176</v>
      </c>
      <c r="B3546">
        <v>817</v>
      </c>
      <c r="C3546">
        <v>10266</v>
      </c>
      <c r="D3546">
        <v>278</v>
      </c>
      <c r="E3546" t="s">
        <v>319</v>
      </c>
      <c r="F3546" t="s">
        <v>0</v>
      </c>
      <c r="G3546" t="s">
        <v>2063</v>
      </c>
      <c r="H3546">
        <v>8.18</v>
      </c>
      <c r="I3546">
        <v>86.64</v>
      </c>
      <c r="J3546">
        <v>295</v>
      </c>
    </row>
    <row r="3547" spans="1:10" x14ac:dyDescent="0.35">
      <c r="A3547" t="s">
        <v>2177</v>
      </c>
      <c r="B3547">
        <v>1003</v>
      </c>
      <c r="C3547">
        <v>10231</v>
      </c>
      <c r="D3547">
        <v>279</v>
      </c>
      <c r="E3547" t="s">
        <v>319</v>
      </c>
      <c r="F3547" t="s">
        <v>0</v>
      </c>
      <c r="G3547" t="s">
        <v>2178</v>
      </c>
      <c r="H3547">
        <v>4.8979999999999997</v>
      </c>
      <c r="I3547">
        <v>86.59</v>
      </c>
      <c r="J3547">
        <v>175</v>
      </c>
    </row>
    <row r="3548" spans="1:10" x14ac:dyDescent="0.35">
      <c r="A3548" t="s">
        <v>2179</v>
      </c>
      <c r="B3548">
        <v>629</v>
      </c>
      <c r="C3548">
        <v>10229</v>
      </c>
      <c r="D3548">
        <v>280</v>
      </c>
      <c r="E3548" t="s">
        <v>319</v>
      </c>
      <c r="F3548" t="s">
        <v>0</v>
      </c>
      <c r="G3548" t="s">
        <v>1948</v>
      </c>
      <c r="H3548">
        <v>8.5459999999999994</v>
      </c>
      <c r="I3548">
        <v>96.15</v>
      </c>
      <c r="J3548">
        <v>213</v>
      </c>
    </row>
    <row r="3549" spans="1:10" x14ac:dyDescent="0.35">
      <c r="A3549" t="s">
        <v>2180</v>
      </c>
      <c r="B3549">
        <v>1115</v>
      </c>
      <c r="C3549">
        <v>10171</v>
      </c>
      <c r="D3549">
        <v>281</v>
      </c>
      <c r="E3549" t="s">
        <v>319</v>
      </c>
      <c r="F3549" t="s">
        <v>0</v>
      </c>
      <c r="G3549" t="s">
        <v>2181</v>
      </c>
      <c r="H3549">
        <v>4.5369999999999999</v>
      </c>
      <c r="I3549">
        <v>78.08</v>
      </c>
      <c r="J3549">
        <v>185</v>
      </c>
    </row>
    <row r="3550" spans="1:10" x14ac:dyDescent="0.35">
      <c r="A3550" t="s">
        <v>2182</v>
      </c>
      <c r="B3550">
        <v>732</v>
      </c>
      <c r="C3550">
        <v>10160</v>
      </c>
      <c r="D3550">
        <v>282</v>
      </c>
      <c r="E3550" t="s">
        <v>319</v>
      </c>
      <c r="F3550" t="s">
        <v>0</v>
      </c>
      <c r="G3550" t="s">
        <v>2183</v>
      </c>
      <c r="H3550">
        <v>6.9020000000000001</v>
      </c>
      <c r="I3550">
        <v>97.03</v>
      </c>
      <c r="J3550">
        <v>88</v>
      </c>
    </row>
    <row r="3551" spans="1:10" x14ac:dyDescent="0.35">
      <c r="A3551" t="s">
        <v>2184</v>
      </c>
      <c r="B3551">
        <v>748</v>
      </c>
      <c r="C3551">
        <v>10160</v>
      </c>
      <c r="D3551">
        <v>282</v>
      </c>
      <c r="E3551" t="s">
        <v>319</v>
      </c>
      <c r="F3551" t="s">
        <v>0</v>
      </c>
      <c r="G3551" t="s">
        <v>2027</v>
      </c>
      <c r="H3551">
        <v>6.407</v>
      </c>
      <c r="I3551">
        <v>87.02</v>
      </c>
      <c r="J3551">
        <v>66</v>
      </c>
    </row>
    <row r="3552" spans="1:10" x14ac:dyDescent="0.35">
      <c r="A3552" t="s">
        <v>2185</v>
      </c>
      <c r="B3552">
        <v>1171</v>
      </c>
      <c r="C3552">
        <v>10031</v>
      </c>
      <c r="D3552">
        <v>284</v>
      </c>
      <c r="E3552" t="s">
        <v>319</v>
      </c>
      <c r="F3552" t="s">
        <v>0</v>
      </c>
      <c r="G3552" t="s">
        <v>2186</v>
      </c>
      <c r="H3552">
        <v>4.2910000000000004</v>
      </c>
      <c r="I3552">
        <v>73.55</v>
      </c>
      <c r="J3552">
        <v>155</v>
      </c>
    </row>
    <row r="3553" spans="1:10" x14ac:dyDescent="0.35">
      <c r="A3553" t="s">
        <v>2187</v>
      </c>
      <c r="B3553">
        <v>429</v>
      </c>
      <c r="C3553">
        <v>10007</v>
      </c>
      <c r="D3553">
        <v>285</v>
      </c>
      <c r="E3553" t="s">
        <v>319</v>
      </c>
      <c r="F3553" t="s">
        <v>0</v>
      </c>
      <c r="G3553" t="s">
        <v>2188</v>
      </c>
      <c r="H3553">
        <v>11.182</v>
      </c>
      <c r="I3553">
        <v>97.29</v>
      </c>
      <c r="J3553">
        <v>107</v>
      </c>
    </row>
    <row r="3554" spans="1:10" x14ac:dyDescent="0.35">
      <c r="A3554" t="s">
        <v>2189</v>
      </c>
      <c r="B3554">
        <v>1314</v>
      </c>
      <c r="C3554">
        <v>9950</v>
      </c>
      <c r="D3554">
        <v>286</v>
      </c>
      <c r="E3554" t="s">
        <v>328</v>
      </c>
      <c r="F3554" t="s">
        <v>0</v>
      </c>
      <c r="G3554" t="s">
        <v>2190</v>
      </c>
      <c r="H3554">
        <v>3.5710000000000002</v>
      </c>
      <c r="I3554">
        <v>56.36</v>
      </c>
      <c r="J3554">
        <v>170</v>
      </c>
    </row>
    <row r="3555" spans="1:10" x14ac:dyDescent="0.35">
      <c r="A3555" t="s">
        <v>2191</v>
      </c>
      <c r="B3555">
        <v>1029</v>
      </c>
      <c r="C3555">
        <v>9917</v>
      </c>
      <c r="D3555">
        <v>287</v>
      </c>
      <c r="E3555" t="s">
        <v>319</v>
      </c>
      <c r="F3555" t="s">
        <v>0</v>
      </c>
      <c r="G3555" t="s">
        <v>2192</v>
      </c>
      <c r="H3555">
        <v>4.931</v>
      </c>
      <c r="I3555">
        <v>87.93</v>
      </c>
      <c r="J3555">
        <v>187</v>
      </c>
    </row>
    <row r="3556" spans="1:10" x14ac:dyDescent="0.35">
      <c r="A3556" t="s">
        <v>2193</v>
      </c>
      <c r="B3556">
        <v>1504</v>
      </c>
      <c r="C3556">
        <v>9912</v>
      </c>
      <c r="D3556">
        <v>288</v>
      </c>
      <c r="E3556" t="s">
        <v>319</v>
      </c>
      <c r="F3556" t="s">
        <v>0</v>
      </c>
      <c r="G3556" t="s">
        <v>2194</v>
      </c>
      <c r="H3556">
        <v>6.3140000000000001</v>
      </c>
      <c r="I3556">
        <v>93.46</v>
      </c>
      <c r="J3556">
        <v>827</v>
      </c>
    </row>
    <row r="3557" spans="1:10" x14ac:dyDescent="0.35">
      <c r="A3557" t="s">
        <v>2195</v>
      </c>
      <c r="B3557">
        <v>299</v>
      </c>
      <c r="C3557">
        <v>9900</v>
      </c>
      <c r="D3557">
        <v>289</v>
      </c>
      <c r="E3557" t="s">
        <v>319</v>
      </c>
      <c r="F3557" t="s">
        <v>0</v>
      </c>
      <c r="G3557" t="s">
        <v>1876</v>
      </c>
      <c r="H3557">
        <v>17.873000000000001</v>
      </c>
      <c r="I3557">
        <v>98.75</v>
      </c>
      <c r="J3557">
        <v>149</v>
      </c>
    </row>
    <row r="3558" spans="1:10" x14ac:dyDescent="0.35">
      <c r="A3558" t="s">
        <v>2196</v>
      </c>
      <c r="B3558">
        <v>668</v>
      </c>
      <c r="C3558">
        <v>9851</v>
      </c>
      <c r="D3558">
        <v>290</v>
      </c>
      <c r="E3558" t="s">
        <v>319</v>
      </c>
      <c r="F3558" t="s">
        <v>0</v>
      </c>
      <c r="G3558" t="s">
        <v>2197</v>
      </c>
      <c r="H3558">
        <v>7.0460000000000003</v>
      </c>
      <c r="I3558">
        <v>84.49</v>
      </c>
      <c r="J3558">
        <v>553</v>
      </c>
    </row>
    <row r="3559" spans="1:10" x14ac:dyDescent="0.35">
      <c r="A3559" t="s">
        <v>2198</v>
      </c>
      <c r="B3559">
        <v>762</v>
      </c>
      <c r="C3559">
        <v>9826</v>
      </c>
      <c r="D3559">
        <v>291</v>
      </c>
      <c r="E3559" t="s">
        <v>319</v>
      </c>
      <c r="F3559" t="s">
        <v>0</v>
      </c>
      <c r="G3559" t="s">
        <v>2199</v>
      </c>
      <c r="H3559">
        <v>6.3760000000000003</v>
      </c>
      <c r="I3559">
        <v>90.68</v>
      </c>
      <c r="J3559">
        <v>162</v>
      </c>
    </row>
    <row r="3560" spans="1:10" x14ac:dyDescent="0.35">
      <c r="A3560" t="s">
        <v>2200</v>
      </c>
      <c r="B3560">
        <v>925</v>
      </c>
      <c r="C3560">
        <v>9823</v>
      </c>
      <c r="D3560">
        <v>292</v>
      </c>
      <c r="E3560" t="s">
        <v>319</v>
      </c>
      <c r="F3560" t="s">
        <v>0</v>
      </c>
      <c r="G3560" t="s">
        <v>2201</v>
      </c>
      <c r="H3560">
        <v>5.7670000000000003</v>
      </c>
      <c r="I3560">
        <v>80.290000000000006</v>
      </c>
      <c r="J3560">
        <v>360</v>
      </c>
    </row>
    <row r="3561" spans="1:10" x14ac:dyDescent="0.35">
      <c r="A3561" t="s">
        <v>2202</v>
      </c>
      <c r="B3561">
        <v>828</v>
      </c>
      <c r="C3561">
        <v>9782</v>
      </c>
      <c r="D3561">
        <v>293</v>
      </c>
      <c r="E3561" t="s">
        <v>319</v>
      </c>
      <c r="F3561" t="s">
        <v>0</v>
      </c>
      <c r="G3561" t="s">
        <v>2202</v>
      </c>
      <c r="H3561">
        <v>14.276999999999999</v>
      </c>
      <c r="I3561">
        <v>97.54</v>
      </c>
      <c r="J3561">
        <v>549</v>
      </c>
    </row>
    <row r="3562" spans="1:10" x14ac:dyDescent="0.35">
      <c r="A3562" t="s">
        <v>2203</v>
      </c>
      <c r="B3562">
        <v>487</v>
      </c>
      <c r="C3562">
        <v>9764</v>
      </c>
      <c r="D3562">
        <v>294</v>
      </c>
      <c r="E3562" t="s">
        <v>319</v>
      </c>
      <c r="F3562" t="s">
        <v>0</v>
      </c>
      <c r="G3562" t="s">
        <v>2194</v>
      </c>
      <c r="H3562">
        <v>37.746000000000002</v>
      </c>
      <c r="I3562">
        <v>99.62</v>
      </c>
      <c r="J3562">
        <v>194</v>
      </c>
    </row>
    <row r="3563" spans="1:10" x14ac:dyDescent="0.35">
      <c r="A3563" t="s">
        <v>2204</v>
      </c>
      <c r="B3563">
        <v>782</v>
      </c>
      <c r="C3563">
        <v>9745</v>
      </c>
      <c r="D3563">
        <v>295</v>
      </c>
      <c r="E3563" t="s">
        <v>319</v>
      </c>
      <c r="F3563" t="s">
        <v>0</v>
      </c>
      <c r="G3563" t="s">
        <v>1789</v>
      </c>
      <c r="H3563">
        <v>6.1509999999999998</v>
      </c>
      <c r="I3563">
        <v>76.180000000000007</v>
      </c>
      <c r="J3563">
        <v>491</v>
      </c>
    </row>
    <row r="3564" spans="1:10" x14ac:dyDescent="0.35">
      <c r="A3564" t="s">
        <v>2205</v>
      </c>
      <c r="B3564">
        <v>1053</v>
      </c>
      <c r="C3564">
        <v>9744</v>
      </c>
      <c r="D3564">
        <v>296</v>
      </c>
      <c r="E3564" t="s">
        <v>319</v>
      </c>
      <c r="F3564" t="s">
        <v>0</v>
      </c>
      <c r="G3564" t="s">
        <v>2206</v>
      </c>
      <c r="H3564">
        <v>4.8520000000000003</v>
      </c>
      <c r="I3564">
        <v>70.97</v>
      </c>
      <c r="J3564">
        <v>673</v>
      </c>
    </row>
    <row r="3565" spans="1:10" x14ac:dyDescent="0.35">
      <c r="A3565" t="s">
        <v>2207</v>
      </c>
      <c r="B3565">
        <v>3706</v>
      </c>
      <c r="C3565">
        <v>9699</v>
      </c>
      <c r="D3565">
        <v>297</v>
      </c>
      <c r="E3565" t="s">
        <v>319</v>
      </c>
      <c r="F3565" t="s">
        <v>0</v>
      </c>
      <c r="G3565" t="s">
        <v>1781</v>
      </c>
      <c r="H3565">
        <v>10.396000000000001</v>
      </c>
      <c r="I3565">
        <v>89.78</v>
      </c>
      <c r="J3565">
        <v>430</v>
      </c>
    </row>
    <row r="3566" spans="1:10" x14ac:dyDescent="0.35">
      <c r="A3566" t="s">
        <v>2208</v>
      </c>
      <c r="B3566">
        <v>1243</v>
      </c>
      <c r="C3566">
        <v>9640</v>
      </c>
      <c r="D3566">
        <v>298</v>
      </c>
      <c r="E3566" t="s">
        <v>328</v>
      </c>
      <c r="F3566" t="s">
        <v>0</v>
      </c>
      <c r="G3566" t="s">
        <v>2209</v>
      </c>
      <c r="H3566">
        <v>3.6560000000000001</v>
      </c>
      <c r="I3566">
        <v>58.18</v>
      </c>
      <c r="J3566">
        <v>127</v>
      </c>
    </row>
    <row r="3567" spans="1:10" x14ac:dyDescent="0.35">
      <c r="A3567" t="s">
        <v>2210</v>
      </c>
      <c r="B3567">
        <v>1018</v>
      </c>
      <c r="C3567">
        <v>9628</v>
      </c>
      <c r="D3567">
        <v>299</v>
      </c>
      <c r="E3567" t="s">
        <v>319</v>
      </c>
      <c r="F3567" t="s">
        <v>0</v>
      </c>
      <c r="G3567" t="s">
        <v>2211</v>
      </c>
      <c r="H3567">
        <v>11.718999999999999</v>
      </c>
      <c r="I3567">
        <v>95.59</v>
      </c>
      <c r="J3567">
        <v>968</v>
      </c>
    </row>
    <row r="3568" spans="1:10" x14ac:dyDescent="0.35">
      <c r="A3568" t="s">
        <v>2212</v>
      </c>
      <c r="B3568">
        <v>351</v>
      </c>
      <c r="C3568">
        <v>9607</v>
      </c>
      <c r="D3568">
        <v>300</v>
      </c>
      <c r="E3568" t="s">
        <v>319</v>
      </c>
      <c r="F3568" t="s">
        <v>0</v>
      </c>
      <c r="G3568" t="s">
        <v>2163</v>
      </c>
      <c r="H3568">
        <v>21.949000000000002</v>
      </c>
      <c r="I3568">
        <v>98.55</v>
      </c>
      <c r="J3568">
        <v>338</v>
      </c>
    </row>
    <row r="3569" spans="1:10" x14ac:dyDescent="0.35">
      <c r="A3569" t="s">
        <v>2213</v>
      </c>
      <c r="B3569">
        <v>780</v>
      </c>
      <c r="C3569">
        <v>9591</v>
      </c>
      <c r="D3569">
        <v>301</v>
      </c>
      <c r="E3569" t="s">
        <v>319</v>
      </c>
      <c r="F3569" t="s">
        <v>0</v>
      </c>
      <c r="G3569" t="s">
        <v>2214</v>
      </c>
      <c r="H3569">
        <v>5.9109999999999996</v>
      </c>
      <c r="I3569">
        <v>85.52</v>
      </c>
      <c r="J3569">
        <v>47</v>
      </c>
    </row>
    <row r="3570" spans="1:10" x14ac:dyDescent="0.35">
      <c r="A3570" t="s">
        <v>2215</v>
      </c>
      <c r="B3570">
        <v>1241</v>
      </c>
      <c r="C3570">
        <v>9561</v>
      </c>
      <c r="D3570">
        <v>302</v>
      </c>
      <c r="E3570" t="s">
        <v>312</v>
      </c>
      <c r="F3570" t="s">
        <v>0</v>
      </c>
      <c r="G3570" t="s">
        <v>1827</v>
      </c>
      <c r="H3570">
        <v>3.5720000000000001</v>
      </c>
      <c r="I3570">
        <v>46.81</v>
      </c>
      <c r="J3570">
        <v>289</v>
      </c>
    </row>
    <row r="3571" spans="1:10" x14ac:dyDescent="0.35">
      <c r="A3571" t="s">
        <v>2216</v>
      </c>
      <c r="B3571">
        <v>97</v>
      </c>
      <c r="C3571">
        <v>9542</v>
      </c>
      <c r="D3571">
        <v>303</v>
      </c>
      <c r="E3571" t="s">
        <v>319</v>
      </c>
      <c r="F3571" t="s">
        <v>0</v>
      </c>
      <c r="G3571" t="s">
        <v>1827</v>
      </c>
      <c r="H3571">
        <v>48.164999999999999</v>
      </c>
      <c r="I3571">
        <v>99.28</v>
      </c>
      <c r="J3571">
        <v>28</v>
      </c>
    </row>
    <row r="3572" spans="1:10" x14ac:dyDescent="0.35">
      <c r="A3572" t="s">
        <v>2217</v>
      </c>
      <c r="B3572">
        <v>751</v>
      </c>
      <c r="C3572">
        <v>9515</v>
      </c>
      <c r="D3572">
        <v>304</v>
      </c>
      <c r="E3572" t="s">
        <v>319</v>
      </c>
      <c r="F3572" t="s">
        <v>0</v>
      </c>
      <c r="G3572" t="s">
        <v>2025</v>
      </c>
      <c r="H3572">
        <v>6.6559999999999997</v>
      </c>
      <c r="I3572">
        <v>91.7</v>
      </c>
      <c r="J3572">
        <v>90</v>
      </c>
    </row>
    <row r="3573" spans="1:10" x14ac:dyDescent="0.35">
      <c r="A3573" t="s">
        <v>2218</v>
      </c>
      <c r="B3573">
        <v>383</v>
      </c>
      <c r="C3573">
        <v>9514</v>
      </c>
      <c r="D3573">
        <v>305</v>
      </c>
      <c r="E3573" t="s">
        <v>319</v>
      </c>
      <c r="F3573" t="s">
        <v>0</v>
      </c>
      <c r="G3573" t="s">
        <v>1950</v>
      </c>
      <c r="H3573">
        <v>12.92</v>
      </c>
      <c r="I3573">
        <v>93.62</v>
      </c>
      <c r="J3573">
        <v>274</v>
      </c>
    </row>
    <row r="3574" spans="1:10" x14ac:dyDescent="0.35">
      <c r="A3574" t="s">
        <v>2219</v>
      </c>
      <c r="B3574">
        <v>722</v>
      </c>
      <c r="C3574">
        <v>9465</v>
      </c>
      <c r="D3574">
        <v>306</v>
      </c>
      <c r="E3574" t="s">
        <v>319</v>
      </c>
      <c r="F3574" t="s">
        <v>0</v>
      </c>
      <c r="G3574" t="s">
        <v>2220</v>
      </c>
      <c r="H3574">
        <v>6.4240000000000004</v>
      </c>
      <c r="I3574">
        <v>91.02</v>
      </c>
      <c r="J3574">
        <v>175</v>
      </c>
    </row>
    <row r="3575" spans="1:10" x14ac:dyDescent="0.35">
      <c r="A3575" t="s">
        <v>2221</v>
      </c>
      <c r="B3575">
        <v>591</v>
      </c>
      <c r="C3575">
        <v>9448</v>
      </c>
      <c r="D3575">
        <v>307</v>
      </c>
      <c r="E3575" t="s">
        <v>319</v>
      </c>
      <c r="F3575" t="s">
        <v>0</v>
      </c>
      <c r="G3575" t="s">
        <v>1699</v>
      </c>
      <c r="H3575">
        <v>17.033000000000001</v>
      </c>
      <c r="I3575">
        <v>93.31</v>
      </c>
      <c r="J3575">
        <v>582</v>
      </c>
    </row>
    <row r="3576" spans="1:10" x14ac:dyDescent="0.35">
      <c r="A3576" t="s">
        <v>2222</v>
      </c>
      <c r="B3576">
        <v>1752</v>
      </c>
      <c r="C3576">
        <v>9437</v>
      </c>
      <c r="D3576">
        <v>308</v>
      </c>
      <c r="E3576" t="s">
        <v>312</v>
      </c>
      <c r="F3576" t="s">
        <v>0</v>
      </c>
      <c r="G3576" t="s">
        <v>1740</v>
      </c>
      <c r="H3576">
        <v>2.7189999999999999</v>
      </c>
      <c r="I3576">
        <v>40.1</v>
      </c>
      <c r="J3576">
        <v>165</v>
      </c>
    </row>
    <row r="3577" spans="1:10" x14ac:dyDescent="0.35">
      <c r="A3577" t="s">
        <v>2223</v>
      </c>
      <c r="B3577">
        <v>570</v>
      </c>
      <c r="C3577">
        <v>9434</v>
      </c>
      <c r="D3577">
        <v>309</v>
      </c>
      <c r="E3577" t="s">
        <v>319</v>
      </c>
      <c r="F3577" t="s">
        <v>0</v>
      </c>
      <c r="G3577" t="s">
        <v>1827</v>
      </c>
      <c r="H3577">
        <v>8.6630000000000003</v>
      </c>
      <c r="I3577">
        <v>81.59</v>
      </c>
      <c r="J3577">
        <v>133</v>
      </c>
    </row>
    <row r="3578" spans="1:10" x14ac:dyDescent="0.35">
      <c r="A3578" t="s">
        <v>2224</v>
      </c>
      <c r="B3578">
        <v>1341</v>
      </c>
      <c r="C3578">
        <v>9402</v>
      </c>
      <c r="D3578">
        <v>310</v>
      </c>
      <c r="E3578" t="s">
        <v>312</v>
      </c>
      <c r="F3578" t="s">
        <v>0</v>
      </c>
      <c r="G3578" t="s">
        <v>1886</v>
      </c>
      <c r="H3578">
        <v>3.1970000000000001</v>
      </c>
      <c r="I3578">
        <v>34.119999999999997</v>
      </c>
      <c r="J3578">
        <v>357</v>
      </c>
    </row>
    <row r="3579" spans="1:10" x14ac:dyDescent="0.35">
      <c r="A3579" t="s">
        <v>2225</v>
      </c>
      <c r="B3579">
        <v>806</v>
      </c>
      <c r="C3579">
        <v>9345</v>
      </c>
      <c r="D3579">
        <v>311</v>
      </c>
      <c r="E3579" t="s">
        <v>319</v>
      </c>
      <c r="F3579" t="s">
        <v>0</v>
      </c>
      <c r="G3579" t="s">
        <v>2226</v>
      </c>
      <c r="H3579">
        <v>6.1</v>
      </c>
      <c r="I3579">
        <v>83.69</v>
      </c>
      <c r="J3579">
        <v>250</v>
      </c>
    </row>
    <row r="3580" spans="1:10" x14ac:dyDescent="0.35">
      <c r="A3580" t="s">
        <v>2227</v>
      </c>
      <c r="B3580">
        <v>603</v>
      </c>
      <c r="C3580">
        <v>9307</v>
      </c>
      <c r="D3580">
        <v>312</v>
      </c>
      <c r="E3580" t="s">
        <v>319</v>
      </c>
      <c r="F3580" t="s">
        <v>0</v>
      </c>
      <c r="G3580" t="s">
        <v>2228</v>
      </c>
      <c r="H3580">
        <v>8.4570000000000007</v>
      </c>
      <c r="I3580">
        <v>82.95</v>
      </c>
      <c r="J3580">
        <v>77</v>
      </c>
    </row>
    <row r="3581" spans="1:10" x14ac:dyDescent="0.35">
      <c r="A3581" t="s">
        <v>2229</v>
      </c>
      <c r="B3581">
        <v>2703</v>
      </c>
      <c r="C3581">
        <v>9305</v>
      </c>
      <c r="D3581">
        <v>313</v>
      </c>
      <c r="E3581" t="s">
        <v>319</v>
      </c>
      <c r="F3581" t="s">
        <v>0</v>
      </c>
      <c r="G3581" t="s">
        <v>2230</v>
      </c>
      <c r="H3581">
        <v>12.91</v>
      </c>
      <c r="I3581">
        <v>94.69</v>
      </c>
      <c r="J3581">
        <v>439</v>
      </c>
    </row>
    <row r="3582" spans="1:10" x14ac:dyDescent="0.35">
      <c r="A3582" t="s">
        <v>2231</v>
      </c>
      <c r="B3582">
        <v>1226</v>
      </c>
      <c r="C3582">
        <v>9295</v>
      </c>
      <c r="D3582">
        <v>314</v>
      </c>
      <c r="E3582" t="s">
        <v>312</v>
      </c>
      <c r="F3582" t="s">
        <v>0</v>
      </c>
      <c r="G3582" t="s">
        <v>2232</v>
      </c>
      <c r="H3582">
        <v>3.8479999999999999</v>
      </c>
      <c r="I3582">
        <v>40.78</v>
      </c>
      <c r="J3582">
        <v>157</v>
      </c>
    </row>
    <row r="3583" spans="1:10" x14ac:dyDescent="0.35">
      <c r="A3583" t="s">
        <v>2233</v>
      </c>
      <c r="B3583">
        <v>1545</v>
      </c>
      <c r="C3583">
        <v>9239</v>
      </c>
      <c r="D3583">
        <v>315</v>
      </c>
      <c r="E3583" t="s">
        <v>319</v>
      </c>
      <c r="F3583" t="s">
        <v>0</v>
      </c>
      <c r="G3583" t="s">
        <v>1759</v>
      </c>
      <c r="H3583">
        <v>11.074999999999999</v>
      </c>
      <c r="I3583">
        <v>89.16</v>
      </c>
      <c r="J3583">
        <v>1301</v>
      </c>
    </row>
    <row r="3584" spans="1:10" x14ac:dyDescent="0.35">
      <c r="A3584" t="s">
        <v>2234</v>
      </c>
      <c r="B3584">
        <v>539</v>
      </c>
      <c r="C3584">
        <v>9235</v>
      </c>
      <c r="D3584">
        <v>316</v>
      </c>
      <c r="E3584" t="s">
        <v>319</v>
      </c>
      <c r="F3584" t="s">
        <v>0</v>
      </c>
      <c r="G3584" t="s">
        <v>2235</v>
      </c>
      <c r="H3584">
        <v>9.8480000000000008</v>
      </c>
      <c r="I3584">
        <v>99.55</v>
      </c>
      <c r="J3584">
        <v>141</v>
      </c>
    </row>
    <row r="3585" spans="1:10" x14ac:dyDescent="0.35">
      <c r="A3585" t="s">
        <v>2236</v>
      </c>
      <c r="B3585">
        <v>895</v>
      </c>
      <c r="C3585">
        <v>9233</v>
      </c>
      <c r="D3585">
        <v>317</v>
      </c>
      <c r="E3585" t="s">
        <v>328</v>
      </c>
      <c r="F3585" t="s">
        <v>0</v>
      </c>
      <c r="G3585" t="s">
        <v>1803</v>
      </c>
      <c r="H3585">
        <v>4.7569999999999997</v>
      </c>
      <c r="I3585">
        <v>63.54</v>
      </c>
      <c r="J3585">
        <v>229</v>
      </c>
    </row>
    <row r="3586" spans="1:10" x14ac:dyDescent="0.35">
      <c r="A3586" t="s">
        <v>2237</v>
      </c>
      <c r="B3586">
        <v>786</v>
      </c>
      <c r="C3586">
        <v>9232</v>
      </c>
      <c r="D3586">
        <v>318</v>
      </c>
      <c r="E3586" t="s">
        <v>319</v>
      </c>
      <c r="F3586" t="s">
        <v>0</v>
      </c>
      <c r="G3586" t="s">
        <v>2238</v>
      </c>
      <c r="H3586">
        <v>5.907</v>
      </c>
      <c r="I3586">
        <v>76.89</v>
      </c>
      <c r="J3586">
        <v>109</v>
      </c>
    </row>
    <row r="3587" spans="1:10" x14ac:dyDescent="0.35">
      <c r="A3587" t="s">
        <v>2239</v>
      </c>
      <c r="B3587">
        <v>734</v>
      </c>
      <c r="C3587">
        <v>9223</v>
      </c>
      <c r="D3587">
        <v>319</v>
      </c>
      <c r="E3587" t="s">
        <v>319</v>
      </c>
      <c r="F3587" t="s">
        <v>0</v>
      </c>
      <c r="G3587" t="s">
        <v>2240</v>
      </c>
      <c r="H3587">
        <v>6.6980000000000004</v>
      </c>
      <c r="I3587">
        <v>83.58</v>
      </c>
      <c r="J3587">
        <v>233</v>
      </c>
    </row>
    <row r="3588" spans="1:10" x14ac:dyDescent="0.35">
      <c r="A3588" t="s">
        <v>2241</v>
      </c>
      <c r="B3588">
        <v>1253</v>
      </c>
      <c r="C3588">
        <v>9179</v>
      </c>
      <c r="D3588">
        <v>320</v>
      </c>
      <c r="E3588" t="s">
        <v>328</v>
      </c>
      <c r="F3588" t="s">
        <v>0</v>
      </c>
      <c r="G3588" t="s">
        <v>2242</v>
      </c>
      <c r="H3588">
        <v>3.6339999999999999</v>
      </c>
      <c r="I3588">
        <v>70.84</v>
      </c>
      <c r="J3588">
        <v>109</v>
      </c>
    </row>
    <row r="3589" spans="1:10" x14ac:dyDescent="0.35">
      <c r="A3589" t="s">
        <v>2243</v>
      </c>
      <c r="B3589">
        <v>433</v>
      </c>
      <c r="C3589">
        <v>9176</v>
      </c>
      <c r="D3589">
        <v>321</v>
      </c>
      <c r="E3589" t="s">
        <v>319</v>
      </c>
      <c r="F3589" t="s">
        <v>0</v>
      </c>
      <c r="G3589" t="s">
        <v>2244</v>
      </c>
      <c r="H3589">
        <v>14.481</v>
      </c>
      <c r="I3589">
        <v>93.24</v>
      </c>
      <c r="J3589">
        <v>266</v>
      </c>
    </row>
    <row r="3590" spans="1:10" x14ac:dyDescent="0.35">
      <c r="A3590" t="s">
        <v>2245</v>
      </c>
      <c r="B3590">
        <v>2647</v>
      </c>
      <c r="C3590">
        <v>9174</v>
      </c>
      <c r="D3590">
        <v>322</v>
      </c>
      <c r="E3590" t="s">
        <v>319</v>
      </c>
      <c r="F3590" t="s">
        <v>0</v>
      </c>
      <c r="G3590" t="s">
        <v>2246</v>
      </c>
      <c r="H3590">
        <v>12.81</v>
      </c>
      <c r="I3590">
        <v>93.83</v>
      </c>
      <c r="J3590">
        <v>370</v>
      </c>
    </row>
    <row r="3591" spans="1:10" x14ac:dyDescent="0.35">
      <c r="A3591" t="s">
        <v>2247</v>
      </c>
      <c r="B3591">
        <v>963</v>
      </c>
      <c r="C3591">
        <v>9134</v>
      </c>
      <c r="D3591">
        <v>323</v>
      </c>
      <c r="E3591" t="s">
        <v>328</v>
      </c>
      <c r="F3591" t="s">
        <v>0</v>
      </c>
      <c r="G3591" t="s">
        <v>2248</v>
      </c>
      <c r="H3591">
        <v>4.6440000000000001</v>
      </c>
      <c r="I3591">
        <v>70.12</v>
      </c>
      <c r="J3591">
        <v>56</v>
      </c>
    </row>
    <row r="3592" spans="1:10" x14ac:dyDescent="0.35">
      <c r="A3592" t="s">
        <v>2249</v>
      </c>
      <c r="B3592">
        <v>786</v>
      </c>
      <c r="C3592">
        <v>9091</v>
      </c>
      <c r="D3592">
        <v>324</v>
      </c>
      <c r="E3592" t="s">
        <v>319</v>
      </c>
      <c r="F3592" t="s">
        <v>0</v>
      </c>
      <c r="G3592" t="s">
        <v>1882</v>
      </c>
      <c r="H3592">
        <v>5.4770000000000003</v>
      </c>
      <c r="I3592">
        <v>76.41</v>
      </c>
      <c r="J3592">
        <v>19</v>
      </c>
    </row>
    <row r="3593" spans="1:10" x14ac:dyDescent="0.35">
      <c r="A3593" t="s">
        <v>2250</v>
      </c>
      <c r="B3593">
        <v>916</v>
      </c>
      <c r="C3593">
        <v>9056</v>
      </c>
      <c r="D3593">
        <v>325</v>
      </c>
      <c r="E3593" t="s">
        <v>328</v>
      </c>
      <c r="F3593" t="s">
        <v>0</v>
      </c>
      <c r="G3593" t="s">
        <v>2251</v>
      </c>
      <c r="H3593">
        <v>4.891</v>
      </c>
      <c r="I3593">
        <v>67.86</v>
      </c>
      <c r="J3593">
        <v>916</v>
      </c>
    </row>
    <row r="3594" spans="1:10" x14ac:dyDescent="0.35">
      <c r="A3594" t="s">
        <v>2252</v>
      </c>
      <c r="B3594">
        <v>576</v>
      </c>
      <c r="C3594">
        <v>9048</v>
      </c>
      <c r="D3594">
        <v>326</v>
      </c>
      <c r="E3594" t="s">
        <v>319</v>
      </c>
      <c r="F3594" t="s">
        <v>0</v>
      </c>
      <c r="G3594" t="s">
        <v>2253</v>
      </c>
      <c r="H3594">
        <v>7.8019999999999996</v>
      </c>
      <c r="I3594">
        <v>88.62</v>
      </c>
      <c r="J3594">
        <v>98</v>
      </c>
    </row>
    <row r="3595" spans="1:10" x14ac:dyDescent="0.35">
      <c r="A3595" t="s">
        <v>2254</v>
      </c>
      <c r="B3595">
        <v>807</v>
      </c>
      <c r="C3595">
        <v>9020</v>
      </c>
      <c r="D3595">
        <v>327</v>
      </c>
      <c r="E3595" t="s">
        <v>319</v>
      </c>
      <c r="F3595" t="s">
        <v>0</v>
      </c>
      <c r="G3595" t="s">
        <v>2255</v>
      </c>
      <c r="H3595">
        <v>5.4790000000000001</v>
      </c>
      <c r="I3595">
        <v>85.43</v>
      </c>
      <c r="J3595">
        <v>80</v>
      </c>
    </row>
    <row r="3596" spans="1:10" x14ac:dyDescent="0.35">
      <c r="A3596" t="s">
        <v>2256</v>
      </c>
      <c r="B3596">
        <v>721</v>
      </c>
      <c r="C3596">
        <v>9014</v>
      </c>
      <c r="D3596">
        <v>328</v>
      </c>
      <c r="E3596" t="s">
        <v>319</v>
      </c>
      <c r="F3596" t="s">
        <v>0</v>
      </c>
      <c r="G3596" t="s">
        <v>2257</v>
      </c>
      <c r="H3596">
        <v>6.077</v>
      </c>
      <c r="I3596">
        <v>96.43</v>
      </c>
      <c r="J3596">
        <v>192</v>
      </c>
    </row>
    <row r="3597" spans="1:10" x14ac:dyDescent="0.35">
      <c r="A3597" t="s">
        <v>2258</v>
      </c>
      <c r="B3597">
        <v>961</v>
      </c>
      <c r="C3597">
        <v>8988</v>
      </c>
      <c r="D3597">
        <v>329</v>
      </c>
      <c r="E3597" t="s">
        <v>319</v>
      </c>
      <c r="F3597" t="s">
        <v>0</v>
      </c>
      <c r="G3597" t="s">
        <v>1699</v>
      </c>
      <c r="H3597">
        <v>11.103999999999999</v>
      </c>
      <c r="I3597">
        <v>87.5</v>
      </c>
      <c r="J3597">
        <v>764</v>
      </c>
    </row>
    <row r="3598" spans="1:10" x14ac:dyDescent="0.35">
      <c r="A3598" t="s">
        <v>2259</v>
      </c>
      <c r="B3598">
        <v>558</v>
      </c>
      <c r="C3598">
        <v>8971</v>
      </c>
      <c r="D3598">
        <v>330</v>
      </c>
      <c r="E3598" t="s">
        <v>319</v>
      </c>
      <c r="F3598" t="s">
        <v>0</v>
      </c>
      <c r="G3598" t="s">
        <v>2023</v>
      </c>
      <c r="H3598">
        <v>8.3209999999999997</v>
      </c>
      <c r="I3598">
        <v>84.63</v>
      </c>
      <c r="J3598">
        <v>85</v>
      </c>
    </row>
    <row r="3599" spans="1:10" x14ac:dyDescent="0.35">
      <c r="A3599" t="s">
        <v>2260</v>
      </c>
      <c r="B3599">
        <v>1179</v>
      </c>
      <c r="C3599">
        <v>8887</v>
      </c>
      <c r="D3599">
        <v>331</v>
      </c>
      <c r="E3599" t="s">
        <v>312</v>
      </c>
      <c r="F3599" t="s">
        <v>0</v>
      </c>
      <c r="G3599" t="s">
        <v>1886</v>
      </c>
      <c r="H3599">
        <v>3.7080000000000002</v>
      </c>
      <c r="I3599">
        <v>46.9</v>
      </c>
      <c r="J3599">
        <v>394</v>
      </c>
    </row>
    <row r="3600" spans="1:10" x14ac:dyDescent="0.35">
      <c r="A3600" t="s">
        <v>2261</v>
      </c>
      <c r="B3600">
        <v>1028</v>
      </c>
      <c r="C3600">
        <v>8860</v>
      </c>
      <c r="D3600">
        <v>332</v>
      </c>
      <c r="E3600" t="s">
        <v>319</v>
      </c>
      <c r="F3600" t="s">
        <v>0</v>
      </c>
      <c r="G3600" t="s">
        <v>2262</v>
      </c>
      <c r="H3600">
        <v>4.4580000000000002</v>
      </c>
      <c r="I3600">
        <v>74.47</v>
      </c>
      <c r="J3600">
        <v>155</v>
      </c>
    </row>
    <row r="3601" spans="1:10" x14ac:dyDescent="0.35">
      <c r="A3601" t="s">
        <v>2263</v>
      </c>
      <c r="B3601">
        <v>807</v>
      </c>
      <c r="C3601">
        <v>8856</v>
      </c>
      <c r="D3601">
        <v>333</v>
      </c>
      <c r="E3601" t="s">
        <v>319</v>
      </c>
      <c r="F3601" t="s">
        <v>0</v>
      </c>
      <c r="G3601" t="s">
        <v>2264</v>
      </c>
      <c r="H3601">
        <v>5.218</v>
      </c>
      <c r="I3601">
        <v>78.44</v>
      </c>
      <c r="J3601">
        <v>111</v>
      </c>
    </row>
    <row r="3602" spans="1:10" x14ac:dyDescent="0.35">
      <c r="A3602" t="s">
        <v>2265</v>
      </c>
      <c r="B3602">
        <v>774</v>
      </c>
      <c r="C3602">
        <v>8828</v>
      </c>
      <c r="D3602">
        <v>334</v>
      </c>
      <c r="E3602" t="s">
        <v>328</v>
      </c>
      <c r="F3602" t="s">
        <v>0</v>
      </c>
      <c r="G3602" t="s">
        <v>2266</v>
      </c>
      <c r="H3602">
        <v>5.7229999999999999</v>
      </c>
      <c r="I3602">
        <v>68.349999999999994</v>
      </c>
      <c r="J3602">
        <v>139</v>
      </c>
    </row>
    <row r="3603" spans="1:10" x14ac:dyDescent="0.35">
      <c r="A3603" t="s">
        <v>2267</v>
      </c>
      <c r="B3603">
        <v>653</v>
      </c>
      <c r="C3603">
        <v>8790</v>
      </c>
      <c r="D3603">
        <v>335</v>
      </c>
      <c r="E3603" t="s">
        <v>319</v>
      </c>
      <c r="F3603" t="s">
        <v>0</v>
      </c>
      <c r="G3603" t="s">
        <v>2268</v>
      </c>
      <c r="H3603">
        <v>7.0410000000000004</v>
      </c>
      <c r="I3603">
        <v>83.37</v>
      </c>
      <c r="J3603">
        <v>202</v>
      </c>
    </row>
    <row r="3604" spans="1:10" x14ac:dyDescent="0.35">
      <c r="A3604" t="s">
        <v>2269</v>
      </c>
      <c r="B3604">
        <v>338</v>
      </c>
      <c r="C3604">
        <v>8788</v>
      </c>
      <c r="D3604">
        <v>336</v>
      </c>
      <c r="E3604" t="s">
        <v>319</v>
      </c>
      <c r="F3604" t="s">
        <v>0</v>
      </c>
      <c r="G3604" t="s">
        <v>1836</v>
      </c>
      <c r="H3604">
        <v>17.39</v>
      </c>
      <c r="I3604">
        <v>92.86</v>
      </c>
      <c r="J3604">
        <v>121</v>
      </c>
    </row>
    <row r="3605" spans="1:10" x14ac:dyDescent="0.35">
      <c r="A3605" t="s">
        <v>2270</v>
      </c>
      <c r="B3605">
        <v>637</v>
      </c>
      <c r="C3605">
        <v>8786</v>
      </c>
      <c r="D3605">
        <v>337</v>
      </c>
      <c r="E3605" t="s">
        <v>319</v>
      </c>
      <c r="F3605" t="s">
        <v>0</v>
      </c>
      <c r="G3605" t="s">
        <v>2271</v>
      </c>
      <c r="H3605">
        <v>6.5350000000000001</v>
      </c>
      <c r="I3605">
        <v>83.85</v>
      </c>
      <c r="J3605">
        <v>288</v>
      </c>
    </row>
    <row r="3606" spans="1:10" x14ac:dyDescent="0.35">
      <c r="A3606" t="s">
        <v>2272</v>
      </c>
      <c r="B3606">
        <v>807</v>
      </c>
      <c r="C3606">
        <v>8761</v>
      </c>
      <c r="D3606">
        <v>338</v>
      </c>
      <c r="E3606" t="s">
        <v>319</v>
      </c>
      <c r="F3606" t="s">
        <v>0</v>
      </c>
      <c r="G3606" t="s">
        <v>2273</v>
      </c>
      <c r="H3606">
        <v>5.2729999999999997</v>
      </c>
      <c r="I3606">
        <v>73.569999999999993</v>
      </c>
      <c r="J3606">
        <v>367</v>
      </c>
    </row>
    <row r="3607" spans="1:10" x14ac:dyDescent="0.35">
      <c r="A3607" t="s">
        <v>2274</v>
      </c>
      <c r="B3607">
        <v>525</v>
      </c>
      <c r="C3607">
        <v>8708</v>
      </c>
      <c r="D3607">
        <v>339</v>
      </c>
      <c r="E3607" t="s">
        <v>319</v>
      </c>
      <c r="F3607" t="s">
        <v>0</v>
      </c>
      <c r="G3607" t="s">
        <v>2275</v>
      </c>
      <c r="H3607">
        <v>8.1289999999999996</v>
      </c>
      <c r="I3607">
        <v>85.41</v>
      </c>
      <c r="J3607">
        <v>68</v>
      </c>
    </row>
    <row r="3608" spans="1:10" x14ac:dyDescent="0.35">
      <c r="A3608" t="s">
        <v>2276</v>
      </c>
      <c r="B3608">
        <v>896</v>
      </c>
      <c r="C3608">
        <v>8627</v>
      </c>
      <c r="D3608">
        <v>340</v>
      </c>
      <c r="E3608" t="s">
        <v>319</v>
      </c>
      <c r="F3608" t="s">
        <v>0</v>
      </c>
      <c r="G3608" t="s">
        <v>2277</v>
      </c>
      <c r="H3608">
        <v>4.8419999999999996</v>
      </c>
      <c r="I3608">
        <v>77.91</v>
      </c>
      <c r="J3608">
        <v>306</v>
      </c>
    </row>
    <row r="3609" spans="1:10" x14ac:dyDescent="0.35">
      <c r="A3609" t="s">
        <v>2278</v>
      </c>
      <c r="B3609">
        <v>2712</v>
      </c>
      <c r="C3609">
        <v>8567</v>
      </c>
      <c r="D3609">
        <v>341</v>
      </c>
      <c r="E3609" t="s">
        <v>319</v>
      </c>
      <c r="F3609" t="s">
        <v>0</v>
      </c>
      <c r="G3609" t="s">
        <v>2279</v>
      </c>
      <c r="H3609">
        <v>4.8600000000000003</v>
      </c>
      <c r="I3609">
        <v>77.2</v>
      </c>
      <c r="J3609">
        <v>1609</v>
      </c>
    </row>
    <row r="3610" spans="1:10" x14ac:dyDescent="0.35">
      <c r="A3610" t="s">
        <v>2280</v>
      </c>
      <c r="B3610">
        <v>878</v>
      </c>
      <c r="C3610">
        <v>8538</v>
      </c>
      <c r="D3610">
        <v>342</v>
      </c>
      <c r="E3610" t="s">
        <v>319</v>
      </c>
      <c r="F3610" t="s">
        <v>0</v>
      </c>
      <c r="G3610" t="s">
        <v>2139</v>
      </c>
      <c r="H3610">
        <v>4.6950000000000003</v>
      </c>
      <c r="I3610">
        <v>73.459999999999994</v>
      </c>
      <c r="J3610">
        <v>184</v>
      </c>
    </row>
    <row r="3611" spans="1:10" x14ac:dyDescent="0.35">
      <c r="A3611" t="s">
        <v>2281</v>
      </c>
      <c r="B3611">
        <v>432</v>
      </c>
      <c r="C3611">
        <v>8537</v>
      </c>
      <c r="D3611">
        <v>343</v>
      </c>
      <c r="E3611" t="s">
        <v>319</v>
      </c>
      <c r="F3611" t="s">
        <v>0</v>
      </c>
      <c r="G3611" t="s">
        <v>2282</v>
      </c>
      <c r="H3611">
        <v>10.047000000000001</v>
      </c>
      <c r="I3611">
        <v>95.13</v>
      </c>
      <c r="J3611">
        <v>95</v>
      </c>
    </row>
    <row r="3612" spans="1:10" x14ac:dyDescent="0.35">
      <c r="A3612" t="s">
        <v>2283</v>
      </c>
      <c r="B3612">
        <v>578</v>
      </c>
      <c r="C3612">
        <v>8535</v>
      </c>
      <c r="D3612">
        <v>344</v>
      </c>
      <c r="E3612" t="s">
        <v>319</v>
      </c>
      <c r="F3612" t="s">
        <v>0</v>
      </c>
      <c r="G3612" t="s">
        <v>1948</v>
      </c>
      <c r="H3612">
        <v>7.3659999999999997</v>
      </c>
      <c r="I3612">
        <v>88.46</v>
      </c>
      <c r="J3612">
        <v>59</v>
      </c>
    </row>
    <row r="3613" spans="1:10" x14ac:dyDescent="0.35">
      <c r="A3613" t="s">
        <v>2284</v>
      </c>
      <c r="B3613">
        <v>730</v>
      </c>
      <c r="C3613">
        <v>8533</v>
      </c>
      <c r="D3613">
        <v>345</v>
      </c>
      <c r="E3613" t="s">
        <v>328</v>
      </c>
      <c r="F3613" t="s">
        <v>0</v>
      </c>
      <c r="G3613" t="s">
        <v>1827</v>
      </c>
      <c r="H3613">
        <v>5.6</v>
      </c>
      <c r="I3613">
        <v>68.260000000000005</v>
      </c>
      <c r="J3613">
        <v>37</v>
      </c>
    </row>
    <row r="3614" spans="1:10" x14ac:dyDescent="0.35">
      <c r="A3614" t="s">
        <v>2285</v>
      </c>
      <c r="B3614">
        <v>892</v>
      </c>
      <c r="C3614">
        <v>8524</v>
      </c>
      <c r="D3614">
        <v>346</v>
      </c>
      <c r="E3614" t="s">
        <v>328</v>
      </c>
      <c r="F3614" t="s">
        <v>0</v>
      </c>
      <c r="G3614" t="s">
        <v>2286</v>
      </c>
      <c r="H3614">
        <v>4.383</v>
      </c>
      <c r="I3614">
        <v>65.45</v>
      </c>
      <c r="J3614">
        <v>91</v>
      </c>
    </row>
    <row r="3615" spans="1:10" x14ac:dyDescent="0.35">
      <c r="A3615" t="s">
        <v>2287</v>
      </c>
      <c r="B3615">
        <v>2384</v>
      </c>
      <c r="C3615">
        <v>8515</v>
      </c>
      <c r="D3615">
        <v>347</v>
      </c>
      <c r="E3615" t="s">
        <v>319</v>
      </c>
      <c r="F3615" t="s">
        <v>0</v>
      </c>
      <c r="G3615" t="s">
        <v>2288</v>
      </c>
      <c r="H3615">
        <v>5.3040000000000003</v>
      </c>
      <c r="I3615">
        <v>76.959999999999994</v>
      </c>
      <c r="J3615">
        <v>320</v>
      </c>
    </row>
    <row r="3616" spans="1:10" x14ac:dyDescent="0.35">
      <c r="A3616" t="s">
        <v>2289</v>
      </c>
      <c r="B3616">
        <v>677</v>
      </c>
      <c r="C3616">
        <v>8513</v>
      </c>
      <c r="D3616">
        <v>348</v>
      </c>
      <c r="E3616" t="s">
        <v>319</v>
      </c>
      <c r="F3616" t="s">
        <v>0</v>
      </c>
      <c r="G3616" t="s">
        <v>2290</v>
      </c>
      <c r="H3616">
        <v>8.9440000000000008</v>
      </c>
      <c r="I3616">
        <v>86.52</v>
      </c>
      <c r="J3616">
        <v>315</v>
      </c>
    </row>
    <row r="3617" spans="1:10" x14ac:dyDescent="0.35">
      <c r="A3617" t="s">
        <v>2291</v>
      </c>
      <c r="B3617">
        <v>545</v>
      </c>
      <c r="C3617">
        <v>8503</v>
      </c>
      <c r="D3617">
        <v>349</v>
      </c>
      <c r="E3617" t="s">
        <v>319</v>
      </c>
      <c r="F3617" t="s">
        <v>0</v>
      </c>
      <c r="G3617" t="s">
        <v>1996</v>
      </c>
      <c r="H3617">
        <v>8.2219999999999995</v>
      </c>
      <c r="I3617">
        <v>90.16</v>
      </c>
      <c r="J3617">
        <v>91</v>
      </c>
    </row>
    <row r="3618" spans="1:10" x14ac:dyDescent="0.35">
      <c r="A3618" t="s">
        <v>2292</v>
      </c>
      <c r="B3618">
        <v>678</v>
      </c>
      <c r="C3618">
        <v>8488</v>
      </c>
      <c r="D3618">
        <v>350</v>
      </c>
      <c r="E3618" t="s">
        <v>319</v>
      </c>
      <c r="F3618" t="s">
        <v>0</v>
      </c>
      <c r="G3618" t="s">
        <v>2293</v>
      </c>
      <c r="H3618">
        <v>6.782</v>
      </c>
      <c r="I3618">
        <v>95.23</v>
      </c>
      <c r="J3618">
        <v>38</v>
      </c>
    </row>
    <row r="3619" spans="1:10" x14ac:dyDescent="0.35">
      <c r="A3619" t="s">
        <v>2294</v>
      </c>
      <c r="B3619">
        <v>648</v>
      </c>
      <c r="C3619">
        <v>8475</v>
      </c>
      <c r="D3619">
        <v>351</v>
      </c>
      <c r="E3619" t="s">
        <v>319</v>
      </c>
      <c r="F3619" t="s">
        <v>0</v>
      </c>
      <c r="G3619" t="s">
        <v>2295</v>
      </c>
      <c r="H3619">
        <v>6.6150000000000002</v>
      </c>
      <c r="I3619">
        <v>83.81</v>
      </c>
      <c r="J3619">
        <v>217</v>
      </c>
    </row>
    <row r="3620" spans="1:10" x14ac:dyDescent="0.35">
      <c r="A3620" t="s">
        <v>2296</v>
      </c>
      <c r="B3620">
        <v>1188</v>
      </c>
      <c r="C3620">
        <v>8419</v>
      </c>
      <c r="D3620">
        <v>352</v>
      </c>
      <c r="E3620" t="s">
        <v>328</v>
      </c>
      <c r="F3620" t="s">
        <v>0</v>
      </c>
      <c r="G3620" t="s">
        <v>2297</v>
      </c>
      <c r="H3620">
        <v>3.3519999999999999</v>
      </c>
      <c r="I3620">
        <v>48.42</v>
      </c>
      <c r="J3620">
        <v>338</v>
      </c>
    </row>
    <row r="3621" spans="1:10" x14ac:dyDescent="0.35">
      <c r="A3621" t="s">
        <v>2298</v>
      </c>
      <c r="B3621">
        <v>424</v>
      </c>
      <c r="C3621">
        <v>8363</v>
      </c>
      <c r="D3621">
        <v>353</v>
      </c>
      <c r="E3621" t="s">
        <v>319</v>
      </c>
      <c r="F3621" t="s">
        <v>0</v>
      </c>
      <c r="G3621" t="s">
        <v>2299</v>
      </c>
      <c r="H3621">
        <v>10.103</v>
      </c>
      <c r="I3621">
        <v>89.79</v>
      </c>
      <c r="J3621">
        <v>222</v>
      </c>
    </row>
    <row r="3622" spans="1:10" x14ac:dyDescent="0.35">
      <c r="A3622" t="s">
        <v>2300</v>
      </c>
      <c r="B3622">
        <v>1015</v>
      </c>
      <c r="C3622">
        <v>8361</v>
      </c>
      <c r="D3622">
        <v>354</v>
      </c>
      <c r="E3622" t="s">
        <v>328</v>
      </c>
      <c r="F3622" t="s">
        <v>0</v>
      </c>
      <c r="G3622" t="s">
        <v>1791</v>
      </c>
      <c r="H3622">
        <v>4.0419999999999998</v>
      </c>
      <c r="I3622">
        <v>46.79</v>
      </c>
      <c r="J3622">
        <v>297</v>
      </c>
    </row>
    <row r="3623" spans="1:10" x14ac:dyDescent="0.35">
      <c r="A3623" t="s">
        <v>2301</v>
      </c>
      <c r="B3623">
        <v>1439</v>
      </c>
      <c r="C3623">
        <v>8337</v>
      </c>
      <c r="D3623">
        <v>355</v>
      </c>
      <c r="E3623" t="s">
        <v>328</v>
      </c>
      <c r="F3623" t="s">
        <v>0</v>
      </c>
      <c r="G3623" t="s">
        <v>2302</v>
      </c>
      <c r="H3623">
        <v>3.95</v>
      </c>
      <c r="I3623">
        <v>63.85</v>
      </c>
      <c r="J3623">
        <v>215</v>
      </c>
    </row>
    <row r="3624" spans="1:10" x14ac:dyDescent="0.35">
      <c r="A3624" t="s">
        <v>2303</v>
      </c>
      <c r="B3624">
        <v>313</v>
      </c>
      <c r="C3624">
        <v>8293</v>
      </c>
      <c r="D3624">
        <v>356</v>
      </c>
      <c r="E3624" t="s">
        <v>319</v>
      </c>
      <c r="F3624" t="s">
        <v>0</v>
      </c>
      <c r="G3624" t="s">
        <v>2304</v>
      </c>
      <c r="H3624">
        <v>13.827999999999999</v>
      </c>
      <c r="I3624">
        <v>96.33</v>
      </c>
      <c r="J3624">
        <v>198</v>
      </c>
    </row>
    <row r="3625" spans="1:10" x14ac:dyDescent="0.35">
      <c r="A3625" t="s">
        <v>2305</v>
      </c>
      <c r="B3625">
        <v>1223</v>
      </c>
      <c r="C3625">
        <v>8273</v>
      </c>
      <c r="D3625">
        <v>357</v>
      </c>
      <c r="E3625" t="s">
        <v>328</v>
      </c>
      <c r="F3625" t="s">
        <v>0</v>
      </c>
      <c r="G3625" t="s">
        <v>2306</v>
      </c>
      <c r="H3625">
        <v>2.9750000000000001</v>
      </c>
      <c r="I3625">
        <v>64.38</v>
      </c>
      <c r="J3625">
        <v>152</v>
      </c>
    </row>
    <row r="3626" spans="1:10" x14ac:dyDescent="0.35">
      <c r="A3626" t="s">
        <v>2307</v>
      </c>
      <c r="B3626">
        <v>544</v>
      </c>
      <c r="C3626">
        <v>8219</v>
      </c>
      <c r="D3626">
        <v>358</v>
      </c>
      <c r="E3626" t="s">
        <v>319</v>
      </c>
      <c r="F3626" t="s">
        <v>0</v>
      </c>
      <c r="G3626" t="s">
        <v>2226</v>
      </c>
      <c r="H3626">
        <v>8.3689999999999998</v>
      </c>
      <c r="I3626">
        <v>93.01</v>
      </c>
      <c r="J3626">
        <v>206</v>
      </c>
    </row>
    <row r="3627" spans="1:10" x14ac:dyDescent="0.35">
      <c r="A3627" t="s">
        <v>2308</v>
      </c>
      <c r="B3627">
        <v>409</v>
      </c>
      <c r="C3627">
        <v>8216</v>
      </c>
      <c r="D3627">
        <v>359</v>
      </c>
      <c r="E3627" t="s">
        <v>319</v>
      </c>
      <c r="F3627" t="s">
        <v>0</v>
      </c>
      <c r="G3627" t="s">
        <v>2135</v>
      </c>
      <c r="H3627">
        <v>11.042999999999999</v>
      </c>
      <c r="I3627">
        <v>94.57</v>
      </c>
      <c r="J3627">
        <v>408</v>
      </c>
    </row>
    <row r="3628" spans="1:10" x14ac:dyDescent="0.35">
      <c r="A3628" t="s">
        <v>2309</v>
      </c>
      <c r="B3628">
        <v>957</v>
      </c>
      <c r="C3628">
        <v>8206</v>
      </c>
      <c r="D3628">
        <v>360</v>
      </c>
      <c r="E3628" t="s">
        <v>328</v>
      </c>
      <c r="F3628" t="s">
        <v>0</v>
      </c>
      <c r="G3628" t="s">
        <v>2310</v>
      </c>
      <c r="H3628">
        <v>3.8679999999999999</v>
      </c>
      <c r="I3628">
        <v>59.54</v>
      </c>
      <c r="J3628">
        <v>96</v>
      </c>
    </row>
    <row r="3629" spans="1:10" x14ac:dyDescent="0.35">
      <c r="A3629" t="s">
        <v>2311</v>
      </c>
      <c r="B3629">
        <v>245</v>
      </c>
      <c r="C3629">
        <v>8203</v>
      </c>
      <c r="D3629">
        <v>361</v>
      </c>
      <c r="E3629" t="s">
        <v>319</v>
      </c>
      <c r="F3629" t="s">
        <v>0</v>
      </c>
      <c r="G3629" t="s">
        <v>2312</v>
      </c>
      <c r="H3629">
        <v>17.681000000000001</v>
      </c>
      <c r="I3629">
        <v>97.15</v>
      </c>
      <c r="J3629">
        <v>75</v>
      </c>
    </row>
    <row r="3630" spans="1:10" x14ac:dyDescent="0.35">
      <c r="A3630" t="s">
        <v>2313</v>
      </c>
      <c r="B3630">
        <v>301</v>
      </c>
      <c r="C3630">
        <v>8189</v>
      </c>
      <c r="D3630">
        <v>362</v>
      </c>
      <c r="E3630" t="s">
        <v>319</v>
      </c>
      <c r="F3630" t="s">
        <v>0</v>
      </c>
      <c r="G3630" t="s">
        <v>1876</v>
      </c>
      <c r="H3630">
        <v>13.4</v>
      </c>
      <c r="I3630">
        <v>96.6</v>
      </c>
      <c r="J3630">
        <v>149</v>
      </c>
    </row>
    <row r="3631" spans="1:10" x14ac:dyDescent="0.35">
      <c r="A3631" t="s">
        <v>2314</v>
      </c>
      <c r="B3631">
        <v>1301</v>
      </c>
      <c r="C3631">
        <v>8178</v>
      </c>
      <c r="D3631">
        <v>363</v>
      </c>
      <c r="E3631" t="s">
        <v>328</v>
      </c>
      <c r="F3631" t="s">
        <v>0</v>
      </c>
      <c r="G3631" t="s">
        <v>1825</v>
      </c>
      <c r="H3631">
        <v>3.1179999999999999</v>
      </c>
      <c r="I3631">
        <v>59.78</v>
      </c>
      <c r="J3631">
        <v>139</v>
      </c>
    </row>
    <row r="3632" spans="1:10" x14ac:dyDescent="0.35">
      <c r="A3632" t="s">
        <v>2315</v>
      </c>
      <c r="B3632">
        <v>664</v>
      </c>
      <c r="C3632">
        <v>8171</v>
      </c>
      <c r="D3632">
        <v>364</v>
      </c>
      <c r="E3632" t="s">
        <v>319</v>
      </c>
      <c r="F3632" t="s">
        <v>0</v>
      </c>
      <c r="G3632" t="s">
        <v>2316</v>
      </c>
      <c r="H3632">
        <v>5.9649999999999999</v>
      </c>
      <c r="I3632">
        <v>81.38</v>
      </c>
      <c r="J3632">
        <v>94</v>
      </c>
    </row>
    <row r="3633" spans="1:10" x14ac:dyDescent="0.35">
      <c r="A3633" t="s">
        <v>2317</v>
      </c>
      <c r="B3633">
        <v>1237</v>
      </c>
      <c r="C3633">
        <v>8167</v>
      </c>
      <c r="D3633">
        <v>365</v>
      </c>
      <c r="E3633" t="s">
        <v>312</v>
      </c>
      <c r="F3633" t="s">
        <v>0</v>
      </c>
      <c r="G3633" t="s">
        <v>1827</v>
      </c>
      <c r="H3633">
        <v>3.6619999999999999</v>
      </c>
      <c r="I3633">
        <v>47.97</v>
      </c>
      <c r="J3633">
        <v>138</v>
      </c>
    </row>
    <row r="3634" spans="1:10" x14ac:dyDescent="0.35">
      <c r="A3634" t="s">
        <v>2318</v>
      </c>
      <c r="B3634">
        <v>652</v>
      </c>
      <c r="C3634">
        <v>8166</v>
      </c>
      <c r="D3634">
        <v>366</v>
      </c>
      <c r="E3634" t="s">
        <v>319</v>
      </c>
      <c r="F3634" t="s">
        <v>0</v>
      </c>
      <c r="G3634" t="s">
        <v>2319</v>
      </c>
      <c r="H3634">
        <v>6.2030000000000003</v>
      </c>
      <c r="I3634">
        <v>81.05</v>
      </c>
      <c r="J3634">
        <v>169</v>
      </c>
    </row>
    <row r="3635" spans="1:10" x14ac:dyDescent="0.35">
      <c r="A3635" t="s">
        <v>2320</v>
      </c>
      <c r="B3635">
        <v>822</v>
      </c>
      <c r="C3635">
        <v>8163</v>
      </c>
      <c r="D3635">
        <v>367</v>
      </c>
      <c r="E3635" t="s">
        <v>319</v>
      </c>
      <c r="F3635" t="s">
        <v>0</v>
      </c>
      <c r="G3635" t="s">
        <v>1999</v>
      </c>
      <c r="H3635">
        <v>4.2939999999999996</v>
      </c>
      <c r="I3635">
        <v>97.19</v>
      </c>
      <c r="J3635">
        <v>118</v>
      </c>
    </row>
    <row r="3636" spans="1:10" x14ac:dyDescent="0.35">
      <c r="A3636" t="s">
        <v>2321</v>
      </c>
      <c r="B3636">
        <v>1148</v>
      </c>
      <c r="C3636">
        <v>8127</v>
      </c>
      <c r="D3636">
        <v>368</v>
      </c>
      <c r="E3636" t="s">
        <v>328</v>
      </c>
      <c r="F3636" t="s">
        <v>0</v>
      </c>
      <c r="G3636" t="s">
        <v>1940</v>
      </c>
      <c r="H3636">
        <v>4.8079999999999998</v>
      </c>
      <c r="I3636">
        <v>70.05</v>
      </c>
      <c r="J3636">
        <v>253</v>
      </c>
    </row>
    <row r="3637" spans="1:10" x14ac:dyDescent="0.35">
      <c r="A3637" t="s">
        <v>2322</v>
      </c>
      <c r="B3637">
        <v>951</v>
      </c>
      <c r="C3637">
        <v>8101</v>
      </c>
      <c r="D3637">
        <v>369</v>
      </c>
      <c r="E3637" t="s">
        <v>311</v>
      </c>
      <c r="F3637" t="s">
        <v>0</v>
      </c>
      <c r="G3637" t="s">
        <v>2312</v>
      </c>
      <c r="I3637" t="s">
        <v>311</v>
      </c>
      <c r="J3637">
        <v>34</v>
      </c>
    </row>
    <row r="3638" spans="1:10" x14ac:dyDescent="0.35">
      <c r="A3638" t="s">
        <v>2323</v>
      </c>
      <c r="B3638">
        <v>271</v>
      </c>
      <c r="C3638">
        <v>8068</v>
      </c>
      <c r="D3638">
        <v>370</v>
      </c>
      <c r="E3638" t="s">
        <v>319</v>
      </c>
      <c r="F3638" t="s">
        <v>0</v>
      </c>
      <c r="G3638" t="s">
        <v>1836</v>
      </c>
      <c r="H3638">
        <v>14.510999999999999</v>
      </c>
      <c r="I3638">
        <v>90.37</v>
      </c>
      <c r="J3638">
        <v>143</v>
      </c>
    </row>
    <row r="3639" spans="1:10" x14ac:dyDescent="0.35">
      <c r="A3639" t="s">
        <v>2324</v>
      </c>
      <c r="B3639">
        <v>801</v>
      </c>
      <c r="C3639">
        <v>7996</v>
      </c>
      <c r="D3639">
        <v>371</v>
      </c>
      <c r="E3639" t="s">
        <v>319</v>
      </c>
      <c r="F3639" t="s">
        <v>0</v>
      </c>
      <c r="G3639" t="s">
        <v>1718</v>
      </c>
      <c r="H3639">
        <v>5.2850000000000001</v>
      </c>
      <c r="I3639">
        <v>65.37</v>
      </c>
      <c r="J3639">
        <v>75</v>
      </c>
    </row>
    <row r="3640" spans="1:10" x14ac:dyDescent="0.35">
      <c r="A3640" t="s">
        <v>2325</v>
      </c>
      <c r="B3640">
        <v>661</v>
      </c>
      <c r="C3640">
        <v>7940</v>
      </c>
      <c r="D3640">
        <v>372</v>
      </c>
      <c r="E3640" t="s">
        <v>319</v>
      </c>
      <c r="F3640" t="s">
        <v>0</v>
      </c>
      <c r="G3640" t="s">
        <v>2326</v>
      </c>
      <c r="H3640">
        <v>6.6779999999999999</v>
      </c>
      <c r="I3640">
        <v>93.66</v>
      </c>
      <c r="J3640">
        <v>327</v>
      </c>
    </row>
    <row r="3641" spans="1:10" x14ac:dyDescent="0.35">
      <c r="A3641" t="s">
        <v>2327</v>
      </c>
      <c r="B3641">
        <v>927</v>
      </c>
      <c r="C3641">
        <v>7930</v>
      </c>
      <c r="D3641">
        <v>373</v>
      </c>
      <c r="E3641" t="s">
        <v>328</v>
      </c>
      <c r="F3641" t="s">
        <v>0</v>
      </c>
      <c r="G3641" t="s">
        <v>2183</v>
      </c>
      <c r="H3641">
        <v>4.25</v>
      </c>
      <c r="I3641">
        <v>65.569999999999993</v>
      </c>
      <c r="J3641">
        <v>129</v>
      </c>
    </row>
    <row r="3642" spans="1:10" x14ac:dyDescent="0.35">
      <c r="A3642" t="s">
        <v>2328</v>
      </c>
      <c r="B3642">
        <v>780</v>
      </c>
      <c r="C3642">
        <v>7930</v>
      </c>
      <c r="D3642">
        <v>373</v>
      </c>
      <c r="E3642" t="s">
        <v>328</v>
      </c>
      <c r="F3642" t="s">
        <v>0</v>
      </c>
      <c r="G3642" t="s">
        <v>1742</v>
      </c>
      <c r="H3642">
        <v>5.0890000000000004</v>
      </c>
      <c r="I3642">
        <v>61.04</v>
      </c>
      <c r="J3642">
        <v>73</v>
      </c>
    </row>
    <row r="3643" spans="1:10" x14ac:dyDescent="0.35">
      <c r="A3643" t="s">
        <v>2329</v>
      </c>
      <c r="B3643">
        <v>2485</v>
      </c>
      <c r="C3643">
        <v>7923</v>
      </c>
      <c r="D3643">
        <v>375</v>
      </c>
      <c r="E3643" t="s">
        <v>319</v>
      </c>
      <c r="F3643" t="s">
        <v>0</v>
      </c>
      <c r="G3643" t="s">
        <v>2175</v>
      </c>
      <c r="H3643">
        <v>6.4390000000000001</v>
      </c>
      <c r="I3643">
        <v>82.32</v>
      </c>
      <c r="J3643">
        <v>2181</v>
      </c>
    </row>
    <row r="3644" spans="1:10" x14ac:dyDescent="0.35">
      <c r="A3644" t="s">
        <v>2330</v>
      </c>
      <c r="B3644">
        <v>808</v>
      </c>
      <c r="C3644">
        <v>7902</v>
      </c>
      <c r="D3644">
        <v>376</v>
      </c>
      <c r="E3644" t="s">
        <v>319</v>
      </c>
      <c r="F3644" t="s">
        <v>0</v>
      </c>
      <c r="G3644" t="s">
        <v>2331</v>
      </c>
      <c r="H3644">
        <v>5.0469999999999997</v>
      </c>
      <c r="I3644">
        <v>76.08</v>
      </c>
      <c r="J3644">
        <v>106</v>
      </c>
    </row>
    <row r="3645" spans="1:10" x14ac:dyDescent="0.35">
      <c r="A3645" t="s">
        <v>2332</v>
      </c>
      <c r="B3645">
        <v>3477</v>
      </c>
      <c r="C3645">
        <v>7884</v>
      </c>
      <c r="D3645">
        <v>377</v>
      </c>
      <c r="E3645" t="s">
        <v>319</v>
      </c>
      <c r="F3645" t="s">
        <v>0</v>
      </c>
      <c r="G3645" t="s">
        <v>2333</v>
      </c>
      <c r="H3645">
        <v>7.49</v>
      </c>
      <c r="I3645">
        <v>94.35</v>
      </c>
      <c r="J3645">
        <v>1850</v>
      </c>
    </row>
    <row r="3646" spans="1:10" x14ac:dyDescent="0.35">
      <c r="A3646" t="s">
        <v>2334</v>
      </c>
      <c r="B3646">
        <v>830</v>
      </c>
      <c r="C3646">
        <v>7882</v>
      </c>
      <c r="D3646">
        <v>378</v>
      </c>
      <c r="E3646" t="s">
        <v>319</v>
      </c>
      <c r="F3646" t="s">
        <v>0</v>
      </c>
      <c r="G3646" t="s">
        <v>2335</v>
      </c>
      <c r="H3646">
        <v>4.7789999999999999</v>
      </c>
      <c r="I3646">
        <v>84.18</v>
      </c>
      <c r="J3646">
        <v>109</v>
      </c>
    </row>
    <row r="3647" spans="1:10" x14ac:dyDescent="0.35">
      <c r="A3647" t="s">
        <v>2336</v>
      </c>
      <c r="B3647">
        <v>763</v>
      </c>
      <c r="C3647">
        <v>7878</v>
      </c>
      <c r="D3647">
        <v>379</v>
      </c>
      <c r="E3647" t="s">
        <v>328</v>
      </c>
      <c r="F3647" t="s">
        <v>0</v>
      </c>
      <c r="G3647" t="s">
        <v>2312</v>
      </c>
      <c r="H3647">
        <v>5.2759999999999998</v>
      </c>
      <c r="I3647">
        <v>75</v>
      </c>
      <c r="J3647">
        <v>193</v>
      </c>
    </row>
    <row r="3648" spans="1:10" x14ac:dyDescent="0.35">
      <c r="A3648" t="s">
        <v>2337</v>
      </c>
      <c r="B3648">
        <v>1131</v>
      </c>
      <c r="C3648">
        <v>7868</v>
      </c>
      <c r="D3648">
        <v>380</v>
      </c>
      <c r="E3648" t="s">
        <v>319</v>
      </c>
      <c r="F3648" t="s">
        <v>0</v>
      </c>
      <c r="G3648" t="s">
        <v>2338</v>
      </c>
      <c r="H3648">
        <v>3.5550000000000002</v>
      </c>
      <c r="I3648">
        <v>70.77</v>
      </c>
      <c r="J3648">
        <v>469</v>
      </c>
    </row>
    <row r="3649" spans="1:10" x14ac:dyDescent="0.35">
      <c r="A3649" t="s">
        <v>2339</v>
      </c>
      <c r="B3649">
        <v>923</v>
      </c>
      <c r="C3649">
        <v>7865</v>
      </c>
      <c r="D3649">
        <v>381</v>
      </c>
      <c r="E3649" t="s">
        <v>328</v>
      </c>
      <c r="F3649" t="s">
        <v>0</v>
      </c>
      <c r="G3649" t="s">
        <v>2027</v>
      </c>
      <c r="H3649">
        <v>4.3490000000000002</v>
      </c>
      <c r="I3649">
        <v>73.16</v>
      </c>
      <c r="J3649">
        <v>132</v>
      </c>
    </row>
    <row r="3650" spans="1:10" x14ac:dyDescent="0.35">
      <c r="A3650" t="s">
        <v>2340</v>
      </c>
      <c r="B3650">
        <v>787</v>
      </c>
      <c r="C3650">
        <v>7844</v>
      </c>
      <c r="D3650">
        <v>382</v>
      </c>
      <c r="E3650" t="s">
        <v>328</v>
      </c>
      <c r="F3650" t="s">
        <v>0</v>
      </c>
      <c r="G3650" t="s">
        <v>1882</v>
      </c>
      <c r="H3650">
        <v>4.9690000000000003</v>
      </c>
      <c r="I3650">
        <v>72.89</v>
      </c>
      <c r="J3650">
        <v>72</v>
      </c>
    </row>
    <row r="3651" spans="1:10" x14ac:dyDescent="0.35">
      <c r="A3651" t="s">
        <v>2341</v>
      </c>
      <c r="B3651">
        <v>414</v>
      </c>
      <c r="C3651">
        <v>7820</v>
      </c>
      <c r="D3651">
        <v>383</v>
      </c>
      <c r="E3651" t="s">
        <v>319</v>
      </c>
      <c r="F3651" t="s">
        <v>0</v>
      </c>
      <c r="G3651" t="s">
        <v>2063</v>
      </c>
      <c r="H3651">
        <v>13.933999999999999</v>
      </c>
      <c r="I3651">
        <v>95.55</v>
      </c>
      <c r="J3651">
        <v>137</v>
      </c>
    </row>
    <row r="3652" spans="1:10" x14ac:dyDescent="0.35">
      <c r="A3652" t="s">
        <v>2342</v>
      </c>
      <c r="B3652">
        <v>743</v>
      </c>
      <c r="C3652">
        <v>7802</v>
      </c>
      <c r="D3652">
        <v>384</v>
      </c>
      <c r="E3652" t="s">
        <v>319</v>
      </c>
      <c r="F3652" t="s">
        <v>0</v>
      </c>
      <c r="G3652" t="s">
        <v>2343</v>
      </c>
      <c r="H3652">
        <v>7.8019999999999996</v>
      </c>
      <c r="I3652">
        <v>86.11</v>
      </c>
      <c r="J3652">
        <v>315</v>
      </c>
    </row>
    <row r="3653" spans="1:10" x14ac:dyDescent="0.35">
      <c r="A3653" t="s">
        <v>2344</v>
      </c>
      <c r="B3653">
        <v>271</v>
      </c>
      <c r="C3653">
        <v>7782</v>
      </c>
      <c r="D3653">
        <v>385</v>
      </c>
      <c r="E3653" t="s">
        <v>319</v>
      </c>
      <c r="F3653" t="s">
        <v>0</v>
      </c>
      <c r="G3653" t="s">
        <v>1742</v>
      </c>
      <c r="H3653">
        <v>15.19</v>
      </c>
      <c r="I3653">
        <v>91.1</v>
      </c>
      <c r="J3653">
        <v>61</v>
      </c>
    </row>
    <row r="3654" spans="1:10" x14ac:dyDescent="0.35">
      <c r="A3654" t="s">
        <v>2345</v>
      </c>
      <c r="B3654">
        <v>966</v>
      </c>
      <c r="C3654">
        <v>7764</v>
      </c>
      <c r="D3654">
        <v>386</v>
      </c>
      <c r="E3654" t="s">
        <v>319</v>
      </c>
      <c r="F3654" t="s">
        <v>0</v>
      </c>
      <c r="G3654" t="s">
        <v>2346</v>
      </c>
      <c r="H3654">
        <v>6.2510000000000003</v>
      </c>
      <c r="I3654">
        <v>82.52</v>
      </c>
      <c r="J3654">
        <v>430</v>
      </c>
    </row>
    <row r="3655" spans="1:10" x14ac:dyDescent="0.35">
      <c r="A3655" t="s">
        <v>2347</v>
      </c>
      <c r="B3655">
        <v>555</v>
      </c>
      <c r="C3655">
        <v>7762</v>
      </c>
      <c r="D3655">
        <v>387</v>
      </c>
      <c r="E3655" t="s">
        <v>319</v>
      </c>
      <c r="F3655" t="s">
        <v>0</v>
      </c>
      <c r="G3655" t="s">
        <v>1849</v>
      </c>
      <c r="H3655">
        <v>6.8140000000000001</v>
      </c>
      <c r="I3655">
        <v>84.91</v>
      </c>
      <c r="J3655">
        <v>50</v>
      </c>
    </row>
    <row r="3656" spans="1:10" x14ac:dyDescent="0.35">
      <c r="A3656" t="s">
        <v>2348</v>
      </c>
      <c r="B3656">
        <v>266</v>
      </c>
      <c r="C3656">
        <v>7752</v>
      </c>
      <c r="D3656">
        <v>388</v>
      </c>
      <c r="E3656" t="s">
        <v>319</v>
      </c>
      <c r="F3656" t="s">
        <v>0</v>
      </c>
      <c r="G3656" t="s">
        <v>2312</v>
      </c>
      <c r="H3656">
        <v>21.942</v>
      </c>
      <c r="I3656">
        <v>98.42</v>
      </c>
      <c r="J3656">
        <v>95</v>
      </c>
    </row>
    <row r="3657" spans="1:10" x14ac:dyDescent="0.35">
      <c r="A3657" t="s">
        <v>2349</v>
      </c>
      <c r="B3657">
        <v>1015</v>
      </c>
      <c r="C3657">
        <v>7748</v>
      </c>
      <c r="D3657">
        <v>389</v>
      </c>
      <c r="E3657" t="s">
        <v>328</v>
      </c>
      <c r="F3657" t="s">
        <v>0</v>
      </c>
      <c r="G3657" t="s">
        <v>1961</v>
      </c>
      <c r="H3657">
        <v>3.8180000000000001</v>
      </c>
      <c r="I3657">
        <v>65.040000000000006</v>
      </c>
      <c r="J3657">
        <v>178</v>
      </c>
    </row>
    <row r="3658" spans="1:10" x14ac:dyDescent="0.35">
      <c r="A3658" t="s">
        <v>2350</v>
      </c>
      <c r="B3658">
        <v>689</v>
      </c>
      <c r="C3658">
        <v>7744</v>
      </c>
      <c r="D3658">
        <v>390</v>
      </c>
      <c r="E3658" t="s">
        <v>319</v>
      </c>
      <c r="F3658" t="s">
        <v>0</v>
      </c>
      <c r="G3658" t="s">
        <v>2351</v>
      </c>
      <c r="H3658">
        <v>5.4930000000000003</v>
      </c>
      <c r="I3658">
        <v>81.05</v>
      </c>
      <c r="J3658">
        <v>152</v>
      </c>
    </row>
    <row r="3659" spans="1:10" x14ac:dyDescent="0.35">
      <c r="A3659" t="s">
        <v>2352</v>
      </c>
      <c r="B3659">
        <v>2433</v>
      </c>
      <c r="C3659">
        <v>7723</v>
      </c>
      <c r="D3659">
        <v>391</v>
      </c>
      <c r="E3659" t="s">
        <v>319</v>
      </c>
      <c r="F3659" t="s">
        <v>0</v>
      </c>
      <c r="G3659" t="s">
        <v>2353</v>
      </c>
      <c r="H3659">
        <v>6.8470000000000004</v>
      </c>
      <c r="I3659">
        <v>80.099999999999994</v>
      </c>
      <c r="J3659">
        <v>353</v>
      </c>
    </row>
    <row r="3660" spans="1:10" x14ac:dyDescent="0.35">
      <c r="A3660" t="s">
        <v>2354</v>
      </c>
      <c r="B3660">
        <v>668</v>
      </c>
      <c r="C3660">
        <v>7718</v>
      </c>
      <c r="D3660">
        <v>392</v>
      </c>
      <c r="E3660" t="s">
        <v>319</v>
      </c>
      <c r="F3660" t="s">
        <v>0</v>
      </c>
      <c r="G3660" t="s">
        <v>2355</v>
      </c>
      <c r="H3660">
        <v>5.774</v>
      </c>
      <c r="I3660">
        <v>73.11</v>
      </c>
      <c r="J3660">
        <v>141</v>
      </c>
    </row>
    <row r="3661" spans="1:10" x14ac:dyDescent="0.35">
      <c r="A3661" t="s">
        <v>2356</v>
      </c>
      <c r="B3661">
        <v>5605</v>
      </c>
      <c r="C3661">
        <v>7685</v>
      </c>
      <c r="D3661">
        <v>393</v>
      </c>
      <c r="E3661" t="s">
        <v>311</v>
      </c>
      <c r="F3661" t="s">
        <v>0</v>
      </c>
      <c r="G3661" t="s">
        <v>311</v>
      </c>
      <c r="I3661" t="s">
        <v>311</v>
      </c>
      <c r="J3661">
        <v>5471</v>
      </c>
    </row>
    <row r="3662" spans="1:10" x14ac:dyDescent="0.35">
      <c r="A3662" t="s">
        <v>2357</v>
      </c>
      <c r="B3662">
        <v>1271</v>
      </c>
      <c r="C3662">
        <v>7670</v>
      </c>
      <c r="D3662">
        <v>394</v>
      </c>
      <c r="E3662" t="s">
        <v>328</v>
      </c>
      <c r="F3662" t="s">
        <v>0</v>
      </c>
      <c r="G3662" t="s">
        <v>2358</v>
      </c>
      <c r="H3662">
        <v>2.94</v>
      </c>
      <c r="I3662">
        <v>46.97</v>
      </c>
      <c r="J3662">
        <v>248</v>
      </c>
    </row>
    <row r="3663" spans="1:10" x14ac:dyDescent="0.35">
      <c r="A3663" t="s">
        <v>2359</v>
      </c>
      <c r="B3663">
        <v>880</v>
      </c>
      <c r="C3663">
        <v>7653</v>
      </c>
      <c r="D3663">
        <v>395</v>
      </c>
      <c r="E3663" t="s">
        <v>319</v>
      </c>
      <c r="F3663" t="s">
        <v>0</v>
      </c>
      <c r="G3663" t="s">
        <v>2360</v>
      </c>
      <c r="H3663">
        <v>4.4560000000000004</v>
      </c>
      <c r="I3663">
        <v>76.2</v>
      </c>
      <c r="J3663">
        <v>365</v>
      </c>
    </row>
    <row r="3664" spans="1:10" x14ac:dyDescent="0.35">
      <c r="A3664" t="s">
        <v>2361</v>
      </c>
      <c r="B3664">
        <v>1178</v>
      </c>
      <c r="C3664">
        <v>7648</v>
      </c>
      <c r="D3664">
        <v>396</v>
      </c>
      <c r="E3664" t="s">
        <v>312</v>
      </c>
      <c r="F3664" t="s">
        <v>0</v>
      </c>
      <c r="G3664" t="s">
        <v>2362</v>
      </c>
      <c r="H3664">
        <v>2.988</v>
      </c>
      <c r="I3664">
        <v>48.55</v>
      </c>
      <c r="J3664">
        <v>86</v>
      </c>
    </row>
    <row r="3665" spans="1:10" x14ac:dyDescent="0.35">
      <c r="A3665" t="s">
        <v>2363</v>
      </c>
      <c r="B3665">
        <v>589</v>
      </c>
      <c r="C3665">
        <v>7631</v>
      </c>
      <c r="D3665">
        <v>397</v>
      </c>
      <c r="E3665" t="s">
        <v>319</v>
      </c>
      <c r="F3665" t="s">
        <v>0</v>
      </c>
      <c r="G3665" t="s">
        <v>1849</v>
      </c>
      <c r="H3665">
        <v>6.633</v>
      </c>
      <c r="I3665">
        <v>83.88</v>
      </c>
      <c r="J3665">
        <v>551</v>
      </c>
    </row>
    <row r="3666" spans="1:10" x14ac:dyDescent="0.35">
      <c r="A3666" t="s">
        <v>2364</v>
      </c>
      <c r="B3666">
        <v>1188</v>
      </c>
      <c r="C3666">
        <v>7587</v>
      </c>
      <c r="D3666">
        <v>398</v>
      </c>
      <c r="E3666" t="s">
        <v>328</v>
      </c>
      <c r="F3666" t="s">
        <v>0</v>
      </c>
      <c r="G3666" t="s">
        <v>1900</v>
      </c>
      <c r="H3666">
        <v>4.4109999999999996</v>
      </c>
      <c r="I3666">
        <v>53.6</v>
      </c>
      <c r="J3666">
        <v>491</v>
      </c>
    </row>
    <row r="3667" spans="1:10" x14ac:dyDescent="0.35">
      <c r="A3667" t="s">
        <v>2365</v>
      </c>
      <c r="B3667">
        <v>750</v>
      </c>
      <c r="C3667">
        <v>7583</v>
      </c>
      <c r="D3667">
        <v>399</v>
      </c>
      <c r="E3667" t="s">
        <v>328</v>
      </c>
      <c r="F3667" t="s">
        <v>0</v>
      </c>
      <c r="G3667" t="s">
        <v>1961</v>
      </c>
      <c r="H3667">
        <v>4.7290000000000001</v>
      </c>
      <c r="I3667">
        <v>74.459999999999994</v>
      </c>
      <c r="J3667">
        <v>182</v>
      </c>
    </row>
    <row r="3668" spans="1:10" x14ac:dyDescent="0.35">
      <c r="A3668" t="s">
        <v>2366</v>
      </c>
      <c r="B3668">
        <v>506</v>
      </c>
      <c r="C3668">
        <v>7583</v>
      </c>
      <c r="D3668">
        <v>399</v>
      </c>
      <c r="E3668" t="s">
        <v>319</v>
      </c>
      <c r="F3668" t="s">
        <v>0</v>
      </c>
      <c r="G3668" t="s">
        <v>2290</v>
      </c>
      <c r="H3668">
        <v>20.440999999999999</v>
      </c>
      <c r="I3668">
        <v>94.52</v>
      </c>
      <c r="J3668">
        <v>274</v>
      </c>
    </row>
    <row r="3669" spans="1:10" x14ac:dyDescent="0.35">
      <c r="A3669" t="s">
        <v>2367</v>
      </c>
      <c r="B3669">
        <v>606</v>
      </c>
      <c r="C3669">
        <v>7524</v>
      </c>
      <c r="D3669">
        <v>401</v>
      </c>
      <c r="E3669" t="s">
        <v>319</v>
      </c>
      <c r="F3669" t="s">
        <v>0</v>
      </c>
      <c r="G3669" t="s">
        <v>2368</v>
      </c>
      <c r="H3669">
        <v>6.5359999999999996</v>
      </c>
      <c r="I3669">
        <v>85.37</v>
      </c>
      <c r="J3669">
        <v>264</v>
      </c>
    </row>
    <row r="3670" spans="1:10" x14ac:dyDescent="0.35">
      <c r="A3670" t="s">
        <v>2369</v>
      </c>
      <c r="B3670">
        <v>115</v>
      </c>
      <c r="C3670">
        <v>7521</v>
      </c>
      <c r="D3670">
        <v>402</v>
      </c>
      <c r="E3670" t="s">
        <v>319</v>
      </c>
      <c r="F3670" t="s">
        <v>0</v>
      </c>
      <c r="G3670" t="s">
        <v>2003</v>
      </c>
      <c r="H3670">
        <v>31.280999999999999</v>
      </c>
      <c r="I3670">
        <v>99.44</v>
      </c>
      <c r="J3670">
        <v>27</v>
      </c>
    </row>
    <row r="3671" spans="1:10" x14ac:dyDescent="0.35">
      <c r="A3671" t="s">
        <v>2370</v>
      </c>
      <c r="B3671">
        <v>608</v>
      </c>
      <c r="C3671">
        <v>7497</v>
      </c>
      <c r="D3671">
        <v>403</v>
      </c>
      <c r="E3671" t="s">
        <v>319</v>
      </c>
      <c r="F3671" t="s">
        <v>0</v>
      </c>
      <c r="G3671" t="s">
        <v>2371</v>
      </c>
      <c r="H3671">
        <v>6.5759999999999996</v>
      </c>
      <c r="I3671">
        <v>86.59</v>
      </c>
      <c r="J3671">
        <v>175</v>
      </c>
    </row>
    <row r="3672" spans="1:10" x14ac:dyDescent="0.35">
      <c r="A3672" t="s">
        <v>2372</v>
      </c>
      <c r="B3672">
        <v>264</v>
      </c>
      <c r="C3672">
        <v>7485</v>
      </c>
      <c r="D3672">
        <v>404</v>
      </c>
      <c r="E3672" t="s">
        <v>319</v>
      </c>
      <c r="F3672" t="s">
        <v>0</v>
      </c>
      <c r="G3672" t="s">
        <v>1779</v>
      </c>
      <c r="H3672">
        <v>17.012</v>
      </c>
      <c r="I3672">
        <v>94.08</v>
      </c>
      <c r="J3672">
        <v>100</v>
      </c>
    </row>
    <row r="3673" spans="1:10" x14ac:dyDescent="0.35">
      <c r="A3673" t="s">
        <v>2373</v>
      </c>
      <c r="B3673">
        <v>798</v>
      </c>
      <c r="C3673">
        <v>7485</v>
      </c>
      <c r="D3673">
        <v>404</v>
      </c>
      <c r="E3673" t="s">
        <v>319</v>
      </c>
      <c r="F3673" t="s">
        <v>0</v>
      </c>
      <c r="G3673" t="s">
        <v>2109</v>
      </c>
      <c r="H3673">
        <v>4.6849999999999996</v>
      </c>
      <c r="I3673">
        <v>81.03</v>
      </c>
      <c r="J3673">
        <v>344</v>
      </c>
    </row>
    <row r="3674" spans="1:10" x14ac:dyDescent="0.35">
      <c r="A3674" t="s">
        <v>2374</v>
      </c>
      <c r="B3674">
        <v>2006</v>
      </c>
      <c r="C3674">
        <v>7435</v>
      </c>
      <c r="D3674">
        <v>406</v>
      </c>
      <c r="E3674" t="s">
        <v>319</v>
      </c>
      <c r="F3674" t="s">
        <v>0</v>
      </c>
      <c r="G3674" t="s">
        <v>2375</v>
      </c>
      <c r="H3674">
        <v>5.609</v>
      </c>
      <c r="I3674">
        <v>69.900000000000006</v>
      </c>
      <c r="J3674">
        <v>692</v>
      </c>
    </row>
    <row r="3675" spans="1:10" x14ac:dyDescent="0.35">
      <c r="A3675" t="s">
        <v>2376</v>
      </c>
      <c r="B3675">
        <v>1010</v>
      </c>
      <c r="C3675">
        <v>7419</v>
      </c>
      <c r="D3675">
        <v>407</v>
      </c>
      <c r="E3675" t="s">
        <v>319</v>
      </c>
      <c r="F3675" t="s">
        <v>0</v>
      </c>
      <c r="G3675" t="s">
        <v>2377</v>
      </c>
      <c r="H3675">
        <v>3.714</v>
      </c>
      <c r="I3675">
        <v>78.91</v>
      </c>
      <c r="J3675">
        <v>100</v>
      </c>
    </row>
    <row r="3676" spans="1:10" x14ac:dyDescent="0.35">
      <c r="A3676" t="s">
        <v>2378</v>
      </c>
      <c r="B3676">
        <v>292</v>
      </c>
      <c r="C3676">
        <v>7369</v>
      </c>
      <c r="D3676">
        <v>408</v>
      </c>
      <c r="E3676" t="s">
        <v>319</v>
      </c>
      <c r="F3676" t="s">
        <v>0</v>
      </c>
      <c r="G3676" t="s">
        <v>2379</v>
      </c>
      <c r="H3676">
        <v>22.012</v>
      </c>
      <c r="I3676">
        <v>99.37</v>
      </c>
      <c r="J3676">
        <v>95</v>
      </c>
    </row>
    <row r="3677" spans="1:10" x14ac:dyDescent="0.35">
      <c r="A3677" t="s">
        <v>2380</v>
      </c>
      <c r="B3677">
        <v>1381</v>
      </c>
      <c r="C3677">
        <v>7330</v>
      </c>
      <c r="D3677">
        <v>409</v>
      </c>
      <c r="E3677" t="s">
        <v>319</v>
      </c>
      <c r="F3677" t="s">
        <v>0</v>
      </c>
      <c r="G3677" t="s">
        <v>2381</v>
      </c>
      <c r="H3677">
        <v>4.093</v>
      </c>
      <c r="I3677">
        <v>76.56</v>
      </c>
      <c r="J3677">
        <v>206</v>
      </c>
    </row>
    <row r="3678" spans="1:10" x14ac:dyDescent="0.35">
      <c r="A3678" t="s">
        <v>2382</v>
      </c>
      <c r="B3678">
        <v>873</v>
      </c>
      <c r="C3678">
        <v>7329</v>
      </c>
      <c r="D3678">
        <v>410</v>
      </c>
      <c r="E3678" t="s">
        <v>328</v>
      </c>
      <c r="F3678" t="s">
        <v>0</v>
      </c>
      <c r="G3678" t="s">
        <v>1882</v>
      </c>
      <c r="H3678">
        <v>4.1189999999999998</v>
      </c>
      <c r="I3678">
        <v>60.92</v>
      </c>
      <c r="J3678">
        <v>140</v>
      </c>
    </row>
    <row r="3679" spans="1:10" x14ac:dyDescent="0.35">
      <c r="A3679" t="s">
        <v>2383</v>
      </c>
      <c r="B3679">
        <v>3488</v>
      </c>
      <c r="C3679">
        <v>7306</v>
      </c>
      <c r="D3679">
        <v>411</v>
      </c>
      <c r="E3679" t="s">
        <v>319</v>
      </c>
      <c r="F3679" t="s">
        <v>0</v>
      </c>
      <c r="G3679" t="s">
        <v>1958</v>
      </c>
      <c r="H3679">
        <v>7.59</v>
      </c>
      <c r="I3679">
        <v>93.38</v>
      </c>
      <c r="J3679">
        <v>1498</v>
      </c>
    </row>
    <row r="3680" spans="1:10" x14ac:dyDescent="0.35">
      <c r="A3680" t="s">
        <v>2384</v>
      </c>
      <c r="B3680">
        <v>1143</v>
      </c>
      <c r="C3680">
        <v>7298</v>
      </c>
      <c r="D3680">
        <v>412</v>
      </c>
      <c r="E3680" t="s">
        <v>319</v>
      </c>
      <c r="F3680" t="s">
        <v>0</v>
      </c>
      <c r="G3680" t="s">
        <v>1999</v>
      </c>
      <c r="H3680">
        <v>2.8719999999999999</v>
      </c>
      <c r="I3680">
        <v>86.33</v>
      </c>
      <c r="J3680">
        <v>384</v>
      </c>
    </row>
    <row r="3681" spans="1:10" x14ac:dyDescent="0.35">
      <c r="A3681" t="s">
        <v>2385</v>
      </c>
      <c r="B3681">
        <v>996</v>
      </c>
      <c r="C3681">
        <v>7294</v>
      </c>
      <c r="D3681">
        <v>413</v>
      </c>
      <c r="E3681" t="s">
        <v>328</v>
      </c>
      <c r="F3681" t="s">
        <v>0</v>
      </c>
      <c r="G3681" t="s">
        <v>1845</v>
      </c>
      <c r="H3681">
        <v>4.6619999999999999</v>
      </c>
      <c r="I3681">
        <v>63.14</v>
      </c>
      <c r="J3681">
        <v>408</v>
      </c>
    </row>
    <row r="3682" spans="1:10" x14ac:dyDescent="0.35">
      <c r="A3682" t="s">
        <v>2386</v>
      </c>
      <c r="B3682">
        <v>799</v>
      </c>
      <c r="C3682">
        <v>7289</v>
      </c>
      <c r="D3682">
        <v>414</v>
      </c>
      <c r="E3682" t="s">
        <v>319</v>
      </c>
      <c r="F3682" t="s">
        <v>0</v>
      </c>
      <c r="G3682" t="s">
        <v>2387</v>
      </c>
      <c r="H3682">
        <v>4.1859999999999999</v>
      </c>
      <c r="I3682">
        <v>87.97</v>
      </c>
      <c r="J3682">
        <v>245</v>
      </c>
    </row>
    <row r="3683" spans="1:10" x14ac:dyDescent="0.35">
      <c r="A3683" t="s">
        <v>2388</v>
      </c>
      <c r="B3683">
        <v>644</v>
      </c>
      <c r="C3683">
        <v>7273</v>
      </c>
      <c r="D3683">
        <v>415</v>
      </c>
      <c r="E3683" t="s">
        <v>319</v>
      </c>
      <c r="F3683" t="s">
        <v>0</v>
      </c>
      <c r="G3683" t="s">
        <v>1884</v>
      </c>
      <c r="H3683">
        <v>5.6660000000000004</v>
      </c>
      <c r="I3683">
        <v>82.67</v>
      </c>
      <c r="J3683">
        <v>83</v>
      </c>
    </row>
    <row r="3684" spans="1:10" x14ac:dyDescent="0.35">
      <c r="A3684" t="s">
        <v>2389</v>
      </c>
      <c r="B3684">
        <v>2354</v>
      </c>
      <c r="C3684">
        <v>7260</v>
      </c>
      <c r="D3684">
        <v>416</v>
      </c>
      <c r="E3684" t="s">
        <v>312</v>
      </c>
      <c r="F3684" t="s">
        <v>0</v>
      </c>
      <c r="G3684" t="s">
        <v>2390</v>
      </c>
      <c r="H3684">
        <v>1.335</v>
      </c>
      <c r="I3684">
        <v>24</v>
      </c>
      <c r="J3684">
        <v>1052</v>
      </c>
    </row>
    <row r="3685" spans="1:10" x14ac:dyDescent="0.35">
      <c r="A3685" t="s">
        <v>2391</v>
      </c>
      <c r="B3685">
        <v>476</v>
      </c>
      <c r="C3685">
        <v>7258</v>
      </c>
      <c r="D3685">
        <v>417</v>
      </c>
      <c r="E3685" t="s">
        <v>319</v>
      </c>
      <c r="F3685" t="s">
        <v>0</v>
      </c>
      <c r="G3685" t="s">
        <v>2392</v>
      </c>
      <c r="H3685">
        <v>8.89</v>
      </c>
      <c r="I3685">
        <v>83.78</v>
      </c>
      <c r="J3685">
        <v>168</v>
      </c>
    </row>
    <row r="3686" spans="1:10" x14ac:dyDescent="0.35">
      <c r="A3686" t="s">
        <v>2393</v>
      </c>
      <c r="B3686">
        <v>3058</v>
      </c>
      <c r="C3686">
        <v>7257</v>
      </c>
      <c r="D3686">
        <v>418</v>
      </c>
      <c r="E3686" t="s">
        <v>311</v>
      </c>
      <c r="F3686" t="s">
        <v>0</v>
      </c>
      <c r="G3686" t="s">
        <v>1795</v>
      </c>
      <c r="I3686" t="s">
        <v>311</v>
      </c>
      <c r="J3686">
        <v>3050</v>
      </c>
    </row>
    <row r="3687" spans="1:10" x14ac:dyDescent="0.35">
      <c r="A3687" t="s">
        <v>2394</v>
      </c>
      <c r="B3687">
        <v>1176</v>
      </c>
      <c r="C3687">
        <v>7252</v>
      </c>
      <c r="D3687">
        <v>419</v>
      </c>
      <c r="E3687" t="s">
        <v>319</v>
      </c>
      <c r="F3687" t="s">
        <v>0</v>
      </c>
      <c r="G3687" t="s">
        <v>1983</v>
      </c>
      <c r="H3687">
        <v>2.9540000000000002</v>
      </c>
      <c r="I3687">
        <v>83.82</v>
      </c>
      <c r="J3687">
        <v>195</v>
      </c>
    </row>
    <row r="3688" spans="1:10" x14ac:dyDescent="0.35">
      <c r="A3688" t="s">
        <v>2395</v>
      </c>
      <c r="B3688">
        <v>549</v>
      </c>
      <c r="C3688">
        <v>7251</v>
      </c>
      <c r="D3688">
        <v>420</v>
      </c>
      <c r="E3688" t="s">
        <v>319</v>
      </c>
      <c r="F3688" t="s">
        <v>0</v>
      </c>
      <c r="G3688" t="s">
        <v>2396</v>
      </c>
      <c r="H3688">
        <v>7.758</v>
      </c>
      <c r="I3688">
        <v>83.02</v>
      </c>
      <c r="J3688">
        <v>47</v>
      </c>
    </row>
    <row r="3689" spans="1:10" x14ac:dyDescent="0.35">
      <c r="A3689" t="s">
        <v>2397</v>
      </c>
      <c r="B3689">
        <v>1146</v>
      </c>
      <c r="C3689">
        <v>7251</v>
      </c>
      <c r="D3689">
        <v>420</v>
      </c>
      <c r="E3689" t="s">
        <v>319</v>
      </c>
      <c r="F3689" t="s">
        <v>0</v>
      </c>
      <c r="G3689" t="s">
        <v>2061</v>
      </c>
      <c r="H3689">
        <v>6.0810000000000004</v>
      </c>
      <c r="I3689">
        <v>74.510000000000005</v>
      </c>
      <c r="J3689">
        <v>184</v>
      </c>
    </row>
    <row r="3690" spans="1:10" x14ac:dyDescent="0.35">
      <c r="A3690" t="s">
        <v>2398</v>
      </c>
      <c r="B3690">
        <v>713</v>
      </c>
      <c r="C3690">
        <v>7250</v>
      </c>
      <c r="D3690">
        <v>422</v>
      </c>
      <c r="E3690" t="s">
        <v>328</v>
      </c>
      <c r="F3690" t="s">
        <v>0</v>
      </c>
      <c r="G3690" t="s">
        <v>2399</v>
      </c>
      <c r="H3690">
        <v>5.0759999999999996</v>
      </c>
      <c r="I3690">
        <v>69.900000000000006</v>
      </c>
      <c r="J3690">
        <v>102</v>
      </c>
    </row>
    <row r="3691" spans="1:10" x14ac:dyDescent="0.35">
      <c r="A3691" t="s">
        <v>2400</v>
      </c>
      <c r="B3691">
        <v>1304</v>
      </c>
      <c r="C3691">
        <v>7247</v>
      </c>
      <c r="D3691">
        <v>423</v>
      </c>
      <c r="E3691" t="s">
        <v>328</v>
      </c>
      <c r="F3691" t="s">
        <v>0</v>
      </c>
      <c r="G3691" t="s">
        <v>1868</v>
      </c>
      <c r="H3691">
        <v>2.7069999999999999</v>
      </c>
      <c r="I3691">
        <v>50.58</v>
      </c>
      <c r="J3691">
        <v>364</v>
      </c>
    </row>
    <row r="3692" spans="1:10" x14ac:dyDescent="0.35">
      <c r="A3692" t="s">
        <v>2401</v>
      </c>
      <c r="B3692">
        <v>887</v>
      </c>
      <c r="C3692">
        <v>7217</v>
      </c>
      <c r="D3692">
        <v>424</v>
      </c>
      <c r="E3692" t="s">
        <v>328</v>
      </c>
      <c r="F3692" t="s">
        <v>0</v>
      </c>
      <c r="G3692" t="s">
        <v>2402</v>
      </c>
      <c r="H3692">
        <v>4.5309999999999997</v>
      </c>
      <c r="I3692">
        <v>68.75</v>
      </c>
      <c r="J3692">
        <v>187</v>
      </c>
    </row>
    <row r="3693" spans="1:10" x14ac:dyDescent="0.35">
      <c r="A3693" t="s">
        <v>2403</v>
      </c>
      <c r="B3693">
        <v>1344</v>
      </c>
      <c r="C3693">
        <v>7214</v>
      </c>
      <c r="D3693">
        <v>425</v>
      </c>
      <c r="E3693" t="s">
        <v>312</v>
      </c>
      <c r="F3693" t="s">
        <v>0</v>
      </c>
      <c r="G3693" t="s">
        <v>1759</v>
      </c>
      <c r="H3693">
        <v>3.133</v>
      </c>
      <c r="I3693">
        <v>43.71</v>
      </c>
      <c r="J3693">
        <v>288</v>
      </c>
    </row>
    <row r="3694" spans="1:10" x14ac:dyDescent="0.35">
      <c r="A3694" t="s">
        <v>2404</v>
      </c>
      <c r="B3694">
        <v>607</v>
      </c>
      <c r="C3694">
        <v>7210</v>
      </c>
      <c r="D3694">
        <v>426</v>
      </c>
      <c r="E3694" t="s">
        <v>319</v>
      </c>
      <c r="F3694" t="s">
        <v>0</v>
      </c>
      <c r="G3694" t="s">
        <v>2405</v>
      </c>
      <c r="H3694">
        <v>5.9109999999999996</v>
      </c>
      <c r="I3694">
        <v>76.28</v>
      </c>
      <c r="J3694">
        <v>164</v>
      </c>
    </row>
    <row r="3695" spans="1:10" x14ac:dyDescent="0.35">
      <c r="A3695" t="s">
        <v>2406</v>
      </c>
      <c r="B3695">
        <v>796</v>
      </c>
      <c r="C3695">
        <v>7199</v>
      </c>
      <c r="D3695">
        <v>427</v>
      </c>
      <c r="E3695" t="s">
        <v>328</v>
      </c>
      <c r="F3695" t="s">
        <v>0</v>
      </c>
      <c r="G3695" t="s">
        <v>2407</v>
      </c>
      <c r="H3695">
        <v>4.5910000000000002</v>
      </c>
      <c r="I3695">
        <v>70.05</v>
      </c>
      <c r="J3695">
        <v>408</v>
      </c>
    </row>
    <row r="3696" spans="1:10" x14ac:dyDescent="0.35">
      <c r="A3696" t="s">
        <v>2408</v>
      </c>
      <c r="B3696">
        <v>770</v>
      </c>
      <c r="C3696">
        <v>7198</v>
      </c>
      <c r="D3696">
        <v>428</v>
      </c>
      <c r="E3696" t="s">
        <v>328</v>
      </c>
      <c r="F3696" t="s">
        <v>0</v>
      </c>
      <c r="G3696" t="s">
        <v>2063</v>
      </c>
      <c r="H3696">
        <v>4.6260000000000003</v>
      </c>
      <c r="I3696">
        <v>59.25</v>
      </c>
      <c r="J3696">
        <v>356</v>
      </c>
    </row>
    <row r="3697" spans="1:10" x14ac:dyDescent="0.35">
      <c r="A3697" t="s">
        <v>2409</v>
      </c>
      <c r="B3697">
        <v>671</v>
      </c>
      <c r="C3697">
        <v>7176</v>
      </c>
      <c r="D3697">
        <v>429</v>
      </c>
      <c r="E3697" t="s">
        <v>319</v>
      </c>
      <c r="F3697" t="s">
        <v>0</v>
      </c>
      <c r="G3697" t="s">
        <v>2410</v>
      </c>
      <c r="H3697">
        <v>5.1680000000000001</v>
      </c>
      <c r="I3697">
        <v>73.7</v>
      </c>
      <c r="J3697">
        <v>129</v>
      </c>
    </row>
    <row r="3698" spans="1:10" x14ac:dyDescent="0.35">
      <c r="A3698" t="s">
        <v>2411</v>
      </c>
      <c r="B3698">
        <v>1449</v>
      </c>
      <c r="C3698">
        <v>7158</v>
      </c>
      <c r="D3698">
        <v>430</v>
      </c>
      <c r="E3698" t="s">
        <v>328</v>
      </c>
      <c r="F3698" t="s">
        <v>0</v>
      </c>
      <c r="G3698" t="s">
        <v>2412</v>
      </c>
      <c r="H3698">
        <v>2.5190000000000001</v>
      </c>
      <c r="I3698">
        <v>67.680000000000007</v>
      </c>
      <c r="J3698">
        <v>328</v>
      </c>
    </row>
    <row r="3699" spans="1:10" x14ac:dyDescent="0.35">
      <c r="A3699" t="s">
        <v>2413</v>
      </c>
      <c r="B3699">
        <v>567</v>
      </c>
      <c r="C3699">
        <v>7133</v>
      </c>
      <c r="D3699">
        <v>431</v>
      </c>
      <c r="E3699" t="s">
        <v>319</v>
      </c>
      <c r="F3699" t="s">
        <v>0</v>
      </c>
      <c r="G3699" t="s">
        <v>2414</v>
      </c>
      <c r="H3699">
        <v>6.0279999999999996</v>
      </c>
      <c r="I3699">
        <v>82.46</v>
      </c>
      <c r="J3699">
        <v>90</v>
      </c>
    </row>
    <row r="3700" spans="1:10" x14ac:dyDescent="0.35">
      <c r="A3700" t="s">
        <v>2415</v>
      </c>
      <c r="B3700">
        <v>832</v>
      </c>
      <c r="C3700">
        <v>7118</v>
      </c>
      <c r="D3700">
        <v>432</v>
      </c>
      <c r="E3700" t="s">
        <v>328</v>
      </c>
      <c r="F3700" t="s">
        <v>0</v>
      </c>
      <c r="G3700" t="s">
        <v>1767</v>
      </c>
      <c r="H3700">
        <v>4.3929999999999998</v>
      </c>
      <c r="I3700">
        <v>50.53</v>
      </c>
      <c r="J3700">
        <v>252</v>
      </c>
    </row>
    <row r="3701" spans="1:10" x14ac:dyDescent="0.35">
      <c r="A3701" t="s">
        <v>2416</v>
      </c>
      <c r="B3701">
        <v>293</v>
      </c>
      <c r="C3701">
        <v>7098</v>
      </c>
      <c r="D3701">
        <v>433</v>
      </c>
      <c r="E3701" t="s">
        <v>319</v>
      </c>
      <c r="F3701" t="s">
        <v>0</v>
      </c>
      <c r="G3701" t="s">
        <v>2417</v>
      </c>
      <c r="H3701">
        <v>20.588999999999999</v>
      </c>
      <c r="I3701">
        <v>99.1</v>
      </c>
      <c r="J3701">
        <v>142</v>
      </c>
    </row>
    <row r="3702" spans="1:10" x14ac:dyDescent="0.35">
      <c r="A3702" t="s">
        <v>2418</v>
      </c>
      <c r="B3702">
        <v>489</v>
      </c>
      <c r="C3702">
        <v>7090</v>
      </c>
      <c r="D3702">
        <v>434</v>
      </c>
      <c r="E3702" t="s">
        <v>319</v>
      </c>
      <c r="F3702" t="s">
        <v>0</v>
      </c>
      <c r="G3702" t="s">
        <v>2419</v>
      </c>
      <c r="H3702">
        <v>6.8490000000000002</v>
      </c>
      <c r="I3702">
        <v>94.42</v>
      </c>
      <c r="J3702">
        <v>67</v>
      </c>
    </row>
    <row r="3703" spans="1:10" x14ac:dyDescent="0.35">
      <c r="A3703" t="s">
        <v>2420</v>
      </c>
      <c r="B3703">
        <v>964</v>
      </c>
      <c r="C3703">
        <v>7082</v>
      </c>
      <c r="D3703">
        <v>435</v>
      </c>
      <c r="E3703" t="s">
        <v>312</v>
      </c>
      <c r="F3703" t="s">
        <v>0</v>
      </c>
      <c r="G3703" t="s">
        <v>1886</v>
      </c>
      <c r="H3703">
        <v>3.61</v>
      </c>
      <c r="I3703">
        <v>43.61</v>
      </c>
      <c r="J3703">
        <v>298</v>
      </c>
    </row>
    <row r="3704" spans="1:10" x14ac:dyDescent="0.35">
      <c r="A3704" t="s">
        <v>2421</v>
      </c>
      <c r="B3704">
        <v>616</v>
      </c>
      <c r="C3704">
        <v>7078</v>
      </c>
      <c r="D3704">
        <v>436</v>
      </c>
      <c r="E3704" t="s">
        <v>319</v>
      </c>
      <c r="F3704" t="s">
        <v>0</v>
      </c>
      <c r="G3704" t="s">
        <v>2422</v>
      </c>
      <c r="H3704">
        <v>5.5819999999999999</v>
      </c>
      <c r="I3704">
        <v>76.930000000000007</v>
      </c>
      <c r="J3704">
        <v>315</v>
      </c>
    </row>
    <row r="3705" spans="1:10" x14ac:dyDescent="0.35">
      <c r="A3705" t="s">
        <v>2423</v>
      </c>
      <c r="B3705">
        <v>362</v>
      </c>
      <c r="C3705">
        <v>7053</v>
      </c>
      <c r="D3705">
        <v>437</v>
      </c>
      <c r="E3705" t="s">
        <v>319</v>
      </c>
      <c r="F3705" t="s">
        <v>0</v>
      </c>
      <c r="G3705" t="s">
        <v>2019</v>
      </c>
      <c r="H3705">
        <v>30.152999999999999</v>
      </c>
      <c r="I3705">
        <v>99.36</v>
      </c>
      <c r="J3705">
        <v>116</v>
      </c>
    </row>
    <row r="3706" spans="1:10" x14ac:dyDescent="0.35">
      <c r="A3706" t="s">
        <v>2424</v>
      </c>
      <c r="B3706">
        <v>2955</v>
      </c>
      <c r="C3706">
        <v>7033</v>
      </c>
      <c r="D3706">
        <v>438</v>
      </c>
      <c r="E3706" t="s">
        <v>319</v>
      </c>
      <c r="F3706" t="s">
        <v>0</v>
      </c>
      <c r="G3706" t="s">
        <v>2425</v>
      </c>
      <c r="H3706">
        <v>13.569000000000001</v>
      </c>
      <c r="I3706">
        <v>95.67</v>
      </c>
      <c r="J3706">
        <v>188</v>
      </c>
    </row>
    <row r="3707" spans="1:10" x14ac:dyDescent="0.35">
      <c r="A3707" t="s">
        <v>2426</v>
      </c>
      <c r="B3707">
        <v>1175</v>
      </c>
      <c r="C3707">
        <v>6995</v>
      </c>
      <c r="D3707">
        <v>439</v>
      </c>
      <c r="E3707" t="s">
        <v>319</v>
      </c>
      <c r="F3707" t="s">
        <v>0</v>
      </c>
      <c r="G3707" t="s">
        <v>2427</v>
      </c>
      <c r="H3707">
        <v>5.9729999999999999</v>
      </c>
      <c r="I3707">
        <v>90.76</v>
      </c>
      <c r="J3707">
        <v>472</v>
      </c>
    </row>
    <row r="3708" spans="1:10" x14ac:dyDescent="0.35">
      <c r="A3708" t="s">
        <v>2428</v>
      </c>
      <c r="B3708">
        <v>708</v>
      </c>
      <c r="C3708">
        <v>6993</v>
      </c>
      <c r="D3708">
        <v>440</v>
      </c>
      <c r="E3708" t="s">
        <v>328</v>
      </c>
      <c r="F3708" t="s">
        <v>0</v>
      </c>
      <c r="G3708" t="s">
        <v>1876</v>
      </c>
      <c r="H3708">
        <v>5.1120000000000001</v>
      </c>
      <c r="I3708">
        <v>73.66</v>
      </c>
      <c r="J3708">
        <v>140</v>
      </c>
    </row>
    <row r="3709" spans="1:10" x14ac:dyDescent="0.35">
      <c r="A3709" t="s">
        <v>2429</v>
      </c>
      <c r="B3709">
        <v>782</v>
      </c>
      <c r="C3709">
        <v>6962</v>
      </c>
      <c r="D3709">
        <v>441</v>
      </c>
      <c r="E3709" t="s">
        <v>328</v>
      </c>
      <c r="F3709" t="s">
        <v>0</v>
      </c>
      <c r="G3709" t="s">
        <v>2430</v>
      </c>
      <c r="H3709">
        <v>4.3099999999999996</v>
      </c>
      <c r="I3709">
        <v>64.489999999999995</v>
      </c>
      <c r="J3709">
        <v>769</v>
      </c>
    </row>
    <row r="3710" spans="1:10" x14ac:dyDescent="0.35">
      <c r="A3710" t="s">
        <v>2431</v>
      </c>
      <c r="B3710">
        <v>422</v>
      </c>
      <c r="C3710">
        <v>6959</v>
      </c>
      <c r="D3710">
        <v>442</v>
      </c>
      <c r="E3710" t="s">
        <v>319</v>
      </c>
      <c r="F3710" t="s">
        <v>0</v>
      </c>
      <c r="G3710" t="s">
        <v>2432</v>
      </c>
      <c r="H3710">
        <v>8.1189999999999998</v>
      </c>
      <c r="I3710">
        <v>94.74</v>
      </c>
      <c r="J3710">
        <v>173</v>
      </c>
    </row>
    <row r="3711" spans="1:10" x14ac:dyDescent="0.35">
      <c r="A3711" t="s">
        <v>2433</v>
      </c>
      <c r="B3711">
        <v>1233</v>
      </c>
      <c r="C3711">
        <v>6941</v>
      </c>
      <c r="D3711">
        <v>443</v>
      </c>
      <c r="E3711" t="s">
        <v>319</v>
      </c>
      <c r="F3711" t="s">
        <v>0</v>
      </c>
      <c r="G3711" t="s">
        <v>2434</v>
      </c>
      <c r="H3711">
        <v>7.83</v>
      </c>
      <c r="I3711">
        <v>93.32</v>
      </c>
      <c r="J3711">
        <v>668</v>
      </c>
    </row>
    <row r="3712" spans="1:10" x14ac:dyDescent="0.35">
      <c r="A3712" t="s">
        <v>2435</v>
      </c>
      <c r="B3712">
        <v>616</v>
      </c>
      <c r="C3712">
        <v>6920</v>
      </c>
      <c r="D3712">
        <v>444</v>
      </c>
      <c r="E3712" t="s">
        <v>319</v>
      </c>
      <c r="F3712" t="s">
        <v>0</v>
      </c>
      <c r="G3712" t="s">
        <v>2163</v>
      </c>
      <c r="H3712">
        <v>5.3630000000000004</v>
      </c>
      <c r="I3712">
        <v>77.709999999999994</v>
      </c>
      <c r="J3712">
        <v>114</v>
      </c>
    </row>
    <row r="3713" spans="1:10" x14ac:dyDescent="0.35">
      <c r="A3713" t="s">
        <v>2436</v>
      </c>
      <c r="B3713">
        <v>809</v>
      </c>
      <c r="C3713">
        <v>6906</v>
      </c>
      <c r="D3713">
        <v>445</v>
      </c>
      <c r="E3713" t="s">
        <v>319</v>
      </c>
      <c r="F3713" t="s">
        <v>0</v>
      </c>
      <c r="G3713" t="s">
        <v>2202</v>
      </c>
      <c r="H3713">
        <v>5.4880000000000004</v>
      </c>
      <c r="I3713">
        <v>87.7</v>
      </c>
      <c r="J3713">
        <v>263</v>
      </c>
    </row>
    <row r="3714" spans="1:10" x14ac:dyDescent="0.35">
      <c r="A3714" t="s">
        <v>2437</v>
      </c>
      <c r="B3714">
        <v>6903</v>
      </c>
      <c r="C3714">
        <v>6893</v>
      </c>
      <c r="D3714">
        <v>446</v>
      </c>
      <c r="E3714" t="s">
        <v>328</v>
      </c>
      <c r="F3714" t="s">
        <v>0</v>
      </c>
      <c r="G3714" t="s">
        <v>2438</v>
      </c>
      <c r="H3714">
        <v>3.6989999999999998</v>
      </c>
      <c r="I3714">
        <v>59.03</v>
      </c>
      <c r="J3714">
        <v>3689</v>
      </c>
    </row>
    <row r="3715" spans="1:10" x14ac:dyDescent="0.35">
      <c r="A3715" t="s">
        <v>2439</v>
      </c>
      <c r="B3715">
        <v>1201</v>
      </c>
      <c r="C3715">
        <v>6881</v>
      </c>
      <c r="D3715">
        <v>447</v>
      </c>
      <c r="E3715" t="s">
        <v>328</v>
      </c>
      <c r="F3715" t="s">
        <v>0</v>
      </c>
      <c r="G3715" t="s">
        <v>2440</v>
      </c>
      <c r="H3715">
        <v>3.3370000000000002</v>
      </c>
      <c r="I3715">
        <v>46.52</v>
      </c>
      <c r="J3715">
        <v>291</v>
      </c>
    </row>
    <row r="3716" spans="1:10" x14ac:dyDescent="0.35">
      <c r="A3716" t="s">
        <v>2441</v>
      </c>
      <c r="B3716">
        <v>391</v>
      </c>
      <c r="C3716">
        <v>6870</v>
      </c>
      <c r="D3716">
        <v>448</v>
      </c>
      <c r="E3716" t="s">
        <v>319</v>
      </c>
      <c r="F3716" t="s">
        <v>0</v>
      </c>
      <c r="G3716" t="s">
        <v>2442</v>
      </c>
      <c r="H3716">
        <v>8.5</v>
      </c>
      <c r="I3716">
        <v>91.3</v>
      </c>
      <c r="J3716">
        <v>139</v>
      </c>
    </row>
    <row r="3717" spans="1:10" x14ac:dyDescent="0.35">
      <c r="A3717" t="s">
        <v>2443</v>
      </c>
      <c r="B3717">
        <v>670</v>
      </c>
      <c r="C3717">
        <v>6856</v>
      </c>
      <c r="D3717">
        <v>449</v>
      </c>
      <c r="E3717" t="s">
        <v>328</v>
      </c>
      <c r="F3717" t="s">
        <v>0</v>
      </c>
      <c r="G3717" t="s">
        <v>1759</v>
      </c>
      <c r="H3717">
        <v>6.7789999999999999</v>
      </c>
      <c r="I3717">
        <v>75.17</v>
      </c>
      <c r="J3717">
        <v>205</v>
      </c>
    </row>
    <row r="3718" spans="1:10" x14ac:dyDescent="0.35">
      <c r="A3718" t="s">
        <v>2444</v>
      </c>
      <c r="B3718">
        <v>504</v>
      </c>
      <c r="C3718">
        <v>6844</v>
      </c>
      <c r="D3718">
        <v>450</v>
      </c>
      <c r="E3718" t="s">
        <v>319</v>
      </c>
      <c r="F3718" t="s">
        <v>0</v>
      </c>
      <c r="G3718" t="s">
        <v>2445</v>
      </c>
      <c r="H3718">
        <v>6.7510000000000003</v>
      </c>
      <c r="I3718">
        <v>93.24</v>
      </c>
      <c r="J3718">
        <v>76</v>
      </c>
    </row>
    <row r="3719" spans="1:10" x14ac:dyDescent="0.35">
      <c r="A3719" t="s">
        <v>2446</v>
      </c>
      <c r="B3719">
        <v>664</v>
      </c>
      <c r="C3719">
        <v>6841</v>
      </c>
      <c r="D3719">
        <v>451</v>
      </c>
      <c r="E3719" t="s">
        <v>319</v>
      </c>
      <c r="F3719" t="s">
        <v>0</v>
      </c>
      <c r="G3719" t="s">
        <v>1838</v>
      </c>
      <c r="H3719">
        <v>4.93</v>
      </c>
      <c r="I3719">
        <v>87.23</v>
      </c>
      <c r="J3719">
        <v>106</v>
      </c>
    </row>
    <row r="3720" spans="1:10" x14ac:dyDescent="0.35">
      <c r="A3720" t="s">
        <v>2447</v>
      </c>
      <c r="B3720">
        <v>578</v>
      </c>
      <c r="C3720">
        <v>6809</v>
      </c>
      <c r="D3720">
        <v>452</v>
      </c>
      <c r="E3720" t="s">
        <v>319</v>
      </c>
      <c r="F3720" t="s">
        <v>0</v>
      </c>
      <c r="G3720" t="s">
        <v>2448</v>
      </c>
      <c r="H3720">
        <v>6.6260000000000003</v>
      </c>
      <c r="I3720">
        <v>92.93</v>
      </c>
      <c r="J3720">
        <v>575</v>
      </c>
    </row>
    <row r="3721" spans="1:10" x14ac:dyDescent="0.35">
      <c r="A3721" t="s">
        <v>2449</v>
      </c>
      <c r="B3721">
        <v>1241</v>
      </c>
      <c r="C3721">
        <v>6776</v>
      </c>
      <c r="D3721">
        <v>453</v>
      </c>
      <c r="E3721" t="s">
        <v>328</v>
      </c>
      <c r="F3721" t="s">
        <v>0</v>
      </c>
      <c r="G3721" t="s">
        <v>2450</v>
      </c>
      <c r="H3721">
        <v>4.6929999999999996</v>
      </c>
      <c r="I3721">
        <v>62.03</v>
      </c>
      <c r="J3721">
        <v>366</v>
      </c>
    </row>
    <row r="3722" spans="1:10" x14ac:dyDescent="0.35">
      <c r="A3722" t="s">
        <v>2451</v>
      </c>
      <c r="B3722">
        <v>816</v>
      </c>
      <c r="C3722">
        <v>6776</v>
      </c>
      <c r="D3722">
        <v>453</v>
      </c>
      <c r="E3722" t="s">
        <v>328</v>
      </c>
      <c r="F3722" t="s">
        <v>0</v>
      </c>
      <c r="G3722" t="s">
        <v>2452</v>
      </c>
      <c r="H3722">
        <v>3.657</v>
      </c>
      <c r="I3722">
        <v>63.04</v>
      </c>
      <c r="J3722">
        <v>406</v>
      </c>
    </row>
    <row r="3723" spans="1:10" x14ac:dyDescent="0.35">
      <c r="A3723" t="s">
        <v>2453</v>
      </c>
      <c r="B3723">
        <v>104</v>
      </c>
      <c r="C3723">
        <v>6743</v>
      </c>
      <c r="D3723">
        <v>455</v>
      </c>
      <c r="E3723" t="s">
        <v>319</v>
      </c>
      <c r="F3723" t="s">
        <v>0</v>
      </c>
      <c r="G3723" t="s">
        <v>1868</v>
      </c>
      <c r="H3723">
        <v>30.51</v>
      </c>
      <c r="I3723">
        <v>97.09</v>
      </c>
      <c r="J3723">
        <v>87</v>
      </c>
    </row>
    <row r="3724" spans="1:10" x14ac:dyDescent="0.35">
      <c r="A3724" t="s">
        <v>2454</v>
      </c>
      <c r="B3724">
        <v>242</v>
      </c>
      <c r="C3724">
        <v>6732</v>
      </c>
      <c r="D3724">
        <v>456</v>
      </c>
      <c r="E3724" t="s">
        <v>319</v>
      </c>
      <c r="F3724" t="s">
        <v>0</v>
      </c>
      <c r="G3724" t="s">
        <v>2455</v>
      </c>
      <c r="H3724">
        <v>24.481999999999999</v>
      </c>
      <c r="I3724">
        <v>99.2</v>
      </c>
      <c r="J3724">
        <v>147</v>
      </c>
    </row>
    <row r="3725" spans="1:10" x14ac:dyDescent="0.35">
      <c r="A3725" t="s">
        <v>2456</v>
      </c>
      <c r="B3725">
        <v>792</v>
      </c>
      <c r="C3725">
        <v>6698</v>
      </c>
      <c r="D3725">
        <v>457</v>
      </c>
      <c r="E3725" t="s">
        <v>328</v>
      </c>
      <c r="F3725" t="s">
        <v>0</v>
      </c>
      <c r="G3725" t="s">
        <v>2457</v>
      </c>
      <c r="H3725">
        <v>4.0519999999999996</v>
      </c>
      <c r="I3725">
        <v>73.94</v>
      </c>
      <c r="J3725">
        <v>792</v>
      </c>
    </row>
    <row r="3726" spans="1:10" x14ac:dyDescent="0.35">
      <c r="A3726" t="s">
        <v>2458</v>
      </c>
      <c r="B3726">
        <v>315</v>
      </c>
      <c r="C3726">
        <v>6684</v>
      </c>
      <c r="D3726">
        <v>458</v>
      </c>
      <c r="E3726" t="s">
        <v>319</v>
      </c>
      <c r="F3726" t="s">
        <v>0</v>
      </c>
      <c r="G3726" t="s">
        <v>2102</v>
      </c>
      <c r="H3726">
        <v>10.266999999999999</v>
      </c>
      <c r="I3726">
        <v>92.33</v>
      </c>
      <c r="J3726">
        <v>55</v>
      </c>
    </row>
    <row r="3727" spans="1:10" x14ac:dyDescent="0.35">
      <c r="A3727" t="s">
        <v>2459</v>
      </c>
      <c r="B3727">
        <v>874</v>
      </c>
      <c r="C3727">
        <v>6681</v>
      </c>
      <c r="D3727">
        <v>459</v>
      </c>
      <c r="E3727" t="s">
        <v>319</v>
      </c>
      <c r="F3727" t="s">
        <v>0</v>
      </c>
      <c r="G3727" t="s">
        <v>2460</v>
      </c>
      <c r="H3727">
        <v>3.9689999999999999</v>
      </c>
      <c r="I3727">
        <v>71.17</v>
      </c>
      <c r="J3727">
        <v>871</v>
      </c>
    </row>
    <row r="3728" spans="1:10" x14ac:dyDescent="0.35">
      <c r="A3728" t="s">
        <v>2461</v>
      </c>
      <c r="B3728">
        <v>1361</v>
      </c>
      <c r="C3728">
        <v>6646</v>
      </c>
      <c r="D3728">
        <v>460</v>
      </c>
      <c r="E3728" t="s">
        <v>319</v>
      </c>
      <c r="F3728" t="s">
        <v>0</v>
      </c>
      <c r="G3728" t="s">
        <v>1969</v>
      </c>
      <c r="H3728">
        <v>11.071999999999999</v>
      </c>
      <c r="I3728">
        <v>93.89</v>
      </c>
      <c r="J3728">
        <v>311</v>
      </c>
    </row>
    <row r="3729" spans="1:10" x14ac:dyDescent="0.35">
      <c r="A3729" t="s">
        <v>2462</v>
      </c>
      <c r="B3729">
        <v>817</v>
      </c>
      <c r="C3729">
        <v>6614</v>
      </c>
      <c r="D3729">
        <v>461</v>
      </c>
      <c r="E3729" t="s">
        <v>312</v>
      </c>
      <c r="F3729" t="s">
        <v>0</v>
      </c>
      <c r="G3729" t="s">
        <v>2015</v>
      </c>
      <c r="H3729">
        <v>4.1449999999999996</v>
      </c>
      <c r="I3729">
        <v>44.42</v>
      </c>
      <c r="J3729">
        <v>197</v>
      </c>
    </row>
    <row r="3730" spans="1:10" x14ac:dyDescent="0.35">
      <c r="A3730" t="s">
        <v>2463</v>
      </c>
      <c r="B3730">
        <v>493</v>
      </c>
      <c r="C3730">
        <v>6608</v>
      </c>
      <c r="D3730">
        <v>462</v>
      </c>
      <c r="E3730" t="s">
        <v>319</v>
      </c>
      <c r="F3730" t="s">
        <v>0</v>
      </c>
      <c r="G3730" t="s">
        <v>1815</v>
      </c>
      <c r="H3730">
        <v>7.077</v>
      </c>
      <c r="I3730">
        <v>89.16</v>
      </c>
      <c r="J3730">
        <v>100</v>
      </c>
    </row>
    <row r="3731" spans="1:10" x14ac:dyDescent="0.35">
      <c r="A3731" t="s">
        <v>2464</v>
      </c>
      <c r="B3731">
        <v>341</v>
      </c>
      <c r="C3731">
        <v>6601</v>
      </c>
      <c r="D3731">
        <v>463</v>
      </c>
      <c r="E3731" t="s">
        <v>319</v>
      </c>
      <c r="F3731" t="s">
        <v>0</v>
      </c>
      <c r="G3731" t="s">
        <v>2465</v>
      </c>
      <c r="H3731">
        <v>9.4730000000000008</v>
      </c>
      <c r="I3731">
        <v>89.6</v>
      </c>
      <c r="J3731">
        <v>194</v>
      </c>
    </row>
    <row r="3732" spans="1:10" x14ac:dyDescent="0.35">
      <c r="A3732" t="s">
        <v>2466</v>
      </c>
      <c r="B3732">
        <v>913</v>
      </c>
      <c r="C3732">
        <v>6588</v>
      </c>
      <c r="D3732">
        <v>464</v>
      </c>
      <c r="E3732" t="s">
        <v>328</v>
      </c>
      <c r="F3732" t="s">
        <v>0</v>
      </c>
      <c r="G3732" t="s">
        <v>2467</v>
      </c>
      <c r="H3732">
        <v>3.4609999999999999</v>
      </c>
      <c r="I3732">
        <v>49.69</v>
      </c>
      <c r="J3732">
        <v>216</v>
      </c>
    </row>
    <row r="3733" spans="1:10" x14ac:dyDescent="0.35">
      <c r="A3733" t="s">
        <v>2468</v>
      </c>
      <c r="B3733">
        <v>986</v>
      </c>
      <c r="C3733">
        <v>6583</v>
      </c>
      <c r="D3733">
        <v>465</v>
      </c>
      <c r="E3733" t="s">
        <v>328</v>
      </c>
      <c r="F3733" t="s">
        <v>0</v>
      </c>
      <c r="G3733" t="s">
        <v>1825</v>
      </c>
      <c r="H3733">
        <v>3.4279999999999999</v>
      </c>
      <c r="I3733">
        <v>66.3</v>
      </c>
      <c r="J3733">
        <v>29</v>
      </c>
    </row>
    <row r="3734" spans="1:10" x14ac:dyDescent="0.35">
      <c r="A3734" t="s">
        <v>2469</v>
      </c>
      <c r="B3734">
        <v>1550</v>
      </c>
      <c r="C3734">
        <v>6578</v>
      </c>
      <c r="D3734">
        <v>466</v>
      </c>
      <c r="E3734" t="s">
        <v>312</v>
      </c>
      <c r="F3734" t="s">
        <v>0</v>
      </c>
      <c r="G3734" t="s">
        <v>2470</v>
      </c>
      <c r="H3734">
        <v>2.032</v>
      </c>
      <c r="I3734">
        <v>36.61</v>
      </c>
      <c r="J3734">
        <v>156</v>
      </c>
    </row>
    <row r="3735" spans="1:10" x14ac:dyDescent="0.35">
      <c r="A3735" t="s">
        <v>2471</v>
      </c>
      <c r="B3735">
        <v>407</v>
      </c>
      <c r="C3735">
        <v>6571</v>
      </c>
      <c r="D3735">
        <v>467</v>
      </c>
      <c r="E3735" t="s">
        <v>319</v>
      </c>
      <c r="F3735" t="s">
        <v>0</v>
      </c>
      <c r="G3735" t="s">
        <v>2472</v>
      </c>
      <c r="H3735">
        <v>7.6719999999999997</v>
      </c>
      <c r="I3735">
        <v>86.76</v>
      </c>
      <c r="J3735">
        <v>231</v>
      </c>
    </row>
    <row r="3736" spans="1:10" x14ac:dyDescent="0.35">
      <c r="A3736" t="s">
        <v>2473</v>
      </c>
      <c r="B3736">
        <v>922</v>
      </c>
      <c r="C3736">
        <v>6562</v>
      </c>
      <c r="D3736">
        <v>468</v>
      </c>
      <c r="E3736" t="s">
        <v>328</v>
      </c>
      <c r="F3736" t="s">
        <v>0</v>
      </c>
      <c r="G3736" t="s">
        <v>2474</v>
      </c>
      <c r="H3736">
        <v>3.3690000000000002</v>
      </c>
      <c r="I3736">
        <v>44.38</v>
      </c>
      <c r="J3736">
        <v>126</v>
      </c>
    </row>
    <row r="3737" spans="1:10" x14ac:dyDescent="0.35">
      <c r="A3737" t="s">
        <v>2475</v>
      </c>
      <c r="B3737">
        <v>915</v>
      </c>
      <c r="C3737">
        <v>6555</v>
      </c>
      <c r="D3737">
        <v>469</v>
      </c>
      <c r="E3737" t="s">
        <v>319</v>
      </c>
      <c r="F3737" t="s">
        <v>0</v>
      </c>
      <c r="G3737" t="s">
        <v>2476</v>
      </c>
      <c r="H3737">
        <v>3.5649999999999999</v>
      </c>
      <c r="I3737">
        <v>71.97</v>
      </c>
      <c r="J3737">
        <v>211</v>
      </c>
    </row>
    <row r="3738" spans="1:10" x14ac:dyDescent="0.35">
      <c r="A3738" t="s">
        <v>2477</v>
      </c>
      <c r="B3738">
        <v>764</v>
      </c>
      <c r="C3738">
        <v>6537</v>
      </c>
      <c r="D3738">
        <v>470</v>
      </c>
      <c r="E3738" t="s">
        <v>328</v>
      </c>
      <c r="F3738" t="s">
        <v>0</v>
      </c>
      <c r="G3738" t="s">
        <v>2478</v>
      </c>
      <c r="H3738">
        <v>4.13</v>
      </c>
      <c r="I3738">
        <v>58.46</v>
      </c>
      <c r="J3738">
        <v>233</v>
      </c>
    </row>
    <row r="3739" spans="1:10" x14ac:dyDescent="0.35">
      <c r="A3739" t="s">
        <v>2479</v>
      </c>
      <c r="B3739">
        <v>684</v>
      </c>
      <c r="C3739">
        <v>6525</v>
      </c>
      <c r="D3739">
        <v>471</v>
      </c>
      <c r="E3739" t="s">
        <v>328</v>
      </c>
      <c r="F3739" t="s">
        <v>0</v>
      </c>
      <c r="G3739" t="s">
        <v>2480</v>
      </c>
      <c r="H3739">
        <v>4.8849999999999998</v>
      </c>
      <c r="I3739">
        <v>66.91</v>
      </c>
      <c r="J3739">
        <v>74</v>
      </c>
    </row>
    <row r="3740" spans="1:10" x14ac:dyDescent="0.35">
      <c r="A3740" t="s">
        <v>2481</v>
      </c>
      <c r="B3740">
        <v>411</v>
      </c>
      <c r="C3740">
        <v>6518</v>
      </c>
      <c r="D3740">
        <v>472</v>
      </c>
      <c r="E3740" t="s">
        <v>319</v>
      </c>
      <c r="F3740" t="s">
        <v>0</v>
      </c>
      <c r="G3740" t="s">
        <v>2482</v>
      </c>
      <c r="H3740">
        <v>7.5739999999999998</v>
      </c>
      <c r="I3740">
        <v>89.79</v>
      </c>
      <c r="J3740">
        <v>83</v>
      </c>
    </row>
    <row r="3741" spans="1:10" x14ac:dyDescent="0.35">
      <c r="A3741" t="s">
        <v>2483</v>
      </c>
      <c r="B3741">
        <v>503</v>
      </c>
      <c r="C3741">
        <v>6514</v>
      </c>
      <c r="D3741">
        <v>473</v>
      </c>
      <c r="E3741" t="s">
        <v>319</v>
      </c>
      <c r="F3741" t="s">
        <v>0</v>
      </c>
      <c r="G3741" t="s">
        <v>1693</v>
      </c>
      <c r="H3741">
        <v>6.4240000000000004</v>
      </c>
      <c r="I3741">
        <v>77.599999999999994</v>
      </c>
      <c r="J3741">
        <v>242</v>
      </c>
    </row>
    <row r="3742" spans="1:10" x14ac:dyDescent="0.35">
      <c r="A3742" t="s">
        <v>2484</v>
      </c>
      <c r="B3742">
        <v>811</v>
      </c>
      <c r="C3742">
        <v>6512</v>
      </c>
      <c r="D3742">
        <v>474</v>
      </c>
      <c r="E3742" t="s">
        <v>319</v>
      </c>
      <c r="F3742" t="s">
        <v>0</v>
      </c>
      <c r="G3742" t="s">
        <v>2485</v>
      </c>
      <c r="H3742">
        <v>4.3150000000000004</v>
      </c>
      <c r="I3742">
        <v>78.84</v>
      </c>
      <c r="J3742">
        <v>293</v>
      </c>
    </row>
    <row r="3743" spans="1:10" x14ac:dyDescent="0.35">
      <c r="A3743" t="s">
        <v>2486</v>
      </c>
      <c r="B3743">
        <v>700</v>
      </c>
      <c r="C3743">
        <v>6510</v>
      </c>
      <c r="D3743">
        <v>475</v>
      </c>
      <c r="E3743" t="s">
        <v>319</v>
      </c>
      <c r="F3743" t="s">
        <v>0</v>
      </c>
      <c r="G3743" t="s">
        <v>2487</v>
      </c>
      <c r="H3743">
        <v>5.016</v>
      </c>
      <c r="I3743">
        <v>79.37</v>
      </c>
      <c r="J3743">
        <v>326</v>
      </c>
    </row>
    <row r="3744" spans="1:10" x14ac:dyDescent="0.35">
      <c r="A3744" t="s">
        <v>2488</v>
      </c>
      <c r="B3744">
        <v>233</v>
      </c>
      <c r="C3744">
        <v>6495</v>
      </c>
      <c r="D3744">
        <v>476</v>
      </c>
      <c r="E3744" t="s">
        <v>319</v>
      </c>
      <c r="F3744" t="s">
        <v>0</v>
      </c>
      <c r="G3744" t="s">
        <v>2489</v>
      </c>
      <c r="H3744">
        <v>18.962</v>
      </c>
      <c r="I3744">
        <v>93.35</v>
      </c>
      <c r="J3744">
        <v>41</v>
      </c>
    </row>
    <row r="3745" spans="1:10" x14ac:dyDescent="0.35">
      <c r="A3745" t="s">
        <v>2490</v>
      </c>
      <c r="B3745">
        <v>608</v>
      </c>
      <c r="C3745">
        <v>6479</v>
      </c>
      <c r="D3745">
        <v>477</v>
      </c>
      <c r="E3745" t="s">
        <v>319</v>
      </c>
      <c r="F3745" t="s">
        <v>0</v>
      </c>
      <c r="G3745" t="s">
        <v>2003</v>
      </c>
      <c r="H3745">
        <v>5.2039999999999997</v>
      </c>
      <c r="I3745">
        <v>85</v>
      </c>
      <c r="J3745">
        <v>88</v>
      </c>
    </row>
    <row r="3746" spans="1:10" x14ac:dyDescent="0.35">
      <c r="A3746" t="s">
        <v>2491</v>
      </c>
      <c r="B3746">
        <v>742</v>
      </c>
      <c r="C3746">
        <v>6477</v>
      </c>
      <c r="D3746">
        <v>478</v>
      </c>
      <c r="E3746" t="s">
        <v>328</v>
      </c>
      <c r="F3746" t="s">
        <v>0</v>
      </c>
      <c r="G3746" t="s">
        <v>2492</v>
      </c>
      <c r="H3746">
        <v>4.4059999999999997</v>
      </c>
      <c r="I3746">
        <v>74.17</v>
      </c>
      <c r="J3746">
        <v>220</v>
      </c>
    </row>
    <row r="3747" spans="1:10" x14ac:dyDescent="0.35">
      <c r="A3747" t="s">
        <v>2493</v>
      </c>
      <c r="B3747">
        <v>879</v>
      </c>
      <c r="C3747">
        <v>6468</v>
      </c>
      <c r="D3747">
        <v>479</v>
      </c>
      <c r="E3747" t="s">
        <v>319</v>
      </c>
      <c r="F3747" t="s">
        <v>0</v>
      </c>
      <c r="G3747" t="s">
        <v>2494</v>
      </c>
      <c r="H3747">
        <v>3.6139999999999999</v>
      </c>
      <c r="I3747">
        <v>76.56</v>
      </c>
      <c r="J3747">
        <v>160</v>
      </c>
    </row>
    <row r="3748" spans="1:10" x14ac:dyDescent="0.35">
      <c r="A3748" t="s">
        <v>2495</v>
      </c>
      <c r="B3748">
        <v>840</v>
      </c>
      <c r="C3748">
        <v>6432</v>
      </c>
      <c r="D3748">
        <v>480</v>
      </c>
      <c r="E3748" t="s">
        <v>328</v>
      </c>
      <c r="F3748" t="s">
        <v>0</v>
      </c>
      <c r="G3748" t="s">
        <v>2496</v>
      </c>
      <c r="H3748">
        <v>4.0199999999999996</v>
      </c>
      <c r="I3748">
        <v>71.7</v>
      </c>
      <c r="J3748">
        <v>154</v>
      </c>
    </row>
    <row r="3749" spans="1:10" x14ac:dyDescent="0.35">
      <c r="A3749" t="s">
        <v>2497</v>
      </c>
      <c r="B3749">
        <v>1346</v>
      </c>
      <c r="C3749">
        <v>6406</v>
      </c>
      <c r="D3749">
        <v>481</v>
      </c>
      <c r="E3749" t="s">
        <v>312</v>
      </c>
      <c r="F3749" t="s">
        <v>0</v>
      </c>
      <c r="G3749" t="s">
        <v>2498</v>
      </c>
      <c r="H3749">
        <v>2.677</v>
      </c>
      <c r="I3749">
        <v>26.89</v>
      </c>
      <c r="J3749">
        <v>242</v>
      </c>
    </row>
    <row r="3750" spans="1:10" x14ac:dyDescent="0.35">
      <c r="A3750" t="s">
        <v>2499</v>
      </c>
      <c r="B3750">
        <v>592</v>
      </c>
      <c r="C3750">
        <v>6389</v>
      </c>
      <c r="D3750">
        <v>482</v>
      </c>
      <c r="E3750" t="s">
        <v>319</v>
      </c>
      <c r="F3750" t="s">
        <v>0</v>
      </c>
      <c r="G3750" t="s">
        <v>2500</v>
      </c>
      <c r="H3750">
        <v>6.6040000000000001</v>
      </c>
      <c r="I3750">
        <v>86.67</v>
      </c>
      <c r="J3750">
        <v>317</v>
      </c>
    </row>
    <row r="3751" spans="1:10" x14ac:dyDescent="0.35">
      <c r="A3751" t="s">
        <v>2501</v>
      </c>
      <c r="B3751">
        <v>351</v>
      </c>
      <c r="C3751">
        <v>6378</v>
      </c>
      <c r="D3751">
        <v>483</v>
      </c>
      <c r="E3751" t="s">
        <v>319</v>
      </c>
      <c r="F3751" t="s">
        <v>0</v>
      </c>
      <c r="G3751" t="s">
        <v>2502</v>
      </c>
      <c r="H3751">
        <v>12.853</v>
      </c>
      <c r="I3751">
        <v>97.64</v>
      </c>
      <c r="J3751">
        <v>131</v>
      </c>
    </row>
    <row r="3752" spans="1:10" x14ac:dyDescent="0.35">
      <c r="A3752" t="s">
        <v>2503</v>
      </c>
      <c r="B3752">
        <v>206</v>
      </c>
      <c r="C3752">
        <v>6330</v>
      </c>
      <c r="D3752">
        <v>484</v>
      </c>
      <c r="E3752" t="s">
        <v>319</v>
      </c>
      <c r="F3752" t="s">
        <v>0</v>
      </c>
      <c r="G3752" t="s">
        <v>1938</v>
      </c>
      <c r="H3752">
        <v>22.448</v>
      </c>
      <c r="I3752">
        <v>95.25</v>
      </c>
      <c r="J3752">
        <v>62</v>
      </c>
    </row>
    <row r="3753" spans="1:10" x14ac:dyDescent="0.35">
      <c r="A3753" t="s">
        <v>2504</v>
      </c>
      <c r="B3753">
        <v>557</v>
      </c>
      <c r="C3753">
        <v>6320</v>
      </c>
      <c r="D3753">
        <v>485</v>
      </c>
      <c r="E3753" t="s">
        <v>319</v>
      </c>
      <c r="F3753" t="s">
        <v>0</v>
      </c>
      <c r="G3753" t="s">
        <v>2505</v>
      </c>
      <c r="H3753">
        <v>5.766</v>
      </c>
      <c r="I3753">
        <v>88.53</v>
      </c>
      <c r="J3753">
        <v>125</v>
      </c>
    </row>
    <row r="3754" spans="1:10" x14ac:dyDescent="0.35">
      <c r="A3754" t="s">
        <v>2506</v>
      </c>
      <c r="B3754">
        <v>822</v>
      </c>
      <c r="C3754">
        <v>6299</v>
      </c>
      <c r="D3754">
        <v>486</v>
      </c>
      <c r="E3754" t="s">
        <v>328</v>
      </c>
      <c r="F3754" t="s">
        <v>0</v>
      </c>
      <c r="G3754" t="s">
        <v>2507</v>
      </c>
      <c r="H3754">
        <v>3.7839999999999998</v>
      </c>
      <c r="I3754">
        <v>54.15</v>
      </c>
      <c r="J3754">
        <v>304</v>
      </c>
    </row>
    <row r="3755" spans="1:10" x14ac:dyDescent="0.35">
      <c r="A3755" t="s">
        <v>2508</v>
      </c>
      <c r="B3755">
        <v>2826</v>
      </c>
      <c r="C3755">
        <v>6299</v>
      </c>
      <c r="D3755">
        <v>486</v>
      </c>
      <c r="E3755" t="s">
        <v>328</v>
      </c>
      <c r="F3755" t="s">
        <v>0</v>
      </c>
      <c r="G3755" t="s">
        <v>2509</v>
      </c>
      <c r="H3755">
        <v>4.5529999999999999</v>
      </c>
      <c r="I3755">
        <v>64.67</v>
      </c>
      <c r="J3755">
        <v>783</v>
      </c>
    </row>
    <row r="3756" spans="1:10" x14ac:dyDescent="0.35">
      <c r="A3756" t="s">
        <v>2510</v>
      </c>
      <c r="B3756">
        <v>183</v>
      </c>
      <c r="C3756">
        <v>6298</v>
      </c>
      <c r="D3756">
        <v>488</v>
      </c>
      <c r="E3756" t="s">
        <v>319</v>
      </c>
      <c r="F3756" t="s">
        <v>0</v>
      </c>
      <c r="G3756" t="s">
        <v>1751</v>
      </c>
      <c r="H3756">
        <v>21.167000000000002</v>
      </c>
      <c r="I3756">
        <v>94.59</v>
      </c>
      <c r="J3756">
        <v>100</v>
      </c>
    </row>
    <row r="3757" spans="1:10" x14ac:dyDescent="0.35">
      <c r="A3757" t="s">
        <v>2511</v>
      </c>
      <c r="B3757">
        <v>413</v>
      </c>
      <c r="C3757">
        <v>6287</v>
      </c>
      <c r="D3757">
        <v>489</v>
      </c>
      <c r="E3757" t="s">
        <v>319</v>
      </c>
      <c r="F3757" t="s">
        <v>0</v>
      </c>
      <c r="G3757" t="s">
        <v>2117</v>
      </c>
      <c r="H3757">
        <v>7.4989999999999997</v>
      </c>
      <c r="I3757">
        <v>81.98</v>
      </c>
      <c r="J3757">
        <v>187</v>
      </c>
    </row>
    <row r="3758" spans="1:10" x14ac:dyDescent="0.35">
      <c r="A3758" t="s">
        <v>2512</v>
      </c>
      <c r="B3758">
        <v>1317</v>
      </c>
      <c r="C3758">
        <v>6264</v>
      </c>
      <c r="D3758">
        <v>490</v>
      </c>
      <c r="E3758" t="s">
        <v>312</v>
      </c>
      <c r="F3758" t="s">
        <v>0</v>
      </c>
      <c r="G3758" t="s">
        <v>2167</v>
      </c>
      <c r="H3758">
        <v>2.4169999999999998</v>
      </c>
      <c r="I3758">
        <v>48.1</v>
      </c>
      <c r="J3758">
        <v>266</v>
      </c>
    </row>
    <row r="3759" spans="1:10" x14ac:dyDescent="0.35">
      <c r="A3759" t="s">
        <v>2513</v>
      </c>
      <c r="B3759">
        <v>878</v>
      </c>
      <c r="C3759">
        <v>6208</v>
      </c>
      <c r="D3759">
        <v>491</v>
      </c>
      <c r="E3759" t="s">
        <v>328</v>
      </c>
      <c r="F3759" t="s">
        <v>0</v>
      </c>
      <c r="G3759" t="s">
        <v>1823</v>
      </c>
      <c r="H3759">
        <v>4.01</v>
      </c>
      <c r="I3759">
        <v>69.2</v>
      </c>
      <c r="J3759">
        <v>119</v>
      </c>
    </row>
    <row r="3760" spans="1:10" x14ac:dyDescent="0.35">
      <c r="A3760" t="s">
        <v>2514</v>
      </c>
      <c r="B3760">
        <v>1054</v>
      </c>
      <c r="C3760">
        <v>6206</v>
      </c>
      <c r="D3760">
        <v>492</v>
      </c>
      <c r="E3760" t="s">
        <v>319</v>
      </c>
      <c r="F3760" t="s">
        <v>0</v>
      </c>
      <c r="G3760" t="s">
        <v>2515</v>
      </c>
      <c r="H3760">
        <v>2.923</v>
      </c>
      <c r="I3760">
        <v>61.43</v>
      </c>
      <c r="J3760">
        <v>194</v>
      </c>
    </row>
    <row r="3761" spans="1:10" x14ac:dyDescent="0.35">
      <c r="A3761" t="s">
        <v>2516</v>
      </c>
      <c r="B3761">
        <v>494</v>
      </c>
      <c r="C3761">
        <v>6165</v>
      </c>
      <c r="D3761">
        <v>493</v>
      </c>
      <c r="E3761" t="s">
        <v>319</v>
      </c>
      <c r="F3761" t="s">
        <v>0</v>
      </c>
      <c r="G3761" t="s">
        <v>2290</v>
      </c>
      <c r="H3761">
        <v>7.5369999999999999</v>
      </c>
      <c r="I3761">
        <v>83.32</v>
      </c>
      <c r="J3761">
        <v>482</v>
      </c>
    </row>
    <row r="3762" spans="1:10" x14ac:dyDescent="0.35">
      <c r="A3762" t="s">
        <v>2517</v>
      </c>
      <c r="B3762">
        <v>293</v>
      </c>
      <c r="C3762">
        <v>6135</v>
      </c>
      <c r="D3762">
        <v>494</v>
      </c>
      <c r="E3762" t="s">
        <v>319</v>
      </c>
      <c r="F3762" t="s">
        <v>0</v>
      </c>
      <c r="G3762" t="s">
        <v>2518</v>
      </c>
      <c r="H3762">
        <v>10.103</v>
      </c>
      <c r="I3762">
        <v>92.07</v>
      </c>
      <c r="J3762">
        <v>50</v>
      </c>
    </row>
    <row r="3763" spans="1:10" x14ac:dyDescent="0.35">
      <c r="A3763" t="s">
        <v>2519</v>
      </c>
      <c r="B3763">
        <v>1103</v>
      </c>
      <c r="C3763">
        <v>6126</v>
      </c>
      <c r="D3763">
        <v>495</v>
      </c>
      <c r="E3763" t="s">
        <v>319</v>
      </c>
      <c r="F3763" t="s">
        <v>0</v>
      </c>
      <c r="G3763" t="s">
        <v>2520</v>
      </c>
      <c r="H3763">
        <v>2.6150000000000002</v>
      </c>
      <c r="I3763">
        <v>94.13</v>
      </c>
      <c r="J3763">
        <v>596</v>
      </c>
    </row>
    <row r="3764" spans="1:10" x14ac:dyDescent="0.35">
      <c r="A3764" t="s">
        <v>2521</v>
      </c>
      <c r="B3764">
        <v>630</v>
      </c>
      <c r="C3764">
        <v>6080</v>
      </c>
      <c r="D3764">
        <v>496</v>
      </c>
      <c r="E3764" t="s">
        <v>328</v>
      </c>
      <c r="F3764" t="s">
        <v>0</v>
      </c>
      <c r="G3764" t="s">
        <v>2079</v>
      </c>
      <c r="H3764">
        <v>4.8929999999999998</v>
      </c>
      <c r="I3764">
        <v>63.89</v>
      </c>
      <c r="J3764">
        <v>114</v>
      </c>
    </row>
    <row r="3765" spans="1:10" x14ac:dyDescent="0.35">
      <c r="A3765" t="s">
        <v>2522</v>
      </c>
      <c r="B3765">
        <v>1158</v>
      </c>
      <c r="C3765">
        <v>6047</v>
      </c>
      <c r="D3765">
        <v>497</v>
      </c>
      <c r="E3765" t="s">
        <v>328</v>
      </c>
      <c r="F3765" t="s">
        <v>0</v>
      </c>
      <c r="G3765" t="s">
        <v>2470</v>
      </c>
      <c r="H3765">
        <v>2.3879999999999999</v>
      </c>
      <c r="I3765">
        <v>56.25</v>
      </c>
      <c r="J3765">
        <v>191</v>
      </c>
    </row>
    <row r="3766" spans="1:10" x14ac:dyDescent="0.35">
      <c r="A3766" t="s">
        <v>2523</v>
      </c>
      <c r="B3766">
        <v>376</v>
      </c>
      <c r="C3766">
        <v>6042</v>
      </c>
      <c r="D3766">
        <v>498</v>
      </c>
      <c r="E3766" t="s">
        <v>319</v>
      </c>
      <c r="F3766" t="s">
        <v>0</v>
      </c>
      <c r="G3766" t="s">
        <v>2063</v>
      </c>
      <c r="H3766">
        <v>8.5679999999999996</v>
      </c>
      <c r="I3766">
        <v>88.7</v>
      </c>
      <c r="J3766">
        <v>376</v>
      </c>
    </row>
    <row r="3767" spans="1:10" x14ac:dyDescent="0.35">
      <c r="A3767" t="s">
        <v>2524</v>
      </c>
      <c r="B3767">
        <v>2008</v>
      </c>
      <c r="C3767">
        <v>6038</v>
      </c>
      <c r="D3767">
        <v>499</v>
      </c>
      <c r="E3767" t="s">
        <v>328</v>
      </c>
      <c r="F3767" t="s">
        <v>0</v>
      </c>
      <c r="G3767" t="s">
        <v>1940</v>
      </c>
      <c r="H3767">
        <v>4.8419999999999996</v>
      </c>
      <c r="I3767">
        <v>70.52</v>
      </c>
      <c r="J3767">
        <v>203</v>
      </c>
    </row>
    <row r="3768" spans="1:10" x14ac:dyDescent="0.35">
      <c r="A3768" t="s">
        <v>2525</v>
      </c>
      <c r="B3768">
        <v>527</v>
      </c>
      <c r="C3768">
        <v>6036</v>
      </c>
      <c r="D3768">
        <v>500</v>
      </c>
      <c r="E3768" t="s">
        <v>319</v>
      </c>
      <c r="F3768" t="s">
        <v>0</v>
      </c>
      <c r="G3768" t="s">
        <v>1876</v>
      </c>
      <c r="H3768">
        <v>5.5890000000000004</v>
      </c>
      <c r="I3768">
        <v>78.67</v>
      </c>
      <c r="J3768">
        <v>160</v>
      </c>
    </row>
    <row r="3769" spans="1:10" x14ac:dyDescent="0.35">
      <c r="A3769" t="s">
        <v>2526</v>
      </c>
      <c r="B3769">
        <v>571</v>
      </c>
      <c r="C3769">
        <v>6036</v>
      </c>
      <c r="D3769">
        <v>500</v>
      </c>
      <c r="E3769" t="s">
        <v>328</v>
      </c>
      <c r="F3769" t="s">
        <v>0</v>
      </c>
      <c r="G3769" t="s">
        <v>2527</v>
      </c>
      <c r="H3769">
        <v>5.133</v>
      </c>
      <c r="I3769">
        <v>65.790000000000006</v>
      </c>
      <c r="J3769">
        <v>354</v>
      </c>
    </row>
    <row r="3770" spans="1:10" x14ac:dyDescent="0.35">
      <c r="A3770" t="s">
        <v>2528</v>
      </c>
      <c r="B3770">
        <v>765</v>
      </c>
      <c r="C3770">
        <v>6036</v>
      </c>
      <c r="D3770">
        <v>500</v>
      </c>
      <c r="E3770" t="s">
        <v>319</v>
      </c>
      <c r="F3770" t="s">
        <v>0</v>
      </c>
      <c r="G3770" t="s">
        <v>2529</v>
      </c>
      <c r="H3770">
        <v>5.9720000000000004</v>
      </c>
      <c r="I3770">
        <v>83.03</v>
      </c>
      <c r="J3770">
        <v>210</v>
      </c>
    </row>
    <row r="3771" spans="1:10" x14ac:dyDescent="0.35">
      <c r="A3771" t="s">
        <v>2530</v>
      </c>
      <c r="B3771">
        <v>380</v>
      </c>
      <c r="C3771">
        <v>5994</v>
      </c>
      <c r="D3771">
        <v>503</v>
      </c>
      <c r="E3771" t="s">
        <v>319</v>
      </c>
      <c r="F3771" t="s">
        <v>0</v>
      </c>
      <c r="G3771" t="s">
        <v>1836</v>
      </c>
      <c r="H3771">
        <v>10.19</v>
      </c>
      <c r="I3771">
        <v>82.92</v>
      </c>
      <c r="J3771">
        <v>131</v>
      </c>
    </row>
    <row r="3772" spans="1:10" x14ac:dyDescent="0.35">
      <c r="A3772" t="s">
        <v>2531</v>
      </c>
      <c r="B3772">
        <v>363</v>
      </c>
      <c r="C3772">
        <v>5973</v>
      </c>
      <c r="D3772">
        <v>504</v>
      </c>
      <c r="E3772" t="s">
        <v>319</v>
      </c>
      <c r="F3772" t="s">
        <v>0</v>
      </c>
      <c r="G3772" t="s">
        <v>2448</v>
      </c>
      <c r="H3772">
        <v>12.834</v>
      </c>
      <c r="I3772">
        <v>99.46</v>
      </c>
      <c r="J3772">
        <v>363</v>
      </c>
    </row>
    <row r="3773" spans="1:10" x14ac:dyDescent="0.35">
      <c r="A3773" t="s">
        <v>2532</v>
      </c>
      <c r="B3773">
        <v>222</v>
      </c>
      <c r="C3773">
        <v>5948</v>
      </c>
      <c r="D3773">
        <v>505</v>
      </c>
      <c r="E3773" t="s">
        <v>319</v>
      </c>
      <c r="F3773" t="s">
        <v>0</v>
      </c>
      <c r="G3773" t="s">
        <v>1836</v>
      </c>
      <c r="H3773">
        <v>19.709</v>
      </c>
      <c r="I3773">
        <v>95.34</v>
      </c>
      <c r="J3773">
        <v>118</v>
      </c>
    </row>
    <row r="3774" spans="1:10" x14ac:dyDescent="0.35">
      <c r="A3774" t="s">
        <v>2533</v>
      </c>
      <c r="B3774">
        <v>421</v>
      </c>
      <c r="C3774">
        <v>5948</v>
      </c>
      <c r="D3774">
        <v>505</v>
      </c>
      <c r="E3774" t="s">
        <v>328</v>
      </c>
      <c r="F3774" t="s">
        <v>0</v>
      </c>
      <c r="G3774" t="s">
        <v>1731</v>
      </c>
      <c r="H3774">
        <v>7.6319999999999997</v>
      </c>
      <c r="I3774">
        <v>68.150000000000006</v>
      </c>
      <c r="J3774">
        <v>40</v>
      </c>
    </row>
    <row r="3775" spans="1:10" x14ac:dyDescent="0.35">
      <c r="A3775" t="s">
        <v>2534</v>
      </c>
      <c r="B3775">
        <v>1074</v>
      </c>
      <c r="C3775">
        <v>5931</v>
      </c>
      <c r="D3775">
        <v>507</v>
      </c>
      <c r="E3775" t="s">
        <v>319</v>
      </c>
      <c r="F3775" t="s">
        <v>0</v>
      </c>
      <c r="G3775" t="s">
        <v>2535</v>
      </c>
      <c r="H3775">
        <v>2.7759999999999998</v>
      </c>
      <c r="I3775">
        <v>57.09</v>
      </c>
      <c r="J3775">
        <v>132</v>
      </c>
    </row>
    <row r="3776" spans="1:10" x14ac:dyDescent="0.35">
      <c r="A3776" t="s">
        <v>2536</v>
      </c>
      <c r="B3776">
        <v>465</v>
      </c>
      <c r="C3776">
        <v>5929</v>
      </c>
      <c r="D3776">
        <v>508</v>
      </c>
      <c r="E3776" t="s">
        <v>319</v>
      </c>
      <c r="F3776" t="s">
        <v>0</v>
      </c>
      <c r="G3776" t="s">
        <v>2537</v>
      </c>
      <c r="H3776">
        <v>6.3739999999999997</v>
      </c>
      <c r="I3776">
        <v>82.34</v>
      </c>
      <c r="J3776">
        <v>146</v>
      </c>
    </row>
    <row r="3777" spans="1:10" x14ac:dyDescent="0.35">
      <c r="A3777" t="s">
        <v>2538</v>
      </c>
      <c r="B3777">
        <v>869</v>
      </c>
      <c r="C3777">
        <v>5926</v>
      </c>
      <c r="D3777">
        <v>509</v>
      </c>
      <c r="E3777" t="s">
        <v>328</v>
      </c>
      <c r="F3777" t="s">
        <v>0</v>
      </c>
      <c r="G3777" t="s">
        <v>2539</v>
      </c>
      <c r="H3777">
        <v>3.3090000000000002</v>
      </c>
      <c r="I3777">
        <v>53.9</v>
      </c>
      <c r="J3777">
        <v>97</v>
      </c>
    </row>
    <row r="3778" spans="1:10" x14ac:dyDescent="0.35">
      <c r="A3778" t="s">
        <v>2540</v>
      </c>
      <c r="B3778">
        <v>516</v>
      </c>
      <c r="C3778">
        <v>5918</v>
      </c>
      <c r="D3778">
        <v>510</v>
      </c>
      <c r="E3778" t="s">
        <v>319</v>
      </c>
      <c r="F3778" t="s">
        <v>0</v>
      </c>
      <c r="G3778" t="s">
        <v>1789</v>
      </c>
      <c r="H3778">
        <v>6.1550000000000002</v>
      </c>
      <c r="I3778">
        <v>76.52</v>
      </c>
      <c r="J3778">
        <v>515</v>
      </c>
    </row>
    <row r="3779" spans="1:10" x14ac:dyDescent="0.35">
      <c r="A3779" t="s">
        <v>2541</v>
      </c>
      <c r="B3779">
        <v>866</v>
      </c>
      <c r="C3779">
        <v>5909</v>
      </c>
      <c r="D3779">
        <v>511</v>
      </c>
      <c r="E3779" t="s">
        <v>319</v>
      </c>
      <c r="F3779" t="s">
        <v>0</v>
      </c>
      <c r="G3779" t="s">
        <v>2542</v>
      </c>
      <c r="H3779">
        <v>3.218</v>
      </c>
      <c r="I3779">
        <v>90.82</v>
      </c>
      <c r="J3779">
        <v>254</v>
      </c>
    </row>
    <row r="3780" spans="1:10" x14ac:dyDescent="0.35">
      <c r="A3780" t="s">
        <v>2543</v>
      </c>
      <c r="B3780">
        <v>554</v>
      </c>
      <c r="C3780">
        <v>5904</v>
      </c>
      <c r="D3780">
        <v>512</v>
      </c>
      <c r="E3780" t="s">
        <v>319</v>
      </c>
      <c r="F3780" t="s">
        <v>0</v>
      </c>
      <c r="G3780" t="s">
        <v>2544</v>
      </c>
      <c r="H3780">
        <v>7.407</v>
      </c>
      <c r="I3780">
        <v>89.55</v>
      </c>
      <c r="J3780">
        <v>319</v>
      </c>
    </row>
    <row r="3781" spans="1:10" x14ac:dyDescent="0.35">
      <c r="A3781" t="s">
        <v>2545</v>
      </c>
      <c r="B3781">
        <v>244</v>
      </c>
      <c r="C3781">
        <v>5891</v>
      </c>
      <c r="D3781">
        <v>513</v>
      </c>
      <c r="E3781" t="s">
        <v>319</v>
      </c>
      <c r="F3781" t="s">
        <v>0</v>
      </c>
      <c r="G3781" t="s">
        <v>2546</v>
      </c>
      <c r="H3781">
        <v>11.244999999999999</v>
      </c>
      <c r="I3781">
        <v>96.02</v>
      </c>
      <c r="J3781">
        <v>72</v>
      </c>
    </row>
    <row r="3782" spans="1:10" x14ac:dyDescent="0.35">
      <c r="A3782" t="s">
        <v>2547</v>
      </c>
      <c r="B3782">
        <v>1211</v>
      </c>
      <c r="C3782">
        <v>5869</v>
      </c>
      <c r="D3782">
        <v>514</v>
      </c>
      <c r="E3782" t="s">
        <v>312</v>
      </c>
      <c r="F3782" t="s">
        <v>0</v>
      </c>
      <c r="G3782" t="s">
        <v>2548</v>
      </c>
      <c r="H3782">
        <v>2.3580000000000001</v>
      </c>
      <c r="I3782">
        <v>33.49</v>
      </c>
      <c r="J3782">
        <v>175</v>
      </c>
    </row>
    <row r="3783" spans="1:10" x14ac:dyDescent="0.35">
      <c r="A3783" t="s">
        <v>2549</v>
      </c>
      <c r="B3783">
        <v>1547</v>
      </c>
      <c r="C3783">
        <v>5851</v>
      </c>
      <c r="D3783">
        <v>515</v>
      </c>
      <c r="E3783" t="s">
        <v>328</v>
      </c>
      <c r="F3783" t="s">
        <v>0</v>
      </c>
      <c r="G3783" t="s">
        <v>2550</v>
      </c>
      <c r="H3783">
        <v>1.905</v>
      </c>
      <c r="I3783">
        <v>69.12</v>
      </c>
      <c r="J3783">
        <v>333</v>
      </c>
    </row>
    <row r="3784" spans="1:10" x14ac:dyDescent="0.35">
      <c r="A3784" t="s">
        <v>2551</v>
      </c>
      <c r="B3784">
        <v>548</v>
      </c>
      <c r="C3784">
        <v>5844</v>
      </c>
      <c r="D3784">
        <v>516</v>
      </c>
      <c r="E3784" t="s">
        <v>328</v>
      </c>
      <c r="F3784" t="s">
        <v>0</v>
      </c>
      <c r="G3784" t="s">
        <v>1948</v>
      </c>
      <c r="H3784">
        <v>5.5090000000000003</v>
      </c>
      <c r="I3784">
        <v>75.64</v>
      </c>
      <c r="J3784">
        <v>110</v>
      </c>
    </row>
    <row r="3785" spans="1:10" x14ac:dyDescent="0.35">
      <c r="A3785" t="s">
        <v>2552</v>
      </c>
      <c r="B3785">
        <v>780</v>
      </c>
      <c r="C3785">
        <v>5831</v>
      </c>
      <c r="D3785">
        <v>517</v>
      </c>
      <c r="E3785" t="s">
        <v>328</v>
      </c>
      <c r="F3785" t="s">
        <v>0</v>
      </c>
      <c r="G3785" t="s">
        <v>2548</v>
      </c>
      <c r="H3785">
        <v>3.806</v>
      </c>
      <c r="I3785">
        <v>61.39</v>
      </c>
      <c r="J3785">
        <v>66</v>
      </c>
    </row>
    <row r="3786" spans="1:10" x14ac:dyDescent="0.35">
      <c r="A3786" t="s">
        <v>2553</v>
      </c>
      <c r="B3786">
        <v>640</v>
      </c>
      <c r="C3786">
        <v>5828</v>
      </c>
      <c r="D3786">
        <v>518</v>
      </c>
      <c r="E3786" t="s">
        <v>319</v>
      </c>
      <c r="F3786" t="s">
        <v>0</v>
      </c>
      <c r="G3786" t="s">
        <v>2554</v>
      </c>
      <c r="H3786">
        <v>4.8630000000000004</v>
      </c>
      <c r="I3786">
        <v>89.38</v>
      </c>
      <c r="J3786">
        <v>194</v>
      </c>
    </row>
    <row r="3787" spans="1:10" x14ac:dyDescent="0.35">
      <c r="A3787" t="s">
        <v>2555</v>
      </c>
      <c r="B3787">
        <v>1465</v>
      </c>
      <c r="C3787">
        <v>5827</v>
      </c>
      <c r="D3787">
        <v>519</v>
      </c>
      <c r="E3787" t="s">
        <v>334</v>
      </c>
      <c r="F3787" t="s">
        <v>0</v>
      </c>
      <c r="G3787" t="s">
        <v>2197</v>
      </c>
      <c r="H3787">
        <v>2.1160000000000001</v>
      </c>
      <c r="I3787">
        <v>16.21</v>
      </c>
      <c r="J3787">
        <v>164</v>
      </c>
    </row>
    <row r="3788" spans="1:10" x14ac:dyDescent="0.35">
      <c r="A3788" t="s">
        <v>2556</v>
      </c>
      <c r="B3788">
        <v>795</v>
      </c>
      <c r="C3788">
        <v>5814</v>
      </c>
      <c r="D3788">
        <v>520</v>
      </c>
      <c r="E3788" t="s">
        <v>328</v>
      </c>
      <c r="F3788" t="s">
        <v>0</v>
      </c>
      <c r="G3788" t="s">
        <v>2178</v>
      </c>
      <c r="H3788">
        <v>3.6669999999999998</v>
      </c>
      <c r="I3788">
        <v>70.650000000000006</v>
      </c>
      <c r="J3788">
        <v>631</v>
      </c>
    </row>
    <row r="3789" spans="1:10" x14ac:dyDescent="0.35">
      <c r="A3789" t="s">
        <v>2557</v>
      </c>
      <c r="B3789">
        <v>448</v>
      </c>
      <c r="C3789">
        <v>5811</v>
      </c>
      <c r="D3789">
        <v>521</v>
      </c>
      <c r="E3789" t="s">
        <v>319</v>
      </c>
      <c r="F3789" t="s">
        <v>0</v>
      </c>
      <c r="G3789" t="s">
        <v>1815</v>
      </c>
      <c r="H3789">
        <v>6.3449999999999998</v>
      </c>
      <c r="I3789">
        <v>84.27</v>
      </c>
      <c r="J3789">
        <v>188</v>
      </c>
    </row>
    <row r="3790" spans="1:10" x14ac:dyDescent="0.35">
      <c r="A3790" t="s">
        <v>2558</v>
      </c>
      <c r="B3790">
        <v>1234</v>
      </c>
      <c r="C3790">
        <v>5775</v>
      </c>
      <c r="D3790">
        <v>522</v>
      </c>
      <c r="E3790" t="s">
        <v>328</v>
      </c>
      <c r="F3790" t="s">
        <v>0</v>
      </c>
      <c r="G3790" t="s">
        <v>1940</v>
      </c>
      <c r="H3790">
        <v>4.4020000000000001</v>
      </c>
      <c r="I3790">
        <v>64.39</v>
      </c>
      <c r="J3790">
        <v>241</v>
      </c>
    </row>
    <row r="3791" spans="1:10" x14ac:dyDescent="0.35">
      <c r="A3791" t="s">
        <v>2559</v>
      </c>
      <c r="B3791">
        <v>245</v>
      </c>
      <c r="C3791">
        <v>5757</v>
      </c>
      <c r="D3791">
        <v>523</v>
      </c>
      <c r="E3791" t="s">
        <v>319</v>
      </c>
      <c r="F3791" t="s">
        <v>0</v>
      </c>
      <c r="G3791" t="s">
        <v>2560</v>
      </c>
      <c r="H3791">
        <v>18.23</v>
      </c>
      <c r="I3791">
        <v>95.64</v>
      </c>
      <c r="J3791">
        <v>131</v>
      </c>
    </row>
    <row r="3792" spans="1:10" x14ac:dyDescent="0.35">
      <c r="A3792" t="s">
        <v>2561</v>
      </c>
      <c r="B3792">
        <v>412</v>
      </c>
      <c r="C3792">
        <v>5719</v>
      </c>
      <c r="D3792">
        <v>524</v>
      </c>
      <c r="E3792" t="s">
        <v>328</v>
      </c>
      <c r="F3792" t="s">
        <v>0</v>
      </c>
      <c r="G3792" t="s">
        <v>2562</v>
      </c>
      <c r="H3792">
        <v>6.4580000000000002</v>
      </c>
      <c r="I3792">
        <v>67.28</v>
      </c>
      <c r="J3792">
        <v>141</v>
      </c>
    </row>
    <row r="3793" spans="1:10" x14ac:dyDescent="0.35">
      <c r="A3793" t="s">
        <v>2563</v>
      </c>
      <c r="B3793">
        <v>1008</v>
      </c>
      <c r="C3793">
        <v>5718</v>
      </c>
      <c r="D3793">
        <v>525</v>
      </c>
      <c r="E3793" t="s">
        <v>312</v>
      </c>
      <c r="F3793" t="s">
        <v>0</v>
      </c>
      <c r="G3793" t="s">
        <v>2564</v>
      </c>
      <c r="H3793">
        <v>2.7890000000000001</v>
      </c>
      <c r="I3793">
        <v>36.19</v>
      </c>
      <c r="J3793">
        <v>394</v>
      </c>
    </row>
    <row r="3794" spans="1:10" x14ac:dyDescent="0.35">
      <c r="A3794" t="s">
        <v>2565</v>
      </c>
      <c r="B3794">
        <v>552</v>
      </c>
      <c r="C3794">
        <v>5706</v>
      </c>
      <c r="D3794">
        <v>526</v>
      </c>
      <c r="E3794" t="s">
        <v>319</v>
      </c>
      <c r="F3794" t="s">
        <v>0</v>
      </c>
      <c r="G3794" t="s">
        <v>2566</v>
      </c>
      <c r="H3794">
        <v>5.0190000000000001</v>
      </c>
      <c r="I3794">
        <v>73.78</v>
      </c>
      <c r="J3794">
        <v>191</v>
      </c>
    </row>
    <row r="3795" spans="1:10" x14ac:dyDescent="0.35">
      <c r="A3795" t="s">
        <v>2567</v>
      </c>
      <c r="B3795">
        <v>334</v>
      </c>
      <c r="C3795">
        <v>5705</v>
      </c>
      <c r="D3795">
        <v>527</v>
      </c>
      <c r="E3795" t="s">
        <v>319</v>
      </c>
      <c r="F3795" t="s">
        <v>0</v>
      </c>
      <c r="G3795" t="s">
        <v>1800</v>
      </c>
      <c r="H3795">
        <v>9.2569999999999997</v>
      </c>
      <c r="I3795">
        <v>81.55</v>
      </c>
      <c r="J3795">
        <v>44</v>
      </c>
    </row>
    <row r="3796" spans="1:10" x14ac:dyDescent="0.35">
      <c r="A3796" t="s">
        <v>2568</v>
      </c>
      <c r="B3796">
        <v>408</v>
      </c>
      <c r="C3796">
        <v>5685</v>
      </c>
      <c r="D3796">
        <v>528</v>
      </c>
      <c r="E3796" t="s">
        <v>319</v>
      </c>
      <c r="F3796" t="s">
        <v>0</v>
      </c>
      <c r="G3796" t="s">
        <v>1815</v>
      </c>
      <c r="H3796">
        <v>7.1040000000000001</v>
      </c>
      <c r="I3796">
        <v>89.86</v>
      </c>
      <c r="J3796">
        <v>118</v>
      </c>
    </row>
    <row r="3797" spans="1:10" x14ac:dyDescent="0.35">
      <c r="A3797" t="s">
        <v>2569</v>
      </c>
      <c r="B3797">
        <v>634</v>
      </c>
      <c r="C3797">
        <v>5674</v>
      </c>
      <c r="D3797">
        <v>529</v>
      </c>
      <c r="E3797" t="s">
        <v>319</v>
      </c>
      <c r="F3797" t="s">
        <v>0</v>
      </c>
      <c r="G3797" t="s">
        <v>1993</v>
      </c>
      <c r="H3797">
        <v>4.3739999999999997</v>
      </c>
      <c r="I3797">
        <v>78.17</v>
      </c>
      <c r="J3797">
        <v>94</v>
      </c>
    </row>
    <row r="3798" spans="1:10" x14ac:dyDescent="0.35">
      <c r="A3798" t="s">
        <v>2570</v>
      </c>
      <c r="B3798">
        <v>503</v>
      </c>
      <c r="C3798">
        <v>5668</v>
      </c>
      <c r="D3798">
        <v>530</v>
      </c>
      <c r="E3798" t="s">
        <v>319</v>
      </c>
      <c r="F3798" t="s">
        <v>0</v>
      </c>
      <c r="G3798" t="s">
        <v>1703</v>
      </c>
      <c r="H3798">
        <v>6.1369999999999996</v>
      </c>
      <c r="I3798">
        <v>76.81</v>
      </c>
      <c r="J3798">
        <v>29</v>
      </c>
    </row>
    <row r="3799" spans="1:10" x14ac:dyDescent="0.35">
      <c r="A3799" t="s">
        <v>2571</v>
      </c>
      <c r="B3799">
        <v>413</v>
      </c>
      <c r="C3799">
        <v>5662</v>
      </c>
      <c r="D3799">
        <v>531</v>
      </c>
      <c r="E3799" t="s">
        <v>328</v>
      </c>
      <c r="F3799" t="s">
        <v>0</v>
      </c>
      <c r="G3799" t="s">
        <v>1798</v>
      </c>
      <c r="H3799">
        <v>6.47</v>
      </c>
      <c r="I3799">
        <v>65.13</v>
      </c>
      <c r="J3799">
        <v>43</v>
      </c>
    </row>
    <row r="3800" spans="1:10" x14ac:dyDescent="0.35">
      <c r="A3800" t="s">
        <v>2572</v>
      </c>
      <c r="B3800">
        <v>1512</v>
      </c>
      <c r="C3800">
        <v>5646</v>
      </c>
      <c r="D3800">
        <v>532</v>
      </c>
      <c r="E3800" t="s">
        <v>319</v>
      </c>
      <c r="F3800" t="s">
        <v>0</v>
      </c>
      <c r="G3800" t="s">
        <v>2573</v>
      </c>
      <c r="H3800">
        <v>5.5759999999999996</v>
      </c>
      <c r="I3800">
        <v>80.180000000000007</v>
      </c>
      <c r="J3800">
        <v>714</v>
      </c>
    </row>
    <row r="3801" spans="1:10" x14ac:dyDescent="0.35">
      <c r="A3801" t="s">
        <v>2574</v>
      </c>
      <c r="B3801">
        <v>386</v>
      </c>
      <c r="C3801">
        <v>5646</v>
      </c>
      <c r="D3801">
        <v>532</v>
      </c>
      <c r="E3801" t="s">
        <v>319</v>
      </c>
      <c r="F3801" t="s">
        <v>0</v>
      </c>
      <c r="G3801" t="s">
        <v>2575</v>
      </c>
      <c r="H3801">
        <v>8</v>
      </c>
      <c r="I3801">
        <v>89.99</v>
      </c>
      <c r="J3801">
        <v>361</v>
      </c>
    </row>
    <row r="3802" spans="1:10" x14ac:dyDescent="0.35">
      <c r="A3802" t="s">
        <v>2576</v>
      </c>
      <c r="B3802">
        <v>478</v>
      </c>
      <c r="C3802">
        <v>5644</v>
      </c>
      <c r="D3802">
        <v>534</v>
      </c>
      <c r="E3802" t="s">
        <v>319</v>
      </c>
      <c r="F3802" t="s">
        <v>0</v>
      </c>
      <c r="G3802" t="s">
        <v>2577</v>
      </c>
      <c r="H3802">
        <v>5.4710000000000001</v>
      </c>
      <c r="I3802">
        <v>72.3</v>
      </c>
      <c r="J3802">
        <v>220</v>
      </c>
    </row>
    <row r="3803" spans="1:10" x14ac:dyDescent="0.35">
      <c r="A3803" t="s">
        <v>2578</v>
      </c>
      <c r="B3803">
        <v>401</v>
      </c>
      <c r="C3803">
        <v>5622</v>
      </c>
      <c r="D3803">
        <v>535</v>
      </c>
      <c r="E3803" t="s">
        <v>319</v>
      </c>
      <c r="F3803" t="s">
        <v>0</v>
      </c>
      <c r="G3803" t="s">
        <v>2579</v>
      </c>
      <c r="H3803">
        <v>7.4660000000000002</v>
      </c>
      <c r="I3803">
        <v>87.21</v>
      </c>
      <c r="J3803">
        <v>112</v>
      </c>
    </row>
    <row r="3804" spans="1:10" x14ac:dyDescent="0.35">
      <c r="A3804" t="s">
        <v>2580</v>
      </c>
      <c r="B3804">
        <v>395</v>
      </c>
      <c r="C3804">
        <v>5610</v>
      </c>
      <c r="D3804">
        <v>536</v>
      </c>
      <c r="E3804" t="s">
        <v>328</v>
      </c>
      <c r="F3804" t="s">
        <v>0</v>
      </c>
      <c r="G3804" t="s">
        <v>2113</v>
      </c>
      <c r="H3804">
        <v>7.2939999999999996</v>
      </c>
      <c r="I3804">
        <v>72.760000000000005</v>
      </c>
      <c r="J3804">
        <v>395</v>
      </c>
    </row>
    <row r="3805" spans="1:10" x14ac:dyDescent="0.35">
      <c r="A3805" t="s">
        <v>2581</v>
      </c>
      <c r="B3805">
        <v>228</v>
      </c>
      <c r="C3805">
        <v>5607</v>
      </c>
      <c r="D3805">
        <v>537</v>
      </c>
      <c r="E3805" t="s">
        <v>319</v>
      </c>
      <c r="F3805" t="s">
        <v>0</v>
      </c>
      <c r="G3805" t="s">
        <v>1795</v>
      </c>
      <c r="H3805">
        <v>12.821999999999999</v>
      </c>
      <c r="I3805">
        <v>89.73</v>
      </c>
      <c r="J3805">
        <v>227</v>
      </c>
    </row>
    <row r="3806" spans="1:10" x14ac:dyDescent="0.35">
      <c r="A3806" t="s">
        <v>2582</v>
      </c>
      <c r="B3806">
        <v>658</v>
      </c>
      <c r="C3806">
        <v>5583</v>
      </c>
      <c r="D3806">
        <v>538</v>
      </c>
      <c r="E3806" t="s">
        <v>328</v>
      </c>
      <c r="F3806" t="s">
        <v>0</v>
      </c>
      <c r="G3806" t="s">
        <v>2500</v>
      </c>
      <c r="H3806">
        <v>4.6369999999999996</v>
      </c>
      <c r="I3806">
        <v>67.56</v>
      </c>
      <c r="J3806">
        <v>342</v>
      </c>
    </row>
    <row r="3807" spans="1:10" x14ac:dyDescent="0.35">
      <c r="A3807" t="s">
        <v>2583</v>
      </c>
      <c r="B3807">
        <v>701</v>
      </c>
      <c r="C3807">
        <v>5576</v>
      </c>
      <c r="D3807">
        <v>539</v>
      </c>
      <c r="E3807" t="s">
        <v>328</v>
      </c>
      <c r="F3807" t="s">
        <v>0</v>
      </c>
      <c r="G3807" t="s">
        <v>1795</v>
      </c>
      <c r="H3807">
        <v>3.8290000000000002</v>
      </c>
      <c r="I3807">
        <v>65.069999999999993</v>
      </c>
      <c r="J3807">
        <v>630</v>
      </c>
    </row>
    <row r="3808" spans="1:10" x14ac:dyDescent="0.35">
      <c r="A3808" t="s">
        <v>2584</v>
      </c>
      <c r="B3808">
        <v>496</v>
      </c>
      <c r="C3808">
        <v>5560</v>
      </c>
      <c r="D3808">
        <v>540</v>
      </c>
      <c r="E3808" t="s">
        <v>328</v>
      </c>
      <c r="F3808" t="s">
        <v>0</v>
      </c>
      <c r="G3808" t="s">
        <v>2244</v>
      </c>
      <c r="H3808">
        <v>6.2859999999999996</v>
      </c>
      <c r="I3808">
        <v>68.92</v>
      </c>
      <c r="J3808">
        <v>196</v>
      </c>
    </row>
    <row r="3809" spans="1:10" x14ac:dyDescent="0.35">
      <c r="A3809" t="s">
        <v>2585</v>
      </c>
      <c r="B3809">
        <v>572</v>
      </c>
      <c r="C3809">
        <v>5527</v>
      </c>
      <c r="D3809">
        <v>541</v>
      </c>
      <c r="E3809" t="s">
        <v>328</v>
      </c>
      <c r="F3809" t="s">
        <v>0</v>
      </c>
      <c r="G3809" t="s">
        <v>1845</v>
      </c>
      <c r="H3809">
        <v>5.25</v>
      </c>
      <c r="I3809">
        <v>68.48</v>
      </c>
      <c r="J3809">
        <v>219</v>
      </c>
    </row>
    <row r="3810" spans="1:10" x14ac:dyDescent="0.35">
      <c r="A3810" t="s">
        <v>2586</v>
      </c>
      <c r="B3810">
        <v>647</v>
      </c>
      <c r="C3810">
        <v>5526</v>
      </c>
      <c r="D3810">
        <v>542</v>
      </c>
      <c r="E3810" t="s">
        <v>328</v>
      </c>
      <c r="F3810" t="s">
        <v>0</v>
      </c>
      <c r="G3810" t="s">
        <v>2077</v>
      </c>
      <c r="H3810">
        <v>4.2610000000000001</v>
      </c>
      <c r="I3810">
        <v>71.89</v>
      </c>
      <c r="J3810">
        <v>113</v>
      </c>
    </row>
    <row r="3811" spans="1:10" x14ac:dyDescent="0.35">
      <c r="A3811" t="s">
        <v>2587</v>
      </c>
      <c r="B3811">
        <v>868</v>
      </c>
      <c r="C3811">
        <v>5501</v>
      </c>
      <c r="D3811">
        <v>543</v>
      </c>
      <c r="E3811" t="s">
        <v>319</v>
      </c>
      <c r="F3811" t="s">
        <v>0</v>
      </c>
      <c r="G3811" t="s">
        <v>2588</v>
      </c>
      <c r="H3811">
        <v>3.2290000000000001</v>
      </c>
      <c r="I3811">
        <v>77.36</v>
      </c>
      <c r="J3811">
        <v>238</v>
      </c>
    </row>
    <row r="3812" spans="1:10" x14ac:dyDescent="0.35">
      <c r="A3812" t="s">
        <v>2589</v>
      </c>
      <c r="B3812">
        <v>1728</v>
      </c>
      <c r="C3812">
        <v>5474</v>
      </c>
      <c r="D3812">
        <v>544</v>
      </c>
      <c r="E3812" t="s">
        <v>319</v>
      </c>
      <c r="F3812" t="s">
        <v>0</v>
      </c>
      <c r="G3812" t="s">
        <v>2590</v>
      </c>
      <c r="H3812">
        <v>1.417</v>
      </c>
      <c r="I3812">
        <v>64.790000000000006</v>
      </c>
      <c r="J3812">
        <v>741</v>
      </c>
    </row>
    <row r="3813" spans="1:10" x14ac:dyDescent="0.35">
      <c r="A3813" t="s">
        <v>2591</v>
      </c>
      <c r="B3813">
        <v>386</v>
      </c>
      <c r="C3813">
        <v>5451</v>
      </c>
      <c r="D3813">
        <v>545</v>
      </c>
      <c r="E3813" t="s">
        <v>319</v>
      </c>
      <c r="F3813" t="s">
        <v>0</v>
      </c>
      <c r="G3813" t="s">
        <v>2592</v>
      </c>
      <c r="H3813">
        <v>6.8129999999999997</v>
      </c>
      <c r="I3813">
        <v>89.46</v>
      </c>
      <c r="J3813">
        <v>165</v>
      </c>
    </row>
    <row r="3814" spans="1:10" x14ac:dyDescent="0.35">
      <c r="A3814" t="s">
        <v>2593</v>
      </c>
      <c r="B3814">
        <v>790</v>
      </c>
      <c r="C3814">
        <v>5446</v>
      </c>
      <c r="D3814">
        <v>546</v>
      </c>
      <c r="E3814" t="s">
        <v>328</v>
      </c>
      <c r="F3814" t="s">
        <v>0</v>
      </c>
      <c r="G3814" t="s">
        <v>2594</v>
      </c>
      <c r="H3814">
        <v>3.169</v>
      </c>
      <c r="I3814">
        <v>53.81</v>
      </c>
      <c r="J3814">
        <v>32</v>
      </c>
    </row>
    <row r="3815" spans="1:10" x14ac:dyDescent="0.35">
      <c r="A3815" t="s">
        <v>2595</v>
      </c>
      <c r="B3815">
        <v>510</v>
      </c>
      <c r="C3815">
        <v>5443</v>
      </c>
      <c r="D3815">
        <v>547</v>
      </c>
      <c r="E3815" t="s">
        <v>319</v>
      </c>
      <c r="F3815" t="s">
        <v>0</v>
      </c>
      <c r="G3815" t="s">
        <v>2596</v>
      </c>
      <c r="H3815">
        <v>5.931</v>
      </c>
      <c r="I3815">
        <v>87.84</v>
      </c>
      <c r="J3815">
        <v>238</v>
      </c>
    </row>
    <row r="3816" spans="1:10" x14ac:dyDescent="0.35">
      <c r="A3816" t="s">
        <v>2597</v>
      </c>
      <c r="B3816">
        <v>494</v>
      </c>
      <c r="C3816">
        <v>5434</v>
      </c>
      <c r="D3816">
        <v>548</v>
      </c>
      <c r="E3816" t="s">
        <v>328</v>
      </c>
      <c r="F3816" t="s">
        <v>0</v>
      </c>
      <c r="G3816" t="s">
        <v>1886</v>
      </c>
      <c r="H3816">
        <v>5.62</v>
      </c>
      <c r="I3816">
        <v>74.27</v>
      </c>
      <c r="J3816">
        <v>237</v>
      </c>
    </row>
    <row r="3817" spans="1:10" x14ac:dyDescent="0.35">
      <c r="A3817" t="s">
        <v>2598</v>
      </c>
      <c r="B3817">
        <v>1975</v>
      </c>
      <c r="C3817">
        <v>5428</v>
      </c>
      <c r="D3817">
        <v>549</v>
      </c>
      <c r="E3817" t="s">
        <v>319</v>
      </c>
      <c r="F3817" t="s">
        <v>0</v>
      </c>
      <c r="G3817" t="s">
        <v>2599</v>
      </c>
      <c r="H3817">
        <v>7.5069999999999997</v>
      </c>
      <c r="I3817">
        <v>92.51</v>
      </c>
      <c r="J3817">
        <v>1128</v>
      </c>
    </row>
    <row r="3818" spans="1:10" x14ac:dyDescent="0.35">
      <c r="A3818" t="s">
        <v>2600</v>
      </c>
      <c r="B3818">
        <v>743</v>
      </c>
      <c r="C3818">
        <v>5426</v>
      </c>
      <c r="D3818">
        <v>550</v>
      </c>
      <c r="E3818" t="s">
        <v>319</v>
      </c>
      <c r="F3818" t="s">
        <v>0</v>
      </c>
      <c r="G3818" t="s">
        <v>2601</v>
      </c>
      <c r="H3818">
        <v>3.742</v>
      </c>
      <c r="I3818">
        <v>75.709999999999994</v>
      </c>
      <c r="J3818">
        <v>294</v>
      </c>
    </row>
    <row r="3819" spans="1:10" x14ac:dyDescent="0.35">
      <c r="A3819" t="s">
        <v>2602</v>
      </c>
      <c r="B3819">
        <v>553</v>
      </c>
      <c r="C3819">
        <v>5412</v>
      </c>
      <c r="D3819">
        <v>551</v>
      </c>
      <c r="E3819" t="s">
        <v>319</v>
      </c>
      <c r="F3819" t="s">
        <v>0</v>
      </c>
      <c r="G3819" t="s">
        <v>2090</v>
      </c>
      <c r="H3819">
        <v>4.7169999999999996</v>
      </c>
      <c r="I3819">
        <v>82.07</v>
      </c>
      <c r="J3819">
        <v>378</v>
      </c>
    </row>
    <row r="3820" spans="1:10" x14ac:dyDescent="0.35">
      <c r="A3820" t="s">
        <v>2603</v>
      </c>
      <c r="B3820">
        <v>615</v>
      </c>
      <c r="C3820">
        <v>5411</v>
      </c>
      <c r="D3820">
        <v>552</v>
      </c>
      <c r="E3820" t="s">
        <v>328</v>
      </c>
      <c r="F3820" t="s">
        <v>0</v>
      </c>
      <c r="G3820" t="s">
        <v>2604</v>
      </c>
      <c r="H3820">
        <v>4.4459999999999997</v>
      </c>
      <c r="I3820">
        <v>65.680000000000007</v>
      </c>
      <c r="J3820">
        <v>94</v>
      </c>
    </row>
    <row r="3821" spans="1:10" x14ac:dyDescent="0.35">
      <c r="A3821" t="s">
        <v>2605</v>
      </c>
      <c r="B3821">
        <v>331</v>
      </c>
      <c r="C3821">
        <v>5388</v>
      </c>
      <c r="D3821">
        <v>553</v>
      </c>
      <c r="E3821" t="s">
        <v>319</v>
      </c>
      <c r="F3821" t="s">
        <v>0</v>
      </c>
      <c r="G3821" t="s">
        <v>1815</v>
      </c>
      <c r="H3821">
        <v>8.7490000000000006</v>
      </c>
      <c r="I3821">
        <v>93.36</v>
      </c>
      <c r="J3821">
        <v>43</v>
      </c>
    </row>
    <row r="3822" spans="1:10" x14ac:dyDescent="0.35">
      <c r="A3822" t="s">
        <v>2606</v>
      </c>
      <c r="B3822">
        <v>765</v>
      </c>
      <c r="C3822">
        <v>5384</v>
      </c>
      <c r="D3822">
        <v>554</v>
      </c>
      <c r="E3822" t="s">
        <v>319</v>
      </c>
      <c r="F3822" t="s">
        <v>0</v>
      </c>
      <c r="G3822" t="s">
        <v>2607</v>
      </c>
      <c r="H3822">
        <v>4.0369999999999999</v>
      </c>
      <c r="I3822">
        <v>63.57</v>
      </c>
      <c r="J3822">
        <v>191</v>
      </c>
    </row>
    <row r="3823" spans="1:10" x14ac:dyDescent="0.35">
      <c r="A3823" t="s">
        <v>2608</v>
      </c>
      <c r="B3823">
        <v>342</v>
      </c>
      <c r="C3823">
        <v>5381</v>
      </c>
      <c r="D3823">
        <v>555</v>
      </c>
      <c r="E3823" t="s">
        <v>319</v>
      </c>
      <c r="F3823" t="s">
        <v>0</v>
      </c>
      <c r="G3823" t="s">
        <v>1789</v>
      </c>
      <c r="H3823">
        <v>9.0389999999999997</v>
      </c>
      <c r="I3823">
        <v>87.67</v>
      </c>
      <c r="J3823">
        <v>334</v>
      </c>
    </row>
    <row r="3824" spans="1:10" x14ac:dyDescent="0.35">
      <c r="A3824" t="s">
        <v>2609</v>
      </c>
      <c r="B3824">
        <v>656</v>
      </c>
      <c r="C3824">
        <v>5369</v>
      </c>
      <c r="D3824">
        <v>556</v>
      </c>
      <c r="E3824" t="s">
        <v>312</v>
      </c>
      <c r="F3824" t="s">
        <v>0</v>
      </c>
      <c r="G3824" t="s">
        <v>2610</v>
      </c>
      <c r="H3824">
        <v>3.9260000000000002</v>
      </c>
      <c r="I3824">
        <v>39.11</v>
      </c>
      <c r="J3824">
        <v>125</v>
      </c>
    </row>
    <row r="3825" spans="1:10" x14ac:dyDescent="0.35">
      <c r="A3825" t="s">
        <v>2167</v>
      </c>
      <c r="B3825">
        <v>895</v>
      </c>
      <c r="C3825">
        <v>5341</v>
      </c>
      <c r="D3825">
        <v>557</v>
      </c>
      <c r="E3825" t="s">
        <v>319</v>
      </c>
      <c r="F3825" t="s">
        <v>0</v>
      </c>
      <c r="G3825" t="s">
        <v>2167</v>
      </c>
      <c r="H3825">
        <v>4.3479999999999999</v>
      </c>
      <c r="I3825">
        <v>83.18</v>
      </c>
      <c r="J3825">
        <v>183</v>
      </c>
    </row>
    <row r="3826" spans="1:10" x14ac:dyDescent="0.35">
      <c r="A3826" t="s">
        <v>2611</v>
      </c>
      <c r="B3826">
        <v>533</v>
      </c>
      <c r="C3826">
        <v>5338</v>
      </c>
      <c r="D3826">
        <v>558</v>
      </c>
      <c r="E3826" t="s">
        <v>328</v>
      </c>
      <c r="F3826" t="s">
        <v>0</v>
      </c>
      <c r="G3826" t="s">
        <v>1807</v>
      </c>
      <c r="H3826">
        <v>5.1050000000000004</v>
      </c>
      <c r="I3826">
        <v>74.7</v>
      </c>
      <c r="J3826">
        <v>148</v>
      </c>
    </row>
    <row r="3827" spans="1:10" x14ac:dyDescent="0.35">
      <c r="A3827" t="s">
        <v>2612</v>
      </c>
      <c r="B3827">
        <v>441</v>
      </c>
      <c r="C3827">
        <v>5336</v>
      </c>
      <c r="D3827">
        <v>559</v>
      </c>
      <c r="E3827" t="s">
        <v>319</v>
      </c>
      <c r="F3827" t="s">
        <v>0</v>
      </c>
      <c r="G3827" t="s">
        <v>2613</v>
      </c>
      <c r="H3827">
        <v>6.2679999999999998</v>
      </c>
      <c r="I3827">
        <v>89.68</v>
      </c>
      <c r="J3827">
        <v>438</v>
      </c>
    </row>
    <row r="3828" spans="1:10" x14ac:dyDescent="0.35">
      <c r="A3828" t="s">
        <v>2614</v>
      </c>
      <c r="B3828">
        <v>977</v>
      </c>
      <c r="C3828">
        <v>5330</v>
      </c>
      <c r="D3828">
        <v>560</v>
      </c>
      <c r="E3828" t="s">
        <v>328</v>
      </c>
      <c r="F3828" t="s">
        <v>0</v>
      </c>
      <c r="G3828" t="s">
        <v>2615</v>
      </c>
      <c r="H3828">
        <v>2.6110000000000002</v>
      </c>
      <c r="I3828">
        <v>48.36</v>
      </c>
      <c r="J3828">
        <v>206</v>
      </c>
    </row>
    <row r="3829" spans="1:10" x14ac:dyDescent="0.35">
      <c r="A3829" t="s">
        <v>2616</v>
      </c>
      <c r="B3829">
        <v>623</v>
      </c>
      <c r="C3829">
        <v>5330</v>
      </c>
      <c r="D3829">
        <v>560</v>
      </c>
      <c r="E3829" t="s">
        <v>328</v>
      </c>
      <c r="F3829" t="s">
        <v>0</v>
      </c>
      <c r="G3829" t="s">
        <v>2617</v>
      </c>
      <c r="H3829">
        <v>4.46</v>
      </c>
      <c r="I3829">
        <v>69.849999999999994</v>
      </c>
      <c r="J3829">
        <v>180</v>
      </c>
    </row>
    <row r="3830" spans="1:10" x14ac:dyDescent="0.35">
      <c r="A3830" t="s">
        <v>2618</v>
      </c>
      <c r="B3830">
        <v>285</v>
      </c>
      <c r="C3830">
        <v>5329</v>
      </c>
      <c r="D3830">
        <v>562</v>
      </c>
      <c r="E3830" t="s">
        <v>319</v>
      </c>
      <c r="F3830" t="s">
        <v>0</v>
      </c>
      <c r="G3830" t="s">
        <v>1977</v>
      </c>
      <c r="H3830">
        <v>8.673</v>
      </c>
      <c r="I3830">
        <v>88.63</v>
      </c>
      <c r="J3830">
        <v>77</v>
      </c>
    </row>
    <row r="3831" spans="1:10" x14ac:dyDescent="0.35">
      <c r="A3831" t="s">
        <v>2619</v>
      </c>
      <c r="B3831">
        <v>483</v>
      </c>
      <c r="C3831">
        <v>5321</v>
      </c>
      <c r="D3831">
        <v>563</v>
      </c>
      <c r="E3831" t="s">
        <v>328</v>
      </c>
      <c r="F3831" t="s">
        <v>0</v>
      </c>
      <c r="G3831" t="s">
        <v>2620</v>
      </c>
      <c r="H3831">
        <v>5.2009999999999996</v>
      </c>
      <c r="I3831">
        <v>70.94</v>
      </c>
      <c r="J3831">
        <v>137</v>
      </c>
    </row>
    <row r="3832" spans="1:10" x14ac:dyDescent="0.35">
      <c r="A3832" t="s">
        <v>2621</v>
      </c>
      <c r="B3832">
        <v>527</v>
      </c>
      <c r="C3832">
        <v>5320</v>
      </c>
      <c r="D3832">
        <v>564</v>
      </c>
      <c r="E3832" t="s">
        <v>319</v>
      </c>
      <c r="F3832" t="s">
        <v>0</v>
      </c>
      <c r="G3832" t="s">
        <v>2197</v>
      </c>
      <c r="H3832">
        <v>9.1839999999999993</v>
      </c>
      <c r="I3832">
        <v>91.46</v>
      </c>
      <c r="J3832">
        <v>385</v>
      </c>
    </row>
    <row r="3833" spans="1:10" x14ac:dyDescent="0.35">
      <c r="A3833" t="s">
        <v>2622</v>
      </c>
      <c r="B3833">
        <v>371</v>
      </c>
      <c r="C3833">
        <v>5278</v>
      </c>
      <c r="D3833">
        <v>565</v>
      </c>
      <c r="E3833" t="s">
        <v>319</v>
      </c>
      <c r="F3833" t="s">
        <v>0</v>
      </c>
      <c r="G3833" t="s">
        <v>1973</v>
      </c>
      <c r="H3833">
        <v>7.6849999999999996</v>
      </c>
      <c r="I3833">
        <v>80.36</v>
      </c>
      <c r="J3833">
        <v>20</v>
      </c>
    </row>
    <row r="3834" spans="1:10" x14ac:dyDescent="0.35">
      <c r="A3834" t="s">
        <v>2623</v>
      </c>
      <c r="B3834">
        <v>255</v>
      </c>
      <c r="C3834">
        <v>5273</v>
      </c>
      <c r="D3834">
        <v>566</v>
      </c>
      <c r="E3834" t="s">
        <v>319</v>
      </c>
      <c r="F3834" t="s">
        <v>0</v>
      </c>
      <c r="G3834" t="s">
        <v>2624</v>
      </c>
      <c r="H3834">
        <v>11.16</v>
      </c>
      <c r="I3834">
        <v>94.89</v>
      </c>
      <c r="J3834">
        <v>159</v>
      </c>
    </row>
    <row r="3835" spans="1:10" x14ac:dyDescent="0.35">
      <c r="A3835" t="s">
        <v>2625</v>
      </c>
      <c r="B3835">
        <v>496</v>
      </c>
      <c r="C3835">
        <v>5271</v>
      </c>
      <c r="D3835">
        <v>567</v>
      </c>
      <c r="E3835" t="s">
        <v>319</v>
      </c>
      <c r="F3835" t="s">
        <v>0</v>
      </c>
      <c r="G3835" t="s">
        <v>2626</v>
      </c>
      <c r="H3835">
        <v>7.3810000000000002</v>
      </c>
      <c r="I3835">
        <v>91.77</v>
      </c>
      <c r="J3835">
        <v>370</v>
      </c>
    </row>
    <row r="3836" spans="1:10" x14ac:dyDescent="0.35">
      <c r="A3836" t="s">
        <v>2627</v>
      </c>
      <c r="B3836">
        <v>235</v>
      </c>
      <c r="C3836">
        <v>5266</v>
      </c>
      <c r="D3836">
        <v>568</v>
      </c>
      <c r="E3836" t="s">
        <v>319</v>
      </c>
      <c r="F3836" t="s">
        <v>0</v>
      </c>
      <c r="G3836" t="s">
        <v>2628</v>
      </c>
      <c r="H3836">
        <v>11.788</v>
      </c>
      <c r="I3836">
        <v>90.6</v>
      </c>
      <c r="J3836">
        <v>92</v>
      </c>
    </row>
    <row r="3837" spans="1:10" x14ac:dyDescent="0.35">
      <c r="A3837" t="s">
        <v>2629</v>
      </c>
      <c r="B3837">
        <v>770</v>
      </c>
      <c r="C3837">
        <v>5224</v>
      </c>
      <c r="D3837">
        <v>569</v>
      </c>
      <c r="E3837" t="s">
        <v>328</v>
      </c>
      <c r="F3837" t="s">
        <v>0</v>
      </c>
      <c r="G3837" t="s">
        <v>2077</v>
      </c>
      <c r="H3837">
        <v>3.3740000000000001</v>
      </c>
      <c r="I3837">
        <v>58.46</v>
      </c>
      <c r="J3837">
        <v>50</v>
      </c>
    </row>
    <row r="3838" spans="1:10" x14ac:dyDescent="0.35">
      <c r="A3838" t="s">
        <v>2630</v>
      </c>
      <c r="B3838">
        <v>835</v>
      </c>
      <c r="C3838">
        <v>5224</v>
      </c>
      <c r="D3838">
        <v>569</v>
      </c>
      <c r="E3838" t="s">
        <v>328</v>
      </c>
      <c r="F3838" t="s">
        <v>0</v>
      </c>
      <c r="G3838" t="s">
        <v>2379</v>
      </c>
      <c r="H3838">
        <v>3.1110000000000002</v>
      </c>
      <c r="I3838">
        <v>66.180000000000007</v>
      </c>
      <c r="J3838">
        <v>588</v>
      </c>
    </row>
    <row r="3839" spans="1:10" x14ac:dyDescent="0.35">
      <c r="A3839" t="s">
        <v>2631</v>
      </c>
      <c r="B3839">
        <v>771</v>
      </c>
      <c r="C3839">
        <v>5219</v>
      </c>
      <c r="D3839">
        <v>571</v>
      </c>
      <c r="E3839" t="s">
        <v>328</v>
      </c>
      <c r="F3839" t="s">
        <v>0</v>
      </c>
      <c r="G3839" t="s">
        <v>2034</v>
      </c>
      <c r="H3839">
        <v>3.3180000000000001</v>
      </c>
      <c r="I3839">
        <v>55.41</v>
      </c>
      <c r="J3839">
        <v>120</v>
      </c>
    </row>
    <row r="3840" spans="1:10" x14ac:dyDescent="0.35">
      <c r="A3840" t="s">
        <v>2632</v>
      </c>
      <c r="B3840">
        <v>829</v>
      </c>
      <c r="C3840">
        <v>5213</v>
      </c>
      <c r="D3840">
        <v>572</v>
      </c>
      <c r="E3840" t="s">
        <v>328</v>
      </c>
      <c r="F3840" t="s">
        <v>0</v>
      </c>
      <c r="G3840" t="s">
        <v>2427</v>
      </c>
      <c r="H3840">
        <v>3.5070000000000001</v>
      </c>
      <c r="I3840">
        <v>70.05</v>
      </c>
      <c r="J3840">
        <v>91</v>
      </c>
    </row>
    <row r="3841" spans="1:10" x14ac:dyDescent="0.35">
      <c r="A3841" t="s">
        <v>2633</v>
      </c>
      <c r="B3841">
        <v>406</v>
      </c>
      <c r="C3841">
        <v>5209</v>
      </c>
      <c r="D3841">
        <v>573</v>
      </c>
      <c r="E3841" t="s">
        <v>319</v>
      </c>
      <c r="F3841" t="s">
        <v>0</v>
      </c>
      <c r="G3841" t="s">
        <v>2634</v>
      </c>
      <c r="H3841">
        <v>6.4370000000000003</v>
      </c>
      <c r="I3841">
        <v>77.19</v>
      </c>
      <c r="J3841">
        <v>73</v>
      </c>
    </row>
    <row r="3842" spans="1:10" x14ac:dyDescent="0.35">
      <c r="A3842" t="s">
        <v>2635</v>
      </c>
      <c r="B3842">
        <v>623</v>
      </c>
      <c r="C3842">
        <v>5203</v>
      </c>
      <c r="D3842">
        <v>574</v>
      </c>
      <c r="E3842" t="s">
        <v>328</v>
      </c>
      <c r="F3842" t="s">
        <v>0</v>
      </c>
      <c r="G3842" t="s">
        <v>2636</v>
      </c>
      <c r="H3842">
        <v>4.3789999999999996</v>
      </c>
      <c r="I3842">
        <v>59.63</v>
      </c>
      <c r="J3842">
        <v>97</v>
      </c>
    </row>
    <row r="3843" spans="1:10" x14ac:dyDescent="0.35">
      <c r="A3843" t="s">
        <v>2637</v>
      </c>
      <c r="B3843">
        <v>260</v>
      </c>
      <c r="C3843">
        <v>5190</v>
      </c>
      <c r="D3843">
        <v>575</v>
      </c>
      <c r="E3843" t="s">
        <v>319</v>
      </c>
      <c r="F3843" t="s">
        <v>0</v>
      </c>
      <c r="G3843" t="s">
        <v>2638</v>
      </c>
      <c r="H3843">
        <v>36.615000000000002</v>
      </c>
      <c r="I3843">
        <v>96.72</v>
      </c>
      <c r="J3843">
        <v>243</v>
      </c>
    </row>
    <row r="3844" spans="1:10" x14ac:dyDescent="0.35">
      <c r="A3844" t="s">
        <v>2639</v>
      </c>
      <c r="B3844">
        <v>680</v>
      </c>
      <c r="C3844">
        <v>5180</v>
      </c>
      <c r="D3844">
        <v>576</v>
      </c>
      <c r="E3844" t="s">
        <v>319</v>
      </c>
      <c r="F3844" t="s">
        <v>0</v>
      </c>
      <c r="G3844" t="s">
        <v>2455</v>
      </c>
      <c r="H3844">
        <v>4.6440000000000001</v>
      </c>
      <c r="I3844">
        <v>79.180000000000007</v>
      </c>
      <c r="J3844">
        <v>403</v>
      </c>
    </row>
    <row r="3845" spans="1:10" x14ac:dyDescent="0.35">
      <c r="A3845" t="s">
        <v>2640</v>
      </c>
      <c r="B3845">
        <v>699</v>
      </c>
      <c r="C3845">
        <v>5162</v>
      </c>
      <c r="D3845">
        <v>577</v>
      </c>
      <c r="E3845" t="s">
        <v>319</v>
      </c>
      <c r="F3845" t="s">
        <v>0</v>
      </c>
      <c r="G3845" t="s">
        <v>2641</v>
      </c>
      <c r="H3845">
        <v>3.73</v>
      </c>
      <c r="I3845">
        <v>90.65</v>
      </c>
      <c r="J3845">
        <v>698</v>
      </c>
    </row>
    <row r="3846" spans="1:10" x14ac:dyDescent="0.35">
      <c r="A3846" t="s">
        <v>2642</v>
      </c>
      <c r="B3846">
        <v>632</v>
      </c>
      <c r="C3846">
        <v>5150</v>
      </c>
      <c r="D3846">
        <v>578</v>
      </c>
      <c r="E3846" t="s">
        <v>328</v>
      </c>
      <c r="F3846" t="s">
        <v>0</v>
      </c>
      <c r="G3846" t="s">
        <v>1868</v>
      </c>
      <c r="H3846">
        <v>3.9569999999999999</v>
      </c>
      <c r="I3846">
        <v>70.349999999999994</v>
      </c>
      <c r="J3846">
        <v>53</v>
      </c>
    </row>
    <row r="3847" spans="1:10" x14ac:dyDescent="0.35">
      <c r="A3847" t="s">
        <v>2643</v>
      </c>
      <c r="B3847">
        <v>627</v>
      </c>
      <c r="C3847">
        <v>5145</v>
      </c>
      <c r="D3847">
        <v>579</v>
      </c>
      <c r="E3847" t="s">
        <v>328</v>
      </c>
      <c r="F3847" t="s">
        <v>0</v>
      </c>
      <c r="G3847" t="s">
        <v>1718</v>
      </c>
      <c r="H3847">
        <v>4.2640000000000002</v>
      </c>
      <c r="I3847">
        <v>51.89</v>
      </c>
      <c r="J3847">
        <v>55</v>
      </c>
    </row>
    <row r="3848" spans="1:10" x14ac:dyDescent="0.35">
      <c r="A3848" t="s">
        <v>2644</v>
      </c>
      <c r="B3848">
        <v>293</v>
      </c>
      <c r="C3848">
        <v>5143</v>
      </c>
      <c r="D3848">
        <v>580</v>
      </c>
      <c r="E3848" t="s">
        <v>319</v>
      </c>
      <c r="F3848" t="s">
        <v>0</v>
      </c>
      <c r="G3848" t="s">
        <v>2645</v>
      </c>
      <c r="H3848">
        <v>10.273</v>
      </c>
      <c r="I3848">
        <v>85.33</v>
      </c>
      <c r="J3848">
        <v>293</v>
      </c>
    </row>
    <row r="3849" spans="1:10" x14ac:dyDescent="0.35">
      <c r="A3849" t="s">
        <v>2646</v>
      </c>
      <c r="B3849">
        <v>492</v>
      </c>
      <c r="C3849">
        <v>5142</v>
      </c>
      <c r="D3849">
        <v>581</v>
      </c>
      <c r="E3849" t="s">
        <v>319</v>
      </c>
      <c r="F3849" t="s">
        <v>0</v>
      </c>
      <c r="G3849" t="s">
        <v>2647</v>
      </c>
      <c r="H3849">
        <v>5.202</v>
      </c>
      <c r="I3849">
        <v>88.35</v>
      </c>
      <c r="J3849">
        <v>111</v>
      </c>
    </row>
    <row r="3850" spans="1:10" x14ac:dyDescent="0.35">
      <c r="A3850" t="s">
        <v>2648</v>
      </c>
      <c r="B3850">
        <v>745</v>
      </c>
      <c r="C3850">
        <v>5141</v>
      </c>
      <c r="D3850">
        <v>582</v>
      </c>
      <c r="E3850" t="s">
        <v>311</v>
      </c>
      <c r="F3850" t="s">
        <v>0</v>
      </c>
      <c r="G3850" t="s">
        <v>1827</v>
      </c>
      <c r="I3850" t="s">
        <v>311</v>
      </c>
      <c r="J3850">
        <v>192</v>
      </c>
    </row>
    <row r="3851" spans="1:10" x14ac:dyDescent="0.35">
      <c r="A3851" t="s">
        <v>2649</v>
      </c>
      <c r="B3851">
        <v>1343</v>
      </c>
      <c r="C3851">
        <v>5129</v>
      </c>
      <c r="D3851">
        <v>583</v>
      </c>
      <c r="E3851" t="s">
        <v>328</v>
      </c>
      <c r="F3851" t="s">
        <v>0</v>
      </c>
      <c r="G3851" t="s">
        <v>2550</v>
      </c>
      <c r="H3851">
        <v>1.81</v>
      </c>
      <c r="I3851">
        <v>63.24</v>
      </c>
      <c r="J3851">
        <v>159</v>
      </c>
    </row>
    <row r="3852" spans="1:10" x14ac:dyDescent="0.35">
      <c r="A3852" t="s">
        <v>2650</v>
      </c>
      <c r="B3852">
        <v>514</v>
      </c>
      <c r="C3852">
        <v>5113</v>
      </c>
      <c r="D3852">
        <v>584</v>
      </c>
      <c r="E3852" t="s">
        <v>319</v>
      </c>
      <c r="F3852" t="s">
        <v>0</v>
      </c>
      <c r="G3852" t="s">
        <v>1817</v>
      </c>
      <c r="H3852">
        <v>4.8040000000000003</v>
      </c>
      <c r="I3852">
        <v>76.23</v>
      </c>
      <c r="J3852">
        <v>59</v>
      </c>
    </row>
    <row r="3853" spans="1:10" x14ac:dyDescent="0.35">
      <c r="A3853" t="s">
        <v>2651</v>
      </c>
      <c r="B3853">
        <v>1019</v>
      </c>
      <c r="C3853">
        <v>5113</v>
      </c>
      <c r="D3853">
        <v>584</v>
      </c>
      <c r="E3853" t="s">
        <v>312</v>
      </c>
      <c r="F3853" t="s">
        <v>0</v>
      </c>
      <c r="G3853" t="s">
        <v>2652</v>
      </c>
      <c r="H3853">
        <v>2.4540000000000002</v>
      </c>
      <c r="I3853">
        <v>36.71</v>
      </c>
      <c r="J3853">
        <v>199</v>
      </c>
    </row>
    <row r="3854" spans="1:10" x14ac:dyDescent="0.35">
      <c r="A3854" t="s">
        <v>2653</v>
      </c>
      <c r="B3854">
        <v>703</v>
      </c>
      <c r="C3854">
        <v>5091</v>
      </c>
      <c r="D3854">
        <v>586</v>
      </c>
      <c r="E3854" t="s">
        <v>319</v>
      </c>
      <c r="F3854" t="s">
        <v>0</v>
      </c>
      <c r="G3854" t="s">
        <v>1967</v>
      </c>
      <c r="H3854">
        <v>4.984</v>
      </c>
      <c r="I3854">
        <v>75.09</v>
      </c>
      <c r="J3854">
        <v>276</v>
      </c>
    </row>
    <row r="3855" spans="1:10" x14ac:dyDescent="0.35">
      <c r="A3855" t="s">
        <v>2654</v>
      </c>
      <c r="B3855">
        <v>560</v>
      </c>
      <c r="C3855">
        <v>5075</v>
      </c>
      <c r="D3855">
        <v>587</v>
      </c>
      <c r="E3855" t="s">
        <v>328</v>
      </c>
      <c r="F3855" t="s">
        <v>0</v>
      </c>
      <c r="G3855" t="s">
        <v>2655</v>
      </c>
      <c r="H3855">
        <v>4.3490000000000002</v>
      </c>
      <c r="I3855">
        <v>63.84</v>
      </c>
      <c r="J3855">
        <v>186</v>
      </c>
    </row>
    <row r="3856" spans="1:10" x14ac:dyDescent="0.35">
      <c r="A3856" t="s">
        <v>2656</v>
      </c>
      <c r="B3856">
        <v>386</v>
      </c>
      <c r="C3856">
        <v>5069</v>
      </c>
      <c r="D3856">
        <v>588</v>
      </c>
      <c r="E3856" t="s">
        <v>319</v>
      </c>
      <c r="F3856" t="s">
        <v>0</v>
      </c>
      <c r="G3856" t="s">
        <v>2657</v>
      </c>
      <c r="H3856">
        <v>6.625</v>
      </c>
      <c r="I3856">
        <v>75.56</v>
      </c>
      <c r="J3856">
        <v>104</v>
      </c>
    </row>
    <row r="3857" spans="1:10" x14ac:dyDescent="0.35">
      <c r="A3857" t="s">
        <v>2658</v>
      </c>
      <c r="B3857">
        <v>597</v>
      </c>
      <c r="C3857">
        <v>5057</v>
      </c>
      <c r="D3857">
        <v>589</v>
      </c>
      <c r="E3857" t="s">
        <v>319</v>
      </c>
      <c r="F3857" t="s">
        <v>0</v>
      </c>
      <c r="G3857" t="s">
        <v>2659</v>
      </c>
      <c r="H3857">
        <v>4.2949999999999999</v>
      </c>
      <c r="I3857">
        <v>82.07</v>
      </c>
      <c r="J3857">
        <v>144</v>
      </c>
    </row>
    <row r="3858" spans="1:10" x14ac:dyDescent="0.35">
      <c r="A3858" t="s">
        <v>2660</v>
      </c>
      <c r="B3858">
        <v>350</v>
      </c>
      <c r="C3858">
        <v>5032</v>
      </c>
      <c r="D3858">
        <v>590</v>
      </c>
      <c r="E3858" t="s">
        <v>319</v>
      </c>
      <c r="F3858" t="s">
        <v>0</v>
      </c>
      <c r="G3858" t="s">
        <v>2661</v>
      </c>
      <c r="H3858">
        <v>35.481999999999999</v>
      </c>
      <c r="I3858">
        <v>98.53</v>
      </c>
      <c r="J3858">
        <v>139</v>
      </c>
    </row>
    <row r="3859" spans="1:10" x14ac:dyDescent="0.35">
      <c r="A3859" t="s">
        <v>2662</v>
      </c>
      <c r="B3859">
        <v>1053</v>
      </c>
      <c r="C3859">
        <v>5026</v>
      </c>
      <c r="D3859">
        <v>591</v>
      </c>
      <c r="E3859" t="s">
        <v>328</v>
      </c>
      <c r="F3859" t="s">
        <v>0</v>
      </c>
      <c r="G3859" t="s">
        <v>2663</v>
      </c>
      <c r="H3859">
        <v>2.5489999999999999</v>
      </c>
      <c r="I3859">
        <v>49.45</v>
      </c>
      <c r="J3859">
        <v>139</v>
      </c>
    </row>
    <row r="3860" spans="1:10" x14ac:dyDescent="0.35">
      <c r="A3860" t="s">
        <v>2664</v>
      </c>
      <c r="B3860">
        <v>370</v>
      </c>
      <c r="C3860">
        <v>5008</v>
      </c>
      <c r="D3860">
        <v>592</v>
      </c>
      <c r="E3860" t="s">
        <v>319</v>
      </c>
      <c r="F3860" t="s">
        <v>0</v>
      </c>
      <c r="G3860" t="s">
        <v>2665</v>
      </c>
      <c r="H3860">
        <v>6.7649999999999997</v>
      </c>
      <c r="I3860">
        <v>95.76</v>
      </c>
      <c r="J3860">
        <v>167</v>
      </c>
    </row>
    <row r="3861" spans="1:10" x14ac:dyDescent="0.35">
      <c r="A3861" t="s">
        <v>2666</v>
      </c>
      <c r="B3861">
        <v>522</v>
      </c>
      <c r="C3861">
        <v>5008</v>
      </c>
      <c r="D3861">
        <v>592</v>
      </c>
      <c r="E3861" t="s">
        <v>328</v>
      </c>
      <c r="F3861" t="s">
        <v>0</v>
      </c>
      <c r="G3861" t="s">
        <v>1705</v>
      </c>
      <c r="H3861">
        <v>4.8499999999999996</v>
      </c>
      <c r="I3861">
        <v>50.77</v>
      </c>
      <c r="J3861">
        <v>169</v>
      </c>
    </row>
    <row r="3862" spans="1:10" x14ac:dyDescent="0.35">
      <c r="A3862" t="s">
        <v>2667</v>
      </c>
      <c r="B3862">
        <v>1001</v>
      </c>
      <c r="C3862">
        <v>4990</v>
      </c>
      <c r="D3862">
        <v>594</v>
      </c>
      <c r="E3862" t="s">
        <v>328</v>
      </c>
      <c r="F3862" t="s">
        <v>0</v>
      </c>
      <c r="G3862" t="s">
        <v>2167</v>
      </c>
      <c r="H3862">
        <v>3.125</v>
      </c>
      <c r="I3862">
        <v>66.59</v>
      </c>
      <c r="J3862">
        <v>139</v>
      </c>
    </row>
    <row r="3863" spans="1:10" x14ac:dyDescent="0.35">
      <c r="A3863" t="s">
        <v>2668</v>
      </c>
      <c r="B3863">
        <v>609</v>
      </c>
      <c r="C3863">
        <v>4957</v>
      </c>
      <c r="D3863">
        <v>595</v>
      </c>
      <c r="E3863" t="s">
        <v>328</v>
      </c>
      <c r="F3863" t="s">
        <v>0</v>
      </c>
      <c r="G3863" t="s">
        <v>1849</v>
      </c>
      <c r="H3863">
        <v>4.1139999999999999</v>
      </c>
      <c r="I3863">
        <v>57.58</v>
      </c>
      <c r="J3863">
        <v>158</v>
      </c>
    </row>
    <row r="3864" spans="1:10" x14ac:dyDescent="0.35">
      <c r="A3864" t="s">
        <v>2669</v>
      </c>
      <c r="B3864">
        <v>768</v>
      </c>
      <c r="C3864">
        <v>4955</v>
      </c>
      <c r="D3864">
        <v>596</v>
      </c>
      <c r="E3864" t="s">
        <v>328</v>
      </c>
      <c r="F3864" t="s">
        <v>0</v>
      </c>
      <c r="G3864" t="s">
        <v>2670</v>
      </c>
      <c r="H3864">
        <v>3.222</v>
      </c>
      <c r="I3864">
        <v>64.98</v>
      </c>
      <c r="J3864">
        <v>158</v>
      </c>
    </row>
    <row r="3865" spans="1:10" x14ac:dyDescent="0.35">
      <c r="A3865" t="s">
        <v>2671</v>
      </c>
      <c r="B3865">
        <v>325</v>
      </c>
      <c r="C3865">
        <v>4951</v>
      </c>
      <c r="D3865">
        <v>597</v>
      </c>
      <c r="E3865" t="s">
        <v>319</v>
      </c>
      <c r="F3865" t="s">
        <v>0</v>
      </c>
      <c r="G3865" t="s">
        <v>2282</v>
      </c>
      <c r="H3865">
        <v>7.6319999999999997</v>
      </c>
      <c r="I3865">
        <v>89.86</v>
      </c>
      <c r="J3865">
        <v>124</v>
      </c>
    </row>
    <row r="3866" spans="1:10" x14ac:dyDescent="0.35">
      <c r="A3866" t="s">
        <v>2672</v>
      </c>
      <c r="B3866">
        <v>1660</v>
      </c>
      <c r="C3866">
        <v>4947</v>
      </c>
      <c r="D3866">
        <v>598</v>
      </c>
      <c r="E3866" t="s">
        <v>312</v>
      </c>
      <c r="F3866" t="s">
        <v>0</v>
      </c>
      <c r="G3866" t="s">
        <v>1969</v>
      </c>
      <c r="H3866">
        <v>2.633</v>
      </c>
      <c r="I3866">
        <v>39.44</v>
      </c>
      <c r="J3866">
        <v>209</v>
      </c>
    </row>
    <row r="3867" spans="1:10" x14ac:dyDescent="0.35">
      <c r="A3867" t="s">
        <v>2673</v>
      </c>
      <c r="B3867">
        <v>699</v>
      </c>
      <c r="C3867">
        <v>4946</v>
      </c>
      <c r="D3867">
        <v>599</v>
      </c>
      <c r="E3867" t="s">
        <v>328</v>
      </c>
      <c r="F3867" t="s">
        <v>0</v>
      </c>
      <c r="G3867" t="s">
        <v>2197</v>
      </c>
      <c r="H3867">
        <v>4.8609999999999998</v>
      </c>
      <c r="I3867">
        <v>68.25</v>
      </c>
      <c r="J3867">
        <v>234</v>
      </c>
    </row>
    <row r="3868" spans="1:10" x14ac:dyDescent="0.35">
      <c r="A3868" t="s">
        <v>2674</v>
      </c>
      <c r="B3868">
        <v>418</v>
      </c>
      <c r="C3868">
        <v>4935</v>
      </c>
      <c r="D3868">
        <v>600</v>
      </c>
      <c r="E3868" t="s">
        <v>319</v>
      </c>
      <c r="F3868" t="s">
        <v>0</v>
      </c>
      <c r="G3868" t="s">
        <v>2675</v>
      </c>
      <c r="H3868">
        <v>6.1449999999999996</v>
      </c>
      <c r="I3868">
        <v>91.67</v>
      </c>
      <c r="J3868">
        <v>99</v>
      </c>
    </row>
    <row r="3869" spans="1:10" x14ac:dyDescent="0.35">
      <c r="A3869" t="s">
        <v>2676</v>
      </c>
      <c r="B3869">
        <v>786</v>
      </c>
      <c r="C3869">
        <v>4926</v>
      </c>
      <c r="D3869">
        <v>601</v>
      </c>
      <c r="E3869" t="s">
        <v>312</v>
      </c>
      <c r="F3869" t="s">
        <v>0</v>
      </c>
      <c r="G3869" t="s">
        <v>2677</v>
      </c>
      <c r="H3869">
        <v>4.1740000000000004</v>
      </c>
      <c r="I3869">
        <v>45.68</v>
      </c>
      <c r="J3869">
        <v>141</v>
      </c>
    </row>
    <row r="3870" spans="1:10" x14ac:dyDescent="0.35">
      <c r="A3870" t="s">
        <v>2678</v>
      </c>
      <c r="B3870">
        <v>687</v>
      </c>
      <c r="C3870">
        <v>4920</v>
      </c>
      <c r="D3870">
        <v>602</v>
      </c>
      <c r="E3870" t="s">
        <v>328</v>
      </c>
      <c r="F3870" t="s">
        <v>0</v>
      </c>
      <c r="G3870" t="s">
        <v>2679</v>
      </c>
      <c r="H3870">
        <v>3.2690000000000001</v>
      </c>
      <c r="I3870">
        <v>50.95</v>
      </c>
      <c r="J3870">
        <v>64</v>
      </c>
    </row>
    <row r="3871" spans="1:10" x14ac:dyDescent="0.35">
      <c r="A3871" t="s">
        <v>2680</v>
      </c>
      <c r="B3871">
        <v>550</v>
      </c>
      <c r="C3871">
        <v>4917</v>
      </c>
      <c r="D3871">
        <v>603</v>
      </c>
      <c r="E3871" t="s">
        <v>319</v>
      </c>
      <c r="F3871" t="s">
        <v>0</v>
      </c>
      <c r="G3871" t="s">
        <v>2681</v>
      </c>
      <c r="H3871">
        <v>4.4370000000000003</v>
      </c>
      <c r="I3871">
        <v>79.709999999999994</v>
      </c>
      <c r="J3871">
        <v>119</v>
      </c>
    </row>
    <row r="3872" spans="1:10" x14ac:dyDescent="0.35">
      <c r="A3872" t="s">
        <v>2682</v>
      </c>
      <c r="B3872">
        <v>1283</v>
      </c>
      <c r="C3872">
        <v>4911</v>
      </c>
      <c r="D3872">
        <v>604</v>
      </c>
      <c r="E3872" t="s">
        <v>312</v>
      </c>
      <c r="F3872" t="s">
        <v>0</v>
      </c>
      <c r="G3872" t="s">
        <v>2683</v>
      </c>
      <c r="H3872">
        <v>2.8940000000000001</v>
      </c>
      <c r="I3872">
        <v>34.75</v>
      </c>
      <c r="J3872">
        <v>515</v>
      </c>
    </row>
    <row r="3873" spans="1:10" x14ac:dyDescent="0.35">
      <c r="A3873" t="s">
        <v>2684</v>
      </c>
      <c r="B3873">
        <v>501</v>
      </c>
      <c r="C3873">
        <v>4907</v>
      </c>
      <c r="D3873">
        <v>605</v>
      </c>
      <c r="E3873" t="s">
        <v>319</v>
      </c>
      <c r="F3873" t="s">
        <v>0</v>
      </c>
      <c r="G3873" t="s">
        <v>2685</v>
      </c>
      <c r="H3873">
        <v>4.9660000000000002</v>
      </c>
      <c r="I3873">
        <v>76.98</v>
      </c>
      <c r="J3873">
        <v>39</v>
      </c>
    </row>
    <row r="3874" spans="1:10" x14ac:dyDescent="0.35">
      <c r="A3874" t="s">
        <v>2686</v>
      </c>
      <c r="B3874">
        <v>757</v>
      </c>
      <c r="C3874">
        <v>4906</v>
      </c>
      <c r="D3874">
        <v>606</v>
      </c>
      <c r="E3874" t="s">
        <v>312</v>
      </c>
      <c r="F3874" t="s">
        <v>0</v>
      </c>
      <c r="G3874" t="s">
        <v>1779</v>
      </c>
      <c r="H3874">
        <v>3.577</v>
      </c>
      <c r="I3874">
        <v>36.94</v>
      </c>
      <c r="J3874">
        <v>84</v>
      </c>
    </row>
    <row r="3875" spans="1:10" x14ac:dyDescent="0.35">
      <c r="A3875" t="s">
        <v>2687</v>
      </c>
      <c r="B3875">
        <v>679</v>
      </c>
      <c r="C3875">
        <v>4904</v>
      </c>
      <c r="D3875">
        <v>607</v>
      </c>
      <c r="E3875" t="s">
        <v>328</v>
      </c>
      <c r="F3875" t="s">
        <v>0</v>
      </c>
      <c r="G3875" t="s">
        <v>2202</v>
      </c>
      <c r="H3875">
        <v>3.77</v>
      </c>
      <c r="I3875">
        <v>66.39</v>
      </c>
      <c r="J3875">
        <v>303</v>
      </c>
    </row>
    <row r="3876" spans="1:10" x14ac:dyDescent="0.35">
      <c r="A3876" t="s">
        <v>2688</v>
      </c>
      <c r="B3876">
        <v>509</v>
      </c>
      <c r="C3876">
        <v>4896</v>
      </c>
      <c r="D3876">
        <v>608</v>
      </c>
      <c r="E3876" t="s">
        <v>328</v>
      </c>
      <c r="F3876" t="s">
        <v>0</v>
      </c>
      <c r="G3876" t="s">
        <v>2010</v>
      </c>
      <c r="H3876">
        <v>4.5140000000000002</v>
      </c>
      <c r="I3876">
        <v>62.26</v>
      </c>
      <c r="J3876">
        <v>77</v>
      </c>
    </row>
    <row r="3877" spans="1:10" x14ac:dyDescent="0.35">
      <c r="A3877" t="s">
        <v>2689</v>
      </c>
      <c r="B3877">
        <v>262</v>
      </c>
      <c r="C3877">
        <v>4892</v>
      </c>
      <c r="D3877">
        <v>609</v>
      </c>
      <c r="E3877" t="s">
        <v>319</v>
      </c>
      <c r="F3877" t="s">
        <v>0</v>
      </c>
      <c r="G3877" t="s">
        <v>2312</v>
      </c>
      <c r="H3877">
        <v>8.8290000000000006</v>
      </c>
      <c r="I3877">
        <v>90.19</v>
      </c>
      <c r="J3877">
        <v>130</v>
      </c>
    </row>
    <row r="3878" spans="1:10" x14ac:dyDescent="0.35">
      <c r="A3878" t="s">
        <v>2690</v>
      </c>
      <c r="B3878">
        <v>819</v>
      </c>
      <c r="C3878">
        <v>4888</v>
      </c>
      <c r="D3878">
        <v>610</v>
      </c>
      <c r="E3878" t="s">
        <v>319</v>
      </c>
      <c r="F3878" t="s">
        <v>0</v>
      </c>
      <c r="G3878" t="s">
        <v>2279</v>
      </c>
      <c r="H3878">
        <v>6.4269999999999996</v>
      </c>
      <c r="I3878">
        <v>87</v>
      </c>
      <c r="J3878">
        <v>800</v>
      </c>
    </row>
    <row r="3879" spans="1:10" x14ac:dyDescent="0.35">
      <c r="A3879" t="s">
        <v>2693</v>
      </c>
      <c r="B3879">
        <v>180</v>
      </c>
      <c r="C3879">
        <v>4880</v>
      </c>
      <c r="D3879">
        <v>611</v>
      </c>
      <c r="E3879" t="s">
        <v>319</v>
      </c>
      <c r="F3879" t="s">
        <v>0</v>
      </c>
      <c r="G3879" t="s">
        <v>1779</v>
      </c>
      <c r="H3879">
        <v>13.608000000000001</v>
      </c>
      <c r="I3879">
        <v>92.86</v>
      </c>
      <c r="J3879">
        <v>74</v>
      </c>
    </row>
    <row r="3880" spans="1:10" x14ac:dyDescent="0.35">
      <c r="A3880" t="s">
        <v>2694</v>
      </c>
      <c r="B3880">
        <v>647</v>
      </c>
      <c r="C3880">
        <v>4859</v>
      </c>
      <c r="D3880">
        <v>613</v>
      </c>
      <c r="E3880" t="s">
        <v>319</v>
      </c>
      <c r="F3880" t="s">
        <v>0</v>
      </c>
      <c r="G3880" t="s">
        <v>2695</v>
      </c>
      <c r="H3880">
        <v>3.7610000000000001</v>
      </c>
      <c r="I3880">
        <v>71.069999999999993</v>
      </c>
      <c r="J3880">
        <v>134</v>
      </c>
    </row>
    <row r="3881" spans="1:10" x14ac:dyDescent="0.35">
      <c r="A3881" t="s">
        <v>2696</v>
      </c>
      <c r="B3881">
        <v>594</v>
      </c>
      <c r="C3881">
        <v>4855</v>
      </c>
      <c r="D3881">
        <v>614</v>
      </c>
      <c r="E3881" t="s">
        <v>328</v>
      </c>
      <c r="F3881" t="s">
        <v>0</v>
      </c>
      <c r="G3881" t="s">
        <v>2626</v>
      </c>
      <c r="H3881">
        <v>3.855</v>
      </c>
      <c r="I3881">
        <v>65.19</v>
      </c>
      <c r="J3881">
        <v>149</v>
      </c>
    </row>
    <row r="3882" spans="1:10" x14ac:dyDescent="0.35">
      <c r="A3882" t="s">
        <v>2697</v>
      </c>
      <c r="B3882">
        <v>476</v>
      </c>
      <c r="C3882">
        <v>4798</v>
      </c>
      <c r="D3882">
        <v>615</v>
      </c>
      <c r="E3882" t="s">
        <v>319</v>
      </c>
      <c r="F3882" t="s">
        <v>0</v>
      </c>
      <c r="G3882" t="s">
        <v>2698</v>
      </c>
      <c r="H3882">
        <v>5.899</v>
      </c>
      <c r="I3882">
        <v>85.42</v>
      </c>
      <c r="J3882">
        <v>153</v>
      </c>
    </row>
    <row r="3883" spans="1:10" x14ac:dyDescent="0.35">
      <c r="A3883" t="s">
        <v>2699</v>
      </c>
      <c r="B3883">
        <v>392</v>
      </c>
      <c r="C3883">
        <v>4789</v>
      </c>
      <c r="D3883">
        <v>616</v>
      </c>
      <c r="E3883" t="s">
        <v>319</v>
      </c>
      <c r="F3883" t="s">
        <v>0</v>
      </c>
      <c r="G3883" t="s">
        <v>1759</v>
      </c>
      <c r="H3883">
        <v>12.544</v>
      </c>
      <c r="I3883">
        <v>91.96</v>
      </c>
      <c r="J3883">
        <v>357</v>
      </c>
    </row>
    <row r="3884" spans="1:10" x14ac:dyDescent="0.35">
      <c r="A3884" t="s">
        <v>2700</v>
      </c>
      <c r="B3884">
        <v>649</v>
      </c>
      <c r="C3884">
        <v>4782</v>
      </c>
      <c r="D3884">
        <v>617</v>
      </c>
      <c r="E3884" t="s">
        <v>319</v>
      </c>
      <c r="F3884" t="s">
        <v>0</v>
      </c>
      <c r="G3884" t="s">
        <v>2402</v>
      </c>
      <c r="H3884">
        <v>5.4820000000000002</v>
      </c>
      <c r="I3884">
        <v>79.040000000000006</v>
      </c>
      <c r="J3884">
        <v>174</v>
      </c>
    </row>
    <row r="3885" spans="1:10" x14ac:dyDescent="0.35">
      <c r="A3885" t="s">
        <v>2701</v>
      </c>
      <c r="B3885">
        <v>455</v>
      </c>
      <c r="C3885">
        <v>4766</v>
      </c>
      <c r="D3885">
        <v>618</v>
      </c>
      <c r="E3885" t="s">
        <v>319</v>
      </c>
      <c r="F3885" t="s">
        <v>0</v>
      </c>
      <c r="G3885" t="s">
        <v>2702</v>
      </c>
      <c r="H3885">
        <v>5.0019999999999998</v>
      </c>
      <c r="I3885">
        <v>81.14</v>
      </c>
      <c r="J3885">
        <v>95</v>
      </c>
    </row>
    <row r="3886" spans="1:10" x14ac:dyDescent="0.35">
      <c r="A3886" t="s">
        <v>2703</v>
      </c>
      <c r="B3886">
        <v>215</v>
      </c>
      <c r="C3886">
        <v>4751</v>
      </c>
      <c r="D3886">
        <v>619</v>
      </c>
      <c r="E3886" t="s">
        <v>319</v>
      </c>
      <c r="F3886" t="s">
        <v>0</v>
      </c>
      <c r="G3886" t="s">
        <v>2704</v>
      </c>
      <c r="H3886">
        <v>15.272</v>
      </c>
      <c r="I3886">
        <v>93.5</v>
      </c>
      <c r="J3886">
        <v>91</v>
      </c>
    </row>
    <row r="3887" spans="1:10" x14ac:dyDescent="0.35">
      <c r="A3887" t="s">
        <v>2705</v>
      </c>
      <c r="B3887">
        <v>459</v>
      </c>
      <c r="C3887">
        <v>4737</v>
      </c>
      <c r="D3887">
        <v>620</v>
      </c>
      <c r="E3887" t="s">
        <v>319</v>
      </c>
      <c r="F3887" t="s">
        <v>0</v>
      </c>
      <c r="G3887" t="s">
        <v>2706</v>
      </c>
      <c r="H3887">
        <v>5.1589999999999998</v>
      </c>
      <c r="I3887">
        <v>70.02</v>
      </c>
      <c r="J3887">
        <v>140</v>
      </c>
    </row>
    <row r="3888" spans="1:10" x14ac:dyDescent="0.35">
      <c r="A3888" t="s">
        <v>2707</v>
      </c>
      <c r="B3888">
        <v>1264</v>
      </c>
      <c r="C3888">
        <v>4718</v>
      </c>
      <c r="D3888">
        <v>621</v>
      </c>
      <c r="E3888" t="s">
        <v>311</v>
      </c>
      <c r="F3888" t="s">
        <v>0</v>
      </c>
      <c r="G3888" t="s">
        <v>2708</v>
      </c>
      <c r="I3888" t="s">
        <v>311</v>
      </c>
      <c r="J3888">
        <v>24</v>
      </c>
    </row>
    <row r="3889" spans="1:10" x14ac:dyDescent="0.35">
      <c r="A3889" t="s">
        <v>2709</v>
      </c>
      <c r="B3889">
        <v>204</v>
      </c>
      <c r="C3889">
        <v>4717</v>
      </c>
      <c r="D3889">
        <v>622</v>
      </c>
      <c r="E3889" t="s">
        <v>319</v>
      </c>
      <c r="F3889" t="s">
        <v>0</v>
      </c>
      <c r="G3889" t="s">
        <v>1876</v>
      </c>
      <c r="H3889">
        <v>17.638000000000002</v>
      </c>
      <c r="I3889">
        <v>98.39</v>
      </c>
      <c r="J3889">
        <v>110</v>
      </c>
    </row>
    <row r="3890" spans="1:10" x14ac:dyDescent="0.35">
      <c r="A3890" t="s">
        <v>2710</v>
      </c>
      <c r="B3890">
        <v>1091</v>
      </c>
      <c r="C3890">
        <v>4716</v>
      </c>
      <c r="D3890">
        <v>623</v>
      </c>
      <c r="E3890" t="s">
        <v>328</v>
      </c>
      <c r="F3890" t="s">
        <v>0</v>
      </c>
      <c r="G3890" t="s">
        <v>2711</v>
      </c>
      <c r="H3890">
        <v>2.6869999999999998</v>
      </c>
      <c r="I3890">
        <v>48.57</v>
      </c>
      <c r="J3890">
        <v>176</v>
      </c>
    </row>
    <row r="3891" spans="1:10" x14ac:dyDescent="0.35">
      <c r="A3891" t="s">
        <v>2712</v>
      </c>
      <c r="B3891">
        <v>190</v>
      </c>
      <c r="C3891">
        <v>4680</v>
      </c>
      <c r="D3891">
        <v>624</v>
      </c>
      <c r="E3891" t="s">
        <v>319</v>
      </c>
      <c r="F3891" t="s">
        <v>0</v>
      </c>
      <c r="G3891" t="s">
        <v>1886</v>
      </c>
      <c r="H3891">
        <v>16.978000000000002</v>
      </c>
      <c r="I3891">
        <v>96.9</v>
      </c>
      <c r="J3891">
        <v>120</v>
      </c>
    </row>
    <row r="3892" spans="1:10" x14ac:dyDescent="0.35">
      <c r="A3892" t="s">
        <v>2713</v>
      </c>
      <c r="B3892">
        <v>732</v>
      </c>
      <c r="C3892">
        <v>4669</v>
      </c>
      <c r="D3892">
        <v>625</v>
      </c>
      <c r="E3892" t="s">
        <v>328</v>
      </c>
      <c r="F3892" t="s">
        <v>0</v>
      </c>
      <c r="G3892" t="s">
        <v>2714</v>
      </c>
      <c r="H3892">
        <v>2.9969999999999999</v>
      </c>
      <c r="I3892">
        <v>59.61</v>
      </c>
      <c r="J3892">
        <v>47</v>
      </c>
    </row>
    <row r="3893" spans="1:10" x14ac:dyDescent="0.35">
      <c r="A3893" t="s">
        <v>2715</v>
      </c>
      <c r="B3893">
        <v>561</v>
      </c>
      <c r="C3893">
        <v>4656</v>
      </c>
      <c r="D3893">
        <v>626</v>
      </c>
      <c r="E3893" t="s">
        <v>328</v>
      </c>
      <c r="F3893" t="s">
        <v>0</v>
      </c>
      <c r="G3893" t="s">
        <v>2716</v>
      </c>
      <c r="H3893">
        <v>5.7629999999999999</v>
      </c>
      <c r="I3893">
        <v>64.47</v>
      </c>
      <c r="J3893">
        <v>218</v>
      </c>
    </row>
    <row r="3894" spans="1:10" x14ac:dyDescent="0.35">
      <c r="A3894" t="s">
        <v>2717</v>
      </c>
      <c r="B3894">
        <v>1422</v>
      </c>
      <c r="C3894">
        <v>4654</v>
      </c>
      <c r="D3894">
        <v>627</v>
      </c>
      <c r="E3894" t="s">
        <v>328</v>
      </c>
      <c r="F3894" t="s">
        <v>0</v>
      </c>
      <c r="G3894" t="s">
        <v>2718</v>
      </c>
      <c r="H3894">
        <v>4.2709999999999999</v>
      </c>
      <c r="I3894">
        <v>70.739999999999995</v>
      </c>
      <c r="J3894">
        <v>114</v>
      </c>
    </row>
    <row r="3895" spans="1:10" x14ac:dyDescent="0.35">
      <c r="A3895" t="s">
        <v>2719</v>
      </c>
      <c r="B3895">
        <v>502</v>
      </c>
      <c r="C3895">
        <v>4647</v>
      </c>
      <c r="D3895">
        <v>628</v>
      </c>
      <c r="E3895" t="s">
        <v>319</v>
      </c>
      <c r="F3895" t="s">
        <v>0</v>
      </c>
      <c r="G3895" t="s">
        <v>2720</v>
      </c>
      <c r="H3895">
        <v>4.3360000000000003</v>
      </c>
      <c r="I3895">
        <v>66.86</v>
      </c>
      <c r="J3895">
        <v>104</v>
      </c>
    </row>
    <row r="3896" spans="1:10" x14ac:dyDescent="0.35">
      <c r="A3896" t="s">
        <v>2721</v>
      </c>
      <c r="B3896">
        <v>399</v>
      </c>
      <c r="C3896">
        <v>4633</v>
      </c>
      <c r="D3896">
        <v>629</v>
      </c>
      <c r="E3896" t="s">
        <v>319</v>
      </c>
      <c r="F3896" t="s">
        <v>0</v>
      </c>
      <c r="G3896" t="s">
        <v>2722</v>
      </c>
      <c r="H3896">
        <v>16.07</v>
      </c>
      <c r="I3896">
        <v>90.75</v>
      </c>
      <c r="J3896">
        <v>198</v>
      </c>
    </row>
    <row r="3897" spans="1:10" x14ac:dyDescent="0.35">
      <c r="A3897" t="s">
        <v>2723</v>
      </c>
      <c r="B3897">
        <v>1071</v>
      </c>
      <c r="C3897">
        <v>4631</v>
      </c>
      <c r="D3897">
        <v>630</v>
      </c>
      <c r="E3897" t="s">
        <v>312</v>
      </c>
      <c r="F3897" t="s">
        <v>0</v>
      </c>
      <c r="G3897" t="s">
        <v>2333</v>
      </c>
      <c r="H3897">
        <v>2.831</v>
      </c>
      <c r="I3897">
        <v>40.17</v>
      </c>
      <c r="J3897">
        <v>168</v>
      </c>
    </row>
    <row r="3898" spans="1:10" x14ac:dyDescent="0.35">
      <c r="A3898" t="s">
        <v>2724</v>
      </c>
      <c r="B3898">
        <v>531</v>
      </c>
      <c r="C3898">
        <v>4629</v>
      </c>
      <c r="D3898">
        <v>631</v>
      </c>
      <c r="E3898" t="s">
        <v>328</v>
      </c>
      <c r="F3898" t="s">
        <v>0</v>
      </c>
      <c r="G3898" t="s">
        <v>1909</v>
      </c>
      <c r="H3898">
        <v>4.3689999999999998</v>
      </c>
      <c r="I3898">
        <v>49.86</v>
      </c>
      <c r="J3898">
        <v>204</v>
      </c>
    </row>
    <row r="3899" spans="1:10" x14ac:dyDescent="0.35">
      <c r="A3899" t="s">
        <v>2725</v>
      </c>
      <c r="B3899">
        <v>683</v>
      </c>
      <c r="C3899">
        <v>4626</v>
      </c>
      <c r="D3899">
        <v>632</v>
      </c>
      <c r="E3899" t="s">
        <v>328</v>
      </c>
      <c r="F3899" t="s">
        <v>0</v>
      </c>
      <c r="G3899" t="s">
        <v>2362</v>
      </c>
      <c r="H3899">
        <v>3.22</v>
      </c>
      <c r="I3899">
        <v>51.45</v>
      </c>
      <c r="J3899">
        <v>37</v>
      </c>
    </row>
    <row r="3900" spans="1:10" x14ac:dyDescent="0.35">
      <c r="A3900" t="s">
        <v>2726</v>
      </c>
      <c r="B3900">
        <v>382</v>
      </c>
      <c r="C3900">
        <v>4616</v>
      </c>
      <c r="D3900">
        <v>633</v>
      </c>
      <c r="E3900" t="s">
        <v>319</v>
      </c>
      <c r="F3900" t="s">
        <v>0</v>
      </c>
      <c r="G3900" t="s">
        <v>2077</v>
      </c>
      <c r="H3900">
        <v>6.1509999999999998</v>
      </c>
      <c r="I3900">
        <v>90.3</v>
      </c>
      <c r="J3900">
        <v>84</v>
      </c>
    </row>
    <row r="3901" spans="1:10" x14ac:dyDescent="0.35">
      <c r="A3901" t="s">
        <v>2727</v>
      </c>
      <c r="B3901">
        <v>615</v>
      </c>
      <c r="C3901">
        <v>4600</v>
      </c>
      <c r="D3901">
        <v>634</v>
      </c>
      <c r="E3901" t="s">
        <v>319</v>
      </c>
      <c r="F3901" t="s">
        <v>0</v>
      </c>
      <c r="G3901" t="s">
        <v>2053</v>
      </c>
      <c r="H3901">
        <v>3.875</v>
      </c>
      <c r="I3901">
        <v>76.12</v>
      </c>
      <c r="J3901">
        <v>170</v>
      </c>
    </row>
    <row r="3902" spans="1:10" x14ac:dyDescent="0.35">
      <c r="A3902" t="s">
        <v>2728</v>
      </c>
      <c r="B3902">
        <v>528</v>
      </c>
      <c r="C3902">
        <v>4600</v>
      </c>
      <c r="D3902">
        <v>634</v>
      </c>
      <c r="E3902" t="s">
        <v>319</v>
      </c>
      <c r="F3902" t="s">
        <v>0</v>
      </c>
      <c r="G3902" t="s">
        <v>2729</v>
      </c>
      <c r="H3902">
        <v>4.2169999999999996</v>
      </c>
      <c r="I3902">
        <v>84.18</v>
      </c>
      <c r="J3902">
        <v>61</v>
      </c>
    </row>
    <row r="3903" spans="1:10" x14ac:dyDescent="0.35">
      <c r="A3903" t="s">
        <v>2730</v>
      </c>
      <c r="B3903">
        <v>390</v>
      </c>
      <c r="C3903">
        <v>4588</v>
      </c>
      <c r="D3903">
        <v>636</v>
      </c>
      <c r="E3903" t="s">
        <v>319</v>
      </c>
      <c r="F3903" t="s">
        <v>0</v>
      </c>
      <c r="G3903" t="s">
        <v>2731</v>
      </c>
      <c r="H3903">
        <v>6.173</v>
      </c>
      <c r="I3903">
        <v>83.83</v>
      </c>
      <c r="J3903">
        <v>102</v>
      </c>
    </row>
    <row r="3904" spans="1:10" x14ac:dyDescent="0.35">
      <c r="A3904" t="s">
        <v>2732</v>
      </c>
      <c r="B3904">
        <v>684</v>
      </c>
      <c r="C3904">
        <v>4587</v>
      </c>
      <c r="D3904">
        <v>637</v>
      </c>
      <c r="E3904" t="s">
        <v>328</v>
      </c>
      <c r="F3904" t="s">
        <v>0</v>
      </c>
      <c r="G3904" t="s">
        <v>2455</v>
      </c>
      <c r="H3904">
        <v>3.0539999999999998</v>
      </c>
      <c r="I3904">
        <v>46.74</v>
      </c>
      <c r="J3904">
        <v>348</v>
      </c>
    </row>
    <row r="3905" spans="1:10" x14ac:dyDescent="0.35">
      <c r="A3905" t="s">
        <v>2733</v>
      </c>
      <c r="B3905">
        <v>412</v>
      </c>
      <c r="C3905">
        <v>4585</v>
      </c>
      <c r="D3905">
        <v>638</v>
      </c>
      <c r="E3905" t="s">
        <v>319</v>
      </c>
      <c r="F3905" t="s">
        <v>0</v>
      </c>
      <c r="G3905" t="s">
        <v>2734</v>
      </c>
      <c r="H3905">
        <v>6.6120000000000001</v>
      </c>
      <c r="I3905">
        <v>99.6</v>
      </c>
      <c r="J3905">
        <v>155</v>
      </c>
    </row>
    <row r="3906" spans="1:10" x14ac:dyDescent="0.35">
      <c r="A3906" t="s">
        <v>2735</v>
      </c>
      <c r="B3906">
        <v>345</v>
      </c>
      <c r="C3906">
        <v>4579</v>
      </c>
      <c r="D3906">
        <v>639</v>
      </c>
      <c r="E3906" t="s">
        <v>319</v>
      </c>
      <c r="F3906" t="s">
        <v>0</v>
      </c>
      <c r="G3906" t="s">
        <v>2736</v>
      </c>
      <c r="H3906">
        <v>6.117</v>
      </c>
      <c r="I3906">
        <v>78.2</v>
      </c>
      <c r="J3906">
        <v>103</v>
      </c>
    </row>
    <row r="3907" spans="1:10" x14ac:dyDescent="0.35">
      <c r="A3907" t="s">
        <v>2737</v>
      </c>
      <c r="B3907">
        <v>374</v>
      </c>
      <c r="C3907">
        <v>4556</v>
      </c>
      <c r="D3907">
        <v>640</v>
      </c>
      <c r="E3907" t="s">
        <v>319</v>
      </c>
      <c r="F3907" t="s">
        <v>0</v>
      </c>
      <c r="G3907" t="s">
        <v>1789</v>
      </c>
      <c r="H3907">
        <v>6.6760000000000002</v>
      </c>
      <c r="I3907">
        <v>79.900000000000006</v>
      </c>
      <c r="J3907">
        <v>374</v>
      </c>
    </row>
    <row r="3908" spans="1:10" x14ac:dyDescent="0.35">
      <c r="A3908" t="s">
        <v>2738</v>
      </c>
      <c r="B3908">
        <v>440</v>
      </c>
      <c r="C3908">
        <v>4556</v>
      </c>
      <c r="D3908">
        <v>640</v>
      </c>
      <c r="E3908" t="s">
        <v>319</v>
      </c>
      <c r="F3908" t="s">
        <v>0</v>
      </c>
      <c r="G3908" t="s">
        <v>2739</v>
      </c>
      <c r="H3908">
        <v>5.3609999999999998</v>
      </c>
      <c r="I3908">
        <v>81.5</v>
      </c>
      <c r="J3908">
        <v>185</v>
      </c>
    </row>
    <row r="3909" spans="1:10" x14ac:dyDescent="0.35">
      <c r="A3909" t="s">
        <v>2740</v>
      </c>
      <c r="B3909">
        <v>1047</v>
      </c>
      <c r="C3909">
        <v>4546</v>
      </c>
      <c r="D3909">
        <v>642</v>
      </c>
      <c r="E3909" t="s">
        <v>319</v>
      </c>
      <c r="F3909" t="s">
        <v>0</v>
      </c>
      <c r="G3909" t="s">
        <v>1699</v>
      </c>
      <c r="H3909">
        <v>5.9279999999999999</v>
      </c>
      <c r="I3909">
        <v>79.36</v>
      </c>
      <c r="J3909">
        <v>434</v>
      </c>
    </row>
    <row r="3910" spans="1:10" x14ac:dyDescent="0.35">
      <c r="A3910" t="s">
        <v>2741</v>
      </c>
      <c r="B3910">
        <v>666</v>
      </c>
      <c r="C3910">
        <v>4539</v>
      </c>
      <c r="D3910">
        <v>643</v>
      </c>
      <c r="E3910" t="s">
        <v>319</v>
      </c>
      <c r="F3910" t="s">
        <v>0</v>
      </c>
      <c r="G3910" t="s">
        <v>1699</v>
      </c>
      <c r="H3910">
        <v>7.7489999999999997</v>
      </c>
      <c r="I3910">
        <v>85.17</v>
      </c>
      <c r="J3910">
        <v>175</v>
      </c>
    </row>
    <row r="3911" spans="1:10" x14ac:dyDescent="0.35">
      <c r="A3911" t="s">
        <v>2742</v>
      </c>
      <c r="B3911">
        <v>558</v>
      </c>
      <c r="C3911">
        <v>4536</v>
      </c>
      <c r="D3911">
        <v>644</v>
      </c>
      <c r="E3911" t="s">
        <v>319</v>
      </c>
      <c r="F3911" t="s">
        <v>0</v>
      </c>
      <c r="G3911" t="s">
        <v>2743</v>
      </c>
      <c r="H3911">
        <v>4.0110000000000001</v>
      </c>
      <c r="I3911">
        <v>76.11</v>
      </c>
      <c r="J3911">
        <v>326</v>
      </c>
    </row>
    <row r="3912" spans="1:10" x14ac:dyDescent="0.35">
      <c r="A3912" t="s">
        <v>2744</v>
      </c>
      <c r="B3912">
        <v>407</v>
      </c>
      <c r="C3912">
        <v>4525</v>
      </c>
      <c r="D3912">
        <v>645</v>
      </c>
      <c r="E3912" t="s">
        <v>328</v>
      </c>
      <c r="F3912" t="s">
        <v>0</v>
      </c>
      <c r="G3912" t="s">
        <v>1734</v>
      </c>
      <c r="H3912">
        <v>5.4429999999999996</v>
      </c>
      <c r="I3912">
        <v>61.67</v>
      </c>
      <c r="J3912">
        <v>407</v>
      </c>
    </row>
    <row r="3913" spans="1:10" x14ac:dyDescent="0.35">
      <c r="A3913" t="s">
        <v>2745</v>
      </c>
      <c r="B3913">
        <v>515</v>
      </c>
      <c r="C3913">
        <v>4522</v>
      </c>
      <c r="D3913">
        <v>646</v>
      </c>
      <c r="E3913" t="s">
        <v>328</v>
      </c>
      <c r="F3913" t="s">
        <v>0</v>
      </c>
      <c r="G3913" t="s">
        <v>2343</v>
      </c>
      <c r="H3913">
        <v>4.2530000000000001</v>
      </c>
      <c r="I3913">
        <v>52.78</v>
      </c>
      <c r="J3913">
        <v>150</v>
      </c>
    </row>
    <row r="3914" spans="1:10" x14ac:dyDescent="0.35">
      <c r="A3914" t="s">
        <v>2746</v>
      </c>
      <c r="B3914">
        <v>705</v>
      </c>
      <c r="C3914">
        <v>4515</v>
      </c>
      <c r="D3914">
        <v>647</v>
      </c>
      <c r="E3914" t="s">
        <v>328</v>
      </c>
      <c r="F3914" t="s">
        <v>0</v>
      </c>
      <c r="G3914" t="s">
        <v>2290</v>
      </c>
      <c r="H3914">
        <v>4.3029999999999999</v>
      </c>
      <c r="I3914">
        <v>55.27</v>
      </c>
      <c r="J3914">
        <v>255</v>
      </c>
    </row>
    <row r="3915" spans="1:10" x14ac:dyDescent="0.35">
      <c r="A3915" t="s">
        <v>2747</v>
      </c>
      <c r="B3915">
        <v>923</v>
      </c>
      <c r="C3915">
        <v>4501</v>
      </c>
      <c r="D3915">
        <v>648</v>
      </c>
      <c r="E3915" t="s">
        <v>312</v>
      </c>
      <c r="F3915" t="s">
        <v>0</v>
      </c>
      <c r="G3915" t="s">
        <v>2748</v>
      </c>
      <c r="H3915">
        <v>2.3420000000000001</v>
      </c>
      <c r="I3915">
        <v>45.37</v>
      </c>
      <c r="J3915">
        <v>272</v>
      </c>
    </row>
    <row r="3916" spans="1:10" x14ac:dyDescent="0.35">
      <c r="A3916" t="s">
        <v>2749</v>
      </c>
      <c r="B3916">
        <v>728</v>
      </c>
      <c r="C3916">
        <v>4480</v>
      </c>
      <c r="D3916">
        <v>649</v>
      </c>
      <c r="E3916" t="s">
        <v>319</v>
      </c>
      <c r="F3916" t="s">
        <v>0</v>
      </c>
      <c r="G3916" t="s">
        <v>2402</v>
      </c>
      <c r="H3916">
        <v>6.24</v>
      </c>
      <c r="I3916">
        <v>81.25</v>
      </c>
      <c r="J3916">
        <v>153</v>
      </c>
    </row>
    <row r="3917" spans="1:10" x14ac:dyDescent="0.35">
      <c r="A3917" t="s">
        <v>2750</v>
      </c>
      <c r="B3917">
        <v>647</v>
      </c>
      <c r="C3917">
        <v>4476</v>
      </c>
      <c r="D3917">
        <v>650</v>
      </c>
      <c r="E3917" t="s">
        <v>319</v>
      </c>
      <c r="F3917" t="s">
        <v>0</v>
      </c>
      <c r="G3917" t="s">
        <v>2751</v>
      </c>
      <c r="H3917">
        <v>3.694</v>
      </c>
      <c r="I3917">
        <v>69.069999999999993</v>
      </c>
      <c r="J3917">
        <v>260</v>
      </c>
    </row>
    <row r="3918" spans="1:10" x14ac:dyDescent="0.35">
      <c r="A3918" t="s">
        <v>2752</v>
      </c>
      <c r="B3918">
        <v>306</v>
      </c>
      <c r="C3918">
        <v>4459</v>
      </c>
      <c r="D3918">
        <v>651</v>
      </c>
      <c r="E3918" t="s">
        <v>319</v>
      </c>
      <c r="F3918" t="s">
        <v>0</v>
      </c>
      <c r="G3918" t="s">
        <v>2753</v>
      </c>
      <c r="H3918">
        <v>7.6639999999999997</v>
      </c>
      <c r="I3918">
        <v>78.53</v>
      </c>
      <c r="J3918">
        <v>89</v>
      </c>
    </row>
    <row r="3919" spans="1:10" x14ac:dyDescent="0.35">
      <c r="A3919" t="s">
        <v>2754</v>
      </c>
      <c r="B3919">
        <v>672</v>
      </c>
      <c r="C3919">
        <v>4458</v>
      </c>
      <c r="D3919">
        <v>652</v>
      </c>
      <c r="E3919" t="s">
        <v>319</v>
      </c>
      <c r="F3919" t="s">
        <v>0</v>
      </c>
      <c r="G3919" t="s">
        <v>2755</v>
      </c>
      <c r="H3919">
        <v>3.246</v>
      </c>
      <c r="I3919">
        <v>63.9</v>
      </c>
      <c r="J3919">
        <v>147</v>
      </c>
    </row>
    <row r="3920" spans="1:10" x14ac:dyDescent="0.35">
      <c r="A3920" t="s">
        <v>2756</v>
      </c>
      <c r="B3920">
        <v>554</v>
      </c>
      <c r="C3920">
        <v>4450</v>
      </c>
      <c r="D3920">
        <v>653</v>
      </c>
      <c r="E3920" t="s">
        <v>328</v>
      </c>
      <c r="F3920" t="s">
        <v>0</v>
      </c>
      <c r="G3920" t="s">
        <v>2757</v>
      </c>
      <c r="H3920">
        <v>4.1520000000000001</v>
      </c>
      <c r="I3920">
        <v>66.12</v>
      </c>
      <c r="J3920">
        <v>42</v>
      </c>
    </row>
    <row r="3921" spans="1:10" x14ac:dyDescent="0.35">
      <c r="A3921" t="s">
        <v>2758</v>
      </c>
      <c r="B3921">
        <v>491</v>
      </c>
      <c r="C3921">
        <v>4440</v>
      </c>
      <c r="D3921">
        <v>654</v>
      </c>
      <c r="E3921" t="s">
        <v>328</v>
      </c>
      <c r="F3921" t="s">
        <v>0</v>
      </c>
      <c r="G3921" t="s">
        <v>1789</v>
      </c>
      <c r="H3921">
        <v>4.3719999999999999</v>
      </c>
      <c r="I3921">
        <v>52.87</v>
      </c>
      <c r="J3921">
        <v>151</v>
      </c>
    </row>
    <row r="3922" spans="1:10" x14ac:dyDescent="0.35">
      <c r="A3922" t="s">
        <v>2759</v>
      </c>
      <c r="B3922">
        <v>211</v>
      </c>
      <c r="C3922">
        <v>4437</v>
      </c>
      <c r="D3922">
        <v>655</v>
      </c>
      <c r="E3922" t="s">
        <v>319</v>
      </c>
      <c r="F3922" t="s">
        <v>0</v>
      </c>
      <c r="G3922" t="s">
        <v>2760</v>
      </c>
      <c r="H3922">
        <v>12.082000000000001</v>
      </c>
      <c r="I3922">
        <v>96.99</v>
      </c>
      <c r="J3922">
        <v>76</v>
      </c>
    </row>
    <row r="3923" spans="1:10" x14ac:dyDescent="0.35">
      <c r="A3923" t="s">
        <v>2761</v>
      </c>
      <c r="B3923">
        <v>209</v>
      </c>
      <c r="C3923">
        <v>4432</v>
      </c>
      <c r="D3923">
        <v>656</v>
      </c>
      <c r="E3923" t="s">
        <v>319</v>
      </c>
      <c r="F3923" t="s">
        <v>0</v>
      </c>
      <c r="G3923" t="s">
        <v>1779</v>
      </c>
      <c r="H3923">
        <v>19.161000000000001</v>
      </c>
      <c r="I3923">
        <v>94.49</v>
      </c>
      <c r="J3923">
        <v>96</v>
      </c>
    </row>
    <row r="3924" spans="1:10" x14ac:dyDescent="0.35">
      <c r="A3924" t="s">
        <v>2762</v>
      </c>
      <c r="B3924">
        <v>564</v>
      </c>
      <c r="C3924">
        <v>4431</v>
      </c>
      <c r="D3924">
        <v>657</v>
      </c>
      <c r="E3924" t="s">
        <v>328</v>
      </c>
      <c r="F3924" t="s">
        <v>0</v>
      </c>
      <c r="G3924" t="s">
        <v>2763</v>
      </c>
      <c r="H3924">
        <v>4.1369999999999996</v>
      </c>
      <c r="I3924">
        <v>66.34</v>
      </c>
      <c r="J3924">
        <v>118</v>
      </c>
    </row>
    <row r="3925" spans="1:10" x14ac:dyDescent="0.35">
      <c r="A3925" t="s">
        <v>2764</v>
      </c>
      <c r="B3925">
        <v>389</v>
      </c>
      <c r="C3925">
        <v>4424</v>
      </c>
      <c r="D3925">
        <v>658</v>
      </c>
      <c r="E3925" t="s">
        <v>328</v>
      </c>
      <c r="F3925" t="s">
        <v>0</v>
      </c>
      <c r="G3925" t="s">
        <v>1900</v>
      </c>
      <c r="H3925">
        <v>5.8490000000000002</v>
      </c>
      <c r="I3925">
        <v>69.42</v>
      </c>
      <c r="J3925">
        <v>387</v>
      </c>
    </row>
    <row r="3926" spans="1:10" x14ac:dyDescent="0.35">
      <c r="A3926" t="s">
        <v>2765</v>
      </c>
      <c r="B3926">
        <v>288</v>
      </c>
      <c r="C3926">
        <v>4410</v>
      </c>
      <c r="D3926">
        <v>659</v>
      </c>
      <c r="E3926" t="s">
        <v>319</v>
      </c>
      <c r="F3926" t="s">
        <v>0</v>
      </c>
      <c r="G3926" t="s">
        <v>2235</v>
      </c>
      <c r="H3926">
        <v>8.2349999999999994</v>
      </c>
      <c r="I3926">
        <v>96.85</v>
      </c>
      <c r="J3926">
        <v>118</v>
      </c>
    </row>
    <row r="3927" spans="1:10" x14ac:dyDescent="0.35">
      <c r="A3927" t="s">
        <v>2766</v>
      </c>
      <c r="B3927">
        <v>659</v>
      </c>
      <c r="C3927">
        <v>4406</v>
      </c>
      <c r="D3927">
        <v>660</v>
      </c>
      <c r="E3927" t="s">
        <v>328</v>
      </c>
      <c r="F3927" t="s">
        <v>0</v>
      </c>
      <c r="G3927" t="s">
        <v>2767</v>
      </c>
      <c r="H3927">
        <v>4.3490000000000002</v>
      </c>
      <c r="I3927">
        <v>56.9</v>
      </c>
      <c r="J3927">
        <v>444</v>
      </c>
    </row>
    <row r="3928" spans="1:10" x14ac:dyDescent="0.35">
      <c r="A3928" t="s">
        <v>2768</v>
      </c>
      <c r="B3928">
        <v>763</v>
      </c>
      <c r="C3928">
        <v>4393</v>
      </c>
      <c r="D3928">
        <v>661</v>
      </c>
      <c r="E3928" t="s">
        <v>328</v>
      </c>
      <c r="F3928" t="s">
        <v>0</v>
      </c>
      <c r="G3928" t="s">
        <v>2769</v>
      </c>
      <c r="H3928">
        <v>2.746</v>
      </c>
      <c r="I3928">
        <v>41.64</v>
      </c>
      <c r="J3928">
        <v>226</v>
      </c>
    </row>
    <row r="3929" spans="1:10" x14ac:dyDescent="0.35">
      <c r="A3929" t="s">
        <v>2770</v>
      </c>
      <c r="B3929">
        <v>216</v>
      </c>
      <c r="C3929">
        <v>4386</v>
      </c>
      <c r="D3929">
        <v>662</v>
      </c>
      <c r="E3929" t="s">
        <v>319</v>
      </c>
      <c r="F3929" t="s">
        <v>0</v>
      </c>
      <c r="G3929" t="s">
        <v>1789</v>
      </c>
      <c r="H3929">
        <v>14.263999999999999</v>
      </c>
      <c r="I3929">
        <v>94.43</v>
      </c>
      <c r="J3929">
        <v>110</v>
      </c>
    </row>
    <row r="3930" spans="1:10" x14ac:dyDescent="0.35">
      <c r="A3930" t="s">
        <v>2771</v>
      </c>
      <c r="B3930">
        <v>287</v>
      </c>
      <c r="C3930">
        <v>4382</v>
      </c>
      <c r="D3930">
        <v>663</v>
      </c>
      <c r="E3930" t="s">
        <v>319</v>
      </c>
      <c r="F3930" t="s">
        <v>0</v>
      </c>
      <c r="G3930" t="s">
        <v>2772</v>
      </c>
      <c r="H3930">
        <v>8.2379999999999995</v>
      </c>
      <c r="I3930">
        <v>97.36</v>
      </c>
      <c r="J3930">
        <v>123</v>
      </c>
    </row>
    <row r="3931" spans="1:10" x14ac:dyDescent="0.35">
      <c r="A3931" t="s">
        <v>2773</v>
      </c>
      <c r="B3931">
        <v>467</v>
      </c>
      <c r="C3931">
        <v>4370</v>
      </c>
      <c r="D3931">
        <v>664</v>
      </c>
      <c r="E3931" t="s">
        <v>328</v>
      </c>
      <c r="F3931" t="s">
        <v>0</v>
      </c>
      <c r="G3931" t="s">
        <v>2017</v>
      </c>
      <c r="H3931">
        <v>5.0110000000000001</v>
      </c>
      <c r="I3931">
        <v>65.239999999999995</v>
      </c>
      <c r="J3931">
        <v>153</v>
      </c>
    </row>
    <row r="3932" spans="1:10" x14ac:dyDescent="0.35">
      <c r="A3932" t="s">
        <v>2774</v>
      </c>
      <c r="B3932">
        <v>626</v>
      </c>
      <c r="C3932">
        <v>4370</v>
      </c>
      <c r="D3932">
        <v>664</v>
      </c>
      <c r="E3932" t="s">
        <v>319</v>
      </c>
      <c r="F3932" t="s">
        <v>0</v>
      </c>
      <c r="G3932" t="s">
        <v>2775</v>
      </c>
      <c r="H3932">
        <v>4.0599999999999996</v>
      </c>
      <c r="I3932">
        <v>79.92</v>
      </c>
      <c r="J3932">
        <v>209</v>
      </c>
    </row>
    <row r="3933" spans="1:10" x14ac:dyDescent="0.35">
      <c r="A3933" t="s">
        <v>2776</v>
      </c>
      <c r="B3933">
        <v>636</v>
      </c>
      <c r="C3933">
        <v>4364</v>
      </c>
      <c r="D3933">
        <v>666</v>
      </c>
      <c r="E3933" t="s">
        <v>328</v>
      </c>
      <c r="F3933" t="s">
        <v>0</v>
      </c>
      <c r="G3933" t="s">
        <v>2777</v>
      </c>
      <c r="H3933">
        <v>3.0449999999999999</v>
      </c>
      <c r="I3933">
        <v>56.9</v>
      </c>
      <c r="J3933">
        <v>634</v>
      </c>
    </row>
    <row r="3934" spans="1:10" x14ac:dyDescent="0.35">
      <c r="A3934" t="s">
        <v>2778</v>
      </c>
      <c r="B3934">
        <v>617</v>
      </c>
      <c r="C3934">
        <v>4357</v>
      </c>
      <c r="D3934">
        <v>667</v>
      </c>
      <c r="E3934" t="s">
        <v>319</v>
      </c>
      <c r="F3934" t="s">
        <v>0</v>
      </c>
      <c r="G3934" t="s">
        <v>2779</v>
      </c>
      <c r="H3934">
        <v>4.3840000000000003</v>
      </c>
      <c r="I3934">
        <v>82.2</v>
      </c>
      <c r="J3934">
        <v>560</v>
      </c>
    </row>
    <row r="3935" spans="1:10" x14ac:dyDescent="0.35">
      <c r="A3935" t="s">
        <v>2780</v>
      </c>
      <c r="B3935">
        <v>64</v>
      </c>
      <c r="C3935">
        <v>4345</v>
      </c>
      <c r="D3935">
        <v>668</v>
      </c>
      <c r="E3935" t="s">
        <v>319</v>
      </c>
      <c r="F3935" t="s">
        <v>0</v>
      </c>
      <c r="G3935" t="s">
        <v>2271</v>
      </c>
      <c r="H3935">
        <v>35.338999999999999</v>
      </c>
      <c r="I3935">
        <v>98.71</v>
      </c>
      <c r="J3935">
        <v>20</v>
      </c>
    </row>
    <row r="3936" spans="1:10" x14ac:dyDescent="0.35">
      <c r="A3936" t="s">
        <v>2781</v>
      </c>
      <c r="B3936">
        <v>330</v>
      </c>
      <c r="C3936">
        <v>4319</v>
      </c>
      <c r="D3936">
        <v>669</v>
      </c>
      <c r="E3936" t="s">
        <v>319</v>
      </c>
      <c r="F3936" t="s">
        <v>0</v>
      </c>
      <c r="G3936" t="s">
        <v>2782</v>
      </c>
      <c r="H3936">
        <v>6.91</v>
      </c>
      <c r="I3936">
        <v>85.6</v>
      </c>
      <c r="J3936">
        <v>135</v>
      </c>
    </row>
    <row r="3937" spans="1:10" x14ac:dyDescent="0.35">
      <c r="A3937" t="s">
        <v>2783</v>
      </c>
      <c r="B3937">
        <v>863</v>
      </c>
      <c r="C3937">
        <v>4315</v>
      </c>
      <c r="D3937">
        <v>670</v>
      </c>
      <c r="E3937" t="s">
        <v>328</v>
      </c>
      <c r="F3937" t="s">
        <v>0</v>
      </c>
      <c r="G3937" t="s">
        <v>2784</v>
      </c>
      <c r="H3937">
        <v>2.6760000000000002</v>
      </c>
      <c r="I3937">
        <v>73.53</v>
      </c>
      <c r="J3937">
        <v>222</v>
      </c>
    </row>
    <row r="3938" spans="1:10" x14ac:dyDescent="0.35">
      <c r="A3938" t="s">
        <v>2785</v>
      </c>
      <c r="B3938">
        <v>499</v>
      </c>
      <c r="C3938">
        <v>4312</v>
      </c>
      <c r="D3938">
        <v>671</v>
      </c>
      <c r="E3938" t="s">
        <v>328</v>
      </c>
      <c r="F3938" t="s">
        <v>0</v>
      </c>
      <c r="G3938" t="s">
        <v>2786</v>
      </c>
      <c r="H3938">
        <v>4.4000000000000004</v>
      </c>
      <c r="I3938">
        <v>47.27</v>
      </c>
      <c r="J3938">
        <v>215</v>
      </c>
    </row>
    <row r="3939" spans="1:10" x14ac:dyDescent="0.35">
      <c r="A3939" t="s">
        <v>2787</v>
      </c>
      <c r="B3939">
        <v>522</v>
      </c>
      <c r="C3939">
        <v>4307</v>
      </c>
      <c r="D3939">
        <v>672</v>
      </c>
      <c r="E3939" t="s">
        <v>319</v>
      </c>
      <c r="F3939" t="s">
        <v>0</v>
      </c>
      <c r="G3939" t="s">
        <v>2539</v>
      </c>
      <c r="H3939">
        <v>5.77</v>
      </c>
      <c r="I3939">
        <v>85.06</v>
      </c>
      <c r="J3939">
        <v>408</v>
      </c>
    </row>
    <row r="3940" spans="1:10" x14ac:dyDescent="0.35">
      <c r="A3940" t="s">
        <v>2788</v>
      </c>
      <c r="B3940">
        <v>560</v>
      </c>
      <c r="C3940">
        <v>4292</v>
      </c>
      <c r="D3940">
        <v>673</v>
      </c>
      <c r="E3940" t="s">
        <v>328</v>
      </c>
      <c r="F3940" t="s">
        <v>0</v>
      </c>
      <c r="G3940" t="s">
        <v>2346</v>
      </c>
      <c r="H3940">
        <v>4.298</v>
      </c>
      <c r="I3940">
        <v>64.290000000000006</v>
      </c>
      <c r="J3940">
        <v>138</v>
      </c>
    </row>
    <row r="3941" spans="1:10" x14ac:dyDescent="0.35">
      <c r="A3941" t="s">
        <v>2789</v>
      </c>
      <c r="B3941">
        <v>2811</v>
      </c>
      <c r="C3941">
        <v>4292</v>
      </c>
      <c r="D3941">
        <v>673</v>
      </c>
      <c r="E3941" t="s">
        <v>319</v>
      </c>
      <c r="F3941" t="s">
        <v>0</v>
      </c>
      <c r="G3941" t="s">
        <v>2790</v>
      </c>
      <c r="H3941">
        <v>13.113</v>
      </c>
      <c r="I3941">
        <v>96.52</v>
      </c>
      <c r="J3941">
        <v>221</v>
      </c>
    </row>
    <row r="3942" spans="1:10" x14ac:dyDescent="0.35">
      <c r="A3942" t="s">
        <v>2791</v>
      </c>
      <c r="B3942">
        <v>266</v>
      </c>
      <c r="C3942">
        <v>4277</v>
      </c>
      <c r="D3942">
        <v>675</v>
      </c>
      <c r="E3942" t="s">
        <v>319</v>
      </c>
      <c r="F3942" t="s">
        <v>0</v>
      </c>
      <c r="G3942" t="s">
        <v>2792</v>
      </c>
      <c r="H3942">
        <v>7.8620000000000001</v>
      </c>
      <c r="I3942">
        <v>89.24</v>
      </c>
      <c r="J3942">
        <v>43</v>
      </c>
    </row>
    <row r="3943" spans="1:10" x14ac:dyDescent="0.35">
      <c r="A3943" t="s">
        <v>2793</v>
      </c>
      <c r="B3943">
        <v>509</v>
      </c>
      <c r="C3943">
        <v>4276</v>
      </c>
      <c r="D3943">
        <v>676</v>
      </c>
      <c r="E3943" t="s">
        <v>319</v>
      </c>
      <c r="F3943" t="s">
        <v>0</v>
      </c>
      <c r="G3943" t="s">
        <v>1701</v>
      </c>
      <c r="H3943">
        <v>4.0750000000000002</v>
      </c>
      <c r="I3943">
        <v>63.59</v>
      </c>
      <c r="J3943">
        <v>73</v>
      </c>
    </row>
    <row r="3944" spans="1:10" x14ac:dyDescent="0.35">
      <c r="A3944" t="s">
        <v>2794</v>
      </c>
      <c r="B3944">
        <v>393</v>
      </c>
      <c r="C3944">
        <v>4274</v>
      </c>
      <c r="D3944">
        <v>677</v>
      </c>
      <c r="E3944" t="s">
        <v>319</v>
      </c>
      <c r="F3944" t="s">
        <v>0</v>
      </c>
      <c r="G3944" t="s">
        <v>2795</v>
      </c>
      <c r="H3944">
        <v>5.6870000000000003</v>
      </c>
      <c r="I3944">
        <v>77.72</v>
      </c>
      <c r="J3944">
        <v>116</v>
      </c>
    </row>
    <row r="3945" spans="1:10" x14ac:dyDescent="0.35">
      <c r="A3945" t="s">
        <v>2796</v>
      </c>
      <c r="B3945">
        <v>323</v>
      </c>
      <c r="C3945">
        <v>4274</v>
      </c>
      <c r="D3945">
        <v>677</v>
      </c>
      <c r="E3945" t="s">
        <v>319</v>
      </c>
      <c r="F3945" t="s">
        <v>0</v>
      </c>
      <c r="G3945" t="s">
        <v>2290</v>
      </c>
      <c r="H3945">
        <v>7.4009999999999998</v>
      </c>
      <c r="I3945">
        <v>81.78</v>
      </c>
      <c r="J3945">
        <v>159</v>
      </c>
    </row>
    <row r="3946" spans="1:10" x14ac:dyDescent="0.35">
      <c r="A3946" t="s">
        <v>2797</v>
      </c>
      <c r="B3946">
        <v>620</v>
      </c>
      <c r="C3946">
        <v>4265</v>
      </c>
      <c r="D3946">
        <v>679</v>
      </c>
      <c r="E3946" t="s">
        <v>319</v>
      </c>
      <c r="F3946" t="s">
        <v>0</v>
      </c>
      <c r="G3946" t="s">
        <v>1969</v>
      </c>
      <c r="H3946">
        <v>6.234</v>
      </c>
      <c r="I3946">
        <v>86.11</v>
      </c>
      <c r="J3946">
        <v>617</v>
      </c>
    </row>
    <row r="3947" spans="1:10" x14ac:dyDescent="0.35">
      <c r="A3947" t="s">
        <v>2798</v>
      </c>
      <c r="B3947">
        <v>581</v>
      </c>
      <c r="C3947">
        <v>4251</v>
      </c>
      <c r="D3947">
        <v>680</v>
      </c>
      <c r="E3947" t="s">
        <v>319</v>
      </c>
      <c r="F3947" t="s">
        <v>0</v>
      </c>
      <c r="G3947" t="s">
        <v>2799</v>
      </c>
      <c r="H3947">
        <v>4.1479999999999997</v>
      </c>
      <c r="I3947">
        <v>82.07</v>
      </c>
      <c r="J3947">
        <v>62</v>
      </c>
    </row>
    <row r="3948" spans="1:10" x14ac:dyDescent="0.35">
      <c r="A3948" t="s">
        <v>2800</v>
      </c>
      <c r="B3948">
        <v>536</v>
      </c>
      <c r="C3948">
        <v>4250</v>
      </c>
      <c r="D3948">
        <v>681</v>
      </c>
      <c r="E3948" t="s">
        <v>319</v>
      </c>
      <c r="F3948" t="s">
        <v>0</v>
      </c>
      <c r="G3948" t="s">
        <v>2801</v>
      </c>
      <c r="H3948">
        <v>3.9260000000000002</v>
      </c>
      <c r="I3948">
        <v>77.06</v>
      </c>
      <c r="J3948">
        <v>227</v>
      </c>
    </row>
    <row r="3949" spans="1:10" x14ac:dyDescent="0.35">
      <c r="A3949" t="s">
        <v>2802</v>
      </c>
      <c r="B3949">
        <v>531</v>
      </c>
      <c r="C3949">
        <v>4234</v>
      </c>
      <c r="D3949">
        <v>682</v>
      </c>
      <c r="E3949" t="s">
        <v>312</v>
      </c>
      <c r="F3949" t="s">
        <v>0</v>
      </c>
      <c r="G3949" t="s">
        <v>1886</v>
      </c>
      <c r="H3949">
        <v>3.7149999999999999</v>
      </c>
      <c r="I3949">
        <v>47.26</v>
      </c>
      <c r="J3949">
        <v>87</v>
      </c>
    </row>
    <row r="3950" spans="1:10" x14ac:dyDescent="0.35">
      <c r="A3950" t="s">
        <v>2803</v>
      </c>
      <c r="B3950">
        <v>562</v>
      </c>
      <c r="C3950">
        <v>4233</v>
      </c>
      <c r="D3950">
        <v>683</v>
      </c>
      <c r="E3950" t="s">
        <v>328</v>
      </c>
      <c r="F3950" t="s">
        <v>0</v>
      </c>
      <c r="G3950" t="s">
        <v>2804</v>
      </c>
      <c r="H3950">
        <v>3.6989999999999998</v>
      </c>
      <c r="I3950">
        <v>53.12</v>
      </c>
      <c r="J3950">
        <v>75</v>
      </c>
    </row>
    <row r="3951" spans="1:10" x14ac:dyDescent="0.35">
      <c r="A3951" t="s">
        <v>2805</v>
      </c>
      <c r="B3951">
        <v>572</v>
      </c>
      <c r="C3951">
        <v>4210</v>
      </c>
      <c r="D3951">
        <v>684</v>
      </c>
      <c r="E3951" t="s">
        <v>328</v>
      </c>
      <c r="F3951" t="s">
        <v>0</v>
      </c>
      <c r="G3951" t="s">
        <v>2718</v>
      </c>
      <c r="H3951">
        <v>3.6850000000000001</v>
      </c>
      <c r="I3951">
        <v>55.85</v>
      </c>
      <c r="J3951">
        <v>171</v>
      </c>
    </row>
    <row r="3952" spans="1:10" x14ac:dyDescent="0.35">
      <c r="A3952" t="s">
        <v>2806</v>
      </c>
      <c r="B3952">
        <v>541</v>
      </c>
      <c r="C3952">
        <v>4208</v>
      </c>
      <c r="D3952">
        <v>685</v>
      </c>
      <c r="E3952" t="s">
        <v>328</v>
      </c>
      <c r="F3952" t="s">
        <v>0</v>
      </c>
      <c r="G3952" t="s">
        <v>2807</v>
      </c>
      <c r="H3952">
        <v>4</v>
      </c>
      <c r="I3952">
        <v>65.14</v>
      </c>
      <c r="J3952">
        <v>42</v>
      </c>
    </row>
    <row r="3953" spans="1:10" x14ac:dyDescent="0.35">
      <c r="A3953" t="s">
        <v>2808</v>
      </c>
      <c r="B3953">
        <v>390</v>
      </c>
      <c r="C3953">
        <v>4189</v>
      </c>
      <c r="D3953">
        <v>686</v>
      </c>
      <c r="E3953" t="s">
        <v>328</v>
      </c>
      <c r="F3953" t="s">
        <v>0</v>
      </c>
      <c r="G3953" t="s">
        <v>2809</v>
      </c>
      <c r="H3953">
        <v>4.8159999999999998</v>
      </c>
      <c r="I3953">
        <v>72.260000000000005</v>
      </c>
      <c r="J3953">
        <v>106</v>
      </c>
    </row>
    <row r="3954" spans="1:10" x14ac:dyDescent="0.35">
      <c r="A3954" t="s">
        <v>2810</v>
      </c>
      <c r="B3954">
        <v>185</v>
      </c>
      <c r="C3954">
        <v>4176</v>
      </c>
      <c r="D3954">
        <v>687</v>
      </c>
      <c r="E3954" t="s">
        <v>319</v>
      </c>
      <c r="F3954" t="s">
        <v>0</v>
      </c>
      <c r="G3954" t="s">
        <v>2811</v>
      </c>
      <c r="H3954">
        <v>13.711</v>
      </c>
      <c r="I3954">
        <v>97.49</v>
      </c>
      <c r="J3954">
        <v>68</v>
      </c>
    </row>
    <row r="3955" spans="1:10" x14ac:dyDescent="0.35">
      <c r="A3955" t="s">
        <v>2812</v>
      </c>
      <c r="B3955">
        <v>677</v>
      </c>
      <c r="C3955">
        <v>4174</v>
      </c>
      <c r="D3955">
        <v>688</v>
      </c>
      <c r="E3955" t="s">
        <v>328</v>
      </c>
      <c r="F3955" t="s">
        <v>0</v>
      </c>
      <c r="G3955" t="s">
        <v>1759</v>
      </c>
      <c r="H3955">
        <v>6.6139999999999999</v>
      </c>
      <c r="I3955">
        <v>74.48</v>
      </c>
      <c r="J3955">
        <v>243</v>
      </c>
    </row>
    <row r="3956" spans="1:10" x14ac:dyDescent="0.35">
      <c r="A3956" t="s">
        <v>2813</v>
      </c>
      <c r="B3956">
        <v>496</v>
      </c>
      <c r="C3956">
        <v>4169</v>
      </c>
      <c r="D3956">
        <v>689</v>
      </c>
      <c r="E3956" t="s">
        <v>319</v>
      </c>
      <c r="F3956" t="s">
        <v>0</v>
      </c>
      <c r="G3956" t="s">
        <v>2799</v>
      </c>
      <c r="H3956">
        <v>4.4219999999999997</v>
      </c>
      <c r="I3956">
        <v>86.41</v>
      </c>
      <c r="J3956">
        <v>78</v>
      </c>
    </row>
    <row r="3957" spans="1:10" x14ac:dyDescent="0.35">
      <c r="A3957" t="s">
        <v>2814</v>
      </c>
      <c r="B3957">
        <v>211</v>
      </c>
      <c r="C3957">
        <v>4137</v>
      </c>
      <c r="D3957">
        <v>690</v>
      </c>
      <c r="E3957" t="s">
        <v>319</v>
      </c>
      <c r="F3957" t="s">
        <v>0</v>
      </c>
      <c r="G3957" t="s">
        <v>1798</v>
      </c>
      <c r="H3957">
        <v>10.01</v>
      </c>
      <c r="I3957">
        <v>84.45</v>
      </c>
      <c r="J3957">
        <v>198</v>
      </c>
    </row>
    <row r="3958" spans="1:10" x14ac:dyDescent="0.35">
      <c r="A3958" t="s">
        <v>2815</v>
      </c>
      <c r="B3958">
        <v>300</v>
      </c>
      <c r="C3958">
        <v>4123</v>
      </c>
      <c r="D3958">
        <v>691</v>
      </c>
      <c r="E3958" t="s">
        <v>319</v>
      </c>
      <c r="F3958" t="s">
        <v>0</v>
      </c>
      <c r="G3958" t="s">
        <v>1813</v>
      </c>
      <c r="H3958">
        <v>28.75</v>
      </c>
      <c r="I3958">
        <v>98.21</v>
      </c>
      <c r="J3958">
        <v>273</v>
      </c>
    </row>
    <row r="3959" spans="1:10" x14ac:dyDescent="0.35">
      <c r="A3959" t="s">
        <v>2816</v>
      </c>
      <c r="B3959">
        <v>425</v>
      </c>
      <c r="C3959">
        <v>4113</v>
      </c>
      <c r="D3959">
        <v>692</v>
      </c>
      <c r="E3959" t="s">
        <v>319</v>
      </c>
      <c r="F3959" t="s">
        <v>0</v>
      </c>
      <c r="G3959" t="s">
        <v>2817</v>
      </c>
      <c r="H3959">
        <v>4.7300000000000004</v>
      </c>
      <c r="I3959">
        <v>69.209999999999994</v>
      </c>
      <c r="J3959">
        <v>157</v>
      </c>
    </row>
    <row r="3960" spans="1:10" x14ac:dyDescent="0.35">
      <c r="A3960" t="s">
        <v>2818</v>
      </c>
      <c r="B3960">
        <v>397</v>
      </c>
      <c r="C3960">
        <v>4112</v>
      </c>
      <c r="D3960">
        <v>693</v>
      </c>
      <c r="E3960" t="s">
        <v>319</v>
      </c>
      <c r="F3960" t="s">
        <v>0</v>
      </c>
      <c r="G3960" t="s">
        <v>2652</v>
      </c>
      <c r="H3960">
        <v>4.9560000000000004</v>
      </c>
      <c r="I3960">
        <v>83.36</v>
      </c>
      <c r="J3960">
        <v>147</v>
      </c>
    </row>
    <row r="3961" spans="1:10" x14ac:dyDescent="0.35">
      <c r="A3961" t="s">
        <v>2819</v>
      </c>
      <c r="B3961">
        <v>489</v>
      </c>
      <c r="C3961">
        <v>4112</v>
      </c>
      <c r="D3961">
        <v>693</v>
      </c>
      <c r="E3961" t="s">
        <v>328</v>
      </c>
      <c r="F3961" t="s">
        <v>0</v>
      </c>
      <c r="G3961" t="s">
        <v>2820</v>
      </c>
      <c r="H3961">
        <v>4.5819999999999999</v>
      </c>
      <c r="I3961">
        <v>62.1</v>
      </c>
      <c r="J3961">
        <v>346</v>
      </c>
    </row>
    <row r="3962" spans="1:10" x14ac:dyDescent="0.35">
      <c r="A3962" t="s">
        <v>2821</v>
      </c>
      <c r="B3962">
        <v>520</v>
      </c>
      <c r="C3962">
        <v>4109</v>
      </c>
      <c r="D3962">
        <v>695</v>
      </c>
      <c r="E3962" t="s">
        <v>312</v>
      </c>
      <c r="F3962" t="s">
        <v>0</v>
      </c>
      <c r="G3962" t="s">
        <v>1742</v>
      </c>
      <c r="H3962">
        <v>3.51</v>
      </c>
      <c r="I3962">
        <v>43.86</v>
      </c>
      <c r="J3962">
        <v>185</v>
      </c>
    </row>
    <row r="3963" spans="1:10" x14ac:dyDescent="0.35">
      <c r="A3963" t="s">
        <v>2822</v>
      </c>
      <c r="B3963">
        <v>1687</v>
      </c>
      <c r="C3963">
        <v>4103</v>
      </c>
      <c r="D3963">
        <v>696</v>
      </c>
      <c r="E3963" t="s">
        <v>328</v>
      </c>
      <c r="F3963" t="s">
        <v>0</v>
      </c>
      <c r="G3963" t="s">
        <v>1781</v>
      </c>
      <c r="H3963">
        <v>5.165</v>
      </c>
      <c r="I3963">
        <v>62.9</v>
      </c>
      <c r="J3963">
        <v>149</v>
      </c>
    </row>
    <row r="3964" spans="1:10" x14ac:dyDescent="0.35">
      <c r="A3964" t="s">
        <v>2823</v>
      </c>
      <c r="B3964">
        <v>559</v>
      </c>
      <c r="C3964">
        <v>4096</v>
      </c>
      <c r="D3964">
        <v>697</v>
      </c>
      <c r="E3964" t="s">
        <v>328</v>
      </c>
      <c r="F3964" t="s">
        <v>0</v>
      </c>
      <c r="G3964" t="s">
        <v>2824</v>
      </c>
      <c r="H3964">
        <v>3.7519999999999998</v>
      </c>
      <c r="I3964">
        <v>61.27</v>
      </c>
      <c r="J3964">
        <v>45</v>
      </c>
    </row>
    <row r="3965" spans="1:10" x14ac:dyDescent="0.35">
      <c r="A3965" t="s">
        <v>2825</v>
      </c>
      <c r="B3965">
        <v>240</v>
      </c>
      <c r="C3965">
        <v>4091</v>
      </c>
      <c r="D3965">
        <v>698</v>
      </c>
      <c r="E3965" t="s">
        <v>319</v>
      </c>
      <c r="F3965" t="s">
        <v>0</v>
      </c>
      <c r="G3965" t="s">
        <v>1849</v>
      </c>
      <c r="H3965">
        <v>8.9719999999999995</v>
      </c>
      <c r="I3965">
        <v>89.85</v>
      </c>
      <c r="J3965">
        <v>123</v>
      </c>
    </row>
    <row r="3966" spans="1:10" x14ac:dyDescent="0.35">
      <c r="A3966" t="s">
        <v>2826</v>
      </c>
      <c r="B3966">
        <v>429</v>
      </c>
      <c r="C3966">
        <v>4087</v>
      </c>
      <c r="D3966">
        <v>699</v>
      </c>
      <c r="E3966" t="s">
        <v>319</v>
      </c>
      <c r="F3966" t="s">
        <v>0</v>
      </c>
      <c r="G3966" t="s">
        <v>2827</v>
      </c>
      <c r="H3966">
        <v>5.157</v>
      </c>
      <c r="I3966">
        <v>84.1</v>
      </c>
      <c r="J3966">
        <v>168</v>
      </c>
    </row>
    <row r="3967" spans="1:10" x14ac:dyDescent="0.35">
      <c r="A3967" t="s">
        <v>2828</v>
      </c>
      <c r="B3967">
        <v>384</v>
      </c>
      <c r="C3967">
        <v>4084</v>
      </c>
      <c r="D3967">
        <v>700</v>
      </c>
      <c r="E3967" t="s">
        <v>328</v>
      </c>
      <c r="F3967" t="s">
        <v>0</v>
      </c>
      <c r="G3967" t="s">
        <v>2661</v>
      </c>
      <c r="H3967">
        <v>5.431</v>
      </c>
      <c r="I3967">
        <v>75</v>
      </c>
      <c r="J3967">
        <v>161</v>
      </c>
    </row>
    <row r="3968" spans="1:10" x14ac:dyDescent="0.35">
      <c r="A3968" t="s">
        <v>2829</v>
      </c>
      <c r="B3968">
        <v>437</v>
      </c>
      <c r="C3968">
        <v>4082</v>
      </c>
      <c r="D3968">
        <v>701</v>
      </c>
      <c r="E3968" t="s">
        <v>319</v>
      </c>
      <c r="F3968" t="s">
        <v>0</v>
      </c>
      <c r="G3968" t="s">
        <v>1759</v>
      </c>
      <c r="H3968">
        <v>7.7220000000000004</v>
      </c>
      <c r="I3968">
        <v>81.47</v>
      </c>
      <c r="J3968">
        <v>192</v>
      </c>
    </row>
    <row r="3969" spans="1:10" x14ac:dyDescent="0.35">
      <c r="A3969" t="s">
        <v>2830</v>
      </c>
      <c r="B3969">
        <v>1468</v>
      </c>
      <c r="C3969">
        <v>4067</v>
      </c>
      <c r="D3969">
        <v>702</v>
      </c>
      <c r="E3969" t="s">
        <v>328</v>
      </c>
      <c r="F3969" t="s">
        <v>0</v>
      </c>
      <c r="G3969" t="s">
        <v>1907</v>
      </c>
      <c r="H3969">
        <v>6.2480000000000002</v>
      </c>
      <c r="I3969">
        <v>68.27</v>
      </c>
      <c r="J3969">
        <v>227</v>
      </c>
    </row>
    <row r="3970" spans="1:10" x14ac:dyDescent="0.35">
      <c r="A3970" t="s">
        <v>2831</v>
      </c>
      <c r="B3970">
        <v>509</v>
      </c>
      <c r="C3970">
        <v>4067</v>
      </c>
      <c r="D3970">
        <v>702</v>
      </c>
      <c r="E3970" t="s">
        <v>319</v>
      </c>
      <c r="F3970" t="s">
        <v>0</v>
      </c>
      <c r="G3970" t="s">
        <v>1983</v>
      </c>
      <c r="H3970">
        <v>4.0609999999999999</v>
      </c>
      <c r="I3970">
        <v>89.71</v>
      </c>
      <c r="J3970">
        <v>508</v>
      </c>
    </row>
    <row r="3971" spans="1:10" x14ac:dyDescent="0.35">
      <c r="A3971" t="s">
        <v>2832</v>
      </c>
      <c r="B3971">
        <v>229</v>
      </c>
      <c r="C3971">
        <v>4065</v>
      </c>
      <c r="D3971">
        <v>704</v>
      </c>
      <c r="E3971" t="s">
        <v>319</v>
      </c>
      <c r="F3971" t="s">
        <v>0</v>
      </c>
      <c r="G3971" t="s">
        <v>1705</v>
      </c>
      <c r="H3971">
        <v>11.090999999999999</v>
      </c>
      <c r="I3971">
        <v>88.52</v>
      </c>
      <c r="J3971">
        <v>227</v>
      </c>
    </row>
    <row r="3972" spans="1:10" x14ac:dyDescent="0.35">
      <c r="A3972" t="s">
        <v>2833</v>
      </c>
      <c r="B3972">
        <v>427</v>
      </c>
      <c r="C3972">
        <v>4063</v>
      </c>
      <c r="D3972">
        <v>705</v>
      </c>
      <c r="E3972" t="s">
        <v>319</v>
      </c>
      <c r="F3972" t="s">
        <v>0</v>
      </c>
      <c r="G3972" t="s">
        <v>1993</v>
      </c>
      <c r="H3972">
        <v>4.5919999999999996</v>
      </c>
      <c r="I3972">
        <v>82.18</v>
      </c>
      <c r="J3972">
        <v>88</v>
      </c>
    </row>
    <row r="3973" spans="1:10" x14ac:dyDescent="0.35">
      <c r="A3973" t="s">
        <v>2834</v>
      </c>
      <c r="B3973">
        <v>268</v>
      </c>
      <c r="C3973">
        <v>4062</v>
      </c>
      <c r="D3973">
        <v>706</v>
      </c>
      <c r="E3973" t="s">
        <v>319</v>
      </c>
      <c r="F3973" t="s">
        <v>0</v>
      </c>
      <c r="G3973" t="s">
        <v>2835</v>
      </c>
      <c r="H3973">
        <v>7.6130000000000004</v>
      </c>
      <c r="I3973">
        <v>77.44</v>
      </c>
      <c r="J3973">
        <v>48</v>
      </c>
    </row>
    <row r="3974" spans="1:10" x14ac:dyDescent="0.35">
      <c r="A3974" t="s">
        <v>2836</v>
      </c>
      <c r="B3974">
        <v>499</v>
      </c>
      <c r="C3974">
        <v>4045</v>
      </c>
      <c r="D3974">
        <v>707</v>
      </c>
      <c r="E3974" t="s">
        <v>328</v>
      </c>
      <c r="F3974" t="s">
        <v>0</v>
      </c>
      <c r="G3974" t="s">
        <v>1759</v>
      </c>
      <c r="H3974">
        <v>5.0990000000000002</v>
      </c>
      <c r="I3974">
        <v>65.38</v>
      </c>
      <c r="J3974">
        <v>198</v>
      </c>
    </row>
    <row r="3975" spans="1:10" x14ac:dyDescent="0.35">
      <c r="A3975" t="s">
        <v>2837</v>
      </c>
      <c r="B3975">
        <v>461</v>
      </c>
      <c r="C3975">
        <v>4011</v>
      </c>
      <c r="D3975">
        <v>708</v>
      </c>
      <c r="E3975" t="s">
        <v>319</v>
      </c>
      <c r="F3975" t="s">
        <v>0</v>
      </c>
      <c r="G3975" t="s">
        <v>2838</v>
      </c>
      <c r="H3975">
        <v>4.5970000000000004</v>
      </c>
      <c r="I3975">
        <v>81.03</v>
      </c>
      <c r="J3975">
        <v>175</v>
      </c>
    </row>
    <row r="3976" spans="1:10" x14ac:dyDescent="0.35">
      <c r="A3976" t="s">
        <v>2839</v>
      </c>
      <c r="B3976">
        <v>370</v>
      </c>
      <c r="C3976">
        <v>3990</v>
      </c>
      <c r="D3976">
        <v>709</v>
      </c>
      <c r="E3976" t="s">
        <v>319</v>
      </c>
      <c r="F3976" t="s">
        <v>0</v>
      </c>
      <c r="G3976" t="s">
        <v>2840</v>
      </c>
      <c r="H3976">
        <v>5.2279999999999998</v>
      </c>
      <c r="I3976">
        <v>66.47</v>
      </c>
      <c r="J3976">
        <v>163</v>
      </c>
    </row>
    <row r="3977" spans="1:10" x14ac:dyDescent="0.35">
      <c r="A3977" t="s">
        <v>2841</v>
      </c>
      <c r="B3977">
        <v>429</v>
      </c>
      <c r="C3977">
        <v>3989</v>
      </c>
      <c r="D3977">
        <v>710</v>
      </c>
      <c r="E3977" t="s">
        <v>311</v>
      </c>
      <c r="F3977" t="s">
        <v>0</v>
      </c>
      <c r="G3977" t="s">
        <v>2335</v>
      </c>
      <c r="I3977" t="s">
        <v>311</v>
      </c>
      <c r="J3977">
        <v>60</v>
      </c>
    </row>
    <row r="3978" spans="1:10" x14ac:dyDescent="0.35">
      <c r="A3978" t="s">
        <v>2842</v>
      </c>
      <c r="B3978">
        <v>487</v>
      </c>
      <c r="C3978">
        <v>3988</v>
      </c>
      <c r="D3978">
        <v>711</v>
      </c>
      <c r="E3978" t="s">
        <v>319</v>
      </c>
      <c r="F3978" t="s">
        <v>0</v>
      </c>
      <c r="G3978" t="s">
        <v>2163</v>
      </c>
      <c r="H3978">
        <v>4.0039999999999996</v>
      </c>
      <c r="I3978">
        <v>61.86</v>
      </c>
      <c r="J3978">
        <v>75</v>
      </c>
    </row>
    <row r="3979" spans="1:10" x14ac:dyDescent="0.35">
      <c r="A3979" t="s">
        <v>2843</v>
      </c>
      <c r="B3979">
        <v>414</v>
      </c>
      <c r="C3979">
        <v>3984</v>
      </c>
      <c r="D3979">
        <v>712</v>
      </c>
      <c r="E3979" t="s">
        <v>319</v>
      </c>
      <c r="F3979" t="s">
        <v>0</v>
      </c>
      <c r="G3979" t="s">
        <v>2844</v>
      </c>
      <c r="H3979">
        <v>4.4619999999999997</v>
      </c>
      <c r="I3979">
        <v>91.39</v>
      </c>
      <c r="J3979">
        <v>65</v>
      </c>
    </row>
    <row r="3980" spans="1:10" x14ac:dyDescent="0.35">
      <c r="A3980" t="s">
        <v>2845</v>
      </c>
      <c r="B3980">
        <v>549</v>
      </c>
      <c r="C3980">
        <v>3970</v>
      </c>
      <c r="D3980">
        <v>713</v>
      </c>
      <c r="E3980" t="s">
        <v>319</v>
      </c>
      <c r="F3980" t="s">
        <v>0</v>
      </c>
      <c r="G3980" t="s">
        <v>2729</v>
      </c>
      <c r="H3980">
        <v>3.7519999999999998</v>
      </c>
      <c r="I3980">
        <v>79.11</v>
      </c>
      <c r="J3980">
        <v>12</v>
      </c>
    </row>
    <row r="3981" spans="1:10" x14ac:dyDescent="0.35">
      <c r="A3981" t="s">
        <v>2846</v>
      </c>
      <c r="B3981">
        <v>307</v>
      </c>
      <c r="C3981">
        <v>3969</v>
      </c>
      <c r="D3981">
        <v>714</v>
      </c>
      <c r="E3981" t="s">
        <v>319</v>
      </c>
      <c r="F3981" t="s">
        <v>0</v>
      </c>
      <c r="G3981" t="s">
        <v>2847</v>
      </c>
      <c r="H3981">
        <v>6.8789999999999996</v>
      </c>
      <c r="I3981">
        <v>96.03</v>
      </c>
      <c r="J3981">
        <v>75</v>
      </c>
    </row>
    <row r="3982" spans="1:10" x14ac:dyDescent="0.35">
      <c r="A3982" t="s">
        <v>2848</v>
      </c>
      <c r="B3982">
        <v>379</v>
      </c>
      <c r="C3982">
        <v>3963</v>
      </c>
      <c r="D3982">
        <v>715</v>
      </c>
      <c r="E3982" t="s">
        <v>319</v>
      </c>
      <c r="F3982" t="s">
        <v>0</v>
      </c>
      <c r="G3982" t="s">
        <v>2178</v>
      </c>
      <c r="H3982">
        <v>4.8730000000000002</v>
      </c>
      <c r="I3982">
        <v>85.87</v>
      </c>
      <c r="J3982">
        <v>83</v>
      </c>
    </row>
    <row r="3983" spans="1:10" x14ac:dyDescent="0.35">
      <c r="A3983" t="s">
        <v>2849</v>
      </c>
      <c r="B3983">
        <v>324</v>
      </c>
      <c r="C3983">
        <v>3940</v>
      </c>
      <c r="D3983">
        <v>716</v>
      </c>
      <c r="E3983" t="s">
        <v>319</v>
      </c>
      <c r="F3983" t="s">
        <v>0</v>
      </c>
      <c r="G3983" t="s">
        <v>2850</v>
      </c>
      <c r="H3983">
        <v>6.3</v>
      </c>
      <c r="I3983">
        <v>76.95</v>
      </c>
      <c r="J3983">
        <v>68</v>
      </c>
    </row>
    <row r="3984" spans="1:10" x14ac:dyDescent="0.35">
      <c r="A3984" t="s">
        <v>2851</v>
      </c>
      <c r="B3984">
        <v>384</v>
      </c>
      <c r="C3984">
        <v>3936</v>
      </c>
      <c r="D3984">
        <v>717</v>
      </c>
      <c r="E3984" t="s">
        <v>328</v>
      </c>
      <c r="F3984" t="s">
        <v>0</v>
      </c>
      <c r="G3984" t="s">
        <v>2840</v>
      </c>
      <c r="H3984">
        <v>5.0110000000000001</v>
      </c>
      <c r="I3984">
        <v>57.66</v>
      </c>
      <c r="J3984">
        <v>362</v>
      </c>
    </row>
    <row r="3985" spans="1:10" x14ac:dyDescent="0.35">
      <c r="A3985" t="s">
        <v>2852</v>
      </c>
      <c r="B3985">
        <v>639</v>
      </c>
      <c r="C3985">
        <v>3926</v>
      </c>
      <c r="D3985">
        <v>718</v>
      </c>
      <c r="E3985" t="s">
        <v>319</v>
      </c>
      <c r="F3985" t="s">
        <v>0</v>
      </c>
      <c r="G3985" t="s">
        <v>2853</v>
      </c>
      <c r="H3985">
        <v>3.4670000000000001</v>
      </c>
      <c r="I3985">
        <v>66.86</v>
      </c>
      <c r="J3985">
        <v>246</v>
      </c>
    </row>
    <row r="3986" spans="1:10" x14ac:dyDescent="0.35">
      <c r="A3986" t="s">
        <v>2854</v>
      </c>
      <c r="B3986">
        <v>443</v>
      </c>
      <c r="C3986">
        <v>3906</v>
      </c>
      <c r="D3986">
        <v>719</v>
      </c>
      <c r="E3986" t="s">
        <v>328</v>
      </c>
      <c r="F3986" t="s">
        <v>0</v>
      </c>
      <c r="G3986" t="s">
        <v>2855</v>
      </c>
      <c r="H3986">
        <v>4.2969999999999997</v>
      </c>
      <c r="I3986">
        <v>54.71</v>
      </c>
      <c r="J3986">
        <v>119</v>
      </c>
    </row>
    <row r="3987" spans="1:10" x14ac:dyDescent="0.35">
      <c r="A3987" t="s">
        <v>2856</v>
      </c>
      <c r="B3987">
        <v>374</v>
      </c>
      <c r="C3987">
        <v>3900</v>
      </c>
      <c r="D3987">
        <v>720</v>
      </c>
      <c r="E3987" t="s">
        <v>319</v>
      </c>
      <c r="F3987" t="s">
        <v>0</v>
      </c>
      <c r="G3987" t="s">
        <v>1969</v>
      </c>
      <c r="H3987">
        <v>5.952</v>
      </c>
      <c r="I3987">
        <v>82.78</v>
      </c>
      <c r="J3987">
        <v>73</v>
      </c>
    </row>
    <row r="3988" spans="1:10" x14ac:dyDescent="0.35">
      <c r="A3988" t="s">
        <v>2857</v>
      </c>
      <c r="B3988">
        <v>378</v>
      </c>
      <c r="C3988">
        <v>3900</v>
      </c>
      <c r="D3988">
        <v>720</v>
      </c>
      <c r="E3988" t="s">
        <v>319</v>
      </c>
      <c r="F3988" t="s">
        <v>0</v>
      </c>
      <c r="G3988" t="s">
        <v>1830</v>
      </c>
      <c r="H3988">
        <v>4.5419999999999998</v>
      </c>
      <c r="I3988">
        <v>83.95</v>
      </c>
      <c r="J3988">
        <v>116</v>
      </c>
    </row>
    <row r="3989" spans="1:10" x14ac:dyDescent="0.35">
      <c r="A3989" t="s">
        <v>2858</v>
      </c>
      <c r="B3989">
        <v>523</v>
      </c>
      <c r="C3989">
        <v>3897</v>
      </c>
      <c r="D3989">
        <v>722</v>
      </c>
      <c r="E3989" t="s">
        <v>319</v>
      </c>
      <c r="F3989" t="s">
        <v>0</v>
      </c>
      <c r="G3989" t="s">
        <v>2859</v>
      </c>
      <c r="H3989">
        <v>4.2969999999999997</v>
      </c>
      <c r="I3989">
        <v>72.349999999999994</v>
      </c>
      <c r="J3989">
        <v>81</v>
      </c>
    </row>
    <row r="3990" spans="1:10" x14ac:dyDescent="0.35">
      <c r="A3990" t="s">
        <v>2860</v>
      </c>
      <c r="B3990">
        <v>546</v>
      </c>
      <c r="C3990">
        <v>3896</v>
      </c>
      <c r="D3990">
        <v>723</v>
      </c>
      <c r="E3990" t="s">
        <v>328</v>
      </c>
      <c r="F3990" t="s">
        <v>0</v>
      </c>
      <c r="G3990" t="s">
        <v>2861</v>
      </c>
      <c r="H3990">
        <v>3.37</v>
      </c>
      <c r="I3990">
        <v>66.78</v>
      </c>
      <c r="J3990">
        <v>102</v>
      </c>
    </row>
    <row r="3991" spans="1:10" x14ac:dyDescent="0.35">
      <c r="A3991" t="s">
        <v>2862</v>
      </c>
      <c r="B3991">
        <v>170</v>
      </c>
      <c r="C3991">
        <v>3893</v>
      </c>
      <c r="D3991">
        <v>724</v>
      </c>
      <c r="E3991" t="s">
        <v>319</v>
      </c>
      <c r="F3991" t="s">
        <v>0</v>
      </c>
      <c r="G3991" t="s">
        <v>2863</v>
      </c>
      <c r="H3991">
        <v>11.414</v>
      </c>
      <c r="I3991">
        <v>91.86</v>
      </c>
      <c r="J3991">
        <v>71</v>
      </c>
    </row>
    <row r="3992" spans="1:10" x14ac:dyDescent="0.35">
      <c r="A3992" t="s">
        <v>2864</v>
      </c>
      <c r="B3992">
        <v>276</v>
      </c>
      <c r="C3992">
        <v>3874</v>
      </c>
      <c r="D3992">
        <v>725</v>
      </c>
      <c r="E3992" t="s">
        <v>319</v>
      </c>
      <c r="F3992" t="s">
        <v>0</v>
      </c>
      <c r="G3992" t="s">
        <v>2865</v>
      </c>
      <c r="H3992">
        <v>7.0110000000000001</v>
      </c>
      <c r="I3992">
        <v>77.67</v>
      </c>
      <c r="J3992">
        <v>95</v>
      </c>
    </row>
    <row r="3993" spans="1:10" x14ac:dyDescent="0.35">
      <c r="A3993" t="s">
        <v>2866</v>
      </c>
      <c r="B3993">
        <v>7879</v>
      </c>
      <c r="C3993">
        <v>3873</v>
      </c>
      <c r="D3993">
        <v>726</v>
      </c>
      <c r="E3993" t="s">
        <v>319</v>
      </c>
      <c r="F3993" t="s">
        <v>0</v>
      </c>
      <c r="G3993" t="s">
        <v>2867</v>
      </c>
      <c r="H3993">
        <v>5.101</v>
      </c>
      <c r="I3993">
        <v>86.99</v>
      </c>
      <c r="J3993">
        <v>1931</v>
      </c>
    </row>
    <row r="3994" spans="1:10" x14ac:dyDescent="0.35">
      <c r="A3994" t="s">
        <v>2868</v>
      </c>
      <c r="B3994">
        <v>601</v>
      </c>
      <c r="C3994">
        <v>3873</v>
      </c>
      <c r="D3994">
        <v>726</v>
      </c>
      <c r="E3994" t="s">
        <v>312</v>
      </c>
      <c r="F3994" t="s">
        <v>0</v>
      </c>
      <c r="G3994" t="s">
        <v>2869</v>
      </c>
      <c r="H3994">
        <v>3.1909999999999998</v>
      </c>
      <c r="I3994">
        <v>41.75</v>
      </c>
      <c r="J3994">
        <v>123</v>
      </c>
    </row>
    <row r="3995" spans="1:10" x14ac:dyDescent="0.35">
      <c r="A3995" t="s">
        <v>2870</v>
      </c>
      <c r="B3995">
        <v>491</v>
      </c>
      <c r="C3995">
        <v>3867</v>
      </c>
      <c r="D3995">
        <v>728</v>
      </c>
      <c r="E3995" t="s">
        <v>328</v>
      </c>
      <c r="F3995" t="s">
        <v>0</v>
      </c>
      <c r="G3995" t="s">
        <v>2178</v>
      </c>
      <c r="H3995">
        <v>4.0439999999999996</v>
      </c>
      <c r="I3995">
        <v>73.55</v>
      </c>
      <c r="J3995">
        <v>172</v>
      </c>
    </row>
    <row r="3996" spans="1:10" x14ac:dyDescent="0.35">
      <c r="A3996" t="s">
        <v>2871</v>
      </c>
      <c r="B3996">
        <v>445</v>
      </c>
      <c r="C3996">
        <v>3863</v>
      </c>
      <c r="D3996">
        <v>729</v>
      </c>
      <c r="E3996" t="s">
        <v>319</v>
      </c>
      <c r="F3996" t="s">
        <v>0</v>
      </c>
      <c r="G3996" t="s">
        <v>1771</v>
      </c>
      <c r="H3996">
        <v>4.5599999999999996</v>
      </c>
      <c r="I3996">
        <v>70.45</v>
      </c>
      <c r="J3996">
        <v>58</v>
      </c>
    </row>
    <row r="3997" spans="1:10" x14ac:dyDescent="0.35">
      <c r="A3997" t="s">
        <v>2872</v>
      </c>
      <c r="B3997">
        <v>331</v>
      </c>
      <c r="C3997">
        <v>3849</v>
      </c>
      <c r="D3997">
        <v>730</v>
      </c>
      <c r="E3997" t="s">
        <v>319</v>
      </c>
      <c r="F3997" t="s">
        <v>0</v>
      </c>
      <c r="G3997" t="s">
        <v>2873</v>
      </c>
      <c r="H3997">
        <v>5.76</v>
      </c>
      <c r="I3997">
        <v>75.459999999999994</v>
      </c>
      <c r="J3997">
        <v>72</v>
      </c>
    </row>
    <row r="3998" spans="1:10" x14ac:dyDescent="0.35">
      <c r="A3998" t="s">
        <v>2874</v>
      </c>
      <c r="B3998">
        <v>687</v>
      </c>
      <c r="C3998">
        <v>3819</v>
      </c>
      <c r="D3998">
        <v>731</v>
      </c>
      <c r="E3998" t="s">
        <v>328</v>
      </c>
      <c r="F3998" t="s">
        <v>0</v>
      </c>
      <c r="G3998" t="s">
        <v>2875</v>
      </c>
      <c r="H3998">
        <v>2.7450000000000001</v>
      </c>
      <c r="I3998">
        <v>43.63</v>
      </c>
      <c r="J3998">
        <v>119</v>
      </c>
    </row>
    <row r="3999" spans="1:10" x14ac:dyDescent="0.35">
      <c r="A3999" t="s">
        <v>2876</v>
      </c>
      <c r="B3999">
        <v>338</v>
      </c>
      <c r="C3999">
        <v>3800</v>
      </c>
      <c r="D3999">
        <v>732</v>
      </c>
      <c r="E3999" t="s">
        <v>319</v>
      </c>
      <c r="F3999" t="s">
        <v>0</v>
      </c>
      <c r="G3999" t="s">
        <v>2235</v>
      </c>
      <c r="H3999">
        <v>6.1429999999999998</v>
      </c>
      <c r="I3999">
        <v>91.44</v>
      </c>
      <c r="J3999">
        <v>87</v>
      </c>
    </row>
    <row r="4000" spans="1:10" x14ac:dyDescent="0.35">
      <c r="A4000" t="s">
        <v>2877</v>
      </c>
      <c r="B4000">
        <v>185</v>
      </c>
      <c r="C4000">
        <v>3778</v>
      </c>
      <c r="D4000">
        <v>733</v>
      </c>
      <c r="E4000" t="s">
        <v>319</v>
      </c>
      <c r="F4000" t="s">
        <v>0</v>
      </c>
      <c r="G4000" t="s">
        <v>2878</v>
      </c>
      <c r="H4000">
        <v>10.170999999999999</v>
      </c>
      <c r="I4000">
        <v>89.96</v>
      </c>
      <c r="J4000">
        <v>116</v>
      </c>
    </row>
    <row r="4001" spans="1:10" x14ac:dyDescent="0.35">
      <c r="A4001" t="s">
        <v>2879</v>
      </c>
      <c r="B4001">
        <v>424</v>
      </c>
      <c r="C4001">
        <v>3767</v>
      </c>
      <c r="D4001">
        <v>734</v>
      </c>
      <c r="E4001" t="s">
        <v>328</v>
      </c>
      <c r="F4001" t="s">
        <v>0</v>
      </c>
      <c r="G4001" t="s">
        <v>2031</v>
      </c>
      <c r="H4001">
        <v>4.0570000000000004</v>
      </c>
      <c r="I4001">
        <v>65.709999999999994</v>
      </c>
      <c r="J4001">
        <v>87</v>
      </c>
    </row>
    <row r="4002" spans="1:10" x14ac:dyDescent="0.35">
      <c r="A4002" t="s">
        <v>2880</v>
      </c>
      <c r="B4002">
        <v>222</v>
      </c>
      <c r="C4002">
        <v>3760</v>
      </c>
      <c r="D4002">
        <v>735</v>
      </c>
      <c r="E4002" t="s">
        <v>319</v>
      </c>
      <c r="F4002" t="s">
        <v>0</v>
      </c>
      <c r="G4002" t="s">
        <v>2881</v>
      </c>
      <c r="H4002">
        <v>9.4979999999999993</v>
      </c>
      <c r="I4002">
        <v>90.74</v>
      </c>
      <c r="J4002">
        <v>50</v>
      </c>
    </row>
    <row r="4003" spans="1:10" x14ac:dyDescent="0.35">
      <c r="A4003" t="s">
        <v>2882</v>
      </c>
      <c r="B4003">
        <v>539</v>
      </c>
      <c r="C4003">
        <v>3759</v>
      </c>
      <c r="D4003">
        <v>736</v>
      </c>
      <c r="E4003" t="s">
        <v>328</v>
      </c>
      <c r="F4003" t="s">
        <v>0</v>
      </c>
      <c r="G4003" t="s">
        <v>2883</v>
      </c>
      <c r="H4003">
        <v>3.512</v>
      </c>
      <c r="I4003">
        <v>61.56</v>
      </c>
      <c r="J4003">
        <v>182</v>
      </c>
    </row>
    <row r="4004" spans="1:10" x14ac:dyDescent="0.35">
      <c r="A4004" t="s">
        <v>2884</v>
      </c>
      <c r="B4004">
        <v>459</v>
      </c>
      <c r="C4004">
        <v>3755</v>
      </c>
      <c r="D4004">
        <v>737</v>
      </c>
      <c r="E4004" t="s">
        <v>328</v>
      </c>
      <c r="F4004" t="s">
        <v>0</v>
      </c>
      <c r="G4004" t="s">
        <v>2885</v>
      </c>
      <c r="H4004">
        <v>4.6660000000000004</v>
      </c>
      <c r="I4004">
        <v>60.38</v>
      </c>
      <c r="J4004">
        <v>107</v>
      </c>
    </row>
    <row r="4005" spans="1:10" x14ac:dyDescent="0.35">
      <c r="A4005" t="s">
        <v>2886</v>
      </c>
      <c r="B4005">
        <v>551</v>
      </c>
      <c r="C4005">
        <v>3750</v>
      </c>
      <c r="D4005">
        <v>738</v>
      </c>
      <c r="E4005" t="s">
        <v>319</v>
      </c>
      <c r="F4005" t="s">
        <v>0</v>
      </c>
      <c r="G4005" t="s">
        <v>2887</v>
      </c>
      <c r="H4005">
        <v>3.25</v>
      </c>
      <c r="I4005">
        <v>71.92</v>
      </c>
      <c r="J4005">
        <v>55</v>
      </c>
    </row>
    <row r="4006" spans="1:10" x14ac:dyDescent="0.35">
      <c r="A4006" t="s">
        <v>2888</v>
      </c>
      <c r="B4006">
        <v>250</v>
      </c>
      <c r="C4006">
        <v>3746</v>
      </c>
      <c r="D4006">
        <v>739</v>
      </c>
      <c r="E4006" t="s">
        <v>319</v>
      </c>
      <c r="F4006" t="s">
        <v>0</v>
      </c>
      <c r="G4006" t="s">
        <v>2889</v>
      </c>
      <c r="H4006">
        <v>7.6079999999999997</v>
      </c>
      <c r="I4006">
        <v>78.97</v>
      </c>
      <c r="J4006">
        <v>67</v>
      </c>
    </row>
    <row r="4007" spans="1:10" x14ac:dyDescent="0.35">
      <c r="A4007" t="s">
        <v>2890</v>
      </c>
      <c r="B4007">
        <v>1241</v>
      </c>
      <c r="C4007">
        <v>3742</v>
      </c>
      <c r="D4007">
        <v>740</v>
      </c>
      <c r="E4007" t="s">
        <v>334</v>
      </c>
      <c r="F4007" t="s">
        <v>0</v>
      </c>
      <c r="G4007" t="s">
        <v>2891</v>
      </c>
      <c r="H4007">
        <v>1.607</v>
      </c>
      <c r="I4007">
        <v>18.55</v>
      </c>
      <c r="J4007">
        <v>128</v>
      </c>
    </row>
    <row r="4008" spans="1:10" x14ac:dyDescent="0.35">
      <c r="A4008" t="s">
        <v>2892</v>
      </c>
      <c r="B4008">
        <v>387</v>
      </c>
      <c r="C4008">
        <v>3741</v>
      </c>
      <c r="D4008">
        <v>741</v>
      </c>
      <c r="E4008" t="s">
        <v>319</v>
      </c>
      <c r="F4008" t="s">
        <v>0</v>
      </c>
      <c r="G4008" t="s">
        <v>2893</v>
      </c>
      <c r="H4008">
        <v>4.9660000000000002</v>
      </c>
      <c r="I4008">
        <v>78.41</v>
      </c>
      <c r="J4008">
        <v>42</v>
      </c>
    </row>
    <row r="4009" spans="1:10" x14ac:dyDescent="0.35">
      <c r="A4009" t="s">
        <v>2894</v>
      </c>
      <c r="B4009">
        <v>543</v>
      </c>
      <c r="C4009">
        <v>3739</v>
      </c>
      <c r="D4009">
        <v>742</v>
      </c>
      <c r="E4009" t="s">
        <v>328</v>
      </c>
      <c r="F4009" t="s">
        <v>0</v>
      </c>
      <c r="G4009" t="s">
        <v>1699</v>
      </c>
      <c r="H4009">
        <v>3.871</v>
      </c>
      <c r="I4009">
        <v>64.83</v>
      </c>
      <c r="J4009">
        <v>543</v>
      </c>
    </row>
    <row r="4010" spans="1:10" x14ac:dyDescent="0.35">
      <c r="A4010" t="s">
        <v>2895</v>
      </c>
      <c r="B4010">
        <v>695</v>
      </c>
      <c r="C4010">
        <v>3731</v>
      </c>
      <c r="D4010">
        <v>743</v>
      </c>
      <c r="E4010" t="s">
        <v>319</v>
      </c>
      <c r="F4010" t="s">
        <v>0</v>
      </c>
      <c r="G4010" t="s">
        <v>2167</v>
      </c>
      <c r="H4010">
        <v>3.7090000000000001</v>
      </c>
      <c r="I4010">
        <v>77.010000000000005</v>
      </c>
      <c r="J4010">
        <v>105</v>
      </c>
    </row>
    <row r="4011" spans="1:10" x14ac:dyDescent="0.35">
      <c r="A4011" t="s">
        <v>2896</v>
      </c>
      <c r="B4011">
        <v>482</v>
      </c>
      <c r="C4011">
        <v>3730</v>
      </c>
      <c r="D4011">
        <v>744</v>
      </c>
      <c r="E4011" t="s">
        <v>328</v>
      </c>
      <c r="F4011" t="s">
        <v>0</v>
      </c>
      <c r="G4011" t="s">
        <v>2109</v>
      </c>
      <c r="H4011">
        <v>3.66</v>
      </c>
      <c r="I4011">
        <v>63.79</v>
      </c>
      <c r="J4011">
        <v>143</v>
      </c>
    </row>
    <row r="4012" spans="1:10" x14ac:dyDescent="0.35">
      <c r="A4012" t="s">
        <v>2897</v>
      </c>
      <c r="B4012">
        <v>201</v>
      </c>
      <c r="C4012">
        <v>3728</v>
      </c>
      <c r="D4012">
        <v>745</v>
      </c>
      <c r="E4012" t="s">
        <v>319</v>
      </c>
      <c r="F4012" t="s">
        <v>0</v>
      </c>
      <c r="G4012" t="s">
        <v>2898</v>
      </c>
      <c r="H4012">
        <v>10.327999999999999</v>
      </c>
      <c r="I4012">
        <v>95.11</v>
      </c>
      <c r="J4012">
        <v>35</v>
      </c>
    </row>
    <row r="4013" spans="1:10" x14ac:dyDescent="0.35">
      <c r="A4013" t="s">
        <v>2899</v>
      </c>
      <c r="B4013">
        <v>1145</v>
      </c>
      <c r="C4013">
        <v>3706</v>
      </c>
      <c r="D4013">
        <v>746</v>
      </c>
      <c r="E4013" t="s">
        <v>334</v>
      </c>
      <c r="F4013" t="s">
        <v>0</v>
      </c>
      <c r="G4013" t="s">
        <v>2900</v>
      </c>
      <c r="H4013">
        <v>1.6259999999999999</v>
      </c>
      <c r="I4013">
        <v>19.3</v>
      </c>
      <c r="J4013">
        <v>130</v>
      </c>
    </row>
    <row r="4014" spans="1:10" x14ac:dyDescent="0.35">
      <c r="A4014" t="s">
        <v>2901</v>
      </c>
      <c r="B4014">
        <v>530</v>
      </c>
      <c r="C4014">
        <v>3692</v>
      </c>
      <c r="D4014">
        <v>747</v>
      </c>
      <c r="E4014" t="s">
        <v>328</v>
      </c>
      <c r="F4014" t="s">
        <v>0</v>
      </c>
      <c r="G4014" t="s">
        <v>2902</v>
      </c>
      <c r="H4014">
        <v>3.3780000000000001</v>
      </c>
      <c r="I4014">
        <v>56.23</v>
      </c>
      <c r="J4014">
        <v>56</v>
      </c>
    </row>
    <row r="4015" spans="1:10" x14ac:dyDescent="0.35">
      <c r="A4015" t="s">
        <v>2903</v>
      </c>
      <c r="B4015">
        <v>481</v>
      </c>
      <c r="C4015">
        <v>3678</v>
      </c>
      <c r="D4015">
        <v>748</v>
      </c>
      <c r="E4015" t="s">
        <v>328</v>
      </c>
      <c r="F4015" t="s">
        <v>0</v>
      </c>
      <c r="G4015" t="s">
        <v>1849</v>
      </c>
      <c r="H4015">
        <v>4.0190000000000001</v>
      </c>
      <c r="I4015">
        <v>55.35</v>
      </c>
      <c r="J4015">
        <v>453</v>
      </c>
    </row>
    <row r="4016" spans="1:10" x14ac:dyDescent="0.35">
      <c r="A4016" t="s">
        <v>2904</v>
      </c>
      <c r="B4016">
        <v>496</v>
      </c>
      <c r="C4016">
        <v>3677</v>
      </c>
      <c r="D4016">
        <v>749</v>
      </c>
      <c r="E4016" t="s">
        <v>319</v>
      </c>
      <c r="F4016" t="s">
        <v>0</v>
      </c>
      <c r="G4016" t="s">
        <v>2333</v>
      </c>
      <c r="H4016">
        <v>4.5670000000000002</v>
      </c>
      <c r="I4016">
        <v>81.58</v>
      </c>
      <c r="J4016">
        <v>177</v>
      </c>
    </row>
    <row r="4017" spans="1:10" x14ac:dyDescent="0.35">
      <c r="A4017" t="s">
        <v>2905</v>
      </c>
      <c r="B4017">
        <v>570</v>
      </c>
      <c r="C4017">
        <v>3674</v>
      </c>
      <c r="D4017">
        <v>750</v>
      </c>
      <c r="E4017" t="s">
        <v>312</v>
      </c>
      <c r="F4017" t="s">
        <v>0</v>
      </c>
      <c r="G4017" t="s">
        <v>2906</v>
      </c>
      <c r="H4017">
        <v>3.2040000000000002</v>
      </c>
      <c r="I4017">
        <v>39.78</v>
      </c>
      <c r="J4017">
        <v>62</v>
      </c>
    </row>
    <row r="4018" spans="1:10" x14ac:dyDescent="0.35">
      <c r="A4018" t="s">
        <v>2907</v>
      </c>
      <c r="B4018">
        <v>652</v>
      </c>
      <c r="C4018">
        <v>3660</v>
      </c>
      <c r="D4018">
        <v>751</v>
      </c>
      <c r="E4018" t="s">
        <v>312</v>
      </c>
      <c r="F4018" t="s">
        <v>0</v>
      </c>
      <c r="G4018" t="s">
        <v>1740</v>
      </c>
      <c r="H4018">
        <v>2.552</v>
      </c>
      <c r="I4018">
        <v>38.409999999999997</v>
      </c>
      <c r="J4018">
        <v>70</v>
      </c>
    </row>
    <row r="4019" spans="1:10" x14ac:dyDescent="0.35">
      <c r="A4019" t="s">
        <v>2908</v>
      </c>
      <c r="B4019">
        <v>936</v>
      </c>
      <c r="C4019">
        <v>3658</v>
      </c>
      <c r="D4019">
        <v>752</v>
      </c>
      <c r="E4019" t="s">
        <v>312</v>
      </c>
      <c r="F4019" t="s">
        <v>0</v>
      </c>
      <c r="G4019" t="s">
        <v>2909</v>
      </c>
      <c r="H4019">
        <v>1.83</v>
      </c>
      <c r="I4019">
        <v>31.17</v>
      </c>
      <c r="J4019">
        <v>129</v>
      </c>
    </row>
    <row r="4020" spans="1:10" x14ac:dyDescent="0.35">
      <c r="A4020" t="s">
        <v>2910</v>
      </c>
      <c r="B4020">
        <v>240</v>
      </c>
      <c r="C4020">
        <v>3654</v>
      </c>
      <c r="D4020">
        <v>753</v>
      </c>
      <c r="E4020" t="s">
        <v>319</v>
      </c>
      <c r="F4020" t="s">
        <v>0</v>
      </c>
      <c r="G4020" t="s">
        <v>2448</v>
      </c>
      <c r="H4020">
        <v>7.1550000000000002</v>
      </c>
      <c r="I4020">
        <v>94.02</v>
      </c>
      <c r="J4020">
        <v>75</v>
      </c>
    </row>
    <row r="4021" spans="1:10" x14ac:dyDescent="0.35">
      <c r="A4021" t="s">
        <v>2911</v>
      </c>
      <c r="B4021">
        <v>473</v>
      </c>
      <c r="C4021">
        <v>3653</v>
      </c>
      <c r="D4021">
        <v>754</v>
      </c>
      <c r="E4021" t="s">
        <v>319</v>
      </c>
      <c r="F4021" t="s">
        <v>0</v>
      </c>
      <c r="G4021" t="s">
        <v>2912</v>
      </c>
      <c r="H4021">
        <v>3.601</v>
      </c>
      <c r="I4021">
        <v>72.53</v>
      </c>
      <c r="J4021">
        <v>102</v>
      </c>
    </row>
    <row r="4022" spans="1:10" x14ac:dyDescent="0.35">
      <c r="A4022" t="s">
        <v>2913</v>
      </c>
      <c r="B4022">
        <v>413</v>
      </c>
      <c r="C4022">
        <v>3641</v>
      </c>
      <c r="D4022">
        <v>755</v>
      </c>
      <c r="E4022" t="s">
        <v>319</v>
      </c>
      <c r="F4022" t="s">
        <v>0</v>
      </c>
      <c r="G4022" t="s">
        <v>2914</v>
      </c>
      <c r="H4022">
        <v>4.2590000000000003</v>
      </c>
      <c r="I4022">
        <v>77.75</v>
      </c>
      <c r="J4022">
        <v>114</v>
      </c>
    </row>
    <row r="4023" spans="1:10" x14ac:dyDescent="0.35">
      <c r="A4023" t="s">
        <v>2915</v>
      </c>
      <c r="B4023">
        <v>751</v>
      </c>
      <c r="C4023">
        <v>3630</v>
      </c>
      <c r="D4023">
        <v>756</v>
      </c>
      <c r="E4023" t="s">
        <v>319</v>
      </c>
      <c r="F4023" t="s">
        <v>0</v>
      </c>
      <c r="G4023" t="s">
        <v>2916</v>
      </c>
      <c r="H4023">
        <v>7.9960000000000004</v>
      </c>
      <c r="I4023">
        <v>90.12</v>
      </c>
      <c r="J4023">
        <v>192</v>
      </c>
    </row>
    <row r="4024" spans="1:10" x14ac:dyDescent="0.35">
      <c r="A4024" t="s">
        <v>2917</v>
      </c>
      <c r="B4024">
        <v>1571</v>
      </c>
      <c r="C4024">
        <v>3625</v>
      </c>
      <c r="D4024">
        <v>757</v>
      </c>
      <c r="E4024" t="s">
        <v>319</v>
      </c>
      <c r="F4024" t="s">
        <v>0</v>
      </c>
      <c r="G4024" t="s">
        <v>2381</v>
      </c>
      <c r="H4024">
        <v>6.7619999999999996</v>
      </c>
      <c r="I4024">
        <v>95.31</v>
      </c>
      <c r="J4024">
        <v>766</v>
      </c>
    </row>
    <row r="4025" spans="1:10" x14ac:dyDescent="0.35">
      <c r="A4025" t="s">
        <v>2918</v>
      </c>
      <c r="B4025">
        <v>616</v>
      </c>
      <c r="C4025">
        <v>3617</v>
      </c>
      <c r="D4025">
        <v>758</v>
      </c>
      <c r="E4025" t="s">
        <v>312</v>
      </c>
      <c r="F4025" t="s">
        <v>0</v>
      </c>
      <c r="G4025" t="s">
        <v>2919</v>
      </c>
      <c r="H4025">
        <v>2.9870000000000001</v>
      </c>
      <c r="I4025">
        <v>33.81</v>
      </c>
      <c r="J4025">
        <v>306</v>
      </c>
    </row>
    <row r="4026" spans="1:10" x14ac:dyDescent="0.35">
      <c r="A4026" t="s">
        <v>2920</v>
      </c>
      <c r="B4026">
        <v>320</v>
      </c>
      <c r="C4026">
        <v>3595</v>
      </c>
      <c r="D4026">
        <v>759</v>
      </c>
      <c r="E4026" t="s">
        <v>319</v>
      </c>
      <c r="F4026" t="s">
        <v>0</v>
      </c>
      <c r="G4026" t="s">
        <v>2921</v>
      </c>
      <c r="H4026">
        <v>5.7850000000000001</v>
      </c>
      <c r="I4026">
        <v>80.040000000000006</v>
      </c>
      <c r="J4026">
        <v>32</v>
      </c>
    </row>
    <row r="4027" spans="1:10" x14ac:dyDescent="0.35">
      <c r="A4027" t="s">
        <v>2922</v>
      </c>
      <c r="B4027">
        <v>343</v>
      </c>
      <c r="C4027">
        <v>3594</v>
      </c>
      <c r="D4027">
        <v>760</v>
      </c>
      <c r="E4027" t="s">
        <v>319</v>
      </c>
      <c r="F4027" t="s">
        <v>0</v>
      </c>
      <c r="G4027" t="s">
        <v>2840</v>
      </c>
      <c r="H4027">
        <v>5.8710000000000004</v>
      </c>
      <c r="I4027">
        <v>73.430000000000007</v>
      </c>
      <c r="J4027">
        <v>339</v>
      </c>
    </row>
    <row r="4028" spans="1:10" x14ac:dyDescent="0.35">
      <c r="A4028" t="s">
        <v>2923</v>
      </c>
      <c r="B4028">
        <v>576</v>
      </c>
      <c r="C4028">
        <v>3587</v>
      </c>
      <c r="D4028">
        <v>761</v>
      </c>
      <c r="E4028" t="s">
        <v>328</v>
      </c>
      <c r="F4028" t="s">
        <v>0</v>
      </c>
      <c r="G4028" t="s">
        <v>2924</v>
      </c>
      <c r="H4028">
        <v>3.335</v>
      </c>
      <c r="I4028">
        <v>61.67</v>
      </c>
      <c r="J4028">
        <v>102</v>
      </c>
    </row>
    <row r="4029" spans="1:10" x14ac:dyDescent="0.35">
      <c r="A4029" t="s">
        <v>2925</v>
      </c>
      <c r="B4029">
        <v>356</v>
      </c>
      <c r="C4029">
        <v>3575</v>
      </c>
      <c r="D4029">
        <v>762</v>
      </c>
      <c r="E4029" t="s">
        <v>328</v>
      </c>
      <c r="F4029" t="s">
        <v>0</v>
      </c>
      <c r="G4029" t="s">
        <v>1779</v>
      </c>
      <c r="H4029">
        <v>4.8029999999999999</v>
      </c>
      <c r="I4029">
        <v>58.98</v>
      </c>
      <c r="J4029">
        <v>356</v>
      </c>
    </row>
    <row r="4030" spans="1:10" x14ac:dyDescent="0.35">
      <c r="A4030" t="s">
        <v>2926</v>
      </c>
      <c r="B4030">
        <v>203</v>
      </c>
      <c r="C4030">
        <v>3571</v>
      </c>
      <c r="D4030">
        <v>763</v>
      </c>
      <c r="E4030" t="s">
        <v>319</v>
      </c>
      <c r="F4030" t="s">
        <v>0</v>
      </c>
      <c r="G4030" t="s">
        <v>2037</v>
      </c>
      <c r="H4030">
        <v>9.14</v>
      </c>
      <c r="I4030">
        <v>95.83</v>
      </c>
      <c r="J4030">
        <v>27</v>
      </c>
    </row>
    <row r="4031" spans="1:10" x14ac:dyDescent="0.35">
      <c r="A4031" t="s">
        <v>2927</v>
      </c>
      <c r="B4031">
        <v>519</v>
      </c>
      <c r="C4031">
        <v>3565</v>
      </c>
      <c r="D4031">
        <v>764</v>
      </c>
      <c r="E4031" t="s">
        <v>319</v>
      </c>
      <c r="F4031" t="s">
        <v>0</v>
      </c>
      <c r="G4031" t="s">
        <v>2928</v>
      </c>
      <c r="H4031">
        <v>3.9060000000000001</v>
      </c>
      <c r="I4031">
        <v>89.53</v>
      </c>
      <c r="J4031">
        <v>146</v>
      </c>
    </row>
    <row r="4032" spans="1:10" x14ac:dyDescent="0.35">
      <c r="A4032" t="s">
        <v>2929</v>
      </c>
      <c r="B4032">
        <v>559</v>
      </c>
      <c r="C4032">
        <v>3563</v>
      </c>
      <c r="D4032">
        <v>765</v>
      </c>
      <c r="E4032" t="s">
        <v>328</v>
      </c>
      <c r="F4032" t="s">
        <v>0</v>
      </c>
      <c r="G4032" t="s">
        <v>2930</v>
      </c>
      <c r="H4032">
        <v>3.077</v>
      </c>
      <c r="I4032">
        <v>53.69</v>
      </c>
      <c r="J4032">
        <v>254</v>
      </c>
    </row>
    <row r="4033" spans="1:10" x14ac:dyDescent="0.35">
      <c r="A4033" t="s">
        <v>2931</v>
      </c>
      <c r="B4033">
        <v>592</v>
      </c>
      <c r="C4033">
        <v>3555</v>
      </c>
      <c r="D4033">
        <v>766</v>
      </c>
      <c r="E4033" t="s">
        <v>319</v>
      </c>
      <c r="F4033" t="s">
        <v>0</v>
      </c>
      <c r="G4033" t="s">
        <v>2675</v>
      </c>
      <c r="H4033">
        <v>3.036</v>
      </c>
      <c r="I4033">
        <v>76.11</v>
      </c>
      <c r="J4033">
        <v>133</v>
      </c>
    </row>
    <row r="4034" spans="1:10" x14ac:dyDescent="0.35">
      <c r="A4034" t="s">
        <v>2932</v>
      </c>
      <c r="B4034">
        <v>402</v>
      </c>
      <c r="C4034">
        <v>3547</v>
      </c>
      <c r="D4034">
        <v>767</v>
      </c>
      <c r="E4034" t="s">
        <v>328</v>
      </c>
      <c r="F4034" t="s">
        <v>0</v>
      </c>
      <c r="G4034" t="s">
        <v>2933</v>
      </c>
      <c r="H4034">
        <v>4.5199999999999996</v>
      </c>
      <c r="I4034">
        <v>71.59</v>
      </c>
      <c r="J4034">
        <v>78</v>
      </c>
    </row>
    <row r="4035" spans="1:10" x14ac:dyDescent="0.35">
      <c r="A4035" t="s">
        <v>2934</v>
      </c>
      <c r="B4035">
        <v>1816</v>
      </c>
      <c r="C4035">
        <v>3537</v>
      </c>
      <c r="D4035">
        <v>768</v>
      </c>
      <c r="E4035" t="s">
        <v>328</v>
      </c>
      <c r="F4035" t="s">
        <v>0</v>
      </c>
      <c r="G4035" t="s">
        <v>1969</v>
      </c>
      <c r="H4035">
        <v>3.9369999999999998</v>
      </c>
      <c r="I4035">
        <v>67.22</v>
      </c>
      <c r="J4035">
        <v>136</v>
      </c>
    </row>
    <row r="4036" spans="1:10" x14ac:dyDescent="0.35">
      <c r="A4036" t="s">
        <v>2935</v>
      </c>
      <c r="B4036">
        <v>639</v>
      </c>
      <c r="C4036">
        <v>3503</v>
      </c>
      <c r="D4036">
        <v>769</v>
      </c>
      <c r="E4036" t="s">
        <v>312</v>
      </c>
      <c r="F4036" t="s">
        <v>0</v>
      </c>
      <c r="G4036" t="s">
        <v>2936</v>
      </c>
      <c r="H4036">
        <v>2.4049999999999998</v>
      </c>
      <c r="I4036">
        <v>43.91</v>
      </c>
      <c r="J4036">
        <v>322</v>
      </c>
    </row>
    <row r="4037" spans="1:10" x14ac:dyDescent="0.35">
      <c r="A4037" t="s">
        <v>2937</v>
      </c>
      <c r="B4037">
        <v>156</v>
      </c>
      <c r="C4037">
        <v>3496</v>
      </c>
      <c r="D4037">
        <v>770</v>
      </c>
      <c r="E4037" t="s">
        <v>319</v>
      </c>
      <c r="F4037" t="s">
        <v>0</v>
      </c>
      <c r="G4037" t="s">
        <v>1705</v>
      </c>
      <c r="H4037">
        <v>10.446999999999999</v>
      </c>
      <c r="I4037">
        <v>87.07</v>
      </c>
      <c r="J4037">
        <v>100</v>
      </c>
    </row>
    <row r="4038" spans="1:10" x14ac:dyDescent="0.35">
      <c r="A4038" t="s">
        <v>2938</v>
      </c>
      <c r="B4038">
        <v>589</v>
      </c>
      <c r="C4038">
        <v>3492</v>
      </c>
      <c r="D4038">
        <v>771</v>
      </c>
      <c r="E4038" t="s">
        <v>312</v>
      </c>
      <c r="F4038" t="s">
        <v>0</v>
      </c>
      <c r="G4038" t="s">
        <v>2197</v>
      </c>
      <c r="H4038">
        <v>3.4140000000000001</v>
      </c>
      <c r="I4038">
        <v>43.56</v>
      </c>
      <c r="J4038">
        <v>588</v>
      </c>
    </row>
    <row r="4039" spans="1:10" x14ac:dyDescent="0.35">
      <c r="A4039" t="s">
        <v>2939</v>
      </c>
      <c r="B4039">
        <v>486</v>
      </c>
      <c r="C4039">
        <v>3491</v>
      </c>
      <c r="D4039">
        <v>772</v>
      </c>
      <c r="E4039" t="s">
        <v>328</v>
      </c>
      <c r="F4039" t="s">
        <v>0</v>
      </c>
      <c r="G4039" t="s">
        <v>2109</v>
      </c>
      <c r="H4039">
        <v>3.8410000000000002</v>
      </c>
      <c r="I4039">
        <v>66.09</v>
      </c>
      <c r="J4039">
        <v>131</v>
      </c>
    </row>
    <row r="4040" spans="1:10" x14ac:dyDescent="0.35">
      <c r="A4040" t="s">
        <v>2940</v>
      </c>
      <c r="B4040">
        <v>440</v>
      </c>
      <c r="C4040">
        <v>3483</v>
      </c>
      <c r="D4040">
        <v>773</v>
      </c>
      <c r="E4040" t="s">
        <v>328</v>
      </c>
      <c r="F4040" t="s">
        <v>0</v>
      </c>
      <c r="G4040" t="s">
        <v>2941</v>
      </c>
      <c r="H4040">
        <v>3.94</v>
      </c>
      <c r="I4040">
        <v>60.49</v>
      </c>
      <c r="J4040">
        <v>139</v>
      </c>
    </row>
    <row r="4041" spans="1:10" x14ac:dyDescent="0.35">
      <c r="A4041" t="s">
        <v>2942</v>
      </c>
      <c r="B4041">
        <v>362</v>
      </c>
      <c r="C4041">
        <v>3472</v>
      </c>
      <c r="D4041">
        <v>774</v>
      </c>
      <c r="E4041" t="s">
        <v>328</v>
      </c>
      <c r="F4041" t="s">
        <v>0</v>
      </c>
      <c r="G4041" t="s">
        <v>1815</v>
      </c>
      <c r="H4041">
        <v>5.3179999999999996</v>
      </c>
      <c r="I4041">
        <v>75.17</v>
      </c>
      <c r="J4041">
        <v>26</v>
      </c>
    </row>
    <row r="4042" spans="1:10" x14ac:dyDescent="0.35">
      <c r="A4042" t="s">
        <v>2943</v>
      </c>
      <c r="B4042">
        <v>602</v>
      </c>
      <c r="C4042">
        <v>3458</v>
      </c>
      <c r="D4042">
        <v>775</v>
      </c>
      <c r="E4042" t="s">
        <v>312</v>
      </c>
      <c r="F4042" t="s">
        <v>0</v>
      </c>
      <c r="G4042" t="s">
        <v>2402</v>
      </c>
      <c r="H4042">
        <v>3.1190000000000002</v>
      </c>
      <c r="I4042">
        <v>45.96</v>
      </c>
      <c r="J4042">
        <v>188</v>
      </c>
    </row>
    <row r="4043" spans="1:10" x14ac:dyDescent="0.35">
      <c r="A4043" t="s">
        <v>2944</v>
      </c>
      <c r="B4043">
        <v>216</v>
      </c>
      <c r="C4043">
        <v>3440</v>
      </c>
      <c r="D4043">
        <v>776</v>
      </c>
      <c r="E4043" t="s">
        <v>319</v>
      </c>
      <c r="F4043" t="s">
        <v>0</v>
      </c>
      <c r="G4043" t="s">
        <v>2135</v>
      </c>
      <c r="H4043">
        <v>11.821</v>
      </c>
      <c r="I4043">
        <v>95.14</v>
      </c>
      <c r="J4043">
        <v>124</v>
      </c>
    </row>
    <row r="4044" spans="1:10" x14ac:dyDescent="0.35">
      <c r="A4044" t="s">
        <v>2945</v>
      </c>
      <c r="B4044">
        <v>701</v>
      </c>
      <c r="C4044">
        <v>3433</v>
      </c>
      <c r="D4044">
        <v>777</v>
      </c>
      <c r="E4044" t="s">
        <v>328</v>
      </c>
      <c r="F4044" t="s">
        <v>0</v>
      </c>
      <c r="G4044" t="s">
        <v>2946</v>
      </c>
      <c r="H4044">
        <v>2.3450000000000002</v>
      </c>
      <c r="I4044">
        <v>51.69</v>
      </c>
      <c r="J4044">
        <v>99</v>
      </c>
    </row>
    <row r="4045" spans="1:10" x14ac:dyDescent="0.35">
      <c r="A4045" t="s">
        <v>2947</v>
      </c>
      <c r="B4045">
        <v>515</v>
      </c>
      <c r="C4045">
        <v>3432</v>
      </c>
      <c r="D4045">
        <v>778</v>
      </c>
      <c r="E4045" t="s">
        <v>328</v>
      </c>
      <c r="F4045" t="s">
        <v>0</v>
      </c>
      <c r="G4045" t="s">
        <v>2948</v>
      </c>
      <c r="H4045">
        <v>2.887</v>
      </c>
      <c r="I4045">
        <v>54.75</v>
      </c>
      <c r="J4045">
        <v>48</v>
      </c>
    </row>
    <row r="4046" spans="1:10" x14ac:dyDescent="0.35">
      <c r="A4046" t="s">
        <v>2949</v>
      </c>
      <c r="B4046">
        <v>341</v>
      </c>
      <c r="C4046">
        <v>3408</v>
      </c>
      <c r="D4046">
        <v>779</v>
      </c>
      <c r="E4046" t="s">
        <v>328</v>
      </c>
      <c r="F4046" t="s">
        <v>0</v>
      </c>
      <c r="G4046" t="s">
        <v>2950</v>
      </c>
      <c r="H4046">
        <v>4.907</v>
      </c>
      <c r="I4046">
        <v>68.75</v>
      </c>
      <c r="J4046">
        <v>43</v>
      </c>
    </row>
    <row r="4047" spans="1:10" x14ac:dyDescent="0.35">
      <c r="A4047" t="s">
        <v>2951</v>
      </c>
      <c r="B4047">
        <v>475</v>
      </c>
      <c r="C4047">
        <v>3408</v>
      </c>
      <c r="D4047">
        <v>779</v>
      </c>
      <c r="E4047" t="s">
        <v>328</v>
      </c>
      <c r="F4047" t="s">
        <v>0</v>
      </c>
      <c r="G4047" t="s">
        <v>1882</v>
      </c>
      <c r="H4047">
        <v>3.9159999999999999</v>
      </c>
      <c r="I4047">
        <v>56.69</v>
      </c>
      <c r="J4047">
        <v>68</v>
      </c>
    </row>
    <row r="4048" spans="1:10" x14ac:dyDescent="0.35">
      <c r="A4048" t="s">
        <v>2952</v>
      </c>
      <c r="B4048">
        <v>416</v>
      </c>
      <c r="C4048">
        <v>3405</v>
      </c>
      <c r="D4048">
        <v>781</v>
      </c>
      <c r="E4048" t="s">
        <v>319</v>
      </c>
      <c r="F4048" t="s">
        <v>0</v>
      </c>
      <c r="G4048" t="s">
        <v>2953</v>
      </c>
      <c r="H4048">
        <v>3.8570000000000002</v>
      </c>
      <c r="I4048">
        <v>72.069999999999993</v>
      </c>
      <c r="J4048">
        <v>110</v>
      </c>
    </row>
    <row r="4049" spans="1:10" x14ac:dyDescent="0.35">
      <c r="A4049" t="s">
        <v>2954</v>
      </c>
      <c r="B4049">
        <v>308</v>
      </c>
      <c r="C4049">
        <v>3392</v>
      </c>
      <c r="D4049">
        <v>782</v>
      </c>
      <c r="E4049" t="s">
        <v>328</v>
      </c>
      <c r="F4049" t="s">
        <v>0</v>
      </c>
      <c r="G4049" t="s">
        <v>1705</v>
      </c>
      <c r="H4049">
        <v>5.6520000000000001</v>
      </c>
      <c r="I4049">
        <v>65.069999999999993</v>
      </c>
      <c r="J4049">
        <v>50</v>
      </c>
    </row>
    <row r="4050" spans="1:10" x14ac:dyDescent="0.35">
      <c r="A4050" t="s">
        <v>2955</v>
      </c>
      <c r="B4050">
        <v>326</v>
      </c>
      <c r="C4050">
        <v>3368</v>
      </c>
      <c r="D4050">
        <v>783</v>
      </c>
      <c r="E4050" t="s">
        <v>328</v>
      </c>
      <c r="F4050" t="s">
        <v>0</v>
      </c>
      <c r="G4050" t="s">
        <v>1807</v>
      </c>
      <c r="H4050">
        <v>4.96</v>
      </c>
      <c r="I4050">
        <v>73.48</v>
      </c>
      <c r="J4050">
        <v>53</v>
      </c>
    </row>
    <row r="4051" spans="1:10" x14ac:dyDescent="0.35">
      <c r="A4051" t="s">
        <v>2956</v>
      </c>
      <c r="B4051">
        <v>519</v>
      </c>
      <c r="C4051">
        <v>3362</v>
      </c>
      <c r="D4051">
        <v>784</v>
      </c>
      <c r="E4051" t="s">
        <v>312</v>
      </c>
      <c r="F4051" t="s">
        <v>0</v>
      </c>
      <c r="G4051" t="s">
        <v>2077</v>
      </c>
      <c r="H4051">
        <v>2.9860000000000002</v>
      </c>
      <c r="I4051">
        <v>49.5</v>
      </c>
      <c r="J4051">
        <v>207</v>
      </c>
    </row>
    <row r="4052" spans="1:10" x14ac:dyDescent="0.35">
      <c r="A4052" t="s">
        <v>2957</v>
      </c>
      <c r="B4052">
        <v>259</v>
      </c>
      <c r="C4052">
        <v>3353</v>
      </c>
      <c r="D4052">
        <v>785</v>
      </c>
      <c r="E4052" t="s">
        <v>319</v>
      </c>
      <c r="F4052" t="s">
        <v>0</v>
      </c>
      <c r="G4052" t="s">
        <v>2006</v>
      </c>
      <c r="H4052">
        <v>6.6630000000000003</v>
      </c>
      <c r="I4052">
        <v>82.34</v>
      </c>
      <c r="J4052">
        <v>69</v>
      </c>
    </row>
    <row r="4053" spans="1:10" x14ac:dyDescent="0.35">
      <c r="A4053" t="s">
        <v>2958</v>
      </c>
      <c r="B4053">
        <v>362</v>
      </c>
      <c r="C4053">
        <v>3352</v>
      </c>
      <c r="D4053">
        <v>786</v>
      </c>
      <c r="E4053" t="s">
        <v>328</v>
      </c>
      <c r="F4053" t="s">
        <v>0</v>
      </c>
      <c r="G4053" t="s">
        <v>2959</v>
      </c>
      <c r="H4053">
        <v>5.5270000000000001</v>
      </c>
      <c r="I4053">
        <v>73.08</v>
      </c>
      <c r="J4053">
        <v>271</v>
      </c>
    </row>
    <row r="4054" spans="1:10" x14ac:dyDescent="0.35">
      <c r="A4054" t="s">
        <v>2960</v>
      </c>
      <c r="B4054">
        <v>760</v>
      </c>
      <c r="C4054">
        <v>3352</v>
      </c>
      <c r="D4054">
        <v>786</v>
      </c>
      <c r="E4054" t="s">
        <v>328</v>
      </c>
      <c r="F4054" t="s">
        <v>0</v>
      </c>
      <c r="G4054" t="s">
        <v>2312</v>
      </c>
      <c r="H4054">
        <v>3.5950000000000002</v>
      </c>
      <c r="I4054">
        <v>52.85</v>
      </c>
      <c r="J4054">
        <v>80</v>
      </c>
    </row>
    <row r="4055" spans="1:10" x14ac:dyDescent="0.35">
      <c r="A4055" t="s">
        <v>2961</v>
      </c>
      <c r="B4055">
        <v>149</v>
      </c>
      <c r="C4055">
        <v>3344</v>
      </c>
      <c r="D4055">
        <v>788</v>
      </c>
      <c r="E4055" t="s">
        <v>319</v>
      </c>
      <c r="F4055" t="s">
        <v>0</v>
      </c>
      <c r="G4055" t="s">
        <v>2962</v>
      </c>
      <c r="H4055">
        <v>11.397</v>
      </c>
      <c r="I4055">
        <v>97.31</v>
      </c>
      <c r="J4055">
        <v>71</v>
      </c>
    </row>
    <row r="4056" spans="1:10" x14ac:dyDescent="0.35">
      <c r="A4056" t="s">
        <v>2963</v>
      </c>
      <c r="B4056">
        <v>354</v>
      </c>
      <c r="C4056">
        <v>3342</v>
      </c>
      <c r="D4056">
        <v>789</v>
      </c>
      <c r="E4056" t="s">
        <v>328</v>
      </c>
      <c r="F4056" t="s">
        <v>0</v>
      </c>
      <c r="G4056" t="s">
        <v>2964</v>
      </c>
      <c r="H4056">
        <v>5.1050000000000004</v>
      </c>
      <c r="I4056">
        <v>73.069999999999993</v>
      </c>
      <c r="J4056">
        <v>65</v>
      </c>
    </row>
    <row r="4057" spans="1:10" x14ac:dyDescent="0.35">
      <c r="A4057" t="s">
        <v>2965</v>
      </c>
      <c r="B4057">
        <v>950</v>
      </c>
      <c r="C4057">
        <v>3337</v>
      </c>
      <c r="D4057">
        <v>790</v>
      </c>
      <c r="E4057" t="s">
        <v>312</v>
      </c>
      <c r="F4057" t="s">
        <v>0</v>
      </c>
      <c r="G4057" t="s">
        <v>1912</v>
      </c>
      <c r="H4057">
        <v>1.885</v>
      </c>
      <c r="I4057">
        <v>22.95</v>
      </c>
      <c r="J4057">
        <v>84</v>
      </c>
    </row>
    <row r="4058" spans="1:10" x14ac:dyDescent="0.35">
      <c r="A4058" t="s">
        <v>2966</v>
      </c>
      <c r="B4058">
        <v>357</v>
      </c>
      <c r="C4058">
        <v>3336</v>
      </c>
      <c r="D4058">
        <v>791</v>
      </c>
      <c r="E4058" t="s">
        <v>311</v>
      </c>
      <c r="F4058" t="s">
        <v>0</v>
      </c>
      <c r="G4058" t="s">
        <v>2718</v>
      </c>
      <c r="I4058" t="s">
        <v>311</v>
      </c>
      <c r="J4058">
        <v>357</v>
      </c>
    </row>
    <row r="4059" spans="1:10" x14ac:dyDescent="0.35">
      <c r="A4059" t="s">
        <v>2967</v>
      </c>
      <c r="B4059">
        <v>322</v>
      </c>
      <c r="C4059">
        <v>3335</v>
      </c>
      <c r="D4059">
        <v>792</v>
      </c>
      <c r="E4059" t="s">
        <v>319</v>
      </c>
      <c r="F4059" t="s">
        <v>0</v>
      </c>
      <c r="G4059" t="s">
        <v>2968</v>
      </c>
      <c r="H4059">
        <v>5.1180000000000003</v>
      </c>
      <c r="I4059">
        <v>76.34</v>
      </c>
      <c r="J4059">
        <v>149</v>
      </c>
    </row>
    <row r="4060" spans="1:10" x14ac:dyDescent="0.35">
      <c r="A4060" t="s">
        <v>2969</v>
      </c>
      <c r="B4060">
        <v>375</v>
      </c>
      <c r="C4060">
        <v>3331</v>
      </c>
      <c r="D4060">
        <v>793</v>
      </c>
      <c r="E4060" t="s">
        <v>319</v>
      </c>
      <c r="F4060" t="s">
        <v>0</v>
      </c>
      <c r="G4060" t="s">
        <v>2970</v>
      </c>
      <c r="H4060">
        <v>4.4269999999999996</v>
      </c>
      <c r="I4060">
        <v>67.209999999999994</v>
      </c>
      <c r="J4060">
        <v>67</v>
      </c>
    </row>
    <row r="4061" spans="1:10" x14ac:dyDescent="0.35">
      <c r="A4061" t="s">
        <v>2971</v>
      </c>
      <c r="B4061">
        <v>965</v>
      </c>
      <c r="C4061">
        <v>3287</v>
      </c>
      <c r="D4061">
        <v>794</v>
      </c>
      <c r="E4061" t="s">
        <v>311</v>
      </c>
      <c r="F4061" t="s">
        <v>0</v>
      </c>
      <c r="G4061" t="s">
        <v>2972</v>
      </c>
      <c r="I4061" t="s">
        <v>311</v>
      </c>
      <c r="J4061">
        <v>290</v>
      </c>
    </row>
    <row r="4062" spans="1:10" x14ac:dyDescent="0.35">
      <c r="A4062" t="s">
        <v>2973</v>
      </c>
      <c r="B4062">
        <v>462</v>
      </c>
      <c r="C4062">
        <v>3284</v>
      </c>
      <c r="D4062">
        <v>795</v>
      </c>
      <c r="E4062" t="s">
        <v>319</v>
      </c>
      <c r="F4062" t="s">
        <v>0</v>
      </c>
      <c r="G4062" t="s">
        <v>2974</v>
      </c>
      <c r="H4062">
        <v>3.7370000000000001</v>
      </c>
      <c r="I4062">
        <v>66</v>
      </c>
      <c r="J4062">
        <v>144</v>
      </c>
    </row>
    <row r="4063" spans="1:10" x14ac:dyDescent="0.35">
      <c r="A4063" t="s">
        <v>2975</v>
      </c>
      <c r="B4063">
        <v>283</v>
      </c>
      <c r="C4063">
        <v>3283</v>
      </c>
      <c r="D4063">
        <v>796</v>
      </c>
      <c r="E4063" t="s">
        <v>319</v>
      </c>
      <c r="F4063" t="s">
        <v>0</v>
      </c>
      <c r="G4063" t="s">
        <v>2976</v>
      </c>
      <c r="H4063">
        <v>14.944000000000001</v>
      </c>
      <c r="I4063">
        <v>97.24</v>
      </c>
      <c r="J4063">
        <v>228</v>
      </c>
    </row>
    <row r="4064" spans="1:10" x14ac:dyDescent="0.35">
      <c r="A4064" t="s">
        <v>2977</v>
      </c>
      <c r="B4064">
        <v>836</v>
      </c>
      <c r="C4064">
        <v>3266</v>
      </c>
      <c r="D4064">
        <v>797</v>
      </c>
      <c r="E4064" t="s">
        <v>319</v>
      </c>
      <c r="F4064" t="s">
        <v>0</v>
      </c>
      <c r="G4064" t="s">
        <v>2211</v>
      </c>
      <c r="H4064">
        <v>9.375</v>
      </c>
      <c r="I4064">
        <v>92.65</v>
      </c>
      <c r="J4064">
        <v>115</v>
      </c>
    </row>
    <row r="4065" spans="1:10" x14ac:dyDescent="0.35">
      <c r="A4065" t="s">
        <v>2978</v>
      </c>
      <c r="B4065">
        <v>392</v>
      </c>
      <c r="C4065">
        <v>3258</v>
      </c>
      <c r="D4065">
        <v>798</v>
      </c>
      <c r="E4065" t="s">
        <v>328</v>
      </c>
      <c r="F4065" t="s">
        <v>0</v>
      </c>
      <c r="G4065" t="s">
        <v>1849</v>
      </c>
      <c r="H4065">
        <v>4.117</v>
      </c>
      <c r="I4065">
        <v>58.45</v>
      </c>
      <c r="J4065">
        <v>128</v>
      </c>
    </row>
    <row r="4066" spans="1:10" x14ac:dyDescent="0.35">
      <c r="A4066" t="s">
        <v>2979</v>
      </c>
      <c r="B4066">
        <v>874</v>
      </c>
      <c r="C4066">
        <v>3258</v>
      </c>
      <c r="D4066">
        <v>798</v>
      </c>
      <c r="E4066" t="s">
        <v>328</v>
      </c>
      <c r="F4066" t="s">
        <v>0</v>
      </c>
      <c r="G4066" t="s">
        <v>2550</v>
      </c>
      <c r="H4066">
        <v>1.9</v>
      </c>
      <c r="I4066">
        <v>66.180000000000007</v>
      </c>
      <c r="J4066">
        <v>209</v>
      </c>
    </row>
    <row r="4067" spans="1:10" x14ac:dyDescent="0.35">
      <c r="A4067" t="s">
        <v>2244</v>
      </c>
      <c r="B4067">
        <v>434</v>
      </c>
      <c r="C4067">
        <v>3257</v>
      </c>
      <c r="D4067">
        <v>800</v>
      </c>
      <c r="E4067" t="s">
        <v>312</v>
      </c>
      <c r="F4067" t="s">
        <v>0</v>
      </c>
      <c r="G4067" t="s">
        <v>2244</v>
      </c>
      <c r="H4067">
        <v>3.5129999999999999</v>
      </c>
      <c r="I4067">
        <v>33.78</v>
      </c>
      <c r="J4067">
        <v>417</v>
      </c>
    </row>
    <row r="4068" spans="1:10" x14ac:dyDescent="0.35">
      <c r="A4068" t="s">
        <v>2980</v>
      </c>
      <c r="B4068">
        <v>581</v>
      </c>
      <c r="C4068">
        <v>3255</v>
      </c>
      <c r="D4068">
        <v>801</v>
      </c>
      <c r="E4068" t="s">
        <v>328</v>
      </c>
      <c r="F4068" t="s">
        <v>0</v>
      </c>
      <c r="G4068" t="s">
        <v>2402</v>
      </c>
      <c r="H4068">
        <v>3.3889999999999998</v>
      </c>
      <c r="I4068">
        <v>51.1</v>
      </c>
      <c r="J4068">
        <v>124</v>
      </c>
    </row>
    <row r="4069" spans="1:10" x14ac:dyDescent="0.35">
      <c r="A4069" t="s">
        <v>2981</v>
      </c>
      <c r="B4069">
        <v>232</v>
      </c>
      <c r="C4069">
        <v>3247</v>
      </c>
      <c r="D4069">
        <v>802</v>
      </c>
      <c r="E4069" t="s">
        <v>319</v>
      </c>
      <c r="F4069" t="s">
        <v>0</v>
      </c>
      <c r="G4069" t="s">
        <v>2053</v>
      </c>
      <c r="H4069">
        <v>8.2620000000000005</v>
      </c>
      <c r="I4069">
        <v>97.23</v>
      </c>
      <c r="J4069">
        <v>139</v>
      </c>
    </row>
    <row r="4070" spans="1:10" x14ac:dyDescent="0.35">
      <c r="A4070" t="s">
        <v>2982</v>
      </c>
      <c r="B4070">
        <v>567</v>
      </c>
      <c r="C4070">
        <v>3245</v>
      </c>
      <c r="D4070">
        <v>803</v>
      </c>
      <c r="E4070" t="s">
        <v>328</v>
      </c>
      <c r="F4070" t="s">
        <v>0</v>
      </c>
      <c r="G4070" t="s">
        <v>2983</v>
      </c>
      <c r="H4070">
        <v>2.8149999999999999</v>
      </c>
      <c r="I4070">
        <v>62.04</v>
      </c>
      <c r="J4070">
        <v>160</v>
      </c>
    </row>
    <row r="4071" spans="1:10" x14ac:dyDescent="0.35">
      <c r="A4071" t="s">
        <v>2984</v>
      </c>
      <c r="B4071">
        <v>515</v>
      </c>
      <c r="C4071">
        <v>3239</v>
      </c>
      <c r="D4071">
        <v>804</v>
      </c>
      <c r="E4071" t="s">
        <v>328</v>
      </c>
      <c r="F4071" t="s">
        <v>0</v>
      </c>
      <c r="G4071" t="s">
        <v>1759</v>
      </c>
      <c r="H4071">
        <v>6.1239999999999997</v>
      </c>
      <c r="I4071">
        <v>71.680000000000007</v>
      </c>
      <c r="J4071">
        <v>491</v>
      </c>
    </row>
    <row r="4072" spans="1:10" x14ac:dyDescent="0.35">
      <c r="A4072" t="s">
        <v>2985</v>
      </c>
      <c r="B4072">
        <v>117</v>
      </c>
      <c r="C4072">
        <v>3235</v>
      </c>
      <c r="D4072">
        <v>805</v>
      </c>
      <c r="E4072" t="s">
        <v>319</v>
      </c>
      <c r="F4072" t="s">
        <v>0</v>
      </c>
      <c r="G4072" t="s">
        <v>2067</v>
      </c>
      <c r="H4072">
        <v>86.207999999999998</v>
      </c>
      <c r="I4072">
        <v>99.55</v>
      </c>
      <c r="J4072">
        <v>110</v>
      </c>
    </row>
    <row r="4073" spans="1:10" x14ac:dyDescent="0.35">
      <c r="A4073" t="s">
        <v>2986</v>
      </c>
      <c r="B4073">
        <v>362</v>
      </c>
      <c r="C4073">
        <v>3234</v>
      </c>
      <c r="D4073">
        <v>806</v>
      </c>
      <c r="E4073" t="s">
        <v>319</v>
      </c>
      <c r="F4073" t="s">
        <v>0</v>
      </c>
      <c r="G4073" t="s">
        <v>2987</v>
      </c>
      <c r="H4073">
        <v>4.6319999999999997</v>
      </c>
      <c r="I4073">
        <v>75.69</v>
      </c>
      <c r="J4073">
        <v>15</v>
      </c>
    </row>
    <row r="4074" spans="1:10" x14ac:dyDescent="0.35">
      <c r="A4074" t="s">
        <v>2988</v>
      </c>
      <c r="B4074">
        <v>789</v>
      </c>
      <c r="C4074">
        <v>3232</v>
      </c>
      <c r="D4074">
        <v>807</v>
      </c>
      <c r="E4074" t="s">
        <v>328</v>
      </c>
      <c r="F4074" t="s">
        <v>0</v>
      </c>
      <c r="G4074" t="s">
        <v>2989</v>
      </c>
      <c r="H4074">
        <v>3.6819999999999999</v>
      </c>
      <c r="I4074">
        <v>56.1</v>
      </c>
      <c r="J4074">
        <v>103</v>
      </c>
    </row>
    <row r="4075" spans="1:10" x14ac:dyDescent="0.35">
      <c r="A4075" t="s">
        <v>2990</v>
      </c>
      <c r="B4075">
        <v>1145</v>
      </c>
      <c r="C4075">
        <v>3230</v>
      </c>
      <c r="D4075">
        <v>808</v>
      </c>
      <c r="E4075" t="s">
        <v>312</v>
      </c>
      <c r="F4075" t="s">
        <v>0</v>
      </c>
      <c r="G4075" t="s">
        <v>2991</v>
      </c>
      <c r="H4075">
        <v>1.2789999999999999</v>
      </c>
      <c r="I4075">
        <v>19.55</v>
      </c>
      <c r="J4075">
        <v>244</v>
      </c>
    </row>
    <row r="4076" spans="1:10" x14ac:dyDescent="0.35">
      <c r="A4076" t="s">
        <v>2992</v>
      </c>
      <c r="B4076">
        <v>402</v>
      </c>
      <c r="C4076">
        <v>3227</v>
      </c>
      <c r="D4076">
        <v>809</v>
      </c>
      <c r="E4076" t="s">
        <v>312</v>
      </c>
      <c r="F4076" t="s">
        <v>0</v>
      </c>
      <c r="G4076" t="s">
        <v>2017</v>
      </c>
      <c r="H4076">
        <v>3.9950000000000001</v>
      </c>
      <c r="I4076">
        <v>46.01</v>
      </c>
      <c r="J4076">
        <v>74</v>
      </c>
    </row>
    <row r="4077" spans="1:10" x14ac:dyDescent="0.35">
      <c r="A4077" t="s">
        <v>2993</v>
      </c>
      <c r="B4077">
        <v>435</v>
      </c>
      <c r="C4077">
        <v>3217</v>
      </c>
      <c r="D4077">
        <v>810</v>
      </c>
      <c r="E4077" t="s">
        <v>328</v>
      </c>
      <c r="F4077" t="s">
        <v>0</v>
      </c>
      <c r="G4077" t="s">
        <v>2343</v>
      </c>
      <c r="H4077">
        <v>4.1630000000000003</v>
      </c>
      <c r="I4077">
        <v>50.93</v>
      </c>
      <c r="J4077">
        <v>93</v>
      </c>
    </row>
    <row r="4078" spans="1:10" x14ac:dyDescent="0.35">
      <c r="A4078" t="s">
        <v>2994</v>
      </c>
      <c r="B4078">
        <v>494</v>
      </c>
      <c r="C4078">
        <v>3216</v>
      </c>
      <c r="D4078">
        <v>811</v>
      </c>
      <c r="E4078" t="s">
        <v>328</v>
      </c>
      <c r="F4078" t="s">
        <v>0</v>
      </c>
      <c r="G4078" t="s">
        <v>1967</v>
      </c>
      <c r="H4078">
        <v>4.0860000000000003</v>
      </c>
      <c r="I4078">
        <v>64.36</v>
      </c>
      <c r="J4078">
        <v>389</v>
      </c>
    </row>
    <row r="4079" spans="1:10" x14ac:dyDescent="0.35">
      <c r="A4079" t="s">
        <v>2995</v>
      </c>
      <c r="B4079">
        <v>417</v>
      </c>
      <c r="C4079">
        <v>3208</v>
      </c>
      <c r="D4079">
        <v>812</v>
      </c>
      <c r="E4079" t="s">
        <v>328</v>
      </c>
      <c r="F4079" t="s">
        <v>0</v>
      </c>
      <c r="G4079" t="s">
        <v>1815</v>
      </c>
      <c r="H4079">
        <v>4.0750000000000002</v>
      </c>
      <c r="I4079">
        <v>64.69</v>
      </c>
      <c r="J4079">
        <v>76</v>
      </c>
    </row>
    <row r="4080" spans="1:10" x14ac:dyDescent="0.35">
      <c r="A4080" t="s">
        <v>2996</v>
      </c>
      <c r="B4080">
        <v>192</v>
      </c>
      <c r="C4080">
        <v>3208</v>
      </c>
      <c r="D4080">
        <v>812</v>
      </c>
      <c r="E4080" t="s">
        <v>319</v>
      </c>
      <c r="F4080" t="s">
        <v>0</v>
      </c>
      <c r="G4080" t="s">
        <v>1759</v>
      </c>
      <c r="H4080">
        <v>11.278</v>
      </c>
      <c r="I4080">
        <v>90.56</v>
      </c>
      <c r="J4080">
        <v>69</v>
      </c>
    </row>
    <row r="4081" spans="1:10" x14ac:dyDescent="0.35">
      <c r="A4081" t="s">
        <v>2997</v>
      </c>
      <c r="B4081">
        <v>110</v>
      </c>
      <c r="C4081">
        <v>3202</v>
      </c>
      <c r="D4081">
        <v>814</v>
      </c>
      <c r="E4081" t="s">
        <v>319</v>
      </c>
      <c r="F4081" t="s">
        <v>0</v>
      </c>
      <c r="G4081" t="s">
        <v>1705</v>
      </c>
      <c r="H4081">
        <v>17.66</v>
      </c>
      <c r="I4081">
        <v>94.49</v>
      </c>
      <c r="J4081">
        <v>47</v>
      </c>
    </row>
    <row r="4082" spans="1:10" x14ac:dyDescent="0.35">
      <c r="A4082" t="s">
        <v>2998</v>
      </c>
      <c r="B4082">
        <v>239</v>
      </c>
      <c r="C4082">
        <v>3194</v>
      </c>
      <c r="D4082">
        <v>815</v>
      </c>
      <c r="E4082" t="s">
        <v>319</v>
      </c>
      <c r="F4082" t="s">
        <v>0</v>
      </c>
      <c r="G4082" t="s">
        <v>2889</v>
      </c>
      <c r="H4082">
        <v>7.6289999999999996</v>
      </c>
      <c r="I4082">
        <v>80.069999999999993</v>
      </c>
      <c r="J4082">
        <v>29</v>
      </c>
    </row>
    <row r="4083" spans="1:10" x14ac:dyDescent="0.35">
      <c r="A4083" t="s">
        <v>2999</v>
      </c>
      <c r="B4083">
        <v>368</v>
      </c>
      <c r="C4083">
        <v>3193</v>
      </c>
      <c r="D4083">
        <v>816</v>
      </c>
      <c r="E4083" t="s">
        <v>328</v>
      </c>
      <c r="F4083" t="s">
        <v>0</v>
      </c>
      <c r="G4083" t="s">
        <v>1876</v>
      </c>
      <c r="H4083">
        <v>4.5620000000000003</v>
      </c>
      <c r="I4083">
        <v>67.56</v>
      </c>
      <c r="J4083">
        <v>368</v>
      </c>
    </row>
    <row r="4084" spans="1:10" x14ac:dyDescent="0.35">
      <c r="A4084" t="s">
        <v>3000</v>
      </c>
      <c r="B4084">
        <v>152</v>
      </c>
      <c r="C4084">
        <v>3191</v>
      </c>
      <c r="D4084">
        <v>817</v>
      </c>
      <c r="E4084" t="s">
        <v>319</v>
      </c>
      <c r="F4084" t="s">
        <v>0</v>
      </c>
      <c r="G4084" t="s">
        <v>1886</v>
      </c>
      <c r="H4084">
        <v>10.885</v>
      </c>
      <c r="I4084">
        <v>92.52</v>
      </c>
      <c r="J4084">
        <v>81</v>
      </c>
    </row>
    <row r="4085" spans="1:10" x14ac:dyDescent="0.35">
      <c r="A4085" t="s">
        <v>3001</v>
      </c>
      <c r="B4085">
        <v>120</v>
      </c>
      <c r="C4085">
        <v>3175</v>
      </c>
      <c r="D4085">
        <v>818</v>
      </c>
      <c r="E4085" t="s">
        <v>319</v>
      </c>
      <c r="F4085" t="s">
        <v>0</v>
      </c>
      <c r="G4085" t="s">
        <v>1876</v>
      </c>
      <c r="H4085">
        <v>14.026</v>
      </c>
      <c r="I4085">
        <v>96.95</v>
      </c>
      <c r="J4085">
        <v>120</v>
      </c>
    </row>
    <row r="4086" spans="1:10" x14ac:dyDescent="0.35">
      <c r="A4086" t="s">
        <v>3002</v>
      </c>
      <c r="B4086">
        <v>367</v>
      </c>
      <c r="C4086">
        <v>3169</v>
      </c>
      <c r="D4086">
        <v>819</v>
      </c>
      <c r="E4086" t="s">
        <v>328</v>
      </c>
      <c r="F4086" t="s">
        <v>0</v>
      </c>
      <c r="G4086" t="s">
        <v>3003</v>
      </c>
      <c r="H4086">
        <v>4.6470000000000002</v>
      </c>
      <c r="I4086">
        <v>64.86</v>
      </c>
      <c r="J4086">
        <v>192</v>
      </c>
    </row>
    <row r="4087" spans="1:10" x14ac:dyDescent="0.35">
      <c r="A4087" t="s">
        <v>3004</v>
      </c>
      <c r="B4087">
        <v>189</v>
      </c>
      <c r="C4087">
        <v>3169</v>
      </c>
      <c r="D4087">
        <v>819</v>
      </c>
      <c r="E4087" t="s">
        <v>319</v>
      </c>
      <c r="F4087" t="s">
        <v>0</v>
      </c>
      <c r="G4087" t="s">
        <v>1815</v>
      </c>
      <c r="H4087">
        <v>9.8000000000000007</v>
      </c>
      <c r="I4087">
        <v>95.45</v>
      </c>
      <c r="J4087">
        <v>46</v>
      </c>
    </row>
    <row r="4088" spans="1:10" x14ac:dyDescent="0.35">
      <c r="A4088" t="s">
        <v>3005</v>
      </c>
      <c r="B4088">
        <v>324</v>
      </c>
      <c r="C4088">
        <v>3164</v>
      </c>
      <c r="D4088">
        <v>821</v>
      </c>
      <c r="E4088" t="s">
        <v>319</v>
      </c>
      <c r="F4088" t="s">
        <v>0</v>
      </c>
      <c r="G4088" t="s">
        <v>1779</v>
      </c>
      <c r="H4088">
        <v>6.883</v>
      </c>
      <c r="I4088">
        <v>76.94</v>
      </c>
      <c r="J4088">
        <v>317</v>
      </c>
    </row>
    <row r="4089" spans="1:10" x14ac:dyDescent="0.35">
      <c r="A4089" t="s">
        <v>3006</v>
      </c>
      <c r="B4089">
        <v>488</v>
      </c>
      <c r="C4089">
        <v>3158</v>
      </c>
      <c r="D4089">
        <v>822</v>
      </c>
      <c r="E4089" t="s">
        <v>319</v>
      </c>
      <c r="F4089" t="s">
        <v>0</v>
      </c>
      <c r="G4089" t="s">
        <v>2100</v>
      </c>
      <c r="H4089">
        <v>3.3130000000000002</v>
      </c>
      <c r="I4089">
        <v>83.06</v>
      </c>
      <c r="J4089">
        <v>96</v>
      </c>
    </row>
    <row r="4090" spans="1:10" x14ac:dyDescent="0.35">
      <c r="A4090" t="s">
        <v>3007</v>
      </c>
      <c r="B4090">
        <v>675</v>
      </c>
      <c r="C4090">
        <v>3157</v>
      </c>
      <c r="D4090">
        <v>823</v>
      </c>
      <c r="E4090" t="s">
        <v>328</v>
      </c>
      <c r="F4090" t="s">
        <v>0</v>
      </c>
      <c r="G4090" t="s">
        <v>1845</v>
      </c>
      <c r="H4090">
        <v>4.62</v>
      </c>
      <c r="I4090">
        <v>62.47</v>
      </c>
      <c r="J4090">
        <v>175</v>
      </c>
    </row>
    <row r="4091" spans="1:10" x14ac:dyDescent="0.35">
      <c r="A4091" t="s">
        <v>3008</v>
      </c>
      <c r="B4091">
        <v>446</v>
      </c>
      <c r="C4091">
        <v>3152</v>
      </c>
      <c r="D4091">
        <v>824</v>
      </c>
      <c r="E4091" t="s">
        <v>319</v>
      </c>
      <c r="F4091" t="s">
        <v>0</v>
      </c>
      <c r="G4091" t="s">
        <v>3009</v>
      </c>
      <c r="H4091">
        <v>3.605</v>
      </c>
      <c r="I4091">
        <v>75.099999999999994</v>
      </c>
      <c r="J4091">
        <v>66</v>
      </c>
    </row>
    <row r="4092" spans="1:10" x14ac:dyDescent="0.35">
      <c r="A4092" t="s">
        <v>3010</v>
      </c>
      <c r="B4092">
        <v>753</v>
      </c>
      <c r="C4092">
        <v>3150</v>
      </c>
      <c r="D4092">
        <v>825</v>
      </c>
      <c r="E4092" t="s">
        <v>312</v>
      </c>
      <c r="F4092" t="s">
        <v>0</v>
      </c>
      <c r="G4092" t="s">
        <v>2077</v>
      </c>
      <c r="H4092">
        <v>2.4529999999999998</v>
      </c>
      <c r="I4092">
        <v>38.56</v>
      </c>
      <c r="J4092">
        <v>108</v>
      </c>
    </row>
    <row r="4093" spans="1:10" x14ac:dyDescent="0.35">
      <c r="A4093" t="s">
        <v>3011</v>
      </c>
      <c r="B4093">
        <v>183</v>
      </c>
      <c r="C4093">
        <v>3150</v>
      </c>
      <c r="D4093">
        <v>825</v>
      </c>
      <c r="E4093" t="s">
        <v>319</v>
      </c>
      <c r="F4093" t="s">
        <v>0</v>
      </c>
      <c r="G4093" t="s">
        <v>2197</v>
      </c>
      <c r="H4093">
        <v>11.401</v>
      </c>
      <c r="I4093">
        <v>94.33</v>
      </c>
      <c r="J4093">
        <v>56</v>
      </c>
    </row>
    <row r="4094" spans="1:10" x14ac:dyDescent="0.35">
      <c r="A4094" t="s">
        <v>3012</v>
      </c>
      <c r="B4094">
        <v>516</v>
      </c>
      <c r="C4094">
        <v>3144</v>
      </c>
      <c r="D4094">
        <v>827</v>
      </c>
      <c r="E4094" t="s">
        <v>319</v>
      </c>
      <c r="F4094" t="s">
        <v>0</v>
      </c>
      <c r="G4094" t="s">
        <v>1999</v>
      </c>
      <c r="H4094">
        <v>2.9940000000000002</v>
      </c>
      <c r="I4094">
        <v>88.58</v>
      </c>
      <c r="J4094">
        <v>115</v>
      </c>
    </row>
    <row r="4095" spans="1:10" x14ac:dyDescent="0.35">
      <c r="A4095" t="s">
        <v>3013</v>
      </c>
      <c r="B4095">
        <v>82</v>
      </c>
      <c r="C4095">
        <v>3134</v>
      </c>
      <c r="D4095">
        <v>828</v>
      </c>
      <c r="E4095" t="s">
        <v>319</v>
      </c>
      <c r="F4095" t="s">
        <v>0</v>
      </c>
      <c r="G4095" t="s">
        <v>2202</v>
      </c>
      <c r="H4095">
        <v>19.704000000000001</v>
      </c>
      <c r="I4095">
        <v>99.18</v>
      </c>
      <c r="J4095">
        <v>55</v>
      </c>
    </row>
    <row r="4096" spans="1:10" x14ac:dyDescent="0.35">
      <c r="A4096" t="s">
        <v>3014</v>
      </c>
      <c r="B4096">
        <v>189</v>
      </c>
      <c r="C4096">
        <v>3133</v>
      </c>
      <c r="D4096">
        <v>829</v>
      </c>
      <c r="E4096" t="s">
        <v>319</v>
      </c>
      <c r="F4096" t="s">
        <v>0</v>
      </c>
      <c r="G4096" t="s">
        <v>2063</v>
      </c>
      <c r="H4096">
        <v>10.586</v>
      </c>
      <c r="I4096">
        <v>93.49</v>
      </c>
      <c r="J4096">
        <v>68</v>
      </c>
    </row>
    <row r="4097" spans="1:10" x14ac:dyDescent="0.35">
      <c r="A4097" t="s">
        <v>3015</v>
      </c>
      <c r="B4097">
        <v>374</v>
      </c>
      <c r="C4097">
        <v>3131</v>
      </c>
      <c r="D4097">
        <v>830</v>
      </c>
      <c r="E4097" t="s">
        <v>319</v>
      </c>
      <c r="F4097" t="s">
        <v>0</v>
      </c>
      <c r="G4097" t="s">
        <v>2751</v>
      </c>
      <c r="H4097">
        <v>4.0620000000000003</v>
      </c>
      <c r="I4097">
        <v>73.209999999999994</v>
      </c>
      <c r="J4097">
        <v>82</v>
      </c>
    </row>
    <row r="4098" spans="1:10" x14ac:dyDescent="0.35">
      <c r="A4098" t="s">
        <v>3016</v>
      </c>
      <c r="B4098">
        <v>536</v>
      </c>
      <c r="C4098">
        <v>3124</v>
      </c>
      <c r="D4098">
        <v>831</v>
      </c>
      <c r="E4098" t="s">
        <v>328</v>
      </c>
      <c r="F4098" t="s">
        <v>0</v>
      </c>
      <c r="G4098" t="s">
        <v>3017</v>
      </c>
      <c r="H4098">
        <v>2.8</v>
      </c>
      <c r="I4098">
        <v>52.22</v>
      </c>
      <c r="J4098">
        <v>42</v>
      </c>
    </row>
    <row r="4099" spans="1:10" x14ac:dyDescent="0.35">
      <c r="A4099" t="s">
        <v>3018</v>
      </c>
      <c r="B4099">
        <v>220</v>
      </c>
      <c r="C4099">
        <v>3124</v>
      </c>
      <c r="D4099">
        <v>831</v>
      </c>
      <c r="E4099" t="s">
        <v>319</v>
      </c>
      <c r="F4099" t="s">
        <v>0</v>
      </c>
      <c r="G4099" t="s">
        <v>3019</v>
      </c>
      <c r="H4099">
        <v>7.649</v>
      </c>
      <c r="I4099">
        <v>89.7</v>
      </c>
      <c r="J4099">
        <v>93</v>
      </c>
    </row>
    <row r="4100" spans="1:10" x14ac:dyDescent="0.35">
      <c r="A4100" t="s">
        <v>3020</v>
      </c>
      <c r="B4100">
        <v>355</v>
      </c>
      <c r="C4100">
        <v>3117</v>
      </c>
      <c r="D4100">
        <v>833</v>
      </c>
      <c r="E4100" t="s">
        <v>319</v>
      </c>
      <c r="F4100" t="s">
        <v>0</v>
      </c>
      <c r="G4100" t="s">
        <v>2799</v>
      </c>
      <c r="H4100">
        <v>4.9909999999999997</v>
      </c>
      <c r="I4100">
        <v>88.59</v>
      </c>
      <c r="J4100">
        <v>109</v>
      </c>
    </row>
    <row r="4101" spans="1:10" x14ac:dyDescent="0.35">
      <c r="A4101" t="s">
        <v>3021</v>
      </c>
      <c r="B4101">
        <v>192</v>
      </c>
      <c r="C4101">
        <v>3115</v>
      </c>
      <c r="D4101">
        <v>834</v>
      </c>
      <c r="E4101" t="s">
        <v>319</v>
      </c>
      <c r="F4101" t="s">
        <v>0</v>
      </c>
      <c r="G4101" t="s">
        <v>3022</v>
      </c>
      <c r="H4101">
        <v>8.9209999999999994</v>
      </c>
      <c r="I4101">
        <v>80.09</v>
      </c>
      <c r="J4101">
        <v>46</v>
      </c>
    </row>
    <row r="4102" spans="1:10" x14ac:dyDescent="0.35">
      <c r="A4102" t="s">
        <v>3023</v>
      </c>
      <c r="B4102">
        <v>484</v>
      </c>
      <c r="C4102">
        <v>3108</v>
      </c>
      <c r="D4102">
        <v>835</v>
      </c>
      <c r="E4102" t="s">
        <v>312</v>
      </c>
      <c r="F4102" t="s">
        <v>0</v>
      </c>
      <c r="G4102" t="s">
        <v>2063</v>
      </c>
      <c r="H4102">
        <v>3.2549999999999999</v>
      </c>
      <c r="I4102">
        <v>32.53</v>
      </c>
      <c r="J4102">
        <v>102</v>
      </c>
    </row>
    <row r="4103" spans="1:10" x14ac:dyDescent="0.35">
      <c r="A4103" t="s">
        <v>3024</v>
      </c>
      <c r="B4103">
        <v>341</v>
      </c>
      <c r="C4103">
        <v>3105</v>
      </c>
      <c r="D4103">
        <v>836</v>
      </c>
      <c r="E4103" t="s">
        <v>319</v>
      </c>
      <c r="F4103" t="s">
        <v>0</v>
      </c>
      <c r="G4103" t="s">
        <v>1967</v>
      </c>
      <c r="H4103">
        <v>4.931</v>
      </c>
      <c r="I4103">
        <v>74.34</v>
      </c>
      <c r="J4103">
        <v>191</v>
      </c>
    </row>
    <row r="4104" spans="1:10" x14ac:dyDescent="0.35">
      <c r="A4104" t="s">
        <v>3025</v>
      </c>
      <c r="B4104">
        <v>403</v>
      </c>
      <c r="C4104">
        <v>3102</v>
      </c>
      <c r="D4104">
        <v>837</v>
      </c>
      <c r="E4104" t="s">
        <v>319</v>
      </c>
      <c r="F4104" t="s">
        <v>0</v>
      </c>
      <c r="G4104" t="s">
        <v>3026</v>
      </c>
      <c r="H4104">
        <v>3.782</v>
      </c>
      <c r="I4104">
        <v>79.59</v>
      </c>
      <c r="J4104">
        <v>101</v>
      </c>
    </row>
    <row r="4105" spans="1:10" x14ac:dyDescent="0.35">
      <c r="A4105" t="s">
        <v>3027</v>
      </c>
      <c r="B4105">
        <v>452</v>
      </c>
      <c r="C4105">
        <v>3089</v>
      </c>
      <c r="D4105">
        <v>838</v>
      </c>
      <c r="E4105" t="s">
        <v>319</v>
      </c>
      <c r="F4105" t="s">
        <v>0</v>
      </c>
      <c r="G4105" t="s">
        <v>3028</v>
      </c>
      <c r="H4105">
        <v>3.8420000000000001</v>
      </c>
      <c r="I4105">
        <v>62.07</v>
      </c>
      <c r="J4105">
        <v>447</v>
      </c>
    </row>
    <row r="4106" spans="1:10" x14ac:dyDescent="0.35">
      <c r="A4106" t="s">
        <v>3029</v>
      </c>
      <c r="B4106">
        <v>342</v>
      </c>
      <c r="C4106">
        <v>3073</v>
      </c>
      <c r="D4106">
        <v>839</v>
      </c>
      <c r="E4106" t="s">
        <v>319</v>
      </c>
      <c r="F4106" t="s">
        <v>0</v>
      </c>
      <c r="G4106" t="s">
        <v>2235</v>
      </c>
      <c r="H4106">
        <v>5.1070000000000002</v>
      </c>
      <c r="I4106">
        <v>86.04</v>
      </c>
      <c r="J4106">
        <v>124</v>
      </c>
    </row>
    <row r="4107" spans="1:10" x14ac:dyDescent="0.35">
      <c r="A4107" t="s">
        <v>3030</v>
      </c>
      <c r="B4107">
        <v>405</v>
      </c>
      <c r="C4107">
        <v>3068</v>
      </c>
      <c r="D4107">
        <v>840</v>
      </c>
      <c r="E4107" t="s">
        <v>319</v>
      </c>
      <c r="F4107" t="s">
        <v>0</v>
      </c>
      <c r="G4107" t="s">
        <v>3031</v>
      </c>
      <c r="H4107">
        <v>3.8170000000000002</v>
      </c>
      <c r="I4107">
        <v>54.9</v>
      </c>
      <c r="J4107">
        <v>114</v>
      </c>
    </row>
    <row r="4108" spans="1:10" x14ac:dyDescent="0.35">
      <c r="A4108" t="s">
        <v>3032</v>
      </c>
      <c r="B4108">
        <v>147</v>
      </c>
      <c r="C4108">
        <v>3066</v>
      </c>
      <c r="D4108">
        <v>841</v>
      </c>
      <c r="E4108" t="s">
        <v>319</v>
      </c>
      <c r="F4108" t="s">
        <v>0</v>
      </c>
      <c r="G4108" t="s">
        <v>1843</v>
      </c>
      <c r="H4108">
        <v>11.021000000000001</v>
      </c>
      <c r="I4108">
        <v>89.65</v>
      </c>
      <c r="J4108">
        <v>45</v>
      </c>
    </row>
    <row r="4109" spans="1:10" x14ac:dyDescent="0.35">
      <c r="A4109" t="s">
        <v>3033</v>
      </c>
      <c r="B4109">
        <v>506</v>
      </c>
      <c r="C4109">
        <v>3059</v>
      </c>
      <c r="D4109">
        <v>842</v>
      </c>
      <c r="E4109" t="s">
        <v>319</v>
      </c>
      <c r="F4109" t="s">
        <v>0</v>
      </c>
      <c r="G4109" t="s">
        <v>3034</v>
      </c>
      <c r="H4109">
        <v>3.0390000000000001</v>
      </c>
      <c r="I4109">
        <v>66.540000000000006</v>
      </c>
      <c r="J4109">
        <v>168</v>
      </c>
    </row>
    <row r="4110" spans="1:10" x14ac:dyDescent="0.35">
      <c r="A4110" t="s">
        <v>3035</v>
      </c>
      <c r="B4110">
        <v>344</v>
      </c>
      <c r="C4110">
        <v>3057</v>
      </c>
      <c r="D4110">
        <v>843</v>
      </c>
      <c r="E4110" t="s">
        <v>319</v>
      </c>
      <c r="F4110" t="s">
        <v>0</v>
      </c>
      <c r="G4110" t="s">
        <v>3036</v>
      </c>
      <c r="H4110">
        <v>4.4160000000000004</v>
      </c>
      <c r="I4110">
        <v>93.18</v>
      </c>
      <c r="J4110">
        <v>157</v>
      </c>
    </row>
    <row r="4111" spans="1:10" x14ac:dyDescent="0.35">
      <c r="A4111" t="s">
        <v>3037</v>
      </c>
      <c r="B4111">
        <v>225</v>
      </c>
      <c r="C4111">
        <v>3053</v>
      </c>
      <c r="D4111">
        <v>844</v>
      </c>
      <c r="E4111" t="s">
        <v>319</v>
      </c>
      <c r="F4111" t="s">
        <v>0</v>
      </c>
      <c r="G4111" t="s">
        <v>3038</v>
      </c>
      <c r="H4111">
        <v>7.67</v>
      </c>
      <c r="I4111">
        <v>97.5</v>
      </c>
      <c r="J4111">
        <v>224</v>
      </c>
    </row>
    <row r="4112" spans="1:10" x14ac:dyDescent="0.35">
      <c r="A4112" t="s">
        <v>3039</v>
      </c>
      <c r="B4112">
        <v>592</v>
      </c>
      <c r="C4112">
        <v>3029</v>
      </c>
      <c r="D4112">
        <v>845</v>
      </c>
      <c r="E4112" t="s">
        <v>312</v>
      </c>
      <c r="F4112" t="s">
        <v>0</v>
      </c>
      <c r="G4112" t="s">
        <v>3040</v>
      </c>
      <c r="H4112">
        <v>2.9540000000000002</v>
      </c>
      <c r="I4112">
        <v>37.130000000000003</v>
      </c>
      <c r="J4112">
        <v>98</v>
      </c>
    </row>
    <row r="4113" spans="1:10" x14ac:dyDescent="0.35">
      <c r="A4113" t="s">
        <v>3041</v>
      </c>
      <c r="B4113">
        <v>180</v>
      </c>
      <c r="C4113">
        <v>3027</v>
      </c>
      <c r="D4113">
        <v>846</v>
      </c>
      <c r="E4113" t="s">
        <v>319</v>
      </c>
      <c r="F4113" t="s">
        <v>0</v>
      </c>
      <c r="G4113" t="s">
        <v>3042</v>
      </c>
      <c r="H4113">
        <v>9.3770000000000007</v>
      </c>
      <c r="I4113">
        <v>91.37</v>
      </c>
      <c r="J4113">
        <v>112</v>
      </c>
    </row>
    <row r="4114" spans="1:10" x14ac:dyDescent="0.35">
      <c r="A4114" t="s">
        <v>3043</v>
      </c>
      <c r="B4114">
        <v>187</v>
      </c>
      <c r="C4114">
        <v>3020</v>
      </c>
      <c r="D4114">
        <v>847</v>
      </c>
      <c r="E4114" t="s">
        <v>319</v>
      </c>
      <c r="F4114" t="s">
        <v>0</v>
      </c>
      <c r="G4114" t="s">
        <v>1815</v>
      </c>
      <c r="H4114">
        <v>9.0269999999999992</v>
      </c>
      <c r="I4114">
        <v>94.06</v>
      </c>
      <c r="J4114">
        <v>123</v>
      </c>
    </row>
    <row r="4115" spans="1:10" x14ac:dyDescent="0.35">
      <c r="A4115" t="s">
        <v>3044</v>
      </c>
      <c r="B4115">
        <v>262</v>
      </c>
      <c r="C4115">
        <v>3015</v>
      </c>
      <c r="D4115">
        <v>848</v>
      </c>
      <c r="E4115" t="s">
        <v>319</v>
      </c>
      <c r="F4115" t="s">
        <v>0</v>
      </c>
      <c r="G4115" t="s">
        <v>1781</v>
      </c>
      <c r="H4115">
        <v>8.7970000000000006</v>
      </c>
      <c r="I4115">
        <v>82.26</v>
      </c>
      <c r="J4115">
        <v>258</v>
      </c>
    </row>
    <row r="4116" spans="1:10" x14ac:dyDescent="0.35">
      <c r="A4116" t="s">
        <v>3045</v>
      </c>
      <c r="B4116">
        <v>495</v>
      </c>
      <c r="C4116">
        <v>3008</v>
      </c>
      <c r="D4116">
        <v>849</v>
      </c>
      <c r="E4116" t="s">
        <v>319</v>
      </c>
      <c r="F4116" t="s">
        <v>0</v>
      </c>
      <c r="G4116" t="s">
        <v>3046</v>
      </c>
      <c r="H4116">
        <v>3.1890000000000001</v>
      </c>
      <c r="I4116">
        <v>73.84</v>
      </c>
      <c r="J4116">
        <v>65</v>
      </c>
    </row>
    <row r="4117" spans="1:10" x14ac:dyDescent="0.35">
      <c r="A4117" t="s">
        <v>3047</v>
      </c>
      <c r="B4117">
        <v>352</v>
      </c>
      <c r="C4117">
        <v>2998</v>
      </c>
      <c r="D4117">
        <v>850</v>
      </c>
      <c r="E4117" t="s">
        <v>328</v>
      </c>
      <c r="F4117" t="s">
        <v>0</v>
      </c>
      <c r="G4117" t="s">
        <v>3048</v>
      </c>
      <c r="H4117">
        <v>3.7</v>
      </c>
      <c r="I4117">
        <v>56.02</v>
      </c>
      <c r="J4117">
        <v>110</v>
      </c>
    </row>
    <row r="4118" spans="1:10" x14ac:dyDescent="0.35">
      <c r="A4118" t="s">
        <v>3049</v>
      </c>
      <c r="B4118">
        <v>95</v>
      </c>
      <c r="C4118">
        <v>2995</v>
      </c>
      <c r="D4118">
        <v>851</v>
      </c>
      <c r="E4118" t="s">
        <v>319</v>
      </c>
      <c r="F4118" t="s">
        <v>0</v>
      </c>
      <c r="G4118" t="s">
        <v>3050</v>
      </c>
      <c r="H4118">
        <v>16.337</v>
      </c>
      <c r="I4118">
        <v>96.08</v>
      </c>
      <c r="J4118">
        <v>42</v>
      </c>
    </row>
    <row r="4119" spans="1:10" x14ac:dyDescent="0.35">
      <c r="A4119" t="s">
        <v>3051</v>
      </c>
      <c r="B4119">
        <v>495</v>
      </c>
      <c r="C4119">
        <v>2992</v>
      </c>
      <c r="D4119">
        <v>852</v>
      </c>
      <c r="E4119" t="s">
        <v>319</v>
      </c>
      <c r="F4119" t="s">
        <v>0</v>
      </c>
      <c r="G4119" t="s">
        <v>3052</v>
      </c>
      <c r="H4119">
        <v>3.3719999999999999</v>
      </c>
      <c r="I4119">
        <v>90.62</v>
      </c>
      <c r="J4119">
        <v>186</v>
      </c>
    </row>
    <row r="4120" spans="1:10" x14ac:dyDescent="0.35">
      <c r="A4120" t="s">
        <v>3053</v>
      </c>
      <c r="B4120">
        <v>42</v>
      </c>
      <c r="C4120">
        <v>2986</v>
      </c>
      <c r="D4120">
        <v>853</v>
      </c>
      <c r="E4120" t="s">
        <v>319</v>
      </c>
      <c r="F4120" t="s">
        <v>0</v>
      </c>
      <c r="G4120" t="s">
        <v>1843</v>
      </c>
      <c r="H4120">
        <v>33.667000000000002</v>
      </c>
      <c r="I4120">
        <v>97.97</v>
      </c>
      <c r="J4120">
        <v>13</v>
      </c>
    </row>
    <row r="4121" spans="1:10" x14ac:dyDescent="0.35">
      <c r="A4121" t="s">
        <v>3054</v>
      </c>
      <c r="B4121">
        <v>739</v>
      </c>
      <c r="C4121">
        <v>2981</v>
      </c>
      <c r="D4121">
        <v>854</v>
      </c>
      <c r="E4121" t="s">
        <v>311</v>
      </c>
      <c r="F4121" t="s">
        <v>0</v>
      </c>
      <c r="G4121" t="s">
        <v>1795</v>
      </c>
      <c r="I4121" t="s">
        <v>311</v>
      </c>
      <c r="J4121">
        <v>734</v>
      </c>
    </row>
    <row r="4122" spans="1:10" x14ac:dyDescent="0.35">
      <c r="A4122" t="s">
        <v>3055</v>
      </c>
      <c r="B4122">
        <v>475</v>
      </c>
      <c r="C4122">
        <v>2975</v>
      </c>
      <c r="D4122">
        <v>855</v>
      </c>
      <c r="E4122" t="s">
        <v>312</v>
      </c>
      <c r="F4122" t="s">
        <v>0</v>
      </c>
      <c r="G4122" t="s">
        <v>2402</v>
      </c>
      <c r="H4122">
        <v>3.13</v>
      </c>
      <c r="I4122">
        <v>46.69</v>
      </c>
      <c r="J4122">
        <v>181</v>
      </c>
    </row>
    <row r="4123" spans="1:10" x14ac:dyDescent="0.35">
      <c r="A4123" t="s">
        <v>3056</v>
      </c>
      <c r="B4123">
        <v>247</v>
      </c>
      <c r="C4123">
        <v>2968</v>
      </c>
      <c r="D4123">
        <v>856</v>
      </c>
      <c r="E4123" t="s">
        <v>328</v>
      </c>
      <c r="F4123" t="s">
        <v>0</v>
      </c>
      <c r="G4123" t="s">
        <v>3057</v>
      </c>
      <c r="H4123">
        <v>6.3109999999999999</v>
      </c>
      <c r="I4123">
        <v>72.989999999999995</v>
      </c>
      <c r="J4123">
        <v>247</v>
      </c>
    </row>
    <row r="4124" spans="1:10" x14ac:dyDescent="0.35">
      <c r="A4124" t="s">
        <v>3058</v>
      </c>
      <c r="B4124">
        <v>237</v>
      </c>
      <c r="C4124">
        <v>2967</v>
      </c>
      <c r="D4124">
        <v>857</v>
      </c>
      <c r="E4124" t="s">
        <v>319</v>
      </c>
      <c r="F4124" t="s">
        <v>0</v>
      </c>
      <c r="G4124" t="s">
        <v>3059</v>
      </c>
      <c r="H4124">
        <v>6.9690000000000003</v>
      </c>
      <c r="I4124">
        <v>82.91</v>
      </c>
      <c r="J4124">
        <v>56</v>
      </c>
    </row>
    <row r="4125" spans="1:10" x14ac:dyDescent="0.35">
      <c r="A4125" t="s">
        <v>3060</v>
      </c>
      <c r="B4125">
        <v>157</v>
      </c>
      <c r="C4125">
        <v>2962</v>
      </c>
      <c r="D4125">
        <v>858</v>
      </c>
      <c r="E4125" t="s">
        <v>319</v>
      </c>
      <c r="F4125" t="s">
        <v>0</v>
      </c>
      <c r="G4125" t="s">
        <v>1819</v>
      </c>
      <c r="H4125">
        <v>10.561999999999999</v>
      </c>
      <c r="I4125">
        <v>87.34</v>
      </c>
      <c r="J4125">
        <v>23</v>
      </c>
    </row>
    <row r="4126" spans="1:10" x14ac:dyDescent="0.35">
      <c r="A4126" t="s">
        <v>3061</v>
      </c>
      <c r="B4126">
        <v>637</v>
      </c>
      <c r="C4126">
        <v>2960</v>
      </c>
      <c r="D4126">
        <v>859</v>
      </c>
      <c r="E4126" t="s">
        <v>319</v>
      </c>
      <c r="F4126" t="s">
        <v>0</v>
      </c>
      <c r="G4126" t="s">
        <v>2073</v>
      </c>
      <c r="H4126">
        <v>4.3140000000000001</v>
      </c>
      <c r="I4126">
        <v>79.41</v>
      </c>
      <c r="J4126">
        <v>67</v>
      </c>
    </row>
    <row r="4127" spans="1:10" x14ac:dyDescent="0.35">
      <c r="A4127" t="s">
        <v>3062</v>
      </c>
      <c r="B4127">
        <v>295</v>
      </c>
      <c r="C4127">
        <v>2960</v>
      </c>
      <c r="D4127">
        <v>859</v>
      </c>
      <c r="E4127" t="s">
        <v>319</v>
      </c>
      <c r="F4127" t="s">
        <v>0</v>
      </c>
      <c r="G4127" t="s">
        <v>2962</v>
      </c>
      <c r="H4127">
        <v>5.3209999999999997</v>
      </c>
      <c r="I4127">
        <v>79.62</v>
      </c>
      <c r="J4127">
        <v>152</v>
      </c>
    </row>
    <row r="4128" spans="1:10" x14ac:dyDescent="0.35">
      <c r="A4128" t="s">
        <v>3063</v>
      </c>
      <c r="B4128">
        <v>366</v>
      </c>
      <c r="C4128">
        <v>2952</v>
      </c>
      <c r="D4128">
        <v>861</v>
      </c>
      <c r="E4128" t="s">
        <v>319</v>
      </c>
      <c r="F4128" t="s">
        <v>0</v>
      </c>
      <c r="G4128" t="s">
        <v>3064</v>
      </c>
      <c r="H4128">
        <v>4.4530000000000003</v>
      </c>
      <c r="I4128">
        <v>80.3</v>
      </c>
      <c r="J4128">
        <v>73</v>
      </c>
    </row>
    <row r="4129" spans="1:10" x14ac:dyDescent="0.35">
      <c r="A4129" t="s">
        <v>3065</v>
      </c>
      <c r="B4129">
        <v>267</v>
      </c>
      <c r="C4129">
        <v>2950</v>
      </c>
      <c r="D4129">
        <v>862</v>
      </c>
      <c r="E4129" t="s">
        <v>328</v>
      </c>
      <c r="F4129" t="s">
        <v>0</v>
      </c>
      <c r="G4129" t="s">
        <v>2452</v>
      </c>
      <c r="H4129">
        <v>5.09</v>
      </c>
      <c r="I4129">
        <v>74.64</v>
      </c>
      <c r="J4129">
        <v>226</v>
      </c>
    </row>
    <row r="4130" spans="1:10" x14ac:dyDescent="0.35">
      <c r="A4130" t="s">
        <v>3066</v>
      </c>
      <c r="B4130">
        <v>428</v>
      </c>
      <c r="C4130">
        <v>2950</v>
      </c>
      <c r="D4130">
        <v>862</v>
      </c>
      <c r="E4130" t="s">
        <v>312</v>
      </c>
      <c r="F4130" t="s">
        <v>0</v>
      </c>
      <c r="G4130" t="s">
        <v>1781</v>
      </c>
      <c r="H4130">
        <v>3.9769999999999999</v>
      </c>
      <c r="I4130">
        <v>50</v>
      </c>
      <c r="J4130">
        <v>90</v>
      </c>
    </row>
    <row r="4131" spans="1:10" x14ac:dyDescent="0.35">
      <c r="A4131" t="s">
        <v>3067</v>
      </c>
      <c r="B4131">
        <v>244</v>
      </c>
      <c r="C4131">
        <v>2949</v>
      </c>
      <c r="D4131">
        <v>864</v>
      </c>
      <c r="E4131" t="s">
        <v>319</v>
      </c>
      <c r="F4131" t="s">
        <v>0</v>
      </c>
      <c r="G4131" t="s">
        <v>3068</v>
      </c>
      <c r="H4131">
        <v>10.528</v>
      </c>
      <c r="I4131">
        <v>96.15</v>
      </c>
      <c r="J4131">
        <v>105</v>
      </c>
    </row>
    <row r="4132" spans="1:10" x14ac:dyDescent="0.35">
      <c r="A4132" t="s">
        <v>3069</v>
      </c>
      <c r="B4132">
        <v>149</v>
      </c>
      <c r="C4132">
        <v>2937</v>
      </c>
      <c r="D4132">
        <v>865</v>
      </c>
      <c r="E4132" t="s">
        <v>319</v>
      </c>
      <c r="F4132" t="s">
        <v>0</v>
      </c>
      <c r="G4132" t="s">
        <v>3070</v>
      </c>
      <c r="H4132">
        <v>10.331</v>
      </c>
      <c r="I4132">
        <v>95.66</v>
      </c>
      <c r="J4132">
        <v>26</v>
      </c>
    </row>
    <row r="4133" spans="1:10" x14ac:dyDescent="0.35">
      <c r="A4133" t="s">
        <v>3071</v>
      </c>
      <c r="B4133">
        <v>4358</v>
      </c>
      <c r="C4133">
        <v>2936</v>
      </c>
      <c r="D4133">
        <v>866</v>
      </c>
      <c r="E4133" t="s">
        <v>319</v>
      </c>
      <c r="F4133" t="s">
        <v>0</v>
      </c>
      <c r="G4133" t="s">
        <v>2620</v>
      </c>
      <c r="H4133">
        <v>5.415</v>
      </c>
      <c r="I4133">
        <v>74.2</v>
      </c>
      <c r="J4133">
        <v>209</v>
      </c>
    </row>
    <row r="4134" spans="1:10" x14ac:dyDescent="0.35">
      <c r="A4134" t="s">
        <v>3072</v>
      </c>
      <c r="B4134">
        <v>302</v>
      </c>
      <c r="C4134">
        <v>2923</v>
      </c>
      <c r="D4134">
        <v>867</v>
      </c>
      <c r="E4134" t="s">
        <v>319</v>
      </c>
      <c r="F4134" t="s">
        <v>0</v>
      </c>
      <c r="G4134" t="s">
        <v>2053</v>
      </c>
      <c r="H4134">
        <v>4.7439999999999998</v>
      </c>
      <c r="I4134">
        <v>84.83</v>
      </c>
      <c r="J4134">
        <v>66</v>
      </c>
    </row>
    <row r="4135" spans="1:10" x14ac:dyDescent="0.35">
      <c r="A4135" t="s">
        <v>2718</v>
      </c>
      <c r="B4135">
        <v>332</v>
      </c>
      <c r="C4135">
        <v>2919</v>
      </c>
      <c r="D4135">
        <v>868</v>
      </c>
      <c r="E4135" t="s">
        <v>319</v>
      </c>
      <c r="F4135" t="s">
        <v>0</v>
      </c>
      <c r="G4135" t="s">
        <v>2617</v>
      </c>
      <c r="H4135">
        <v>4.5709999999999997</v>
      </c>
      <c r="I4135">
        <v>72.52</v>
      </c>
      <c r="J4135">
        <v>68</v>
      </c>
    </row>
    <row r="4136" spans="1:10" x14ac:dyDescent="0.35">
      <c r="A4136" t="s">
        <v>3073</v>
      </c>
      <c r="B4136">
        <v>604</v>
      </c>
      <c r="C4136">
        <v>2914</v>
      </c>
      <c r="D4136">
        <v>869</v>
      </c>
      <c r="E4136" t="s">
        <v>312</v>
      </c>
      <c r="F4136" t="s">
        <v>0</v>
      </c>
      <c r="G4136" t="s">
        <v>1759</v>
      </c>
      <c r="H4136">
        <v>2.8380000000000001</v>
      </c>
      <c r="I4136">
        <v>38.11</v>
      </c>
      <c r="J4136">
        <v>78</v>
      </c>
    </row>
    <row r="4137" spans="1:10" x14ac:dyDescent="0.35">
      <c r="A4137" t="s">
        <v>3074</v>
      </c>
      <c r="B4137">
        <v>890</v>
      </c>
      <c r="C4137">
        <v>2913</v>
      </c>
      <c r="D4137">
        <v>870</v>
      </c>
      <c r="E4137" t="s">
        <v>334</v>
      </c>
      <c r="F4137" t="s">
        <v>0</v>
      </c>
      <c r="G4137" t="s">
        <v>2799</v>
      </c>
      <c r="H4137">
        <v>2.1360000000000001</v>
      </c>
      <c r="I4137">
        <v>21.2</v>
      </c>
      <c r="J4137">
        <v>128</v>
      </c>
    </row>
    <row r="4138" spans="1:10" x14ac:dyDescent="0.35">
      <c r="A4138" t="s">
        <v>3075</v>
      </c>
      <c r="B4138">
        <v>300</v>
      </c>
      <c r="C4138">
        <v>2910</v>
      </c>
      <c r="D4138">
        <v>871</v>
      </c>
      <c r="E4138" t="s">
        <v>319</v>
      </c>
      <c r="F4138" t="s">
        <v>0</v>
      </c>
      <c r="G4138" t="s">
        <v>3076</v>
      </c>
      <c r="H4138">
        <v>5.1680000000000001</v>
      </c>
      <c r="I4138">
        <v>77.09</v>
      </c>
      <c r="J4138">
        <v>83</v>
      </c>
    </row>
    <row r="4139" spans="1:10" x14ac:dyDescent="0.35">
      <c r="A4139" t="s">
        <v>3077</v>
      </c>
      <c r="B4139">
        <v>144</v>
      </c>
      <c r="C4139">
        <v>2906</v>
      </c>
      <c r="D4139">
        <v>872</v>
      </c>
      <c r="E4139" t="s">
        <v>319</v>
      </c>
      <c r="F4139" t="s">
        <v>0</v>
      </c>
      <c r="G4139" t="s">
        <v>3078</v>
      </c>
      <c r="H4139">
        <v>10.680999999999999</v>
      </c>
      <c r="I4139">
        <v>85.66</v>
      </c>
      <c r="J4139">
        <v>45</v>
      </c>
    </row>
    <row r="4140" spans="1:10" x14ac:dyDescent="0.35">
      <c r="A4140" t="s">
        <v>3079</v>
      </c>
      <c r="B4140">
        <v>210</v>
      </c>
      <c r="C4140">
        <v>2900</v>
      </c>
      <c r="D4140">
        <v>873</v>
      </c>
      <c r="E4140" t="s">
        <v>319</v>
      </c>
      <c r="F4140" t="s">
        <v>0</v>
      </c>
      <c r="G4140" t="s">
        <v>3080</v>
      </c>
      <c r="H4140">
        <v>6.4539999999999997</v>
      </c>
      <c r="I4140">
        <v>88.95</v>
      </c>
      <c r="J4140">
        <v>74</v>
      </c>
    </row>
    <row r="4141" spans="1:10" x14ac:dyDescent="0.35">
      <c r="A4141" t="s">
        <v>3081</v>
      </c>
      <c r="B4141">
        <v>398</v>
      </c>
      <c r="C4141">
        <v>2896</v>
      </c>
      <c r="D4141">
        <v>874</v>
      </c>
      <c r="E4141" t="s">
        <v>328</v>
      </c>
      <c r="F4141" t="s">
        <v>0</v>
      </c>
      <c r="G4141" t="s">
        <v>3082</v>
      </c>
      <c r="H4141">
        <v>3.7370000000000001</v>
      </c>
      <c r="I4141">
        <v>59.13</v>
      </c>
      <c r="J4141">
        <v>56</v>
      </c>
    </row>
    <row r="4142" spans="1:10" x14ac:dyDescent="0.35">
      <c r="A4142" t="s">
        <v>3083</v>
      </c>
      <c r="B4142">
        <v>789</v>
      </c>
      <c r="C4142">
        <v>2895</v>
      </c>
      <c r="D4142">
        <v>875</v>
      </c>
      <c r="E4142" t="s">
        <v>319</v>
      </c>
      <c r="F4142" t="s">
        <v>0</v>
      </c>
      <c r="G4142" t="s">
        <v>2520</v>
      </c>
      <c r="H4142">
        <v>1.675</v>
      </c>
      <c r="I4142">
        <v>82.38</v>
      </c>
      <c r="J4142">
        <v>709</v>
      </c>
    </row>
    <row r="4143" spans="1:10" x14ac:dyDescent="0.35">
      <c r="A4143" t="s">
        <v>3084</v>
      </c>
      <c r="B4143">
        <v>538</v>
      </c>
      <c r="C4143">
        <v>2891</v>
      </c>
      <c r="D4143">
        <v>876</v>
      </c>
      <c r="E4143" t="s">
        <v>312</v>
      </c>
      <c r="F4143" t="s">
        <v>0</v>
      </c>
      <c r="G4143" t="s">
        <v>2799</v>
      </c>
      <c r="H4143">
        <v>2.64</v>
      </c>
      <c r="I4143">
        <v>42.93</v>
      </c>
      <c r="J4143">
        <v>96</v>
      </c>
    </row>
    <row r="4144" spans="1:10" x14ac:dyDescent="0.35">
      <c r="A4144" t="s">
        <v>3085</v>
      </c>
      <c r="B4144">
        <v>458</v>
      </c>
      <c r="C4144">
        <v>2889</v>
      </c>
      <c r="D4144">
        <v>877</v>
      </c>
      <c r="E4144" t="s">
        <v>319</v>
      </c>
      <c r="F4144" t="s">
        <v>0</v>
      </c>
      <c r="G4144" t="s">
        <v>3086</v>
      </c>
      <c r="H4144">
        <v>3.5979999999999999</v>
      </c>
      <c r="I4144">
        <v>62.77</v>
      </c>
      <c r="J4144">
        <v>162</v>
      </c>
    </row>
    <row r="4145" spans="1:10" x14ac:dyDescent="0.35">
      <c r="A4145" t="s">
        <v>3087</v>
      </c>
      <c r="B4145">
        <v>255</v>
      </c>
      <c r="C4145">
        <v>2888</v>
      </c>
      <c r="D4145">
        <v>878</v>
      </c>
      <c r="E4145" t="s">
        <v>319</v>
      </c>
      <c r="F4145" t="s">
        <v>0</v>
      </c>
      <c r="G4145" t="s">
        <v>3088</v>
      </c>
      <c r="H4145">
        <v>5.9050000000000002</v>
      </c>
      <c r="I4145">
        <v>96.02</v>
      </c>
      <c r="J4145">
        <v>85</v>
      </c>
    </row>
    <row r="4146" spans="1:10" x14ac:dyDescent="0.35">
      <c r="A4146" t="s">
        <v>3089</v>
      </c>
      <c r="B4146">
        <v>460</v>
      </c>
      <c r="C4146">
        <v>2887</v>
      </c>
      <c r="D4146">
        <v>879</v>
      </c>
      <c r="E4146" t="s">
        <v>328</v>
      </c>
      <c r="F4146" t="s">
        <v>0</v>
      </c>
      <c r="G4146" t="s">
        <v>1868</v>
      </c>
      <c r="H4146">
        <v>3.036</v>
      </c>
      <c r="I4146">
        <v>58.72</v>
      </c>
      <c r="J4146">
        <v>343</v>
      </c>
    </row>
    <row r="4147" spans="1:10" x14ac:dyDescent="0.35">
      <c r="A4147" t="s">
        <v>3090</v>
      </c>
      <c r="B4147">
        <v>467</v>
      </c>
      <c r="C4147">
        <v>2881</v>
      </c>
      <c r="D4147">
        <v>880</v>
      </c>
      <c r="E4147" t="s">
        <v>328</v>
      </c>
      <c r="F4147" t="s">
        <v>0</v>
      </c>
      <c r="G4147" t="s">
        <v>3091</v>
      </c>
      <c r="H4147">
        <v>2.9420000000000002</v>
      </c>
      <c r="I4147">
        <v>45.91</v>
      </c>
      <c r="J4147">
        <v>48</v>
      </c>
    </row>
    <row r="4148" spans="1:10" x14ac:dyDescent="0.35">
      <c r="A4148" t="s">
        <v>3092</v>
      </c>
      <c r="B4148">
        <v>187</v>
      </c>
      <c r="C4148">
        <v>2875</v>
      </c>
      <c r="D4148">
        <v>881</v>
      </c>
      <c r="E4148" t="s">
        <v>319</v>
      </c>
      <c r="F4148" t="s">
        <v>0</v>
      </c>
      <c r="G4148" t="s">
        <v>3093</v>
      </c>
      <c r="H4148">
        <v>8.843</v>
      </c>
      <c r="I4148">
        <v>77.900000000000006</v>
      </c>
      <c r="J4148">
        <v>49</v>
      </c>
    </row>
    <row r="4149" spans="1:10" x14ac:dyDescent="0.35">
      <c r="A4149" t="s">
        <v>3094</v>
      </c>
      <c r="B4149">
        <v>39</v>
      </c>
      <c r="C4149">
        <v>2871</v>
      </c>
      <c r="D4149">
        <v>882</v>
      </c>
      <c r="E4149" t="s">
        <v>311</v>
      </c>
      <c r="F4149" t="s">
        <v>0</v>
      </c>
      <c r="G4149" t="s">
        <v>3095</v>
      </c>
      <c r="I4149" t="s">
        <v>311</v>
      </c>
      <c r="J4149">
        <v>3</v>
      </c>
    </row>
    <row r="4150" spans="1:10" x14ac:dyDescent="0.35">
      <c r="A4150" t="s">
        <v>3096</v>
      </c>
      <c r="B4150">
        <v>362</v>
      </c>
      <c r="C4150">
        <v>2868</v>
      </c>
      <c r="D4150">
        <v>883</v>
      </c>
      <c r="E4150" t="s">
        <v>319</v>
      </c>
      <c r="F4150" t="s">
        <v>0</v>
      </c>
      <c r="G4150" t="s">
        <v>3097</v>
      </c>
      <c r="H4150">
        <v>4.1749999999999998</v>
      </c>
      <c r="I4150">
        <v>74.569999999999993</v>
      </c>
      <c r="J4150">
        <v>70</v>
      </c>
    </row>
    <row r="4151" spans="1:10" x14ac:dyDescent="0.35">
      <c r="A4151" t="s">
        <v>3098</v>
      </c>
      <c r="B4151">
        <v>429</v>
      </c>
      <c r="C4151">
        <v>2867</v>
      </c>
      <c r="D4151">
        <v>884</v>
      </c>
      <c r="E4151" t="s">
        <v>312</v>
      </c>
      <c r="F4151" t="s">
        <v>0</v>
      </c>
      <c r="G4151" t="s">
        <v>3099</v>
      </c>
      <c r="H4151">
        <v>3.2210000000000001</v>
      </c>
      <c r="I4151">
        <v>29.38</v>
      </c>
      <c r="J4151">
        <v>81</v>
      </c>
    </row>
    <row r="4152" spans="1:10" x14ac:dyDescent="0.35">
      <c r="A4152" t="s">
        <v>3100</v>
      </c>
      <c r="B4152">
        <v>334</v>
      </c>
      <c r="C4152">
        <v>2862</v>
      </c>
      <c r="D4152">
        <v>885</v>
      </c>
      <c r="E4152" t="s">
        <v>319</v>
      </c>
      <c r="F4152" t="s">
        <v>0</v>
      </c>
      <c r="G4152" t="s">
        <v>2763</v>
      </c>
      <c r="H4152">
        <v>4.7279999999999998</v>
      </c>
      <c r="I4152">
        <v>74.02</v>
      </c>
      <c r="J4152">
        <v>106</v>
      </c>
    </row>
    <row r="4153" spans="1:10" x14ac:dyDescent="0.35">
      <c r="A4153" t="s">
        <v>3101</v>
      </c>
      <c r="B4153">
        <v>166</v>
      </c>
      <c r="C4153">
        <v>2857</v>
      </c>
      <c r="D4153">
        <v>886</v>
      </c>
      <c r="E4153" t="s">
        <v>319</v>
      </c>
      <c r="F4153" t="s">
        <v>0</v>
      </c>
      <c r="G4153" t="s">
        <v>3102</v>
      </c>
      <c r="H4153">
        <v>8.5890000000000004</v>
      </c>
      <c r="I4153">
        <v>82.17</v>
      </c>
      <c r="J4153">
        <v>166</v>
      </c>
    </row>
    <row r="4154" spans="1:10" x14ac:dyDescent="0.35">
      <c r="A4154" t="s">
        <v>3103</v>
      </c>
      <c r="B4154">
        <v>525</v>
      </c>
      <c r="C4154">
        <v>2857</v>
      </c>
      <c r="D4154">
        <v>886</v>
      </c>
      <c r="E4154" t="s">
        <v>312</v>
      </c>
      <c r="F4154" t="s">
        <v>0</v>
      </c>
      <c r="G4154" t="s">
        <v>1693</v>
      </c>
      <c r="H4154">
        <v>2.6549999999999998</v>
      </c>
      <c r="I4154">
        <v>30.29</v>
      </c>
      <c r="J4154">
        <v>150</v>
      </c>
    </row>
    <row r="4155" spans="1:10" x14ac:dyDescent="0.35">
      <c r="A4155" t="s">
        <v>3104</v>
      </c>
      <c r="B4155">
        <v>417</v>
      </c>
      <c r="C4155">
        <v>2841</v>
      </c>
      <c r="D4155">
        <v>888</v>
      </c>
      <c r="E4155" t="s">
        <v>328</v>
      </c>
      <c r="F4155" t="s">
        <v>0</v>
      </c>
      <c r="G4155" t="s">
        <v>2772</v>
      </c>
      <c r="H4155">
        <v>3.5390000000000001</v>
      </c>
      <c r="I4155">
        <v>69.64</v>
      </c>
      <c r="J4155">
        <v>164</v>
      </c>
    </row>
    <row r="4156" spans="1:10" x14ac:dyDescent="0.35">
      <c r="A4156" t="s">
        <v>3105</v>
      </c>
      <c r="B4156">
        <v>264</v>
      </c>
      <c r="C4156">
        <v>2839</v>
      </c>
      <c r="D4156">
        <v>889</v>
      </c>
      <c r="E4156" t="s">
        <v>319</v>
      </c>
      <c r="F4156" t="s">
        <v>0</v>
      </c>
      <c r="G4156" t="s">
        <v>1759</v>
      </c>
      <c r="H4156">
        <v>9.5310000000000006</v>
      </c>
      <c r="I4156">
        <v>87.76</v>
      </c>
      <c r="J4156">
        <v>262</v>
      </c>
    </row>
    <row r="4157" spans="1:10" x14ac:dyDescent="0.35">
      <c r="A4157" t="s">
        <v>3106</v>
      </c>
      <c r="B4157">
        <v>259</v>
      </c>
      <c r="C4157">
        <v>2818</v>
      </c>
      <c r="D4157">
        <v>890</v>
      </c>
      <c r="E4157" t="s">
        <v>319</v>
      </c>
      <c r="F4157" t="s">
        <v>0</v>
      </c>
      <c r="G4157" t="s">
        <v>3107</v>
      </c>
      <c r="H4157">
        <v>5.3719999999999999</v>
      </c>
      <c r="I4157">
        <v>77.91</v>
      </c>
      <c r="J4157">
        <v>56</v>
      </c>
    </row>
    <row r="4158" spans="1:10" x14ac:dyDescent="0.35">
      <c r="A4158" t="s">
        <v>3108</v>
      </c>
      <c r="B4158">
        <v>226</v>
      </c>
      <c r="C4158">
        <v>2813</v>
      </c>
      <c r="D4158">
        <v>891</v>
      </c>
      <c r="E4158" t="s">
        <v>319</v>
      </c>
      <c r="F4158" t="s">
        <v>0</v>
      </c>
      <c r="G4158" t="s">
        <v>3040</v>
      </c>
      <c r="H4158">
        <v>8.2080000000000002</v>
      </c>
      <c r="I4158">
        <v>86.4</v>
      </c>
      <c r="J4158">
        <v>68</v>
      </c>
    </row>
    <row r="4159" spans="1:10" x14ac:dyDescent="0.35">
      <c r="A4159" t="s">
        <v>3109</v>
      </c>
      <c r="B4159">
        <v>398</v>
      </c>
      <c r="C4159">
        <v>2807</v>
      </c>
      <c r="D4159">
        <v>892</v>
      </c>
      <c r="E4159" t="s">
        <v>328</v>
      </c>
      <c r="F4159" t="s">
        <v>0</v>
      </c>
      <c r="G4159" t="s">
        <v>3110</v>
      </c>
      <c r="H4159">
        <v>3.3149999999999999</v>
      </c>
      <c r="I4159">
        <v>52.71</v>
      </c>
      <c r="J4159">
        <v>71</v>
      </c>
    </row>
    <row r="4160" spans="1:10" x14ac:dyDescent="0.35">
      <c r="A4160" t="s">
        <v>3111</v>
      </c>
      <c r="B4160">
        <v>174</v>
      </c>
      <c r="C4160">
        <v>2797</v>
      </c>
      <c r="D4160">
        <v>893</v>
      </c>
      <c r="E4160" t="s">
        <v>319</v>
      </c>
      <c r="F4160" t="s">
        <v>0</v>
      </c>
      <c r="G4160" t="s">
        <v>1819</v>
      </c>
      <c r="H4160">
        <v>8.0470000000000006</v>
      </c>
      <c r="I4160">
        <v>77.599999999999994</v>
      </c>
      <c r="J4160">
        <v>78</v>
      </c>
    </row>
    <row r="4161" spans="1:10" x14ac:dyDescent="0.35">
      <c r="A4161" t="s">
        <v>3112</v>
      </c>
      <c r="B4161">
        <v>459</v>
      </c>
      <c r="C4161">
        <v>2790</v>
      </c>
      <c r="D4161">
        <v>894</v>
      </c>
      <c r="E4161" t="s">
        <v>328</v>
      </c>
      <c r="F4161" t="s">
        <v>0</v>
      </c>
      <c r="G4161" t="s">
        <v>3112</v>
      </c>
      <c r="H4161">
        <v>3.1480000000000001</v>
      </c>
      <c r="I4161">
        <v>62.82</v>
      </c>
      <c r="J4161">
        <v>435</v>
      </c>
    </row>
    <row r="4162" spans="1:10" x14ac:dyDescent="0.35">
      <c r="A4162" t="s">
        <v>3113</v>
      </c>
      <c r="B4162">
        <v>366</v>
      </c>
      <c r="C4162">
        <v>2784</v>
      </c>
      <c r="D4162">
        <v>895</v>
      </c>
      <c r="E4162" t="s">
        <v>328</v>
      </c>
      <c r="F4162" t="s">
        <v>0</v>
      </c>
      <c r="G4162" t="s">
        <v>1961</v>
      </c>
      <c r="H4162">
        <v>3.4529999999999998</v>
      </c>
      <c r="I4162">
        <v>61.41</v>
      </c>
      <c r="J4162">
        <v>63</v>
      </c>
    </row>
    <row r="4163" spans="1:10" x14ac:dyDescent="0.35">
      <c r="A4163" t="s">
        <v>3114</v>
      </c>
      <c r="B4163">
        <v>461</v>
      </c>
      <c r="C4163">
        <v>2774</v>
      </c>
      <c r="D4163">
        <v>896</v>
      </c>
      <c r="E4163" t="s">
        <v>328</v>
      </c>
      <c r="F4163" t="s">
        <v>0</v>
      </c>
      <c r="G4163" t="s">
        <v>1876</v>
      </c>
      <c r="H4163">
        <v>3.637</v>
      </c>
      <c r="I4163">
        <v>51.43</v>
      </c>
      <c r="J4163">
        <v>211</v>
      </c>
    </row>
    <row r="4164" spans="1:10" x14ac:dyDescent="0.35">
      <c r="A4164" t="s">
        <v>3115</v>
      </c>
      <c r="B4164">
        <v>258</v>
      </c>
      <c r="C4164">
        <v>2773</v>
      </c>
      <c r="D4164">
        <v>897</v>
      </c>
      <c r="E4164" t="s">
        <v>319</v>
      </c>
      <c r="F4164" t="s">
        <v>0</v>
      </c>
      <c r="G4164" t="s">
        <v>3116</v>
      </c>
      <c r="H4164">
        <v>7.0220000000000002</v>
      </c>
      <c r="I4164">
        <v>84.4</v>
      </c>
      <c r="J4164">
        <v>124</v>
      </c>
    </row>
    <row r="4165" spans="1:10" x14ac:dyDescent="0.35">
      <c r="A4165" t="s">
        <v>3117</v>
      </c>
      <c r="B4165">
        <v>458</v>
      </c>
      <c r="C4165">
        <v>2771</v>
      </c>
      <c r="D4165">
        <v>898</v>
      </c>
      <c r="E4165" t="s">
        <v>328</v>
      </c>
      <c r="F4165" t="s">
        <v>0</v>
      </c>
      <c r="G4165" t="s">
        <v>2772</v>
      </c>
      <c r="H4165">
        <v>3.1360000000000001</v>
      </c>
      <c r="I4165">
        <v>65.040000000000006</v>
      </c>
      <c r="J4165">
        <v>71</v>
      </c>
    </row>
    <row r="4166" spans="1:10" x14ac:dyDescent="0.35">
      <c r="A4166" t="s">
        <v>3118</v>
      </c>
      <c r="B4166">
        <v>317</v>
      </c>
      <c r="C4166">
        <v>2769</v>
      </c>
      <c r="D4166">
        <v>899</v>
      </c>
      <c r="E4166" t="s">
        <v>319</v>
      </c>
      <c r="F4166" t="s">
        <v>0</v>
      </c>
      <c r="G4166" t="s">
        <v>3119</v>
      </c>
      <c r="H4166">
        <v>5.1100000000000003</v>
      </c>
      <c r="I4166">
        <v>74.84</v>
      </c>
      <c r="J4166">
        <v>105</v>
      </c>
    </row>
    <row r="4167" spans="1:10" x14ac:dyDescent="0.35">
      <c r="A4167" t="s">
        <v>3120</v>
      </c>
      <c r="B4167">
        <v>264</v>
      </c>
      <c r="C4167">
        <v>2766</v>
      </c>
      <c r="D4167">
        <v>900</v>
      </c>
      <c r="E4167" t="s">
        <v>319</v>
      </c>
      <c r="F4167" t="s">
        <v>0</v>
      </c>
      <c r="G4167" t="s">
        <v>1967</v>
      </c>
      <c r="H4167">
        <v>6.9960000000000004</v>
      </c>
      <c r="I4167">
        <v>85.48</v>
      </c>
      <c r="J4167">
        <v>141</v>
      </c>
    </row>
    <row r="4168" spans="1:10" x14ac:dyDescent="0.35">
      <c r="A4168" t="s">
        <v>3121</v>
      </c>
      <c r="B4168">
        <v>401</v>
      </c>
      <c r="C4168">
        <v>2761</v>
      </c>
      <c r="D4168">
        <v>901</v>
      </c>
      <c r="E4168" t="s">
        <v>328</v>
      </c>
      <c r="F4168" t="s">
        <v>0</v>
      </c>
      <c r="G4168" t="s">
        <v>2077</v>
      </c>
      <c r="H4168">
        <v>3.3660000000000001</v>
      </c>
      <c r="I4168">
        <v>57.96</v>
      </c>
      <c r="J4168">
        <v>112</v>
      </c>
    </row>
    <row r="4169" spans="1:10" x14ac:dyDescent="0.35">
      <c r="A4169" t="s">
        <v>3122</v>
      </c>
      <c r="B4169">
        <v>792</v>
      </c>
      <c r="C4169">
        <v>2759</v>
      </c>
      <c r="D4169">
        <v>902</v>
      </c>
      <c r="E4169" t="s">
        <v>328</v>
      </c>
      <c r="F4169" t="s">
        <v>0</v>
      </c>
      <c r="G4169" t="s">
        <v>3123</v>
      </c>
      <c r="H4169">
        <v>1.7869999999999999</v>
      </c>
      <c r="I4169">
        <v>36.119999999999997</v>
      </c>
      <c r="J4169">
        <v>122</v>
      </c>
    </row>
    <row r="4170" spans="1:10" x14ac:dyDescent="0.35">
      <c r="A4170" t="s">
        <v>3124</v>
      </c>
      <c r="B4170">
        <v>257</v>
      </c>
      <c r="C4170">
        <v>2759</v>
      </c>
      <c r="D4170">
        <v>902</v>
      </c>
      <c r="E4170" t="s">
        <v>319</v>
      </c>
      <c r="F4170" t="s">
        <v>0</v>
      </c>
      <c r="G4170" t="s">
        <v>3125</v>
      </c>
      <c r="H4170">
        <v>5.8109999999999999</v>
      </c>
      <c r="I4170">
        <v>83.6</v>
      </c>
      <c r="J4170">
        <v>256</v>
      </c>
    </row>
    <row r="4171" spans="1:10" x14ac:dyDescent="0.35">
      <c r="A4171" t="s">
        <v>3126</v>
      </c>
      <c r="B4171">
        <v>725</v>
      </c>
      <c r="C4171">
        <v>2756</v>
      </c>
      <c r="D4171">
        <v>904</v>
      </c>
      <c r="E4171" t="s">
        <v>312</v>
      </c>
      <c r="F4171" t="s">
        <v>0</v>
      </c>
      <c r="G4171" t="s">
        <v>2053</v>
      </c>
      <c r="H4171">
        <v>2</v>
      </c>
      <c r="I4171">
        <v>48.68</v>
      </c>
      <c r="J4171">
        <v>381</v>
      </c>
    </row>
    <row r="4172" spans="1:10" x14ac:dyDescent="0.35">
      <c r="A4172" t="s">
        <v>3127</v>
      </c>
      <c r="B4172">
        <v>253</v>
      </c>
      <c r="C4172">
        <v>2751</v>
      </c>
      <c r="D4172">
        <v>905</v>
      </c>
      <c r="E4172" t="s">
        <v>319</v>
      </c>
      <c r="F4172" t="s">
        <v>0</v>
      </c>
      <c r="G4172" t="s">
        <v>2448</v>
      </c>
      <c r="H4172">
        <v>5.1550000000000002</v>
      </c>
      <c r="I4172">
        <v>83.15</v>
      </c>
      <c r="J4172">
        <v>253</v>
      </c>
    </row>
    <row r="4173" spans="1:10" x14ac:dyDescent="0.35">
      <c r="A4173" t="s">
        <v>3128</v>
      </c>
      <c r="B4173">
        <v>602</v>
      </c>
      <c r="C4173">
        <v>2750</v>
      </c>
      <c r="D4173">
        <v>906</v>
      </c>
      <c r="E4173" t="s">
        <v>312</v>
      </c>
      <c r="F4173" t="s">
        <v>0</v>
      </c>
      <c r="G4173" t="s">
        <v>2077</v>
      </c>
      <c r="H4173">
        <v>2.468</v>
      </c>
      <c r="I4173">
        <v>39.549999999999997</v>
      </c>
      <c r="J4173">
        <v>75</v>
      </c>
    </row>
    <row r="4174" spans="1:10" x14ac:dyDescent="0.35">
      <c r="A4174" t="s">
        <v>3129</v>
      </c>
      <c r="B4174">
        <v>372</v>
      </c>
      <c r="C4174">
        <v>2750</v>
      </c>
      <c r="D4174">
        <v>906</v>
      </c>
      <c r="E4174" t="s">
        <v>328</v>
      </c>
      <c r="F4174" t="s">
        <v>0</v>
      </c>
      <c r="G4174" t="s">
        <v>3130</v>
      </c>
      <c r="H4174">
        <v>3.5139999999999998</v>
      </c>
      <c r="I4174">
        <v>73.510000000000005</v>
      </c>
      <c r="J4174">
        <v>149</v>
      </c>
    </row>
    <row r="4175" spans="1:10" x14ac:dyDescent="0.35">
      <c r="A4175" t="s">
        <v>3131</v>
      </c>
      <c r="B4175">
        <v>428</v>
      </c>
      <c r="C4175">
        <v>2749</v>
      </c>
      <c r="D4175">
        <v>908</v>
      </c>
      <c r="E4175" t="s">
        <v>328</v>
      </c>
      <c r="F4175" t="s">
        <v>0</v>
      </c>
      <c r="G4175" t="s">
        <v>1931</v>
      </c>
      <c r="H4175">
        <v>3.407</v>
      </c>
      <c r="I4175">
        <v>50.14</v>
      </c>
      <c r="J4175">
        <v>33</v>
      </c>
    </row>
    <row r="4176" spans="1:10" x14ac:dyDescent="0.35">
      <c r="A4176" t="s">
        <v>3132</v>
      </c>
      <c r="B4176">
        <v>551</v>
      </c>
      <c r="C4176">
        <v>2748</v>
      </c>
      <c r="D4176">
        <v>909</v>
      </c>
      <c r="E4176" t="s">
        <v>319</v>
      </c>
      <c r="F4176" t="s">
        <v>0</v>
      </c>
      <c r="G4176" t="s">
        <v>2550</v>
      </c>
      <c r="H4176">
        <v>2.4609999999999999</v>
      </c>
      <c r="I4176">
        <v>77.94</v>
      </c>
      <c r="J4176">
        <v>70</v>
      </c>
    </row>
    <row r="4177" spans="1:10" x14ac:dyDescent="0.35">
      <c r="A4177" t="s">
        <v>3133</v>
      </c>
      <c r="B4177">
        <v>323</v>
      </c>
      <c r="C4177">
        <v>2746</v>
      </c>
      <c r="D4177">
        <v>910</v>
      </c>
      <c r="E4177" t="s">
        <v>328</v>
      </c>
      <c r="F4177" t="s">
        <v>0</v>
      </c>
      <c r="G4177" t="s">
        <v>2109</v>
      </c>
      <c r="H4177">
        <v>4.1660000000000004</v>
      </c>
      <c r="I4177">
        <v>71.84</v>
      </c>
      <c r="J4177">
        <v>47</v>
      </c>
    </row>
    <row r="4178" spans="1:10" x14ac:dyDescent="0.35">
      <c r="A4178" t="s">
        <v>3134</v>
      </c>
      <c r="B4178">
        <v>111</v>
      </c>
      <c r="C4178">
        <v>2744</v>
      </c>
      <c r="D4178">
        <v>911</v>
      </c>
      <c r="E4178" t="s">
        <v>319</v>
      </c>
      <c r="F4178" t="s">
        <v>0</v>
      </c>
      <c r="G4178" t="s">
        <v>1819</v>
      </c>
      <c r="H4178">
        <v>13.138999999999999</v>
      </c>
      <c r="I4178">
        <v>96.43</v>
      </c>
      <c r="J4178">
        <v>42</v>
      </c>
    </row>
    <row r="4179" spans="1:10" x14ac:dyDescent="0.35">
      <c r="A4179" t="s">
        <v>3135</v>
      </c>
      <c r="B4179">
        <v>169</v>
      </c>
      <c r="C4179">
        <v>2741</v>
      </c>
      <c r="D4179">
        <v>912</v>
      </c>
      <c r="E4179" t="s">
        <v>319</v>
      </c>
      <c r="F4179" t="s">
        <v>0</v>
      </c>
      <c r="G4179" t="s">
        <v>3136</v>
      </c>
      <c r="H4179">
        <v>9.57</v>
      </c>
      <c r="I4179">
        <v>83.9</v>
      </c>
      <c r="J4179">
        <v>93</v>
      </c>
    </row>
    <row r="4180" spans="1:10" x14ac:dyDescent="0.35">
      <c r="A4180" t="s">
        <v>3137</v>
      </c>
      <c r="B4180">
        <v>365</v>
      </c>
      <c r="C4180">
        <v>2735</v>
      </c>
      <c r="D4180">
        <v>913</v>
      </c>
      <c r="E4180" t="s">
        <v>328</v>
      </c>
      <c r="F4180" t="s">
        <v>0</v>
      </c>
      <c r="G4180" t="s">
        <v>3138</v>
      </c>
      <c r="H4180">
        <v>3.8479999999999999</v>
      </c>
      <c r="I4180">
        <v>53.37</v>
      </c>
      <c r="J4180">
        <v>64</v>
      </c>
    </row>
    <row r="4181" spans="1:10" x14ac:dyDescent="0.35">
      <c r="A4181" t="s">
        <v>3139</v>
      </c>
      <c r="B4181">
        <v>546</v>
      </c>
      <c r="C4181">
        <v>2727</v>
      </c>
      <c r="D4181">
        <v>914</v>
      </c>
      <c r="E4181" t="s">
        <v>319</v>
      </c>
      <c r="F4181" t="s">
        <v>0</v>
      </c>
      <c r="G4181" t="s">
        <v>2197</v>
      </c>
      <c r="H4181">
        <v>5.383</v>
      </c>
      <c r="I4181">
        <v>74.180000000000007</v>
      </c>
      <c r="J4181">
        <v>120</v>
      </c>
    </row>
    <row r="4182" spans="1:10" x14ac:dyDescent="0.35">
      <c r="A4182" t="s">
        <v>3140</v>
      </c>
      <c r="B4182">
        <v>309</v>
      </c>
      <c r="C4182">
        <v>2727</v>
      </c>
      <c r="D4182">
        <v>914</v>
      </c>
      <c r="E4182" t="s">
        <v>319</v>
      </c>
      <c r="F4182" t="s">
        <v>0</v>
      </c>
      <c r="G4182" t="s">
        <v>2850</v>
      </c>
      <c r="H4182">
        <v>4.5659999999999998</v>
      </c>
      <c r="I4182">
        <v>61.91</v>
      </c>
      <c r="J4182">
        <v>63</v>
      </c>
    </row>
    <row r="4183" spans="1:10" x14ac:dyDescent="0.35">
      <c r="A4183" t="s">
        <v>3141</v>
      </c>
      <c r="B4183">
        <v>622</v>
      </c>
      <c r="C4183">
        <v>2723</v>
      </c>
      <c r="D4183">
        <v>916</v>
      </c>
      <c r="E4183" t="s">
        <v>328</v>
      </c>
      <c r="F4183" t="s">
        <v>0</v>
      </c>
      <c r="G4183" t="s">
        <v>1967</v>
      </c>
      <c r="H4183">
        <v>3.3479999999999999</v>
      </c>
      <c r="I4183">
        <v>57.42</v>
      </c>
      <c r="J4183">
        <v>141</v>
      </c>
    </row>
    <row r="4184" spans="1:10" x14ac:dyDescent="0.35">
      <c r="A4184" t="s">
        <v>3142</v>
      </c>
      <c r="B4184">
        <v>272</v>
      </c>
      <c r="C4184">
        <v>2716</v>
      </c>
      <c r="D4184">
        <v>917</v>
      </c>
      <c r="E4184" t="s">
        <v>328</v>
      </c>
      <c r="F4184" t="s">
        <v>0</v>
      </c>
      <c r="G4184" t="s">
        <v>3143</v>
      </c>
      <c r="H4184">
        <v>4.5339999999999998</v>
      </c>
      <c r="I4184">
        <v>59.15</v>
      </c>
      <c r="J4184">
        <v>86</v>
      </c>
    </row>
    <row r="4185" spans="1:10" x14ac:dyDescent="0.35">
      <c r="A4185" t="s">
        <v>3144</v>
      </c>
      <c r="B4185">
        <v>383</v>
      </c>
      <c r="C4185">
        <v>2716</v>
      </c>
      <c r="D4185">
        <v>917</v>
      </c>
      <c r="E4185" t="s">
        <v>328</v>
      </c>
      <c r="F4185" t="s">
        <v>0</v>
      </c>
      <c r="G4185" t="s">
        <v>2539</v>
      </c>
      <c r="H4185">
        <v>3.5259999999999998</v>
      </c>
      <c r="I4185">
        <v>59.09</v>
      </c>
      <c r="J4185">
        <v>96</v>
      </c>
    </row>
    <row r="4186" spans="1:10" x14ac:dyDescent="0.35">
      <c r="A4186" t="s">
        <v>3145</v>
      </c>
      <c r="B4186">
        <v>313</v>
      </c>
      <c r="C4186">
        <v>2706</v>
      </c>
      <c r="D4186">
        <v>919</v>
      </c>
      <c r="E4186" t="s">
        <v>328</v>
      </c>
      <c r="F4186" t="s">
        <v>0</v>
      </c>
      <c r="G4186" t="s">
        <v>3146</v>
      </c>
      <c r="H4186">
        <v>3.9510000000000001</v>
      </c>
      <c r="I4186">
        <v>60.2</v>
      </c>
      <c r="J4186">
        <v>67</v>
      </c>
    </row>
    <row r="4187" spans="1:10" x14ac:dyDescent="0.35">
      <c r="A4187" t="s">
        <v>3147</v>
      </c>
      <c r="B4187">
        <v>383</v>
      </c>
      <c r="C4187">
        <v>2697</v>
      </c>
      <c r="D4187">
        <v>920</v>
      </c>
      <c r="E4187" t="s">
        <v>328</v>
      </c>
      <c r="F4187" t="s">
        <v>0</v>
      </c>
      <c r="G4187" t="s">
        <v>1815</v>
      </c>
      <c r="H4187">
        <v>3.5720000000000001</v>
      </c>
      <c r="I4187">
        <v>58.39</v>
      </c>
      <c r="J4187">
        <v>95</v>
      </c>
    </row>
    <row r="4188" spans="1:10" x14ac:dyDescent="0.35">
      <c r="A4188" t="s">
        <v>3148</v>
      </c>
      <c r="B4188">
        <v>437</v>
      </c>
      <c r="C4188">
        <v>2696</v>
      </c>
      <c r="D4188">
        <v>921</v>
      </c>
      <c r="E4188" t="s">
        <v>311</v>
      </c>
      <c r="F4188" t="s">
        <v>0</v>
      </c>
      <c r="G4188" t="s">
        <v>2202</v>
      </c>
      <c r="I4188" t="s">
        <v>311</v>
      </c>
      <c r="J4188">
        <v>115</v>
      </c>
    </row>
    <row r="4189" spans="1:10" x14ac:dyDescent="0.35">
      <c r="A4189" t="s">
        <v>3149</v>
      </c>
      <c r="B4189">
        <v>1331</v>
      </c>
      <c r="C4189">
        <v>2695</v>
      </c>
      <c r="D4189">
        <v>922</v>
      </c>
      <c r="E4189" t="s">
        <v>312</v>
      </c>
      <c r="F4189" t="s">
        <v>0</v>
      </c>
      <c r="G4189" t="s">
        <v>2617</v>
      </c>
      <c r="H4189">
        <v>3.0350000000000001</v>
      </c>
      <c r="I4189">
        <v>36.9</v>
      </c>
      <c r="J4189">
        <v>103</v>
      </c>
    </row>
    <row r="4190" spans="1:10" x14ac:dyDescent="0.35">
      <c r="A4190" t="s">
        <v>3150</v>
      </c>
      <c r="B4190">
        <v>385</v>
      </c>
      <c r="C4190">
        <v>2692</v>
      </c>
      <c r="D4190">
        <v>923</v>
      </c>
      <c r="E4190" t="s">
        <v>328</v>
      </c>
      <c r="F4190" t="s">
        <v>0</v>
      </c>
      <c r="G4190" t="s">
        <v>3151</v>
      </c>
      <c r="H4190">
        <v>3.6269999999999998</v>
      </c>
      <c r="I4190">
        <v>68.47</v>
      </c>
      <c r="J4190">
        <v>135</v>
      </c>
    </row>
    <row r="4191" spans="1:10" x14ac:dyDescent="0.35">
      <c r="A4191" t="s">
        <v>3152</v>
      </c>
      <c r="B4191">
        <v>1352</v>
      </c>
      <c r="C4191">
        <v>2683</v>
      </c>
      <c r="D4191">
        <v>924</v>
      </c>
      <c r="E4191" t="s">
        <v>334</v>
      </c>
      <c r="F4191" t="s">
        <v>0</v>
      </c>
      <c r="G4191" t="s">
        <v>3153</v>
      </c>
      <c r="H4191">
        <v>1.014</v>
      </c>
      <c r="I4191">
        <v>6.36</v>
      </c>
      <c r="J4191">
        <v>182</v>
      </c>
    </row>
    <row r="4192" spans="1:10" x14ac:dyDescent="0.35">
      <c r="A4192" t="s">
        <v>3154</v>
      </c>
      <c r="B4192">
        <v>526</v>
      </c>
      <c r="C4192">
        <v>2679</v>
      </c>
      <c r="D4192">
        <v>925</v>
      </c>
      <c r="E4192" t="s">
        <v>319</v>
      </c>
      <c r="F4192" t="s">
        <v>0</v>
      </c>
      <c r="G4192" t="s">
        <v>3052</v>
      </c>
      <c r="H4192">
        <v>2.5539999999999998</v>
      </c>
      <c r="I4192">
        <v>76.040000000000006</v>
      </c>
      <c r="J4192">
        <v>97</v>
      </c>
    </row>
    <row r="4193" spans="1:10" x14ac:dyDescent="0.35">
      <c r="A4193" t="s">
        <v>3155</v>
      </c>
      <c r="B4193">
        <v>306</v>
      </c>
      <c r="C4193">
        <v>2675</v>
      </c>
      <c r="D4193">
        <v>926</v>
      </c>
      <c r="E4193" t="s">
        <v>328</v>
      </c>
      <c r="F4193" t="s">
        <v>0</v>
      </c>
      <c r="G4193" t="s">
        <v>3156</v>
      </c>
      <c r="H4193">
        <v>4.4820000000000002</v>
      </c>
      <c r="I4193">
        <v>59.38</v>
      </c>
      <c r="J4193">
        <v>70</v>
      </c>
    </row>
    <row r="4194" spans="1:10" x14ac:dyDescent="0.35">
      <c r="A4194" t="s">
        <v>3157</v>
      </c>
      <c r="B4194">
        <v>282</v>
      </c>
      <c r="C4194">
        <v>2672</v>
      </c>
      <c r="D4194">
        <v>927</v>
      </c>
      <c r="E4194" t="s">
        <v>328</v>
      </c>
      <c r="F4194" t="s">
        <v>0</v>
      </c>
      <c r="G4194" t="s">
        <v>2071</v>
      </c>
      <c r="H4194">
        <v>4.452</v>
      </c>
      <c r="I4194">
        <v>61.46</v>
      </c>
      <c r="J4194">
        <v>93</v>
      </c>
    </row>
    <row r="4195" spans="1:10" x14ac:dyDescent="0.35">
      <c r="A4195" t="s">
        <v>3158</v>
      </c>
      <c r="B4195">
        <v>213</v>
      </c>
      <c r="C4195">
        <v>2671</v>
      </c>
      <c r="D4195">
        <v>928</v>
      </c>
      <c r="E4195" t="s">
        <v>319</v>
      </c>
      <c r="F4195" t="s">
        <v>0</v>
      </c>
      <c r="G4195" t="s">
        <v>1849</v>
      </c>
      <c r="H4195">
        <v>6.3040000000000003</v>
      </c>
      <c r="I4195">
        <v>82</v>
      </c>
      <c r="J4195">
        <v>95</v>
      </c>
    </row>
    <row r="4196" spans="1:10" x14ac:dyDescent="0.35">
      <c r="A4196" t="s">
        <v>3159</v>
      </c>
      <c r="B4196">
        <v>391</v>
      </c>
      <c r="C4196">
        <v>2662</v>
      </c>
      <c r="D4196">
        <v>929</v>
      </c>
      <c r="E4196" t="s">
        <v>328</v>
      </c>
      <c r="F4196" t="s">
        <v>0</v>
      </c>
      <c r="G4196" t="s">
        <v>1993</v>
      </c>
      <c r="H4196">
        <v>3.4820000000000002</v>
      </c>
      <c r="I4196">
        <v>67.27</v>
      </c>
      <c r="J4196">
        <v>123</v>
      </c>
    </row>
    <row r="4197" spans="1:10" x14ac:dyDescent="0.35">
      <c r="A4197" t="s">
        <v>3160</v>
      </c>
      <c r="B4197">
        <v>887</v>
      </c>
      <c r="C4197">
        <v>2659</v>
      </c>
      <c r="D4197">
        <v>930</v>
      </c>
      <c r="E4197" t="s">
        <v>319</v>
      </c>
      <c r="F4197" t="s">
        <v>0</v>
      </c>
      <c r="G4197" t="s">
        <v>2288</v>
      </c>
      <c r="H4197">
        <v>4.2539999999999996</v>
      </c>
      <c r="I4197">
        <v>63.53</v>
      </c>
      <c r="J4197">
        <v>228</v>
      </c>
    </row>
    <row r="4198" spans="1:10" x14ac:dyDescent="0.35">
      <c r="A4198" t="s">
        <v>3161</v>
      </c>
      <c r="B4198">
        <v>183</v>
      </c>
      <c r="C4198">
        <v>2652</v>
      </c>
      <c r="D4198">
        <v>931</v>
      </c>
      <c r="E4198" t="s">
        <v>319</v>
      </c>
      <c r="F4198" t="s">
        <v>0</v>
      </c>
      <c r="G4198" t="s">
        <v>3162</v>
      </c>
      <c r="H4198">
        <v>7.9640000000000004</v>
      </c>
      <c r="I4198">
        <v>76.430000000000007</v>
      </c>
      <c r="J4198">
        <v>93</v>
      </c>
    </row>
    <row r="4199" spans="1:10" x14ac:dyDescent="0.35">
      <c r="A4199" t="s">
        <v>3163</v>
      </c>
      <c r="B4199">
        <v>304</v>
      </c>
      <c r="C4199">
        <v>2650</v>
      </c>
      <c r="D4199">
        <v>932</v>
      </c>
      <c r="E4199" t="s">
        <v>319</v>
      </c>
      <c r="F4199" t="s">
        <v>0</v>
      </c>
      <c r="G4199" t="s">
        <v>3164</v>
      </c>
      <c r="H4199">
        <v>4.5199999999999996</v>
      </c>
      <c r="I4199">
        <v>70.94</v>
      </c>
      <c r="J4199">
        <v>55</v>
      </c>
    </row>
    <row r="4200" spans="1:10" x14ac:dyDescent="0.35">
      <c r="A4200" t="s">
        <v>3165</v>
      </c>
      <c r="B4200">
        <v>391</v>
      </c>
      <c r="C4200">
        <v>2648</v>
      </c>
      <c r="D4200">
        <v>933</v>
      </c>
      <c r="E4200" t="s">
        <v>328</v>
      </c>
      <c r="F4200" t="s">
        <v>0</v>
      </c>
      <c r="G4200" t="s">
        <v>2079</v>
      </c>
      <c r="H4200">
        <v>5.234</v>
      </c>
      <c r="I4200">
        <v>71.67</v>
      </c>
      <c r="J4200">
        <v>139</v>
      </c>
    </row>
    <row r="4201" spans="1:10" x14ac:dyDescent="0.35">
      <c r="A4201" t="s">
        <v>3166</v>
      </c>
      <c r="B4201">
        <v>551</v>
      </c>
      <c r="C4201">
        <v>2644</v>
      </c>
      <c r="D4201">
        <v>934</v>
      </c>
      <c r="E4201" t="s">
        <v>319</v>
      </c>
      <c r="F4201" t="s">
        <v>0</v>
      </c>
      <c r="G4201" t="s">
        <v>3167</v>
      </c>
      <c r="H4201">
        <v>2.4319999999999999</v>
      </c>
      <c r="I4201">
        <v>76.92</v>
      </c>
      <c r="J4201">
        <v>99</v>
      </c>
    </row>
    <row r="4202" spans="1:10" x14ac:dyDescent="0.35">
      <c r="A4202" t="s">
        <v>3168</v>
      </c>
      <c r="B4202">
        <v>298</v>
      </c>
      <c r="C4202">
        <v>2641</v>
      </c>
      <c r="D4202">
        <v>935</v>
      </c>
      <c r="E4202" t="s">
        <v>328</v>
      </c>
      <c r="F4202" t="s">
        <v>0</v>
      </c>
      <c r="G4202" t="s">
        <v>3169</v>
      </c>
      <c r="H4202">
        <v>4.3979999999999997</v>
      </c>
      <c r="I4202">
        <v>65.75</v>
      </c>
      <c r="J4202">
        <v>87</v>
      </c>
    </row>
    <row r="4203" spans="1:10" x14ac:dyDescent="0.35">
      <c r="A4203" t="s">
        <v>3170</v>
      </c>
      <c r="B4203">
        <v>557</v>
      </c>
      <c r="C4203">
        <v>2640</v>
      </c>
      <c r="D4203">
        <v>936</v>
      </c>
      <c r="E4203" t="s">
        <v>328</v>
      </c>
      <c r="F4203" t="s">
        <v>0</v>
      </c>
      <c r="G4203" t="s">
        <v>3171</v>
      </c>
      <c r="H4203">
        <v>2.8730000000000002</v>
      </c>
      <c r="I4203">
        <v>68.599999999999994</v>
      </c>
      <c r="J4203">
        <v>89</v>
      </c>
    </row>
    <row r="4204" spans="1:10" x14ac:dyDescent="0.35">
      <c r="A4204" t="s">
        <v>3172</v>
      </c>
      <c r="B4204">
        <v>560</v>
      </c>
      <c r="C4204">
        <v>2638</v>
      </c>
      <c r="D4204">
        <v>937</v>
      </c>
      <c r="E4204" t="s">
        <v>312</v>
      </c>
      <c r="F4204" t="s">
        <v>0</v>
      </c>
      <c r="G4204" t="s">
        <v>1967</v>
      </c>
      <c r="H4204">
        <v>2.8130000000000002</v>
      </c>
      <c r="I4204">
        <v>40.24</v>
      </c>
      <c r="J4204">
        <v>491</v>
      </c>
    </row>
    <row r="4205" spans="1:10" x14ac:dyDescent="0.35">
      <c r="A4205" t="s">
        <v>3173</v>
      </c>
      <c r="B4205">
        <v>396</v>
      </c>
      <c r="C4205">
        <v>2625</v>
      </c>
      <c r="D4205">
        <v>938</v>
      </c>
      <c r="E4205" t="s">
        <v>328</v>
      </c>
      <c r="F4205" t="s">
        <v>0</v>
      </c>
      <c r="G4205" t="s">
        <v>3174</v>
      </c>
      <c r="H4205">
        <v>3.2290000000000001</v>
      </c>
      <c r="I4205">
        <v>55.41</v>
      </c>
      <c r="J4205">
        <v>85</v>
      </c>
    </row>
    <row r="4206" spans="1:10" x14ac:dyDescent="0.35">
      <c r="A4206" t="s">
        <v>3175</v>
      </c>
      <c r="B4206">
        <v>476</v>
      </c>
      <c r="C4206">
        <v>2618</v>
      </c>
      <c r="D4206">
        <v>939</v>
      </c>
      <c r="E4206" t="s">
        <v>328</v>
      </c>
      <c r="F4206" t="s">
        <v>0</v>
      </c>
      <c r="G4206" t="s">
        <v>3176</v>
      </c>
      <c r="H4206">
        <v>2.9860000000000002</v>
      </c>
      <c r="I4206">
        <v>60.64</v>
      </c>
      <c r="J4206">
        <v>65</v>
      </c>
    </row>
    <row r="4207" spans="1:10" x14ac:dyDescent="0.35">
      <c r="A4207" t="s">
        <v>3177</v>
      </c>
      <c r="B4207">
        <v>859</v>
      </c>
      <c r="C4207">
        <v>2617</v>
      </c>
      <c r="D4207">
        <v>940</v>
      </c>
      <c r="E4207" t="s">
        <v>328</v>
      </c>
      <c r="F4207" t="s">
        <v>0</v>
      </c>
      <c r="G4207" t="s">
        <v>2167</v>
      </c>
      <c r="H4207">
        <v>3.0219999999999998</v>
      </c>
      <c r="I4207">
        <v>64.69</v>
      </c>
      <c r="J4207">
        <v>104</v>
      </c>
    </row>
    <row r="4208" spans="1:10" x14ac:dyDescent="0.35">
      <c r="A4208" t="s">
        <v>3178</v>
      </c>
      <c r="B4208">
        <v>262</v>
      </c>
      <c r="C4208">
        <v>2616</v>
      </c>
      <c r="D4208">
        <v>941</v>
      </c>
      <c r="E4208" t="s">
        <v>328</v>
      </c>
      <c r="F4208" t="s">
        <v>0</v>
      </c>
      <c r="G4208" t="s">
        <v>3179</v>
      </c>
      <c r="H4208">
        <v>5.07</v>
      </c>
      <c r="I4208">
        <v>63.6</v>
      </c>
      <c r="J4208">
        <v>239</v>
      </c>
    </row>
    <row r="4209" spans="1:10" x14ac:dyDescent="0.35">
      <c r="A4209" t="s">
        <v>3180</v>
      </c>
      <c r="B4209">
        <v>659</v>
      </c>
      <c r="C4209">
        <v>2615</v>
      </c>
      <c r="D4209">
        <v>942</v>
      </c>
      <c r="E4209" t="s">
        <v>328</v>
      </c>
      <c r="F4209" t="s">
        <v>0</v>
      </c>
      <c r="G4209" t="s">
        <v>3181</v>
      </c>
      <c r="H4209">
        <v>2.1659999999999999</v>
      </c>
      <c r="I4209">
        <v>42.95</v>
      </c>
      <c r="J4209">
        <v>95</v>
      </c>
    </row>
    <row r="4210" spans="1:10" x14ac:dyDescent="0.35">
      <c r="A4210" t="s">
        <v>3182</v>
      </c>
      <c r="B4210">
        <v>150</v>
      </c>
      <c r="C4210">
        <v>2610</v>
      </c>
      <c r="D4210">
        <v>943</v>
      </c>
      <c r="E4210" t="s">
        <v>319</v>
      </c>
      <c r="F4210" t="s">
        <v>0</v>
      </c>
      <c r="G4210" t="s">
        <v>2037</v>
      </c>
      <c r="H4210">
        <v>8.49</v>
      </c>
      <c r="I4210">
        <v>91.07</v>
      </c>
      <c r="J4210">
        <v>63</v>
      </c>
    </row>
    <row r="4211" spans="1:10" x14ac:dyDescent="0.35">
      <c r="A4211" t="s">
        <v>3183</v>
      </c>
      <c r="B4211">
        <v>399</v>
      </c>
      <c r="C4211">
        <v>2605</v>
      </c>
      <c r="D4211">
        <v>944</v>
      </c>
      <c r="E4211" t="s">
        <v>312</v>
      </c>
      <c r="F4211" t="s">
        <v>0</v>
      </c>
      <c r="G4211" t="s">
        <v>3184</v>
      </c>
      <c r="H4211">
        <v>3.9289999999999998</v>
      </c>
      <c r="I4211">
        <v>45.55</v>
      </c>
      <c r="J4211">
        <v>160</v>
      </c>
    </row>
    <row r="4212" spans="1:10" x14ac:dyDescent="0.35">
      <c r="A4212" t="s">
        <v>3185</v>
      </c>
      <c r="B4212">
        <v>296</v>
      </c>
      <c r="C4212">
        <v>2596</v>
      </c>
      <c r="D4212">
        <v>945</v>
      </c>
      <c r="E4212" t="s">
        <v>328</v>
      </c>
      <c r="F4212" t="s">
        <v>0</v>
      </c>
      <c r="G4212" t="s">
        <v>2539</v>
      </c>
      <c r="H4212">
        <v>4.4009999999999998</v>
      </c>
      <c r="I4212">
        <v>70.78</v>
      </c>
      <c r="J4212">
        <v>29</v>
      </c>
    </row>
    <row r="4213" spans="1:10" x14ac:dyDescent="0.35">
      <c r="A4213" t="s">
        <v>3186</v>
      </c>
      <c r="B4213">
        <v>439</v>
      </c>
      <c r="C4213">
        <v>2590</v>
      </c>
      <c r="D4213">
        <v>946</v>
      </c>
      <c r="E4213" t="s">
        <v>312</v>
      </c>
      <c r="F4213" t="s">
        <v>0</v>
      </c>
      <c r="G4213" t="s">
        <v>2067</v>
      </c>
      <c r="H4213">
        <v>2.9830000000000001</v>
      </c>
      <c r="I4213">
        <v>29.19</v>
      </c>
      <c r="J4213">
        <v>124</v>
      </c>
    </row>
    <row r="4214" spans="1:10" x14ac:dyDescent="0.35">
      <c r="A4214" t="s">
        <v>3187</v>
      </c>
      <c r="B4214">
        <v>304</v>
      </c>
      <c r="C4214">
        <v>2582</v>
      </c>
      <c r="D4214">
        <v>947</v>
      </c>
      <c r="E4214" t="s">
        <v>328</v>
      </c>
      <c r="F4214" t="s">
        <v>0</v>
      </c>
      <c r="G4214" t="s">
        <v>3188</v>
      </c>
      <c r="H4214">
        <v>4.3540000000000001</v>
      </c>
      <c r="I4214">
        <v>69.48</v>
      </c>
      <c r="J4214">
        <v>192</v>
      </c>
    </row>
    <row r="4215" spans="1:10" x14ac:dyDescent="0.35">
      <c r="A4215" t="s">
        <v>3189</v>
      </c>
      <c r="B4215">
        <v>421</v>
      </c>
      <c r="C4215">
        <v>2579</v>
      </c>
      <c r="D4215">
        <v>948</v>
      </c>
      <c r="E4215" t="s">
        <v>328</v>
      </c>
      <c r="F4215" t="s">
        <v>0</v>
      </c>
      <c r="G4215" t="s">
        <v>3176</v>
      </c>
      <c r="H4215">
        <v>3.1920000000000002</v>
      </c>
      <c r="I4215">
        <v>65.56</v>
      </c>
      <c r="J4215">
        <v>43</v>
      </c>
    </row>
    <row r="4216" spans="1:10" x14ac:dyDescent="0.35">
      <c r="A4216" t="s">
        <v>3190</v>
      </c>
      <c r="B4216">
        <v>193</v>
      </c>
      <c r="C4216">
        <v>2557</v>
      </c>
      <c r="D4216">
        <v>949</v>
      </c>
      <c r="E4216" t="s">
        <v>319</v>
      </c>
      <c r="F4216" t="s">
        <v>0</v>
      </c>
      <c r="G4216" t="s">
        <v>3191</v>
      </c>
      <c r="H4216">
        <v>7.8319999999999999</v>
      </c>
      <c r="I4216">
        <v>80.34</v>
      </c>
      <c r="J4216">
        <v>193</v>
      </c>
    </row>
    <row r="4217" spans="1:10" x14ac:dyDescent="0.35">
      <c r="A4217" t="s">
        <v>3192</v>
      </c>
      <c r="B4217">
        <v>276</v>
      </c>
      <c r="C4217">
        <v>2550</v>
      </c>
      <c r="D4217">
        <v>950</v>
      </c>
      <c r="E4217" t="s">
        <v>319</v>
      </c>
      <c r="F4217" t="s">
        <v>0</v>
      </c>
      <c r="G4217" t="s">
        <v>2801</v>
      </c>
      <c r="H4217">
        <v>4.7320000000000002</v>
      </c>
      <c r="I4217">
        <v>85.29</v>
      </c>
      <c r="J4217">
        <v>86</v>
      </c>
    </row>
    <row r="4218" spans="1:10" x14ac:dyDescent="0.35">
      <c r="A4218" t="s">
        <v>3193</v>
      </c>
      <c r="B4218">
        <v>452</v>
      </c>
      <c r="C4218">
        <v>2546</v>
      </c>
      <c r="D4218">
        <v>951</v>
      </c>
      <c r="E4218" t="s">
        <v>319</v>
      </c>
      <c r="F4218" t="s">
        <v>0</v>
      </c>
      <c r="G4218" t="s">
        <v>3194</v>
      </c>
      <c r="H4218">
        <v>3.524</v>
      </c>
      <c r="I4218">
        <v>75.150000000000006</v>
      </c>
      <c r="J4218">
        <v>44</v>
      </c>
    </row>
    <row r="4219" spans="1:10" x14ac:dyDescent="0.35">
      <c r="A4219" t="s">
        <v>3195</v>
      </c>
      <c r="B4219">
        <v>596</v>
      </c>
      <c r="C4219">
        <v>2538</v>
      </c>
      <c r="D4219">
        <v>952</v>
      </c>
      <c r="E4219" t="s">
        <v>312</v>
      </c>
      <c r="F4219" t="s">
        <v>0</v>
      </c>
      <c r="G4219" t="s">
        <v>3196</v>
      </c>
      <c r="H4219">
        <v>2.4249999999999998</v>
      </c>
      <c r="I4219">
        <v>46.91</v>
      </c>
      <c r="J4219">
        <v>569</v>
      </c>
    </row>
    <row r="4220" spans="1:10" x14ac:dyDescent="0.35">
      <c r="A4220" t="s">
        <v>3197</v>
      </c>
      <c r="B4220">
        <v>438</v>
      </c>
      <c r="C4220">
        <v>2532</v>
      </c>
      <c r="D4220">
        <v>953</v>
      </c>
      <c r="E4220" t="s">
        <v>328</v>
      </c>
      <c r="F4220" t="s">
        <v>0</v>
      </c>
      <c r="G4220" t="s">
        <v>1843</v>
      </c>
      <c r="H4220">
        <v>2.8559999999999999</v>
      </c>
      <c r="I4220">
        <v>45.63</v>
      </c>
      <c r="J4220">
        <v>28</v>
      </c>
    </row>
    <row r="4221" spans="1:10" x14ac:dyDescent="0.35">
      <c r="A4221" t="s">
        <v>3198</v>
      </c>
      <c r="B4221">
        <v>231</v>
      </c>
      <c r="C4221">
        <v>2522</v>
      </c>
      <c r="D4221">
        <v>954</v>
      </c>
      <c r="E4221" t="s">
        <v>319</v>
      </c>
      <c r="F4221" t="s">
        <v>0</v>
      </c>
      <c r="G4221" t="s">
        <v>2202</v>
      </c>
      <c r="H4221">
        <v>6.2679999999999998</v>
      </c>
      <c r="I4221">
        <v>92.62</v>
      </c>
      <c r="J4221">
        <v>97</v>
      </c>
    </row>
    <row r="4222" spans="1:10" x14ac:dyDescent="0.35">
      <c r="A4222" t="s">
        <v>3199</v>
      </c>
      <c r="B4222">
        <v>291</v>
      </c>
      <c r="C4222">
        <v>2512</v>
      </c>
      <c r="D4222">
        <v>955</v>
      </c>
      <c r="E4222" t="s">
        <v>319</v>
      </c>
      <c r="F4222" t="s">
        <v>0</v>
      </c>
      <c r="G4222" t="s">
        <v>2455</v>
      </c>
      <c r="H4222">
        <v>4.2610000000000001</v>
      </c>
      <c r="I4222">
        <v>73.63</v>
      </c>
      <c r="J4222">
        <v>152</v>
      </c>
    </row>
    <row r="4223" spans="1:10" x14ac:dyDescent="0.35">
      <c r="A4223" t="s">
        <v>3200</v>
      </c>
      <c r="B4223">
        <v>239</v>
      </c>
      <c r="C4223">
        <v>2510</v>
      </c>
      <c r="D4223">
        <v>956</v>
      </c>
      <c r="E4223" t="s">
        <v>319</v>
      </c>
      <c r="F4223" t="s">
        <v>0</v>
      </c>
      <c r="G4223" t="s">
        <v>3201</v>
      </c>
      <c r="H4223">
        <v>5.4269999999999996</v>
      </c>
      <c r="I4223">
        <v>87.52</v>
      </c>
      <c r="J4223">
        <v>114</v>
      </c>
    </row>
    <row r="4224" spans="1:10" x14ac:dyDescent="0.35">
      <c r="A4224" t="s">
        <v>3202</v>
      </c>
      <c r="B4224">
        <v>645</v>
      </c>
      <c r="C4224">
        <v>2507</v>
      </c>
      <c r="D4224">
        <v>957</v>
      </c>
      <c r="E4224" t="s">
        <v>328</v>
      </c>
      <c r="F4224" t="s">
        <v>0</v>
      </c>
      <c r="G4224" t="s">
        <v>2100</v>
      </c>
      <c r="H4224">
        <v>1.929</v>
      </c>
      <c r="I4224">
        <v>54.03</v>
      </c>
      <c r="J4224">
        <v>132</v>
      </c>
    </row>
    <row r="4225" spans="1:10" x14ac:dyDescent="0.35">
      <c r="A4225" t="s">
        <v>3203</v>
      </c>
      <c r="B4225">
        <v>1332</v>
      </c>
      <c r="C4225">
        <v>2467</v>
      </c>
      <c r="D4225">
        <v>958</v>
      </c>
      <c r="E4225" t="s">
        <v>328</v>
      </c>
      <c r="F4225" t="s">
        <v>0</v>
      </c>
      <c r="G4225" t="s">
        <v>1759</v>
      </c>
      <c r="H4225">
        <v>6.5919999999999996</v>
      </c>
      <c r="I4225">
        <v>73.78</v>
      </c>
      <c r="J4225">
        <v>548</v>
      </c>
    </row>
    <row r="4226" spans="1:10" x14ac:dyDescent="0.35">
      <c r="A4226" t="s">
        <v>3204</v>
      </c>
      <c r="B4226">
        <v>218</v>
      </c>
      <c r="C4226">
        <v>2459</v>
      </c>
      <c r="D4226">
        <v>959</v>
      </c>
      <c r="E4226" t="s">
        <v>319</v>
      </c>
      <c r="F4226" t="s">
        <v>0</v>
      </c>
      <c r="G4226" t="s">
        <v>2675</v>
      </c>
      <c r="H4226">
        <v>5.7220000000000004</v>
      </c>
      <c r="I4226">
        <v>89.44</v>
      </c>
      <c r="J4226">
        <v>61</v>
      </c>
    </row>
    <row r="4227" spans="1:10" x14ac:dyDescent="0.35">
      <c r="A4227" t="s">
        <v>3205</v>
      </c>
      <c r="B4227">
        <v>197</v>
      </c>
      <c r="C4227">
        <v>2443</v>
      </c>
      <c r="D4227">
        <v>960</v>
      </c>
      <c r="E4227" t="s">
        <v>319</v>
      </c>
      <c r="F4227" t="s">
        <v>0</v>
      </c>
      <c r="G4227" t="s">
        <v>3206</v>
      </c>
      <c r="H4227">
        <v>5.4770000000000003</v>
      </c>
      <c r="I4227">
        <v>87.61</v>
      </c>
      <c r="J4227">
        <v>34</v>
      </c>
    </row>
    <row r="4228" spans="1:10" x14ac:dyDescent="0.35">
      <c r="A4228" t="s">
        <v>3207</v>
      </c>
      <c r="B4228">
        <v>170</v>
      </c>
      <c r="C4228">
        <v>2443</v>
      </c>
      <c r="D4228">
        <v>960</v>
      </c>
      <c r="E4228" t="s">
        <v>319</v>
      </c>
      <c r="F4228" t="s">
        <v>0</v>
      </c>
      <c r="G4228" t="s">
        <v>3208</v>
      </c>
      <c r="H4228">
        <v>6.9219999999999997</v>
      </c>
      <c r="I4228">
        <v>95.9</v>
      </c>
      <c r="J4228">
        <v>47</v>
      </c>
    </row>
    <row r="4229" spans="1:10" x14ac:dyDescent="0.35">
      <c r="A4229" t="s">
        <v>3209</v>
      </c>
      <c r="B4229">
        <v>575</v>
      </c>
      <c r="C4229">
        <v>2441</v>
      </c>
      <c r="D4229">
        <v>962</v>
      </c>
      <c r="E4229" t="s">
        <v>311</v>
      </c>
      <c r="F4229" t="s">
        <v>0</v>
      </c>
      <c r="G4229" t="s">
        <v>1795</v>
      </c>
      <c r="I4229" t="s">
        <v>311</v>
      </c>
      <c r="J4229">
        <v>574</v>
      </c>
    </row>
    <row r="4230" spans="1:10" x14ac:dyDescent="0.35">
      <c r="A4230" t="s">
        <v>3210</v>
      </c>
      <c r="B4230">
        <v>208</v>
      </c>
      <c r="C4230">
        <v>2440</v>
      </c>
      <c r="D4230">
        <v>963</v>
      </c>
      <c r="E4230" t="s">
        <v>319</v>
      </c>
      <c r="F4230" t="s">
        <v>0</v>
      </c>
      <c r="G4230" t="s">
        <v>3211</v>
      </c>
      <c r="H4230">
        <v>5.58</v>
      </c>
      <c r="I4230">
        <v>81.239999999999995</v>
      </c>
      <c r="J4230">
        <v>66</v>
      </c>
    </row>
    <row r="4231" spans="1:10" x14ac:dyDescent="0.35">
      <c r="A4231" t="s">
        <v>3212</v>
      </c>
      <c r="B4231">
        <v>338</v>
      </c>
      <c r="C4231">
        <v>2439</v>
      </c>
      <c r="D4231">
        <v>964</v>
      </c>
      <c r="E4231" t="s">
        <v>328</v>
      </c>
      <c r="F4231" t="s">
        <v>0</v>
      </c>
      <c r="G4231" t="s">
        <v>2312</v>
      </c>
      <c r="H4231">
        <v>3.7050000000000001</v>
      </c>
      <c r="I4231">
        <v>53.48</v>
      </c>
      <c r="J4231">
        <v>35</v>
      </c>
    </row>
    <row r="4232" spans="1:10" x14ac:dyDescent="0.35">
      <c r="A4232" t="s">
        <v>3213</v>
      </c>
      <c r="B4232">
        <v>160</v>
      </c>
      <c r="C4232">
        <v>2438</v>
      </c>
      <c r="D4232">
        <v>965</v>
      </c>
      <c r="E4232" t="s">
        <v>319</v>
      </c>
      <c r="F4232" t="s">
        <v>0</v>
      </c>
      <c r="G4232" t="s">
        <v>1742</v>
      </c>
      <c r="H4232">
        <v>8.2089999999999996</v>
      </c>
      <c r="I4232">
        <v>77.61</v>
      </c>
      <c r="J4232">
        <v>63</v>
      </c>
    </row>
    <row r="4233" spans="1:10" x14ac:dyDescent="0.35">
      <c r="A4233" t="s">
        <v>3214</v>
      </c>
      <c r="B4233">
        <v>217</v>
      </c>
      <c r="C4233">
        <v>2437</v>
      </c>
      <c r="D4233">
        <v>966</v>
      </c>
      <c r="E4233" t="s">
        <v>319</v>
      </c>
      <c r="F4233" t="s">
        <v>0</v>
      </c>
      <c r="G4233" t="s">
        <v>3215</v>
      </c>
      <c r="H4233">
        <v>6.08</v>
      </c>
      <c r="I4233">
        <v>84.67</v>
      </c>
      <c r="J4233">
        <v>103</v>
      </c>
    </row>
    <row r="4234" spans="1:10" x14ac:dyDescent="0.35">
      <c r="A4234" t="s">
        <v>3216</v>
      </c>
      <c r="B4234">
        <v>344</v>
      </c>
      <c r="C4234">
        <v>2436</v>
      </c>
      <c r="D4234">
        <v>967</v>
      </c>
      <c r="E4234" t="s">
        <v>319</v>
      </c>
      <c r="F4234" t="s">
        <v>0</v>
      </c>
      <c r="G4234" t="s">
        <v>3217</v>
      </c>
      <c r="H4234">
        <v>3.7509999999999999</v>
      </c>
      <c r="I4234">
        <v>81.709999999999994</v>
      </c>
      <c r="J4234">
        <v>207</v>
      </c>
    </row>
    <row r="4235" spans="1:10" x14ac:dyDescent="0.35">
      <c r="A4235" t="s">
        <v>3218</v>
      </c>
      <c r="B4235">
        <v>225</v>
      </c>
      <c r="C4235">
        <v>2434</v>
      </c>
      <c r="D4235">
        <v>968</v>
      </c>
      <c r="E4235" t="s">
        <v>328</v>
      </c>
      <c r="F4235" t="s">
        <v>0</v>
      </c>
      <c r="G4235" t="s">
        <v>3219</v>
      </c>
      <c r="H4235">
        <v>5.4980000000000002</v>
      </c>
      <c r="I4235">
        <v>62.79</v>
      </c>
      <c r="J4235">
        <v>96</v>
      </c>
    </row>
    <row r="4236" spans="1:10" x14ac:dyDescent="0.35">
      <c r="A4236" t="s">
        <v>3220</v>
      </c>
      <c r="B4236">
        <v>450</v>
      </c>
      <c r="C4236">
        <v>2429</v>
      </c>
      <c r="D4236">
        <v>969</v>
      </c>
      <c r="E4236" t="s">
        <v>312</v>
      </c>
      <c r="F4236" t="s">
        <v>0</v>
      </c>
      <c r="G4236" t="s">
        <v>3221</v>
      </c>
      <c r="H4236">
        <v>2.6219999999999999</v>
      </c>
      <c r="I4236">
        <v>22.61</v>
      </c>
      <c r="J4236">
        <v>121</v>
      </c>
    </row>
    <row r="4237" spans="1:10" x14ac:dyDescent="0.35">
      <c r="A4237" t="s">
        <v>3222</v>
      </c>
      <c r="B4237">
        <v>314</v>
      </c>
      <c r="C4237">
        <v>2427</v>
      </c>
      <c r="D4237">
        <v>970</v>
      </c>
      <c r="E4237" t="s">
        <v>319</v>
      </c>
      <c r="F4237" t="s">
        <v>0</v>
      </c>
      <c r="G4237" t="s">
        <v>3223</v>
      </c>
      <c r="H4237">
        <v>3.6720000000000002</v>
      </c>
      <c r="I4237">
        <v>73.69</v>
      </c>
      <c r="J4237">
        <v>170</v>
      </c>
    </row>
    <row r="4238" spans="1:10" x14ac:dyDescent="0.35">
      <c r="A4238" t="s">
        <v>3224</v>
      </c>
      <c r="B4238">
        <v>228</v>
      </c>
      <c r="C4238">
        <v>2408</v>
      </c>
      <c r="D4238">
        <v>971</v>
      </c>
      <c r="E4238" t="s">
        <v>319</v>
      </c>
      <c r="F4238" t="s">
        <v>0</v>
      </c>
      <c r="G4238" t="s">
        <v>3225</v>
      </c>
      <c r="H4238">
        <v>5.8360000000000003</v>
      </c>
      <c r="I4238">
        <v>87.83</v>
      </c>
      <c r="J4238">
        <v>47</v>
      </c>
    </row>
    <row r="4239" spans="1:10" x14ac:dyDescent="0.35">
      <c r="A4239" t="s">
        <v>3226</v>
      </c>
      <c r="B4239">
        <v>281</v>
      </c>
      <c r="C4239">
        <v>2395</v>
      </c>
      <c r="D4239">
        <v>972</v>
      </c>
      <c r="E4239" t="s">
        <v>319</v>
      </c>
      <c r="F4239" t="s">
        <v>0</v>
      </c>
      <c r="G4239" t="s">
        <v>1886</v>
      </c>
      <c r="H4239">
        <v>6.05</v>
      </c>
      <c r="I4239">
        <v>77.92</v>
      </c>
      <c r="J4239">
        <v>171</v>
      </c>
    </row>
    <row r="4240" spans="1:10" x14ac:dyDescent="0.35">
      <c r="A4240" t="s">
        <v>3227</v>
      </c>
      <c r="B4240">
        <v>232</v>
      </c>
      <c r="C4240">
        <v>2383</v>
      </c>
      <c r="D4240">
        <v>973</v>
      </c>
      <c r="E4240" t="s">
        <v>319</v>
      </c>
      <c r="F4240" t="s">
        <v>0</v>
      </c>
      <c r="G4240" t="s">
        <v>3228</v>
      </c>
      <c r="H4240">
        <v>4.8659999999999997</v>
      </c>
      <c r="I4240">
        <v>81.37</v>
      </c>
      <c r="J4240">
        <v>130</v>
      </c>
    </row>
    <row r="4241" spans="1:10" x14ac:dyDescent="0.35">
      <c r="A4241" t="s">
        <v>3229</v>
      </c>
      <c r="B4241">
        <v>80</v>
      </c>
      <c r="C4241">
        <v>2382</v>
      </c>
      <c r="D4241">
        <v>974</v>
      </c>
      <c r="E4241" t="s">
        <v>319</v>
      </c>
      <c r="F4241" t="s">
        <v>0</v>
      </c>
      <c r="G4241" t="s">
        <v>2777</v>
      </c>
      <c r="H4241">
        <v>12.425000000000001</v>
      </c>
      <c r="I4241">
        <v>91.74</v>
      </c>
      <c r="J4241">
        <v>71</v>
      </c>
    </row>
    <row r="4242" spans="1:10" x14ac:dyDescent="0.35">
      <c r="A4242" t="s">
        <v>3230</v>
      </c>
      <c r="B4242">
        <v>1853</v>
      </c>
      <c r="C4242">
        <v>2379</v>
      </c>
      <c r="D4242">
        <v>975</v>
      </c>
      <c r="E4242" t="s">
        <v>311</v>
      </c>
      <c r="F4242" t="s">
        <v>0</v>
      </c>
      <c r="G4242" t="s">
        <v>2167</v>
      </c>
      <c r="I4242" t="s">
        <v>311</v>
      </c>
      <c r="J4242">
        <v>1850</v>
      </c>
    </row>
    <row r="4243" spans="1:10" x14ac:dyDescent="0.35">
      <c r="A4243" t="s">
        <v>3231</v>
      </c>
      <c r="B4243">
        <v>353</v>
      </c>
      <c r="C4243">
        <v>2364</v>
      </c>
      <c r="D4243">
        <v>976</v>
      </c>
      <c r="E4243" t="s">
        <v>328</v>
      </c>
      <c r="F4243" t="s">
        <v>0</v>
      </c>
      <c r="G4243" t="s">
        <v>2772</v>
      </c>
      <c r="H4243">
        <v>3.399</v>
      </c>
      <c r="I4243">
        <v>68.08</v>
      </c>
      <c r="J4243">
        <v>63</v>
      </c>
    </row>
    <row r="4244" spans="1:10" x14ac:dyDescent="0.35">
      <c r="A4244" t="s">
        <v>3232</v>
      </c>
      <c r="B4244">
        <v>236</v>
      </c>
      <c r="C4244">
        <v>2355</v>
      </c>
      <c r="D4244">
        <v>977</v>
      </c>
      <c r="E4244" t="s">
        <v>319</v>
      </c>
      <c r="F4244" t="s">
        <v>0</v>
      </c>
      <c r="G4244" t="s">
        <v>1845</v>
      </c>
      <c r="H4244">
        <v>7.5869999999999997</v>
      </c>
      <c r="I4244">
        <v>83.91</v>
      </c>
      <c r="J4244">
        <v>71</v>
      </c>
    </row>
    <row r="4245" spans="1:10" x14ac:dyDescent="0.35">
      <c r="A4245" t="s">
        <v>3233</v>
      </c>
      <c r="B4245">
        <v>620</v>
      </c>
      <c r="C4245">
        <v>2347</v>
      </c>
      <c r="D4245">
        <v>978</v>
      </c>
      <c r="E4245" t="s">
        <v>319</v>
      </c>
      <c r="F4245" t="s">
        <v>0</v>
      </c>
      <c r="G4245" t="s">
        <v>2590</v>
      </c>
      <c r="H4245">
        <v>1.7430000000000001</v>
      </c>
      <c r="I4245">
        <v>73.16</v>
      </c>
      <c r="J4245">
        <v>255</v>
      </c>
    </row>
    <row r="4246" spans="1:10" x14ac:dyDescent="0.35">
      <c r="A4246" t="s">
        <v>3234</v>
      </c>
      <c r="B4246">
        <v>108</v>
      </c>
      <c r="C4246">
        <v>2344</v>
      </c>
      <c r="D4246">
        <v>979</v>
      </c>
      <c r="E4246" t="s">
        <v>319</v>
      </c>
      <c r="F4246" t="s">
        <v>0</v>
      </c>
      <c r="G4246" t="s">
        <v>2019</v>
      </c>
      <c r="H4246">
        <v>10.625999999999999</v>
      </c>
      <c r="I4246">
        <v>89.1</v>
      </c>
      <c r="J4246">
        <v>36</v>
      </c>
    </row>
    <row r="4247" spans="1:10" x14ac:dyDescent="0.35">
      <c r="A4247" t="s">
        <v>3235</v>
      </c>
      <c r="B4247">
        <v>814</v>
      </c>
      <c r="C4247">
        <v>2341</v>
      </c>
      <c r="D4247">
        <v>980</v>
      </c>
      <c r="E4247" t="s">
        <v>312</v>
      </c>
      <c r="F4247" t="s">
        <v>0</v>
      </c>
      <c r="G4247" t="s">
        <v>2053</v>
      </c>
      <c r="H4247">
        <v>1.4690000000000001</v>
      </c>
      <c r="I4247">
        <v>31.79</v>
      </c>
      <c r="J4247">
        <v>316</v>
      </c>
    </row>
    <row r="4248" spans="1:10" x14ac:dyDescent="0.35">
      <c r="A4248" t="s">
        <v>3236</v>
      </c>
      <c r="B4248">
        <v>253</v>
      </c>
      <c r="C4248">
        <v>2340</v>
      </c>
      <c r="D4248">
        <v>981</v>
      </c>
      <c r="E4248" t="s">
        <v>319</v>
      </c>
      <c r="F4248" t="s">
        <v>0</v>
      </c>
      <c r="G4248" t="s">
        <v>3237</v>
      </c>
      <c r="H4248">
        <v>4.6829999999999998</v>
      </c>
      <c r="I4248">
        <v>92.19</v>
      </c>
      <c r="J4248">
        <v>63</v>
      </c>
    </row>
    <row r="4249" spans="1:10" x14ac:dyDescent="0.35">
      <c r="A4249" t="s">
        <v>3238</v>
      </c>
      <c r="B4249">
        <v>222</v>
      </c>
      <c r="C4249">
        <v>2338</v>
      </c>
      <c r="D4249">
        <v>982</v>
      </c>
      <c r="E4249" t="s">
        <v>319</v>
      </c>
      <c r="F4249" t="s">
        <v>0</v>
      </c>
      <c r="G4249" t="s">
        <v>3239</v>
      </c>
      <c r="H4249">
        <v>5.2050000000000001</v>
      </c>
      <c r="I4249">
        <v>81.849999999999994</v>
      </c>
      <c r="J4249">
        <v>42</v>
      </c>
    </row>
    <row r="4250" spans="1:10" x14ac:dyDescent="0.35">
      <c r="A4250" t="s">
        <v>3240</v>
      </c>
      <c r="B4250">
        <v>320</v>
      </c>
      <c r="C4250">
        <v>2337</v>
      </c>
      <c r="D4250">
        <v>983</v>
      </c>
      <c r="E4250" t="s">
        <v>328</v>
      </c>
      <c r="F4250" t="s">
        <v>0</v>
      </c>
      <c r="G4250" t="s">
        <v>2407</v>
      </c>
      <c r="H4250">
        <v>3.9169999999999998</v>
      </c>
      <c r="I4250">
        <v>58.08</v>
      </c>
      <c r="J4250">
        <v>217</v>
      </c>
    </row>
    <row r="4251" spans="1:10" x14ac:dyDescent="0.35">
      <c r="A4251" t="s">
        <v>3241</v>
      </c>
      <c r="B4251">
        <v>220</v>
      </c>
      <c r="C4251">
        <v>2334</v>
      </c>
      <c r="D4251">
        <v>984</v>
      </c>
      <c r="E4251" t="s">
        <v>319</v>
      </c>
      <c r="F4251" t="s">
        <v>0</v>
      </c>
      <c r="G4251" t="s">
        <v>2073</v>
      </c>
      <c r="H4251">
        <v>8.6790000000000003</v>
      </c>
      <c r="I4251">
        <v>97.06</v>
      </c>
      <c r="J4251">
        <v>110</v>
      </c>
    </row>
    <row r="4252" spans="1:10" x14ac:dyDescent="0.35">
      <c r="A4252" t="s">
        <v>3242</v>
      </c>
      <c r="B4252">
        <v>553</v>
      </c>
      <c r="C4252">
        <v>2330</v>
      </c>
      <c r="D4252">
        <v>985</v>
      </c>
      <c r="E4252" t="s">
        <v>328</v>
      </c>
      <c r="F4252" t="s">
        <v>0</v>
      </c>
      <c r="G4252" t="s">
        <v>3243</v>
      </c>
      <c r="H4252">
        <v>2.609</v>
      </c>
      <c r="I4252">
        <v>41.93</v>
      </c>
      <c r="J4252">
        <v>89</v>
      </c>
    </row>
    <row r="4253" spans="1:10" x14ac:dyDescent="0.35">
      <c r="A4253" t="s">
        <v>3244</v>
      </c>
      <c r="B4253">
        <v>329</v>
      </c>
      <c r="C4253">
        <v>2321</v>
      </c>
      <c r="D4253">
        <v>986</v>
      </c>
      <c r="E4253" t="s">
        <v>319</v>
      </c>
      <c r="F4253" t="s">
        <v>0</v>
      </c>
      <c r="G4253" t="s">
        <v>1893</v>
      </c>
      <c r="H4253">
        <v>3.6619999999999999</v>
      </c>
      <c r="I4253">
        <v>82.56</v>
      </c>
      <c r="J4253">
        <v>66</v>
      </c>
    </row>
    <row r="4254" spans="1:10" x14ac:dyDescent="0.35">
      <c r="A4254" t="s">
        <v>3245</v>
      </c>
      <c r="B4254">
        <v>1447</v>
      </c>
      <c r="C4254">
        <v>2319</v>
      </c>
      <c r="D4254">
        <v>987</v>
      </c>
      <c r="E4254" t="s">
        <v>328</v>
      </c>
      <c r="F4254" t="s">
        <v>0</v>
      </c>
      <c r="G4254" t="s">
        <v>3246</v>
      </c>
      <c r="H4254">
        <v>4.2039999999999997</v>
      </c>
      <c r="I4254">
        <v>55.03</v>
      </c>
      <c r="J4254">
        <v>164</v>
      </c>
    </row>
    <row r="4255" spans="1:10" x14ac:dyDescent="0.35">
      <c r="A4255" t="s">
        <v>3247</v>
      </c>
      <c r="B4255">
        <v>376</v>
      </c>
      <c r="C4255">
        <v>2316</v>
      </c>
      <c r="D4255">
        <v>988</v>
      </c>
      <c r="E4255" t="s">
        <v>319</v>
      </c>
      <c r="F4255" t="s">
        <v>0</v>
      </c>
      <c r="G4255" t="s">
        <v>2335</v>
      </c>
      <c r="H4255">
        <v>4.1399999999999997</v>
      </c>
      <c r="I4255">
        <v>74.680000000000007</v>
      </c>
      <c r="J4255">
        <v>46</v>
      </c>
    </row>
    <row r="4256" spans="1:10" x14ac:dyDescent="0.35">
      <c r="A4256" t="s">
        <v>3248</v>
      </c>
      <c r="B4256">
        <v>308</v>
      </c>
      <c r="C4256">
        <v>2311</v>
      </c>
      <c r="D4256">
        <v>989</v>
      </c>
      <c r="E4256" t="s">
        <v>328</v>
      </c>
      <c r="F4256" t="s">
        <v>0</v>
      </c>
      <c r="G4256" t="s">
        <v>2379</v>
      </c>
      <c r="H4256">
        <v>3.6859999999999999</v>
      </c>
      <c r="I4256">
        <v>74.58</v>
      </c>
      <c r="J4256">
        <v>41</v>
      </c>
    </row>
    <row r="4257" spans="1:10" x14ac:dyDescent="0.35">
      <c r="A4257" t="s">
        <v>3249</v>
      </c>
      <c r="B4257">
        <v>225</v>
      </c>
      <c r="C4257">
        <v>2309</v>
      </c>
      <c r="D4257">
        <v>990</v>
      </c>
      <c r="E4257" t="s">
        <v>319</v>
      </c>
      <c r="F4257" t="s">
        <v>0</v>
      </c>
      <c r="G4257" t="s">
        <v>3250</v>
      </c>
      <c r="H4257">
        <v>5.2539999999999996</v>
      </c>
      <c r="I4257">
        <v>85.46</v>
      </c>
      <c r="J4257">
        <v>94</v>
      </c>
    </row>
    <row r="4258" spans="1:10" x14ac:dyDescent="0.35">
      <c r="A4258" t="s">
        <v>3251</v>
      </c>
      <c r="B4258">
        <v>541</v>
      </c>
      <c r="C4258">
        <v>2305</v>
      </c>
      <c r="D4258">
        <v>991</v>
      </c>
      <c r="E4258" t="s">
        <v>312</v>
      </c>
      <c r="F4258" t="s">
        <v>0</v>
      </c>
      <c r="G4258" t="s">
        <v>3252</v>
      </c>
      <c r="H4258">
        <v>2.0339999999999998</v>
      </c>
      <c r="I4258">
        <v>27.33</v>
      </c>
      <c r="J4258">
        <v>147</v>
      </c>
    </row>
    <row r="4259" spans="1:10" x14ac:dyDescent="0.35">
      <c r="A4259" t="s">
        <v>3253</v>
      </c>
      <c r="B4259">
        <v>400</v>
      </c>
      <c r="C4259">
        <v>2299</v>
      </c>
      <c r="D4259">
        <v>992</v>
      </c>
      <c r="E4259" t="s">
        <v>312</v>
      </c>
      <c r="F4259" t="s">
        <v>0</v>
      </c>
      <c r="G4259" t="s">
        <v>2063</v>
      </c>
      <c r="H4259">
        <v>3.7010000000000001</v>
      </c>
      <c r="I4259">
        <v>43.49</v>
      </c>
      <c r="J4259">
        <v>40</v>
      </c>
    </row>
    <row r="4260" spans="1:10" x14ac:dyDescent="0.35">
      <c r="A4260" t="s">
        <v>3254</v>
      </c>
      <c r="B4260">
        <v>330</v>
      </c>
      <c r="C4260">
        <v>2298</v>
      </c>
      <c r="D4260">
        <v>993</v>
      </c>
      <c r="E4260" t="s">
        <v>328</v>
      </c>
      <c r="F4260" t="s">
        <v>0</v>
      </c>
      <c r="G4260" t="s">
        <v>1996</v>
      </c>
      <c r="H4260">
        <v>3.8079999999999998</v>
      </c>
      <c r="I4260">
        <v>54.72</v>
      </c>
      <c r="J4260">
        <v>91</v>
      </c>
    </row>
    <row r="4261" spans="1:10" x14ac:dyDescent="0.35">
      <c r="A4261" t="s">
        <v>3255</v>
      </c>
      <c r="B4261">
        <v>398</v>
      </c>
      <c r="C4261">
        <v>2287</v>
      </c>
      <c r="D4261">
        <v>994</v>
      </c>
      <c r="E4261" t="s">
        <v>328</v>
      </c>
      <c r="F4261" t="s">
        <v>0</v>
      </c>
      <c r="G4261" t="s">
        <v>3256</v>
      </c>
      <c r="H4261">
        <v>2.9750000000000001</v>
      </c>
      <c r="I4261">
        <v>49.3</v>
      </c>
      <c r="J4261">
        <v>71</v>
      </c>
    </row>
    <row r="4262" spans="1:10" x14ac:dyDescent="0.35">
      <c r="A4262" t="s">
        <v>3257</v>
      </c>
      <c r="B4262">
        <v>690</v>
      </c>
      <c r="C4262">
        <v>2286</v>
      </c>
      <c r="D4262">
        <v>995</v>
      </c>
      <c r="E4262" t="s">
        <v>311</v>
      </c>
      <c r="F4262" t="s">
        <v>0</v>
      </c>
      <c r="G4262" t="s">
        <v>1699</v>
      </c>
      <c r="I4262" t="s">
        <v>311</v>
      </c>
      <c r="J4262">
        <v>690</v>
      </c>
    </row>
    <row r="4263" spans="1:10" x14ac:dyDescent="0.35">
      <c r="A4263" t="s">
        <v>3258</v>
      </c>
      <c r="B4263">
        <v>461</v>
      </c>
      <c r="C4263">
        <v>2282</v>
      </c>
      <c r="D4263">
        <v>996</v>
      </c>
      <c r="E4263" t="s">
        <v>312</v>
      </c>
      <c r="F4263" t="s">
        <v>0</v>
      </c>
      <c r="G4263" t="s">
        <v>2135</v>
      </c>
      <c r="H4263">
        <v>2.4649999999999999</v>
      </c>
      <c r="I4263">
        <v>29.43</v>
      </c>
      <c r="J4263">
        <v>121</v>
      </c>
    </row>
    <row r="4264" spans="1:10" x14ac:dyDescent="0.35">
      <c r="A4264" t="s">
        <v>3259</v>
      </c>
      <c r="B4264">
        <v>248</v>
      </c>
      <c r="C4264">
        <v>2275</v>
      </c>
      <c r="D4264">
        <v>997</v>
      </c>
      <c r="E4264" t="s">
        <v>319</v>
      </c>
      <c r="F4264" t="s">
        <v>0</v>
      </c>
      <c r="G4264" t="s">
        <v>3260</v>
      </c>
      <c r="H4264">
        <v>4.4210000000000003</v>
      </c>
      <c r="I4264">
        <v>72.52</v>
      </c>
      <c r="J4264">
        <v>93</v>
      </c>
    </row>
    <row r="4265" spans="1:10" x14ac:dyDescent="0.35">
      <c r="A4265" t="s">
        <v>3261</v>
      </c>
      <c r="B4265">
        <v>231</v>
      </c>
      <c r="C4265">
        <v>2268</v>
      </c>
      <c r="D4265">
        <v>998</v>
      </c>
      <c r="E4265" t="s">
        <v>328</v>
      </c>
      <c r="F4265" t="s">
        <v>0</v>
      </c>
      <c r="G4265" t="s">
        <v>3262</v>
      </c>
      <c r="H4265">
        <v>5.4279999999999999</v>
      </c>
      <c r="I4265">
        <v>68.92</v>
      </c>
      <c r="J4265">
        <v>74</v>
      </c>
    </row>
    <row r="4266" spans="1:10" x14ac:dyDescent="0.35">
      <c r="A4266" t="s">
        <v>3263</v>
      </c>
      <c r="B4266">
        <v>380</v>
      </c>
      <c r="C4266">
        <v>2266</v>
      </c>
      <c r="D4266">
        <v>999</v>
      </c>
      <c r="E4266" t="s">
        <v>319</v>
      </c>
      <c r="F4266" t="s">
        <v>0</v>
      </c>
      <c r="G4266" t="s">
        <v>2734</v>
      </c>
      <c r="H4266">
        <v>3.43</v>
      </c>
      <c r="I4266">
        <v>91.53</v>
      </c>
      <c r="J4266">
        <v>103</v>
      </c>
    </row>
    <row r="4267" spans="1:10" x14ac:dyDescent="0.35">
      <c r="A4267" t="s">
        <v>3264</v>
      </c>
      <c r="B4267">
        <v>352</v>
      </c>
      <c r="C4267">
        <v>2266</v>
      </c>
      <c r="D4267">
        <v>999</v>
      </c>
      <c r="E4267" t="s">
        <v>328</v>
      </c>
      <c r="F4267" t="s">
        <v>0</v>
      </c>
      <c r="G4267" t="s">
        <v>3036</v>
      </c>
      <c r="H4267">
        <v>2.887</v>
      </c>
      <c r="I4267">
        <v>64.39</v>
      </c>
      <c r="J4267">
        <v>146</v>
      </c>
    </row>
    <row r="4268" spans="1:10" x14ac:dyDescent="0.35">
      <c r="A4268" t="s">
        <v>3265</v>
      </c>
      <c r="B4268">
        <v>254</v>
      </c>
      <c r="C4268">
        <v>2262</v>
      </c>
      <c r="D4268">
        <v>1001</v>
      </c>
      <c r="E4268" t="s">
        <v>319</v>
      </c>
      <c r="F4268" t="s">
        <v>0</v>
      </c>
      <c r="G4268" t="s">
        <v>3266</v>
      </c>
      <c r="H4268">
        <v>4.5</v>
      </c>
      <c r="I4268">
        <v>84.62</v>
      </c>
      <c r="J4268">
        <v>81</v>
      </c>
    </row>
    <row r="4269" spans="1:10" x14ac:dyDescent="0.35">
      <c r="A4269" t="s">
        <v>3267</v>
      </c>
      <c r="B4269">
        <v>381</v>
      </c>
      <c r="C4269">
        <v>2258</v>
      </c>
      <c r="D4269">
        <v>1002</v>
      </c>
      <c r="E4269" t="s">
        <v>319</v>
      </c>
      <c r="F4269" t="s">
        <v>0</v>
      </c>
      <c r="G4269" t="s">
        <v>2983</v>
      </c>
      <c r="H4269">
        <v>3.3849999999999998</v>
      </c>
      <c r="I4269">
        <v>76.849999999999994</v>
      </c>
      <c r="J4269">
        <v>378</v>
      </c>
    </row>
    <row r="4270" spans="1:10" x14ac:dyDescent="0.35">
      <c r="A4270" t="s">
        <v>3268</v>
      </c>
      <c r="B4270">
        <v>219</v>
      </c>
      <c r="C4270">
        <v>2254</v>
      </c>
      <c r="D4270">
        <v>1003</v>
      </c>
      <c r="E4270" t="s">
        <v>319</v>
      </c>
      <c r="F4270" t="s">
        <v>0</v>
      </c>
      <c r="G4270" t="s">
        <v>1900</v>
      </c>
      <c r="H4270">
        <v>8.3230000000000004</v>
      </c>
      <c r="I4270">
        <v>81.650000000000006</v>
      </c>
      <c r="J4270">
        <v>59</v>
      </c>
    </row>
    <row r="4271" spans="1:10" x14ac:dyDescent="0.35">
      <c r="A4271" t="s">
        <v>3269</v>
      </c>
      <c r="B4271">
        <v>223</v>
      </c>
      <c r="C4271">
        <v>2252</v>
      </c>
      <c r="D4271">
        <v>1004</v>
      </c>
      <c r="E4271" t="s">
        <v>319</v>
      </c>
      <c r="F4271" t="s">
        <v>0</v>
      </c>
      <c r="G4271" t="s">
        <v>2053</v>
      </c>
      <c r="H4271">
        <v>5.0590000000000002</v>
      </c>
      <c r="I4271">
        <v>86.41</v>
      </c>
      <c r="J4271">
        <v>75</v>
      </c>
    </row>
    <row r="4272" spans="1:10" x14ac:dyDescent="0.35">
      <c r="A4272" t="s">
        <v>3270</v>
      </c>
      <c r="B4272">
        <v>876</v>
      </c>
      <c r="C4272">
        <v>2248</v>
      </c>
      <c r="D4272">
        <v>1005</v>
      </c>
      <c r="E4272" t="s">
        <v>312</v>
      </c>
      <c r="F4272" t="s">
        <v>0</v>
      </c>
      <c r="G4272" t="s">
        <v>1999</v>
      </c>
      <c r="H4272">
        <v>1.254</v>
      </c>
      <c r="I4272">
        <v>39.89</v>
      </c>
      <c r="J4272">
        <v>399</v>
      </c>
    </row>
    <row r="4273" spans="1:10" x14ac:dyDescent="0.35">
      <c r="A4273" t="s">
        <v>3271</v>
      </c>
      <c r="B4273">
        <v>340</v>
      </c>
      <c r="C4273">
        <v>2245</v>
      </c>
      <c r="D4273">
        <v>1006</v>
      </c>
      <c r="E4273" t="s">
        <v>328</v>
      </c>
      <c r="F4273" t="s">
        <v>0</v>
      </c>
      <c r="G4273" t="s">
        <v>2178</v>
      </c>
      <c r="H4273">
        <v>3.3359999999999999</v>
      </c>
      <c r="I4273">
        <v>66.3</v>
      </c>
      <c r="J4273">
        <v>82</v>
      </c>
    </row>
    <row r="4274" spans="1:10" x14ac:dyDescent="0.35">
      <c r="A4274" t="s">
        <v>3272</v>
      </c>
      <c r="B4274">
        <v>314</v>
      </c>
      <c r="C4274">
        <v>2232</v>
      </c>
      <c r="D4274">
        <v>1007</v>
      </c>
      <c r="E4274" t="s">
        <v>328</v>
      </c>
      <c r="F4274" t="s">
        <v>0</v>
      </c>
      <c r="G4274" t="s">
        <v>3273</v>
      </c>
      <c r="H4274">
        <v>3.492</v>
      </c>
      <c r="I4274">
        <v>49.58</v>
      </c>
      <c r="J4274">
        <v>139</v>
      </c>
    </row>
    <row r="4275" spans="1:10" x14ac:dyDescent="0.35">
      <c r="A4275" t="s">
        <v>3274</v>
      </c>
      <c r="B4275">
        <v>160</v>
      </c>
      <c r="C4275">
        <v>2231</v>
      </c>
      <c r="D4275">
        <v>1008</v>
      </c>
      <c r="E4275" t="s">
        <v>319</v>
      </c>
      <c r="F4275" t="s">
        <v>0</v>
      </c>
      <c r="G4275" t="s">
        <v>2889</v>
      </c>
      <c r="H4275">
        <v>7.1580000000000004</v>
      </c>
      <c r="I4275">
        <v>73.91</v>
      </c>
      <c r="J4275">
        <v>37</v>
      </c>
    </row>
    <row r="4276" spans="1:10" x14ac:dyDescent="0.35">
      <c r="A4276" t="s">
        <v>3275</v>
      </c>
      <c r="B4276">
        <v>946</v>
      </c>
      <c r="C4276">
        <v>2219</v>
      </c>
      <c r="D4276">
        <v>1009</v>
      </c>
      <c r="E4276" t="s">
        <v>319</v>
      </c>
      <c r="F4276" t="s">
        <v>0</v>
      </c>
      <c r="G4276" t="s">
        <v>3276</v>
      </c>
      <c r="H4276">
        <v>6.1959999999999997</v>
      </c>
      <c r="I4276">
        <v>71.75</v>
      </c>
      <c r="J4276">
        <v>69</v>
      </c>
    </row>
    <row r="4277" spans="1:10" x14ac:dyDescent="0.35">
      <c r="A4277" t="s">
        <v>3277</v>
      </c>
      <c r="B4277">
        <v>1057</v>
      </c>
      <c r="C4277">
        <v>2219</v>
      </c>
      <c r="D4277">
        <v>1009</v>
      </c>
      <c r="E4277" t="s">
        <v>334</v>
      </c>
      <c r="F4277" t="s">
        <v>0</v>
      </c>
      <c r="G4277" t="s">
        <v>1830</v>
      </c>
      <c r="H4277">
        <v>1.002</v>
      </c>
      <c r="I4277">
        <v>25.23</v>
      </c>
      <c r="J4277">
        <v>537</v>
      </c>
    </row>
    <row r="4278" spans="1:10" x14ac:dyDescent="0.35">
      <c r="A4278" t="s">
        <v>3278</v>
      </c>
      <c r="B4278">
        <v>401</v>
      </c>
      <c r="C4278">
        <v>2210</v>
      </c>
      <c r="D4278">
        <v>1011</v>
      </c>
      <c r="E4278" t="s">
        <v>328</v>
      </c>
      <c r="F4278" t="s">
        <v>0</v>
      </c>
      <c r="G4278" t="s">
        <v>3279</v>
      </c>
      <c r="H4278">
        <v>2.6619999999999999</v>
      </c>
      <c r="I4278">
        <v>43.8</v>
      </c>
      <c r="J4278">
        <v>74</v>
      </c>
    </row>
    <row r="4279" spans="1:10" x14ac:dyDescent="0.35">
      <c r="A4279" t="s">
        <v>3280</v>
      </c>
      <c r="B4279">
        <v>216</v>
      </c>
      <c r="C4279">
        <v>2202</v>
      </c>
      <c r="D4279">
        <v>1012</v>
      </c>
      <c r="E4279" t="s">
        <v>328</v>
      </c>
      <c r="F4279" t="s">
        <v>0</v>
      </c>
      <c r="G4279" t="s">
        <v>1938</v>
      </c>
      <c r="H4279">
        <v>4.7119999999999997</v>
      </c>
      <c r="I4279">
        <v>62.29</v>
      </c>
      <c r="J4279">
        <v>215</v>
      </c>
    </row>
    <row r="4280" spans="1:10" x14ac:dyDescent="0.35">
      <c r="A4280" t="s">
        <v>3281</v>
      </c>
      <c r="B4280">
        <v>198</v>
      </c>
      <c r="C4280">
        <v>2198</v>
      </c>
      <c r="D4280">
        <v>1013</v>
      </c>
      <c r="E4280" t="s">
        <v>328</v>
      </c>
      <c r="F4280" t="s">
        <v>0</v>
      </c>
      <c r="G4280" t="s">
        <v>3282</v>
      </c>
      <c r="H4280">
        <v>5.6870000000000003</v>
      </c>
      <c r="I4280">
        <v>73.98</v>
      </c>
      <c r="J4280">
        <v>16</v>
      </c>
    </row>
    <row r="4281" spans="1:10" x14ac:dyDescent="0.35">
      <c r="A4281" t="s">
        <v>3283</v>
      </c>
      <c r="B4281">
        <v>212</v>
      </c>
      <c r="C4281">
        <v>2195</v>
      </c>
      <c r="D4281">
        <v>1014</v>
      </c>
      <c r="E4281" t="s">
        <v>319</v>
      </c>
      <c r="F4281" t="s">
        <v>0</v>
      </c>
      <c r="G4281" t="s">
        <v>3284</v>
      </c>
      <c r="H4281">
        <v>4.8739999999999997</v>
      </c>
      <c r="I4281">
        <v>87.3</v>
      </c>
      <c r="J4281">
        <v>50</v>
      </c>
    </row>
    <row r="4282" spans="1:10" x14ac:dyDescent="0.35">
      <c r="A4282" t="s">
        <v>3285</v>
      </c>
      <c r="B4282">
        <v>349</v>
      </c>
      <c r="C4282">
        <v>2192</v>
      </c>
      <c r="D4282">
        <v>1015</v>
      </c>
      <c r="E4282" t="s">
        <v>328</v>
      </c>
      <c r="F4282" t="s">
        <v>0</v>
      </c>
      <c r="G4282" t="s">
        <v>3286</v>
      </c>
      <c r="H4282">
        <v>3.2549999999999999</v>
      </c>
      <c r="I4282">
        <v>60.77</v>
      </c>
      <c r="J4282">
        <v>181</v>
      </c>
    </row>
    <row r="4283" spans="1:10" x14ac:dyDescent="0.35">
      <c r="A4283" t="s">
        <v>3287</v>
      </c>
      <c r="B4283">
        <v>428</v>
      </c>
      <c r="C4283">
        <v>2190</v>
      </c>
      <c r="D4283">
        <v>1016</v>
      </c>
      <c r="E4283" t="s">
        <v>319</v>
      </c>
      <c r="F4283" t="s">
        <v>0</v>
      </c>
      <c r="G4283" t="s">
        <v>3288</v>
      </c>
      <c r="H4283">
        <v>4.21</v>
      </c>
      <c r="I4283">
        <v>72.72</v>
      </c>
      <c r="J4283">
        <v>88</v>
      </c>
    </row>
    <row r="4284" spans="1:10" x14ac:dyDescent="0.35">
      <c r="A4284" t="s">
        <v>3289</v>
      </c>
      <c r="B4284">
        <v>274</v>
      </c>
      <c r="C4284">
        <v>2185</v>
      </c>
      <c r="D4284">
        <v>1017</v>
      </c>
      <c r="E4284" t="s">
        <v>328</v>
      </c>
      <c r="F4284" t="s">
        <v>0</v>
      </c>
      <c r="G4284" t="s">
        <v>1849</v>
      </c>
      <c r="H4284">
        <v>4.125</v>
      </c>
      <c r="I4284">
        <v>59.31</v>
      </c>
      <c r="J4284">
        <v>74</v>
      </c>
    </row>
    <row r="4285" spans="1:10" x14ac:dyDescent="0.35">
      <c r="A4285" t="s">
        <v>3290</v>
      </c>
      <c r="B4285">
        <v>368</v>
      </c>
      <c r="C4285">
        <v>2178</v>
      </c>
      <c r="D4285">
        <v>1018</v>
      </c>
      <c r="E4285" t="s">
        <v>328</v>
      </c>
      <c r="F4285" t="s">
        <v>0</v>
      </c>
      <c r="G4285" t="s">
        <v>1961</v>
      </c>
      <c r="H4285">
        <v>2.92</v>
      </c>
      <c r="I4285">
        <v>54.89</v>
      </c>
      <c r="J4285">
        <v>48</v>
      </c>
    </row>
    <row r="4286" spans="1:10" x14ac:dyDescent="0.35">
      <c r="A4286" t="s">
        <v>3291</v>
      </c>
      <c r="B4286">
        <v>215</v>
      </c>
      <c r="C4286">
        <v>2176</v>
      </c>
      <c r="D4286">
        <v>1019</v>
      </c>
      <c r="E4286" t="s">
        <v>319</v>
      </c>
      <c r="F4286" t="s">
        <v>0</v>
      </c>
      <c r="G4286" t="s">
        <v>3292</v>
      </c>
      <c r="H4286">
        <v>4.5410000000000004</v>
      </c>
      <c r="I4286">
        <v>69.3</v>
      </c>
      <c r="J4286">
        <v>32</v>
      </c>
    </row>
    <row r="4287" spans="1:10" x14ac:dyDescent="0.35">
      <c r="A4287" t="s">
        <v>3293</v>
      </c>
      <c r="B4287">
        <v>791</v>
      </c>
      <c r="C4287">
        <v>2173</v>
      </c>
      <c r="D4287">
        <v>1020</v>
      </c>
      <c r="E4287" t="s">
        <v>328</v>
      </c>
      <c r="F4287" t="s">
        <v>0</v>
      </c>
      <c r="G4287" t="s">
        <v>2590</v>
      </c>
      <c r="H4287">
        <v>1.3069999999999999</v>
      </c>
      <c r="I4287">
        <v>58.71</v>
      </c>
      <c r="J4287">
        <v>425</v>
      </c>
    </row>
    <row r="4288" spans="1:10" x14ac:dyDescent="0.35">
      <c r="A4288" t="s">
        <v>3294</v>
      </c>
      <c r="B4288">
        <v>174</v>
      </c>
      <c r="C4288">
        <v>2163</v>
      </c>
      <c r="D4288">
        <v>1021</v>
      </c>
      <c r="E4288" t="s">
        <v>328</v>
      </c>
      <c r="F4288" t="s">
        <v>0</v>
      </c>
      <c r="G4288" t="s">
        <v>1779</v>
      </c>
      <c r="H4288">
        <v>6.218</v>
      </c>
      <c r="I4288">
        <v>73.27</v>
      </c>
      <c r="J4288">
        <v>174</v>
      </c>
    </row>
    <row r="4289" spans="1:10" x14ac:dyDescent="0.35">
      <c r="A4289" t="s">
        <v>3295</v>
      </c>
      <c r="B4289">
        <v>406</v>
      </c>
      <c r="C4289">
        <v>2162</v>
      </c>
      <c r="D4289">
        <v>1022</v>
      </c>
      <c r="E4289" t="s">
        <v>311</v>
      </c>
      <c r="F4289" t="s">
        <v>0</v>
      </c>
      <c r="G4289" t="s">
        <v>2079</v>
      </c>
      <c r="I4289" t="s">
        <v>311</v>
      </c>
      <c r="J4289">
        <v>87</v>
      </c>
    </row>
    <row r="4290" spans="1:10" x14ac:dyDescent="0.35">
      <c r="A4290" t="s">
        <v>3296</v>
      </c>
      <c r="B4290">
        <v>271</v>
      </c>
      <c r="C4290">
        <v>2161</v>
      </c>
      <c r="D4290">
        <v>1023</v>
      </c>
      <c r="E4290" t="s">
        <v>311</v>
      </c>
      <c r="F4290" t="s">
        <v>0</v>
      </c>
      <c r="G4290" t="s">
        <v>3297</v>
      </c>
      <c r="I4290" t="s">
        <v>311</v>
      </c>
      <c r="J4290">
        <v>29</v>
      </c>
    </row>
    <row r="4291" spans="1:10" x14ac:dyDescent="0.35">
      <c r="A4291" t="s">
        <v>3298</v>
      </c>
      <c r="B4291">
        <v>196</v>
      </c>
      <c r="C4291">
        <v>2156</v>
      </c>
      <c r="D4291">
        <v>1024</v>
      </c>
      <c r="E4291" t="s">
        <v>319</v>
      </c>
      <c r="F4291" t="s">
        <v>0</v>
      </c>
      <c r="G4291" t="s">
        <v>3299</v>
      </c>
      <c r="H4291">
        <v>5.7110000000000003</v>
      </c>
      <c r="I4291">
        <v>81.38</v>
      </c>
      <c r="J4291">
        <v>42</v>
      </c>
    </row>
    <row r="4292" spans="1:10" x14ac:dyDescent="0.35">
      <c r="A4292" t="s">
        <v>3300</v>
      </c>
      <c r="B4292">
        <v>491</v>
      </c>
      <c r="C4292">
        <v>2152</v>
      </c>
      <c r="D4292">
        <v>1025</v>
      </c>
      <c r="E4292" t="s">
        <v>312</v>
      </c>
      <c r="F4292" t="s">
        <v>0</v>
      </c>
      <c r="G4292" t="s">
        <v>3196</v>
      </c>
      <c r="H4292">
        <v>2.3420000000000001</v>
      </c>
      <c r="I4292">
        <v>43.61</v>
      </c>
      <c r="J4292">
        <v>46</v>
      </c>
    </row>
    <row r="4293" spans="1:10" x14ac:dyDescent="0.35">
      <c r="A4293" t="s">
        <v>3301</v>
      </c>
      <c r="B4293">
        <v>468</v>
      </c>
      <c r="C4293">
        <v>2151</v>
      </c>
      <c r="D4293">
        <v>1026</v>
      </c>
      <c r="E4293" t="s">
        <v>328</v>
      </c>
      <c r="F4293" t="s">
        <v>0</v>
      </c>
      <c r="G4293" t="s">
        <v>3302</v>
      </c>
      <c r="H4293">
        <v>3.5030000000000001</v>
      </c>
      <c r="I4293">
        <v>66.87</v>
      </c>
      <c r="J4293">
        <v>61</v>
      </c>
    </row>
    <row r="4294" spans="1:10" x14ac:dyDescent="0.35">
      <c r="A4294" t="s">
        <v>3303</v>
      </c>
      <c r="B4294">
        <v>309</v>
      </c>
      <c r="C4294">
        <v>2146</v>
      </c>
      <c r="D4294">
        <v>1027</v>
      </c>
      <c r="E4294" t="s">
        <v>319</v>
      </c>
      <c r="F4294" t="s">
        <v>0</v>
      </c>
      <c r="G4294" t="s">
        <v>3304</v>
      </c>
      <c r="H4294">
        <v>4.5179999999999998</v>
      </c>
      <c r="I4294">
        <v>90.58</v>
      </c>
      <c r="J4294">
        <v>44</v>
      </c>
    </row>
    <row r="4295" spans="1:10" x14ac:dyDescent="0.35">
      <c r="A4295" t="s">
        <v>3305</v>
      </c>
      <c r="B4295">
        <v>734</v>
      </c>
      <c r="C4295">
        <v>2134</v>
      </c>
      <c r="D4295">
        <v>1028</v>
      </c>
      <c r="E4295" t="s">
        <v>334</v>
      </c>
      <c r="F4295" t="s">
        <v>0</v>
      </c>
      <c r="G4295" t="s">
        <v>3306</v>
      </c>
      <c r="H4295">
        <v>1.587</v>
      </c>
      <c r="I4295">
        <v>5.99</v>
      </c>
      <c r="J4295">
        <v>734</v>
      </c>
    </row>
    <row r="4296" spans="1:10" x14ac:dyDescent="0.35">
      <c r="A4296" t="s">
        <v>3307</v>
      </c>
      <c r="B4296">
        <v>367</v>
      </c>
      <c r="C4296">
        <v>2132</v>
      </c>
      <c r="D4296">
        <v>1029</v>
      </c>
      <c r="E4296" t="s">
        <v>319</v>
      </c>
      <c r="F4296" t="s">
        <v>0</v>
      </c>
      <c r="G4296" t="s">
        <v>3308</v>
      </c>
      <c r="H4296">
        <v>2.9940000000000002</v>
      </c>
      <c r="I4296">
        <v>83.33</v>
      </c>
      <c r="J4296">
        <v>183</v>
      </c>
    </row>
    <row r="4297" spans="1:10" x14ac:dyDescent="0.35">
      <c r="A4297" t="s">
        <v>3309</v>
      </c>
      <c r="B4297">
        <v>216</v>
      </c>
      <c r="C4297">
        <v>2127</v>
      </c>
      <c r="D4297">
        <v>1030</v>
      </c>
      <c r="E4297" t="s">
        <v>328</v>
      </c>
      <c r="F4297" t="s">
        <v>0</v>
      </c>
      <c r="G4297" t="s">
        <v>1876</v>
      </c>
      <c r="H4297">
        <v>4.7679999999999998</v>
      </c>
      <c r="I4297">
        <v>69.709999999999994</v>
      </c>
      <c r="J4297">
        <v>66</v>
      </c>
    </row>
    <row r="4298" spans="1:10" x14ac:dyDescent="0.35">
      <c r="A4298" t="s">
        <v>3310</v>
      </c>
      <c r="B4298">
        <v>329</v>
      </c>
      <c r="C4298">
        <v>2116</v>
      </c>
      <c r="D4298">
        <v>1031</v>
      </c>
      <c r="E4298" t="s">
        <v>319</v>
      </c>
      <c r="F4298" t="s">
        <v>0</v>
      </c>
      <c r="G4298" t="s">
        <v>1999</v>
      </c>
      <c r="H4298">
        <v>2.7650000000000001</v>
      </c>
      <c r="I4298">
        <v>85.21</v>
      </c>
      <c r="J4298">
        <v>67</v>
      </c>
    </row>
    <row r="4299" spans="1:10" x14ac:dyDescent="0.35">
      <c r="A4299" t="s">
        <v>3311</v>
      </c>
      <c r="B4299">
        <v>892</v>
      </c>
      <c r="C4299">
        <v>2112</v>
      </c>
      <c r="D4299">
        <v>1032</v>
      </c>
      <c r="E4299" t="s">
        <v>334</v>
      </c>
      <c r="F4299" t="s">
        <v>0</v>
      </c>
      <c r="G4299" t="s">
        <v>2381</v>
      </c>
      <c r="H4299">
        <v>1.4730000000000001</v>
      </c>
      <c r="I4299">
        <v>23.44</v>
      </c>
      <c r="J4299">
        <v>100</v>
      </c>
    </row>
    <row r="4300" spans="1:10" x14ac:dyDescent="0.35">
      <c r="A4300" t="s">
        <v>3312</v>
      </c>
      <c r="B4300">
        <v>373</v>
      </c>
      <c r="C4300">
        <v>2111</v>
      </c>
      <c r="D4300">
        <v>1033</v>
      </c>
      <c r="E4300" t="s">
        <v>312</v>
      </c>
      <c r="F4300" t="s">
        <v>0</v>
      </c>
      <c r="G4300" t="s">
        <v>1759</v>
      </c>
      <c r="H4300">
        <v>2.9740000000000002</v>
      </c>
      <c r="I4300">
        <v>41.61</v>
      </c>
      <c r="J4300">
        <v>370</v>
      </c>
    </row>
    <row r="4301" spans="1:10" x14ac:dyDescent="0.35">
      <c r="A4301" t="s">
        <v>3313</v>
      </c>
      <c r="B4301">
        <v>212</v>
      </c>
      <c r="C4301">
        <v>2108</v>
      </c>
      <c r="D4301">
        <v>1034</v>
      </c>
      <c r="E4301" t="s">
        <v>328</v>
      </c>
      <c r="F4301" t="s">
        <v>0</v>
      </c>
      <c r="G4301" t="s">
        <v>3314</v>
      </c>
      <c r="H4301">
        <v>5.4640000000000004</v>
      </c>
      <c r="I4301">
        <v>61.93</v>
      </c>
      <c r="J4301">
        <v>13</v>
      </c>
    </row>
    <row r="4302" spans="1:10" x14ac:dyDescent="0.35">
      <c r="A4302" t="s">
        <v>3315</v>
      </c>
      <c r="B4302">
        <v>263</v>
      </c>
      <c r="C4302">
        <v>2107</v>
      </c>
      <c r="D4302">
        <v>1035</v>
      </c>
      <c r="E4302" t="s">
        <v>319</v>
      </c>
      <c r="F4302" t="s">
        <v>0</v>
      </c>
      <c r="G4302" t="s">
        <v>2948</v>
      </c>
      <c r="H4302">
        <v>3.8620000000000001</v>
      </c>
      <c r="I4302">
        <v>70.099999999999994</v>
      </c>
      <c r="J4302">
        <v>98</v>
      </c>
    </row>
    <row r="4303" spans="1:10" x14ac:dyDescent="0.35">
      <c r="A4303" t="s">
        <v>3316</v>
      </c>
      <c r="B4303">
        <v>280</v>
      </c>
      <c r="C4303">
        <v>2106</v>
      </c>
      <c r="D4303">
        <v>1036</v>
      </c>
      <c r="E4303" t="s">
        <v>328</v>
      </c>
      <c r="F4303" t="s">
        <v>0</v>
      </c>
      <c r="G4303" t="s">
        <v>3317</v>
      </c>
      <c r="H4303">
        <v>3.6970000000000001</v>
      </c>
      <c r="I4303">
        <v>56.98</v>
      </c>
      <c r="J4303">
        <v>98</v>
      </c>
    </row>
    <row r="4304" spans="1:10" x14ac:dyDescent="0.35">
      <c r="A4304" t="s">
        <v>3318</v>
      </c>
      <c r="B4304">
        <v>230</v>
      </c>
      <c r="C4304">
        <v>2104</v>
      </c>
      <c r="D4304">
        <v>1037</v>
      </c>
      <c r="E4304" t="s">
        <v>319</v>
      </c>
      <c r="F4304" t="s">
        <v>0</v>
      </c>
      <c r="G4304" t="s">
        <v>2402</v>
      </c>
      <c r="H4304">
        <v>7.242</v>
      </c>
      <c r="I4304">
        <v>88.6</v>
      </c>
      <c r="J4304">
        <v>206</v>
      </c>
    </row>
    <row r="4305" spans="1:10" x14ac:dyDescent="0.35">
      <c r="A4305" t="s">
        <v>3319</v>
      </c>
      <c r="B4305">
        <v>250</v>
      </c>
      <c r="C4305">
        <v>2101</v>
      </c>
      <c r="D4305">
        <v>1038</v>
      </c>
      <c r="E4305" t="s">
        <v>312</v>
      </c>
      <c r="F4305" t="s">
        <v>0</v>
      </c>
      <c r="G4305" t="s">
        <v>3320</v>
      </c>
      <c r="H4305">
        <v>4.1779999999999999</v>
      </c>
      <c r="I4305">
        <v>42.33</v>
      </c>
      <c r="J4305">
        <v>96</v>
      </c>
    </row>
    <row r="4306" spans="1:10" x14ac:dyDescent="0.35">
      <c r="A4306" t="s">
        <v>3321</v>
      </c>
      <c r="B4306">
        <v>171</v>
      </c>
      <c r="C4306">
        <v>2100</v>
      </c>
      <c r="D4306">
        <v>1039</v>
      </c>
      <c r="E4306" t="s">
        <v>319</v>
      </c>
      <c r="F4306" t="s">
        <v>0</v>
      </c>
      <c r="G4306" t="s">
        <v>1699</v>
      </c>
      <c r="H4306">
        <v>6.9119999999999999</v>
      </c>
      <c r="I4306">
        <v>84.59</v>
      </c>
      <c r="J4306">
        <v>16</v>
      </c>
    </row>
    <row r="4307" spans="1:10" x14ac:dyDescent="0.35">
      <c r="A4307" t="s">
        <v>3322</v>
      </c>
      <c r="B4307">
        <v>395</v>
      </c>
      <c r="C4307">
        <v>2100</v>
      </c>
      <c r="D4307">
        <v>1039</v>
      </c>
      <c r="E4307" t="s">
        <v>319</v>
      </c>
      <c r="F4307" t="s">
        <v>0</v>
      </c>
      <c r="G4307" t="s">
        <v>3323</v>
      </c>
      <c r="H4307">
        <v>2.8210000000000002</v>
      </c>
      <c r="I4307">
        <v>71.03</v>
      </c>
      <c r="J4307">
        <v>105</v>
      </c>
    </row>
    <row r="4308" spans="1:10" x14ac:dyDescent="0.35">
      <c r="A4308" t="s">
        <v>3324</v>
      </c>
      <c r="B4308">
        <v>442</v>
      </c>
      <c r="C4308">
        <v>2100</v>
      </c>
      <c r="D4308">
        <v>1039</v>
      </c>
      <c r="E4308" t="s">
        <v>328</v>
      </c>
      <c r="F4308" t="s">
        <v>0</v>
      </c>
      <c r="G4308" t="s">
        <v>2150</v>
      </c>
      <c r="H4308">
        <v>3.625</v>
      </c>
      <c r="I4308">
        <v>63.79</v>
      </c>
      <c r="J4308">
        <v>64</v>
      </c>
    </row>
    <row r="4309" spans="1:10" x14ac:dyDescent="0.35">
      <c r="A4309" t="s">
        <v>3325</v>
      </c>
      <c r="B4309">
        <v>474</v>
      </c>
      <c r="C4309">
        <v>2098</v>
      </c>
      <c r="D4309">
        <v>1042</v>
      </c>
      <c r="E4309" t="s">
        <v>312</v>
      </c>
      <c r="F4309" t="s">
        <v>0</v>
      </c>
      <c r="G4309" t="s">
        <v>2402</v>
      </c>
      <c r="H4309">
        <v>2.42</v>
      </c>
      <c r="I4309">
        <v>31.99</v>
      </c>
      <c r="J4309">
        <v>66</v>
      </c>
    </row>
    <row r="4310" spans="1:10" x14ac:dyDescent="0.35">
      <c r="A4310" t="s">
        <v>3326</v>
      </c>
      <c r="B4310">
        <v>1261</v>
      </c>
      <c r="C4310">
        <v>2093</v>
      </c>
      <c r="D4310">
        <v>1043</v>
      </c>
      <c r="E4310" t="s">
        <v>319</v>
      </c>
      <c r="F4310" t="s">
        <v>0</v>
      </c>
      <c r="G4310" t="s">
        <v>2539</v>
      </c>
      <c r="H4310">
        <v>5.3410000000000002</v>
      </c>
      <c r="I4310">
        <v>77.27</v>
      </c>
      <c r="J4310">
        <v>232</v>
      </c>
    </row>
    <row r="4311" spans="1:10" x14ac:dyDescent="0.35">
      <c r="A4311" t="s">
        <v>3327</v>
      </c>
      <c r="B4311">
        <v>244</v>
      </c>
      <c r="C4311">
        <v>2090</v>
      </c>
      <c r="D4311">
        <v>1044</v>
      </c>
      <c r="E4311" t="s">
        <v>319</v>
      </c>
      <c r="F4311" t="s">
        <v>0</v>
      </c>
      <c r="G4311" t="s">
        <v>1711</v>
      </c>
      <c r="H4311">
        <v>4.9340000000000002</v>
      </c>
      <c r="I4311">
        <v>73.569999999999993</v>
      </c>
      <c r="J4311">
        <v>243</v>
      </c>
    </row>
    <row r="4312" spans="1:10" x14ac:dyDescent="0.35">
      <c r="A4312" t="s">
        <v>3328</v>
      </c>
      <c r="B4312">
        <v>260</v>
      </c>
      <c r="C4312">
        <v>2078</v>
      </c>
      <c r="D4312">
        <v>1045</v>
      </c>
      <c r="E4312" t="s">
        <v>312</v>
      </c>
      <c r="F4312" t="s">
        <v>0</v>
      </c>
      <c r="G4312" t="s">
        <v>1836</v>
      </c>
      <c r="H4312">
        <v>4.2300000000000004</v>
      </c>
      <c r="I4312">
        <v>43.79</v>
      </c>
      <c r="J4312">
        <v>47</v>
      </c>
    </row>
    <row r="4313" spans="1:10" x14ac:dyDescent="0.35">
      <c r="A4313" t="s">
        <v>3329</v>
      </c>
      <c r="B4313">
        <v>181</v>
      </c>
      <c r="C4313">
        <v>2074</v>
      </c>
      <c r="D4313">
        <v>1046</v>
      </c>
      <c r="E4313" t="s">
        <v>319</v>
      </c>
      <c r="F4313" t="s">
        <v>0</v>
      </c>
      <c r="G4313" t="s">
        <v>1996</v>
      </c>
      <c r="H4313">
        <v>6.1219999999999999</v>
      </c>
      <c r="I4313">
        <v>80.709999999999994</v>
      </c>
      <c r="J4313">
        <v>36</v>
      </c>
    </row>
    <row r="4314" spans="1:10" x14ac:dyDescent="0.35">
      <c r="A4314" t="s">
        <v>3330</v>
      </c>
      <c r="B4314">
        <v>112</v>
      </c>
      <c r="C4314">
        <v>2071</v>
      </c>
      <c r="D4314">
        <v>1047</v>
      </c>
      <c r="E4314" t="s">
        <v>319</v>
      </c>
      <c r="F4314" t="s">
        <v>0</v>
      </c>
      <c r="G4314" t="s">
        <v>3331</v>
      </c>
      <c r="H4314">
        <v>10.699</v>
      </c>
      <c r="I4314">
        <v>93.08</v>
      </c>
      <c r="J4314">
        <v>58</v>
      </c>
    </row>
    <row r="4315" spans="1:10" x14ac:dyDescent="0.35">
      <c r="A4315" t="s">
        <v>3332</v>
      </c>
      <c r="B4315">
        <v>253</v>
      </c>
      <c r="C4315">
        <v>2069</v>
      </c>
      <c r="D4315">
        <v>1048</v>
      </c>
      <c r="E4315" t="s">
        <v>328</v>
      </c>
      <c r="F4315" t="s">
        <v>0</v>
      </c>
      <c r="G4315" t="s">
        <v>1767</v>
      </c>
      <c r="H4315">
        <v>5.9649999999999999</v>
      </c>
      <c r="I4315">
        <v>71.81</v>
      </c>
      <c r="J4315">
        <v>126</v>
      </c>
    </row>
    <row r="4316" spans="1:10" x14ac:dyDescent="0.35">
      <c r="A4316" t="s">
        <v>3333</v>
      </c>
      <c r="B4316">
        <v>331</v>
      </c>
      <c r="C4316">
        <v>2068</v>
      </c>
      <c r="D4316">
        <v>1049</v>
      </c>
      <c r="E4316" t="s">
        <v>328</v>
      </c>
      <c r="F4316" t="s">
        <v>0</v>
      </c>
      <c r="G4316" t="s">
        <v>2235</v>
      </c>
      <c r="H4316">
        <v>3.2389999999999999</v>
      </c>
      <c r="I4316">
        <v>62.61</v>
      </c>
      <c r="J4316">
        <v>45</v>
      </c>
    </row>
    <row r="4317" spans="1:10" x14ac:dyDescent="0.35">
      <c r="A4317" t="s">
        <v>3334</v>
      </c>
      <c r="B4317">
        <v>159</v>
      </c>
      <c r="C4317">
        <v>2068</v>
      </c>
      <c r="D4317">
        <v>1049</v>
      </c>
      <c r="E4317" t="s">
        <v>319</v>
      </c>
      <c r="F4317" t="s">
        <v>0</v>
      </c>
      <c r="G4317" t="s">
        <v>1845</v>
      </c>
      <c r="H4317">
        <v>7.2110000000000003</v>
      </c>
      <c r="I4317">
        <v>80.540000000000006</v>
      </c>
      <c r="J4317">
        <v>159</v>
      </c>
    </row>
    <row r="4318" spans="1:10" x14ac:dyDescent="0.35">
      <c r="A4318" t="s">
        <v>3335</v>
      </c>
      <c r="B4318">
        <v>724</v>
      </c>
      <c r="C4318">
        <v>2059</v>
      </c>
      <c r="D4318">
        <v>1051</v>
      </c>
      <c r="E4318" t="s">
        <v>328</v>
      </c>
      <c r="F4318" t="s">
        <v>0</v>
      </c>
      <c r="G4318" t="s">
        <v>3336</v>
      </c>
      <c r="H4318">
        <v>3.2869999999999999</v>
      </c>
      <c r="I4318">
        <v>59.15</v>
      </c>
      <c r="J4318">
        <v>136</v>
      </c>
    </row>
    <row r="4319" spans="1:10" x14ac:dyDescent="0.35">
      <c r="A4319" t="s">
        <v>3337</v>
      </c>
      <c r="B4319">
        <v>518</v>
      </c>
      <c r="C4319">
        <v>2055</v>
      </c>
      <c r="D4319">
        <v>1052</v>
      </c>
      <c r="E4319" t="s">
        <v>319</v>
      </c>
      <c r="F4319" t="s">
        <v>0</v>
      </c>
      <c r="G4319" t="s">
        <v>2520</v>
      </c>
      <c r="H4319">
        <v>1.891</v>
      </c>
      <c r="I4319">
        <v>85.99</v>
      </c>
      <c r="J4319">
        <v>426</v>
      </c>
    </row>
    <row r="4320" spans="1:10" x14ac:dyDescent="0.35">
      <c r="A4320" t="s">
        <v>3338</v>
      </c>
      <c r="B4320">
        <v>403</v>
      </c>
      <c r="C4320">
        <v>2048</v>
      </c>
      <c r="D4320">
        <v>1053</v>
      </c>
      <c r="E4320" t="s">
        <v>328</v>
      </c>
      <c r="F4320" t="s">
        <v>0</v>
      </c>
      <c r="G4320" t="s">
        <v>3339</v>
      </c>
      <c r="H4320">
        <v>3.613</v>
      </c>
      <c r="I4320">
        <v>52.13</v>
      </c>
      <c r="J4320">
        <v>104</v>
      </c>
    </row>
    <row r="4321" spans="1:10" x14ac:dyDescent="0.35">
      <c r="A4321" t="s">
        <v>3340</v>
      </c>
      <c r="B4321">
        <v>153</v>
      </c>
      <c r="C4321">
        <v>2045</v>
      </c>
      <c r="D4321">
        <v>1054</v>
      </c>
      <c r="E4321" t="s">
        <v>319</v>
      </c>
      <c r="F4321" t="s">
        <v>0</v>
      </c>
      <c r="G4321" t="s">
        <v>2772</v>
      </c>
      <c r="H4321">
        <v>8.2219999999999995</v>
      </c>
      <c r="I4321">
        <v>96.32</v>
      </c>
      <c r="J4321">
        <v>45</v>
      </c>
    </row>
    <row r="4322" spans="1:10" x14ac:dyDescent="0.35">
      <c r="A4322" t="s">
        <v>3341</v>
      </c>
      <c r="B4322">
        <v>157</v>
      </c>
      <c r="C4322">
        <v>2043</v>
      </c>
      <c r="D4322">
        <v>1055</v>
      </c>
      <c r="E4322" t="s">
        <v>319</v>
      </c>
      <c r="F4322" t="s">
        <v>0</v>
      </c>
      <c r="G4322" t="s">
        <v>2244</v>
      </c>
      <c r="H4322">
        <v>7.1210000000000004</v>
      </c>
      <c r="I4322">
        <v>77.03</v>
      </c>
      <c r="J4322">
        <v>89</v>
      </c>
    </row>
    <row r="4323" spans="1:10" x14ac:dyDescent="0.35">
      <c r="A4323" t="s">
        <v>3342</v>
      </c>
      <c r="B4323">
        <v>90</v>
      </c>
      <c r="C4323">
        <v>2042</v>
      </c>
      <c r="D4323">
        <v>1056</v>
      </c>
      <c r="E4323" t="s">
        <v>319</v>
      </c>
      <c r="F4323" t="s">
        <v>0</v>
      </c>
      <c r="G4323" t="s">
        <v>3343</v>
      </c>
      <c r="H4323">
        <v>16.988</v>
      </c>
      <c r="I4323">
        <v>94.13</v>
      </c>
      <c r="J4323">
        <v>90</v>
      </c>
    </row>
    <row r="4324" spans="1:10" x14ac:dyDescent="0.35">
      <c r="A4324" t="s">
        <v>3344</v>
      </c>
      <c r="B4324">
        <v>236</v>
      </c>
      <c r="C4324">
        <v>2042</v>
      </c>
      <c r="D4324">
        <v>1056</v>
      </c>
      <c r="E4324" t="s">
        <v>319</v>
      </c>
      <c r="F4324" t="s">
        <v>0</v>
      </c>
      <c r="G4324" t="s">
        <v>3345</v>
      </c>
      <c r="H4324">
        <v>4.1989999999999998</v>
      </c>
      <c r="I4324">
        <v>71.94</v>
      </c>
      <c r="J4324">
        <v>51</v>
      </c>
    </row>
    <row r="4325" spans="1:10" x14ac:dyDescent="0.35">
      <c r="A4325" t="s">
        <v>3346</v>
      </c>
      <c r="B4325">
        <v>434</v>
      </c>
      <c r="C4325">
        <v>2029</v>
      </c>
      <c r="D4325">
        <v>1058</v>
      </c>
      <c r="E4325" t="s">
        <v>328</v>
      </c>
      <c r="F4325" t="s">
        <v>0</v>
      </c>
      <c r="G4325" t="s">
        <v>1779</v>
      </c>
      <c r="H4325">
        <v>4.9249999999999998</v>
      </c>
      <c r="I4325">
        <v>61.43</v>
      </c>
      <c r="J4325">
        <v>140</v>
      </c>
    </row>
    <row r="4326" spans="1:10" x14ac:dyDescent="0.35">
      <c r="A4326" t="s">
        <v>3347</v>
      </c>
      <c r="B4326">
        <v>325</v>
      </c>
      <c r="C4326">
        <v>2024</v>
      </c>
      <c r="D4326">
        <v>1059</v>
      </c>
      <c r="E4326" t="s">
        <v>319</v>
      </c>
      <c r="F4326" t="s">
        <v>0</v>
      </c>
      <c r="G4326" t="s">
        <v>2550</v>
      </c>
      <c r="H4326">
        <v>3.0369999999999999</v>
      </c>
      <c r="I4326">
        <v>89.71</v>
      </c>
      <c r="J4326">
        <v>325</v>
      </c>
    </row>
    <row r="4327" spans="1:10" x14ac:dyDescent="0.35">
      <c r="A4327" t="s">
        <v>3348</v>
      </c>
      <c r="B4327">
        <v>370</v>
      </c>
      <c r="C4327">
        <v>2023</v>
      </c>
      <c r="D4327">
        <v>1060</v>
      </c>
      <c r="E4327" t="s">
        <v>328</v>
      </c>
      <c r="F4327" t="s">
        <v>0</v>
      </c>
      <c r="G4327" t="s">
        <v>3349</v>
      </c>
      <c r="H4327">
        <v>2.734</v>
      </c>
      <c r="I4327">
        <v>49.21</v>
      </c>
      <c r="J4327">
        <v>190</v>
      </c>
    </row>
    <row r="4328" spans="1:10" x14ac:dyDescent="0.35">
      <c r="A4328" t="s">
        <v>3350</v>
      </c>
      <c r="B4328">
        <v>125</v>
      </c>
      <c r="C4328">
        <v>2022</v>
      </c>
      <c r="D4328">
        <v>1061</v>
      </c>
      <c r="E4328" t="s">
        <v>319</v>
      </c>
      <c r="F4328" t="s">
        <v>0</v>
      </c>
      <c r="G4328" t="s">
        <v>1781</v>
      </c>
      <c r="H4328">
        <v>9.9169999999999998</v>
      </c>
      <c r="I4328">
        <v>87.63</v>
      </c>
      <c r="J4328">
        <v>123</v>
      </c>
    </row>
    <row r="4329" spans="1:10" x14ac:dyDescent="0.35">
      <c r="A4329" t="s">
        <v>3351</v>
      </c>
      <c r="B4329">
        <v>517</v>
      </c>
      <c r="C4329">
        <v>2018</v>
      </c>
      <c r="D4329">
        <v>1062</v>
      </c>
      <c r="E4329" t="s">
        <v>312</v>
      </c>
      <c r="F4329" t="s">
        <v>0</v>
      </c>
      <c r="G4329" t="s">
        <v>3352</v>
      </c>
      <c r="H4329">
        <v>1.5580000000000001</v>
      </c>
      <c r="I4329">
        <v>34.21</v>
      </c>
      <c r="J4329">
        <v>351</v>
      </c>
    </row>
    <row r="4330" spans="1:10" x14ac:dyDescent="0.35">
      <c r="A4330" t="s">
        <v>3353</v>
      </c>
      <c r="B4330">
        <v>336</v>
      </c>
      <c r="C4330">
        <v>2008</v>
      </c>
      <c r="D4330">
        <v>1063</v>
      </c>
      <c r="E4330" t="s">
        <v>312</v>
      </c>
      <c r="F4330" t="s">
        <v>0</v>
      </c>
      <c r="G4330" t="s">
        <v>3354</v>
      </c>
      <c r="H4330">
        <v>2.89</v>
      </c>
      <c r="I4330">
        <v>33.21</v>
      </c>
      <c r="J4330">
        <v>123</v>
      </c>
    </row>
    <row r="4331" spans="1:10" x14ac:dyDescent="0.35">
      <c r="A4331" t="s">
        <v>3355</v>
      </c>
      <c r="B4331">
        <v>145</v>
      </c>
      <c r="C4331">
        <v>1998</v>
      </c>
      <c r="D4331">
        <v>1064</v>
      </c>
      <c r="E4331" t="s">
        <v>319</v>
      </c>
      <c r="F4331" t="s">
        <v>0</v>
      </c>
      <c r="G4331" t="s">
        <v>3356</v>
      </c>
      <c r="H4331">
        <v>6.49</v>
      </c>
      <c r="I4331">
        <v>87.18</v>
      </c>
      <c r="J4331">
        <v>70</v>
      </c>
    </row>
    <row r="4332" spans="1:10" x14ac:dyDescent="0.35">
      <c r="A4332" t="s">
        <v>3357</v>
      </c>
      <c r="B4332">
        <v>465</v>
      </c>
      <c r="C4332">
        <v>1998</v>
      </c>
      <c r="D4332">
        <v>1064</v>
      </c>
      <c r="E4332" t="s">
        <v>312</v>
      </c>
      <c r="F4332" t="s">
        <v>0</v>
      </c>
      <c r="G4332" t="s">
        <v>2427</v>
      </c>
      <c r="H4332">
        <v>2.423</v>
      </c>
      <c r="I4332">
        <v>42.41</v>
      </c>
      <c r="J4332">
        <v>63</v>
      </c>
    </row>
    <row r="4333" spans="1:10" x14ac:dyDescent="0.35">
      <c r="A4333" t="s">
        <v>3358</v>
      </c>
      <c r="B4333">
        <v>187</v>
      </c>
      <c r="C4333">
        <v>1998</v>
      </c>
      <c r="D4333">
        <v>1064</v>
      </c>
      <c r="E4333" t="s">
        <v>319</v>
      </c>
      <c r="F4333" t="s">
        <v>0</v>
      </c>
      <c r="G4333" t="s">
        <v>2063</v>
      </c>
      <c r="H4333">
        <v>8.2539999999999996</v>
      </c>
      <c r="I4333">
        <v>87.33</v>
      </c>
      <c r="J4333">
        <v>77</v>
      </c>
    </row>
    <row r="4334" spans="1:10" x14ac:dyDescent="0.35">
      <c r="A4334" t="s">
        <v>3359</v>
      </c>
      <c r="B4334">
        <v>259</v>
      </c>
      <c r="C4334">
        <v>1974</v>
      </c>
      <c r="D4334">
        <v>1067</v>
      </c>
      <c r="E4334" t="s">
        <v>328</v>
      </c>
      <c r="F4334" t="s">
        <v>0</v>
      </c>
      <c r="G4334" t="s">
        <v>3360</v>
      </c>
      <c r="H4334">
        <v>3.867</v>
      </c>
      <c r="I4334">
        <v>48.01</v>
      </c>
      <c r="J4334">
        <v>63</v>
      </c>
    </row>
    <row r="4335" spans="1:10" x14ac:dyDescent="0.35">
      <c r="A4335" t="s">
        <v>3361</v>
      </c>
      <c r="B4335">
        <v>307</v>
      </c>
      <c r="C4335">
        <v>1970</v>
      </c>
      <c r="D4335">
        <v>1068</v>
      </c>
      <c r="E4335" t="s">
        <v>328</v>
      </c>
      <c r="F4335" t="s">
        <v>0</v>
      </c>
      <c r="G4335" t="s">
        <v>2924</v>
      </c>
      <c r="H4335">
        <v>3.577</v>
      </c>
      <c r="I4335">
        <v>65</v>
      </c>
      <c r="J4335">
        <v>52</v>
      </c>
    </row>
    <row r="4336" spans="1:10" x14ac:dyDescent="0.35">
      <c r="A4336" t="s">
        <v>3362</v>
      </c>
      <c r="B4336">
        <v>316</v>
      </c>
      <c r="C4336">
        <v>1969</v>
      </c>
      <c r="D4336">
        <v>1069</v>
      </c>
      <c r="E4336" t="s">
        <v>319</v>
      </c>
      <c r="F4336" t="s">
        <v>0</v>
      </c>
      <c r="G4336" t="s">
        <v>3363</v>
      </c>
      <c r="H4336">
        <v>3.363</v>
      </c>
      <c r="I4336">
        <v>76.319999999999993</v>
      </c>
      <c r="J4336">
        <v>192</v>
      </c>
    </row>
    <row r="4337" spans="1:10" x14ac:dyDescent="0.35">
      <c r="A4337" t="s">
        <v>3364</v>
      </c>
      <c r="B4337">
        <v>487</v>
      </c>
      <c r="C4337">
        <v>1968</v>
      </c>
      <c r="D4337">
        <v>1070</v>
      </c>
      <c r="E4337" t="s">
        <v>334</v>
      </c>
      <c r="F4337" t="s">
        <v>0</v>
      </c>
      <c r="G4337" t="s">
        <v>2767</v>
      </c>
      <c r="H4337">
        <v>2.0649999999999999</v>
      </c>
      <c r="I4337">
        <v>16.760000000000002</v>
      </c>
      <c r="J4337">
        <v>104</v>
      </c>
    </row>
    <row r="4338" spans="1:10" x14ac:dyDescent="0.35">
      <c r="A4338" t="s">
        <v>3365</v>
      </c>
      <c r="B4338">
        <v>374</v>
      </c>
      <c r="C4338">
        <v>1967</v>
      </c>
      <c r="D4338">
        <v>1071</v>
      </c>
      <c r="E4338" t="s">
        <v>312</v>
      </c>
      <c r="F4338" t="s">
        <v>0</v>
      </c>
      <c r="G4338" t="s">
        <v>3366</v>
      </c>
      <c r="H4338">
        <v>2.5470000000000002</v>
      </c>
      <c r="I4338">
        <v>44.36</v>
      </c>
      <c r="J4338">
        <v>165</v>
      </c>
    </row>
    <row r="4339" spans="1:10" x14ac:dyDescent="0.35">
      <c r="A4339" t="s">
        <v>3367</v>
      </c>
      <c r="B4339">
        <v>403</v>
      </c>
      <c r="C4339">
        <v>1961</v>
      </c>
      <c r="D4339">
        <v>1072</v>
      </c>
      <c r="E4339" t="s">
        <v>334</v>
      </c>
      <c r="F4339" t="s">
        <v>0</v>
      </c>
      <c r="G4339" t="s">
        <v>1742</v>
      </c>
      <c r="H4339">
        <v>2.2919999999999998</v>
      </c>
      <c r="I4339">
        <v>23.62</v>
      </c>
      <c r="J4339">
        <v>33</v>
      </c>
    </row>
    <row r="4340" spans="1:10" x14ac:dyDescent="0.35">
      <c r="A4340" t="s">
        <v>3368</v>
      </c>
      <c r="B4340">
        <v>387</v>
      </c>
      <c r="C4340">
        <v>1959</v>
      </c>
      <c r="D4340">
        <v>1073</v>
      </c>
      <c r="E4340" t="s">
        <v>312</v>
      </c>
      <c r="F4340" t="s">
        <v>0</v>
      </c>
      <c r="G4340" t="s">
        <v>2594</v>
      </c>
      <c r="H4340">
        <v>2.379</v>
      </c>
      <c r="I4340">
        <v>40</v>
      </c>
      <c r="J4340">
        <v>48</v>
      </c>
    </row>
    <row r="4341" spans="1:10" x14ac:dyDescent="0.35">
      <c r="A4341" t="s">
        <v>3369</v>
      </c>
      <c r="B4341">
        <v>238</v>
      </c>
      <c r="C4341">
        <v>1949</v>
      </c>
      <c r="D4341">
        <v>1074</v>
      </c>
      <c r="E4341" t="s">
        <v>319</v>
      </c>
      <c r="F4341" t="s">
        <v>0</v>
      </c>
      <c r="G4341" t="s">
        <v>2199</v>
      </c>
      <c r="H4341">
        <v>4.2640000000000002</v>
      </c>
      <c r="I4341">
        <v>72.41</v>
      </c>
      <c r="J4341">
        <v>53</v>
      </c>
    </row>
    <row r="4342" spans="1:10" x14ac:dyDescent="0.35">
      <c r="A4342" t="s">
        <v>3370</v>
      </c>
      <c r="B4342">
        <v>185</v>
      </c>
      <c r="C4342">
        <v>1948</v>
      </c>
      <c r="D4342">
        <v>1075</v>
      </c>
      <c r="E4342" t="s">
        <v>319</v>
      </c>
      <c r="F4342" t="s">
        <v>0</v>
      </c>
      <c r="G4342" t="s">
        <v>2739</v>
      </c>
      <c r="H4342">
        <v>5.4370000000000003</v>
      </c>
      <c r="I4342">
        <v>83.5</v>
      </c>
      <c r="J4342">
        <v>184</v>
      </c>
    </row>
    <row r="4343" spans="1:10" x14ac:dyDescent="0.35">
      <c r="A4343" t="s">
        <v>3371</v>
      </c>
      <c r="B4343">
        <v>333</v>
      </c>
      <c r="C4343">
        <v>1945</v>
      </c>
      <c r="D4343">
        <v>1076</v>
      </c>
      <c r="E4343" t="s">
        <v>312</v>
      </c>
      <c r="F4343" t="s">
        <v>0</v>
      </c>
      <c r="G4343" t="s">
        <v>3372</v>
      </c>
      <c r="H4343">
        <v>2.5979999999999999</v>
      </c>
      <c r="I4343">
        <v>48.36</v>
      </c>
      <c r="J4343">
        <v>94</v>
      </c>
    </row>
    <row r="4344" spans="1:10" x14ac:dyDescent="0.35">
      <c r="A4344" t="s">
        <v>3373</v>
      </c>
      <c r="B4344">
        <v>377</v>
      </c>
      <c r="C4344">
        <v>1932</v>
      </c>
      <c r="D4344">
        <v>1077</v>
      </c>
      <c r="E4344" t="s">
        <v>319</v>
      </c>
      <c r="F4344" t="s">
        <v>0</v>
      </c>
      <c r="G4344" t="s">
        <v>2734</v>
      </c>
      <c r="H4344">
        <v>2.64</v>
      </c>
      <c r="I4344">
        <v>77.02</v>
      </c>
      <c r="J4344">
        <v>140</v>
      </c>
    </row>
    <row r="4345" spans="1:10" x14ac:dyDescent="0.35">
      <c r="A4345" t="s">
        <v>3374</v>
      </c>
      <c r="B4345">
        <v>116</v>
      </c>
      <c r="C4345">
        <v>1929</v>
      </c>
      <c r="D4345">
        <v>1078</v>
      </c>
      <c r="E4345" t="s">
        <v>319</v>
      </c>
      <c r="F4345" t="s">
        <v>0</v>
      </c>
      <c r="G4345" t="s">
        <v>3375</v>
      </c>
      <c r="H4345">
        <v>9.0370000000000008</v>
      </c>
      <c r="I4345">
        <v>87.39</v>
      </c>
      <c r="J4345">
        <v>36</v>
      </c>
    </row>
    <row r="4346" spans="1:10" x14ac:dyDescent="0.35">
      <c r="A4346" t="s">
        <v>3376</v>
      </c>
      <c r="B4346">
        <v>324</v>
      </c>
      <c r="C4346">
        <v>1928</v>
      </c>
      <c r="D4346">
        <v>1079</v>
      </c>
      <c r="E4346" t="s">
        <v>312</v>
      </c>
      <c r="F4346" t="s">
        <v>0</v>
      </c>
      <c r="G4346" t="s">
        <v>3377</v>
      </c>
      <c r="H4346">
        <v>3.2189999999999999</v>
      </c>
      <c r="I4346">
        <v>30.48</v>
      </c>
      <c r="J4346">
        <v>102</v>
      </c>
    </row>
    <row r="4347" spans="1:10" x14ac:dyDescent="0.35">
      <c r="A4347" t="s">
        <v>3378</v>
      </c>
      <c r="B4347">
        <v>236</v>
      </c>
      <c r="C4347">
        <v>1926</v>
      </c>
      <c r="D4347">
        <v>1080</v>
      </c>
      <c r="E4347" t="s">
        <v>319</v>
      </c>
      <c r="F4347" t="s">
        <v>0</v>
      </c>
      <c r="G4347" t="s">
        <v>1876</v>
      </c>
      <c r="H4347">
        <v>5.3650000000000002</v>
      </c>
      <c r="I4347">
        <v>77.239999999999995</v>
      </c>
      <c r="J4347">
        <v>90</v>
      </c>
    </row>
    <row r="4348" spans="1:10" x14ac:dyDescent="0.35">
      <c r="A4348" t="s">
        <v>3379</v>
      </c>
      <c r="B4348">
        <v>280</v>
      </c>
      <c r="C4348">
        <v>1920</v>
      </c>
      <c r="D4348">
        <v>1081</v>
      </c>
      <c r="E4348" t="s">
        <v>328</v>
      </c>
      <c r="F4348" t="s">
        <v>0</v>
      </c>
      <c r="G4348" t="s">
        <v>3380</v>
      </c>
      <c r="H4348">
        <v>3.78</v>
      </c>
      <c r="I4348">
        <v>57.28</v>
      </c>
      <c r="J4348">
        <v>97</v>
      </c>
    </row>
    <row r="4349" spans="1:10" x14ac:dyDescent="0.35">
      <c r="A4349" t="s">
        <v>3381</v>
      </c>
      <c r="B4349">
        <v>604</v>
      </c>
      <c r="C4349">
        <v>1919</v>
      </c>
      <c r="D4349">
        <v>1082</v>
      </c>
      <c r="E4349" t="s">
        <v>312</v>
      </c>
      <c r="F4349" t="s">
        <v>0</v>
      </c>
      <c r="G4349" t="s">
        <v>2799</v>
      </c>
      <c r="H4349">
        <v>2.7109999999999999</v>
      </c>
      <c r="I4349">
        <v>46.2</v>
      </c>
      <c r="J4349">
        <v>289</v>
      </c>
    </row>
    <row r="4350" spans="1:10" x14ac:dyDescent="0.35">
      <c r="A4350" t="s">
        <v>3382</v>
      </c>
      <c r="B4350">
        <v>348</v>
      </c>
      <c r="C4350">
        <v>1918</v>
      </c>
      <c r="D4350">
        <v>1083</v>
      </c>
      <c r="E4350" t="s">
        <v>319</v>
      </c>
      <c r="F4350" t="s">
        <v>0</v>
      </c>
      <c r="G4350" t="s">
        <v>2279</v>
      </c>
      <c r="H4350">
        <v>4.1900000000000004</v>
      </c>
      <c r="I4350">
        <v>70.349999999999994</v>
      </c>
      <c r="J4350">
        <v>45</v>
      </c>
    </row>
    <row r="4351" spans="1:10" x14ac:dyDescent="0.35">
      <c r="A4351" t="s">
        <v>3383</v>
      </c>
      <c r="B4351">
        <v>309</v>
      </c>
      <c r="C4351">
        <v>1918</v>
      </c>
      <c r="D4351">
        <v>1083</v>
      </c>
      <c r="E4351" t="s">
        <v>311</v>
      </c>
      <c r="F4351" t="s">
        <v>0</v>
      </c>
      <c r="G4351" t="s">
        <v>2148</v>
      </c>
      <c r="I4351" t="s">
        <v>311</v>
      </c>
      <c r="J4351">
        <v>308</v>
      </c>
    </row>
    <row r="4352" spans="1:10" x14ac:dyDescent="0.35">
      <c r="A4352" t="s">
        <v>3384</v>
      </c>
      <c r="B4352">
        <v>338</v>
      </c>
      <c r="C4352">
        <v>1913</v>
      </c>
      <c r="D4352">
        <v>1085</v>
      </c>
      <c r="E4352" t="s">
        <v>312</v>
      </c>
      <c r="F4352" t="s">
        <v>0</v>
      </c>
      <c r="G4352" t="s">
        <v>1940</v>
      </c>
      <c r="H4352">
        <v>2.9910000000000001</v>
      </c>
      <c r="I4352">
        <v>37.03</v>
      </c>
      <c r="J4352">
        <v>91</v>
      </c>
    </row>
    <row r="4353" spans="1:10" x14ac:dyDescent="0.35">
      <c r="A4353" t="s">
        <v>3385</v>
      </c>
      <c r="B4353">
        <v>217</v>
      </c>
      <c r="C4353">
        <v>1912</v>
      </c>
      <c r="D4353">
        <v>1086</v>
      </c>
      <c r="E4353" t="s">
        <v>319</v>
      </c>
      <c r="F4353" t="s">
        <v>0</v>
      </c>
      <c r="G4353" t="s">
        <v>3068</v>
      </c>
      <c r="H4353">
        <v>4.33</v>
      </c>
      <c r="I4353">
        <v>85.9</v>
      </c>
      <c r="J4353">
        <v>101</v>
      </c>
    </row>
    <row r="4354" spans="1:10" x14ac:dyDescent="0.35">
      <c r="A4354" t="s">
        <v>3386</v>
      </c>
      <c r="B4354">
        <v>175</v>
      </c>
      <c r="C4354">
        <v>1908</v>
      </c>
      <c r="D4354">
        <v>1087</v>
      </c>
      <c r="E4354" t="s">
        <v>328</v>
      </c>
      <c r="F4354" t="s">
        <v>0</v>
      </c>
      <c r="G4354" t="s">
        <v>1731</v>
      </c>
      <c r="H4354">
        <v>5.6550000000000002</v>
      </c>
      <c r="I4354">
        <v>53.36</v>
      </c>
      <c r="J4354">
        <v>50</v>
      </c>
    </row>
    <row r="4355" spans="1:10" x14ac:dyDescent="0.35">
      <c r="A4355" t="s">
        <v>3387</v>
      </c>
      <c r="B4355">
        <v>80</v>
      </c>
      <c r="C4355">
        <v>1908</v>
      </c>
      <c r="D4355">
        <v>1087</v>
      </c>
      <c r="E4355" t="s">
        <v>319</v>
      </c>
      <c r="F4355" t="s">
        <v>0</v>
      </c>
      <c r="G4355" t="s">
        <v>3388</v>
      </c>
      <c r="H4355">
        <v>11.372999999999999</v>
      </c>
      <c r="I4355">
        <v>96.59</v>
      </c>
      <c r="J4355">
        <v>26</v>
      </c>
    </row>
    <row r="4356" spans="1:10" x14ac:dyDescent="0.35">
      <c r="A4356" t="s">
        <v>3389</v>
      </c>
      <c r="B4356">
        <v>300</v>
      </c>
      <c r="C4356">
        <v>1906</v>
      </c>
      <c r="D4356">
        <v>1089</v>
      </c>
      <c r="E4356" t="s">
        <v>312</v>
      </c>
      <c r="F4356" t="s">
        <v>0</v>
      </c>
      <c r="G4356" t="s">
        <v>2840</v>
      </c>
      <c r="H4356">
        <v>3.234</v>
      </c>
      <c r="I4356">
        <v>33.67</v>
      </c>
      <c r="J4356">
        <v>149</v>
      </c>
    </row>
    <row r="4357" spans="1:10" x14ac:dyDescent="0.35">
      <c r="A4357" t="s">
        <v>3390</v>
      </c>
      <c r="B4357">
        <v>177</v>
      </c>
      <c r="C4357">
        <v>1906</v>
      </c>
      <c r="D4357">
        <v>1089</v>
      </c>
      <c r="E4357" t="s">
        <v>319</v>
      </c>
      <c r="F4357" t="s">
        <v>0</v>
      </c>
      <c r="G4357" t="s">
        <v>3391</v>
      </c>
      <c r="H4357">
        <v>5.6219999999999999</v>
      </c>
      <c r="I4357">
        <v>70.31</v>
      </c>
      <c r="J4357">
        <v>23</v>
      </c>
    </row>
    <row r="4358" spans="1:10" x14ac:dyDescent="0.35">
      <c r="A4358" t="s">
        <v>3392</v>
      </c>
      <c r="B4358">
        <v>527</v>
      </c>
      <c r="C4358">
        <v>1900</v>
      </c>
      <c r="D4358">
        <v>1091</v>
      </c>
      <c r="E4358" t="s">
        <v>328</v>
      </c>
      <c r="F4358" t="s">
        <v>0</v>
      </c>
      <c r="G4358" t="s">
        <v>3393</v>
      </c>
      <c r="H4358">
        <v>2.2200000000000002</v>
      </c>
      <c r="I4358">
        <v>54.18</v>
      </c>
      <c r="J4358">
        <v>51</v>
      </c>
    </row>
    <row r="4359" spans="1:10" x14ac:dyDescent="0.35">
      <c r="A4359" t="s">
        <v>3394</v>
      </c>
      <c r="B4359">
        <v>324</v>
      </c>
      <c r="C4359">
        <v>1896</v>
      </c>
      <c r="D4359">
        <v>1092</v>
      </c>
      <c r="E4359" t="s">
        <v>319</v>
      </c>
      <c r="F4359" t="s">
        <v>0</v>
      </c>
      <c r="G4359" t="s">
        <v>3395</v>
      </c>
      <c r="H4359">
        <v>2.8879999999999999</v>
      </c>
      <c r="I4359">
        <v>53</v>
      </c>
      <c r="J4359">
        <v>65</v>
      </c>
    </row>
    <row r="4360" spans="1:10" x14ac:dyDescent="0.35">
      <c r="A4360" t="s">
        <v>3396</v>
      </c>
      <c r="B4360">
        <v>666</v>
      </c>
      <c r="C4360">
        <v>1895</v>
      </c>
      <c r="D4360">
        <v>1093</v>
      </c>
      <c r="E4360" t="s">
        <v>334</v>
      </c>
      <c r="F4360" t="s">
        <v>0</v>
      </c>
      <c r="G4360" t="s">
        <v>3397</v>
      </c>
      <c r="H4360">
        <v>1.4179999999999999</v>
      </c>
      <c r="I4360">
        <v>15.27</v>
      </c>
      <c r="J4360">
        <v>106</v>
      </c>
    </row>
    <row r="4361" spans="1:10" x14ac:dyDescent="0.35">
      <c r="A4361" t="s">
        <v>3398</v>
      </c>
      <c r="B4361">
        <v>46</v>
      </c>
      <c r="C4361">
        <v>1893</v>
      </c>
      <c r="D4361">
        <v>1094</v>
      </c>
      <c r="E4361" t="s">
        <v>319</v>
      </c>
      <c r="F4361" t="s">
        <v>0</v>
      </c>
      <c r="G4361" t="s">
        <v>1876</v>
      </c>
      <c r="H4361">
        <v>22.841000000000001</v>
      </c>
      <c r="I4361">
        <v>99.46</v>
      </c>
      <c r="J4361">
        <v>19</v>
      </c>
    </row>
    <row r="4362" spans="1:10" x14ac:dyDescent="0.35">
      <c r="A4362" t="s">
        <v>3399</v>
      </c>
      <c r="B4362">
        <v>210</v>
      </c>
      <c r="C4362">
        <v>1891</v>
      </c>
      <c r="D4362">
        <v>1095</v>
      </c>
      <c r="E4362" t="s">
        <v>328</v>
      </c>
      <c r="F4362" t="s">
        <v>0</v>
      </c>
      <c r="G4362" t="s">
        <v>2883</v>
      </c>
      <c r="H4362">
        <v>4.4980000000000002</v>
      </c>
      <c r="I4362">
        <v>74.86</v>
      </c>
      <c r="J4362">
        <v>54</v>
      </c>
    </row>
    <row r="4363" spans="1:10" x14ac:dyDescent="0.35">
      <c r="A4363" t="s">
        <v>3400</v>
      </c>
      <c r="B4363">
        <v>244</v>
      </c>
      <c r="C4363">
        <v>1886</v>
      </c>
      <c r="D4363">
        <v>1096</v>
      </c>
      <c r="E4363" t="s">
        <v>319</v>
      </c>
      <c r="F4363" t="s">
        <v>0</v>
      </c>
      <c r="G4363" t="s">
        <v>3401</v>
      </c>
      <c r="H4363">
        <v>3.8149999999999999</v>
      </c>
      <c r="I4363">
        <v>75.099999999999994</v>
      </c>
      <c r="J4363">
        <v>56</v>
      </c>
    </row>
    <row r="4364" spans="1:10" x14ac:dyDescent="0.35">
      <c r="A4364" t="s">
        <v>3402</v>
      </c>
      <c r="B4364">
        <v>179</v>
      </c>
      <c r="C4364">
        <v>1886</v>
      </c>
      <c r="D4364">
        <v>1096</v>
      </c>
      <c r="E4364" t="s">
        <v>328</v>
      </c>
      <c r="F4364" t="s">
        <v>0</v>
      </c>
      <c r="G4364" t="s">
        <v>1705</v>
      </c>
      <c r="H4364">
        <v>4.8979999999999997</v>
      </c>
      <c r="I4364">
        <v>56.13</v>
      </c>
      <c r="J4364">
        <v>64</v>
      </c>
    </row>
    <row r="4365" spans="1:10" x14ac:dyDescent="0.35">
      <c r="A4365" t="s">
        <v>3403</v>
      </c>
      <c r="B4365">
        <v>473</v>
      </c>
      <c r="C4365">
        <v>1884</v>
      </c>
      <c r="D4365">
        <v>1098</v>
      </c>
      <c r="E4365" t="s">
        <v>328</v>
      </c>
      <c r="F4365" t="s">
        <v>0</v>
      </c>
      <c r="G4365" t="s">
        <v>3404</v>
      </c>
      <c r="H4365">
        <v>2.5230000000000001</v>
      </c>
      <c r="I4365">
        <v>63.12</v>
      </c>
      <c r="J4365">
        <v>116</v>
      </c>
    </row>
    <row r="4366" spans="1:10" x14ac:dyDescent="0.35">
      <c r="A4366" t="s">
        <v>3405</v>
      </c>
      <c r="B4366">
        <v>241</v>
      </c>
      <c r="C4366">
        <v>1879</v>
      </c>
      <c r="D4366">
        <v>1099</v>
      </c>
      <c r="E4366" t="s">
        <v>312</v>
      </c>
      <c r="F4366" t="s">
        <v>0</v>
      </c>
      <c r="G4366" t="s">
        <v>2079</v>
      </c>
      <c r="H4366">
        <v>3.8759999999999999</v>
      </c>
      <c r="I4366">
        <v>42.78</v>
      </c>
      <c r="J4366">
        <v>73</v>
      </c>
    </row>
    <row r="4367" spans="1:10" x14ac:dyDescent="0.35">
      <c r="A4367" t="s">
        <v>3406</v>
      </c>
      <c r="B4367">
        <v>433</v>
      </c>
      <c r="C4367">
        <v>1878</v>
      </c>
      <c r="D4367">
        <v>1100</v>
      </c>
      <c r="E4367" t="s">
        <v>319</v>
      </c>
      <c r="F4367" t="s">
        <v>0</v>
      </c>
      <c r="G4367" t="s">
        <v>3407</v>
      </c>
      <c r="H4367">
        <v>3.3490000000000002</v>
      </c>
      <c r="I4367">
        <v>83.13</v>
      </c>
      <c r="J4367">
        <v>76</v>
      </c>
    </row>
    <row r="4368" spans="1:10" x14ac:dyDescent="0.35">
      <c r="A4368" t="s">
        <v>3408</v>
      </c>
      <c r="B4368">
        <v>210</v>
      </c>
      <c r="C4368">
        <v>1875</v>
      </c>
      <c r="D4368">
        <v>1101</v>
      </c>
      <c r="E4368" t="s">
        <v>328</v>
      </c>
      <c r="F4368" t="s">
        <v>0</v>
      </c>
      <c r="G4368" t="s">
        <v>1849</v>
      </c>
      <c r="H4368">
        <v>4.4279999999999999</v>
      </c>
      <c r="I4368">
        <v>64.099999999999994</v>
      </c>
      <c r="J4368">
        <v>200</v>
      </c>
    </row>
    <row r="4369" spans="1:10" x14ac:dyDescent="0.35">
      <c r="A4369" t="s">
        <v>3409</v>
      </c>
      <c r="B4369">
        <v>129</v>
      </c>
      <c r="C4369">
        <v>1871</v>
      </c>
      <c r="D4369">
        <v>1102</v>
      </c>
      <c r="E4369" t="s">
        <v>319</v>
      </c>
      <c r="F4369" t="s">
        <v>0</v>
      </c>
      <c r="G4369" t="s">
        <v>3410</v>
      </c>
      <c r="H4369">
        <v>6.6360000000000001</v>
      </c>
      <c r="I4369">
        <v>94.53</v>
      </c>
      <c r="J4369">
        <v>48</v>
      </c>
    </row>
    <row r="4370" spans="1:10" x14ac:dyDescent="0.35">
      <c r="A4370" t="s">
        <v>3411</v>
      </c>
      <c r="B4370">
        <v>332</v>
      </c>
      <c r="C4370">
        <v>1870</v>
      </c>
      <c r="D4370">
        <v>1103</v>
      </c>
      <c r="E4370" t="s">
        <v>328</v>
      </c>
      <c r="F4370" t="s">
        <v>0</v>
      </c>
      <c r="G4370" t="s">
        <v>2661</v>
      </c>
      <c r="H4370">
        <v>5.2629999999999999</v>
      </c>
      <c r="I4370">
        <v>69.12</v>
      </c>
      <c r="J4370">
        <v>129</v>
      </c>
    </row>
    <row r="4371" spans="1:10" x14ac:dyDescent="0.35">
      <c r="A4371" t="s">
        <v>3412</v>
      </c>
      <c r="B4371">
        <v>291</v>
      </c>
      <c r="C4371">
        <v>1870</v>
      </c>
      <c r="D4371">
        <v>1103</v>
      </c>
      <c r="E4371" t="s">
        <v>328</v>
      </c>
      <c r="F4371" t="s">
        <v>0</v>
      </c>
      <c r="G4371" t="s">
        <v>3413</v>
      </c>
      <c r="H4371">
        <v>3.109</v>
      </c>
      <c r="I4371">
        <v>49.35</v>
      </c>
      <c r="J4371">
        <v>154</v>
      </c>
    </row>
    <row r="4372" spans="1:10" x14ac:dyDescent="0.35">
      <c r="A4372" t="s">
        <v>3414</v>
      </c>
      <c r="B4372">
        <v>471</v>
      </c>
      <c r="C4372">
        <v>1860</v>
      </c>
      <c r="D4372">
        <v>1105</v>
      </c>
      <c r="E4372" t="s">
        <v>312</v>
      </c>
      <c r="F4372" t="s">
        <v>0</v>
      </c>
      <c r="G4372" t="s">
        <v>3415</v>
      </c>
      <c r="H4372">
        <v>1.845</v>
      </c>
      <c r="I4372">
        <v>33.07</v>
      </c>
      <c r="J4372">
        <v>63</v>
      </c>
    </row>
    <row r="4373" spans="1:10" x14ac:dyDescent="0.35">
      <c r="A4373" t="s">
        <v>3416</v>
      </c>
      <c r="B4373">
        <v>228</v>
      </c>
      <c r="C4373">
        <v>1857</v>
      </c>
      <c r="D4373">
        <v>1106</v>
      </c>
      <c r="E4373" t="s">
        <v>312</v>
      </c>
      <c r="F4373" t="s">
        <v>0</v>
      </c>
      <c r="G4373" t="s">
        <v>1751</v>
      </c>
      <c r="H4373">
        <v>4.6900000000000004</v>
      </c>
      <c r="I4373">
        <v>49.23</v>
      </c>
      <c r="J4373">
        <v>114</v>
      </c>
    </row>
    <row r="4374" spans="1:10" x14ac:dyDescent="0.35">
      <c r="A4374" t="s">
        <v>3417</v>
      </c>
      <c r="B4374">
        <v>163</v>
      </c>
      <c r="C4374">
        <v>1856</v>
      </c>
      <c r="D4374">
        <v>1107</v>
      </c>
      <c r="E4374" t="s">
        <v>319</v>
      </c>
      <c r="F4374" t="s">
        <v>0</v>
      </c>
      <c r="G4374" t="s">
        <v>3418</v>
      </c>
      <c r="H4374">
        <v>5.84</v>
      </c>
      <c r="I4374">
        <v>75.91</v>
      </c>
      <c r="J4374">
        <v>85</v>
      </c>
    </row>
    <row r="4375" spans="1:10" x14ac:dyDescent="0.35">
      <c r="A4375" t="s">
        <v>3419</v>
      </c>
      <c r="B4375">
        <v>169</v>
      </c>
      <c r="C4375">
        <v>1855</v>
      </c>
      <c r="D4375">
        <v>1108</v>
      </c>
      <c r="E4375" t="s">
        <v>319</v>
      </c>
      <c r="F4375" t="s">
        <v>0</v>
      </c>
      <c r="G4375" t="s">
        <v>3420</v>
      </c>
      <c r="H4375">
        <v>5.8390000000000004</v>
      </c>
      <c r="I4375">
        <v>88.19</v>
      </c>
      <c r="J4375">
        <v>11</v>
      </c>
    </row>
    <row r="4376" spans="1:10" x14ac:dyDescent="0.35">
      <c r="A4376" t="s">
        <v>3421</v>
      </c>
      <c r="B4376">
        <v>496</v>
      </c>
      <c r="C4376">
        <v>1842</v>
      </c>
      <c r="D4376">
        <v>1109</v>
      </c>
      <c r="E4376" t="s">
        <v>312</v>
      </c>
      <c r="F4376" t="s">
        <v>0</v>
      </c>
      <c r="G4376" t="s">
        <v>1938</v>
      </c>
      <c r="H4376">
        <v>1.837</v>
      </c>
      <c r="I4376">
        <v>25.98</v>
      </c>
      <c r="J4376">
        <v>6</v>
      </c>
    </row>
    <row r="4377" spans="1:10" x14ac:dyDescent="0.35">
      <c r="A4377" t="s">
        <v>3422</v>
      </c>
      <c r="B4377">
        <v>194</v>
      </c>
      <c r="C4377">
        <v>1835</v>
      </c>
      <c r="D4377">
        <v>1110</v>
      </c>
      <c r="E4377" t="s">
        <v>319</v>
      </c>
      <c r="F4377" t="s">
        <v>0</v>
      </c>
      <c r="G4377" t="s">
        <v>2962</v>
      </c>
      <c r="H4377">
        <v>5.1379999999999999</v>
      </c>
      <c r="I4377">
        <v>78.849999999999994</v>
      </c>
      <c r="J4377">
        <v>65</v>
      </c>
    </row>
    <row r="4378" spans="1:10" x14ac:dyDescent="0.35">
      <c r="A4378" t="s">
        <v>3423</v>
      </c>
      <c r="B4378">
        <v>688</v>
      </c>
      <c r="C4378">
        <v>1835</v>
      </c>
      <c r="D4378">
        <v>1110</v>
      </c>
      <c r="E4378" t="s">
        <v>311</v>
      </c>
      <c r="F4378" t="s">
        <v>0</v>
      </c>
      <c r="G4378" t="s">
        <v>1759</v>
      </c>
      <c r="I4378" t="s">
        <v>311</v>
      </c>
      <c r="J4378">
        <v>48</v>
      </c>
    </row>
    <row r="4379" spans="1:10" x14ac:dyDescent="0.35">
      <c r="A4379" t="s">
        <v>3424</v>
      </c>
      <c r="B4379">
        <v>214</v>
      </c>
      <c r="C4379">
        <v>1832</v>
      </c>
      <c r="D4379">
        <v>1112</v>
      </c>
      <c r="E4379" t="s">
        <v>319</v>
      </c>
      <c r="F4379" t="s">
        <v>0</v>
      </c>
      <c r="G4379" t="s">
        <v>2448</v>
      </c>
      <c r="H4379">
        <v>4.79</v>
      </c>
      <c r="I4379">
        <v>79.89</v>
      </c>
      <c r="J4379">
        <v>214</v>
      </c>
    </row>
    <row r="4380" spans="1:10" x14ac:dyDescent="0.35">
      <c r="A4380" t="s">
        <v>3425</v>
      </c>
      <c r="B4380">
        <v>640</v>
      </c>
      <c r="C4380">
        <v>1824</v>
      </c>
      <c r="D4380">
        <v>1113</v>
      </c>
      <c r="E4380" t="s">
        <v>312</v>
      </c>
      <c r="F4380" t="s">
        <v>0</v>
      </c>
      <c r="G4380" t="s">
        <v>3176</v>
      </c>
      <c r="H4380">
        <v>2.0179999999999998</v>
      </c>
      <c r="I4380">
        <v>28.35</v>
      </c>
      <c r="J4380">
        <v>103</v>
      </c>
    </row>
    <row r="4381" spans="1:10" x14ac:dyDescent="0.35">
      <c r="A4381" t="s">
        <v>3426</v>
      </c>
      <c r="B4381">
        <v>97</v>
      </c>
      <c r="C4381">
        <v>1823</v>
      </c>
      <c r="D4381">
        <v>1114</v>
      </c>
      <c r="E4381" t="s">
        <v>319</v>
      </c>
      <c r="F4381" t="s">
        <v>0</v>
      </c>
      <c r="G4381" t="s">
        <v>3427</v>
      </c>
      <c r="H4381">
        <v>9.6560000000000006</v>
      </c>
      <c r="I4381">
        <v>93.06</v>
      </c>
      <c r="J4381">
        <v>97</v>
      </c>
    </row>
    <row r="4382" spans="1:10" x14ac:dyDescent="0.35">
      <c r="A4382" t="s">
        <v>3428</v>
      </c>
      <c r="B4382">
        <v>129</v>
      </c>
      <c r="C4382">
        <v>1819</v>
      </c>
      <c r="D4382">
        <v>1115</v>
      </c>
      <c r="E4382" t="s">
        <v>319</v>
      </c>
      <c r="F4382" t="s">
        <v>0</v>
      </c>
      <c r="G4382" t="s">
        <v>3429</v>
      </c>
      <c r="H4382">
        <v>7.4219999999999997</v>
      </c>
      <c r="I4382">
        <v>87.64</v>
      </c>
      <c r="J4382">
        <v>44</v>
      </c>
    </row>
    <row r="4383" spans="1:10" x14ac:dyDescent="0.35">
      <c r="A4383" t="s">
        <v>3430</v>
      </c>
      <c r="B4383">
        <v>292</v>
      </c>
      <c r="C4383">
        <v>1813</v>
      </c>
      <c r="D4383">
        <v>1116</v>
      </c>
      <c r="E4383" t="s">
        <v>328</v>
      </c>
      <c r="F4383" t="s">
        <v>0</v>
      </c>
      <c r="G4383" t="s">
        <v>3431</v>
      </c>
      <c r="H4383">
        <v>3.4209999999999998</v>
      </c>
      <c r="I4383">
        <v>50.28</v>
      </c>
      <c r="J4383">
        <v>103</v>
      </c>
    </row>
    <row r="4384" spans="1:10" x14ac:dyDescent="0.35">
      <c r="A4384" t="s">
        <v>3432</v>
      </c>
      <c r="B4384">
        <v>389</v>
      </c>
      <c r="C4384">
        <v>1810</v>
      </c>
      <c r="D4384">
        <v>1117</v>
      </c>
      <c r="E4384" t="s">
        <v>311</v>
      </c>
      <c r="F4384" t="s">
        <v>0</v>
      </c>
      <c r="G4384" t="s">
        <v>1759</v>
      </c>
      <c r="I4384" t="s">
        <v>311</v>
      </c>
      <c r="J4384">
        <v>377</v>
      </c>
    </row>
    <row r="4385" spans="1:10" x14ac:dyDescent="0.35">
      <c r="A4385" t="s">
        <v>3433</v>
      </c>
      <c r="B4385">
        <v>150</v>
      </c>
      <c r="C4385">
        <v>1806</v>
      </c>
      <c r="D4385">
        <v>1118</v>
      </c>
      <c r="E4385" t="s">
        <v>328</v>
      </c>
      <c r="F4385" t="s">
        <v>0</v>
      </c>
      <c r="G4385" t="s">
        <v>2392</v>
      </c>
      <c r="H4385">
        <v>6.11</v>
      </c>
      <c r="I4385">
        <v>66.06</v>
      </c>
      <c r="J4385">
        <v>50</v>
      </c>
    </row>
    <row r="4386" spans="1:10" x14ac:dyDescent="0.35">
      <c r="A4386" t="s">
        <v>3434</v>
      </c>
      <c r="B4386">
        <v>73</v>
      </c>
      <c r="C4386">
        <v>1804</v>
      </c>
      <c r="D4386">
        <v>1119</v>
      </c>
      <c r="E4386" t="s">
        <v>319</v>
      </c>
      <c r="F4386" t="s">
        <v>0</v>
      </c>
      <c r="G4386" t="s">
        <v>1933</v>
      </c>
      <c r="H4386">
        <v>11.718</v>
      </c>
      <c r="I4386">
        <v>98.39</v>
      </c>
      <c r="J4386">
        <v>17</v>
      </c>
    </row>
    <row r="4387" spans="1:10" x14ac:dyDescent="0.35">
      <c r="A4387" t="s">
        <v>3435</v>
      </c>
      <c r="B4387">
        <v>221</v>
      </c>
      <c r="C4387">
        <v>1803</v>
      </c>
      <c r="D4387">
        <v>1120</v>
      </c>
      <c r="E4387" t="s">
        <v>319</v>
      </c>
      <c r="F4387" t="s">
        <v>0</v>
      </c>
      <c r="G4387" t="s">
        <v>2053</v>
      </c>
      <c r="H4387">
        <v>4.2770000000000001</v>
      </c>
      <c r="I4387">
        <v>81.13</v>
      </c>
      <c r="J4387">
        <v>109</v>
      </c>
    </row>
    <row r="4388" spans="1:10" x14ac:dyDescent="0.35">
      <c r="A4388" t="s">
        <v>3436</v>
      </c>
      <c r="B4388">
        <v>330</v>
      </c>
      <c r="C4388">
        <v>1799</v>
      </c>
      <c r="D4388">
        <v>1121</v>
      </c>
      <c r="E4388" t="s">
        <v>328</v>
      </c>
      <c r="F4388" t="s">
        <v>0</v>
      </c>
      <c r="G4388" t="s">
        <v>3437</v>
      </c>
      <c r="H4388">
        <v>2.903</v>
      </c>
      <c r="I4388">
        <v>47.51</v>
      </c>
      <c r="J4388">
        <v>108</v>
      </c>
    </row>
    <row r="4389" spans="1:10" x14ac:dyDescent="0.35">
      <c r="A4389" t="s">
        <v>3438</v>
      </c>
      <c r="B4389">
        <v>215</v>
      </c>
      <c r="C4389">
        <v>1796</v>
      </c>
      <c r="D4389">
        <v>1122</v>
      </c>
      <c r="E4389" t="s">
        <v>319</v>
      </c>
      <c r="F4389" t="s">
        <v>0</v>
      </c>
      <c r="G4389" t="s">
        <v>3439</v>
      </c>
      <c r="H4389">
        <v>4.641</v>
      </c>
      <c r="I4389">
        <v>69.319999999999993</v>
      </c>
      <c r="J4389">
        <v>30</v>
      </c>
    </row>
    <row r="4390" spans="1:10" x14ac:dyDescent="0.35">
      <c r="A4390" t="s">
        <v>3440</v>
      </c>
      <c r="B4390">
        <v>166</v>
      </c>
      <c r="C4390">
        <v>1786</v>
      </c>
      <c r="D4390">
        <v>1123</v>
      </c>
      <c r="E4390" t="s">
        <v>319</v>
      </c>
      <c r="F4390" t="s">
        <v>0</v>
      </c>
      <c r="G4390" t="s">
        <v>3441</v>
      </c>
      <c r="H4390">
        <v>5.633</v>
      </c>
      <c r="I4390">
        <v>65.33</v>
      </c>
      <c r="J4390">
        <v>16</v>
      </c>
    </row>
    <row r="4391" spans="1:10" x14ac:dyDescent="0.35">
      <c r="A4391" t="s">
        <v>3442</v>
      </c>
      <c r="B4391">
        <v>696</v>
      </c>
      <c r="C4391">
        <v>1782</v>
      </c>
      <c r="D4391">
        <v>1124</v>
      </c>
      <c r="E4391" t="s">
        <v>312</v>
      </c>
      <c r="F4391" t="s">
        <v>0</v>
      </c>
      <c r="G4391" t="s">
        <v>3443</v>
      </c>
      <c r="H4391">
        <v>1.921</v>
      </c>
      <c r="I4391">
        <v>26.03</v>
      </c>
      <c r="J4391">
        <v>81</v>
      </c>
    </row>
    <row r="4392" spans="1:10" x14ac:dyDescent="0.35">
      <c r="A4392" t="s">
        <v>3444</v>
      </c>
      <c r="B4392">
        <v>227</v>
      </c>
      <c r="C4392">
        <v>1778</v>
      </c>
      <c r="D4392">
        <v>1125</v>
      </c>
      <c r="E4392" t="s">
        <v>311</v>
      </c>
      <c r="F4392" t="s">
        <v>0</v>
      </c>
      <c r="G4392" t="s">
        <v>2067</v>
      </c>
      <c r="I4392" t="s">
        <v>311</v>
      </c>
      <c r="J4392">
        <v>226</v>
      </c>
    </row>
    <row r="4393" spans="1:10" x14ac:dyDescent="0.35">
      <c r="A4393" t="s">
        <v>3445</v>
      </c>
      <c r="B4393">
        <v>313</v>
      </c>
      <c r="C4393">
        <v>1773</v>
      </c>
      <c r="D4393">
        <v>1126</v>
      </c>
      <c r="E4393" t="s">
        <v>319</v>
      </c>
      <c r="F4393" t="s">
        <v>0</v>
      </c>
      <c r="G4393" t="s">
        <v>3446</v>
      </c>
      <c r="H4393">
        <v>3</v>
      </c>
      <c r="I4393">
        <v>84.74</v>
      </c>
      <c r="J4393">
        <v>113</v>
      </c>
    </row>
    <row r="4394" spans="1:10" x14ac:dyDescent="0.35">
      <c r="A4394" t="s">
        <v>3447</v>
      </c>
      <c r="B4394">
        <v>279</v>
      </c>
      <c r="C4394">
        <v>1773</v>
      </c>
      <c r="D4394">
        <v>1126</v>
      </c>
      <c r="E4394" t="s">
        <v>319</v>
      </c>
      <c r="F4394" t="s">
        <v>0</v>
      </c>
      <c r="G4394" t="s">
        <v>3448</v>
      </c>
      <c r="H4394">
        <v>3.62</v>
      </c>
      <c r="I4394">
        <v>75.510000000000005</v>
      </c>
      <c r="J4394">
        <v>115</v>
      </c>
    </row>
    <row r="4395" spans="1:10" x14ac:dyDescent="0.35">
      <c r="A4395" t="s">
        <v>3449</v>
      </c>
      <c r="B4395">
        <v>370</v>
      </c>
      <c r="C4395">
        <v>1771</v>
      </c>
      <c r="D4395">
        <v>1128</v>
      </c>
      <c r="E4395" t="s">
        <v>328</v>
      </c>
      <c r="F4395" t="s">
        <v>0</v>
      </c>
      <c r="G4395" t="s">
        <v>2194</v>
      </c>
      <c r="H4395">
        <v>2.9929999999999999</v>
      </c>
      <c r="I4395">
        <v>60.38</v>
      </c>
      <c r="J4395">
        <v>158</v>
      </c>
    </row>
    <row r="4396" spans="1:10" x14ac:dyDescent="0.35">
      <c r="A4396" t="s">
        <v>3450</v>
      </c>
      <c r="B4396">
        <v>99</v>
      </c>
      <c r="C4396">
        <v>1769</v>
      </c>
      <c r="D4396">
        <v>1129</v>
      </c>
      <c r="E4396" t="s">
        <v>319</v>
      </c>
      <c r="F4396" t="s">
        <v>0</v>
      </c>
      <c r="G4396" t="s">
        <v>3451</v>
      </c>
      <c r="H4396">
        <v>9.9239999999999995</v>
      </c>
      <c r="I4396">
        <v>92.37</v>
      </c>
      <c r="J4396">
        <v>28</v>
      </c>
    </row>
    <row r="4397" spans="1:10" x14ac:dyDescent="0.35">
      <c r="A4397" t="s">
        <v>3452</v>
      </c>
      <c r="B4397">
        <v>107</v>
      </c>
      <c r="C4397">
        <v>1767</v>
      </c>
      <c r="D4397">
        <v>1130</v>
      </c>
      <c r="E4397" t="s">
        <v>319</v>
      </c>
      <c r="F4397" t="s">
        <v>0</v>
      </c>
      <c r="G4397" t="s">
        <v>1819</v>
      </c>
      <c r="H4397">
        <v>8.6349999999999998</v>
      </c>
      <c r="I4397">
        <v>80.19</v>
      </c>
      <c r="J4397">
        <v>52</v>
      </c>
    </row>
    <row r="4398" spans="1:10" x14ac:dyDescent="0.35">
      <c r="A4398" t="s">
        <v>3453</v>
      </c>
      <c r="B4398">
        <v>192</v>
      </c>
      <c r="C4398">
        <v>1760</v>
      </c>
      <c r="D4398">
        <v>1131</v>
      </c>
      <c r="E4398" t="s">
        <v>328</v>
      </c>
      <c r="F4398" t="s">
        <v>0</v>
      </c>
      <c r="G4398" t="s">
        <v>2148</v>
      </c>
      <c r="H4398">
        <v>4.7389999999999999</v>
      </c>
      <c r="I4398">
        <v>65.09</v>
      </c>
      <c r="J4398">
        <v>192</v>
      </c>
    </row>
    <row r="4399" spans="1:10" x14ac:dyDescent="0.35">
      <c r="A4399" t="s">
        <v>3454</v>
      </c>
      <c r="B4399">
        <v>193</v>
      </c>
      <c r="C4399">
        <v>1758</v>
      </c>
      <c r="D4399">
        <v>1132</v>
      </c>
      <c r="E4399" t="s">
        <v>319</v>
      </c>
      <c r="F4399" t="s">
        <v>0</v>
      </c>
      <c r="G4399" t="s">
        <v>3455</v>
      </c>
      <c r="H4399">
        <v>4.9379999999999997</v>
      </c>
      <c r="I4399">
        <v>79.180000000000007</v>
      </c>
      <c r="J4399">
        <v>50</v>
      </c>
    </row>
    <row r="4400" spans="1:10" x14ac:dyDescent="0.35">
      <c r="A4400" t="s">
        <v>2539</v>
      </c>
      <c r="B4400">
        <v>318</v>
      </c>
      <c r="C4400">
        <v>1756</v>
      </c>
      <c r="D4400">
        <v>1133</v>
      </c>
      <c r="E4400" t="s">
        <v>319</v>
      </c>
      <c r="F4400" t="s">
        <v>0</v>
      </c>
      <c r="G4400" t="s">
        <v>2539</v>
      </c>
      <c r="H4400">
        <v>5.335</v>
      </c>
      <c r="I4400">
        <v>75.97</v>
      </c>
      <c r="J4400">
        <v>66</v>
      </c>
    </row>
    <row r="4401" spans="1:10" x14ac:dyDescent="0.35">
      <c r="A4401" t="s">
        <v>3456</v>
      </c>
      <c r="B4401">
        <v>253</v>
      </c>
      <c r="C4401">
        <v>1756</v>
      </c>
      <c r="D4401">
        <v>1133</v>
      </c>
      <c r="E4401" t="s">
        <v>319</v>
      </c>
      <c r="F4401" t="s">
        <v>0</v>
      </c>
      <c r="G4401" t="s">
        <v>3457</v>
      </c>
      <c r="H4401">
        <v>3.6560000000000001</v>
      </c>
      <c r="I4401">
        <v>75.959999999999994</v>
      </c>
      <c r="J4401">
        <v>106</v>
      </c>
    </row>
    <row r="4402" spans="1:10" x14ac:dyDescent="0.35">
      <c r="A4402" t="s">
        <v>3458</v>
      </c>
      <c r="B4402">
        <v>175</v>
      </c>
      <c r="C4402">
        <v>1752</v>
      </c>
      <c r="D4402">
        <v>1135</v>
      </c>
      <c r="E4402" t="s">
        <v>319</v>
      </c>
      <c r="F4402" t="s">
        <v>0</v>
      </c>
      <c r="G4402" t="s">
        <v>3459</v>
      </c>
      <c r="H4402">
        <v>4.8860000000000001</v>
      </c>
      <c r="I4402">
        <v>71.31</v>
      </c>
      <c r="J4402">
        <v>80</v>
      </c>
    </row>
    <row r="4403" spans="1:10" x14ac:dyDescent="0.35">
      <c r="A4403" t="s">
        <v>3460</v>
      </c>
      <c r="B4403">
        <v>1221</v>
      </c>
      <c r="C4403">
        <v>1748</v>
      </c>
      <c r="D4403">
        <v>1136</v>
      </c>
      <c r="E4403" t="s">
        <v>328</v>
      </c>
      <c r="F4403" t="s">
        <v>0</v>
      </c>
      <c r="G4403" t="s">
        <v>2197</v>
      </c>
      <c r="H4403">
        <v>3.5379999999999998</v>
      </c>
      <c r="I4403">
        <v>46.85</v>
      </c>
      <c r="J4403">
        <v>100</v>
      </c>
    </row>
    <row r="4404" spans="1:10" x14ac:dyDescent="0.35">
      <c r="A4404" t="s">
        <v>3461</v>
      </c>
      <c r="B4404">
        <v>298</v>
      </c>
      <c r="C4404">
        <v>1746</v>
      </c>
      <c r="D4404">
        <v>1137</v>
      </c>
      <c r="E4404" t="s">
        <v>328</v>
      </c>
      <c r="F4404" t="s">
        <v>0</v>
      </c>
      <c r="G4404" t="s">
        <v>3462</v>
      </c>
      <c r="H4404">
        <v>2.742</v>
      </c>
      <c r="I4404">
        <v>53.45</v>
      </c>
      <c r="J4404">
        <v>114</v>
      </c>
    </row>
    <row r="4405" spans="1:10" x14ac:dyDescent="0.35">
      <c r="A4405" t="s">
        <v>3463</v>
      </c>
      <c r="B4405">
        <v>226</v>
      </c>
      <c r="C4405">
        <v>1739</v>
      </c>
      <c r="D4405">
        <v>1138</v>
      </c>
      <c r="E4405" t="s">
        <v>319</v>
      </c>
      <c r="F4405" t="s">
        <v>0</v>
      </c>
      <c r="G4405" t="s">
        <v>3464</v>
      </c>
      <c r="H4405">
        <v>3.8170000000000002</v>
      </c>
      <c r="I4405">
        <v>65.53</v>
      </c>
      <c r="J4405">
        <v>86</v>
      </c>
    </row>
    <row r="4406" spans="1:10" x14ac:dyDescent="0.35">
      <c r="A4406" t="s">
        <v>3465</v>
      </c>
      <c r="B4406">
        <v>406</v>
      </c>
      <c r="C4406">
        <v>1732</v>
      </c>
      <c r="D4406">
        <v>1139</v>
      </c>
      <c r="E4406" t="s">
        <v>328</v>
      </c>
      <c r="F4406" t="s">
        <v>0</v>
      </c>
      <c r="G4406" t="s">
        <v>3466</v>
      </c>
      <c r="H4406">
        <v>2.6989999999999998</v>
      </c>
      <c r="I4406">
        <v>46.26</v>
      </c>
      <c r="J4406">
        <v>105</v>
      </c>
    </row>
    <row r="4407" spans="1:10" x14ac:dyDescent="0.35">
      <c r="A4407" t="s">
        <v>3467</v>
      </c>
      <c r="B4407">
        <v>141</v>
      </c>
      <c r="C4407">
        <v>1732</v>
      </c>
      <c r="D4407">
        <v>1139</v>
      </c>
      <c r="E4407" t="s">
        <v>319</v>
      </c>
      <c r="F4407" t="s">
        <v>0</v>
      </c>
      <c r="G4407" t="s">
        <v>1886</v>
      </c>
      <c r="H4407">
        <v>7.1420000000000003</v>
      </c>
      <c r="I4407">
        <v>85.22</v>
      </c>
      <c r="J4407">
        <v>141</v>
      </c>
    </row>
    <row r="4408" spans="1:10" x14ac:dyDescent="0.35">
      <c r="A4408" t="s">
        <v>3468</v>
      </c>
      <c r="B4408">
        <v>510</v>
      </c>
      <c r="C4408">
        <v>1731</v>
      </c>
      <c r="D4408">
        <v>1141</v>
      </c>
      <c r="E4408" t="s">
        <v>311</v>
      </c>
      <c r="F4408" t="s">
        <v>0</v>
      </c>
      <c r="G4408" t="s">
        <v>1767</v>
      </c>
      <c r="I4408" t="s">
        <v>311</v>
      </c>
      <c r="J4408">
        <v>509</v>
      </c>
    </row>
    <row r="4409" spans="1:10" x14ac:dyDescent="0.35">
      <c r="A4409" t="s">
        <v>3469</v>
      </c>
      <c r="B4409">
        <v>155</v>
      </c>
      <c r="C4409">
        <v>1729</v>
      </c>
      <c r="D4409">
        <v>1142</v>
      </c>
      <c r="E4409" t="s">
        <v>319</v>
      </c>
      <c r="F4409" t="s">
        <v>0</v>
      </c>
      <c r="G4409" t="s">
        <v>2604</v>
      </c>
      <c r="H4409">
        <v>6.117</v>
      </c>
      <c r="I4409">
        <v>80.28</v>
      </c>
      <c r="J4409">
        <v>80</v>
      </c>
    </row>
    <row r="4410" spans="1:10" x14ac:dyDescent="0.35">
      <c r="A4410" t="s">
        <v>3470</v>
      </c>
      <c r="B4410">
        <v>329</v>
      </c>
      <c r="C4410">
        <v>1727</v>
      </c>
      <c r="D4410">
        <v>1143</v>
      </c>
      <c r="E4410" t="s">
        <v>312</v>
      </c>
      <c r="F4410" t="s">
        <v>0</v>
      </c>
      <c r="G4410" t="s">
        <v>3471</v>
      </c>
      <c r="H4410">
        <v>2.6230000000000002</v>
      </c>
      <c r="I4410">
        <v>26.39</v>
      </c>
      <c r="J4410">
        <v>125</v>
      </c>
    </row>
    <row r="4411" spans="1:10" x14ac:dyDescent="0.35">
      <c r="A4411" t="s">
        <v>3472</v>
      </c>
      <c r="B4411">
        <v>347</v>
      </c>
      <c r="C4411">
        <v>1724</v>
      </c>
      <c r="D4411">
        <v>1144</v>
      </c>
      <c r="E4411" t="s">
        <v>328</v>
      </c>
      <c r="F4411" t="s">
        <v>0</v>
      </c>
      <c r="G4411" t="s">
        <v>3473</v>
      </c>
      <c r="H4411">
        <v>2.56</v>
      </c>
      <c r="I4411">
        <v>52.81</v>
      </c>
      <c r="J4411">
        <v>46</v>
      </c>
    </row>
    <row r="4412" spans="1:10" x14ac:dyDescent="0.35">
      <c r="A4412" t="s">
        <v>3474</v>
      </c>
      <c r="B4412">
        <v>237</v>
      </c>
      <c r="C4412">
        <v>1724</v>
      </c>
      <c r="D4412">
        <v>1144</v>
      </c>
      <c r="E4412" t="s">
        <v>319</v>
      </c>
      <c r="F4412" t="s">
        <v>0</v>
      </c>
      <c r="G4412" t="s">
        <v>1958</v>
      </c>
      <c r="H4412">
        <v>5.4080000000000004</v>
      </c>
      <c r="I4412">
        <v>87.5</v>
      </c>
      <c r="J4412">
        <v>57</v>
      </c>
    </row>
    <row r="4413" spans="1:10" x14ac:dyDescent="0.35">
      <c r="A4413" t="s">
        <v>3475</v>
      </c>
      <c r="B4413">
        <v>99</v>
      </c>
      <c r="C4413">
        <v>1723</v>
      </c>
      <c r="D4413">
        <v>1146</v>
      </c>
      <c r="E4413" t="s">
        <v>319</v>
      </c>
      <c r="F4413" t="s">
        <v>0</v>
      </c>
      <c r="G4413" t="s">
        <v>1827</v>
      </c>
      <c r="H4413">
        <v>9.9179999999999993</v>
      </c>
      <c r="I4413">
        <v>84.2</v>
      </c>
      <c r="J4413">
        <v>99</v>
      </c>
    </row>
    <row r="4414" spans="1:10" x14ac:dyDescent="0.35">
      <c r="A4414" t="s">
        <v>3476</v>
      </c>
      <c r="B4414">
        <v>157</v>
      </c>
      <c r="C4414">
        <v>1721</v>
      </c>
      <c r="D4414">
        <v>1147</v>
      </c>
      <c r="E4414" t="s">
        <v>328</v>
      </c>
      <c r="F4414" t="s">
        <v>0</v>
      </c>
      <c r="G4414" t="s">
        <v>3262</v>
      </c>
      <c r="H4414">
        <v>5.85</v>
      </c>
      <c r="I4414">
        <v>71.62</v>
      </c>
      <c r="J4414">
        <v>51</v>
      </c>
    </row>
    <row r="4415" spans="1:10" x14ac:dyDescent="0.35">
      <c r="A4415" t="s">
        <v>3477</v>
      </c>
      <c r="B4415">
        <v>316</v>
      </c>
      <c r="C4415">
        <v>1718</v>
      </c>
      <c r="D4415">
        <v>1148</v>
      </c>
      <c r="E4415" t="s">
        <v>328</v>
      </c>
      <c r="F4415" t="s">
        <v>0</v>
      </c>
      <c r="G4415" t="s">
        <v>1765</v>
      </c>
      <c r="H4415">
        <v>2.6429999999999998</v>
      </c>
      <c r="I4415">
        <v>52.64</v>
      </c>
      <c r="J4415">
        <v>85</v>
      </c>
    </row>
    <row r="4416" spans="1:10" x14ac:dyDescent="0.35">
      <c r="A4416" t="s">
        <v>3478</v>
      </c>
      <c r="B4416">
        <v>463</v>
      </c>
      <c r="C4416">
        <v>1716</v>
      </c>
      <c r="D4416">
        <v>1149</v>
      </c>
      <c r="E4416" t="s">
        <v>319</v>
      </c>
      <c r="F4416" t="s">
        <v>0</v>
      </c>
      <c r="G4416" t="s">
        <v>1807</v>
      </c>
      <c r="H4416">
        <v>8.8390000000000004</v>
      </c>
      <c r="I4416">
        <v>92.99</v>
      </c>
      <c r="J4416">
        <v>164</v>
      </c>
    </row>
    <row r="4417" spans="1:10" x14ac:dyDescent="0.35">
      <c r="A4417" t="s">
        <v>3479</v>
      </c>
      <c r="B4417">
        <v>415</v>
      </c>
      <c r="C4417">
        <v>1715</v>
      </c>
      <c r="D4417">
        <v>1150</v>
      </c>
      <c r="E4417" t="s">
        <v>312</v>
      </c>
      <c r="F4417" t="s">
        <v>0</v>
      </c>
      <c r="G4417" t="s">
        <v>2799</v>
      </c>
      <c r="H4417">
        <v>2.5379999999999998</v>
      </c>
      <c r="I4417">
        <v>39.67</v>
      </c>
      <c r="J4417">
        <v>65</v>
      </c>
    </row>
    <row r="4418" spans="1:10" x14ac:dyDescent="0.35">
      <c r="A4418" t="s">
        <v>3480</v>
      </c>
      <c r="B4418">
        <v>216</v>
      </c>
      <c r="C4418">
        <v>1714</v>
      </c>
      <c r="D4418">
        <v>1151</v>
      </c>
      <c r="E4418" t="s">
        <v>319</v>
      </c>
      <c r="F4418" t="s">
        <v>0</v>
      </c>
      <c r="G4418" t="s">
        <v>1759</v>
      </c>
      <c r="H4418">
        <v>8.0489999999999995</v>
      </c>
      <c r="I4418">
        <v>82.87</v>
      </c>
      <c r="J4418">
        <v>67</v>
      </c>
    </row>
    <row r="4419" spans="1:10" x14ac:dyDescent="0.35">
      <c r="A4419" t="s">
        <v>3481</v>
      </c>
      <c r="B4419">
        <v>192</v>
      </c>
      <c r="C4419">
        <v>1711</v>
      </c>
      <c r="D4419">
        <v>1152</v>
      </c>
      <c r="E4419" t="s">
        <v>319</v>
      </c>
      <c r="F4419" t="s">
        <v>0</v>
      </c>
      <c r="G4419" t="s">
        <v>3482</v>
      </c>
      <c r="H4419">
        <v>4.5860000000000003</v>
      </c>
      <c r="I4419">
        <v>70.39</v>
      </c>
      <c r="J4419">
        <v>64</v>
      </c>
    </row>
    <row r="4420" spans="1:10" x14ac:dyDescent="0.35">
      <c r="A4420" t="s">
        <v>3483</v>
      </c>
      <c r="B4420">
        <v>199</v>
      </c>
      <c r="C4420">
        <v>1707</v>
      </c>
      <c r="D4420">
        <v>1153</v>
      </c>
      <c r="E4420" t="s">
        <v>319</v>
      </c>
      <c r="F4420" t="s">
        <v>0</v>
      </c>
      <c r="G4420" t="s">
        <v>3484</v>
      </c>
      <c r="H4420">
        <v>4.2549999999999999</v>
      </c>
      <c r="I4420">
        <v>74.459999999999994</v>
      </c>
      <c r="J4420">
        <v>46</v>
      </c>
    </row>
    <row r="4421" spans="1:10" x14ac:dyDescent="0.35">
      <c r="A4421" t="s">
        <v>3485</v>
      </c>
      <c r="B4421">
        <v>200</v>
      </c>
      <c r="C4421">
        <v>1700</v>
      </c>
      <c r="D4421">
        <v>1154</v>
      </c>
      <c r="E4421" t="s">
        <v>328</v>
      </c>
      <c r="F4421" t="s">
        <v>0</v>
      </c>
      <c r="G4421" t="s">
        <v>3486</v>
      </c>
      <c r="H4421">
        <v>4.2039999999999997</v>
      </c>
      <c r="I4421">
        <v>69.59</v>
      </c>
      <c r="J4421">
        <v>66</v>
      </c>
    </row>
    <row r="4422" spans="1:10" x14ac:dyDescent="0.35">
      <c r="A4422" t="s">
        <v>3487</v>
      </c>
      <c r="B4422">
        <v>418</v>
      </c>
      <c r="C4422">
        <v>1693</v>
      </c>
      <c r="D4422">
        <v>1155</v>
      </c>
      <c r="E4422" t="s">
        <v>312</v>
      </c>
      <c r="F4422" t="s">
        <v>0</v>
      </c>
      <c r="G4422" t="s">
        <v>3488</v>
      </c>
      <c r="H4422">
        <v>1.873</v>
      </c>
      <c r="I4422">
        <v>28.91</v>
      </c>
      <c r="J4422">
        <v>29</v>
      </c>
    </row>
    <row r="4423" spans="1:10" x14ac:dyDescent="0.35">
      <c r="A4423" t="s">
        <v>3489</v>
      </c>
      <c r="B4423">
        <v>305</v>
      </c>
      <c r="C4423">
        <v>1689</v>
      </c>
      <c r="D4423">
        <v>1156</v>
      </c>
      <c r="E4423" t="s">
        <v>334</v>
      </c>
      <c r="F4423" t="s">
        <v>0</v>
      </c>
      <c r="G4423" t="s">
        <v>2017</v>
      </c>
      <c r="H4423">
        <v>2.76</v>
      </c>
      <c r="I4423">
        <v>20.83</v>
      </c>
      <c r="J4423">
        <v>40</v>
      </c>
    </row>
    <row r="4424" spans="1:10" x14ac:dyDescent="0.35">
      <c r="A4424" t="s">
        <v>3490</v>
      </c>
      <c r="B4424">
        <v>214</v>
      </c>
      <c r="C4424">
        <v>1687</v>
      </c>
      <c r="D4424">
        <v>1157</v>
      </c>
      <c r="E4424" t="s">
        <v>319</v>
      </c>
      <c r="F4424" t="s">
        <v>0</v>
      </c>
      <c r="G4424" t="s">
        <v>3491</v>
      </c>
      <c r="H4424">
        <v>3.86</v>
      </c>
      <c r="I4424">
        <v>71.08</v>
      </c>
      <c r="J4424">
        <v>60</v>
      </c>
    </row>
    <row r="4425" spans="1:10" x14ac:dyDescent="0.35">
      <c r="A4425" t="s">
        <v>3492</v>
      </c>
      <c r="B4425">
        <v>96</v>
      </c>
      <c r="C4425">
        <v>1685</v>
      </c>
      <c r="D4425">
        <v>1158</v>
      </c>
      <c r="E4425" t="s">
        <v>319</v>
      </c>
      <c r="F4425" t="s">
        <v>0</v>
      </c>
      <c r="G4425" t="s">
        <v>1836</v>
      </c>
      <c r="H4425">
        <v>10.670999999999999</v>
      </c>
      <c r="I4425">
        <v>84.78</v>
      </c>
      <c r="J4425">
        <v>55</v>
      </c>
    </row>
    <row r="4426" spans="1:10" x14ac:dyDescent="0.35">
      <c r="A4426" t="s">
        <v>3493</v>
      </c>
      <c r="B4426">
        <v>268</v>
      </c>
      <c r="C4426">
        <v>1683</v>
      </c>
      <c r="D4426">
        <v>1159</v>
      </c>
      <c r="E4426" t="s">
        <v>328</v>
      </c>
      <c r="F4426" t="s">
        <v>0</v>
      </c>
      <c r="G4426" t="s">
        <v>3036</v>
      </c>
      <c r="H4426">
        <v>3.101</v>
      </c>
      <c r="I4426">
        <v>68.94</v>
      </c>
      <c r="J4426">
        <v>78</v>
      </c>
    </row>
    <row r="4427" spans="1:10" x14ac:dyDescent="0.35">
      <c r="A4427" t="s">
        <v>3494</v>
      </c>
      <c r="B4427">
        <v>307</v>
      </c>
      <c r="C4427">
        <v>1682</v>
      </c>
      <c r="D4427">
        <v>1160</v>
      </c>
      <c r="E4427" t="s">
        <v>312</v>
      </c>
      <c r="F4427" t="s">
        <v>0</v>
      </c>
      <c r="G4427" t="s">
        <v>3495</v>
      </c>
      <c r="H4427">
        <v>2.8210000000000002</v>
      </c>
      <c r="I4427">
        <v>32.299999999999997</v>
      </c>
      <c r="J4427">
        <v>109</v>
      </c>
    </row>
    <row r="4428" spans="1:10" x14ac:dyDescent="0.35">
      <c r="A4428" t="s">
        <v>3496</v>
      </c>
      <c r="B4428">
        <v>183</v>
      </c>
      <c r="C4428">
        <v>1678</v>
      </c>
      <c r="D4428">
        <v>1161</v>
      </c>
      <c r="E4428" t="s">
        <v>319</v>
      </c>
      <c r="F4428" t="s">
        <v>0</v>
      </c>
      <c r="G4428" t="s">
        <v>2119</v>
      </c>
      <c r="H4428">
        <v>4.8890000000000002</v>
      </c>
      <c r="I4428">
        <v>91.28</v>
      </c>
      <c r="J4428">
        <v>181</v>
      </c>
    </row>
    <row r="4429" spans="1:10" x14ac:dyDescent="0.35">
      <c r="A4429" t="s">
        <v>3497</v>
      </c>
      <c r="B4429">
        <v>67</v>
      </c>
      <c r="C4429">
        <v>1676</v>
      </c>
      <c r="D4429">
        <v>1162</v>
      </c>
      <c r="E4429" t="s">
        <v>319</v>
      </c>
      <c r="F4429" t="s">
        <v>0</v>
      </c>
      <c r="G4429" t="s">
        <v>3498</v>
      </c>
      <c r="H4429">
        <v>13.364000000000001</v>
      </c>
      <c r="I4429">
        <v>89.22</v>
      </c>
      <c r="J4429">
        <v>6</v>
      </c>
    </row>
    <row r="4430" spans="1:10" x14ac:dyDescent="0.35">
      <c r="A4430" t="s">
        <v>3499</v>
      </c>
      <c r="B4430">
        <v>361</v>
      </c>
      <c r="C4430">
        <v>1670</v>
      </c>
      <c r="D4430">
        <v>1163</v>
      </c>
      <c r="E4430" t="s">
        <v>319</v>
      </c>
      <c r="F4430" t="s">
        <v>0</v>
      </c>
      <c r="G4430" t="s">
        <v>3500</v>
      </c>
      <c r="H4430">
        <v>7.0250000000000004</v>
      </c>
      <c r="I4430">
        <v>79.77</v>
      </c>
      <c r="J4430">
        <v>212</v>
      </c>
    </row>
    <row r="4431" spans="1:10" x14ac:dyDescent="0.35">
      <c r="A4431" t="s">
        <v>3501</v>
      </c>
      <c r="B4431">
        <v>571</v>
      </c>
      <c r="C4431">
        <v>1663</v>
      </c>
      <c r="D4431">
        <v>1164</v>
      </c>
      <c r="E4431" t="s">
        <v>328</v>
      </c>
      <c r="F4431" t="s">
        <v>0</v>
      </c>
      <c r="G4431" t="s">
        <v>2073</v>
      </c>
      <c r="H4431">
        <v>3.0510000000000002</v>
      </c>
      <c r="I4431">
        <v>53.53</v>
      </c>
      <c r="J4431">
        <v>130</v>
      </c>
    </row>
    <row r="4432" spans="1:10" x14ac:dyDescent="0.35">
      <c r="A4432" t="s">
        <v>3502</v>
      </c>
      <c r="B4432">
        <v>339</v>
      </c>
      <c r="C4432">
        <v>1663</v>
      </c>
      <c r="D4432">
        <v>1164</v>
      </c>
      <c r="E4432" t="s">
        <v>328</v>
      </c>
      <c r="F4432" t="s">
        <v>0</v>
      </c>
      <c r="G4432" t="s">
        <v>2053</v>
      </c>
      <c r="H4432">
        <v>2.4449999999999998</v>
      </c>
      <c r="I4432">
        <v>56.86</v>
      </c>
      <c r="J4432">
        <v>216</v>
      </c>
    </row>
    <row r="4433" spans="1:10" x14ac:dyDescent="0.35">
      <c r="A4433" t="s">
        <v>3503</v>
      </c>
      <c r="B4433">
        <v>272</v>
      </c>
      <c r="C4433">
        <v>1658</v>
      </c>
      <c r="D4433">
        <v>1166</v>
      </c>
      <c r="E4433" t="s">
        <v>328</v>
      </c>
      <c r="F4433" t="s">
        <v>0</v>
      </c>
      <c r="G4433" t="s">
        <v>3504</v>
      </c>
      <c r="H4433">
        <v>3.1110000000000002</v>
      </c>
      <c r="I4433">
        <v>58.41</v>
      </c>
      <c r="J4433">
        <v>115</v>
      </c>
    </row>
    <row r="4434" spans="1:10" x14ac:dyDescent="0.35">
      <c r="A4434" t="s">
        <v>3505</v>
      </c>
      <c r="B4434">
        <v>55</v>
      </c>
      <c r="C4434">
        <v>1653</v>
      </c>
      <c r="D4434">
        <v>1167</v>
      </c>
      <c r="E4434" t="s">
        <v>319</v>
      </c>
      <c r="F4434" t="s">
        <v>0</v>
      </c>
      <c r="G4434" t="s">
        <v>2736</v>
      </c>
      <c r="H4434">
        <v>14.673</v>
      </c>
      <c r="I4434">
        <v>97.1</v>
      </c>
      <c r="J4434">
        <v>26</v>
      </c>
    </row>
    <row r="4435" spans="1:10" x14ac:dyDescent="0.35">
      <c r="A4435" t="s">
        <v>3506</v>
      </c>
      <c r="B4435">
        <v>298</v>
      </c>
      <c r="C4435">
        <v>1649</v>
      </c>
      <c r="D4435">
        <v>1168</v>
      </c>
      <c r="E4435" t="s">
        <v>328</v>
      </c>
      <c r="F4435" t="s">
        <v>0</v>
      </c>
      <c r="G4435" t="s">
        <v>2775</v>
      </c>
      <c r="H4435">
        <v>2.92</v>
      </c>
      <c r="I4435">
        <v>61.24</v>
      </c>
      <c r="J4435">
        <v>56</v>
      </c>
    </row>
    <row r="4436" spans="1:10" x14ac:dyDescent="0.35">
      <c r="A4436" t="s">
        <v>3507</v>
      </c>
      <c r="B4436">
        <v>612</v>
      </c>
      <c r="C4436">
        <v>1646</v>
      </c>
      <c r="D4436">
        <v>1169</v>
      </c>
      <c r="E4436" t="s">
        <v>311</v>
      </c>
      <c r="F4436" t="s">
        <v>0</v>
      </c>
      <c r="G4436" t="s">
        <v>2135</v>
      </c>
      <c r="I4436" t="s">
        <v>311</v>
      </c>
      <c r="J4436">
        <v>35</v>
      </c>
    </row>
    <row r="4437" spans="1:10" x14ac:dyDescent="0.35">
      <c r="A4437" t="s">
        <v>3508</v>
      </c>
      <c r="B4437">
        <v>105</v>
      </c>
      <c r="C4437">
        <v>1643</v>
      </c>
      <c r="D4437">
        <v>1170</v>
      </c>
      <c r="E4437" t="s">
        <v>319</v>
      </c>
      <c r="F4437" t="s">
        <v>0</v>
      </c>
      <c r="G4437" t="s">
        <v>3509</v>
      </c>
      <c r="H4437">
        <v>7.8250000000000002</v>
      </c>
      <c r="I4437">
        <v>84.64</v>
      </c>
      <c r="J4437">
        <v>55</v>
      </c>
    </row>
    <row r="4438" spans="1:10" x14ac:dyDescent="0.35">
      <c r="A4438" t="s">
        <v>3510</v>
      </c>
      <c r="B4438">
        <v>116</v>
      </c>
      <c r="C4438">
        <v>1638</v>
      </c>
      <c r="D4438">
        <v>1171</v>
      </c>
      <c r="E4438" t="s">
        <v>319</v>
      </c>
      <c r="F4438" t="s">
        <v>0</v>
      </c>
      <c r="G4438" t="s">
        <v>2290</v>
      </c>
      <c r="H4438">
        <v>9</v>
      </c>
      <c r="I4438">
        <v>87.29</v>
      </c>
      <c r="J4438">
        <v>114</v>
      </c>
    </row>
    <row r="4439" spans="1:10" x14ac:dyDescent="0.35">
      <c r="A4439" t="s">
        <v>3511</v>
      </c>
      <c r="B4439">
        <v>183</v>
      </c>
      <c r="C4439">
        <v>1636</v>
      </c>
      <c r="D4439">
        <v>1172</v>
      </c>
      <c r="E4439" t="s">
        <v>319</v>
      </c>
      <c r="F4439" t="s">
        <v>0</v>
      </c>
      <c r="G4439" t="s">
        <v>1803</v>
      </c>
      <c r="H4439">
        <v>14.05</v>
      </c>
      <c r="I4439">
        <v>95.49</v>
      </c>
      <c r="J4439">
        <v>120</v>
      </c>
    </row>
    <row r="4440" spans="1:10" x14ac:dyDescent="0.35">
      <c r="A4440" t="s">
        <v>3512</v>
      </c>
      <c r="B4440">
        <v>177</v>
      </c>
      <c r="C4440">
        <v>1636</v>
      </c>
      <c r="D4440">
        <v>1172</v>
      </c>
      <c r="E4440" t="s">
        <v>319</v>
      </c>
      <c r="F4440" t="s">
        <v>0</v>
      </c>
      <c r="G4440" t="s">
        <v>3513</v>
      </c>
      <c r="H4440">
        <v>4.6360000000000001</v>
      </c>
      <c r="I4440">
        <v>65.06</v>
      </c>
      <c r="J4440">
        <v>30</v>
      </c>
    </row>
    <row r="4441" spans="1:10" x14ac:dyDescent="0.35">
      <c r="A4441" t="s">
        <v>3514</v>
      </c>
      <c r="B4441">
        <v>211</v>
      </c>
      <c r="C4441">
        <v>1634</v>
      </c>
      <c r="D4441">
        <v>1174</v>
      </c>
      <c r="E4441" t="s">
        <v>328</v>
      </c>
      <c r="F4441" t="s">
        <v>0</v>
      </c>
      <c r="G4441" t="s">
        <v>3515</v>
      </c>
      <c r="H4441">
        <v>3.883</v>
      </c>
      <c r="I4441">
        <v>60.04</v>
      </c>
      <c r="J4441">
        <v>88</v>
      </c>
    </row>
    <row r="4442" spans="1:10" x14ac:dyDescent="0.35">
      <c r="A4442" t="s">
        <v>3516</v>
      </c>
      <c r="B4442">
        <v>244</v>
      </c>
      <c r="C4442">
        <v>1634</v>
      </c>
      <c r="D4442">
        <v>1174</v>
      </c>
      <c r="E4442" t="s">
        <v>328</v>
      </c>
      <c r="F4442" t="s">
        <v>0</v>
      </c>
      <c r="G4442" t="s">
        <v>2302</v>
      </c>
      <c r="H4442">
        <v>3.532</v>
      </c>
      <c r="I4442">
        <v>51.54</v>
      </c>
      <c r="J4442">
        <v>97</v>
      </c>
    </row>
    <row r="4443" spans="1:10" x14ac:dyDescent="0.35">
      <c r="A4443" t="s">
        <v>3517</v>
      </c>
      <c r="B4443">
        <v>79</v>
      </c>
      <c r="C4443">
        <v>1632</v>
      </c>
      <c r="D4443">
        <v>1176</v>
      </c>
      <c r="E4443" t="s">
        <v>319</v>
      </c>
      <c r="F4443" t="s">
        <v>0</v>
      </c>
      <c r="G4443" t="s">
        <v>3375</v>
      </c>
      <c r="H4443">
        <v>10.667</v>
      </c>
      <c r="I4443">
        <v>92.7</v>
      </c>
      <c r="J4443">
        <v>23</v>
      </c>
    </row>
    <row r="4444" spans="1:10" x14ac:dyDescent="0.35">
      <c r="A4444" t="s">
        <v>3518</v>
      </c>
      <c r="B4444">
        <v>370</v>
      </c>
      <c r="C4444">
        <v>1629</v>
      </c>
      <c r="D4444">
        <v>1177</v>
      </c>
      <c r="E4444" t="s">
        <v>334</v>
      </c>
      <c r="F4444" t="s">
        <v>0</v>
      </c>
      <c r="G4444" t="s">
        <v>1763</v>
      </c>
      <c r="H4444">
        <v>2.2610000000000001</v>
      </c>
      <c r="I4444">
        <v>18.04</v>
      </c>
      <c r="J4444">
        <v>253</v>
      </c>
    </row>
    <row r="4445" spans="1:10" x14ac:dyDescent="0.35">
      <c r="A4445" t="s">
        <v>3519</v>
      </c>
      <c r="B4445">
        <v>397</v>
      </c>
      <c r="C4445">
        <v>1627</v>
      </c>
      <c r="D4445">
        <v>1178</v>
      </c>
      <c r="E4445" t="s">
        <v>312</v>
      </c>
      <c r="F4445" t="s">
        <v>0</v>
      </c>
      <c r="G4445" t="s">
        <v>2452</v>
      </c>
      <c r="H4445">
        <v>2.085</v>
      </c>
      <c r="I4445">
        <v>41.3</v>
      </c>
      <c r="J4445">
        <v>141</v>
      </c>
    </row>
    <row r="4446" spans="1:10" x14ac:dyDescent="0.35">
      <c r="A4446" t="s">
        <v>3520</v>
      </c>
      <c r="B4446">
        <v>223</v>
      </c>
      <c r="C4446">
        <v>1624</v>
      </c>
      <c r="D4446">
        <v>1179</v>
      </c>
      <c r="E4446" t="s">
        <v>328</v>
      </c>
      <c r="F4446" t="s">
        <v>0</v>
      </c>
      <c r="G4446" t="s">
        <v>2302</v>
      </c>
      <c r="H4446">
        <v>3.8860000000000001</v>
      </c>
      <c r="I4446">
        <v>60.77</v>
      </c>
      <c r="J4446">
        <v>83</v>
      </c>
    </row>
    <row r="4447" spans="1:10" x14ac:dyDescent="0.35">
      <c r="A4447" t="s">
        <v>3521</v>
      </c>
      <c r="B4447">
        <v>303</v>
      </c>
      <c r="C4447">
        <v>1623</v>
      </c>
      <c r="D4447">
        <v>1180</v>
      </c>
      <c r="E4447" t="s">
        <v>319</v>
      </c>
      <c r="F4447" t="s">
        <v>0</v>
      </c>
      <c r="G4447" t="s">
        <v>3522</v>
      </c>
      <c r="H4447">
        <v>3.032</v>
      </c>
      <c r="I4447">
        <v>62.31</v>
      </c>
      <c r="J4447">
        <v>91</v>
      </c>
    </row>
    <row r="4448" spans="1:10" x14ac:dyDescent="0.35">
      <c r="A4448" t="s">
        <v>3523</v>
      </c>
      <c r="B4448">
        <v>171</v>
      </c>
      <c r="C4448">
        <v>1622</v>
      </c>
      <c r="D4448">
        <v>1181</v>
      </c>
      <c r="E4448" t="s">
        <v>319</v>
      </c>
      <c r="F4448" t="s">
        <v>0</v>
      </c>
      <c r="G4448" t="s">
        <v>2811</v>
      </c>
      <c r="H4448">
        <v>4.7960000000000003</v>
      </c>
      <c r="I4448">
        <v>72.22</v>
      </c>
      <c r="J4448">
        <v>79</v>
      </c>
    </row>
    <row r="4449" spans="1:10" x14ac:dyDescent="0.35">
      <c r="A4449" t="s">
        <v>3524</v>
      </c>
      <c r="B4449">
        <v>252</v>
      </c>
      <c r="C4449">
        <v>1620</v>
      </c>
      <c r="D4449">
        <v>1182</v>
      </c>
      <c r="E4449" t="s">
        <v>319</v>
      </c>
      <c r="F4449" t="s">
        <v>0</v>
      </c>
      <c r="G4449" t="s">
        <v>3525</v>
      </c>
      <c r="H4449">
        <v>3.3290000000000002</v>
      </c>
      <c r="I4449">
        <v>90.43</v>
      </c>
      <c r="J4449">
        <v>62</v>
      </c>
    </row>
    <row r="4450" spans="1:10" x14ac:dyDescent="0.35">
      <c r="A4450" t="s">
        <v>3526</v>
      </c>
      <c r="B4450">
        <v>523</v>
      </c>
      <c r="C4450">
        <v>1619</v>
      </c>
      <c r="D4450">
        <v>1183</v>
      </c>
      <c r="E4450" t="s">
        <v>334</v>
      </c>
      <c r="F4450" t="s">
        <v>0</v>
      </c>
      <c r="G4450" t="s">
        <v>1876</v>
      </c>
      <c r="H4450">
        <v>2.1179999999999999</v>
      </c>
      <c r="I4450">
        <v>18.82</v>
      </c>
      <c r="J4450">
        <v>101</v>
      </c>
    </row>
    <row r="4451" spans="1:10" x14ac:dyDescent="0.35">
      <c r="A4451" t="s">
        <v>3527</v>
      </c>
      <c r="B4451">
        <v>893</v>
      </c>
      <c r="C4451">
        <v>1618</v>
      </c>
      <c r="D4451">
        <v>1184</v>
      </c>
      <c r="E4451" t="s">
        <v>312</v>
      </c>
      <c r="F4451" t="s">
        <v>0</v>
      </c>
      <c r="G4451" t="s">
        <v>2520</v>
      </c>
      <c r="H4451">
        <v>0.90800000000000003</v>
      </c>
      <c r="I4451">
        <v>45.63</v>
      </c>
      <c r="J4451">
        <v>659</v>
      </c>
    </row>
    <row r="4452" spans="1:10" x14ac:dyDescent="0.35">
      <c r="A4452" t="s">
        <v>3528</v>
      </c>
      <c r="B4452">
        <v>246</v>
      </c>
      <c r="C4452">
        <v>1616</v>
      </c>
      <c r="D4452">
        <v>1185</v>
      </c>
      <c r="E4452" t="s">
        <v>319</v>
      </c>
      <c r="F4452" t="s">
        <v>0</v>
      </c>
      <c r="G4452" t="s">
        <v>3529</v>
      </c>
      <c r="H4452">
        <v>3.508</v>
      </c>
      <c r="I4452">
        <v>76.19</v>
      </c>
      <c r="J4452">
        <v>116</v>
      </c>
    </row>
    <row r="4453" spans="1:10" x14ac:dyDescent="0.35">
      <c r="A4453" t="s">
        <v>3530</v>
      </c>
      <c r="B4453">
        <v>277</v>
      </c>
      <c r="C4453">
        <v>1615</v>
      </c>
      <c r="D4453">
        <v>1186</v>
      </c>
      <c r="E4453" t="s">
        <v>312</v>
      </c>
      <c r="F4453" t="s">
        <v>0</v>
      </c>
      <c r="G4453" t="s">
        <v>3531</v>
      </c>
      <c r="H4453">
        <v>2.8370000000000002</v>
      </c>
      <c r="I4453">
        <v>26.1</v>
      </c>
      <c r="J4453">
        <v>76</v>
      </c>
    </row>
    <row r="4454" spans="1:10" x14ac:dyDescent="0.35">
      <c r="A4454" t="s">
        <v>3532</v>
      </c>
      <c r="B4454">
        <v>380</v>
      </c>
      <c r="C4454">
        <v>1607</v>
      </c>
      <c r="D4454">
        <v>1187</v>
      </c>
      <c r="E4454" t="s">
        <v>312</v>
      </c>
      <c r="F4454" t="s">
        <v>0</v>
      </c>
      <c r="G4454" t="s">
        <v>3533</v>
      </c>
      <c r="H4454">
        <v>1.992</v>
      </c>
      <c r="I4454">
        <v>25.41</v>
      </c>
      <c r="J4454">
        <v>20</v>
      </c>
    </row>
    <row r="4455" spans="1:10" x14ac:dyDescent="0.35">
      <c r="A4455" t="s">
        <v>3534</v>
      </c>
      <c r="B4455">
        <v>334</v>
      </c>
      <c r="C4455">
        <v>1606</v>
      </c>
      <c r="D4455">
        <v>1188</v>
      </c>
      <c r="E4455" t="s">
        <v>312</v>
      </c>
      <c r="F4455" t="s">
        <v>0</v>
      </c>
      <c r="G4455" t="s">
        <v>3282</v>
      </c>
      <c r="H4455">
        <v>2.3559999999999999</v>
      </c>
      <c r="I4455">
        <v>27.04</v>
      </c>
      <c r="J4455">
        <v>114</v>
      </c>
    </row>
    <row r="4456" spans="1:10" x14ac:dyDescent="0.35">
      <c r="A4456" t="s">
        <v>3535</v>
      </c>
      <c r="B4456">
        <v>83</v>
      </c>
      <c r="C4456">
        <v>1601</v>
      </c>
      <c r="D4456">
        <v>1189</v>
      </c>
      <c r="E4456" t="s">
        <v>319</v>
      </c>
      <c r="F4456" t="s">
        <v>0</v>
      </c>
      <c r="G4456" t="s">
        <v>3536</v>
      </c>
      <c r="H4456">
        <v>13.661</v>
      </c>
      <c r="I4456">
        <v>96.26</v>
      </c>
      <c r="J4456">
        <v>13</v>
      </c>
    </row>
    <row r="4457" spans="1:10" x14ac:dyDescent="0.35">
      <c r="A4457" t="s">
        <v>3537</v>
      </c>
      <c r="B4457">
        <v>308</v>
      </c>
      <c r="C4457">
        <v>1600</v>
      </c>
      <c r="D4457">
        <v>1190</v>
      </c>
      <c r="E4457" t="s">
        <v>319</v>
      </c>
      <c r="F4457" t="s">
        <v>0</v>
      </c>
      <c r="G4457" t="s">
        <v>3538</v>
      </c>
      <c r="H4457">
        <v>2.569</v>
      </c>
      <c r="I4457">
        <v>59.57</v>
      </c>
      <c r="J4457">
        <v>99</v>
      </c>
    </row>
    <row r="4458" spans="1:10" x14ac:dyDescent="0.35">
      <c r="A4458" t="s">
        <v>3539</v>
      </c>
      <c r="B4458">
        <v>438</v>
      </c>
      <c r="C4458">
        <v>1596</v>
      </c>
      <c r="D4458">
        <v>1191</v>
      </c>
      <c r="E4458" t="s">
        <v>334</v>
      </c>
      <c r="F4458" t="s">
        <v>0</v>
      </c>
      <c r="G4458" t="s">
        <v>2019</v>
      </c>
      <c r="H4458">
        <v>2.5960000000000001</v>
      </c>
      <c r="I4458">
        <v>22.44</v>
      </c>
      <c r="J4458">
        <v>120</v>
      </c>
    </row>
    <row r="4459" spans="1:10" x14ac:dyDescent="0.35">
      <c r="A4459" t="s">
        <v>3540</v>
      </c>
      <c r="B4459">
        <v>85</v>
      </c>
      <c r="C4459">
        <v>1593</v>
      </c>
      <c r="D4459">
        <v>1192</v>
      </c>
      <c r="E4459" t="s">
        <v>319</v>
      </c>
      <c r="F4459" t="s">
        <v>0</v>
      </c>
      <c r="G4459" t="s">
        <v>3026</v>
      </c>
      <c r="H4459">
        <v>10.207000000000001</v>
      </c>
      <c r="I4459">
        <v>99.06</v>
      </c>
      <c r="J4459">
        <v>44</v>
      </c>
    </row>
    <row r="4460" spans="1:10" x14ac:dyDescent="0.35">
      <c r="A4460" t="s">
        <v>3541</v>
      </c>
      <c r="B4460">
        <v>290</v>
      </c>
      <c r="C4460">
        <v>1592</v>
      </c>
      <c r="D4460">
        <v>1193</v>
      </c>
      <c r="E4460" t="s">
        <v>328</v>
      </c>
      <c r="F4460" t="s">
        <v>0</v>
      </c>
      <c r="G4460" t="s">
        <v>3026</v>
      </c>
      <c r="H4460">
        <v>2.8450000000000002</v>
      </c>
      <c r="I4460">
        <v>63.11</v>
      </c>
      <c r="J4460">
        <v>106</v>
      </c>
    </row>
    <row r="4461" spans="1:10" x14ac:dyDescent="0.35">
      <c r="A4461" t="s">
        <v>3542</v>
      </c>
      <c r="B4461">
        <v>599</v>
      </c>
      <c r="C4461">
        <v>1585</v>
      </c>
      <c r="D4461">
        <v>1194</v>
      </c>
      <c r="E4461" t="s">
        <v>311</v>
      </c>
      <c r="F4461" t="s">
        <v>0</v>
      </c>
      <c r="G4461" t="s">
        <v>2119</v>
      </c>
      <c r="I4461" t="s">
        <v>311</v>
      </c>
      <c r="J4461">
        <v>568</v>
      </c>
    </row>
    <row r="4462" spans="1:10" x14ac:dyDescent="0.35">
      <c r="A4462" t="s">
        <v>3543</v>
      </c>
      <c r="B4462">
        <v>296</v>
      </c>
      <c r="C4462">
        <v>1583</v>
      </c>
      <c r="D4462">
        <v>1195</v>
      </c>
      <c r="E4462" t="s">
        <v>312</v>
      </c>
      <c r="F4462" t="s">
        <v>0</v>
      </c>
      <c r="G4462" t="s">
        <v>3544</v>
      </c>
      <c r="H4462">
        <v>2.7589999999999999</v>
      </c>
      <c r="I4462">
        <v>39.770000000000003</v>
      </c>
      <c r="J4462">
        <v>45</v>
      </c>
    </row>
    <row r="4463" spans="1:10" x14ac:dyDescent="0.35">
      <c r="A4463" t="s">
        <v>3545</v>
      </c>
      <c r="B4463">
        <v>213</v>
      </c>
      <c r="C4463">
        <v>1582</v>
      </c>
      <c r="D4463">
        <v>1196</v>
      </c>
      <c r="E4463" t="s">
        <v>328</v>
      </c>
      <c r="F4463" t="s">
        <v>0</v>
      </c>
      <c r="G4463" t="s">
        <v>1849</v>
      </c>
      <c r="H4463">
        <v>3.57</v>
      </c>
      <c r="I4463">
        <v>46.94</v>
      </c>
      <c r="J4463">
        <v>66</v>
      </c>
    </row>
    <row r="4464" spans="1:10" x14ac:dyDescent="0.35">
      <c r="A4464" t="s">
        <v>3546</v>
      </c>
      <c r="B4464">
        <v>396</v>
      </c>
      <c r="C4464">
        <v>1579</v>
      </c>
      <c r="D4464">
        <v>1197</v>
      </c>
      <c r="E4464" t="s">
        <v>312</v>
      </c>
      <c r="F4464" t="s">
        <v>0</v>
      </c>
      <c r="G4464" t="s">
        <v>2362</v>
      </c>
      <c r="H4464">
        <v>1.9339999999999999</v>
      </c>
      <c r="I4464">
        <v>31.16</v>
      </c>
      <c r="J4464">
        <v>56</v>
      </c>
    </row>
    <row r="4465" spans="1:10" x14ac:dyDescent="0.35">
      <c r="A4465" t="s">
        <v>3547</v>
      </c>
      <c r="B4465">
        <v>212</v>
      </c>
      <c r="C4465">
        <v>1579</v>
      </c>
      <c r="D4465">
        <v>1197</v>
      </c>
      <c r="E4465" t="s">
        <v>328</v>
      </c>
      <c r="F4465" t="s">
        <v>0</v>
      </c>
      <c r="G4465" t="s">
        <v>1827</v>
      </c>
      <c r="H4465">
        <v>4.2690000000000001</v>
      </c>
      <c r="I4465">
        <v>59.57</v>
      </c>
      <c r="J4465">
        <v>209</v>
      </c>
    </row>
    <row r="4466" spans="1:10" x14ac:dyDescent="0.35">
      <c r="A4466" t="s">
        <v>3548</v>
      </c>
      <c r="B4466">
        <v>312</v>
      </c>
      <c r="C4466">
        <v>1577</v>
      </c>
      <c r="D4466">
        <v>1199</v>
      </c>
      <c r="E4466" t="s">
        <v>328</v>
      </c>
      <c r="F4466" t="s">
        <v>0</v>
      </c>
      <c r="G4466" t="s">
        <v>2119</v>
      </c>
      <c r="H4466">
        <v>2.84</v>
      </c>
      <c r="I4466">
        <v>58.72</v>
      </c>
      <c r="J4466">
        <v>26</v>
      </c>
    </row>
    <row r="4467" spans="1:10" x14ac:dyDescent="0.35">
      <c r="A4467" t="s">
        <v>3549</v>
      </c>
      <c r="B4467">
        <v>210</v>
      </c>
      <c r="C4467">
        <v>1576</v>
      </c>
      <c r="D4467">
        <v>1200</v>
      </c>
      <c r="E4467" t="s">
        <v>328</v>
      </c>
      <c r="F4467" t="s">
        <v>0</v>
      </c>
      <c r="G4467" t="s">
        <v>3550</v>
      </c>
      <c r="H4467">
        <v>3.7879999999999998</v>
      </c>
      <c r="I4467">
        <v>67.53</v>
      </c>
      <c r="J4467">
        <v>90</v>
      </c>
    </row>
    <row r="4468" spans="1:10" x14ac:dyDescent="0.35">
      <c r="A4468" t="s">
        <v>3551</v>
      </c>
      <c r="B4468">
        <v>95</v>
      </c>
      <c r="C4468">
        <v>1572</v>
      </c>
      <c r="D4468">
        <v>1201</v>
      </c>
      <c r="E4468" t="s">
        <v>319</v>
      </c>
      <c r="F4468" t="s">
        <v>0</v>
      </c>
      <c r="G4468" t="s">
        <v>3552</v>
      </c>
      <c r="H4468">
        <v>8.3330000000000002</v>
      </c>
      <c r="I4468">
        <v>88.62</v>
      </c>
      <c r="J4468">
        <v>44</v>
      </c>
    </row>
    <row r="4469" spans="1:10" x14ac:dyDescent="0.35">
      <c r="A4469" t="s">
        <v>3553</v>
      </c>
      <c r="B4469">
        <v>280</v>
      </c>
      <c r="C4469">
        <v>1566</v>
      </c>
      <c r="D4469">
        <v>1202</v>
      </c>
      <c r="E4469" t="s">
        <v>328</v>
      </c>
      <c r="F4469" t="s">
        <v>0</v>
      </c>
      <c r="G4469" t="s">
        <v>3554</v>
      </c>
      <c r="H4469">
        <v>2.8679999999999999</v>
      </c>
      <c r="I4469">
        <v>65</v>
      </c>
      <c r="J4469">
        <v>279</v>
      </c>
    </row>
    <row r="4470" spans="1:10" x14ac:dyDescent="0.35">
      <c r="A4470" t="s">
        <v>3555</v>
      </c>
      <c r="B4470">
        <v>180</v>
      </c>
      <c r="C4470">
        <v>1562</v>
      </c>
      <c r="D4470">
        <v>1203</v>
      </c>
      <c r="E4470" t="s">
        <v>319</v>
      </c>
      <c r="F4470" t="s">
        <v>0</v>
      </c>
      <c r="G4470" t="s">
        <v>1876</v>
      </c>
      <c r="H4470">
        <v>5.7380000000000004</v>
      </c>
      <c r="I4470">
        <v>80.47</v>
      </c>
      <c r="J4470">
        <v>40</v>
      </c>
    </row>
    <row r="4471" spans="1:10" x14ac:dyDescent="0.35">
      <c r="A4471" t="s">
        <v>3556</v>
      </c>
      <c r="B4471">
        <v>185</v>
      </c>
      <c r="C4471">
        <v>1559</v>
      </c>
      <c r="D4471">
        <v>1204</v>
      </c>
      <c r="E4471" t="s">
        <v>328</v>
      </c>
      <c r="F4471" t="s">
        <v>0</v>
      </c>
      <c r="G4471" t="s">
        <v>3557</v>
      </c>
      <c r="H4471">
        <v>4.1840000000000002</v>
      </c>
      <c r="I4471">
        <v>66.64</v>
      </c>
      <c r="J4471">
        <v>63</v>
      </c>
    </row>
    <row r="4472" spans="1:10" x14ac:dyDescent="0.35">
      <c r="A4472" t="s">
        <v>3558</v>
      </c>
      <c r="B4472">
        <v>359</v>
      </c>
      <c r="C4472">
        <v>1556</v>
      </c>
      <c r="D4472">
        <v>1205</v>
      </c>
      <c r="E4472" t="s">
        <v>328</v>
      </c>
      <c r="F4472" t="s">
        <v>0</v>
      </c>
      <c r="G4472" t="s">
        <v>3559</v>
      </c>
      <c r="H4472">
        <v>2.8220000000000001</v>
      </c>
      <c r="I4472">
        <v>42.59</v>
      </c>
      <c r="J4472">
        <v>95</v>
      </c>
    </row>
    <row r="4473" spans="1:10" x14ac:dyDescent="0.35">
      <c r="A4473" t="s">
        <v>3560</v>
      </c>
      <c r="B4473">
        <v>188</v>
      </c>
      <c r="C4473">
        <v>1551</v>
      </c>
      <c r="D4473">
        <v>1206</v>
      </c>
      <c r="E4473" t="s">
        <v>319</v>
      </c>
      <c r="F4473" t="s">
        <v>0</v>
      </c>
      <c r="G4473" t="s">
        <v>2053</v>
      </c>
      <c r="H4473">
        <v>4.444</v>
      </c>
      <c r="I4473">
        <v>82.72</v>
      </c>
      <c r="J4473">
        <v>50</v>
      </c>
    </row>
    <row r="4474" spans="1:10" x14ac:dyDescent="0.35">
      <c r="A4474" t="s">
        <v>3561</v>
      </c>
      <c r="B4474">
        <v>167</v>
      </c>
      <c r="C4474">
        <v>1548</v>
      </c>
      <c r="D4474">
        <v>1207</v>
      </c>
      <c r="E4474" t="s">
        <v>328</v>
      </c>
      <c r="F4474" t="s">
        <v>0</v>
      </c>
      <c r="G4474" t="s">
        <v>1907</v>
      </c>
      <c r="H4474">
        <v>5.516</v>
      </c>
      <c r="I4474">
        <v>61.46</v>
      </c>
      <c r="J4474">
        <v>166</v>
      </c>
    </row>
    <row r="4475" spans="1:10" x14ac:dyDescent="0.35">
      <c r="A4475" t="s">
        <v>3562</v>
      </c>
      <c r="B4475">
        <v>312</v>
      </c>
      <c r="C4475">
        <v>1546</v>
      </c>
      <c r="D4475">
        <v>1208</v>
      </c>
      <c r="E4475" t="s">
        <v>328</v>
      </c>
      <c r="F4475" t="s">
        <v>0</v>
      </c>
      <c r="G4475" t="s">
        <v>2148</v>
      </c>
      <c r="H4475">
        <v>3.4390000000000001</v>
      </c>
      <c r="I4475">
        <v>44.31</v>
      </c>
      <c r="J4475">
        <v>76</v>
      </c>
    </row>
    <row r="4476" spans="1:10" x14ac:dyDescent="0.35">
      <c r="A4476" t="s">
        <v>3563</v>
      </c>
      <c r="B4476">
        <v>371</v>
      </c>
      <c r="C4476">
        <v>1545</v>
      </c>
      <c r="D4476">
        <v>1209</v>
      </c>
      <c r="E4476" t="s">
        <v>312</v>
      </c>
      <c r="F4476" t="s">
        <v>0</v>
      </c>
      <c r="G4476" t="s">
        <v>3564</v>
      </c>
      <c r="H4476">
        <v>2.1190000000000002</v>
      </c>
      <c r="I4476">
        <v>31.43</v>
      </c>
      <c r="J4476">
        <v>66</v>
      </c>
    </row>
    <row r="4477" spans="1:10" x14ac:dyDescent="0.35">
      <c r="A4477" t="s">
        <v>3565</v>
      </c>
      <c r="B4477">
        <v>204</v>
      </c>
      <c r="C4477">
        <v>1538</v>
      </c>
      <c r="D4477">
        <v>1210</v>
      </c>
      <c r="E4477" t="s">
        <v>319</v>
      </c>
      <c r="F4477" t="s">
        <v>0</v>
      </c>
      <c r="G4477" t="s">
        <v>3566</v>
      </c>
      <c r="H4477">
        <v>4.6150000000000002</v>
      </c>
      <c r="I4477">
        <v>82.04</v>
      </c>
      <c r="J4477">
        <v>68</v>
      </c>
    </row>
    <row r="4478" spans="1:10" x14ac:dyDescent="0.35">
      <c r="A4478" t="s">
        <v>3567</v>
      </c>
      <c r="B4478">
        <v>264</v>
      </c>
      <c r="C4478">
        <v>1537</v>
      </c>
      <c r="D4478">
        <v>1211</v>
      </c>
      <c r="E4478" t="s">
        <v>328</v>
      </c>
      <c r="F4478" t="s">
        <v>0</v>
      </c>
      <c r="G4478" t="s">
        <v>3288</v>
      </c>
      <c r="H4478">
        <v>3.6920000000000002</v>
      </c>
      <c r="I4478">
        <v>63.41</v>
      </c>
      <c r="J4478">
        <v>92</v>
      </c>
    </row>
    <row r="4479" spans="1:10" x14ac:dyDescent="0.35">
      <c r="A4479" t="s">
        <v>3568</v>
      </c>
      <c r="B4479">
        <v>398</v>
      </c>
      <c r="C4479">
        <v>1536</v>
      </c>
      <c r="D4479">
        <v>1212</v>
      </c>
      <c r="E4479" t="s">
        <v>328</v>
      </c>
      <c r="F4479" t="s">
        <v>0</v>
      </c>
      <c r="G4479" t="s">
        <v>3569</v>
      </c>
      <c r="H4479">
        <v>1.7290000000000001</v>
      </c>
      <c r="I4479">
        <v>31.39</v>
      </c>
      <c r="J4479">
        <v>100</v>
      </c>
    </row>
    <row r="4480" spans="1:10" x14ac:dyDescent="0.35">
      <c r="A4480" t="s">
        <v>3570</v>
      </c>
      <c r="B4480">
        <v>230</v>
      </c>
      <c r="C4480">
        <v>1531</v>
      </c>
      <c r="D4480">
        <v>1213</v>
      </c>
      <c r="E4480" t="s">
        <v>328</v>
      </c>
      <c r="F4480" t="s">
        <v>0</v>
      </c>
      <c r="G4480" t="s">
        <v>2202</v>
      </c>
      <c r="H4480">
        <v>3.9460000000000002</v>
      </c>
      <c r="I4480">
        <v>68.03</v>
      </c>
      <c r="J4480">
        <v>76</v>
      </c>
    </row>
    <row r="4481" spans="1:10" x14ac:dyDescent="0.35">
      <c r="A4481" t="s">
        <v>3571</v>
      </c>
      <c r="B4481">
        <v>248</v>
      </c>
      <c r="C4481">
        <v>1527</v>
      </c>
      <c r="D4481">
        <v>1214</v>
      </c>
      <c r="E4481" t="s">
        <v>319</v>
      </c>
      <c r="F4481" t="s">
        <v>0</v>
      </c>
      <c r="G4481" t="s">
        <v>3572</v>
      </c>
      <c r="H4481">
        <v>3.2930000000000001</v>
      </c>
      <c r="I4481">
        <v>71.709999999999994</v>
      </c>
      <c r="J4481">
        <v>85</v>
      </c>
    </row>
    <row r="4482" spans="1:10" x14ac:dyDescent="0.35">
      <c r="A4482" t="s">
        <v>3573</v>
      </c>
      <c r="B4482">
        <v>406</v>
      </c>
      <c r="C4482">
        <v>1524</v>
      </c>
      <c r="D4482">
        <v>1215</v>
      </c>
      <c r="E4482" t="s">
        <v>328</v>
      </c>
      <c r="F4482" t="s">
        <v>0</v>
      </c>
      <c r="G4482" t="s">
        <v>2100</v>
      </c>
      <c r="H4482">
        <v>1.893</v>
      </c>
      <c r="I4482">
        <v>52.42</v>
      </c>
      <c r="J4482">
        <v>58</v>
      </c>
    </row>
    <row r="4483" spans="1:10" x14ac:dyDescent="0.35">
      <c r="A4483" t="s">
        <v>3574</v>
      </c>
      <c r="B4483">
        <v>274</v>
      </c>
      <c r="C4483">
        <v>1515</v>
      </c>
      <c r="D4483">
        <v>1216</v>
      </c>
      <c r="E4483" t="s">
        <v>319</v>
      </c>
      <c r="F4483" t="s">
        <v>0</v>
      </c>
      <c r="G4483" t="s">
        <v>3575</v>
      </c>
      <c r="H4483">
        <v>2.831</v>
      </c>
      <c r="I4483">
        <v>81.5</v>
      </c>
      <c r="J4483">
        <v>45</v>
      </c>
    </row>
    <row r="4484" spans="1:10" x14ac:dyDescent="0.35">
      <c r="A4484" t="s">
        <v>3576</v>
      </c>
      <c r="B4484">
        <v>120</v>
      </c>
      <c r="C4484">
        <v>1514</v>
      </c>
      <c r="D4484">
        <v>1217</v>
      </c>
      <c r="E4484" t="s">
        <v>319</v>
      </c>
      <c r="F4484" t="s">
        <v>0</v>
      </c>
      <c r="G4484" t="s">
        <v>3050</v>
      </c>
      <c r="H4484">
        <v>7.8920000000000003</v>
      </c>
      <c r="I4484">
        <v>82.25</v>
      </c>
      <c r="J4484">
        <v>120</v>
      </c>
    </row>
    <row r="4485" spans="1:10" x14ac:dyDescent="0.35">
      <c r="A4485" t="s">
        <v>3577</v>
      </c>
      <c r="B4485">
        <v>257</v>
      </c>
      <c r="C4485">
        <v>1510</v>
      </c>
      <c r="D4485">
        <v>1218</v>
      </c>
      <c r="E4485" t="s">
        <v>312</v>
      </c>
      <c r="F4485" t="s">
        <v>0</v>
      </c>
      <c r="G4485" t="s">
        <v>1781</v>
      </c>
      <c r="H4485">
        <v>3.3879999999999999</v>
      </c>
      <c r="I4485">
        <v>36.020000000000003</v>
      </c>
      <c r="J4485">
        <v>252</v>
      </c>
    </row>
    <row r="4486" spans="1:10" x14ac:dyDescent="0.35">
      <c r="A4486" t="s">
        <v>3578</v>
      </c>
      <c r="B4486">
        <v>213</v>
      </c>
      <c r="C4486">
        <v>1510</v>
      </c>
      <c r="D4486">
        <v>1218</v>
      </c>
      <c r="E4486" t="s">
        <v>319</v>
      </c>
      <c r="F4486" t="s">
        <v>0</v>
      </c>
      <c r="G4486" t="s">
        <v>2107</v>
      </c>
      <c r="H4486">
        <v>7.2430000000000003</v>
      </c>
      <c r="I4486">
        <v>85.22</v>
      </c>
      <c r="J4486">
        <v>147</v>
      </c>
    </row>
    <row r="4487" spans="1:10" x14ac:dyDescent="0.35">
      <c r="A4487" t="s">
        <v>3579</v>
      </c>
      <c r="B4487">
        <v>252</v>
      </c>
      <c r="C4487">
        <v>1509</v>
      </c>
      <c r="D4487">
        <v>1220</v>
      </c>
      <c r="E4487" t="s">
        <v>312</v>
      </c>
      <c r="F4487" t="s">
        <v>0</v>
      </c>
      <c r="G4487" t="s">
        <v>3580</v>
      </c>
      <c r="H4487">
        <v>2.8839999999999999</v>
      </c>
      <c r="I4487">
        <v>43.94</v>
      </c>
      <c r="J4487">
        <v>44</v>
      </c>
    </row>
    <row r="4488" spans="1:10" x14ac:dyDescent="0.35">
      <c r="A4488" t="s">
        <v>3581</v>
      </c>
      <c r="B4488">
        <v>67</v>
      </c>
      <c r="C4488">
        <v>1509</v>
      </c>
      <c r="D4488">
        <v>1220</v>
      </c>
      <c r="E4488" t="s">
        <v>319</v>
      </c>
      <c r="F4488" t="s">
        <v>0</v>
      </c>
      <c r="G4488" t="s">
        <v>2392</v>
      </c>
      <c r="H4488">
        <v>11.218999999999999</v>
      </c>
      <c r="I4488">
        <v>93.5</v>
      </c>
      <c r="J4488">
        <v>65</v>
      </c>
    </row>
    <row r="4489" spans="1:10" x14ac:dyDescent="0.35">
      <c r="A4489" t="s">
        <v>3582</v>
      </c>
      <c r="B4489">
        <v>780</v>
      </c>
      <c r="C4489">
        <v>1505</v>
      </c>
      <c r="D4489">
        <v>1222</v>
      </c>
      <c r="E4489" t="s">
        <v>312</v>
      </c>
      <c r="F4489" t="s">
        <v>0</v>
      </c>
      <c r="G4489" t="s">
        <v>2520</v>
      </c>
      <c r="H4489">
        <v>0.96099999999999997</v>
      </c>
      <c r="I4489">
        <v>49.25</v>
      </c>
      <c r="J4489">
        <v>432</v>
      </c>
    </row>
    <row r="4490" spans="1:10" x14ac:dyDescent="0.35">
      <c r="A4490" t="s">
        <v>3583</v>
      </c>
      <c r="B4490">
        <v>238</v>
      </c>
      <c r="C4490">
        <v>1499</v>
      </c>
      <c r="D4490">
        <v>1223</v>
      </c>
      <c r="E4490" t="s">
        <v>334</v>
      </c>
      <c r="F4490" t="s">
        <v>0</v>
      </c>
      <c r="G4490" t="s">
        <v>1836</v>
      </c>
      <c r="H4490">
        <v>3.1520000000000001</v>
      </c>
      <c r="I4490">
        <v>23.29</v>
      </c>
      <c r="J4490">
        <v>52</v>
      </c>
    </row>
    <row r="4491" spans="1:10" x14ac:dyDescent="0.35">
      <c r="A4491" t="s">
        <v>3584</v>
      </c>
      <c r="B4491">
        <v>282</v>
      </c>
      <c r="C4491">
        <v>1496</v>
      </c>
      <c r="D4491">
        <v>1224</v>
      </c>
      <c r="E4491" t="s">
        <v>319</v>
      </c>
      <c r="F4491" t="s">
        <v>0</v>
      </c>
      <c r="G4491" t="s">
        <v>3585</v>
      </c>
      <c r="H4491">
        <v>2.7290000000000001</v>
      </c>
      <c r="I4491">
        <v>40.65</v>
      </c>
      <c r="J4491">
        <v>40</v>
      </c>
    </row>
    <row r="4492" spans="1:10" x14ac:dyDescent="0.35">
      <c r="A4492" t="s">
        <v>3586</v>
      </c>
      <c r="B4492">
        <v>374</v>
      </c>
      <c r="C4492">
        <v>1495</v>
      </c>
      <c r="D4492">
        <v>1225</v>
      </c>
      <c r="E4492" t="s">
        <v>311</v>
      </c>
      <c r="F4492" t="s">
        <v>0</v>
      </c>
      <c r="G4492" t="s">
        <v>1967</v>
      </c>
      <c r="I4492" t="s">
        <v>311</v>
      </c>
      <c r="J4492">
        <v>364</v>
      </c>
    </row>
    <row r="4493" spans="1:10" x14ac:dyDescent="0.35">
      <c r="A4493" t="s">
        <v>3587</v>
      </c>
      <c r="B4493">
        <v>143</v>
      </c>
      <c r="C4493">
        <v>1491</v>
      </c>
      <c r="D4493">
        <v>1226</v>
      </c>
      <c r="E4493" t="s">
        <v>319</v>
      </c>
      <c r="F4493" t="s">
        <v>0</v>
      </c>
      <c r="G4493" t="s">
        <v>3588</v>
      </c>
      <c r="H4493">
        <v>5.3579999999999997</v>
      </c>
      <c r="I4493">
        <v>76.47</v>
      </c>
      <c r="J4493">
        <v>143</v>
      </c>
    </row>
    <row r="4494" spans="1:10" x14ac:dyDescent="0.35">
      <c r="A4494" t="s">
        <v>3589</v>
      </c>
      <c r="B4494">
        <v>336</v>
      </c>
      <c r="C4494">
        <v>1490</v>
      </c>
      <c r="D4494">
        <v>1227</v>
      </c>
      <c r="E4494" t="s">
        <v>312</v>
      </c>
      <c r="F4494" t="s">
        <v>0</v>
      </c>
      <c r="G4494" t="s">
        <v>2607</v>
      </c>
      <c r="H4494">
        <v>2.3879999999999999</v>
      </c>
      <c r="I4494">
        <v>30.76</v>
      </c>
      <c r="J4494">
        <v>52</v>
      </c>
    </row>
    <row r="4495" spans="1:10" x14ac:dyDescent="0.35">
      <c r="A4495" t="s">
        <v>3590</v>
      </c>
      <c r="B4495">
        <v>574</v>
      </c>
      <c r="C4495">
        <v>1490</v>
      </c>
      <c r="D4495">
        <v>1227</v>
      </c>
      <c r="E4495" t="s">
        <v>311</v>
      </c>
      <c r="F4495" t="s">
        <v>0</v>
      </c>
      <c r="G4495" t="s">
        <v>2959</v>
      </c>
      <c r="I4495" t="s">
        <v>311</v>
      </c>
      <c r="J4495">
        <v>574</v>
      </c>
    </row>
    <row r="4496" spans="1:10" x14ac:dyDescent="0.35">
      <c r="A4496" t="s">
        <v>3591</v>
      </c>
      <c r="B4496">
        <v>201</v>
      </c>
      <c r="C4496">
        <v>1486</v>
      </c>
      <c r="D4496">
        <v>1229</v>
      </c>
      <c r="E4496" t="s">
        <v>328</v>
      </c>
      <c r="F4496" t="s">
        <v>0</v>
      </c>
      <c r="G4496" t="s">
        <v>3592</v>
      </c>
      <c r="H4496">
        <v>3.75</v>
      </c>
      <c r="I4496">
        <v>55.97</v>
      </c>
      <c r="J4496">
        <v>50</v>
      </c>
    </row>
    <row r="4497" spans="1:10" x14ac:dyDescent="0.35">
      <c r="A4497" t="s">
        <v>3593</v>
      </c>
      <c r="B4497">
        <v>249</v>
      </c>
      <c r="C4497">
        <v>1485</v>
      </c>
      <c r="D4497">
        <v>1230</v>
      </c>
      <c r="E4497" t="s">
        <v>319</v>
      </c>
      <c r="F4497" t="s">
        <v>0</v>
      </c>
      <c r="G4497" t="s">
        <v>3594</v>
      </c>
      <c r="H4497">
        <v>2.7949999999999999</v>
      </c>
      <c r="I4497">
        <v>86.08</v>
      </c>
      <c r="J4497">
        <v>49</v>
      </c>
    </row>
    <row r="4498" spans="1:10" x14ac:dyDescent="0.35">
      <c r="A4498" t="s">
        <v>3595</v>
      </c>
      <c r="B4498">
        <v>78</v>
      </c>
      <c r="C4498">
        <v>1483</v>
      </c>
      <c r="D4498">
        <v>1231</v>
      </c>
      <c r="E4498" t="s">
        <v>319</v>
      </c>
      <c r="F4498" t="s">
        <v>0</v>
      </c>
      <c r="G4498" t="s">
        <v>1983</v>
      </c>
      <c r="H4498">
        <v>8.9339999999999993</v>
      </c>
      <c r="I4498">
        <v>98.53</v>
      </c>
      <c r="J4498">
        <v>28</v>
      </c>
    </row>
    <row r="4499" spans="1:10" x14ac:dyDescent="0.35">
      <c r="A4499" t="s">
        <v>3596</v>
      </c>
      <c r="B4499">
        <v>248</v>
      </c>
      <c r="C4499">
        <v>1480</v>
      </c>
      <c r="D4499">
        <v>1232</v>
      </c>
      <c r="E4499" t="s">
        <v>328</v>
      </c>
      <c r="F4499" t="s">
        <v>0</v>
      </c>
      <c r="G4499" t="s">
        <v>2178</v>
      </c>
      <c r="H4499">
        <v>3.1120000000000001</v>
      </c>
      <c r="I4499">
        <v>63.41</v>
      </c>
      <c r="J4499">
        <v>78</v>
      </c>
    </row>
    <row r="4500" spans="1:10" x14ac:dyDescent="0.35">
      <c r="A4500" t="s">
        <v>3597</v>
      </c>
      <c r="B4500">
        <v>429</v>
      </c>
      <c r="C4500">
        <v>1479</v>
      </c>
      <c r="D4500">
        <v>1233</v>
      </c>
      <c r="E4500" t="s">
        <v>328</v>
      </c>
      <c r="F4500" t="s">
        <v>0</v>
      </c>
      <c r="G4500" t="s">
        <v>3598</v>
      </c>
      <c r="H4500">
        <v>2.2999999999999998</v>
      </c>
      <c r="I4500">
        <v>51.38</v>
      </c>
      <c r="J4500">
        <v>51</v>
      </c>
    </row>
    <row r="4501" spans="1:10" x14ac:dyDescent="0.35">
      <c r="A4501" t="s">
        <v>3599</v>
      </c>
      <c r="B4501">
        <v>273</v>
      </c>
      <c r="C4501">
        <v>1474</v>
      </c>
      <c r="D4501">
        <v>1234</v>
      </c>
      <c r="E4501" t="s">
        <v>328</v>
      </c>
      <c r="F4501" t="s">
        <v>0</v>
      </c>
      <c r="G4501" t="s">
        <v>3036</v>
      </c>
      <c r="H4501">
        <v>2.629</v>
      </c>
      <c r="I4501">
        <v>56.82</v>
      </c>
      <c r="J4501">
        <v>79</v>
      </c>
    </row>
    <row r="4502" spans="1:10" x14ac:dyDescent="0.35">
      <c r="A4502" t="s">
        <v>3600</v>
      </c>
      <c r="B4502">
        <v>306</v>
      </c>
      <c r="C4502">
        <v>1469</v>
      </c>
      <c r="D4502">
        <v>1235</v>
      </c>
      <c r="E4502" t="s">
        <v>311</v>
      </c>
      <c r="F4502" t="s">
        <v>0</v>
      </c>
      <c r="G4502" t="s">
        <v>3601</v>
      </c>
      <c r="I4502" t="s">
        <v>311</v>
      </c>
      <c r="J4502">
        <v>110</v>
      </c>
    </row>
    <row r="4503" spans="1:10" x14ac:dyDescent="0.35">
      <c r="A4503" t="s">
        <v>3602</v>
      </c>
      <c r="B4503">
        <v>141</v>
      </c>
      <c r="C4503">
        <v>1464</v>
      </c>
      <c r="D4503">
        <v>1236</v>
      </c>
      <c r="E4503" t="s">
        <v>319</v>
      </c>
      <c r="F4503" t="s">
        <v>0</v>
      </c>
      <c r="G4503" t="s">
        <v>2202</v>
      </c>
      <c r="H4503">
        <v>6.1970000000000001</v>
      </c>
      <c r="I4503">
        <v>90.98</v>
      </c>
      <c r="J4503">
        <v>25</v>
      </c>
    </row>
    <row r="4504" spans="1:10" x14ac:dyDescent="0.35">
      <c r="A4504" t="s">
        <v>3603</v>
      </c>
      <c r="B4504">
        <v>168</v>
      </c>
      <c r="C4504">
        <v>1463</v>
      </c>
      <c r="D4504">
        <v>1237</v>
      </c>
      <c r="E4504" t="s">
        <v>319</v>
      </c>
      <c r="F4504" t="s">
        <v>0</v>
      </c>
      <c r="G4504" t="s">
        <v>1849</v>
      </c>
      <c r="H4504">
        <v>4.7990000000000004</v>
      </c>
      <c r="I4504">
        <v>68.52</v>
      </c>
      <c r="J4504">
        <v>59</v>
      </c>
    </row>
    <row r="4505" spans="1:10" x14ac:dyDescent="0.35">
      <c r="A4505" t="s">
        <v>3604</v>
      </c>
      <c r="B4505">
        <v>126</v>
      </c>
      <c r="C4505">
        <v>1452</v>
      </c>
      <c r="D4505">
        <v>1238</v>
      </c>
      <c r="E4505" t="s">
        <v>319</v>
      </c>
      <c r="F4505" t="s">
        <v>0</v>
      </c>
      <c r="G4505" t="s">
        <v>2135</v>
      </c>
      <c r="H4505">
        <v>6.4089999999999998</v>
      </c>
      <c r="I4505">
        <v>86.57</v>
      </c>
      <c r="J4505">
        <v>114</v>
      </c>
    </row>
    <row r="4506" spans="1:10" x14ac:dyDescent="0.35">
      <c r="A4506" t="s">
        <v>3605</v>
      </c>
      <c r="B4506">
        <v>132</v>
      </c>
      <c r="C4506">
        <v>1451</v>
      </c>
      <c r="D4506">
        <v>1239</v>
      </c>
      <c r="E4506" t="s">
        <v>319</v>
      </c>
      <c r="F4506" t="s">
        <v>0</v>
      </c>
      <c r="G4506" t="s">
        <v>3606</v>
      </c>
      <c r="H4506">
        <v>5.6059999999999999</v>
      </c>
      <c r="I4506">
        <v>76.55</v>
      </c>
      <c r="J4506">
        <v>42</v>
      </c>
    </row>
    <row r="4507" spans="1:10" x14ac:dyDescent="0.35">
      <c r="A4507" t="s">
        <v>3607</v>
      </c>
      <c r="B4507">
        <v>188</v>
      </c>
      <c r="C4507">
        <v>1451</v>
      </c>
      <c r="D4507">
        <v>1239</v>
      </c>
      <c r="E4507" t="s">
        <v>319</v>
      </c>
      <c r="F4507" t="s">
        <v>0</v>
      </c>
      <c r="G4507" t="s">
        <v>3608</v>
      </c>
      <c r="H4507">
        <v>3.9350000000000001</v>
      </c>
      <c r="I4507">
        <v>73.53</v>
      </c>
      <c r="J4507">
        <v>85</v>
      </c>
    </row>
    <row r="4508" spans="1:10" x14ac:dyDescent="0.35">
      <c r="A4508" t="s">
        <v>3609</v>
      </c>
      <c r="B4508">
        <v>190</v>
      </c>
      <c r="C4508">
        <v>1448</v>
      </c>
      <c r="D4508">
        <v>1241</v>
      </c>
      <c r="E4508" t="s">
        <v>319</v>
      </c>
      <c r="F4508" t="s">
        <v>0</v>
      </c>
      <c r="G4508" t="s">
        <v>2073</v>
      </c>
      <c r="H4508">
        <v>4.2679999999999998</v>
      </c>
      <c r="I4508">
        <v>78.239999999999995</v>
      </c>
      <c r="J4508">
        <v>36</v>
      </c>
    </row>
    <row r="4509" spans="1:10" x14ac:dyDescent="0.35">
      <c r="A4509" t="s">
        <v>3610</v>
      </c>
      <c r="B4509">
        <v>147</v>
      </c>
      <c r="C4509">
        <v>1445</v>
      </c>
      <c r="D4509">
        <v>1242</v>
      </c>
      <c r="E4509" t="s">
        <v>319</v>
      </c>
      <c r="F4509" t="s">
        <v>0</v>
      </c>
      <c r="G4509" t="s">
        <v>3611</v>
      </c>
      <c r="H4509">
        <v>4.923</v>
      </c>
      <c r="I4509">
        <v>77.64</v>
      </c>
      <c r="J4509">
        <v>9</v>
      </c>
    </row>
    <row r="4510" spans="1:10" x14ac:dyDescent="0.35">
      <c r="A4510" t="s">
        <v>3612</v>
      </c>
      <c r="B4510">
        <v>129</v>
      </c>
      <c r="C4510">
        <v>1441</v>
      </c>
      <c r="D4510">
        <v>1243</v>
      </c>
      <c r="E4510" t="s">
        <v>319</v>
      </c>
      <c r="F4510" t="s">
        <v>0</v>
      </c>
      <c r="G4510" t="s">
        <v>1823</v>
      </c>
      <c r="H4510">
        <v>5.7119999999999997</v>
      </c>
      <c r="I4510">
        <v>86.59</v>
      </c>
      <c r="J4510">
        <v>27</v>
      </c>
    </row>
    <row r="4511" spans="1:10" x14ac:dyDescent="0.35">
      <c r="A4511" t="s">
        <v>3613</v>
      </c>
      <c r="B4511">
        <v>138</v>
      </c>
      <c r="C4511">
        <v>1436</v>
      </c>
      <c r="D4511">
        <v>1244</v>
      </c>
      <c r="E4511" t="s">
        <v>328</v>
      </c>
      <c r="F4511" t="s">
        <v>0</v>
      </c>
      <c r="G4511" t="s">
        <v>2063</v>
      </c>
      <c r="H4511">
        <v>5.6669999999999998</v>
      </c>
      <c r="I4511">
        <v>74.319999999999993</v>
      </c>
      <c r="J4511">
        <v>27</v>
      </c>
    </row>
    <row r="4512" spans="1:10" x14ac:dyDescent="0.35">
      <c r="A4512" t="s">
        <v>3614</v>
      </c>
      <c r="B4512">
        <v>114</v>
      </c>
      <c r="C4512">
        <v>1435</v>
      </c>
      <c r="D4512">
        <v>1245</v>
      </c>
      <c r="E4512" t="s">
        <v>328</v>
      </c>
      <c r="F4512" t="s">
        <v>0</v>
      </c>
      <c r="G4512" t="s">
        <v>2722</v>
      </c>
      <c r="H4512">
        <v>5.9050000000000002</v>
      </c>
      <c r="I4512">
        <v>67.92</v>
      </c>
      <c r="J4512">
        <v>37</v>
      </c>
    </row>
    <row r="4513" spans="1:10" x14ac:dyDescent="0.35">
      <c r="A4513" t="s">
        <v>3615</v>
      </c>
      <c r="B4513">
        <v>200</v>
      </c>
      <c r="C4513">
        <v>1435</v>
      </c>
      <c r="D4513">
        <v>1245</v>
      </c>
      <c r="E4513" t="s">
        <v>328</v>
      </c>
      <c r="F4513" t="s">
        <v>0</v>
      </c>
      <c r="G4513" t="s">
        <v>2109</v>
      </c>
      <c r="H4513">
        <v>3.6230000000000002</v>
      </c>
      <c r="I4513">
        <v>62.64</v>
      </c>
      <c r="J4513">
        <v>71</v>
      </c>
    </row>
    <row r="4514" spans="1:10" x14ac:dyDescent="0.35">
      <c r="A4514" t="s">
        <v>3616</v>
      </c>
      <c r="B4514">
        <v>311</v>
      </c>
      <c r="C4514">
        <v>1433</v>
      </c>
      <c r="D4514">
        <v>1247</v>
      </c>
      <c r="E4514" t="s">
        <v>328</v>
      </c>
      <c r="F4514" t="s">
        <v>0</v>
      </c>
      <c r="G4514" t="s">
        <v>1940</v>
      </c>
      <c r="H4514">
        <v>4.2069999999999999</v>
      </c>
      <c r="I4514">
        <v>59.2</v>
      </c>
      <c r="J4514">
        <v>92</v>
      </c>
    </row>
    <row r="4515" spans="1:10" x14ac:dyDescent="0.35">
      <c r="A4515" t="s">
        <v>3617</v>
      </c>
      <c r="B4515">
        <v>389</v>
      </c>
      <c r="C4515">
        <v>1433</v>
      </c>
      <c r="D4515">
        <v>1247</v>
      </c>
      <c r="E4515" t="s">
        <v>328</v>
      </c>
      <c r="F4515" t="s">
        <v>0</v>
      </c>
      <c r="G4515" t="s">
        <v>1699</v>
      </c>
      <c r="H4515">
        <v>3.4620000000000002</v>
      </c>
      <c r="I4515">
        <v>59.59</v>
      </c>
      <c r="J4515">
        <v>65</v>
      </c>
    </row>
    <row r="4516" spans="1:10" x14ac:dyDescent="0.35">
      <c r="A4516" t="s">
        <v>3618</v>
      </c>
      <c r="B4516">
        <v>294</v>
      </c>
      <c r="C4516">
        <v>1430</v>
      </c>
      <c r="D4516">
        <v>1249</v>
      </c>
      <c r="E4516" t="s">
        <v>312</v>
      </c>
      <c r="F4516" t="s">
        <v>0</v>
      </c>
      <c r="G4516" t="s">
        <v>3619</v>
      </c>
      <c r="H4516">
        <v>2.3969999999999998</v>
      </c>
      <c r="I4516">
        <v>33.92</v>
      </c>
      <c r="J4516">
        <v>85</v>
      </c>
    </row>
    <row r="4517" spans="1:10" x14ac:dyDescent="0.35">
      <c r="A4517" t="s">
        <v>3621</v>
      </c>
      <c r="B4517">
        <v>230</v>
      </c>
      <c r="C4517">
        <v>1427</v>
      </c>
      <c r="D4517">
        <v>1251</v>
      </c>
      <c r="E4517" t="s">
        <v>328</v>
      </c>
      <c r="F4517" t="s">
        <v>0</v>
      </c>
      <c r="G4517" t="s">
        <v>3622</v>
      </c>
      <c r="H4517">
        <v>3.3410000000000002</v>
      </c>
      <c r="I4517">
        <v>53.67</v>
      </c>
      <c r="J4517">
        <v>168</v>
      </c>
    </row>
    <row r="4518" spans="1:10" x14ac:dyDescent="0.35">
      <c r="A4518" t="s">
        <v>3623</v>
      </c>
      <c r="B4518">
        <v>134</v>
      </c>
      <c r="C4518">
        <v>1424</v>
      </c>
      <c r="D4518">
        <v>1252</v>
      </c>
      <c r="E4518" t="s">
        <v>328</v>
      </c>
      <c r="F4518" t="s">
        <v>0</v>
      </c>
      <c r="G4518" t="s">
        <v>3624</v>
      </c>
      <c r="H4518">
        <v>6.0380000000000003</v>
      </c>
      <c r="I4518">
        <v>65.12</v>
      </c>
      <c r="J4518">
        <v>75</v>
      </c>
    </row>
    <row r="4519" spans="1:10" x14ac:dyDescent="0.35">
      <c r="A4519" t="s">
        <v>3625</v>
      </c>
      <c r="B4519">
        <v>60</v>
      </c>
      <c r="C4519">
        <v>1424</v>
      </c>
      <c r="D4519">
        <v>1252</v>
      </c>
      <c r="E4519" t="s">
        <v>319</v>
      </c>
      <c r="F4519" t="s">
        <v>0</v>
      </c>
      <c r="G4519" t="s">
        <v>3626</v>
      </c>
      <c r="H4519">
        <v>12.856999999999999</v>
      </c>
      <c r="I4519">
        <v>90.57</v>
      </c>
      <c r="J4519">
        <v>30</v>
      </c>
    </row>
    <row r="4520" spans="1:10" x14ac:dyDescent="0.35">
      <c r="A4520" t="s">
        <v>3627</v>
      </c>
      <c r="B4520">
        <v>443</v>
      </c>
      <c r="C4520">
        <v>1420</v>
      </c>
      <c r="D4520">
        <v>1254</v>
      </c>
      <c r="E4520" t="s">
        <v>312</v>
      </c>
      <c r="F4520" t="s">
        <v>0</v>
      </c>
      <c r="G4520" t="s">
        <v>3628</v>
      </c>
      <c r="H4520">
        <v>1.43</v>
      </c>
      <c r="I4520">
        <v>43.6</v>
      </c>
      <c r="J4520">
        <v>386</v>
      </c>
    </row>
    <row r="4521" spans="1:10" x14ac:dyDescent="0.35">
      <c r="A4521" t="s">
        <v>3629</v>
      </c>
      <c r="B4521">
        <v>184</v>
      </c>
      <c r="C4521">
        <v>1419</v>
      </c>
      <c r="D4521">
        <v>1255</v>
      </c>
      <c r="E4521" t="s">
        <v>319</v>
      </c>
      <c r="F4521" t="s">
        <v>0</v>
      </c>
      <c r="G4521" t="s">
        <v>3208</v>
      </c>
      <c r="H4521">
        <v>3.8969999999999998</v>
      </c>
      <c r="I4521">
        <v>79.510000000000005</v>
      </c>
      <c r="J4521">
        <v>58</v>
      </c>
    </row>
    <row r="4522" spans="1:10" x14ac:dyDescent="0.35">
      <c r="A4522" t="s">
        <v>3630</v>
      </c>
      <c r="B4522">
        <v>245</v>
      </c>
      <c r="C4522">
        <v>1418</v>
      </c>
      <c r="D4522">
        <v>1256</v>
      </c>
      <c r="E4522" t="s">
        <v>328</v>
      </c>
      <c r="F4522" t="s">
        <v>0</v>
      </c>
      <c r="G4522" t="s">
        <v>3631</v>
      </c>
      <c r="H4522">
        <v>2.7730000000000001</v>
      </c>
      <c r="I4522">
        <v>51.41</v>
      </c>
      <c r="J4522">
        <v>245</v>
      </c>
    </row>
    <row r="4523" spans="1:10" x14ac:dyDescent="0.35">
      <c r="A4523" t="s">
        <v>3632</v>
      </c>
      <c r="B4523">
        <v>431</v>
      </c>
      <c r="C4523">
        <v>1416</v>
      </c>
      <c r="D4523">
        <v>1257</v>
      </c>
      <c r="E4523" t="s">
        <v>328</v>
      </c>
      <c r="F4523" t="s">
        <v>0</v>
      </c>
      <c r="G4523" t="s">
        <v>3633</v>
      </c>
      <c r="H4523">
        <v>1.86</v>
      </c>
      <c r="I4523">
        <v>69.33</v>
      </c>
      <c r="J4523">
        <v>125</v>
      </c>
    </row>
    <row r="4524" spans="1:10" x14ac:dyDescent="0.35">
      <c r="A4524" t="s">
        <v>3634</v>
      </c>
      <c r="B4524">
        <v>245</v>
      </c>
      <c r="C4524">
        <v>1412</v>
      </c>
      <c r="D4524">
        <v>1258</v>
      </c>
      <c r="E4524" t="s">
        <v>328</v>
      </c>
      <c r="F4524" t="s">
        <v>0</v>
      </c>
      <c r="G4524" t="s">
        <v>2743</v>
      </c>
      <c r="H4524">
        <v>2.7280000000000002</v>
      </c>
      <c r="I4524">
        <v>57.22</v>
      </c>
      <c r="J4524">
        <v>104</v>
      </c>
    </row>
    <row r="4525" spans="1:10" x14ac:dyDescent="0.35">
      <c r="A4525" t="s">
        <v>3635</v>
      </c>
      <c r="B4525">
        <v>284</v>
      </c>
      <c r="C4525">
        <v>1409</v>
      </c>
      <c r="D4525">
        <v>1259</v>
      </c>
      <c r="E4525" t="s">
        <v>328</v>
      </c>
      <c r="F4525" t="s">
        <v>0</v>
      </c>
      <c r="G4525" t="s">
        <v>3636</v>
      </c>
      <c r="H4525">
        <v>2.2200000000000002</v>
      </c>
      <c r="I4525">
        <v>43.96</v>
      </c>
      <c r="J4525">
        <v>33</v>
      </c>
    </row>
    <row r="4526" spans="1:10" x14ac:dyDescent="0.35">
      <c r="A4526" t="s">
        <v>3637</v>
      </c>
      <c r="B4526">
        <v>455</v>
      </c>
      <c r="C4526">
        <v>1406</v>
      </c>
      <c r="D4526">
        <v>1260</v>
      </c>
      <c r="E4526" t="s">
        <v>328</v>
      </c>
      <c r="F4526" t="s">
        <v>0</v>
      </c>
      <c r="G4526" t="s">
        <v>2167</v>
      </c>
      <c r="H4526">
        <v>2.8079999999999998</v>
      </c>
      <c r="I4526">
        <v>58.53</v>
      </c>
      <c r="J4526">
        <v>450</v>
      </c>
    </row>
    <row r="4527" spans="1:10" x14ac:dyDescent="0.35">
      <c r="A4527" t="s">
        <v>3638</v>
      </c>
      <c r="B4527">
        <v>220</v>
      </c>
      <c r="C4527">
        <v>1399</v>
      </c>
      <c r="D4527">
        <v>1261</v>
      </c>
      <c r="E4527" t="s">
        <v>312</v>
      </c>
      <c r="F4527" t="s">
        <v>0</v>
      </c>
      <c r="G4527" t="s">
        <v>1886</v>
      </c>
      <c r="H4527">
        <v>2.9039999999999999</v>
      </c>
      <c r="I4527">
        <v>27.55</v>
      </c>
      <c r="J4527">
        <v>55</v>
      </c>
    </row>
    <row r="4528" spans="1:10" x14ac:dyDescent="0.35">
      <c r="A4528" t="s">
        <v>3639</v>
      </c>
      <c r="B4528">
        <v>163</v>
      </c>
      <c r="C4528">
        <v>1395</v>
      </c>
      <c r="D4528">
        <v>1262</v>
      </c>
      <c r="E4528" t="s">
        <v>328</v>
      </c>
      <c r="F4528" t="s">
        <v>0</v>
      </c>
      <c r="G4528" t="s">
        <v>3640</v>
      </c>
      <c r="H4528">
        <v>4.3730000000000002</v>
      </c>
      <c r="I4528">
        <v>65.13</v>
      </c>
      <c r="J4528">
        <v>84</v>
      </c>
    </row>
    <row r="4529" spans="1:10" x14ac:dyDescent="0.35">
      <c r="A4529" t="s">
        <v>3641</v>
      </c>
      <c r="B4529">
        <v>303</v>
      </c>
      <c r="C4529">
        <v>1382</v>
      </c>
      <c r="D4529">
        <v>1263</v>
      </c>
      <c r="E4529" t="s">
        <v>312</v>
      </c>
      <c r="F4529" t="s">
        <v>0</v>
      </c>
      <c r="G4529" t="s">
        <v>2804</v>
      </c>
      <c r="H4529">
        <v>2.0699999999999998</v>
      </c>
      <c r="I4529">
        <v>29.06</v>
      </c>
      <c r="J4529">
        <v>89</v>
      </c>
    </row>
    <row r="4530" spans="1:10" x14ac:dyDescent="0.35">
      <c r="A4530" t="s">
        <v>3642</v>
      </c>
      <c r="B4530">
        <v>215</v>
      </c>
      <c r="C4530">
        <v>1382</v>
      </c>
      <c r="D4530">
        <v>1263</v>
      </c>
      <c r="E4530" t="s">
        <v>319</v>
      </c>
      <c r="F4530" t="s">
        <v>0</v>
      </c>
      <c r="G4530" t="s">
        <v>2772</v>
      </c>
      <c r="H4530">
        <v>4.3239999999999998</v>
      </c>
      <c r="I4530">
        <v>81.93</v>
      </c>
      <c r="J4530">
        <v>46</v>
      </c>
    </row>
    <row r="4531" spans="1:10" x14ac:dyDescent="0.35">
      <c r="A4531" t="s">
        <v>3643</v>
      </c>
      <c r="B4531">
        <v>162</v>
      </c>
      <c r="C4531">
        <v>1381</v>
      </c>
      <c r="D4531">
        <v>1265</v>
      </c>
      <c r="E4531" t="s">
        <v>319</v>
      </c>
      <c r="F4531" t="s">
        <v>0</v>
      </c>
      <c r="G4531" t="s">
        <v>3644</v>
      </c>
      <c r="H4531">
        <v>4.4969999999999999</v>
      </c>
      <c r="I4531">
        <v>74.400000000000006</v>
      </c>
      <c r="J4531">
        <v>38</v>
      </c>
    </row>
    <row r="4532" spans="1:10" x14ac:dyDescent="0.35">
      <c r="A4532" t="s">
        <v>3645</v>
      </c>
      <c r="B4532">
        <v>220</v>
      </c>
      <c r="C4532">
        <v>1379</v>
      </c>
      <c r="D4532">
        <v>1266</v>
      </c>
      <c r="E4532" t="s">
        <v>312</v>
      </c>
      <c r="F4532" t="s">
        <v>0</v>
      </c>
      <c r="G4532" t="s">
        <v>3138</v>
      </c>
      <c r="H4532">
        <v>3.2509999999999999</v>
      </c>
      <c r="I4532">
        <v>45.91</v>
      </c>
      <c r="J4532">
        <v>15</v>
      </c>
    </row>
    <row r="4533" spans="1:10" x14ac:dyDescent="0.35">
      <c r="A4533" t="s">
        <v>3646</v>
      </c>
      <c r="B4533">
        <v>357</v>
      </c>
      <c r="C4533">
        <v>1377</v>
      </c>
      <c r="D4533">
        <v>1267</v>
      </c>
      <c r="E4533" t="s">
        <v>312</v>
      </c>
      <c r="F4533" t="s">
        <v>0</v>
      </c>
      <c r="G4533" t="s">
        <v>1699</v>
      </c>
      <c r="H4533">
        <v>2.8980000000000001</v>
      </c>
      <c r="I4533">
        <v>47.97</v>
      </c>
      <c r="J4533">
        <v>354</v>
      </c>
    </row>
    <row r="4534" spans="1:10" x14ac:dyDescent="0.35">
      <c r="A4534" t="s">
        <v>3647</v>
      </c>
      <c r="B4534">
        <v>330</v>
      </c>
      <c r="C4534">
        <v>1376</v>
      </c>
      <c r="D4534">
        <v>1268</v>
      </c>
      <c r="E4534" t="s">
        <v>312</v>
      </c>
      <c r="F4534" t="s">
        <v>0</v>
      </c>
      <c r="G4534" t="s">
        <v>3648</v>
      </c>
      <c r="H4534">
        <v>1.9159999999999999</v>
      </c>
      <c r="I4534">
        <v>31.29</v>
      </c>
      <c r="J4534">
        <v>61</v>
      </c>
    </row>
    <row r="4535" spans="1:10" x14ac:dyDescent="0.35">
      <c r="A4535" t="s">
        <v>3649</v>
      </c>
      <c r="B4535">
        <v>228</v>
      </c>
      <c r="C4535">
        <v>1372</v>
      </c>
      <c r="D4535">
        <v>1269</v>
      </c>
      <c r="E4535" t="s">
        <v>328</v>
      </c>
      <c r="F4535" t="s">
        <v>0</v>
      </c>
      <c r="G4535" t="s">
        <v>3650</v>
      </c>
      <c r="H4535">
        <v>3.2850000000000001</v>
      </c>
      <c r="I4535">
        <v>39.32</v>
      </c>
      <c r="J4535">
        <v>31</v>
      </c>
    </row>
    <row r="4536" spans="1:10" x14ac:dyDescent="0.35">
      <c r="A4536" t="s">
        <v>3651</v>
      </c>
      <c r="B4536">
        <v>133</v>
      </c>
      <c r="C4536">
        <v>1371</v>
      </c>
      <c r="D4536">
        <v>1270</v>
      </c>
      <c r="E4536" t="s">
        <v>319</v>
      </c>
      <c r="F4536" t="s">
        <v>0</v>
      </c>
      <c r="G4536" t="s">
        <v>3652</v>
      </c>
      <c r="H4536">
        <v>5.4050000000000002</v>
      </c>
      <c r="I4536">
        <v>68.25</v>
      </c>
      <c r="J4536">
        <v>32</v>
      </c>
    </row>
    <row r="4537" spans="1:10" x14ac:dyDescent="0.35">
      <c r="A4537" t="s">
        <v>3653</v>
      </c>
      <c r="B4537">
        <v>209</v>
      </c>
      <c r="C4537">
        <v>1371</v>
      </c>
      <c r="D4537">
        <v>1270</v>
      </c>
      <c r="E4537" t="s">
        <v>312</v>
      </c>
      <c r="F4537" t="s">
        <v>0</v>
      </c>
      <c r="G4537" t="s">
        <v>3654</v>
      </c>
      <c r="H4537">
        <v>3.1890000000000001</v>
      </c>
      <c r="I4537">
        <v>42.19</v>
      </c>
      <c r="J4537">
        <v>57</v>
      </c>
    </row>
    <row r="4538" spans="1:10" x14ac:dyDescent="0.35">
      <c r="A4538" t="s">
        <v>3655</v>
      </c>
      <c r="B4538">
        <v>188</v>
      </c>
      <c r="C4538">
        <v>1370</v>
      </c>
      <c r="D4538">
        <v>1272</v>
      </c>
      <c r="E4538" t="s">
        <v>319</v>
      </c>
      <c r="F4538" t="s">
        <v>0</v>
      </c>
      <c r="G4538" t="s">
        <v>2772</v>
      </c>
      <c r="H4538">
        <v>4.63</v>
      </c>
      <c r="I4538">
        <v>83.23</v>
      </c>
      <c r="J4538">
        <v>120</v>
      </c>
    </row>
    <row r="4539" spans="1:10" x14ac:dyDescent="0.35">
      <c r="A4539" t="s">
        <v>3656</v>
      </c>
      <c r="B4539">
        <v>281</v>
      </c>
      <c r="C4539">
        <v>1370</v>
      </c>
      <c r="D4539">
        <v>1272</v>
      </c>
      <c r="E4539" t="s">
        <v>328</v>
      </c>
      <c r="F4539" t="s">
        <v>0</v>
      </c>
      <c r="G4539" t="s">
        <v>1940</v>
      </c>
      <c r="H4539">
        <v>4.3129999999999997</v>
      </c>
      <c r="I4539">
        <v>62.03</v>
      </c>
      <c r="J4539">
        <v>113</v>
      </c>
    </row>
    <row r="4540" spans="1:10" x14ac:dyDescent="0.35">
      <c r="A4540" t="s">
        <v>3657</v>
      </c>
      <c r="B4540">
        <v>405</v>
      </c>
      <c r="C4540">
        <v>1364</v>
      </c>
      <c r="D4540">
        <v>1274</v>
      </c>
      <c r="E4540" t="s">
        <v>334</v>
      </c>
      <c r="F4540" t="s">
        <v>0</v>
      </c>
      <c r="G4540" t="s">
        <v>2073</v>
      </c>
      <c r="H4540">
        <v>1.944</v>
      </c>
      <c r="I4540">
        <v>15.88</v>
      </c>
      <c r="J4540">
        <v>405</v>
      </c>
    </row>
    <row r="4541" spans="1:10" x14ac:dyDescent="0.35">
      <c r="A4541" t="s">
        <v>3658</v>
      </c>
      <c r="B4541">
        <v>250</v>
      </c>
      <c r="C4541">
        <v>1360</v>
      </c>
      <c r="D4541">
        <v>1275</v>
      </c>
      <c r="E4541" t="s">
        <v>328</v>
      </c>
      <c r="F4541" t="s">
        <v>0</v>
      </c>
      <c r="G4541" t="s">
        <v>2142</v>
      </c>
      <c r="H4541">
        <v>3.8140000000000001</v>
      </c>
      <c r="I4541">
        <v>58.15</v>
      </c>
      <c r="J4541">
        <v>50</v>
      </c>
    </row>
    <row r="4542" spans="1:10" x14ac:dyDescent="0.35">
      <c r="A4542" t="s">
        <v>3659</v>
      </c>
      <c r="B4542">
        <v>274</v>
      </c>
      <c r="C4542">
        <v>1356</v>
      </c>
      <c r="D4542">
        <v>1276</v>
      </c>
      <c r="E4542" t="s">
        <v>312</v>
      </c>
      <c r="F4542" t="s">
        <v>0</v>
      </c>
      <c r="G4542" t="s">
        <v>3660</v>
      </c>
      <c r="H4542">
        <v>2.7280000000000002</v>
      </c>
      <c r="I4542">
        <v>44.97</v>
      </c>
      <c r="J4542">
        <v>56</v>
      </c>
    </row>
    <row r="4543" spans="1:10" x14ac:dyDescent="0.35">
      <c r="A4543" t="s">
        <v>3661</v>
      </c>
      <c r="B4543">
        <v>51</v>
      </c>
      <c r="C4543">
        <v>1355</v>
      </c>
      <c r="D4543">
        <v>1277</v>
      </c>
      <c r="E4543" t="s">
        <v>319</v>
      </c>
      <c r="F4543" t="s">
        <v>0</v>
      </c>
      <c r="G4543" t="s">
        <v>2898</v>
      </c>
      <c r="H4543">
        <v>14.682</v>
      </c>
      <c r="I4543">
        <v>98.88</v>
      </c>
      <c r="J4543">
        <v>24</v>
      </c>
    </row>
    <row r="4544" spans="1:10" x14ac:dyDescent="0.35">
      <c r="A4544" t="s">
        <v>3662</v>
      </c>
      <c r="B4544">
        <v>553</v>
      </c>
      <c r="C4544">
        <v>1349</v>
      </c>
      <c r="D4544">
        <v>1278</v>
      </c>
      <c r="E4544" t="s">
        <v>319</v>
      </c>
      <c r="F4544" t="s">
        <v>0</v>
      </c>
      <c r="G4544" t="s">
        <v>2959</v>
      </c>
      <c r="H4544">
        <v>6.3330000000000002</v>
      </c>
      <c r="I4544">
        <v>79.23</v>
      </c>
      <c r="J4544">
        <v>85</v>
      </c>
    </row>
    <row r="4545" spans="1:10" x14ac:dyDescent="0.35">
      <c r="A4545" t="s">
        <v>3663</v>
      </c>
      <c r="B4545">
        <v>289</v>
      </c>
      <c r="C4545">
        <v>1345</v>
      </c>
      <c r="D4545">
        <v>1279</v>
      </c>
      <c r="E4545" t="s">
        <v>319</v>
      </c>
      <c r="F4545" t="s">
        <v>0</v>
      </c>
      <c r="G4545" t="s">
        <v>3664</v>
      </c>
      <c r="H4545">
        <v>3.149</v>
      </c>
      <c r="I4545">
        <v>55.77</v>
      </c>
      <c r="J4545">
        <v>93</v>
      </c>
    </row>
    <row r="4546" spans="1:10" x14ac:dyDescent="0.35">
      <c r="A4546" t="s">
        <v>3665</v>
      </c>
      <c r="B4546">
        <v>278</v>
      </c>
      <c r="C4546">
        <v>1344</v>
      </c>
      <c r="D4546">
        <v>1280</v>
      </c>
      <c r="E4546" t="s">
        <v>311</v>
      </c>
      <c r="F4546" t="s">
        <v>0</v>
      </c>
      <c r="G4546" t="s">
        <v>1789</v>
      </c>
      <c r="I4546" t="s">
        <v>311</v>
      </c>
      <c r="J4546">
        <v>278</v>
      </c>
    </row>
    <row r="4547" spans="1:10" x14ac:dyDescent="0.35">
      <c r="A4547" t="s">
        <v>3666</v>
      </c>
      <c r="B4547">
        <v>325</v>
      </c>
      <c r="C4547">
        <v>1342</v>
      </c>
      <c r="D4547">
        <v>1281</v>
      </c>
      <c r="E4547" t="s">
        <v>334</v>
      </c>
      <c r="F4547" t="s">
        <v>0</v>
      </c>
      <c r="G4547" t="s">
        <v>3667</v>
      </c>
      <c r="H4547">
        <v>2.0249999999999999</v>
      </c>
      <c r="I4547">
        <v>14.43</v>
      </c>
      <c r="J4547">
        <v>67</v>
      </c>
    </row>
    <row r="4548" spans="1:10" x14ac:dyDescent="0.35">
      <c r="A4548" t="s">
        <v>3668</v>
      </c>
      <c r="B4548">
        <v>90</v>
      </c>
      <c r="C4548">
        <v>1333</v>
      </c>
      <c r="D4548">
        <v>1282</v>
      </c>
      <c r="E4548" t="s">
        <v>319</v>
      </c>
      <c r="F4548" t="s">
        <v>0</v>
      </c>
      <c r="G4548" t="s">
        <v>3375</v>
      </c>
      <c r="H4548">
        <v>7.202</v>
      </c>
      <c r="I4548">
        <v>77.209999999999994</v>
      </c>
      <c r="J4548">
        <v>31</v>
      </c>
    </row>
    <row r="4549" spans="1:10" x14ac:dyDescent="0.35">
      <c r="A4549" t="s">
        <v>3669</v>
      </c>
      <c r="B4549">
        <v>172</v>
      </c>
      <c r="C4549">
        <v>1328</v>
      </c>
      <c r="D4549">
        <v>1283</v>
      </c>
      <c r="E4549" t="s">
        <v>319</v>
      </c>
      <c r="F4549" t="s">
        <v>0</v>
      </c>
      <c r="G4549" t="s">
        <v>3670</v>
      </c>
      <c r="H4549">
        <v>3.9940000000000002</v>
      </c>
      <c r="I4549">
        <v>71.430000000000007</v>
      </c>
      <c r="J4549">
        <v>54</v>
      </c>
    </row>
    <row r="4550" spans="1:10" x14ac:dyDescent="0.35">
      <c r="A4550" t="s">
        <v>3671</v>
      </c>
      <c r="B4550">
        <v>249</v>
      </c>
      <c r="C4550">
        <v>1323</v>
      </c>
      <c r="D4550">
        <v>1284</v>
      </c>
      <c r="E4550" t="s">
        <v>328</v>
      </c>
      <c r="F4550" t="s">
        <v>0</v>
      </c>
      <c r="G4550" t="s">
        <v>2235</v>
      </c>
      <c r="H4550">
        <v>2.762</v>
      </c>
      <c r="I4550">
        <v>50.9</v>
      </c>
      <c r="J4550">
        <v>141</v>
      </c>
    </row>
    <row r="4551" spans="1:10" x14ac:dyDescent="0.35">
      <c r="A4551" t="s">
        <v>3672</v>
      </c>
      <c r="B4551">
        <v>93</v>
      </c>
      <c r="C4551">
        <v>1322</v>
      </c>
      <c r="D4551">
        <v>1285</v>
      </c>
      <c r="E4551" t="s">
        <v>319</v>
      </c>
      <c r="F4551" t="s">
        <v>0</v>
      </c>
      <c r="G4551" t="s">
        <v>2316</v>
      </c>
      <c r="H4551">
        <v>7.7610000000000001</v>
      </c>
      <c r="I4551">
        <v>90.96</v>
      </c>
      <c r="J4551">
        <v>93</v>
      </c>
    </row>
    <row r="4552" spans="1:10" x14ac:dyDescent="0.35">
      <c r="A4552" t="s">
        <v>3673</v>
      </c>
      <c r="B4552">
        <v>239</v>
      </c>
      <c r="C4552">
        <v>1318</v>
      </c>
      <c r="D4552">
        <v>1286</v>
      </c>
      <c r="E4552" t="s">
        <v>319</v>
      </c>
      <c r="F4552" t="s">
        <v>0</v>
      </c>
      <c r="G4552" t="s">
        <v>3052</v>
      </c>
      <c r="H4552">
        <v>2.75</v>
      </c>
      <c r="I4552">
        <v>82.29</v>
      </c>
      <c r="J4552">
        <v>56</v>
      </c>
    </row>
    <row r="4553" spans="1:10" x14ac:dyDescent="0.35">
      <c r="A4553" t="s">
        <v>3674</v>
      </c>
      <c r="B4553">
        <v>69</v>
      </c>
      <c r="C4553">
        <v>1316</v>
      </c>
      <c r="D4553">
        <v>1287</v>
      </c>
      <c r="E4553" t="s">
        <v>319</v>
      </c>
      <c r="F4553" t="s">
        <v>0</v>
      </c>
      <c r="G4553" t="s">
        <v>1791</v>
      </c>
      <c r="H4553">
        <v>10.760999999999999</v>
      </c>
      <c r="I4553">
        <v>88.39</v>
      </c>
      <c r="J4553">
        <v>69</v>
      </c>
    </row>
    <row r="4554" spans="1:10" x14ac:dyDescent="0.35">
      <c r="A4554" t="s">
        <v>3675</v>
      </c>
      <c r="B4554">
        <v>297</v>
      </c>
      <c r="C4554">
        <v>1314</v>
      </c>
      <c r="D4554">
        <v>1288</v>
      </c>
      <c r="E4554" t="s">
        <v>328</v>
      </c>
      <c r="F4554" t="s">
        <v>0</v>
      </c>
      <c r="G4554" t="s">
        <v>2946</v>
      </c>
      <c r="H4554">
        <v>2.226</v>
      </c>
      <c r="I4554">
        <v>47.73</v>
      </c>
      <c r="J4554">
        <v>37</v>
      </c>
    </row>
    <row r="4555" spans="1:10" x14ac:dyDescent="0.35">
      <c r="A4555" t="s">
        <v>3676</v>
      </c>
      <c r="B4555">
        <v>255</v>
      </c>
      <c r="C4555">
        <v>1313</v>
      </c>
      <c r="D4555">
        <v>1289</v>
      </c>
      <c r="E4555" t="s">
        <v>319</v>
      </c>
      <c r="F4555" t="s">
        <v>0</v>
      </c>
      <c r="G4555" t="s">
        <v>2590</v>
      </c>
      <c r="H4555">
        <v>2.282</v>
      </c>
      <c r="I4555">
        <v>85.92</v>
      </c>
      <c r="J4555">
        <v>209</v>
      </c>
    </row>
    <row r="4556" spans="1:10" x14ac:dyDescent="0.35">
      <c r="A4556" t="s">
        <v>3677</v>
      </c>
      <c r="B4556">
        <v>130</v>
      </c>
      <c r="C4556">
        <v>1312</v>
      </c>
      <c r="D4556">
        <v>1290</v>
      </c>
      <c r="E4556" t="s">
        <v>319</v>
      </c>
      <c r="F4556" t="s">
        <v>0</v>
      </c>
      <c r="G4556" t="s">
        <v>1969</v>
      </c>
      <c r="H4556">
        <v>5.3449999999999998</v>
      </c>
      <c r="I4556">
        <v>79.44</v>
      </c>
      <c r="J4556">
        <v>22</v>
      </c>
    </row>
    <row r="4557" spans="1:10" x14ac:dyDescent="0.35">
      <c r="A4557" t="s">
        <v>3678</v>
      </c>
      <c r="B4557">
        <v>618</v>
      </c>
      <c r="C4557">
        <v>1311</v>
      </c>
      <c r="D4557">
        <v>1291</v>
      </c>
      <c r="E4557" t="s">
        <v>328</v>
      </c>
      <c r="F4557" t="s">
        <v>0</v>
      </c>
      <c r="G4557" t="s">
        <v>1699</v>
      </c>
      <c r="H4557">
        <v>3.2</v>
      </c>
      <c r="I4557">
        <v>56.69</v>
      </c>
      <c r="J4557">
        <v>109</v>
      </c>
    </row>
    <row r="4558" spans="1:10" x14ac:dyDescent="0.35">
      <c r="A4558" t="s">
        <v>3679</v>
      </c>
      <c r="B4558">
        <v>450</v>
      </c>
      <c r="C4558">
        <v>1311</v>
      </c>
      <c r="D4558">
        <v>1291</v>
      </c>
      <c r="E4558" t="s">
        <v>312</v>
      </c>
      <c r="F4558" t="s">
        <v>0</v>
      </c>
      <c r="G4558" t="s">
        <v>2657</v>
      </c>
      <c r="H4558">
        <v>3.7149999999999999</v>
      </c>
      <c r="I4558">
        <v>44.34</v>
      </c>
      <c r="J4558">
        <v>60</v>
      </c>
    </row>
    <row r="4559" spans="1:10" x14ac:dyDescent="0.35">
      <c r="A4559" t="s">
        <v>3680</v>
      </c>
      <c r="B4559">
        <v>309</v>
      </c>
      <c r="C4559">
        <v>1309</v>
      </c>
      <c r="D4559">
        <v>1293</v>
      </c>
      <c r="E4559" t="s">
        <v>312</v>
      </c>
      <c r="F4559" t="s">
        <v>0</v>
      </c>
      <c r="G4559" t="s">
        <v>3681</v>
      </c>
      <c r="H4559">
        <v>1.9339999999999999</v>
      </c>
      <c r="I4559">
        <v>34.93</v>
      </c>
      <c r="J4559">
        <v>100</v>
      </c>
    </row>
    <row r="4560" spans="1:10" x14ac:dyDescent="0.35">
      <c r="A4560" t="s">
        <v>3682</v>
      </c>
      <c r="B4560">
        <v>494</v>
      </c>
      <c r="C4560">
        <v>1308</v>
      </c>
      <c r="D4560">
        <v>1294</v>
      </c>
      <c r="E4560" t="s">
        <v>312</v>
      </c>
      <c r="F4560" t="s">
        <v>0</v>
      </c>
      <c r="G4560" t="s">
        <v>3052</v>
      </c>
      <c r="H4560">
        <v>1.3859999999999999</v>
      </c>
      <c r="I4560">
        <v>42.71</v>
      </c>
      <c r="J4560">
        <v>88</v>
      </c>
    </row>
    <row r="4561" spans="1:10" x14ac:dyDescent="0.35">
      <c r="A4561" t="s">
        <v>3683</v>
      </c>
      <c r="B4561">
        <v>276</v>
      </c>
      <c r="C4561">
        <v>1308</v>
      </c>
      <c r="D4561">
        <v>1294</v>
      </c>
      <c r="E4561" t="s">
        <v>312</v>
      </c>
      <c r="F4561" t="s">
        <v>0</v>
      </c>
      <c r="G4561" t="s">
        <v>3684</v>
      </c>
      <c r="H4561">
        <v>2.42</v>
      </c>
      <c r="I4561">
        <v>46.95</v>
      </c>
      <c r="J4561">
        <v>48</v>
      </c>
    </row>
    <row r="4562" spans="1:10" x14ac:dyDescent="0.35">
      <c r="A4562" t="s">
        <v>3685</v>
      </c>
      <c r="B4562">
        <v>89</v>
      </c>
      <c r="C4562">
        <v>1303</v>
      </c>
      <c r="D4562">
        <v>1296</v>
      </c>
      <c r="E4562" t="s">
        <v>319</v>
      </c>
      <c r="F4562" t="s">
        <v>0</v>
      </c>
      <c r="G4562" t="s">
        <v>1819</v>
      </c>
      <c r="H4562">
        <v>8.0470000000000006</v>
      </c>
      <c r="I4562">
        <v>77.599999999999994</v>
      </c>
      <c r="J4562">
        <v>33</v>
      </c>
    </row>
    <row r="4563" spans="1:10" x14ac:dyDescent="0.35">
      <c r="A4563" t="s">
        <v>3686</v>
      </c>
      <c r="B4563">
        <v>232</v>
      </c>
      <c r="C4563">
        <v>1301</v>
      </c>
      <c r="D4563">
        <v>1297</v>
      </c>
      <c r="E4563" t="s">
        <v>312</v>
      </c>
      <c r="F4563" t="s">
        <v>0</v>
      </c>
      <c r="G4563" t="s">
        <v>3687</v>
      </c>
      <c r="H4563">
        <v>2.5579999999999998</v>
      </c>
      <c r="I4563">
        <v>21.14</v>
      </c>
      <c r="J4563">
        <v>127</v>
      </c>
    </row>
    <row r="4564" spans="1:10" x14ac:dyDescent="0.35">
      <c r="A4564" t="s">
        <v>3688</v>
      </c>
      <c r="B4564">
        <v>218</v>
      </c>
      <c r="C4564">
        <v>1299</v>
      </c>
      <c r="D4564">
        <v>1298</v>
      </c>
      <c r="E4564" t="s">
        <v>319</v>
      </c>
      <c r="F4564" t="s">
        <v>0</v>
      </c>
      <c r="G4564" t="s">
        <v>3689</v>
      </c>
      <c r="H4564">
        <v>2.976</v>
      </c>
      <c r="I4564">
        <v>88.1</v>
      </c>
      <c r="J4564">
        <v>21</v>
      </c>
    </row>
    <row r="4565" spans="1:10" x14ac:dyDescent="0.35">
      <c r="A4565" t="s">
        <v>3690</v>
      </c>
      <c r="B4565">
        <v>690</v>
      </c>
      <c r="C4565">
        <v>1295</v>
      </c>
      <c r="D4565">
        <v>1299</v>
      </c>
      <c r="E4565" t="s">
        <v>334</v>
      </c>
      <c r="F4565" t="s">
        <v>0</v>
      </c>
      <c r="G4565" t="s">
        <v>1836</v>
      </c>
      <c r="H4565">
        <v>2.2109999999999999</v>
      </c>
      <c r="I4565">
        <v>11.49</v>
      </c>
      <c r="J4565">
        <v>55</v>
      </c>
    </row>
    <row r="4566" spans="1:10" x14ac:dyDescent="0.35">
      <c r="A4566" t="s">
        <v>3691</v>
      </c>
      <c r="B4566">
        <v>257</v>
      </c>
      <c r="C4566">
        <v>1291</v>
      </c>
      <c r="D4566">
        <v>1300</v>
      </c>
      <c r="E4566" t="s">
        <v>328</v>
      </c>
      <c r="F4566" t="s">
        <v>0</v>
      </c>
      <c r="G4566" t="s">
        <v>3181</v>
      </c>
      <c r="H4566">
        <v>2.476</v>
      </c>
      <c r="I4566">
        <v>52.59</v>
      </c>
      <c r="J4566">
        <v>77</v>
      </c>
    </row>
    <row r="4567" spans="1:10" x14ac:dyDescent="0.35">
      <c r="A4567" t="s">
        <v>3692</v>
      </c>
      <c r="B4567">
        <v>319</v>
      </c>
      <c r="C4567">
        <v>1288</v>
      </c>
      <c r="D4567">
        <v>1301</v>
      </c>
      <c r="E4567" t="s">
        <v>312</v>
      </c>
      <c r="F4567" t="s">
        <v>0</v>
      </c>
      <c r="G4567" t="s">
        <v>3171</v>
      </c>
      <c r="H4567">
        <v>2.1190000000000002</v>
      </c>
      <c r="I4567">
        <v>36.049999999999997</v>
      </c>
      <c r="J4567">
        <v>40</v>
      </c>
    </row>
    <row r="4568" spans="1:10" x14ac:dyDescent="0.35">
      <c r="A4568" t="s">
        <v>3693</v>
      </c>
      <c r="B4568">
        <v>322</v>
      </c>
      <c r="C4568">
        <v>1288</v>
      </c>
      <c r="D4568">
        <v>1301</v>
      </c>
      <c r="E4568" t="s">
        <v>328</v>
      </c>
      <c r="F4568" t="s">
        <v>0</v>
      </c>
      <c r="G4568" t="s">
        <v>3694</v>
      </c>
      <c r="H4568">
        <v>2.0350000000000001</v>
      </c>
      <c r="I4568">
        <v>43.88</v>
      </c>
      <c r="J4568">
        <v>140</v>
      </c>
    </row>
    <row r="4569" spans="1:10" x14ac:dyDescent="0.35">
      <c r="A4569" t="s">
        <v>3695</v>
      </c>
      <c r="B4569">
        <v>265</v>
      </c>
      <c r="C4569">
        <v>1284</v>
      </c>
      <c r="D4569">
        <v>1303</v>
      </c>
      <c r="E4569" t="s">
        <v>312</v>
      </c>
      <c r="F4569" t="s">
        <v>0</v>
      </c>
      <c r="G4569" t="s">
        <v>3696</v>
      </c>
      <c r="H4569">
        <v>2.4940000000000002</v>
      </c>
      <c r="I4569">
        <v>31.32</v>
      </c>
      <c r="J4569">
        <v>62</v>
      </c>
    </row>
    <row r="4570" spans="1:10" x14ac:dyDescent="0.35">
      <c r="A4570" t="s">
        <v>3697</v>
      </c>
      <c r="B4570">
        <v>132</v>
      </c>
      <c r="C4570">
        <v>1280</v>
      </c>
      <c r="D4570">
        <v>1304</v>
      </c>
      <c r="E4570" t="s">
        <v>328</v>
      </c>
      <c r="F4570" t="s">
        <v>0</v>
      </c>
      <c r="G4570" t="s">
        <v>1886</v>
      </c>
      <c r="H4570">
        <v>4.6260000000000003</v>
      </c>
      <c r="I4570">
        <v>63.32</v>
      </c>
      <c r="J4570">
        <v>67</v>
      </c>
    </row>
    <row r="4571" spans="1:10" x14ac:dyDescent="0.35">
      <c r="A4571" t="s">
        <v>3698</v>
      </c>
      <c r="B4571">
        <v>303</v>
      </c>
      <c r="C4571">
        <v>1278</v>
      </c>
      <c r="D4571">
        <v>1305</v>
      </c>
      <c r="E4571" t="s">
        <v>312</v>
      </c>
      <c r="F4571" t="s">
        <v>0</v>
      </c>
      <c r="G4571" t="s">
        <v>1781</v>
      </c>
      <c r="H4571">
        <v>3.1890000000000001</v>
      </c>
      <c r="I4571">
        <v>27.42</v>
      </c>
      <c r="J4571">
        <v>97</v>
      </c>
    </row>
    <row r="4572" spans="1:10" x14ac:dyDescent="0.35">
      <c r="A4572" t="s">
        <v>3699</v>
      </c>
      <c r="B4572">
        <v>172</v>
      </c>
      <c r="C4572">
        <v>1273</v>
      </c>
      <c r="D4572">
        <v>1306</v>
      </c>
      <c r="E4572" t="s">
        <v>328</v>
      </c>
      <c r="F4572" t="s">
        <v>0</v>
      </c>
      <c r="G4572" t="s">
        <v>2053</v>
      </c>
      <c r="H4572">
        <v>3.7120000000000002</v>
      </c>
      <c r="I4572">
        <v>73.75</v>
      </c>
      <c r="J4572">
        <v>115</v>
      </c>
    </row>
    <row r="4573" spans="1:10" x14ac:dyDescent="0.35">
      <c r="A4573" t="s">
        <v>3700</v>
      </c>
      <c r="B4573">
        <v>171</v>
      </c>
      <c r="C4573">
        <v>1270</v>
      </c>
      <c r="D4573">
        <v>1307</v>
      </c>
      <c r="E4573" t="s">
        <v>311</v>
      </c>
      <c r="F4573" t="s">
        <v>0</v>
      </c>
      <c r="G4573" t="s">
        <v>1781</v>
      </c>
      <c r="I4573" t="s">
        <v>311</v>
      </c>
      <c r="J4573">
        <v>170</v>
      </c>
    </row>
    <row r="4574" spans="1:10" x14ac:dyDescent="0.35">
      <c r="A4574" t="s">
        <v>3701</v>
      </c>
      <c r="B4574">
        <v>494</v>
      </c>
      <c r="C4574">
        <v>1270</v>
      </c>
      <c r="D4574">
        <v>1307</v>
      </c>
      <c r="E4574" t="s">
        <v>311</v>
      </c>
      <c r="F4574" t="s">
        <v>0</v>
      </c>
      <c r="G4574" t="s">
        <v>2073</v>
      </c>
      <c r="I4574" t="s">
        <v>311</v>
      </c>
      <c r="J4574">
        <v>93</v>
      </c>
    </row>
    <row r="4575" spans="1:10" x14ac:dyDescent="0.35">
      <c r="A4575" t="s">
        <v>3702</v>
      </c>
      <c r="B4575">
        <v>326</v>
      </c>
      <c r="C4575">
        <v>1268</v>
      </c>
      <c r="D4575">
        <v>1309</v>
      </c>
      <c r="E4575" t="s">
        <v>334</v>
      </c>
      <c r="F4575" t="s">
        <v>0</v>
      </c>
      <c r="G4575" t="s">
        <v>2743</v>
      </c>
      <c r="H4575">
        <v>1.984</v>
      </c>
      <c r="I4575">
        <v>23.89</v>
      </c>
      <c r="J4575">
        <v>124</v>
      </c>
    </row>
    <row r="4576" spans="1:10" x14ac:dyDescent="0.35">
      <c r="A4576" t="s">
        <v>3703</v>
      </c>
      <c r="B4576">
        <v>275</v>
      </c>
      <c r="C4576">
        <v>1266</v>
      </c>
      <c r="D4576">
        <v>1310</v>
      </c>
      <c r="E4576" t="s">
        <v>328</v>
      </c>
      <c r="F4576" t="s">
        <v>0</v>
      </c>
      <c r="G4576" t="s">
        <v>3704</v>
      </c>
      <c r="H4576">
        <v>2.6579999999999999</v>
      </c>
      <c r="I4576">
        <v>63.97</v>
      </c>
      <c r="J4576">
        <v>83</v>
      </c>
    </row>
    <row r="4577" spans="1:10" x14ac:dyDescent="0.35">
      <c r="A4577" t="s">
        <v>3705</v>
      </c>
      <c r="B4577">
        <v>185</v>
      </c>
      <c r="C4577">
        <v>1264</v>
      </c>
      <c r="D4577">
        <v>1311</v>
      </c>
      <c r="E4577" t="s">
        <v>319</v>
      </c>
      <c r="F4577" t="s">
        <v>0</v>
      </c>
      <c r="G4577" t="s">
        <v>3026</v>
      </c>
      <c r="H4577">
        <v>3.6520000000000001</v>
      </c>
      <c r="I4577">
        <v>76.59</v>
      </c>
      <c r="J4577">
        <v>49</v>
      </c>
    </row>
    <row r="4578" spans="1:10" x14ac:dyDescent="0.35">
      <c r="A4578" t="s">
        <v>3706</v>
      </c>
      <c r="B4578">
        <v>421</v>
      </c>
      <c r="C4578">
        <v>1262</v>
      </c>
      <c r="D4578">
        <v>1312</v>
      </c>
      <c r="E4578" t="s">
        <v>311</v>
      </c>
      <c r="F4578" t="s">
        <v>0</v>
      </c>
      <c r="G4578" t="s">
        <v>1900</v>
      </c>
      <c r="I4578" t="s">
        <v>311</v>
      </c>
      <c r="J4578">
        <v>362</v>
      </c>
    </row>
    <row r="4579" spans="1:10" x14ac:dyDescent="0.35">
      <c r="A4579" t="s">
        <v>3707</v>
      </c>
      <c r="B4579">
        <v>210</v>
      </c>
      <c r="C4579">
        <v>1257</v>
      </c>
      <c r="D4579">
        <v>1313</v>
      </c>
      <c r="E4579" t="s">
        <v>328</v>
      </c>
      <c r="F4579" t="s">
        <v>0</v>
      </c>
      <c r="G4579" t="s">
        <v>3708</v>
      </c>
      <c r="H4579">
        <v>3.01</v>
      </c>
      <c r="I4579">
        <v>63.64</v>
      </c>
      <c r="J4579">
        <v>69</v>
      </c>
    </row>
    <row r="4580" spans="1:10" x14ac:dyDescent="0.35">
      <c r="A4580" t="s">
        <v>3709</v>
      </c>
      <c r="B4580">
        <v>156</v>
      </c>
      <c r="C4580">
        <v>1256</v>
      </c>
      <c r="D4580">
        <v>1314</v>
      </c>
      <c r="E4580" t="s">
        <v>328</v>
      </c>
      <c r="F4580" t="s">
        <v>0</v>
      </c>
      <c r="G4580" t="s">
        <v>3710</v>
      </c>
      <c r="H4580">
        <v>5.2140000000000004</v>
      </c>
      <c r="I4580">
        <v>70.17</v>
      </c>
      <c r="J4580">
        <v>30</v>
      </c>
    </row>
    <row r="4581" spans="1:10" x14ac:dyDescent="0.35">
      <c r="A4581" t="s">
        <v>3711</v>
      </c>
      <c r="B4581">
        <v>77</v>
      </c>
      <c r="C4581">
        <v>1255</v>
      </c>
      <c r="D4581">
        <v>1315</v>
      </c>
      <c r="E4581" t="s">
        <v>319</v>
      </c>
      <c r="F4581" t="s">
        <v>0</v>
      </c>
      <c r="G4581" t="s">
        <v>1819</v>
      </c>
      <c r="H4581">
        <v>11.19</v>
      </c>
      <c r="I4581">
        <v>91.88</v>
      </c>
      <c r="J4581">
        <v>18</v>
      </c>
    </row>
    <row r="4582" spans="1:10" x14ac:dyDescent="0.35">
      <c r="A4582" t="s">
        <v>3712</v>
      </c>
      <c r="B4582">
        <v>350</v>
      </c>
      <c r="C4582">
        <v>1255</v>
      </c>
      <c r="D4582">
        <v>1315</v>
      </c>
      <c r="E4582" t="s">
        <v>328</v>
      </c>
      <c r="F4582" t="s">
        <v>0</v>
      </c>
      <c r="G4582" t="s">
        <v>2550</v>
      </c>
      <c r="H4582">
        <v>1.7430000000000001</v>
      </c>
      <c r="I4582">
        <v>51.47</v>
      </c>
      <c r="J4582">
        <v>71</v>
      </c>
    </row>
    <row r="4583" spans="1:10" x14ac:dyDescent="0.35">
      <c r="A4583" t="s">
        <v>3713</v>
      </c>
      <c r="B4583">
        <v>533</v>
      </c>
      <c r="C4583">
        <v>1252</v>
      </c>
      <c r="D4583">
        <v>1317</v>
      </c>
      <c r="E4583" t="s">
        <v>311</v>
      </c>
      <c r="F4583" t="s">
        <v>0</v>
      </c>
      <c r="G4583" t="s">
        <v>2119</v>
      </c>
      <c r="I4583" t="s">
        <v>311</v>
      </c>
      <c r="J4583">
        <v>529</v>
      </c>
    </row>
    <row r="4584" spans="1:10" x14ac:dyDescent="0.35">
      <c r="A4584" t="s">
        <v>3714</v>
      </c>
      <c r="B4584">
        <v>182</v>
      </c>
      <c r="C4584">
        <v>1244</v>
      </c>
      <c r="D4584">
        <v>1318</v>
      </c>
      <c r="E4584" t="s">
        <v>328</v>
      </c>
      <c r="F4584" t="s">
        <v>0</v>
      </c>
      <c r="G4584" t="s">
        <v>3715</v>
      </c>
      <c r="H4584">
        <v>3.379</v>
      </c>
      <c r="I4584">
        <v>56.97</v>
      </c>
      <c r="J4584">
        <v>47</v>
      </c>
    </row>
    <row r="4585" spans="1:10" x14ac:dyDescent="0.35">
      <c r="A4585" t="s">
        <v>3716</v>
      </c>
      <c r="B4585">
        <v>130</v>
      </c>
      <c r="C4585">
        <v>1243</v>
      </c>
      <c r="D4585">
        <v>1319</v>
      </c>
      <c r="E4585" t="s">
        <v>328</v>
      </c>
      <c r="F4585" t="s">
        <v>0</v>
      </c>
      <c r="G4585" t="s">
        <v>2959</v>
      </c>
      <c r="H4585">
        <v>4.9669999999999996</v>
      </c>
      <c r="I4585">
        <v>65.38</v>
      </c>
      <c r="J4585">
        <v>34</v>
      </c>
    </row>
    <row r="4586" spans="1:10" x14ac:dyDescent="0.35">
      <c r="A4586" t="s">
        <v>3717</v>
      </c>
      <c r="B4586">
        <v>152</v>
      </c>
      <c r="C4586">
        <v>1243</v>
      </c>
      <c r="D4586">
        <v>1319</v>
      </c>
      <c r="E4586" t="s">
        <v>328</v>
      </c>
      <c r="F4586" t="s">
        <v>0</v>
      </c>
      <c r="G4586" t="s">
        <v>3718</v>
      </c>
      <c r="H4586">
        <v>4.0640000000000001</v>
      </c>
      <c r="I4586">
        <v>55.19</v>
      </c>
      <c r="J4586">
        <v>57</v>
      </c>
    </row>
    <row r="4587" spans="1:10" x14ac:dyDescent="0.35">
      <c r="A4587" t="s">
        <v>3719</v>
      </c>
      <c r="B4587">
        <v>189</v>
      </c>
      <c r="C4587">
        <v>1242</v>
      </c>
      <c r="D4587">
        <v>1321</v>
      </c>
      <c r="E4587" t="s">
        <v>319</v>
      </c>
      <c r="F4587" t="s">
        <v>0</v>
      </c>
      <c r="G4587" t="s">
        <v>2167</v>
      </c>
      <c r="H4587">
        <v>3.5369999999999999</v>
      </c>
      <c r="I4587">
        <v>75.59</v>
      </c>
      <c r="J4587">
        <v>9</v>
      </c>
    </row>
    <row r="4588" spans="1:10" x14ac:dyDescent="0.35">
      <c r="A4588" t="s">
        <v>3720</v>
      </c>
      <c r="B4588">
        <v>76</v>
      </c>
      <c r="C4588">
        <v>1239</v>
      </c>
      <c r="D4588">
        <v>1322</v>
      </c>
      <c r="E4588" t="s">
        <v>319</v>
      </c>
      <c r="F4588" t="s">
        <v>0</v>
      </c>
      <c r="G4588" t="s">
        <v>3721</v>
      </c>
      <c r="H4588">
        <v>8.7569999999999997</v>
      </c>
      <c r="I4588">
        <v>94.11</v>
      </c>
      <c r="J4588">
        <v>19</v>
      </c>
    </row>
    <row r="4589" spans="1:10" x14ac:dyDescent="0.35">
      <c r="A4589" t="s">
        <v>3722</v>
      </c>
      <c r="B4589">
        <v>45</v>
      </c>
      <c r="C4589">
        <v>1238</v>
      </c>
      <c r="D4589">
        <v>1323</v>
      </c>
      <c r="E4589" t="s">
        <v>319</v>
      </c>
      <c r="F4589" t="s">
        <v>0</v>
      </c>
      <c r="G4589" t="s">
        <v>3339</v>
      </c>
      <c r="H4589">
        <v>14.555999999999999</v>
      </c>
      <c r="I4589">
        <v>96.46</v>
      </c>
      <c r="J4589">
        <v>16</v>
      </c>
    </row>
    <row r="4590" spans="1:10" x14ac:dyDescent="0.35">
      <c r="A4590" t="s">
        <v>3723</v>
      </c>
      <c r="B4590">
        <v>203</v>
      </c>
      <c r="C4590">
        <v>1229</v>
      </c>
      <c r="D4590">
        <v>1324</v>
      </c>
      <c r="E4590" t="s">
        <v>312</v>
      </c>
      <c r="F4590" t="s">
        <v>0</v>
      </c>
      <c r="G4590" t="s">
        <v>3724</v>
      </c>
      <c r="H4590">
        <v>2.91</v>
      </c>
      <c r="I4590">
        <v>32.76</v>
      </c>
      <c r="J4590">
        <v>57</v>
      </c>
    </row>
    <row r="4591" spans="1:10" x14ac:dyDescent="0.35">
      <c r="A4591" t="s">
        <v>3725</v>
      </c>
      <c r="B4591">
        <v>189</v>
      </c>
      <c r="C4591">
        <v>1227</v>
      </c>
      <c r="D4591">
        <v>1325</v>
      </c>
      <c r="E4591" t="s">
        <v>312</v>
      </c>
      <c r="F4591" t="s">
        <v>0</v>
      </c>
      <c r="G4591" t="s">
        <v>2855</v>
      </c>
      <c r="H4591">
        <v>3.097</v>
      </c>
      <c r="I4591">
        <v>30.37</v>
      </c>
      <c r="J4591">
        <v>21</v>
      </c>
    </row>
    <row r="4592" spans="1:10" x14ac:dyDescent="0.35">
      <c r="A4592" t="s">
        <v>3726</v>
      </c>
      <c r="B4592">
        <v>234</v>
      </c>
      <c r="C4592">
        <v>1225</v>
      </c>
      <c r="D4592">
        <v>1326</v>
      </c>
      <c r="E4592" t="s">
        <v>311</v>
      </c>
      <c r="F4592" t="s">
        <v>0</v>
      </c>
      <c r="G4592" t="s">
        <v>3262</v>
      </c>
      <c r="I4592" t="s">
        <v>311</v>
      </c>
      <c r="J4592">
        <v>47</v>
      </c>
    </row>
    <row r="4593" spans="1:10" x14ac:dyDescent="0.35">
      <c r="A4593" t="s">
        <v>3727</v>
      </c>
      <c r="B4593">
        <v>181</v>
      </c>
      <c r="C4593">
        <v>1224</v>
      </c>
      <c r="D4593">
        <v>1327</v>
      </c>
      <c r="E4593" t="s">
        <v>319</v>
      </c>
      <c r="F4593" t="s">
        <v>0</v>
      </c>
      <c r="G4593" t="s">
        <v>3554</v>
      </c>
      <c r="H4593">
        <v>3.6520000000000001</v>
      </c>
      <c r="I4593">
        <v>76.819999999999993</v>
      </c>
      <c r="J4593">
        <v>74</v>
      </c>
    </row>
    <row r="4594" spans="1:10" x14ac:dyDescent="0.35">
      <c r="A4594" t="s">
        <v>3728</v>
      </c>
      <c r="B4594">
        <v>394</v>
      </c>
      <c r="C4594">
        <v>1222</v>
      </c>
      <c r="D4594">
        <v>1328</v>
      </c>
      <c r="E4594" t="s">
        <v>312</v>
      </c>
      <c r="F4594" t="s">
        <v>0</v>
      </c>
      <c r="G4594" t="s">
        <v>2119</v>
      </c>
      <c r="H4594">
        <v>1.8049999999999999</v>
      </c>
      <c r="I4594">
        <v>30.81</v>
      </c>
      <c r="J4594">
        <v>52</v>
      </c>
    </row>
    <row r="4595" spans="1:10" x14ac:dyDescent="0.35">
      <c r="A4595" t="s">
        <v>3729</v>
      </c>
      <c r="B4595">
        <v>239</v>
      </c>
      <c r="C4595">
        <v>1221</v>
      </c>
      <c r="D4595">
        <v>1329</v>
      </c>
      <c r="E4595" t="s">
        <v>334</v>
      </c>
      <c r="F4595" t="s">
        <v>0</v>
      </c>
      <c r="G4595" t="s">
        <v>3730</v>
      </c>
      <c r="H4595">
        <v>2.2869999999999999</v>
      </c>
      <c r="I4595">
        <v>16.5</v>
      </c>
      <c r="J4595">
        <v>98</v>
      </c>
    </row>
    <row r="4596" spans="1:10" x14ac:dyDescent="0.35">
      <c r="A4596" t="s">
        <v>3731</v>
      </c>
      <c r="B4596">
        <v>256</v>
      </c>
      <c r="C4596">
        <v>1221</v>
      </c>
      <c r="D4596">
        <v>1329</v>
      </c>
      <c r="E4596" t="s">
        <v>311</v>
      </c>
      <c r="F4596" t="s">
        <v>0</v>
      </c>
      <c r="G4596" t="s">
        <v>3732</v>
      </c>
      <c r="I4596" t="s">
        <v>311</v>
      </c>
      <c r="J4596">
        <v>134</v>
      </c>
    </row>
    <row r="4597" spans="1:10" x14ac:dyDescent="0.35">
      <c r="A4597" t="s">
        <v>3733</v>
      </c>
      <c r="B4597">
        <v>192</v>
      </c>
      <c r="C4597">
        <v>1216</v>
      </c>
      <c r="D4597">
        <v>1331</v>
      </c>
      <c r="E4597" t="s">
        <v>312</v>
      </c>
      <c r="F4597" t="s">
        <v>0</v>
      </c>
      <c r="G4597" t="s">
        <v>3734</v>
      </c>
      <c r="H4597">
        <v>3.2469999999999999</v>
      </c>
      <c r="I4597">
        <v>39.130000000000003</v>
      </c>
      <c r="J4597">
        <v>45</v>
      </c>
    </row>
    <row r="4598" spans="1:10" x14ac:dyDescent="0.35">
      <c r="A4598" t="s">
        <v>3735</v>
      </c>
      <c r="B4598">
        <v>282</v>
      </c>
      <c r="C4598">
        <v>1214</v>
      </c>
      <c r="D4598">
        <v>1332</v>
      </c>
      <c r="E4598" t="s">
        <v>312</v>
      </c>
      <c r="F4598" t="s">
        <v>0</v>
      </c>
      <c r="G4598" t="s">
        <v>3068</v>
      </c>
      <c r="H4598">
        <v>2.1320000000000001</v>
      </c>
      <c r="I4598">
        <v>39.74</v>
      </c>
      <c r="J4598">
        <v>51</v>
      </c>
    </row>
    <row r="4599" spans="1:10" x14ac:dyDescent="0.35">
      <c r="A4599" t="s">
        <v>3736</v>
      </c>
      <c r="B4599">
        <v>517</v>
      </c>
      <c r="C4599">
        <v>1212</v>
      </c>
      <c r="D4599">
        <v>1333</v>
      </c>
      <c r="E4599" t="s">
        <v>334</v>
      </c>
      <c r="F4599" t="s">
        <v>0</v>
      </c>
      <c r="G4599" t="s">
        <v>3196</v>
      </c>
      <c r="H4599">
        <v>1.345</v>
      </c>
      <c r="I4599">
        <v>17.32</v>
      </c>
      <c r="J4599">
        <v>55</v>
      </c>
    </row>
    <row r="4600" spans="1:10" x14ac:dyDescent="0.35">
      <c r="A4600" t="s">
        <v>3737</v>
      </c>
      <c r="B4600">
        <v>281</v>
      </c>
      <c r="C4600">
        <v>1209</v>
      </c>
      <c r="D4600">
        <v>1334</v>
      </c>
      <c r="E4600" t="s">
        <v>312</v>
      </c>
      <c r="F4600" t="s">
        <v>0</v>
      </c>
      <c r="G4600" t="s">
        <v>3068</v>
      </c>
      <c r="H4600">
        <v>2.1059999999999999</v>
      </c>
      <c r="I4600">
        <v>37.18</v>
      </c>
      <c r="J4600">
        <v>50</v>
      </c>
    </row>
    <row r="4601" spans="1:10" x14ac:dyDescent="0.35">
      <c r="A4601" t="s">
        <v>3738</v>
      </c>
      <c r="B4601">
        <v>122</v>
      </c>
      <c r="C4601">
        <v>1207</v>
      </c>
      <c r="D4601">
        <v>1335</v>
      </c>
      <c r="E4601" t="s">
        <v>328</v>
      </c>
      <c r="F4601" t="s">
        <v>0</v>
      </c>
      <c r="G4601" t="s">
        <v>2809</v>
      </c>
      <c r="H4601">
        <v>4.7539999999999996</v>
      </c>
      <c r="I4601">
        <v>70.28</v>
      </c>
      <c r="J4601">
        <v>122</v>
      </c>
    </row>
    <row r="4602" spans="1:10" x14ac:dyDescent="0.35">
      <c r="A4602" t="s">
        <v>3739</v>
      </c>
      <c r="B4602">
        <v>194</v>
      </c>
      <c r="C4602">
        <v>1207</v>
      </c>
      <c r="D4602">
        <v>1335</v>
      </c>
      <c r="E4602" t="s">
        <v>328</v>
      </c>
      <c r="F4602" t="s">
        <v>0</v>
      </c>
      <c r="G4602" t="s">
        <v>2277</v>
      </c>
      <c r="H4602">
        <v>3.3109999999999999</v>
      </c>
      <c r="I4602">
        <v>53.16</v>
      </c>
      <c r="J4602">
        <v>34</v>
      </c>
    </row>
    <row r="4603" spans="1:10" x14ac:dyDescent="0.35">
      <c r="A4603" t="s">
        <v>3740</v>
      </c>
      <c r="B4603">
        <v>267</v>
      </c>
      <c r="C4603">
        <v>1203</v>
      </c>
      <c r="D4603">
        <v>1337</v>
      </c>
      <c r="E4603" t="s">
        <v>312</v>
      </c>
      <c r="F4603" t="s">
        <v>0</v>
      </c>
      <c r="G4603" t="s">
        <v>3741</v>
      </c>
      <c r="H4603">
        <v>1.984</v>
      </c>
      <c r="I4603">
        <v>19.39</v>
      </c>
      <c r="J4603">
        <v>243</v>
      </c>
    </row>
    <row r="4604" spans="1:10" x14ac:dyDescent="0.35">
      <c r="A4604" t="s">
        <v>3742</v>
      </c>
      <c r="B4604">
        <v>340</v>
      </c>
      <c r="C4604">
        <v>1199</v>
      </c>
      <c r="D4604">
        <v>1338</v>
      </c>
      <c r="E4604" t="s">
        <v>334</v>
      </c>
      <c r="F4604" t="s">
        <v>0</v>
      </c>
      <c r="G4604" t="s">
        <v>2073</v>
      </c>
      <c r="H4604">
        <v>2.1560000000000001</v>
      </c>
      <c r="I4604">
        <v>20.59</v>
      </c>
      <c r="J4604">
        <v>121</v>
      </c>
    </row>
    <row r="4605" spans="1:10" x14ac:dyDescent="0.35">
      <c r="A4605" t="s">
        <v>3743</v>
      </c>
      <c r="B4605">
        <v>122</v>
      </c>
      <c r="C4605">
        <v>1199</v>
      </c>
      <c r="D4605">
        <v>1338</v>
      </c>
      <c r="E4605" t="s">
        <v>319</v>
      </c>
      <c r="F4605" t="s">
        <v>0</v>
      </c>
      <c r="G4605" t="s">
        <v>3744</v>
      </c>
      <c r="H4605">
        <v>5.327</v>
      </c>
      <c r="I4605">
        <v>90.97</v>
      </c>
      <c r="J4605">
        <v>60</v>
      </c>
    </row>
    <row r="4606" spans="1:10" x14ac:dyDescent="0.35">
      <c r="A4606" t="s">
        <v>3745</v>
      </c>
      <c r="B4606">
        <v>165</v>
      </c>
      <c r="C4606">
        <v>1193</v>
      </c>
      <c r="D4606">
        <v>1340</v>
      </c>
      <c r="E4606" t="s">
        <v>319</v>
      </c>
      <c r="F4606" t="s">
        <v>0</v>
      </c>
      <c r="G4606" t="s">
        <v>2867</v>
      </c>
      <c r="H4606">
        <v>3.8039999999999998</v>
      </c>
      <c r="I4606">
        <v>74.44</v>
      </c>
      <c r="J4606">
        <v>104</v>
      </c>
    </row>
    <row r="4607" spans="1:10" x14ac:dyDescent="0.35">
      <c r="A4607" t="s">
        <v>3746</v>
      </c>
      <c r="B4607">
        <v>152</v>
      </c>
      <c r="C4607">
        <v>1188</v>
      </c>
      <c r="D4607">
        <v>1341</v>
      </c>
      <c r="E4607" t="s">
        <v>319</v>
      </c>
      <c r="F4607" t="s">
        <v>0</v>
      </c>
      <c r="G4607" t="s">
        <v>2772</v>
      </c>
      <c r="H4607">
        <v>4.2169999999999996</v>
      </c>
      <c r="I4607">
        <v>78.099999999999994</v>
      </c>
      <c r="J4607">
        <v>77</v>
      </c>
    </row>
    <row r="4608" spans="1:10" x14ac:dyDescent="0.35">
      <c r="A4608" t="s">
        <v>3747</v>
      </c>
      <c r="B4608">
        <v>227</v>
      </c>
      <c r="C4608">
        <v>1188</v>
      </c>
      <c r="D4608">
        <v>1341</v>
      </c>
      <c r="E4608" t="s">
        <v>328</v>
      </c>
      <c r="F4608" t="s">
        <v>0</v>
      </c>
      <c r="G4608" t="s">
        <v>2109</v>
      </c>
      <c r="H4608">
        <v>2.7480000000000002</v>
      </c>
      <c r="I4608">
        <v>51.15</v>
      </c>
      <c r="J4608">
        <v>56</v>
      </c>
    </row>
    <row r="4609" spans="1:10" x14ac:dyDescent="0.35">
      <c r="A4609" t="s">
        <v>3748</v>
      </c>
      <c r="B4609">
        <v>102</v>
      </c>
      <c r="C4609">
        <v>1188</v>
      </c>
      <c r="D4609">
        <v>1341</v>
      </c>
      <c r="E4609" t="s">
        <v>328</v>
      </c>
      <c r="F4609" t="s">
        <v>0</v>
      </c>
      <c r="G4609" t="s">
        <v>1767</v>
      </c>
      <c r="H4609">
        <v>5.3239999999999998</v>
      </c>
      <c r="I4609">
        <v>61.17</v>
      </c>
      <c r="J4609">
        <v>102</v>
      </c>
    </row>
    <row r="4610" spans="1:10" x14ac:dyDescent="0.35">
      <c r="A4610" t="s">
        <v>3749</v>
      </c>
      <c r="B4610">
        <v>285</v>
      </c>
      <c r="C4610">
        <v>1187</v>
      </c>
      <c r="D4610">
        <v>1344</v>
      </c>
      <c r="E4610" t="s">
        <v>312</v>
      </c>
      <c r="F4610" t="s">
        <v>0</v>
      </c>
      <c r="G4610" t="s">
        <v>2539</v>
      </c>
      <c r="H4610">
        <v>2.1339999999999999</v>
      </c>
      <c r="I4610">
        <v>34.42</v>
      </c>
      <c r="J4610">
        <v>35</v>
      </c>
    </row>
    <row r="4611" spans="1:10" x14ac:dyDescent="0.35">
      <c r="A4611" t="s">
        <v>3750</v>
      </c>
      <c r="B4611">
        <v>253</v>
      </c>
      <c r="C4611">
        <v>1186</v>
      </c>
      <c r="D4611">
        <v>1345</v>
      </c>
      <c r="E4611" t="s">
        <v>312</v>
      </c>
      <c r="F4611" t="s">
        <v>0</v>
      </c>
      <c r="G4611" t="s">
        <v>3751</v>
      </c>
      <c r="H4611">
        <v>2.3820000000000001</v>
      </c>
      <c r="I4611">
        <v>35.49</v>
      </c>
      <c r="J4611">
        <v>24</v>
      </c>
    </row>
    <row r="4612" spans="1:10" x14ac:dyDescent="0.35">
      <c r="A4612" t="s">
        <v>3752</v>
      </c>
      <c r="B4612">
        <v>172</v>
      </c>
      <c r="C4612">
        <v>1176</v>
      </c>
      <c r="D4612">
        <v>1346</v>
      </c>
      <c r="E4612" t="s">
        <v>312</v>
      </c>
      <c r="F4612" t="s">
        <v>0</v>
      </c>
      <c r="G4612" t="s">
        <v>2107</v>
      </c>
      <c r="H4612">
        <v>3.306</v>
      </c>
      <c r="I4612">
        <v>39.92</v>
      </c>
      <c r="J4612">
        <v>27</v>
      </c>
    </row>
    <row r="4613" spans="1:10" x14ac:dyDescent="0.35">
      <c r="A4613" t="s">
        <v>3753</v>
      </c>
      <c r="B4613">
        <v>77</v>
      </c>
      <c r="C4613">
        <v>1176</v>
      </c>
      <c r="D4613">
        <v>1346</v>
      </c>
      <c r="E4613" t="s">
        <v>319</v>
      </c>
      <c r="F4613" t="s">
        <v>0</v>
      </c>
      <c r="G4613" t="s">
        <v>3754</v>
      </c>
      <c r="H4613">
        <v>8.3729999999999993</v>
      </c>
      <c r="I4613">
        <v>87.89</v>
      </c>
      <c r="J4613">
        <v>17</v>
      </c>
    </row>
    <row r="4614" spans="1:10" x14ac:dyDescent="0.35">
      <c r="A4614" t="s">
        <v>3755</v>
      </c>
      <c r="B4614">
        <v>171</v>
      </c>
      <c r="C4614">
        <v>1171</v>
      </c>
      <c r="D4614">
        <v>1348</v>
      </c>
      <c r="E4614" t="s">
        <v>319</v>
      </c>
      <c r="F4614" t="s">
        <v>0</v>
      </c>
      <c r="G4614" t="s">
        <v>3756</v>
      </c>
      <c r="H4614">
        <v>9.8330000000000002</v>
      </c>
      <c r="I4614">
        <v>94.48</v>
      </c>
      <c r="J4614">
        <v>55</v>
      </c>
    </row>
    <row r="4615" spans="1:10" x14ac:dyDescent="0.35">
      <c r="A4615" t="s">
        <v>3757</v>
      </c>
      <c r="B4615">
        <v>277</v>
      </c>
      <c r="C4615">
        <v>1170</v>
      </c>
      <c r="D4615">
        <v>1349</v>
      </c>
      <c r="E4615" t="s">
        <v>312</v>
      </c>
      <c r="F4615" t="s">
        <v>0</v>
      </c>
      <c r="G4615" t="s">
        <v>3288</v>
      </c>
      <c r="H4615">
        <v>2.2719999999999998</v>
      </c>
      <c r="I4615">
        <v>29.62</v>
      </c>
      <c r="J4615">
        <v>21</v>
      </c>
    </row>
    <row r="4616" spans="1:10" x14ac:dyDescent="0.35">
      <c r="A4616" t="s">
        <v>3758</v>
      </c>
      <c r="B4616">
        <v>122</v>
      </c>
      <c r="C4616">
        <v>1162</v>
      </c>
      <c r="D4616">
        <v>1350</v>
      </c>
      <c r="E4616" t="s">
        <v>328</v>
      </c>
      <c r="F4616" t="s">
        <v>0</v>
      </c>
      <c r="G4616" t="s">
        <v>2063</v>
      </c>
      <c r="H4616">
        <v>4.7480000000000002</v>
      </c>
      <c r="I4616">
        <v>64.040000000000006</v>
      </c>
      <c r="J4616">
        <v>27</v>
      </c>
    </row>
    <row r="4617" spans="1:10" x14ac:dyDescent="0.35">
      <c r="A4617" t="s">
        <v>3759</v>
      </c>
      <c r="B4617">
        <v>209</v>
      </c>
      <c r="C4617">
        <v>1162</v>
      </c>
      <c r="D4617">
        <v>1350</v>
      </c>
      <c r="E4617" t="s">
        <v>328</v>
      </c>
      <c r="F4617" t="s">
        <v>0</v>
      </c>
      <c r="G4617" t="s">
        <v>3760</v>
      </c>
      <c r="H4617">
        <v>2.617</v>
      </c>
      <c r="I4617">
        <v>61.82</v>
      </c>
      <c r="J4617">
        <v>75</v>
      </c>
    </row>
    <row r="4618" spans="1:10" x14ac:dyDescent="0.35">
      <c r="A4618" t="s">
        <v>3761</v>
      </c>
      <c r="B4618">
        <v>182</v>
      </c>
      <c r="C4618">
        <v>1162</v>
      </c>
      <c r="D4618">
        <v>1350</v>
      </c>
      <c r="E4618" t="s">
        <v>328</v>
      </c>
      <c r="F4618" t="s">
        <v>0</v>
      </c>
      <c r="G4618" t="s">
        <v>3762</v>
      </c>
      <c r="H4618">
        <v>3.6280000000000001</v>
      </c>
      <c r="I4618">
        <v>47.36</v>
      </c>
      <c r="J4618">
        <v>33</v>
      </c>
    </row>
    <row r="4619" spans="1:10" x14ac:dyDescent="0.35">
      <c r="A4619" t="s">
        <v>3764</v>
      </c>
      <c r="B4619">
        <v>166</v>
      </c>
      <c r="C4619">
        <v>1158</v>
      </c>
      <c r="D4619">
        <v>1354</v>
      </c>
      <c r="E4619" t="s">
        <v>328</v>
      </c>
      <c r="F4619" t="s">
        <v>0</v>
      </c>
      <c r="G4619" t="s">
        <v>3765</v>
      </c>
      <c r="H4619">
        <v>4.3540000000000001</v>
      </c>
      <c r="I4619">
        <v>61.67</v>
      </c>
      <c r="J4619">
        <v>65</v>
      </c>
    </row>
    <row r="4620" spans="1:10" x14ac:dyDescent="0.35">
      <c r="A4620" t="s">
        <v>3766</v>
      </c>
      <c r="B4620">
        <v>177</v>
      </c>
      <c r="C4620">
        <v>1153</v>
      </c>
      <c r="D4620">
        <v>1355</v>
      </c>
      <c r="E4620" t="s">
        <v>312</v>
      </c>
      <c r="F4620" t="s">
        <v>0</v>
      </c>
      <c r="G4620" t="s">
        <v>1807</v>
      </c>
      <c r="H4620">
        <v>3.18</v>
      </c>
      <c r="I4620">
        <v>48.48</v>
      </c>
      <c r="J4620">
        <v>68</v>
      </c>
    </row>
    <row r="4621" spans="1:10" x14ac:dyDescent="0.35">
      <c r="A4621" t="s">
        <v>3767</v>
      </c>
      <c r="B4621">
        <v>208</v>
      </c>
      <c r="C4621">
        <v>1152</v>
      </c>
      <c r="D4621">
        <v>1356</v>
      </c>
      <c r="E4621" t="s">
        <v>311</v>
      </c>
      <c r="F4621" t="s">
        <v>0</v>
      </c>
      <c r="G4621" t="s">
        <v>2448</v>
      </c>
      <c r="I4621" t="s">
        <v>311</v>
      </c>
      <c r="J4621">
        <v>171</v>
      </c>
    </row>
    <row r="4622" spans="1:10" x14ac:dyDescent="0.35">
      <c r="A4622" t="s">
        <v>3768</v>
      </c>
      <c r="B4622">
        <v>134</v>
      </c>
      <c r="C4622">
        <v>1152</v>
      </c>
      <c r="D4622">
        <v>1356</v>
      </c>
      <c r="E4622" t="s">
        <v>319</v>
      </c>
      <c r="F4622" t="s">
        <v>0</v>
      </c>
      <c r="G4622" t="s">
        <v>3769</v>
      </c>
      <c r="H4622">
        <v>5.5259999999999998</v>
      </c>
      <c r="I4622">
        <v>82.12</v>
      </c>
      <c r="J4622">
        <v>48</v>
      </c>
    </row>
    <row r="4623" spans="1:10" x14ac:dyDescent="0.35">
      <c r="A4623" t="s">
        <v>3770</v>
      </c>
      <c r="B4623">
        <v>418</v>
      </c>
      <c r="C4623">
        <v>1151</v>
      </c>
      <c r="D4623">
        <v>1358</v>
      </c>
      <c r="E4623" t="s">
        <v>312</v>
      </c>
      <c r="F4623" t="s">
        <v>0</v>
      </c>
      <c r="G4623" t="s">
        <v>1759</v>
      </c>
      <c r="H4623">
        <v>2.41</v>
      </c>
      <c r="I4623">
        <v>29.72</v>
      </c>
      <c r="J4623">
        <v>39</v>
      </c>
    </row>
    <row r="4624" spans="1:10" x14ac:dyDescent="0.35">
      <c r="A4624" t="s">
        <v>3771</v>
      </c>
      <c r="B4624">
        <v>412</v>
      </c>
      <c r="C4624">
        <v>1148</v>
      </c>
      <c r="D4624">
        <v>1359</v>
      </c>
      <c r="E4624" t="s">
        <v>334</v>
      </c>
      <c r="F4624" t="s">
        <v>0</v>
      </c>
      <c r="G4624" t="s">
        <v>1759</v>
      </c>
      <c r="H4624">
        <v>1.38</v>
      </c>
      <c r="I4624">
        <v>5.94</v>
      </c>
      <c r="J4624">
        <v>62</v>
      </c>
    </row>
    <row r="4625" spans="1:10" x14ac:dyDescent="0.35">
      <c r="A4625" t="s">
        <v>3772</v>
      </c>
      <c r="B4625">
        <v>228</v>
      </c>
      <c r="C4625">
        <v>1147</v>
      </c>
      <c r="D4625">
        <v>1360</v>
      </c>
      <c r="E4625" t="s">
        <v>328</v>
      </c>
      <c r="F4625" t="s">
        <v>0</v>
      </c>
      <c r="G4625" t="s">
        <v>3773</v>
      </c>
      <c r="H4625">
        <v>2.5880000000000001</v>
      </c>
      <c r="I4625">
        <v>56.33</v>
      </c>
      <c r="J4625">
        <v>80</v>
      </c>
    </row>
    <row r="4626" spans="1:10" x14ac:dyDescent="0.35">
      <c r="A4626" t="s">
        <v>3774</v>
      </c>
      <c r="B4626">
        <v>180</v>
      </c>
      <c r="C4626">
        <v>1147</v>
      </c>
      <c r="D4626">
        <v>1360</v>
      </c>
      <c r="E4626" t="s">
        <v>328</v>
      </c>
      <c r="F4626" t="s">
        <v>0</v>
      </c>
      <c r="G4626" t="s">
        <v>2194</v>
      </c>
      <c r="H4626">
        <v>3.58</v>
      </c>
      <c r="I4626">
        <v>71.92</v>
      </c>
      <c r="J4626">
        <v>22</v>
      </c>
    </row>
    <row r="4627" spans="1:10" x14ac:dyDescent="0.35">
      <c r="A4627" t="s">
        <v>3775</v>
      </c>
      <c r="B4627">
        <v>170</v>
      </c>
      <c r="C4627">
        <v>1147</v>
      </c>
      <c r="D4627">
        <v>1360</v>
      </c>
      <c r="E4627" t="s">
        <v>319</v>
      </c>
      <c r="F4627" t="s">
        <v>0</v>
      </c>
      <c r="G4627" t="s">
        <v>3704</v>
      </c>
      <c r="H4627">
        <v>5.3929999999999998</v>
      </c>
      <c r="I4627">
        <v>96.32</v>
      </c>
      <c r="J4627">
        <v>148</v>
      </c>
    </row>
    <row r="4628" spans="1:10" x14ac:dyDescent="0.35">
      <c r="A4628" t="s">
        <v>3776</v>
      </c>
      <c r="B4628">
        <v>219</v>
      </c>
      <c r="C4628">
        <v>1146</v>
      </c>
      <c r="D4628">
        <v>1363</v>
      </c>
      <c r="E4628" t="s">
        <v>312</v>
      </c>
      <c r="F4628" t="s">
        <v>0</v>
      </c>
      <c r="G4628" t="s">
        <v>3308</v>
      </c>
      <c r="H4628">
        <v>2.3809999999999998</v>
      </c>
      <c r="I4628">
        <v>50</v>
      </c>
      <c r="J4628">
        <v>42</v>
      </c>
    </row>
    <row r="4629" spans="1:10" x14ac:dyDescent="0.35">
      <c r="A4629" t="s">
        <v>3777</v>
      </c>
      <c r="B4629">
        <v>165</v>
      </c>
      <c r="C4629">
        <v>1144</v>
      </c>
      <c r="D4629">
        <v>1364</v>
      </c>
      <c r="E4629" t="s">
        <v>312</v>
      </c>
      <c r="F4629" t="s">
        <v>0</v>
      </c>
      <c r="G4629" t="s">
        <v>3778</v>
      </c>
      <c r="H4629">
        <v>3.6509999999999998</v>
      </c>
      <c r="I4629">
        <v>35.64</v>
      </c>
      <c r="J4629">
        <v>165</v>
      </c>
    </row>
    <row r="4630" spans="1:10" x14ac:dyDescent="0.35">
      <c r="A4630" t="s">
        <v>3779</v>
      </c>
      <c r="B4630">
        <v>364</v>
      </c>
      <c r="C4630">
        <v>1143</v>
      </c>
      <c r="D4630">
        <v>1365</v>
      </c>
      <c r="E4630" t="s">
        <v>312</v>
      </c>
      <c r="F4630" t="s">
        <v>0</v>
      </c>
      <c r="G4630" t="s">
        <v>3780</v>
      </c>
      <c r="H4630">
        <v>3.2490000000000001</v>
      </c>
      <c r="I4630">
        <v>36.72</v>
      </c>
      <c r="J4630">
        <v>100</v>
      </c>
    </row>
    <row r="4631" spans="1:10" x14ac:dyDescent="0.35">
      <c r="A4631" t="s">
        <v>3781</v>
      </c>
      <c r="B4631">
        <v>168</v>
      </c>
      <c r="C4631">
        <v>1143</v>
      </c>
      <c r="D4631">
        <v>1365</v>
      </c>
      <c r="E4631" t="s">
        <v>319</v>
      </c>
      <c r="F4631" t="s">
        <v>0</v>
      </c>
      <c r="G4631" t="s">
        <v>2959</v>
      </c>
      <c r="H4631">
        <v>9.2159999999999993</v>
      </c>
      <c r="I4631">
        <v>88.46</v>
      </c>
      <c r="J4631">
        <v>168</v>
      </c>
    </row>
    <row r="4632" spans="1:10" x14ac:dyDescent="0.35">
      <c r="A4632" t="s">
        <v>3782</v>
      </c>
      <c r="B4632">
        <v>228</v>
      </c>
      <c r="C4632">
        <v>1142</v>
      </c>
      <c r="D4632">
        <v>1367</v>
      </c>
      <c r="E4632" t="s">
        <v>334</v>
      </c>
      <c r="F4632" t="s">
        <v>0</v>
      </c>
      <c r="G4632" t="s">
        <v>2063</v>
      </c>
      <c r="H4632">
        <v>2.774</v>
      </c>
      <c r="I4632">
        <v>20.89</v>
      </c>
      <c r="J4632">
        <v>65</v>
      </c>
    </row>
    <row r="4633" spans="1:10" x14ac:dyDescent="0.35">
      <c r="A4633" t="s">
        <v>3783</v>
      </c>
      <c r="B4633">
        <v>170</v>
      </c>
      <c r="C4633">
        <v>1133</v>
      </c>
      <c r="D4633">
        <v>1368</v>
      </c>
      <c r="E4633" t="s">
        <v>328</v>
      </c>
      <c r="F4633" t="s">
        <v>0</v>
      </c>
      <c r="G4633" t="s">
        <v>3784</v>
      </c>
      <c r="H4633">
        <v>3.28</v>
      </c>
      <c r="I4633">
        <v>58.33</v>
      </c>
      <c r="J4633">
        <v>48</v>
      </c>
    </row>
    <row r="4634" spans="1:10" x14ac:dyDescent="0.35">
      <c r="A4634" t="s">
        <v>3785</v>
      </c>
      <c r="B4634">
        <v>154</v>
      </c>
      <c r="C4634">
        <v>1129</v>
      </c>
      <c r="D4634">
        <v>1369</v>
      </c>
      <c r="E4634" t="s">
        <v>312</v>
      </c>
      <c r="F4634" t="s">
        <v>0</v>
      </c>
      <c r="G4634" t="s">
        <v>3786</v>
      </c>
      <c r="H4634">
        <v>3.282</v>
      </c>
      <c r="I4634">
        <v>41.62</v>
      </c>
      <c r="J4634">
        <v>38</v>
      </c>
    </row>
    <row r="4635" spans="1:10" x14ac:dyDescent="0.35">
      <c r="A4635" t="s">
        <v>3787</v>
      </c>
      <c r="B4635">
        <v>387</v>
      </c>
      <c r="C4635">
        <v>1129</v>
      </c>
      <c r="D4635">
        <v>1369</v>
      </c>
      <c r="E4635" t="s">
        <v>311</v>
      </c>
      <c r="F4635" t="s">
        <v>0</v>
      </c>
      <c r="G4635" t="s">
        <v>3788</v>
      </c>
      <c r="I4635" t="s">
        <v>311</v>
      </c>
      <c r="J4635">
        <v>25</v>
      </c>
    </row>
    <row r="4636" spans="1:10" x14ac:dyDescent="0.35">
      <c r="A4636" t="s">
        <v>3789</v>
      </c>
      <c r="B4636">
        <v>34</v>
      </c>
      <c r="C4636">
        <v>1128</v>
      </c>
      <c r="D4636">
        <v>1371</v>
      </c>
      <c r="E4636" t="s">
        <v>319</v>
      </c>
      <c r="F4636" t="s">
        <v>0</v>
      </c>
      <c r="G4636" t="s">
        <v>1742</v>
      </c>
      <c r="H4636">
        <v>17.175999999999998</v>
      </c>
      <c r="I4636">
        <v>92.33</v>
      </c>
      <c r="J4636">
        <v>5</v>
      </c>
    </row>
    <row r="4637" spans="1:10" x14ac:dyDescent="0.35">
      <c r="A4637" t="s">
        <v>3790</v>
      </c>
      <c r="B4637">
        <v>130</v>
      </c>
      <c r="C4637">
        <v>1119</v>
      </c>
      <c r="D4637">
        <v>1372</v>
      </c>
      <c r="E4637" t="s">
        <v>319</v>
      </c>
      <c r="F4637" t="s">
        <v>0</v>
      </c>
      <c r="G4637" t="s">
        <v>3791</v>
      </c>
      <c r="H4637">
        <v>4.5209999999999999</v>
      </c>
      <c r="I4637">
        <v>85.07</v>
      </c>
      <c r="J4637">
        <v>70</v>
      </c>
    </row>
    <row r="4638" spans="1:10" x14ac:dyDescent="0.35">
      <c r="A4638" t="s">
        <v>3792</v>
      </c>
      <c r="B4638">
        <v>136</v>
      </c>
      <c r="C4638">
        <v>1119</v>
      </c>
      <c r="D4638">
        <v>1372</v>
      </c>
      <c r="E4638" t="s">
        <v>328</v>
      </c>
      <c r="F4638" t="s">
        <v>0</v>
      </c>
      <c r="G4638" t="s">
        <v>2402</v>
      </c>
      <c r="H4638">
        <v>4.8019999999999996</v>
      </c>
      <c r="I4638">
        <v>73.16</v>
      </c>
      <c r="J4638">
        <v>23</v>
      </c>
    </row>
    <row r="4639" spans="1:10" x14ac:dyDescent="0.35">
      <c r="A4639" t="s">
        <v>3793</v>
      </c>
      <c r="B4639">
        <v>180</v>
      </c>
      <c r="C4639">
        <v>1114</v>
      </c>
      <c r="D4639">
        <v>1374</v>
      </c>
      <c r="E4639" t="s">
        <v>319</v>
      </c>
      <c r="F4639" t="s">
        <v>0</v>
      </c>
      <c r="G4639" t="s">
        <v>3794</v>
      </c>
      <c r="H4639">
        <v>8.4220000000000006</v>
      </c>
      <c r="I4639">
        <v>83.66</v>
      </c>
      <c r="J4639">
        <v>179</v>
      </c>
    </row>
    <row r="4640" spans="1:10" x14ac:dyDescent="0.35">
      <c r="A4640" t="s">
        <v>3795</v>
      </c>
      <c r="B4640">
        <v>256</v>
      </c>
      <c r="C4640">
        <v>1113</v>
      </c>
      <c r="D4640">
        <v>1375</v>
      </c>
      <c r="E4640" t="s">
        <v>312</v>
      </c>
      <c r="F4640" t="s">
        <v>0</v>
      </c>
      <c r="G4640" t="s">
        <v>3796</v>
      </c>
      <c r="H4640">
        <v>2.1339999999999999</v>
      </c>
      <c r="I4640">
        <v>39.51</v>
      </c>
      <c r="J4640">
        <v>39</v>
      </c>
    </row>
    <row r="4641" spans="1:10" x14ac:dyDescent="0.35">
      <c r="A4641" t="s">
        <v>3797</v>
      </c>
      <c r="B4641">
        <v>215</v>
      </c>
      <c r="C4641">
        <v>1112</v>
      </c>
      <c r="D4641">
        <v>1376</v>
      </c>
      <c r="E4641" t="s">
        <v>319</v>
      </c>
      <c r="F4641" t="s">
        <v>0</v>
      </c>
      <c r="G4641" t="s">
        <v>3798</v>
      </c>
      <c r="H4641">
        <v>2.6080000000000001</v>
      </c>
      <c r="I4641">
        <v>56.46</v>
      </c>
      <c r="J4641">
        <v>60</v>
      </c>
    </row>
    <row r="4642" spans="1:10" x14ac:dyDescent="0.35">
      <c r="A4642" t="s">
        <v>3799</v>
      </c>
      <c r="B4642">
        <v>167</v>
      </c>
      <c r="C4642">
        <v>1110</v>
      </c>
      <c r="D4642">
        <v>1377</v>
      </c>
      <c r="E4642" t="s">
        <v>328</v>
      </c>
      <c r="F4642" t="s">
        <v>0</v>
      </c>
      <c r="G4642" t="s">
        <v>3800</v>
      </c>
      <c r="H4642">
        <v>3.2930000000000001</v>
      </c>
      <c r="I4642">
        <v>57.22</v>
      </c>
      <c r="J4642">
        <v>99</v>
      </c>
    </row>
    <row r="4643" spans="1:10" x14ac:dyDescent="0.35">
      <c r="A4643" t="s">
        <v>3801</v>
      </c>
      <c r="B4643">
        <v>389</v>
      </c>
      <c r="C4643">
        <v>1109</v>
      </c>
      <c r="D4643">
        <v>1378</v>
      </c>
      <c r="E4643" t="s">
        <v>328</v>
      </c>
      <c r="F4643" t="s">
        <v>0</v>
      </c>
      <c r="G4643" t="s">
        <v>3802</v>
      </c>
      <c r="H4643">
        <v>1.38</v>
      </c>
      <c r="I4643">
        <v>56.47</v>
      </c>
      <c r="J4643">
        <v>263</v>
      </c>
    </row>
    <row r="4644" spans="1:10" x14ac:dyDescent="0.35">
      <c r="A4644" t="s">
        <v>3803</v>
      </c>
      <c r="B4644">
        <v>198</v>
      </c>
      <c r="C4644">
        <v>1107</v>
      </c>
      <c r="D4644">
        <v>1379</v>
      </c>
      <c r="E4644" t="s">
        <v>319</v>
      </c>
      <c r="F4644" t="s">
        <v>0</v>
      </c>
      <c r="G4644" t="s">
        <v>2734</v>
      </c>
      <c r="H4644">
        <v>4.2350000000000003</v>
      </c>
      <c r="I4644">
        <v>95.56</v>
      </c>
      <c r="J4644">
        <v>56</v>
      </c>
    </row>
    <row r="4645" spans="1:10" x14ac:dyDescent="0.35">
      <c r="A4645" t="s">
        <v>3804</v>
      </c>
      <c r="B4645">
        <v>149</v>
      </c>
      <c r="C4645">
        <v>1104</v>
      </c>
      <c r="D4645">
        <v>1380</v>
      </c>
      <c r="E4645" t="s">
        <v>328</v>
      </c>
      <c r="F4645" t="s">
        <v>0</v>
      </c>
      <c r="G4645" t="s">
        <v>3805</v>
      </c>
      <c r="H4645">
        <v>3.9929999999999999</v>
      </c>
      <c r="I4645">
        <v>50.86</v>
      </c>
      <c r="J4645">
        <v>33</v>
      </c>
    </row>
    <row r="4646" spans="1:10" x14ac:dyDescent="0.35">
      <c r="A4646" t="s">
        <v>3806</v>
      </c>
      <c r="B4646">
        <v>121</v>
      </c>
      <c r="C4646">
        <v>1101</v>
      </c>
      <c r="D4646">
        <v>1381</v>
      </c>
      <c r="E4646" t="s">
        <v>328</v>
      </c>
      <c r="F4646" t="s">
        <v>0</v>
      </c>
      <c r="G4646" t="s">
        <v>1779</v>
      </c>
      <c r="H4646">
        <v>4.4909999999999997</v>
      </c>
      <c r="I4646">
        <v>53.67</v>
      </c>
      <c r="J4646">
        <v>121</v>
      </c>
    </row>
    <row r="4647" spans="1:10" x14ac:dyDescent="0.35">
      <c r="A4647" t="s">
        <v>3807</v>
      </c>
      <c r="B4647">
        <v>132</v>
      </c>
      <c r="C4647">
        <v>1099</v>
      </c>
      <c r="D4647">
        <v>1382</v>
      </c>
      <c r="E4647" t="s">
        <v>328</v>
      </c>
      <c r="F4647" t="s">
        <v>0</v>
      </c>
      <c r="G4647" t="s">
        <v>2661</v>
      </c>
      <c r="H4647">
        <v>4.9909999999999997</v>
      </c>
      <c r="I4647">
        <v>63.24</v>
      </c>
      <c r="J4647">
        <v>35</v>
      </c>
    </row>
    <row r="4648" spans="1:10" x14ac:dyDescent="0.35">
      <c r="A4648" t="s">
        <v>3808</v>
      </c>
      <c r="B4648">
        <v>256</v>
      </c>
      <c r="C4648">
        <v>1099</v>
      </c>
      <c r="D4648">
        <v>1382</v>
      </c>
      <c r="E4648" t="s">
        <v>334</v>
      </c>
      <c r="F4648" t="s">
        <v>0</v>
      </c>
      <c r="G4648" t="s">
        <v>1751</v>
      </c>
      <c r="H4648">
        <v>2.1469999999999998</v>
      </c>
      <c r="I4648">
        <v>11.6</v>
      </c>
      <c r="J4648">
        <v>17</v>
      </c>
    </row>
    <row r="4649" spans="1:10" x14ac:dyDescent="0.35">
      <c r="A4649" t="s">
        <v>3809</v>
      </c>
      <c r="B4649">
        <v>153</v>
      </c>
      <c r="C4649">
        <v>1096</v>
      </c>
      <c r="D4649">
        <v>1384</v>
      </c>
      <c r="E4649" t="s">
        <v>319</v>
      </c>
      <c r="F4649" t="s">
        <v>0</v>
      </c>
      <c r="G4649" t="s">
        <v>3810</v>
      </c>
      <c r="H4649">
        <v>2.9740000000000002</v>
      </c>
      <c r="I4649">
        <v>87.83</v>
      </c>
      <c r="J4649">
        <v>118</v>
      </c>
    </row>
    <row r="4650" spans="1:10" x14ac:dyDescent="0.35">
      <c r="A4650" t="s">
        <v>3811</v>
      </c>
      <c r="B4650">
        <v>222</v>
      </c>
      <c r="C4650">
        <v>1095</v>
      </c>
      <c r="D4650">
        <v>1385</v>
      </c>
      <c r="E4650" t="s">
        <v>312</v>
      </c>
      <c r="F4650" t="s">
        <v>0</v>
      </c>
      <c r="G4650" t="s">
        <v>3812</v>
      </c>
      <c r="H4650">
        <v>2.4929999999999999</v>
      </c>
      <c r="I4650">
        <v>27.39</v>
      </c>
      <c r="J4650">
        <v>83</v>
      </c>
    </row>
    <row r="4651" spans="1:10" x14ac:dyDescent="0.35">
      <c r="A4651" t="s">
        <v>3813</v>
      </c>
      <c r="B4651">
        <v>236</v>
      </c>
      <c r="C4651">
        <v>1094</v>
      </c>
      <c r="D4651">
        <v>1386</v>
      </c>
      <c r="E4651" t="s">
        <v>312</v>
      </c>
      <c r="F4651" t="s">
        <v>0</v>
      </c>
      <c r="G4651" t="s">
        <v>2148</v>
      </c>
      <c r="H4651">
        <v>2.4409999999999998</v>
      </c>
      <c r="I4651">
        <v>25.4</v>
      </c>
      <c r="J4651">
        <v>62</v>
      </c>
    </row>
    <row r="4652" spans="1:10" x14ac:dyDescent="0.35">
      <c r="A4652" t="s">
        <v>3814</v>
      </c>
      <c r="B4652">
        <v>255</v>
      </c>
      <c r="C4652">
        <v>1092</v>
      </c>
      <c r="D4652">
        <v>1387</v>
      </c>
      <c r="E4652" t="s">
        <v>328</v>
      </c>
      <c r="F4652" t="s">
        <v>0</v>
      </c>
      <c r="G4652" t="s">
        <v>3815</v>
      </c>
      <c r="H4652">
        <v>2.004</v>
      </c>
      <c r="I4652">
        <v>33.28</v>
      </c>
      <c r="J4652">
        <v>39</v>
      </c>
    </row>
    <row r="4653" spans="1:10" x14ac:dyDescent="0.35">
      <c r="A4653" t="s">
        <v>3816</v>
      </c>
      <c r="B4653">
        <v>123</v>
      </c>
      <c r="C4653">
        <v>1086</v>
      </c>
      <c r="D4653">
        <v>1388</v>
      </c>
      <c r="E4653" t="s">
        <v>319</v>
      </c>
      <c r="F4653" t="s">
        <v>0</v>
      </c>
      <c r="G4653" t="s">
        <v>1969</v>
      </c>
      <c r="H4653">
        <v>4.4720000000000004</v>
      </c>
      <c r="I4653">
        <v>76.11</v>
      </c>
      <c r="J4653">
        <v>38</v>
      </c>
    </row>
    <row r="4654" spans="1:10" x14ac:dyDescent="0.35">
      <c r="A4654" t="s">
        <v>3817</v>
      </c>
      <c r="B4654">
        <v>99</v>
      </c>
      <c r="C4654">
        <v>1083</v>
      </c>
      <c r="D4654">
        <v>1389</v>
      </c>
      <c r="E4654" t="s">
        <v>319</v>
      </c>
      <c r="F4654" t="s">
        <v>0</v>
      </c>
      <c r="G4654" t="s">
        <v>3208</v>
      </c>
      <c r="H4654">
        <v>6.0330000000000004</v>
      </c>
      <c r="I4654">
        <v>89.34</v>
      </c>
      <c r="J4654">
        <v>22</v>
      </c>
    </row>
    <row r="4655" spans="1:10" x14ac:dyDescent="0.35">
      <c r="A4655" t="s">
        <v>3818</v>
      </c>
      <c r="B4655">
        <v>117</v>
      </c>
      <c r="C4655">
        <v>1073</v>
      </c>
      <c r="D4655">
        <v>1390</v>
      </c>
      <c r="E4655" t="s">
        <v>319</v>
      </c>
      <c r="F4655" t="s">
        <v>0</v>
      </c>
      <c r="G4655" t="s">
        <v>3819</v>
      </c>
      <c r="H4655">
        <v>5.0090000000000003</v>
      </c>
      <c r="I4655">
        <v>92.03</v>
      </c>
      <c r="J4655">
        <v>33</v>
      </c>
    </row>
    <row r="4656" spans="1:10" x14ac:dyDescent="0.35">
      <c r="A4656" t="s">
        <v>3820</v>
      </c>
      <c r="B4656">
        <v>254</v>
      </c>
      <c r="C4656">
        <v>1067</v>
      </c>
      <c r="D4656">
        <v>1391</v>
      </c>
      <c r="E4656" t="s">
        <v>328</v>
      </c>
      <c r="F4656" t="s">
        <v>0</v>
      </c>
      <c r="G4656" t="s">
        <v>3821</v>
      </c>
      <c r="H4656">
        <v>3.0990000000000002</v>
      </c>
      <c r="I4656">
        <v>43.05</v>
      </c>
      <c r="J4656">
        <v>88</v>
      </c>
    </row>
    <row r="4657" spans="1:10" x14ac:dyDescent="0.35">
      <c r="A4657" t="s">
        <v>3822</v>
      </c>
      <c r="B4657">
        <v>45</v>
      </c>
      <c r="C4657">
        <v>1067</v>
      </c>
      <c r="D4657">
        <v>1391</v>
      </c>
      <c r="E4657" t="s">
        <v>319</v>
      </c>
      <c r="F4657" t="s">
        <v>0</v>
      </c>
      <c r="G4657" t="s">
        <v>3823</v>
      </c>
      <c r="H4657">
        <v>13.622</v>
      </c>
      <c r="I4657">
        <v>96.9</v>
      </c>
      <c r="J4657">
        <v>8</v>
      </c>
    </row>
    <row r="4658" spans="1:10" x14ac:dyDescent="0.35">
      <c r="A4658" t="s">
        <v>3824</v>
      </c>
      <c r="B4658">
        <v>90</v>
      </c>
      <c r="C4658">
        <v>1064</v>
      </c>
      <c r="D4658">
        <v>1393</v>
      </c>
      <c r="E4658" t="s">
        <v>319</v>
      </c>
      <c r="F4658" t="s">
        <v>0</v>
      </c>
      <c r="G4658" t="s">
        <v>2772</v>
      </c>
      <c r="H4658">
        <v>7.2930000000000001</v>
      </c>
      <c r="I4658">
        <v>94.37</v>
      </c>
      <c r="J4658">
        <v>19</v>
      </c>
    </row>
    <row r="4659" spans="1:10" x14ac:dyDescent="0.35">
      <c r="A4659" t="s">
        <v>3825</v>
      </c>
      <c r="B4659">
        <v>174</v>
      </c>
      <c r="C4659">
        <v>1051</v>
      </c>
      <c r="D4659">
        <v>1394</v>
      </c>
      <c r="E4659" t="s">
        <v>312</v>
      </c>
      <c r="F4659" t="s">
        <v>0</v>
      </c>
      <c r="G4659" t="s">
        <v>2063</v>
      </c>
      <c r="H4659">
        <v>2.9630000000000001</v>
      </c>
      <c r="I4659">
        <v>25.68</v>
      </c>
      <c r="J4659">
        <v>26</v>
      </c>
    </row>
    <row r="4660" spans="1:10" x14ac:dyDescent="0.35">
      <c r="A4660" t="s">
        <v>3826</v>
      </c>
      <c r="B4660">
        <v>320</v>
      </c>
      <c r="C4660">
        <v>1051</v>
      </c>
      <c r="D4660">
        <v>1394</v>
      </c>
      <c r="E4660" t="s">
        <v>319</v>
      </c>
      <c r="F4660" t="s">
        <v>0</v>
      </c>
      <c r="G4660" t="s">
        <v>1940</v>
      </c>
      <c r="H4660">
        <v>5.4859999999999998</v>
      </c>
      <c r="I4660">
        <v>79.010000000000005</v>
      </c>
      <c r="J4660">
        <v>291</v>
      </c>
    </row>
    <row r="4661" spans="1:10" x14ac:dyDescent="0.35">
      <c r="A4661" t="s">
        <v>3827</v>
      </c>
      <c r="B4661">
        <v>278</v>
      </c>
      <c r="C4661">
        <v>1047</v>
      </c>
      <c r="D4661">
        <v>1396</v>
      </c>
      <c r="E4661" t="s">
        <v>312</v>
      </c>
      <c r="F4661" t="s">
        <v>0</v>
      </c>
      <c r="G4661" t="s">
        <v>2194</v>
      </c>
      <c r="H4661">
        <v>2.5859999999999999</v>
      </c>
      <c r="I4661">
        <v>48.85</v>
      </c>
      <c r="J4661">
        <v>274</v>
      </c>
    </row>
    <row r="4662" spans="1:10" x14ac:dyDescent="0.35">
      <c r="A4662" t="s">
        <v>3828</v>
      </c>
      <c r="B4662">
        <v>129</v>
      </c>
      <c r="C4662">
        <v>1045</v>
      </c>
      <c r="D4662">
        <v>1397</v>
      </c>
      <c r="E4662" t="s">
        <v>328</v>
      </c>
      <c r="F4662" t="s">
        <v>0</v>
      </c>
      <c r="G4662" t="s">
        <v>2924</v>
      </c>
      <c r="H4662">
        <v>3.9510000000000001</v>
      </c>
      <c r="I4662">
        <v>71.67</v>
      </c>
      <c r="J4662">
        <v>16</v>
      </c>
    </row>
    <row r="4663" spans="1:10" x14ac:dyDescent="0.35">
      <c r="A4663" t="s">
        <v>3829</v>
      </c>
      <c r="B4663">
        <v>45</v>
      </c>
      <c r="C4663">
        <v>1044</v>
      </c>
      <c r="D4663">
        <v>1398</v>
      </c>
      <c r="E4663" t="s">
        <v>311</v>
      </c>
      <c r="F4663" t="s">
        <v>0</v>
      </c>
      <c r="G4663" t="s">
        <v>1795</v>
      </c>
      <c r="I4663" t="s">
        <v>311</v>
      </c>
      <c r="J4663">
        <v>45</v>
      </c>
    </row>
    <row r="4664" spans="1:10" x14ac:dyDescent="0.35">
      <c r="A4664" t="s">
        <v>3830</v>
      </c>
      <c r="B4664">
        <v>143</v>
      </c>
      <c r="C4664">
        <v>1042</v>
      </c>
      <c r="D4664">
        <v>1399</v>
      </c>
      <c r="E4664" t="s">
        <v>319</v>
      </c>
      <c r="F4664" t="s">
        <v>0</v>
      </c>
      <c r="G4664" t="s">
        <v>3831</v>
      </c>
      <c r="H4664">
        <v>5.2110000000000003</v>
      </c>
      <c r="I4664">
        <v>91.48</v>
      </c>
      <c r="J4664">
        <v>52</v>
      </c>
    </row>
    <row r="4665" spans="1:10" x14ac:dyDescent="0.35">
      <c r="A4665" t="s">
        <v>3832</v>
      </c>
      <c r="B4665">
        <v>134</v>
      </c>
      <c r="C4665">
        <v>1039</v>
      </c>
      <c r="D4665">
        <v>1400</v>
      </c>
      <c r="E4665" t="s">
        <v>328</v>
      </c>
      <c r="F4665" t="s">
        <v>0</v>
      </c>
      <c r="G4665" t="s">
        <v>2924</v>
      </c>
      <c r="H4665">
        <v>4.2210000000000001</v>
      </c>
      <c r="I4665">
        <v>75</v>
      </c>
      <c r="J4665">
        <v>122</v>
      </c>
    </row>
    <row r="4666" spans="1:10" x14ac:dyDescent="0.35">
      <c r="A4666" t="s">
        <v>3833</v>
      </c>
      <c r="B4666">
        <v>282</v>
      </c>
      <c r="C4666">
        <v>1038</v>
      </c>
      <c r="D4666">
        <v>1401</v>
      </c>
      <c r="E4666" t="s">
        <v>328</v>
      </c>
      <c r="F4666" t="s">
        <v>0</v>
      </c>
      <c r="G4666" t="s">
        <v>3834</v>
      </c>
      <c r="H4666">
        <v>2.5249999999999999</v>
      </c>
      <c r="I4666">
        <v>51.83</v>
      </c>
      <c r="J4666">
        <v>74</v>
      </c>
    </row>
    <row r="4667" spans="1:10" x14ac:dyDescent="0.35">
      <c r="A4667" t="s">
        <v>3835</v>
      </c>
      <c r="B4667">
        <v>204</v>
      </c>
      <c r="C4667">
        <v>1035</v>
      </c>
      <c r="D4667">
        <v>1402</v>
      </c>
      <c r="E4667" t="s">
        <v>319</v>
      </c>
      <c r="F4667" t="s">
        <v>0</v>
      </c>
      <c r="G4667" t="s">
        <v>3836</v>
      </c>
      <c r="H4667">
        <v>2.4790000000000001</v>
      </c>
      <c r="I4667">
        <v>56.36</v>
      </c>
      <c r="J4667">
        <v>65</v>
      </c>
    </row>
    <row r="4668" spans="1:10" x14ac:dyDescent="0.35">
      <c r="A4668" t="s">
        <v>3837</v>
      </c>
      <c r="B4668">
        <v>222</v>
      </c>
      <c r="C4668">
        <v>1032</v>
      </c>
      <c r="D4668">
        <v>1403</v>
      </c>
      <c r="E4668" t="s">
        <v>328</v>
      </c>
      <c r="F4668" t="s">
        <v>0</v>
      </c>
      <c r="G4668" t="s">
        <v>3838</v>
      </c>
      <c r="H4668">
        <v>2.1739999999999999</v>
      </c>
      <c r="I4668">
        <v>45.5</v>
      </c>
      <c r="J4668">
        <v>81</v>
      </c>
    </row>
    <row r="4669" spans="1:10" x14ac:dyDescent="0.35">
      <c r="A4669" t="s">
        <v>3839</v>
      </c>
      <c r="B4669">
        <v>107</v>
      </c>
      <c r="C4669">
        <v>1028</v>
      </c>
      <c r="D4669">
        <v>1404</v>
      </c>
      <c r="E4669" t="s">
        <v>328</v>
      </c>
      <c r="F4669" t="s">
        <v>0</v>
      </c>
      <c r="G4669" t="s">
        <v>1779</v>
      </c>
      <c r="H4669">
        <v>5.3849999999999998</v>
      </c>
      <c r="I4669">
        <v>65.92</v>
      </c>
      <c r="J4669">
        <v>31</v>
      </c>
    </row>
    <row r="4670" spans="1:10" x14ac:dyDescent="0.35">
      <c r="A4670" t="s">
        <v>3840</v>
      </c>
      <c r="B4670">
        <v>164</v>
      </c>
      <c r="C4670">
        <v>1024</v>
      </c>
      <c r="D4670">
        <v>1405</v>
      </c>
      <c r="E4670" t="s">
        <v>311</v>
      </c>
      <c r="F4670" t="s">
        <v>0</v>
      </c>
      <c r="G4670" t="s">
        <v>2959</v>
      </c>
      <c r="I4670" t="s">
        <v>311</v>
      </c>
      <c r="J4670">
        <v>17</v>
      </c>
    </row>
    <row r="4671" spans="1:10" x14ac:dyDescent="0.35">
      <c r="A4671" t="s">
        <v>3841</v>
      </c>
      <c r="B4671">
        <v>518</v>
      </c>
      <c r="C4671">
        <v>1024</v>
      </c>
      <c r="D4671">
        <v>1405</v>
      </c>
      <c r="E4671" t="s">
        <v>312</v>
      </c>
      <c r="F4671" t="s">
        <v>0</v>
      </c>
      <c r="G4671" t="s">
        <v>2590</v>
      </c>
      <c r="H4671">
        <v>0.83399999999999996</v>
      </c>
      <c r="I4671">
        <v>28.85</v>
      </c>
      <c r="J4671">
        <v>391</v>
      </c>
    </row>
    <row r="4672" spans="1:10" x14ac:dyDescent="0.35">
      <c r="A4672" t="s">
        <v>3842</v>
      </c>
      <c r="B4672">
        <v>140</v>
      </c>
      <c r="C4672">
        <v>1023</v>
      </c>
      <c r="D4672">
        <v>1407</v>
      </c>
      <c r="E4672" t="s">
        <v>328</v>
      </c>
      <c r="F4672" t="s">
        <v>0</v>
      </c>
      <c r="G4672" t="s">
        <v>1948</v>
      </c>
      <c r="H4672">
        <v>4.2009999999999996</v>
      </c>
      <c r="I4672">
        <v>67.95</v>
      </c>
      <c r="J4672">
        <v>26</v>
      </c>
    </row>
    <row r="4673" spans="1:10" x14ac:dyDescent="0.35">
      <c r="A4673" t="s">
        <v>3843</v>
      </c>
      <c r="B4673">
        <v>74</v>
      </c>
      <c r="C4673">
        <v>1018</v>
      </c>
      <c r="D4673">
        <v>1408</v>
      </c>
      <c r="E4673" t="s">
        <v>319</v>
      </c>
      <c r="F4673" t="s">
        <v>0</v>
      </c>
      <c r="G4673" t="s">
        <v>2019</v>
      </c>
      <c r="H4673">
        <v>6.9690000000000003</v>
      </c>
      <c r="I4673">
        <v>78.849999999999994</v>
      </c>
      <c r="J4673">
        <v>27</v>
      </c>
    </row>
    <row r="4674" spans="1:10" x14ac:dyDescent="0.35">
      <c r="A4674" t="s">
        <v>3844</v>
      </c>
      <c r="B4674">
        <v>265</v>
      </c>
      <c r="C4674">
        <v>1017</v>
      </c>
      <c r="D4674">
        <v>1409</v>
      </c>
      <c r="E4674" t="s">
        <v>312</v>
      </c>
      <c r="F4674" t="s">
        <v>0</v>
      </c>
      <c r="G4674" t="s">
        <v>3466</v>
      </c>
      <c r="H4674">
        <v>2.0459999999999998</v>
      </c>
      <c r="I4674">
        <v>26.82</v>
      </c>
      <c r="J4674">
        <v>78</v>
      </c>
    </row>
    <row r="4675" spans="1:10" x14ac:dyDescent="0.35">
      <c r="A4675" t="s">
        <v>3845</v>
      </c>
      <c r="B4675">
        <v>142</v>
      </c>
      <c r="C4675">
        <v>1017</v>
      </c>
      <c r="D4675">
        <v>1409</v>
      </c>
      <c r="E4675" t="s">
        <v>328</v>
      </c>
      <c r="F4675" t="s">
        <v>0</v>
      </c>
      <c r="G4675" t="s">
        <v>1967</v>
      </c>
      <c r="H4675">
        <v>4.0449999999999999</v>
      </c>
      <c r="I4675">
        <v>63.57</v>
      </c>
      <c r="J4675">
        <v>142</v>
      </c>
    </row>
    <row r="4676" spans="1:10" x14ac:dyDescent="0.35">
      <c r="A4676" t="s">
        <v>3846</v>
      </c>
      <c r="B4676">
        <v>246</v>
      </c>
      <c r="C4676">
        <v>1016</v>
      </c>
      <c r="D4676">
        <v>1411</v>
      </c>
      <c r="E4676" t="s">
        <v>312</v>
      </c>
      <c r="F4676" t="s">
        <v>0</v>
      </c>
      <c r="G4676" t="s">
        <v>3554</v>
      </c>
      <c r="H4676">
        <v>1.821</v>
      </c>
      <c r="I4676">
        <v>38.64</v>
      </c>
      <c r="J4676">
        <v>67</v>
      </c>
    </row>
    <row r="4677" spans="1:10" x14ac:dyDescent="0.35">
      <c r="A4677" t="s">
        <v>3849</v>
      </c>
      <c r="B4677">
        <v>123</v>
      </c>
      <c r="C4677">
        <v>1009</v>
      </c>
      <c r="D4677">
        <v>1413</v>
      </c>
      <c r="E4677" t="s">
        <v>311</v>
      </c>
      <c r="F4677" t="s">
        <v>0</v>
      </c>
      <c r="G4677" t="s">
        <v>1904</v>
      </c>
      <c r="I4677" t="s">
        <v>311</v>
      </c>
      <c r="J4677">
        <v>24</v>
      </c>
    </row>
    <row r="4678" spans="1:10" x14ac:dyDescent="0.35">
      <c r="A4678" t="s">
        <v>3851</v>
      </c>
      <c r="B4678">
        <v>349</v>
      </c>
      <c r="C4678">
        <v>1003</v>
      </c>
      <c r="D4678">
        <v>1415</v>
      </c>
      <c r="E4678" t="s">
        <v>311</v>
      </c>
      <c r="F4678" t="s">
        <v>0</v>
      </c>
      <c r="G4678" t="s">
        <v>3704</v>
      </c>
      <c r="I4678" t="s">
        <v>311</v>
      </c>
      <c r="J4678">
        <v>54</v>
      </c>
    </row>
    <row r="4679" spans="1:10" x14ac:dyDescent="0.35">
      <c r="A4679" t="s">
        <v>3852</v>
      </c>
      <c r="B4679">
        <v>238</v>
      </c>
      <c r="C4679">
        <v>1003</v>
      </c>
      <c r="D4679">
        <v>1415</v>
      </c>
      <c r="E4679" t="s">
        <v>328</v>
      </c>
      <c r="F4679" t="s">
        <v>0</v>
      </c>
      <c r="G4679" t="s">
        <v>1759</v>
      </c>
      <c r="H4679">
        <v>5.7949999999999999</v>
      </c>
      <c r="I4679">
        <v>69.58</v>
      </c>
      <c r="J4679">
        <v>235</v>
      </c>
    </row>
    <row r="4680" spans="1:10" x14ac:dyDescent="0.35">
      <c r="A4680" t="s">
        <v>3853</v>
      </c>
      <c r="B4680">
        <v>125</v>
      </c>
      <c r="C4680">
        <v>1002</v>
      </c>
      <c r="D4680">
        <v>1417</v>
      </c>
      <c r="E4680" t="s">
        <v>328</v>
      </c>
      <c r="F4680" t="s">
        <v>0</v>
      </c>
      <c r="G4680" t="s">
        <v>1693</v>
      </c>
      <c r="H4680">
        <v>4.6900000000000004</v>
      </c>
      <c r="I4680">
        <v>64.7</v>
      </c>
      <c r="J4680">
        <v>30</v>
      </c>
    </row>
    <row r="4681" spans="1:10" x14ac:dyDescent="0.35">
      <c r="A4681" t="s">
        <v>3854</v>
      </c>
      <c r="B4681">
        <v>198</v>
      </c>
      <c r="C4681">
        <v>999</v>
      </c>
      <c r="D4681">
        <v>1418</v>
      </c>
      <c r="E4681" t="s">
        <v>328</v>
      </c>
      <c r="F4681" t="s">
        <v>0</v>
      </c>
      <c r="G4681" t="s">
        <v>2178</v>
      </c>
      <c r="H4681">
        <v>2.7490000000000001</v>
      </c>
      <c r="I4681">
        <v>54.71</v>
      </c>
      <c r="J4681">
        <v>49</v>
      </c>
    </row>
    <row r="4682" spans="1:10" x14ac:dyDescent="0.35">
      <c r="A4682" t="s">
        <v>3855</v>
      </c>
      <c r="B4682">
        <v>160</v>
      </c>
      <c r="C4682">
        <v>999</v>
      </c>
      <c r="D4682">
        <v>1418</v>
      </c>
      <c r="E4682" t="s">
        <v>311</v>
      </c>
      <c r="F4682" t="s">
        <v>0</v>
      </c>
      <c r="G4682" t="s">
        <v>2734</v>
      </c>
      <c r="I4682" t="s">
        <v>311</v>
      </c>
      <c r="J4682">
        <v>160</v>
      </c>
    </row>
    <row r="4683" spans="1:10" x14ac:dyDescent="0.35">
      <c r="A4683" t="s">
        <v>3856</v>
      </c>
      <c r="B4683">
        <v>67</v>
      </c>
      <c r="C4683">
        <v>998</v>
      </c>
      <c r="D4683">
        <v>1420</v>
      </c>
      <c r="E4683" t="s">
        <v>319</v>
      </c>
      <c r="F4683" t="s">
        <v>0</v>
      </c>
      <c r="G4683" t="s">
        <v>2163</v>
      </c>
      <c r="H4683">
        <v>8.625</v>
      </c>
      <c r="I4683">
        <v>90.45</v>
      </c>
      <c r="J4683">
        <v>67</v>
      </c>
    </row>
    <row r="4684" spans="1:10" x14ac:dyDescent="0.35">
      <c r="A4684" t="s">
        <v>3857</v>
      </c>
      <c r="B4684">
        <v>129</v>
      </c>
      <c r="C4684">
        <v>996</v>
      </c>
      <c r="D4684">
        <v>1421</v>
      </c>
      <c r="E4684" t="s">
        <v>328</v>
      </c>
      <c r="F4684" t="s">
        <v>0</v>
      </c>
      <c r="G4684" t="s">
        <v>3282</v>
      </c>
      <c r="H4684">
        <v>4.1639999999999997</v>
      </c>
      <c r="I4684">
        <v>54.59</v>
      </c>
      <c r="J4684">
        <v>55</v>
      </c>
    </row>
    <row r="4685" spans="1:10" x14ac:dyDescent="0.35">
      <c r="A4685" t="s">
        <v>3858</v>
      </c>
      <c r="B4685">
        <v>134</v>
      </c>
      <c r="C4685">
        <v>994</v>
      </c>
      <c r="D4685">
        <v>1422</v>
      </c>
      <c r="E4685" t="s">
        <v>328</v>
      </c>
      <c r="F4685" t="s">
        <v>0</v>
      </c>
      <c r="G4685" t="s">
        <v>2809</v>
      </c>
      <c r="H4685">
        <v>3.8479999999999999</v>
      </c>
      <c r="I4685">
        <v>60.46</v>
      </c>
      <c r="J4685">
        <v>37</v>
      </c>
    </row>
    <row r="4686" spans="1:10" x14ac:dyDescent="0.35">
      <c r="A4686" t="s">
        <v>3859</v>
      </c>
      <c r="B4686">
        <v>191</v>
      </c>
      <c r="C4686">
        <v>986</v>
      </c>
      <c r="D4686">
        <v>1423</v>
      </c>
      <c r="E4686" t="s">
        <v>328</v>
      </c>
      <c r="F4686" t="s">
        <v>0</v>
      </c>
      <c r="G4686" t="s">
        <v>3860</v>
      </c>
      <c r="H4686">
        <v>2.5859999999999999</v>
      </c>
      <c r="I4686">
        <v>43.16</v>
      </c>
      <c r="J4686">
        <v>16</v>
      </c>
    </row>
    <row r="4687" spans="1:10" x14ac:dyDescent="0.35">
      <c r="A4687" t="s">
        <v>3861</v>
      </c>
      <c r="B4687">
        <v>173</v>
      </c>
      <c r="C4687">
        <v>977</v>
      </c>
      <c r="D4687">
        <v>1424</v>
      </c>
      <c r="E4687" t="s">
        <v>312</v>
      </c>
      <c r="F4687" t="s">
        <v>0</v>
      </c>
      <c r="G4687" t="s">
        <v>3784</v>
      </c>
      <c r="H4687">
        <v>2.6709999999999998</v>
      </c>
      <c r="I4687">
        <v>42.95</v>
      </c>
      <c r="J4687">
        <v>71</v>
      </c>
    </row>
    <row r="4688" spans="1:10" x14ac:dyDescent="0.35">
      <c r="A4688" t="s">
        <v>3862</v>
      </c>
      <c r="B4688">
        <v>365</v>
      </c>
      <c r="C4688">
        <v>975</v>
      </c>
      <c r="D4688">
        <v>1425</v>
      </c>
      <c r="E4688" t="s">
        <v>312</v>
      </c>
      <c r="F4688" t="s">
        <v>0</v>
      </c>
      <c r="G4688" t="s">
        <v>1958</v>
      </c>
      <c r="H4688">
        <v>2.113</v>
      </c>
      <c r="I4688">
        <v>34.56</v>
      </c>
      <c r="J4688">
        <v>361</v>
      </c>
    </row>
    <row r="4689" spans="1:10" x14ac:dyDescent="0.35">
      <c r="A4689" t="s">
        <v>3863</v>
      </c>
      <c r="B4689">
        <v>200</v>
      </c>
      <c r="C4689">
        <v>970</v>
      </c>
      <c r="D4689">
        <v>1426</v>
      </c>
      <c r="E4689" t="s">
        <v>312</v>
      </c>
      <c r="F4689" t="s">
        <v>0</v>
      </c>
      <c r="G4689" t="s">
        <v>1958</v>
      </c>
      <c r="H4689">
        <v>2.7970000000000002</v>
      </c>
      <c r="I4689">
        <v>49.26</v>
      </c>
      <c r="J4689">
        <v>22</v>
      </c>
    </row>
    <row r="4690" spans="1:10" x14ac:dyDescent="0.35">
      <c r="A4690" t="s">
        <v>3864</v>
      </c>
      <c r="B4690">
        <v>187</v>
      </c>
      <c r="C4690">
        <v>969</v>
      </c>
      <c r="D4690">
        <v>1427</v>
      </c>
      <c r="E4690" t="s">
        <v>312</v>
      </c>
      <c r="F4690" t="s">
        <v>0</v>
      </c>
      <c r="G4690" t="s">
        <v>3865</v>
      </c>
      <c r="H4690">
        <v>2.9729999999999999</v>
      </c>
      <c r="I4690">
        <v>26.9</v>
      </c>
      <c r="J4690">
        <v>57</v>
      </c>
    </row>
    <row r="4691" spans="1:10" x14ac:dyDescent="0.35">
      <c r="A4691" t="s">
        <v>3866</v>
      </c>
      <c r="B4691">
        <v>174</v>
      </c>
      <c r="C4691">
        <v>968</v>
      </c>
      <c r="D4691">
        <v>1428</v>
      </c>
      <c r="E4691" t="s">
        <v>328</v>
      </c>
      <c r="F4691" t="s">
        <v>0</v>
      </c>
      <c r="G4691" t="s">
        <v>3867</v>
      </c>
      <c r="H4691">
        <v>2.641</v>
      </c>
      <c r="I4691">
        <v>40.85</v>
      </c>
      <c r="J4691">
        <v>53</v>
      </c>
    </row>
    <row r="4692" spans="1:10" x14ac:dyDescent="0.35">
      <c r="A4692" t="s">
        <v>3868</v>
      </c>
      <c r="B4692">
        <v>174</v>
      </c>
      <c r="C4692">
        <v>965</v>
      </c>
      <c r="D4692">
        <v>1429</v>
      </c>
      <c r="E4692" t="s">
        <v>328</v>
      </c>
      <c r="F4692" t="s">
        <v>0</v>
      </c>
      <c r="G4692" t="s">
        <v>2379</v>
      </c>
      <c r="H4692">
        <v>2.7410000000000001</v>
      </c>
      <c r="I4692">
        <v>61.13</v>
      </c>
      <c r="J4692">
        <v>23</v>
      </c>
    </row>
    <row r="4693" spans="1:10" x14ac:dyDescent="0.35">
      <c r="A4693" t="s">
        <v>3869</v>
      </c>
      <c r="B4693">
        <v>164</v>
      </c>
      <c r="C4693">
        <v>964</v>
      </c>
      <c r="D4693">
        <v>1430</v>
      </c>
      <c r="E4693" t="s">
        <v>328</v>
      </c>
      <c r="F4693" t="s">
        <v>0</v>
      </c>
      <c r="G4693" t="s">
        <v>3466</v>
      </c>
      <c r="H4693">
        <v>3.3109999999999999</v>
      </c>
      <c r="I4693">
        <v>68.83</v>
      </c>
      <c r="J4693">
        <v>55</v>
      </c>
    </row>
    <row r="4694" spans="1:10" x14ac:dyDescent="0.35">
      <c r="A4694" t="s">
        <v>3870</v>
      </c>
      <c r="B4694">
        <v>378</v>
      </c>
      <c r="C4694">
        <v>963</v>
      </c>
      <c r="D4694">
        <v>1431</v>
      </c>
      <c r="E4694" t="s">
        <v>319</v>
      </c>
      <c r="F4694" t="s">
        <v>0</v>
      </c>
      <c r="G4694" t="s">
        <v>3871</v>
      </c>
      <c r="H4694">
        <v>3.2650000000000001</v>
      </c>
      <c r="I4694">
        <v>70.650000000000006</v>
      </c>
      <c r="J4694">
        <v>141</v>
      </c>
    </row>
    <row r="4695" spans="1:10" x14ac:dyDescent="0.35">
      <c r="A4695" t="s">
        <v>3872</v>
      </c>
      <c r="B4695">
        <v>189</v>
      </c>
      <c r="C4695">
        <v>960</v>
      </c>
      <c r="D4695">
        <v>1432</v>
      </c>
      <c r="E4695" t="s">
        <v>319</v>
      </c>
      <c r="F4695" t="s">
        <v>0</v>
      </c>
      <c r="G4695" t="s">
        <v>3873</v>
      </c>
      <c r="H4695">
        <v>2.4950000000000001</v>
      </c>
      <c r="I4695">
        <v>49.18</v>
      </c>
      <c r="J4695">
        <v>37</v>
      </c>
    </row>
    <row r="4696" spans="1:10" x14ac:dyDescent="0.35">
      <c r="A4696" t="s">
        <v>3874</v>
      </c>
      <c r="B4696">
        <v>256</v>
      </c>
      <c r="C4696">
        <v>956</v>
      </c>
      <c r="D4696">
        <v>1433</v>
      </c>
      <c r="E4696" t="s">
        <v>334</v>
      </c>
      <c r="F4696" t="s">
        <v>0</v>
      </c>
      <c r="G4696" t="s">
        <v>2135</v>
      </c>
      <c r="H4696">
        <v>2.0819999999999999</v>
      </c>
      <c r="I4696">
        <v>19.71</v>
      </c>
      <c r="J4696">
        <v>256</v>
      </c>
    </row>
    <row r="4697" spans="1:10" x14ac:dyDescent="0.35">
      <c r="A4697" t="s">
        <v>3875</v>
      </c>
      <c r="B4697">
        <v>176</v>
      </c>
      <c r="C4697">
        <v>955</v>
      </c>
      <c r="D4697">
        <v>1434</v>
      </c>
      <c r="E4697" t="s">
        <v>328</v>
      </c>
      <c r="F4697" t="s">
        <v>0</v>
      </c>
      <c r="G4697" t="s">
        <v>3876</v>
      </c>
      <c r="H4697">
        <v>2.6819999999999999</v>
      </c>
      <c r="I4697">
        <v>38.159999999999997</v>
      </c>
      <c r="J4697">
        <v>68</v>
      </c>
    </row>
    <row r="4698" spans="1:10" x14ac:dyDescent="0.35">
      <c r="A4698" t="s">
        <v>3877</v>
      </c>
      <c r="B4698">
        <v>102</v>
      </c>
      <c r="C4698">
        <v>953</v>
      </c>
      <c r="D4698">
        <v>1435</v>
      </c>
      <c r="E4698" t="s">
        <v>319</v>
      </c>
      <c r="F4698" t="s">
        <v>0</v>
      </c>
      <c r="G4698" t="s">
        <v>2402</v>
      </c>
      <c r="H4698">
        <v>7.2149999999999999</v>
      </c>
      <c r="I4698">
        <v>87.87</v>
      </c>
      <c r="J4698">
        <v>15</v>
      </c>
    </row>
    <row r="4699" spans="1:10" x14ac:dyDescent="0.35">
      <c r="A4699" t="s">
        <v>3878</v>
      </c>
      <c r="B4699">
        <v>238</v>
      </c>
      <c r="C4699">
        <v>953</v>
      </c>
      <c r="D4699">
        <v>1435</v>
      </c>
      <c r="E4699" t="s">
        <v>328</v>
      </c>
      <c r="F4699" t="s">
        <v>0</v>
      </c>
      <c r="G4699" t="s">
        <v>2641</v>
      </c>
      <c r="H4699">
        <v>2.1619999999999999</v>
      </c>
      <c r="I4699">
        <v>62.1</v>
      </c>
      <c r="J4699">
        <v>238</v>
      </c>
    </row>
    <row r="4700" spans="1:10" x14ac:dyDescent="0.35">
      <c r="A4700" t="s">
        <v>3879</v>
      </c>
      <c r="B4700">
        <v>172</v>
      </c>
      <c r="C4700">
        <v>949</v>
      </c>
      <c r="D4700">
        <v>1437</v>
      </c>
      <c r="E4700" t="s">
        <v>328</v>
      </c>
      <c r="F4700" t="s">
        <v>0</v>
      </c>
      <c r="G4700" t="s">
        <v>3880</v>
      </c>
      <c r="H4700">
        <v>3</v>
      </c>
      <c r="I4700">
        <v>64.28</v>
      </c>
      <c r="J4700">
        <v>73</v>
      </c>
    </row>
    <row r="4701" spans="1:10" x14ac:dyDescent="0.35">
      <c r="A4701" t="s">
        <v>3881</v>
      </c>
      <c r="B4701">
        <v>279</v>
      </c>
      <c r="C4701">
        <v>949</v>
      </c>
      <c r="D4701">
        <v>1437</v>
      </c>
      <c r="E4701" t="s">
        <v>312</v>
      </c>
      <c r="F4701" t="s">
        <v>0</v>
      </c>
      <c r="G4701" t="s">
        <v>2784</v>
      </c>
      <c r="H4701">
        <v>1.6910000000000001</v>
      </c>
      <c r="I4701">
        <v>32.35</v>
      </c>
      <c r="J4701">
        <v>59</v>
      </c>
    </row>
    <row r="4702" spans="1:10" x14ac:dyDescent="0.35">
      <c r="A4702" t="s">
        <v>3882</v>
      </c>
      <c r="B4702">
        <v>157</v>
      </c>
      <c r="C4702">
        <v>946</v>
      </c>
      <c r="D4702">
        <v>1439</v>
      </c>
      <c r="E4702" t="s">
        <v>319</v>
      </c>
      <c r="F4702" t="s">
        <v>0</v>
      </c>
      <c r="G4702" t="s">
        <v>3704</v>
      </c>
      <c r="H4702">
        <v>3.7040000000000002</v>
      </c>
      <c r="I4702">
        <v>80.150000000000006</v>
      </c>
      <c r="J4702">
        <v>72</v>
      </c>
    </row>
    <row r="4703" spans="1:10" x14ac:dyDescent="0.35">
      <c r="A4703" t="s">
        <v>3883</v>
      </c>
      <c r="B4703">
        <v>217</v>
      </c>
      <c r="C4703">
        <v>943</v>
      </c>
      <c r="D4703">
        <v>1440</v>
      </c>
      <c r="E4703" t="s">
        <v>312</v>
      </c>
      <c r="F4703" t="s">
        <v>0</v>
      </c>
      <c r="G4703" t="s">
        <v>1781</v>
      </c>
      <c r="H4703">
        <v>3.355</v>
      </c>
      <c r="I4703">
        <v>33.869999999999997</v>
      </c>
      <c r="J4703">
        <v>10</v>
      </c>
    </row>
    <row r="4704" spans="1:10" x14ac:dyDescent="0.35">
      <c r="A4704" t="s">
        <v>3884</v>
      </c>
      <c r="B4704">
        <v>249</v>
      </c>
      <c r="C4704">
        <v>943</v>
      </c>
      <c r="D4704">
        <v>1440</v>
      </c>
      <c r="E4704" t="s">
        <v>312</v>
      </c>
      <c r="F4704" t="s">
        <v>0</v>
      </c>
      <c r="G4704" t="s">
        <v>3885</v>
      </c>
      <c r="H4704">
        <v>2.4790000000000001</v>
      </c>
      <c r="I4704">
        <v>36.04</v>
      </c>
      <c r="J4704">
        <v>249</v>
      </c>
    </row>
    <row r="4705" spans="1:10" x14ac:dyDescent="0.35">
      <c r="A4705" t="s">
        <v>3886</v>
      </c>
      <c r="B4705">
        <v>68</v>
      </c>
      <c r="C4705">
        <v>933</v>
      </c>
      <c r="D4705">
        <v>1442</v>
      </c>
      <c r="E4705" t="s">
        <v>319</v>
      </c>
      <c r="F4705" t="s">
        <v>0</v>
      </c>
      <c r="G4705" t="s">
        <v>3654</v>
      </c>
      <c r="H4705">
        <v>7.0149999999999997</v>
      </c>
      <c r="I4705">
        <v>89.32</v>
      </c>
      <c r="J4705">
        <v>24</v>
      </c>
    </row>
    <row r="4706" spans="1:10" x14ac:dyDescent="0.35">
      <c r="A4706" t="s">
        <v>3887</v>
      </c>
      <c r="B4706">
        <v>718</v>
      </c>
      <c r="C4706">
        <v>932</v>
      </c>
      <c r="D4706">
        <v>1443</v>
      </c>
      <c r="E4706" t="s">
        <v>334</v>
      </c>
      <c r="F4706" t="s">
        <v>0</v>
      </c>
      <c r="G4706" t="s">
        <v>2590</v>
      </c>
      <c r="H4706">
        <v>0.58299999999999996</v>
      </c>
      <c r="I4706">
        <v>11.3</v>
      </c>
      <c r="J4706">
        <v>285</v>
      </c>
    </row>
    <row r="4707" spans="1:10" x14ac:dyDescent="0.35">
      <c r="A4707" t="s">
        <v>3888</v>
      </c>
      <c r="B4707">
        <v>175</v>
      </c>
      <c r="C4707">
        <v>930</v>
      </c>
      <c r="D4707">
        <v>1444</v>
      </c>
      <c r="E4707" t="s">
        <v>312</v>
      </c>
      <c r="F4707" t="s">
        <v>0</v>
      </c>
      <c r="G4707" t="s">
        <v>2657</v>
      </c>
      <c r="H4707">
        <v>2.8610000000000002</v>
      </c>
      <c r="I4707">
        <v>26.39</v>
      </c>
      <c r="J4707">
        <v>19</v>
      </c>
    </row>
    <row r="4708" spans="1:10" x14ac:dyDescent="0.35">
      <c r="A4708" t="s">
        <v>3889</v>
      </c>
      <c r="B4708">
        <v>136</v>
      </c>
      <c r="C4708">
        <v>930</v>
      </c>
      <c r="D4708">
        <v>1444</v>
      </c>
      <c r="E4708" t="s">
        <v>328</v>
      </c>
      <c r="F4708" t="s">
        <v>0</v>
      </c>
      <c r="G4708" t="s">
        <v>3890</v>
      </c>
      <c r="H4708">
        <v>3.2519999999999998</v>
      </c>
      <c r="I4708">
        <v>55.09</v>
      </c>
      <c r="J4708">
        <v>50</v>
      </c>
    </row>
    <row r="4709" spans="1:10" x14ac:dyDescent="0.35">
      <c r="A4709" t="s">
        <v>3891</v>
      </c>
      <c r="B4709">
        <v>281</v>
      </c>
      <c r="C4709">
        <v>927</v>
      </c>
      <c r="D4709">
        <v>1446</v>
      </c>
      <c r="E4709" t="s">
        <v>334</v>
      </c>
      <c r="F4709" t="s">
        <v>0</v>
      </c>
      <c r="G4709" t="s">
        <v>2924</v>
      </c>
      <c r="H4709">
        <v>1.8129999999999999</v>
      </c>
      <c r="I4709">
        <v>21.67</v>
      </c>
      <c r="J4709">
        <v>60</v>
      </c>
    </row>
    <row r="4710" spans="1:10" x14ac:dyDescent="0.35">
      <c r="A4710" t="s">
        <v>3892</v>
      </c>
      <c r="B4710">
        <v>143</v>
      </c>
      <c r="C4710">
        <v>925</v>
      </c>
      <c r="D4710">
        <v>1447</v>
      </c>
      <c r="E4710" t="s">
        <v>312</v>
      </c>
      <c r="F4710" t="s">
        <v>0</v>
      </c>
      <c r="G4710" t="s">
        <v>2065</v>
      </c>
      <c r="H4710">
        <v>3.56</v>
      </c>
      <c r="I4710">
        <v>50</v>
      </c>
      <c r="J4710">
        <v>28</v>
      </c>
    </row>
    <row r="4711" spans="1:10" x14ac:dyDescent="0.35">
      <c r="A4711" t="s">
        <v>3893</v>
      </c>
      <c r="B4711">
        <v>144</v>
      </c>
      <c r="C4711">
        <v>925</v>
      </c>
      <c r="D4711">
        <v>1447</v>
      </c>
      <c r="E4711" t="s">
        <v>312</v>
      </c>
      <c r="F4711" t="s">
        <v>0</v>
      </c>
      <c r="G4711" t="s">
        <v>1803</v>
      </c>
      <c r="H4711">
        <v>3.2519999999999998</v>
      </c>
      <c r="I4711">
        <v>46.88</v>
      </c>
      <c r="J4711">
        <v>51</v>
      </c>
    </row>
    <row r="4712" spans="1:10" x14ac:dyDescent="0.35">
      <c r="A4712" t="s">
        <v>3894</v>
      </c>
      <c r="B4712">
        <v>209</v>
      </c>
      <c r="C4712">
        <v>924</v>
      </c>
      <c r="D4712">
        <v>1449</v>
      </c>
      <c r="E4712" t="s">
        <v>319</v>
      </c>
      <c r="F4712" t="s">
        <v>0</v>
      </c>
      <c r="G4712" t="s">
        <v>2734</v>
      </c>
      <c r="H4712">
        <v>3.3149999999999999</v>
      </c>
      <c r="I4712">
        <v>87.5</v>
      </c>
      <c r="J4712">
        <v>86</v>
      </c>
    </row>
    <row r="4713" spans="1:10" x14ac:dyDescent="0.35">
      <c r="A4713" t="s">
        <v>3895</v>
      </c>
      <c r="B4713">
        <v>212</v>
      </c>
      <c r="C4713">
        <v>921</v>
      </c>
      <c r="D4713">
        <v>1450</v>
      </c>
      <c r="E4713" t="s">
        <v>312</v>
      </c>
      <c r="F4713" t="s">
        <v>0</v>
      </c>
      <c r="G4713" t="s">
        <v>2246</v>
      </c>
      <c r="H4713">
        <v>2.7869999999999999</v>
      </c>
      <c r="I4713">
        <v>26.85</v>
      </c>
      <c r="J4713">
        <v>121</v>
      </c>
    </row>
    <row r="4714" spans="1:10" x14ac:dyDescent="0.35">
      <c r="A4714" t="s">
        <v>3896</v>
      </c>
      <c r="B4714">
        <v>144</v>
      </c>
      <c r="C4714">
        <v>921</v>
      </c>
      <c r="D4714">
        <v>1450</v>
      </c>
      <c r="E4714" t="s">
        <v>319</v>
      </c>
      <c r="F4714" t="s">
        <v>0</v>
      </c>
      <c r="G4714" t="s">
        <v>3773</v>
      </c>
      <c r="H4714">
        <v>3.5270000000000001</v>
      </c>
      <c r="I4714">
        <v>73.599999999999994</v>
      </c>
      <c r="J4714">
        <v>32</v>
      </c>
    </row>
    <row r="4715" spans="1:10" x14ac:dyDescent="0.35">
      <c r="A4715" t="s">
        <v>3897</v>
      </c>
      <c r="B4715">
        <v>142</v>
      </c>
      <c r="C4715">
        <v>920</v>
      </c>
      <c r="D4715">
        <v>1452</v>
      </c>
      <c r="E4715" t="s">
        <v>328</v>
      </c>
      <c r="F4715" t="s">
        <v>0</v>
      </c>
      <c r="G4715" t="s">
        <v>1969</v>
      </c>
      <c r="H4715">
        <v>4.3049999999999997</v>
      </c>
      <c r="I4715">
        <v>71.67</v>
      </c>
      <c r="J4715">
        <v>44</v>
      </c>
    </row>
    <row r="4716" spans="1:10" x14ac:dyDescent="0.35">
      <c r="A4716" t="s">
        <v>3898</v>
      </c>
      <c r="B4716">
        <v>117</v>
      </c>
      <c r="C4716">
        <v>919</v>
      </c>
      <c r="D4716">
        <v>1453</v>
      </c>
      <c r="E4716" t="s">
        <v>319</v>
      </c>
      <c r="F4716" t="s">
        <v>0</v>
      </c>
      <c r="G4716" t="s">
        <v>2772</v>
      </c>
      <c r="H4716">
        <v>4.359</v>
      </c>
      <c r="I4716">
        <v>81.09</v>
      </c>
      <c r="J4716">
        <v>27</v>
      </c>
    </row>
    <row r="4717" spans="1:10" x14ac:dyDescent="0.35">
      <c r="A4717" t="s">
        <v>3899</v>
      </c>
      <c r="B4717">
        <v>197</v>
      </c>
      <c r="C4717">
        <v>918</v>
      </c>
      <c r="D4717">
        <v>1454</v>
      </c>
      <c r="E4717" t="s">
        <v>328</v>
      </c>
      <c r="F4717" t="s">
        <v>0</v>
      </c>
      <c r="G4717" t="s">
        <v>2460</v>
      </c>
      <c r="H4717">
        <v>2.5750000000000002</v>
      </c>
      <c r="I4717">
        <v>49.9</v>
      </c>
      <c r="J4717">
        <v>59</v>
      </c>
    </row>
    <row r="4718" spans="1:10" x14ac:dyDescent="0.35">
      <c r="A4718" t="s">
        <v>3900</v>
      </c>
      <c r="B4718">
        <v>124</v>
      </c>
      <c r="C4718">
        <v>918</v>
      </c>
      <c r="D4718">
        <v>1454</v>
      </c>
      <c r="E4718" t="s">
        <v>328</v>
      </c>
      <c r="F4718" t="s">
        <v>0</v>
      </c>
      <c r="G4718" t="s">
        <v>2109</v>
      </c>
      <c r="H4718">
        <v>4.1269999999999998</v>
      </c>
      <c r="I4718">
        <v>70.69</v>
      </c>
      <c r="J4718">
        <v>18</v>
      </c>
    </row>
    <row r="4719" spans="1:10" x14ac:dyDescent="0.35">
      <c r="A4719" t="s">
        <v>3901</v>
      </c>
      <c r="B4719">
        <v>190</v>
      </c>
      <c r="C4719">
        <v>914</v>
      </c>
      <c r="D4719">
        <v>1456</v>
      </c>
      <c r="E4719" t="s">
        <v>319</v>
      </c>
      <c r="F4719" t="s">
        <v>0</v>
      </c>
      <c r="G4719" t="s">
        <v>2734</v>
      </c>
      <c r="H4719">
        <v>2.8559999999999999</v>
      </c>
      <c r="I4719">
        <v>81.45</v>
      </c>
      <c r="J4719">
        <v>37</v>
      </c>
    </row>
    <row r="4720" spans="1:10" x14ac:dyDescent="0.35">
      <c r="A4720" t="s">
        <v>3902</v>
      </c>
      <c r="B4720">
        <v>55</v>
      </c>
      <c r="C4720">
        <v>913</v>
      </c>
      <c r="D4720">
        <v>1457</v>
      </c>
      <c r="E4720" t="s">
        <v>319</v>
      </c>
      <c r="F4720" t="s">
        <v>0</v>
      </c>
      <c r="G4720" t="s">
        <v>2708</v>
      </c>
      <c r="H4720">
        <v>9.3650000000000002</v>
      </c>
      <c r="I4720">
        <v>89.21</v>
      </c>
      <c r="J4720">
        <v>54</v>
      </c>
    </row>
    <row r="4721" spans="1:10" x14ac:dyDescent="0.35">
      <c r="A4721" t="s">
        <v>3903</v>
      </c>
      <c r="B4721">
        <v>163</v>
      </c>
      <c r="C4721">
        <v>913</v>
      </c>
      <c r="D4721">
        <v>1457</v>
      </c>
      <c r="E4721" t="s">
        <v>328</v>
      </c>
      <c r="F4721" t="s">
        <v>0</v>
      </c>
      <c r="G4721" t="s">
        <v>3904</v>
      </c>
      <c r="H4721">
        <v>3.0710000000000002</v>
      </c>
      <c r="I4721">
        <v>61.8</v>
      </c>
      <c r="J4721">
        <v>46</v>
      </c>
    </row>
    <row r="4722" spans="1:10" x14ac:dyDescent="0.35">
      <c r="A4722" t="s">
        <v>3905</v>
      </c>
      <c r="B4722">
        <v>111</v>
      </c>
      <c r="C4722">
        <v>911</v>
      </c>
      <c r="D4722">
        <v>1459</v>
      </c>
      <c r="E4722" t="s">
        <v>319</v>
      </c>
      <c r="F4722" t="s">
        <v>0</v>
      </c>
      <c r="G4722" t="s">
        <v>3225</v>
      </c>
      <c r="H4722">
        <v>3.7210000000000001</v>
      </c>
      <c r="I4722">
        <v>73.11</v>
      </c>
      <c r="J4722">
        <v>28</v>
      </c>
    </row>
    <row r="4723" spans="1:10" x14ac:dyDescent="0.35">
      <c r="A4723" t="s">
        <v>3906</v>
      </c>
      <c r="B4723">
        <v>142</v>
      </c>
      <c r="C4723">
        <v>905</v>
      </c>
      <c r="D4723">
        <v>1460</v>
      </c>
      <c r="E4723" t="s">
        <v>328</v>
      </c>
      <c r="F4723" t="s">
        <v>0</v>
      </c>
      <c r="G4723" t="s">
        <v>3907</v>
      </c>
      <c r="H4723">
        <v>3.9750000000000001</v>
      </c>
      <c r="I4723">
        <v>60.99</v>
      </c>
      <c r="J4723">
        <v>21</v>
      </c>
    </row>
    <row r="4724" spans="1:10" x14ac:dyDescent="0.35">
      <c r="A4724" t="s">
        <v>3908</v>
      </c>
      <c r="B4724">
        <v>121</v>
      </c>
      <c r="C4724">
        <v>902</v>
      </c>
      <c r="D4724">
        <v>1461</v>
      </c>
      <c r="E4724" t="s">
        <v>312</v>
      </c>
      <c r="F4724" t="s">
        <v>0</v>
      </c>
      <c r="G4724" t="s">
        <v>3909</v>
      </c>
      <c r="H4724">
        <v>3.6579999999999999</v>
      </c>
      <c r="I4724">
        <v>41.47</v>
      </c>
      <c r="J4724">
        <v>64</v>
      </c>
    </row>
    <row r="4725" spans="1:10" x14ac:dyDescent="0.35">
      <c r="A4725" t="s">
        <v>3910</v>
      </c>
      <c r="B4725">
        <v>138</v>
      </c>
      <c r="C4725">
        <v>892</v>
      </c>
      <c r="D4725">
        <v>1462</v>
      </c>
      <c r="E4725" t="s">
        <v>328</v>
      </c>
      <c r="F4725" t="s">
        <v>0</v>
      </c>
      <c r="G4725" t="s">
        <v>2194</v>
      </c>
      <c r="H4725">
        <v>3.726</v>
      </c>
      <c r="I4725">
        <v>75</v>
      </c>
      <c r="J4725">
        <v>33</v>
      </c>
    </row>
    <row r="4726" spans="1:10" x14ac:dyDescent="0.35">
      <c r="A4726" t="s">
        <v>3911</v>
      </c>
      <c r="B4726">
        <v>133</v>
      </c>
      <c r="C4726">
        <v>886</v>
      </c>
      <c r="D4726">
        <v>1463</v>
      </c>
      <c r="E4726" t="s">
        <v>328</v>
      </c>
      <c r="F4726" t="s">
        <v>0</v>
      </c>
      <c r="G4726" t="s">
        <v>3912</v>
      </c>
      <c r="H4726">
        <v>4.5999999999999996</v>
      </c>
      <c r="I4726">
        <v>65.959999999999994</v>
      </c>
      <c r="J4726">
        <v>33</v>
      </c>
    </row>
    <row r="4727" spans="1:10" x14ac:dyDescent="0.35">
      <c r="A4727" t="s">
        <v>3913</v>
      </c>
      <c r="B4727">
        <v>118</v>
      </c>
      <c r="C4727">
        <v>886</v>
      </c>
      <c r="D4727">
        <v>1463</v>
      </c>
      <c r="E4727" t="s">
        <v>328</v>
      </c>
      <c r="F4727" t="s">
        <v>0</v>
      </c>
      <c r="G4727" t="s">
        <v>2346</v>
      </c>
      <c r="H4727">
        <v>3.879</v>
      </c>
      <c r="I4727">
        <v>55.71</v>
      </c>
      <c r="J4727">
        <v>22</v>
      </c>
    </row>
    <row r="4728" spans="1:10" x14ac:dyDescent="0.35">
      <c r="A4728" t="s">
        <v>3914</v>
      </c>
      <c r="B4728">
        <v>240</v>
      </c>
      <c r="C4728">
        <v>886</v>
      </c>
      <c r="D4728">
        <v>1463</v>
      </c>
      <c r="E4728" t="s">
        <v>312</v>
      </c>
      <c r="F4728" t="s">
        <v>0</v>
      </c>
      <c r="G4728" t="s">
        <v>2936</v>
      </c>
      <c r="H4728">
        <v>1.9570000000000001</v>
      </c>
      <c r="I4728">
        <v>34.049999999999997</v>
      </c>
      <c r="J4728">
        <v>63</v>
      </c>
    </row>
    <row r="4729" spans="1:10" x14ac:dyDescent="0.35">
      <c r="A4729" t="s">
        <v>3915</v>
      </c>
      <c r="B4729">
        <v>205</v>
      </c>
      <c r="C4729">
        <v>883</v>
      </c>
      <c r="D4729">
        <v>1466</v>
      </c>
      <c r="E4729" t="s">
        <v>319</v>
      </c>
      <c r="F4729" t="s">
        <v>0</v>
      </c>
      <c r="G4729" t="s">
        <v>3916</v>
      </c>
      <c r="H4729">
        <v>2.4929999999999999</v>
      </c>
      <c r="I4729">
        <v>67.510000000000005</v>
      </c>
      <c r="J4729">
        <v>58</v>
      </c>
    </row>
    <row r="4730" spans="1:10" x14ac:dyDescent="0.35">
      <c r="A4730" t="s">
        <v>3918</v>
      </c>
      <c r="B4730">
        <v>224</v>
      </c>
      <c r="C4730">
        <v>879</v>
      </c>
      <c r="D4730">
        <v>1468</v>
      </c>
      <c r="E4730" t="s">
        <v>311</v>
      </c>
      <c r="F4730" t="s">
        <v>0</v>
      </c>
      <c r="G4730" t="s">
        <v>2402</v>
      </c>
      <c r="I4730" t="s">
        <v>311</v>
      </c>
      <c r="J4730">
        <v>99</v>
      </c>
    </row>
    <row r="4731" spans="1:10" x14ac:dyDescent="0.35">
      <c r="A4731" t="s">
        <v>3919</v>
      </c>
      <c r="B4731">
        <v>165</v>
      </c>
      <c r="C4731">
        <v>875</v>
      </c>
      <c r="D4731">
        <v>1469</v>
      </c>
      <c r="E4731" t="s">
        <v>328</v>
      </c>
      <c r="F4731" t="s">
        <v>0</v>
      </c>
      <c r="G4731" t="s">
        <v>3920</v>
      </c>
      <c r="H4731">
        <v>2.774</v>
      </c>
      <c r="I4731">
        <v>50.02</v>
      </c>
      <c r="J4731">
        <v>72</v>
      </c>
    </row>
    <row r="4732" spans="1:10" x14ac:dyDescent="0.35">
      <c r="A4732" t="s">
        <v>3921</v>
      </c>
      <c r="B4732">
        <v>214</v>
      </c>
      <c r="C4732">
        <v>875</v>
      </c>
      <c r="D4732">
        <v>1469</v>
      </c>
      <c r="E4732" t="s">
        <v>328</v>
      </c>
      <c r="F4732" t="s">
        <v>0</v>
      </c>
      <c r="G4732" t="s">
        <v>3922</v>
      </c>
      <c r="H4732">
        <v>3.282</v>
      </c>
      <c r="I4732">
        <v>54.85</v>
      </c>
      <c r="J4732">
        <v>44</v>
      </c>
    </row>
    <row r="4733" spans="1:10" x14ac:dyDescent="0.35">
      <c r="A4733" t="s">
        <v>3923</v>
      </c>
      <c r="B4733">
        <v>107</v>
      </c>
      <c r="C4733">
        <v>875</v>
      </c>
      <c r="D4733">
        <v>1469</v>
      </c>
      <c r="E4733" t="s">
        <v>311</v>
      </c>
      <c r="F4733" t="s">
        <v>0</v>
      </c>
      <c r="G4733" t="s">
        <v>2006</v>
      </c>
      <c r="I4733" t="s">
        <v>311</v>
      </c>
      <c r="J4733">
        <v>96</v>
      </c>
    </row>
    <row r="4734" spans="1:10" x14ac:dyDescent="0.35">
      <c r="A4734" t="s">
        <v>3924</v>
      </c>
      <c r="B4734">
        <v>84</v>
      </c>
      <c r="C4734">
        <v>875</v>
      </c>
      <c r="D4734">
        <v>1469</v>
      </c>
      <c r="E4734" t="s">
        <v>319</v>
      </c>
      <c r="F4734" t="s">
        <v>0</v>
      </c>
      <c r="G4734" t="s">
        <v>2148</v>
      </c>
      <c r="H4734">
        <v>5.4210000000000003</v>
      </c>
      <c r="I4734">
        <v>71.95</v>
      </c>
      <c r="J4734">
        <v>27</v>
      </c>
    </row>
    <row r="4735" spans="1:10" x14ac:dyDescent="0.35">
      <c r="A4735" t="s">
        <v>3925</v>
      </c>
      <c r="B4735">
        <v>227</v>
      </c>
      <c r="C4735">
        <v>874</v>
      </c>
      <c r="D4735">
        <v>1473</v>
      </c>
      <c r="E4735" t="s">
        <v>312</v>
      </c>
      <c r="F4735" t="s">
        <v>0</v>
      </c>
      <c r="G4735" t="s">
        <v>3926</v>
      </c>
      <c r="H4735">
        <v>1.8859999999999999</v>
      </c>
      <c r="I4735">
        <v>48.2</v>
      </c>
      <c r="J4735">
        <v>48</v>
      </c>
    </row>
    <row r="4736" spans="1:10" x14ac:dyDescent="0.35">
      <c r="A4736" t="s">
        <v>3927</v>
      </c>
      <c r="B4736">
        <v>130</v>
      </c>
      <c r="C4736">
        <v>873</v>
      </c>
      <c r="D4736">
        <v>1474</v>
      </c>
      <c r="E4736" t="s">
        <v>328</v>
      </c>
      <c r="F4736" t="s">
        <v>0</v>
      </c>
      <c r="G4736" t="s">
        <v>2883</v>
      </c>
      <c r="H4736">
        <v>3.7349999999999999</v>
      </c>
      <c r="I4736">
        <v>63.87</v>
      </c>
      <c r="J4736">
        <v>35</v>
      </c>
    </row>
    <row r="4737" spans="1:10" x14ac:dyDescent="0.35">
      <c r="A4737" t="s">
        <v>3928</v>
      </c>
      <c r="B4737">
        <v>194</v>
      </c>
      <c r="C4737">
        <v>871</v>
      </c>
      <c r="D4737">
        <v>1475</v>
      </c>
      <c r="E4737" t="s">
        <v>312</v>
      </c>
      <c r="F4737" t="s">
        <v>0</v>
      </c>
      <c r="G4737" t="s">
        <v>1759</v>
      </c>
      <c r="H4737">
        <v>3.1960000000000002</v>
      </c>
      <c r="I4737">
        <v>45.8</v>
      </c>
      <c r="J4737">
        <v>182</v>
      </c>
    </row>
    <row r="4738" spans="1:10" x14ac:dyDescent="0.35">
      <c r="A4738" t="s">
        <v>3929</v>
      </c>
      <c r="B4738">
        <v>128</v>
      </c>
      <c r="C4738">
        <v>870</v>
      </c>
      <c r="D4738">
        <v>1476</v>
      </c>
      <c r="E4738" t="s">
        <v>328</v>
      </c>
      <c r="F4738" t="s">
        <v>0</v>
      </c>
      <c r="G4738" t="s">
        <v>3930</v>
      </c>
      <c r="H4738">
        <v>3.4369999999999998</v>
      </c>
      <c r="I4738">
        <v>62.94</v>
      </c>
      <c r="J4738">
        <v>13</v>
      </c>
    </row>
    <row r="4739" spans="1:10" x14ac:dyDescent="0.35">
      <c r="A4739" t="s">
        <v>3931</v>
      </c>
      <c r="B4739">
        <v>184</v>
      </c>
      <c r="C4739">
        <v>865</v>
      </c>
      <c r="D4739">
        <v>1477</v>
      </c>
      <c r="E4739" t="s">
        <v>328</v>
      </c>
      <c r="F4739" t="s">
        <v>0</v>
      </c>
      <c r="G4739" t="s">
        <v>3932</v>
      </c>
      <c r="H4739">
        <v>2.343</v>
      </c>
      <c r="I4739">
        <v>57.32</v>
      </c>
      <c r="J4739">
        <v>88</v>
      </c>
    </row>
    <row r="4740" spans="1:10" x14ac:dyDescent="0.35">
      <c r="A4740" t="s">
        <v>3933</v>
      </c>
      <c r="B4740">
        <v>76</v>
      </c>
      <c r="C4740">
        <v>864</v>
      </c>
      <c r="D4740">
        <v>1478</v>
      </c>
      <c r="E4740" t="s">
        <v>328</v>
      </c>
      <c r="F4740" t="s">
        <v>0</v>
      </c>
      <c r="G4740" t="s">
        <v>1755</v>
      </c>
      <c r="H4740">
        <v>5.8289999999999997</v>
      </c>
      <c r="I4740">
        <v>66.78</v>
      </c>
      <c r="J4740">
        <v>10</v>
      </c>
    </row>
    <row r="4741" spans="1:10" x14ac:dyDescent="0.35">
      <c r="A4741" t="s">
        <v>3934</v>
      </c>
      <c r="B4741">
        <v>170</v>
      </c>
      <c r="C4741">
        <v>856</v>
      </c>
      <c r="D4741">
        <v>1479</v>
      </c>
      <c r="E4741" t="s">
        <v>328</v>
      </c>
      <c r="F4741" t="s">
        <v>0</v>
      </c>
      <c r="G4741" t="s">
        <v>3410</v>
      </c>
      <c r="H4741">
        <v>2.7040000000000002</v>
      </c>
      <c r="I4741">
        <v>57.96</v>
      </c>
      <c r="J4741">
        <v>31</v>
      </c>
    </row>
    <row r="4742" spans="1:10" x14ac:dyDescent="0.35">
      <c r="A4742" t="s">
        <v>3935</v>
      </c>
      <c r="B4742">
        <v>121</v>
      </c>
      <c r="C4742">
        <v>852</v>
      </c>
      <c r="D4742">
        <v>1480</v>
      </c>
      <c r="E4742" t="s">
        <v>328</v>
      </c>
      <c r="F4742" t="s">
        <v>0</v>
      </c>
      <c r="G4742" t="s">
        <v>1958</v>
      </c>
      <c r="H4742">
        <v>3.645</v>
      </c>
      <c r="I4742">
        <v>69.849999999999994</v>
      </c>
      <c r="J4742">
        <v>3</v>
      </c>
    </row>
    <row r="4743" spans="1:10" x14ac:dyDescent="0.35">
      <c r="A4743" t="s">
        <v>3936</v>
      </c>
      <c r="B4743">
        <v>330</v>
      </c>
      <c r="C4743">
        <v>851</v>
      </c>
      <c r="D4743">
        <v>1481</v>
      </c>
      <c r="E4743" t="s">
        <v>334</v>
      </c>
      <c r="F4743" t="s">
        <v>0</v>
      </c>
      <c r="G4743" t="s">
        <v>2053</v>
      </c>
      <c r="H4743">
        <v>1.2649999999999999</v>
      </c>
      <c r="I4743">
        <v>23.61</v>
      </c>
      <c r="J4743">
        <v>188</v>
      </c>
    </row>
    <row r="4744" spans="1:10" x14ac:dyDescent="0.35">
      <c r="A4744" t="s">
        <v>3937</v>
      </c>
      <c r="B4744">
        <v>169</v>
      </c>
      <c r="C4744">
        <v>848</v>
      </c>
      <c r="D4744">
        <v>1482</v>
      </c>
      <c r="E4744" t="s">
        <v>312</v>
      </c>
      <c r="F4744" t="s">
        <v>0</v>
      </c>
      <c r="G4744" t="s">
        <v>1876</v>
      </c>
      <c r="H4744">
        <v>3.367</v>
      </c>
      <c r="I4744">
        <v>44.98</v>
      </c>
      <c r="J4744">
        <v>93</v>
      </c>
    </row>
    <row r="4745" spans="1:10" x14ac:dyDescent="0.35">
      <c r="A4745" t="s">
        <v>3938</v>
      </c>
      <c r="B4745">
        <v>186</v>
      </c>
      <c r="C4745">
        <v>847</v>
      </c>
      <c r="D4745">
        <v>1483</v>
      </c>
      <c r="E4745" t="s">
        <v>312</v>
      </c>
      <c r="F4745" t="s">
        <v>0</v>
      </c>
      <c r="G4745" t="s">
        <v>3939</v>
      </c>
      <c r="H4745">
        <v>2.5670000000000002</v>
      </c>
      <c r="I4745">
        <v>33.03</v>
      </c>
      <c r="J4745">
        <v>32</v>
      </c>
    </row>
    <row r="4746" spans="1:10" x14ac:dyDescent="0.35">
      <c r="A4746" t="s">
        <v>3940</v>
      </c>
      <c r="B4746">
        <v>103</v>
      </c>
      <c r="C4746">
        <v>847</v>
      </c>
      <c r="D4746">
        <v>1483</v>
      </c>
      <c r="E4746" t="s">
        <v>319</v>
      </c>
      <c r="F4746" t="s">
        <v>0</v>
      </c>
      <c r="G4746" t="s">
        <v>3941</v>
      </c>
      <c r="H4746">
        <v>4.2839999999999998</v>
      </c>
      <c r="I4746">
        <v>73.12</v>
      </c>
      <c r="J4746">
        <v>103</v>
      </c>
    </row>
    <row r="4747" spans="1:10" x14ac:dyDescent="0.35">
      <c r="A4747" t="s">
        <v>3942</v>
      </c>
      <c r="B4747">
        <v>141</v>
      </c>
      <c r="C4747">
        <v>843</v>
      </c>
      <c r="D4747">
        <v>1485</v>
      </c>
      <c r="E4747" t="s">
        <v>312</v>
      </c>
      <c r="F4747" t="s">
        <v>0</v>
      </c>
      <c r="G4747" t="s">
        <v>2811</v>
      </c>
      <c r="H4747">
        <v>2.9359999999999999</v>
      </c>
      <c r="I4747">
        <v>40.79</v>
      </c>
      <c r="J4747">
        <v>47</v>
      </c>
    </row>
    <row r="4748" spans="1:10" x14ac:dyDescent="0.35">
      <c r="A4748" t="s">
        <v>3943</v>
      </c>
      <c r="B4748">
        <v>231</v>
      </c>
      <c r="C4748">
        <v>841</v>
      </c>
      <c r="D4748">
        <v>1486</v>
      </c>
      <c r="E4748" t="s">
        <v>312</v>
      </c>
      <c r="F4748" t="s">
        <v>0</v>
      </c>
      <c r="G4748" t="s">
        <v>3628</v>
      </c>
      <c r="H4748">
        <v>1.387</v>
      </c>
      <c r="I4748">
        <v>40.4</v>
      </c>
      <c r="J4748">
        <v>117</v>
      </c>
    </row>
    <row r="4749" spans="1:10" x14ac:dyDescent="0.35">
      <c r="A4749" t="s">
        <v>3944</v>
      </c>
      <c r="B4749">
        <v>127</v>
      </c>
      <c r="C4749">
        <v>840</v>
      </c>
      <c r="D4749">
        <v>1487</v>
      </c>
      <c r="E4749" t="s">
        <v>312</v>
      </c>
      <c r="F4749" t="s">
        <v>0</v>
      </c>
      <c r="G4749" t="s">
        <v>3552</v>
      </c>
      <c r="H4749">
        <v>3.1520000000000001</v>
      </c>
      <c r="I4749">
        <v>31.43</v>
      </c>
      <c r="J4749">
        <v>19</v>
      </c>
    </row>
    <row r="4750" spans="1:10" x14ac:dyDescent="0.35">
      <c r="A4750" t="s">
        <v>3945</v>
      </c>
      <c r="B4750">
        <v>182</v>
      </c>
      <c r="C4750">
        <v>839</v>
      </c>
      <c r="D4750">
        <v>1488</v>
      </c>
      <c r="E4750" t="s">
        <v>328</v>
      </c>
      <c r="F4750" t="s">
        <v>0</v>
      </c>
      <c r="G4750" t="s">
        <v>3946</v>
      </c>
      <c r="H4750">
        <v>2.1720000000000002</v>
      </c>
      <c r="I4750">
        <v>45.05</v>
      </c>
      <c r="J4750">
        <v>38</v>
      </c>
    </row>
    <row r="4751" spans="1:10" x14ac:dyDescent="0.35">
      <c r="A4751" t="s">
        <v>3947</v>
      </c>
      <c r="B4751">
        <v>196</v>
      </c>
      <c r="C4751">
        <v>837</v>
      </c>
      <c r="D4751">
        <v>1489</v>
      </c>
      <c r="E4751" t="s">
        <v>328</v>
      </c>
      <c r="F4751" t="s">
        <v>0</v>
      </c>
      <c r="G4751" t="s">
        <v>3948</v>
      </c>
      <c r="H4751">
        <v>2.1680000000000001</v>
      </c>
      <c r="I4751">
        <v>57.14</v>
      </c>
      <c r="J4751">
        <v>84</v>
      </c>
    </row>
    <row r="4752" spans="1:10" x14ac:dyDescent="0.35">
      <c r="A4752" t="s">
        <v>3949</v>
      </c>
      <c r="B4752">
        <v>206</v>
      </c>
      <c r="C4752">
        <v>825</v>
      </c>
      <c r="D4752">
        <v>1490</v>
      </c>
      <c r="E4752" t="s">
        <v>311</v>
      </c>
      <c r="F4752" t="s">
        <v>0</v>
      </c>
      <c r="G4752" t="s">
        <v>1969</v>
      </c>
      <c r="I4752" t="s">
        <v>311</v>
      </c>
      <c r="J4752">
        <v>195</v>
      </c>
    </row>
    <row r="4753" spans="1:10" x14ac:dyDescent="0.35">
      <c r="A4753" t="s">
        <v>3950</v>
      </c>
      <c r="B4753">
        <v>96</v>
      </c>
      <c r="C4753">
        <v>823</v>
      </c>
      <c r="D4753">
        <v>1491</v>
      </c>
      <c r="E4753" t="s">
        <v>319</v>
      </c>
      <c r="F4753" t="s">
        <v>0</v>
      </c>
      <c r="G4753" t="s">
        <v>3951</v>
      </c>
      <c r="H4753">
        <v>4.5640000000000001</v>
      </c>
      <c r="I4753">
        <v>60.14</v>
      </c>
      <c r="J4753">
        <v>18</v>
      </c>
    </row>
    <row r="4754" spans="1:10" x14ac:dyDescent="0.35">
      <c r="A4754" t="s">
        <v>3952</v>
      </c>
      <c r="B4754">
        <v>129</v>
      </c>
      <c r="C4754">
        <v>822</v>
      </c>
      <c r="D4754">
        <v>1492</v>
      </c>
      <c r="E4754" t="s">
        <v>312</v>
      </c>
      <c r="F4754" t="s">
        <v>0</v>
      </c>
      <c r="G4754" t="s">
        <v>3724</v>
      </c>
      <c r="H4754">
        <v>3.746</v>
      </c>
      <c r="I4754">
        <v>50</v>
      </c>
      <c r="J4754">
        <v>17</v>
      </c>
    </row>
    <row r="4755" spans="1:10" x14ac:dyDescent="0.35">
      <c r="A4755" t="s">
        <v>3953</v>
      </c>
      <c r="B4755">
        <v>141</v>
      </c>
      <c r="C4755">
        <v>821</v>
      </c>
      <c r="D4755">
        <v>1493</v>
      </c>
      <c r="E4755" t="s">
        <v>312</v>
      </c>
      <c r="F4755" t="s">
        <v>0</v>
      </c>
      <c r="G4755" t="s">
        <v>3954</v>
      </c>
      <c r="H4755">
        <v>3.0150000000000001</v>
      </c>
      <c r="I4755">
        <v>25.78</v>
      </c>
      <c r="J4755">
        <v>48</v>
      </c>
    </row>
    <row r="4756" spans="1:10" x14ac:dyDescent="0.35">
      <c r="A4756" t="s">
        <v>3955</v>
      </c>
      <c r="B4756">
        <v>150</v>
      </c>
      <c r="C4756">
        <v>819</v>
      </c>
      <c r="D4756">
        <v>1494</v>
      </c>
      <c r="E4756" t="s">
        <v>319</v>
      </c>
      <c r="F4756" t="s">
        <v>0</v>
      </c>
      <c r="G4756" t="s">
        <v>3956</v>
      </c>
      <c r="H4756">
        <v>3.0529999999999999</v>
      </c>
      <c r="I4756">
        <v>67.709999999999994</v>
      </c>
      <c r="J4756">
        <v>83</v>
      </c>
    </row>
    <row r="4757" spans="1:10" x14ac:dyDescent="0.35">
      <c r="A4757" t="s">
        <v>3957</v>
      </c>
      <c r="B4757">
        <v>523</v>
      </c>
      <c r="C4757">
        <v>817</v>
      </c>
      <c r="D4757">
        <v>1495</v>
      </c>
      <c r="E4757" t="s">
        <v>334</v>
      </c>
      <c r="F4757" t="s">
        <v>0</v>
      </c>
      <c r="G4757" t="s">
        <v>3628</v>
      </c>
      <c r="H4757">
        <v>0.71799999999999997</v>
      </c>
      <c r="I4757">
        <v>9.1999999999999993</v>
      </c>
      <c r="J4757">
        <v>197</v>
      </c>
    </row>
    <row r="4758" spans="1:10" x14ac:dyDescent="0.35">
      <c r="A4758" t="s">
        <v>3958</v>
      </c>
      <c r="B4758">
        <v>176</v>
      </c>
      <c r="C4758">
        <v>817</v>
      </c>
      <c r="D4758">
        <v>1495</v>
      </c>
      <c r="E4758" t="s">
        <v>319</v>
      </c>
      <c r="F4758" t="s">
        <v>0</v>
      </c>
      <c r="G4758" t="s">
        <v>2799</v>
      </c>
      <c r="H4758">
        <v>3.7189999999999999</v>
      </c>
      <c r="I4758">
        <v>75.540000000000006</v>
      </c>
      <c r="J4758">
        <v>176</v>
      </c>
    </row>
    <row r="4759" spans="1:10" x14ac:dyDescent="0.35">
      <c r="A4759" t="s">
        <v>3959</v>
      </c>
      <c r="B4759">
        <v>110</v>
      </c>
      <c r="C4759">
        <v>817</v>
      </c>
      <c r="D4759">
        <v>1495</v>
      </c>
      <c r="E4759" t="s">
        <v>328</v>
      </c>
      <c r="F4759" t="s">
        <v>0</v>
      </c>
      <c r="G4759" t="s">
        <v>1781</v>
      </c>
      <c r="H4759">
        <v>6.2649999999999997</v>
      </c>
      <c r="I4759">
        <v>71.510000000000005</v>
      </c>
      <c r="J4759">
        <v>9</v>
      </c>
    </row>
    <row r="4760" spans="1:10" x14ac:dyDescent="0.35">
      <c r="A4760" t="s">
        <v>3960</v>
      </c>
      <c r="B4760">
        <v>150</v>
      </c>
      <c r="C4760">
        <v>815</v>
      </c>
      <c r="D4760">
        <v>1498</v>
      </c>
      <c r="E4760" t="s">
        <v>312</v>
      </c>
      <c r="F4760" t="s">
        <v>0</v>
      </c>
      <c r="G4760" t="s">
        <v>3331</v>
      </c>
      <c r="H4760">
        <v>2.649</v>
      </c>
      <c r="I4760">
        <v>46.92</v>
      </c>
      <c r="J4760">
        <v>35</v>
      </c>
    </row>
    <row r="4761" spans="1:10" x14ac:dyDescent="0.35">
      <c r="A4761" t="s">
        <v>3961</v>
      </c>
      <c r="B4761">
        <v>39</v>
      </c>
      <c r="C4761">
        <v>813</v>
      </c>
      <c r="D4761">
        <v>1499</v>
      </c>
      <c r="E4761" t="s">
        <v>319</v>
      </c>
      <c r="F4761" t="s">
        <v>0</v>
      </c>
      <c r="G4761" t="s">
        <v>3962</v>
      </c>
      <c r="H4761">
        <v>9.4469999999999992</v>
      </c>
      <c r="I4761">
        <v>90.6</v>
      </c>
      <c r="J4761">
        <v>23</v>
      </c>
    </row>
    <row r="4762" spans="1:10" x14ac:dyDescent="0.35">
      <c r="A4762" t="s">
        <v>3963</v>
      </c>
      <c r="B4762">
        <v>141</v>
      </c>
      <c r="C4762">
        <v>813</v>
      </c>
      <c r="D4762">
        <v>1499</v>
      </c>
      <c r="E4762" t="s">
        <v>319</v>
      </c>
      <c r="F4762" t="s">
        <v>0</v>
      </c>
      <c r="G4762" t="s">
        <v>3964</v>
      </c>
      <c r="H4762">
        <v>2.7810000000000001</v>
      </c>
      <c r="I4762">
        <v>60</v>
      </c>
      <c r="J4762">
        <v>80</v>
      </c>
    </row>
    <row r="4763" spans="1:10" x14ac:dyDescent="0.35">
      <c r="A4763" t="s">
        <v>3965</v>
      </c>
      <c r="B4763">
        <v>88</v>
      </c>
      <c r="C4763">
        <v>812</v>
      </c>
      <c r="D4763">
        <v>1501</v>
      </c>
      <c r="E4763" t="s">
        <v>328</v>
      </c>
      <c r="F4763" t="s">
        <v>0</v>
      </c>
      <c r="G4763" t="s">
        <v>3375</v>
      </c>
      <c r="H4763">
        <v>5.5259999999999998</v>
      </c>
      <c r="I4763">
        <v>60.84</v>
      </c>
      <c r="J4763">
        <v>25</v>
      </c>
    </row>
    <row r="4764" spans="1:10" x14ac:dyDescent="0.35">
      <c r="A4764" t="s">
        <v>3966</v>
      </c>
      <c r="B4764">
        <v>270</v>
      </c>
      <c r="C4764">
        <v>811</v>
      </c>
      <c r="D4764">
        <v>1502</v>
      </c>
      <c r="E4764" t="s">
        <v>328</v>
      </c>
      <c r="F4764" t="s">
        <v>0</v>
      </c>
      <c r="G4764" t="s">
        <v>3171</v>
      </c>
      <c r="H4764">
        <v>2.665</v>
      </c>
      <c r="I4764">
        <v>61.63</v>
      </c>
      <c r="J4764">
        <v>256</v>
      </c>
    </row>
    <row r="4765" spans="1:10" x14ac:dyDescent="0.35">
      <c r="A4765" t="s">
        <v>3967</v>
      </c>
      <c r="B4765">
        <v>384</v>
      </c>
      <c r="C4765">
        <v>809</v>
      </c>
      <c r="D4765">
        <v>1503</v>
      </c>
      <c r="E4765" t="s">
        <v>334</v>
      </c>
      <c r="F4765" t="s">
        <v>0</v>
      </c>
      <c r="G4765" t="s">
        <v>1779</v>
      </c>
      <c r="H4765">
        <v>1.3180000000000001</v>
      </c>
      <c r="I4765">
        <v>4.29</v>
      </c>
      <c r="J4765">
        <v>200</v>
      </c>
    </row>
    <row r="4766" spans="1:10" x14ac:dyDescent="0.35">
      <c r="A4766" t="s">
        <v>3968</v>
      </c>
      <c r="B4766">
        <v>203</v>
      </c>
      <c r="C4766">
        <v>809</v>
      </c>
      <c r="D4766">
        <v>1503</v>
      </c>
      <c r="E4766" t="s">
        <v>312</v>
      </c>
      <c r="F4766" t="s">
        <v>0</v>
      </c>
      <c r="G4766" t="s">
        <v>2037</v>
      </c>
      <c r="H4766">
        <v>1.9530000000000001</v>
      </c>
      <c r="I4766">
        <v>43.45</v>
      </c>
      <c r="J4766">
        <v>53</v>
      </c>
    </row>
    <row r="4767" spans="1:10" x14ac:dyDescent="0.35">
      <c r="A4767" t="s">
        <v>3969</v>
      </c>
      <c r="B4767">
        <v>149</v>
      </c>
      <c r="C4767">
        <v>808</v>
      </c>
      <c r="D4767">
        <v>1505</v>
      </c>
      <c r="E4767" t="s">
        <v>312</v>
      </c>
      <c r="F4767" t="s">
        <v>0</v>
      </c>
      <c r="G4767" t="s">
        <v>2811</v>
      </c>
      <c r="H4767">
        <v>2.6619999999999999</v>
      </c>
      <c r="I4767">
        <v>33.549999999999997</v>
      </c>
      <c r="J4767">
        <v>62</v>
      </c>
    </row>
    <row r="4768" spans="1:10" x14ac:dyDescent="0.35">
      <c r="A4768" t="s">
        <v>3970</v>
      </c>
      <c r="B4768">
        <v>153</v>
      </c>
      <c r="C4768">
        <v>806</v>
      </c>
      <c r="D4768">
        <v>1506</v>
      </c>
      <c r="E4768" t="s">
        <v>328</v>
      </c>
      <c r="F4768" t="s">
        <v>0</v>
      </c>
      <c r="G4768" t="s">
        <v>2053</v>
      </c>
      <c r="H4768">
        <v>2.7269999999999999</v>
      </c>
      <c r="I4768">
        <v>62.66</v>
      </c>
      <c r="J4768">
        <v>39</v>
      </c>
    </row>
    <row r="4769" spans="1:10" x14ac:dyDescent="0.35">
      <c r="A4769" t="s">
        <v>3971</v>
      </c>
      <c r="B4769">
        <v>823</v>
      </c>
      <c r="C4769">
        <v>806</v>
      </c>
      <c r="D4769">
        <v>1506</v>
      </c>
      <c r="E4769" t="s">
        <v>311</v>
      </c>
      <c r="F4769" t="s">
        <v>0</v>
      </c>
      <c r="G4769" t="s">
        <v>2734</v>
      </c>
      <c r="I4769" t="s">
        <v>311</v>
      </c>
      <c r="J4769">
        <v>19</v>
      </c>
    </row>
    <row r="4770" spans="1:10" x14ac:dyDescent="0.35">
      <c r="A4770" t="s">
        <v>3972</v>
      </c>
      <c r="B4770">
        <v>161</v>
      </c>
      <c r="C4770">
        <v>804</v>
      </c>
      <c r="D4770">
        <v>1508</v>
      </c>
      <c r="E4770" t="s">
        <v>328</v>
      </c>
      <c r="F4770" t="s">
        <v>0</v>
      </c>
      <c r="G4770" t="s">
        <v>2588</v>
      </c>
      <c r="H4770">
        <v>2.2869999999999999</v>
      </c>
      <c r="I4770">
        <v>51.65</v>
      </c>
      <c r="J4770">
        <v>56</v>
      </c>
    </row>
    <row r="4771" spans="1:10" x14ac:dyDescent="0.35">
      <c r="A4771" t="s">
        <v>3973</v>
      </c>
      <c r="B4771">
        <v>109</v>
      </c>
      <c r="C4771">
        <v>801</v>
      </c>
      <c r="D4771">
        <v>1509</v>
      </c>
      <c r="E4771" t="s">
        <v>312</v>
      </c>
      <c r="F4771" t="s">
        <v>0</v>
      </c>
      <c r="G4771" t="s">
        <v>1705</v>
      </c>
      <c r="H4771">
        <v>3.8130000000000002</v>
      </c>
      <c r="I4771">
        <v>37.49</v>
      </c>
      <c r="J4771">
        <v>32</v>
      </c>
    </row>
    <row r="4772" spans="1:10" x14ac:dyDescent="0.35">
      <c r="A4772" t="s">
        <v>3974</v>
      </c>
      <c r="B4772">
        <v>167</v>
      </c>
      <c r="C4772">
        <v>800</v>
      </c>
      <c r="D4772">
        <v>1510</v>
      </c>
      <c r="E4772" t="s">
        <v>312</v>
      </c>
      <c r="F4772" t="s">
        <v>0</v>
      </c>
      <c r="G4772" t="s">
        <v>1767</v>
      </c>
      <c r="H4772">
        <v>3.2570000000000001</v>
      </c>
      <c r="I4772">
        <v>30.32</v>
      </c>
      <c r="J4772">
        <v>163</v>
      </c>
    </row>
    <row r="4773" spans="1:10" x14ac:dyDescent="0.35">
      <c r="A4773" t="s">
        <v>1250</v>
      </c>
      <c r="B4773">
        <v>19</v>
      </c>
      <c r="C4773">
        <v>799</v>
      </c>
      <c r="D4773">
        <v>1511</v>
      </c>
      <c r="E4773" t="s">
        <v>311</v>
      </c>
      <c r="F4773" t="s">
        <v>0</v>
      </c>
      <c r="G4773" t="s">
        <v>1900</v>
      </c>
      <c r="I4773" t="s">
        <v>311</v>
      </c>
      <c r="J4773">
        <v>19</v>
      </c>
    </row>
    <row r="4774" spans="1:10" x14ac:dyDescent="0.35">
      <c r="A4774" t="s">
        <v>3975</v>
      </c>
      <c r="B4774">
        <v>62</v>
      </c>
      <c r="C4774">
        <v>799</v>
      </c>
      <c r="D4774">
        <v>1511</v>
      </c>
      <c r="E4774" t="s">
        <v>319</v>
      </c>
      <c r="F4774" t="s">
        <v>0</v>
      </c>
      <c r="G4774" t="s">
        <v>2987</v>
      </c>
      <c r="H4774">
        <v>6.4429999999999996</v>
      </c>
      <c r="I4774">
        <v>85.42</v>
      </c>
      <c r="J4774">
        <v>62</v>
      </c>
    </row>
    <row r="4775" spans="1:10" x14ac:dyDescent="0.35">
      <c r="A4775" t="s">
        <v>3976</v>
      </c>
      <c r="B4775">
        <v>252</v>
      </c>
      <c r="C4775">
        <v>798</v>
      </c>
      <c r="D4775">
        <v>1513</v>
      </c>
      <c r="E4775" t="s">
        <v>334</v>
      </c>
      <c r="F4775" t="s">
        <v>0</v>
      </c>
      <c r="G4775" t="s">
        <v>3977</v>
      </c>
      <c r="H4775">
        <v>1.534</v>
      </c>
      <c r="I4775">
        <v>21.95</v>
      </c>
      <c r="J4775">
        <v>37</v>
      </c>
    </row>
    <row r="4776" spans="1:10" x14ac:dyDescent="0.35">
      <c r="A4776" t="s">
        <v>3978</v>
      </c>
      <c r="B4776">
        <v>170</v>
      </c>
      <c r="C4776">
        <v>797</v>
      </c>
      <c r="D4776">
        <v>1514</v>
      </c>
      <c r="E4776" t="s">
        <v>328</v>
      </c>
      <c r="F4776" t="s">
        <v>0</v>
      </c>
      <c r="G4776" t="s">
        <v>3979</v>
      </c>
      <c r="H4776">
        <v>2.0830000000000002</v>
      </c>
      <c r="I4776">
        <v>44.51</v>
      </c>
      <c r="J4776">
        <v>66</v>
      </c>
    </row>
    <row r="4777" spans="1:10" x14ac:dyDescent="0.35">
      <c r="A4777" t="s">
        <v>3980</v>
      </c>
      <c r="B4777">
        <v>289</v>
      </c>
      <c r="C4777">
        <v>797</v>
      </c>
      <c r="D4777">
        <v>1514</v>
      </c>
      <c r="E4777" t="s">
        <v>312</v>
      </c>
      <c r="F4777" t="s">
        <v>0</v>
      </c>
      <c r="G4777" t="s">
        <v>2799</v>
      </c>
      <c r="H4777">
        <v>2.48</v>
      </c>
      <c r="I4777">
        <v>36.409999999999997</v>
      </c>
      <c r="J4777">
        <v>67</v>
      </c>
    </row>
    <row r="4778" spans="1:10" x14ac:dyDescent="0.35">
      <c r="A4778" t="s">
        <v>3981</v>
      </c>
      <c r="B4778">
        <v>97</v>
      </c>
      <c r="C4778">
        <v>797</v>
      </c>
      <c r="D4778">
        <v>1514</v>
      </c>
      <c r="E4778" t="s">
        <v>312</v>
      </c>
      <c r="F4778" t="s">
        <v>0</v>
      </c>
      <c r="G4778" t="s">
        <v>3531</v>
      </c>
      <c r="H4778">
        <v>3.9460000000000002</v>
      </c>
      <c r="I4778">
        <v>47.43</v>
      </c>
      <c r="J4778">
        <v>33</v>
      </c>
    </row>
    <row r="4779" spans="1:10" x14ac:dyDescent="0.35">
      <c r="A4779" t="s">
        <v>3982</v>
      </c>
      <c r="B4779">
        <v>194</v>
      </c>
      <c r="C4779">
        <v>795</v>
      </c>
      <c r="D4779">
        <v>1517</v>
      </c>
      <c r="E4779" t="s">
        <v>328</v>
      </c>
      <c r="F4779" t="s">
        <v>0</v>
      </c>
      <c r="G4779" t="s">
        <v>3983</v>
      </c>
      <c r="H4779">
        <v>1.9430000000000001</v>
      </c>
      <c r="I4779">
        <v>36</v>
      </c>
      <c r="J4779">
        <v>44</v>
      </c>
    </row>
    <row r="4780" spans="1:10" x14ac:dyDescent="0.35">
      <c r="A4780" t="s">
        <v>3985</v>
      </c>
      <c r="B4780">
        <v>198</v>
      </c>
      <c r="C4780">
        <v>789</v>
      </c>
      <c r="D4780">
        <v>1519</v>
      </c>
      <c r="E4780" t="s">
        <v>328</v>
      </c>
      <c r="F4780" t="s">
        <v>0</v>
      </c>
      <c r="G4780" t="s">
        <v>3986</v>
      </c>
      <c r="H4780">
        <v>2.242</v>
      </c>
      <c r="I4780">
        <v>41.51</v>
      </c>
      <c r="J4780">
        <v>46</v>
      </c>
    </row>
    <row r="4781" spans="1:10" x14ac:dyDescent="0.35">
      <c r="A4781" t="s">
        <v>3987</v>
      </c>
      <c r="B4781">
        <v>120</v>
      </c>
      <c r="C4781">
        <v>788</v>
      </c>
      <c r="D4781">
        <v>1520</v>
      </c>
      <c r="E4781" t="s">
        <v>328</v>
      </c>
      <c r="F4781" t="s">
        <v>0</v>
      </c>
      <c r="G4781" t="s">
        <v>3988</v>
      </c>
      <c r="H4781">
        <v>3.3479999999999999</v>
      </c>
      <c r="I4781">
        <v>58.18</v>
      </c>
      <c r="J4781">
        <v>12</v>
      </c>
    </row>
    <row r="4782" spans="1:10" x14ac:dyDescent="0.35">
      <c r="A4782" t="s">
        <v>3989</v>
      </c>
      <c r="B4782">
        <v>149</v>
      </c>
      <c r="C4782">
        <v>788</v>
      </c>
      <c r="D4782">
        <v>1520</v>
      </c>
      <c r="E4782" t="s">
        <v>328</v>
      </c>
      <c r="F4782" t="s">
        <v>0</v>
      </c>
      <c r="G4782" t="s">
        <v>3990</v>
      </c>
      <c r="H4782">
        <v>2.4380000000000002</v>
      </c>
      <c r="I4782">
        <v>41.81</v>
      </c>
      <c r="J4782">
        <v>66</v>
      </c>
    </row>
    <row r="4783" spans="1:10" x14ac:dyDescent="0.35">
      <c r="A4783" t="s">
        <v>3991</v>
      </c>
      <c r="B4783">
        <v>221</v>
      </c>
      <c r="C4783">
        <v>785</v>
      </c>
      <c r="D4783">
        <v>1522</v>
      </c>
      <c r="E4783" t="s">
        <v>312</v>
      </c>
      <c r="F4783" t="s">
        <v>0</v>
      </c>
      <c r="G4783" t="s">
        <v>3026</v>
      </c>
      <c r="H4783">
        <v>1.873</v>
      </c>
      <c r="I4783">
        <v>32.770000000000003</v>
      </c>
      <c r="J4783">
        <v>55</v>
      </c>
    </row>
    <row r="4784" spans="1:10" x14ac:dyDescent="0.35">
      <c r="A4784" t="s">
        <v>3992</v>
      </c>
      <c r="B4784">
        <v>132</v>
      </c>
      <c r="C4784">
        <v>783</v>
      </c>
      <c r="D4784">
        <v>1523</v>
      </c>
      <c r="E4784" t="s">
        <v>312</v>
      </c>
      <c r="F4784" t="s">
        <v>0</v>
      </c>
      <c r="G4784" t="s">
        <v>1815</v>
      </c>
      <c r="H4784">
        <v>3.194</v>
      </c>
      <c r="I4784">
        <v>47.2</v>
      </c>
      <c r="J4784">
        <v>33</v>
      </c>
    </row>
    <row r="4785" spans="1:10" x14ac:dyDescent="0.35">
      <c r="A4785" t="s">
        <v>3993</v>
      </c>
      <c r="B4785">
        <v>91</v>
      </c>
      <c r="C4785">
        <v>783</v>
      </c>
      <c r="D4785">
        <v>1523</v>
      </c>
      <c r="E4785" t="s">
        <v>319</v>
      </c>
      <c r="F4785" t="s">
        <v>0</v>
      </c>
      <c r="G4785" t="s">
        <v>3052</v>
      </c>
      <c r="H4785">
        <v>4.6900000000000004</v>
      </c>
      <c r="I4785">
        <v>96.88</v>
      </c>
      <c r="J4785">
        <v>25</v>
      </c>
    </row>
    <row r="4786" spans="1:10" x14ac:dyDescent="0.35">
      <c r="A4786" t="s">
        <v>3994</v>
      </c>
      <c r="B4786">
        <v>155</v>
      </c>
      <c r="C4786">
        <v>781</v>
      </c>
      <c r="D4786">
        <v>1525</v>
      </c>
      <c r="E4786" t="s">
        <v>312</v>
      </c>
      <c r="F4786" t="s">
        <v>0</v>
      </c>
      <c r="G4786" t="s">
        <v>3995</v>
      </c>
      <c r="H4786">
        <v>2.5230000000000001</v>
      </c>
      <c r="I4786">
        <v>38.869999999999997</v>
      </c>
      <c r="J4786">
        <v>155</v>
      </c>
    </row>
    <row r="4787" spans="1:10" x14ac:dyDescent="0.35">
      <c r="A4787" t="s">
        <v>3996</v>
      </c>
      <c r="B4787">
        <v>203</v>
      </c>
      <c r="C4787">
        <v>780</v>
      </c>
      <c r="D4787">
        <v>1526</v>
      </c>
      <c r="E4787" t="s">
        <v>328</v>
      </c>
      <c r="F4787" t="s">
        <v>0</v>
      </c>
      <c r="G4787" t="s">
        <v>2734</v>
      </c>
      <c r="H4787">
        <v>2.2719999999999998</v>
      </c>
      <c r="I4787">
        <v>60.49</v>
      </c>
      <c r="J4787">
        <v>20</v>
      </c>
    </row>
    <row r="4788" spans="1:10" x14ac:dyDescent="0.35">
      <c r="A4788" t="s">
        <v>3997</v>
      </c>
      <c r="B4788">
        <v>251</v>
      </c>
      <c r="C4788">
        <v>779</v>
      </c>
      <c r="D4788">
        <v>1527</v>
      </c>
      <c r="E4788" t="s">
        <v>312</v>
      </c>
      <c r="F4788" t="s">
        <v>0</v>
      </c>
      <c r="G4788" t="s">
        <v>2053</v>
      </c>
      <c r="H4788">
        <v>1.62</v>
      </c>
      <c r="I4788">
        <v>35.49</v>
      </c>
      <c r="J4788">
        <v>151</v>
      </c>
    </row>
    <row r="4789" spans="1:10" x14ac:dyDescent="0.35">
      <c r="A4789" t="s">
        <v>3998</v>
      </c>
      <c r="B4789">
        <v>296</v>
      </c>
      <c r="C4789">
        <v>778</v>
      </c>
      <c r="D4789">
        <v>1528</v>
      </c>
      <c r="E4789" t="s">
        <v>328</v>
      </c>
      <c r="F4789" t="s">
        <v>0</v>
      </c>
      <c r="G4789" t="s">
        <v>2734</v>
      </c>
      <c r="H4789">
        <v>2.3559999999999999</v>
      </c>
      <c r="I4789">
        <v>64.12</v>
      </c>
      <c r="J4789">
        <v>31</v>
      </c>
    </row>
    <row r="4790" spans="1:10" x14ac:dyDescent="0.35">
      <c r="A4790" t="s">
        <v>3999</v>
      </c>
      <c r="B4790">
        <v>111</v>
      </c>
      <c r="C4790">
        <v>778</v>
      </c>
      <c r="D4790">
        <v>1528</v>
      </c>
      <c r="E4790" t="s">
        <v>312</v>
      </c>
      <c r="F4790" t="s">
        <v>0</v>
      </c>
      <c r="G4790" t="s">
        <v>2343</v>
      </c>
      <c r="H4790">
        <v>3.5289999999999999</v>
      </c>
      <c r="I4790">
        <v>41.67</v>
      </c>
      <c r="J4790">
        <v>24</v>
      </c>
    </row>
    <row r="4791" spans="1:10" x14ac:dyDescent="0.35">
      <c r="A4791" t="s">
        <v>4000</v>
      </c>
      <c r="B4791">
        <v>45</v>
      </c>
      <c r="C4791">
        <v>777</v>
      </c>
      <c r="D4791">
        <v>1530</v>
      </c>
      <c r="E4791" t="s">
        <v>319</v>
      </c>
      <c r="F4791" t="s">
        <v>0</v>
      </c>
      <c r="G4791" t="s">
        <v>3026</v>
      </c>
      <c r="H4791">
        <v>8.5909999999999993</v>
      </c>
      <c r="I4791">
        <v>98.69</v>
      </c>
      <c r="J4791">
        <v>14</v>
      </c>
    </row>
    <row r="4792" spans="1:10" x14ac:dyDescent="0.35">
      <c r="A4792" t="s">
        <v>4001</v>
      </c>
      <c r="B4792">
        <v>116</v>
      </c>
      <c r="C4792">
        <v>776</v>
      </c>
      <c r="D4792">
        <v>1531</v>
      </c>
      <c r="E4792" t="s">
        <v>328</v>
      </c>
      <c r="F4792" t="s">
        <v>0</v>
      </c>
      <c r="G4792" t="s">
        <v>2197</v>
      </c>
      <c r="H4792">
        <v>3.7869999999999999</v>
      </c>
      <c r="I4792">
        <v>51.44</v>
      </c>
      <c r="J4792">
        <v>17</v>
      </c>
    </row>
    <row r="4793" spans="1:10" x14ac:dyDescent="0.35">
      <c r="A4793" t="s">
        <v>4002</v>
      </c>
      <c r="B4793">
        <v>138</v>
      </c>
      <c r="C4793">
        <v>776</v>
      </c>
      <c r="D4793">
        <v>1531</v>
      </c>
      <c r="E4793" t="s">
        <v>328</v>
      </c>
      <c r="F4793" t="s">
        <v>0</v>
      </c>
      <c r="G4793" t="s">
        <v>4003</v>
      </c>
      <c r="H4793">
        <v>2.7229999999999999</v>
      </c>
      <c r="I4793">
        <v>51.96</v>
      </c>
      <c r="J4793">
        <v>56</v>
      </c>
    </row>
    <row r="4794" spans="1:10" x14ac:dyDescent="0.35">
      <c r="A4794" t="s">
        <v>4004</v>
      </c>
      <c r="B4794">
        <v>197</v>
      </c>
      <c r="C4794">
        <v>774</v>
      </c>
      <c r="D4794">
        <v>1533</v>
      </c>
      <c r="E4794" t="s">
        <v>312</v>
      </c>
      <c r="F4794" t="s">
        <v>0</v>
      </c>
      <c r="G4794" t="s">
        <v>2053</v>
      </c>
      <c r="H4794">
        <v>1.893</v>
      </c>
      <c r="I4794">
        <v>45.78</v>
      </c>
      <c r="J4794">
        <v>115</v>
      </c>
    </row>
    <row r="4795" spans="1:10" x14ac:dyDescent="0.35">
      <c r="A4795" t="s">
        <v>4005</v>
      </c>
      <c r="B4795">
        <v>279</v>
      </c>
      <c r="C4795">
        <v>771</v>
      </c>
      <c r="D4795">
        <v>1534</v>
      </c>
      <c r="E4795" t="s">
        <v>334</v>
      </c>
      <c r="F4795" t="s">
        <v>0</v>
      </c>
      <c r="G4795" t="s">
        <v>4006</v>
      </c>
      <c r="H4795">
        <v>1.462</v>
      </c>
      <c r="I4795">
        <v>10.52</v>
      </c>
      <c r="J4795">
        <v>11</v>
      </c>
    </row>
    <row r="4796" spans="1:10" x14ac:dyDescent="0.35">
      <c r="A4796" t="s">
        <v>4007</v>
      </c>
      <c r="B4796">
        <v>121</v>
      </c>
      <c r="C4796">
        <v>769</v>
      </c>
      <c r="D4796">
        <v>1535</v>
      </c>
      <c r="E4796" t="s">
        <v>328</v>
      </c>
      <c r="F4796" t="s">
        <v>0</v>
      </c>
      <c r="G4796" t="s">
        <v>4008</v>
      </c>
      <c r="H4796">
        <v>3.2730000000000001</v>
      </c>
      <c r="I4796">
        <v>71.430000000000007</v>
      </c>
      <c r="J4796">
        <v>30</v>
      </c>
    </row>
    <row r="4797" spans="1:10" x14ac:dyDescent="0.35">
      <c r="A4797" t="s">
        <v>4009</v>
      </c>
      <c r="B4797">
        <v>156</v>
      </c>
      <c r="C4797">
        <v>768</v>
      </c>
      <c r="D4797">
        <v>1536</v>
      </c>
      <c r="E4797" t="s">
        <v>311</v>
      </c>
      <c r="F4797" t="s">
        <v>0</v>
      </c>
      <c r="G4797" t="s">
        <v>2148</v>
      </c>
      <c r="I4797" t="s">
        <v>311</v>
      </c>
      <c r="J4797">
        <v>124</v>
      </c>
    </row>
    <row r="4798" spans="1:10" x14ac:dyDescent="0.35">
      <c r="A4798" t="s">
        <v>4010</v>
      </c>
      <c r="B4798">
        <v>169</v>
      </c>
      <c r="C4798">
        <v>768</v>
      </c>
      <c r="D4798">
        <v>1536</v>
      </c>
      <c r="E4798" t="s">
        <v>328</v>
      </c>
      <c r="F4798" t="s">
        <v>0</v>
      </c>
      <c r="G4798" t="s">
        <v>2731</v>
      </c>
      <c r="H4798">
        <v>2.9039999999999999</v>
      </c>
      <c r="I4798">
        <v>48.85</v>
      </c>
      <c r="J4798">
        <v>47</v>
      </c>
    </row>
    <row r="4799" spans="1:10" x14ac:dyDescent="0.35">
      <c r="A4799" t="s">
        <v>4011</v>
      </c>
      <c r="B4799">
        <v>140</v>
      </c>
      <c r="C4799">
        <v>767</v>
      </c>
      <c r="D4799">
        <v>1538</v>
      </c>
      <c r="E4799" t="s">
        <v>312</v>
      </c>
      <c r="F4799" t="s">
        <v>0</v>
      </c>
      <c r="G4799" t="s">
        <v>1793</v>
      </c>
      <c r="H4799">
        <v>3.0960000000000001</v>
      </c>
      <c r="I4799">
        <v>48.85</v>
      </c>
      <c r="J4799">
        <v>37</v>
      </c>
    </row>
    <row r="4800" spans="1:10" x14ac:dyDescent="0.35">
      <c r="A4800" t="s">
        <v>4012</v>
      </c>
      <c r="B4800">
        <v>174</v>
      </c>
      <c r="C4800">
        <v>766</v>
      </c>
      <c r="D4800">
        <v>1539</v>
      </c>
      <c r="E4800" t="s">
        <v>312</v>
      </c>
      <c r="F4800" t="s">
        <v>0</v>
      </c>
      <c r="G4800" t="s">
        <v>2799</v>
      </c>
      <c r="H4800">
        <v>2.6070000000000002</v>
      </c>
      <c r="I4800">
        <v>41.85</v>
      </c>
      <c r="J4800">
        <v>173</v>
      </c>
    </row>
    <row r="4801" spans="1:10" x14ac:dyDescent="0.35">
      <c r="A4801" t="s">
        <v>4013</v>
      </c>
      <c r="B4801">
        <v>145</v>
      </c>
      <c r="C4801">
        <v>766</v>
      </c>
      <c r="D4801">
        <v>1539</v>
      </c>
      <c r="E4801" t="s">
        <v>312</v>
      </c>
      <c r="F4801" t="s">
        <v>0</v>
      </c>
      <c r="G4801" t="s">
        <v>2034</v>
      </c>
      <c r="H4801">
        <v>2.8130000000000002</v>
      </c>
      <c r="I4801">
        <v>39.53</v>
      </c>
      <c r="J4801">
        <v>102</v>
      </c>
    </row>
    <row r="4802" spans="1:10" x14ac:dyDescent="0.35">
      <c r="A4802" t="s">
        <v>4014</v>
      </c>
      <c r="B4802">
        <v>236</v>
      </c>
      <c r="C4802">
        <v>765</v>
      </c>
      <c r="D4802">
        <v>1541</v>
      </c>
      <c r="E4802" t="s">
        <v>311</v>
      </c>
      <c r="F4802" t="s">
        <v>0</v>
      </c>
      <c r="G4802" t="s">
        <v>3323</v>
      </c>
      <c r="I4802" t="s">
        <v>311</v>
      </c>
      <c r="J4802">
        <v>26</v>
      </c>
    </row>
    <row r="4803" spans="1:10" x14ac:dyDescent="0.35">
      <c r="A4803" t="s">
        <v>4015</v>
      </c>
      <c r="B4803">
        <v>231</v>
      </c>
      <c r="C4803">
        <v>763</v>
      </c>
      <c r="D4803">
        <v>1542</v>
      </c>
      <c r="E4803" t="s">
        <v>312</v>
      </c>
      <c r="F4803" t="s">
        <v>0</v>
      </c>
      <c r="G4803" t="s">
        <v>2053</v>
      </c>
      <c r="H4803">
        <v>1.79</v>
      </c>
      <c r="I4803">
        <v>40.24</v>
      </c>
      <c r="J4803">
        <v>128</v>
      </c>
    </row>
    <row r="4804" spans="1:10" x14ac:dyDescent="0.35">
      <c r="A4804" t="s">
        <v>4016</v>
      </c>
      <c r="B4804">
        <v>99</v>
      </c>
      <c r="C4804">
        <v>763</v>
      </c>
      <c r="D4804">
        <v>1542</v>
      </c>
      <c r="E4804" t="s">
        <v>319</v>
      </c>
      <c r="F4804" t="s">
        <v>0</v>
      </c>
      <c r="G4804" t="s">
        <v>4017</v>
      </c>
      <c r="H4804">
        <v>4.4119999999999999</v>
      </c>
      <c r="I4804">
        <v>82.04</v>
      </c>
      <c r="J4804">
        <v>99</v>
      </c>
    </row>
    <row r="4805" spans="1:10" x14ac:dyDescent="0.35">
      <c r="A4805" t="s">
        <v>4018</v>
      </c>
      <c r="B4805">
        <v>120</v>
      </c>
      <c r="C4805">
        <v>761</v>
      </c>
      <c r="D4805">
        <v>1544</v>
      </c>
      <c r="E4805" t="s">
        <v>312</v>
      </c>
      <c r="F4805" t="s">
        <v>0</v>
      </c>
      <c r="G4805" t="s">
        <v>1827</v>
      </c>
      <c r="H4805">
        <v>3.7</v>
      </c>
      <c r="I4805">
        <v>48.55</v>
      </c>
      <c r="J4805">
        <v>0</v>
      </c>
    </row>
    <row r="4806" spans="1:10" x14ac:dyDescent="0.35">
      <c r="A4806" t="s">
        <v>4019</v>
      </c>
      <c r="B4806">
        <v>70</v>
      </c>
      <c r="C4806">
        <v>761</v>
      </c>
      <c r="D4806">
        <v>1544</v>
      </c>
      <c r="E4806" t="s">
        <v>319</v>
      </c>
      <c r="F4806" t="s">
        <v>0</v>
      </c>
      <c r="G4806" t="s">
        <v>1845</v>
      </c>
      <c r="H4806">
        <v>5.9569999999999999</v>
      </c>
      <c r="I4806">
        <v>78.52</v>
      </c>
      <c r="J4806">
        <v>29</v>
      </c>
    </row>
    <row r="4807" spans="1:10" x14ac:dyDescent="0.35">
      <c r="A4807" t="s">
        <v>4020</v>
      </c>
      <c r="B4807">
        <v>167</v>
      </c>
      <c r="C4807">
        <v>761</v>
      </c>
      <c r="D4807">
        <v>1544</v>
      </c>
      <c r="E4807" t="s">
        <v>311</v>
      </c>
      <c r="F4807" t="s">
        <v>0</v>
      </c>
      <c r="G4807" t="s">
        <v>2362</v>
      </c>
      <c r="I4807" t="s">
        <v>311</v>
      </c>
      <c r="J4807">
        <v>9</v>
      </c>
    </row>
    <row r="4808" spans="1:10" x14ac:dyDescent="0.35">
      <c r="A4808" t="s">
        <v>4021</v>
      </c>
      <c r="B4808">
        <v>176</v>
      </c>
      <c r="C4808">
        <v>760</v>
      </c>
      <c r="D4808">
        <v>1547</v>
      </c>
      <c r="E4808" t="s">
        <v>328</v>
      </c>
      <c r="F4808" t="s">
        <v>0</v>
      </c>
      <c r="G4808" t="s">
        <v>4022</v>
      </c>
      <c r="H4808">
        <v>2.08</v>
      </c>
      <c r="I4808">
        <v>54.28</v>
      </c>
      <c r="J4808">
        <v>55</v>
      </c>
    </row>
    <row r="4809" spans="1:10" x14ac:dyDescent="0.35">
      <c r="A4809" t="s">
        <v>4024</v>
      </c>
      <c r="B4809">
        <v>80</v>
      </c>
      <c r="C4809">
        <v>758</v>
      </c>
      <c r="D4809">
        <v>1549</v>
      </c>
      <c r="E4809" t="s">
        <v>319</v>
      </c>
      <c r="F4809" t="s">
        <v>0</v>
      </c>
      <c r="G4809" t="s">
        <v>4025</v>
      </c>
      <c r="H4809">
        <v>5.266</v>
      </c>
      <c r="I4809">
        <v>74.63</v>
      </c>
      <c r="J4809">
        <v>80</v>
      </c>
    </row>
    <row r="4810" spans="1:10" x14ac:dyDescent="0.35">
      <c r="A4810" t="s">
        <v>4026</v>
      </c>
      <c r="B4810">
        <v>361</v>
      </c>
      <c r="C4810">
        <v>753</v>
      </c>
      <c r="D4810">
        <v>1550</v>
      </c>
      <c r="E4810" t="s">
        <v>312</v>
      </c>
      <c r="F4810" t="s">
        <v>0</v>
      </c>
      <c r="G4810" t="s">
        <v>1699</v>
      </c>
      <c r="H4810">
        <v>1.821</v>
      </c>
      <c r="I4810">
        <v>29.94</v>
      </c>
      <c r="J4810">
        <v>165</v>
      </c>
    </row>
    <row r="4811" spans="1:10" x14ac:dyDescent="0.35">
      <c r="A4811" t="s">
        <v>4027</v>
      </c>
      <c r="B4811">
        <v>153</v>
      </c>
      <c r="C4811">
        <v>752</v>
      </c>
      <c r="D4811">
        <v>1551</v>
      </c>
      <c r="E4811" t="s">
        <v>312</v>
      </c>
      <c r="F4811" t="s">
        <v>0</v>
      </c>
      <c r="G4811" t="s">
        <v>2924</v>
      </c>
      <c r="H4811">
        <v>2.5419999999999998</v>
      </c>
      <c r="I4811">
        <v>38.33</v>
      </c>
      <c r="J4811">
        <v>12</v>
      </c>
    </row>
    <row r="4812" spans="1:10" x14ac:dyDescent="0.35">
      <c r="A4812" t="s">
        <v>4028</v>
      </c>
      <c r="B4812">
        <v>115</v>
      </c>
      <c r="C4812">
        <v>750</v>
      </c>
      <c r="D4812">
        <v>1552</v>
      </c>
      <c r="E4812" t="s">
        <v>328</v>
      </c>
      <c r="F4812" t="s">
        <v>0</v>
      </c>
      <c r="G4812" t="s">
        <v>2211</v>
      </c>
      <c r="H4812">
        <v>3.8130000000000002</v>
      </c>
      <c r="I4812">
        <v>60.29</v>
      </c>
      <c r="J4812">
        <v>13</v>
      </c>
    </row>
    <row r="4813" spans="1:10" x14ac:dyDescent="0.35">
      <c r="A4813" t="s">
        <v>4030</v>
      </c>
      <c r="B4813">
        <v>187</v>
      </c>
      <c r="C4813">
        <v>746</v>
      </c>
      <c r="D4813">
        <v>1554</v>
      </c>
      <c r="E4813" t="s">
        <v>312</v>
      </c>
      <c r="F4813" t="s">
        <v>0</v>
      </c>
      <c r="G4813" t="s">
        <v>2883</v>
      </c>
      <c r="H4813">
        <v>1.93</v>
      </c>
      <c r="I4813">
        <v>28.03</v>
      </c>
      <c r="J4813">
        <v>40</v>
      </c>
    </row>
    <row r="4814" spans="1:10" x14ac:dyDescent="0.35">
      <c r="A4814" t="s">
        <v>4031</v>
      </c>
      <c r="B4814">
        <v>272</v>
      </c>
      <c r="C4814">
        <v>746</v>
      </c>
      <c r="D4814">
        <v>1554</v>
      </c>
      <c r="E4814" t="s">
        <v>328</v>
      </c>
      <c r="F4814" t="s">
        <v>0</v>
      </c>
      <c r="G4814" t="s">
        <v>4032</v>
      </c>
      <c r="H4814">
        <v>2.3029999999999999</v>
      </c>
      <c r="I4814">
        <v>54.93</v>
      </c>
      <c r="J4814">
        <v>73</v>
      </c>
    </row>
    <row r="4815" spans="1:10" x14ac:dyDescent="0.35">
      <c r="A4815" t="s">
        <v>4033</v>
      </c>
      <c r="B4815">
        <v>117</v>
      </c>
      <c r="C4815">
        <v>741</v>
      </c>
      <c r="D4815">
        <v>1556</v>
      </c>
      <c r="E4815" t="s">
        <v>328</v>
      </c>
      <c r="F4815" t="s">
        <v>0</v>
      </c>
      <c r="G4815" t="s">
        <v>4034</v>
      </c>
      <c r="H4815">
        <v>3.613</v>
      </c>
      <c r="I4815">
        <v>67.69</v>
      </c>
      <c r="J4815">
        <v>32</v>
      </c>
    </row>
    <row r="4816" spans="1:10" x14ac:dyDescent="0.35">
      <c r="A4816" t="s">
        <v>4035</v>
      </c>
      <c r="B4816">
        <v>151</v>
      </c>
      <c r="C4816">
        <v>740</v>
      </c>
      <c r="D4816">
        <v>1557</v>
      </c>
      <c r="E4816" t="s">
        <v>311</v>
      </c>
      <c r="F4816" t="s">
        <v>0</v>
      </c>
      <c r="G4816" t="s">
        <v>2402</v>
      </c>
      <c r="I4816" t="s">
        <v>311</v>
      </c>
      <c r="J4816">
        <v>151</v>
      </c>
    </row>
    <row r="4817" spans="1:10" x14ac:dyDescent="0.35">
      <c r="A4817" t="s">
        <v>4036</v>
      </c>
      <c r="B4817">
        <v>82</v>
      </c>
      <c r="C4817">
        <v>739</v>
      </c>
      <c r="D4817">
        <v>1558</v>
      </c>
      <c r="E4817" t="s">
        <v>311</v>
      </c>
      <c r="F4817" t="s">
        <v>0</v>
      </c>
      <c r="G4817" t="s">
        <v>2244</v>
      </c>
      <c r="I4817" t="s">
        <v>311</v>
      </c>
      <c r="J4817">
        <v>76</v>
      </c>
    </row>
    <row r="4818" spans="1:10" x14ac:dyDescent="0.35">
      <c r="A4818" t="s">
        <v>4037</v>
      </c>
      <c r="B4818">
        <v>241</v>
      </c>
      <c r="C4818">
        <v>739</v>
      </c>
      <c r="D4818">
        <v>1558</v>
      </c>
      <c r="E4818" t="s">
        <v>334</v>
      </c>
      <c r="F4818" t="s">
        <v>0</v>
      </c>
      <c r="G4818" t="s">
        <v>4038</v>
      </c>
      <c r="H4818">
        <v>1.345</v>
      </c>
      <c r="I4818">
        <v>17.2</v>
      </c>
      <c r="J4818">
        <v>29</v>
      </c>
    </row>
    <row r="4819" spans="1:10" x14ac:dyDescent="0.35">
      <c r="A4819" t="s">
        <v>4039</v>
      </c>
      <c r="B4819">
        <v>166</v>
      </c>
      <c r="C4819">
        <v>737</v>
      </c>
      <c r="D4819">
        <v>1560</v>
      </c>
      <c r="E4819" t="s">
        <v>311</v>
      </c>
      <c r="F4819" t="s">
        <v>0</v>
      </c>
      <c r="G4819" t="s">
        <v>2799</v>
      </c>
      <c r="I4819" t="s">
        <v>311</v>
      </c>
      <c r="J4819">
        <v>165</v>
      </c>
    </row>
    <row r="4820" spans="1:10" x14ac:dyDescent="0.35">
      <c r="A4820" t="s">
        <v>4040</v>
      </c>
      <c r="B4820">
        <v>175</v>
      </c>
      <c r="C4820">
        <v>734</v>
      </c>
      <c r="D4820">
        <v>1561</v>
      </c>
      <c r="E4820" t="s">
        <v>328</v>
      </c>
      <c r="F4820" t="s">
        <v>0</v>
      </c>
      <c r="G4820" t="s">
        <v>3052</v>
      </c>
      <c r="H4820">
        <v>2.1480000000000001</v>
      </c>
      <c r="I4820">
        <v>67.709999999999994</v>
      </c>
      <c r="J4820">
        <v>16</v>
      </c>
    </row>
    <row r="4821" spans="1:10" x14ac:dyDescent="0.35">
      <c r="A4821" t="s">
        <v>4041</v>
      </c>
      <c r="B4821">
        <v>223</v>
      </c>
      <c r="C4821">
        <v>734</v>
      </c>
      <c r="D4821">
        <v>1561</v>
      </c>
      <c r="E4821" t="s">
        <v>311</v>
      </c>
      <c r="F4821" t="s">
        <v>0</v>
      </c>
      <c r="G4821" t="s">
        <v>4042</v>
      </c>
      <c r="I4821" t="s">
        <v>311</v>
      </c>
      <c r="J4821">
        <v>50</v>
      </c>
    </row>
    <row r="4822" spans="1:10" x14ac:dyDescent="0.35">
      <c r="A4822" t="s">
        <v>4043</v>
      </c>
      <c r="B4822">
        <v>229</v>
      </c>
      <c r="C4822">
        <v>726</v>
      </c>
      <c r="D4822">
        <v>1563</v>
      </c>
      <c r="E4822" t="s">
        <v>334</v>
      </c>
      <c r="F4822" t="s">
        <v>0</v>
      </c>
      <c r="G4822" t="s">
        <v>2194</v>
      </c>
      <c r="H4822">
        <v>1.82</v>
      </c>
      <c r="I4822">
        <v>25</v>
      </c>
      <c r="J4822">
        <v>109</v>
      </c>
    </row>
    <row r="4823" spans="1:10" x14ac:dyDescent="0.35">
      <c r="A4823" t="s">
        <v>4044</v>
      </c>
      <c r="B4823">
        <v>93</v>
      </c>
      <c r="C4823">
        <v>724</v>
      </c>
      <c r="D4823">
        <v>1564</v>
      </c>
      <c r="E4823" t="s">
        <v>328</v>
      </c>
      <c r="F4823" t="s">
        <v>0</v>
      </c>
      <c r="G4823" t="s">
        <v>4045</v>
      </c>
      <c r="H4823">
        <v>3.8929999999999998</v>
      </c>
      <c r="I4823">
        <v>66.19</v>
      </c>
      <c r="J4823">
        <v>7</v>
      </c>
    </row>
    <row r="4824" spans="1:10" x14ac:dyDescent="0.35">
      <c r="A4824" t="s">
        <v>4046</v>
      </c>
      <c r="B4824">
        <v>481</v>
      </c>
      <c r="C4824">
        <v>724</v>
      </c>
      <c r="D4824">
        <v>1564</v>
      </c>
      <c r="E4824" t="s">
        <v>312</v>
      </c>
      <c r="F4824" t="s">
        <v>0</v>
      </c>
      <c r="G4824" t="s">
        <v>2520</v>
      </c>
      <c r="H4824">
        <v>0.67900000000000005</v>
      </c>
      <c r="I4824">
        <v>25.45</v>
      </c>
      <c r="J4824">
        <v>302</v>
      </c>
    </row>
    <row r="4825" spans="1:10" x14ac:dyDescent="0.35">
      <c r="A4825" t="s">
        <v>4047</v>
      </c>
      <c r="B4825">
        <v>108</v>
      </c>
      <c r="C4825">
        <v>723</v>
      </c>
      <c r="D4825">
        <v>1566</v>
      </c>
      <c r="E4825" t="s">
        <v>312</v>
      </c>
      <c r="F4825" t="s">
        <v>0</v>
      </c>
      <c r="G4825" t="s">
        <v>2131</v>
      </c>
      <c r="H4825">
        <v>3.4620000000000002</v>
      </c>
      <c r="I4825">
        <v>41.23</v>
      </c>
      <c r="J4825">
        <v>30</v>
      </c>
    </row>
    <row r="4826" spans="1:10" x14ac:dyDescent="0.35">
      <c r="A4826" t="s">
        <v>4048</v>
      </c>
      <c r="B4826">
        <v>49</v>
      </c>
      <c r="C4826">
        <v>722</v>
      </c>
      <c r="D4826">
        <v>1567</v>
      </c>
      <c r="E4826" t="s">
        <v>319</v>
      </c>
      <c r="F4826" t="s">
        <v>0</v>
      </c>
      <c r="G4826" t="s">
        <v>1759</v>
      </c>
      <c r="H4826">
        <v>16.463999999999999</v>
      </c>
      <c r="I4826">
        <v>94.76</v>
      </c>
      <c r="J4826">
        <v>11</v>
      </c>
    </row>
    <row r="4827" spans="1:10" x14ac:dyDescent="0.35">
      <c r="A4827" t="s">
        <v>4049</v>
      </c>
      <c r="B4827">
        <v>161</v>
      </c>
      <c r="C4827">
        <v>721</v>
      </c>
      <c r="D4827">
        <v>1568</v>
      </c>
      <c r="E4827" t="s">
        <v>319</v>
      </c>
      <c r="F4827" t="s">
        <v>0</v>
      </c>
      <c r="G4827" t="s">
        <v>4050</v>
      </c>
      <c r="H4827">
        <v>2.3119999999999998</v>
      </c>
      <c r="I4827">
        <v>75.81</v>
      </c>
      <c r="J4827">
        <v>57</v>
      </c>
    </row>
    <row r="4828" spans="1:10" x14ac:dyDescent="0.35">
      <c r="A4828" t="s">
        <v>4051</v>
      </c>
      <c r="B4828">
        <v>122</v>
      </c>
      <c r="C4828">
        <v>721</v>
      </c>
      <c r="D4828">
        <v>1568</v>
      </c>
      <c r="E4828" t="s">
        <v>328</v>
      </c>
      <c r="F4828" t="s">
        <v>0</v>
      </c>
      <c r="G4828" t="s">
        <v>2772</v>
      </c>
      <c r="H4828">
        <v>3.0249999999999999</v>
      </c>
      <c r="I4828">
        <v>63.03</v>
      </c>
      <c r="J4828">
        <v>36</v>
      </c>
    </row>
    <row r="4829" spans="1:10" x14ac:dyDescent="0.35">
      <c r="A4829" t="s">
        <v>4052</v>
      </c>
      <c r="B4829">
        <v>105</v>
      </c>
      <c r="C4829">
        <v>719</v>
      </c>
      <c r="D4829">
        <v>1570</v>
      </c>
      <c r="E4829" t="s">
        <v>312</v>
      </c>
      <c r="F4829" t="s">
        <v>0</v>
      </c>
      <c r="G4829" t="s">
        <v>1781</v>
      </c>
      <c r="H4829">
        <v>3.867</v>
      </c>
      <c r="I4829">
        <v>46.77</v>
      </c>
      <c r="J4829">
        <v>20</v>
      </c>
    </row>
    <row r="4830" spans="1:10" x14ac:dyDescent="0.35">
      <c r="A4830" t="s">
        <v>4053</v>
      </c>
      <c r="B4830">
        <v>150</v>
      </c>
      <c r="C4830">
        <v>718</v>
      </c>
      <c r="D4830">
        <v>1571</v>
      </c>
      <c r="E4830" t="s">
        <v>334</v>
      </c>
      <c r="F4830" t="s">
        <v>0</v>
      </c>
      <c r="G4830" t="s">
        <v>1779</v>
      </c>
      <c r="H4830">
        <v>2.367</v>
      </c>
      <c r="I4830">
        <v>14.08</v>
      </c>
      <c r="J4830">
        <v>16</v>
      </c>
    </row>
    <row r="4831" spans="1:10" x14ac:dyDescent="0.35">
      <c r="A4831" t="s">
        <v>4054</v>
      </c>
      <c r="B4831">
        <v>106</v>
      </c>
      <c r="C4831">
        <v>716</v>
      </c>
      <c r="D4831">
        <v>1572</v>
      </c>
      <c r="E4831" t="s">
        <v>312</v>
      </c>
      <c r="F4831" t="s">
        <v>0</v>
      </c>
      <c r="G4831" t="s">
        <v>3531</v>
      </c>
      <c r="H4831">
        <v>3.4710000000000001</v>
      </c>
      <c r="I4831">
        <v>41.54</v>
      </c>
      <c r="J4831">
        <v>21</v>
      </c>
    </row>
    <row r="4832" spans="1:10" x14ac:dyDescent="0.35">
      <c r="A4832" t="s">
        <v>4055</v>
      </c>
      <c r="B4832">
        <v>118</v>
      </c>
      <c r="C4832">
        <v>716</v>
      </c>
      <c r="D4832">
        <v>1572</v>
      </c>
      <c r="E4832" t="s">
        <v>328</v>
      </c>
      <c r="F4832" t="s">
        <v>0</v>
      </c>
      <c r="G4832" t="s">
        <v>4056</v>
      </c>
      <c r="H4832">
        <v>4.2859999999999996</v>
      </c>
      <c r="I4832">
        <v>47.88</v>
      </c>
      <c r="J4832">
        <v>26</v>
      </c>
    </row>
    <row r="4833" spans="1:10" x14ac:dyDescent="0.35">
      <c r="A4833" t="s">
        <v>4057</v>
      </c>
      <c r="B4833">
        <v>236</v>
      </c>
      <c r="C4833">
        <v>716</v>
      </c>
      <c r="D4833">
        <v>1572</v>
      </c>
      <c r="E4833" t="s">
        <v>328</v>
      </c>
      <c r="F4833" t="s">
        <v>0</v>
      </c>
      <c r="G4833" t="s">
        <v>2167</v>
      </c>
      <c r="H4833">
        <v>3.1150000000000002</v>
      </c>
      <c r="I4833">
        <v>66.11</v>
      </c>
      <c r="J4833">
        <v>91</v>
      </c>
    </row>
    <row r="4834" spans="1:10" x14ac:dyDescent="0.35">
      <c r="A4834" t="s">
        <v>4058</v>
      </c>
      <c r="B4834">
        <v>158</v>
      </c>
      <c r="C4834">
        <v>715</v>
      </c>
      <c r="D4834">
        <v>1575</v>
      </c>
      <c r="E4834" t="s">
        <v>334</v>
      </c>
      <c r="F4834" t="s">
        <v>0</v>
      </c>
      <c r="G4834" t="s">
        <v>2019</v>
      </c>
      <c r="H4834">
        <v>2.3719999999999999</v>
      </c>
      <c r="I4834">
        <v>19.87</v>
      </c>
      <c r="J4834">
        <v>38</v>
      </c>
    </row>
    <row r="4835" spans="1:10" x14ac:dyDescent="0.35">
      <c r="A4835" t="s">
        <v>4059</v>
      </c>
      <c r="B4835">
        <v>131</v>
      </c>
      <c r="C4835">
        <v>714</v>
      </c>
      <c r="D4835">
        <v>1576</v>
      </c>
      <c r="E4835" t="s">
        <v>328</v>
      </c>
      <c r="F4835" t="s">
        <v>0</v>
      </c>
      <c r="G4835" t="s">
        <v>4060</v>
      </c>
      <c r="H4835">
        <v>2.9380000000000002</v>
      </c>
      <c r="I4835">
        <v>63.15</v>
      </c>
      <c r="J4835">
        <v>35</v>
      </c>
    </row>
    <row r="4836" spans="1:10" x14ac:dyDescent="0.35">
      <c r="A4836" t="s">
        <v>4061</v>
      </c>
      <c r="B4836">
        <v>447</v>
      </c>
      <c r="C4836">
        <v>713</v>
      </c>
      <c r="D4836">
        <v>1577</v>
      </c>
      <c r="E4836" t="s">
        <v>311</v>
      </c>
      <c r="F4836" t="s">
        <v>0</v>
      </c>
      <c r="G4836" t="s">
        <v>1958</v>
      </c>
      <c r="I4836" t="s">
        <v>311</v>
      </c>
      <c r="J4836">
        <v>216</v>
      </c>
    </row>
    <row r="4837" spans="1:10" x14ac:dyDescent="0.35">
      <c r="A4837" t="s">
        <v>4062</v>
      </c>
      <c r="B4837">
        <v>74</v>
      </c>
      <c r="C4837">
        <v>713</v>
      </c>
      <c r="D4837">
        <v>1577</v>
      </c>
      <c r="E4837" t="s">
        <v>319</v>
      </c>
      <c r="F4837" t="s">
        <v>0</v>
      </c>
      <c r="G4837" t="s">
        <v>2235</v>
      </c>
      <c r="H4837">
        <v>5.5380000000000003</v>
      </c>
      <c r="I4837">
        <v>88.74</v>
      </c>
      <c r="J4837">
        <v>49</v>
      </c>
    </row>
    <row r="4838" spans="1:10" x14ac:dyDescent="0.35">
      <c r="A4838" t="s">
        <v>4063</v>
      </c>
      <c r="B4838">
        <v>344</v>
      </c>
      <c r="C4838">
        <v>713</v>
      </c>
      <c r="D4838">
        <v>1577</v>
      </c>
      <c r="E4838" t="s">
        <v>334</v>
      </c>
      <c r="F4838" t="s">
        <v>0</v>
      </c>
      <c r="G4838" t="s">
        <v>4064</v>
      </c>
      <c r="H4838">
        <v>1.325</v>
      </c>
      <c r="I4838">
        <v>10.9</v>
      </c>
      <c r="J4838">
        <v>77</v>
      </c>
    </row>
    <row r="4839" spans="1:10" x14ac:dyDescent="0.35">
      <c r="A4839" t="s">
        <v>4065</v>
      </c>
      <c r="B4839">
        <v>155</v>
      </c>
      <c r="C4839">
        <v>711</v>
      </c>
      <c r="D4839">
        <v>1580</v>
      </c>
      <c r="E4839" t="s">
        <v>312</v>
      </c>
      <c r="F4839" t="s">
        <v>0</v>
      </c>
      <c r="G4839" t="s">
        <v>1893</v>
      </c>
      <c r="H4839">
        <v>1.9930000000000001</v>
      </c>
      <c r="I4839">
        <v>43.02</v>
      </c>
      <c r="J4839">
        <v>43</v>
      </c>
    </row>
    <row r="4840" spans="1:10" x14ac:dyDescent="0.35">
      <c r="A4840" t="s">
        <v>4066</v>
      </c>
      <c r="B4840">
        <v>60</v>
      </c>
      <c r="C4840">
        <v>711</v>
      </c>
      <c r="D4840">
        <v>1580</v>
      </c>
      <c r="E4840" t="s">
        <v>319</v>
      </c>
      <c r="F4840" t="s">
        <v>0</v>
      </c>
      <c r="G4840" t="s">
        <v>2962</v>
      </c>
      <c r="H4840">
        <v>5.9</v>
      </c>
      <c r="I4840">
        <v>85</v>
      </c>
      <c r="J4840">
        <v>60</v>
      </c>
    </row>
    <row r="4841" spans="1:10" x14ac:dyDescent="0.35">
      <c r="A4841" t="s">
        <v>4067</v>
      </c>
      <c r="B4841">
        <v>159</v>
      </c>
      <c r="C4841">
        <v>710</v>
      </c>
      <c r="D4841">
        <v>1582</v>
      </c>
      <c r="E4841" t="s">
        <v>312</v>
      </c>
      <c r="F4841" t="s">
        <v>0</v>
      </c>
      <c r="G4841" t="s">
        <v>2452</v>
      </c>
      <c r="H4841">
        <v>2.0960000000000001</v>
      </c>
      <c r="I4841">
        <v>42.75</v>
      </c>
      <c r="J4841">
        <v>54</v>
      </c>
    </row>
    <row r="4842" spans="1:10" x14ac:dyDescent="0.35">
      <c r="A4842" t="s">
        <v>4068</v>
      </c>
      <c r="B4842">
        <v>58</v>
      </c>
      <c r="C4842">
        <v>709</v>
      </c>
      <c r="D4842">
        <v>1583</v>
      </c>
      <c r="E4842" t="s">
        <v>319</v>
      </c>
      <c r="F4842" t="s">
        <v>0</v>
      </c>
      <c r="G4842" t="s">
        <v>2779</v>
      </c>
      <c r="H4842">
        <v>7.2409999999999997</v>
      </c>
      <c r="I4842">
        <v>97.46</v>
      </c>
      <c r="J4842">
        <v>58</v>
      </c>
    </row>
    <row r="4843" spans="1:10" x14ac:dyDescent="0.35">
      <c r="A4843" t="s">
        <v>4069</v>
      </c>
      <c r="B4843">
        <v>270</v>
      </c>
      <c r="C4843">
        <v>707</v>
      </c>
      <c r="D4843">
        <v>1584</v>
      </c>
      <c r="E4843" t="s">
        <v>311</v>
      </c>
      <c r="F4843" t="s">
        <v>0</v>
      </c>
      <c r="G4843" t="s">
        <v>2073</v>
      </c>
      <c r="I4843" t="s">
        <v>311</v>
      </c>
      <c r="J4843">
        <v>270</v>
      </c>
    </row>
    <row r="4844" spans="1:10" x14ac:dyDescent="0.35">
      <c r="A4844" t="s">
        <v>4070</v>
      </c>
      <c r="B4844">
        <v>218</v>
      </c>
      <c r="C4844">
        <v>706</v>
      </c>
      <c r="D4844">
        <v>1585</v>
      </c>
      <c r="E4844" t="s">
        <v>312</v>
      </c>
      <c r="F4844" t="s">
        <v>0</v>
      </c>
      <c r="G4844" t="s">
        <v>3171</v>
      </c>
      <c r="H4844">
        <v>1.8660000000000001</v>
      </c>
      <c r="I4844">
        <v>29.07</v>
      </c>
      <c r="J4844">
        <v>18</v>
      </c>
    </row>
    <row r="4845" spans="1:10" x14ac:dyDescent="0.35">
      <c r="A4845" t="s">
        <v>4072</v>
      </c>
      <c r="B4845">
        <v>242</v>
      </c>
      <c r="C4845">
        <v>702</v>
      </c>
      <c r="D4845">
        <v>1587</v>
      </c>
      <c r="E4845" t="s">
        <v>328</v>
      </c>
      <c r="F4845" t="s">
        <v>0</v>
      </c>
      <c r="G4845" t="s">
        <v>3052</v>
      </c>
      <c r="H4845">
        <v>1.7629999999999999</v>
      </c>
      <c r="I4845">
        <v>56.6</v>
      </c>
      <c r="J4845">
        <v>40</v>
      </c>
    </row>
    <row r="4846" spans="1:10" x14ac:dyDescent="0.35">
      <c r="A4846" t="s">
        <v>4073</v>
      </c>
      <c r="B4846">
        <v>136</v>
      </c>
      <c r="C4846">
        <v>702</v>
      </c>
      <c r="D4846">
        <v>1587</v>
      </c>
      <c r="E4846" t="s">
        <v>311</v>
      </c>
      <c r="F4846" t="s">
        <v>0</v>
      </c>
      <c r="G4846" t="s">
        <v>2063</v>
      </c>
      <c r="I4846" t="s">
        <v>311</v>
      </c>
      <c r="J4846">
        <v>135</v>
      </c>
    </row>
    <row r="4847" spans="1:10" x14ac:dyDescent="0.35">
      <c r="A4847" t="s">
        <v>4074</v>
      </c>
      <c r="B4847">
        <v>177</v>
      </c>
      <c r="C4847">
        <v>701</v>
      </c>
      <c r="D4847">
        <v>1589</v>
      </c>
      <c r="E4847" t="s">
        <v>311</v>
      </c>
      <c r="F4847" t="s">
        <v>0</v>
      </c>
      <c r="G4847" t="s">
        <v>2924</v>
      </c>
      <c r="I4847" t="s">
        <v>311</v>
      </c>
      <c r="J4847">
        <v>177</v>
      </c>
    </row>
    <row r="4848" spans="1:10" x14ac:dyDescent="0.35">
      <c r="A4848" t="s">
        <v>4075</v>
      </c>
      <c r="B4848">
        <v>74</v>
      </c>
      <c r="C4848">
        <v>699</v>
      </c>
      <c r="D4848">
        <v>1590</v>
      </c>
      <c r="E4848" t="s">
        <v>319</v>
      </c>
      <c r="F4848" t="s">
        <v>0</v>
      </c>
      <c r="G4848" t="s">
        <v>2235</v>
      </c>
      <c r="H4848">
        <v>4.7610000000000001</v>
      </c>
      <c r="I4848">
        <v>83.33</v>
      </c>
      <c r="J4848">
        <v>42</v>
      </c>
    </row>
    <row r="4849" spans="1:10" x14ac:dyDescent="0.35">
      <c r="A4849" t="s">
        <v>4076</v>
      </c>
      <c r="B4849">
        <v>158</v>
      </c>
      <c r="C4849">
        <v>692</v>
      </c>
      <c r="D4849">
        <v>1591</v>
      </c>
      <c r="E4849" t="s">
        <v>312</v>
      </c>
      <c r="F4849" t="s">
        <v>0</v>
      </c>
      <c r="G4849" t="s">
        <v>4077</v>
      </c>
      <c r="H4849">
        <v>1.968</v>
      </c>
      <c r="I4849">
        <v>47.77</v>
      </c>
      <c r="J4849">
        <v>16</v>
      </c>
    </row>
    <row r="4850" spans="1:10" x14ac:dyDescent="0.35">
      <c r="A4850" t="s">
        <v>4078</v>
      </c>
      <c r="B4850">
        <v>103</v>
      </c>
      <c r="C4850">
        <v>692</v>
      </c>
      <c r="D4850">
        <v>1591</v>
      </c>
      <c r="E4850" t="s">
        <v>312</v>
      </c>
      <c r="F4850" t="s">
        <v>0</v>
      </c>
      <c r="G4850" t="s">
        <v>1759</v>
      </c>
      <c r="H4850">
        <v>2.8279999999999998</v>
      </c>
      <c r="I4850">
        <v>37.409999999999997</v>
      </c>
      <c r="J4850">
        <v>10</v>
      </c>
    </row>
    <row r="4851" spans="1:10" x14ac:dyDescent="0.35">
      <c r="A4851" t="s">
        <v>4079</v>
      </c>
      <c r="B4851">
        <v>110</v>
      </c>
      <c r="C4851">
        <v>692</v>
      </c>
      <c r="D4851">
        <v>1591</v>
      </c>
      <c r="E4851" t="s">
        <v>328</v>
      </c>
      <c r="F4851" t="s">
        <v>0</v>
      </c>
      <c r="G4851" t="s">
        <v>4080</v>
      </c>
      <c r="H4851">
        <v>3.0640000000000001</v>
      </c>
      <c r="I4851">
        <v>47.04</v>
      </c>
      <c r="J4851">
        <v>13</v>
      </c>
    </row>
    <row r="4852" spans="1:10" x14ac:dyDescent="0.35">
      <c r="A4852" t="s">
        <v>4081</v>
      </c>
      <c r="B4852">
        <v>276</v>
      </c>
      <c r="C4852">
        <v>690</v>
      </c>
      <c r="D4852">
        <v>1594</v>
      </c>
      <c r="E4852" t="s">
        <v>311</v>
      </c>
      <c r="F4852" t="s">
        <v>0</v>
      </c>
      <c r="G4852" t="s">
        <v>2402</v>
      </c>
      <c r="I4852" t="s">
        <v>311</v>
      </c>
      <c r="J4852">
        <v>81</v>
      </c>
    </row>
    <row r="4853" spans="1:10" x14ac:dyDescent="0.35">
      <c r="A4853" t="s">
        <v>4082</v>
      </c>
      <c r="B4853">
        <v>207</v>
      </c>
      <c r="C4853">
        <v>689</v>
      </c>
      <c r="D4853">
        <v>1595</v>
      </c>
      <c r="E4853" t="s">
        <v>319</v>
      </c>
      <c r="F4853" t="s">
        <v>0</v>
      </c>
      <c r="G4853" t="s">
        <v>2590</v>
      </c>
      <c r="H4853">
        <v>1.655</v>
      </c>
      <c r="I4853">
        <v>71.28</v>
      </c>
      <c r="J4853">
        <v>105</v>
      </c>
    </row>
    <row r="4854" spans="1:10" x14ac:dyDescent="0.35">
      <c r="A4854" t="s">
        <v>4083</v>
      </c>
      <c r="B4854">
        <v>78</v>
      </c>
      <c r="C4854">
        <v>687</v>
      </c>
      <c r="D4854">
        <v>1596</v>
      </c>
      <c r="E4854" t="s">
        <v>311</v>
      </c>
      <c r="F4854" t="s">
        <v>0</v>
      </c>
      <c r="G4854" t="s">
        <v>2257</v>
      </c>
      <c r="I4854" t="s">
        <v>311</v>
      </c>
      <c r="J4854">
        <v>78</v>
      </c>
    </row>
    <row r="4855" spans="1:10" x14ac:dyDescent="0.35">
      <c r="A4855" t="s">
        <v>4084</v>
      </c>
      <c r="B4855">
        <v>104</v>
      </c>
      <c r="C4855">
        <v>686</v>
      </c>
      <c r="D4855">
        <v>1597</v>
      </c>
      <c r="E4855" t="s">
        <v>312</v>
      </c>
      <c r="F4855" t="s">
        <v>0</v>
      </c>
      <c r="G4855" t="s">
        <v>4085</v>
      </c>
      <c r="H4855">
        <v>2.5880000000000001</v>
      </c>
      <c r="I4855">
        <v>45.83</v>
      </c>
      <c r="J4855">
        <v>91</v>
      </c>
    </row>
    <row r="4856" spans="1:10" x14ac:dyDescent="0.35">
      <c r="A4856" t="s">
        <v>4086</v>
      </c>
      <c r="B4856">
        <v>221</v>
      </c>
      <c r="C4856">
        <v>686</v>
      </c>
      <c r="D4856">
        <v>1597</v>
      </c>
      <c r="E4856" t="s">
        <v>311</v>
      </c>
      <c r="F4856" t="s">
        <v>0</v>
      </c>
      <c r="G4856" t="s">
        <v>3088</v>
      </c>
      <c r="I4856" t="s">
        <v>311</v>
      </c>
      <c r="J4856">
        <v>108</v>
      </c>
    </row>
    <row r="4857" spans="1:10" x14ac:dyDescent="0.35">
      <c r="A4857" t="s">
        <v>4087</v>
      </c>
      <c r="B4857">
        <v>66</v>
      </c>
      <c r="C4857">
        <v>684</v>
      </c>
      <c r="D4857">
        <v>1599</v>
      </c>
      <c r="E4857" t="s">
        <v>319</v>
      </c>
      <c r="F4857" t="s">
        <v>0</v>
      </c>
      <c r="G4857" t="s">
        <v>4088</v>
      </c>
      <c r="H4857">
        <v>5.6520000000000001</v>
      </c>
      <c r="I4857">
        <v>85.38</v>
      </c>
      <c r="J4857">
        <v>63</v>
      </c>
    </row>
    <row r="4858" spans="1:10" x14ac:dyDescent="0.35">
      <c r="A4858" t="s">
        <v>4089</v>
      </c>
      <c r="B4858">
        <v>102</v>
      </c>
      <c r="C4858">
        <v>683</v>
      </c>
      <c r="D4858">
        <v>1600</v>
      </c>
      <c r="E4858" t="s">
        <v>319</v>
      </c>
      <c r="F4858" t="s">
        <v>0</v>
      </c>
      <c r="G4858" t="s">
        <v>4090</v>
      </c>
      <c r="H4858">
        <v>3.9089999999999998</v>
      </c>
      <c r="I4858">
        <v>82.77</v>
      </c>
      <c r="J4858">
        <v>58</v>
      </c>
    </row>
    <row r="4859" spans="1:10" x14ac:dyDescent="0.35">
      <c r="A4859" t="s">
        <v>4091</v>
      </c>
      <c r="B4859">
        <v>112</v>
      </c>
      <c r="C4859">
        <v>683</v>
      </c>
      <c r="D4859">
        <v>1600</v>
      </c>
      <c r="E4859" t="s">
        <v>328</v>
      </c>
      <c r="F4859" t="s">
        <v>0</v>
      </c>
      <c r="G4859" t="s">
        <v>4092</v>
      </c>
      <c r="H4859">
        <v>3.2320000000000002</v>
      </c>
      <c r="I4859">
        <v>54.05</v>
      </c>
      <c r="J4859">
        <v>7</v>
      </c>
    </row>
    <row r="4860" spans="1:10" x14ac:dyDescent="0.35">
      <c r="A4860" t="s">
        <v>4093</v>
      </c>
      <c r="B4860">
        <v>116</v>
      </c>
      <c r="C4860">
        <v>682</v>
      </c>
      <c r="D4860">
        <v>1602</v>
      </c>
      <c r="E4860" t="s">
        <v>312</v>
      </c>
      <c r="F4860" t="s">
        <v>0</v>
      </c>
      <c r="G4860" t="s">
        <v>2109</v>
      </c>
      <c r="H4860">
        <v>2.673</v>
      </c>
      <c r="I4860">
        <v>50</v>
      </c>
      <c r="J4860">
        <v>13</v>
      </c>
    </row>
    <row r="4861" spans="1:10" x14ac:dyDescent="0.35">
      <c r="A4861" t="s">
        <v>4094</v>
      </c>
      <c r="B4861">
        <v>241</v>
      </c>
      <c r="C4861">
        <v>678</v>
      </c>
      <c r="D4861">
        <v>1603</v>
      </c>
      <c r="E4861" t="s">
        <v>328</v>
      </c>
      <c r="F4861" t="s">
        <v>0</v>
      </c>
      <c r="G4861" t="s">
        <v>2520</v>
      </c>
      <c r="H4861">
        <v>1.2629999999999999</v>
      </c>
      <c r="I4861">
        <v>69.13</v>
      </c>
      <c r="J4861">
        <v>206</v>
      </c>
    </row>
    <row r="4862" spans="1:10" x14ac:dyDescent="0.35">
      <c r="A4862" t="s">
        <v>4095</v>
      </c>
      <c r="B4862">
        <v>188</v>
      </c>
      <c r="C4862">
        <v>677</v>
      </c>
      <c r="D4862">
        <v>1604</v>
      </c>
      <c r="E4862" t="s">
        <v>312</v>
      </c>
      <c r="F4862" t="s">
        <v>0</v>
      </c>
      <c r="G4862" t="s">
        <v>2784</v>
      </c>
      <c r="H4862">
        <v>2.0169999999999999</v>
      </c>
      <c r="I4862">
        <v>50</v>
      </c>
      <c r="J4862">
        <v>19</v>
      </c>
    </row>
    <row r="4863" spans="1:10" x14ac:dyDescent="0.35">
      <c r="A4863" t="s">
        <v>4096</v>
      </c>
      <c r="B4863">
        <v>176</v>
      </c>
      <c r="C4863">
        <v>674</v>
      </c>
      <c r="D4863">
        <v>1605</v>
      </c>
      <c r="E4863" t="s">
        <v>328</v>
      </c>
      <c r="F4863" t="s">
        <v>0</v>
      </c>
      <c r="G4863" t="s">
        <v>4097</v>
      </c>
      <c r="H4863">
        <v>4.0709999999999997</v>
      </c>
      <c r="I4863">
        <v>59.99</v>
      </c>
      <c r="J4863">
        <v>39</v>
      </c>
    </row>
    <row r="4864" spans="1:10" x14ac:dyDescent="0.35">
      <c r="A4864" t="s">
        <v>4098</v>
      </c>
      <c r="B4864">
        <v>81</v>
      </c>
      <c r="C4864">
        <v>673</v>
      </c>
      <c r="D4864">
        <v>1606</v>
      </c>
      <c r="E4864" t="s">
        <v>319</v>
      </c>
      <c r="F4864" t="s">
        <v>0</v>
      </c>
      <c r="G4864" t="s">
        <v>4099</v>
      </c>
      <c r="H4864">
        <v>5.4560000000000004</v>
      </c>
      <c r="I4864">
        <v>88.9</v>
      </c>
      <c r="J4864">
        <v>41</v>
      </c>
    </row>
    <row r="4865" spans="1:10" x14ac:dyDescent="0.35">
      <c r="A4865" t="s">
        <v>4100</v>
      </c>
      <c r="B4865">
        <v>433</v>
      </c>
      <c r="C4865">
        <v>673</v>
      </c>
      <c r="D4865">
        <v>1606</v>
      </c>
      <c r="E4865" t="s">
        <v>334</v>
      </c>
      <c r="F4865" t="s">
        <v>0</v>
      </c>
      <c r="G4865" t="s">
        <v>2734</v>
      </c>
      <c r="H4865">
        <v>1.2949999999999999</v>
      </c>
      <c r="I4865">
        <v>19.760000000000002</v>
      </c>
      <c r="J4865">
        <v>36</v>
      </c>
    </row>
    <row r="4866" spans="1:10" x14ac:dyDescent="0.35">
      <c r="A4866" t="s">
        <v>4101</v>
      </c>
      <c r="B4866">
        <v>101</v>
      </c>
      <c r="C4866">
        <v>671</v>
      </c>
      <c r="D4866">
        <v>1608</v>
      </c>
      <c r="E4866" t="s">
        <v>319</v>
      </c>
      <c r="F4866" t="s">
        <v>0</v>
      </c>
      <c r="G4866" t="s">
        <v>4102</v>
      </c>
      <c r="H4866">
        <v>4.8029999999999999</v>
      </c>
      <c r="I4866">
        <v>90.62</v>
      </c>
      <c r="J4866">
        <v>71</v>
      </c>
    </row>
    <row r="4867" spans="1:10" x14ac:dyDescent="0.35">
      <c r="A4867" t="s">
        <v>4103</v>
      </c>
      <c r="B4867">
        <v>137</v>
      </c>
      <c r="C4867">
        <v>670</v>
      </c>
      <c r="D4867">
        <v>1609</v>
      </c>
      <c r="E4867" t="s">
        <v>319</v>
      </c>
      <c r="F4867" t="s">
        <v>0</v>
      </c>
      <c r="G4867" t="s">
        <v>2924</v>
      </c>
      <c r="H4867">
        <v>4.4729999999999999</v>
      </c>
      <c r="I4867">
        <v>78.33</v>
      </c>
      <c r="J4867">
        <v>136</v>
      </c>
    </row>
    <row r="4868" spans="1:10" x14ac:dyDescent="0.35">
      <c r="A4868" t="s">
        <v>4104</v>
      </c>
      <c r="B4868">
        <v>110</v>
      </c>
      <c r="C4868">
        <v>665</v>
      </c>
      <c r="D4868">
        <v>1610</v>
      </c>
      <c r="E4868" t="s">
        <v>312</v>
      </c>
      <c r="F4868" t="s">
        <v>0</v>
      </c>
      <c r="G4868" t="s">
        <v>1845</v>
      </c>
      <c r="H4868">
        <v>2.8319999999999999</v>
      </c>
      <c r="I4868">
        <v>39.08</v>
      </c>
      <c r="J4868">
        <v>19</v>
      </c>
    </row>
    <row r="4869" spans="1:10" x14ac:dyDescent="0.35">
      <c r="A4869" t="s">
        <v>4105</v>
      </c>
      <c r="B4869">
        <v>56</v>
      </c>
      <c r="C4869">
        <v>665</v>
      </c>
      <c r="D4869">
        <v>1610</v>
      </c>
      <c r="E4869" t="s">
        <v>319</v>
      </c>
      <c r="F4869" t="s">
        <v>0</v>
      </c>
      <c r="G4869" t="s">
        <v>3297</v>
      </c>
      <c r="H4869">
        <v>6.3929999999999998</v>
      </c>
      <c r="I4869">
        <v>77.59</v>
      </c>
      <c r="J4869">
        <v>56</v>
      </c>
    </row>
    <row r="4870" spans="1:10" x14ac:dyDescent="0.35">
      <c r="A4870" t="s">
        <v>4106</v>
      </c>
      <c r="B4870">
        <v>160</v>
      </c>
      <c r="C4870">
        <v>664</v>
      </c>
      <c r="D4870">
        <v>1612</v>
      </c>
      <c r="E4870" t="s">
        <v>312</v>
      </c>
      <c r="F4870" t="s">
        <v>0</v>
      </c>
      <c r="G4870" t="s">
        <v>3026</v>
      </c>
      <c r="H4870">
        <v>1.913</v>
      </c>
      <c r="I4870">
        <v>33.520000000000003</v>
      </c>
      <c r="J4870">
        <v>62</v>
      </c>
    </row>
    <row r="4871" spans="1:10" x14ac:dyDescent="0.35">
      <c r="A4871" t="s">
        <v>4107</v>
      </c>
      <c r="B4871">
        <v>84</v>
      </c>
      <c r="C4871">
        <v>657</v>
      </c>
      <c r="D4871">
        <v>1613</v>
      </c>
      <c r="E4871" t="s">
        <v>328</v>
      </c>
      <c r="F4871" t="s">
        <v>0</v>
      </c>
      <c r="G4871" t="s">
        <v>4108</v>
      </c>
      <c r="H4871">
        <v>3.988</v>
      </c>
      <c r="I4871">
        <v>63.54</v>
      </c>
      <c r="J4871">
        <v>27</v>
      </c>
    </row>
    <row r="4872" spans="1:10" x14ac:dyDescent="0.35">
      <c r="A4872" t="s">
        <v>4109</v>
      </c>
      <c r="B4872">
        <v>648</v>
      </c>
      <c r="C4872">
        <v>655</v>
      </c>
      <c r="D4872">
        <v>1614</v>
      </c>
      <c r="E4872" t="s">
        <v>311</v>
      </c>
      <c r="F4872" t="s">
        <v>0</v>
      </c>
      <c r="G4872" t="s">
        <v>1969</v>
      </c>
      <c r="I4872" t="s">
        <v>311</v>
      </c>
      <c r="J4872">
        <v>648</v>
      </c>
    </row>
    <row r="4873" spans="1:10" x14ac:dyDescent="0.35">
      <c r="A4873" t="s">
        <v>4110</v>
      </c>
      <c r="B4873">
        <v>141</v>
      </c>
      <c r="C4873">
        <v>654</v>
      </c>
      <c r="D4873">
        <v>1615</v>
      </c>
      <c r="E4873" t="s">
        <v>334</v>
      </c>
      <c r="F4873" t="s">
        <v>0</v>
      </c>
      <c r="G4873" t="s">
        <v>4111</v>
      </c>
      <c r="H4873">
        <v>2.169</v>
      </c>
      <c r="I4873">
        <v>17.309999999999999</v>
      </c>
      <c r="J4873">
        <v>29</v>
      </c>
    </row>
    <row r="4874" spans="1:10" x14ac:dyDescent="0.35">
      <c r="A4874" t="s">
        <v>4112</v>
      </c>
      <c r="B4874">
        <v>220</v>
      </c>
      <c r="C4874">
        <v>653</v>
      </c>
      <c r="D4874">
        <v>1616</v>
      </c>
      <c r="E4874" t="s">
        <v>311</v>
      </c>
      <c r="F4874" t="s">
        <v>0</v>
      </c>
      <c r="G4874" t="s">
        <v>1759</v>
      </c>
      <c r="I4874" t="s">
        <v>311</v>
      </c>
      <c r="J4874">
        <v>218</v>
      </c>
    </row>
    <row r="4875" spans="1:10" x14ac:dyDescent="0.35">
      <c r="A4875" t="s">
        <v>4113</v>
      </c>
      <c r="B4875">
        <v>76</v>
      </c>
      <c r="C4875">
        <v>652</v>
      </c>
      <c r="D4875">
        <v>1617</v>
      </c>
      <c r="E4875" t="s">
        <v>319</v>
      </c>
      <c r="F4875" t="s">
        <v>0</v>
      </c>
      <c r="G4875" t="s">
        <v>3926</v>
      </c>
      <c r="H4875">
        <v>5.548</v>
      </c>
      <c r="I4875">
        <v>94.14</v>
      </c>
      <c r="J4875">
        <v>35</v>
      </c>
    </row>
    <row r="4876" spans="1:10" x14ac:dyDescent="0.35">
      <c r="A4876" t="s">
        <v>4114</v>
      </c>
      <c r="B4876">
        <v>191</v>
      </c>
      <c r="C4876">
        <v>650</v>
      </c>
      <c r="D4876">
        <v>1618</v>
      </c>
      <c r="E4876" t="s">
        <v>312</v>
      </c>
      <c r="F4876" t="s">
        <v>0</v>
      </c>
      <c r="G4876" t="s">
        <v>2053</v>
      </c>
      <c r="H4876">
        <v>1.831</v>
      </c>
      <c r="I4876">
        <v>43.67</v>
      </c>
      <c r="J4876">
        <v>66</v>
      </c>
    </row>
    <row r="4877" spans="1:10" x14ac:dyDescent="0.35">
      <c r="A4877" t="s">
        <v>4115</v>
      </c>
      <c r="B4877">
        <v>91</v>
      </c>
      <c r="C4877">
        <v>648</v>
      </c>
      <c r="D4877">
        <v>1619</v>
      </c>
      <c r="E4877" t="s">
        <v>319</v>
      </c>
      <c r="F4877" t="s">
        <v>0</v>
      </c>
      <c r="G4877" t="s">
        <v>4116</v>
      </c>
      <c r="H4877">
        <v>4.1440000000000001</v>
      </c>
      <c r="I4877">
        <v>90.52</v>
      </c>
      <c r="J4877">
        <v>43</v>
      </c>
    </row>
    <row r="4878" spans="1:10" x14ac:dyDescent="0.35">
      <c r="A4878" t="s">
        <v>4117</v>
      </c>
      <c r="B4878">
        <v>82</v>
      </c>
      <c r="C4878">
        <v>647</v>
      </c>
      <c r="D4878">
        <v>1620</v>
      </c>
      <c r="E4878" t="s">
        <v>311</v>
      </c>
      <c r="F4878" t="s">
        <v>0</v>
      </c>
      <c r="G4878" t="s">
        <v>311</v>
      </c>
      <c r="I4878" t="s">
        <v>311</v>
      </c>
      <c r="J4878">
        <v>82</v>
      </c>
    </row>
    <row r="4879" spans="1:10" x14ac:dyDescent="0.35">
      <c r="A4879" t="s">
        <v>4119</v>
      </c>
      <c r="B4879">
        <v>267</v>
      </c>
      <c r="C4879">
        <v>645</v>
      </c>
      <c r="D4879">
        <v>1622</v>
      </c>
      <c r="E4879" t="s">
        <v>312</v>
      </c>
      <c r="F4879" t="s">
        <v>0</v>
      </c>
      <c r="G4879" t="s">
        <v>4120</v>
      </c>
      <c r="H4879">
        <v>2.7989999999999999</v>
      </c>
      <c r="I4879">
        <v>32.86</v>
      </c>
      <c r="J4879">
        <v>30</v>
      </c>
    </row>
    <row r="4880" spans="1:10" x14ac:dyDescent="0.35">
      <c r="A4880" t="s">
        <v>4121</v>
      </c>
      <c r="B4880">
        <v>113</v>
      </c>
      <c r="C4880">
        <v>644</v>
      </c>
      <c r="D4880">
        <v>1623</v>
      </c>
      <c r="E4880" t="s">
        <v>328</v>
      </c>
      <c r="F4880" t="s">
        <v>0</v>
      </c>
      <c r="G4880" t="s">
        <v>2119</v>
      </c>
      <c r="H4880">
        <v>2.7709999999999999</v>
      </c>
      <c r="I4880">
        <v>57.56</v>
      </c>
      <c r="J4880">
        <v>4</v>
      </c>
    </row>
    <row r="4881" spans="1:10" x14ac:dyDescent="0.35">
      <c r="A4881" t="s">
        <v>4122</v>
      </c>
      <c r="B4881">
        <v>81</v>
      </c>
      <c r="C4881">
        <v>644</v>
      </c>
      <c r="D4881">
        <v>1623</v>
      </c>
      <c r="E4881" t="s">
        <v>328</v>
      </c>
      <c r="F4881" t="s">
        <v>0</v>
      </c>
      <c r="G4881" t="s">
        <v>2235</v>
      </c>
      <c r="H4881">
        <v>4.1139999999999999</v>
      </c>
      <c r="I4881">
        <v>75.23</v>
      </c>
      <c r="J4881">
        <v>15</v>
      </c>
    </row>
    <row r="4882" spans="1:10" x14ac:dyDescent="0.35">
      <c r="A4882" t="s">
        <v>4123</v>
      </c>
      <c r="B4882">
        <v>167</v>
      </c>
      <c r="C4882">
        <v>641</v>
      </c>
      <c r="D4882">
        <v>1625</v>
      </c>
      <c r="E4882" t="s">
        <v>319</v>
      </c>
      <c r="F4882" t="s">
        <v>0</v>
      </c>
      <c r="G4882" t="s">
        <v>4124</v>
      </c>
      <c r="H4882">
        <v>2.8109999999999999</v>
      </c>
      <c r="I4882">
        <v>73.83</v>
      </c>
      <c r="J4882">
        <v>26</v>
      </c>
    </row>
    <row r="4883" spans="1:10" x14ac:dyDescent="0.35">
      <c r="A4883" t="s">
        <v>4125</v>
      </c>
      <c r="B4883">
        <v>150</v>
      </c>
      <c r="C4883">
        <v>640</v>
      </c>
      <c r="D4883">
        <v>1626</v>
      </c>
      <c r="E4883" t="s">
        <v>334</v>
      </c>
      <c r="F4883" t="s">
        <v>0</v>
      </c>
      <c r="G4883" t="s">
        <v>1886</v>
      </c>
      <c r="H4883">
        <v>2.355</v>
      </c>
      <c r="I4883">
        <v>16.239999999999998</v>
      </c>
      <c r="J4883">
        <v>55</v>
      </c>
    </row>
    <row r="4884" spans="1:10" x14ac:dyDescent="0.35">
      <c r="A4884" t="s">
        <v>4126</v>
      </c>
      <c r="B4884">
        <v>80</v>
      </c>
      <c r="C4884">
        <v>639</v>
      </c>
      <c r="D4884">
        <v>1627</v>
      </c>
      <c r="E4884" t="s">
        <v>319</v>
      </c>
      <c r="F4884" t="s">
        <v>0</v>
      </c>
      <c r="G4884" t="s">
        <v>2772</v>
      </c>
      <c r="H4884">
        <v>4.2880000000000003</v>
      </c>
      <c r="I4884">
        <v>79.209999999999994</v>
      </c>
      <c r="J4884">
        <v>80</v>
      </c>
    </row>
    <row r="4885" spans="1:10" x14ac:dyDescent="0.35">
      <c r="A4885" t="s">
        <v>4127</v>
      </c>
      <c r="B4885">
        <v>70</v>
      </c>
      <c r="C4885">
        <v>637</v>
      </c>
      <c r="D4885">
        <v>1628</v>
      </c>
      <c r="E4885" t="s">
        <v>311</v>
      </c>
      <c r="F4885" t="s">
        <v>0</v>
      </c>
      <c r="G4885" t="s">
        <v>3323</v>
      </c>
      <c r="I4885" t="s">
        <v>311</v>
      </c>
      <c r="J4885">
        <v>55</v>
      </c>
    </row>
    <row r="4886" spans="1:10" x14ac:dyDescent="0.35">
      <c r="A4886" t="s">
        <v>4128</v>
      </c>
      <c r="B4886">
        <v>121</v>
      </c>
      <c r="C4886">
        <v>635</v>
      </c>
      <c r="D4886">
        <v>1629</v>
      </c>
      <c r="E4886" t="s">
        <v>312</v>
      </c>
      <c r="F4886" t="s">
        <v>0</v>
      </c>
      <c r="G4886" t="s">
        <v>2073</v>
      </c>
      <c r="H4886">
        <v>2.8380000000000001</v>
      </c>
      <c r="I4886">
        <v>47.65</v>
      </c>
      <c r="J4886">
        <v>8</v>
      </c>
    </row>
    <row r="4887" spans="1:10" x14ac:dyDescent="0.35">
      <c r="A4887" t="s">
        <v>4129</v>
      </c>
      <c r="B4887">
        <v>37</v>
      </c>
      <c r="C4887">
        <v>633</v>
      </c>
      <c r="D4887">
        <v>1630</v>
      </c>
      <c r="E4887" t="s">
        <v>311</v>
      </c>
      <c r="F4887" t="s">
        <v>0</v>
      </c>
      <c r="G4887" t="s">
        <v>4130</v>
      </c>
      <c r="I4887" t="s">
        <v>311</v>
      </c>
      <c r="J4887">
        <v>37</v>
      </c>
    </row>
    <row r="4888" spans="1:10" x14ac:dyDescent="0.35">
      <c r="A4888" t="s">
        <v>4131</v>
      </c>
      <c r="B4888">
        <v>109</v>
      </c>
      <c r="C4888">
        <v>633</v>
      </c>
      <c r="D4888">
        <v>1630</v>
      </c>
      <c r="E4888" t="s">
        <v>328</v>
      </c>
      <c r="F4888" t="s">
        <v>0</v>
      </c>
      <c r="G4888" t="s">
        <v>2799</v>
      </c>
      <c r="H4888">
        <v>3.13</v>
      </c>
      <c r="I4888">
        <v>60.33</v>
      </c>
      <c r="J4888">
        <v>3</v>
      </c>
    </row>
    <row r="4889" spans="1:10" x14ac:dyDescent="0.35">
      <c r="A4889" t="s">
        <v>4132</v>
      </c>
      <c r="B4889">
        <v>174</v>
      </c>
      <c r="C4889">
        <v>630</v>
      </c>
      <c r="D4889">
        <v>1632</v>
      </c>
      <c r="E4889" t="s">
        <v>311</v>
      </c>
      <c r="F4889" t="s">
        <v>0</v>
      </c>
      <c r="G4889" t="s">
        <v>1699</v>
      </c>
      <c r="I4889" t="s">
        <v>311</v>
      </c>
      <c r="J4889">
        <v>171</v>
      </c>
    </row>
    <row r="4890" spans="1:10" x14ac:dyDescent="0.35">
      <c r="A4890" t="s">
        <v>4133</v>
      </c>
      <c r="B4890">
        <v>99</v>
      </c>
      <c r="C4890">
        <v>629</v>
      </c>
      <c r="D4890">
        <v>1633</v>
      </c>
      <c r="E4890" t="s">
        <v>328</v>
      </c>
      <c r="F4890" t="s">
        <v>0</v>
      </c>
      <c r="G4890" t="s">
        <v>2772</v>
      </c>
      <c r="H4890">
        <v>3.5539999999999998</v>
      </c>
      <c r="I4890">
        <v>70.349999999999994</v>
      </c>
      <c r="J4890">
        <v>45</v>
      </c>
    </row>
    <row r="4891" spans="1:10" x14ac:dyDescent="0.35">
      <c r="A4891" t="s">
        <v>4134</v>
      </c>
      <c r="B4891">
        <v>176</v>
      </c>
      <c r="C4891">
        <v>628</v>
      </c>
      <c r="D4891">
        <v>1634</v>
      </c>
      <c r="E4891" t="s">
        <v>328</v>
      </c>
      <c r="F4891" t="s">
        <v>0</v>
      </c>
      <c r="G4891" t="s">
        <v>3594</v>
      </c>
      <c r="H4891">
        <v>1.581</v>
      </c>
      <c r="I4891">
        <v>52.56</v>
      </c>
      <c r="J4891">
        <v>27</v>
      </c>
    </row>
    <row r="4892" spans="1:10" x14ac:dyDescent="0.35">
      <c r="A4892" t="s">
        <v>4135</v>
      </c>
      <c r="B4892">
        <v>167</v>
      </c>
      <c r="C4892">
        <v>624</v>
      </c>
      <c r="D4892">
        <v>1635</v>
      </c>
      <c r="E4892" t="s">
        <v>334</v>
      </c>
      <c r="F4892" t="s">
        <v>0</v>
      </c>
      <c r="G4892" t="s">
        <v>3366</v>
      </c>
      <c r="H4892">
        <v>1.897</v>
      </c>
      <c r="I4892">
        <v>20.85</v>
      </c>
      <c r="J4892">
        <v>46</v>
      </c>
    </row>
    <row r="4893" spans="1:10" x14ac:dyDescent="0.35">
      <c r="A4893" t="s">
        <v>4136</v>
      </c>
      <c r="B4893">
        <v>96</v>
      </c>
      <c r="C4893">
        <v>623</v>
      </c>
      <c r="D4893">
        <v>1636</v>
      </c>
      <c r="E4893" t="s">
        <v>312</v>
      </c>
      <c r="F4893" t="s">
        <v>0</v>
      </c>
      <c r="G4893" t="s">
        <v>2019</v>
      </c>
      <c r="H4893">
        <v>3.67</v>
      </c>
      <c r="I4893">
        <v>45.51</v>
      </c>
      <c r="J4893">
        <v>22</v>
      </c>
    </row>
    <row r="4894" spans="1:10" x14ac:dyDescent="0.35">
      <c r="A4894" t="s">
        <v>4138</v>
      </c>
      <c r="B4894">
        <v>164</v>
      </c>
      <c r="C4894">
        <v>619</v>
      </c>
      <c r="D4894">
        <v>1638</v>
      </c>
      <c r="E4894" t="s">
        <v>334</v>
      </c>
      <c r="F4894" t="s">
        <v>0</v>
      </c>
      <c r="G4894" t="s">
        <v>2402</v>
      </c>
      <c r="H4894">
        <v>1.9470000000000001</v>
      </c>
      <c r="I4894">
        <v>22.43</v>
      </c>
      <c r="J4894">
        <v>5</v>
      </c>
    </row>
    <row r="4895" spans="1:10" x14ac:dyDescent="0.35">
      <c r="A4895" t="s">
        <v>4139</v>
      </c>
      <c r="B4895">
        <v>187</v>
      </c>
      <c r="C4895">
        <v>618</v>
      </c>
      <c r="D4895">
        <v>1639</v>
      </c>
      <c r="E4895" t="s">
        <v>312</v>
      </c>
      <c r="F4895" t="s">
        <v>0</v>
      </c>
      <c r="G4895" t="s">
        <v>2734</v>
      </c>
      <c r="H4895">
        <v>1.8069999999999999</v>
      </c>
      <c r="I4895">
        <v>39.119999999999997</v>
      </c>
      <c r="J4895">
        <v>69</v>
      </c>
    </row>
    <row r="4896" spans="1:10" x14ac:dyDescent="0.35">
      <c r="A4896" t="s">
        <v>4140</v>
      </c>
      <c r="B4896">
        <v>188</v>
      </c>
      <c r="C4896">
        <v>617</v>
      </c>
      <c r="D4896">
        <v>1640</v>
      </c>
      <c r="E4896" t="s">
        <v>312</v>
      </c>
      <c r="F4896" t="s">
        <v>0</v>
      </c>
      <c r="G4896" t="s">
        <v>2734</v>
      </c>
      <c r="H4896">
        <v>1.847</v>
      </c>
      <c r="I4896">
        <v>41.54</v>
      </c>
      <c r="J4896">
        <v>35</v>
      </c>
    </row>
    <row r="4897" spans="1:10" x14ac:dyDescent="0.35">
      <c r="A4897" t="s">
        <v>4142</v>
      </c>
      <c r="B4897">
        <v>530</v>
      </c>
      <c r="C4897">
        <v>616</v>
      </c>
      <c r="D4897">
        <v>1641</v>
      </c>
      <c r="E4897" t="s">
        <v>334</v>
      </c>
      <c r="F4897" t="s">
        <v>0</v>
      </c>
      <c r="G4897" t="s">
        <v>2617</v>
      </c>
      <c r="H4897">
        <v>2.2850000000000001</v>
      </c>
      <c r="I4897">
        <v>18.38</v>
      </c>
      <c r="J4897">
        <v>40</v>
      </c>
    </row>
    <row r="4898" spans="1:10" x14ac:dyDescent="0.35">
      <c r="A4898" t="s">
        <v>4143</v>
      </c>
      <c r="B4898">
        <v>130</v>
      </c>
      <c r="C4898">
        <v>615</v>
      </c>
      <c r="D4898">
        <v>1643</v>
      </c>
      <c r="E4898" t="s">
        <v>328</v>
      </c>
      <c r="F4898" t="s">
        <v>0</v>
      </c>
      <c r="G4898" t="s">
        <v>4144</v>
      </c>
      <c r="H4898">
        <v>2.5659999999999998</v>
      </c>
      <c r="I4898">
        <v>43.35</v>
      </c>
      <c r="J4898">
        <v>27</v>
      </c>
    </row>
    <row r="4899" spans="1:10" x14ac:dyDescent="0.35">
      <c r="A4899" t="s">
        <v>4145</v>
      </c>
      <c r="B4899">
        <v>128</v>
      </c>
      <c r="C4899">
        <v>615</v>
      </c>
      <c r="D4899">
        <v>1643</v>
      </c>
      <c r="E4899" t="s">
        <v>311</v>
      </c>
      <c r="F4899" t="s">
        <v>0</v>
      </c>
      <c r="G4899" t="s">
        <v>4146</v>
      </c>
      <c r="I4899" t="s">
        <v>311</v>
      </c>
      <c r="J4899">
        <v>128</v>
      </c>
    </row>
    <row r="4900" spans="1:10" x14ac:dyDescent="0.35">
      <c r="A4900" t="s">
        <v>4147</v>
      </c>
      <c r="B4900">
        <v>59</v>
      </c>
      <c r="C4900">
        <v>612</v>
      </c>
      <c r="D4900">
        <v>1645</v>
      </c>
      <c r="E4900" t="s">
        <v>319</v>
      </c>
      <c r="F4900" t="s">
        <v>0</v>
      </c>
      <c r="G4900" t="s">
        <v>1876</v>
      </c>
      <c r="H4900">
        <v>5.6790000000000003</v>
      </c>
      <c r="I4900">
        <v>79.75</v>
      </c>
      <c r="J4900">
        <v>59</v>
      </c>
    </row>
    <row r="4901" spans="1:10" x14ac:dyDescent="0.35">
      <c r="A4901" t="s">
        <v>4148</v>
      </c>
      <c r="B4901">
        <v>116</v>
      </c>
      <c r="C4901">
        <v>610</v>
      </c>
      <c r="D4901">
        <v>1646</v>
      </c>
      <c r="E4901" t="s">
        <v>312</v>
      </c>
      <c r="F4901" t="s">
        <v>0</v>
      </c>
      <c r="G4901" t="s">
        <v>2402</v>
      </c>
      <c r="H4901">
        <v>2.9470000000000001</v>
      </c>
      <c r="I4901">
        <v>42.28</v>
      </c>
      <c r="J4901">
        <v>46</v>
      </c>
    </row>
    <row r="4902" spans="1:10" x14ac:dyDescent="0.35">
      <c r="A4902" t="s">
        <v>4149</v>
      </c>
      <c r="B4902">
        <v>36</v>
      </c>
      <c r="C4902">
        <v>607</v>
      </c>
      <c r="D4902">
        <v>1647</v>
      </c>
      <c r="E4902" t="s">
        <v>319</v>
      </c>
      <c r="F4902" t="s">
        <v>0</v>
      </c>
      <c r="G4902" t="s">
        <v>3784</v>
      </c>
      <c r="H4902">
        <v>8.3610000000000007</v>
      </c>
      <c r="I4902">
        <v>98.08</v>
      </c>
      <c r="J4902">
        <v>18</v>
      </c>
    </row>
    <row r="4903" spans="1:10" x14ac:dyDescent="0.35">
      <c r="A4903" t="s">
        <v>4150</v>
      </c>
      <c r="B4903">
        <v>93</v>
      </c>
      <c r="C4903">
        <v>606</v>
      </c>
      <c r="D4903">
        <v>1648</v>
      </c>
      <c r="E4903" t="s">
        <v>328</v>
      </c>
      <c r="F4903" t="s">
        <v>0</v>
      </c>
      <c r="G4903" t="s">
        <v>2962</v>
      </c>
      <c r="H4903">
        <v>3.274</v>
      </c>
      <c r="I4903">
        <v>51.15</v>
      </c>
      <c r="J4903">
        <v>13</v>
      </c>
    </row>
    <row r="4904" spans="1:10" x14ac:dyDescent="0.35">
      <c r="A4904" t="s">
        <v>4151</v>
      </c>
      <c r="B4904">
        <v>88</v>
      </c>
      <c r="C4904">
        <v>606</v>
      </c>
      <c r="D4904">
        <v>1648</v>
      </c>
      <c r="E4904" t="s">
        <v>311</v>
      </c>
      <c r="F4904" t="s">
        <v>0</v>
      </c>
      <c r="G4904" t="s">
        <v>1967</v>
      </c>
      <c r="I4904" t="s">
        <v>311</v>
      </c>
      <c r="J4904">
        <v>28</v>
      </c>
    </row>
    <row r="4905" spans="1:10" x14ac:dyDescent="0.35">
      <c r="A4905" t="s">
        <v>4152</v>
      </c>
      <c r="B4905">
        <v>48</v>
      </c>
      <c r="C4905">
        <v>602</v>
      </c>
      <c r="D4905">
        <v>1650</v>
      </c>
      <c r="E4905" t="s">
        <v>319</v>
      </c>
      <c r="F4905" t="s">
        <v>0</v>
      </c>
      <c r="G4905" t="s">
        <v>2799</v>
      </c>
      <c r="H4905">
        <v>6.468</v>
      </c>
      <c r="I4905">
        <v>95.11</v>
      </c>
      <c r="J4905">
        <v>48</v>
      </c>
    </row>
    <row r="4906" spans="1:10" x14ac:dyDescent="0.35">
      <c r="A4906" t="s">
        <v>4153</v>
      </c>
      <c r="B4906">
        <v>130</v>
      </c>
      <c r="C4906">
        <v>600</v>
      </c>
      <c r="D4906">
        <v>1651</v>
      </c>
      <c r="E4906" t="s">
        <v>319</v>
      </c>
      <c r="F4906" t="s">
        <v>0</v>
      </c>
      <c r="G4906" t="s">
        <v>2734</v>
      </c>
      <c r="H4906">
        <v>2.613</v>
      </c>
      <c r="I4906">
        <v>76.209999999999994</v>
      </c>
      <c r="J4906">
        <v>41</v>
      </c>
    </row>
    <row r="4907" spans="1:10" x14ac:dyDescent="0.35">
      <c r="A4907" t="s">
        <v>4154</v>
      </c>
      <c r="B4907">
        <v>252</v>
      </c>
      <c r="C4907">
        <v>600</v>
      </c>
      <c r="D4907">
        <v>1651</v>
      </c>
      <c r="E4907" t="s">
        <v>334</v>
      </c>
      <c r="F4907" t="s">
        <v>0</v>
      </c>
      <c r="G4907" t="s">
        <v>4155</v>
      </c>
      <c r="H4907">
        <v>1.151</v>
      </c>
      <c r="I4907">
        <v>6.32</v>
      </c>
      <c r="J4907">
        <v>95</v>
      </c>
    </row>
    <row r="4908" spans="1:10" x14ac:dyDescent="0.35">
      <c r="A4908" t="s">
        <v>4156</v>
      </c>
      <c r="B4908">
        <v>275</v>
      </c>
      <c r="C4908">
        <v>597</v>
      </c>
      <c r="D4908">
        <v>1653</v>
      </c>
      <c r="E4908" t="s">
        <v>312</v>
      </c>
      <c r="F4908" t="s">
        <v>0</v>
      </c>
      <c r="G4908" t="s">
        <v>2520</v>
      </c>
      <c r="H4908">
        <v>0.89</v>
      </c>
      <c r="I4908">
        <v>44.13</v>
      </c>
      <c r="J4908">
        <v>203</v>
      </c>
    </row>
    <row r="4909" spans="1:10" x14ac:dyDescent="0.35">
      <c r="A4909" t="s">
        <v>4157</v>
      </c>
      <c r="B4909">
        <v>112</v>
      </c>
      <c r="C4909">
        <v>595</v>
      </c>
      <c r="D4909">
        <v>1654</v>
      </c>
      <c r="E4909" t="s">
        <v>312</v>
      </c>
      <c r="F4909" t="s">
        <v>0</v>
      </c>
      <c r="G4909" t="s">
        <v>1845</v>
      </c>
      <c r="H4909">
        <v>3.0190000000000001</v>
      </c>
      <c r="I4909">
        <v>43.31</v>
      </c>
      <c r="J4909">
        <v>12</v>
      </c>
    </row>
    <row r="4910" spans="1:10" x14ac:dyDescent="0.35">
      <c r="A4910" t="s">
        <v>4158</v>
      </c>
      <c r="B4910">
        <v>95</v>
      </c>
      <c r="C4910">
        <v>591</v>
      </c>
      <c r="D4910">
        <v>1655</v>
      </c>
      <c r="E4910" t="s">
        <v>311</v>
      </c>
      <c r="F4910" t="s">
        <v>0</v>
      </c>
      <c r="G4910" t="s">
        <v>3042</v>
      </c>
      <c r="I4910" t="s">
        <v>311</v>
      </c>
      <c r="J4910">
        <v>82</v>
      </c>
    </row>
    <row r="4911" spans="1:10" x14ac:dyDescent="0.35">
      <c r="A4911" t="s">
        <v>4159</v>
      </c>
      <c r="B4911">
        <v>107</v>
      </c>
      <c r="C4911">
        <v>591</v>
      </c>
      <c r="D4911">
        <v>1655</v>
      </c>
      <c r="E4911" t="s">
        <v>311</v>
      </c>
      <c r="F4911" t="s">
        <v>0</v>
      </c>
      <c r="G4911" t="s">
        <v>1940</v>
      </c>
      <c r="I4911" t="s">
        <v>311</v>
      </c>
      <c r="J4911">
        <v>30</v>
      </c>
    </row>
    <row r="4912" spans="1:10" x14ac:dyDescent="0.35">
      <c r="A4912" t="s">
        <v>4160</v>
      </c>
      <c r="B4912">
        <v>266</v>
      </c>
      <c r="C4912">
        <v>588</v>
      </c>
      <c r="D4912">
        <v>1657</v>
      </c>
      <c r="E4912" t="s">
        <v>334</v>
      </c>
      <c r="F4912" t="s">
        <v>0</v>
      </c>
      <c r="G4912" t="s">
        <v>2148</v>
      </c>
      <c r="H4912">
        <v>1.2170000000000001</v>
      </c>
      <c r="I4912">
        <v>4.8600000000000003</v>
      </c>
      <c r="J4912">
        <v>111</v>
      </c>
    </row>
    <row r="4913" spans="1:10" x14ac:dyDescent="0.35">
      <c r="A4913" t="s">
        <v>4161</v>
      </c>
      <c r="B4913">
        <v>138</v>
      </c>
      <c r="C4913">
        <v>588</v>
      </c>
      <c r="D4913">
        <v>1657</v>
      </c>
      <c r="E4913" t="s">
        <v>311</v>
      </c>
      <c r="F4913" t="s">
        <v>0</v>
      </c>
      <c r="G4913" t="s">
        <v>4162</v>
      </c>
      <c r="I4913" t="s">
        <v>311</v>
      </c>
      <c r="J4913">
        <v>113</v>
      </c>
    </row>
    <row r="4914" spans="1:10" x14ac:dyDescent="0.35">
      <c r="A4914" t="s">
        <v>4163</v>
      </c>
      <c r="B4914">
        <v>93</v>
      </c>
      <c r="C4914">
        <v>587</v>
      </c>
      <c r="D4914">
        <v>1659</v>
      </c>
      <c r="E4914" t="s">
        <v>312</v>
      </c>
      <c r="F4914" t="s">
        <v>0</v>
      </c>
      <c r="G4914" t="s">
        <v>4164</v>
      </c>
      <c r="H4914">
        <v>2.86</v>
      </c>
      <c r="I4914">
        <v>41.63</v>
      </c>
      <c r="J4914">
        <v>53</v>
      </c>
    </row>
    <row r="4915" spans="1:10" x14ac:dyDescent="0.35">
      <c r="A4915" t="s">
        <v>4165</v>
      </c>
      <c r="B4915">
        <v>96</v>
      </c>
      <c r="C4915">
        <v>587</v>
      </c>
      <c r="D4915">
        <v>1659</v>
      </c>
      <c r="E4915" t="s">
        <v>319</v>
      </c>
      <c r="F4915" t="s">
        <v>0</v>
      </c>
      <c r="G4915" t="s">
        <v>4166</v>
      </c>
      <c r="H4915">
        <v>3.3740000000000001</v>
      </c>
      <c r="I4915">
        <v>81.760000000000005</v>
      </c>
      <c r="J4915">
        <v>26</v>
      </c>
    </row>
    <row r="4916" spans="1:10" x14ac:dyDescent="0.35">
      <c r="A4916" t="s">
        <v>4168</v>
      </c>
      <c r="B4916">
        <v>87</v>
      </c>
      <c r="C4916">
        <v>586</v>
      </c>
      <c r="D4916">
        <v>1661</v>
      </c>
      <c r="E4916" t="s">
        <v>328</v>
      </c>
      <c r="F4916" t="s">
        <v>0</v>
      </c>
      <c r="G4916" t="s">
        <v>4169</v>
      </c>
      <c r="H4916">
        <v>3.5529999999999999</v>
      </c>
      <c r="I4916">
        <v>60.43</v>
      </c>
      <c r="J4916">
        <v>40</v>
      </c>
    </row>
    <row r="4917" spans="1:10" x14ac:dyDescent="0.35">
      <c r="A4917" t="s">
        <v>4170</v>
      </c>
      <c r="B4917">
        <v>70</v>
      </c>
      <c r="C4917">
        <v>585</v>
      </c>
      <c r="D4917">
        <v>1663</v>
      </c>
      <c r="E4917" t="s">
        <v>311</v>
      </c>
      <c r="F4917" t="s">
        <v>0</v>
      </c>
      <c r="G4917" t="s">
        <v>2739</v>
      </c>
      <c r="I4917" t="s">
        <v>311</v>
      </c>
      <c r="J4917">
        <v>69</v>
      </c>
    </row>
    <row r="4918" spans="1:10" x14ac:dyDescent="0.35">
      <c r="A4918" t="s">
        <v>4171</v>
      </c>
      <c r="B4918">
        <v>52</v>
      </c>
      <c r="C4918">
        <v>581</v>
      </c>
      <c r="D4918">
        <v>1664</v>
      </c>
      <c r="E4918" t="s">
        <v>328</v>
      </c>
      <c r="F4918" t="s">
        <v>0</v>
      </c>
      <c r="G4918" t="s">
        <v>1751</v>
      </c>
      <c r="H4918">
        <v>6.02</v>
      </c>
      <c r="I4918">
        <v>64.180000000000007</v>
      </c>
      <c r="J4918">
        <v>15</v>
      </c>
    </row>
    <row r="4919" spans="1:10" x14ac:dyDescent="0.35">
      <c r="A4919" t="s">
        <v>4172</v>
      </c>
      <c r="B4919">
        <v>105</v>
      </c>
      <c r="C4919">
        <v>580</v>
      </c>
      <c r="D4919">
        <v>1665</v>
      </c>
      <c r="E4919" t="s">
        <v>319</v>
      </c>
      <c r="F4919" t="s">
        <v>0</v>
      </c>
      <c r="G4919" t="s">
        <v>4173</v>
      </c>
      <c r="H4919">
        <v>5.4480000000000004</v>
      </c>
      <c r="I4919">
        <v>97.68</v>
      </c>
      <c r="J4919">
        <v>6</v>
      </c>
    </row>
    <row r="4920" spans="1:10" x14ac:dyDescent="0.35">
      <c r="A4920" t="s">
        <v>4174</v>
      </c>
      <c r="B4920">
        <v>81</v>
      </c>
      <c r="C4920">
        <v>580</v>
      </c>
      <c r="D4920">
        <v>1665</v>
      </c>
      <c r="E4920" t="s">
        <v>311</v>
      </c>
      <c r="F4920" t="s">
        <v>0</v>
      </c>
      <c r="G4920" t="s">
        <v>2379</v>
      </c>
      <c r="I4920" t="s">
        <v>311</v>
      </c>
      <c r="J4920">
        <v>81</v>
      </c>
    </row>
    <row r="4921" spans="1:10" x14ac:dyDescent="0.35">
      <c r="A4921" t="s">
        <v>4175</v>
      </c>
      <c r="B4921">
        <v>148</v>
      </c>
      <c r="C4921">
        <v>580</v>
      </c>
      <c r="D4921">
        <v>1665</v>
      </c>
      <c r="E4921" t="s">
        <v>312</v>
      </c>
      <c r="F4921" t="s">
        <v>0</v>
      </c>
      <c r="G4921" t="s">
        <v>4176</v>
      </c>
      <c r="H4921">
        <v>1.9930000000000001</v>
      </c>
      <c r="I4921">
        <v>35.369999999999997</v>
      </c>
      <c r="J4921">
        <v>75</v>
      </c>
    </row>
    <row r="4922" spans="1:10" x14ac:dyDescent="0.35">
      <c r="A4922" t="s">
        <v>4177</v>
      </c>
      <c r="B4922">
        <v>124</v>
      </c>
      <c r="C4922">
        <v>580</v>
      </c>
      <c r="D4922">
        <v>1665</v>
      </c>
      <c r="E4922" t="s">
        <v>328</v>
      </c>
      <c r="F4922" t="s">
        <v>0</v>
      </c>
      <c r="G4922" t="s">
        <v>2167</v>
      </c>
      <c r="H4922">
        <v>2.5299999999999998</v>
      </c>
      <c r="I4922">
        <v>51.42</v>
      </c>
      <c r="J4922">
        <v>19</v>
      </c>
    </row>
    <row r="4923" spans="1:10" x14ac:dyDescent="0.35">
      <c r="A4923" t="s">
        <v>4178</v>
      </c>
      <c r="B4923">
        <v>104</v>
      </c>
      <c r="C4923">
        <v>578</v>
      </c>
      <c r="D4923">
        <v>1669</v>
      </c>
      <c r="E4923" t="s">
        <v>319</v>
      </c>
      <c r="F4923" t="s">
        <v>0</v>
      </c>
      <c r="G4923" t="s">
        <v>4179</v>
      </c>
      <c r="H4923">
        <v>2.6179999999999999</v>
      </c>
      <c r="I4923">
        <v>66.3</v>
      </c>
      <c r="J4923">
        <v>47</v>
      </c>
    </row>
    <row r="4924" spans="1:10" x14ac:dyDescent="0.35">
      <c r="A4924" t="s">
        <v>4180</v>
      </c>
      <c r="B4924">
        <v>643</v>
      </c>
      <c r="C4924">
        <v>577</v>
      </c>
      <c r="D4924">
        <v>1670</v>
      </c>
      <c r="E4924" t="s">
        <v>334</v>
      </c>
      <c r="F4924" t="s">
        <v>0</v>
      </c>
      <c r="G4924" t="s">
        <v>2202</v>
      </c>
      <c r="H4924">
        <v>1.194</v>
      </c>
      <c r="I4924">
        <v>5.74</v>
      </c>
      <c r="J4924">
        <v>150</v>
      </c>
    </row>
    <row r="4925" spans="1:10" x14ac:dyDescent="0.35">
      <c r="A4925" t="s">
        <v>4181</v>
      </c>
      <c r="B4925">
        <v>78</v>
      </c>
      <c r="C4925">
        <v>577</v>
      </c>
      <c r="D4925">
        <v>1670</v>
      </c>
      <c r="E4925" t="s">
        <v>328</v>
      </c>
      <c r="F4925" t="s">
        <v>0</v>
      </c>
      <c r="G4925" t="s">
        <v>3282</v>
      </c>
      <c r="H4925">
        <v>5.5</v>
      </c>
      <c r="I4925">
        <v>72.959999999999994</v>
      </c>
      <c r="J4925">
        <v>17</v>
      </c>
    </row>
    <row r="4926" spans="1:10" x14ac:dyDescent="0.35">
      <c r="A4926" t="s">
        <v>4183</v>
      </c>
      <c r="B4926">
        <v>122</v>
      </c>
      <c r="C4926">
        <v>576</v>
      </c>
      <c r="D4926">
        <v>1672</v>
      </c>
      <c r="E4926" t="s">
        <v>319</v>
      </c>
      <c r="F4926" t="s">
        <v>0</v>
      </c>
      <c r="G4926" t="s">
        <v>4184</v>
      </c>
      <c r="H4926">
        <v>2.3730000000000002</v>
      </c>
      <c r="I4926">
        <v>45.6</v>
      </c>
      <c r="J4926">
        <v>45</v>
      </c>
    </row>
    <row r="4927" spans="1:10" x14ac:dyDescent="0.35">
      <c r="A4927" t="s">
        <v>4185</v>
      </c>
      <c r="B4927">
        <v>106</v>
      </c>
      <c r="C4927">
        <v>576</v>
      </c>
      <c r="D4927">
        <v>1672</v>
      </c>
      <c r="E4927" t="s">
        <v>312</v>
      </c>
      <c r="F4927" t="s">
        <v>0</v>
      </c>
      <c r="G4927" t="s">
        <v>1907</v>
      </c>
      <c r="H4927">
        <v>3.1520000000000001</v>
      </c>
      <c r="I4927">
        <v>27.39</v>
      </c>
      <c r="J4927">
        <v>22</v>
      </c>
    </row>
    <row r="4928" spans="1:10" x14ac:dyDescent="0.35">
      <c r="A4928" t="s">
        <v>4186</v>
      </c>
      <c r="B4928">
        <v>78</v>
      </c>
      <c r="C4928">
        <v>574</v>
      </c>
      <c r="D4928">
        <v>1675</v>
      </c>
      <c r="E4928" t="s">
        <v>328</v>
      </c>
      <c r="F4928" t="s">
        <v>0</v>
      </c>
      <c r="G4928" t="s">
        <v>3636</v>
      </c>
      <c r="H4928">
        <v>3.8420000000000001</v>
      </c>
      <c r="I4928">
        <v>70.3</v>
      </c>
      <c r="J4928">
        <v>17</v>
      </c>
    </row>
    <row r="4929" spans="1:10" x14ac:dyDescent="0.35">
      <c r="A4929" t="s">
        <v>4187</v>
      </c>
      <c r="B4929">
        <v>117</v>
      </c>
      <c r="C4929">
        <v>573</v>
      </c>
      <c r="D4929">
        <v>1676</v>
      </c>
      <c r="E4929" t="s">
        <v>312</v>
      </c>
      <c r="F4929" t="s">
        <v>0</v>
      </c>
      <c r="G4929" t="s">
        <v>1969</v>
      </c>
      <c r="H4929">
        <v>2.766</v>
      </c>
      <c r="I4929">
        <v>40.56</v>
      </c>
      <c r="J4929">
        <v>10</v>
      </c>
    </row>
    <row r="4930" spans="1:10" x14ac:dyDescent="0.35">
      <c r="A4930" t="s">
        <v>4188</v>
      </c>
      <c r="B4930">
        <v>165</v>
      </c>
      <c r="C4930">
        <v>571</v>
      </c>
      <c r="D4930">
        <v>1677</v>
      </c>
      <c r="E4930" t="s">
        <v>311</v>
      </c>
      <c r="F4930" t="s">
        <v>0</v>
      </c>
      <c r="G4930" t="s">
        <v>2202</v>
      </c>
      <c r="I4930" t="s">
        <v>311</v>
      </c>
      <c r="J4930">
        <v>46</v>
      </c>
    </row>
    <row r="4931" spans="1:10" x14ac:dyDescent="0.35">
      <c r="A4931" t="s">
        <v>4189</v>
      </c>
      <c r="B4931">
        <v>176</v>
      </c>
      <c r="C4931">
        <v>568</v>
      </c>
      <c r="D4931">
        <v>1678</v>
      </c>
      <c r="E4931" t="s">
        <v>334</v>
      </c>
      <c r="F4931" t="s">
        <v>0</v>
      </c>
      <c r="G4931" t="s">
        <v>1845</v>
      </c>
      <c r="H4931">
        <v>2.2360000000000002</v>
      </c>
      <c r="I4931">
        <v>22.66</v>
      </c>
      <c r="J4931">
        <v>35</v>
      </c>
    </row>
    <row r="4932" spans="1:10" x14ac:dyDescent="0.35">
      <c r="A4932" t="s">
        <v>4190</v>
      </c>
      <c r="B4932">
        <v>125</v>
      </c>
      <c r="C4932">
        <v>567</v>
      </c>
      <c r="D4932">
        <v>1679</v>
      </c>
      <c r="E4932" t="s">
        <v>312</v>
      </c>
      <c r="F4932" t="s">
        <v>0</v>
      </c>
      <c r="G4932" t="s">
        <v>4191</v>
      </c>
      <c r="H4932">
        <v>2.355</v>
      </c>
      <c r="I4932">
        <v>37.58</v>
      </c>
      <c r="J4932">
        <v>98</v>
      </c>
    </row>
    <row r="4933" spans="1:10" x14ac:dyDescent="0.35">
      <c r="A4933" t="s">
        <v>4192</v>
      </c>
      <c r="B4933">
        <v>50</v>
      </c>
      <c r="C4933">
        <v>565</v>
      </c>
      <c r="D4933">
        <v>1680</v>
      </c>
      <c r="E4933" t="s">
        <v>319</v>
      </c>
      <c r="F4933" t="s">
        <v>0</v>
      </c>
      <c r="G4933" t="s">
        <v>3162</v>
      </c>
      <c r="H4933">
        <v>9.3710000000000004</v>
      </c>
      <c r="I4933">
        <v>85.49</v>
      </c>
      <c r="J4933">
        <v>39</v>
      </c>
    </row>
    <row r="4934" spans="1:10" x14ac:dyDescent="0.35">
      <c r="A4934" t="s">
        <v>4193</v>
      </c>
      <c r="B4934">
        <v>90</v>
      </c>
      <c r="C4934">
        <v>561</v>
      </c>
      <c r="D4934">
        <v>1681</v>
      </c>
      <c r="E4934" t="s">
        <v>328</v>
      </c>
      <c r="F4934" t="s">
        <v>0</v>
      </c>
      <c r="G4934" t="s">
        <v>4194</v>
      </c>
      <c r="H4934">
        <v>2.8119999999999998</v>
      </c>
      <c r="I4934">
        <v>51.73</v>
      </c>
      <c r="J4934">
        <v>38</v>
      </c>
    </row>
    <row r="4935" spans="1:10" x14ac:dyDescent="0.35">
      <c r="A4935" t="s">
        <v>4195</v>
      </c>
      <c r="B4935">
        <v>82</v>
      </c>
      <c r="C4935">
        <v>560</v>
      </c>
      <c r="D4935">
        <v>1682</v>
      </c>
      <c r="E4935" t="s">
        <v>328</v>
      </c>
      <c r="F4935" t="s">
        <v>0</v>
      </c>
      <c r="G4935" t="s">
        <v>2117</v>
      </c>
      <c r="H4935">
        <v>3.5329999999999999</v>
      </c>
      <c r="I4935">
        <v>50.33</v>
      </c>
      <c r="J4935">
        <v>34</v>
      </c>
    </row>
    <row r="4936" spans="1:10" x14ac:dyDescent="0.35">
      <c r="A4936" t="s">
        <v>4196</v>
      </c>
      <c r="B4936">
        <v>96</v>
      </c>
      <c r="C4936">
        <v>559</v>
      </c>
      <c r="D4936">
        <v>1683</v>
      </c>
      <c r="E4936" t="s">
        <v>328</v>
      </c>
      <c r="F4936" t="s">
        <v>0</v>
      </c>
      <c r="G4936" t="s">
        <v>1699</v>
      </c>
      <c r="H4936">
        <v>4.4770000000000003</v>
      </c>
      <c r="I4936">
        <v>67.150000000000006</v>
      </c>
      <c r="J4936">
        <v>19</v>
      </c>
    </row>
    <row r="4937" spans="1:10" x14ac:dyDescent="0.35">
      <c r="A4937" t="s">
        <v>4197</v>
      </c>
      <c r="B4937">
        <v>184</v>
      </c>
      <c r="C4937">
        <v>558</v>
      </c>
      <c r="D4937">
        <v>1684</v>
      </c>
      <c r="E4937" t="s">
        <v>311</v>
      </c>
      <c r="F4937" t="s">
        <v>0</v>
      </c>
      <c r="G4937" t="s">
        <v>2402</v>
      </c>
      <c r="I4937" t="s">
        <v>311</v>
      </c>
      <c r="J4937">
        <v>10</v>
      </c>
    </row>
    <row r="4938" spans="1:10" x14ac:dyDescent="0.35">
      <c r="A4938" t="s">
        <v>4198</v>
      </c>
      <c r="B4938">
        <v>99</v>
      </c>
      <c r="C4938">
        <v>556</v>
      </c>
      <c r="D4938">
        <v>1685</v>
      </c>
      <c r="E4938" t="s">
        <v>328</v>
      </c>
      <c r="F4938" t="s">
        <v>0</v>
      </c>
      <c r="G4938" t="s">
        <v>2883</v>
      </c>
      <c r="H4938">
        <v>2.9689999999999999</v>
      </c>
      <c r="I4938">
        <v>52.31</v>
      </c>
      <c r="J4938">
        <v>31</v>
      </c>
    </row>
    <row r="4939" spans="1:10" x14ac:dyDescent="0.35">
      <c r="A4939" t="s">
        <v>4199</v>
      </c>
      <c r="B4939">
        <v>112</v>
      </c>
      <c r="C4939">
        <v>555</v>
      </c>
      <c r="D4939">
        <v>1686</v>
      </c>
      <c r="E4939" t="s">
        <v>311</v>
      </c>
      <c r="F4939" t="s">
        <v>0</v>
      </c>
      <c r="G4939" t="s">
        <v>1969</v>
      </c>
      <c r="I4939" t="s">
        <v>311</v>
      </c>
      <c r="J4939">
        <v>112</v>
      </c>
    </row>
    <row r="4940" spans="1:10" x14ac:dyDescent="0.35">
      <c r="A4940" t="s">
        <v>4200</v>
      </c>
      <c r="B4940">
        <v>75</v>
      </c>
      <c r="C4940">
        <v>554</v>
      </c>
      <c r="D4940">
        <v>1687</v>
      </c>
      <c r="E4940" t="s">
        <v>319</v>
      </c>
      <c r="F4940" t="s">
        <v>0</v>
      </c>
      <c r="G4940" t="s">
        <v>2379</v>
      </c>
      <c r="H4940">
        <v>3.9449999999999998</v>
      </c>
      <c r="I4940">
        <v>76.680000000000007</v>
      </c>
      <c r="J4940">
        <v>3</v>
      </c>
    </row>
    <row r="4941" spans="1:10" x14ac:dyDescent="0.35">
      <c r="A4941" t="s">
        <v>4201</v>
      </c>
      <c r="B4941">
        <v>111</v>
      </c>
      <c r="C4941">
        <v>554</v>
      </c>
      <c r="D4941">
        <v>1687</v>
      </c>
      <c r="E4941" t="s">
        <v>312</v>
      </c>
      <c r="F4941" t="s">
        <v>0</v>
      </c>
      <c r="G4941" t="s">
        <v>1759</v>
      </c>
      <c r="H4941">
        <v>2.41</v>
      </c>
      <c r="I4941">
        <v>29.72</v>
      </c>
      <c r="J4941">
        <v>13</v>
      </c>
    </row>
    <row r="4942" spans="1:10" x14ac:dyDescent="0.35">
      <c r="A4942" t="s">
        <v>4202</v>
      </c>
      <c r="B4942">
        <v>63</v>
      </c>
      <c r="C4942">
        <v>550</v>
      </c>
      <c r="D4942">
        <v>1689</v>
      </c>
      <c r="E4942" t="s">
        <v>328</v>
      </c>
      <c r="F4942" t="s">
        <v>0</v>
      </c>
      <c r="G4942" t="s">
        <v>2392</v>
      </c>
      <c r="H4942">
        <v>6.1139999999999999</v>
      </c>
      <c r="I4942">
        <v>66.599999999999994</v>
      </c>
      <c r="J4942">
        <v>13</v>
      </c>
    </row>
    <row r="4943" spans="1:10" x14ac:dyDescent="0.35">
      <c r="A4943" t="s">
        <v>4203</v>
      </c>
      <c r="B4943">
        <v>103</v>
      </c>
      <c r="C4943">
        <v>549</v>
      </c>
      <c r="D4943">
        <v>1690</v>
      </c>
      <c r="E4943" t="s">
        <v>319</v>
      </c>
      <c r="F4943" t="s">
        <v>0</v>
      </c>
      <c r="G4943" t="s">
        <v>4204</v>
      </c>
      <c r="H4943">
        <v>2.7170000000000001</v>
      </c>
      <c r="I4943">
        <v>85.85</v>
      </c>
      <c r="J4943">
        <v>17</v>
      </c>
    </row>
    <row r="4944" spans="1:10" x14ac:dyDescent="0.35">
      <c r="A4944" t="s">
        <v>4205</v>
      </c>
      <c r="B4944">
        <v>170</v>
      </c>
      <c r="C4944">
        <v>547</v>
      </c>
      <c r="D4944">
        <v>1691</v>
      </c>
      <c r="E4944" t="s">
        <v>319</v>
      </c>
      <c r="F4944" t="s">
        <v>0</v>
      </c>
      <c r="G4944" t="s">
        <v>2520</v>
      </c>
      <c r="H4944">
        <v>1.4910000000000001</v>
      </c>
      <c r="I4944">
        <v>79.069999999999993</v>
      </c>
      <c r="J4944">
        <v>150</v>
      </c>
    </row>
    <row r="4945" spans="1:10" x14ac:dyDescent="0.35">
      <c r="A4945" t="s">
        <v>4206</v>
      </c>
      <c r="B4945">
        <v>143</v>
      </c>
      <c r="C4945">
        <v>547</v>
      </c>
      <c r="D4945">
        <v>1691</v>
      </c>
      <c r="E4945" t="s">
        <v>311</v>
      </c>
      <c r="F4945" t="s">
        <v>0</v>
      </c>
      <c r="G4945" t="s">
        <v>2119</v>
      </c>
      <c r="I4945" t="s">
        <v>311</v>
      </c>
      <c r="J4945">
        <v>143</v>
      </c>
    </row>
    <row r="4946" spans="1:10" x14ac:dyDescent="0.35">
      <c r="A4946" t="s">
        <v>4208</v>
      </c>
      <c r="B4946">
        <v>45</v>
      </c>
      <c r="C4946">
        <v>547</v>
      </c>
      <c r="D4946">
        <v>1691</v>
      </c>
      <c r="E4946" t="s">
        <v>319</v>
      </c>
      <c r="F4946" t="s">
        <v>0</v>
      </c>
      <c r="G4946" t="s">
        <v>4209</v>
      </c>
      <c r="H4946">
        <v>7.2439999999999998</v>
      </c>
      <c r="I4946">
        <v>68.22</v>
      </c>
      <c r="J4946">
        <v>7</v>
      </c>
    </row>
    <row r="4947" spans="1:10" x14ac:dyDescent="0.35">
      <c r="A4947" t="s">
        <v>4210</v>
      </c>
      <c r="B4947">
        <v>89</v>
      </c>
      <c r="C4947">
        <v>544</v>
      </c>
      <c r="D4947">
        <v>1695</v>
      </c>
      <c r="E4947" t="s">
        <v>319</v>
      </c>
      <c r="F4947" t="s">
        <v>0</v>
      </c>
      <c r="G4947" t="s">
        <v>4211</v>
      </c>
      <c r="H4947">
        <v>2.9540000000000002</v>
      </c>
      <c r="I4947">
        <v>66.89</v>
      </c>
      <c r="J4947">
        <v>22</v>
      </c>
    </row>
    <row r="4948" spans="1:10" x14ac:dyDescent="0.35">
      <c r="A4948" t="s">
        <v>4212</v>
      </c>
      <c r="B4948">
        <v>124</v>
      </c>
      <c r="C4948">
        <v>544</v>
      </c>
      <c r="D4948">
        <v>1695</v>
      </c>
      <c r="E4948" t="s">
        <v>319</v>
      </c>
      <c r="F4948" t="s">
        <v>0</v>
      </c>
      <c r="G4948" t="s">
        <v>2799</v>
      </c>
      <c r="H4948">
        <v>5.0999999999999996</v>
      </c>
      <c r="I4948">
        <v>90.76</v>
      </c>
      <c r="J4948">
        <v>17</v>
      </c>
    </row>
    <row r="4949" spans="1:10" x14ac:dyDescent="0.35">
      <c r="A4949" t="s">
        <v>4213</v>
      </c>
      <c r="B4949">
        <v>71</v>
      </c>
      <c r="C4949">
        <v>544</v>
      </c>
      <c r="D4949">
        <v>1695</v>
      </c>
      <c r="E4949" t="s">
        <v>328</v>
      </c>
      <c r="F4949" t="s">
        <v>0</v>
      </c>
      <c r="G4949" t="s">
        <v>4214</v>
      </c>
      <c r="H4949">
        <v>3.6829999999999998</v>
      </c>
      <c r="I4949">
        <v>62.71</v>
      </c>
      <c r="J4949">
        <v>21</v>
      </c>
    </row>
    <row r="4950" spans="1:10" x14ac:dyDescent="0.35">
      <c r="A4950" t="s">
        <v>4215</v>
      </c>
      <c r="B4950">
        <v>71</v>
      </c>
      <c r="C4950">
        <v>544</v>
      </c>
      <c r="D4950">
        <v>1695</v>
      </c>
      <c r="E4950" t="s">
        <v>328</v>
      </c>
      <c r="F4950" t="s">
        <v>0</v>
      </c>
      <c r="G4950" t="s">
        <v>4216</v>
      </c>
      <c r="H4950">
        <v>3.8530000000000002</v>
      </c>
      <c r="I4950">
        <v>64.08</v>
      </c>
      <c r="J4950">
        <v>39</v>
      </c>
    </row>
    <row r="4951" spans="1:10" x14ac:dyDescent="0.35">
      <c r="A4951" t="s">
        <v>4217</v>
      </c>
      <c r="B4951">
        <v>126</v>
      </c>
      <c r="C4951">
        <v>543</v>
      </c>
      <c r="D4951">
        <v>1699</v>
      </c>
      <c r="E4951" t="s">
        <v>328</v>
      </c>
      <c r="F4951" t="s">
        <v>0</v>
      </c>
      <c r="G4951" t="s">
        <v>3466</v>
      </c>
      <c r="H4951">
        <v>2.6419999999999999</v>
      </c>
      <c r="I4951">
        <v>43.72</v>
      </c>
      <c r="J4951">
        <v>20</v>
      </c>
    </row>
    <row r="4952" spans="1:10" x14ac:dyDescent="0.35">
      <c r="A4952" t="s">
        <v>4218</v>
      </c>
      <c r="B4952">
        <v>136</v>
      </c>
      <c r="C4952">
        <v>543</v>
      </c>
      <c r="D4952">
        <v>1699</v>
      </c>
      <c r="E4952" t="s">
        <v>319</v>
      </c>
      <c r="F4952" t="s">
        <v>0</v>
      </c>
      <c r="G4952" t="s">
        <v>4219</v>
      </c>
      <c r="H4952">
        <v>2.7069999999999999</v>
      </c>
      <c r="I4952">
        <v>87.34</v>
      </c>
      <c r="J4952">
        <v>45</v>
      </c>
    </row>
    <row r="4953" spans="1:10" x14ac:dyDescent="0.35">
      <c r="A4953" t="s">
        <v>4221</v>
      </c>
      <c r="B4953">
        <v>104</v>
      </c>
      <c r="C4953">
        <v>538</v>
      </c>
      <c r="D4953">
        <v>1702</v>
      </c>
      <c r="E4953" t="s">
        <v>328</v>
      </c>
      <c r="F4953" t="s">
        <v>0</v>
      </c>
      <c r="G4953" t="s">
        <v>4222</v>
      </c>
      <c r="H4953">
        <v>2.9460000000000002</v>
      </c>
      <c r="I4953">
        <v>46.1</v>
      </c>
      <c r="J4953">
        <v>18</v>
      </c>
    </row>
    <row r="4954" spans="1:10" x14ac:dyDescent="0.35">
      <c r="A4954" t="s">
        <v>4223</v>
      </c>
      <c r="B4954">
        <v>168</v>
      </c>
      <c r="C4954">
        <v>538</v>
      </c>
      <c r="D4954">
        <v>1702</v>
      </c>
      <c r="E4954" t="s">
        <v>312</v>
      </c>
      <c r="F4954" t="s">
        <v>0</v>
      </c>
      <c r="G4954" t="s">
        <v>3681</v>
      </c>
      <c r="H4954">
        <v>1.4510000000000001</v>
      </c>
      <c r="I4954">
        <v>27.28</v>
      </c>
      <c r="J4954">
        <v>61</v>
      </c>
    </row>
    <row r="4955" spans="1:10" x14ac:dyDescent="0.35">
      <c r="A4955" t="s">
        <v>4224</v>
      </c>
      <c r="B4955">
        <v>138</v>
      </c>
      <c r="C4955">
        <v>535</v>
      </c>
      <c r="D4955">
        <v>1704</v>
      </c>
      <c r="E4955" t="s">
        <v>334</v>
      </c>
      <c r="F4955" t="s">
        <v>0</v>
      </c>
      <c r="G4955" t="s">
        <v>4224</v>
      </c>
      <c r="H4955">
        <v>2.089</v>
      </c>
      <c r="I4955">
        <v>17.739999999999998</v>
      </c>
      <c r="J4955">
        <v>17</v>
      </c>
    </row>
    <row r="4956" spans="1:10" x14ac:dyDescent="0.35">
      <c r="A4956" t="s">
        <v>4225</v>
      </c>
      <c r="B4956">
        <v>69</v>
      </c>
      <c r="C4956">
        <v>533</v>
      </c>
      <c r="D4956">
        <v>1705</v>
      </c>
      <c r="E4956" t="s">
        <v>328</v>
      </c>
      <c r="F4956" t="s">
        <v>0</v>
      </c>
      <c r="G4956" t="s">
        <v>4025</v>
      </c>
      <c r="H4956">
        <v>4.3810000000000002</v>
      </c>
      <c r="I4956">
        <v>64.150000000000006</v>
      </c>
      <c r="J4956">
        <v>69</v>
      </c>
    </row>
    <row r="4957" spans="1:10" x14ac:dyDescent="0.35">
      <c r="A4957" t="s">
        <v>4226</v>
      </c>
      <c r="B4957">
        <v>120</v>
      </c>
      <c r="C4957">
        <v>533</v>
      </c>
      <c r="D4957">
        <v>1705</v>
      </c>
      <c r="E4957" t="s">
        <v>311</v>
      </c>
      <c r="F4957" t="s">
        <v>0</v>
      </c>
      <c r="G4957" t="s">
        <v>2178</v>
      </c>
      <c r="I4957" t="s">
        <v>311</v>
      </c>
      <c r="J4957">
        <v>120</v>
      </c>
    </row>
    <row r="4958" spans="1:10" x14ac:dyDescent="0.35">
      <c r="A4958" t="s">
        <v>4227</v>
      </c>
      <c r="B4958">
        <v>57</v>
      </c>
      <c r="C4958">
        <v>529</v>
      </c>
      <c r="D4958">
        <v>1707</v>
      </c>
      <c r="E4958" t="s">
        <v>319</v>
      </c>
      <c r="F4958" t="s">
        <v>0</v>
      </c>
      <c r="G4958" t="s">
        <v>1815</v>
      </c>
      <c r="H4958">
        <v>6.2690000000000001</v>
      </c>
      <c r="I4958">
        <v>82.87</v>
      </c>
      <c r="J4958">
        <v>53</v>
      </c>
    </row>
    <row r="4959" spans="1:10" x14ac:dyDescent="0.35">
      <c r="A4959" t="s">
        <v>4228</v>
      </c>
      <c r="B4959">
        <v>107</v>
      </c>
      <c r="C4959">
        <v>529</v>
      </c>
      <c r="D4959">
        <v>1707</v>
      </c>
      <c r="E4959" t="s">
        <v>328</v>
      </c>
      <c r="F4959" t="s">
        <v>0</v>
      </c>
      <c r="G4959" t="s">
        <v>4229</v>
      </c>
      <c r="H4959">
        <v>3.1</v>
      </c>
      <c r="I4959">
        <v>42.57</v>
      </c>
      <c r="J4959">
        <v>43</v>
      </c>
    </row>
    <row r="4960" spans="1:10" x14ac:dyDescent="0.35">
      <c r="A4960" t="s">
        <v>4230</v>
      </c>
      <c r="B4960">
        <v>71</v>
      </c>
      <c r="C4960">
        <v>528</v>
      </c>
      <c r="D4960">
        <v>1709</v>
      </c>
      <c r="E4960" t="s">
        <v>311</v>
      </c>
      <c r="F4960" t="s">
        <v>0</v>
      </c>
      <c r="G4960" t="s">
        <v>3262</v>
      </c>
      <c r="I4960" t="s">
        <v>311</v>
      </c>
      <c r="J4960">
        <v>71</v>
      </c>
    </row>
    <row r="4961" spans="1:10" x14ac:dyDescent="0.35">
      <c r="A4961" t="s">
        <v>4231</v>
      </c>
      <c r="B4961">
        <v>128</v>
      </c>
      <c r="C4961">
        <v>525</v>
      </c>
      <c r="D4961">
        <v>1710</v>
      </c>
      <c r="E4961" t="s">
        <v>328</v>
      </c>
      <c r="F4961" t="s">
        <v>0</v>
      </c>
      <c r="G4961" t="s">
        <v>2734</v>
      </c>
      <c r="H4961">
        <v>2.2200000000000002</v>
      </c>
      <c r="I4961">
        <v>56.46</v>
      </c>
      <c r="J4961">
        <v>127</v>
      </c>
    </row>
    <row r="4962" spans="1:10" x14ac:dyDescent="0.35">
      <c r="A4962" t="s">
        <v>4232</v>
      </c>
      <c r="B4962">
        <v>268</v>
      </c>
      <c r="C4962">
        <v>524</v>
      </c>
      <c r="D4962">
        <v>1711</v>
      </c>
      <c r="E4962" t="s">
        <v>311</v>
      </c>
      <c r="F4962" t="s">
        <v>0</v>
      </c>
      <c r="G4962" t="s">
        <v>2661</v>
      </c>
      <c r="I4962" t="s">
        <v>311</v>
      </c>
      <c r="J4962">
        <v>12</v>
      </c>
    </row>
    <row r="4963" spans="1:10" x14ac:dyDescent="0.35">
      <c r="A4963" t="s">
        <v>4233</v>
      </c>
      <c r="B4963">
        <v>90</v>
      </c>
      <c r="C4963">
        <v>523</v>
      </c>
      <c r="D4963">
        <v>1712</v>
      </c>
      <c r="E4963" t="s">
        <v>328</v>
      </c>
      <c r="F4963" t="s">
        <v>0</v>
      </c>
      <c r="G4963" t="s">
        <v>4155</v>
      </c>
      <c r="H4963">
        <v>3.3820000000000001</v>
      </c>
      <c r="I4963">
        <v>63.79</v>
      </c>
      <c r="J4963">
        <v>78</v>
      </c>
    </row>
    <row r="4964" spans="1:10" x14ac:dyDescent="0.35">
      <c r="A4964" t="s">
        <v>4234</v>
      </c>
      <c r="B4964">
        <v>115</v>
      </c>
      <c r="C4964">
        <v>522</v>
      </c>
      <c r="D4964">
        <v>1713</v>
      </c>
      <c r="E4964" t="s">
        <v>312</v>
      </c>
      <c r="F4964" t="s">
        <v>0</v>
      </c>
      <c r="G4964" t="s">
        <v>2607</v>
      </c>
      <c r="H4964">
        <v>2.4020000000000001</v>
      </c>
      <c r="I4964">
        <v>31.64</v>
      </c>
      <c r="J4964">
        <v>15</v>
      </c>
    </row>
    <row r="4965" spans="1:10" x14ac:dyDescent="0.35">
      <c r="A4965" t="s">
        <v>4235</v>
      </c>
      <c r="B4965">
        <v>52</v>
      </c>
      <c r="C4965">
        <v>521</v>
      </c>
      <c r="D4965">
        <v>1714</v>
      </c>
      <c r="E4965" t="s">
        <v>319</v>
      </c>
      <c r="F4965" t="s">
        <v>0</v>
      </c>
      <c r="G4965" t="s">
        <v>2235</v>
      </c>
      <c r="H4965">
        <v>5.9790000000000001</v>
      </c>
      <c r="I4965">
        <v>90.54</v>
      </c>
      <c r="J4965">
        <v>26</v>
      </c>
    </row>
    <row r="4966" spans="1:10" x14ac:dyDescent="0.35">
      <c r="A4966" t="s">
        <v>4236</v>
      </c>
      <c r="B4966">
        <v>108</v>
      </c>
      <c r="C4966">
        <v>520</v>
      </c>
      <c r="D4966">
        <v>1715</v>
      </c>
      <c r="E4966" t="s">
        <v>311</v>
      </c>
      <c r="F4966" t="s">
        <v>0</v>
      </c>
      <c r="G4966" t="s">
        <v>4237</v>
      </c>
      <c r="I4966" t="s">
        <v>311</v>
      </c>
      <c r="J4966">
        <v>108</v>
      </c>
    </row>
    <row r="4967" spans="1:10" x14ac:dyDescent="0.35">
      <c r="A4967" t="s">
        <v>4238</v>
      </c>
      <c r="B4967">
        <v>141</v>
      </c>
      <c r="C4967">
        <v>520</v>
      </c>
      <c r="D4967">
        <v>1715</v>
      </c>
      <c r="E4967" t="s">
        <v>312</v>
      </c>
      <c r="F4967" t="s">
        <v>0</v>
      </c>
      <c r="G4967" t="s">
        <v>1961</v>
      </c>
      <c r="H4967">
        <v>1.9419999999999999</v>
      </c>
      <c r="I4967">
        <v>34.24</v>
      </c>
      <c r="J4967">
        <v>16</v>
      </c>
    </row>
    <row r="4968" spans="1:10" x14ac:dyDescent="0.35">
      <c r="A4968" t="s">
        <v>4240</v>
      </c>
      <c r="B4968">
        <v>53</v>
      </c>
      <c r="C4968">
        <v>515</v>
      </c>
      <c r="D4968">
        <v>1718</v>
      </c>
      <c r="E4968" t="s">
        <v>311</v>
      </c>
      <c r="F4968" t="s">
        <v>0</v>
      </c>
      <c r="G4968" t="s">
        <v>4241</v>
      </c>
      <c r="I4968" t="s">
        <v>311</v>
      </c>
      <c r="J4968">
        <v>50</v>
      </c>
    </row>
    <row r="4969" spans="1:10" x14ac:dyDescent="0.35">
      <c r="A4969" t="s">
        <v>4242</v>
      </c>
      <c r="B4969">
        <v>109</v>
      </c>
      <c r="C4969">
        <v>514</v>
      </c>
      <c r="D4969">
        <v>1719</v>
      </c>
      <c r="E4969" t="s">
        <v>328</v>
      </c>
      <c r="F4969" t="s">
        <v>0</v>
      </c>
      <c r="G4969" t="s">
        <v>4243</v>
      </c>
      <c r="H4969">
        <v>2.73</v>
      </c>
      <c r="I4969">
        <v>49.93</v>
      </c>
      <c r="J4969">
        <v>31</v>
      </c>
    </row>
    <row r="4970" spans="1:10" x14ac:dyDescent="0.35">
      <c r="A4970" t="s">
        <v>4244</v>
      </c>
      <c r="B4970">
        <v>152</v>
      </c>
      <c r="C4970">
        <v>513</v>
      </c>
      <c r="D4970">
        <v>1720</v>
      </c>
      <c r="E4970" t="s">
        <v>334</v>
      </c>
      <c r="F4970" t="s">
        <v>0</v>
      </c>
      <c r="G4970" t="s">
        <v>4245</v>
      </c>
      <c r="H4970">
        <v>1.76</v>
      </c>
      <c r="I4970">
        <v>11.88</v>
      </c>
      <c r="J4970">
        <v>50</v>
      </c>
    </row>
    <row r="4971" spans="1:10" x14ac:dyDescent="0.35">
      <c r="A4971" t="s">
        <v>4246</v>
      </c>
      <c r="B4971">
        <v>87</v>
      </c>
      <c r="C4971">
        <v>511</v>
      </c>
      <c r="D4971">
        <v>1721</v>
      </c>
      <c r="E4971" t="s">
        <v>311</v>
      </c>
      <c r="F4971" t="s">
        <v>0</v>
      </c>
      <c r="G4971" t="s">
        <v>4247</v>
      </c>
      <c r="I4971" t="s">
        <v>311</v>
      </c>
      <c r="J4971">
        <v>87</v>
      </c>
    </row>
    <row r="4972" spans="1:10" x14ac:dyDescent="0.35">
      <c r="A4972" t="s">
        <v>4248</v>
      </c>
      <c r="B4972">
        <v>136</v>
      </c>
      <c r="C4972">
        <v>509</v>
      </c>
      <c r="D4972">
        <v>1722</v>
      </c>
      <c r="E4972" t="s">
        <v>312</v>
      </c>
      <c r="F4972" t="s">
        <v>0</v>
      </c>
      <c r="G4972" t="s">
        <v>2053</v>
      </c>
      <c r="H4972">
        <v>1.7390000000000001</v>
      </c>
      <c r="I4972">
        <v>38.92</v>
      </c>
      <c r="J4972">
        <v>62</v>
      </c>
    </row>
    <row r="4973" spans="1:10" x14ac:dyDescent="0.35">
      <c r="A4973" t="s">
        <v>4249</v>
      </c>
      <c r="B4973">
        <v>123</v>
      </c>
      <c r="C4973">
        <v>508</v>
      </c>
      <c r="D4973">
        <v>1723</v>
      </c>
      <c r="E4973" t="s">
        <v>311</v>
      </c>
      <c r="F4973" t="s">
        <v>0</v>
      </c>
      <c r="G4973" t="s">
        <v>3026</v>
      </c>
      <c r="I4973" t="s">
        <v>311</v>
      </c>
      <c r="J4973">
        <v>31</v>
      </c>
    </row>
    <row r="4974" spans="1:10" x14ac:dyDescent="0.35">
      <c r="A4974" t="s">
        <v>4251</v>
      </c>
      <c r="B4974">
        <v>388</v>
      </c>
      <c r="C4974">
        <v>506</v>
      </c>
      <c r="D4974">
        <v>1725</v>
      </c>
      <c r="E4974" t="s">
        <v>334</v>
      </c>
      <c r="F4974" t="s">
        <v>0</v>
      </c>
      <c r="G4974" t="s">
        <v>2470</v>
      </c>
      <c r="H4974">
        <v>0.68899999999999995</v>
      </c>
      <c r="I4974">
        <v>8.0399999999999991</v>
      </c>
      <c r="J4974">
        <v>18</v>
      </c>
    </row>
    <row r="4975" spans="1:10" x14ac:dyDescent="0.35">
      <c r="A4975" t="s">
        <v>4252</v>
      </c>
      <c r="B4975">
        <v>86</v>
      </c>
      <c r="C4975">
        <v>505</v>
      </c>
      <c r="D4975">
        <v>1726</v>
      </c>
      <c r="E4975" t="s">
        <v>328</v>
      </c>
      <c r="F4975" t="s">
        <v>0</v>
      </c>
      <c r="G4975" t="s">
        <v>2008</v>
      </c>
      <c r="H4975">
        <v>2.927</v>
      </c>
      <c r="I4975">
        <v>60.81</v>
      </c>
      <c r="J4975">
        <v>22</v>
      </c>
    </row>
    <row r="4976" spans="1:10" x14ac:dyDescent="0.35">
      <c r="A4976" t="s">
        <v>4253</v>
      </c>
      <c r="B4976">
        <v>305</v>
      </c>
      <c r="C4976">
        <v>502</v>
      </c>
      <c r="D4976">
        <v>1727</v>
      </c>
      <c r="E4976" t="s">
        <v>334</v>
      </c>
      <c r="F4976" t="s">
        <v>0</v>
      </c>
      <c r="G4976" t="s">
        <v>1759</v>
      </c>
      <c r="H4976">
        <v>1.651</v>
      </c>
      <c r="I4976">
        <v>10.84</v>
      </c>
      <c r="J4976">
        <v>301</v>
      </c>
    </row>
    <row r="4977" spans="1:10" x14ac:dyDescent="0.35">
      <c r="A4977" t="s">
        <v>4255</v>
      </c>
      <c r="B4977">
        <v>122</v>
      </c>
      <c r="C4977">
        <v>500</v>
      </c>
      <c r="D4977">
        <v>1729</v>
      </c>
      <c r="E4977" t="s">
        <v>328</v>
      </c>
      <c r="F4977" t="s">
        <v>0</v>
      </c>
      <c r="G4977" t="s">
        <v>4204</v>
      </c>
      <c r="H4977">
        <v>2.1019999999999999</v>
      </c>
      <c r="I4977">
        <v>65.09</v>
      </c>
      <c r="J4977">
        <v>27</v>
      </c>
    </row>
    <row r="4978" spans="1:10" x14ac:dyDescent="0.35">
      <c r="A4978" t="s">
        <v>4256</v>
      </c>
      <c r="B4978">
        <v>211</v>
      </c>
      <c r="C4978">
        <v>499</v>
      </c>
      <c r="D4978">
        <v>1730</v>
      </c>
      <c r="E4978" t="s">
        <v>312</v>
      </c>
      <c r="F4978" t="s">
        <v>0</v>
      </c>
      <c r="G4978" t="s">
        <v>4257</v>
      </c>
      <c r="H4978">
        <v>1.8380000000000001</v>
      </c>
      <c r="I4978">
        <v>30.55</v>
      </c>
      <c r="J4978">
        <v>72</v>
      </c>
    </row>
    <row r="4979" spans="1:10" x14ac:dyDescent="0.35">
      <c r="A4979" t="s">
        <v>4258</v>
      </c>
      <c r="B4979">
        <v>101</v>
      </c>
      <c r="C4979">
        <v>498</v>
      </c>
      <c r="D4979">
        <v>1731</v>
      </c>
      <c r="E4979" t="s">
        <v>328</v>
      </c>
      <c r="F4979" t="s">
        <v>0</v>
      </c>
      <c r="G4979" t="s">
        <v>2053</v>
      </c>
      <c r="H4979">
        <v>2.4289999999999998</v>
      </c>
      <c r="I4979">
        <v>56.33</v>
      </c>
      <c r="J4979">
        <v>39</v>
      </c>
    </row>
    <row r="4980" spans="1:10" x14ac:dyDescent="0.35">
      <c r="A4980" t="s">
        <v>4259</v>
      </c>
      <c r="B4980">
        <v>153</v>
      </c>
      <c r="C4980">
        <v>498</v>
      </c>
      <c r="D4980">
        <v>1731</v>
      </c>
      <c r="E4980" t="s">
        <v>312</v>
      </c>
      <c r="F4980" t="s">
        <v>0</v>
      </c>
      <c r="G4980" t="s">
        <v>2053</v>
      </c>
      <c r="H4980">
        <v>1.556</v>
      </c>
      <c r="I4980">
        <v>34.43</v>
      </c>
      <c r="J4980">
        <v>68</v>
      </c>
    </row>
    <row r="4981" spans="1:10" x14ac:dyDescent="0.35">
      <c r="A4981" t="s">
        <v>4260</v>
      </c>
      <c r="B4981">
        <v>154</v>
      </c>
      <c r="C4981">
        <v>497</v>
      </c>
      <c r="D4981">
        <v>1733</v>
      </c>
      <c r="E4981" t="s">
        <v>312</v>
      </c>
      <c r="F4981" t="s">
        <v>0</v>
      </c>
      <c r="G4981" t="s">
        <v>4261</v>
      </c>
      <c r="H4981">
        <v>1.9079999999999999</v>
      </c>
      <c r="I4981">
        <v>34.14</v>
      </c>
      <c r="J4981">
        <v>22</v>
      </c>
    </row>
    <row r="4982" spans="1:10" x14ac:dyDescent="0.35">
      <c r="A4982" t="s">
        <v>4262</v>
      </c>
      <c r="B4982">
        <v>112</v>
      </c>
      <c r="C4982">
        <v>493</v>
      </c>
      <c r="D4982">
        <v>1734</v>
      </c>
      <c r="E4982" t="s">
        <v>312</v>
      </c>
      <c r="F4982" t="s">
        <v>0</v>
      </c>
      <c r="G4982" t="s">
        <v>2838</v>
      </c>
      <c r="H4982">
        <v>2.1859999999999999</v>
      </c>
      <c r="I4982">
        <v>27.01</v>
      </c>
      <c r="J4982">
        <v>15</v>
      </c>
    </row>
    <row r="4983" spans="1:10" x14ac:dyDescent="0.35">
      <c r="A4983" t="s">
        <v>4264</v>
      </c>
      <c r="B4983">
        <v>120</v>
      </c>
      <c r="C4983">
        <v>492</v>
      </c>
      <c r="D4983">
        <v>1735</v>
      </c>
      <c r="E4983" t="s">
        <v>334</v>
      </c>
      <c r="F4983" t="s">
        <v>0</v>
      </c>
      <c r="G4983" t="s">
        <v>2135</v>
      </c>
      <c r="H4983">
        <v>2.1429999999999998</v>
      </c>
      <c r="I4983">
        <v>21.43</v>
      </c>
      <c r="J4983">
        <v>27</v>
      </c>
    </row>
    <row r="4984" spans="1:10" x14ac:dyDescent="0.35">
      <c r="A4984" t="s">
        <v>4265</v>
      </c>
      <c r="B4984">
        <v>137</v>
      </c>
      <c r="C4984">
        <v>490</v>
      </c>
      <c r="D4984">
        <v>1737</v>
      </c>
      <c r="E4984" t="s">
        <v>311</v>
      </c>
      <c r="F4984" t="s">
        <v>0</v>
      </c>
      <c r="G4984" t="s">
        <v>4266</v>
      </c>
      <c r="I4984" t="s">
        <v>311</v>
      </c>
      <c r="J4984">
        <v>119</v>
      </c>
    </row>
    <row r="4985" spans="1:10" x14ac:dyDescent="0.35">
      <c r="A4985" t="s">
        <v>4268</v>
      </c>
      <c r="B4985">
        <v>84</v>
      </c>
      <c r="C4985">
        <v>487</v>
      </c>
      <c r="D4985">
        <v>1739</v>
      </c>
      <c r="E4985" t="s">
        <v>328</v>
      </c>
      <c r="F4985" t="s">
        <v>0</v>
      </c>
      <c r="G4985" t="s">
        <v>4269</v>
      </c>
      <c r="H4985">
        <v>2.78</v>
      </c>
      <c r="I4985">
        <v>45.25</v>
      </c>
      <c r="J4985">
        <v>54</v>
      </c>
    </row>
    <row r="4986" spans="1:10" x14ac:dyDescent="0.35">
      <c r="A4986" t="s">
        <v>4270</v>
      </c>
      <c r="B4986">
        <v>71</v>
      </c>
      <c r="C4986">
        <v>487</v>
      </c>
      <c r="D4986">
        <v>1739</v>
      </c>
      <c r="E4986" t="s">
        <v>312</v>
      </c>
      <c r="F4986" t="s">
        <v>0</v>
      </c>
      <c r="G4986" t="s">
        <v>2019</v>
      </c>
      <c r="H4986">
        <v>3.754</v>
      </c>
      <c r="I4986">
        <v>49.36</v>
      </c>
      <c r="J4986">
        <v>16</v>
      </c>
    </row>
    <row r="4987" spans="1:10" x14ac:dyDescent="0.35">
      <c r="A4987" t="s">
        <v>4271</v>
      </c>
      <c r="B4987">
        <v>158</v>
      </c>
      <c r="C4987">
        <v>487</v>
      </c>
      <c r="D4987">
        <v>1739</v>
      </c>
      <c r="E4987" t="s">
        <v>312</v>
      </c>
      <c r="F4987" t="s">
        <v>0</v>
      </c>
      <c r="G4987" t="s">
        <v>4272</v>
      </c>
      <c r="H4987">
        <v>1.837</v>
      </c>
      <c r="I4987">
        <v>38.200000000000003</v>
      </c>
      <c r="J4987">
        <v>42</v>
      </c>
    </row>
    <row r="4988" spans="1:10" x14ac:dyDescent="0.35">
      <c r="A4988" t="s">
        <v>4273</v>
      </c>
      <c r="B4988">
        <v>168</v>
      </c>
      <c r="C4988">
        <v>486</v>
      </c>
      <c r="D4988">
        <v>1742</v>
      </c>
      <c r="E4988" t="s">
        <v>311</v>
      </c>
      <c r="F4988" t="s">
        <v>0</v>
      </c>
      <c r="G4988" t="s">
        <v>3286</v>
      </c>
      <c r="I4988" t="s">
        <v>311</v>
      </c>
      <c r="J4988">
        <v>133</v>
      </c>
    </row>
    <row r="4989" spans="1:10" x14ac:dyDescent="0.35">
      <c r="A4989" t="s">
        <v>4274</v>
      </c>
      <c r="B4989">
        <v>590</v>
      </c>
      <c r="C4989">
        <v>485</v>
      </c>
      <c r="D4989">
        <v>1743</v>
      </c>
      <c r="E4989" t="s">
        <v>334</v>
      </c>
      <c r="F4989" t="s">
        <v>0</v>
      </c>
      <c r="G4989" t="s">
        <v>2734</v>
      </c>
      <c r="H4989">
        <v>0.82599999999999996</v>
      </c>
      <c r="I4989">
        <v>2.82</v>
      </c>
      <c r="J4989">
        <v>130</v>
      </c>
    </row>
    <row r="4990" spans="1:10" x14ac:dyDescent="0.35">
      <c r="A4990" t="s">
        <v>4275</v>
      </c>
      <c r="B4990">
        <v>107</v>
      </c>
      <c r="C4990">
        <v>482</v>
      </c>
      <c r="D4990">
        <v>1744</v>
      </c>
      <c r="E4990" t="s">
        <v>312</v>
      </c>
      <c r="F4990" t="s">
        <v>0</v>
      </c>
      <c r="G4990" t="s">
        <v>2063</v>
      </c>
      <c r="H4990">
        <v>3.117</v>
      </c>
      <c r="I4990">
        <v>27.74</v>
      </c>
      <c r="J4990">
        <v>53</v>
      </c>
    </row>
    <row r="4991" spans="1:10" x14ac:dyDescent="0.35">
      <c r="A4991" t="s">
        <v>4276</v>
      </c>
      <c r="B4991">
        <v>120</v>
      </c>
      <c r="C4991">
        <v>482</v>
      </c>
      <c r="D4991">
        <v>1744</v>
      </c>
      <c r="E4991" t="s">
        <v>312</v>
      </c>
      <c r="F4991" t="s">
        <v>0</v>
      </c>
      <c r="G4991" t="s">
        <v>1967</v>
      </c>
      <c r="H4991">
        <v>2.194</v>
      </c>
      <c r="I4991">
        <v>28.85</v>
      </c>
      <c r="J4991">
        <v>42</v>
      </c>
    </row>
    <row r="4992" spans="1:10" x14ac:dyDescent="0.35">
      <c r="A4992" t="s">
        <v>4277</v>
      </c>
      <c r="B4992">
        <v>106</v>
      </c>
      <c r="C4992">
        <v>482</v>
      </c>
      <c r="D4992">
        <v>1744</v>
      </c>
      <c r="E4992" t="s">
        <v>328</v>
      </c>
      <c r="F4992" t="s">
        <v>0</v>
      </c>
      <c r="G4992" t="s">
        <v>4278</v>
      </c>
      <c r="H4992">
        <v>2.298</v>
      </c>
      <c r="I4992">
        <v>54.76</v>
      </c>
      <c r="J4992">
        <v>21</v>
      </c>
    </row>
    <row r="4993" spans="1:10" x14ac:dyDescent="0.35">
      <c r="A4993" t="s">
        <v>4279</v>
      </c>
      <c r="B4993">
        <v>558</v>
      </c>
      <c r="C4993">
        <v>479</v>
      </c>
      <c r="D4993">
        <v>1747</v>
      </c>
      <c r="E4993" t="s">
        <v>312</v>
      </c>
      <c r="F4993" t="s">
        <v>0</v>
      </c>
      <c r="G4993" t="s">
        <v>4280</v>
      </c>
      <c r="H4993">
        <v>2.0419999999999998</v>
      </c>
      <c r="I4993">
        <v>38.340000000000003</v>
      </c>
      <c r="J4993">
        <v>285</v>
      </c>
    </row>
    <row r="4994" spans="1:10" x14ac:dyDescent="0.35">
      <c r="A4994" t="s">
        <v>4281</v>
      </c>
      <c r="B4994">
        <v>65</v>
      </c>
      <c r="C4994">
        <v>477</v>
      </c>
      <c r="D4994">
        <v>1748</v>
      </c>
      <c r="E4994" t="s">
        <v>328</v>
      </c>
      <c r="F4994" t="s">
        <v>0</v>
      </c>
      <c r="G4994" t="s">
        <v>4282</v>
      </c>
      <c r="H4994">
        <v>3.9689999999999999</v>
      </c>
      <c r="I4994">
        <v>60.77</v>
      </c>
      <c r="J4994">
        <v>34</v>
      </c>
    </row>
    <row r="4995" spans="1:10" x14ac:dyDescent="0.35">
      <c r="A4995" t="s">
        <v>4283</v>
      </c>
      <c r="B4995">
        <v>200</v>
      </c>
      <c r="C4995">
        <v>477</v>
      </c>
      <c r="D4995">
        <v>1748</v>
      </c>
      <c r="E4995" t="s">
        <v>334</v>
      </c>
      <c r="F4995" t="s">
        <v>0</v>
      </c>
      <c r="G4995" t="s">
        <v>4284</v>
      </c>
      <c r="H4995">
        <v>1.4790000000000001</v>
      </c>
      <c r="I4995">
        <v>13.93</v>
      </c>
      <c r="J4995">
        <v>176</v>
      </c>
    </row>
    <row r="4996" spans="1:10" x14ac:dyDescent="0.35">
      <c r="A4996" t="s">
        <v>4285</v>
      </c>
      <c r="B4996">
        <v>153</v>
      </c>
      <c r="C4996">
        <v>476</v>
      </c>
      <c r="D4996">
        <v>1750</v>
      </c>
      <c r="E4996" t="s">
        <v>311</v>
      </c>
      <c r="F4996" t="s">
        <v>0</v>
      </c>
      <c r="G4996" t="s">
        <v>2657</v>
      </c>
      <c r="I4996" t="s">
        <v>311</v>
      </c>
      <c r="J4996">
        <v>149</v>
      </c>
    </row>
    <row r="4997" spans="1:10" x14ac:dyDescent="0.35">
      <c r="A4997" t="s">
        <v>4286</v>
      </c>
      <c r="B4997">
        <v>165</v>
      </c>
      <c r="C4997">
        <v>476</v>
      </c>
      <c r="D4997">
        <v>1750</v>
      </c>
      <c r="E4997" t="s">
        <v>311</v>
      </c>
      <c r="F4997" t="s">
        <v>0</v>
      </c>
      <c r="G4997" t="s">
        <v>2100</v>
      </c>
      <c r="I4997" t="s">
        <v>311</v>
      </c>
      <c r="J4997">
        <v>69</v>
      </c>
    </row>
    <row r="4998" spans="1:10" x14ac:dyDescent="0.35">
      <c r="A4998" t="s">
        <v>4287</v>
      </c>
      <c r="B4998">
        <v>23</v>
      </c>
      <c r="C4998">
        <v>473</v>
      </c>
      <c r="D4998">
        <v>1752</v>
      </c>
      <c r="E4998" t="s">
        <v>319</v>
      </c>
      <c r="F4998" t="s">
        <v>0</v>
      </c>
      <c r="G4998" t="s">
        <v>4288</v>
      </c>
      <c r="H4998">
        <v>10.333</v>
      </c>
      <c r="I4998">
        <v>92.14</v>
      </c>
      <c r="J4998">
        <v>8</v>
      </c>
    </row>
    <row r="4999" spans="1:10" x14ac:dyDescent="0.35">
      <c r="A4999" t="s">
        <v>4289</v>
      </c>
      <c r="B4999">
        <v>64</v>
      </c>
      <c r="C4999">
        <v>472</v>
      </c>
      <c r="D4999">
        <v>1753</v>
      </c>
      <c r="E4999" t="s">
        <v>328</v>
      </c>
      <c r="F4999" t="s">
        <v>0</v>
      </c>
      <c r="G4999" t="s">
        <v>4290</v>
      </c>
      <c r="H4999">
        <v>3.746</v>
      </c>
      <c r="I4999">
        <v>70.81</v>
      </c>
      <c r="J4999">
        <v>35</v>
      </c>
    </row>
    <row r="5000" spans="1:10" x14ac:dyDescent="0.35">
      <c r="A5000" t="s">
        <v>4291</v>
      </c>
      <c r="B5000">
        <v>68</v>
      </c>
      <c r="C5000">
        <v>471</v>
      </c>
      <c r="D5000">
        <v>1754</v>
      </c>
      <c r="E5000" t="s">
        <v>319</v>
      </c>
      <c r="F5000" t="s">
        <v>0</v>
      </c>
      <c r="G5000" t="s">
        <v>1845</v>
      </c>
      <c r="H5000">
        <v>6.7949999999999999</v>
      </c>
      <c r="I5000">
        <v>78.87</v>
      </c>
      <c r="J5000">
        <v>10</v>
      </c>
    </row>
    <row r="5001" spans="1:10" x14ac:dyDescent="0.35">
      <c r="A5001" t="s">
        <v>4292</v>
      </c>
      <c r="B5001">
        <v>107</v>
      </c>
      <c r="C5001">
        <v>469</v>
      </c>
      <c r="D5001">
        <v>1755</v>
      </c>
      <c r="E5001" t="s">
        <v>328</v>
      </c>
      <c r="F5001" t="s">
        <v>0</v>
      </c>
      <c r="G5001" t="s">
        <v>4293</v>
      </c>
      <c r="H5001">
        <v>2.125</v>
      </c>
      <c r="I5001">
        <v>43.82</v>
      </c>
      <c r="J5001">
        <v>59</v>
      </c>
    </row>
    <row r="5002" spans="1:10" x14ac:dyDescent="0.35">
      <c r="A5002" t="s">
        <v>4294</v>
      </c>
      <c r="B5002">
        <v>204</v>
      </c>
      <c r="C5002">
        <v>468</v>
      </c>
      <c r="D5002">
        <v>1756</v>
      </c>
      <c r="E5002" t="s">
        <v>334</v>
      </c>
      <c r="F5002" t="s">
        <v>0</v>
      </c>
      <c r="G5002" t="s">
        <v>3710</v>
      </c>
      <c r="H5002">
        <v>1.833</v>
      </c>
      <c r="I5002">
        <v>13.1</v>
      </c>
      <c r="J5002">
        <v>7</v>
      </c>
    </row>
    <row r="5003" spans="1:10" x14ac:dyDescent="0.35">
      <c r="A5003" t="s">
        <v>4295</v>
      </c>
      <c r="B5003">
        <v>136</v>
      </c>
      <c r="C5003">
        <v>466</v>
      </c>
      <c r="D5003">
        <v>1757</v>
      </c>
      <c r="E5003" t="s">
        <v>312</v>
      </c>
      <c r="F5003" t="s">
        <v>0</v>
      </c>
      <c r="G5003" t="s">
        <v>4296</v>
      </c>
      <c r="H5003">
        <v>1.847</v>
      </c>
      <c r="I5003">
        <v>30.1</v>
      </c>
      <c r="J5003">
        <v>23</v>
      </c>
    </row>
    <row r="5004" spans="1:10" x14ac:dyDescent="0.35">
      <c r="A5004" t="s">
        <v>4298</v>
      </c>
      <c r="B5004">
        <v>98</v>
      </c>
      <c r="C5004">
        <v>464</v>
      </c>
      <c r="D5004">
        <v>1758</v>
      </c>
      <c r="E5004" t="s">
        <v>311</v>
      </c>
      <c r="F5004" t="s">
        <v>0</v>
      </c>
      <c r="G5004" t="s">
        <v>2402</v>
      </c>
      <c r="I5004" t="s">
        <v>311</v>
      </c>
      <c r="J5004">
        <v>24</v>
      </c>
    </row>
    <row r="5005" spans="1:10" x14ac:dyDescent="0.35">
      <c r="A5005" t="s">
        <v>4299</v>
      </c>
      <c r="B5005">
        <v>77</v>
      </c>
      <c r="C5005">
        <v>463</v>
      </c>
      <c r="D5005">
        <v>1760</v>
      </c>
      <c r="E5005" t="s">
        <v>311</v>
      </c>
      <c r="F5005" t="s">
        <v>0</v>
      </c>
      <c r="G5005" t="s">
        <v>1967</v>
      </c>
      <c r="I5005" t="s">
        <v>311</v>
      </c>
      <c r="J5005">
        <v>38</v>
      </c>
    </row>
    <row r="5006" spans="1:10" x14ac:dyDescent="0.35">
      <c r="A5006" t="s">
        <v>4300</v>
      </c>
      <c r="B5006">
        <v>135</v>
      </c>
      <c r="C5006">
        <v>463</v>
      </c>
      <c r="D5006">
        <v>1760</v>
      </c>
      <c r="E5006" t="s">
        <v>334</v>
      </c>
      <c r="F5006" t="s">
        <v>0</v>
      </c>
      <c r="G5006" t="s">
        <v>4301</v>
      </c>
      <c r="H5006">
        <v>1.387</v>
      </c>
      <c r="I5006">
        <v>25.03</v>
      </c>
      <c r="J5006">
        <v>65</v>
      </c>
    </row>
    <row r="5007" spans="1:10" x14ac:dyDescent="0.35">
      <c r="A5007" t="s">
        <v>4302</v>
      </c>
      <c r="B5007">
        <v>310</v>
      </c>
      <c r="C5007">
        <v>461</v>
      </c>
      <c r="D5007">
        <v>1762</v>
      </c>
      <c r="E5007" t="s">
        <v>334</v>
      </c>
      <c r="F5007" t="s">
        <v>0</v>
      </c>
      <c r="G5007" t="s">
        <v>2073</v>
      </c>
      <c r="H5007">
        <v>1.0580000000000001</v>
      </c>
      <c r="I5007">
        <v>5.29</v>
      </c>
      <c r="J5007">
        <v>130</v>
      </c>
    </row>
    <row r="5008" spans="1:10" x14ac:dyDescent="0.35">
      <c r="A5008" t="s">
        <v>4303</v>
      </c>
      <c r="B5008">
        <v>299</v>
      </c>
      <c r="C5008">
        <v>461</v>
      </c>
      <c r="D5008">
        <v>1762</v>
      </c>
      <c r="E5008" t="s">
        <v>311</v>
      </c>
      <c r="F5008" t="s">
        <v>0</v>
      </c>
      <c r="G5008" t="s">
        <v>2167</v>
      </c>
      <c r="I5008" t="s">
        <v>311</v>
      </c>
      <c r="J5008">
        <v>298</v>
      </c>
    </row>
    <row r="5009" spans="1:10" x14ac:dyDescent="0.35">
      <c r="A5009" t="s">
        <v>4304</v>
      </c>
      <c r="B5009">
        <v>69</v>
      </c>
      <c r="C5009">
        <v>461</v>
      </c>
      <c r="D5009">
        <v>1762</v>
      </c>
      <c r="E5009" t="s">
        <v>311</v>
      </c>
      <c r="F5009" t="s">
        <v>0</v>
      </c>
      <c r="G5009" t="s">
        <v>1886</v>
      </c>
      <c r="I5009" t="s">
        <v>311</v>
      </c>
      <c r="J5009">
        <v>69</v>
      </c>
    </row>
    <row r="5010" spans="1:10" x14ac:dyDescent="0.35">
      <c r="A5010" t="s">
        <v>4305</v>
      </c>
      <c r="B5010">
        <v>181</v>
      </c>
      <c r="C5010">
        <v>460</v>
      </c>
      <c r="D5010">
        <v>1765</v>
      </c>
      <c r="E5010" t="s">
        <v>328</v>
      </c>
      <c r="F5010" t="s">
        <v>0</v>
      </c>
      <c r="G5010" t="s">
        <v>659</v>
      </c>
      <c r="H5010">
        <v>1.736</v>
      </c>
      <c r="I5010">
        <v>51.14</v>
      </c>
      <c r="J5010">
        <v>32</v>
      </c>
    </row>
    <row r="5011" spans="1:10" x14ac:dyDescent="0.35">
      <c r="A5011" t="s">
        <v>4306</v>
      </c>
      <c r="B5011">
        <v>82</v>
      </c>
      <c r="C5011">
        <v>460</v>
      </c>
      <c r="D5011">
        <v>1765</v>
      </c>
      <c r="E5011" t="s">
        <v>328</v>
      </c>
      <c r="F5011" t="s">
        <v>0</v>
      </c>
      <c r="G5011" t="s">
        <v>4307</v>
      </c>
      <c r="H5011">
        <v>3.2</v>
      </c>
      <c r="I5011">
        <v>55.72</v>
      </c>
      <c r="J5011">
        <v>24</v>
      </c>
    </row>
    <row r="5012" spans="1:10" x14ac:dyDescent="0.35">
      <c r="A5012" t="s">
        <v>4308</v>
      </c>
      <c r="B5012">
        <v>86</v>
      </c>
      <c r="C5012">
        <v>460</v>
      </c>
      <c r="D5012">
        <v>1765</v>
      </c>
      <c r="E5012" t="s">
        <v>311</v>
      </c>
      <c r="F5012" t="s">
        <v>0</v>
      </c>
      <c r="G5012" t="s">
        <v>4309</v>
      </c>
      <c r="I5012" t="s">
        <v>311</v>
      </c>
      <c r="J5012">
        <v>17</v>
      </c>
    </row>
    <row r="5013" spans="1:10" x14ac:dyDescent="0.35">
      <c r="A5013" t="s">
        <v>4310</v>
      </c>
      <c r="B5013">
        <v>146</v>
      </c>
      <c r="C5013">
        <v>459</v>
      </c>
      <c r="D5013">
        <v>1768</v>
      </c>
      <c r="E5013" t="s">
        <v>312</v>
      </c>
      <c r="F5013" t="s">
        <v>0</v>
      </c>
      <c r="G5013" t="s">
        <v>1795</v>
      </c>
      <c r="H5013">
        <v>1.7729999999999999</v>
      </c>
      <c r="I5013">
        <v>39.04</v>
      </c>
      <c r="J5013">
        <v>144</v>
      </c>
    </row>
    <row r="5014" spans="1:10" x14ac:dyDescent="0.35">
      <c r="A5014" t="s">
        <v>4312</v>
      </c>
      <c r="B5014">
        <v>311</v>
      </c>
      <c r="C5014">
        <v>452</v>
      </c>
      <c r="D5014">
        <v>1770</v>
      </c>
      <c r="E5014" t="s">
        <v>311</v>
      </c>
      <c r="F5014" t="s">
        <v>0</v>
      </c>
      <c r="G5014" t="s">
        <v>2135</v>
      </c>
      <c r="I5014" t="s">
        <v>311</v>
      </c>
      <c r="J5014">
        <v>14</v>
      </c>
    </row>
    <row r="5015" spans="1:10" x14ac:dyDescent="0.35">
      <c r="A5015" t="s">
        <v>4313</v>
      </c>
      <c r="B5015">
        <v>56</v>
      </c>
      <c r="C5015">
        <v>452</v>
      </c>
      <c r="D5015">
        <v>1770</v>
      </c>
      <c r="E5015" t="s">
        <v>319</v>
      </c>
      <c r="F5015" t="s">
        <v>0</v>
      </c>
      <c r="G5015" t="s">
        <v>2235</v>
      </c>
      <c r="H5015">
        <v>4.4820000000000002</v>
      </c>
      <c r="I5015">
        <v>81.53</v>
      </c>
      <c r="J5015">
        <v>6</v>
      </c>
    </row>
    <row r="5016" spans="1:10" x14ac:dyDescent="0.35">
      <c r="A5016" t="s">
        <v>4314</v>
      </c>
      <c r="B5016">
        <v>109</v>
      </c>
      <c r="C5016">
        <v>451</v>
      </c>
      <c r="D5016">
        <v>1772</v>
      </c>
      <c r="E5016" t="s">
        <v>334</v>
      </c>
      <c r="F5016" t="s">
        <v>0</v>
      </c>
      <c r="G5016" t="s">
        <v>2661</v>
      </c>
      <c r="H5016">
        <v>2.032</v>
      </c>
      <c r="I5016">
        <v>13.24</v>
      </c>
      <c r="J5016">
        <v>16</v>
      </c>
    </row>
    <row r="5017" spans="1:10" x14ac:dyDescent="0.35">
      <c r="A5017" t="s">
        <v>4315</v>
      </c>
      <c r="B5017">
        <v>34</v>
      </c>
      <c r="C5017">
        <v>449</v>
      </c>
      <c r="D5017">
        <v>1773</v>
      </c>
      <c r="E5017" t="s">
        <v>319</v>
      </c>
      <c r="F5017" t="s">
        <v>0</v>
      </c>
      <c r="G5017" t="s">
        <v>3724</v>
      </c>
      <c r="H5017">
        <v>6.7270000000000003</v>
      </c>
      <c r="I5017">
        <v>81.03</v>
      </c>
      <c r="J5017">
        <v>10</v>
      </c>
    </row>
    <row r="5018" spans="1:10" x14ac:dyDescent="0.35">
      <c r="A5018" t="s">
        <v>4316</v>
      </c>
      <c r="B5018">
        <v>212</v>
      </c>
      <c r="C5018">
        <v>448</v>
      </c>
      <c r="D5018">
        <v>1774</v>
      </c>
      <c r="E5018" t="s">
        <v>312</v>
      </c>
      <c r="F5018" t="s">
        <v>0</v>
      </c>
      <c r="G5018" t="s">
        <v>4317</v>
      </c>
      <c r="H5018">
        <v>1.083</v>
      </c>
      <c r="I5018">
        <v>22.06</v>
      </c>
      <c r="J5018">
        <v>33</v>
      </c>
    </row>
    <row r="5019" spans="1:10" x14ac:dyDescent="0.35">
      <c r="A5019" t="s">
        <v>4318</v>
      </c>
      <c r="B5019">
        <v>36</v>
      </c>
      <c r="C5019">
        <v>448</v>
      </c>
      <c r="D5019">
        <v>1774</v>
      </c>
      <c r="E5019" t="s">
        <v>311</v>
      </c>
      <c r="F5019" t="s">
        <v>0</v>
      </c>
      <c r="G5019" t="s">
        <v>4319</v>
      </c>
      <c r="I5019" t="s">
        <v>311</v>
      </c>
      <c r="J5019">
        <v>34</v>
      </c>
    </row>
    <row r="5020" spans="1:10" x14ac:dyDescent="0.35">
      <c r="A5020" t="s">
        <v>4320</v>
      </c>
      <c r="B5020">
        <v>142</v>
      </c>
      <c r="C5020">
        <v>448</v>
      </c>
      <c r="D5020">
        <v>1774</v>
      </c>
      <c r="E5020" t="s">
        <v>312</v>
      </c>
      <c r="F5020" t="s">
        <v>0</v>
      </c>
      <c r="G5020" t="s">
        <v>2663</v>
      </c>
      <c r="H5020">
        <v>1.9</v>
      </c>
      <c r="I5020">
        <v>30.27</v>
      </c>
      <c r="J5020">
        <v>19</v>
      </c>
    </row>
    <row r="5021" spans="1:10" x14ac:dyDescent="0.35">
      <c r="A5021" t="s">
        <v>4321</v>
      </c>
      <c r="B5021">
        <v>114</v>
      </c>
      <c r="C5021">
        <v>446</v>
      </c>
      <c r="D5021">
        <v>1777</v>
      </c>
      <c r="E5021" t="s">
        <v>312</v>
      </c>
      <c r="F5021" t="s">
        <v>0</v>
      </c>
      <c r="G5021" t="s">
        <v>4322</v>
      </c>
      <c r="H5021">
        <v>2.1859999999999999</v>
      </c>
      <c r="I5021">
        <v>27.89</v>
      </c>
      <c r="J5021">
        <v>3</v>
      </c>
    </row>
    <row r="5022" spans="1:10" x14ac:dyDescent="0.35">
      <c r="A5022" t="s">
        <v>4323</v>
      </c>
      <c r="B5022">
        <v>131</v>
      </c>
      <c r="C5022">
        <v>446</v>
      </c>
      <c r="D5022">
        <v>1777</v>
      </c>
      <c r="E5022" t="s">
        <v>312</v>
      </c>
      <c r="F5022" t="s">
        <v>0</v>
      </c>
      <c r="G5022" t="s">
        <v>2381</v>
      </c>
      <c r="H5022">
        <v>2</v>
      </c>
      <c r="I5022">
        <v>35.94</v>
      </c>
      <c r="J5022">
        <v>5</v>
      </c>
    </row>
    <row r="5023" spans="1:10" x14ac:dyDescent="0.35">
      <c r="A5023" t="s">
        <v>4324</v>
      </c>
      <c r="B5023">
        <v>192</v>
      </c>
      <c r="C5023">
        <v>446</v>
      </c>
      <c r="D5023">
        <v>1777</v>
      </c>
      <c r="E5023" t="s">
        <v>334</v>
      </c>
      <c r="F5023" t="s">
        <v>0</v>
      </c>
      <c r="G5023" t="s">
        <v>3628</v>
      </c>
      <c r="H5023">
        <v>1.095</v>
      </c>
      <c r="I5023">
        <v>24.4</v>
      </c>
      <c r="J5023">
        <v>81</v>
      </c>
    </row>
    <row r="5024" spans="1:10" x14ac:dyDescent="0.35">
      <c r="A5024" t="s">
        <v>4325</v>
      </c>
      <c r="B5024">
        <v>52</v>
      </c>
      <c r="C5024">
        <v>445</v>
      </c>
      <c r="D5024">
        <v>1780</v>
      </c>
      <c r="E5024" t="s">
        <v>319</v>
      </c>
      <c r="F5024" t="s">
        <v>0</v>
      </c>
      <c r="G5024" t="s">
        <v>4326</v>
      </c>
      <c r="H5024">
        <v>4.6040000000000001</v>
      </c>
      <c r="I5024">
        <v>66.03</v>
      </c>
      <c r="J5024">
        <v>19</v>
      </c>
    </row>
    <row r="5025" spans="1:10" x14ac:dyDescent="0.35">
      <c r="A5025" t="s">
        <v>4327</v>
      </c>
      <c r="B5025">
        <v>332</v>
      </c>
      <c r="C5025">
        <v>445</v>
      </c>
      <c r="D5025">
        <v>1780</v>
      </c>
      <c r="E5025" t="s">
        <v>312</v>
      </c>
      <c r="F5025" t="s">
        <v>0</v>
      </c>
      <c r="G5025" t="s">
        <v>2167</v>
      </c>
      <c r="H5025">
        <v>2.242</v>
      </c>
      <c r="I5025">
        <v>42.42</v>
      </c>
      <c r="J5025">
        <v>23</v>
      </c>
    </row>
    <row r="5026" spans="1:10" x14ac:dyDescent="0.35">
      <c r="A5026" t="s">
        <v>4328</v>
      </c>
      <c r="B5026">
        <v>36</v>
      </c>
      <c r="C5026">
        <v>444</v>
      </c>
      <c r="D5026">
        <v>1782</v>
      </c>
      <c r="E5026" t="s">
        <v>319</v>
      </c>
      <c r="F5026" t="s">
        <v>0</v>
      </c>
      <c r="G5026" t="s">
        <v>3352</v>
      </c>
      <c r="H5026">
        <v>6.4850000000000003</v>
      </c>
      <c r="I5026">
        <v>86.84</v>
      </c>
      <c r="J5026">
        <v>23</v>
      </c>
    </row>
    <row r="5027" spans="1:10" x14ac:dyDescent="0.35">
      <c r="A5027" t="s">
        <v>4330</v>
      </c>
      <c r="B5027">
        <v>85</v>
      </c>
      <c r="C5027">
        <v>443</v>
      </c>
      <c r="D5027">
        <v>1783</v>
      </c>
      <c r="E5027" t="s">
        <v>319</v>
      </c>
      <c r="F5027" t="s">
        <v>0</v>
      </c>
      <c r="G5027" t="s">
        <v>2734</v>
      </c>
      <c r="H5027">
        <v>2.6120000000000001</v>
      </c>
      <c r="I5027">
        <v>75.41</v>
      </c>
      <c r="J5027">
        <v>85</v>
      </c>
    </row>
    <row r="5028" spans="1:10" x14ac:dyDescent="0.35">
      <c r="A5028" t="s">
        <v>4331</v>
      </c>
      <c r="B5028">
        <v>158</v>
      </c>
      <c r="C5028">
        <v>443</v>
      </c>
      <c r="D5028">
        <v>1783</v>
      </c>
      <c r="E5028" t="s">
        <v>312</v>
      </c>
      <c r="F5028" t="s">
        <v>0</v>
      </c>
      <c r="G5028" t="s">
        <v>4332</v>
      </c>
      <c r="H5028">
        <v>1.3680000000000001</v>
      </c>
      <c r="I5028">
        <v>36.590000000000003</v>
      </c>
      <c r="J5028">
        <v>61</v>
      </c>
    </row>
    <row r="5029" spans="1:10" x14ac:dyDescent="0.35">
      <c r="A5029" t="s">
        <v>4334</v>
      </c>
      <c r="B5029">
        <v>429</v>
      </c>
      <c r="C5029">
        <v>443</v>
      </c>
      <c r="D5029">
        <v>1783</v>
      </c>
      <c r="E5029" t="s">
        <v>311</v>
      </c>
      <c r="F5029" t="s">
        <v>0</v>
      </c>
      <c r="G5029" t="s">
        <v>4335</v>
      </c>
      <c r="I5029" t="s">
        <v>311</v>
      </c>
      <c r="J5029">
        <v>429</v>
      </c>
    </row>
    <row r="5030" spans="1:10" x14ac:dyDescent="0.35">
      <c r="A5030" t="s">
        <v>4336</v>
      </c>
      <c r="B5030">
        <v>500</v>
      </c>
      <c r="C5030">
        <v>442</v>
      </c>
      <c r="D5030">
        <v>1788</v>
      </c>
      <c r="E5030" t="s">
        <v>311</v>
      </c>
      <c r="F5030" t="s">
        <v>0</v>
      </c>
      <c r="G5030" t="s">
        <v>1940</v>
      </c>
      <c r="I5030" t="s">
        <v>311</v>
      </c>
      <c r="J5030">
        <v>500</v>
      </c>
    </row>
    <row r="5031" spans="1:10" x14ac:dyDescent="0.35">
      <c r="A5031" t="s">
        <v>4337</v>
      </c>
      <c r="B5031">
        <v>59</v>
      </c>
      <c r="C5031">
        <v>441</v>
      </c>
      <c r="D5031">
        <v>1789</v>
      </c>
      <c r="E5031" t="s">
        <v>311</v>
      </c>
      <c r="F5031" t="s">
        <v>0</v>
      </c>
      <c r="G5031" t="s">
        <v>4338</v>
      </c>
      <c r="I5031" t="s">
        <v>311</v>
      </c>
      <c r="J5031">
        <v>59</v>
      </c>
    </row>
    <row r="5032" spans="1:10" x14ac:dyDescent="0.35">
      <c r="A5032" t="s">
        <v>4339</v>
      </c>
      <c r="B5032">
        <v>104</v>
      </c>
      <c r="C5032">
        <v>438</v>
      </c>
      <c r="D5032">
        <v>1790</v>
      </c>
      <c r="E5032" t="s">
        <v>311</v>
      </c>
      <c r="F5032" t="s">
        <v>0</v>
      </c>
      <c r="G5032" t="s">
        <v>2641</v>
      </c>
      <c r="I5032" t="s">
        <v>311</v>
      </c>
      <c r="J5032">
        <v>103</v>
      </c>
    </row>
    <row r="5033" spans="1:10" x14ac:dyDescent="0.35">
      <c r="A5033" t="s">
        <v>4340</v>
      </c>
      <c r="B5033">
        <v>91</v>
      </c>
      <c r="C5033">
        <v>438</v>
      </c>
      <c r="D5033">
        <v>1790</v>
      </c>
      <c r="E5033" t="s">
        <v>311</v>
      </c>
      <c r="F5033" t="s">
        <v>0</v>
      </c>
      <c r="G5033" t="s">
        <v>1886</v>
      </c>
      <c r="I5033" t="s">
        <v>311</v>
      </c>
      <c r="J5033">
        <v>90</v>
      </c>
    </row>
    <row r="5034" spans="1:10" x14ac:dyDescent="0.35">
      <c r="A5034" t="s">
        <v>3594</v>
      </c>
      <c r="B5034">
        <v>113</v>
      </c>
      <c r="C5034">
        <v>436</v>
      </c>
      <c r="D5034">
        <v>1792</v>
      </c>
      <c r="E5034" t="s">
        <v>328</v>
      </c>
      <c r="F5034" t="s">
        <v>0</v>
      </c>
      <c r="G5034" t="s">
        <v>3594</v>
      </c>
      <c r="H5034">
        <v>2.0270000000000001</v>
      </c>
      <c r="I5034">
        <v>68.47</v>
      </c>
      <c r="J5034">
        <v>24</v>
      </c>
    </row>
    <row r="5035" spans="1:10" x14ac:dyDescent="0.35">
      <c r="A5035" t="s">
        <v>4341</v>
      </c>
      <c r="B5035">
        <v>44</v>
      </c>
      <c r="C5035">
        <v>436</v>
      </c>
      <c r="D5035">
        <v>1792</v>
      </c>
      <c r="E5035" t="s">
        <v>319</v>
      </c>
      <c r="F5035" t="s">
        <v>0</v>
      </c>
      <c r="G5035" t="s">
        <v>4342</v>
      </c>
      <c r="H5035">
        <v>4.75</v>
      </c>
      <c r="I5035">
        <v>62.12</v>
      </c>
      <c r="J5035">
        <v>37</v>
      </c>
    </row>
    <row r="5036" spans="1:10" x14ac:dyDescent="0.35">
      <c r="A5036" t="s">
        <v>4343</v>
      </c>
      <c r="B5036">
        <v>58</v>
      </c>
      <c r="C5036">
        <v>435</v>
      </c>
      <c r="D5036">
        <v>1794</v>
      </c>
      <c r="E5036" t="s">
        <v>319</v>
      </c>
      <c r="F5036" t="s">
        <v>0</v>
      </c>
      <c r="G5036" t="s">
        <v>2544</v>
      </c>
      <c r="H5036">
        <v>8.5589999999999993</v>
      </c>
      <c r="I5036">
        <v>94.4</v>
      </c>
      <c r="J5036">
        <v>58</v>
      </c>
    </row>
    <row r="5037" spans="1:10" x14ac:dyDescent="0.35">
      <c r="A5037" t="s">
        <v>4344</v>
      </c>
      <c r="B5037">
        <v>148</v>
      </c>
      <c r="C5037">
        <v>435</v>
      </c>
      <c r="D5037">
        <v>1794</v>
      </c>
      <c r="E5037" t="s">
        <v>311</v>
      </c>
      <c r="F5037" t="s">
        <v>0</v>
      </c>
      <c r="G5037" t="s">
        <v>1900</v>
      </c>
      <c r="I5037" t="s">
        <v>311</v>
      </c>
      <c r="J5037">
        <v>147</v>
      </c>
    </row>
    <row r="5038" spans="1:10" x14ac:dyDescent="0.35">
      <c r="A5038" t="s">
        <v>4345</v>
      </c>
      <c r="B5038">
        <v>84</v>
      </c>
      <c r="C5038">
        <v>435</v>
      </c>
      <c r="D5038">
        <v>1794</v>
      </c>
      <c r="E5038" t="s">
        <v>311</v>
      </c>
      <c r="F5038" t="s">
        <v>0</v>
      </c>
      <c r="G5038" t="s">
        <v>2799</v>
      </c>
      <c r="I5038" t="s">
        <v>311</v>
      </c>
      <c r="J5038">
        <v>11</v>
      </c>
    </row>
    <row r="5039" spans="1:10" x14ac:dyDescent="0.35">
      <c r="A5039" t="s">
        <v>4346</v>
      </c>
      <c r="B5039">
        <v>115</v>
      </c>
      <c r="C5039">
        <v>435</v>
      </c>
      <c r="D5039">
        <v>1794</v>
      </c>
      <c r="E5039" t="s">
        <v>334</v>
      </c>
      <c r="F5039" t="s">
        <v>0</v>
      </c>
      <c r="G5039" t="s">
        <v>4347</v>
      </c>
      <c r="H5039">
        <v>1.8580000000000001</v>
      </c>
      <c r="I5039">
        <v>25</v>
      </c>
      <c r="J5039">
        <v>28</v>
      </c>
    </row>
    <row r="5040" spans="1:10" x14ac:dyDescent="0.35">
      <c r="A5040" t="s">
        <v>4349</v>
      </c>
      <c r="B5040">
        <v>50</v>
      </c>
      <c r="C5040">
        <v>433</v>
      </c>
      <c r="D5040">
        <v>1799</v>
      </c>
      <c r="E5040" t="s">
        <v>328</v>
      </c>
      <c r="F5040" t="s">
        <v>0</v>
      </c>
      <c r="G5040" t="s">
        <v>1815</v>
      </c>
      <c r="H5040">
        <v>4.5510000000000002</v>
      </c>
      <c r="I5040">
        <v>69.58</v>
      </c>
      <c r="J5040">
        <v>11</v>
      </c>
    </row>
    <row r="5041" spans="1:10" x14ac:dyDescent="0.35">
      <c r="A5041" t="s">
        <v>4350</v>
      </c>
      <c r="B5041">
        <v>60</v>
      </c>
      <c r="C5041">
        <v>431</v>
      </c>
      <c r="D5041">
        <v>1800</v>
      </c>
      <c r="E5041" t="s">
        <v>311</v>
      </c>
      <c r="F5041" t="s">
        <v>0</v>
      </c>
      <c r="G5041" t="s">
        <v>3375</v>
      </c>
      <c r="I5041" t="s">
        <v>311</v>
      </c>
      <c r="J5041">
        <v>59</v>
      </c>
    </row>
    <row r="5042" spans="1:10" x14ac:dyDescent="0.35">
      <c r="A5042" t="s">
        <v>4351</v>
      </c>
      <c r="B5042">
        <v>116</v>
      </c>
      <c r="C5042">
        <v>429</v>
      </c>
      <c r="D5042">
        <v>1801</v>
      </c>
      <c r="E5042" t="s">
        <v>328</v>
      </c>
      <c r="F5042" t="s">
        <v>0</v>
      </c>
      <c r="G5042" t="s">
        <v>4352</v>
      </c>
      <c r="H5042">
        <v>1.8640000000000001</v>
      </c>
      <c r="I5042">
        <v>45.19</v>
      </c>
      <c r="J5042">
        <v>31</v>
      </c>
    </row>
    <row r="5043" spans="1:10" x14ac:dyDescent="0.35">
      <c r="A5043" t="s">
        <v>4354</v>
      </c>
      <c r="B5043">
        <v>173</v>
      </c>
      <c r="C5043">
        <v>426</v>
      </c>
      <c r="D5043">
        <v>1803</v>
      </c>
      <c r="E5043" t="s">
        <v>334</v>
      </c>
      <c r="F5043" t="s">
        <v>0</v>
      </c>
      <c r="G5043" t="s">
        <v>3196</v>
      </c>
      <c r="H5043">
        <v>1.419</v>
      </c>
      <c r="I5043">
        <v>18.850000000000001</v>
      </c>
      <c r="J5043">
        <v>36</v>
      </c>
    </row>
    <row r="5044" spans="1:10" x14ac:dyDescent="0.35">
      <c r="A5044" t="s">
        <v>4355</v>
      </c>
      <c r="B5044">
        <v>292</v>
      </c>
      <c r="C5044">
        <v>425</v>
      </c>
      <c r="D5044">
        <v>1804</v>
      </c>
      <c r="E5044" t="s">
        <v>328</v>
      </c>
      <c r="F5044" t="s">
        <v>0</v>
      </c>
      <c r="G5044" t="s">
        <v>1781</v>
      </c>
      <c r="H5044">
        <v>5.867</v>
      </c>
      <c r="I5044">
        <v>69.349999999999994</v>
      </c>
      <c r="J5044">
        <v>39</v>
      </c>
    </row>
    <row r="5045" spans="1:10" x14ac:dyDescent="0.35">
      <c r="A5045" t="s">
        <v>4356</v>
      </c>
      <c r="B5045">
        <v>57</v>
      </c>
      <c r="C5045">
        <v>424</v>
      </c>
      <c r="D5045">
        <v>1805</v>
      </c>
      <c r="E5045" t="s">
        <v>319</v>
      </c>
      <c r="F5045" t="s">
        <v>0</v>
      </c>
      <c r="G5045" t="s">
        <v>2053</v>
      </c>
      <c r="H5045">
        <v>4.1639999999999997</v>
      </c>
      <c r="I5045">
        <v>79.02</v>
      </c>
      <c r="J5045">
        <v>24</v>
      </c>
    </row>
    <row r="5046" spans="1:10" x14ac:dyDescent="0.35">
      <c r="A5046" t="s">
        <v>4357</v>
      </c>
      <c r="B5046">
        <v>119</v>
      </c>
      <c r="C5046">
        <v>423</v>
      </c>
      <c r="D5046">
        <v>1806</v>
      </c>
      <c r="E5046" t="s">
        <v>312</v>
      </c>
      <c r="F5046" t="s">
        <v>0</v>
      </c>
      <c r="G5046" t="s">
        <v>2167</v>
      </c>
      <c r="H5046">
        <v>1.875</v>
      </c>
      <c r="I5046">
        <v>31.04</v>
      </c>
      <c r="J5046">
        <v>1</v>
      </c>
    </row>
    <row r="5047" spans="1:10" x14ac:dyDescent="0.35">
      <c r="A5047" t="s">
        <v>4358</v>
      </c>
      <c r="B5047">
        <v>59</v>
      </c>
      <c r="C5047">
        <v>422</v>
      </c>
      <c r="D5047">
        <v>1807</v>
      </c>
      <c r="E5047" t="s">
        <v>312</v>
      </c>
      <c r="F5047" t="s">
        <v>0</v>
      </c>
      <c r="G5047" t="s">
        <v>1900</v>
      </c>
      <c r="H5047">
        <v>4.1920000000000002</v>
      </c>
      <c r="I5047">
        <v>49.28</v>
      </c>
      <c r="J5047">
        <v>20</v>
      </c>
    </row>
    <row r="5048" spans="1:10" x14ac:dyDescent="0.35">
      <c r="A5048" t="s">
        <v>4359</v>
      </c>
      <c r="B5048">
        <v>102</v>
      </c>
      <c r="C5048">
        <v>421</v>
      </c>
      <c r="D5048">
        <v>1808</v>
      </c>
      <c r="E5048" t="s">
        <v>312</v>
      </c>
      <c r="F5048" t="s">
        <v>0</v>
      </c>
      <c r="G5048" t="s">
        <v>1811</v>
      </c>
      <c r="H5048">
        <v>2.6240000000000001</v>
      </c>
      <c r="I5048">
        <v>32.590000000000003</v>
      </c>
      <c r="J5048">
        <v>16</v>
      </c>
    </row>
    <row r="5049" spans="1:10" x14ac:dyDescent="0.35">
      <c r="A5049" t="s">
        <v>4360</v>
      </c>
      <c r="B5049">
        <v>96</v>
      </c>
      <c r="C5049">
        <v>420</v>
      </c>
      <c r="D5049">
        <v>1809</v>
      </c>
      <c r="E5049" t="s">
        <v>328</v>
      </c>
      <c r="F5049" t="s">
        <v>0</v>
      </c>
      <c r="G5049" t="s">
        <v>4361</v>
      </c>
      <c r="H5049">
        <v>2.0750000000000002</v>
      </c>
      <c r="I5049">
        <v>61.5</v>
      </c>
      <c r="J5049">
        <v>22</v>
      </c>
    </row>
    <row r="5050" spans="1:10" x14ac:dyDescent="0.35">
      <c r="A5050" t="s">
        <v>4362</v>
      </c>
      <c r="B5050">
        <v>258</v>
      </c>
      <c r="C5050">
        <v>418</v>
      </c>
      <c r="D5050">
        <v>1810</v>
      </c>
      <c r="E5050" t="s">
        <v>334</v>
      </c>
      <c r="F5050" t="s">
        <v>0</v>
      </c>
      <c r="G5050" t="s">
        <v>1969</v>
      </c>
      <c r="H5050">
        <v>1.0900000000000001</v>
      </c>
      <c r="I5050">
        <v>8.33</v>
      </c>
      <c r="J5050">
        <v>39</v>
      </c>
    </row>
    <row r="5051" spans="1:10" x14ac:dyDescent="0.35">
      <c r="A5051" t="s">
        <v>4363</v>
      </c>
      <c r="B5051">
        <v>134</v>
      </c>
      <c r="C5051">
        <v>417</v>
      </c>
      <c r="D5051">
        <v>1811</v>
      </c>
      <c r="E5051" t="s">
        <v>334</v>
      </c>
      <c r="F5051" t="s">
        <v>0</v>
      </c>
      <c r="G5051" t="s">
        <v>4364</v>
      </c>
      <c r="H5051">
        <v>2.1259999999999999</v>
      </c>
      <c r="I5051">
        <v>11.54</v>
      </c>
      <c r="J5051">
        <v>22</v>
      </c>
    </row>
    <row r="5052" spans="1:10" x14ac:dyDescent="0.35">
      <c r="A5052" t="s">
        <v>4365</v>
      </c>
      <c r="B5052">
        <v>81</v>
      </c>
      <c r="C5052">
        <v>417</v>
      </c>
      <c r="D5052">
        <v>1811</v>
      </c>
      <c r="E5052" t="s">
        <v>328</v>
      </c>
      <c r="F5052" t="s">
        <v>0</v>
      </c>
      <c r="G5052" t="s">
        <v>3288</v>
      </c>
      <c r="H5052">
        <v>3.0419999999999998</v>
      </c>
      <c r="I5052">
        <v>51.04</v>
      </c>
      <c r="J5052">
        <v>20</v>
      </c>
    </row>
    <row r="5053" spans="1:10" x14ac:dyDescent="0.35">
      <c r="A5053" t="s">
        <v>4366</v>
      </c>
      <c r="B5053">
        <v>189</v>
      </c>
      <c r="C5053">
        <v>417</v>
      </c>
      <c r="D5053">
        <v>1811</v>
      </c>
      <c r="E5053" t="s">
        <v>312</v>
      </c>
      <c r="F5053" t="s">
        <v>0</v>
      </c>
      <c r="G5053" t="s">
        <v>2924</v>
      </c>
      <c r="H5053">
        <v>2.3580000000000001</v>
      </c>
      <c r="I5053">
        <v>31.67</v>
      </c>
      <c r="J5053">
        <v>45</v>
      </c>
    </row>
    <row r="5054" spans="1:10" x14ac:dyDescent="0.35">
      <c r="A5054" t="s">
        <v>4368</v>
      </c>
      <c r="B5054">
        <v>72</v>
      </c>
      <c r="C5054">
        <v>411</v>
      </c>
      <c r="D5054">
        <v>1815</v>
      </c>
      <c r="E5054" t="s">
        <v>311</v>
      </c>
      <c r="F5054" t="s">
        <v>0</v>
      </c>
      <c r="G5054" t="s">
        <v>1836</v>
      </c>
      <c r="I5054" t="s">
        <v>311</v>
      </c>
      <c r="J5054">
        <v>64</v>
      </c>
    </row>
    <row r="5055" spans="1:10" x14ac:dyDescent="0.35">
      <c r="A5055" t="s">
        <v>4369</v>
      </c>
      <c r="B5055">
        <v>33</v>
      </c>
      <c r="C5055">
        <v>411</v>
      </c>
      <c r="D5055">
        <v>1815</v>
      </c>
      <c r="E5055" t="s">
        <v>311</v>
      </c>
      <c r="F5055" t="s">
        <v>0</v>
      </c>
      <c r="G5055" t="s">
        <v>4370</v>
      </c>
      <c r="I5055" t="s">
        <v>311</v>
      </c>
      <c r="J5055">
        <v>33</v>
      </c>
    </row>
    <row r="5056" spans="1:10" x14ac:dyDescent="0.35">
      <c r="A5056" t="s">
        <v>4371</v>
      </c>
      <c r="B5056">
        <v>58</v>
      </c>
      <c r="C5056">
        <v>410</v>
      </c>
      <c r="D5056">
        <v>1817</v>
      </c>
      <c r="E5056" t="s">
        <v>311</v>
      </c>
      <c r="F5056" t="s">
        <v>0</v>
      </c>
      <c r="G5056" t="s">
        <v>4372</v>
      </c>
      <c r="I5056" t="s">
        <v>311</v>
      </c>
      <c r="J5056">
        <v>58</v>
      </c>
    </row>
    <row r="5057" spans="1:10" x14ac:dyDescent="0.35">
      <c r="A5057" t="s">
        <v>4373</v>
      </c>
      <c r="B5057">
        <v>127</v>
      </c>
      <c r="C5057">
        <v>409</v>
      </c>
      <c r="D5057">
        <v>1818</v>
      </c>
      <c r="E5057" t="s">
        <v>312</v>
      </c>
      <c r="F5057" t="s">
        <v>0</v>
      </c>
      <c r="G5057" t="s">
        <v>2053</v>
      </c>
      <c r="H5057">
        <v>1.712</v>
      </c>
      <c r="I5057">
        <v>38.130000000000003</v>
      </c>
      <c r="J5057">
        <v>83</v>
      </c>
    </row>
    <row r="5058" spans="1:10" x14ac:dyDescent="0.35">
      <c r="A5058" t="s">
        <v>4374</v>
      </c>
      <c r="B5058">
        <v>147</v>
      </c>
      <c r="C5058">
        <v>406</v>
      </c>
      <c r="D5058">
        <v>1819</v>
      </c>
      <c r="E5058" t="s">
        <v>334</v>
      </c>
      <c r="F5058" t="s">
        <v>0</v>
      </c>
      <c r="G5058" t="s">
        <v>2148</v>
      </c>
      <c r="H5058">
        <v>1.5309999999999999</v>
      </c>
      <c r="I5058">
        <v>8.49</v>
      </c>
      <c r="J5058">
        <v>13</v>
      </c>
    </row>
    <row r="5059" spans="1:10" x14ac:dyDescent="0.35">
      <c r="A5059" t="s">
        <v>4375</v>
      </c>
      <c r="B5059">
        <v>176</v>
      </c>
      <c r="C5059">
        <v>403</v>
      </c>
      <c r="D5059">
        <v>1820</v>
      </c>
      <c r="E5059" t="s">
        <v>334</v>
      </c>
      <c r="F5059" t="s">
        <v>0</v>
      </c>
      <c r="G5059" t="s">
        <v>4376</v>
      </c>
      <c r="H5059">
        <v>1.3</v>
      </c>
      <c r="I5059">
        <v>9.3699999999999992</v>
      </c>
      <c r="J5059">
        <v>38</v>
      </c>
    </row>
    <row r="5060" spans="1:10" x14ac:dyDescent="0.35">
      <c r="A5060" t="s">
        <v>4377</v>
      </c>
      <c r="B5060">
        <v>89</v>
      </c>
      <c r="C5060">
        <v>403</v>
      </c>
      <c r="D5060">
        <v>1820</v>
      </c>
      <c r="E5060" t="s">
        <v>312</v>
      </c>
      <c r="F5060" t="s">
        <v>0</v>
      </c>
      <c r="G5060" t="s">
        <v>4378</v>
      </c>
      <c r="H5060">
        <v>1.8280000000000001</v>
      </c>
      <c r="I5060">
        <v>24.55</v>
      </c>
      <c r="J5060">
        <v>21</v>
      </c>
    </row>
    <row r="5061" spans="1:10" x14ac:dyDescent="0.35">
      <c r="A5061" t="s">
        <v>4379</v>
      </c>
      <c r="B5061">
        <v>78</v>
      </c>
      <c r="C5061">
        <v>401</v>
      </c>
      <c r="D5061">
        <v>1822</v>
      </c>
      <c r="E5061" t="s">
        <v>312</v>
      </c>
      <c r="F5061" t="s">
        <v>0</v>
      </c>
      <c r="G5061" t="s">
        <v>4380</v>
      </c>
      <c r="H5061">
        <v>2.6989999999999998</v>
      </c>
      <c r="I5061">
        <v>38.479999999999997</v>
      </c>
      <c r="J5061">
        <v>9</v>
      </c>
    </row>
    <row r="5062" spans="1:10" x14ac:dyDescent="0.35">
      <c r="A5062" t="s">
        <v>4381</v>
      </c>
      <c r="B5062">
        <v>74</v>
      </c>
      <c r="C5062">
        <v>400</v>
      </c>
      <c r="D5062">
        <v>1823</v>
      </c>
      <c r="E5062" t="s">
        <v>311</v>
      </c>
      <c r="F5062" t="s">
        <v>0</v>
      </c>
      <c r="G5062" t="s">
        <v>2063</v>
      </c>
      <c r="I5062" t="s">
        <v>311</v>
      </c>
      <c r="J5062">
        <v>73</v>
      </c>
    </row>
    <row r="5063" spans="1:10" x14ac:dyDescent="0.35">
      <c r="A5063" t="s">
        <v>4382</v>
      </c>
      <c r="B5063">
        <v>132</v>
      </c>
      <c r="C5063">
        <v>399</v>
      </c>
      <c r="D5063">
        <v>1824</v>
      </c>
      <c r="E5063" t="s">
        <v>334</v>
      </c>
      <c r="F5063" t="s">
        <v>0</v>
      </c>
      <c r="G5063" t="s">
        <v>4383</v>
      </c>
      <c r="H5063">
        <v>1.514</v>
      </c>
      <c r="I5063">
        <v>15.06</v>
      </c>
      <c r="J5063">
        <v>73</v>
      </c>
    </row>
    <row r="5064" spans="1:10" x14ac:dyDescent="0.35">
      <c r="A5064" t="s">
        <v>4384</v>
      </c>
      <c r="B5064">
        <v>58</v>
      </c>
      <c r="C5064">
        <v>398</v>
      </c>
      <c r="D5064">
        <v>1825</v>
      </c>
      <c r="E5064" t="s">
        <v>311</v>
      </c>
      <c r="F5064" t="s">
        <v>0</v>
      </c>
      <c r="G5064" t="s">
        <v>311</v>
      </c>
      <c r="I5064" t="s">
        <v>311</v>
      </c>
      <c r="J5064">
        <v>13</v>
      </c>
    </row>
    <row r="5065" spans="1:10" x14ac:dyDescent="0.35">
      <c r="A5065" t="s">
        <v>4385</v>
      </c>
      <c r="B5065">
        <v>78</v>
      </c>
      <c r="C5065">
        <v>396</v>
      </c>
      <c r="D5065">
        <v>1826</v>
      </c>
      <c r="E5065" t="s">
        <v>328</v>
      </c>
      <c r="F5065" t="s">
        <v>0</v>
      </c>
      <c r="G5065" t="s">
        <v>4386</v>
      </c>
      <c r="H5065">
        <v>2.6280000000000001</v>
      </c>
      <c r="I5065">
        <v>42.66</v>
      </c>
      <c r="J5065">
        <v>17</v>
      </c>
    </row>
    <row r="5066" spans="1:10" x14ac:dyDescent="0.35">
      <c r="A5066" t="s">
        <v>4387</v>
      </c>
      <c r="B5066">
        <v>79</v>
      </c>
      <c r="C5066">
        <v>396</v>
      </c>
      <c r="D5066">
        <v>1826</v>
      </c>
      <c r="E5066" t="s">
        <v>319</v>
      </c>
      <c r="F5066" t="s">
        <v>0</v>
      </c>
      <c r="G5066" t="s">
        <v>3633</v>
      </c>
      <c r="H5066">
        <v>2.44</v>
      </c>
      <c r="I5066">
        <v>82.22</v>
      </c>
      <c r="J5066">
        <v>32</v>
      </c>
    </row>
    <row r="5067" spans="1:10" x14ac:dyDescent="0.35">
      <c r="A5067" t="s">
        <v>4388</v>
      </c>
      <c r="B5067">
        <v>95</v>
      </c>
      <c r="C5067">
        <v>396</v>
      </c>
      <c r="D5067">
        <v>1826</v>
      </c>
      <c r="E5067" t="s">
        <v>312</v>
      </c>
      <c r="F5067" t="s">
        <v>0</v>
      </c>
      <c r="G5067" t="s">
        <v>4389</v>
      </c>
      <c r="H5067">
        <v>2.032</v>
      </c>
      <c r="I5067">
        <v>19.82</v>
      </c>
      <c r="J5067">
        <v>21</v>
      </c>
    </row>
    <row r="5068" spans="1:10" x14ac:dyDescent="0.35">
      <c r="A5068" t="s">
        <v>4390</v>
      </c>
      <c r="B5068">
        <v>85</v>
      </c>
      <c r="C5068">
        <v>395</v>
      </c>
      <c r="D5068">
        <v>1829</v>
      </c>
      <c r="E5068" t="s">
        <v>311</v>
      </c>
      <c r="F5068" t="s">
        <v>0</v>
      </c>
      <c r="G5068" t="s">
        <v>2972</v>
      </c>
      <c r="I5068" t="s">
        <v>311</v>
      </c>
      <c r="J5068">
        <v>19</v>
      </c>
    </row>
    <row r="5069" spans="1:10" x14ac:dyDescent="0.35">
      <c r="A5069" t="s">
        <v>4391</v>
      </c>
      <c r="B5069">
        <v>63</v>
      </c>
      <c r="C5069">
        <v>395</v>
      </c>
      <c r="D5069">
        <v>1829</v>
      </c>
      <c r="E5069" t="s">
        <v>312</v>
      </c>
      <c r="F5069" t="s">
        <v>0</v>
      </c>
      <c r="G5069" t="s">
        <v>4389</v>
      </c>
      <c r="H5069">
        <v>3.0659999999999998</v>
      </c>
      <c r="I5069">
        <v>32.9</v>
      </c>
      <c r="J5069">
        <v>19</v>
      </c>
    </row>
    <row r="5070" spans="1:10" x14ac:dyDescent="0.35">
      <c r="A5070" t="s">
        <v>4392</v>
      </c>
      <c r="B5070">
        <v>114</v>
      </c>
      <c r="C5070">
        <v>395</v>
      </c>
      <c r="D5070">
        <v>1829</v>
      </c>
      <c r="E5070" t="s">
        <v>311</v>
      </c>
      <c r="F5070" t="s">
        <v>0</v>
      </c>
      <c r="G5070" t="s">
        <v>4393</v>
      </c>
      <c r="I5070" t="s">
        <v>311</v>
      </c>
      <c r="J5070">
        <v>41</v>
      </c>
    </row>
    <row r="5071" spans="1:10" x14ac:dyDescent="0.35">
      <c r="A5071" t="s">
        <v>4394</v>
      </c>
      <c r="B5071">
        <v>72</v>
      </c>
      <c r="C5071">
        <v>395</v>
      </c>
      <c r="D5071">
        <v>1829</v>
      </c>
      <c r="E5071" t="s">
        <v>328</v>
      </c>
      <c r="F5071" t="s">
        <v>0</v>
      </c>
      <c r="G5071" t="s">
        <v>2037</v>
      </c>
      <c r="H5071">
        <v>3.2090000000000001</v>
      </c>
      <c r="I5071">
        <v>57.74</v>
      </c>
      <c r="J5071">
        <v>16</v>
      </c>
    </row>
    <row r="5072" spans="1:10" x14ac:dyDescent="0.35">
      <c r="A5072" t="s">
        <v>4395</v>
      </c>
      <c r="B5072">
        <v>109</v>
      </c>
      <c r="C5072">
        <v>392</v>
      </c>
      <c r="D5072">
        <v>1833</v>
      </c>
      <c r="E5072" t="s">
        <v>312</v>
      </c>
      <c r="F5072" t="s">
        <v>0</v>
      </c>
      <c r="G5072" t="s">
        <v>2194</v>
      </c>
      <c r="H5072">
        <v>2.5569999999999999</v>
      </c>
      <c r="I5072">
        <v>47.31</v>
      </c>
      <c r="J5072">
        <v>13</v>
      </c>
    </row>
    <row r="5073" spans="1:10" x14ac:dyDescent="0.35">
      <c r="A5073" t="s">
        <v>4396</v>
      </c>
      <c r="B5073">
        <v>142</v>
      </c>
      <c r="C5073">
        <v>392</v>
      </c>
      <c r="D5073">
        <v>1833</v>
      </c>
      <c r="E5073" t="s">
        <v>328</v>
      </c>
      <c r="F5073" t="s">
        <v>0</v>
      </c>
      <c r="G5073" t="s">
        <v>4397</v>
      </c>
      <c r="H5073">
        <v>1.379</v>
      </c>
      <c r="I5073">
        <v>67.19</v>
      </c>
      <c r="J5073">
        <v>72</v>
      </c>
    </row>
    <row r="5074" spans="1:10" x14ac:dyDescent="0.35">
      <c r="A5074" t="s">
        <v>4398</v>
      </c>
      <c r="B5074">
        <v>158</v>
      </c>
      <c r="C5074">
        <v>392</v>
      </c>
      <c r="D5074">
        <v>1833</v>
      </c>
      <c r="E5074" t="s">
        <v>334</v>
      </c>
      <c r="F5074" t="s">
        <v>0</v>
      </c>
      <c r="G5074" t="s">
        <v>4399</v>
      </c>
      <c r="H5074">
        <v>1.19</v>
      </c>
      <c r="I5074">
        <v>16.18</v>
      </c>
      <c r="J5074">
        <v>83</v>
      </c>
    </row>
    <row r="5075" spans="1:10" x14ac:dyDescent="0.35">
      <c r="A5075" t="s">
        <v>4400</v>
      </c>
      <c r="B5075">
        <v>65</v>
      </c>
      <c r="C5075">
        <v>390</v>
      </c>
      <c r="D5075">
        <v>1836</v>
      </c>
      <c r="E5075" t="s">
        <v>328</v>
      </c>
      <c r="F5075" t="s">
        <v>0</v>
      </c>
      <c r="G5075" t="s">
        <v>4401</v>
      </c>
      <c r="H5075">
        <v>2.77</v>
      </c>
      <c r="I5075">
        <v>48.92</v>
      </c>
      <c r="J5075">
        <v>31</v>
      </c>
    </row>
    <row r="5076" spans="1:10" x14ac:dyDescent="0.35">
      <c r="A5076" t="s">
        <v>4402</v>
      </c>
      <c r="B5076">
        <v>104</v>
      </c>
      <c r="C5076">
        <v>390</v>
      </c>
      <c r="D5076">
        <v>1836</v>
      </c>
      <c r="E5076" t="s">
        <v>312</v>
      </c>
      <c r="F5076" t="s">
        <v>0</v>
      </c>
      <c r="G5076" t="s">
        <v>4403</v>
      </c>
      <c r="H5076">
        <v>1.845</v>
      </c>
      <c r="I5076">
        <v>20.5</v>
      </c>
      <c r="J5076">
        <v>46</v>
      </c>
    </row>
    <row r="5077" spans="1:10" x14ac:dyDescent="0.35">
      <c r="A5077" t="s">
        <v>4404</v>
      </c>
      <c r="B5077">
        <v>123</v>
      </c>
      <c r="C5077">
        <v>388</v>
      </c>
      <c r="D5077">
        <v>1838</v>
      </c>
      <c r="E5077" t="s">
        <v>311</v>
      </c>
      <c r="F5077" t="s">
        <v>0</v>
      </c>
      <c r="G5077" t="s">
        <v>1840</v>
      </c>
      <c r="I5077" t="s">
        <v>311</v>
      </c>
      <c r="J5077">
        <v>61</v>
      </c>
    </row>
    <row r="5078" spans="1:10" x14ac:dyDescent="0.35">
      <c r="A5078" t="s">
        <v>4405</v>
      </c>
      <c r="B5078">
        <v>50</v>
      </c>
      <c r="C5078">
        <v>388</v>
      </c>
      <c r="D5078">
        <v>1838</v>
      </c>
      <c r="E5078" t="s">
        <v>328</v>
      </c>
      <c r="F5078" t="s">
        <v>0</v>
      </c>
      <c r="G5078" t="s">
        <v>4406</v>
      </c>
      <c r="H5078">
        <v>4.4889999999999999</v>
      </c>
      <c r="I5078">
        <v>49.41</v>
      </c>
      <c r="J5078">
        <v>7</v>
      </c>
    </row>
    <row r="5079" spans="1:10" x14ac:dyDescent="0.35">
      <c r="A5079" t="s">
        <v>4407</v>
      </c>
      <c r="B5079">
        <v>116</v>
      </c>
      <c r="C5079">
        <v>388</v>
      </c>
      <c r="D5079">
        <v>1838</v>
      </c>
      <c r="E5079" t="s">
        <v>328</v>
      </c>
      <c r="F5079" t="s">
        <v>0</v>
      </c>
      <c r="G5079" t="s">
        <v>3052</v>
      </c>
      <c r="H5079">
        <v>1.75</v>
      </c>
      <c r="I5079">
        <v>55.9</v>
      </c>
      <c r="J5079">
        <v>22</v>
      </c>
    </row>
    <row r="5080" spans="1:10" x14ac:dyDescent="0.35">
      <c r="A5080" t="s">
        <v>4408</v>
      </c>
      <c r="B5080">
        <v>66</v>
      </c>
      <c r="C5080">
        <v>387</v>
      </c>
      <c r="D5080">
        <v>1841</v>
      </c>
      <c r="E5080" t="s">
        <v>328</v>
      </c>
      <c r="F5080" t="s">
        <v>0</v>
      </c>
      <c r="G5080" t="s">
        <v>4409</v>
      </c>
      <c r="H5080">
        <v>3.629</v>
      </c>
      <c r="I5080">
        <v>71.7</v>
      </c>
      <c r="J5080">
        <v>11</v>
      </c>
    </row>
    <row r="5081" spans="1:10" x14ac:dyDescent="0.35">
      <c r="A5081" t="s">
        <v>4410</v>
      </c>
      <c r="B5081">
        <v>138</v>
      </c>
      <c r="C5081">
        <v>384</v>
      </c>
      <c r="D5081">
        <v>1842</v>
      </c>
      <c r="E5081" t="s">
        <v>312</v>
      </c>
      <c r="F5081" t="s">
        <v>0</v>
      </c>
      <c r="G5081" t="s">
        <v>4411</v>
      </c>
      <c r="H5081">
        <v>1.448</v>
      </c>
      <c r="I5081">
        <v>24.39</v>
      </c>
      <c r="J5081">
        <v>30</v>
      </c>
    </row>
    <row r="5082" spans="1:10" x14ac:dyDescent="0.35">
      <c r="A5082" t="s">
        <v>4412</v>
      </c>
      <c r="B5082">
        <v>58</v>
      </c>
      <c r="C5082">
        <v>384</v>
      </c>
      <c r="D5082">
        <v>1842</v>
      </c>
      <c r="E5082" t="s">
        <v>311</v>
      </c>
      <c r="F5082" t="s">
        <v>0</v>
      </c>
      <c r="G5082" t="s">
        <v>4413</v>
      </c>
      <c r="I5082" t="s">
        <v>311</v>
      </c>
      <c r="J5082">
        <v>58</v>
      </c>
    </row>
    <row r="5083" spans="1:10" x14ac:dyDescent="0.35">
      <c r="A5083" t="s">
        <v>4414</v>
      </c>
      <c r="B5083">
        <v>85</v>
      </c>
      <c r="C5083">
        <v>383</v>
      </c>
      <c r="D5083">
        <v>1844</v>
      </c>
      <c r="E5083" t="s">
        <v>328</v>
      </c>
      <c r="F5083" t="s">
        <v>0</v>
      </c>
      <c r="G5083" t="s">
        <v>2053</v>
      </c>
      <c r="H5083">
        <v>2.31</v>
      </c>
      <c r="I5083">
        <v>54.49</v>
      </c>
      <c r="J5083">
        <v>20</v>
      </c>
    </row>
    <row r="5084" spans="1:10" x14ac:dyDescent="0.35">
      <c r="A5084" t="s">
        <v>4415</v>
      </c>
      <c r="B5084">
        <v>81</v>
      </c>
      <c r="C5084">
        <v>382</v>
      </c>
      <c r="D5084">
        <v>1845</v>
      </c>
      <c r="E5084" t="s">
        <v>328</v>
      </c>
      <c r="F5084" t="s">
        <v>0</v>
      </c>
      <c r="G5084" t="s">
        <v>4416</v>
      </c>
      <c r="H5084">
        <v>2.7069999999999999</v>
      </c>
      <c r="I5084">
        <v>52.7</v>
      </c>
      <c r="J5084">
        <v>27</v>
      </c>
    </row>
    <row r="5085" spans="1:10" x14ac:dyDescent="0.35">
      <c r="A5085" t="s">
        <v>4417</v>
      </c>
      <c r="B5085">
        <v>184</v>
      </c>
      <c r="C5085">
        <v>380</v>
      </c>
      <c r="D5085">
        <v>1846</v>
      </c>
      <c r="E5085" t="s">
        <v>334</v>
      </c>
      <c r="F5085" t="s">
        <v>0</v>
      </c>
      <c r="G5085" t="s">
        <v>1836</v>
      </c>
      <c r="H5085">
        <v>1.347</v>
      </c>
      <c r="I5085">
        <v>4.04</v>
      </c>
      <c r="J5085">
        <v>183</v>
      </c>
    </row>
    <row r="5086" spans="1:10" x14ac:dyDescent="0.35">
      <c r="A5086" t="s">
        <v>4419</v>
      </c>
      <c r="B5086">
        <v>156</v>
      </c>
      <c r="C5086">
        <v>380</v>
      </c>
      <c r="D5086">
        <v>1846</v>
      </c>
      <c r="E5086" t="s">
        <v>312</v>
      </c>
      <c r="F5086" t="s">
        <v>0</v>
      </c>
      <c r="G5086" t="s">
        <v>1999</v>
      </c>
      <c r="H5086">
        <v>1.2709999999999999</v>
      </c>
      <c r="I5086">
        <v>42.88</v>
      </c>
      <c r="J5086">
        <v>112</v>
      </c>
    </row>
    <row r="5087" spans="1:10" x14ac:dyDescent="0.35">
      <c r="A5087" t="s">
        <v>4420</v>
      </c>
      <c r="B5087">
        <v>61</v>
      </c>
      <c r="C5087">
        <v>379</v>
      </c>
      <c r="D5087">
        <v>1849</v>
      </c>
      <c r="E5087" t="s">
        <v>312</v>
      </c>
      <c r="F5087" t="s">
        <v>0</v>
      </c>
      <c r="G5087" t="s">
        <v>4421</v>
      </c>
      <c r="H5087">
        <v>3.085</v>
      </c>
      <c r="I5087">
        <v>37.729999999999997</v>
      </c>
      <c r="J5087">
        <v>16</v>
      </c>
    </row>
    <row r="5088" spans="1:10" x14ac:dyDescent="0.35">
      <c r="A5088" t="s">
        <v>4422</v>
      </c>
      <c r="B5088">
        <v>70</v>
      </c>
      <c r="C5088">
        <v>379</v>
      </c>
      <c r="D5088">
        <v>1849</v>
      </c>
      <c r="E5088" t="s">
        <v>334</v>
      </c>
      <c r="F5088" t="s">
        <v>0</v>
      </c>
      <c r="G5088" t="s">
        <v>4423</v>
      </c>
      <c r="H5088">
        <v>2.6560000000000001</v>
      </c>
      <c r="I5088">
        <v>20.96</v>
      </c>
      <c r="J5088">
        <v>19</v>
      </c>
    </row>
    <row r="5089" spans="1:10" x14ac:dyDescent="0.35">
      <c r="A5089" t="s">
        <v>4424</v>
      </c>
      <c r="B5089">
        <v>109</v>
      </c>
      <c r="C5089">
        <v>378</v>
      </c>
      <c r="D5089">
        <v>1851</v>
      </c>
      <c r="E5089" t="s">
        <v>328</v>
      </c>
      <c r="F5089" t="s">
        <v>0</v>
      </c>
      <c r="G5089" t="s">
        <v>4425</v>
      </c>
      <c r="H5089">
        <v>1.89</v>
      </c>
      <c r="I5089">
        <v>49.81</v>
      </c>
      <c r="J5089">
        <v>29</v>
      </c>
    </row>
    <row r="5090" spans="1:10" x14ac:dyDescent="0.35">
      <c r="A5090" t="s">
        <v>4426</v>
      </c>
      <c r="B5090">
        <v>121</v>
      </c>
      <c r="C5090">
        <v>377</v>
      </c>
      <c r="D5090">
        <v>1852</v>
      </c>
      <c r="E5090" t="s">
        <v>334</v>
      </c>
      <c r="F5090" t="s">
        <v>0</v>
      </c>
      <c r="G5090" t="s">
        <v>2119</v>
      </c>
      <c r="H5090">
        <v>1.536</v>
      </c>
      <c r="I5090">
        <v>22.67</v>
      </c>
      <c r="J5090">
        <v>12</v>
      </c>
    </row>
    <row r="5091" spans="1:10" x14ac:dyDescent="0.35">
      <c r="A5091" t="s">
        <v>4427</v>
      </c>
      <c r="B5091">
        <v>50</v>
      </c>
      <c r="C5091">
        <v>376</v>
      </c>
      <c r="D5091">
        <v>1853</v>
      </c>
      <c r="E5091" t="s">
        <v>311</v>
      </c>
      <c r="F5091" t="s">
        <v>0</v>
      </c>
      <c r="G5091" t="s">
        <v>3531</v>
      </c>
      <c r="I5091" t="s">
        <v>311</v>
      </c>
      <c r="J5091">
        <v>36</v>
      </c>
    </row>
    <row r="5092" spans="1:10" x14ac:dyDescent="0.35">
      <c r="A5092" t="s">
        <v>4428</v>
      </c>
      <c r="B5092">
        <v>208</v>
      </c>
      <c r="C5092">
        <v>376</v>
      </c>
      <c r="D5092">
        <v>1853</v>
      </c>
      <c r="E5092" t="s">
        <v>311</v>
      </c>
      <c r="F5092" t="s">
        <v>0</v>
      </c>
      <c r="G5092" t="s">
        <v>2211</v>
      </c>
      <c r="I5092" t="s">
        <v>311</v>
      </c>
      <c r="J5092">
        <v>24</v>
      </c>
    </row>
    <row r="5093" spans="1:10" x14ac:dyDescent="0.35">
      <c r="A5093" t="s">
        <v>4429</v>
      </c>
      <c r="B5093">
        <v>185</v>
      </c>
      <c r="C5093">
        <v>376</v>
      </c>
      <c r="D5093">
        <v>1853</v>
      </c>
      <c r="E5093" t="s">
        <v>311</v>
      </c>
      <c r="F5093" t="s">
        <v>0</v>
      </c>
      <c r="G5093" t="s">
        <v>2799</v>
      </c>
      <c r="I5093" t="s">
        <v>311</v>
      </c>
      <c r="J5093">
        <v>13</v>
      </c>
    </row>
    <row r="5094" spans="1:10" x14ac:dyDescent="0.35">
      <c r="A5094" t="s">
        <v>4431</v>
      </c>
      <c r="B5094">
        <v>347</v>
      </c>
      <c r="C5094">
        <v>370</v>
      </c>
      <c r="D5094">
        <v>1857</v>
      </c>
      <c r="E5094" t="s">
        <v>334</v>
      </c>
      <c r="F5094" t="s">
        <v>0</v>
      </c>
      <c r="G5094" t="s">
        <v>1699</v>
      </c>
      <c r="H5094">
        <v>0.88500000000000001</v>
      </c>
      <c r="I5094">
        <v>12.5</v>
      </c>
      <c r="J5094">
        <v>161</v>
      </c>
    </row>
    <row r="5095" spans="1:10" x14ac:dyDescent="0.35">
      <c r="A5095" t="s">
        <v>4432</v>
      </c>
      <c r="B5095">
        <v>196</v>
      </c>
      <c r="C5095">
        <v>370</v>
      </c>
      <c r="D5095">
        <v>1857</v>
      </c>
      <c r="E5095" t="s">
        <v>334</v>
      </c>
      <c r="F5095" t="s">
        <v>0</v>
      </c>
      <c r="G5095" t="s">
        <v>1807</v>
      </c>
      <c r="H5095">
        <v>0.85099999999999998</v>
      </c>
      <c r="I5095">
        <v>5.79</v>
      </c>
      <c r="J5095">
        <v>85</v>
      </c>
    </row>
    <row r="5096" spans="1:10" x14ac:dyDescent="0.35">
      <c r="A5096" t="s">
        <v>4433</v>
      </c>
      <c r="B5096">
        <v>103</v>
      </c>
      <c r="C5096">
        <v>370</v>
      </c>
      <c r="D5096">
        <v>1857</v>
      </c>
      <c r="E5096" t="s">
        <v>312</v>
      </c>
      <c r="F5096" t="s">
        <v>0</v>
      </c>
      <c r="G5096" t="s">
        <v>4434</v>
      </c>
      <c r="H5096">
        <v>1.899</v>
      </c>
      <c r="I5096">
        <v>32.450000000000003</v>
      </c>
      <c r="J5096">
        <v>49</v>
      </c>
    </row>
    <row r="5097" spans="1:10" x14ac:dyDescent="0.35">
      <c r="A5097" t="s">
        <v>4436</v>
      </c>
      <c r="B5097">
        <v>169</v>
      </c>
      <c r="C5097">
        <v>367</v>
      </c>
      <c r="D5097">
        <v>1860</v>
      </c>
      <c r="E5097" t="s">
        <v>334</v>
      </c>
      <c r="F5097" t="s">
        <v>0</v>
      </c>
      <c r="G5097" t="s">
        <v>3554</v>
      </c>
      <c r="H5097">
        <v>1.0389999999999999</v>
      </c>
      <c r="I5097">
        <v>12.27</v>
      </c>
      <c r="J5097">
        <v>79</v>
      </c>
    </row>
    <row r="5098" spans="1:10" x14ac:dyDescent="0.35">
      <c r="A5098" t="s">
        <v>4438</v>
      </c>
      <c r="B5098">
        <v>85</v>
      </c>
      <c r="C5098">
        <v>367</v>
      </c>
      <c r="D5098">
        <v>1860</v>
      </c>
      <c r="E5098" t="s">
        <v>328</v>
      </c>
      <c r="F5098" t="s">
        <v>0</v>
      </c>
      <c r="G5098" t="s">
        <v>4099</v>
      </c>
      <c r="H5098">
        <v>2.2679999999999998</v>
      </c>
      <c r="I5098">
        <v>42.92</v>
      </c>
      <c r="J5098">
        <v>25</v>
      </c>
    </row>
    <row r="5099" spans="1:10" x14ac:dyDescent="0.35">
      <c r="A5099" t="s">
        <v>4439</v>
      </c>
      <c r="B5099">
        <v>102</v>
      </c>
      <c r="C5099">
        <v>364</v>
      </c>
      <c r="D5099">
        <v>1864</v>
      </c>
      <c r="E5099" t="s">
        <v>312</v>
      </c>
      <c r="F5099" t="s">
        <v>0</v>
      </c>
      <c r="G5099" t="s">
        <v>4440</v>
      </c>
      <c r="H5099">
        <v>2.1720000000000002</v>
      </c>
      <c r="I5099">
        <v>36.21</v>
      </c>
      <c r="J5099">
        <v>20</v>
      </c>
    </row>
    <row r="5100" spans="1:10" x14ac:dyDescent="0.35">
      <c r="A5100" t="s">
        <v>4441</v>
      </c>
      <c r="B5100">
        <v>147</v>
      </c>
      <c r="C5100">
        <v>362</v>
      </c>
      <c r="D5100">
        <v>1865</v>
      </c>
      <c r="E5100" t="s">
        <v>334</v>
      </c>
      <c r="F5100" t="s">
        <v>0</v>
      </c>
      <c r="G5100" t="s">
        <v>2381</v>
      </c>
      <c r="H5100">
        <v>1.4510000000000001</v>
      </c>
      <c r="I5100">
        <v>20.309999999999999</v>
      </c>
      <c r="J5100">
        <v>147</v>
      </c>
    </row>
    <row r="5101" spans="1:10" x14ac:dyDescent="0.35">
      <c r="A5101" t="s">
        <v>4442</v>
      </c>
      <c r="B5101">
        <v>55</v>
      </c>
      <c r="C5101">
        <v>359</v>
      </c>
      <c r="D5101">
        <v>1866</v>
      </c>
      <c r="E5101" t="s">
        <v>328</v>
      </c>
      <c r="F5101" t="s">
        <v>0</v>
      </c>
      <c r="G5101" t="s">
        <v>4443</v>
      </c>
      <c r="H5101">
        <v>3.0739999999999998</v>
      </c>
      <c r="I5101">
        <v>60.97</v>
      </c>
      <c r="J5101">
        <v>14</v>
      </c>
    </row>
    <row r="5102" spans="1:10" x14ac:dyDescent="0.35">
      <c r="A5102" t="s">
        <v>4444</v>
      </c>
      <c r="B5102">
        <v>164</v>
      </c>
      <c r="C5102">
        <v>358</v>
      </c>
      <c r="D5102">
        <v>1867</v>
      </c>
      <c r="E5102" t="s">
        <v>311</v>
      </c>
      <c r="F5102" t="s">
        <v>0</v>
      </c>
      <c r="G5102" t="s">
        <v>2734</v>
      </c>
      <c r="I5102" t="s">
        <v>311</v>
      </c>
      <c r="J5102">
        <v>13</v>
      </c>
    </row>
    <row r="5103" spans="1:10" x14ac:dyDescent="0.35">
      <c r="A5103" t="s">
        <v>4445</v>
      </c>
      <c r="B5103">
        <v>100</v>
      </c>
      <c r="C5103">
        <v>357</v>
      </c>
      <c r="D5103">
        <v>1868</v>
      </c>
      <c r="E5103" t="s">
        <v>328</v>
      </c>
      <c r="F5103" t="s">
        <v>0</v>
      </c>
      <c r="G5103" t="s">
        <v>4124</v>
      </c>
      <c r="H5103">
        <v>1.6559999999999999</v>
      </c>
      <c r="I5103">
        <v>42.32</v>
      </c>
      <c r="J5103">
        <v>18</v>
      </c>
    </row>
    <row r="5104" spans="1:10" x14ac:dyDescent="0.35">
      <c r="A5104" t="s">
        <v>4446</v>
      </c>
      <c r="B5104">
        <v>170</v>
      </c>
      <c r="C5104">
        <v>356</v>
      </c>
      <c r="D5104">
        <v>1869</v>
      </c>
      <c r="E5104" t="s">
        <v>312</v>
      </c>
      <c r="F5104" t="s">
        <v>0</v>
      </c>
      <c r="G5104" t="s">
        <v>1912</v>
      </c>
      <c r="H5104">
        <v>1.7250000000000001</v>
      </c>
      <c r="I5104">
        <v>19.64</v>
      </c>
      <c r="J5104">
        <v>66</v>
      </c>
    </row>
    <row r="5105" spans="1:10" x14ac:dyDescent="0.35">
      <c r="A5105" t="s">
        <v>4447</v>
      </c>
      <c r="B5105">
        <v>160</v>
      </c>
      <c r="C5105">
        <v>354</v>
      </c>
      <c r="D5105">
        <v>1870</v>
      </c>
      <c r="E5105" t="s">
        <v>328</v>
      </c>
      <c r="F5105" t="s">
        <v>0</v>
      </c>
      <c r="G5105" t="s">
        <v>2520</v>
      </c>
      <c r="H5105">
        <v>0.99299999999999999</v>
      </c>
      <c r="I5105">
        <v>53.46</v>
      </c>
      <c r="J5105">
        <v>103</v>
      </c>
    </row>
    <row r="5106" spans="1:10" x14ac:dyDescent="0.35">
      <c r="A5106" t="s">
        <v>4448</v>
      </c>
      <c r="B5106">
        <v>78</v>
      </c>
      <c r="C5106">
        <v>353</v>
      </c>
      <c r="D5106">
        <v>1871</v>
      </c>
      <c r="E5106" t="s">
        <v>334</v>
      </c>
      <c r="F5106" t="s">
        <v>0</v>
      </c>
      <c r="G5106" t="s">
        <v>4449</v>
      </c>
      <c r="H5106">
        <v>2.2839999999999998</v>
      </c>
      <c r="I5106">
        <v>12.04</v>
      </c>
      <c r="J5106">
        <v>12</v>
      </c>
    </row>
    <row r="5107" spans="1:10" x14ac:dyDescent="0.35">
      <c r="A5107" t="s">
        <v>4450</v>
      </c>
      <c r="B5107">
        <v>41</v>
      </c>
      <c r="C5107">
        <v>351</v>
      </c>
      <c r="D5107">
        <v>1872</v>
      </c>
      <c r="E5107" t="s">
        <v>328</v>
      </c>
      <c r="F5107" t="s">
        <v>0</v>
      </c>
      <c r="G5107" t="s">
        <v>2452</v>
      </c>
      <c r="H5107">
        <v>4.9249999999999998</v>
      </c>
      <c r="I5107">
        <v>71.739999999999995</v>
      </c>
      <c r="J5107">
        <v>38</v>
      </c>
    </row>
    <row r="5108" spans="1:10" x14ac:dyDescent="0.35">
      <c r="A5108" t="s">
        <v>4451</v>
      </c>
      <c r="B5108">
        <v>49</v>
      </c>
      <c r="C5108">
        <v>351</v>
      </c>
      <c r="D5108">
        <v>1872</v>
      </c>
      <c r="E5108" t="s">
        <v>311</v>
      </c>
      <c r="F5108" t="s">
        <v>0</v>
      </c>
      <c r="G5108" t="s">
        <v>3262</v>
      </c>
      <c r="I5108" t="s">
        <v>311</v>
      </c>
      <c r="J5108">
        <v>49</v>
      </c>
    </row>
    <row r="5109" spans="1:10" x14ac:dyDescent="0.35">
      <c r="A5109" t="s">
        <v>4452</v>
      </c>
      <c r="B5109">
        <v>107</v>
      </c>
      <c r="C5109">
        <v>350</v>
      </c>
      <c r="D5109">
        <v>1874</v>
      </c>
      <c r="E5109" t="s">
        <v>328</v>
      </c>
      <c r="F5109" t="s">
        <v>0</v>
      </c>
      <c r="G5109" t="s">
        <v>3704</v>
      </c>
      <c r="H5109">
        <v>2.391</v>
      </c>
      <c r="I5109">
        <v>58.09</v>
      </c>
      <c r="J5109">
        <v>7</v>
      </c>
    </row>
    <row r="5110" spans="1:10" x14ac:dyDescent="0.35">
      <c r="A5110" t="s">
        <v>4454</v>
      </c>
      <c r="B5110">
        <v>31</v>
      </c>
      <c r="C5110">
        <v>348</v>
      </c>
      <c r="D5110">
        <v>1875</v>
      </c>
      <c r="E5110" t="s">
        <v>319</v>
      </c>
      <c r="F5110" t="s">
        <v>0</v>
      </c>
      <c r="G5110" t="s">
        <v>4455</v>
      </c>
      <c r="H5110">
        <v>5.3869999999999996</v>
      </c>
      <c r="I5110">
        <v>67.86</v>
      </c>
      <c r="J5110">
        <v>14</v>
      </c>
    </row>
    <row r="5111" spans="1:10" x14ac:dyDescent="0.35">
      <c r="A5111" t="s">
        <v>4456</v>
      </c>
      <c r="B5111">
        <v>75</v>
      </c>
      <c r="C5111">
        <v>347</v>
      </c>
      <c r="D5111">
        <v>1877</v>
      </c>
      <c r="E5111" t="s">
        <v>311</v>
      </c>
      <c r="F5111" t="s">
        <v>0</v>
      </c>
      <c r="G5111" t="s">
        <v>2202</v>
      </c>
      <c r="I5111" t="s">
        <v>311</v>
      </c>
      <c r="J5111">
        <v>75</v>
      </c>
    </row>
    <row r="5112" spans="1:10" x14ac:dyDescent="0.35">
      <c r="A5112" t="s">
        <v>4457</v>
      </c>
      <c r="B5112">
        <v>63</v>
      </c>
      <c r="C5112">
        <v>347</v>
      </c>
      <c r="D5112">
        <v>1877</v>
      </c>
      <c r="E5112" t="s">
        <v>328</v>
      </c>
      <c r="F5112" t="s">
        <v>0</v>
      </c>
      <c r="G5112" t="s">
        <v>2235</v>
      </c>
      <c r="H5112">
        <v>3.0950000000000002</v>
      </c>
      <c r="I5112">
        <v>59.91</v>
      </c>
      <c r="J5112">
        <v>28</v>
      </c>
    </row>
    <row r="5113" spans="1:10" x14ac:dyDescent="0.35">
      <c r="A5113" t="s">
        <v>4458</v>
      </c>
      <c r="B5113">
        <v>85</v>
      </c>
      <c r="C5113">
        <v>347</v>
      </c>
      <c r="D5113">
        <v>1877</v>
      </c>
      <c r="E5113" t="s">
        <v>334</v>
      </c>
      <c r="F5113" t="s">
        <v>0</v>
      </c>
      <c r="G5113" t="s">
        <v>3954</v>
      </c>
      <c r="H5113">
        <v>2.125</v>
      </c>
      <c r="I5113">
        <v>10.59</v>
      </c>
      <c r="J5113">
        <v>16</v>
      </c>
    </row>
    <row r="5114" spans="1:10" x14ac:dyDescent="0.35">
      <c r="A5114" t="s">
        <v>4460</v>
      </c>
      <c r="B5114">
        <v>120</v>
      </c>
      <c r="C5114">
        <v>345</v>
      </c>
      <c r="D5114">
        <v>1881</v>
      </c>
      <c r="E5114" t="s">
        <v>311</v>
      </c>
      <c r="F5114" t="s">
        <v>0</v>
      </c>
      <c r="G5114" t="s">
        <v>2661</v>
      </c>
      <c r="I5114" t="s">
        <v>311</v>
      </c>
      <c r="J5114">
        <v>120</v>
      </c>
    </row>
    <row r="5115" spans="1:10" x14ac:dyDescent="0.35">
      <c r="A5115" t="s">
        <v>4461</v>
      </c>
      <c r="B5115">
        <v>102</v>
      </c>
      <c r="C5115">
        <v>344</v>
      </c>
      <c r="D5115">
        <v>1882</v>
      </c>
      <c r="E5115" t="s">
        <v>312</v>
      </c>
      <c r="F5115" t="s">
        <v>0</v>
      </c>
      <c r="G5115" t="s">
        <v>4462</v>
      </c>
      <c r="H5115">
        <v>1.857</v>
      </c>
      <c r="I5115">
        <v>44.26</v>
      </c>
      <c r="J5115">
        <v>36</v>
      </c>
    </row>
    <row r="5116" spans="1:10" x14ac:dyDescent="0.35">
      <c r="A5116" t="s">
        <v>4465</v>
      </c>
      <c r="B5116">
        <v>44</v>
      </c>
      <c r="C5116">
        <v>340</v>
      </c>
      <c r="D5116">
        <v>1885</v>
      </c>
      <c r="E5116" t="s">
        <v>328</v>
      </c>
      <c r="F5116" t="s">
        <v>0</v>
      </c>
      <c r="G5116" t="s">
        <v>2838</v>
      </c>
      <c r="H5116">
        <v>3.4649999999999999</v>
      </c>
      <c r="I5116">
        <v>62.64</v>
      </c>
      <c r="J5116">
        <v>44</v>
      </c>
    </row>
    <row r="5117" spans="1:10" x14ac:dyDescent="0.35">
      <c r="A5117" t="s">
        <v>4466</v>
      </c>
      <c r="B5117">
        <v>116</v>
      </c>
      <c r="C5117">
        <v>340</v>
      </c>
      <c r="D5117">
        <v>1885</v>
      </c>
      <c r="E5117" t="s">
        <v>311</v>
      </c>
      <c r="F5117" t="s">
        <v>0</v>
      </c>
      <c r="G5117" t="s">
        <v>4467</v>
      </c>
      <c r="I5117" t="s">
        <v>311</v>
      </c>
      <c r="J5117">
        <v>75</v>
      </c>
    </row>
    <row r="5118" spans="1:10" x14ac:dyDescent="0.35">
      <c r="A5118" t="s">
        <v>4468</v>
      </c>
      <c r="B5118">
        <v>71</v>
      </c>
      <c r="C5118">
        <v>340</v>
      </c>
      <c r="D5118">
        <v>1885</v>
      </c>
      <c r="E5118" t="s">
        <v>328</v>
      </c>
      <c r="F5118" t="s">
        <v>0</v>
      </c>
      <c r="G5118" t="s">
        <v>2053</v>
      </c>
      <c r="H5118">
        <v>2.681</v>
      </c>
      <c r="I5118">
        <v>62.4</v>
      </c>
      <c r="J5118">
        <v>15</v>
      </c>
    </row>
    <row r="5119" spans="1:10" x14ac:dyDescent="0.35">
      <c r="A5119" t="s">
        <v>4469</v>
      </c>
      <c r="B5119">
        <v>71</v>
      </c>
      <c r="C5119">
        <v>339</v>
      </c>
      <c r="D5119">
        <v>1888</v>
      </c>
      <c r="E5119" t="s">
        <v>328</v>
      </c>
      <c r="F5119" t="s">
        <v>0</v>
      </c>
      <c r="G5119" t="s">
        <v>2235</v>
      </c>
      <c r="H5119">
        <v>2.8530000000000002</v>
      </c>
      <c r="I5119">
        <v>55.41</v>
      </c>
      <c r="J5119">
        <v>18</v>
      </c>
    </row>
    <row r="5120" spans="1:10" x14ac:dyDescent="0.35">
      <c r="A5120" t="s">
        <v>4470</v>
      </c>
      <c r="B5120">
        <v>32</v>
      </c>
      <c r="C5120">
        <v>339</v>
      </c>
      <c r="D5120">
        <v>1888</v>
      </c>
      <c r="E5120" t="s">
        <v>319</v>
      </c>
      <c r="F5120" t="s">
        <v>0</v>
      </c>
      <c r="G5120" t="s">
        <v>2027</v>
      </c>
      <c r="H5120">
        <v>5.5629999999999997</v>
      </c>
      <c r="I5120">
        <v>81.91</v>
      </c>
      <c r="J5120">
        <v>32</v>
      </c>
    </row>
    <row r="5121" spans="1:10" x14ac:dyDescent="0.35">
      <c r="A5121" t="s">
        <v>4472</v>
      </c>
      <c r="B5121">
        <v>107</v>
      </c>
      <c r="C5121">
        <v>338</v>
      </c>
      <c r="D5121">
        <v>1890</v>
      </c>
      <c r="E5121" t="s">
        <v>334</v>
      </c>
      <c r="F5121" t="s">
        <v>0</v>
      </c>
      <c r="G5121" t="s">
        <v>3831</v>
      </c>
      <c r="H5121">
        <v>2.012</v>
      </c>
      <c r="I5121">
        <v>21.02</v>
      </c>
      <c r="J5121">
        <v>32</v>
      </c>
    </row>
    <row r="5122" spans="1:10" x14ac:dyDescent="0.35">
      <c r="A5122" t="s">
        <v>4474</v>
      </c>
      <c r="B5122">
        <v>194</v>
      </c>
      <c r="C5122">
        <v>338</v>
      </c>
      <c r="D5122">
        <v>1890</v>
      </c>
      <c r="E5122" t="s">
        <v>311</v>
      </c>
      <c r="F5122" t="s">
        <v>0</v>
      </c>
      <c r="G5122" t="s">
        <v>2235</v>
      </c>
      <c r="I5122" t="s">
        <v>311</v>
      </c>
      <c r="J5122">
        <v>17</v>
      </c>
    </row>
    <row r="5123" spans="1:10" x14ac:dyDescent="0.35">
      <c r="A5123" t="s">
        <v>4476</v>
      </c>
      <c r="B5123">
        <v>38</v>
      </c>
      <c r="C5123">
        <v>336</v>
      </c>
      <c r="D5123">
        <v>1895</v>
      </c>
      <c r="E5123" t="s">
        <v>319</v>
      </c>
      <c r="F5123" t="s">
        <v>0</v>
      </c>
      <c r="G5123" t="s">
        <v>4477</v>
      </c>
      <c r="H5123">
        <v>5.1109999999999998</v>
      </c>
      <c r="I5123">
        <v>64.25</v>
      </c>
      <c r="J5123">
        <v>8</v>
      </c>
    </row>
    <row r="5124" spans="1:10" x14ac:dyDescent="0.35">
      <c r="A5124" t="s">
        <v>4478</v>
      </c>
      <c r="B5124">
        <v>85</v>
      </c>
      <c r="C5124">
        <v>336</v>
      </c>
      <c r="D5124">
        <v>1895</v>
      </c>
      <c r="E5124" t="s">
        <v>328</v>
      </c>
      <c r="F5124" t="s">
        <v>0</v>
      </c>
      <c r="G5124" t="s">
        <v>3052</v>
      </c>
      <c r="H5124">
        <v>2.2029999999999998</v>
      </c>
      <c r="I5124">
        <v>69.099999999999994</v>
      </c>
      <c r="J5124">
        <v>7</v>
      </c>
    </row>
    <row r="5125" spans="1:10" x14ac:dyDescent="0.35">
      <c r="A5125" t="s">
        <v>4479</v>
      </c>
      <c r="B5125">
        <v>189</v>
      </c>
      <c r="C5125">
        <v>335</v>
      </c>
      <c r="D5125">
        <v>1897</v>
      </c>
      <c r="E5125" t="s">
        <v>312</v>
      </c>
      <c r="F5125" t="s">
        <v>0</v>
      </c>
      <c r="G5125" t="s">
        <v>3633</v>
      </c>
      <c r="H5125">
        <v>0.91600000000000004</v>
      </c>
      <c r="I5125">
        <v>35.82</v>
      </c>
      <c r="J5125">
        <v>26</v>
      </c>
    </row>
    <row r="5126" spans="1:10" x14ac:dyDescent="0.35">
      <c r="A5126" t="s">
        <v>4482</v>
      </c>
      <c r="B5126">
        <v>55</v>
      </c>
      <c r="C5126">
        <v>332</v>
      </c>
      <c r="D5126">
        <v>1899</v>
      </c>
      <c r="E5126" t="s">
        <v>312</v>
      </c>
      <c r="F5126" t="s">
        <v>0</v>
      </c>
      <c r="G5126" t="s">
        <v>3654</v>
      </c>
      <c r="H5126">
        <v>3.1509999999999998</v>
      </c>
      <c r="I5126">
        <v>40.65</v>
      </c>
      <c r="J5126">
        <v>11</v>
      </c>
    </row>
    <row r="5127" spans="1:10" x14ac:dyDescent="0.35">
      <c r="A5127" t="s">
        <v>4483</v>
      </c>
      <c r="B5127">
        <v>571</v>
      </c>
      <c r="C5127">
        <v>329</v>
      </c>
      <c r="D5127">
        <v>1901</v>
      </c>
      <c r="E5127" t="s">
        <v>311</v>
      </c>
      <c r="F5127" t="s">
        <v>0</v>
      </c>
      <c r="G5127" t="s">
        <v>2194</v>
      </c>
      <c r="I5127" t="s">
        <v>311</v>
      </c>
      <c r="J5127">
        <v>568</v>
      </c>
    </row>
    <row r="5128" spans="1:10" x14ac:dyDescent="0.35">
      <c r="A5128" t="s">
        <v>4484</v>
      </c>
      <c r="B5128">
        <v>140</v>
      </c>
      <c r="C5128">
        <v>328</v>
      </c>
      <c r="D5128">
        <v>1902</v>
      </c>
      <c r="E5128" t="s">
        <v>312</v>
      </c>
      <c r="F5128" t="s">
        <v>0</v>
      </c>
      <c r="G5128" t="s">
        <v>3167</v>
      </c>
      <c r="H5128">
        <v>1.4790000000000001</v>
      </c>
      <c r="I5128">
        <v>38.56</v>
      </c>
      <c r="J5128">
        <v>33</v>
      </c>
    </row>
    <row r="5129" spans="1:10" x14ac:dyDescent="0.35">
      <c r="A5129" t="s">
        <v>4485</v>
      </c>
      <c r="B5129">
        <v>53</v>
      </c>
      <c r="C5129">
        <v>328</v>
      </c>
      <c r="D5129">
        <v>1902</v>
      </c>
      <c r="E5129" t="s">
        <v>311</v>
      </c>
      <c r="F5129" t="s">
        <v>0</v>
      </c>
      <c r="G5129" t="s">
        <v>3262</v>
      </c>
      <c r="I5129" t="s">
        <v>311</v>
      </c>
      <c r="J5129">
        <v>17</v>
      </c>
    </row>
    <row r="5130" spans="1:10" x14ac:dyDescent="0.35">
      <c r="A5130" t="s">
        <v>4486</v>
      </c>
      <c r="B5130">
        <v>40</v>
      </c>
      <c r="C5130">
        <v>328</v>
      </c>
      <c r="D5130">
        <v>1902</v>
      </c>
      <c r="E5130" t="s">
        <v>319</v>
      </c>
      <c r="F5130" t="s">
        <v>0</v>
      </c>
      <c r="G5130" t="s">
        <v>3410</v>
      </c>
      <c r="H5130">
        <v>3.7749999999999999</v>
      </c>
      <c r="I5130">
        <v>78.540000000000006</v>
      </c>
      <c r="J5130">
        <v>9</v>
      </c>
    </row>
    <row r="5131" spans="1:10" x14ac:dyDescent="0.35">
      <c r="A5131" t="s">
        <v>4490</v>
      </c>
      <c r="B5131">
        <v>109</v>
      </c>
      <c r="C5131">
        <v>324</v>
      </c>
      <c r="D5131">
        <v>1908</v>
      </c>
      <c r="E5131" t="s">
        <v>312</v>
      </c>
      <c r="F5131" t="s">
        <v>0</v>
      </c>
      <c r="G5131" t="s">
        <v>2119</v>
      </c>
      <c r="H5131">
        <v>2.0299999999999998</v>
      </c>
      <c r="I5131">
        <v>35.47</v>
      </c>
      <c r="J5131">
        <v>5</v>
      </c>
    </row>
    <row r="5132" spans="1:10" x14ac:dyDescent="0.35">
      <c r="A5132" t="s">
        <v>4491</v>
      </c>
      <c r="B5132">
        <v>12</v>
      </c>
      <c r="C5132">
        <v>324</v>
      </c>
      <c r="D5132">
        <v>1908</v>
      </c>
      <c r="E5132" t="s">
        <v>319</v>
      </c>
      <c r="F5132" t="s">
        <v>0</v>
      </c>
      <c r="G5132" t="s">
        <v>2804</v>
      </c>
      <c r="H5132">
        <v>13.417</v>
      </c>
      <c r="I5132">
        <v>88.28</v>
      </c>
      <c r="J5132">
        <v>6</v>
      </c>
    </row>
    <row r="5133" spans="1:10" x14ac:dyDescent="0.35">
      <c r="A5133" t="s">
        <v>4492</v>
      </c>
      <c r="B5133">
        <v>57</v>
      </c>
      <c r="C5133">
        <v>320</v>
      </c>
      <c r="D5133">
        <v>1910</v>
      </c>
      <c r="E5133" t="s">
        <v>328</v>
      </c>
      <c r="F5133" t="s">
        <v>0</v>
      </c>
      <c r="G5133" t="s">
        <v>1969</v>
      </c>
      <c r="H5133">
        <v>3.07</v>
      </c>
      <c r="I5133">
        <v>55</v>
      </c>
      <c r="J5133">
        <v>57</v>
      </c>
    </row>
    <row r="5134" spans="1:10" x14ac:dyDescent="0.35">
      <c r="A5134" t="s">
        <v>4493</v>
      </c>
      <c r="B5134">
        <v>87</v>
      </c>
      <c r="C5134">
        <v>319</v>
      </c>
      <c r="D5134">
        <v>1911</v>
      </c>
      <c r="E5134" t="s">
        <v>312</v>
      </c>
      <c r="F5134" t="s">
        <v>0</v>
      </c>
      <c r="G5134" t="s">
        <v>3554</v>
      </c>
      <c r="H5134">
        <v>1.778</v>
      </c>
      <c r="I5134">
        <v>36.82</v>
      </c>
      <c r="J5134">
        <v>24</v>
      </c>
    </row>
    <row r="5135" spans="1:10" x14ac:dyDescent="0.35">
      <c r="A5135" t="s">
        <v>4494</v>
      </c>
      <c r="B5135">
        <v>131</v>
      </c>
      <c r="C5135">
        <v>318</v>
      </c>
      <c r="D5135">
        <v>1912</v>
      </c>
      <c r="E5135" t="s">
        <v>334</v>
      </c>
      <c r="F5135" t="s">
        <v>0</v>
      </c>
      <c r="G5135" t="s">
        <v>1830</v>
      </c>
      <c r="H5135">
        <v>0.98299999999999998</v>
      </c>
      <c r="I5135">
        <v>24.31</v>
      </c>
      <c r="J5135">
        <v>58</v>
      </c>
    </row>
    <row r="5136" spans="1:10" x14ac:dyDescent="0.35">
      <c r="A5136" t="s">
        <v>4495</v>
      </c>
      <c r="B5136">
        <v>38</v>
      </c>
      <c r="C5136">
        <v>318</v>
      </c>
      <c r="D5136">
        <v>1912</v>
      </c>
      <c r="E5136" t="s">
        <v>311</v>
      </c>
      <c r="F5136" t="s">
        <v>0</v>
      </c>
      <c r="G5136" t="s">
        <v>4496</v>
      </c>
      <c r="I5136" t="s">
        <v>311</v>
      </c>
      <c r="J5136">
        <v>38</v>
      </c>
    </row>
    <row r="5137" spans="1:10" x14ac:dyDescent="0.35">
      <c r="A5137" t="s">
        <v>4497</v>
      </c>
      <c r="B5137">
        <v>76</v>
      </c>
      <c r="C5137">
        <v>318</v>
      </c>
      <c r="D5137">
        <v>1912</v>
      </c>
      <c r="E5137" t="s">
        <v>311</v>
      </c>
      <c r="F5137" t="s">
        <v>0</v>
      </c>
      <c r="G5137" t="s">
        <v>1763</v>
      </c>
      <c r="I5137" t="s">
        <v>311</v>
      </c>
      <c r="J5137">
        <v>76</v>
      </c>
    </row>
    <row r="5138" spans="1:10" x14ac:dyDescent="0.35">
      <c r="A5138" t="s">
        <v>4498</v>
      </c>
      <c r="B5138">
        <v>23</v>
      </c>
      <c r="C5138">
        <v>316</v>
      </c>
      <c r="D5138">
        <v>1915</v>
      </c>
      <c r="E5138" t="s">
        <v>319</v>
      </c>
      <c r="F5138" t="s">
        <v>0</v>
      </c>
      <c r="G5138" t="s">
        <v>2452</v>
      </c>
      <c r="H5138">
        <v>8.6820000000000004</v>
      </c>
      <c r="I5138">
        <v>87.68</v>
      </c>
      <c r="J5138">
        <v>20</v>
      </c>
    </row>
    <row r="5139" spans="1:10" x14ac:dyDescent="0.35">
      <c r="A5139" t="s">
        <v>4499</v>
      </c>
      <c r="B5139">
        <v>26</v>
      </c>
      <c r="C5139">
        <v>316</v>
      </c>
      <c r="D5139">
        <v>1915</v>
      </c>
      <c r="E5139" t="s">
        <v>311</v>
      </c>
      <c r="F5139" t="s">
        <v>0</v>
      </c>
      <c r="G5139" t="s">
        <v>2343</v>
      </c>
      <c r="I5139" t="s">
        <v>311</v>
      </c>
      <c r="J5139">
        <v>21</v>
      </c>
    </row>
    <row r="5140" spans="1:10" x14ac:dyDescent="0.35">
      <c r="A5140" t="s">
        <v>4500</v>
      </c>
      <c r="B5140">
        <v>392</v>
      </c>
      <c r="C5140">
        <v>315</v>
      </c>
      <c r="D5140">
        <v>1917</v>
      </c>
      <c r="E5140" t="s">
        <v>334</v>
      </c>
      <c r="F5140" t="s">
        <v>0</v>
      </c>
      <c r="G5140" t="s">
        <v>1958</v>
      </c>
      <c r="H5140">
        <v>0.93400000000000005</v>
      </c>
      <c r="I5140">
        <v>6.62</v>
      </c>
      <c r="J5140">
        <v>115</v>
      </c>
    </row>
    <row r="5141" spans="1:10" x14ac:dyDescent="0.35">
      <c r="A5141" t="s">
        <v>4501</v>
      </c>
      <c r="B5141">
        <v>71</v>
      </c>
      <c r="C5141">
        <v>315</v>
      </c>
      <c r="D5141">
        <v>1917</v>
      </c>
      <c r="E5141" t="s">
        <v>312</v>
      </c>
      <c r="F5141" t="s">
        <v>0</v>
      </c>
      <c r="G5141" t="s">
        <v>2460</v>
      </c>
      <c r="H5141">
        <v>2.2000000000000002</v>
      </c>
      <c r="I5141">
        <v>42.77</v>
      </c>
      <c r="J5141">
        <v>21</v>
      </c>
    </row>
    <row r="5142" spans="1:10" x14ac:dyDescent="0.35">
      <c r="A5142" t="s">
        <v>4502</v>
      </c>
      <c r="B5142">
        <v>131</v>
      </c>
      <c r="C5142">
        <v>315</v>
      </c>
      <c r="D5142">
        <v>1917</v>
      </c>
      <c r="E5142" t="s">
        <v>311</v>
      </c>
      <c r="F5142" t="s">
        <v>0</v>
      </c>
      <c r="G5142" t="s">
        <v>2211</v>
      </c>
      <c r="I5142" t="s">
        <v>311</v>
      </c>
      <c r="J5142">
        <v>131</v>
      </c>
    </row>
    <row r="5143" spans="1:10" x14ac:dyDescent="0.35">
      <c r="A5143" t="s">
        <v>4504</v>
      </c>
      <c r="B5143">
        <v>97</v>
      </c>
      <c r="C5143">
        <v>313</v>
      </c>
      <c r="D5143">
        <v>1921</v>
      </c>
      <c r="E5143" t="s">
        <v>334</v>
      </c>
      <c r="F5143" t="s">
        <v>0</v>
      </c>
      <c r="G5143" t="s">
        <v>1781</v>
      </c>
      <c r="H5143">
        <v>1.8</v>
      </c>
      <c r="I5143">
        <v>5.91</v>
      </c>
      <c r="J5143">
        <v>10</v>
      </c>
    </row>
    <row r="5144" spans="1:10" x14ac:dyDescent="0.35">
      <c r="A5144" t="s">
        <v>4505</v>
      </c>
      <c r="B5144">
        <v>67</v>
      </c>
      <c r="C5144">
        <v>313</v>
      </c>
      <c r="D5144">
        <v>1921</v>
      </c>
      <c r="E5144" t="s">
        <v>319</v>
      </c>
      <c r="F5144" t="s">
        <v>0</v>
      </c>
      <c r="G5144" t="s">
        <v>3304</v>
      </c>
      <c r="H5144">
        <v>3.1640000000000001</v>
      </c>
      <c r="I5144">
        <v>79.13</v>
      </c>
      <c r="J5144">
        <v>13</v>
      </c>
    </row>
    <row r="5145" spans="1:10" x14ac:dyDescent="0.35">
      <c r="A5145" t="s">
        <v>4506</v>
      </c>
      <c r="B5145">
        <v>224</v>
      </c>
      <c r="C5145">
        <v>312</v>
      </c>
      <c r="D5145">
        <v>1923</v>
      </c>
      <c r="E5145" t="s">
        <v>334</v>
      </c>
      <c r="F5145" t="s">
        <v>0</v>
      </c>
      <c r="G5145" t="s">
        <v>2211</v>
      </c>
      <c r="H5145">
        <v>1.0980000000000001</v>
      </c>
      <c r="I5145">
        <v>10.29</v>
      </c>
      <c r="J5145">
        <v>210</v>
      </c>
    </row>
    <row r="5146" spans="1:10" x14ac:dyDescent="0.35">
      <c r="A5146" t="s">
        <v>4507</v>
      </c>
      <c r="B5146">
        <v>34</v>
      </c>
      <c r="C5146">
        <v>312</v>
      </c>
      <c r="D5146">
        <v>1923</v>
      </c>
      <c r="E5146" t="s">
        <v>328</v>
      </c>
      <c r="F5146" t="s">
        <v>0</v>
      </c>
      <c r="G5146" t="s">
        <v>2739</v>
      </c>
      <c r="H5146">
        <v>4.2060000000000004</v>
      </c>
      <c r="I5146">
        <v>74.5</v>
      </c>
      <c r="J5146">
        <v>32</v>
      </c>
    </row>
    <row r="5147" spans="1:10" x14ac:dyDescent="0.35">
      <c r="A5147" t="s">
        <v>4508</v>
      </c>
      <c r="B5147">
        <v>46</v>
      </c>
      <c r="C5147">
        <v>312</v>
      </c>
      <c r="D5147">
        <v>1923</v>
      </c>
      <c r="E5147" t="s">
        <v>328</v>
      </c>
      <c r="F5147" t="s">
        <v>0</v>
      </c>
      <c r="G5147" t="s">
        <v>4509</v>
      </c>
      <c r="H5147">
        <v>2.7829999999999999</v>
      </c>
      <c r="I5147">
        <v>40.93</v>
      </c>
      <c r="J5147">
        <v>9</v>
      </c>
    </row>
    <row r="5148" spans="1:10" x14ac:dyDescent="0.35">
      <c r="A5148" t="s">
        <v>4510</v>
      </c>
      <c r="B5148">
        <v>194</v>
      </c>
      <c r="C5148">
        <v>311</v>
      </c>
      <c r="D5148">
        <v>1926</v>
      </c>
      <c r="E5148" t="s">
        <v>334</v>
      </c>
      <c r="F5148" t="s">
        <v>0</v>
      </c>
      <c r="G5148" t="s">
        <v>1969</v>
      </c>
      <c r="H5148">
        <v>0.88700000000000001</v>
      </c>
      <c r="I5148">
        <v>7.22</v>
      </c>
      <c r="J5148">
        <v>18</v>
      </c>
    </row>
    <row r="5149" spans="1:10" x14ac:dyDescent="0.35">
      <c r="A5149" t="s">
        <v>4511</v>
      </c>
      <c r="B5149">
        <v>198</v>
      </c>
      <c r="C5149">
        <v>311</v>
      </c>
      <c r="D5149">
        <v>1926</v>
      </c>
      <c r="E5149" t="s">
        <v>334</v>
      </c>
      <c r="F5149" t="s">
        <v>0</v>
      </c>
      <c r="G5149" t="s">
        <v>2838</v>
      </c>
      <c r="H5149">
        <v>0.98699999999999999</v>
      </c>
      <c r="I5149">
        <v>6.32</v>
      </c>
      <c r="J5149">
        <v>35</v>
      </c>
    </row>
    <row r="5150" spans="1:10" x14ac:dyDescent="0.35">
      <c r="A5150" t="s">
        <v>4512</v>
      </c>
      <c r="B5150">
        <v>55</v>
      </c>
      <c r="C5150">
        <v>309</v>
      </c>
      <c r="D5150">
        <v>1928</v>
      </c>
      <c r="E5150" t="s">
        <v>328</v>
      </c>
      <c r="F5150" t="s">
        <v>0</v>
      </c>
      <c r="G5150" t="s">
        <v>2772</v>
      </c>
      <c r="H5150">
        <v>2.944</v>
      </c>
      <c r="I5150">
        <v>62.18</v>
      </c>
      <c r="J5150">
        <v>12</v>
      </c>
    </row>
    <row r="5151" spans="1:10" x14ac:dyDescent="0.35">
      <c r="A5151" t="s">
        <v>4513</v>
      </c>
      <c r="B5151">
        <v>109</v>
      </c>
      <c r="C5151">
        <v>309</v>
      </c>
      <c r="D5151">
        <v>1928</v>
      </c>
      <c r="E5151" t="s">
        <v>312</v>
      </c>
      <c r="F5151" t="s">
        <v>0</v>
      </c>
      <c r="G5151" t="s">
        <v>2734</v>
      </c>
      <c r="H5151">
        <v>1.617</v>
      </c>
      <c r="I5151">
        <v>27.02</v>
      </c>
      <c r="J5151">
        <v>7</v>
      </c>
    </row>
    <row r="5152" spans="1:10" x14ac:dyDescent="0.35">
      <c r="A5152" t="s">
        <v>4514</v>
      </c>
      <c r="B5152">
        <v>74</v>
      </c>
      <c r="C5152">
        <v>309</v>
      </c>
      <c r="D5152">
        <v>1928</v>
      </c>
      <c r="E5152" t="s">
        <v>311</v>
      </c>
      <c r="F5152" t="s">
        <v>0</v>
      </c>
      <c r="G5152" t="s">
        <v>4515</v>
      </c>
      <c r="I5152" t="s">
        <v>311</v>
      </c>
      <c r="J5152">
        <v>73</v>
      </c>
    </row>
    <row r="5153" spans="1:10" x14ac:dyDescent="0.35">
      <c r="A5153" t="s">
        <v>4516</v>
      </c>
      <c r="B5153">
        <v>574</v>
      </c>
      <c r="C5153">
        <v>308</v>
      </c>
      <c r="D5153">
        <v>1931</v>
      </c>
      <c r="E5153" t="s">
        <v>334</v>
      </c>
      <c r="F5153" t="s">
        <v>0</v>
      </c>
      <c r="G5153" t="s">
        <v>1938</v>
      </c>
      <c r="H5153">
        <v>0.24299999999999999</v>
      </c>
      <c r="I5153">
        <v>0.84</v>
      </c>
      <c r="J5153">
        <v>0</v>
      </c>
    </row>
    <row r="5154" spans="1:10" x14ac:dyDescent="0.35">
      <c r="A5154" t="s">
        <v>4518</v>
      </c>
      <c r="B5154">
        <v>137</v>
      </c>
      <c r="C5154">
        <v>306</v>
      </c>
      <c r="D5154">
        <v>1933</v>
      </c>
      <c r="E5154" t="s">
        <v>334</v>
      </c>
      <c r="F5154" t="s">
        <v>0</v>
      </c>
      <c r="G5154" t="s">
        <v>4519</v>
      </c>
      <c r="H5154">
        <v>0.97</v>
      </c>
      <c r="I5154">
        <v>21.46</v>
      </c>
      <c r="J5154">
        <v>100</v>
      </c>
    </row>
    <row r="5155" spans="1:10" x14ac:dyDescent="0.35">
      <c r="A5155" t="s">
        <v>4520</v>
      </c>
      <c r="B5155">
        <v>321</v>
      </c>
      <c r="C5155">
        <v>305</v>
      </c>
      <c r="D5155">
        <v>1934</v>
      </c>
      <c r="E5155" t="s">
        <v>334</v>
      </c>
      <c r="F5155" t="s">
        <v>0</v>
      </c>
      <c r="G5155" t="s">
        <v>3821</v>
      </c>
      <c r="H5155">
        <v>0.504</v>
      </c>
      <c r="I5155">
        <v>2.39</v>
      </c>
      <c r="J5155">
        <v>88</v>
      </c>
    </row>
    <row r="5156" spans="1:10" x14ac:dyDescent="0.35">
      <c r="A5156" t="s">
        <v>4521</v>
      </c>
      <c r="B5156">
        <v>109</v>
      </c>
      <c r="C5156">
        <v>305</v>
      </c>
      <c r="D5156">
        <v>1934</v>
      </c>
      <c r="E5156" t="s">
        <v>334</v>
      </c>
      <c r="F5156" t="s">
        <v>0</v>
      </c>
      <c r="G5156" t="s">
        <v>2402</v>
      </c>
      <c r="H5156">
        <v>1.3759999999999999</v>
      </c>
      <c r="I5156">
        <v>9.19</v>
      </c>
      <c r="J5156">
        <v>12</v>
      </c>
    </row>
    <row r="5157" spans="1:10" x14ac:dyDescent="0.35">
      <c r="A5157" t="s">
        <v>4522</v>
      </c>
      <c r="B5157">
        <v>349</v>
      </c>
      <c r="C5157">
        <v>305</v>
      </c>
      <c r="D5157">
        <v>1934</v>
      </c>
      <c r="E5157" t="s">
        <v>311</v>
      </c>
      <c r="F5157" t="s">
        <v>0</v>
      </c>
      <c r="G5157" t="s">
        <v>311</v>
      </c>
      <c r="I5157" t="s">
        <v>311</v>
      </c>
      <c r="J5157">
        <v>231</v>
      </c>
    </row>
    <row r="5158" spans="1:10" x14ac:dyDescent="0.35">
      <c r="A5158" t="s">
        <v>4523</v>
      </c>
      <c r="B5158">
        <v>76</v>
      </c>
      <c r="C5158">
        <v>303</v>
      </c>
      <c r="D5158">
        <v>1937</v>
      </c>
      <c r="E5158" t="s">
        <v>311</v>
      </c>
      <c r="F5158" t="s">
        <v>0</v>
      </c>
      <c r="G5158" t="s">
        <v>2402</v>
      </c>
      <c r="I5158" t="s">
        <v>311</v>
      </c>
      <c r="J5158">
        <v>11</v>
      </c>
    </row>
    <row r="5159" spans="1:10" x14ac:dyDescent="0.35">
      <c r="A5159" t="s">
        <v>4524</v>
      </c>
      <c r="B5159">
        <v>81</v>
      </c>
      <c r="C5159">
        <v>303</v>
      </c>
      <c r="D5159">
        <v>1937</v>
      </c>
      <c r="E5159" t="s">
        <v>328</v>
      </c>
      <c r="F5159" t="s">
        <v>0</v>
      </c>
      <c r="G5159" t="s">
        <v>4204</v>
      </c>
      <c r="H5159">
        <v>2.1150000000000002</v>
      </c>
      <c r="I5159">
        <v>68.87</v>
      </c>
      <c r="J5159">
        <v>28</v>
      </c>
    </row>
    <row r="5160" spans="1:10" x14ac:dyDescent="0.35">
      <c r="A5160" t="s">
        <v>4525</v>
      </c>
      <c r="B5160">
        <v>49</v>
      </c>
      <c r="C5160">
        <v>301</v>
      </c>
      <c r="D5160">
        <v>1939</v>
      </c>
      <c r="E5160" t="s">
        <v>312</v>
      </c>
      <c r="F5160" t="s">
        <v>0</v>
      </c>
      <c r="G5160" t="s">
        <v>3375</v>
      </c>
      <c r="H5160">
        <v>3.383</v>
      </c>
      <c r="I5160">
        <v>32.96</v>
      </c>
      <c r="J5160">
        <v>25</v>
      </c>
    </row>
    <row r="5161" spans="1:10" x14ac:dyDescent="0.35">
      <c r="A5161" t="s">
        <v>4526</v>
      </c>
      <c r="B5161">
        <v>66</v>
      </c>
      <c r="C5161">
        <v>300</v>
      </c>
      <c r="D5161">
        <v>1940</v>
      </c>
      <c r="E5161" t="s">
        <v>334</v>
      </c>
      <c r="F5161" t="s">
        <v>0</v>
      </c>
      <c r="G5161" t="s">
        <v>1781</v>
      </c>
      <c r="H5161">
        <v>2.6949999999999998</v>
      </c>
      <c r="I5161">
        <v>17.739999999999998</v>
      </c>
      <c r="J5161">
        <v>9</v>
      </c>
    </row>
    <row r="5162" spans="1:10" x14ac:dyDescent="0.35">
      <c r="A5162" t="s">
        <v>4529</v>
      </c>
      <c r="B5162">
        <v>18</v>
      </c>
      <c r="C5162">
        <v>294</v>
      </c>
      <c r="D5162">
        <v>1943</v>
      </c>
      <c r="E5162" t="s">
        <v>319</v>
      </c>
      <c r="F5162" t="s">
        <v>0</v>
      </c>
      <c r="G5162" t="s">
        <v>1825</v>
      </c>
      <c r="H5162">
        <v>8.3889999999999993</v>
      </c>
      <c r="I5162">
        <v>96.74</v>
      </c>
      <c r="J5162">
        <v>4</v>
      </c>
    </row>
    <row r="5163" spans="1:10" x14ac:dyDescent="0.35">
      <c r="A5163" t="s">
        <v>4530</v>
      </c>
      <c r="B5163">
        <v>105</v>
      </c>
      <c r="C5163">
        <v>293</v>
      </c>
      <c r="D5163">
        <v>1944</v>
      </c>
      <c r="E5163" t="s">
        <v>334</v>
      </c>
      <c r="F5163" t="s">
        <v>0</v>
      </c>
      <c r="G5163" t="s">
        <v>2402</v>
      </c>
      <c r="H5163">
        <v>1.641</v>
      </c>
      <c r="I5163">
        <v>13.6</v>
      </c>
      <c r="J5163">
        <v>9</v>
      </c>
    </row>
    <row r="5164" spans="1:10" x14ac:dyDescent="0.35">
      <c r="A5164" t="s">
        <v>4531</v>
      </c>
      <c r="B5164">
        <v>72</v>
      </c>
      <c r="C5164">
        <v>293</v>
      </c>
      <c r="D5164">
        <v>1944</v>
      </c>
      <c r="E5164" t="s">
        <v>319</v>
      </c>
      <c r="F5164" t="s">
        <v>0</v>
      </c>
      <c r="G5164" t="s">
        <v>1724</v>
      </c>
      <c r="H5164">
        <v>3.4830000000000001</v>
      </c>
      <c r="I5164">
        <v>81.03</v>
      </c>
      <c r="J5164">
        <v>72</v>
      </c>
    </row>
    <row r="5165" spans="1:10" x14ac:dyDescent="0.35">
      <c r="A5165" t="s">
        <v>4532</v>
      </c>
      <c r="B5165">
        <v>70</v>
      </c>
      <c r="C5165">
        <v>292</v>
      </c>
      <c r="D5165">
        <v>1946</v>
      </c>
      <c r="E5165" t="s">
        <v>312</v>
      </c>
      <c r="F5165" t="s">
        <v>0</v>
      </c>
      <c r="G5165" t="s">
        <v>4533</v>
      </c>
      <c r="H5165">
        <v>2.0720000000000001</v>
      </c>
      <c r="I5165">
        <v>34.130000000000003</v>
      </c>
      <c r="J5165">
        <v>16</v>
      </c>
    </row>
    <row r="5166" spans="1:10" x14ac:dyDescent="0.35">
      <c r="A5166" t="s">
        <v>4534</v>
      </c>
      <c r="B5166">
        <v>79</v>
      </c>
      <c r="C5166">
        <v>289</v>
      </c>
      <c r="D5166">
        <v>1947</v>
      </c>
      <c r="E5166" t="s">
        <v>312</v>
      </c>
      <c r="F5166" t="s">
        <v>0</v>
      </c>
      <c r="G5166" t="s">
        <v>4092</v>
      </c>
      <c r="H5166">
        <v>2.1280000000000001</v>
      </c>
      <c r="I5166">
        <v>30.78</v>
      </c>
      <c r="J5166">
        <v>17</v>
      </c>
    </row>
    <row r="5167" spans="1:10" x14ac:dyDescent="0.35">
      <c r="A5167" t="s">
        <v>4535</v>
      </c>
      <c r="B5167">
        <v>88</v>
      </c>
      <c r="C5167">
        <v>289</v>
      </c>
      <c r="D5167">
        <v>1947</v>
      </c>
      <c r="E5167" t="s">
        <v>334</v>
      </c>
      <c r="F5167" t="s">
        <v>0</v>
      </c>
      <c r="G5167" t="s">
        <v>4164</v>
      </c>
      <c r="H5167">
        <v>1.8049999999999999</v>
      </c>
      <c r="I5167">
        <v>18.84</v>
      </c>
      <c r="J5167">
        <v>54</v>
      </c>
    </row>
    <row r="5168" spans="1:10" x14ac:dyDescent="0.35">
      <c r="A5168" t="s">
        <v>4536</v>
      </c>
      <c r="B5168">
        <v>83</v>
      </c>
      <c r="C5168">
        <v>287</v>
      </c>
      <c r="D5168">
        <v>1949</v>
      </c>
      <c r="E5168" t="s">
        <v>311</v>
      </c>
      <c r="F5168" t="s">
        <v>0</v>
      </c>
      <c r="G5168" t="s">
        <v>3592</v>
      </c>
      <c r="I5168" t="s">
        <v>311</v>
      </c>
      <c r="J5168">
        <v>13</v>
      </c>
    </row>
    <row r="5169" spans="1:10" x14ac:dyDescent="0.35">
      <c r="A5169" t="s">
        <v>4537</v>
      </c>
      <c r="B5169">
        <v>252</v>
      </c>
      <c r="C5169">
        <v>285</v>
      </c>
      <c r="D5169">
        <v>1950</v>
      </c>
      <c r="E5169" t="s">
        <v>334</v>
      </c>
      <c r="F5169" t="s">
        <v>0</v>
      </c>
      <c r="G5169" t="s">
        <v>2959</v>
      </c>
      <c r="H5169">
        <v>0.71399999999999997</v>
      </c>
      <c r="I5169">
        <v>0.77</v>
      </c>
      <c r="J5169">
        <v>131</v>
      </c>
    </row>
    <row r="5170" spans="1:10" x14ac:dyDescent="0.35">
      <c r="A5170" t="s">
        <v>4539</v>
      </c>
      <c r="B5170">
        <v>83</v>
      </c>
      <c r="C5170">
        <v>284</v>
      </c>
      <c r="D5170">
        <v>1951</v>
      </c>
      <c r="E5170" t="s">
        <v>311</v>
      </c>
      <c r="F5170" t="s">
        <v>0</v>
      </c>
      <c r="G5170" t="s">
        <v>4440</v>
      </c>
      <c r="I5170" t="s">
        <v>311</v>
      </c>
      <c r="J5170">
        <v>83</v>
      </c>
    </row>
    <row r="5171" spans="1:10" x14ac:dyDescent="0.35">
      <c r="A5171" t="s">
        <v>4540</v>
      </c>
      <c r="B5171">
        <v>42</v>
      </c>
      <c r="C5171">
        <v>283</v>
      </c>
      <c r="D5171">
        <v>1953</v>
      </c>
      <c r="E5171" t="s">
        <v>311</v>
      </c>
      <c r="F5171" t="s">
        <v>0</v>
      </c>
      <c r="G5171" t="s">
        <v>1886</v>
      </c>
      <c r="I5171" t="s">
        <v>311</v>
      </c>
      <c r="J5171">
        <v>20</v>
      </c>
    </row>
    <row r="5172" spans="1:10" x14ac:dyDescent="0.35">
      <c r="A5172" t="s">
        <v>4541</v>
      </c>
      <c r="B5172">
        <v>95</v>
      </c>
      <c r="C5172">
        <v>283</v>
      </c>
      <c r="D5172">
        <v>1953</v>
      </c>
      <c r="E5172" t="s">
        <v>311</v>
      </c>
      <c r="F5172" t="s">
        <v>0</v>
      </c>
      <c r="G5172" t="s">
        <v>3375</v>
      </c>
      <c r="I5172" t="s">
        <v>311</v>
      </c>
      <c r="J5172">
        <v>78</v>
      </c>
    </row>
    <row r="5173" spans="1:10" x14ac:dyDescent="0.35">
      <c r="A5173" t="s">
        <v>4542</v>
      </c>
      <c r="B5173">
        <v>14</v>
      </c>
      <c r="C5173">
        <v>281</v>
      </c>
      <c r="D5173">
        <v>1955</v>
      </c>
      <c r="E5173" t="s">
        <v>311</v>
      </c>
      <c r="F5173" t="s">
        <v>0</v>
      </c>
      <c r="G5173" t="s">
        <v>311</v>
      </c>
      <c r="I5173" t="s">
        <v>311</v>
      </c>
      <c r="J5173">
        <v>14</v>
      </c>
    </row>
    <row r="5174" spans="1:10" x14ac:dyDescent="0.35">
      <c r="A5174" t="s">
        <v>4543</v>
      </c>
      <c r="B5174">
        <v>234</v>
      </c>
      <c r="C5174">
        <v>279</v>
      </c>
      <c r="D5174">
        <v>1956</v>
      </c>
      <c r="E5174" t="s">
        <v>311</v>
      </c>
      <c r="F5174" t="s">
        <v>0</v>
      </c>
      <c r="G5174" t="s">
        <v>2734</v>
      </c>
      <c r="I5174" t="s">
        <v>311</v>
      </c>
      <c r="J5174">
        <v>68</v>
      </c>
    </row>
    <row r="5175" spans="1:10" x14ac:dyDescent="0.35">
      <c r="A5175" t="s">
        <v>4544</v>
      </c>
      <c r="B5175">
        <v>77</v>
      </c>
      <c r="C5175">
        <v>278</v>
      </c>
      <c r="D5175">
        <v>1957</v>
      </c>
      <c r="E5175" t="s">
        <v>319</v>
      </c>
      <c r="F5175" t="s">
        <v>0</v>
      </c>
      <c r="G5175" t="s">
        <v>4173</v>
      </c>
      <c r="H5175">
        <v>2.4169999999999998</v>
      </c>
      <c r="I5175">
        <v>81.19</v>
      </c>
      <c r="J5175">
        <v>8</v>
      </c>
    </row>
    <row r="5176" spans="1:10" x14ac:dyDescent="0.35">
      <c r="A5176" t="s">
        <v>4545</v>
      </c>
      <c r="B5176">
        <v>175</v>
      </c>
      <c r="C5176">
        <v>277</v>
      </c>
      <c r="D5176">
        <v>1958</v>
      </c>
      <c r="E5176" t="s">
        <v>311</v>
      </c>
      <c r="F5176" t="s">
        <v>0</v>
      </c>
      <c r="G5176" t="s">
        <v>1781</v>
      </c>
      <c r="I5176" t="s">
        <v>311</v>
      </c>
      <c r="J5176">
        <v>167</v>
      </c>
    </row>
    <row r="5177" spans="1:10" x14ac:dyDescent="0.35">
      <c r="A5177" t="s">
        <v>4547</v>
      </c>
      <c r="B5177">
        <v>120</v>
      </c>
      <c r="C5177">
        <v>273</v>
      </c>
      <c r="D5177">
        <v>1960</v>
      </c>
      <c r="E5177" t="s">
        <v>312</v>
      </c>
      <c r="F5177" t="s">
        <v>0</v>
      </c>
      <c r="G5177" t="s">
        <v>4548</v>
      </c>
      <c r="H5177">
        <v>1.0429999999999999</v>
      </c>
      <c r="I5177">
        <v>16.77</v>
      </c>
      <c r="J5177">
        <v>80</v>
      </c>
    </row>
    <row r="5178" spans="1:10" x14ac:dyDescent="0.35">
      <c r="A5178" t="s">
        <v>4550</v>
      </c>
      <c r="B5178">
        <v>61</v>
      </c>
      <c r="C5178">
        <v>272</v>
      </c>
      <c r="D5178">
        <v>1962</v>
      </c>
      <c r="E5178" t="s">
        <v>312</v>
      </c>
      <c r="F5178" t="s">
        <v>0</v>
      </c>
      <c r="G5178" t="s">
        <v>4551</v>
      </c>
      <c r="H5178">
        <v>2.0489999999999999</v>
      </c>
      <c r="I5178">
        <v>32.39</v>
      </c>
      <c r="J5178">
        <v>13</v>
      </c>
    </row>
    <row r="5179" spans="1:10" x14ac:dyDescent="0.35">
      <c r="A5179" t="s">
        <v>4553</v>
      </c>
      <c r="B5179">
        <v>133</v>
      </c>
      <c r="C5179">
        <v>270</v>
      </c>
      <c r="D5179">
        <v>1964</v>
      </c>
      <c r="E5179" t="s">
        <v>311</v>
      </c>
      <c r="F5179" t="s">
        <v>0</v>
      </c>
      <c r="G5179" t="s">
        <v>2924</v>
      </c>
      <c r="I5179" t="s">
        <v>311</v>
      </c>
      <c r="J5179">
        <v>9</v>
      </c>
    </row>
    <row r="5180" spans="1:10" x14ac:dyDescent="0.35">
      <c r="A5180" t="s">
        <v>4554</v>
      </c>
      <c r="B5180">
        <v>60</v>
      </c>
      <c r="C5180">
        <v>269</v>
      </c>
      <c r="D5180">
        <v>1965</v>
      </c>
      <c r="E5180" t="s">
        <v>312</v>
      </c>
      <c r="F5180" t="s">
        <v>0</v>
      </c>
      <c r="G5180" t="s">
        <v>4440</v>
      </c>
      <c r="H5180">
        <v>2</v>
      </c>
      <c r="I5180">
        <v>32.76</v>
      </c>
      <c r="J5180">
        <v>60</v>
      </c>
    </row>
    <row r="5181" spans="1:10" x14ac:dyDescent="0.35">
      <c r="A5181" t="s">
        <v>4555</v>
      </c>
      <c r="B5181">
        <v>49</v>
      </c>
      <c r="C5181">
        <v>269</v>
      </c>
      <c r="D5181">
        <v>1965</v>
      </c>
      <c r="E5181" t="s">
        <v>328</v>
      </c>
      <c r="F5181" t="s">
        <v>0</v>
      </c>
      <c r="G5181" t="s">
        <v>4556</v>
      </c>
      <c r="H5181">
        <v>2.8479999999999999</v>
      </c>
      <c r="I5181">
        <v>45.25</v>
      </c>
      <c r="J5181">
        <v>23</v>
      </c>
    </row>
    <row r="5182" spans="1:10" x14ac:dyDescent="0.35">
      <c r="A5182" t="s">
        <v>4557</v>
      </c>
      <c r="B5182">
        <v>83</v>
      </c>
      <c r="C5182">
        <v>268</v>
      </c>
      <c r="D5182">
        <v>1967</v>
      </c>
      <c r="E5182" t="s">
        <v>312</v>
      </c>
      <c r="F5182" t="s">
        <v>0</v>
      </c>
      <c r="G5182" t="s">
        <v>4032</v>
      </c>
      <c r="H5182">
        <v>1.778</v>
      </c>
      <c r="I5182">
        <v>34.33</v>
      </c>
      <c r="J5182">
        <v>8</v>
      </c>
    </row>
    <row r="5183" spans="1:10" x14ac:dyDescent="0.35">
      <c r="A5183" t="s">
        <v>4561</v>
      </c>
      <c r="B5183">
        <v>87</v>
      </c>
      <c r="C5183">
        <v>265</v>
      </c>
      <c r="D5183">
        <v>1971</v>
      </c>
      <c r="E5183" t="s">
        <v>334</v>
      </c>
      <c r="F5183" t="s">
        <v>0</v>
      </c>
      <c r="G5183" t="s">
        <v>4562</v>
      </c>
      <c r="H5183">
        <v>1.5</v>
      </c>
      <c r="I5183">
        <v>16.98</v>
      </c>
      <c r="J5183">
        <v>18</v>
      </c>
    </row>
    <row r="5184" spans="1:10" x14ac:dyDescent="0.35">
      <c r="A5184" t="s">
        <v>4565</v>
      </c>
      <c r="B5184">
        <v>64</v>
      </c>
      <c r="C5184">
        <v>265</v>
      </c>
      <c r="D5184">
        <v>1971</v>
      </c>
      <c r="E5184" t="s">
        <v>319</v>
      </c>
      <c r="F5184" t="s">
        <v>0</v>
      </c>
      <c r="G5184" t="s">
        <v>4566</v>
      </c>
      <c r="H5184">
        <v>2.7890000000000001</v>
      </c>
      <c r="I5184">
        <v>66.88</v>
      </c>
      <c r="J5184">
        <v>64</v>
      </c>
    </row>
    <row r="5185" spans="1:10" x14ac:dyDescent="0.35">
      <c r="A5185" t="s">
        <v>4571</v>
      </c>
      <c r="B5185">
        <v>165</v>
      </c>
      <c r="C5185">
        <v>262</v>
      </c>
      <c r="D5185">
        <v>1979</v>
      </c>
      <c r="E5185" t="s">
        <v>311</v>
      </c>
      <c r="F5185" t="s">
        <v>0</v>
      </c>
      <c r="G5185" t="s">
        <v>2119</v>
      </c>
      <c r="I5185" t="s">
        <v>311</v>
      </c>
      <c r="J5185">
        <v>165</v>
      </c>
    </row>
    <row r="5186" spans="1:10" x14ac:dyDescent="0.35">
      <c r="A5186" t="s">
        <v>4572</v>
      </c>
      <c r="B5186">
        <v>43</v>
      </c>
      <c r="C5186">
        <v>262</v>
      </c>
      <c r="D5186">
        <v>1979</v>
      </c>
      <c r="E5186" t="s">
        <v>328</v>
      </c>
      <c r="F5186" t="s">
        <v>0</v>
      </c>
      <c r="G5186" t="s">
        <v>4573</v>
      </c>
      <c r="H5186">
        <v>2.762</v>
      </c>
      <c r="I5186">
        <v>54.71</v>
      </c>
      <c r="J5186">
        <v>17</v>
      </c>
    </row>
    <row r="5187" spans="1:10" x14ac:dyDescent="0.35">
      <c r="A5187" t="s">
        <v>4575</v>
      </c>
      <c r="B5187">
        <v>190</v>
      </c>
      <c r="C5187">
        <v>257</v>
      </c>
      <c r="D5187">
        <v>1982</v>
      </c>
      <c r="E5187" t="s">
        <v>311</v>
      </c>
      <c r="F5187" t="s">
        <v>0</v>
      </c>
      <c r="G5187" t="s">
        <v>311</v>
      </c>
      <c r="I5187" t="s">
        <v>311</v>
      </c>
      <c r="J5187">
        <v>190</v>
      </c>
    </row>
    <row r="5188" spans="1:10" x14ac:dyDescent="0.35">
      <c r="A5188" t="s">
        <v>4576</v>
      </c>
      <c r="B5188">
        <v>41</v>
      </c>
      <c r="C5188">
        <v>255</v>
      </c>
      <c r="D5188">
        <v>1983</v>
      </c>
      <c r="E5188" t="s">
        <v>328</v>
      </c>
      <c r="F5188" t="s">
        <v>0</v>
      </c>
      <c r="G5188" t="s">
        <v>2772</v>
      </c>
      <c r="H5188">
        <v>3.3170000000000002</v>
      </c>
      <c r="I5188">
        <v>66.92</v>
      </c>
      <c r="J5188">
        <v>10</v>
      </c>
    </row>
    <row r="5189" spans="1:10" x14ac:dyDescent="0.35">
      <c r="A5189" t="s">
        <v>4577</v>
      </c>
      <c r="B5189">
        <v>202</v>
      </c>
      <c r="C5189">
        <v>255</v>
      </c>
      <c r="D5189">
        <v>1983</v>
      </c>
      <c r="E5189" t="s">
        <v>334</v>
      </c>
      <c r="F5189" t="s">
        <v>0</v>
      </c>
      <c r="G5189" t="s">
        <v>2402</v>
      </c>
      <c r="H5189">
        <v>1.2470000000000001</v>
      </c>
      <c r="I5189">
        <v>6.99</v>
      </c>
      <c r="J5189">
        <v>7</v>
      </c>
    </row>
    <row r="5190" spans="1:10" x14ac:dyDescent="0.35">
      <c r="A5190" t="s">
        <v>4578</v>
      </c>
      <c r="B5190">
        <v>95</v>
      </c>
      <c r="C5190">
        <v>254</v>
      </c>
      <c r="D5190">
        <v>1985</v>
      </c>
      <c r="E5190" t="s">
        <v>334</v>
      </c>
      <c r="F5190" t="s">
        <v>0</v>
      </c>
      <c r="G5190" t="s">
        <v>2734</v>
      </c>
      <c r="H5190">
        <v>1.46</v>
      </c>
      <c r="I5190">
        <v>23.79</v>
      </c>
      <c r="J5190">
        <v>4</v>
      </c>
    </row>
    <row r="5191" spans="1:10" x14ac:dyDescent="0.35">
      <c r="A5191" t="s">
        <v>4580</v>
      </c>
      <c r="B5191">
        <v>148</v>
      </c>
      <c r="C5191">
        <v>251</v>
      </c>
      <c r="D5191">
        <v>1987</v>
      </c>
      <c r="E5191" t="s">
        <v>311</v>
      </c>
      <c r="F5191" t="s">
        <v>0</v>
      </c>
      <c r="G5191" t="s">
        <v>4581</v>
      </c>
      <c r="I5191" t="s">
        <v>311</v>
      </c>
      <c r="J5191">
        <v>20</v>
      </c>
    </row>
    <row r="5192" spans="1:10" x14ac:dyDescent="0.35">
      <c r="A5192" t="s">
        <v>4583</v>
      </c>
      <c r="B5192">
        <v>68</v>
      </c>
      <c r="C5192">
        <v>248</v>
      </c>
      <c r="D5192">
        <v>1988</v>
      </c>
      <c r="E5192" t="s">
        <v>312</v>
      </c>
      <c r="F5192" t="s">
        <v>0</v>
      </c>
      <c r="G5192" t="s">
        <v>4584</v>
      </c>
      <c r="H5192">
        <v>1.9850000000000001</v>
      </c>
      <c r="I5192">
        <v>48.16</v>
      </c>
      <c r="J5192">
        <v>32</v>
      </c>
    </row>
    <row r="5193" spans="1:10" x14ac:dyDescent="0.35">
      <c r="A5193" t="s">
        <v>4585</v>
      </c>
      <c r="B5193">
        <v>160</v>
      </c>
      <c r="C5193">
        <v>248</v>
      </c>
      <c r="D5193">
        <v>1988</v>
      </c>
      <c r="E5193" t="s">
        <v>334</v>
      </c>
      <c r="F5193" t="s">
        <v>0</v>
      </c>
      <c r="G5193" t="s">
        <v>4586</v>
      </c>
      <c r="H5193">
        <v>0.747</v>
      </c>
      <c r="I5193">
        <v>8.08</v>
      </c>
      <c r="J5193">
        <v>72</v>
      </c>
    </row>
    <row r="5194" spans="1:10" x14ac:dyDescent="0.35">
      <c r="A5194" t="s">
        <v>4587</v>
      </c>
      <c r="B5194">
        <v>114</v>
      </c>
      <c r="C5194">
        <v>247</v>
      </c>
      <c r="D5194">
        <v>1991</v>
      </c>
      <c r="E5194" t="s">
        <v>319</v>
      </c>
      <c r="F5194" t="s">
        <v>0</v>
      </c>
      <c r="G5194" t="s">
        <v>4588</v>
      </c>
      <c r="H5194">
        <v>1.0880000000000001</v>
      </c>
      <c r="I5194">
        <v>56.57</v>
      </c>
      <c r="J5194">
        <v>59</v>
      </c>
    </row>
    <row r="5195" spans="1:10" x14ac:dyDescent="0.35">
      <c r="A5195" t="s">
        <v>4590</v>
      </c>
      <c r="B5195">
        <v>43</v>
      </c>
      <c r="C5195">
        <v>242</v>
      </c>
      <c r="D5195">
        <v>1993</v>
      </c>
      <c r="E5195" t="s">
        <v>328</v>
      </c>
      <c r="F5195" t="s">
        <v>0</v>
      </c>
      <c r="G5195" t="s">
        <v>2731</v>
      </c>
      <c r="H5195">
        <v>2.8290000000000002</v>
      </c>
      <c r="I5195">
        <v>45.23</v>
      </c>
      <c r="J5195">
        <v>17</v>
      </c>
    </row>
    <row r="5196" spans="1:10" x14ac:dyDescent="0.35">
      <c r="A5196" t="s">
        <v>4593</v>
      </c>
      <c r="B5196">
        <v>53</v>
      </c>
      <c r="C5196">
        <v>239</v>
      </c>
      <c r="D5196">
        <v>1996</v>
      </c>
      <c r="E5196" t="s">
        <v>311</v>
      </c>
      <c r="F5196" t="s">
        <v>0</v>
      </c>
      <c r="G5196" t="s">
        <v>311</v>
      </c>
      <c r="I5196" t="s">
        <v>311</v>
      </c>
      <c r="J5196">
        <v>6</v>
      </c>
    </row>
    <row r="5197" spans="1:10" x14ac:dyDescent="0.35">
      <c r="A5197" t="s">
        <v>4595</v>
      </c>
      <c r="B5197">
        <v>73</v>
      </c>
      <c r="C5197">
        <v>237</v>
      </c>
      <c r="D5197">
        <v>1998</v>
      </c>
      <c r="E5197" t="s">
        <v>312</v>
      </c>
      <c r="F5197" t="s">
        <v>0</v>
      </c>
      <c r="G5197" t="s">
        <v>2959</v>
      </c>
      <c r="H5197">
        <v>3.149</v>
      </c>
      <c r="I5197">
        <v>37.69</v>
      </c>
      <c r="J5197">
        <v>38</v>
      </c>
    </row>
    <row r="5198" spans="1:10" x14ac:dyDescent="0.35">
      <c r="A5198" t="s">
        <v>4596</v>
      </c>
      <c r="B5198">
        <v>137</v>
      </c>
      <c r="C5198">
        <v>236</v>
      </c>
      <c r="D5198">
        <v>1999</v>
      </c>
      <c r="E5198" t="s">
        <v>312</v>
      </c>
      <c r="F5198" t="s">
        <v>0</v>
      </c>
      <c r="G5198" t="s">
        <v>2520</v>
      </c>
      <c r="H5198">
        <v>0.82699999999999996</v>
      </c>
      <c r="I5198">
        <v>38.700000000000003</v>
      </c>
      <c r="J5198">
        <v>99</v>
      </c>
    </row>
    <row r="5199" spans="1:10" x14ac:dyDescent="0.35">
      <c r="A5199" t="s">
        <v>4597</v>
      </c>
      <c r="B5199">
        <v>78</v>
      </c>
      <c r="C5199">
        <v>235</v>
      </c>
      <c r="D5199">
        <v>2000</v>
      </c>
      <c r="E5199" t="s">
        <v>311</v>
      </c>
      <c r="F5199" t="s">
        <v>0</v>
      </c>
      <c r="G5199" t="s">
        <v>3171</v>
      </c>
      <c r="I5199" t="s">
        <v>311</v>
      </c>
      <c r="J5199">
        <v>64</v>
      </c>
    </row>
    <row r="5200" spans="1:10" x14ac:dyDescent="0.35">
      <c r="A5200" t="s">
        <v>4598</v>
      </c>
      <c r="B5200">
        <v>157</v>
      </c>
      <c r="C5200">
        <v>235</v>
      </c>
      <c r="D5200">
        <v>2000</v>
      </c>
      <c r="E5200" t="s">
        <v>311</v>
      </c>
      <c r="F5200" t="s">
        <v>0</v>
      </c>
      <c r="G5200" t="s">
        <v>3831</v>
      </c>
      <c r="I5200" t="s">
        <v>311</v>
      </c>
      <c r="J5200">
        <v>48</v>
      </c>
    </row>
    <row r="5201" spans="1:10" x14ac:dyDescent="0.35">
      <c r="A5201" t="s">
        <v>4599</v>
      </c>
      <c r="B5201">
        <v>17</v>
      </c>
      <c r="C5201">
        <v>234</v>
      </c>
      <c r="D5201">
        <v>2002</v>
      </c>
      <c r="E5201" t="s">
        <v>319</v>
      </c>
      <c r="F5201" t="s">
        <v>0</v>
      </c>
      <c r="G5201" t="s">
        <v>4600</v>
      </c>
      <c r="H5201">
        <v>6.0629999999999997</v>
      </c>
      <c r="I5201">
        <v>82.91</v>
      </c>
      <c r="J5201">
        <v>9</v>
      </c>
    </row>
    <row r="5202" spans="1:10" x14ac:dyDescent="0.35">
      <c r="A5202" t="s">
        <v>4603</v>
      </c>
      <c r="B5202">
        <v>40</v>
      </c>
      <c r="C5202">
        <v>232</v>
      </c>
      <c r="D5202">
        <v>2004</v>
      </c>
      <c r="E5202" t="s">
        <v>311</v>
      </c>
      <c r="F5202" t="s">
        <v>0</v>
      </c>
      <c r="G5202" t="s">
        <v>2235</v>
      </c>
      <c r="I5202" t="s">
        <v>311</v>
      </c>
      <c r="J5202">
        <v>40</v>
      </c>
    </row>
    <row r="5203" spans="1:10" x14ac:dyDescent="0.35">
      <c r="A5203" t="s">
        <v>4604</v>
      </c>
      <c r="B5203">
        <v>34</v>
      </c>
      <c r="C5203">
        <v>229</v>
      </c>
      <c r="D5203">
        <v>2006</v>
      </c>
      <c r="E5203" t="s">
        <v>319</v>
      </c>
      <c r="F5203" t="s">
        <v>0</v>
      </c>
      <c r="G5203" t="s">
        <v>4605</v>
      </c>
      <c r="H5203">
        <v>4.3440000000000003</v>
      </c>
      <c r="I5203">
        <v>62.98</v>
      </c>
      <c r="J5203">
        <v>11</v>
      </c>
    </row>
    <row r="5204" spans="1:10" x14ac:dyDescent="0.35">
      <c r="A5204" t="s">
        <v>4606</v>
      </c>
      <c r="B5204">
        <v>47</v>
      </c>
      <c r="C5204">
        <v>228</v>
      </c>
      <c r="D5204">
        <v>2007</v>
      </c>
      <c r="E5204" t="s">
        <v>311</v>
      </c>
      <c r="F5204" t="s">
        <v>0</v>
      </c>
      <c r="G5204" t="s">
        <v>4607</v>
      </c>
      <c r="I5204" t="s">
        <v>311</v>
      </c>
      <c r="J5204">
        <v>47</v>
      </c>
    </row>
    <row r="5205" spans="1:10" x14ac:dyDescent="0.35">
      <c r="A5205" t="s">
        <v>4611</v>
      </c>
      <c r="B5205">
        <v>77</v>
      </c>
      <c r="C5205">
        <v>225</v>
      </c>
      <c r="D5205">
        <v>2011</v>
      </c>
      <c r="E5205" t="s">
        <v>311</v>
      </c>
      <c r="F5205" t="s">
        <v>0</v>
      </c>
      <c r="G5205" t="s">
        <v>2053</v>
      </c>
      <c r="I5205" t="s">
        <v>311</v>
      </c>
      <c r="J5205">
        <v>45</v>
      </c>
    </row>
    <row r="5206" spans="1:10" x14ac:dyDescent="0.35">
      <c r="A5206" t="s">
        <v>4612</v>
      </c>
      <c r="B5206">
        <v>60</v>
      </c>
      <c r="C5206">
        <v>223</v>
      </c>
      <c r="D5206">
        <v>2012</v>
      </c>
      <c r="E5206" t="s">
        <v>311</v>
      </c>
      <c r="F5206" t="s">
        <v>0</v>
      </c>
      <c r="G5206" t="s">
        <v>4613</v>
      </c>
      <c r="I5206" t="s">
        <v>311</v>
      </c>
      <c r="J5206">
        <v>45</v>
      </c>
    </row>
    <row r="5207" spans="1:10" x14ac:dyDescent="0.35">
      <c r="A5207" t="s">
        <v>4614</v>
      </c>
      <c r="B5207">
        <v>100</v>
      </c>
      <c r="C5207">
        <v>223</v>
      </c>
      <c r="D5207">
        <v>2012</v>
      </c>
      <c r="E5207" t="s">
        <v>312</v>
      </c>
      <c r="F5207" t="s">
        <v>0</v>
      </c>
      <c r="G5207" t="s">
        <v>4615</v>
      </c>
      <c r="H5207">
        <v>1.216</v>
      </c>
      <c r="I5207">
        <v>32.99</v>
      </c>
      <c r="J5207">
        <v>30</v>
      </c>
    </row>
    <row r="5208" spans="1:10" x14ac:dyDescent="0.35">
      <c r="A5208" t="s">
        <v>4616</v>
      </c>
      <c r="B5208">
        <v>37</v>
      </c>
      <c r="C5208">
        <v>222</v>
      </c>
      <c r="D5208">
        <v>2014</v>
      </c>
      <c r="E5208" t="s">
        <v>311</v>
      </c>
      <c r="F5208" t="s">
        <v>0</v>
      </c>
      <c r="G5208" t="s">
        <v>2840</v>
      </c>
      <c r="I5208" t="s">
        <v>311</v>
      </c>
      <c r="J5208">
        <v>37</v>
      </c>
    </row>
    <row r="5209" spans="1:10" x14ac:dyDescent="0.35">
      <c r="A5209" t="s">
        <v>4617</v>
      </c>
      <c r="B5209">
        <v>66</v>
      </c>
      <c r="C5209">
        <v>222</v>
      </c>
      <c r="D5209">
        <v>2014</v>
      </c>
      <c r="E5209" t="s">
        <v>334</v>
      </c>
      <c r="F5209" t="s">
        <v>0</v>
      </c>
      <c r="G5209" t="s">
        <v>3112</v>
      </c>
      <c r="H5209">
        <v>1.81</v>
      </c>
      <c r="I5209">
        <v>8.9700000000000006</v>
      </c>
      <c r="J5209">
        <v>65</v>
      </c>
    </row>
    <row r="5210" spans="1:10" x14ac:dyDescent="0.35">
      <c r="A5210" t="s">
        <v>4618</v>
      </c>
      <c r="B5210">
        <v>251</v>
      </c>
      <c r="C5210">
        <v>219</v>
      </c>
      <c r="D5210">
        <v>2016</v>
      </c>
      <c r="E5210" t="s">
        <v>311</v>
      </c>
      <c r="F5210" t="s">
        <v>0</v>
      </c>
      <c r="G5210" t="s">
        <v>4619</v>
      </c>
      <c r="I5210" t="s">
        <v>311</v>
      </c>
      <c r="J5210">
        <v>33</v>
      </c>
    </row>
    <row r="5211" spans="1:10" x14ac:dyDescent="0.35">
      <c r="A5211" t="s">
        <v>4620</v>
      </c>
      <c r="B5211">
        <v>83</v>
      </c>
      <c r="C5211">
        <v>219</v>
      </c>
      <c r="D5211">
        <v>2016</v>
      </c>
      <c r="E5211" t="s">
        <v>334</v>
      </c>
      <c r="F5211" t="s">
        <v>0</v>
      </c>
      <c r="G5211" t="s">
        <v>4621</v>
      </c>
      <c r="H5211">
        <v>1.488</v>
      </c>
      <c r="I5211">
        <v>13.1</v>
      </c>
      <c r="J5211">
        <v>11</v>
      </c>
    </row>
    <row r="5212" spans="1:10" x14ac:dyDescent="0.35">
      <c r="A5212" t="s">
        <v>4622</v>
      </c>
      <c r="B5212">
        <v>92</v>
      </c>
      <c r="C5212">
        <v>216</v>
      </c>
      <c r="D5212">
        <v>2018</v>
      </c>
      <c r="E5212" t="s">
        <v>312</v>
      </c>
      <c r="F5212" t="s">
        <v>0</v>
      </c>
      <c r="G5212" t="s">
        <v>3633</v>
      </c>
      <c r="H5212">
        <v>0.81599999999999995</v>
      </c>
      <c r="I5212">
        <v>32.22</v>
      </c>
      <c r="J5212">
        <v>23</v>
      </c>
    </row>
    <row r="5213" spans="1:10" x14ac:dyDescent="0.35">
      <c r="A5213" t="s">
        <v>4623</v>
      </c>
      <c r="B5213">
        <v>81</v>
      </c>
      <c r="C5213">
        <v>216</v>
      </c>
      <c r="D5213">
        <v>2018</v>
      </c>
      <c r="E5213" t="s">
        <v>334</v>
      </c>
      <c r="F5213" t="s">
        <v>0</v>
      </c>
      <c r="G5213" t="s">
        <v>4624</v>
      </c>
      <c r="H5213">
        <v>1.488</v>
      </c>
      <c r="I5213">
        <v>8.7799999999999994</v>
      </c>
      <c r="J5213">
        <v>21</v>
      </c>
    </row>
    <row r="5214" spans="1:10" x14ac:dyDescent="0.35">
      <c r="A5214" t="s">
        <v>4626</v>
      </c>
      <c r="B5214">
        <v>79</v>
      </c>
      <c r="C5214">
        <v>216</v>
      </c>
      <c r="D5214">
        <v>2018</v>
      </c>
      <c r="E5214" t="s">
        <v>312</v>
      </c>
      <c r="F5214" t="s">
        <v>0</v>
      </c>
      <c r="G5214" t="s">
        <v>4627</v>
      </c>
      <c r="H5214">
        <v>1.609</v>
      </c>
      <c r="I5214">
        <v>35.1</v>
      </c>
      <c r="J5214">
        <v>15</v>
      </c>
    </row>
    <row r="5215" spans="1:10" x14ac:dyDescent="0.35">
      <c r="A5215" t="s">
        <v>4628</v>
      </c>
      <c r="B5215">
        <v>72</v>
      </c>
      <c r="C5215">
        <v>214</v>
      </c>
      <c r="D5215">
        <v>2022</v>
      </c>
      <c r="E5215" t="s">
        <v>311</v>
      </c>
      <c r="F5215" t="s">
        <v>0</v>
      </c>
      <c r="G5215" t="s">
        <v>2924</v>
      </c>
      <c r="I5215" t="s">
        <v>311</v>
      </c>
      <c r="J5215">
        <v>20</v>
      </c>
    </row>
    <row r="5216" spans="1:10" x14ac:dyDescent="0.35">
      <c r="A5216" t="s">
        <v>4629</v>
      </c>
      <c r="B5216">
        <v>136</v>
      </c>
      <c r="C5216">
        <v>213</v>
      </c>
      <c r="D5216">
        <v>2023</v>
      </c>
      <c r="E5216" t="s">
        <v>311</v>
      </c>
      <c r="F5216" t="s">
        <v>0</v>
      </c>
      <c r="G5216" t="s">
        <v>3171</v>
      </c>
      <c r="I5216" t="s">
        <v>311</v>
      </c>
      <c r="J5216">
        <v>7</v>
      </c>
    </row>
    <row r="5217" spans="1:10" x14ac:dyDescent="0.35">
      <c r="A5217" t="s">
        <v>4630</v>
      </c>
      <c r="B5217">
        <v>74</v>
      </c>
      <c r="C5217">
        <v>212</v>
      </c>
      <c r="D5217">
        <v>2024</v>
      </c>
      <c r="E5217" t="s">
        <v>328</v>
      </c>
      <c r="F5217" t="s">
        <v>0</v>
      </c>
      <c r="G5217" t="s">
        <v>4631</v>
      </c>
      <c r="H5217">
        <v>1.333</v>
      </c>
      <c r="I5217">
        <v>60.06</v>
      </c>
      <c r="J5217">
        <v>50</v>
      </c>
    </row>
    <row r="5218" spans="1:10" x14ac:dyDescent="0.35">
      <c r="A5218" t="s">
        <v>4633</v>
      </c>
      <c r="B5218">
        <v>195</v>
      </c>
      <c r="C5218">
        <v>210</v>
      </c>
      <c r="D5218">
        <v>2026</v>
      </c>
      <c r="E5218" t="s">
        <v>334</v>
      </c>
      <c r="F5218" t="s">
        <v>0</v>
      </c>
      <c r="G5218" t="s">
        <v>3052</v>
      </c>
      <c r="H5218">
        <v>0.45700000000000002</v>
      </c>
      <c r="I5218">
        <v>14.24</v>
      </c>
      <c r="J5218">
        <v>16</v>
      </c>
    </row>
    <row r="5219" spans="1:10" x14ac:dyDescent="0.35">
      <c r="A5219" t="s">
        <v>4637</v>
      </c>
      <c r="B5219">
        <v>39</v>
      </c>
      <c r="C5219">
        <v>209</v>
      </c>
      <c r="D5219">
        <v>2029</v>
      </c>
      <c r="E5219" t="s">
        <v>311</v>
      </c>
      <c r="F5219" t="s">
        <v>0</v>
      </c>
      <c r="G5219" t="s">
        <v>4025</v>
      </c>
      <c r="I5219" t="s">
        <v>311</v>
      </c>
      <c r="J5219">
        <v>39</v>
      </c>
    </row>
    <row r="5220" spans="1:10" x14ac:dyDescent="0.35">
      <c r="A5220" t="s">
        <v>4642</v>
      </c>
      <c r="B5220">
        <v>61</v>
      </c>
      <c r="C5220">
        <v>205</v>
      </c>
      <c r="D5220">
        <v>2035</v>
      </c>
      <c r="E5220" t="s">
        <v>312</v>
      </c>
      <c r="F5220" t="s">
        <v>0</v>
      </c>
      <c r="G5220" t="s">
        <v>4643</v>
      </c>
      <c r="H5220">
        <v>2</v>
      </c>
      <c r="I5220">
        <v>37.090000000000003</v>
      </c>
      <c r="J5220">
        <v>9</v>
      </c>
    </row>
    <row r="5221" spans="1:10" x14ac:dyDescent="0.35">
      <c r="A5221" t="s">
        <v>4646</v>
      </c>
      <c r="B5221">
        <v>95</v>
      </c>
      <c r="C5221">
        <v>204</v>
      </c>
      <c r="D5221">
        <v>2037</v>
      </c>
      <c r="E5221" t="s">
        <v>312</v>
      </c>
      <c r="F5221" t="s">
        <v>0</v>
      </c>
      <c r="G5221" t="s">
        <v>4647</v>
      </c>
      <c r="H5221">
        <v>1.25</v>
      </c>
      <c r="I5221">
        <v>32.270000000000003</v>
      </c>
      <c r="J5221">
        <v>29</v>
      </c>
    </row>
    <row r="5222" spans="1:10" x14ac:dyDescent="0.35">
      <c r="A5222" t="s">
        <v>4651</v>
      </c>
      <c r="B5222">
        <v>153</v>
      </c>
      <c r="C5222">
        <v>200</v>
      </c>
      <c r="D5222">
        <v>2042</v>
      </c>
      <c r="E5222" t="s">
        <v>334</v>
      </c>
      <c r="F5222" t="s">
        <v>0</v>
      </c>
      <c r="G5222" t="s">
        <v>2590</v>
      </c>
      <c r="H5222">
        <v>0.53600000000000003</v>
      </c>
      <c r="I5222">
        <v>8.59</v>
      </c>
      <c r="J5222">
        <v>93</v>
      </c>
    </row>
    <row r="5223" spans="1:10" x14ac:dyDescent="0.35">
      <c r="A5223" t="s">
        <v>4652</v>
      </c>
      <c r="B5223">
        <v>23</v>
      </c>
      <c r="C5223">
        <v>200</v>
      </c>
      <c r="D5223">
        <v>2042</v>
      </c>
      <c r="E5223" t="s">
        <v>311</v>
      </c>
      <c r="F5223" t="s">
        <v>0</v>
      </c>
      <c r="G5223" t="s">
        <v>4653</v>
      </c>
      <c r="I5223" t="s">
        <v>311</v>
      </c>
      <c r="J5223">
        <v>23</v>
      </c>
    </row>
    <row r="5224" spans="1:10" x14ac:dyDescent="0.35">
      <c r="A5224" t="s">
        <v>4658</v>
      </c>
      <c r="B5224">
        <v>156</v>
      </c>
      <c r="C5224">
        <v>197</v>
      </c>
      <c r="D5224">
        <v>2048</v>
      </c>
      <c r="E5224" t="s">
        <v>334</v>
      </c>
      <c r="F5224" t="s">
        <v>0</v>
      </c>
      <c r="G5224" t="s">
        <v>2167</v>
      </c>
      <c r="H5224">
        <v>0.75</v>
      </c>
      <c r="I5224">
        <v>5.45</v>
      </c>
      <c r="J5224">
        <v>55</v>
      </c>
    </row>
    <row r="5225" spans="1:10" x14ac:dyDescent="0.35">
      <c r="A5225" t="s">
        <v>4660</v>
      </c>
      <c r="B5225">
        <v>48</v>
      </c>
      <c r="C5225">
        <v>197</v>
      </c>
      <c r="D5225">
        <v>2048</v>
      </c>
      <c r="E5225" t="s">
        <v>311</v>
      </c>
      <c r="F5225" t="s">
        <v>0</v>
      </c>
      <c r="G5225" t="s">
        <v>4042</v>
      </c>
      <c r="I5225" t="s">
        <v>311</v>
      </c>
      <c r="J5225">
        <v>14</v>
      </c>
    </row>
    <row r="5226" spans="1:10" x14ac:dyDescent="0.35">
      <c r="A5226" t="s">
        <v>4662</v>
      </c>
      <c r="B5226">
        <v>67</v>
      </c>
      <c r="C5226">
        <v>193</v>
      </c>
      <c r="D5226">
        <v>2052</v>
      </c>
      <c r="E5226" t="s">
        <v>312</v>
      </c>
      <c r="F5226" t="s">
        <v>0</v>
      </c>
      <c r="G5226" t="s">
        <v>2053</v>
      </c>
      <c r="H5226">
        <v>1.7030000000000001</v>
      </c>
      <c r="I5226">
        <v>36.54</v>
      </c>
      <c r="J5226">
        <v>22</v>
      </c>
    </row>
    <row r="5227" spans="1:10" x14ac:dyDescent="0.35">
      <c r="A5227" t="s">
        <v>4663</v>
      </c>
      <c r="B5227">
        <v>91</v>
      </c>
      <c r="C5227">
        <v>193</v>
      </c>
      <c r="D5227">
        <v>2052</v>
      </c>
      <c r="E5227" t="s">
        <v>311</v>
      </c>
      <c r="F5227" t="s">
        <v>0</v>
      </c>
      <c r="G5227" t="s">
        <v>2037</v>
      </c>
      <c r="I5227" t="s">
        <v>311</v>
      </c>
      <c r="J5227">
        <v>13</v>
      </c>
    </row>
    <row r="5228" spans="1:10" x14ac:dyDescent="0.35">
      <c r="A5228" t="s">
        <v>4665</v>
      </c>
      <c r="B5228">
        <v>49</v>
      </c>
      <c r="C5228">
        <v>191</v>
      </c>
      <c r="D5228">
        <v>2055</v>
      </c>
      <c r="E5228" t="s">
        <v>319</v>
      </c>
      <c r="F5228" t="s">
        <v>0</v>
      </c>
      <c r="G5228" t="s">
        <v>4666</v>
      </c>
      <c r="H5228">
        <v>1.857</v>
      </c>
      <c r="I5228">
        <v>68.72</v>
      </c>
      <c r="J5228">
        <v>23</v>
      </c>
    </row>
    <row r="5229" spans="1:10" x14ac:dyDescent="0.35">
      <c r="A5229" t="s">
        <v>4669</v>
      </c>
      <c r="B5229">
        <v>40</v>
      </c>
      <c r="C5229">
        <v>187</v>
      </c>
      <c r="D5229">
        <v>2058</v>
      </c>
      <c r="E5229" t="s">
        <v>328</v>
      </c>
      <c r="F5229" t="s">
        <v>0</v>
      </c>
      <c r="G5229" t="s">
        <v>2053</v>
      </c>
      <c r="H5229">
        <v>2.7690000000000001</v>
      </c>
      <c r="I5229">
        <v>63.46</v>
      </c>
      <c r="J5229">
        <v>9</v>
      </c>
    </row>
    <row r="5230" spans="1:10" x14ac:dyDescent="0.35">
      <c r="A5230" t="s">
        <v>4671</v>
      </c>
      <c r="B5230">
        <v>77</v>
      </c>
      <c r="C5230">
        <v>186</v>
      </c>
      <c r="D5230">
        <v>2059</v>
      </c>
      <c r="E5230" t="s">
        <v>312</v>
      </c>
      <c r="F5230" t="s">
        <v>0</v>
      </c>
      <c r="G5230" t="s">
        <v>2734</v>
      </c>
      <c r="H5230">
        <v>1.8640000000000001</v>
      </c>
      <c r="I5230">
        <v>42.34</v>
      </c>
      <c r="J5230">
        <v>6</v>
      </c>
    </row>
    <row r="5231" spans="1:10" x14ac:dyDescent="0.35">
      <c r="A5231" t="s">
        <v>4672</v>
      </c>
      <c r="B5231">
        <v>96</v>
      </c>
      <c r="C5231">
        <v>185</v>
      </c>
      <c r="D5231">
        <v>2061</v>
      </c>
      <c r="E5231" t="s">
        <v>312</v>
      </c>
      <c r="F5231" t="s">
        <v>0</v>
      </c>
      <c r="G5231" t="s">
        <v>1999</v>
      </c>
      <c r="H5231">
        <v>1.032</v>
      </c>
      <c r="I5231">
        <v>27.15</v>
      </c>
      <c r="J5231">
        <v>52</v>
      </c>
    </row>
    <row r="5232" spans="1:10" x14ac:dyDescent="0.35">
      <c r="A5232" t="s">
        <v>4674</v>
      </c>
      <c r="B5232">
        <v>46</v>
      </c>
      <c r="C5232">
        <v>183</v>
      </c>
      <c r="D5232">
        <v>2063</v>
      </c>
      <c r="E5232" t="s">
        <v>311</v>
      </c>
      <c r="F5232" t="s">
        <v>0</v>
      </c>
      <c r="G5232" t="s">
        <v>2077</v>
      </c>
      <c r="I5232" t="s">
        <v>311</v>
      </c>
      <c r="J5232">
        <v>46</v>
      </c>
    </row>
    <row r="5233" spans="1:10" x14ac:dyDescent="0.35">
      <c r="A5233" t="s">
        <v>4675</v>
      </c>
      <c r="B5233">
        <v>123</v>
      </c>
      <c r="C5233">
        <v>182</v>
      </c>
      <c r="D5233">
        <v>2064</v>
      </c>
      <c r="E5233" t="s">
        <v>334</v>
      </c>
      <c r="F5233" t="s">
        <v>0</v>
      </c>
      <c r="G5233" t="s">
        <v>2119</v>
      </c>
      <c r="H5233">
        <v>0.76900000000000002</v>
      </c>
      <c r="I5233">
        <v>6.4</v>
      </c>
      <c r="J5233">
        <v>0</v>
      </c>
    </row>
    <row r="5234" spans="1:10" x14ac:dyDescent="0.35">
      <c r="A5234" t="s">
        <v>4676</v>
      </c>
      <c r="B5234">
        <v>116</v>
      </c>
      <c r="C5234">
        <v>181</v>
      </c>
      <c r="D5234">
        <v>2065</v>
      </c>
      <c r="E5234" t="s">
        <v>311</v>
      </c>
      <c r="F5234" t="s">
        <v>0</v>
      </c>
      <c r="G5234" t="s">
        <v>2211</v>
      </c>
      <c r="I5234" t="s">
        <v>311</v>
      </c>
      <c r="J5234">
        <v>25</v>
      </c>
    </row>
    <row r="5235" spans="1:10" x14ac:dyDescent="0.35">
      <c r="A5235" t="s">
        <v>4677</v>
      </c>
      <c r="B5235">
        <v>76</v>
      </c>
      <c r="C5235">
        <v>181</v>
      </c>
      <c r="D5235">
        <v>2065</v>
      </c>
      <c r="E5235" t="s">
        <v>328</v>
      </c>
      <c r="F5235" t="s">
        <v>0</v>
      </c>
      <c r="G5235" t="s">
        <v>4548</v>
      </c>
      <c r="H5235">
        <v>2.2050000000000001</v>
      </c>
      <c r="I5235">
        <v>43.97</v>
      </c>
      <c r="J5235">
        <v>39</v>
      </c>
    </row>
    <row r="5236" spans="1:10" x14ac:dyDescent="0.35">
      <c r="A5236" t="s">
        <v>4678</v>
      </c>
      <c r="B5236">
        <v>73</v>
      </c>
      <c r="C5236">
        <v>180</v>
      </c>
      <c r="D5236">
        <v>2067</v>
      </c>
      <c r="E5236" t="s">
        <v>311</v>
      </c>
      <c r="F5236" t="s">
        <v>0</v>
      </c>
      <c r="G5236" t="s">
        <v>2811</v>
      </c>
      <c r="I5236" t="s">
        <v>311</v>
      </c>
      <c r="J5236">
        <v>12</v>
      </c>
    </row>
    <row r="5237" spans="1:10" x14ac:dyDescent="0.35">
      <c r="A5237" t="s">
        <v>4679</v>
      </c>
      <c r="B5237">
        <v>84</v>
      </c>
      <c r="C5237">
        <v>180</v>
      </c>
      <c r="D5237">
        <v>2067</v>
      </c>
      <c r="E5237" t="s">
        <v>312</v>
      </c>
      <c r="F5237" t="s">
        <v>0</v>
      </c>
      <c r="G5237" t="s">
        <v>3052</v>
      </c>
      <c r="H5237">
        <v>1.1080000000000001</v>
      </c>
      <c r="I5237">
        <v>35.76</v>
      </c>
      <c r="J5237">
        <v>13</v>
      </c>
    </row>
    <row r="5238" spans="1:10" x14ac:dyDescent="0.35">
      <c r="A5238" t="s">
        <v>4680</v>
      </c>
      <c r="B5238">
        <v>59</v>
      </c>
      <c r="C5238">
        <v>179</v>
      </c>
      <c r="D5238">
        <v>2069</v>
      </c>
      <c r="E5238" t="s">
        <v>311</v>
      </c>
      <c r="F5238" t="s">
        <v>0</v>
      </c>
      <c r="G5238" t="s">
        <v>2235</v>
      </c>
      <c r="I5238" t="s">
        <v>311</v>
      </c>
      <c r="J5238">
        <v>8</v>
      </c>
    </row>
    <row r="5239" spans="1:10" x14ac:dyDescent="0.35">
      <c r="A5239" t="s">
        <v>4681</v>
      </c>
      <c r="B5239">
        <v>134</v>
      </c>
      <c r="C5239">
        <v>178</v>
      </c>
      <c r="D5239">
        <v>2070</v>
      </c>
      <c r="E5239" t="s">
        <v>312</v>
      </c>
      <c r="F5239" t="s">
        <v>0</v>
      </c>
      <c r="G5239" t="s">
        <v>4682</v>
      </c>
      <c r="H5239">
        <v>1.24</v>
      </c>
      <c r="I5239">
        <v>36.96</v>
      </c>
      <c r="J5239">
        <v>76</v>
      </c>
    </row>
    <row r="5240" spans="1:10" x14ac:dyDescent="0.35">
      <c r="A5240" t="s">
        <v>4684</v>
      </c>
      <c r="B5240">
        <v>183</v>
      </c>
      <c r="C5240">
        <v>177</v>
      </c>
      <c r="D5240">
        <v>2072</v>
      </c>
      <c r="E5240" t="s">
        <v>328</v>
      </c>
      <c r="F5240" t="s">
        <v>0</v>
      </c>
      <c r="G5240" t="s">
        <v>4685</v>
      </c>
      <c r="H5240">
        <v>1.0309999999999999</v>
      </c>
      <c r="I5240">
        <v>40.159999999999997</v>
      </c>
      <c r="J5240">
        <v>24</v>
      </c>
    </row>
    <row r="5241" spans="1:10" x14ac:dyDescent="0.35">
      <c r="A5241" t="s">
        <v>4687</v>
      </c>
      <c r="B5241">
        <v>109</v>
      </c>
      <c r="C5241">
        <v>177</v>
      </c>
      <c r="D5241">
        <v>2072</v>
      </c>
      <c r="E5241" t="s">
        <v>328</v>
      </c>
      <c r="F5241" t="s">
        <v>0</v>
      </c>
      <c r="G5241" t="s">
        <v>4688</v>
      </c>
      <c r="H5241">
        <v>0.77600000000000002</v>
      </c>
      <c r="I5241">
        <v>35.11</v>
      </c>
      <c r="J5241">
        <v>72</v>
      </c>
    </row>
    <row r="5242" spans="1:10" x14ac:dyDescent="0.35">
      <c r="A5242" t="s">
        <v>4689</v>
      </c>
      <c r="B5242">
        <v>106</v>
      </c>
      <c r="C5242">
        <v>176</v>
      </c>
      <c r="D5242">
        <v>2075</v>
      </c>
      <c r="E5242" t="s">
        <v>311</v>
      </c>
      <c r="F5242" t="s">
        <v>0</v>
      </c>
      <c r="G5242" t="s">
        <v>1876</v>
      </c>
      <c r="I5242" t="s">
        <v>311</v>
      </c>
      <c r="J5242">
        <v>35</v>
      </c>
    </row>
    <row r="5243" spans="1:10" x14ac:dyDescent="0.35">
      <c r="A5243" t="s">
        <v>4691</v>
      </c>
      <c r="B5243">
        <v>70</v>
      </c>
      <c r="C5243">
        <v>175</v>
      </c>
      <c r="D5243">
        <v>2076</v>
      </c>
      <c r="E5243" t="s">
        <v>311</v>
      </c>
      <c r="F5243" t="s">
        <v>0</v>
      </c>
      <c r="G5243" t="s">
        <v>1999</v>
      </c>
      <c r="I5243" t="s">
        <v>311</v>
      </c>
      <c r="J5243">
        <v>70</v>
      </c>
    </row>
    <row r="5244" spans="1:10" x14ac:dyDescent="0.35">
      <c r="A5244" t="s">
        <v>4692</v>
      </c>
      <c r="B5244">
        <v>60</v>
      </c>
      <c r="C5244">
        <v>175</v>
      </c>
      <c r="D5244">
        <v>2076</v>
      </c>
      <c r="E5244" t="s">
        <v>311</v>
      </c>
      <c r="F5244" t="s">
        <v>0</v>
      </c>
      <c r="G5244" t="s">
        <v>3592</v>
      </c>
      <c r="I5244" t="s">
        <v>311</v>
      </c>
      <c r="J5244">
        <v>60</v>
      </c>
    </row>
    <row r="5245" spans="1:10" x14ac:dyDescent="0.35">
      <c r="A5245" t="s">
        <v>4693</v>
      </c>
      <c r="B5245">
        <v>59</v>
      </c>
      <c r="C5245">
        <v>174</v>
      </c>
      <c r="D5245">
        <v>2079</v>
      </c>
      <c r="E5245" t="s">
        <v>328</v>
      </c>
      <c r="F5245" t="s">
        <v>0</v>
      </c>
      <c r="G5245" t="s">
        <v>2520</v>
      </c>
      <c r="H5245">
        <v>1.339</v>
      </c>
      <c r="I5245">
        <v>73.34</v>
      </c>
      <c r="J5245">
        <v>44</v>
      </c>
    </row>
    <row r="5246" spans="1:10" x14ac:dyDescent="0.35">
      <c r="A5246" t="s">
        <v>4694</v>
      </c>
      <c r="B5246">
        <v>261</v>
      </c>
      <c r="C5246">
        <v>171</v>
      </c>
      <c r="D5246">
        <v>2080</v>
      </c>
      <c r="E5246" t="s">
        <v>311</v>
      </c>
      <c r="F5246" t="s">
        <v>0</v>
      </c>
      <c r="G5246" t="s">
        <v>2211</v>
      </c>
      <c r="I5246" t="s">
        <v>311</v>
      </c>
      <c r="J5246">
        <v>5</v>
      </c>
    </row>
    <row r="5247" spans="1:10" x14ac:dyDescent="0.35">
      <c r="A5247" t="s">
        <v>4695</v>
      </c>
      <c r="B5247">
        <v>44</v>
      </c>
      <c r="C5247">
        <v>171</v>
      </c>
      <c r="D5247">
        <v>2080</v>
      </c>
      <c r="E5247" t="s">
        <v>319</v>
      </c>
      <c r="F5247" t="s">
        <v>0</v>
      </c>
      <c r="G5247" t="s">
        <v>4696</v>
      </c>
      <c r="H5247">
        <v>2.2970000000000002</v>
      </c>
      <c r="I5247">
        <v>63.96</v>
      </c>
      <c r="J5247">
        <v>9</v>
      </c>
    </row>
    <row r="5248" spans="1:10" x14ac:dyDescent="0.35">
      <c r="A5248" t="s">
        <v>4698</v>
      </c>
      <c r="B5248">
        <v>51</v>
      </c>
      <c r="C5248">
        <v>168</v>
      </c>
      <c r="D5248">
        <v>2083</v>
      </c>
      <c r="E5248" t="s">
        <v>311</v>
      </c>
      <c r="F5248" t="s">
        <v>0</v>
      </c>
      <c r="G5248" t="s">
        <v>4699</v>
      </c>
      <c r="I5248" t="s">
        <v>311</v>
      </c>
      <c r="J5248">
        <v>51</v>
      </c>
    </row>
    <row r="5249" spans="1:10" x14ac:dyDescent="0.35">
      <c r="A5249" t="s">
        <v>4703</v>
      </c>
      <c r="B5249">
        <v>78</v>
      </c>
      <c r="C5249">
        <v>167</v>
      </c>
      <c r="D5249">
        <v>2084</v>
      </c>
      <c r="E5249" t="s">
        <v>311</v>
      </c>
      <c r="F5249" t="s">
        <v>0</v>
      </c>
      <c r="G5249" t="s">
        <v>2734</v>
      </c>
      <c r="I5249" t="s">
        <v>311</v>
      </c>
      <c r="J5249">
        <v>14</v>
      </c>
    </row>
    <row r="5250" spans="1:10" x14ac:dyDescent="0.35">
      <c r="A5250" t="s">
        <v>4705</v>
      </c>
      <c r="B5250">
        <v>80</v>
      </c>
      <c r="C5250">
        <v>165</v>
      </c>
      <c r="D5250">
        <v>2089</v>
      </c>
      <c r="E5250" t="s">
        <v>311</v>
      </c>
      <c r="F5250" t="s">
        <v>0</v>
      </c>
      <c r="G5250" t="s">
        <v>1940</v>
      </c>
      <c r="I5250" t="s">
        <v>311</v>
      </c>
      <c r="J5250">
        <v>76</v>
      </c>
    </row>
    <row r="5251" spans="1:10" x14ac:dyDescent="0.35">
      <c r="A5251" t="s">
        <v>4712</v>
      </c>
      <c r="B5251">
        <v>87</v>
      </c>
      <c r="C5251">
        <v>162</v>
      </c>
      <c r="D5251">
        <v>2096</v>
      </c>
      <c r="E5251" t="s">
        <v>334</v>
      </c>
      <c r="F5251" t="s">
        <v>0</v>
      </c>
      <c r="G5251" t="s">
        <v>4713</v>
      </c>
      <c r="H5251">
        <v>1.133</v>
      </c>
      <c r="I5251">
        <v>7.09</v>
      </c>
      <c r="J5251">
        <v>12</v>
      </c>
    </row>
    <row r="5252" spans="1:10" x14ac:dyDescent="0.35">
      <c r="A5252" t="s">
        <v>4715</v>
      </c>
      <c r="B5252">
        <v>27</v>
      </c>
      <c r="C5252">
        <v>161</v>
      </c>
      <c r="D5252">
        <v>2097</v>
      </c>
      <c r="E5252" t="s">
        <v>328</v>
      </c>
      <c r="F5252" t="s">
        <v>0</v>
      </c>
      <c r="G5252" t="s">
        <v>4716</v>
      </c>
      <c r="H5252">
        <v>3.7389999999999999</v>
      </c>
      <c r="I5252">
        <v>62.56</v>
      </c>
      <c r="J5252">
        <v>6</v>
      </c>
    </row>
    <row r="5253" spans="1:10" x14ac:dyDescent="0.35">
      <c r="A5253" t="s">
        <v>4720</v>
      </c>
      <c r="B5253">
        <v>40</v>
      </c>
      <c r="C5253">
        <v>158</v>
      </c>
      <c r="D5253">
        <v>2102</v>
      </c>
      <c r="E5253" t="s">
        <v>334</v>
      </c>
      <c r="F5253" t="s">
        <v>0</v>
      </c>
      <c r="G5253" t="s">
        <v>4721</v>
      </c>
      <c r="H5253">
        <v>1.641</v>
      </c>
      <c r="I5253">
        <v>13.24</v>
      </c>
      <c r="J5253">
        <v>18</v>
      </c>
    </row>
    <row r="5254" spans="1:10" x14ac:dyDescent="0.35">
      <c r="A5254" t="s">
        <v>4723</v>
      </c>
      <c r="B5254">
        <v>35</v>
      </c>
      <c r="C5254">
        <v>158</v>
      </c>
      <c r="D5254">
        <v>2102</v>
      </c>
      <c r="E5254" t="s">
        <v>311</v>
      </c>
      <c r="F5254" t="s">
        <v>0</v>
      </c>
      <c r="G5254" t="s">
        <v>1817</v>
      </c>
      <c r="I5254" t="s">
        <v>311</v>
      </c>
      <c r="J5254">
        <v>35</v>
      </c>
    </row>
    <row r="5255" spans="1:10" x14ac:dyDescent="0.35">
      <c r="A5255" t="s">
        <v>4725</v>
      </c>
      <c r="B5255">
        <v>117</v>
      </c>
      <c r="C5255">
        <v>156</v>
      </c>
      <c r="D5255">
        <v>2105</v>
      </c>
      <c r="E5255" t="s">
        <v>328</v>
      </c>
      <c r="F5255" t="s">
        <v>0</v>
      </c>
      <c r="G5255" t="s">
        <v>4397</v>
      </c>
      <c r="H5255">
        <v>0.96399999999999997</v>
      </c>
      <c r="I5255">
        <v>56.91</v>
      </c>
      <c r="J5255">
        <v>43</v>
      </c>
    </row>
    <row r="5256" spans="1:10" x14ac:dyDescent="0.35">
      <c r="A5256" t="s">
        <v>4726</v>
      </c>
      <c r="B5256">
        <v>114</v>
      </c>
      <c r="C5256">
        <v>156</v>
      </c>
      <c r="D5256">
        <v>2105</v>
      </c>
      <c r="E5256" t="s">
        <v>334</v>
      </c>
      <c r="F5256" t="s">
        <v>0</v>
      </c>
      <c r="G5256" t="s">
        <v>3363</v>
      </c>
      <c r="H5256">
        <v>0.75900000000000001</v>
      </c>
      <c r="I5256">
        <v>9.19</v>
      </c>
      <c r="J5256">
        <v>68</v>
      </c>
    </row>
    <row r="5257" spans="1:10" x14ac:dyDescent="0.35">
      <c r="A5257" t="s">
        <v>4732</v>
      </c>
      <c r="B5257">
        <v>99</v>
      </c>
      <c r="C5257">
        <v>154</v>
      </c>
      <c r="D5257">
        <v>2113</v>
      </c>
      <c r="E5257" t="s">
        <v>334</v>
      </c>
      <c r="F5257" t="s">
        <v>0</v>
      </c>
      <c r="G5257" t="s">
        <v>4733</v>
      </c>
      <c r="H5257">
        <v>0.80800000000000005</v>
      </c>
      <c r="I5257">
        <v>16.96</v>
      </c>
      <c r="J5257">
        <v>23</v>
      </c>
    </row>
    <row r="5258" spans="1:10" x14ac:dyDescent="0.35">
      <c r="A5258" t="s">
        <v>4736</v>
      </c>
      <c r="B5258">
        <v>80</v>
      </c>
      <c r="C5258">
        <v>152</v>
      </c>
      <c r="D5258">
        <v>2116</v>
      </c>
      <c r="E5258" t="s">
        <v>311</v>
      </c>
      <c r="F5258" t="s">
        <v>0</v>
      </c>
      <c r="G5258" t="s">
        <v>2734</v>
      </c>
      <c r="I5258" t="s">
        <v>311</v>
      </c>
      <c r="J5258">
        <v>17</v>
      </c>
    </row>
    <row r="5259" spans="1:10" x14ac:dyDescent="0.35">
      <c r="A5259" t="s">
        <v>4738</v>
      </c>
      <c r="B5259">
        <v>26</v>
      </c>
      <c r="C5259">
        <v>152</v>
      </c>
      <c r="D5259">
        <v>2116</v>
      </c>
      <c r="E5259" t="s">
        <v>311</v>
      </c>
      <c r="F5259" t="s">
        <v>0</v>
      </c>
      <c r="G5259" t="s">
        <v>1900</v>
      </c>
      <c r="I5259" t="s">
        <v>311</v>
      </c>
      <c r="J5259">
        <v>7</v>
      </c>
    </row>
    <row r="5260" spans="1:10" x14ac:dyDescent="0.35">
      <c r="A5260" t="s">
        <v>4740</v>
      </c>
      <c r="B5260">
        <v>72</v>
      </c>
      <c r="C5260">
        <v>152</v>
      </c>
      <c r="D5260">
        <v>2116</v>
      </c>
      <c r="E5260" t="s">
        <v>311</v>
      </c>
      <c r="F5260" t="s">
        <v>0</v>
      </c>
      <c r="G5260" t="s">
        <v>3831</v>
      </c>
      <c r="I5260" t="s">
        <v>311</v>
      </c>
      <c r="J5260">
        <v>15</v>
      </c>
    </row>
    <row r="5261" spans="1:10" x14ac:dyDescent="0.35">
      <c r="A5261" t="s">
        <v>4741</v>
      </c>
      <c r="B5261">
        <v>15</v>
      </c>
      <c r="C5261">
        <v>152</v>
      </c>
      <c r="D5261">
        <v>2116</v>
      </c>
      <c r="E5261" t="s">
        <v>319</v>
      </c>
      <c r="F5261" t="s">
        <v>0</v>
      </c>
      <c r="G5261" t="s">
        <v>1969</v>
      </c>
      <c r="H5261">
        <v>6.0830000000000002</v>
      </c>
      <c r="I5261">
        <v>85</v>
      </c>
      <c r="J5261">
        <v>14</v>
      </c>
    </row>
    <row r="5262" spans="1:10" x14ac:dyDescent="0.35">
      <c r="A5262" t="s">
        <v>4745</v>
      </c>
      <c r="B5262">
        <v>41</v>
      </c>
      <c r="C5262">
        <v>147</v>
      </c>
      <c r="D5262">
        <v>2124</v>
      </c>
      <c r="E5262" t="s">
        <v>311</v>
      </c>
      <c r="F5262" t="s">
        <v>0</v>
      </c>
      <c r="G5262" t="s">
        <v>2088</v>
      </c>
      <c r="I5262" t="s">
        <v>311</v>
      </c>
      <c r="J5262">
        <v>41</v>
      </c>
    </row>
    <row r="5263" spans="1:10" x14ac:dyDescent="0.35">
      <c r="A5263" t="s">
        <v>4748</v>
      </c>
      <c r="B5263">
        <v>63</v>
      </c>
      <c r="C5263">
        <v>145</v>
      </c>
      <c r="D5263">
        <v>2128</v>
      </c>
      <c r="E5263" t="s">
        <v>328</v>
      </c>
      <c r="F5263" t="s">
        <v>0</v>
      </c>
      <c r="G5263" t="s">
        <v>2167</v>
      </c>
      <c r="H5263">
        <v>2.8149999999999999</v>
      </c>
      <c r="I5263">
        <v>59</v>
      </c>
      <c r="J5263">
        <v>9</v>
      </c>
    </row>
    <row r="5264" spans="1:10" x14ac:dyDescent="0.35">
      <c r="A5264" t="s">
        <v>4749</v>
      </c>
      <c r="B5264">
        <v>62</v>
      </c>
      <c r="C5264">
        <v>145</v>
      </c>
      <c r="D5264">
        <v>2128</v>
      </c>
      <c r="E5264" t="s">
        <v>311</v>
      </c>
      <c r="F5264" t="s">
        <v>0</v>
      </c>
      <c r="G5264" t="s">
        <v>2053</v>
      </c>
      <c r="I5264" t="s">
        <v>311</v>
      </c>
      <c r="J5264">
        <v>16</v>
      </c>
    </row>
    <row r="5265" spans="1:10" x14ac:dyDescent="0.35">
      <c r="A5265" t="s">
        <v>4751</v>
      </c>
      <c r="B5265">
        <v>45</v>
      </c>
      <c r="C5265">
        <v>145</v>
      </c>
      <c r="D5265">
        <v>2128</v>
      </c>
      <c r="E5265" t="s">
        <v>311</v>
      </c>
      <c r="F5265" t="s">
        <v>0</v>
      </c>
      <c r="G5265" t="s">
        <v>4204</v>
      </c>
      <c r="I5265" t="s">
        <v>311</v>
      </c>
      <c r="J5265">
        <v>3</v>
      </c>
    </row>
    <row r="5266" spans="1:10" x14ac:dyDescent="0.35">
      <c r="A5266" t="s">
        <v>4754</v>
      </c>
      <c r="B5266">
        <v>55</v>
      </c>
      <c r="C5266">
        <v>142</v>
      </c>
      <c r="D5266">
        <v>2134</v>
      </c>
      <c r="E5266" t="s">
        <v>328</v>
      </c>
      <c r="F5266" t="s">
        <v>0</v>
      </c>
      <c r="G5266" t="s">
        <v>4755</v>
      </c>
      <c r="H5266">
        <v>1.5089999999999999</v>
      </c>
      <c r="I5266">
        <v>37.47</v>
      </c>
      <c r="J5266">
        <v>28</v>
      </c>
    </row>
    <row r="5267" spans="1:10" x14ac:dyDescent="0.35">
      <c r="A5267" t="s">
        <v>4757</v>
      </c>
      <c r="B5267">
        <v>196</v>
      </c>
      <c r="C5267">
        <v>140</v>
      </c>
      <c r="D5267">
        <v>2136</v>
      </c>
      <c r="E5267" t="s">
        <v>311</v>
      </c>
      <c r="F5267" t="s">
        <v>0</v>
      </c>
      <c r="G5267" t="s">
        <v>2799</v>
      </c>
      <c r="I5267" t="s">
        <v>311</v>
      </c>
      <c r="J5267">
        <v>8</v>
      </c>
    </row>
    <row r="5268" spans="1:10" x14ac:dyDescent="0.35">
      <c r="A5268" t="s">
        <v>4758</v>
      </c>
      <c r="B5268">
        <v>27</v>
      </c>
      <c r="C5268">
        <v>140</v>
      </c>
      <c r="D5268">
        <v>2136</v>
      </c>
      <c r="E5268" t="s">
        <v>311</v>
      </c>
      <c r="F5268" t="s">
        <v>0</v>
      </c>
      <c r="G5268" t="s">
        <v>1753</v>
      </c>
      <c r="I5268" t="s">
        <v>311</v>
      </c>
      <c r="J5268">
        <v>27</v>
      </c>
    </row>
    <row r="5269" spans="1:10" x14ac:dyDescent="0.35">
      <c r="A5269" t="s">
        <v>4760</v>
      </c>
      <c r="B5269">
        <v>129</v>
      </c>
      <c r="C5269">
        <v>139</v>
      </c>
      <c r="D5269">
        <v>2138</v>
      </c>
      <c r="E5269" t="s">
        <v>311</v>
      </c>
      <c r="F5269" t="s">
        <v>0</v>
      </c>
      <c r="G5269" t="s">
        <v>2402</v>
      </c>
      <c r="I5269" t="s">
        <v>311</v>
      </c>
      <c r="J5269">
        <v>6</v>
      </c>
    </row>
    <row r="5270" spans="1:10" x14ac:dyDescent="0.35">
      <c r="A5270" t="s">
        <v>4761</v>
      </c>
      <c r="B5270">
        <v>65</v>
      </c>
      <c r="C5270">
        <v>139</v>
      </c>
      <c r="D5270">
        <v>2138</v>
      </c>
      <c r="E5270" t="s">
        <v>334</v>
      </c>
      <c r="F5270" t="s">
        <v>0</v>
      </c>
      <c r="G5270" t="s">
        <v>3554</v>
      </c>
      <c r="H5270">
        <v>1.0940000000000001</v>
      </c>
      <c r="I5270">
        <v>15</v>
      </c>
      <c r="J5270">
        <v>15</v>
      </c>
    </row>
    <row r="5271" spans="1:10" x14ac:dyDescent="0.35">
      <c r="A5271" t="s">
        <v>4762</v>
      </c>
      <c r="B5271">
        <v>96</v>
      </c>
      <c r="C5271">
        <v>139</v>
      </c>
      <c r="D5271">
        <v>2138</v>
      </c>
      <c r="E5271" t="s">
        <v>311</v>
      </c>
      <c r="F5271" t="s">
        <v>0</v>
      </c>
      <c r="G5271" t="s">
        <v>4699</v>
      </c>
      <c r="I5271" t="s">
        <v>311</v>
      </c>
      <c r="J5271">
        <v>17</v>
      </c>
    </row>
    <row r="5272" spans="1:10" x14ac:dyDescent="0.35">
      <c r="A5272" t="s">
        <v>4764</v>
      </c>
      <c r="B5272">
        <v>83</v>
      </c>
      <c r="C5272">
        <v>138</v>
      </c>
      <c r="D5272">
        <v>2143</v>
      </c>
      <c r="E5272" t="s">
        <v>334</v>
      </c>
      <c r="F5272" t="s">
        <v>0</v>
      </c>
      <c r="G5272" t="s">
        <v>3592</v>
      </c>
      <c r="H5272">
        <v>1.585</v>
      </c>
      <c r="I5272">
        <v>9.6999999999999993</v>
      </c>
      <c r="J5272">
        <v>16</v>
      </c>
    </row>
    <row r="5273" spans="1:10" x14ac:dyDescent="0.35">
      <c r="A5273" t="s">
        <v>4771</v>
      </c>
      <c r="B5273">
        <v>9</v>
      </c>
      <c r="C5273">
        <v>135</v>
      </c>
      <c r="D5273">
        <v>2148</v>
      </c>
      <c r="E5273" t="s">
        <v>319</v>
      </c>
      <c r="F5273" t="s">
        <v>0</v>
      </c>
      <c r="G5273" t="s">
        <v>2804</v>
      </c>
      <c r="H5273">
        <v>7.1109999999999998</v>
      </c>
      <c r="I5273">
        <v>76.459999999999994</v>
      </c>
      <c r="J5273">
        <v>5</v>
      </c>
    </row>
    <row r="5274" spans="1:10" x14ac:dyDescent="0.35">
      <c r="A5274" t="s">
        <v>4775</v>
      </c>
      <c r="B5274">
        <v>74</v>
      </c>
      <c r="C5274">
        <v>133</v>
      </c>
      <c r="D5274">
        <v>2154</v>
      </c>
      <c r="E5274" t="s">
        <v>311</v>
      </c>
      <c r="F5274" t="s">
        <v>0</v>
      </c>
      <c r="G5274" t="s">
        <v>2799</v>
      </c>
      <c r="I5274" t="s">
        <v>311</v>
      </c>
      <c r="J5274">
        <v>11</v>
      </c>
    </row>
    <row r="5275" spans="1:10" x14ac:dyDescent="0.35">
      <c r="A5275" t="s">
        <v>4781</v>
      </c>
      <c r="B5275">
        <v>121</v>
      </c>
      <c r="C5275">
        <v>131</v>
      </c>
      <c r="D5275">
        <v>2160</v>
      </c>
      <c r="E5275" t="s">
        <v>334</v>
      </c>
      <c r="F5275" t="s">
        <v>0</v>
      </c>
      <c r="G5275" t="s">
        <v>1967</v>
      </c>
      <c r="H5275">
        <v>0.68600000000000005</v>
      </c>
      <c r="I5275">
        <v>3.1</v>
      </c>
      <c r="J5275">
        <v>52</v>
      </c>
    </row>
    <row r="5276" spans="1:10" x14ac:dyDescent="0.35">
      <c r="A5276" t="s">
        <v>4783</v>
      </c>
      <c r="B5276">
        <v>53</v>
      </c>
      <c r="C5276">
        <v>131</v>
      </c>
      <c r="D5276">
        <v>2160</v>
      </c>
      <c r="E5276" t="s">
        <v>311</v>
      </c>
      <c r="F5276" t="s">
        <v>0</v>
      </c>
      <c r="G5276" t="s">
        <v>2235</v>
      </c>
      <c r="I5276" t="s">
        <v>311</v>
      </c>
      <c r="J5276">
        <v>5</v>
      </c>
    </row>
    <row r="5277" spans="1:10" x14ac:dyDescent="0.35">
      <c r="A5277" t="s">
        <v>4790</v>
      </c>
      <c r="B5277">
        <v>46</v>
      </c>
      <c r="C5277">
        <v>128</v>
      </c>
      <c r="D5277">
        <v>2169</v>
      </c>
      <c r="E5277" t="s">
        <v>311</v>
      </c>
      <c r="F5277" t="s">
        <v>0</v>
      </c>
      <c r="G5277" t="s">
        <v>1967</v>
      </c>
      <c r="I5277" t="s">
        <v>311</v>
      </c>
      <c r="J5277">
        <v>6</v>
      </c>
    </row>
    <row r="5278" spans="1:10" x14ac:dyDescent="0.35">
      <c r="A5278" t="s">
        <v>4792</v>
      </c>
      <c r="B5278">
        <v>57</v>
      </c>
      <c r="C5278">
        <v>128</v>
      </c>
      <c r="D5278">
        <v>2169</v>
      </c>
      <c r="E5278" t="s">
        <v>334</v>
      </c>
      <c r="F5278" t="s">
        <v>0</v>
      </c>
      <c r="G5278" t="s">
        <v>3979</v>
      </c>
      <c r="H5278">
        <v>0.78200000000000003</v>
      </c>
      <c r="I5278">
        <v>8.17</v>
      </c>
      <c r="J5278">
        <v>11</v>
      </c>
    </row>
    <row r="5279" spans="1:10" x14ac:dyDescent="0.35">
      <c r="A5279" t="s">
        <v>4799</v>
      </c>
      <c r="B5279">
        <v>271</v>
      </c>
      <c r="C5279">
        <v>126</v>
      </c>
      <c r="D5279">
        <v>2178</v>
      </c>
      <c r="E5279" t="s">
        <v>334</v>
      </c>
      <c r="F5279" t="s">
        <v>0</v>
      </c>
      <c r="G5279" t="s">
        <v>4800</v>
      </c>
      <c r="H5279">
        <v>0.254</v>
      </c>
      <c r="I5279">
        <v>5.56</v>
      </c>
      <c r="J5279">
        <v>94</v>
      </c>
    </row>
    <row r="5280" spans="1:10" x14ac:dyDescent="0.35">
      <c r="A5280" t="s">
        <v>4804</v>
      </c>
      <c r="B5280">
        <v>134</v>
      </c>
      <c r="C5280">
        <v>124</v>
      </c>
      <c r="D5280">
        <v>2181</v>
      </c>
      <c r="E5280" t="s">
        <v>334</v>
      </c>
      <c r="F5280" t="s">
        <v>0</v>
      </c>
      <c r="G5280" t="s">
        <v>1969</v>
      </c>
      <c r="H5280">
        <v>0.5</v>
      </c>
      <c r="I5280">
        <v>3.89</v>
      </c>
      <c r="J5280">
        <v>50</v>
      </c>
    </row>
    <row r="5281" spans="1:10" x14ac:dyDescent="0.35">
      <c r="A5281" t="s">
        <v>4809</v>
      </c>
      <c r="B5281">
        <v>57</v>
      </c>
      <c r="C5281">
        <v>123</v>
      </c>
      <c r="D5281">
        <v>2184</v>
      </c>
      <c r="E5281" t="s">
        <v>334</v>
      </c>
      <c r="F5281" t="s">
        <v>0</v>
      </c>
      <c r="G5281" t="s">
        <v>2760</v>
      </c>
      <c r="H5281">
        <v>1.204</v>
      </c>
      <c r="I5281">
        <v>12.65</v>
      </c>
      <c r="J5281">
        <v>26</v>
      </c>
    </row>
    <row r="5282" spans="1:10" x14ac:dyDescent="0.35">
      <c r="A5282" t="s">
        <v>4813</v>
      </c>
      <c r="B5282">
        <v>81</v>
      </c>
      <c r="C5282">
        <v>121</v>
      </c>
      <c r="D5282">
        <v>2190</v>
      </c>
      <c r="E5282" t="s">
        <v>311</v>
      </c>
      <c r="F5282" t="s">
        <v>0</v>
      </c>
      <c r="G5282" t="s">
        <v>3704</v>
      </c>
      <c r="I5282" t="s">
        <v>311</v>
      </c>
      <c r="J5282">
        <v>81</v>
      </c>
    </row>
    <row r="5283" spans="1:10" x14ac:dyDescent="0.35">
      <c r="A5283" t="s">
        <v>4827</v>
      </c>
      <c r="B5283">
        <v>63</v>
      </c>
      <c r="C5283">
        <v>116</v>
      </c>
      <c r="D5283">
        <v>2205</v>
      </c>
      <c r="E5283" t="s">
        <v>311</v>
      </c>
      <c r="F5283" t="s">
        <v>0</v>
      </c>
      <c r="G5283" t="s">
        <v>2734</v>
      </c>
      <c r="I5283" t="s">
        <v>311</v>
      </c>
      <c r="J5283">
        <v>7</v>
      </c>
    </row>
    <row r="5284" spans="1:10" x14ac:dyDescent="0.35">
      <c r="A5284" t="s">
        <v>4830</v>
      </c>
      <c r="B5284">
        <v>153</v>
      </c>
      <c r="C5284">
        <v>115</v>
      </c>
      <c r="D5284">
        <v>2206</v>
      </c>
      <c r="E5284" t="s">
        <v>311</v>
      </c>
      <c r="F5284" t="s">
        <v>0</v>
      </c>
      <c r="G5284" t="s">
        <v>4042</v>
      </c>
      <c r="I5284" t="s">
        <v>311</v>
      </c>
      <c r="J5284">
        <v>17</v>
      </c>
    </row>
    <row r="5285" spans="1:10" x14ac:dyDescent="0.35">
      <c r="A5285" t="s">
        <v>4839</v>
      </c>
      <c r="B5285">
        <v>49</v>
      </c>
      <c r="C5285">
        <v>113</v>
      </c>
      <c r="D5285">
        <v>2214</v>
      </c>
      <c r="E5285" t="s">
        <v>311</v>
      </c>
      <c r="F5285" t="s">
        <v>0</v>
      </c>
      <c r="G5285" t="s">
        <v>2346</v>
      </c>
      <c r="I5285" t="s">
        <v>311</v>
      </c>
      <c r="J5285">
        <v>46</v>
      </c>
    </row>
    <row r="5286" spans="1:10" x14ac:dyDescent="0.35">
      <c r="A5286" t="s">
        <v>4840</v>
      </c>
      <c r="B5286">
        <v>99</v>
      </c>
      <c r="C5286">
        <v>113</v>
      </c>
      <c r="D5286">
        <v>2214</v>
      </c>
      <c r="E5286" t="s">
        <v>311</v>
      </c>
      <c r="F5286" t="s">
        <v>0</v>
      </c>
      <c r="G5286" t="s">
        <v>311</v>
      </c>
      <c r="I5286" t="s">
        <v>311</v>
      </c>
      <c r="J5286">
        <v>15</v>
      </c>
    </row>
    <row r="5287" spans="1:10" x14ac:dyDescent="0.35">
      <c r="A5287" t="s">
        <v>4850</v>
      </c>
      <c r="B5287">
        <v>52</v>
      </c>
      <c r="C5287">
        <v>110</v>
      </c>
      <c r="D5287">
        <v>2226</v>
      </c>
      <c r="E5287" t="s">
        <v>334</v>
      </c>
      <c r="F5287" t="s">
        <v>0</v>
      </c>
      <c r="G5287" t="s">
        <v>4204</v>
      </c>
      <c r="H5287">
        <v>1.26</v>
      </c>
      <c r="I5287">
        <v>17.920000000000002</v>
      </c>
      <c r="J5287">
        <v>17</v>
      </c>
    </row>
    <row r="5288" spans="1:10" x14ac:dyDescent="0.35">
      <c r="A5288" t="s">
        <v>4851</v>
      </c>
      <c r="B5288">
        <v>38</v>
      </c>
      <c r="C5288">
        <v>110</v>
      </c>
      <c r="D5288">
        <v>2226</v>
      </c>
      <c r="E5288" t="s">
        <v>311</v>
      </c>
      <c r="F5288" t="s">
        <v>0</v>
      </c>
      <c r="G5288" t="s">
        <v>1843</v>
      </c>
      <c r="I5288" t="s">
        <v>311</v>
      </c>
      <c r="J5288">
        <v>38</v>
      </c>
    </row>
    <row r="5289" spans="1:10" x14ac:dyDescent="0.35">
      <c r="A5289" t="s">
        <v>4854</v>
      </c>
      <c r="B5289">
        <v>88</v>
      </c>
      <c r="C5289">
        <v>109</v>
      </c>
      <c r="D5289">
        <v>2230</v>
      </c>
      <c r="E5289" t="s">
        <v>311</v>
      </c>
      <c r="F5289" t="s">
        <v>0</v>
      </c>
      <c r="G5289" t="s">
        <v>2718</v>
      </c>
      <c r="I5289" t="s">
        <v>311</v>
      </c>
      <c r="J5289">
        <v>39</v>
      </c>
    </row>
    <row r="5290" spans="1:10" x14ac:dyDescent="0.35">
      <c r="A5290" t="s">
        <v>4860</v>
      </c>
      <c r="B5290">
        <v>58</v>
      </c>
      <c r="C5290">
        <v>108</v>
      </c>
      <c r="D5290">
        <v>2234</v>
      </c>
      <c r="E5290" t="s">
        <v>334</v>
      </c>
      <c r="F5290" t="s">
        <v>0</v>
      </c>
      <c r="G5290" t="s">
        <v>1845</v>
      </c>
      <c r="H5290">
        <v>1.288</v>
      </c>
      <c r="I5290">
        <v>12.32</v>
      </c>
      <c r="J5290">
        <v>15</v>
      </c>
    </row>
    <row r="5291" spans="1:10" x14ac:dyDescent="0.35">
      <c r="A5291" t="s">
        <v>4862</v>
      </c>
      <c r="B5291">
        <v>76</v>
      </c>
      <c r="C5291">
        <v>108</v>
      </c>
      <c r="D5291">
        <v>2234</v>
      </c>
      <c r="E5291" t="s">
        <v>311</v>
      </c>
      <c r="F5291" t="s">
        <v>0</v>
      </c>
      <c r="G5291" t="s">
        <v>2402</v>
      </c>
      <c r="I5291" t="s">
        <v>311</v>
      </c>
      <c r="J5291">
        <v>10</v>
      </c>
    </row>
    <row r="5292" spans="1:10" x14ac:dyDescent="0.35">
      <c r="A5292" t="s">
        <v>4863</v>
      </c>
      <c r="B5292">
        <v>92</v>
      </c>
      <c r="C5292">
        <v>107</v>
      </c>
      <c r="D5292">
        <v>2241</v>
      </c>
      <c r="E5292" t="s">
        <v>334</v>
      </c>
      <c r="F5292" t="s">
        <v>0</v>
      </c>
      <c r="G5292" t="s">
        <v>4864</v>
      </c>
      <c r="H5292">
        <v>0.81699999999999995</v>
      </c>
      <c r="I5292">
        <v>5.17</v>
      </c>
      <c r="J5292">
        <v>3</v>
      </c>
    </row>
    <row r="5293" spans="1:10" x14ac:dyDescent="0.35">
      <c r="A5293" t="s">
        <v>4867</v>
      </c>
      <c r="B5293">
        <v>50</v>
      </c>
      <c r="C5293">
        <v>106</v>
      </c>
      <c r="D5293">
        <v>2244</v>
      </c>
      <c r="E5293" t="s">
        <v>311</v>
      </c>
      <c r="F5293" t="s">
        <v>0</v>
      </c>
      <c r="G5293" t="s">
        <v>3331</v>
      </c>
      <c r="I5293" t="s">
        <v>311</v>
      </c>
      <c r="J5293">
        <v>15</v>
      </c>
    </row>
    <row r="5294" spans="1:10" x14ac:dyDescent="0.35">
      <c r="A5294" t="s">
        <v>4868</v>
      </c>
      <c r="B5294">
        <v>36</v>
      </c>
      <c r="C5294">
        <v>106</v>
      </c>
      <c r="D5294">
        <v>2244</v>
      </c>
      <c r="E5294" t="s">
        <v>311</v>
      </c>
      <c r="F5294" t="s">
        <v>0</v>
      </c>
      <c r="G5294" t="s">
        <v>2167</v>
      </c>
      <c r="I5294" t="s">
        <v>311</v>
      </c>
      <c r="J5294">
        <v>36</v>
      </c>
    </row>
    <row r="5295" spans="1:10" x14ac:dyDescent="0.35">
      <c r="A5295" t="s">
        <v>4872</v>
      </c>
      <c r="B5295">
        <v>36</v>
      </c>
      <c r="C5295">
        <v>105</v>
      </c>
      <c r="D5295">
        <v>2248</v>
      </c>
      <c r="E5295" t="s">
        <v>311</v>
      </c>
      <c r="F5295" t="s">
        <v>0</v>
      </c>
      <c r="G5295" t="s">
        <v>2402</v>
      </c>
      <c r="I5295" t="s">
        <v>311</v>
      </c>
      <c r="J5295">
        <v>6</v>
      </c>
    </row>
    <row r="5296" spans="1:10" x14ac:dyDescent="0.35">
      <c r="A5296" t="s">
        <v>4881</v>
      </c>
      <c r="B5296">
        <v>62</v>
      </c>
      <c r="C5296">
        <v>103</v>
      </c>
      <c r="D5296">
        <v>2256</v>
      </c>
      <c r="E5296" t="s">
        <v>334</v>
      </c>
      <c r="F5296" t="s">
        <v>0</v>
      </c>
      <c r="G5296" t="s">
        <v>2799</v>
      </c>
      <c r="H5296">
        <v>1.34</v>
      </c>
      <c r="I5296">
        <v>4.8899999999999997</v>
      </c>
      <c r="J5296">
        <v>7</v>
      </c>
    </row>
    <row r="5297" spans="1:10" x14ac:dyDescent="0.35">
      <c r="A5297" t="s">
        <v>4897</v>
      </c>
      <c r="B5297">
        <v>96</v>
      </c>
      <c r="C5297">
        <v>98</v>
      </c>
      <c r="D5297">
        <v>2273</v>
      </c>
      <c r="E5297" t="s">
        <v>334</v>
      </c>
      <c r="F5297" t="s">
        <v>0</v>
      </c>
      <c r="G5297" t="s">
        <v>2590</v>
      </c>
      <c r="H5297">
        <v>0.45500000000000002</v>
      </c>
      <c r="I5297">
        <v>4.76</v>
      </c>
      <c r="J5297">
        <v>72</v>
      </c>
    </row>
    <row r="5298" spans="1:10" x14ac:dyDescent="0.35">
      <c r="A5298" t="s">
        <v>4899</v>
      </c>
      <c r="B5298">
        <v>14</v>
      </c>
      <c r="C5298">
        <v>98</v>
      </c>
      <c r="D5298">
        <v>2273</v>
      </c>
      <c r="E5298" t="s">
        <v>319</v>
      </c>
      <c r="F5298" t="s">
        <v>0</v>
      </c>
      <c r="G5298" t="s">
        <v>4900</v>
      </c>
      <c r="H5298">
        <v>4.077</v>
      </c>
      <c r="I5298">
        <v>83.11</v>
      </c>
      <c r="J5298">
        <v>0</v>
      </c>
    </row>
    <row r="5299" spans="1:10" x14ac:dyDescent="0.35">
      <c r="A5299" t="s">
        <v>4902</v>
      </c>
      <c r="B5299">
        <v>50</v>
      </c>
      <c r="C5299">
        <v>97</v>
      </c>
      <c r="D5299">
        <v>2279</v>
      </c>
      <c r="E5299" t="s">
        <v>311</v>
      </c>
      <c r="F5299" t="s">
        <v>0</v>
      </c>
      <c r="G5299" t="s">
        <v>2167</v>
      </c>
      <c r="I5299" t="s">
        <v>311</v>
      </c>
      <c r="J5299">
        <v>50</v>
      </c>
    </row>
    <row r="5300" spans="1:10" x14ac:dyDescent="0.35">
      <c r="A5300" t="s">
        <v>4913</v>
      </c>
      <c r="B5300">
        <v>86</v>
      </c>
      <c r="C5300">
        <v>95</v>
      </c>
      <c r="D5300">
        <v>2288</v>
      </c>
      <c r="E5300" t="s">
        <v>311</v>
      </c>
      <c r="F5300" t="s">
        <v>0</v>
      </c>
      <c r="G5300" t="s">
        <v>1967</v>
      </c>
      <c r="I5300" t="s">
        <v>311</v>
      </c>
      <c r="J5300">
        <v>17</v>
      </c>
    </row>
    <row r="5301" spans="1:10" x14ac:dyDescent="0.35">
      <c r="A5301" t="s">
        <v>4920</v>
      </c>
      <c r="B5301">
        <v>71</v>
      </c>
      <c r="C5301">
        <v>94</v>
      </c>
      <c r="D5301">
        <v>2294</v>
      </c>
      <c r="E5301" t="s">
        <v>334</v>
      </c>
      <c r="F5301" t="s">
        <v>0</v>
      </c>
      <c r="G5301" t="s">
        <v>4921</v>
      </c>
      <c r="H5301">
        <v>0.77400000000000002</v>
      </c>
      <c r="I5301">
        <v>23.12</v>
      </c>
      <c r="J5301">
        <v>10</v>
      </c>
    </row>
    <row r="5302" spans="1:10" x14ac:dyDescent="0.35">
      <c r="A5302" t="s">
        <v>4925</v>
      </c>
      <c r="B5302">
        <v>22</v>
      </c>
      <c r="C5302">
        <v>93</v>
      </c>
      <c r="D5302">
        <v>2300</v>
      </c>
      <c r="E5302" t="s">
        <v>311</v>
      </c>
      <c r="F5302" t="s">
        <v>0</v>
      </c>
      <c r="G5302" t="s">
        <v>3375</v>
      </c>
      <c r="I5302" t="s">
        <v>311</v>
      </c>
      <c r="J5302">
        <v>7</v>
      </c>
    </row>
    <row r="5303" spans="1:10" x14ac:dyDescent="0.35">
      <c r="A5303" t="s">
        <v>4927</v>
      </c>
      <c r="B5303">
        <v>52</v>
      </c>
      <c r="C5303">
        <v>93</v>
      </c>
      <c r="D5303">
        <v>2300</v>
      </c>
      <c r="E5303" t="s">
        <v>328</v>
      </c>
      <c r="F5303" t="s">
        <v>0</v>
      </c>
      <c r="G5303" t="s">
        <v>1969</v>
      </c>
      <c r="H5303">
        <v>3</v>
      </c>
      <c r="I5303">
        <v>50.56</v>
      </c>
      <c r="J5303">
        <v>45</v>
      </c>
    </row>
    <row r="5304" spans="1:10" x14ac:dyDescent="0.35">
      <c r="A5304" t="s">
        <v>4938</v>
      </c>
      <c r="B5304">
        <v>27</v>
      </c>
      <c r="C5304">
        <v>90</v>
      </c>
      <c r="D5304">
        <v>2313</v>
      </c>
      <c r="E5304" t="s">
        <v>311</v>
      </c>
      <c r="F5304" t="s">
        <v>0</v>
      </c>
      <c r="G5304" t="s">
        <v>2840</v>
      </c>
      <c r="I5304" t="s">
        <v>311</v>
      </c>
      <c r="J5304">
        <v>27</v>
      </c>
    </row>
    <row r="5305" spans="1:10" x14ac:dyDescent="0.35">
      <c r="A5305" t="s">
        <v>4949</v>
      </c>
      <c r="B5305">
        <v>17</v>
      </c>
      <c r="C5305">
        <v>88</v>
      </c>
      <c r="D5305">
        <v>2325</v>
      </c>
      <c r="E5305" t="s">
        <v>311</v>
      </c>
      <c r="F5305" t="s">
        <v>0</v>
      </c>
      <c r="G5305" t="s">
        <v>1703</v>
      </c>
      <c r="I5305" t="s">
        <v>311</v>
      </c>
      <c r="J5305">
        <v>16</v>
      </c>
    </row>
    <row r="5306" spans="1:10" x14ac:dyDescent="0.35">
      <c r="A5306" t="s">
        <v>4963</v>
      </c>
      <c r="B5306">
        <v>31</v>
      </c>
      <c r="C5306">
        <v>86</v>
      </c>
      <c r="D5306">
        <v>2334</v>
      </c>
      <c r="E5306" t="s">
        <v>311</v>
      </c>
      <c r="F5306" t="s">
        <v>0</v>
      </c>
      <c r="G5306" t="s">
        <v>1940</v>
      </c>
      <c r="I5306" t="s">
        <v>311</v>
      </c>
      <c r="J5306">
        <v>31</v>
      </c>
    </row>
    <row r="5307" spans="1:10" x14ac:dyDescent="0.35">
      <c r="A5307" t="s">
        <v>4979</v>
      </c>
      <c r="B5307">
        <v>81</v>
      </c>
      <c r="C5307">
        <v>82</v>
      </c>
      <c r="D5307">
        <v>2355</v>
      </c>
      <c r="E5307" t="s">
        <v>334</v>
      </c>
      <c r="F5307" t="s">
        <v>0</v>
      </c>
      <c r="G5307" t="s">
        <v>2402</v>
      </c>
      <c r="H5307">
        <v>0.70899999999999996</v>
      </c>
      <c r="I5307">
        <v>1.84</v>
      </c>
      <c r="J5307">
        <v>1</v>
      </c>
    </row>
    <row r="5308" spans="1:10" x14ac:dyDescent="0.35">
      <c r="A5308" t="s">
        <v>5000</v>
      </c>
      <c r="B5308">
        <v>46</v>
      </c>
      <c r="C5308">
        <v>77</v>
      </c>
      <c r="D5308">
        <v>2376</v>
      </c>
      <c r="E5308" t="s">
        <v>311</v>
      </c>
      <c r="F5308" t="s">
        <v>0</v>
      </c>
      <c r="G5308" t="s">
        <v>2838</v>
      </c>
      <c r="I5308" t="s">
        <v>311</v>
      </c>
      <c r="J5308">
        <v>5</v>
      </c>
    </row>
    <row r="5309" spans="1:10" x14ac:dyDescent="0.35">
      <c r="A5309" t="s">
        <v>5004</v>
      </c>
      <c r="B5309">
        <v>181</v>
      </c>
      <c r="C5309">
        <v>76</v>
      </c>
      <c r="D5309">
        <v>2381</v>
      </c>
      <c r="E5309" t="s">
        <v>334</v>
      </c>
      <c r="F5309" t="s">
        <v>0</v>
      </c>
      <c r="G5309" t="s">
        <v>2539</v>
      </c>
      <c r="H5309">
        <v>0.41099999999999998</v>
      </c>
      <c r="I5309">
        <v>1.95</v>
      </c>
      <c r="J5309">
        <v>76</v>
      </c>
    </row>
    <row r="5310" spans="1:10" x14ac:dyDescent="0.35">
      <c r="A5310" t="s">
        <v>5005</v>
      </c>
      <c r="B5310">
        <v>63</v>
      </c>
      <c r="C5310">
        <v>76</v>
      </c>
      <c r="D5310">
        <v>2381</v>
      </c>
      <c r="E5310" t="s">
        <v>311</v>
      </c>
      <c r="F5310" t="s">
        <v>0</v>
      </c>
      <c r="G5310" t="s">
        <v>2353</v>
      </c>
      <c r="I5310" t="s">
        <v>311</v>
      </c>
      <c r="J5310">
        <v>6</v>
      </c>
    </row>
    <row r="5311" spans="1:10" x14ac:dyDescent="0.35">
      <c r="A5311" t="s">
        <v>5014</v>
      </c>
      <c r="B5311">
        <v>51</v>
      </c>
      <c r="C5311">
        <v>74</v>
      </c>
      <c r="D5311">
        <v>2390</v>
      </c>
      <c r="E5311" t="s">
        <v>334</v>
      </c>
      <c r="F5311" t="s">
        <v>0</v>
      </c>
      <c r="G5311" t="s">
        <v>5015</v>
      </c>
      <c r="H5311">
        <v>0.66</v>
      </c>
      <c r="I5311">
        <v>6.25</v>
      </c>
      <c r="J5311">
        <v>5</v>
      </c>
    </row>
    <row r="5312" spans="1:10" x14ac:dyDescent="0.35">
      <c r="A5312" t="s">
        <v>5032</v>
      </c>
      <c r="B5312">
        <v>30</v>
      </c>
      <c r="C5312">
        <v>70</v>
      </c>
      <c r="D5312">
        <v>2408</v>
      </c>
      <c r="E5312" t="s">
        <v>311</v>
      </c>
      <c r="F5312" t="s">
        <v>0</v>
      </c>
      <c r="G5312" t="s">
        <v>4155</v>
      </c>
      <c r="I5312" t="s">
        <v>311</v>
      </c>
      <c r="J5312">
        <v>30</v>
      </c>
    </row>
    <row r="5313" spans="1:10" x14ac:dyDescent="0.35">
      <c r="A5313" t="s">
        <v>5034</v>
      </c>
      <c r="B5313">
        <v>19</v>
      </c>
      <c r="C5313">
        <v>70</v>
      </c>
      <c r="D5313">
        <v>2408</v>
      </c>
      <c r="E5313" t="s">
        <v>311</v>
      </c>
      <c r="F5313" t="s">
        <v>0</v>
      </c>
      <c r="G5313" t="s">
        <v>2718</v>
      </c>
      <c r="I5313" t="s">
        <v>311</v>
      </c>
      <c r="J5313">
        <v>19</v>
      </c>
    </row>
    <row r="5314" spans="1:10" x14ac:dyDescent="0.35">
      <c r="A5314" t="s">
        <v>5043</v>
      </c>
      <c r="B5314">
        <v>477</v>
      </c>
      <c r="C5314">
        <v>68</v>
      </c>
      <c r="D5314">
        <v>2416</v>
      </c>
      <c r="E5314" t="s">
        <v>334</v>
      </c>
      <c r="F5314" t="s">
        <v>0</v>
      </c>
      <c r="G5314" t="s">
        <v>1699</v>
      </c>
      <c r="H5314">
        <v>0.432</v>
      </c>
      <c r="I5314">
        <v>3.2</v>
      </c>
      <c r="J5314">
        <v>262</v>
      </c>
    </row>
    <row r="5315" spans="1:10" x14ac:dyDescent="0.35">
      <c r="A5315" t="s">
        <v>5054</v>
      </c>
      <c r="B5315">
        <v>70</v>
      </c>
      <c r="C5315">
        <v>66</v>
      </c>
      <c r="D5315">
        <v>2427</v>
      </c>
      <c r="E5315" t="s">
        <v>334</v>
      </c>
      <c r="F5315" t="s">
        <v>0</v>
      </c>
      <c r="G5315" t="s">
        <v>3710</v>
      </c>
      <c r="H5315">
        <v>0.70399999999999996</v>
      </c>
      <c r="I5315">
        <v>6.61</v>
      </c>
      <c r="J5315">
        <v>34</v>
      </c>
    </row>
    <row r="5316" spans="1:10" x14ac:dyDescent="0.35">
      <c r="A5316" t="s">
        <v>5069</v>
      </c>
      <c r="B5316">
        <v>113</v>
      </c>
      <c r="C5316">
        <v>64</v>
      </c>
      <c r="D5316">
        <v>2444</v>
      </c>
      <c r="E5316" t="s">
        <v>311</v>
      </c>
      <c r="F5316" t="s">
        <v>0</v>
      </c>
      <c r="G5316" t="s">
        <v>2167</v>
      </c>
      <c r="I5316" t="s">
        <v>311</v>
      </c>
      <c r="J5316">
        <v>108</v>
      </c>
    </row>
    <row r="5317" spans="1:10" x14ac:dyDescent="0.35">
      <c r="A5317" t="s">
        <v>5085</v>
      </c>
      <c r="B5317">
        <v>126</v>
      </c>
      <c r="C5317">
        <v>63</v>
      </c>
      <c r="D5317">
        <v>2452</v>
      </c>
      <c r="E5317" t="s">
        <v>311</v>
      </c>
      <c r="F5317" t="s">
        <v>0</v>
      </c>
      <c r="G5317" t="s">
        <v>1699</v>
      </c>
      <c r="I5317" t="s">
        <v>311</v>
      </c>
      <c r="J5317">
        <v>103</v>
      </c>
    </row>
    <row r="5318" spans="1:10" x14ac:dyDescent="0.35">
      <c r="A5318" t="s">
        <v>5088</v>
      </c>
      <c r="B5318">
        <v>28</v>
      </c>
      <c r="C5318">
        <v>63</v>
      </c>
      <c r="D5318">
        <v>2452</v>
      </c>
      <c r="E5318" t="s">
        <v>311</v>
      </c>
      <c r="F5318" t="s">
        <v>0</v>
      </c>
      <c r="G5318" t="s">
        <v>3375</v>
      </c>
      <c r="I5318" t="s">
        <v>311</v>
      </c>
      <c r="J5318">
        <v>19</v>
      </c>
    </row>
    <row r="5319" spans="1:10" x14ac:dyDescent="0.35">
      <c r="A5319" t="s">
        <v>5097</v>
      </c>
      <c r="B5319">
        <v>15</v>
      </c>
      <c r="C5319">
        <v>61</v>
      </c>
      <c r="D5319">
        <v>2472</v>
      </c>
      <c r="E5319" t="s">
        <v>311</v>
      </c>
      <c r="F5319" t="s">
        <v>0</v>
      </c>
      <c r="G5319" t="s">
        <v>2452</v>
      </c>
      <c r="I5319" t="s">
        <v>311</v>
      </c>
      <c r="J5319">
        <v>6</v>
      </c>
    </row>
    <row r="5320" spans="1:10" x14ac:dyDescent="0.35">
      <c r="A5320" t="s">
        <v>5110</v>
      </c>
      <c r="B5320">
        <v>44</v>
      </c>
      <c r="C5320">
        <v>59</v>
      </c>
      <c r="D5320">
        <v>2482</v>
      </c>
      <c r="E5320" t="s">
        <v>311</v>
      </c>
      <c r="F5320" t="s">
        <v>0</v>
      </c>
      <c r="G5320" t="s">
        <v>311</v>
      </c>
      <c r="I5320" t="s">
        <v>311</v>
      </c>
      <c r="J5320">
        <v>10</v>
      </c>
    </row>
    <row r="5321" spans="1:10" x14ac:dyDescent="0.35">
      <c r="A5321" t="s">
        <v>5111</v>
      </c>
      <c r="B5321">
        <v>180</v>
      </c>
      <c r="C5321">
        <v>59</v>
      </c>
      <c r="D5321">
        <v>2482</v>
      </c>
      <c r="E5321" t="s">
        <v>311</v>
      </c>
      <c r="F5321" t="s">
        <v>0</v>
      </c>
      <c r="G5321" t="s">
        <v>2211</v>
      </c>
      <c r="I5321" t="s">
        <v>311</v>
      </c>
      <c r="J5321">
        <v>30</v>
      </c>
    </row>
    <row r="5322" spans="1:10" x14ac:dyDescent="0.35">
      <c r="A5322" t="s">
        <v>5112</v>
      </c>
      <c r="B5322">
        <v>130</v>
      </c>
      <c r="C5322">
        <v>59</v>
      </c>
      <c r="D5322">
        <v>2482</v>
      </c>
      <c r="E5322" t="s">
        <v>334</v>
      </c>
      <c r="F5322" t="s">
        <v>0</v>
      </c>
      <c r="G5322" t="s">
        <v>1845</v>
      </c>
      <c r="H5322">
        <v>0.46600000000000003</v>
      </c>
      <c r="I5322">
        <v>2.46</v>
      </c>
      <c r="J5322">
        <v>45</v>
      </c>
    </row>
    <row r="5323" spans="1:10" x14ac:dyDescent="0.35">
      <c r="A5323" t="s">
        <v>5159</v>
      </c>
      <c r="B5323">
        <v>39</v>
      </c>
      <c r="C5323">
        <v>52</v>
      </c>
      <c r="D5323">
        <v>2528</v>
      </c>
      <c r="E5323" t="s">
        <v>311</v>
      </c>
      <c r="F5323" t="s">
        <v>0</v>
      </c>
      <c r="G5323" t="s">
        <v>1781</v>
      </c>
      <c r="I5323" t="s">
        <v>311</v>
      </c>
      <c r="J5323">
        <v>1</v>
      </c>
    </row>
    <row r="5324" spans="1:10" x14ac:dyDescent="0.35">
      <c r="A5324" t="s">
        <v>5167</v>
      </c>
      <c r="B5324">
        <v>75</v>
      </c>
      <c r="C5324">
        <v>51</v>
      </c>
      <c r="D5324">
        <v>2540</v>
      </c>
      <c r="E5324" t="s">
        <v>311</v>
      </c>
      <c r="F5324" t="s">
        <v>0</v>
      </c>
      <c r="G5324" t="s">
        <v>2194</v>
      </c>
      <c r="I5324" t="s">
        <v>311</v>
      </c>
      <c r="J5324">
        <v>3</v>
      </c>
    </row>
    <row r="5325" spans="1:10" x14ac:dyDescent="0.35">
      <c r="A5325" t="s">
        <v>5171</v>
      </c>
      <c r="B5325">
        <v>51</v>
      </c>
      <c r="C5325">
        <v>50</v>
      </c>
      <c r="D5325">
        <v>2546</v>
      </c>
      <c r="E5325" t="s">
        <v>334</v>
      </c>
      <c r="F5325" t="s">
        <v>0</v>
      </c>
      <c r="G5325" t="s">
        <v>2592</v>
      </c>
      <c r="H5325">
        <v>0.36699999999999999</v>
      </c>
      <c r="I5325">
        <v>3.06</v>
      </c>
      <c r="J5325">
        <v>27</v>
      </c>
    </row>
    <row r="5326" spans="1:10" x14ac:dyDescent="0.35">
      <c r="A5326" t="s">
        <v>5178</v>
      </c>
      <c r="B5326">
        <v>31</v>
      </c>
      <c r="C5326">
        <v>49</v>
      </c>
      <c r="D5326">
        <v>2552</v>
      </c>
      <c r="E5326" t="s">
        <v>334</v>
      </c>
      <c r="F5326" t="s">
        <v>0</v>
      </c>
      <c r="G5326" t="s">
        <v>2279</v>
      </c>
      <c r="H5326">
        <v>1.222</v>
      </c>
      <c r="I5326">
        <v>10.08</v>
      </c>
      <c r="J5326">
        <v>1</v>
      </c>
    </row>
    <row r="5327" spans="1:10" x14ac:dyDescent="0.35">
      <c r="A5327" t="s">
        <v>5197</v>
      </c>
      <c r="B5327">
        <v>98</v>
      </c>
      <c r="C5327">
        <v>47</v>
      </c>
      <c r="D5327">
        <v>2573</v>
      </c>
      <c r="E5327" t="s">
        <v>312</v>
      </c>
      <c r="F5327" t="s">
        <v>0</v>
      </c>
      <c r="G5327" t="s">
        <v>5198</v>
      </c>
      <c r="H5327">
        <v>0.69399999999999995</v>
      </c>
      <c r="I5327">
        <v>19.78</v>
      </c>
      <c r="J5327">
        <v>4</v>
      </c>
    </row>
    <row r="5328" spans="1:10" x14ac:dyDescent="0.35">
      <c r="A5328" t="s">
        <v>5212</v>
      </c>
      <c r="B5328">
        <v>120</v>
      </c>
      <c r="C5328">
        <v>46</v>
      </c>
      <c r="D5328">
        <v>2581</v>
      </c>
      <c r="E5328" t="s">
        <v>311</v>
      </c>
      <c r="F5328" t="s">
        <v>0</v>
      </c>
      <c r="G5328" t="s">
        <v>1699</v>
      </c>
      <c r="I5328" t="s">
        <v>311</v>
      </c>
      <c r="J5328">
        <v>18</v>
      </c>
    </row>
    <row r="5329" spans="1:10" x14ac:dyDescent="0.35">
      <c r="A5329" t="s">
        <v>5234</v>
      </c>
      <c r="B5329">
        <v>49</v>
      </c>
      <c r="C5329">
        <v>44</v>
      </c>
      <c r="D5329">
        <v>2602</v>
      </c>
      <c r="E5329" t="s">
        <v>334</v>
      </c>
      <c r="F5329" t="s">
        <v>0</v>
      </c>
      <c r="G5329" t="s">
        <v>4034</v>
      </c>
      <c r="H5329">
        <v>0.33300000000000002</v>
      </c>
      <c r="I5329">
        <v>2.14</v>
      </c>
      <c r="J5329">
        <v>27</v>
      </c>
    </row>
    <row r="5330" spans="1:10" x14ac:dyDescent="0.35">
      <c r="A5330" t="s">
        <v>5240</v>
      </c>
      <c r="B5330">
        <v>67</v>
      </c>
      <c r="C5330">
        <v>43</v>
      </c>
      <c r="D5330">
        <v>2610</v>
      </c>
      <c r="E5330" t="s">
        <v>311</v>
      </c>
      <c r="F5330" t="s">
        <v>0</v>
      </c>
      <c r="G5330" t="s">
        <v>2799</v>
      </c>
      <c r="I5330" t="s">
        <v>311</v>
      </c>
      <c r="J5330">
        <v>1</v>
      </c>
    </row>
    <row r="5331" spans="1:10" x14ac:dyDescent="0.35">
      <c r="A5331" t="s">
        <v>5248</v>
      </c>
      <c r="B5331">
        <v>54</v>
      </c>
      <c r="C5331">
        <v>42</v>
      </c>
      <c r="D5331">
        <v>2623</v>
      </c>
      <c r="E5331" t="s">
        <v>311</v>
      </c>
      <c r="F5331" t="s">
        <v>0</v>
      </c>
      <c r="G5331" t="s">
        <v>311</v>
      </c>
      <c r="I5331" t="s">
        <v>311</v>
      </c>
      <c r="J5331">
        <v>53</v>
      </c>
    </row>
    <row r="5332" spans="1:10" x14ac:dyDescent="0.35">
      <c r="A5332" t="s">
        <v>5255</v>
      </c>
      <c r="B5332">
        <v>59</v>
      </c>
      <c r="C5332">
        <v>41</v>
      </c>
      <c r="D5332">
        <v>2628</v>
      </c>
      <c r="E5332" t="s">
        <v>311</v>
      </c>
      <c r="F5332" t="s">
        <v>0</v>
      </c>
      <c r="G5332" t="s">
        <v>311</v>
      </c>
      <c r="I5332" t="s">
        <v>311</v>
      </c>
      <c r="J5332">
        <v>21</v>
      </c>
    </row>
    <row r="5333" spans="1:10" x14ac:dyDescent="0.35">
      <c r="A5333" t="s">
        <v>5306</v>
      </c>
      <c r="B5333">
        <v>81</v>
      </c>
      <c r="C5333">
        <v>37</v>
      </c>
      <c r="D5333">
        <v>2677</v>
      </c>
      <c r="E5333" t="s">
        <v>311</v>
      </c>
      <c r="F5333" t="s">
        <v>0</v>
      </c>
      <c r="G5333" t="s">
        <v>2167</v>
      </c>
      <c r="I5333" t="s">
        <v>311</v>
      </c>
      <c r="J5333">
        <v>4</v>
      </c>
    </row>
    <row r="5334" spans="1:10" x14ac:dyDescent="0.35">
      <c r="A5334" t="s">
        <v>5311</v>
      </c>
      <c r="B5334">
        <v>74</v>
      </c>
      <c r="C5334">
        <v>37</v>
      </c>
      <c r="D5334">
        <v>2677</v>
      </c>
      <c r="E5334" t="s">
        <v>334</v>
      </c>
      <c r="F5334" t="s">
        <v>0</v>
      </c>
      <c r="G5334" t="s">
        <v>5312</v>
      </c>
      <c r="H5334">
        <v>0.318</v>
      </c>
      <c r="I5334">
        <v>0.64</v>
      </c>
      <c r="J5334">
        <v>0</v>
      </c>
    </row>
    <row r="5335" spans="1:10" x14ac:dyDescent="0.35">
      <c r="A5335" t="s">
        <v>5315</v>
      </c>
      <c r="B5335">
        <v>184</v>
      </c>
      <c r="C5335">
        <v>36</v>
      </c>
      <c r="D5335">
        <v>2689</v>
      </c>
      <c r="E5335" t="s">
        <v>311</v>
      </c>
      <c r="F5335" t="s">
        <v>0</v>
      </c>
      <c r="G5335" t="s">
        <v>2079</v>
      </c>
      <c r="I5335" t="s">
        <v>311</v>
      </c>
      <c r="J5335">
        <v>45</v>
      </c>
    </row>
    <row r="5336" spans="1:10" x14ac:dyDescent="0.35">
      <c r="A5336" t="s">
        <v>5396</v>
      </c>
      <c r="B5336">
        <v>620</v>
      </c>
      <c r="C5336">
        <v>30</v>
      </c>
      <c r="D5336">
        <v>2761</v>
      </c>
      <c r="E5336" t="s">
        <v>311</v>
      </c>
      <c r="F5336" t="s">
        <v>0</v>
      </c>
      <c r="G5336" t="s">
        <v>1876</v>
      </c>
      <c r="I5336" t="s">
        <v>311</v>
      </c>
      <c r="J5336">
        <v>52</v>
      </c>
    </row>
    <row r="5337" spans="1:10" x14ac:dyDescent="0.35">
      <c r="A5337" t="s">
        <v>5399</v>
      </c>
      <c r="B5337">
        <v>92</v>
      </c>
      <c r="C5337">
        <v>29</v>
      </c>
      <c r="D5337">
        <v>2772</v>
      </c>
      <c r="E5337" t="s">
        <v>334</v>
      </c>
      <c r="F5337" t="s">
        <v>0</v>
      </c>
      <c r="G5337" t="s">
        <v>2539</v>
      </c>
      <c r="H5337">
        <v>0.24299999999999999</v>
      </c>
      <c r="I5337">
        <v>0.65</v>
      </c>
      <c r="J5337">
        <v>33</v>
      </c>
    </row>
    <row r="5338" spans="1:10" x14ac:dyDescent="0.35">
      <c r="A5338" t="s">
        <v>5400</v>
      </c>
      <c r="B5338">
        <v>52</v>
      </c>
      <c r="C5338">
        <v>29</v>
      </c>
      <c r="D5338">
        <v>2772</v>
      </c>
      <c r="E5338" t="s">
        <v>311</v>
      </c>
      <c r="F5338" t="s">
        <v>0</v>
      </c>
      <c r="G5338" t="s">
        <v>2760</v>
      </c>
      <c r="I5338" t="s">
        <v>311</v>
      </c>
      <c r="J5338">
        <v>26</v>
      </c>
    </row>
    <row r="5339" spans="1:10" x14ac:dyDescent="0.35">
      <c r="A5339" t="s">
        <v>5415</v>
      </c>
      <c r="B5339">
        <v>73</v>
      </c>
      <c r="C5339">
        <v>28</v>
      </c>
      <c r="D5339">
        <v>2789</v>
      </c>
      <c r="E5339" t="s">
        <v>311</v>
      </c>
      <c r="F5339" t="s">
        <v>0</v>
      </c>
      <c r="G5339" t="s">
        <v>2119</v>
      </c>
      <c r="I5339" t="s">
        <v>311</v>
      </c>
      <c r="J5339">
        <v>2</v>
      </c>
    </row>
    <row r="5340" spans="1:10" x14ac:dyDescent="0.35">
      <c r="A5340" t="s">
        <v>5440</v>
      </c>
      <c r="B5340">
        <v>129</v>
      </c>
      <c r="C5340">
        <v>27</v>
      </c>
      <c r="D5340">
        <v>2806</v>
      </c>
      <c r="E5340" t="s">
        <v>311</v>
      </c>
      <c r="F5340" t="s">
        <v>0</v>
      </c>
      <c r="G5340" t="s">
        <v>4042</v>
      </c>
      <c r="I5340" t="s">
        <v>311</v>
      </c>
      <c r="J5340">
        <v>27</v>
      </c>
    </row>
    <row r="5341" spans="1:10" x14ac:dyDescent="0.35">
      <c r="A5341" t="s">
        <v>5443</v>
      </c>
      <c r="B5341">
        <v>110</v>
      </c>
      <c r="C5341">
        <v>26</v>
      </c>
      <c r="D5341">
        <v>2816</v>
      </c>
      <c r="E5341" t="s">
        <v>334</v>
      </c>
      <c r="F5341" t="s">
        <v>0</v>
      </c>
      <c r="G5341" t="s">
        <v>1967</v>
      </c>
      <c r="H5341">
        <v>0.41199999999999998</v>
      </c>
      <c r="I5341">
        <v>1.19</v>
      </c>
      <c r="J5341">
        <v>38</v>
      </c>
    </row>
    <row r="5342" spans="1:10" x14ac:dyDescent="0.35">
      <c r="A5342" t="s">
        <v>5458</v>
      </c>
      <c r="B5342">
        <v>50</v>
      </c>
      <c r="C5342">
        <v>26</v>
      </c>
      <c r="D5342">
        <v>2816</v>
      </c>
      <c r="E5342" t="s">
        <v>334</v>
      </c>
      <c r="F5342" t="s">
        <v>0</v>
      </c>
      <c r="G5342" t="s">
        <v>5459</v>
      </c>
      <c r="H5342">
        <v>0.30599999999999999</v>
      </c>
      <c r="I5342">
        <v>6.28</v>
      </c>
      <c r="J5342">
        <v>16</v>
      </c>
    </row>
    <row r="5343" spans="1:10" x14ac:dyDescent="0.35">
      <c r="A5343" t="s">
        <v>5481</v>
      </c>
      <c r="B5343">
        <v>33</v>
      </c>
      <c r="C5343">
        <v>23</v>
      </c>
      <c r="D5343">
        <v>2854</v>
      </c>
      <c r="E5343" t="s">
        <v>312</v>
      </c>
      <c r="F5343" t="s">
        <v>0</v>
      </c>
      <c r="G5343" t="s">
        <v>5482</v>
      </c>
      <c r="H5343">
        <v>0.6</v>
      </c>
      <c r="I5343">
        <v>22.72</v>
      </c>
      <c r="J5343">
        <v>6</v>
      </c>
    </row>
    <row r="5344" spans="1:10" x14ac:dyDescent="0.35">
      <c r="A5344" t="s">
        <v>5525</v>
      </c>
      <c r="B5344">
        <v>86</v>
      </c>
      <c r="C5344">
        <v>19</v>
      </c>
      <c r="D5344">
        <v>2893</v>
      </c>
      <c r="E5344" t="s">
        <v>311</v>
      </c>
      <c r="F5344" t="s">
        <v>0</v>
      </c>
      <c r="G5344" t="s">
        <v>5526</v>
      </c>
      <c r="I5344" t="s">
        <v>311</v>
      </c>
      <c r="J5344">
        <v>10</v>
      </c>
    </row>
    <row r="5345" spans="1:10" x14ac:dyDescent="0.35">
      <c r="A5345" t="s">
        <v>5607</v>
      </c>
      <c r="B5345">
        <v>49</v>
      </c>
      <c r="C5345">
        <v>14</v>
      </c>
      <c r="D5345">
        <v>2973</v>
      </c>
      <c r="E5345" t="s">
        <v>311</v>
      </c>
      <c r="F5345" t="s">
        <v>0</v>
      </c>
      <c r="G5345" t="s">
        <v>2784</v>
      </c>
      <c r="I5345" t="s">
        <v>311</v>
      </c>
      <c r="J5345">
        <v>23</v>
      </c>
    </row>
    <row r="5346" spans="1:10" x14ac:dyDescent="0.35">
      <c r="A5346" t="s">
        <v>5626</v>
      </c>
      <c r="B5346">
        <v>7</v>
      </c>
      <c r="C5346">
        <v>13</v>
      </c>
      <c r="D5346">
        <v>2988</v>
      </c>
      <c r="E5346" t="s">
        <v>311</v>
      </c>
      <c r="F5346" t="s">
        <v>0</v>
      </c>
      <c r="G5346" t="s">
        <v>311</v>
      </c>
      <c r="I5346" t="s">
        <v>311</v>
      </c>
      <c r="J5346">
        <v>7</v>
      </c>
    </row>
    <row r="5347" spans="1:10" x14ac:dyDescent="0.35">
      <c r="A5347" t="s">
        <v>5676</v>
      </c>
      <c r="B5347">
        <v>3</v>
      </c>
      <c r="C5347">
        <v>9</v>
      </c>
      <c r="D5347">
        <v>3045</v>
      </c>
      <c r="E5347" t="s">
        <v>311</v>
      </c>
      <c r="F5347" t="s">
        <v>0</v>
      </c>
      <c r="G5347" t="s">
        <v>311</v>
      </c>
      <c r="I5347" t="s">
        <v>311</v>
      </c>
      <c r="J5347">
        <v>3</v>
      </c>
    </row>
    <row r="5348" spans="1:10" x14ac:dyDescent="0.35">
      <c r="A5348" t="s">
        <v>5703</v>
      </c>
      <c r="B5348">
        <v>54</v>
      </c>
      <c r="C5348">
        <v>9</v>
      </c>
      <c r="D5348">
        <v>3045</v>
      </c>
      <c r="E5348" t="s">
        <v>311</v>
      </c>
      <c r="F5348" t="s">
        <v>0</v>
      </c>
      <c r="G5348" t="s">
        <v>2402</v>
      </c>
      <c r="I5348" t="s">
        <v>311</v>
      </c>
      <c r="J5348">
        <v>12</v>
      </c>
    </row>
    <row r="5349" spans="1:10" x14ac:dyDescent="0.35">
      <c r="A5349" t="s">
        <v>5711</v>
      </c>
      <c r="B5349">
        <v>69</v>
      </c>
      <c r="C5349">
        <v>8</v>
      </c>
      <c r="D5349">
        <v>3075</v>
      </c>
      <c r="E5349" t="s">
        <v>311</v>
      </c>
      <c r="F5349" t="s">
        <v>0</v>
      </c>
      <c r="G5349" t="s">
        <v>2073</v>
      </c>
      <c r="I5349" t="s">
        <v>311</v>
      </c>
      <c r="J5349">
        <v>7</v>
      </c>
    </row>
    <row r="5350" spans="1:10" x14ac:dyDescent="0.35">
      <c r="A5350" t="s">
        <v>5717</v>
      </c>
      <c r="B5350">
        <v>5</v>
      </c>
      <c r="C5350">
        <v>8</v>
      </c>
      <c r="D5350">
        <v>3075</v>
      </c>
      <c r="E5350" t="s">
        <v>311</v>
      </c>
      <c r="F5350" t="s">
        <v>0</v>
      </c>
      <c r="G5350" t="s">
        <v>311</v>
      </c>
      <c r="I5350" t="s">
        <v>311</v>
      </c>
      <c r="J5350">
        <v>5</v>
      </c>
    </row>
    <row r="5351" spans="1:10" x14ac:dyDescent="0.35">
      <c r="A5351" t="s">
        <v>5751</v>
      </c>
      <c r="B5351">
        <v>96</v>
      </c>
      <c r="C5351">
        <v>6</v>
      </c>
      <c r="D5351">
        <v>3114</v>
      </c>
      <c r="E5351" t="s">
        <v>334</v>
      </c>
      <c r="F5351" t="s">
        <v>0</v>
      </c>
      <c r="G5351" t="s">
        <v>1882</v>
      </c>
      <c r="H5351">
        <v>0.06</v>
      </c>
      <c r="I5351">
        <v>0.35</v>
      </c>
      <c r="J5351">
        <v>0</v>
      </c>
    </row>
    <row r="5352" spans="1:10" x14ac:dyDescent="0.35">
      <c r="A5352" t="s">
        <v>5849</v>
      </c>
      <c r="B5352">
        <v>8</v>
      </c>
      <c r="C5352">
        <v>1</v>
      </c>
      <c r="D5352">
        <v>3215</v>
      </c>
      <c r="E5352" t="s">
        <v>311</v>
      </c>
      <c r="F5352" t="s">
        <v>0</v>
      </c>
      <c r="G5352" t="s">
        <v>3171</v>
      </c>
      <c r="I5352" t="s">
        <v>311</v>
      </c>
      <c r="J5352">
        <v>0</v>
      </c>
    </row>
    <row r="5353" spans="1:10" x14ac:dyDescent="0.35">
      <c r="A5353" t="s">
        <v>5862</v>
      </c>
      <c r="B5353">
        <v>28</v>
      </c>
      <c r="C5353">
        <v>0</v>
      </c>
      <c r="D5353">
        <v>3234</v>
      </c>
      <c r="E5353" t="s">
        <v>311</v>
      </c>
      <c r="F5353" t="s">
        <v>0</v>
      </c>
      <c r="G5353" t="s">
        <v>1759</v>
      </c>
      <c r="I5353" t="s">
        <v>311</v>
      </c>
      <c r="J5353">
        <v>9</v>
      </c>
    </row>
    <row r="5354" spans="1:10" x14ac:dyDescent="0.35">
      <c r="A5354" t="s">
        <v>5876</v>
      </c>
      <c r="B5354">
        <v>13</v>
      </c>
      <c r="C5354">
        <v>0</v>
      </c>
      <c r="D5354">
        <v>3234</v>
      </c>
      <c r="E5354" t="s">
        <v>319</v>
      </c>
      <c r="F5354" t="s">
        <v>0</v>
      </c>
      <c r="G5354" t="s">
        <v>1969</v>
      </c>
      <c r="H5354">
        <v>10.417</v>
      </c>
      <c r="I5354">
        <v>91.67</v>
      </c>
      <c r="J5354">
        <v>0</v>
      </c>
    </row>
    <row r="5355" spans="1:10" x14ac:dyDescent="0.35">
      <c r="B5355">
        <f>SUBTOTAL(9,B3269:B5354)</f>
        <v>1229748</v>
      </c>
    </row>
  </sheetData>
  <autoFilter ref="A1:J3265" xr:uid="{1D83DB15-46CF-460B-8B5A-C25734B43CB6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2BA2-1607-4AAA-B81C-56FAAEC880A9}">
  <sheetPr filterMode="1"/>
  <dimension ref="A1:J9346"/>
  <sheetViews>
    <sheetView topLeftCell="A9267" workbookViewId="0">
      <selection activeCell="H6941" sqref="H6941:H9346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5893</v>
      </c>
      <c r="B2">
        <v>12284</v>
      </c>
      <c r="C2">
        <v>394262</v>
      </c>
      <c r="D2">
        <v>1</v>
      </c>
      <c r="E2" t="s">
        <v>319</v>
      </c>
      <c r="F2" t="s">
        <v>0</v>
      </c>
      <c r="G2" t="s">
        <v>1795</v>
      </c>
      <c r="H2">
        <v>17.693999999999999</v>
      </c>
      <c r="I2">
        <v>92.47</v>
      </c>
      <c r="J2">
        <v>12275</v>
      </c>
    </row>
    <row r="3" spans="1:10" x14ac:dyDescent="0.35">
      <c r="A3" t="s">
        <v>5894</v>
      </c>
      <c r="B3">
        <v>42892</v>
      </c>
      <c r="C3">
        <v>381988</v>
      </c>
      <c r="D3">
        <v>2</v>
      </c>
      <c r="E3" t="s">
        <v>328</v>
      </c>
      <c r="F3" t="s">
        <v>0</v>
      </c>
      <c r="G3" t="s">
        <v>1795</v>
      </c>
      <c r="H3">
        <v>4.9960000000000004</v>
      </c>
      <c r="I3">
        <v>74.66</v>
      </c>
      <c r="J3">
        <v>42876</v>
      </c>
    </row>
    <row r="4" spans="1:10" x14ac:dyDescent="0.35">
      <c r="A4" t="s">
        <v>5895</v>
      </c>
      <c r="B4">
        <v>6056</v>
      </c>
      <c r="C4">
        <v>267037</v>
      </c>
      <c r="D4">
        <v>3</v>
      </c>
      <c r="E4" t="s">
        <v>319</v>
      </c>
      <c r="F4" t="s">
        <v>0</v>
      </c>
      <c r="G4" t="s">
        <v>1795</v>
      </c>
      <c r="H4">
        <v>69.504000000000005</v>
      </c>
      <c r="I4">
        <v>99.32</v>
      </c>
      <c r="J4">
        <v>3460</v>
      </c>
    </row>
    <row r="5" spans="1:10" x14ac:dyDescent="0.35">
      <c r="A5" t="s">
        <v>5896</v>
      </c>
      <c r="B5">
        <v>8352</v>
      </c>
      <c r="C5">
        <v>81181</v>
      </c>
      <c r="D5">
        <v>4</v>
      </c>
      <c r="E5" t="s">
        <v>328</v>
      </c>
      <c r="F5" t="s">
        <v>0</v>
      </c>
      <c r="G5" t="s">
        <v>1693</v>
      </c>
      <c r="H5">
        <v>5.19</v>
      </c>
      <c r="I5">
        <v>69</v>
      </c>
      <c r="J5">
        <v>986</v>
      </c>
    </row>
    <row r="6" spans="1:10" x14ac:dyDescent="0.35">
      <c r="A6" t="s">
        <v>5897</v>
      </c>
      <c r="B6">
        <v>908</v>
      </c>
      <c r="C6">
        <v>69675</v>
      </c>
      <c r="D6">
        <v>5</v>
      </c>
      <c r="E6" t="s">
        <v>319</v>
      </c>
      <c r="F6" t="s">
        <v>0</v>
      </c>
      <c r="G6" t="s">
        <v>2704</v>
      </c>
      <c r="H6">
        <v>87.241</v>
      </c>
      <c r="I6">
        <v>99.57</v>
      </c>
      <c r="J6">
        <v>665</v>
      </c>
    </row>
    <row r="7" spans="1:10" x14ac:dyDescent="0.35">
      <c r="A7" t="s">
        <v>5898</v>
      </c>
      <c r="B7">
        <v>4619</v>
      </c>
      <c r="C7">
        <v>60009</v>
      </c>
      <c r="D7">
        <v>6</v>
      </c>
      <c r="E7" t="s">
        <v>319</v>
      </c>
      <c r="F7" t="s">
        <v>0</v>
      </c>
      <c r="G7" t="s">
        <v>5899</v>
      </c>
      <c r="H7">
        <v>6.3789999999999996</v>
      </c>
      <c r="I7">
        <v>81.03</v>
      </c>
      <c r="J7">
        <v>4615</v>
      </c>
    </row>
    <row r="8" spans="1:10" x14ac:dyDescent="0.35">
      <c r="A8" t="s">
        <v>5900</v>
      </c>
      <c r="B8">
        <v>774</v>
      </c>
      <c r="C8">
        <v>38438</v>
      </c>
      <c r="D8">
        <v>7</v>
      </c>
      <c r="E8" t="s">
        <v>319</v>
      </c>
      <c r="F8" t="s">
        <v>0</v>
      </c>
      <c r="G8" t="s">
        <v>2312</v>
      </c>
      <c r="H8">
        <v>68.164000000000001</v>
      </c>
      <c r="I8">
        <v>99.05</v>
      </c>
      <c r="J8">
        <v>484</v>
      </c>
    </row>
    <row r="9" spans="1:10" x14ac:dyDescent="0.35">
      <c r="A9" t="s">
        <v>5901</v>
      </c>
      <c r="B9">
        <v>630</v>
      </c>
      <c r="C9">
        <v>38097</v>
      </c>
      <c r="D9">
        <v>8</v>
      </c>
      <c r="E9" t="s">
        <v>319</v>
      </c>
      <c r="F9" t="s">
        <v>0</v>
      </c>
      <c r="G9" t="s">
        <v>5902</v>
      </c>
      <c r="H9">
        <v>47.655999999999999</v>
      </c>
      <c r="I9">
        <v>99.41</v>
      </c>
      <c r="J9">
        <v>376</v>
      </c>
    </row>
    <row r="10" spans="1:10" x14ac:dyDescent="0.35">
      <c r="A10" t="s">
        <v>5903</v>
      </c>
      <c r="B10">
        <v>2025</v>
      </c>
      <c r="C10">
        <v>35910</v>
      </c>
      <c r="D10">
        <v>9</v>
      </c>
      <c r="E10" t="s">
        <v>319</v>
      </c>
      <c r="F10" t="s">
        <v>0</v>
      </c>
      <c r="G10" t="s">
        <v>1751</v>
      </c>
      <c r="H10">
        <v>9.6850000000000005</v>
      </c>
      <c r="I10">
        <v>82.22</v>
      </c>
      <c r="J10">
        <v>2023</v>
      </c>
    </row>
    <row r="11" spans="1:10" x14ac:dyDescent="0.35">
      <c r="A11" t="s">
        <v>5904</v>
      </c>
      <c r="B11">
        <v>2938</v>
      </c>
      <c r="C11">
        <v>29795</v>
      </c>
      <c r="D11">
        <v>10</v>
      </c>
      <c r="E11" t="s">
        <v>319</v>
      </c>
      <c r="F11" t="s">
        <v>0</v>
      </c>
      <c r="G11" t="s">
        <v>2902</v>
      </c>
      <c r="H11">
        <v>4.7549999999999999</v>
      </c>
      <c r="I11">
        <v>73.23</v>
      </c>
      <c r="J11">
        <v>349</v>
      </c>
    </row>
    <row r="12" spans="1:10" x14ac:dyDescent="0.35">
      <c r="A12" t="s">
        <v>5905</v>
      </c>
      <c r="B12">
        <v>3679</v>
      </c>
      <c r="C12">
        <v>28530</v>
      </c>
      <c r="D12">
        <v>11</v>
      </c>
      <c r="E12" t="s">
        <v>328</v>
      </c>
      <c r="F12" t="s">
        <v>0</v>
      </c>
      <c r="G12" t="s">
        <v>1967</v>
      </c>
      <c r="H12">
        <v>4.1349999999999998</v>
      </c>
      <c r="I12">
        <v>60.71</v>
      </c>
      <c r="J12">
        <v>3679</v>
      </c>
    </row>
    <row r="13" spans="1:10" x14ac:dyDescent="0.35">
      <c r="A13" t="s">
        <v>5906</v>
      </c>
      <c r="B13">
        <v>772</v>
      </c>
      <c r="C13">
        <v>28439</v>
      </c>
      <c r="D13">
        <v>12</v>
      </c>
      <c r="E13" t="s">
        <v>319</v>
      </c>
      <c r="F13" t="s">
        <v>0</v>
      </c>
      <c r="G13" t="s">
        <v>2626</v>
      </c>
      <c r="H13">
        <v>47.99</v>
      </c>
      <c r="I13">
        <v>99.37</v>
      </c>
      <c r="J13">
        <v>652</v>
      </c>
    </row>
    <row r="14" spans="1:10" x14ac:dyDescent="0.35">
      <c r="A14" t="s">
        <v>5907</v>
      </c>
      <c r="B14">
        <v>468</v>
      </c>
      <c r="C14">
        <v>27670</v>
      </c>
      <c r="D14">
        <v>13</v>
      </c>
      <c r="E14" t="s">
        <v>319</v>
      </c>
      <c r="F14" t="s">
        <v>0</v>
      </c>
      <c r="G14" t="s">
        <v>2135</v>
      </c>
      <c r="H14">
        <v>41.307000000000002</v>
      </c>
      <c r="I14">
        <v>99.14</v>
      </c>
      <c r="J14">
        <v>377</v>
      </c>
    </row>
    <row r="15" spans="1:10" x14ac:dyDescent="0.35">
      <c r="A15" t="s">
        <v>5908</v>
      </c>
      <c r="B15">
        <v>2442</v>
      </c>
      <c r="C15">
        <v>27630</v>
      </c>
      <c r="D15">
        <v>14</v>
      </c>
      <c r="E15" t="s">
        <v>328</v>
      </c>
      <c r="F15" t="s">
        <v>0</v>
      </c>
      <c r="G15" t="s">
        <v>1803</v>
      </c>
      <c r="H15">
        <v>5.1020000000000003</v>
      </c>
      <c r="I15">
        <v>69.099999999999994</v>
      </c>
      <c r="J15">
        <v>351</v>
      </c>
    </row>
    <row r="16" spans="1:10" x14ac:dyDescent="0.35">
      <c r="A16" t="s">
        <v>5909</v>
      </c>
      <c r="B16">
        <v>3738</v>
      </c>
      <c r="C16">
        <v>27265</v>
      </c>
      <c r="D16">
        <v>15</v>
      </c>
      <c r="E16" t="s">
        <v>328</v>
      </c>
      <c r="F16" t="s">
        <v>0</v>
      </c>
      <c r="G16" t="s">
        <v>5910</v>
      </c>
      <c r="H16">
        <v>3.5630000000000002</v>
      </c>
      <c r="I16">
        <v>54.83</v>
      </c>
      <c r="J16">
        <v>491</v>
      </c>
    </row>
    <row r="17" spans="1:10" x14ac:dyDescent="0.35">
      <c r="A17" t="s">
        <v>5911</v>
      </c>
      <c r="B17">
        <v>362</v>
      </c>
      <c r="C17">
        <v>27014</v>
      </c>
      <c r="D17">
        <v>16</v>
      </c>
      <c r="E17" t="s">
        <v>319</v>
      </c>
      <c r="F17" t="s">
        <v>0</v>
      </c>
      <c r="G17" t="s">
        <v>5912</v>
      </c>
      <c r="H17">
        <v>41.444000000000003</v>
      </c>
      <c r="I17">
        <v>98.25</v>
      </c>
      <c r="J17">
        <v>362</v>
      </c>
    </row>
    <row r="18" spans="1:10" x14ac:dyDescent="0.35">
      <c r="A18" t="s">
        <v>5913</v>
      </c>
      <c r="B18">
        <v>446</v>
      </c>
      <c r="C18">
        <v>26634</v>
      </c>
      <c r="D18">
        <v>17</v>
      </c>
      <c r="E18" t="s">
        <v>319</v>
      </c>
      <c r="F18" t="s">
        <v>0</v>
      </c>
      <c r="G18" t="s">
        <v>5914</v>
      </c>
      <c r="H18">
        <v>67.438999999999993</v>
      </c>
      <c r="I18">
        <v>99.57</v>
      </c>
      <c r="J18">
        <v>264</v>
      </c>
    </row>
    <row r="19" spans="1:10" x14ac:dyDescent="0.35">
      <c r="A19" t="s">
        <v>5915</v>
      </c>
      <c r="B19">
        <v>2769</v>
      </c>
      <c r="C19">
        <v>26063</v>
      </c>
      <c r="D19">
        <v>18</v>
      </c>
      <c r="E19" t="s">
        <v>328</v>
      </c>
      <c r="F19" t="s">
        <v>0</v>
      </c>
      <c r="G19" t="s">
        <v>1827</v>
      </c>
      <c r="H19">
        <v>4.6820000000000004</v>
      </c>
      <c r="I19">
        <v>63.04</v>
      </c>
      <c r="J19">
        <v>342</v>
      </c>
    </row>
    <row r="20" spans="1:10" x14ac:dyDescent="0.35">
      <c r="A20" t="s">
        <v>5916</v>
      </c>
      <c r="B20">
        <v>1971</v>
      </c>
      <c r="C20">
        <v>25993</v>
      </c>
      <c r="D20">
        <v>19</v>
      </c>
      <c r="E20" t="s">
        <v>319</v>
      </c>
      <c r="F20" t="s">
        <v>0</v>
      </c>
      <c r="G20" t="s">
        <v>2402</v>
      </c>
      <c r="H20">
        <v>7.0339999999999998</v>
      </c>
      <c r="I20">
        <v>85.66</v>
      </c>
      <c r="J20">
        <v>686</v>
      </c>
    </row>
    <row r="21" spans="1:10" x14ac:dyDescent="0.35">
      <c r="A21" t="s">
        <v>5917</v>
      </c>
      <c r="B21">
        <v>4577</v>
      </c>
      <c r="C21">
        <v>25292</v>
      </c>
      <c r="D21">
        <v>20</v>
      </c>
      <c r="E21" t="s">
        <v>328</v>
      </c>
      <c r="F21" t="s">
        <v>0</v>
      </c>
      <c r="G21" t="s">
        <v>2248</v>
      </c>
      <c r="H21">
        <v>2.7789999999999999</v>
      </c>
      <c r="I21">
        <v>45.44</v>
      </c>
      <c r="J21">
        <v>179</v>
      </c>
    </row>
    <row r="22" spans="1:10" x14ac:dyDescent="0.35">
      <c r="A22" t="s">
        <v>5918</v>
      </c>
      <c r="B22">
        <v>510</v>
      </c>
      <c r="C22">
        <v>25080</v>
      </c>
      <c r="D22">
        <v>21</v>
      </c>
      <c r="E22" t="s">
        <v>319</v>
      </c>
      <c r="F22" t="s">
        <v>0</v>
      </c>
      <c r="G22" t="s">
        <v>3498</v>
      </c>
      <c r="H22">
        <v>40.523000000000003</v>
      </c>
      <c r="I22">
        <v>98.51</v>
      </c>
      <c r="J22">
        <v>308</v>
      </c>
    </row>
    <row r="23" spans="1:10" x14ac:dyDescent="0.35">
      <c r="A23" t="s">
        <v>5919</v>
      </c>
      <c r="B23">
        <v>537</v>
      </c>
      <c r="C23">
        <v>24475</v>
      </c>
      <c r="D23">
        <v>22</v>
      </c>
      <c r="E23" t="s">
        <v>319</v>
      </c>
      <c r="F23" t="s">
        <v>0</v>
      </c>
      <c r="G23" t="s">
        <v>3531</v>
      </c>
      <c r="H23">
        <v>30.963999999999999</v>
      </c>
      <c r="I23">
        <v>96.69</v>
      </c>
      <c r="J23">
        <v>364</v>
      </c>
    </row>
    <row r="24" spans="1:10" x14ac:dyDescent="0.35">
      <c r="A24" t="s">
        <v>5920</v>
      </c>
      <c r="B24">
        <v>356</v>
      </c>
      <c r="C24">
        <v>23702</v>
      </c>
      <c r="D24">
        <v>23</v>
      </c>
      <c r="E24" t="s">
        <v>319</v>
      </c>
      <c r="F24" t="s">
        <v>0</v>
      </c>
      <c r="G24" t="s">
        <v>1836</v>
      </c>
      <c r="H24">
        <v>108.55500000000001</v>
      </c>
      <c r="I24">
        <v>99.69</v>
      </c>
      <c r="J24">
        <v>174</v>
      </c>
    </row>
    <row r="25" spans="1:10" x14ac:dyDescent="0.35">
      <c r="A25" t="s">
        <v>5921</v>
      </c>
      <c r="B25">
        <v>4055</v>
      </c>
      <c r="C25">
        <v>23262</v>
      </c>
      <c r="D25">
        <v>24</v>
      </c>
      <c r="E25" t="s">
        <v>328</v>
      </c>
      <c r="F25" t="s">
        <v>0</v>
      </c>
      <c r="G25" t="s">
        <v>5922</v>
      </c>
      <c r="H25">
        <v>2.577</v>
      </c>
      <c r="I25">
        <v>50.45</v>
      </c>
      <c r="J25">
        <v>436</v>
      </c>
    </row>
    <row r="26" spans="1:10" x14ac:dyDescent="0.35">
      <c r="A26" t="s">
        <v>5923</v>
      </c>
      <c r="B26">
        <v>2253</v>
      </c>
      <c r="C26">
        <v>22604</v>
      </c>
      <c r="D26">
        <v>25</v>
      </c>
      <c r="E26" t="s">
        <v>328</v>
      </c>
      <c r="F26" t="s">
        <v>0</v>
      </c>
      <c r="G26" t="s">
        <v>5899</v>
      </c>
      <c r="H26">
        <v>4.9909999999999997</v>
      </c>
      <c r="I26">
        <v>74.14</v>
      </c>
      <c r="J26">
        <v>2251</v>
      </c>
    </row>
    <row r="27" spans="1:10" x14ac:dyDescent="0.35">
      <c r="A27" t="s">
        <v>5924</v>
      </c>
      <c r="B27">
        <v>2488</v>
      </c>
      <c r="C27">
        <v>22320</v>
      </c>
      <c r="D27">
        <v>26</v>
      </c>
      <c r="E27" t="s">
        <v>328</v>
      </c>
      <c r="F27" t="s">
        <v>0</v>
      </c>
      <c r="G27" t="s">
        <v>1779</v>
      </c>
      <c r="H27">
        <v>4.6379999999999999</v>
      </c>
      <c r="I27">
        <v>55.71</v>
      </c>
      <c r="J27">
        <v>2488</v>
      </c>
    </row>
    <row r="28" spans="1:10" x14ac:dyDescent="0.35">
      <c r="A28" t="s">
        <v>5925</v>
      </c>
      <c r="B28">
        <v>249</v>
      </c>
      <c r="C28">
        <v>22143</v>
      </c>
      <c r="D28">
        <v>27</v>
      </c>
      <c r="E28" t="s">
        <v>319</v>
      </c>
      <c r="F28" t="s">
        <v>0</v>
      </c>
      <c r="G28" t="s">
        <v>1705</v>
      </c>
      <c r="H28">
        <v>113.91500000000001</v>
      </c>
      <c r="I28">
        <v>99.74</v>
      </c>
      <c r="J28">
        <v>135</v>
      </c>
    </row>
    <row r="29" spans="1:10" x14ac:dyDescent="0.35">
      <c r="A29" t="s">
        <v>5926</v>
      </c>
      <c r="B29">
        <v>902</v>
      </c>
      <c r="C29">
        <v>21103</v>
      </c>
      <c r="D29">
        <v>28</v>
      </c>
      <c r="E29" t="s">
        <v>319</v>
      </c>
      <c r="F29" t="s">
        <v>0</v>
      </c>
      <c r="G29" t="s">
        <v>2346</v>
      </c>
      <c r="H29">
        <v>41.786999999999999</v>
      </c>
      <c r="I29">
        <v>95.71</v>
      </c>
      <c r="J29">
        <v>621</v>
      </c>
    </row>
    <row r="30" spans="1:10" x14ac:dyDescent="0.35">
      <c r="A30" t="s">
        <v>5927</v>
      </c>
      <c r="B30">
        <v>420</v>
      </c>
      <c r="C30">
        <v>21076</v>
      </c>
      <c r="D30">
        <v>29</v>
      </c>
      <c r="E30" t="s">
        <v>319</v>
      </c>
      <c r="F30" t="s">
        <v>0</v>
      </c>
      <c r="G30" t="s">
        <v>2040</v>
      </c>
      <c r="H30">
        <v>39.728000000000002</v>
      </c>
      <c r="I30">
        <v>99.29</v>
      </c>
      <c r="J30">
        <v>247</v>
      </c>
    </row>
    <row r="31" spans="1:10" x14ac:dyDescent="0.35">
      <c r="A31" t="s">
        <v>5928</v>
      </c>
      <c r="B31">
        <v>486</v>
      </c>
      <c r="C31">
        <v>21002</v>
      </c>
      <c r="D31">
        <v>30</v>
      </c>
      <c r="E31" t="s">
        <v>319</v>
      </c>
      <c r="F31" t="s">
        <v>0</v>
      </c>
      <c r="G31" t="s">
        <v>1886</v>
      </c>
      <c r="H31">
        <v>28.771000000000001</v>
      </c>
      <c r="I31">
        <v>99.45</v>
      </c>
      <c r="J31">
        <v>359</v>
      </c>
    </row>
    <row r="32" spans="1:10" x14ac:dyDescent="0.35">
      <c r="A32" t="s">
        <v>5929</v>
      </c>
      <c r="B32">
        <v>1156</v>
      </c>
      <c r="C32">
        <v>20595</v>
      </c>
      <c r="D32">
        <v>31</v>
      </c>
      <c r="E32" t="s">
        <v>319</v>
      </c>
      <c r="F32" t="s">
        <v>0</v>
      </c>
      <c r="G32" t="s">
        <v>4120</v>
      </c>
      <c r="H32">
        <v>19.334</v>
      </c>
      <c r="I32">
        <v>90</v>
      </c>
      <c r="J32">
        <v>1129</v>
      </c>
    </row>
    <row r="33" spans="1:10" x14ac:dyDescent="0.35">
      <c r="A33" t="s">
        <v>5930</v>
      </c>
      <c r="B33">
        <v>1179</v>
      </c>
      <c r="C33">
        <v>20404</v>
      </c>
      <c r="D33">
        <v>32</v>
      </c>
      <c r="E33" t="s">
        <v>319</v>
      </c>
      <c r="F33" t="s">
        <v>0</v>
      </c>
      <c r="G33" t="s">
        <v>5931</v>
      </c>
      <c r="H33">
        <v>8.7560000000000002</v>
      </c>
      <c r="I33">
        <v>85.4</v>
      </c>
      <c r="J33">
        <v>691</v>
      </c>
    </row>
    <row r="34" spans="1:10" x14ac:dyDescent="0.35">
      <c r="A34" t="s">
        <v>5932</v>
      </c>
      <c r="B34">
        <v>1541</v>
      </c>
      <c r="C34">
        <v>19727</v>
      </c>
      <c r="D34">
        <v>33</v>
      </c>
      <c r="E34" t="s">
        <v>319</v>
      </c>
      <c r="F34" t="s">
        <v>0</v>
      </c>
      <c r="G34" t="s">
        <v>1793</v>
      </c>
      <c r="H34">
        <v>6.4080000000000004</v>
      </c>
      <c r="I34">
        <v>85.63</v>
      </c>
      <c r="J34">
        <v>71</v>
      </c>
    </row>
    <row r="35" spans="1:10" x14ac:dyDescent="0.35">
      <c r="A35" t="s">
        <v>5933</v>
      </c>
      <c r="B35">
        <v>793</v>
      </c>
      <c r="C35">
        <v>19294</v>
      </c>
      <c r="D35">
        <v>34</v>
      </c>
      <c r="E35" t="s">
        <v>319</v>
      </c>
      <c r="F35" t="s">
        <v>0</v>
      </c>
      <c r="G35" t="s">
        <v>1779</v>
      </c>
      <c r="H35">
        <v>12.657999999999999</v>
      </c>
      <c r="I35">
        <v>90.41</v>
      </c>
      <c r="J35">
        <v>792</v>
      </c>
    </row>
    <row r="36" spans="1:10" x14ac:dyDescent="0.35">
      <c r="A36" t="s">
        <v>5934</v>
      </c>
      <c r="B36">
        <v>2374</v>
      </c>
      <c r="C36">
        <v>19047</v>
      </c>
      <c r="D36">
        <v>35</v>
      </c>
      <c r="E36" t="s">
        <v>328</v>
      </c>
      <c r="F36" t="s">
        <v>0</v>
      </c>
      <c r="G36" t="s">
        <v>1860</v>
      </c>
      <c r="H36">
        <v>3.7320000000000002</v>
      </c>
      <c r="I36">
        <v>53.05</v>
      </c>
      <c r="J36">
        <v>247</v>
      </c>
    </row>
    <row r="37" spans="1:10" x14ac:dyDescent="0.35">
      <c r="A37" t="s">
        <v>5935</v>
      </c>
      <c r="B37">
        <v>275</v>
      </c>
      <c r="C37">
        <v>18564</v>
      </c>
      <c r="D37">
        <v>36</v>
      </c>
      <c r="E37" t="s">
        <v>319</v>
      </c>
      <c r="F37" t="s">
        <v>0</v>
      </c>
      <c r="G37" t="s">
        <v>3531</v>
      </c>
      <c r="H37">
        <v>78.296999999999997</v>
      </c>
      <c r="I37">
        <v>98.9</v>
      </c>
      <c r="J37">
        <v>148</v>
      </c>
    </row>
    <row r="38" spans="1:10" x14ac:dyDescent="0.35">
      <c r="A38" t="s">
        <v>5936</v>
      </c>
      <c r="B38">
        <v>605</v>
      </c>
      <c r="C38">
        <v>18531</v>
      </c>
      <c r="D38">
        <v>37</v>
      </c>
      <c r="E38" t="s">
        <v>319</v>
      </c>
      <c r="F38" t="s">
        <v>0</v>
      </c>
      <c r="G38" t="s">
        <v>2430</v>
      </c>
      <c r="H38">
        <v>17.905999999999999</v>
      </c>
      <c r="I38">
        <v>97.89</v>
      </c>
      <c r="J38">
        <v>605</v>
      </c>
    </row>
    <row r="39" spans="1:10" x14ac:dyDescent="0.35">
      <c r="A39" t="s">
        <v>5937</v>
      </c>
      <c r="B39">
        <v>404</v>
      </c>
      <c r="C39">
        <v>18428</v>
      </c>
      <c r="D39">
        <v>38</v>
      </c>
      <c r="E39" t="s">
        <v>319</v>
      </c>
      <c r="F39" t="s">
        <v>0</v>
      </c>
      <c r="G39" t="s">
        <v>5938</v>
      </c>
      <c r="H39">
        <v>112.288</v>
      </c>
      <c r="I39">
        <v>99.75</v>
      </c>
      <c r="J39">
        <v>121</v>
      </c>
    </row>
    <row r="40" spans="1:10" x14ac:dyDescent="0.35">
      <c r="A40" t="s">
        <v>5939</v>
      </c>
      <c r="B40">
        <v>352</v>
      </c>
      <c r="C40">
        <v>18224</v>
      </c>
      <c r="D40">
        <v>39</v>
      </c>
      <c r="E40" t="s">
        <v>319</v>
      </c>
      <c r="F40" t="s">
        <v>0</v>
      </c>
      <c r="G40" t="s">
        <v>1742</v>
      </c>
      <c r="H40">
        <v>40.706000000000003</v>
      </c>
      <c r="I40">
        <v>98.47</v>
      </c>
      <c r="J40">
        <v>169</v>
      </c>
    </row>
    <row r="41" spans="1:10" x14ac:dyDescent="0.35">
      <c r="A41" t="s">
        <v>5940</v>
      </c>
      <c r="B41">
        <v>570</v>
      </c>
      <c r="C41">
        <v>18202</v>
      </c>
      <c r="D41">
        <v>40</v>
      </c>
      <c r="E41" t="s">
        <v>319</v>
      </c>
      <c r="F41" t="s">
        <v>0</v>
      </c>
      <c r="G41" t="s">
        <v>1836</v>
      </c>
      <c r="H41">
        <v>31.25</v>
      </c>
      <c r="I41">
        <v>97.83</v>
      </c>
      <c r="J41">
        <v>381</v>
      </c>
    </row>
    <row r="42" spans="1:10" x14ac:dyDescent="0.35">
      <c r="A42" t="s">
        <v>5941</v>
      </c>
      <c r="B42">
        <v>1533</v>
      </c>
      <c r="C42">
        <v>17930</v>
      </c>
      <c r="D42">
        <v>41</v>
      </c>
      <c r="E42" t="s">
        <v>319</v>
      </c>
      <c r="F42" t="s">
        <v>0</v>
      </c>
      <c r="G42" t="s">
        <v>1993</v>
      </c>
      <c r="H42">
        <v>5.7409999999999997</v>
      </c>
      <c r="I42">
        <v>90.54</v>
      </c>
      <c r="J42">
        <v>306</v>
      </c>
    </row>
    <row r="43" spans="1:10" x14ac:dyDescent="0.35">
      <c r="A43" t="s">
        <v>5942</v>
      </c>
      <c r="B43">
        <v>1502</v>
      </c>
      <c r="C43">
        <v>17601</v>
      </c>
      <c r="D43">
        <v>42</v>
      </c>
      <c r="E43" t="s">
        <v>319</v>
      </c>
      <c r="F43" t="s">
        <v>0</v>
      </c>
      <c r="G43" t="s">
        <v>5943</v>
      </c>
      <c r="H43">
        <v>6.1230000000000002</v>
      </c>
      <c r="I43">
        <v>94.14</v>
      </c>
      <c r="J43">
        <v>256</v>
      </c>
    </row>
    <row r="44" spans="1:10" x14ac:dyDescent="0.35">
      <c r="A44" t="s">
        <v>5944</v>
      </c>
      <c r="B44">
        <v>753</v>
      </c>
      <c r="C44">
        <v>17566</v>
      </c>
      <c r="D44">
        <v>43</v>
      </c>
      <c r="E44" t="s">
        <v>319</v>
      </c>
      <c r="F44" t="s">
        <v>0</v>
      </c>
      <c r="G44" t="s">
        <v>1868</v>
      </c>
      <c r="H44">
        <v>19.684000000000001</v>
      </c>
      <c r="I44">
        <v>95.93</v>
      </c>
      <c r="J44">
        <v>581</v>
      </c>
    </row>
    <row r="45" spans="1:10" x14ac:dyDescent="0.35">
      <c r="A45" t="s">
        <v>5945</v>
      </c>
      <c r="B45">
        <v>737</v>
      </c>
      <c r="C45">
        <v>17112</v>
      </c>
      <c r="D45">
        <v>44</v>
      </c>
      <c r="E45" t="s">
        <v>319</v>
      </c>
      <c r="F45" t="s">
        <v>0</v>
      </c>
      <c r="G45" t="s">
        <v>5946</v>
      </c>
      <c r="H45">
        <v>13.436999999999999</v>
      </c>
      <c r="I45">
        <v>94.35</v>
      </c>
      <c r="J45">
        <v>577</v>
      </c>
    </row>
    <row r="46" spans="1:10" x14ac:dyDescent="0.35">
      <c r="A46" t="s">
        <v>5947</v>
      </c>
      <c r="B46">
        <v>1575</v>
      </c>
      <c r="C46">
        <v>17073</v>
      </c>
      <c r="D46">
        <v>45</v>
      </c>
      <c r="E46" t="s">
        <v>319</v>
      </c>
      <c r="F46" t="s">
        <v>0</v>
      </c>
      <c r="G46" t="s">
        <v>2312</v>
      </c>
      <c r="H46">
        <v>5.56</v>
      </c>
      <c r="I46">
        <v>76.900000000000006</v>
      </c>
      <c r="J46">
        <v>350</v>
      </c>
    </row>
    <row r="47" spans="1:10" x14ac:dyDescent="0.35">
      <c r="A47" t="s">
        <v>5948</v>
      </c>
      <c r="B47">
        <v>1939</v>
      </c>
      <c r="C47">
        <v>17046</v>
      </c>
      <c r="D47">
        <v>46</v>
      </c>
      <c r="E47" t="s">
        <v>328</v>
      </c>
      <c r="F47" t="s">
        <v>0</v>
      </c>
      <c r="G47" t="s">
        <v>2430</v>
      </c>
      <c r="H47">
        <v>4.5469999999999997</v>
      </c>
      <c r="I47">
        <v>69.239999999999995</v>
      </c>
      <c r="J47">
        <v>1938</v>
      </c>
    </row>
    <row r="48" spans="1:10" x14ac:dyDescent="0.35">
      <c r="A48" t="s">
        <v>5949</v>
      </c>
      <c r="B48">
        <v>601</v>
      </c>
      <c r="C48">
        <v>16133</v>
      </c>
      <c r="D48">
        <v>47</v>
      </c>
      <c r="E48" t="s">
        <v>319</v>
      </c>
      <c r="F48" t="s">
        <v>0</v>
      </c>
      <c r="G48" t="s">
        <v>4025</v>
      </c>
      <c r="H48">
        <v>28.66</v>
      </c>
      <c r="I48">
        <v>99.27</v>
      </c>
      <c r="J48">
        <v>331</v>
      </c>
    </row>
    <row r="49" spans="1:10" x14ac:dyDescent="0.35">
      <c r="A49" t="s">
        <v>5950</v>
      </c>
      <c r="B49">
        <v>199</v>
      </c>
      <c r="C49">
        <v>16127</v>
      </c>
      <c r="D49">
        <v>48</v>
      </c>
      <c r="E49" t="s">
        <v>319</v>
      </c>
      <c r="F49" t="s">
        <v>0</v>
      </c>
      <c r="G49" t="s">
        <v>3498</v>
      </c>
      <c r="H49">
        <v>76.679000000000002</v>
      </c>
      <c r="I49">
        <v>99.7</v>
      </c>
      <c r="J49">
        <v>105</v>
      </c>
    </row>
    <row r="50" spans="1:10" x14ac:dyDescent="0.35">
      <c r="A50" t="s">
        <v>5951</v>
      </c>
      <c r="B50">
        <v>1429</v>
      </c>
      <c r="C50">
        <v>15802</v>
      </c>
      <c r="D50">
        <v>49</v>
      </c>
      <c r="E50" t="s">
        <v>328</v>
      </c>
      <c r="F50" t="s">
        <v>0</v>
      </c>
      <c r="G50" t="s">
        <v>2316</v>
      </c>
      <c r="H50">
        <v>4.9009999999999998</v>
      </c>
      <c r="I50">
        <v>75</v>
      </c>
      <c r="J50">
        <v>542</v>
      </c>
    </row>
    <row r="51" spans="1:10" x14ac:dyDescent="0.35">
      <c r="A51" t="s">
        <v>5952</v>
      </c>
      <c r="B51">
        <v>3930</v>
      </c>
      <c r="C51">
        <v>15775</v>
      </c>
      <c r="D51">
        <v>50</v>
      </c>
      <c r="E51" t="s">
        <v>311</v>
      </c>
      <c r="F51" t="s">
        <v>0</v>
      </c>
      <c r="G51" t="s">
        <v>1795</v>
      </c>
      <c r="H51" t="s">
        <v>311</v>
      </c>
      <c r="I51" t="s">
        <v>311</v>
      </c>
      <c r="J51">
        <v>3837</v>
      </c>
    </row>
    <row r="52" spans="1:10" x14ac:dyDescent="0.35">
      <c r="A52" t="s">
        <v>5953</v>
      </c>
      <c r="B52">
        <v>892</v>
      </c>
      <c r="C52">
        <v>15753</v>
      </c>
      <c r="D52">
        <v>51</v>
      </c>
      <c r="E52" t="s">
        <v>319</v>
      </c>
      <c r="F52" t="s">
        <v>0</v>
      </c>
      <c r="G52" t="s">
        <v>2657</v>
      </c>
      <c r="H52">
        <v>12.882999999999999</v>
      </c>
      <c r="I52">
        <v>91.45</v>
      </c>
      <c r="J52">
        <v>567</v>
      </c>
    </row>
    <row r="53" spans="1:10" x14ac:dyDescent="0.35">
      <c r="A53" t="s">
        <v>5954</v>
      </c>
      <c r="B53">
        <v>370</v>
      </c>
      <c r="C53">
        <v>15516</v>
      </c>
      <c r="D53">
        <v>52</v>
      </c>
      <c r="E53" t="s">
        <v>319</v>
      </c>
      <c r="F53" t="s">
        <v>0</v>
      </c>
      <c r="G53" t="s">
        <v>1705</v>
      </c>
      <c r="H53">
        <v>28.213000000000001</v>
      </c>
      <c r="I53">
        <v>95.62</v>
      </c>
      <c r="J53">
        <v>226</v>
      </c>
    </row>
    <row r="54" spans="1:10" x14ac:dyDescent="0.35">
      <c r="A54" t="s">
        <v>5955</v>
      </c>
      <c r="B54">
        <v>1270</v>
      </c>
      <c r="C54">
        <v>14933</v>
      </c>
      <c r="D54">
        <v>53</v>
      </c>
      <c r="E54" t="s">
        <v>319</v>
      </c>
      <c r="F54" t="s">
        <v>0</v>
      </c>
      <c r="G54" t="s">
        <v>2457</v>
      </c>
      <c r="H54">
        <v>6.548</v>
      </c>
      <c r="I54">
        <v>84.57</v>
      </c>
      <c r="J54">
        <v>1270</v>
      </c>
    </row>
    <row r="55" spans="1:10" x14ac:dyDescent="0.35">
      <c r="A55" t="s">
        <v>5956</v>
      </c>
      <c r="B55">
        <v>792</v>
      </c>
      <c r="C55">
        <v>14455</v>
      </c>
      <c r="D55">
        <v>54</v>
      </c>
      <c r="E55" t="s">
        <v>319</v>
      </c>
      <c r="F55" t="s">
        <v>0</v>
      </c>
      <c r="G55" t="s">
        <v>1897</v>
      </c>
      <c r="H55">
        <v>9.2070000000000007</v>
      </c>
      <c r="I55">
        <v>84.68</v>
      </c>
      <c r="J55">
        <v>399</v>
      </c>
    </row>
    <row r="56" spans="1:10" x14ac:dyDescent="0.35">
      <c r="A56" t="s">
        <v>5957</v>
      </c>
      <c r="B56">
        <v>448</v>
      </c>
      <c r="C56">
        <v>14285</v>
      </c>
      <c r="D56">
        <v>55</v>
      </c>
      <c r="E56" t="s">
        <v>319</v>
      </c>
      <c r="F56" t="s">
        <v>0</v>
      </c>
      <c r="G56" t="s">
        <v>1938</v>
      </c>
      <c r="H56">
        <v>24.274000000000001</v>
      </c>
      <c r="I56">
        <v>95.81</v>
      </c>
      <c r="J56">
        <v>237</v>
      </c>
    </row>
    <row r="57" spans="1:10" x14ac:dyDescent="0.35">
      <c r="A57" t="s">
        <v>5958</v>
      </c>
      <c r="B57">
        <v>463</v>
      </c>
      <c r="C57">
        <v>14196</v>
      </c>
      <c r="D57">
        <v>56</v>
      </c>
      <c r="E57" t="s">
        <v>319</v>
      </c>
      <c r="F57" t="s">
        <v>0</v>
      </c>
      <c r="G57" t="s">
        <v>2976</v>
      </c>
      <c r="H57">
        <v>27.157</v>
      </c>
      <c r="I57">
        <v>97.22</v>
      </c>
      <c r="J57">
        <v>257</v>
      </c>
    </row>
    <row r="58" spans="1:10" x14ac:dyDescent="0.35">
      <c r="A58" t="s">
        <v>5959</v>
      </c>
      <c r="B58">
        <v>2060</v>
      </c>
      <c r="C58">
        <v>14188</v>
      </c>
      <c r="D58">
        <v>57</v>
      </c>
      <c r="E58" t="s">
        <v>312</v>
      </c>
      <c r="F58" t="s">
        <v>0</v>
      </c>
      <c r="G58" t="s">
        <v>1767</v>
      </c>
      <c r="H58">
        <v>3.6669999999999998</v>
      </c>
      <c r="I58">
        <v>36.700000000000003</v>
      </c>
      <c r="J58">
        <v>2058</v>
      </c>
    </row>
    <row r="59" spans="1:10" x14ac:dyDescent="0.35">
      <c r="A59" t="s">
        <v>5960</v>
      </c>
      <c r="B59">
        <v>625</v>
      </c>
      <c r="C59">
        <v>14187</v>
      </c>
      <c r="D59">
        <v>58</v>
      </c>
      <c r="E59" t="s">
        <v>319</v>
      </c>
      <c r="F59" t="s">
        <v>0</v>
      </c>
      <c r="G59" t="s">
        <v>5961</v>
      </c>
      <c r="H59">
        <v>19.100000000000001</v>
      </c>
      <c r="I59">
        <v>98.1</v>
      </c>
      <c r="J59">
        <v>411</v>
      </c>
    </row>
    <row r="60" spans="1:10" x14ac:dyDescent="0.35">
      <c r="A60" t="s">
        <v>5962</v>
      </c>
      <c r="B60">
        <v>939</v>
      </c>
      <c r="C60">
        <v>13997</v>
      </c>
      <c r="D60">
        <v>59</v>
      </c>
      <c r="E60" t="s">
        <v>319</v>
      </c>
      <c r="F60" t="s">
        <v>0</v>
      </c>
      <c r="G60" t="s">
        <v>5963</v>
      </c>
      <c r="H60">
        <v>8.0790000000000006</v>
      </c>
      <c r="I60">
        <v>81.8</v>
      </c>
      <c r="J60">
        <v>939</v>
      </c>
    </row>
    <row r="61" spans="1:10" x14ac:dyDescent="0.35">
      <c r="A61" t="s">
        <v>5964</v>
      </c>
      <c r="B61">
        <v>1149</v>
      </c>
      <c r="C61">
        <v>13978</v>
      </c>
      <c r="D61">
        <v>60</v>
      </c>
      <c r="E61" t="s">
        <v>319</v>
      </c>
      <c r="F61" t="s">
        <v>0</v>
      </c>
      <c r="G61" t="s">
        <v>1886</v>
      </c>
      <c r="H61">
        <v>5.6820000000000004</v>
      </c>
      <c r="I61">
        <v>75.37</v>
      </c>
      <c r="J61">
        <v>482</v>
      </c>
    </row>
    <row r="62" spans="1:10" x14ac:dyDescent="0.35">
      <c r="A62" t="s">
        <v>5965</v>
      </c>
      <c r="B62">
        <v>285</v>
      </c>
      <c r="C62">
        <v>13884</v>
      </c>
      <c r="D62">
        <v>61</v>
      </c>
      <c r="E62" t="s">
        <v>319</v>
      </c>
      <c r="F62" t="s">
        <v>0</v>
      </c>
      <c r="G62" t="s">
        <v>1781</v>
      </c>
      <c r="H62">
        <v>73.081999999999994</v>
      </c>
      <c r="I62">
        <v>99.46</v>
      </c>
      <c r="J62">
        <v>129</v>
      </c>
    </row>
    <row r="63" spans="1:10" x14ac:dyDescent="0.35">
      <c r="A63" t="s">
        <v>5966</v>
      </c>
      <c r="B63">
        <v>1084</v>
      </c>
      <c r="C63">
        <v>13805</v>
      </c>
      <c r="D63">
        <v>62</v>
      </c>
      <c r="E63" t="s">
        <v>319</v>
      </c>
      <c r="F63" t="s">
        <v>0</v>
      </c>
      <c r="G63" t="s">
        <v>5967</v>
      </c>
      <c r="H63">
        <v>6.3310000000000004</v>
      </c>
      <c r="I63">
        <v>81.290000000000006</v>
      </c>
      <c r="J63">
        <v>409</v>
      </c>
    </row>
    <row r="64" spans="1:10" x14ac:dyDescent="0.35">
      <c r="A64" t="s">
        <v>5968</v>
      </c>
      <c r="B64">
        <v>342</v>
      </c>
      <c r="C64">
        <v>13788</v>
      </c>
      <c r="D64">
        <v>63</v>
      </c>
      <c r="E64" t="s">
        <v>319</v>
      </c>
      <c r="F64" t="s">
        <v>0</v>
      </c>
      <c r="G64" t="s">
        <v>1751</v>
      </c>
      <c r="H64">
        <v>46.296999999999997</v>
      </c>
      <c r="I64">
        <v>98.2</v>
      </c>
      <c r="J64">
        <v>341</v>
      </c>
    </row>
    <row r="65" spans="1:10" x14ac:dyDescent="0.35">
      <c r="A65" t="s">
        <v>5969</v>
      </c>
      <c r="B65">
        <v>1621</v>
      </c>
      <c r="C65">
        <v>13692</v>
      </c>
      <c r="D65">
        <v>64</v>
      </c>
      <c r="E65" t="s">
        <v>328</v>
      </c>
      <c r="F65" t="s">
        <v>0</v>
      </c>
      <c r="G65" t="s">
        <v>2034</v>
      </c>
      <c r="H65">
        <v>4.4779999999999998</v>
      </c>
      <c r="I65">
        <v>72.14</v>
      </c>
      <c r="J65">
        <v>515</v>
      </c>
    </row>
    <row r="66" spans="1:10" x14ac:dyDescent="0.35">
      <c r="A66" t="s">
        <v>5970</v>
      </c>
      <c r="B66">
        <v>4041</v>
      </c>
      <c r="C66">
        <v>13556</v>
      </c>
      <c r="D66">
        <v>65</v>
      </c>
      <c r="E66" t="s">
        <v>319</v>
      </c>
      <c r="F66" t="s">
        <v>0</v>
      </c>
      <c r="G66" t="s">
        <v>2402</v>
      </c>
      <c r="H66">
        <v>10.057</v>
      </c>
      <c r="I66">
        <v>94.49</v>
      </c>
      <c r="J66">
        <v>489</v>
      </c>
    </row>
    <row r="67" spans="1:10" x14ac:dyDescent="0.35">
      <c r="A67" t="s">
        <v>5971</v>
      </c>
      <c r="B67">
        <v>1060</v>
      </c>
      <c r="C67">
        <v>13459</v>
      </c>
      <c r="D67">
        <v>66</v>
      </c>
      <c r="E67" t="s">
        <v>319</v>
      </c>
      <c r="F67" t="s">
        <v>0</v>
      </c>
      <c r="G67" t="s">
        <v>1900</v>
      </c>
      <c r="H67">
        <v>8.44</v>
      </c>
      <c r="I67">
        <v>82.37</v>
      </c>
      <c r="J67">
        <v>904</v>
      </c>
    </row>
    <row r="68" spans="1:10" x14ac:dyDescent="0.35">
      <c r="A68" t="s">
        <v>5972</v>
      </c>
      <c r="B68">
        <v>1749</v>
      </c>
      <c r="C68">
        <v>13424</v>
      </c>
      <c r="D68">
        <v>67</v>
      </c>
      <c r="E68" t="s">
        <v>328</v>
      </c>
      <c r="F68" t="s">
        <v>0</v>
      </c>
      <c r="G68" t="s">
        <v>5973</v>
      </c>
      <c r="H68">
        <v>3.6619999999999999</v>
      </c>
      <c r="I68">
        <v>56.34</v>
      </c>
      <c r="J68">
        <v>153</v>
      </c>
    </row>
    <row r="69" spans="1:10" x14ac:dyDescent="0.35">
      <c r="A69" t="s">
        <v>5974</v>
      </c>
      <c r="B69">
        <v>610</v>
      </c>
      <c r="C69">
        <v>13369</v>
      </c>
      <c r="D69">
        <v>68</v>
      </c>
      <c r="E69" t="s">
        <v>319</v>
      </c>
      <c r="F69" t="s">
        <v>0</v>
      </c>
      <c r="G69" t="s">
        <v>5975</v>
      </c>
      <c r="H69">
        <v>11.217000000000001</v>
      </c>
      <c r="I69">
        <v>92.42</v>
      </c>
      <c r="J69">
        <v>610</v>
      </c>
    </row>
    <row r="70" spans="1:10" x14ac:dyDescent="0.35">
      <c r="A70" t="s">
        <v>5976</v>
      </c>
      <c r="B70">
        <v>237</v>
      </c>
      <c r="C70">
        <v>13258</v>
      </c>
      <c r="D70">
        <v>69</v>
      </c>
      <c r="E70" t="s">
        <v>319</v>
      </c>
      <c r="F70" t="s">
        <v>0</v>
      </c>
      <c r="G70" t="s">
        <v>1779</v>
      </c>
      <c r="H70">
        <v>69.8</v>
      </c>
      <c r="I70">
        <v>99.39</v>
      </c>
      <c r="J70">
        <v>148</v>
      </c>
    </row>
    <row r="71" spans="1:10" x14ac:dyDescent="0.35">
      <c r="A71" t="s">
        <v>5977</v>
      </c>
      <c r="B71">
        <v>1858</v>
      </c>
      <c r="C71">
        <v>13191</v>
      </c>
      <c r="D71">
        <v>70</v>
      </c>
      <c r="E71" t="s">
        <v>328</v>
      </c>
      <c r="F71" t="s">
        <v>0</v>
      </c>
      <c r="G71" t="s">
        <v>2167</v>
      </c>
      <c r="H71">
        <v>3.4529999999999998</v>
      </c>
      <c r="I71">
        <v>71.8</v>
      </c>
      <c r="J71">
        <v>376</v>
      </c>
    </row>
    <row r="72" spans="1:10" x14ac:dyDescent="0.35">
      <c r="A72" t="s">
        <v>5978</v>
      </c>
      <c r="B72">
        <v>558</v>
      </c>
      <c r="C72">
        <v>13063</v>
      </c>
      <c r="D72">
        <v>71</v>
      </c>
      <c r="E72" t="s">
        <v>319</v>
      </c>
      <c r="F72" t="s">
        <v>0</v>
      </c>
      <c r="G72" t="s">
        <v>1705</v>
      </c>
      <c r="H72">
        <v>12.067</v>
      </c>
      <c r="I72">
        <v>89.63</v>
      </c>
      <c r="J72">
        <v>556</v>
      </c>
    </row>
    <row r="73" spans="1:10" x14ac:dyDescent="0.35">
      <c r="A73" t="s">
        <v>5979</v>
      </c>
      <c r="B73">
        <v>249</v>
      </c>
      <c r="C73">
        <v>13017</v>
      </c>
      <c r="D73">
        <v>72</v>
      </c>
      <c r="E73" t="s">
        <v>319</v>
      </c>
      <c r="F73" t="s">
        <v>0</v>
      </c>
      <c r="G73" t="s">
        <v>2135</v>
      </c>
      <c r="H73">
        <v>59.581000000000003</v>
      </c>
      <c r="I73">
        <v>99.71</v>
      </c>
      <c r="J73">
        <v>130</v>
      </c>
    </row>
    <row r="74" spans="1:10" x14ac:dyDescent="0.35">
      <c r="A74" t="s">
        <v>5980</v>
      </c>
      <c r="B74">
        <v>4054</v>
      </c>
      <c r="C74">
        <v>12975</v>
      </c>
      <c r="D74">
        <v>73</v>
      </c>
      <c r="E74" t="s">
        <v>319</v>
      </c>
      <c r="F74" t="s">
        <v>0</v>
      </c>
      <c r="G74" t="s">
        <v>2607</v>
      </c>
      <c r="H74">
        <v>4.3390000000000004</v>
      </c>
      <c r="I74">
        <v>67.58</v>
      </c>
      <c r="J74">
        <v>814</v>
      </c>
    </row>
    <row r="75" spans="1:10" x14ac:dyDescent="0.35">
      <c r="A75" t="s">
        <v>5981</v>
      </c>
      <c r="B75">
        <v>976</v>
      </c>
      <c r="C75">
        <v>12952</v>
      </c>
      <c r="D75">
        <v>74</v>
      </c>
      <c r="E75" t="s">
        <v>319</v>
      </c>
      <c r="F75" t="s">
        <v>0</v>
      </c>
      <c r="G75" t="s">
        <v>1779</v>
      </c>
      <c r="H75">
        <v>9.0749999999999993</v>
      </c>
      <c r="I75">
        <v>85.1</v>
      </c>
      <c r="J75">
        <v>888</v>
      </c>
    </row>
    <row r="76" spans="1:10" x14ac:dyDescent="0.35">
      <c r="A76" t="s">
        <v>5982</v>
      </c>
      <c r="B76">
        <v>318</v>
      </c>
      <c r="C76">
        <v>12695</v>
      </c>
      <c r="D76">
        <v>75</v>
      </c>
      <c r="E76" t="s">
        <v>319</v>
      </c>
      <c r="F76" t="s">
        <v>0</v>
      </c>
      <c r="G76" t="s">
        <v>2657</v>
      </c>
      <c r="H76">
        <v>23.167999999999999</v>
      </c>
      <c r="I76">
        <v>95.41</v>
      </c>
      <c r="J76">
        <v>318</v>
      </c>
    </row>
    <row r="77" spans="1:10" x14ac:dyDescent="0.35">
      <c r="A77" t="s">
        <v>5983</v>
      </c>
      <c r="B77">
        <v>404</v>
      </c>
      <c r="C77">
        <v>12646</v>
      </c>
      <c r="D77">
        <v>76</v>
      </c>
      <c r="E77" t="s">
        <v>319</v>
      </c>
      <c r="F77" t="s">
        <v>0</v>
      </c>
      <c r="G77" t="s">
        <v>2077</v>
      </c>
      <c r="H77">
        <v>21.530999999999999</v>
      </c>
      <c r="I77">
        <v>99.25</v>
      </c>
      <c r="J77">
        <v>220</v>
      </c>
    </row>
    <row r="78" spans="1:10" x14ac:dyDescent="0.35">
      <c r="A78" t="s">
        <v>5984</v>
      </c>
      <c r="B78">
        <v>828</v>
      </c>
      <c r="C78">
        <v>12592</v>
      </c>
      <c r="D78">
        <v>77</v>
      </c>
      <c r="E78" t="s">
        <v>319</v>
      </c>
      <c r="F78" t="s">
        <v>0</v>
      </c>
      <c r="G78" t="s">
        <v>1795</v>
      </c>
      <c r="H78">
        <v>8.5009999999999994</v>
      </c>
      <c r="I78">
        <v>84.25</v>
      </c>
      <c r="J78">
        <v>828</v>
      </c>
    </row>
    <row r="79" spans="1:10" x14ac:dyDescent="0.35">
      <c r="A79" t="s">
        <v>5985</v>
      </c>
      <c r="B79">
        <v>635</v>
      </c>
      <c r="C79">
        <v>12555</v>
      </c>
      <c r="D79">
        <v>78</v>
      </c>
      <c r="E79" t="s">
        <v>319</v>
      </c>
      <c r="F79" t="s">
        <v>0</v>
      </c>
      <c r="G79" t="s">
        <v>1699</v>
      </c>
      <c r="H79">
        <v>11.15</v>
      </c>
      <c r="I79">
        <v>88.08</v>
      </c>
      <c r="J79">
        <v>634</v>
      </c>
    </row>
    <row r="80" spans="1:10" x14ac:dyDescent="0.35">
      <c r="A80" t="s">
        <v>5986</v>
      </c>
      <c r="B80">
        <v>342</v>
      </c>
      <c r="C80">
        <v>12477</v>
      </c>
      <c r="D80">
        <v>79</v>
      </c>
      <c r="E80" t="s">
        <v>319</v>
      </c>
      <c r="F80" t="s">
        <v>0</v>
      </c>
      <c r="G80" t="s">
        <v>1779</v>
      </c>
      <c r="H80">
        <v>65.010999999999996</v>
      </c>
      <c r="I80">
        <v>98.98</v>
      </c>
      <c r="J80">
        <v>202</v>
      </c>
    </row>
    <row r="81" spans="1:10" x14ac:dyDescent="0.35">
      <c r="A81" t="s">
        <v>5987</v>
      </c>
      <c r="B81">
        <v>363</v>
      </c>
      <c r="C81">
        <v>12172</v>
      </c>
      <c r="D81">
        <v>80</v>
      </c>
      <c r="E81" t="s">
        <v>319</v>
      </c>
      <c r="F81" t="s">
        <v>0</v>
      </c>
      <c r="G81" t="s">
        <v>1705</v>
      </c>
      <c r="H81">
        <v>38.103999999999999</v>
      </c>
      <c r="I81">
        <v>97.99</v>
      </c>
      <c r="J81">
        <v>363</v>
      </c>
    </row>
    <row r="82" spans="1:10" x14ac:dyDescent="0.35">
      <c r="A82" t="s">
        <v>5988</v>
      </c>
      <c r="B82">
        <v>1226</v>
      </c>
      <c r="C82">
        <v>12117</v>
      </c>
      <c r="D82">
        <v>81</v>
      </c>
      <c r="E82" t="s">
        <v>319</v>
      </c>
      <c r="F82" t="s">
        <v>0</v>
      </c>
      <c r="G82" t="s">
        <v>1940</v>
      </c>
      <c r="H82">
        <v>6.6820000000000004</v>
      </c>
      <c r="I82">
        <v>87.03</v>
      </c>
      <c r="J82">
        <v>590</v>
      </c>
    </row>
    <row r="83" spans="1:10" x14ac:dyDescent="0.35">
      <c r="A83" t="s">
        <v>5989</v>
      </c>
      <c r="B83">
        <v>657</v>
      </c>
      <c r="C83">
        <v>12053</v>
      </c>
      <c r="D83">
        <v>82</v>
      </c>
      <c r="E83" t="s">
        <v>319</v>
      </c>
      <c r="F83" t="s">
        <v>0</v>
      </c>
      <c r="G83" t="s">
        <v>3099</v>
      </c>
      <c r="H83">
        <v>9.5869999999999997</v>
      </c>
      <c r="I83">
        <v>86.55</v>
      </c>
      <c r="J83">
        <v>657</v>
      </c>
    </row>
    <row r="84" spans="1:10" x14ac:dyDescent="0.35">
      <c r="A84" t="s">
        <v>5990</v>
      </c>
      <c r="B84">
        <v>1171</v>
      </c>
      <c r="C84">
        <v>11834</v>
      </c>
      <c r="D84">
        <v>83</v>
      </c>
      <c r="E84" t="s">
        <v>319</v>
      </c>
      <c r="F84" t="s">
        <v>0</v>
      </c>
      <c r="G84" t="s">
        <v>2379</v>
      </c>
      <c r="H84">
        <v>5.26</v>
      </c>
      <c r="I84">
        <v>87.6</v>
      </c>
      <c r="J84">
        <v>1171</v>
      </c>
    </row>
    <row r="85" spans="1:10" x14ac:dyDescent="0.35">
      <c r="A85" t="s">
        <v>5991</v>
      </c>
      <c r="B85">
        <v>2165</v>
      </c>
      <c r="C85">
        <v>11626</v>
      </c>
      <c r="D85">
        <v>84</v>
      </c>
      <c r="E85" t="s">
        <v>312</v>
      </c>
      <c r="F85" t="s">
        <v>0</v>
      </c>
      <c r="G85" t="s">
        <v>4042</v>
      </c>
      <c r="H85">
        <v>2.9079999999999999</v>
      </c>
      <c r="I85">
        <v>42.66</v>
      </c>
      <c r="J85">
        <v>2165</v>
      </c>
    </row>
    <row r="86" spans="1:10" x14ac:dyDescent="0.35">
      <c r="A86" t="s">
        <v>5992</v>
      </c>
      <c r="B86">
        <v>960</v>
      </c>
      <c r="C86">
        <v>11500</v>
      </c>
      <c r="D86">
        <v>85</v>
      </c>
      <c r="E86" t="s">
        <v>328</v>
      </c>
      <c r="F86" t="s">
        <v>0</v>
      </c>
      <c r="G86" t="s">
        <v>1779</v>
      </c>
      <c r="H86">
        <v>6.4290000000000003</v>
      </c>
      <c r="I86">
        <v>74.489999999999995</v>
      </c>
      <c r="J86">
        <v>960</v>
      </c>
    </row>
    <row r="87" spans="1:10" x14ac:dyDescent="0.35">
      <c r="A87" t="s">
        <v>5993</v>
      </c>
      <c r="B87">
        <v>537</v>
      </c>
      <c r="C87">
        <v>11408</v>
      </c>
      <c r="D87">
        <v>86</v>
      </c>
      <c r="E87" t="s">
        <v>319</v>
      </c>
      <c r="F87" t="s">
        <v>0</v>
      </c>
      <c r="G87" t="s">
        <v>5994</v>
      </c>
      <c r="H87">
        <v>24.251999999999999</v>
      </c>
      <c r="I87">
        <v>97.88</v>
      </c>
      <c r="J87">
        <v>360</v>
      </c>
    </row>
    <row r="88" spans="1:10" x14ac:dyDescent="0.35">
      <c r="A88" t="s">
        <v>5995</v>
      </c>
      <c r="B88">
        <v>1566</v>
      </c>
      <c r="C88">
        <v>11407</v>
      </c>
      <c r="D88">
        <v>87</v>
      </c>
      <c r="E88" t="s">
        <v>328</v>
      </c>
      <c r="F88" t="s">
        <v>0</v>
      </c>
      <c r="G88" t="s">
        <v>1868</v>
      </c>
      <c r="H88">
        <v>3.758</v>
      </c>
      <c r="I88">
        <v>65.7</v>
      </c>
      <c r="J88">
        <v>473</v>
      </c>
    </row>
    <row r="89" spans="1:10" x14ac:dyDescent="0.35">
      <c r="A89" t="s">
        <v>5996</v>
      </c>
      <c r="B89">
        <v>368</v>
      </c>
      <c r="C89">
        <v>11356</v>
      </c>
      <c r="D89">
        <v>88</v>
      </c>
      <c r="E89" t="s">
        <v>319</v>
      </c>
      <c r="F89" t="s">
        <v>0</v>
      </c>
      <c r="G89" t="s">
        <v>2626</v>
      </c>
      <c r="H89">
        <v>17.021000000000001</v>
      </c>
      <c r="I89">
        <v>98.1</v>
      </c>
      <c r="J89">
        <v>205</v>
      </c>
    </row>
    <row r="90" spans="1:10" x14ac:dyDescent="0.35">
      <c r="A90" t="s">
        <v>5997</v>
      </c>
      <c r="B90">
        <v>329</v>
      </c>
      <c r="C90">
        <v>11014</v>
      </c>
      <c r="D90">
        <v>89</v>
      </c>
      <c r="E90" t="s">
        <v>319</v>
      </c>
      <c r="F90" t="s">
        <v>0</v>
      </c>
      <c r="G90" t="s">
        <v>1884</v>
      </c>
      <c r="H90">
        <v>20.257000000000001</v>
      </c>
      <c r="I90">
        <v>97.52</v>
      </c>
      <c r="J90">
        <v>329</v>
      </c>
    </row>
    <row r="91" spans="1:10" x14ac:dyDescent="0.35">
      <c r="A91" t="s">
        <v>5998</v>
      </c>
      <c r="B91">
        <v>1382</v>
      </c>
      <c r="C91">
        <v>10867</v>
      </c>
      <c r="D91">
        <v>90</v>
      </c>
      <c r="E91" t="s">
        <v>319</v>
      </c>
      <c r="F91" t="s">
        <v>0</v>
      </c>
      <c r="G91" t="s">
        <v>2427</v>
      </c>
      <c r="H91">
        <v>4.1139999999999999</v>
      </c>
      <c r="I91">
        <v>79.510000000000005</v>
      </c>
      <c r="J91">
        <v>336</v>
      </c>
    </row>
    <row r="92" spans="1:10" x14ac:dyDescent="0.35">
      <c r="A92" t="s">
        <v>5999</v>
      </c>
      <c r="B92">
        <v>775</v>
      </c>
      <c r="C92">
        <v>10861</v>
      </c>
      <c r="D92">
        <v>91</v>
      </c>
      <c r="E92" t="s">
        <v>319</v>
      </c>
      <c r="F92" t="s">
        <v>0</v>
      </c>
      <c r="G92" t="s">
        <v>1845</v>
      </c>
      <c r="H92">
        <v>7.9889999999999999</v>
      </c>
      <c r="I92">
        <v>84.84</v>
      </c>
      <c r="J92">
        <v>775</v>
      </c>
    </row>
    <row r="93" spans="1:10" x14ac:dyDescent="0.35">
      <c r="A93" t="s">
        <v>6000</v>
      </c>
      <c r="B93">
        <v>327</v>
      </c>
      <c r="C93">
        <v>10786</v>
      </c>
      <c r="D93">
        <v>92</v>
      </c>
      <c r="E93" t="s">
        <v>319</v>
      </c>
      <c r="F93" t="s">
        <v>0</v>
      </c>
      <c r="G93" t="s">
        <v>1759</v>
      </c>
      <c r="H93">
        <v>49.420999999999999</v>
      </c>
      <c r="I93">
        <v>99.65</v>
      </c>
      <c r="J93">
        <v>174</v>
      </c>
    </row>
    <row r="94" spans="1:10" x14ac:dyDescent="0.35">
      <c r="A94" t="s">
        <v>6001</v>
      </c>
      <c r="B94">
        <v>1840</v>
      </c>
      <c r="C94">
        <v>10663</v>
      </c>
      <c r="D94">
        <v>93</v>
      </c>
      <c r="E94" t="s">
        <v>328</v>
      </c>
      <c r="F94" t="s">
        <v>0</v>
      </c>
      <c r="G94" t="s">
        <v>1843</v>
      </c>
      <c r="H94">
        <v>2.9830000000000001</v>
      </c>
      <c r="I94">
        <v>47.43</v>
      </c>
      <c r="J94">
        <v>138</v>
      </c>
    </row>
    <row r="95" spans="1:10" x14ac:dyDescent="0.35">
      <c r="A95" t="s">
        <v>6002</v>
      </c>
      <c r="B95">
        <v>3402</v>
      </c>
      <c r="C95">
        <v>10457</v>
      </c>
      <c r="D95">
        <v>94</v>
      </c>
      <c r="E95" t="s">
        <v>319</v>
      </c>
      <c r="F95" t="s">
        <v>0</v>
      </c>
      <c r="G95" t="s">
        <v>6003</v>
      </c>
      <c r="H95">
        <v>6.4729999999999999</v>
      </c>
      <c r="I95">
        <v>86.32</v>
      </c>
      <c r="J95">
        <v>1662</v>
      </c>
    </row>
    <row r="96" spans="1:10" x14ac:dyDescent="0.35">
      <c r="A96" t="s">
        <v>6004</v>
      </c>
      <c r="B96">
        <v>519</v>
      </c>
      <c r="C96">
        <v>10410</v>
      </c>
      <c r="D96">
        <v>95</v>
      </c>
      <c r="E96" t="s">
        <v>319</v>
      </c>
      <c r="F96" t="s">
        <v>0</v>
      </c>
      <c r="G96" t="s">
        <v>1789</v>
      </c>
      <c r="H96">
        <v>16.173999999999999</v>
      </c>
      <c r="I96">
        <v>95.78</v>
      </c>
      <c r="J96">
        <v>349</v>
      </c>
    </row>
    <row r="97" spans="1:10" x14ac:dyDescent="0.35">
      <c r="A97" t="s">
        <v>6005</v>
      </c>
      <c r="B97">
        <v>2729</v>
      </c>
      <c r="C97">
        <v>10292</v>
      </c>
      <c r="D97">
        <v>96</v>
      </c>
      <c r="E97" t="s">
        <v>319</v>
      </c>
      <c r="F97" t="s">
        <v>0</v>
      </c>
      <c r="G97" t="s">
        <v>2063</v>
      </c>
      <c r="H97">
        <v>10.46</v>
      </c>
      <c r="I97">
        <v>92.81</v>
      </c>
      <c r="J97">
        <v>607</v>
      </c>
    </row>
    <row r="98" spans="1:10" x14ac:dyDescent="0.35">
      <c r="A98" t="s">
        <v>6006</v>
      </c>
      <c r="B98">
        <v>1630</v>
      </c>
      <c r="C98">
        <v>10256</v>
      </c>
      <c r="D98">
        <v>97</v>
      </c>
      <c r="E98" t="s">
        <v>312</v>
      </c>
      <c r="F98" t="s">
        <v>0</v>
      </c>
      <c r="G98" t="s">
        <v>1693</v>
      </c>
      <c r="H98">
        <v>3.3069999999999999</v>
      </c>
      <c r="I98">
        <v>43.91</v>
      </c>
      <c r="J98">
        <v>221</v>
      </c>
    </row>
    <row r="99" spans="1:10" x14ac:dyDescent="0.35">
      <c r="A99" t="s">
        <v>6007</v>
      </c>
      <c r="B99">
        <v>1799</v>
      </c>
      <c r="C99">
        <v>10164</v>
      </c>
      <c r="D99">
        <v>98</v>
      </c>
      <c r="E99" t="s">
        <v>328</v>
      </c>
      <c r="F99" t="s">
        <v>0</v>
      </c>
      <c r="G99" t="s">
        <v>6008</v>
      </c>
      <c r="H99">
        <v>2.3029999999999999</v>
      </c>
      <c r="I99">
        <v>42.08</v>
      </c>
      <c r="J99">
        <v>72</v>
      </c>
    </row>
    <row r="100" spans="1:10" x14ac:dyDescent="0.35">
      <c r="A100" t="s">
        <v>6009</v>
      </c>
      <c r="B100">
        <v>105</v>
      </c>
      <c r="C100">
        <v>10158</v>
      </c>
      <c r="D100">
        <v>99</v>
      </c>
      <c r="E100" t="s">
        <v>319</v>
      </c>
      <c r="F100" t="s">
        <v>0</v>
      </c>
      <c r="G100" t="s">
        <v>1699</v>
      </c>
      <c r="H100">
        <v>65.037999999999997</v>
      </c>
      <c r="I100">
        <v>97.38</v>
      </c>
      <c r="J100">
        <v>52</v>
      </c>
    </row>
    <row r="101" spans="1:10" x14ac:dyDescent="0.35">
      <c r="A101" t="s">
        <v>6010</v>
      </c>
      <c r="B101">
        <v>1581</v>
      </c>
      <c r="C101">
        <v>10090</v>
      </c>
      <c r="D101">
        <v>100</v>
      </c>
      <c r="E101" t="s">
        <v>319</v>
      </c>
      <c r="F101" t="s">
        <v>0</v>
      </c>
      <c r="G101" t="s">
        <v>6011</v>
      </c>
      <c r="H101">
        <v>3.359</v>
      </c>
      <c r="I101">
        <v>56.06</v>
      </c>
      <c r="J101">
        <v>579</v>
      </c>
    </row>
    <row r="102" spans="1:10" x14ac:dyDescent="0.35">
      <c r="A102" t="s">
        <v>6012</v>
      </c>
      <c r="B102">
        <v>1812</v>
      </c>
      <c r="C102">
        <v>10088</v>
      </c>
      <c r="D102">
        <v>101</v>
      </c>
      <c r="E102" t="s">
        <v>328</v>
      </c>
      <c r="F102" t="s">
        <v>0</v>
      </c>
      <c r="G102" t="s">
        <v>1795</v>
      </c>
      <c r="H102">
        <v>2.8069999999999999</v>
      </c>
      <c r="I102">
        <v>51.37</v>
      </c>
      <c r="J102">
        <v>73</v>
      </c>
    </row>
    <row r="103" spans="1:10" x14ac:dyDescent="0.35">
      <c r="A103" t="s">
        <v>6013</v>
      </c>
      <c r="B103">
        <v>625</v>
      </c>
      <c r="C103">
        <v>9972</v>
      </c>
      <c r="D103">
        <v>102</v>
      </c>
      <c r="E103" t="s">
        <v>319</v>
      </c>
      <c r="F103" t="s">
        <v>0</v>
      </c>
      <c r="G103" t="s">
        <v>2452</v>
      </c>
      <c r="H103">
        <v>15.647</v>
      </c>
      <c r="I103">
        <v>93.48</v>
      </c>
      <c r="J103">
        <v>433</v>
      </c>
    </row>
    <row r="104" spans="1:10" x14ac:dyDescent="0.35">
      <c r="A104" t="s">
        <v>6014</v>
      </c>
      <c r="B104">
        <v>741</v>
      </c>
      <c r="C104">
        <v>9951</v>
      </c>
      <c r="D104">
        <v>103</v>
      </c>
      <c r="E104" t="s">
        <v>319</v>
      </c>
      <c r="F104" t="s">
        <v>0</v>
      </c>
      <c r="G104" t="s">
        <v>2183</v>
      </c>
      <c r="H104">
        <v>6.5179999999999998</v>
      </c>
      <c r="I104">
        <v>93.34</v>
      </c>
      <c r="J104">
        <v>106</v>
      </c>
    </row>
    <row r="105" spans="1:10" x14ac:dyDescent="0.35">
      <c r="A105" t="s">
        <v>6015</v>
      </c>
      <c r="B105">
        <v>335</v>
      </c>
      <c r="C105">
        <v>9946</v>
      </c>
      <c r="D105">
        <v>104</v>
      </c>
      <c r="E105" t="s">
        <v>319</v>
      </c>
      <c r="F105" t="s">
        <v>0</v>
      </c>
      <c r="G105" t="s">
        <v>3282</v>
      </c>
      <c r="H105">
        <v>29.234000000000002</v>
      </c>
      <c r="I105">
        <v>99.49</v>
      </c>
      <c r="J105">
        <v>170</v>
      </c>
    </row>
    <row r="106" spans="1:10" x14ac:dyDescent="0.35">
      <c r="A106" t="s">
        <v>5570</v>
      </c>
      <c r="B106">
        <v>329</v>
      </c>
      <c r="C106">
        <v>9866</v>
      </c>
      <c r="D106">
        <v>105</v>
      </c>
      <c r="E106" t="s">
        <v>319</v>
      </c>
      <c r="F106" t="s">
        <v>0</v>
      </c>
      <c r="G106" t="s">
        <v>3531</v>
      </c>
      <c r="H106">
        <v>16.837</v>
      </c>
      <c r="I106">
        <v>93.75</v>
      </c>
      <c r="J106">
        <v>329</v>
      </c>
    </row>
    <row r="107" spans="1:10" x14ac:dyDescent="0.35">
      <c r="A107" t="s">
        <v>6016</v>
      </c>
      <c r="B107">
        <v>2428</v>
      </c>
      <c r="C107">
        <v>9824</v>
      </c>
      <c r="D107">
        <v>106</v>
      </c>
      <c r="E107" t="s">
        <v>319</v>
      </c>
      <c r="F107" t="s">
        <v>0</v>
      </c>
      <c r="G107" t="s">
        <v>6017</v>
      </c>
      <c r="H107">
        <v>8.2940000000000005</v>
      </c>
      <c r="I107">
        <v>89.86</v>
      </c>
      <c r="J107">
        <v>761</v>
      </c>
    </row>
    <row r="108" spans="1:10" x14ac:dyDescent="0.35">
      <c r="A108" t="s">
        <v>6018</v>
      </c>
      <c r="B108">
        <v>1391</v>
      </c>
      <c r="C108">
        <v>9812</v>
      </c>
      <c r="D108">
        <v>107</v>
      </c>
      <c r="E108" t="s">
        <v>312</v>
      </c>
      <c r="F108" t="s">
        <v>0</v>
      </c>
      <c r="G108" t="s">
        <v>1693</v>
      </c>
      <c r="H108">
        <v>3.5190000000000001</v>
      </c>
      <c r="I108">
        <v>46.42</v>
      </c>
      <c r="J108">
        <v>154</v>
      </c>
    </row>
    <row r="109" spans="1:10" x14ac:dyDescent="0.35">
      <c r="A109" t="s">
        <v>6019</v>
      </c>
      <c r="B109">
        <v>1239</v>
      </c>
      <c r="C109">
        <v>9600</v>
      </c>
      <c r="D109">
        <v>108</v>
      </c>
      <c r="E109" t="s">
        <v>319</v>
      </c>
      <c r="F109" t="s">
        <v>0</v>
      </c>
      <c r="G109" t="s">
        <v>2670</v>
      </c>
      <c r="H109">
        <v>4.0469999999999997</v>
      </c>
      <c r="I109">
        <v>85.18</v>
      </c>
      <c r="J109">
        <v>1239</v>
      </c>
    </row>
    <row r="110" spans="1:10" x14ac:dyDescent="0.35">
      <c r="A110" t="s">
        <v>6020</v>
      </c>
      <c r="B110">
        <v>491</v>
      </c>
      <c r="C110">
        <v>9577</v>
      </c>
      <c r="D110">
        <v>109</v>
      </c>
      <c r="E110" t="s">
        <v>319</v>
      </c>
      <c r="F110" t="s">
        <v>0</v>
      </c>
      <c r="G110" t="s">
        <v>2379</v>
      </c>
      <c r="H110">
        <v>17.352</v>
      </c>
      <c r="I110">
        <v>98.53</v>
      </c>
      <c r="J110">
        <v>257</v>
      </c>
    </row>
    <row r="111" spans="1:10" x14ac:dyDescent="0.35">
      <c r="A111" t="s">
        <v>6021</v>
      </c>
      <c r="B111">
        <v>1019</v>
      </c>
      <c r="C111">
        <v>9477</v>
      </c>
      <c r="D111">
        <v>110</v>
      </c>
      <c r="E111" t="s">
        <v>328</v>
      </c>
      <c r="F111" t="s">
        <v>0</v>
      </c>
      <c r="G111" t="s">
        <v>4155</v>
      </c>
      <c r="H111">
        <v>4.82</v>
      </c>
      <c r="I111">
        <v>75.290000000000006</v>
      </c>
      <c r="J111">
        <v>300</v>
      </c>
    </row>
    <row r="112" spans="1:10" x14ac:dyDescent="0.35">
      <c r="A112" t="s">
        <v>6022</v>
      </c>
      <c r="B112">
        <v>3360</v>
      </c>
      <c r="C112">
        <v>9355</v>
      </c>
      <c r="D112">
        <v>111</v>
      </c>
      <c r="E112" t="s">
        <v>328</v>
      </c>
      <c r="F112" t="s">
        <v>0</v>
      </c>
      <c r="G112" t="s">
        <v>2167</v>
      </c>
      <c r="H112">
        <v>3.4790000000000001</v>
      </c>
      <c r="I112">
        <v>73.22</v>
      </c>
      <c r="J112">
        <v>398</v>
      </c>
    </row>
    <row r="113" spans="1:10" x14ac:dyDescent="0.35">
      <c r="A113" t="s">
        <v>6023</v>
      </c>
      <c r="B113">
        <v>1223</v>
      </c>
      <c r="C113">
        <v>9341</v>
      </c>
      <c r="D113">
        <v>112</v>
      </c>
      <c r="E113" t="s">
        <v>328</v>
      </c>
      <c r="F113" t="s">
        <v>0</v>
      </c>
      <c r="G113" t="s">
        <v>1779</v>
      </c>
      <c r="H113">
        <v>4.6239999999999997</v>
      </c>
      <c r="I113">
        <v>55.31</v>
      </c>
      <c r="J113">
        <v>464</v>
      </c>
    </row>
    <row r="114" spans="1:10" x14ac:dyDescent="0.35">
      <c r="A114" t="s">
        <v>6024</v>
      </c>
      <c r="B114">
        <v>364</v>
      </c>
      <c r="C114">
        <v>9318</v>
      </c>
      <c r="D114">
        <v>113</v>
      </c>
      <c r="E114" t="s">
        <v>319</v>
      </c>
      <c r="F114" t="s">
        <v>0</v>
      </c>
      <c r="G114" t="s">
        <v>6025</v>
      </c>
      <c r="H114">
        <v>13.615</v>
      </c>
      <c r="I114">
        <v>92.16</v>
      </c>
      <c r="J114">
        <v>76</v>
      </c>
    </row>
    <row r="115" spans="1:10" x14ac:dyDescent="0.35">
      <c r="A115" t="s">
        <v>6026</v>
      </c>
      <c r="B115">
        <v>371</v>
      </c>
      <c r="C115">
        <v>9126</v>
      </c>
      <c r="D115">
        <v>114</v>
      </c>
      <c r="E115" t="s">
        <v>319</v>
      </c>
      <c r="F115" t="s">
        <v>0</v>
      </c>
      <c r="G115" t="s">
        <v>2840</v>
      </c>
      <c r="H115">
        <v>18.361000000000001</v>
      </c>
      <c r="I115">
        <v>96.03</v>
      </c>
      <c r="J115">
        <v>262</v>
      </c>
    </row>
    <row r="116" spans="1:10" x14ac:dyDescent="0.35">
      <c r="A116" t="s">
        <v>6027</v>
      </c>
      <c r="B116">
        <v>1145</v>
      </c>
      <c r="C116">
        <v>9123</v>
      </c>
      <c r="D116">
        <v>115</v>
      </c>
      <c r="E116" t="s">
        <v>328</v>
      </c>
      <c r="F116" t="s">
        <v>0</v>
      </c>
      <c r="G116" t="s">
        <v>6028</v>
      </c>
      <c r="H116">
        <v>4.0810000000000004</v>
      </c>
      <c r="I116">
        <v>48.57</v>
      </c>
      <c r="J116">
        <v>143</v>
      </c>
    </row>
    <row r="117" spans="1:10" x14ac:dyDescent="0.35">
      <c r="A117" t="s">
        <v>6029</v>
      </c>
      <c r="B117">
        <v>336</v>
      </c>
      <c r="C117">
        <v>9063</v>
      </c>
      <c r="D117">
        <v>116</v>
      </c>
      <c r="E117" t="s">
        <v>319</v>
      </c>
      <c r="F117" t="s">
        <v>0</v>
      </c>
      <c r="G117" t="s">
        <v>2063</v>
      </c>
      <c r="H117">
        <v>47.564</v>
      </c>
      <c r="I117">
        <v>99.66</v>
      </c>
      <c r="J117">
        <v>138</v>
      </c>
    </row>
    <row r="118" spans="1:10" x14ac:dyDescent="0.35">
      <c r="A118" t="s">
        <v>6030</v>
      </c>
      <c r="B118">
        <v>1253</v>
      </c>
      <c r="C118">
        <v>9050</v>
      </c>
      <c r="D118">
        <v>117</v>
      </c>
      <c r="E118" t="s">
        <v>328</v>
      </c>
      <c r="F118" t="s">
        <v>0</v>
      </c>
      <c r="G118" t="s">
        <v>2799</v>
      </c>
      <c r="H118">
        <v>3.6059999999999999</v>
      </c>
      <c r="I118">
        <v>73.37</v>
      </c>
      <c r="J118">
        <v>342</v>
      </c>
    </row>
    <row r="119" spans="1:10" x14ac:dyDescent="0.35">
      <c r="A119" t="s">
        <v>6031</v>
      </c>
      <c r="B119">
        <v>1122</v>
      </c>
      <c r="C119">
        <v>9039</v>
      </c>
      <c r="D119">
        <v>118</v>
      </c>
      <c r="E119" t="s">
        <v>328</v>
      </c>
      <c r="F119" t="s">
        <v>0</v>
      </c>
      <c r="G119" t="s">
        <v>3784</v>
      </c>
      <c r="H119">
        <v>4.3449999999999998</v>
      </c>
      <c r="I119">
        <v>75</v>
      </c>
      <c r="J119">
        <v>452</v>
      </c>
    </row>
    <row r="120" spans="1:10" x14ac:dyDescent="0.35">
      <c r="A120" t="s">
        <v>6032</v>
      </c>
      <c r="B120">
        <v>1222</v>
      </c>
      <c r="C120">
        <v>8987</v>
      </c>
      <c r="D120">
        <v>119</v>
      </c>
      <c r="E120" t="s">
        <v>319</v>
      </c>
      <c r="F120" t="s">
        <v>0</v>
      </c>
      <c r="G120" t="s">
        <v>2590</v>
      </c>
      <c r="H120">
        <v>3.7610000000000001</v>
      </c>
      <c r="I120">
        <v>96.61</v>
      </c>
      <c r="J120">
        <v>1219</v>
      </c>
    </row>
    <row r="121" spans="1:10" x14ac:dyDescent="0.35">
      <c r="A121" t="s">
        <v>6033</v>
      </c>
      <c r="B121">
        <v>560</v>
      </c>
      <c r="C121">
        <v>8977</v>
      </c>
      <c r="D121">
        <v>120</v>
      </c>
      <c r="E121" t="s">
        <v>319</v>
      </c>
      <c r="F121" t="s">
        <v>0</v>
      </c>
      <c r="G121" t="s">
        <v>6034</v>
      </c>
      <c r="H121">
        <v>8.0830000000000002</v>
      </c>
      <c r="I121">
        <v>92.46</v>
      </c>
      <c r="J121">
        <v>28</v>
      </c>
    </row>
    <row r="122" spans="1:10" x14ac:dyDescent="0.35">
      <c r="A122" t="s">
        <v>6035</v>
      </c>
      <c r="B122">
        <v>1396</v>
      </c>
      <c r="C122">
        <v>8969</v>
      </c>
      <c r="D122">
        <v>121</v>
      </c>
      <c r="E122" t="s">
        <v>328</v>
      </c>
      <c r="F122" t="s">
        <v>0</v>
      </c>
      <c r="G122" t="s">
        <v>6036</v>
      </c>
      <c r="H122">
        <v>3.3069999999999999</v>
      </c>
      <c r="I122">
        <v>55.16</v>
      </c>
      <c r="J122">
        <v>1345</v>
      </c>
    </row>
    <row r="123" spans="1:10" x14ac:dyDescent="0.35">
      <c r="A123" t="s">
        <v>6037</v>
      </c>
      <c r="B123">
        <v>332</v>
      </c>
      <c r="C123">
        <v>8906</v>
      </c>
      <c r="D123">
        <v>122</v>
      </c>
      <c r="E123" t="s">
        <v>319</v>
      </c>
      <c r="F123" t="s">
        <v>0</v>
      </c>
      <c r="G123" t="s">
        <v>1961</v>
      </c>
      <c r="H123">
        <v>33.255000000000003</v>
      </c>
      <c r="I123">
        <v>99.82</v>
      </c>
      <c r="J123">
        <v>157</v>
      </c>
    </row>
    <row r="124" spans="1:10" x14ac:dyDescent="0.35">
      <c r="A124" t="s">
        <v>6038</v>
      </c>
      <c r="B124">
        <v>299</v>
      </c>
      <c r="C124">
        <v>8903</v>
      </c>
      <c r="D124">
        <v>123</v>
      </c>
      <c r="E124" t="s">
        <v>319</v>
      </c>
      <c r="F124" t="s">
        <v>0</v>
      </c>
      <c r="G124" t="s">
        <v>1940</v>
      </c>
      <c r="H124">
        <v>44.710999999999999</v>
      </c>
      <c r="I124">
        <v>99.29</v>
      </c>
      <c r="J124">
        <v>133</v>
      </c>
    </row>
    <row r="125" spans="1:10" x14ac:dyDescent="0.35">
      <c r="A125" t="s">
        <v>6039</v>
      </c>
      <c r="B125">
        <v>931</v>
      </c>
      <c r="C125">
        <v>8886</v>
      </c>
      <c r="D125">
        <v>124</v>
      </c>
      <c r="E125" t="s">
        <v>319</v>
      </c>
      <c r="F125" t="s">
        <v>0</v>
      </c>
      <c r="G125" t="s">
        <v>6040</v>
      </c>
      <c r="H125">
        <v>4.9930000000000003</v>
      </c>
      <c r="I125">
        <v>81.56</v>
      </c>
      <c r="J125">
        <v>230</v>
      </c>
    </row>
    <row r="126" spans="1:10" x14ac:dyDescent="0.35">
      <c r="A126" t="s">
        <v>6041</v>
      </c>
      <c r="B126">
        <v>2274</v>
      </c>
      <c r="C126">
        <v>8820</v>
      </c>
      <c r="D126">
        <v>125</v>
      </c>
      <c r="E126" t="s">
        <v>334</v>
      </c>
      <c r="F126" t="s">
        <v>0</v>
      </c>
      <c r="G126" t="s">
        <v>1900</v>
      </c>
      <c r="H126">
        <v>2.7280000000000002</v>
      </c>
      <c r="I126">
        <v>24.1</v>
      </c>
      <c r="J126">
        <v>1848</v>
      </c>
    </row>
    <row r="127" spans="1:10" x14ac:dyDescent="0.35">
      <c r="A127" t="s">
        <v>6042</v>
      </c>
      <c r="B127">
        <v>1243</v>
      </c>
      <c r="C127">
        <v>8559</v>
      </c>
      <c r="D127">
        <v>126</v>
      </c>
      <c r="E127" t="s">
        <v>312</v>
      </c>
      <c r="F127" t="s">
        <v>0</v>
      </c>
      <c r="G127" t="s">
        <v>1693</v>
      </c>
      <c r="H127">
        <v>3.4489999999999998</v>
      </c>
      <c r="I127">
        <v>45.34</v>
      </c>
      <c r="J127">
        <v>197</v>
      </c>
    </row>
    <row r="128" spans="1:10" x14ac:dyDescent="0.35">
      <c r="A128" t="s">
        <v>6043</v>
      </c>
      <c r="B128">
        <v>823</v>
      </c>
      <c r="C128">
        <v>8558</v>
      </c>
      <c r="D128">
        <v>127</v>
      </c>
      <c r="E128" t="s">
        <v>328</v>
      </c>
      <c r="F128" t="s">
        <v>0</v>
      </c>
      <c r="G128" t="s">
        <v>2079</v>
      </c>
      <c r="H128">
        <v>4.8650000000000002</v>
      </c>
      <c r="I128">
        <v>61.67</v>
      </c>
      <c r="J128">
        <v>376</v>
      </c>
    </row>
    <row r="129" spans="1:10" x14ac:dyDescent="0.35">
      <c r="A129" t="s">
        <v>6044</v>
      </c>
      <c r="B129">
        <v>1595</v>
      </c>
      <c r="C129">
        <v>8488</v>
      </c>
      <c r="D129">
        <v>128</v>
      </c>
      <c r="E129" t="s">
        <v>334</v>
      </c>
      <c r="F129" t="s">
        <v>0</v>
      </c>
      <c r="G129" t="s">
        <v>1789</v>
      </c>
      <c r="H129">
        <v>2.742</v>
      </c>
      <c r="I129">
        <v>20.100000000000001</v>
      </c>
      <c r="J129">
        <v>199</v>
      </c>
    </row>
    <row r="130" spans="1:10" x14ac:dyDescent="0.35">
      <c r="A130" t="s">
        <v>6045</v>
      </c>
      <c r="B130">
        <v>1423</v>
      </c>
      <c r="C130">
        <v>8434</v>
      </c>
      <c r="D130">
        <v>129</v>
      </c>
      <c r="E130" t="s">
        <v>312</v>
      </c>
      <c r="F130" t="s">
        <v>0</v>
      </c>
      <c r="G130" t="s">
        <v>1815</v>
      </c>
      <c r="H130">
        <v>3.117</v>
      </c>
      <c r="I130">
        <v>45.1</v>
      </c>
      <c r="J130">
        <v>1286</v>
      </c>
    </row>
    <row r="131" spans="1:10" x14ac:dyDescent="0.35">
      <c r="A131" t="s">
        <v>6046</v>
      </c>
      <c r="B131">
        <v>925</v>
      </c>
      <c r="C131">
        <v>8420</v>
      </c>
      <c r="D131">
        <v>130</v>
      </c>
      <c r="E131" t="s">
        <v>328</v>
      </c>
      <c r="F131" t="s">
        <v>0</v>
      </c>
      <c r="G131" t="s">
        <v>6047</v>
      </c>
      <c r="H131">
        <v>4.13</v>
      </c>
      <c r="I131">
        <v>54.34</v>
      </c>
      <c r="J131">
        <v>54</v>
      </c>
    </row>
    <row r="132" spans="1:10" x14ac:dyDescent="0.35">
      <c r="A132" t="s">
        <v>6048</v>
      </c>
      <c r="B132">
        <v>4609</v>
      </c>
      <c r="C132">
        <v>8376</v>
      </c>
      <c r="D132">
        <v>131</v>
      </c>
      <c r="E132" t="s">
        <v>319</v>
      </c>
      <c r="F132" t="s">
        <v>0</v>
      </c>
      <c r="G132" t="s">
        <v>2539</v>
      </c>
      <c r="H132">
        <v>8.2089999999999996</v>
      </c>
      <c r="I132">
        <v>92.86</v>
      </c>
      <c r="J132">
        <v>376</v>
      </c>
    </row>
    <row r="133" spans="1:10" x14ac:dyDescent="0.35">
      <c r="A133" t="s">
        <v>6049</v>
      </c>
      <c r="B133">
        <v>1918</v>
      </c>
      <c r="C133">
        <v>8312</v>
      </c>
      <c r="D133">
        <v>132</v>
      </c>
      <c r="E133" t="s">
        <v>312</v>
      </c>
      <c r="F133" t="s">
        <v>0</v>
      </c>
      <c r="G133" t="s">
        <v>6050</v>
      </c>
      <c r="H133">
        <v>2.0470000000000002</v>
      </c>
      <c r="I133">
        <v>33.090000000000003</v>
      </c>
      <c r="J133">
        <v>149</v>
      </c>
    </row>
    <row r="134" spans="1:10" x14ac:dyDescent="0.35">
      <c r="A134" t="s">
        <v>6051</v>
      </c>
      <c r="B134">
        <v>316</v>
      </c>
      <c r="C134">
        <v>8201</v>
      </c>
      <c r="D134">
        <v>133</v>
      </c>
      <c r="E134" t="s">
        <v>319</v>
      </c>
      <c r="F134" t="s">
        <v>0</v>
      </c>
      <c r="G134" t="s">
        <v>1969</v>
      </c>
      <c r="H134">
        <v>42.439</v>
      </c>
      <c r="I134">
        <v>99.44</v>
      </c>
      <c r="J134">
        <v>188</v>
      </c>
    </row>
    <row r="135" spans="1:10" x14ac:dyDescent="0.35">
      <c r="A135" t="s">
        <v>6052</v>
      </c>
      <c r="B135">
        <v>1108</v>
      </c>
      <c r="C135">
        <v>8140</v>
      </c>
      <c r="D135">
        <v>134</v>
      </c>
      <c r="E135" t="s">
        <v>312</v>
      </c>
      <c r="F135" t="s">
        <v>0</v>
      </c>
      <c r="G135" t="s">
        <v>2316</v>
      </c>
      <c r="H135">
        <v>3.4089999999999998</v>
      </c>
      <c r="I135">
        <v>46.28</v>
      </c>
      <c r="J135">
        <v>167</v>
      </c>
    </row>
    <row r="136" spans="1:10" x14ac:dyDescent="0.35">
      <c r="A136" t="s">
        <v>6053</v>
      </c>
      <c r="B136">
        <v>466</v>
      </c>
      <c r="C136">
        <v>8120</v>
      </c>
      <c r="D136">
        <v>135</v>
      </c>
      <c r="E136" t="s">
        <v>319</v>
      </c>
      <c r="F136" t="s">
        <v>0</v>
      </c>
      <c r="G136" t="s">
        <v>6054</v>
      </c>
      <c r="H136">
        <v>11.555</v>
      </c>
      <c r="I136">
        <v>95.94</v>
      </c>
      <c r="J136">
        <v>220</v>
      </c>
    </row>
    <row r="137" spans="1:10" x14ac:dyDescent="0.35">
      <c r="A137" t="s">
        <v>6055</v>
      </c>
      <c r="B137">
        <v>102</v>
      </c>
      <c r="C137">
        <v>8120</v>
      </c>
      <c r="D137">
        <v>135</v>
      </c>
      <c r="E137" t="s">
        <v>319</v>
      </c>
      <c r="F137" t="s">
        <v>0</v>
      </c>
      <c r="G137" t="s">
        <v>1699</v>
      </c>
      <c r="H137">
        <v>34.914999999999999</v>
      </c>
      <c r="I137">
        <v>94.48</v>
      </c>
      <c r="J137">
        <v>102</v>
      </c>
    </row>
    <row r="138" spans="1:10" x14ac:dyDescent="0.35">
      <c r="A138" t="s">
        <v>6056</v>
      </c>
      <c r="B138">
        <v>323</v>
      </c>
      <c r="C138">
        <v>8046</v>
      </c>
      <c r="D138">
        <v>137</v>
      </c>
      <c r="E138" t="s">
        <v>319</v>
      </c>
      <c r="F138" t="s">
        <v>0</v>
      </c>
      <c r="G138" t="s">
        <v>6057</v>
      </c>
      <c r="H138">
        <v>15.887</v>
      </c>
      <c r="I138">
        <v>97.49</v>
      </c>
      <c r="J138">
        <v>273</v>
      </c>
    </row>
    <row r="139" spans="1:10" x14ac:dyDescent="0.35">
      <c r="A139" t="s">
        <v>6058</v>
      </c>
      <c r="B139">
        <v>764</v>
      </c>
      <c r="C139">
        <v>7911</v>
      </c>
      <c r="D139">
        <v>138</v>
      </c>
      <c r="E139" t="s">
        <v>328</v>
      </c>
      <c r="F139" t="s">
        <v>0</v>
      </c>
      <c r="G139" t="s">
        <v>1803</v>
      </c>
      <c r="H139">
        <v>5.0190000000000001</v>
      </c>
      <c r="I139">
        <v>68.400000000000006</v>
      </c>
      <c r="J139">
        <v>106</v>
      </c>
    </row>
    <row r="140" spans="1:10" x14ac:dyDescent="0.35">
      <c r="A140" t="s">
        <v>6059</v>
      </c>
      <c r="B140">
        <v>1042</v>
      </c>
      <c r="C140">
        <v>7904</v>
      </c>
      <c r="D140">
        <v>139</v>
      </c>
      <c r="E140" t="s">
        <v>328</v>
      </c>
      <c r="F140" t="s">
        <v>0</v>
      </c>
      <c r="G140" t="s">
        <v>3162</v>
      </c>
      <c r="H140">
        <v>4.08</v>
      </c>
      <c r="I140">
        <v>43.65</v>
      </c>
      <c r="J140">
        <v>138</v>
      </c>
    </row>
    <row r="141" spans="1:10" x14ac:dyDescent="0.35">
      <c r="A141" t="s">
        <v>6060</v>
      </c>
      <c r="B141">
        <v>412</v>
      </c>
      <c r="C141">
        <v>7898</v>
      </c>
      <c r="D141">
        <v>140</v>
      </c>
      <c r="E141" t="s">
        <v>319</v>
      </c>
      <c r="F141" t="s">
        <v>0</v>
      </c>
      <c r="G141" t="s">
        <v>2617</v>
      </c>
      <c r="H141">
        <v>11.430999999999999</v>
      </c>
      <c r="I141">
        <v>96.96</v>
      </c>
      <c r="J141">
        <v>178</v>
      </c>
    </row>
    <row r="142" spans="1:10" x14ac:dyDescent="0.35">
      <c r="A142" t="s">
        <v>6061</v>
      </c>
      <c r="B142">
        <v>624</v>
      </c>
      <c r="C142">
        <v>7898</v>
      </c>
      <c r="D142">
        <v>140</v>
      </c>
      <c r="E142" t="s">
        <v>319</v>
      </c>
      <c r="F142" t="s">
        <v>0</v>
      </c>
      <c r="G142" t="s">
        <v>2959</v>
      </c>
      <c r="H142">
        <v>7.1619999999999999</v>
      </c>
      <c r="I142">
        <v>82.31</v>
      </c>
      <c r="J142">
        <v>624</v>
      </c>
    </row>
    <row r="143" spans="1:10" x14ac:dyDescent="0.35">
      <c r="A143" t="s">
        <v>6062</v>
      </c>
      <c r="B143">
        <v>1403</v>
      </c>
      <c r="C143">
        <v>7883</v>
      </c>
      <c r="D143">
        <v>142</v>
      </c>
      <c r="E143" t="s">
        <v>312</v>
      </c>
      <c r="F143" t="s">
        <v>0</v>
      </c>
      <c r="G143" t="s">
        <v>1781</v>
      </c>
      <c r="H143">
        <v>3.4870000000000001</v>
      </c>
      <c r="I143">
        <v>39.25</v>
      </c>
      <c r="J143">
        <v>474</v>
      </c>
    </row>
    <row r="144" spans="1:10" x14ac:dyDescent="0.35">
      <c r="A144" t="s">
        <v>6063</v>
      </c>
      <c r="B144">
        <v>885</v>
      </c>
      <c r="C144">
        <v>7844</v>
      </c>
      <c r="D144">
        <v>143</v>
      </c>
      <c r="E144" t="s">
        <v>319</v>
      </c>
      <c r="F144" t="s">
        <v>0</v>
      </c>
      <c r="G144" t="s">
        <v>2096</v>
      </c>
      <c r="H144">
        <v>4.8520000000000003</v>
      </c>
      <c r="I144">
        <v>82.08</v>
      </c>
      <c r="J144">
        <v>636</v>
      </c>
    </row>
    <row r="145" spans="1:10" x14ac:dyDescent="0.35">
      <c r="A145" t="s">
        <v>6064</v>
      </c>
      <c r="B145">
        <v>292</v>
      </c>
      <c r="C145">
        <v>7841</v>
      </c>
      <c r="D145">
        <v>144</v>
      </c>
      <c r="E145" t="s">
        <v>319</v>
      </c>
      <c r="F145" t="s">
        <v>0</v>
      </c>
      <c r="G145" t="s">
        <v>1803</v>
      </c>
      <c r="H145">
        <v>13.369</v>
      </c>
      <c r="I145">
        <v>93.4</v>
      </c>
      <c r="J145">
        <v>198</v>
      </c>
    </row>
    <row r="146" spans="1:10" x14ac:dyDescent="0.35">
      <c r="A146" t="s">
        <v>6065</v>
      </c>
      <c r="B146">
        <v>1317</v>
      </c>
      <c r="C146">
        <v>7824</v>
      </c>
      <c r="D146">
        <v>145</v>
      </c>
      <c r="E146" t="s">
        <v>328</v>
      </c>
      <c r="F146" t="s">
        <v>0</v>
      </c>
      <c r="G146" t="s">
        <v>6066</v>
      </c>
      <c r="H146">
        <v>3.105</v>
      </c>
      <c r="I146">
        <v>58.24</v>
      </c>
      <c r="J146">
        <v>1317</v>
      </c>
    </row>
    <row r="147" spans="1:10" x14ac:dyDescent="0.35">
      <c r="A147" t="s">
        <v>6067</v>
      </c>
      <c r="B147">
        <v>321</v>
      </c>
      <c r="C147">
        <v>7820</v>
      </c>
      <c r="D147">
        <v>146</v>
      </c>
      <c r="E147" t="s">
        <v>319</v>
      </c>
      <c r="F147" t="s">
        <v>0</v>
      </c>
      <c r="G147" t="s">
        <v>2063</v>
      </c>
      <c r="H147">
        <v>19.864999999999998</v>
      </c>
      <c r="I147">
        <v>96.92</v>
      </c>
      <c r="J147">
        <v>193</v>
      </c>
    </row>
    <row r="148" spans="1:10" x14ac:dyDescent="0.35">
      <c r="A148" t="s">
        <v>6068</v>
      </c>
      <c r="B148">
        <v>1926</v>
      </c>
      <c r="C148">
        <v>7741</v>
      </c>
      <c r="D148">
        <v>147</v>
      </c>
      <c r="E148" t="s">
        <v>312</v>
      </c>
      <c r="F148" t="s">
        <v>0</v>
      </c>
      <c r="G148" t="s">
        <v>6069</v>
      </c>
      <c r="H148">
        <v>2.0169999999999999</v>
      </c>
      <c r="I148">
        <v>31.38</v>
      </c>
      <c r="J148">
        <v>86</v>
      </c>
    </row>
    <row r="149" spans="1:10" x14ac:dyDescent="0.35">
      <c r="A149" t="s">
        <v>6070</v>
      </c>
      <c r="B149">
        <v>1257</v>
      </c>
      <c r="C149">
        <v>7706</v>
      </c>
      <c r="D149">
        <v>148</v>
      </c>
      <c r="E149" t="s">
        <v>312</v>
      </c>
      <c r="F149" t="s">
        <v>0</v>
      </c>
      <c r="G149" t="s">
        <v>2661</v>
      </c>
      <c r="H149">
        <v>3.65</v>
      </c>
      <c r="I149">
        <v>42.65</v>
      </c>
      <c r="J149">
        <v>326</v>
      </c>
    </row>
    <row r="150" spans="1:10" x14ac:dyDescent="0.35">
      <c r="A150" t="s">
        <v>6071</v>
      </c>
      <c r="B150">
        <v>470</v>
      </c>
      <c r="C150">
        <v>7661</v>
      </c>
      <c r="D150">
        <v>149</v>
      </c>
      <c r="E150" t="s">
        <v>319</v>
      </c>
      <c r="F150" t="s">
        <v>0</v>
      </c>
      <c r="G150" t="s">
        <v>6072</v>
      </c>
      <c r="H150">
        <v>7.1360000000000001</v>
      </c>
      <c r="I150">
        <v>79.12</v>
      </c>
      <c r="J150">
        <v>88</v>
      </c>
    </row>
    <row r="151" spans="1:10" x14ac:dyDescent="0.35">
      <c r="A151" t="s">
        <v>6073</v>
      </c>
      <c r="B151">
        <v>235</v>
      </c>
      <c r="C151">
        <v>7599</v>
      </c>
      <c r="D151">
        <v>150</v>
      </c>
      <c r="E151" t="s">
        <v>319</v>
      </c>
      <c r="F151" t="s">
        <v>0</v>
      </c>
      <c r="G151" t="s">
        <v>1886</v>
      </c>
      <c r="H151">
        <v>38.755000000000003</v>
      </c>
      <c r="I151">
        <v>99.82</v>
      </c>
      <c r="J151">
        <v>121</v>
      </c>
    </row>
    <row r="152" spans="1:10" x14ac:dyDescent="0.35">
      <c r="A152" t="s">
        <v>6074</v>
      </c>
      <c r="B152">
        <v>1014</v>
      </c>
      <c r="C152">
        <v>7595</v>
      </c>
      <c r="D152">
        <v>151</v>
      </c>
      <c r="E152" t="s">
        <v>328</v>
      </c>
      <c r="F152" t="s">
        <v>0</v>
      </c>
      <c r="G152" t="s">
        <v>1845</v>
      </c>
      <c r="H152">
        <v>4.1440000000000001</v>
      </c>
      <c r="I152">
        <v>51.94</v>
      </c>
      <c r="J152">
        <v>1013</v>
      </c>
    </row>
    <row r="153" spans="1:10" x14ac:dyDescent="0.35">
      <c r="A153" t="s">
        <v>6075</v>
      </c>
      <c r="B153">
        <v>1262</v>
      </c>
      <c r="C153">
        <v>7583</v>
      </c>
      <c r="D153">
        <v>152</v>
      </c>
      <c r="E153" t="s">
        <v>312</v>
      </c>
      <c r="F153" t="s">
        <v>0</v>
      </c>
      <c r="G153" t="s">
        <v>6076</v>
      </c>
      <c r="H153">
        <v>2.9609999999999999</v>
      </c>
      <c r="I153">
        <v>41.26</v>
      </c>
      <c r="J153">
        <v>31</v>
      </c>
    </row>
    <row r="154" spans="1:10" x14ac:dyDescent="0.35">
      <c r="A154" t="s">
        <v>6077</v>
      </c>
      <c r="B154">
        <v>1162</v>
      </c>
      <c r="C154">
        <v>7580</v>
      </c>
      <c r="D154">
        <v>153</v>
      </c>
      <c r="E154" t="s">
        <v>328</v>
      </c>
      <c r="F154" t="s">
        <v>0</v>
      </c>
      <c r="G154" t="s">
        <v>1969</v>
      </c>
      <c r="H154">
        <v>3.661</v>
      </c>
      <c r="I154">
        <v>66.11</v>
      </c>
      <c r="J154">
        <v>275</v>
      </c>
    </row>
    <row r="155" spans="1:10" x14ac:dyDescent="0.35">
      <c r="A155" t="s">
        <v>6078</v>
      </c>
      <c r="B155">
        <v>1241</v>
      </c>
      <c r="C155">
        <v>7486</v>
      </c>
      <c r="D155">
        <v>154</v>
      </c>
      <c r="E155" t="s">
        <v>328</v>
      </c>
      <c r="F155" t="s">
        <v>0</v>
      </c>
      <c r="G155" t="s">
        <v>3557</v>
      </c>
      <c r="H155">
        <v>3.1190000000000002</v>
      </c>
      <c r="I155">
        <v>48.15</v>
      </c>
      <c r="J155">
        <v>115</v>
      </c>
    </row>
    <row r="156" spans="1:10" x14ac:dyDescent="0.35">
      <c r="A156" t="s">
        <v>6079</v>
      </c>
      <c r="B156">
        <v>371</v>
      </c>
      <c r="C156">
        <v>7472</v>
      </c>
      <c r="D156">
        <v>155</v>
      </c>
      <c r="E156" t="s">
        <v>319</v>
      </c>
      <c r="F156" t="s">
        <v>0</v>
      </c>
      <c r="G156" t="s">
        <v>1803</v>
      </c>
      <c r="H156">
        <v>9.5879999999999992</v>
      </c>
      <c r="I156">
        <v>88.54</v>
      </c>
      <c r="J156">
        <v>54</v>
      </c>
    </row>
    <row r="157" spans="1:10" x14ac:dyDescent="0.35">
      <c r="A157" t="s">
        <v>6080</v>
      </c>
      <c r="B157">
        <v>328</v>
      </c>
      <c r="C157">
        <v>7471</v>
      </c>
      <c r="D157">
        <v>156</v>
      </c>
      <c r="E157" t="s">
        <v>319</v>
      </c>
      <c r="F157" t="s">
        <v>0</v>
      </c>
      <c r="G157" t="s">
        <v>1755</v>
      </c>
      <c r="H157">
        <v>12.256</v>
      </c>
      <c r="I157">
        <v>87.77</v>
      </c>
      <c r="J157">
        <v>327</v>
      </c>
    </row>
    <row r="158" spans="1:10" x14ac:dyDescent="0.35">
      <c r="A158" t="s">
        <v>6081</v>
      </c>
      <c r="B158">
        <v>1295</v>
      </c>
      <c r="C158">
        <v>7459</v>
      </c>
      <c r="D158">
        <v>157</v>
      </c>
      <c r="E158" t="s">
        <v>328</v>
      </c>
      <c r="F158" t="s">
        <v>0</v>
      </c>
      <c r="G158" t="s">
        <v>3171</v>
      </c>
      <c r="H158">
        <v>3.2360000000000002</v>
      </c>
      <c r="I158">
        <v>73.260000000000005</v>
      </c>
      <c r="J158">
        <v>352</v>
      </c>
    </row>
    <row r="159" spans="1:10" x14ac:dyDescent="0.35">
      <c r="A159" t="s">
        <v>6082</v>
      </c>
      <c r="B159">
        <v>508</v>
      </c>
      <c r="C159">
        <v>7287</v>
      </c>
      <c r="D159">
        <v>158</v>
      </c>
      <c r="E159" t="s">
        <v>319</v>
      </c>
      <c r="F159" t="s">
        <v>0</v>
      </c>
      <c r="G159" t="s">
        <v>6083</v>
      </c>
      <c r="H159">
        <v>7.67</v>
      </c>
      <c r="I159">
        <v>81.33</v>
      </c>
      <c r="J159">
        <v>508</v>
      </c>
    </row>
    <row r="160" spans="1:10" x14ac:dyDescent="0.35">
      <c r="A160" t="s">
        <v>6084</v>
      </c>
      <c r="B160">
        <v>1482</v>
      </c>
      <c r="C160">
        <v>7260</v>
      </c>
      <c r="D160">
        <v>159</v>
      </c>
      <c r="E160" t="s">
        <v>312</v>
      </c>
      <c r="F160" t="s">
        <v>0</v>
      </c>
      <c r="G160" t="s">
        <v>2599</v>
      </c>
      <c r="H160">
        <v>2.5619999999999998</v>
      </c>
      <c r="I160">
        <v>34.270000000000003</v>
      </c>
      <c r="J160">
        <v>1482</v>
      </c>
    </row>
    <row r="161" spans="1:10" x14ac:dyDescent="0.35">
      <c r="A161" t="s">
        <v>6085</v>
      </c>
      <c r="B161">
        <v>1338</v>
      </c>
      <c r="C161">
        <v>7174</v>
      </c>
      <c r="D161">
        <v>160</v>
      </c>
      <c r="E161" t="s">
        <v>328</v>
      </c>
      <c r="F161" t="s">
        <v>0</v>
      </c>
      <c r="G161" t="s">
        <v>2197</v>
      </c>
      <c r="H161">
        <v>3.83</v>
      </c>
      <c r="I161">
        <v>52.23</v>
      </c>
      <c r="J161">
        <v>295</v>
      </c>
    </row>
    <row r="162" spans="1:10" x14ac:dyDescent="0.35">
      <c r="A162" t="s">
        <v>6086</v>
      </c>
      <c r="B162">
        <v>922</v>
      </c>
      <c r="C162">
        <v>7134</v>
      </c>
      <c r="D162">
        <v>161</v>
      </c>
      <c r="E162" t="s">
        <v>328</v>
      </c>
      <c r="F162" t="s">
        <v>0</v>
      </c>
      <c r="G162" t="s">
        <v>4416</v>
      </c>
      <c r="H162">
        <v>4.07</v>
      </c>
      <c r="I162">
        <v>61.7</v>
      </c>
      <c r="J162">
        <v>922</v>
      </c>
    </row>
    <row r="163" spans="1:10" x14ac:dyDescent="0.35">
      <c r="A163" t="s">
        <v>6087</v>
      </c>
      <c r="B163">
        <v>2111</v>
      </c>
      <c r="C163">
        <v>7133</v>
      </c>
      <c r="D163">
        <v>162</v>
      </c>
      <c r="E163" t="s">
        <v>312</v>
      </c>
      <c r="F163" t="s">
        <v>0</v>
      </c>
      <c r="G163" t="s">
        <v>2077</v>
      </c>
      <c r="H163">
        <v>2.0459999999999998</v>
      </c>
      <c r="I163">
        <v>28.11</v>
      </c>
      <c r="J163">
        <v>86</v>
      </c>
    </row>
    <row r="164" spans="1:10" x14ac:dyDescent="0.35">
      <c r="A164" t="s">
        <v>6088</v>
      </c>
      <c r="B164">
        <v>348</v>
      </c>
      <c r="C164">
        <v>7060</v>
      </c>
      <c r="D164">
        <v>163</v>
      </c>
      <c r="E164" t="s">
        <v>319</v>
      </c>
      <c r="F164" t="s">
        <v>0</v>
      </c>
      <c r="G164" t="s">
        <v>3050</v>
      </c>
      <c r="H164">
        <v>12.153</v>
      </c>
      <c r="I164">
        <v>92.4</v>
      </c>
      <c r="J164">
        <v>348</v>
      </c>
    </row>
    <row r="165" spans="1:10" x14ac:dyDescent="0.35">
      <c r="A165" t="s">
        <v>6089</v>
      </c>
      <c r="B165">
        <v>270</v>
      </c>
      <c r="C165">
        <v>7041</v>
      </c>
      <c r="D165">
        <v>164</v>
      </c>
      <c r="E165" t="s">
        <v>319</v>
      </c>
      <c r="F165" t="s">
        <v>0</v>
      </c>
      <c r="G165" t="s">
        <v>1860</v>
      </c>
      <c r="H165">
        <v>25.898</v>
      </c>
      <c r="I165">
        <v>99.61</v>
      </c>
      <c r="J165">
        <v>167</v>
      </c>
    </row>
    <row r="166" spans="1:10" x14ac:dyDescent="0.35">
      <c r="A166" t="s">
        <v>6090</v>
      </c>
      <c r="B166">
        <v>292</v>
      </c>
      <c r="C166">
        <v>7019</v>
      </c>
      <c r="D166">
        <v>165</v>
      </c>
      <c r="E166" t="s">
        <v>319</v>
      </c>
      <c r="F166" t="s">
        <v>0</v>
      </c>
      <c r="G166" t="s">
        <v>6091</v>
      </c>
      <c r="H166">
        <v>15.356999999999999</v>
      </c>
      <c r="I166">
        <v>97.35</v>
      </c>
      <c r="J166">
        <v>292</v>
      </c>
    </row>
    <row r="167" spans="1:10" x14ac:dyDescent="0.35">
      <c r="A167" t="s">
        <v>6092</v>
      </c>
      <c r="B167">
        <v>386</v>
      </c>
      <c r="C167">
        <v>6929</v>
      </c>
      <c r="D167">
        <v>166</v>
      </c>
      <c r="E167" t="s">
        <v>319</v>
      </c>
      <c r="F167" t="s">
        <v>0</v>
      </c>
      <c r="G167" t="s">
        <v>2838</v>
      </c>
      <c r="H167">
        <v>11.928000000000001</v>
      </c>
      <c r="I167">
        <v>97.13</v>
      </c>
      <c r="J167">
        <v>193</v>
      </c>
    </row>
    <row r="168" spans="1:10" x14ac:dyDescent="0.35">
      <c r="A168" t="s">
        <v>6093</v>
      </c>
      <c r="B168">
        <v>1152</v>
      </c>
      <c r="C168">
        <v>6816</v>
      </c>
      <c r="D168">
        <v>167</v>
      </c>
      <c r="E168" t="s">
        <v>328</v>
      </c>
      <c r="F168" t="s">
        <v>0</v>
      </c>
      <c r="G168" t="s">
        <v>3302</v>
      </c>
      <c r="H168">
        <v>2.5569999999999999</v>
      </c>
      <c r="I168">
        <v>50.36</v>
      </c>
      <c r="J168">
        <v>170</v>
      </c>
    </row>
    <row r="169" spans="1:10" x14ac:dyDescent="0.35">
      <c r="A169" t="s">
        <v>6094</v>
      </c>
      <c r="B169">
        <v>625</v>
      </c>
      <c r="C169">
        <v>6746</v>
      </c>
      <c r="D169">
        <v>168</v>
      </c>
      <c r="E169" t="s">
        <v>319</v>
      </c>
      <c r="F169" t="s">
        <v>0</v>
      </c>
      <c r="G169" t="s">
        <v>6095</v>
      </c>
      <c r="H169">
        <v>5.4180000000000001</v>
      </c>
      <c r="I169">
        <v>64.2</v>
      </c>
      <c r="J169">
        <v>624</v>
      </c>
    </row>
    <row r="170" spans="1:10" x14ac:dyDescent="0.35">
      <c r="A170" t="s">
        <v>6096</v>
      </c>
      <c r="B170">
        <v>268</v>
      </c>
      <c r="C170">
        <v>6736</v>
      </c>
      <c r="D170">
        <v>169</v>
      </c>
      <c r="E170" t="s">
        <v>319</v>
      </c>
      <c r="F170" t="s">
        <v>0</v>
      </c>
      <c r="G170" t="s">
        <v>6097</v>
      </c>
      <c r="H170">
        <v>36.273000000000003</v>
      </c>
      <c r="I170">
        <v>98.35</v>
      </c>
      <c r="J170">
        <v>182</v>
      </c>
    </row>
    <row r="171" spans="1:10" x14ac:dyDescent="0.35">
      <c r="A171" t="s">
        <v>6098</v>
      </c>
      <c r="B171">
        <v>162</v>
      </c>
      <c r="C171">
        <v>6725</v>
      </c>
      <c r="D171">
        <v>170</v>
      </c>
      <c r="E171" t="s">
        <v>319</v>
      </c>
      <c r="F171" t="s">
        <v>0</v>
      </c>
      <c r="G171" t="s">
        <v>1751</v>
      </c>
      <c r="H171">
        <v>38.079000000000001</v>
      </c>
      <c r="I171">
        <v>96.65</v>
      </c>
      <c r="J171">
        <v>162</v>
      </c>
    </row>
    <row r="172" spans="1:10" x14ac:dyDescent="0.35">
      <c r="A172" t="s">
        <v>6099</v>
      </c>
      <c r="B172">
        <v>548</v>
      </c>
      <c r="C172">
        <v>6714</v>
      </c>
      <c r="D172">
        <v>171</v>
      </c>
      <c r="E172" t="s">
        <v>319</v>
      </c>
      <c r="F172" t="s">
        <v>0</v>
      </c>
      <c r="G172" t="s">
        <v>6100</v>
      </c>
      <c r="H172">
        <v>6.63</v>
      </c>
      <c r="I172">
        <v>73.2</v>
      </c>
      <c r="J172">
        <v>250</v>
      </c>
    </row>
    <row r="173" spans="1:10" x14ac:dyDescent="0.35">
      <c r="A173" t="s">
        <v>6101</v>
      </c>
      <c r="B173">
        <v>957</v>
      </c>
      <c r="C173">
        <v>6568</v>
      </c>
      <c r="D173">
        <v>172</v>
      </c>
      <c r="E173" t="s">
        <v>319</v>
      </c>
      <c r="F173" t="s">
        <v>0</v>
      </c>
      <c r="G173" t="s">
        <v>3052</v>
      </c>
      <c r="H173">
        <v>2.7919999999999998</v>
      </c>
      <c r="I173">
        <v>82.99</v>
      </c>
      <c r="J173">
        <v>956</v>
      </c>
    </row>
    <row r="174" spans="1:10" x14ac:dyDescent="0.35">
      <c r="A174" t="s">
        <v>6102</v>
      </c>
      <c r="B174">
        <v>1139</v>
      </c>
      <c r="C174">
        <v>6566</v>
      </c>
      <c r="D174">
        <v>173</v>
      </c>
      <c r="E174" t="s">
        <v>328</v>
      </c>
      <c r="F174" t="s">
        <v>0</v>
      </c>
      <c r="G174" t="s">
        <v>2167</v>
      </c>
      <c r="H174">
        <v>3.282</v>
      </c>
      <c r="I174">
        <v>69.430000000000007</v>
      </c>
      <c r="J174">
        <v>328</v>
      </c>
    </row>
    <row r="175" spans="1:10" x14ac:dyDescent="0.35">
      <c r="A175" t="s">
        <v>6103</v>
      </c>
      <c r="B175">
        <v>358</v>
      </c>
      <c r="C175">
        <v>6491</v>
      </c>
      <c r="D175">
        <v>174</v>
      </c>
      <c r="E175" t="s">
        <v>319</v>
      </c>
      <c r="F175" t="s">
        <v>0</v>
      </c>
      <c r="G175" t="s">
        <v>2661</v>
      </c>
      <c r="H175">
        <v>32.286000000000001</v>
      </c>
      <c r="I175">
        <v>95.59</v>
      </c>
      <c r="J175">
        <v>204</v>
      </c>
    </row>
    <row r="176" spans="1:10" x14ac:dyDescent="0.35">
      <c r="A176" t="s">
        <v>6104</v>
      </c>
      <c r="B176">
        <v>616</v>
      </c>
      <c r="C176">
        <v>6484</v>
      </c>
      <c r="D176">
        <v>175</v>
      </c>
      <c r="E176" t="s">
        <v>319</v>
      </c>
      <c r="F176" t="s">
        <v>0</v>
      </c>
      <c r="G176" t="s">
        <v>2718</v>
      </c>
      <c r="H176">
        <v>6.1680000000000001</v>
      </c>
      <c r="I176">
        <v>87.77</v>
      </c>
      <c r="J176">
        <v>314</v>
      </c>
    </row>
    <row r="177" spans="1:10" x14ac:dyDescent="0.35">
      <c r="A177" t="s">
        <v>6105</v>
      </c>
      <c r="B177">
        <v>1122</v>
      </c>
      <c r="C177">
        <v>6460</v>
      </c>
      <c r="D177">
        <v>176</v>
      </c>
      <c r="E177" t="s">
        <v>312</v>
      </c>
      <c r="F177" t="s">
        <v>0</v>
      </c>
      <c r="G177" t="s">
        <v>2003</v>
      </c>
      <c r="H177">
        <v>2.843</v>
      </c>
      <c r="I177">
        <v>47.22</v>
      </c>
      <c r="J177">
        <v>64</v>
      </c>
    </row>
    <row r="178" spans="1:10" x14ac:dyDescent="0.35">
      <c r="A178" t="s">
        <v>6106</v>
      </c>
      <c r="B178">
        <v>385</v>
      </c>
      <c r="C178">
        <v>6346</v>
      </c>
      <c r="D178">
        <v>177</v>
      </c>
      <c r="E178" t="s">
        <v>319</v>
      </c>
      <c r="F178" t="s">
        <v>0</v>
      </c>
      <c r="G178" t="s">
        <v>6107</v>
      </c>
      <c r="H178">
        <v>8.9489999999999998</v>
      </c>
      <c r="I178">
        <v>88.22</v>
      </c>
      <c r="J178">
        <v>385</v>
      </c>
    </row>
    <row r="179" spans="1:10" x14ac:dyDescent="0.35">
      <c r="A179" t="s">
        <v>6108</v>
      </c>
      <c r="B179">
        <v>1594</v>
      </c>
      <c r="C179">
        <v>6334</v>
      </c>
      <c r="D179">
        <v>178</v>
      </c>
      <c r="E179" t="s">
        <v>334</v>
      </c>
      <c r="F179" t="s">
        <v>0</v>
      </c>
      <c r="G179" t="s">
        <v>1827</v>
      </c>
      <c r="H179">
        <v>2.036</v>
      </c>
      <c r="I179">
        <v>24.78</v>
      </c>
      <c r="J179">
        <v>141</v>
      </c>
    </row>
    <row r="180" spans="1:10" x14ac:dyDescent="0.35">
      <c r="A180" t="s">
        <v>6109</v>
      </c>
      <c r="B180">
        <v>593</v>
      </c>
      <c r="C180">
        <v>6324</v>
      </c>
      <c r="D180">
        <v>179</v>
      </c>
      <c r="E180" t="s">
        <v>319</v>
      </c>
      <c r="F180" t="s">
        <v>0</v>
      </c>
      <c r="G180" t="s">
        <v>2661</v>
      </c>
      <c r="H180">
        <v>5.6059999999999999</v>
      </c>
      <c r="I180">
        <v>77.94</v>
      </c>
      <c r="J180">
        <v>593</v>
      </c>
    </row>
    <row r="181" spans="1:10" x14ac:dyDescent="0.35">
      <c r="A181" t="s">
        <v>6110</v>
      </c>
      <c r="B181">
        <v>179</v>
      </c>
      <c r="C181">
        <v>6296</v>
      </c>
      <c r="D181">
        <v>180</v>
      </c>
      <c r="E181" t="s">
        <v>319</v>
      </c>
      <c r="F181" t="s">
        <v>0</v>
      </c>
      <c r="G181" t="s">
        <v>1938</v>
      </c>
      <c r="H181">
        <v>34.570999999999998</v>
      </c>
      <c r="I181">
        <v>98.04</v>
      </c>
      <c r="J181">
        <v>105</v>
      </c>
    </row>
    <row r="182" spans="1:10" x14ac:dyDescent="0.35">
      <c r="A182" t="s">
        <v>6111</v>
      </c>
      <c r="B182">
        <v>1057</v>
      </c>
      <c r="C182">
        <v>6262</v>
      </c>
      <c r="D182">
        <v>181</v>
      </c>
      <c r="E182" t="s">
        <v>312</v>
      </c>
      <c r="F182" t="s">
        <v>0</v>
      </c>
      <c r="G182" t="s">
        <v>1755</v>
      </c>
      <c r="H182">
        <v>2.9409999999999998</v>
      </c>
      <c r="I182">
        <v>37.909999999999997</v>
      </c>
      <c r="J182">
        <v>41</v>
      </c>
    </row>
    <row r="183" spans="1:10" x14ac:dyDescent="0.35">
      <c r="A183" t="s">
        <v>6112</v>
      </c>
      <c r="B183">
        <v>530</v>
      </c>
      <c r="C183">
        <v>6226</v>
      </c>
      <c r="D183">
        <v>182</v>
      </c>
      <c r="E183" t="s">
        <v>319</v>
      </c>
      <c r="F183" t="s">
        <v>0</v>
      </c>
      <c r="G183" t="s">
        <v>6113</v>
      </c>
      <c r="H183">
        <v>5.5739999999999998</v>
      </c>
      <c r="I183">
        <v>87.75</v>
      </c>
      <c r="J183">
        <v>169</v>
      </c>
    </row>
    <row r="184" spans="1:10" x14ac:dyDescent="0.35">
      <c r="A184" t="s">
        <v>6114</v>
      </c>
      <c r="B184">
        <v>714</v>
      </c>
      <c r="C184">
        <v>6215</v>
      </c>
      <c r="D184">
        <v>183</v>
      </c>
      <c r="E184" t="s">
        <v>328</v>
      </c>
      <c r="F184" t="s">
        <v>0</v>
      </c>
      <c r="G184" t="s">
        <v>2067</v>
      </c>
      <c r="H184">
        <v>5.1029999999999998</v>
      </c>
      <c r="I184">
        <v>60.63</v>
      </c>
      <c r="J184">
        <v>266</v>
      </c>
    </row>
    <row r="185" spans="1:10" x14ac:dyDescent="0.35">
      <c r="A185" t="s">
        <v>6115</v>
      </c>
      <c r="B185">
        <v>602</v>
      </c>
      <c r="C185">
        <v>6199</v>
      </c>
      <c r="D185">
        <v>184</v>
      </c>
      <c r="E185" t="s">
        <v>328</v>
      </c>
      <c r="F185" t="s">
        <v>0</v>
      </c>
      <c r="G185" t="s">
        <v>3710</v>
      </c>
      <c r="H185">
        <v>5.5510000000000002</v>
      </c>
      <c r="I185">
        <v>74.319999999999993</v>
      </c>
      <c r="J185">
        <v>336</v>
      </c>
    </row>
    <row r="186" spans="1:10" x14ac:dyDescent="0.35">
      <c r="A186" t="s">
        <v>6116</v>
      </c>
      <c r="B186">
        <v>460</v>
      </c>
      <c r="C186">
        <v>6177</v>
      </c>
      <c r="D186">
        <v>185</v>
      </c>
      <c r="E186" t="s">
        <v>319</v>
      </c>
      <c r="F186" t="s">
        <v>0</v>
      </c>
      <c r="G186" t="s">
        <v>1886</v>
      </c>
      <c r="H186">
        <v>7.5780000000000003</v>
      </c>
      <c r="I186">
        <v>86.68</v>
      </c>
      <c r="J186">
        <v>444</v>
      </c>
    </row>
    <row r="187" spans="1:10" x14ac:dyDescent="0.35">
      <c r="A187" t="s">
        <v>6117</v>
      </c>
      <c r="B187">
        <v>1132</v>
      </c>
      <c r="C187">
        <v>6169</v>
      </c>
      <c r="D187">
        <v>186</v>
      </c>
      <c r="E187" t="s">
        <v>328</v>
      </c>
      <c r="F187" t="s">
        <v>0</v>
      </c>
      <c r="G187" t="s">
        <v>1817</v>
      </c>
      <c r="H187">
        <v>2.726</v>
      </c>
      <c r="I187">
        <v>53.03</v>
      </c>
      <c r="J187">
        <v>285</v>
      </c>
    </row>
    <row r="188" spans="1:10" x14ac:dyDescent="0.35">
      <c r="A188" t="s">
        <v>6118</v>
      </c>
      <c r="B188">
        <v>1132</v>
      </c>
      <c r="C188">
        <v>6143</v>
      </c>
      <c r="D188">
        <v>187</v>
      </c>
      <c r="E188" t="s">
        <v>319</v>
      </c>
      <c r="F188" t="s">
        <v>0</v>
      </c>
      <c r="G188" t="s">
        <v>2202</v>
      </c>
      <c r="H188">
        <v>4.4560000000000004</v>
      </c>
      <c r="I188">
        <v>82.79</v>
      </c>
      <c r="J188">
        <v>1030</v>
      </c>
    </row>
    <row r="189" spans="1:10" x14ac:dyDescent="0.35">
      <c r="A189" t="s">
        <v>6119</v>
      </c>
      <c r="B189">
        <v>696</v>
      </c>
      <c r="C189">
        <v>6073</v>
      </c>
      <c r="D189">
        <v>188</v>
      </c>
      <c r="E189" t="s">
        <v>328</v>
      </c>
      <c r="F189" t="s">
        <v>0</v>
      </c>
      <c r="G189" t="s">
        <v>1779</v>
      </c>
      <c r="H189">
        <v>4.3220000000000001</v>
      </c>
      <c r="I189">
        <v>52.04</v>
      </c>
      <c r="J189">
        <v>230</v>
      </c>
    </row>
    <row r="190" spans="1:10" x14ac:dyDescent="0.35">
      <c r="A190" t="s">
        <v>6120</v>
      </c>
      <c r="B190">
        <v>2743</v>
      </c>
      <c r="C190">
        <v>6005</v>
      </c>
      <c r="D190">
        <v>189</v>
      </c>
      <c r="E190" t="s">
        <v>328</v>
      </c>
      <c r="F190" t="s">
        <v>0</v>
      </c>
      <c r="G190" t="s">
        <v>6121</v>
      </c>
      <c r="H190">
        <v>5.1740000000000004</v>
      </c>
      <c r="I190">
        <v>63.84</v>
      </c>
      <c r="J190">
        <v>320</v>
      </c>
    </row>
    <row r="191" spans="1:10" x14ac:dyDescent="0.35">
      <c r="A191" t="s">
        <v>6122</v>
      </c>
      <c r="B191">
        <v>988</v>
      </c>
      <c r="C191">
        <v>6003</v>
      </c>
      <c r="D191">
        <v>190</v>
      </c>
      <c r="E191" t="s">
        <v>328</v>
      </c>
      <c r="F191" t="s">
        <v>0</v>
      </c>
      <c r="G191" t="s">
        <v>6123</v>
      </c>
      <c r="H191">
        <v>3.2629999999999999</v>
      </c>
      <c r="I191">
        <v>69.2</v>
      </c>
      <c r="J191">
        <v>988</v>
      </c>
    </row>
    <row r="192" spans="1:10" x14ac:dyDescent="0.35">
      <c r="A192" t="s">
        <v>6124</v>
      </c>
      <c r="B192">
        <v>1201</v>
      </c>
      <c r="C192">
        <v>5990</v>
      </c>
      <c r="D192">
        <v>191</v>
      </c>
      <c r="E192" t="s">
        <v>319</v>
      </c>
      <c r="F192" t="s">
        <v>0</v>
      </c>
      <c r="G192" t="s">
        <v>2194</v>
      </c>
      <c r="H192">
        <v>3.9529999999999998</v>
      </c>
      <c r="I192">
        <v>81.150000000000006</v>
      </c>
      <c r="J192">
        <v>769</v>
      </c>
    </row>
    <row r="193" spans="1:10" x14ac:dyDescent="0.35">
      <c r="A193" t="s">
        <v>6125</v>
      </c>
      <c r="B193">
        <v>661</v>
      </c>
      <c r="C193">
        <v>5960</v>
      </c>
      <c r="D193">
        <v>192</v>
      </c>
      <c r="E193" t="s">
        <v>319</v>
      </c>
      <c r="F193" t="s">
        <v>0</v>
      </c>
      <c r="G193" t="s">
        <v>6126</v>
      </c>
      <c r="H193">
        <v>4.7050000000000001</v>
      </c>
      <c r="I193">
        <v>66.48</v>
      </c>
      <c r="J193">
        <v>65</v>
      </c>
    </row>
    <row r="194" spans="1:10" x14ac:dyDescent="0.35">
      <c r="A194" t="s">
        <v>6127</v>
      </c>
      <c r="B194">
        <v>774</v>
      </c>
      <c r="C194">
        <v>5900</v>
      </c>
      <c r="D194">
        <v>193</v>
      </c>
      <c r="E194" t="s">
        <v>328</v>
      </c>
      <c r="F194" t="s">
        <v>0</v>
      </c>
      <c r="G194" t="s">
        <v>2343</v>
      </c>
      <c r="H194">
        <v>4.4809999999999999</v>
      </c>
      <c r="I194">
        <v>58.33</v>
      </c>
      <c r="J194">
        <v>265</v>
      </c>
    </row>
    <row r="195" spans="1:10" x14ac:dyDescent="0.35">
      <c r="A195" t="s">
        <v>6128</v>
      </c>
      <c r="B195">
        <v>661</v>
      </c>
      <c r="C195">
        <v>5880</v>
      </c>
      <c r="D195">
        <v>194</v>
      </c>
      <c r="E195" t="s">
        <v>319</v>
      </c>
      <c r="F195" t="s">
        <v>0</v>
      </c>
      <c r="G195" t="s">
        <v>6129</v>
      </c>
      <c r="H195">
        <v>4.8979999999999997</v>
      </c>
      <c r="I195">
        <v>68.25</v>
      </c>
      <c r="J195">
        <v>116</v>
      </c>
    </row>
    <row r="196" spans="1:10" x14ac:dyDescent="0.35">
      <c r="A196" t="s">
        <v>6130</v>
      </c>
      <c r="B196">
        <v>508</v>
      </c>
      <c r="C196">
        <v>5855</v>
      </c>
      <c r="D196">
        <v>195</v>
      </c>
      <c r="E196" t="s">
        <v>319</v>
      </c>
      <c r="F196" t="s">
        <v>0</v>
      </c>
      <c r="G196" t="s">
        <v>2183</v>
      </c>
      <c r="H196">
        <v>6.1529999999999996</v>
      </c>
      <c r="I196">
        <v>91.13</v>
      </c>
      <c r="J196">
        <v>125</v>
      </c>
    </row>
    <row r="197" spans="1:10" x14ac:dyDescent="0.35">
      <c r="A197" t="s">
        <v>6131</v>
      </c>
      <c r="B197">
        <v>642</v>
      </c>
      <c r="C197">
        <v>5853</v>
      </c>
      <c r="D197">
        <v>196</v>
      </c>
      <c r="E197" t="s">
        <v>319</v>
      </c>
      <c r="F197" t="s">
        <v>0</v>
      </c>
      <c r="G197" t="s">
        <v>2006</v>
      </c>
      <c r="H197">
        <v>5.1740000000000004</v>
      </c>
      <c r="I197">
        <v>72.349999999999994</v>
      </c>
      <c r="J197">
        <v>442</v>
      </c>
    </row>
    <row r="198" spans="1:10" x14ac:dyDescent="0.35">
      <c r="A198" t="s">
        <v>994</v>
      </c>
      <c r="B198">
        <v>1205</v>
      </c>
      <c r="C198">
        <v>5843</v>
      </c>
      <c r="D198">
        <v>197</v>
      </c>
      <c r="E198" t="s">
        <v>328</v>
      </c>
      <c r="F198" t="s">
        <v>0</v>
      </c>
      <c r="G198" t="s">
        <v>6132</v>
      </c>
      <c r="H198">
        <v>2.597</v>
      </c>
      <c r="I198">
        <v>52.45</v>
      </c>
      <c r="J198">
        <v>336</v>
      </c>
    </row>
    <row r="199" spans="1:10" x14ac:dyDescent="0.35">
      <c r="A199" t="s">
        <v>6133</v>
      </c>
      <c r="B199">
        <v>1203</v>
      </c>
      <c r="C199">
        <v>5834</v>
      </c>
      <c r="D199">
        <v>198</v>
      </c>
      <c r="E199" t="s">
        <v>312</v>
      </c>
      <c r="F199" t="s">
        <v>0</v>
      </c>
      <c r="G199" t="s">
        <v>1838</v>
      </c>
      <c r="H199">
        <v>2.3610000000000002</v>
      </c>
      <c r="I199">
        <v>46.35</v>
      </c>
      <c r="J199">
        <v>57</v>
      </c>
    </row>
    <row r="200" spans="1:10" x14ac:dyDescent="0.35">
      <c r="A200" t="s">
        <v>6134</v>
      </c>
      <c r="B200">
        <v>858</v>
      </c>
      <c r="C200">
        <v>5828</v>
      </c>
      <c r="D200">
        <v>199</v>
      </c>
      <c r="E200" t="s">
        <v>328</v>
      </c>
      <c r="F200" t="s">
        <v>0</v>
      </c>
      <c r="G200" t="s">
        <v>2003</v>
      </c>
      <c r="H200">
        <v>3.5179999999999998</v>
      </c>
      <c r="I200">
        <v>62.78</v>
      </c>
      <c r="J200">
        <v>38</v>
      </c>
    </row>
    <row r="201" spans="1:10" x14ac:dyDescent="0.35">
      <c r="A201" t="s">
        <v>6135</v>
      </c>
      <c r="B201">
        <v>778</v>
      </c>
      <c r="C201">
        <v>5827</v>
      </c>
      <c r="D201">
        <v>200</v>
      </c>
      <c r="E201" t="s">
        <v>312</v>
      </c>
      <c r="F201" t="s">
        <v>0</v>
      </c>
      <c r="G201" t="s">
        <v>6136</v>
      </c>
      <c r="H201">
        <v>3.8690000000000002</v>
      </c>
      <c r="I201">
        <v>40.83</v>
      </c>
      <c r="J201">
        <v>55</v>
      </c>
    </row>
    <row r="202" spans="1:10" x14ac:dyDescent="0.35">
      <c r="A202" t="s">
        <v>6137</v>
      </c>
      <c r="B202">
        <v>1179</v>
      </c>
      <c r="C202">
        <v>5808</v>
      </c>
      <c r="D202">
        <v>201</v>
      </c>
      <c r="E202" t="s">
        <v>312</v>
      </c>
      <c r="F202" t="s">
        <v>0</v>
      </c>
      <c r="G202" t="s">
        <v>2402</v>
      </c>
      <c r="H202">
        <v>2.8860000000000001</v>
      </c>
      <c r="I202">
        <v>40.81</v>
      </c>
      <c r="J202">
        <v>185</v>
      </c>
    </row>
    <row r="203" spans="1:10" x14ac:dyDescent="0.35">
      <c r="A203" t="s">
        <v>6138</v>
      </c>
      <c r="B203">
        <v>896</v>
      </c>
      <c r="C203">
        <v>5794</v>
      </c>
      <c r="D203">
        <v>202</v>
      </c>
      <c r="E203" t="s">
        <v>328</v>
      </c>
      <c r="F203" t="s">
        <v>0</v>
      </c>
      <c r="G203" t="s">
        <v>6139</v>
      </c>
      <c r="H203">
        <v>3.4689999999999999</v>
      </c>
      <c r="I203">
        <v>57.24</v>
      </c>
      <c r="J203">
        <v>896</v>
      </c>
    </row>
    <row r="204" spans="1:10" x14ac:dyDescent="0.35">
      <c r="A204" t="s">
        <v>6140</v>
      </c>
      <c r="B204">
        <v>695</v>
      </c>
      <c r="C204">
        <v>5789</v>
      </c>
      <c r="D204">
        <v>203</v>
      </c>
      <c r="E204" t="s">
        <v>319</v>
      </c>
      <c r="F204" t="s">
        <v>0</v>
      </c>
      <c r="G204" t="s">
        <v>6141</v>
      </c>
      <c r="H204">
        <v>4.2789999999999999</v>
      </c>
      <c r="I204">
        <v>72.150000000000006</v>
      </c>
      <c r="J204">
        <v>164</v>
      </c>
    </row>
    <row r="205" spans="1:10" x14ac:dyDescent="0.35">
      <c r="A205" t="s">
        <v>6142</v>
      </c>
      <c r="B205">
        <v>823</v>
      </c>
      <c r="C205">
        <v>5768</v>
      </c>
      <c r="D205">
        <v>204</v>
      </c>
      <c r="E205" t="s">
        <v>328</v>
      </c>
      <c r="F205" t="s">
        <v>0</v>
      </c>
      <c r="G205" t="s">
        <v>6143</v>
      </c>
      <c r="H205">
        <v>3.536</v>
      </c>
      <c r="I205">
        <v>51.31</v>
      </c>
      <c r="J205">
        <v>130</v>
      </c>
    </row>
    <row r="206" spans="1:10" x14ac:dyDescent="0.35">
      <c r="A206" t="s">
        <v>6144</v>
      </c>
      <c r="B206">
        <v>678</v>
      </c>
      <c r="C206">
        <v>5709</v>
      </c>
      <c r="D206">
        <v>205</v>
      </c>
      <c r="E206" t="s">
        <v>328</v>
      </c>
      <c r="F206" t="s">
        <v>0</v>
      </c>
      <c r="G206" t="s">
        <v>6017</v>
      </c>
      <c r="H206">
        <v>4.415</v>
      </c>
      <c r="I206">
        <v>60.23</v>
      </c>
      <c r="J206">
        <v>377</v>
      </c>
    </row>
    <row r="207" spans="1:10" x14ac:dyDescent="0.35">
      <c r="A207" t="s">
        <v>6145</v>
      </c>
      <c r="B207">
        <v>684</v>
      </c>
      <c r="C207">
        <v>5702</v>
      </c>
      <c r="D207">
        <v>206</v>
      </c>
      <c r="E207" t="s">
        <v>328</v>
      </c>
      <c r="F207" t="s">
        <v>0</v>
      </c>
      <c r="G207" t="s">
        <v>3531</v>
      </c>
      <c r="H207">
        <v>4.4649999999999999</v>
      </c>
      <c r="I207">
        <v>56.25</v>
      </c>
      <c r="J207">
        <v>684</v>
      </c>
    </row>
    <row r="208" spans="1:10" x14ac:dyDescent="0.35">
      <c r="A208" t="s">
        <v>6146</v>
      </c>
      <c r="B208">
        <v>1350</v>
      </c>
      <c r="C208">
        <v>5700</v>
      </c>
      <c r="D208">
        <v>207</v>
      </c>
      <c r="E208" t="s">
        <v>311</v>
      </c>
      <c r="F208" t="s">
        <v>0</v>
      </c>
      <c r="G208" t="s">
        <v>1795</v>
      </c>
      <c r="H208" t="s">
        <v>311</v>
      </c>
      <c r="I208" t="s">
        <v>311</v>
      </c>
      <c r="J208">
        <v>1350</v>
      </c>
    </row>
    <row r="209" spans="1:10" x14ac:dyDescent="0.35">
      <c r="A209" t="s">
        <v>6147</v>
      </c>
      <c r="B209">
        <v>861</v>
      </c>
      <c r="C209">
        <v>5688</v>
      </c>
      <c r="D209">
        <v>208</v>
      </c>
      <c r="E209" t="s">
        <v>328</v>
      </c>
      <c r="F209" t="s">
        <v>0</v>
      </c>
      <c r="G209" t="s">
        <v>2119</v>
      </c>
      <c r="H209">
        <v>3.4790000000000001</v>
      </c>
      <c r="I209">
        <v>71.510000000000005</v>
      </c>
      <c r="J209">
        <v>196</v>
      </c>
    </row>
    <row r="210" spans="1:10" x14ac:dyDescent="0.35">
      <c r="A210" t="s">
        <v>6148</v>
      </c>
      <c r="B210">
        <v>963</v>
      </c>
      <c r="C210">
        <v>5649</v>
      </c>
      <c r="D210">
        <v>209</v>
      </c>
      <c r="E210" t="s">
        <v>328</v>
      </c>
      <c r="F210" t="s">
        <v>0</v>
      </c>
      <c r="G210" t="s">
        <v>2277</v>
      </c>
      <c r="H210">
        <v>3.1579999999999999</v>
      </c>
      <c r="I210">
        <v>48.94</v>
      </c>
      <c r="J210">
        <v>184</v>
      </c>
    </row>
    <row r="211" spans="1:10" x14ac:dyDescent="0.35">
      <c r="A211" t="s">
        <v>6149</v>
      </c>
      <c r="B211">
        <v>3505</v>
      </c>
      <c r="C211">
        <v>5628</v>
      </c>
      <c r="D211">
        <v>210</v>
      </c>
      <c r="E211" t="s">
        <v>328</v>
      </c>
      <c r="F211" t="s">
        <v>0</v>
      </c>
      <c r="G211" t="s">
        <v>2063</v>
      </c>
      <c r="H211">
        <v>5.0709999999999997</v>
      </c>
      <c r="I211">
        <v>68.84</v>
      </c>
      <c r="J211">
        <v>278</v>
      </c>
    </row>
    <row r="212" spans="1:10" x14ac:dyDescent="0.35">
      <c r="A212" t="s">
        <v>6150</v>
      </c>
      <c r="B212">
        <v>816</v>
      </c>
      <c r="C212">
        <v>5603</v>
      </c>
      <c r="D212">
        <v>211</v>
      </c>
      <c r="E212" t="s">
        <v>312</v>
      </c>
      <c r="F212" t="s">
        <v>0</v>
      </c>
      <c r="G212" t="s">
        <v>2063</v>
      </c>
      <c r="H212">
        <v>3.9249999999999998</v>
      </c>
      <c r="I212">
        <v>46.23</v>
      </c>
      <c r="J212">
        <v>211</v>
      </c>
    </row>
    <row r="213" spans="1:10" x14ac:dyDescent="0.35">
      <c r="A213" t="s">
        <v>6151</v>
      </c>
      <c r="B213">
        <v>386</v>
      </c>
      <c r="C213">
        <v>5600</v>
      </c>
      <c r="D213">
        <v>212</v>
      </c>
      <c r="E213" t="s">
        <v>319</v>
      </c>
      <c r="F213" t="s">
        <v>0</v>
      </c>
      <c r="G213" t="s">
        <v>4111</v>
      </c>
      <c r="H213">
        <v>7.2590000000000003</v>
      </c>
      <c r="I213">
        <v>84</v>
      </c>
      <c r="J213">
        <v>386</v>
      </c>
    </row>
    <row r="214" spans="1:10" x14ac:dyDescent="0.35">
      <c r="A214" t="s">
        <v>6152</v>
      </c>
      <c r="B214">
        <v>1008</v>
      </c>
      <c r="C214">
        <v>5569</v>
      </c>
      <c r="D214">
        <v>213</v>
      </c>
      <c r="E214" t="s">
        <v>312</v>
      </c>
      <c r="F214" t="s">
        <v>0</v>
      </c>
      <c r="G214" t="s">
        <v>2312</v>
      </c>
      <c r="H214">
        <v>2.8929999999999998</v>
      </c>
      <c r="I214">
        <v>33.86</v>
      </c>
      <c r="J214">
        <v>1008</v>
      </c>
    </row>
    <row r="215" spans="1:10" x14ac:dyDescent="0.35">
      <c r="A215" t="s">
        <v>6153</v>
      </c>
      <c r="B215">
        <v>392</v>
      </c>
      <c r="C215">
        <v>5534</v>
      </c>
      <c r="D215">
        <v>214</v>
      </c>
      <c r="E215" t="s">
        <v>319</v>
      </c>
      <c r="F215" t="s">
        <v>0</v>
      </c>
      <c r="G215" t="s">
        <v>4342</v>
      </c>
      <c r="H215">
        <v>7.0960000000000001</v>
      </c>
      <c r="I215">
        <v>81.09</v>
      </c>
      <c r="J215">
        <v>223</v>
      </c>
    </row>
    <row r="216" spans="1:10" x14ac:dyDescent="0.35">
      <c r="A216" t="s">
        <v>6154</v>
      </c>
      <c r="B216">
        <v>826</v>
      </c>
      <c r="C216">
        <v>5517</v>
      </c>
      <c r="D216">
        <v>215</v>
      </c>
      <c r="E216" t="s">
        <v>328</v>
      </c>
      <c r="F216" t="s">
        <v>0</v>
      </c>
      <c r="G216" t="s">
        <v>3640</v>
      </c>
      <c r="H216">
        <v>3.8010000000000002</v>
      </c>
      <c r="I216">
        <v>59.36</v>
      </c>
      <c r="J216">
        <v>324</v>
      </c>
    </row>
    <row r="217" spans="1:10" x14ac:dyDescent="0.35">
      <c r="A217" t="s">
        <v>6155</v>
      </c>
      <c r="B217">
        <v>636</v>
      </c>
      <c r="C217">
        <v>5517</v>
      </c>
      <c r="D217">
        <v>215</v>
      </c>
      <c r="E217" t="s">
        <v>328</v>
      </c>
      <c r="F217" t="s">
        <v>0</v>
      </c>
      <c r="G217" t="s">
        <v>6156</v>
      </c>
      <c r="H217">
        <v>4.5060000000000002</v>
      </c>
      <c r="I217">
        <v>60.15</v>
      </c>
      <c r="J217">
        <v>201</v>
      </c>
    </row>
    <row r="218" spans="1:10" x14ac:dyDescent="0.35">
      <c r="A218" t="s">
        <v>6157</v>
      </c>
      <c r="B218">
        <v>791</v>
      </c>
      <c r="C218">
        <v>5491</v>
      </c>
      <c r="D218">
        <v>217</v>
      </c>
      <c r="E218" t="s">
        <v>328</v>
      </c>
      <c r="F218" t="s">
        <v>0</v>
      </c>
      <c r="G218" t="s">
        <v>1718</v>
      </c>
      <c r="H218">
        <v>4.05</v>
      </c>
      <c r="I218">
        <v>49.64</v>
      </c>
      <c r="J218">
        <v>93</v>
      </c>
    </row>
    <row r="219" spans="1:10" x14ac:dyDescent="0.35">
      <c r="A219" t="s">
        <v>6158</v>
      </c>
      <c r="B219">
        <v>447</v>
      </c>
      <c r="C219">
        <v>5450</v>
      </c>
      <c r="D219">
        <v>218</v>
      </c>
      <c r="E219" t="s">
        <v>319</v>
      </c>
      <c r="F219" t="s">
        <v>0</v>
      </c>
      <c r="G219" t="s">
        <v>6159</v>
      </c>
      <c r="H219">
        <v>5.9530000000000003</v>
      </c>
      <c r="I219">
        <v>95.02</v>
      </c>
      <c r="J219">
        <v>444</v>
      </c>
    </row>
    <row r="220" spans="1:10" x14ac:dyDescent="0.35">
      <c r="A220" t="s">
        <v>6160</v>
      </c>
      <c r="B220">
        <v>545</v>
      </c>
      <c r="C220">
        <v>5445</v>
      </c>
      <c r="D220">
        <v>219</v>
      </c>
      <c r="E220" t="s">
        <v>319</v>
      </c>
      <c r="F220" t="s">
        <v>0</v>
      </c>
      <c r="G220" t="s">
        <v>6091</v>
      </c>
      <c r="H220">
        <v>4.92</v>
      </c>
      <c r="I220">
        <v>71.59</v>
      </c>
      <c r="J220">
        <v>123</v>
      </c>
    </row>
    <row r="221" spans="1:10" x14ac:dyDescent="0.35">
      <c r="A221" t="s">
        <v>6161</v>
      </c>
      <c r="B221">
        <v>790</v>
      </c>
      <c r="C221">
        <v>5381</v>
      </c>
      <c r="D221">
        <v>220</v>
      </c>
      <c r="E221" t="s">
        <v>319</v>
      </c>
      <c r="F221" t="s">
        <v>0</v>
      </c>
      <c r="G221" t="s">
        <v>6162</v>
      </c>
      <c r="H221">
        <v>3.4039999999999999</v>
      </c>
      <c r="I221">
        <v>66.78</v>
      </c>
      <c r="J221">
        <v>154</v>
      </c>
    </row>
    <row r="222" spans="1:10" x14ac:dyDescent="0.35">
      <c r="A222" t="s">
        <v>6163</v>
      </c>
      <c r="B222">
        <v>1001</v>
      </c>
      <c r="C222">
        <v>5353</v>
      </c>
      <c r="D222">
        <v>221</v>
      </c>
      <c r="E222" t="s">
        <v>328</v>
      </c>
      <c r="F222" t="s">
        <v>0</v>
      </c>
      <c r="G222" t="s">
        <v>3028</v>
      </c>
      <c r="H222">
        <v>3.2669999999999999</v>
      </c>
      <c r="I222">
        <v>50.34</v>
      </c>
      <c r="J222">
        <v>176</v>
      </c>
    </row>
    <row r="223" spans="1:10" x14ac:dyDescent="0.35">
      <c r="A223" t="s">
        <v>6164</v>
      </c>
      <c r="B223">
        <v>254</v>
      </c>
      <c r="C223">
        <v>5344</v>
      </c>
      <c r="D223">
        <v>222</v>
      </c>
      <c r="E223" t="s">
        <v>319</v>
      </c>
      <c r="F223" t="s">
        <v>0</v>
      </c>
      <c r="G223" t="s">
        <v>1967</v>
      </c>
      <c r="H223">
        <v>12.433999999999999</v>
      </c>
      <c r="I223">
        <v>94.52</v>
      </c>
      <c r="J223">
        <v>183</v>
      </c>
    </row>
    <row r="224" spans="1:10" x14ac:dyDescent="0.35">
      <c r="A224" t="s">
        <v>6165</v>
      </c>
      <c r="B224">
        <v>1071</v>
      </c>
      <c r="C224">
        <v>5342</v>
      </c>
      <c r="D224">
        <v>223</v>
      </c>
      <c r="E224" t="s">
        <v>328</v>
      </c>
      <c r="F224" t="s">
        <v>0</v>
      </c>
      <c r="G224" t="s">
        <v>2119</v>
      </c>
      <c r="H224">
        <v>2.677</v>
      </c>
      <c r="I224">
        <v>50.58</v>
      </c>
      <c r="J224">
        <v>1071</v>
      </c>
    </row>
    <row r="225" spans="1:10" x14ac:dyDescent="0.35">
      <c r="A225" t="s">
        <v>6166</v>
      </c>
      <c r="B225">
        <v>607</v>
      </c>
      <c r="C225">
        <v>5335</v>
      </c>
      <c r="D225">
        <v>224</v>
      </c>
      <c r="E225" t="s">
        <v>328</v>
      </c>
      <c r="F225" t="s">
        <v>0</v>
      </c>
      <c r="G225" t="s">
        <v>2079</v>
      </c>
      <c r="H225">
        <v>4.8840000000000003</v>
      </c>
      <c r="I225">
        <v>62.78</v>
      </c>
      <c r="J225">
        <v>215</v>
      </c>
    </row>
    <row r="226" spans="1:10" x14ac:dyDescent="0.35">
      <c r="A226" t="s">
        <v>6167</v>
      </c>
      <c r="B226">
        <v>751</v>
      </c>
      <c r="C226">
        <v>5276</v>
      </c>
      <c r="D226">
        <v>225</v>
      </c>
      <c r="E226" t="s">
        <v>328</v>
      </c>
      <c r="F226" t="s">
        <v>0</v>
      </c>
      <c r="G226" t="s">
        <v>1763</v>
      </c>
      <c r="H226">
        <v>4.07</v>
      </c>
      <c r="I226">
        <v>52.68</v>
      </c>
      <c r="J226">
        <v>542</v>
      </c>
    </row>
    <row r="227" spans="1:10" x14ac:dyDescent="0.35">
      <c r="A227" t="s">
        <v>6168</v>
      </c>
      <c r="B227">
        <v>878</v>
      </c>
      <c r="C227">
        <v>5269</v>
      </c>
      <c r="D227">
        <v>226</v>
      </c>
      <c r="E227" t="s">
        <v>312</v>
      </c>
      <c r="F227" t="s">
        <v>0</v>
      </c>
      <c r="G227" t="s">
        <v>1742</v>
      </c>
      <c r="H227">
        <v>2.9359999999999999</v>
      </c>
      <c r="I227">
        <v>36.5</v>
      </c>
      <c r="J227">
        <v>86</v>
      </c>
    </row>
    <row r="228" spans="1:10" x14ac:dyDescent="0.35">
      <c r="A228" t="s">
        <v>6169</v>
      </c>
      <c r="B228">
        <v>303</v>
      </c>
      <c r="C228">
        <v>5220</v>
      </c>
      <c r="D228">
        <v>227</v>
      </c>
      <c r="E228" t="s">
        <v>319</v>
      </c>
      <c r="F228" t="s">
        <v>0</v>
      </c>
      <c r="G228" t="s">
        <v>6170</v>
      </c>
      <c r="H228">
        <v>9.4290000000000003</v>
      </c>
      <c r="I228">
        <v>82.65</v>
      </c>
      <c r="J228">
        <v>303</v>
      </c>
    </row>
    <row r="229" spans="1:10" x14ac:dyDescent="0.35">
      <c r="A229" t="s">
        <v>6171</v>
      </c>
      <c r="B229">
        <v>883</v>
      </c>
      <c r="C229">
        <v>5180</v>
      </c>
      <c r="D229">
        <v>228</v>
      </c>
      <c r="E229" t="s">
        <v>328</v>
      </c>
      <c r="F229" t="s">
        <v>0</v>
      </c>
      <c r="G229" t="s">
        <v>3299</v>
      </c>
      <c r="H229">
        <v>2.7010000000000001</v>
      </c>
      <c r="I229">
        <v>44.4</v>
      </c>
      <c r="J229">
        <v>84</v>
      </c>
    </row>
    <row r="230" spans="1:10" x14ac:dyDescent="0.35">
      <c r="A230" t="s">
        <v>6172</v>
      </c>
      <c r="B230">
        <v>434</v>
      </c>
      <c r="C230">
        <v>5176</v>
      </c>
      <c r="D230">
        <v>229</v>
      </c>
      <c r="E230" t="s">
        <v>319</v>
      </c>
      <c r="F230" t="s">
        <v>0</v>
      </c>
      <c r="G230" t="s">
        <v>2312</v>
      </c>
      <c r="H230">
        <v>6.3520000000000003</v>
      </c>
      <c r="I230">
        <v>83.23</v>
      </c>
      <c r="J230">
        <v>434</v>
      </c>
    </row>
    <row r="231" spans="1:10" x14ac:dyDescent="0.35">
      <c r="A231" t="s">
        <v>6173</v>
      </c>
      <c r="B231">
        <v>873</v>
      </c>
      <c r="C231">
        <v>5168</v>
      </c>
      <c r="D231">
        <v>230</v>
      </c>
      <c r="E231" t="s">
        <v>328</v>
      </c>
      <c r="F231" t="s">
        <v>0</v>
      </c>
      <c r="G231" t="s">
        <v>2202</v>
      </c>
      <c r="H231">
        <v>3.5350000000000001</v>
      </c>
      <c r="I231">
        <v>61.48</v>
      </c>
      <c r="J231">
        <v>240</v>
      </c>
    </row>
    <row r="232" spans="1:10" x14ac:dyDescent="0.35">
      <c r="A232" t="s">
        <v>6174</v>
      </c>
      <c r="B232">
        <v>568</v>
      </c>
      <c r="C232">
        <v>5148</v>
      </c>
      <c r="D232">
        <v>231</v>
      </c>
      <c r="E232" t="s">
        <v>328</v>
      </c>
      <c r="F232" t="s">
        <v>0</v>
      </c>
      <c r="G232" t="s">
        <v>2063</v>
      </c>
      <c r="H232">
        <v>5.4669999999999996</v>
      </c>
      <c r="I232">
        <v>72.95</v>
      </c>
      <c r="J232">
        <v>145</v>
      </c>
    </row>
    <row r="233" spans="1:10" x14ac:dyDescent="0.35">
      <c r="A233" t="s">
        <v>6175</v>
      </c>
      <c r="B233">
        <v>1081</v>
      </c>
      <c r="C233">
        <v>5147</v>
      </c>
      <c r="D233">
        <v>232</v>
      </c>
      <c r="E233" t="s">
        <v>312</v>
      </c>
      <c r="F233" t="s">
        <v>0</v>
      </c>
      <c r="G233" t="s">
        <v>2194</v>
      </c>
      <c r="H233">
        <v>2.5670000000000002</v>
      </c>
      <c r="I233">
        <v>48.08</v>
      </c>
      <c r="J233">
        <v>1078</v>
      </c>
    </row>
    <row r="234" spans="1:10" x14ac:dyDescent="0.35">
      <c r="A234" t="s">
        <v>6176</v>
      </c>
      <c r="B234">
        <v>610</v>
      </c>
      <c r="C234">
        <v>5140</v>
      </c>
      <c r="D234">
        <v>233</v>
      </c>
      <c r="E234" t="s">
        <v>319</v>
      </c>
      <c r="F234" t="s">
        <v>0</v>
      </c>
      <c r="G234" t="s">
        <v>6177</v>
      </c>
      <c r="H234">
        <v>4.4260000000000002</v>
      </c>
      <c r="I234">
        <v>76.47</v>
      </c>
      <c r="J234">
        <v>131</v>
      </c>
    </row>
    <row r="235" spans="1:10" x14ac:dyDescent="0.35">
      <c r="A235" t="s">
        <v>6178</v>
      </c>
      <c r="B235">
        <v>574</v>
      </c>
      <c r="C235">
        <v>5129</v>
      </c>
      <c r="D235">
        <v>234</v>
      </c>
      <c r="E235" t="s">
        <v>319</v>
      </c>
      <c r="F235" t="s">
        <v>0</v>
      </c>
      <c r="G235" t="s">
        <v>2183</v>
      </c>
      <c r="H235">
        <v>4.556</v>
      </c>
      <c r="I235">
        <v>71.25</v>
      </c>
      <c r="J235">
        <v>141</v>
      </c>
    </row>
    <row r="236" spans="1:10" x14ac:dyDescent="0.35">
      <c r="A236" t="s">
        <v>6179</v>
      </c>
      <c r="B236">
        <v>1014</v>
      </c>
      <c r="C236">
        <v>5082</v>
      </c>
      <c r="D236">
        <v>235</v>
      </c>
      <c r="E236" t="s">
        <v>312</v>
      </c>
      <c r="F236" t="s">
        <v>0</v>
      </c>
      <c r="G236" t="s">
        <v>1969</v>
      </c>
      <c r="H236">
        <v>2.585</v>
      </c>
      <c r="I236">
        <v>36.11</v>
      </c>
      <c r="J236">
        <v>1014</v>
      </c>
    </row>
    <row r="237" spans="1:10" x14ac:dyDescent="0.35">
      <c r="A237" t="s">
        <v>6180</v>
      </c>
      <c r="B237">
        <v>652</v>
      </c>
      <c r="C237">
        <v>5075</v>
      </c>
      <c r="D237">
        <v>236</v>
      </c>
      <c r="E237" t="s">
        <v>328</v>
      </c>
      <c r="F237" t="s">
        <v>0</v>
      </c>
      <c r="G237" t="s">
        <v>6181</v>
      </c>
      <c r="H237">
        <v>4.3029999999999999</v>
      </c>
      <c r="I237">
        <v>58.43</v>
      </c>
      <c r="J237">
        <v>651</v>
      </c>
    </row>
    <row r="238" spans="1:10" x14ac:dyDescent="0.35">
      <c r="A238" t="s">
        <v>6182</v>
      </c>
      <c r="B238">
        <v>202</v>
      </c>
      <c r="C238">
        <v>5074</v>
      </c>
      <c r="D238">
        <v>237</v>
      </c>
      <c r="E238" t="s">
        <v>319</v>
      </c>
      <c r="F238" t="s">
        <v>0</v>
      </c>
      <c r="G238" t="s">
        <v>2135</v>
      </c>
      <c r="H238">
        <v>15.266</v>
      </c>
      <c r="I238">
        <v>97.43</v>
      </c>
      <c r="J238">
        <v>202</v>
      </c>
    </row>
    <row r="239" spans="1:10" x14ac:dyDescent="0.35">
      <c r="A239" t="s">
        <v>6183</v>
      </c>
      <c r="B239">
        <v>511</v>
      </c>
      <c r="C239">
        <v>5025</v>
      </c>
      <c r="D239">
        <v>238</v>
      </c>
      <c r="E239" t="s">
        <v>328</v>
      </c>
      <c r="F239" t="s">
        <v>0</v>
      </c>
      <c r="G239" t="s">
        <v>1803</v>
      </c>
      <c r="H239">
        <v>4.3769999999999998</v>
      </c>
      <c r="I239">
        <v>60.76</v>
      </c>
      <c r="J239">
        <v>43</v>
      </c>
    </row>
    <row r="240" spans="1:10" x14ac:dyDescent="0.35">
      <c r="A240" t="s">
        <v>6184</v>
      </c>
      <c r="B240">
        <v>445</v>
      </c>
      <c r="C240">
        <v>5001</v>
      </c>
      <c r="D240">
        <v>239</v>
      </c>
      <c r="E240" t="s">
        <v>319</v>
      </c>
      <c r="F240" t="s">
        <v>0</v>
      </c>
      <c r="G240" t="s">
        <v>6185</v>
      </c>
      <c r="H240">
        <v>5.57</v>
      </c>
      <c r="I240">
        <v>84.15</v>
      </c>
      <c r="J240">
        <v>66</v>
      </c>
    </row>
    <row r="241" spans="1:10" x14ac:dyDescent="0.35">
      <c r="A241" t="s">
        <v>6186</v>
      </c>
      <c r="B241">
        <v>662</v>
      </c>
      <c r="C241">
        <v>4980</v>
      </c>
      <c r="D241">
        <v>240</v>
      </c>
      <c r="E241" t="s">
        <v>328</v>
      </c>
      <c r="F241" t="s">
        <v>0</v>
      </c>
      <c r="G241" t="s">
        <v>6187</v>
      </c>
      <c r="H241">
        <v>5.2210000000000001</v>
      </c>
      <c r="I241">
        <v>66.849999999999994</v>
      </c>
      <c r="J241">
        <v>198</v>
      </c>
    </row>
    <row r="242" spans="1:10" x14ac:dyDescent="0.35">
      <c r="A242" t="s">
        <v>6188</v>
      </c>
      <c r="B242">
        <v>511</v>
      </c>
      <c r="C242">
        <v>4974</v>
      </c>
      <c r="D242">
        <v>241</v>
      </c>
      <c r="E242" t="s">
        <v>319</v>
      </c>
      <c r="F242" t="s">
        <v>0</v>
      </c>
      <c r="G242" t="s">
        <v>2379</v>
      </c>
      <c r="H242">
        <v>4.54</v>
      </c>
      <c r="I242">
        <v>81.72</v>
      </c>
      <c r="J242">
        <v>119</v>
      </c>
    </row>
    <row r="243" spans="1:10" x14ac:dyDescent="0.35">
      <c r="A243" t="s">
        <v>6189</v>
      </c>
      <c r="B243">
        <v>658</v>
      </c>
      <c r="C243">
        <v>4961</v>
      </c>
      <c r="D243">
        <v>242</v>
      </c>
      <c r="E243" t="s">
        <v>328</v>
      </c>
      <c r="F243" t="s">
        <v>0</v>
      </c>
      <c r="G243" t="s">
        <v>1876</v>
      </c>
      <c r="H243">
        <v>4.0259999999999998</v>
      </c>
      <c r="I243">
        <v>59.32</v>
      </c>
      <c r="J243">
        <v>98</v>
      </c>
    </row>
    <row r="244" spans="1:10" x14ac:dyDescent="0.35">
      <c r="A244" t="s">
        <v>6190</v>
      </c>
      <c r="B244">
        <v>364</v>
      </c>
      <c r="C244">
        <v>4939</v>
      </c>
      <c r="D244">
        <v>243</v>
      </c>
      <c r="E244" t="s">
        <v>328</v>
      </c>
      <c r="F244" t="s">
        <v>0</v>
      </c>
      <c r="G244" t="s">
        <v>1751</v>
      </c>
      <c r="H244">
        <v>7.5250000000000004</v>
      </c>
      <c r="I244">
        <v>73.45</v>
      </c>
      <c r="J244">
        <v>364</v>
      </c>
    </row>
    <row r="245" spans="1:10" x14ac:dyDescent="0.35">
      <c r="A245" t="s">
        <v>6191</v>
      </c>
      <c r="B245">
        <v>1617</v>
      </c>
      <c r="C245">
        <v>4921</v>
      </c>
      <c r="D245">
        <v>244</v>
      </c>
      <c r="E245" t="s">
        <v>328</v>
      </c>
      <c r="F245" t="s">
        <v>0</v>
      </c>
      <c r="G245" t="s">
        <v>6192</v>
      </c>
      <c r="H245">
        <v>3.44</v>
      </c>
      <c r="I245">
        <v>60.49</v>
      </c>
      <c r="J245">
        <v>355</v>
      </c>
    </row>
    <row r="246" spans="1:10" x14ac:dyDescent="0.35">
      <c r="A246" t="s">
        <v>6193</v>
      </c>
      <c r="B246">
        <v>313</v>
      </c>
      <c r="C246">
        <v>4908</v>
      </c>
      <c r="D246">
        <v>245</v>
      </c>
      <c r="E246" t="s">
        <v>319</v>
      </c>
      <c r="F246" t="s">
        <v>0</v>
      </c>
      <c r="G246" t="s">
        <v>4120</v>
      </c>
      <c r="H246">
        <v>10.318</v>
      </c>
      <c r="I246">
        <v>87.14</v>
      </c>
      <c r="J246">
        <v>313</v>
      </c>
    </row>
    <row r="247" spans="1:10" x14ac:dyDescent="0.35">
      <c r="A247" t="s">
        <v>6194</v>
      </c>
      <c r="B247">
        <v>400</v>
      </c>
      <c r="C247">
        <v>4903</v>
      </c>
      <c r="D247">
        <v>246</v>
      </c>
      <c r="E247" t="s">
        <v>319</v>
      </c>
      <c r="F247" t="s">
        <v>0</v>
      </c>
      <c r="G247" t="s">
        <v>1868</v>
      </c>
      <c r="H247">
        <v>6.4969999999999999</v>
      </c>
      <c r="I247">
        <v>81.98</v>
      </c>
      <c r="J247">
        <v>400</v>
      </c>
    </row>
    <row r="248" spans="1:10" x14ac:dyDescent="0.35">
      <c r="A248" t="s">
        <v>6195</v>
      </c>
      <c r="B248">
        <v>1137</v>
      </c>
      <c r="C248">
        <v>4891</v>
      </c>
      <c r="D248">
        <v>247</v>
      </c>
      <c r="E248" t="s">
        <v>312</v>
      </c>
      <c r="F248" t="s">
        <v>0</v>
      </c>
      <c r="G248" t="s">
        <v>4034</v>
      </c>
      <c r="H248">
        <v>2.387</v>
      </c>
      <c r="I248">
        <v>50</v>
      </c>
      <c r="J248">
        <v>276</v>
      </c>
    </row>
    <row r="249" spans="1:10" x14ac:dyDescent="0.35">
      <c r="A249" t="s">
        <v>6196</v>
      </c>
      <c r="B249">
        <v>919</v>
      </c>
      <c r="C249">
        <v>4889</v>
      </c>
      <c r="D249">
        <v>248</v>
      </c>
      <c r="E249" t="s">
        <v>328</v>
      </c>
      <c r="F249" t="s">
        <v>0</v>
      </c>
      <c r="G249" t="s">
        <v>6197</v>
      </c>
      <c r="H249">
        <v>2.794</v>
      </c>
      <c r="I249">
        <v>51.13</v>
      </c>
      <c r="J249">
        <v>50</v>
      </c>
    </row>
    <row r="250" spans="1:10" x14ac:dyDescent="0.35">
      <c r="A250" t="s">
        <v>6198</v>
      </c>
      <c r="B250">
        <v>304</v>
      </c>
      <c r="C250">
        <v>4844</v>
      </c>
      <c r="D250">
        <v>249</v>
      </c>
      <c r="E250" t="s">
        <v>319</v>
      </c>
      <c r="F250" t="s">
        <v>0</v>
      </c>
      <c r="G250" t="s">
        <v>6199</v>
      </c>
      <c r="H250">
        <v>8.9149999999999991</v>
      </c>
      <c r="I250">
        <v>93.61</v>
      </c>
      <c r="J250">
        <v>304</v>
      </c>
    </row>
    <row r="251" spans="1:10" x14ac:dyDescent="0.35">
      <c r="A251" t="s">
        <v>6200</v>
      </c>
      <c r="B251">
        <v>221</v>
      </c>
      <c r="C251">
        <v>4832</v>
      </c>
      <c r="D251">
        <v>250</v>
      </c>
      <c r="E251" t="s">
        <v>319</v>
      </c>
      <c r="F251" t="s">
        <v>0</v>
      </c>
      <c r="G251" t="s">
        <v>6201</v>
      </c>
      <c r="H251">
        <v>10.835000000000001</v>
      </c>
      <c r="I251">
        <v>94.95</v>
      </c>
      <c r="J251">
        <v>220</v>
      </c>
    </row>
    <row r="252" spans="1:10" x14ac:dyDescent="0.35">
      <c r="A252" t="s">
        <v>6202</v>
      </c>
      <c r="B252">
        <v>734</v>
      </c>
      <c r="C252">
        <v>4805</v>
      </c>
      <c r="D252">
        <v>251</v>
      </c>
      <c r="E252" t="s">
        <v>312</v>
      </c>
      <c r="F252" t="s">
        <v>0</v>
      </c>
      <c r="G252" t="s">
        <v>1938</v>
      </c>
      <c r="H252">
        <v>3.1339999999999999</v>
      </c>
      <c r="I252">
        <v>46.09</v>
      </c>
      <c r="J252">
        <v>34</v>
      </c>
    </row>
    <row r="253" spans="1:10" x14ac:dyDescent="0.35">
      <c r="A253" t="s">
        <v>6203</v>
      </c>
      <c r="B253">
        <v>461</v>
      </c>
      <c r="C253">
        <v>4801</v>
      </c>
      <c r="D253">
        <v>252</v>
      </c>
      <c r="E253" t="s">
        <v>328</v>
      </c>
      <c r="F253" t="s">
        <v>0</v>
      </c>
      <c r="G253" t="s">
        <v>1759</v>
      </c>
      <c r="H253">
        <v>6.1379999999999999</v>
      </c>
      <c r="I253">
        <v>72.38</v>
      </c>
      <c r="J253">
        <v>218</v>
      </c>
    </row>
    <row r="254" spans="1:10" x14ac:dyDescent="0.35">
      <c r="A254" t="s">
        <v>6204</v>
      </c>
      <c r="B254">
        <v>557</v>
      </c>
      <c r="C254">
        <v>4783</v>
      </c>
      <c r="D254">
        <v>253</v>
      </c>
      <c r="E254" t="s">
        <v>328</v>
      </c>
      <c r="F254" t="s">
        <v>0</v>
      </c>
      <c r="G254" t="s">
        <v>2855</v>
      </c>
      <c r="H254">
        <v>4.4139999999999997</v>
      </c>
      <c r="I254">
        <v>56.81</v>
      </c>
      <c r="J254">
        <v>133</v>
      </c>
    </row>
    <row r="255" spans="1:10" x14ac:dyDescent="0.35">
      <c r="A255" t="s">
        <v>6205</v>
      </c>
      <c r="B255">
        <v>6297</v>
      </c>
      <c r="C255">
        <v>4782</v>
      </c>
      <c r="D255">
        <v>254</v>
      </c>
      <c r="E255" t="s">
        <v>319</v>
      </c>
      <c r="F255" t="s">
        <v>0</v>
      </c>
      <c r="G255" t="s">
        <v>2107</v>
      </c>
      <c r="H255">
        <v>5.351</v>
      </c>
      <c r="I255">
        <v>73.67</v>
      </c>
      <c r="J255">
        <v>519</v>
      </c>
    </row>
    <row r="256" spans="1:10" x14ac:dyDescent="0.35">
      <c r="A256" t="s">
        <v>6206</v>
      </c>
      <c r="B256">
        <v>1051</v>
      </c>
      <c r="C256">
        <v>4781</v>
      </c>
      <c r="D256">
        <v>255</v>
      </c>
      <c r="E256" t="s">
        <v>312</v>
      </c>
      <c r="F256" t="s">
        <v>0</v>
      </c>
      <c r="G256" t="s">
        <v>6207</v>
      </c>
      <c r="H256">
        <v>2.012</v>
      </c>
      <c r="I256">
        <v>27.55</v>
      </c>
      <c r="J256">
        <v>75</v>
      </c>
    </row>
    <row r="257" spans="1:10" x14ac:dyDescent="0.35">
      <c r="A257" t="s">
        <v>6208</v>
      </c>
      <c r="B257">
        <v>365</v>
      </c>
      <c r="C257">
        <v>4765</v>
      </c>
      <c r="D257">
        <v>256</v>
      </c>
      <c r="E257" t="s">
        <v>319</v>
      </c>
      <c r="F257" t="s">
        <v>0</v>
      </c>
      <c r="G257" t="s">
        <v>1878</v>
      </c>
      <c r="H257">
        <v>6.9429999999999996</v>
      </c>
      <c r="I257">
        <v>73.849999999999994</v>
      </c>
      <c r="J257">
        <v>362</v>
      </c>
    </row>
    <row r="258" spans="1:10" x14ac:dyDescent="0.35">
      <c r="A258" t="s">
        <v>6209</v>
      </c>
      <c r="B258">
        <v>506</v>
      </c>
      <c r="C258">
        <v>4704</v>
      </c>
      <c r="D258">
        <v>257</v>
      </c>
      <c r="E258" t="s">
        <v>312</v>
      </c>
      <c r="F258" t="s">
        <v>0</v>
      </c>
      <c r="G258" t="s">
        <v>2610</v>
      </c>
      <c r="H258">
        <v>4.657</v>
      </c>
      <c r="I258">
        <v>49.1</v>
      </c>
      <c r="J258">
        <v>75</v>
      </c>
    </row>
    <row r="259" spans="1:10" x14ac:dyDescent="0.35">
      <c r="A259" t="s">
        <v>6210</v>
      </c>
      <c r="B259">
        <v>608</v>
      </c>
      <c r="C259">
        <v>4703</v>
      </c>
      <c r="D259">
        <v>258</v>
      </c>
      <c r="E259" t="s">
        <v>312</v>
      </c>
      <c r="F259" t="s">
        <v>0</v>
      </c>
      <c r="G259" t="s">
        <v>1705</v>
      </c>
      <c r="H259">
        <v>3.8420000000000001</v>
      </c>
      <c r="I259">
        <v>34.28</v>
      </c>
      <c r="J259">
        <v>99</v>
      </c>
    </row>
    <row r="260" spans="1:10" x14ac:dyDescent="0.35">
      <c r="A260" t="s">
        <v>6211</v>
      </c>
      <c r="B260">
        <v>545</v>
      </c>
      <c r="C260">
        <v>4663</v>
      </c>
      <c r="D260">
        <v>259</v>
      </c>
      <c r="E260" t="s">
        <v>319</v>
      </c>
      <c r="F260" t="s">
        <v>0</v>
      </c>
      <c r="G260" t="s">
        <v>4042</v>
      </c>
      <c r="H260">
        <v>4.6120000000000001</v>
      </c>
      <c r="I260">
        <v>75.69</v>
      </c>
      <c r="J260">
        <v>545</v>
      </c>
    </row>
    <row r="261" spans="1:10" x14ac:dyDescent="0.35">
      <c r="A261" t="s">
        <v>6212</v>
      </c>
      <c r="B261">
        <v>202</v>
      </c>
      <c r="C261">
        <v>4624</v>
      </c>
      <c r="D261">
        <v>260</v>
      </c>
      <c r="E261" t="s">
        <v>319</v>
      </c>
      <c r="F261" t="s">
        <v>0</v>
      </c>
      <c r="G261" t="s">
        <v>3343</v>
      </c>
      <c r="H261">
        <v>12.771000000000001</v>
      </c>
      <c r="I261">
        <v>90.17</v>
      </c>
      <c r="J261">
        <v>202</v>
      </c>
    </row>
    <row r="262" spans="1:10" x14ac:dyDescent="0.35">
      <c r="A262" t="s">
        <v>6213</v>
      </c>
      <c r="B262">
        <v>219</v>
      </c>
      <c r="C262">
        <v>4618</v>
      </c>
      <c r="D262">
        <v>261</v>
      </c>
      <c r="E262" t="s">
        <v>319</v>
      </c>
      <c r="F262" t="s">
        <v>0</v>
      </c>
      <c r="G262" t="s">
        <v>6214</v>
      </c>
      <c r="H262">
        <v>10.757999999999999</v>
      </c>
      <c r="I262">
        <v>92.06</v>
      </c>
      <c r="J262">
        <v>218</v>
      </c>
    </row>
    <row r="263" spans="1:10" x14ac:dyDescent="0.35">
      <c r="A263" t="s">
        <v>6215</v>
      </c>
      <c r="B263">
        <v>834</v>
      </c>
      <c r="C263">
        <v>4609</v>
      </c>
      <c r="D263">
        <v>262</v>
      </c>
      <c r="E263" t="s">
        <v>312</v>
      </c>
      <c r="F263" t="s">
        <v>0</v>
      </c>
      <c r="G263" t="s">
        <v>1815</v>
      </c>
      <c r="H263">
        <v>3.0059999999999998</v>
      </c>
      <c r="I263">
        <v>44.41</v>
      </c>
      <c r="J263">
        <v>44</v>
      </c>
    </row>
    <row r="264" spans="1:10" x14ac:dyDescent="0.35">
      <c r="A264" t="s">
        <v>6216</v>
      </c>
      <c r="B264">
        <v>410</v>
      </c>
      <c r="C264">
        <v>4604</v>
      </c>
      <c r="D264">
        <v>263</v>
      </c>
      <c r="E264" t="s">
        <v>319</v>
      </c>
      <c r="F264" t="s">
        <v>0</v>
      </c>
      <c r="G264" t="s">
        <v>6217</v>
      </c>
      <c r="H264">
        <v>6.4539999999999997</v>
      </c>
      <c r="I264">
        <v>78.13</v>
      </c>
      <c r="J264">
        <v>410</v>
      </c>
    </row>
    <row r="265" spans="1:10" x14ac:dyDescent="0.35">
      <c r="A265" t="s">
        <v>6218</v>
      </c>
      <c r="B265">
        <v>840</v>
      </c>
      <c r="C265">
        <v>4601</v>
      </c>
      <c r="D265">
        <v>264</v>
      </c>
      <c r="E265" t="s">
        <v>312</v>
      </c>
      <c r="F265" t="s">
        <v>0</v>
      </c>
      <c r="G265" t="s">
        <v>2244</v>
      </c>
      <c r="H265">
        <v>2.6850000000000001</v>
      </c>
      <c r="I265">
        <v>28.38</v>
      </c>
      <c r="J265">
        <v>237</v>
      </c>
    </row>
    <row r="266" spans="1:10" x14ac:dyDescent="0.35">
      <c r="A266" t="s">
        <v>6219</v>
      </c>
      <c r="B266">
        <v>272</v>
      </c>
      <c r="C266">
        <v>4600</v>
      </c>
      <c r="D266">
        <v>265</v>
      </c>
      <c r="E266" t="s">
        <v>319</v>
      </c>
      <c r="F266" t="s">
        <v>0</v>
      </c>
      <c r="G266" t="s">
        <v>6139</v>
      </c>
      <c r="H266">
        <v>10.484999999999999</v>
      </c>
      <c r="I266">
        <v>92.38</v>
      </c>
      <c r="J266">
        <v>272</v>
      </c>
    </row>
    <row r="267" spans="1:10" x14ac:dyDescent="0.35">
      <c r="A267" t="s">
        <v>6220</v>
      </c>
      <c r="B267">
        <v>506</v>
      </c>
      <c r="C267">
        <v>4587</v>
      </c>
      <c r="D267">
        <v>266</v>
      </c>
      <c r="E267" t="s">
        <v>319</v>
      </c>
      <c r="F267" t="s">
        <v>0</v>
      </c>
      <c r="G267" t="s">
        <v>2790</v>
      </c>
      <c r="H267">
        <v>5.3490000000000002</v>
      </c>
      <c r="I267">
        <v>78.86</v>
      </c>
      <c r="J267">
        <v>289</v>
      </c>
    </row>
    <row r="268" spans="1:10" x14ac:dyDescent="0.35">
      <c r="A268" t="s">
        <v>6221</v>
      </c>
      <c r="B268">
        <v>307</v>
      </c>
      <c r="C268">
        <v>4585</v>
      </c>
      <c r="D268">
        <v>267</v>
      </c>
      <c r="E268" t="s">
        <v>319</v>
      </c>
      <c r="F268" t="s">
        <v>0</v>
      </c>
      <c r="G268" t="s">
        <v>6222</v>
      </c>
      <c r="H268">
        <v>7.7009999999999996</v>
      </c>
      <c r="I268">
        <v>79.08</v>
      </c>
      <c r="J268">
        <v>305</v>
      </c>
    </row>
    <row r="269" spans="1:10" x14ac:dyDescent="0.35">
      <c r="A269" t="s">
        <v>6223</v>
      </c>
      <c r="B269">
        <v>886</v>
      </c>
      <c r="C269">
        <v>4578</v>
      </c>
      <c r="D269">
        <v>268</v>
      </c>
      <c r="E269" t="s">
        <v>312</v>
      </c>
      <c r="F269" t="s">
        <v>0</v>
      </c>
      <c r="G269" t="s">
        <v>6224</v>
      </c>
      <c r="H269">
        <v>2.984</v>
      </c>
      <c r="I269">
        <v>39.82</v>
      </c>
      <c r="J269">
        <v>124</v>
      </c>
    </row>
    <row r="270" spans="1:10" x14ac:dyDescent="0.35">
      <c r="A270" t="s">
        <v>6225</v>
      </c>
      <c r="B270">
        <v>283</v>
      </c>
      <c r="C270">
        <v>4563</v>
      </c>
      <c r="D270">
        <v>269</v>
      </c>
      <c r="E270" t="s">
        <v>319</v>
      </c>
      <c r="F270" t="s">
        <v>0</v>
      </c>
      <c r="G270" t="s">
        <v>2197</v>
      </c>
      <c r="H270">
        <v>8.8230000000000004</v>
      </c>
      <c r="I270">
        <v>90.85</v>
      </c>
      <c r="J270">
        <v>283</v>
      </c>
    </row>
    <row r="271" spans="1:10" x14ac:dyDescent="0.35">
      <c r="A271" t="s">
        <v>6226</v>
      </c>
      <c r="B271">
        <v>991</v>
      </c>
      <c r="C271">
        <v>4556</v>
      </c>
      <c r="D271">
        <v>270</v>
      </c>
      <c r="E271" t="s">
        <v>328</v>
      </c>
      <c r="F271" t="s">
        <v>0</v>
      </c>
      <c r="G271" t="s">
        <v>2019</v>
      </c>
      <c r="H271">
        <v>4.03</v>
      </c>
      <c r="I271">
        <v>51.92</v>
      </c>
      <c r="J271">
        <v>221</v>
      </c>
    </row>
    <row r="272" spans="1:10" x14ac:dyDescent="0.35">
      <c r="A272" t="s">
        <v>6227</v>
      </c>
      <c r="B272">
        <v>440</v>
      </c>
      <c r="C272">
        <v>4535</v>
      </c>
      <c r="D272">
        <v>271</v>
      </c>
      <c r="E272" t="s">
        <v>319</v>
      </c>
      <c r="F272" t="s">
        <v>0</v>
      </c>
      <c r="G272" t="s">
        <v>2739</v>
      </c>
      <c r="H272">
        <v>5.4109999999999996</v>
      </c>
      <c r="I272">
        <v>82.5</v>
      </c>
      <c r="J272">
        <v>440</v>
      </c>
    </row>
    <row r="273" spans="1:10" x14ac:dyDescent="0.35">
      <c r="A273" t="s">
        <v>6228</v>
      </c>
      <c r="B273">
        <v>438</v>
      </c>
      <c r="C273">
        <v>4507</v>
      </c>
      <c r="D273">
        <v>272</v>
      </c>
      <c r="E273" t="s">
        <v>328</v>
      </c>
      <c r="F273" t="s">
        <v>0</v>
      </c>
      <c r="G273" t="s">
        <v>6229</v>
      </c>
      <c r="H273">
        <v>5.2850000000000001</v>
      </c>
      <c r="I273">
        <v>69.260000000000005</v>
      </c>
      <c r="J273">
        <v>145</v>
      </c>
    </row>
    <row r="274" spans="1:10" x14ac:dyDescent="0.35">
      <c r="A274" t="s">
        <v>6230</v>
      </c>
      <c r="B274">
        <v>744</v>
      </c>
      <c r="C274">
        <v>4497</v>
      </c>
      <c r="D274">
        <v>273</v>
      </c>
      <c r="E274" t="s">
        <v>328</v>
      </c>
      <c r="F274" t="s">
        <v>0</v>
      </c>
      <c r="G274" t="s">
        <v>3760</v>
      </c>
      <c r="H274">
        <v>2.9350000000000001</v>
      </c>
      <c r="I274">
        <v>72.02</v>
      </c>
      <c r="J274">
        <v>269</v>
      </c>
    </row>
    <row r="275" spans="1:10" x14ac:dyDescent="0.35">
      <c r="A275" t="s">
        <v>6231</v>
      </c>
      <c r="B275">
        <v>609</v>
      </c>
      <c r="C275">
        <v>4489</v>
      </c>
      <c r="D275">
        <v>274</v>
      </c>
      <c r="E275" t="s">
        <v>319</v>
      </c>
      <c r="F275" t="s">
        <v>0</v>
      </c>
      <c r="G275" t="s">
        <v>6232</v>
      </c>
      <c r="H275">
        <v>4.891</v>
      </c>
      <c r="I275">
        <v>83.54</v>
      </c>
      <c r="J275">
        <v>274</v>
      </c>
    </row>
    <row r="276" spans="1:10" x14ac:dyDescent="0.35">
      <c r="A276" t="s">
        <v>6233</v>
      </c>
      <c r="B276">
        <v>347</v>
      </c>
      <c r="C276">
        <v>4483</v>
      </c>
      <c r="D276">
        <v>275</v>
      </c>
      <c r="E276" t="s">
        <v>319</v>
      </c>
      <c r="F276" t="s">
        <v>0</v>
      </c>
      <c r="G276" t="s">
        <v>1779</v>
      </c>
      <c r="H276">
        <v>8.4079999999999995</v>
      </c>
      <c r="I276">
        <v>82.65</v>
      </c>
      <c r="J276">
        <v>291</v>
      </c>
    </row>
    <row r="277" spans="1:10" x14ac:dyDescent="0.35">
      <c r="A277" t="s">
        <v>6234</v>
      </c>
      <c r="B277">
        <v>627</v>
      </c>
      <c r="C277">
        <v>4476</v>
      </c>
      <c r="D277">
        <v>276</v>
      </c>
      <c r="E277" t="s">
        <v>319</v>
      </c>
      <c r="F277" t="s">
        <v>0</v>
      </c>
      <c r="G277" t="s">
        <v>3026</v>
      </c>
      <c r="H277">
        <v>3.6659999999999999</v>
      </c>
      <c r="I277">
        <v>76.97</v>
      </c>
      <c r="J277">
        <v>138</v>
      </c>
    </row>
    <row r="278" spans="1:10" x14ac:dyDescent="0.35">
      <c r="A278" t="s">
        <v>6235</v>
      </c>
      <c r="B278">
        <v>661</v>
      </c>
      <c r="C278">
        <v>4469</v>
      </c>
      <c r="D278">
        <v>277</v>
      </c>
      <c r="E278" t="s">
        <v>319</v>
      </c>
      <c r="F278" t="s">
        <v>0</v>
      </c>
      <c r="G278" t="s">
        <v>2799</v>
      </c>
      <c r="H278">
        <v>3.7469999999999999</v>
      </c>
      <c r="I278">
        <v>76.63</v>
      </c>
      <c r="J278">
        <v>660</v>
      </c>
    </row>
    <row r="279" spans="1:10" x14ac:dyDescent="0.35">
      <c r="A279" t="s">
        <v>6236</v>
      </c>
      <c r="B279">
        <v>776</v>
      </c>
      <c r="C279">
        <v>4421</v>
      </c>
      <c r="D279">
        <v>278</v>
      </c>
      <c r="E279" t="s">
        <v>328</v>
      </c>
      <c r="F279" t="s">
        <v>0</v>
      </c>
      <c r="G279" t="s">
        <v>3088</v>
      </c>
      <c r="H279">
        <v>2.8220000000000001</v>
      </c>
      <c r="I279">
        <v>68.58</v>
      </c>
      <c r="J279">
        <v>230</v>
      </c>
    </row>
    <row r="280" spans="1:10" x14ac:dyDescent="0.35">
      <c r="A280" t="s">
        <v>6237</v>
      </c>
      <c r="B280">
        <v>281</v>
      </c>
      <c r="C280">
        <v>4391</v>
      </c>
      <c r="D280">
        <v>279</v>
      </c>
      <c r="E280" t="s">
        <v>319</v>
      </c>
      <c r="F280" t="s">
        <v>0</v>
      </c>
      <c r="G280" t="s">
        <v>1836</v>
      </c>
      <c r="H280">
        <v>8.7010000000000005</v>
      </c>
      <c r="I280">
        <v>78.569999999999993</v>
      </c>
      <c r="J280">
        <v>281</v>
      </c>
    </row>
    <row r="281" spans="1:10" x14ac:dyDescent="0.35">
      <c r="A281" t="s">
        <v>6238</v>
      </c>
      <c r="B281">
        <v>953</v>
      </c>
      <c r="C281">
        <v>4349</v>
      </c>
      <c r="D281">
        <v>280</v>
      </c>
      <c r="E281" t="s">
        <v>312</v>
      </c>
      <c r="F281" t="s">
        <v>0</v>
      </c>
      <c r="G281" t="s">
        <v>2073</v>
      </c>
      <c r="H281">
        <v>2.4929999999999999</v>
      </c>
      <c r="I281">
        <v>32.35</v>
      </c>
      <c r="J281">
        <v>197</v>
      </c>
    </row>
    <row r="282" spans="1:10" x14ac:dyDescent="0.35">
      <c r="A282" t="s">
        <v>6239</v>
      </c>
      <c r="B282">
        <v>567</v>
      </c>
      <c r="C282">
        <v>4341</v>
      </c>
      <c r="D282">
        <v>281</v>
      </c>
      <c r="E282" t="s">
        <v>328</v>
      </c>
      <c r="F282" t="s">
        <v>0</v>
      </c>
      <c r="G282" t="s">
        <v>3282</v>
      </c>
      <c r="H282">
        <v>4.2190000000000003</v>
      </c>
      <c r="I282">
        <v>56.63</v>
      </c>
      <c r="J282">
        <v>289</v>
      </c>
    </row>
    <row r="283" spans="1:10" x14ac:dyDescent="0.35">
      <c r="A283" t="s">
        <v>6240</v>
      </c>
      <c r="B283">
        <v>682</v>
      </c>
      <c r="C283">
        <v>4321</v>
      </c>
      <c r="D283">
        <v>282</v>
      </c>
      <c r="E283" t="s">
        <v>328</v>
      </c>
      <c r="F283" t="s">
        <v>0</v>
      </c>
      <c r="G283" t="s">
        <v>2003</v>
      </c>
      <c r="H283">
        <v>3.0609999999999999</v>
      </c>
      <c r="I283">
        <v>53.89</v>
      </c>
      <c r="J283">
        <v>27</v>
      </c>
    </row>
    <row r="284" spans="1:10" x14ac:dyDescent="0.35">
      <c r="A284" t="s">
        <v>6241</v>
      </c>
      <c r="B284">
        <v>245</v>
      </c>
      <c r="C284">
        <v>4312</v>
      </c>
      <c r="D284">
        <v>283</v>
      </c>
      <c r="E284" t="s">
        <v>319</v>
      </c>
      <c r="F284" t="s">
        <v>0</v>
      </c>
      <c r="G284" t="s">
        <v>1789</v>
      </c>
      <c r="H284">
        <v>9.5839999999999996</v>
      </c>
      <c r="I284">
        <v>89.7</v>
      </c>
      <c r="J284">
        <v>245</v>
      </c>
    </row>
    <row r="285" spans="1:10" x14ac:dyDescent="0.35">
      <c r="A285" t="s">
        <v>6242</v>
      </c>
      <c r="B285">
        <v>379</v>
      </c>
      <c r="C285">
        <v>4303</v>
      </c>
      <c r="D285">
        <v>284</v>
      </c>
      <c r="E285" t="s">
        <v>319</v>
      </c>
      <c r="F285" t="s">
        <v>0</v>
      </c>
      <c r="G285" t="s">
        <v>2402</v>
      </c>
      <c r="H285">
        <v>6.3129999999999997</v>
      </c>
      <c r="I285">
        <v>82.72</v>
      </c>
      <c r="J285">
        <v>60</v>
      </c>
    </row>
    <row r="286" spans="1:10" x14ac:dyDescent="0.35">
      <c r="A286" t="s">
        <v>6243</v>
      </c>
      <c r="B286">
        <v>158</v>
      </c>
      <c r="C286">
        <v>4293</v>
      </c>
      <c r="D286">
        <v>285</v>
      </c>
      <c r="E286" t="s">
        <v>319</v>
      </c>
      <c r="F286" t="s">
        <v>0</v>
      </c>
      <c r="G286" t="s">
        <v>1819</v>
      </c>
      <c r="H286">
        <v>14.904</v>
      </c>
      <c r="I286">
        <v>98.38</v>
      </c>
      <c r="J286">
        <v>100</v>
      </c>
    </row>
    <row r="287" spans="1:10" x14ac:dyDescent="0.35">
      <c r="A287" t="s">
        <v>6244</v>
      </c>
      <c r="B287">
        <v>473</v>
      </c>
      <c r="C287">
        <v>4249</v>
      </c>
      <c r="D287">
        <v>286</v>
      </c>
      <c r="E287" t="s">
        <v>328</v>
      </c>
      <c r="F287" t="s">
        <v>0</v>
      </c>
      <c r="G287" t="s">
        <v>3592</v>
      </c>
      <c r="H287">
        <v>5.5279999999999996</v>
      </c>
      <c r="I287">
        <v>73.88</v>
      </c>
      <c r="J287">
        <v>137</v>
      </c>
    </row>
    <row r="288" spans="1:10" x14ac:dyDescent="0.35">
      <c r="A288" t="s">
        <v>6245</v>
      </c>
      <c r="B288">
        <v>678</v>
      </c>
      <c r="C288">
        <v>4244</v>
      </c>
      <c r="D288">
        <v>287</v>
      </c>
      <c r="E288" t="s">
        <v>312</v>
      </c>
      <c r="F288" t="s">
        <v>0</v>
      </c>
      <c r="G288" t="s">
        <v>6246</v>
      </c>
      <c r="H288">
        <v>3.0939999999999999</v>
      </c>
      <c r="I288">
        <v>32.659999999999997</v>
      </c>
      <c r="J288">
        <v>48</v>
      </c>
    </row>
    <row r="289" spans="1:10" x14ac:dyDescent="0.35">
      <c r="A289" t="s">
        <v>6247</v>
      </c>
      <c r="B289">
        <v>410</v>
      </c>
      <c r="C289">
        <v>4235</v>
      </c>
      <c r="D289">
        <v>288</v>
      </c>
      <c r="E289" t="s">
        <v>319</v>
      </c>
      <c r="F289" t="s">
        <v>0</v>
      </c>
      <c r="G289" t="s">
        <v>2077</v>
      </c>
      <c r="H289">
        <v>5.609</v>
      </c>
      <c r="I289">
        <v>88.31</v>
      </c>
      <c r="J289">
        <v>38</v>
      </c>
    </row>
    <row r="290" spans="1:10" x14ac:dyDescent="0.35">
      <c r="A290" t="s">
        <v>6248</v>
      </c>
      <c r="B290">
        <v>835</v>
      </c>
      <c r="C290">
        <v>4232</v>
      </c>
      <c r="D290">
        <v>289</v>
      </c>
      <c r="E290" t="s">
        <v>328</v>
      </c>
      <c r="F290" t="s">
        <v>0</v>
      </c>
      <c r="G290" t="s">
        <v>3443</v>
      </c>
      <c r="H290">
        <v>3.6509999999999998</v>
      </c>
      <c r="I290">
        <v>68.849999999999994</v>
      </c>
      <c r="J290">
        <v>304</v>
      </c>
    </row>
    <row r="291" spans="1:10" x14ac:dyDescent="0.35">
      <c r="A291" t="s">
        <v>6249</v>
      </c>
      <c r="B291">
        <v>796</v>
      </c>
      <c r="C291">
        <v>4214</v>
      </c>
      <c r="D291">
        <v>290</v>
      </c>
      <c r="E291" t="s">
        <v>312</v>
      </c>
      <c r="F291" t="s">
        <v>0</v>
      </c>
      <c r="G291" t="s">
        <v>1940</v>
      </c>
      <c r="H291">
        <v>2.903</v>
      </c>
      <c r="I291">
        <v>35.61</v>
      </c>
      <c r="J291">
        <v>796</v>
      </c>
    </row>
    <row r="292" spans="1:10" x14ac:dyDescent="0.35">
      <c r="A292" t="s">
        <v>6250</v>
      </c>
      <c r="B292">
        <v>891</v>
      </c>
      <c r="C292">
        <v>4141</v>
      </c>
      <c r="D292">
        <v>291</v>
      </c>
      <c r="E292" t="s">
        <v>328</v>
      </c>
      <c r="F292" t="s">
        <v>0</v>
      </c>
      <c r="G292" t="s">
        <v>2859</v>
      </c>
      <c r="H292">
        <v>2.7210000000000001</v>
      </c>
      <c r="I292">
        <v>43.43</v>
      </c>
      <c r="J292">
        <v>276</v>
      </c>
    </row>
    <row r="293" spans="1:10" x14ac:dyDescent="0.35">
      <c r="A293" t="s">
        <v>6251</v>
      </c>
      <c r="B293">
        <v>515</v>
      </c>
      <c r="C293">
        <v>4105</v>
      </c>
      <c r="D293">
        <v>292</v>
      </c>
      <c r="E293" t="s">
        <v>328</v>
      </c>
      <c r="F293" t="s">
        <v>0</v>
      </c>
      <c r="G293" t="s">
        <v>2148</v>
      </c>
      <c r="H293">
        <v>4.3090000000000002</v>
      </c>
      <c r="I293">
        <v>58.88</v>
      </c>
      <c r="J293">
        <v>515</v>
      </c>
    </row>
    <row r="294" spans="1:10" x14ac:dyDescent="0.35">
      <c r="A294" t="s">
        <v>6252</v>
      </c>
      <c r="B294">
        <v>264</v>
      </c>
      <c r="C294">
        <v>4101</v>
      </c>
      <c r="D294">
        <v>293</v>
      </c>
      <c r="E294" t="s">
        <v>319</v>
      </c>
      <c r="F294" t="s">
        <v>0</v>
      </c>
      <c r="G294" t="s">
        <v>6253</v>
      </c>
      <c r="H294">
        <v>8.1709999999999994</v>
      </c>
      <c r="I294">
        <v>95.24</v>
      </c>
      <c r="J294">
        <v>66</v>
      </c>
    </row>
    <row r="295" spans="1:10" x14ac:dyDescent="0.35">
      <c r="A295" t="s">
        <v>6254</v>
      </c>
      <c r="B295">
        <v>634</v>
      </c>
      <c r="C295">
        <v>4097</v>
      </c>
      <c r="D295">
        <v>294</v>
      </c>
      <c r="E295" t="s">
        <v>312</v>
      </c>
      <c r="F295" t="s">
        <v>0</v>
      </c>
      <c r="G295" t="s">
        <v>6255</v>
      </c>
      <c r="H295">
        <v>3.298</v>
      </c>
      <c r="I295">
        <v>46.77</v>
      </c>
      <c r="J295">
        <v>633</v>
      </c>
    </row>
    <row r="296" spans="1:10" x14ac:dyDescent="0.35">
      <c r="A296" t="s">
        <v>6256</v>
      </c>
      <c r="B296">
        <v>209</v>
      </c>
      <c r="C296">
        <v>4095</v>
      </c>
      <c r="D296">
        <v>295</v>
      </c>
      <c r="E296" t="s">
        <v>319</v>
      </c>
      <c r="F296" t="s">
        <v>0</v>
      </c>
      <c r="G296" t="s">
        <v>2392</v>
      </c>
      <c r="H296">
        <v>11.103</v>
      </c>
      <c r="I296">
        <v>92.63</v>
      </c>
      <c r="J296">
        <v>100</v>
      </c>
    </row>
    <row r="297" spans="1:10" x14ac:dyDescent="0.35">
      <c r="A297" t="s">
        <v>6257</v>
      </c>
      <c r="B297">
        <v>921</v>
      </c>
      <c r="C297">
        <v>4094</v>
      </c>
      <c r="D297">
        <v>296</v>
      </c>
      <c r="E297" t="s">
        <v>328</v>
      </c>
      <c r="F297" t="s">
        <v>0</v>
      </c>
      <c r="G297" t="s">
        <v>1912</v>
      </c>
      <c r="H297">
        <v>2.8159999999999998</v>
      </c>
      <c r="I297">
        <v>46.6</v>
      </c>
      <c r="J297">
        <v>317</v>
      </c>
    </row>
    <row r="298" spans="1:10" x14ac:dyDescent="0.35">
      <c r="A298" t="s">
        <v>6258</v>
      </c>
      <c r="B298">
        <v>310</v>
      </c>
      <c r="C298">
        <v>4090</v>
      </c>
      <c r="D298">
        <v>297</v>
      </c>
      <c r="E298" t="s">
        <v>319</v>
      </c>
      <c r="F298" t="s">
        <v>0</v>
      </c>
      <c r="G298" t="s">
        <v>2457</v>
      </c>
      <c r="H298">
        <v>7.3639999999999999</v>
      </c>
      <c r="I298">
        <v>89.89</v>
      </c>
      <c r="J298">
        <v>310</v>
      </c>
    </row>
    <row r="299" spans="1:10" x14ac:dyDescent="0.35">
      <c r="A299" t="s">
        <v>6259</v>
      </c>
      <c r="B299">
        <v>584</v>
      </c>
      <c r="C299">
        <v>4064</v>
      </c>
      <c r="D299">
        <v>298</v>
      </c>
      <c r="E299" t="s">
        <v>328</v>
      </c>
      <c r="F299" t="s">
        <v>0</v>
      </c>
      <c r="G299" t="s">
        <v>1815</v>
      </c>
      <c r="H299">
        <v>3.4980000000000002</v>
      </c>
      <c r="I299">
        <v>55.59</v>
      </c>
      <c r="J299">
        <v>52</v>
      </c>
    </row>
    <row r="300" spans="1:10" x14ac:dyDescent="0.35">
      <c r="A300" t="s">
        <v>6260</v>
      </c>
      <c r="B300">
        <v>422</v>
      </c>
      <c r="C300">
        <v>4055</v>
      </c>
      <c r="D300">
        <v>299</v>
      </c>
      <c r="E300" t="s">
        <v>319</v>
      </c>
      <c r="F300" t="s">
        <v>0</v>
      </c>
      <c r="G300" t="s">
        <v>6261</v>
      </c>
      <c r="H300">
        <v>5.0430000000000001</v>
      </c>
      <c r="I300">
        <v>82.54</v>
      </c>
      <c r="J300">
        <v>143</v>
      </c>
    </row>
    <row r="301" spans="1:10" x14ac:dyDescent="0.35">
      <c r="A301" t="s">
        <v>6262</v>
      </c>
      <c r="B301">
        <v>318</v>
      </c>
      <c r="C301">
        <v>4054</v>
      </c>
      <c r="D301">
        <v>300</v>
      </c>
      <c r="E301" t="s">
        <v>319</v>
      </c>
      <c r="F301" t="s">
        <v>0</v>
      </c>
      <c r="G301" t="s">
        <v>2197</v>
      </c>
      <c r="H301">
        <v>8.5879999999999992</v>
      </c>
      <c r="I301">
        <v>90.2</v>
      </c>
      <c r="J301">
        <v>258</v>
      </c>
    </row>
    <row r="302" spans="1:10" x14ac:dyDescent="0.35">
      <c r="A302" t="s">
        <v>6263</v>
      </c>
      <c r="B302">
        <v>586</v>
      </c>
      <c r="C302">
        <v>4051</v>
      </c>
      <c r="D302">
        <v>301</v>
      </c>
      <c r="E302" t="s">
        <v>328</v>
      </c>
      <c r="F302" t="s">
        <v>0</v>
      </c>
      <c r="G302" t="s">
        <v>2811</v>
      </c>
      <c r="H302">
        <v>3.8010000000000002</v>
      </c>
      <c r="I302">
        <v>58.95</v>
      </c>
      <c r="J302">
        <v>245</v>
      </c>
    </row>
    <row r="303" spans="1:10" x14ac:dyDescent="0.35">
      <c r="A303" t="s">
        <v>6264</v>
      </c>
      <c r="B303">
        <v>485</v>
      </c>
      <c r="C303">
        <v>4050</v>
      </c>
      <c r="D303">
        <v>302</v>
      </c>
      <c r="E303" t="s">
        <v>328</v>
      </c>
      <c r="F303" t="s">
        <v>0</v>
      </c>
      <c r="G303" t="s">
        <v>2736</v>
      </c>
      <c r="H303">
        <v>4.3150000000000004</v>
      </c>
      <c r="I303">
        <v>49.76</v>
      </c>
      <c r="J303">
        <v>485</v>
      </c>
    </row>
    <row r="304" spans="1:10" x14ac:dyDescent="0.35">
      <c r="A304" t="s">
        <v>6265</v>
      </c>
      <c r="B304">
        <v>641</v>
      </c>
      <c r="C304">
        <v>4029</v>
      </c>
      <c r="D304">
        <v>303</v>
      </c>
      <c r="E304" t="s">
        <v>319</v>
      </c>
      <c r="F304" t="s">
        <v>0</v>
      </c>
      <c r="G304" t="s">
        <v>2211</v>
      </c>
      <c r="H304">
        <v>6.7130000000000001</v>
      </c>
      <c r="I304">
        <v>80.88</v>
      </c>
      <c r="J304">
        <v>635</v>
      </c>
    </row>
    <row r="305" spans="1:10" x14ac:dyDescent="0.35">
      <c r="A305" t="s">
        <v>6266</v>
      </c>
      <c r="B305">
        <v>601</v>
      </c>
      <c r="C305">
        <v>4018</v>
      </c>
      <c r="D305">
        <v>304</v>
      </c>
      <c r="E305" t="s">
        <v>328</v>
      </c>
      <c r="F305" t="s">
        <v>0</v>
      </c>
      <c r="G305" t="s">
        <v>2460</v>
      </c>
      <c r="H305">
        <v>3.605</v>
      </c>
      <c r="I305">
        <v>68.959999999999994</v>
      </c>
      <c r="J305">
        <v>201</v>
      </c>
    </row>
    <row r="306" spans="1:10" x14ac:dyDescent="0.35">
      <c r="A306" t="s">
        <v>6267</v>
      </c>
      <c r="B306">
        <v>1140</v>
      </c>
      <c r="C306">
        <v>4003</v>
      </c>
      <c r="D306">
        <v>305</v>
      </c>
      <c r="E306" t="s">
        <v>319</v>
      </c>
      <c r="F306" t="s">
        <v>0</v>
      </c>
      <c r="G306" t="s">
        <v>2194</v>
      </c>
      <c r="H306">
        <v>3.86</v>
      </c>
      <c r="I306">
        <v>78.849999999999994</v>
      </c>
      <c r="J306">
        <v>248</v>
      </c>
    </row>
    <row r="307" spans="1:10" x14ac:dyDescent="0.35">
      <c r="A307" t="s">
        <v>6268</v>
      </c>
      <c r="B307">
        <v>586</v>
      </c>
      <c r="C307">
        <v>3989</v>
      </c>
      <c r="D307">
        <v>306</v>
      </c>
      <c r="E307" t="s">
        <v>328</v>
      </c>
      <c r="F307" t="s">
        <v>0</v>
      </c>
      <c r="G307" t="s">
        <v>2251</v>
      </c>
      <c r="H307">
        <v>3.2240000000000002</v>
      </c>
      <c r="I307">
        <v>53.57</v>
      </c>
      <c r="J307">
        <v>212</v>
      </c>
    </row>
    <row r="308" spans="1:10" x14ac:dyDescent="0.35">
      <c r="A308" t="s">
        <v>6269</v>
      </c>
      <c r="B308">
        <v>118</v>
      </c>
      <c r="C308">
        <v>3981</v>
      </c>
      <c r="D308">
        <v>307</v>
      </c>
      <c r="E308" t="s">
        <v>319</v>
      </c>
      <c r="F308" t="s">
        <v>0</v>
      </c>
      <c r="G308" t="s">
        <v>1886</v>
      </c>
      <c r="H308">
        <v>18.879000000000001</v>
      </c>
      <c r="I308">
        <v>97.63</v>
      </c>
      <c r="J308">
        <v>118</v>
      </c>
    </row>
    <row r="309" spans="1:10" x14ac:dyDescent="0.35">
      <c r="A309" t="s">
        <v>6270</v>
      </c>
      <c r="B309">
        <v>856</v>
      </c>
      <c r="C309">
        <v>3979</v>
      </c>
      <c r="D309">
        <v>308</v>
      </c>
      <c r="E309" t="s">
        <v>312</v>
      </c>
      <c r="F309" t="s">
        <v>0</v>
      </c>
      <c r="G309" t="s">
        <v>3068</v>
      </c>
      <c r="H309">
        <v>2.383</v>
      </c>
      <c r="I309">
        <v>50</v>
      </c>
      <c r="J309">
        <v>175</v>
      </c>
    </row>
    <row r="310" spans="1:10" x14ac:dyDescent="0.35">
      <c r="A310" t="s">
        <v>6271</v>
      </c>
      <c r="B310">
        <v>1182</v>
      </c>
      <c r="C310">
        <v>3968</v>
      </c>
      <c r="D310">
        <v>309</v>
      </c>
      <c r="E310" t="s">
        <v>328</v>
      </c>
      <c r="F310" t="s">
        <v>0</v>
      </c>
      <c r="G310" t="s">
        <v>6272</v>
      </c>
      <c r="H310">
        <v>1.754</v>
      </c>
      <c r="I310">
        <v>34.24</v>
      </c>
      <c r="J310">
        <v>147</v>
      </c>
    </row>
    <row r="311" spans="1:10" x14ac:dyDescent="0.35">
      <c r="A311" t="s">
        <v>6273</v>
      </c>
      <c r="B311">
        <v>767</v>
      </c>
      <c r="C311">
        <v>3965</v>
      </c>
      <c r="D311">
        <v>310</v>
      </c>
      <c r="E311" t="s">
        <v>334</v>
      </c>
      <c r="F311" t="s">
        <v>0</v>
      </c>
      <c r="G311" t="s">
        <v>1734</v>
      </c>
      <c r="H311">
        <v>2.7469999999999999</v>
      </c>
      <c r="I311">
        <v>21.67</v>
      </c>
      <c r="J311">
        <v>124</v>
      </c>
    </row>
    <row r="312" spans="1:10" x14ac:dyDescent="0.35">
      <c r="A312" t="s">
        <v>6274</v>
      </c>
      <c r="B312">
        <v>371</v>
      </c>
      <c r="C312">
        <v>3951</v>
      </c>
      <c r="D312">
        <v>311</v>
      </c>
      <c r="E312" t="s">
        <v>319</v>
      </c>
      <c r="F312" t="s">
        <v>0</v>
      </c>
      <c r="G312" t="s">
        <v>1815</v>
      </c>
      <c r="H312">
        <v>5.5810000000000004</v>
      </c>
      <c r="I312">
        <v>77.27</v>
      </c>
      <c r="J312">
        <v>67</v>
      </c>
    </row>
    <row r="313" spans="1:10" x14ac:dyDescent="0.35">
      <c r="A313" t="s">
        <v>6275</v>
      </c>
      <c r="B313">
        <v>454</v>
      </c>
      <c r="C313">
        <v>3950</v>
      </c>
      <c r="D313">
        <v>312</v>
      </c>
      <c r="E313" t="s">
        <v>319</v>
      </c>
      <c r="F313" t="s">
        <v>0</v>
      </c>
      <c r="G313" t="s">
        <v>1767</v>
      </c>
      <c r="H313">
        <v>7.4550000000000001</v>
      </c>
      <c r="I313">
        <v>78.19</v>
      </c>
      <c r="J313">
        <v>157</v>
      </c>
    </row>
    <row r="314" spans="1:10" x14ac:dyDescent="0.35">
      <c r="A314" t="s">
        <v>6276</v>
      </c>
      <c r="B314">
        <v>679</v>
      </c>
      <c r="C314">
        <v>3948</v>
      </c>
      <c r="D314">
        <v>313</v>
      </c>
      <c r="E314" t="s">
        <v>328</v>
      </c>
      <c r="F314" t="s">
        <v>0</v>
      </c>
      <c r="G314" t="s">
        <v>6277</v>
      </c>
      <c r="H314">
        <v>3.3570000000000002</v>
      </c>
      <c r="I314">
        <v>56.69</v>
      </c>
      <c r="J314">
        <v>679</v>
      </c>
    </row>
    <row r="315" spans="1:10" x14ac:dyDescent="0.35">
      <c r="A315" t="s">
        <v>6278</v>
      </c>
      <c r="B315">
        <v>437</v>
      </c>
      <c r="C315">
        <v>3947</v>
      </c>
      <c r="D315">
        <v>314</v>
      </c>
      <c r="E315" t="s">
        <v>319</v>
      </c>
      <c r="F315" t="s">
        <v>0</v>
      </c>
      <c r="G315" t="s">
        <v>6279</v>
      </c>
      <c r="H315">
        <v>4.1920000000000002</v>
      </c>
      <c r="I315">
        <v>70.84</v>
      </c>
      <c r="J315">
        <v>143</v>
      </c>
    </row>
    <row r="316" spans="1:10" x14ac:dyDescent="0.35">
      <c r="A316" t="s">
        <v>6280</v>
      </c>
      <c r="B316">
        <v>359</v>
      </c>
      <c r="C316">
        <v>3946</v>
      </c>
      <c r="D316">
        <v>315</v>
      </c>
      <c r="E316" t="s">
        <v>328</v>
      </c>
      <c r="F316" t="s">
        <v>0</v>
      </c>
      <c r="G316" t="s">
        <v>3718</v>
      </c>
      <c r="H316">
        <v>5.2649999999999997</v>
      </c>
      <c r="I316">
        <v>70.459999999999994</v>
      </c>
      <c r="J316">
        <v>33</v>
      </c>
    </row>
    <row r="317" spans="1:10" x14ac:dyDescent="0.35">
      <c r="A317" t="s">
        <v>6281</v>
      </c>
      <c r="B317">
        <v>268</v>
      </c>
      <c r="C317">
        <v>3937</v>
      </c>
      <c r="D317">
        <v>316</v>
      </c>
      <c r="E317" t="s">
        <v>319</v>
      </c>
      <c r="F317" t="s">
        <v>0</v>
      </c>
      <c r="G317" t="s">
        <v>1751</v>
      </c>
      <c r="H317">
        <v>15.327999999999999</v>
      </c>
      <c r="I317">
        <v>90.98</v>
      </c>
      <c r="J317">
        <v>268</v>
      </c>
    </row>
    <row r="318" spans="1:10" x14ac:dyDescent="0.35">
      <c r="A318" t="s">
        <v>6282</v>
      </c>
      <c r="B318">
        <v>338</v>
      </c>
      <c r="C318">
        <v>3918</v>
      </c>
      <c r="D318">
        <v>317</v>
      </c>
      <c r="E318" t="s">
        <v>328</v>
      </c>
      <c r="F318" t="s">
        <v>0</v>
      </c>
      <c r="G318" t="s">
        <v>1693</v>
      </c>
      <c r="H318">
        <v>5.8040000000000003</v>
      </c>
      <c r="I318">
        <v>73.66</v>
      </c>
      <c r="J318">
        <v>106</v>
      </c>
    </row>
    <row r="319" spans="1:10" x14ac:dyDescent="0.35">
      <c r="A319" t="s">
        <v>6283</v>
      </c>
      <c r="B319">
        <v>440</v>
      </c>
      <c r="C319">
        <v>3910</v>
      </c>
      <c r="D319">
        <v>318</v>
      </c>
      <c r="E319" t="s">
        <v>319</v>
      </c>
      <c r="F319" t="s">
        <v>0</v>
      </c>
      <c r="G319" t="s">
        <v>2379</v>
      </c>
      <c r="H319">
        <v>4.6399999999999997</v>
      </c>
      <c r="I319">
        <v>82.98</v>
      </c>
      <c r="J319">
        <v>49</v>
      </c>
    </row>
    <row r="320" spans="1:10" x14ac:dyDescent="0.35">
      <c r="A320" t="s">
        <v>6284</v>
      </c>
      <c r="B320">
        <v>335</v>
      </c>
      <c r="C320">
        <v>3892</v>
      </c>
      <c r="D320">
        <v>319</v>
      </c>
      <c r="E320" t="s">
        <v>319</v>
      </c>
      <c r="F320" t="s">
        <v>0</v>
      </c>
      <c r="G320" t="s">
        <v>1938</v>
      </c>
      <c r="H320">
        <v>7.2110000000000003</v>
      </c>
      <c r="I320">
        <v>76.260000000000005</v>
      </c>
      <c r="J320">
        <v>335</v>
      </c>
    </row>
    <row r="321" spans="1:10" x14ac:dyDescent="0.35">
      <c r="A321" t="s">
        <v>6285</v>
      </c>
      <c r="B321">
        <v>439</v>
      </c>
      <c r="C321">
        <v>3869</v>
      </c>
      <c r="D321">
        <v>320</v>
      </c>
      <c r="E321" t="s">
        <v>319</v>
      </c>
      <c r="F321" t="s">
        <v>0</v>
      </c>
      <c r="G321" t="s">
        <v>3784</v>
      </c>
      <c r="H321">
        <v>5.625</v>
      </c>
      <c r="I321">
        <v>86.54</v>
      </c>
      <c r="J321">
        <v>202</v>
      </c>
    </row>
    <row r="322" spans="1:10" x14ac:dyDescent="0.35">
      <c r="A322" t="s">
        <v>6286</v>
      </c>
      <c r="B322">
        <v>585</v>
      </c>
      <c r="C322">
        <v>3867</v>
      </c>
      <c r="D322">
        <v>321</v>
      </c>
      <c r="E322" t="s">
        <v>312</v>
      </c>
      <c r="F322" t="s">
        <v>0</v>
      </c>
      <c r="G322" t="s">
        <v>1779</v>
      </c>
      <c r="H322">
        <v>3.34</v>
      </c>
      <c r="I322">
        <v>32.86</v>
      </c>
      <c r="J322">
        <v>130</v>
      </c>
    </row>
    <row r="323" spans="1:10" x14ac:dyDescent="0.35">
      <c r="A323" t="s">
        <v>6287</v>
      </c>
      <c r="B323">
        <v>1098</v>
      </c>
      <c r="C323">
        <v>3859</v>
      </c>
      <c r="D323">
        <v>322</v>
      </c>
      <c r="E323" t="s">
        <v>328</v>
      </c>
      <c r="F323" t="s">
        <v>0</v>
      </c>
      <c r="G323" t="s">
        <v>2142</v>
      </c>
      <c r="H323">
        <v>3.8719999999999999</v>
      </c>
      <c r="I323">
        <v>58.86</v>
      </c>
      <c r="J323">
        <v>572</v>
      </c>
    </row>
    <row r="324" spans="1:10" x14ac:dyDescent="0.35">
      <c r="A324" t="s">
        <v>6288</v>
      </c>
      <c r="B324">
        <v>699</v>
      </c>
      <c r="C324">
        <v>3855</v>
      </c>
      <c r="D324">
        <v>323</v>
      </c>
      <c r="E324" t="s">
        <v>312</v>
      </c>
      <c r="F324" t="s">
        <v>0</v>
      </c>
      <c r="G324" t="s">
        <v>1827</v>
      </c>
      <c r="H324">
        <v>2.9089999999999998</v>
      </c>
      <c r="I324">
        <v>38.119999999999997</v>
      </c>
      <c r="J324">
        <v>135</v>
      </c>
    </row>
    <row r="325" spans="1:10" x14ac:dyDescent="0.35">
      <c r="A325" t="s">
        <v>6289</v>
      </c>
      <c r="B325">
        <v>582</v>
      </c>
      <c r="C325">
        <v>3826</v>
      </c>
      <c r="D325">
        <v>324</v>
      </c>
      <c r="E325" t="s">
        <v>312</v>
      </c>
      <c r="F325" t="s">
        <v>0</v>
      </c>
      <c r="G325" t="s">
        <v>2661</v>
      </c>
      <c r="H325">
        <v>3.58</v>
      </c>
      <c r="I325">
        <v>36.76</v>
      </c>
      <c r="J325">
        <v>167</v>
      </c>
    </row>
    <row r="326" spans="1:10" x14ac:dyDescent="0.35">
      <c r="A326" t="s">
        <v>6290</v>
      </c>
      <c r="B326">
        <v>292</v>
      </c>
      <c r="C326">
        <v>3797</v>
      </c>
      <c r="D326">
        <v>325</v>
      </c>
      <c r="E326" t="s">
        <v>319</v>
      </c>
      <c r="F326" t="s">
        <v>0</v>
      </c>
      <c r="G326" t="s">
        <v>3162</v>
      </c>
      <c r="H326">
        <v>7.1959999999999997</v>
      </c>
      <c r="I326">
        <v>69.14</v>
      </c>
      <c r="J326">
        <v>183</v>
      </c>
    </row>
    <row r="327" spans="1:10" x14ac:dyDescent="0.35">
      <c r="A327" t="s">
        <v>6291</v>
      </c>
      <c r="B327">
        <v>595</v>
      </c>
      <c r="C327">
        <v>3783</v>
      </c>
      <c r="D327">
        <v>326</v>
      </c>
      <c r="E327" t="s">
        <v>312</v>
      </c>
      <c r="F327" t="s">
        <v>0</v>
      </c>
      <c r="G327" t="s">
        <v>2959</v>
      </c>
      <c r="H327">
        <v>3.32</v>
      </c>
      <c r="I327">
        <v>43.85</v>
      </c>
      <c r="J327">
        <v>595</v>
      </c>
    </row>
    <row r="328" spans="1:10" x14ac:dyDescent="0.35">
      <c r="A328" t="s">
        <v>6292</v>
      </c>
      <c r="B328">
        <v>3477</v>
      </c>
      <c r="C328">
        <v>3782</v>
      </c>
      <c r="D328">
        <v>327</v>
      </c>
      <c r="E328" t="s">
        <v>328</v>
      </c>
      <c r="F328" t="s">
        <v>0</v>
      </c>
      <c r="G328" t="s">
        <v>2539</v>
      </c>
      <c r="H328">
        <v>4.5350000000000001</v>
      </c>
      <c r="I328">
        <v>73.38</v>
      </c>
      <c r="J328">
        <v>200</v>
      </c>
    </row>
    <row r="329" spans="1:10" x14ac:dyDescent="0.35">
      <c r="A329" t="s">
        <v>6293</v>
      </c>
      <c r="B329">
        <v>431</v>
      </c>
      <c r="C329">
        <v>3763</v>
      </c>
      <c r="D329">
        <v>328</v>
      </c>
      <c r="E329" t="s">
        <v>328</v>
      </c>
      <c r="F329" t="s">
        <v>0</v>
      </c>
      <c r="G329" t="s">
        <v>6294</v>
      </c>
      <c r="H329">
        <v>4.085</v>
      </c>
      <c r="I329">
        <v>61.55</v>
      </c>
      <c r="J329">
        <v>23</v>
      </c>
    </row>
    <row r="330" spans="1:10" x14ac:dyDescent="0.35">
      <c r="A330" t="s">
        <v>6295</v>
      </c>
      <c r="B330">
        <v>438</v>
      </c>
      <c r="C330">
        <v>3758</v>
      </c>
      <c r="D330">
        <v>329</v>
      </c>
      <c r="E330" t="s">
        <v>328</v>
      </c>
      <c r="F330" t="s">
        <v>0</v>
      </c>
      <c r="G330" t="s">
        <v>3762</v>
      </c>
      <c r="H330">
        <v>4.3280000000000003</v>
      </c>
      <c r="I330">
        <v>59.78</v>
      </c>
      <c r="J330">
        <v>438</v>
      </c>
    </row>
    <row r="331" spans="1:10" x14ac:dyDescent="0.35">
      <c r="A331" t="s">
        <v>6296</v>
      </c>
      <c r="B331">
        <v>736</v>
      </c>
      <c r="C331">
        <v>3733</v>
      </c>
      <c r="D331">
        <v>330</v>
      </c>
      <c r="E331" t="s">
        <v>312</v>
      </c>
      <c r="F331" t="s">
        <v>0</v>
      </c>
      <c r="G331" t="s">
        <v>1961</v>
      </c>
      <c r="H331">
        <v>2.3109999999999999</v>
      </c>
      <c r="I331">
        <v>42.21</v>
      </c>
      <c r="J331">
        <v>54</v>
      </c>
    </row>
    <row r="332" spans="1:10" x14ac:dyDescent="0.35">
      <c r="A332" t="s">
        <v>6297</v>
      </c>
      <c r="B332">
        <v>868</v>
      </c>
      <c r="C332">
        <v>3720</v>
      </c>
      <c r="D332">
        <v>331</v>
      </c>
      <c r="E332" t="s">
        <v>312</v>
      </c>
      <c r="F332" t="s">
        <v>0</v>
      </c>
      <c r="G332" t="s">
        <v>1938</v>
      </c>
      <c r="H332">
        <v>2.1459999999999999</v>
      </c>
      <c r="I332">
        <v>30.45</v>
      </c>
      <c r="J332">
        <v>67</v>
      </c>
    </row>
    <row r="333" spans="1:10" x14ac:dyDescent="0.35">
      <c r="A333" t="s">
        <v>6298</v>
      </c>
      <c r="B333">
        <v>304</v>
      </c>
      <c r="C333">
        <v>3695</v>
      </c>
      <c r="D333">
        <v>332</v>
      </c>
      <c r="E333" t="s">
        <v>319</v>
      </c>
      <c r="F333" t="s">
        <v>0</v>
      </c>
      <c r="G333" t="s">
        <v>4361</v>
      </c>
      <c r="H333">
        <v>5.742</v>
      </c>
      <c r="I333">
        <v>97.5</v>
      </c>
      <c r="J333">
        <v>92</v>
      </c>
    </row>
    <row r="334" spans="1:10" x14ac:dyDescent="0.35">
      <c r="A334" t="s">
        <v>6299</v>
      </c>
      <c r="B334">
        <v>505</v>
      </c>
      <c r="C334">
        <v>3689</v>
      </c>
      <c r="D334">
        <v>333</v>
      </c>
      <c r="E334" t="s">
        <v>312</v>
      </c>
      <c r="F334" t="s">
        <v>0</v>
      </c>
      <c r="G334" t="s">
        <v>1779</v>
      </c>
      <c r="H334">
        <v>3.85</v>
      </c>
      <c r="I334">
        <v>43.06</v>
      </c>
      <c r="J334">
        <v>107</v>
      </c>
    </row>
    <row r="335" spans="1:10" x14ac:dyDescent="0.35">
      <c r="A335" t="s">
        <v>6300</v>
      </c>
      <c r="B335">
        <v>374</v>
      </c>
      <c r="C335">
        <v>3688</v>
      </c>
      <c r="D335">
        <v>334</v>
      </c>
      <c r="E335" t="s">
        <v>319</v>
      </c>
      <c r="F335" t="s">
        <v>0</v>
      </c>
      <c r="G335" t="s">
        <v>2924</v>
      </c>
      <c r="H335">
        <v>4.782</v>
      </c>
      <c r="I335">
        <v>85</v>
      </c>
      <c r="J335">
        <v>374</v>
      </c>
    </row>
    <row r="336" spans="1:10" x14ac:dyDescent="0.35">
      <c r="A336" t="s">
        <v>6301</v>
      </c>
      <c r="B336">
        <v>362</v>
      </c>
      <c r="C336">
        <v>3687</v>
      </c>
      <c r="D336">
        <v>335</v>
      </c>
      <c r="E336" t="s">
        <v>328</v>
      </c>
      <c r="F336" t="s">
        <v>0</v>
      </c>
      <c r="G336" t="s">
        <v>2244</v>
      </c>
      <c r="H336">
        <v>5.9130000000000003</v>
      </c>
      <c r="I336">
        <v>66.22</v>
      </c>
      <c r="J336">
        <v>362</v>
      </c>
    </row>
    <row r="337" spans="1:10" x14ac:dyDescent="0.35">
      <c r="A337" t="s">
        <v>6302</v>
      </c>
      <c r="B337">
        <v>630</v>
      </c>
      <c r="C337">
        <v>3676</v>
      </c>
      <c r="D337">
        <v>336</v>
      </c>
      <c r="E337" t="s">
        <v>328</v>
      </c>
      <c r="F337" t="s">
        <v>0</v>
      </c>
      <c r="G337" t="s">
        <v>1699</v>
      </c>
      <c r="H337">
        <v>3.1360000000000001</v>
      </c>
      <c r="I337">
        <v>53.78</v>
      </c>
      <c r="J337">
        <v>630</v>
      </c>
    </row>
    <row r="338" spans="1:10" x14ac:dyDescent="0.35">
      <c r="A338" t="s">
        <v>6303</v>
      </c>
      <c r="B338">
        <v>647</v>
      </c>
      <c r="C338">
        <v>3672</v>
      </c>
      <c r="D338">
        <v>337</v>
      </c>
      <c r="E338" t="s">
        <v>328</v>
      </c>
      <c r="F338" t="s">
        <v>0</v>
      </c>
      <c r="G338" t="s">
        <v>3196</v>
      </c>
      <c r="H338">
        <v>2.9279999999999999</v>
      </c>
      <c r="I338">
        <v>62.74</v>
      </c>
      <c r="J338">
        <v>142</v>
      </c>
    </row>
    <row r="339" spans="1:10" x14ac:dyDescent="0.35">
      <c r="A339" t="s">
        <v>6304</v>
      </c>
      <c r="B339">
        <v>1046</v>
      </c>
      <c r="C339">
        <v>3667</v>
      </c>
      <c r="D339">
        <v>338</v>
      </c>
      <c r="E339" t="s">
        <v>334</v>
      </c>
      <c r="F339" t="s">
        <v>0</v>
      </c>
      <c r="G339" t="s">
        <v>3977</v>
      </c>
      <c r="H339">
        <v>1.675</v>
      </c>
      <c r="I339">
        <v>25.26</v>
      </c>
      <c r="J339">
        <v>146</v>
      </c>
    </row>
    <row r="340" spans="1:10" x14ac:dyDescent="0.35">
      <c r="A340" t="s">
        <v>6305</v>
      </c>
      <c r="B340">
        <v>4390</v>
      </c>
      <c r="C340">
        <v>3667</v>
      </c>
      <c r="D340">
        <v>338</v>
      </c>
      <c r="E340" t="s">
        <v>319</v>
      </c>
      <c r="F340" t="s">
        <v>0</v>
      </c>
      <c r="G340" t="s">
        <v>6306</v>
      </c>
      <c r="H340">
        <v>5.5019999999999998</v>
      </c>
      <c r="I340">
        <v>72.13</v>
      </c>
      <c r="J340">
        <v>254</v>
      </c>
    </row>
    <row r="341" spans="1:10" x14ac:dyDescent="0.35">
      <c r="A341" t="s">
        <v>6307</v>
      </c>
      <c r="B341">
        <v>315</v>
      </c>
      <c r="C341">
        <v>3653</v>
      </c>
      <c r="D341">
        <v>340</v>
      </c>
      <c r="E341" t="s">
        <v>319</v>
      </c>
      <c r="F341" t="s">
        <v>0</v>
      </c>
      <c r="G341" t="s">
        <v>6308</v>
      </c>
      <c r="H341">
        <v>5.827</v>
      </c>
      <c r="I341">
        <v>87.78</v>
      </c>
      <c r="J341">
        <v>315</v>
      </c>
    </row>
    <row r="342" spans="1:10" x14ac:dyDescent="0.35">
      <c r="A342" t="s">
        <v>6309</v>
      </c>
      <c r="B342">
        <v>204</v>
      </c>
      <c r="C342">
        <v>3636</v>
      </c>
      <c r="D342">
        <v>341</v>
      </c>
      <c r="E342" t="s">
        <v>319</v>
      </c>
      <c r="F342" t="s">
        <v>0</v>
      </c>
      <c r="G342" t="s">
        <v>2452</v>
      </c>
      <c r="H342">
        <v>8.9429999999999996</v>
      </c>
      <c r="I342">
        <v>90.58</v>
      </c>
      <c r="J342">
        <v>162</v>
      </c>
    </row>
    <row r="343" spans="1:10" x14ac:dyDescent="0.35">
      <c r="A343" t="s">
        <v>6310</v>
      </c>
      <c r="B343">
        <v>674</v>
      </c>
      <c r="C343">
        <v>3628</v>
      </c>
      <c r="D343">
        <v>342</v>
      </c>
      <c r="E343" t="s">
        <v>312</v>
      </c>
      <c r="F343" t="s">
        <v>0</v>
      </c>
      <c r="G343" t="s">
        <v>2109</v>
      </c>
      <c r="H343">
        <v>2.641</v>
      </c>
      <c r="I343">
        <v>48.85</v>
      </c>
      <c r="J343">
        <v>120</v>
      </c>
    </row>
    <row r="344" spans="1:10" x14ac:dyDescent="0.35">
      <c r="A344" t="s">
        <v>6311</v>
      </c>
      <c r="B344">
        <v>549</v>
      </c>
      <c r="C344">
        <v>3624</v>
      </c>
      <c r="D344">
        <v>343</v>
      </c>
      <c r="E344" t="s">
        <v>328</v>
      </c>
      <c r="F344" t="s">
        <v>0</v>
      </c>
      <c r="G344" t="s">
        <v>2777</v>
      </c>
      <c r="H344">
        <v>3.1309999999999998</v>
      </c>
      <c r="I344">
        <v>63.07</v>
      </c>
      <c r="J344">
        <v>379</v>
      </c>
    </row>
    <row r="345" spans="1:10" x14ac:dyDescent="0.35">
      <c r="A345" t="s">
        <v>6312</v>
      </c>
      <c r="B345">
        <v>517</v>
      </c>
      <c r="C345">
        <v>3615</v>
      </c>
      <c r="D345">
        <v>344</v>
      </c>
      <c r="E345" t="s">
        <v>328</v>
      </c>
      <c r="F345" t="s">
        <v>0</v>
      </c>
      <c r="G345" t="s">
        <v>1815</v>
      </c>
      <c r="H345">
        <v>3.4980000000000002</v>
      </c>
      <c r="I345">
        <v>55.59</v>
      </c>
      <c r="J345">
        <v>147</v>
      </c>
    </row>
    <row r="346" spans="1:10" x14ac:dyDescent="0.35">
      <c r="A346" t="s">
        <v>6313</v>
      </c>
      <c r="B346">
        <v>808</v>
      </c>
      <c r="C346">
        <v>3605</v>
      </c>
      <c r="D346">
        <v>345</v>
      </c>
      <c r="E346" t="s">
        <v>328</v>
      </c>
      <c r="F346" t="s">
        <v>0</v>
      </c>
      <c r="G346" t="s">
        <v>6314</v>
      </c>
      <c r="H346">
        <v>1.9650000000000001</v>
      </c>
      <c r="I346">
        <v>47.1</v>
      </c>
      <c r="J346">
        <v>335</v>
      </c>
    </row>
    <row r="347" spans="1:10" x14ac:dyDescent="0.35">
      <c r="A347" t="s">
        <v>6315</v>
      </c>
      <c r="B347">
        <v>631</v>
      </c>
      <c r="C347">
        <v>3595</v>
      </c>
      <c r="D347">
        <v>346</v>
      </c>
      <c r="E347" t="s">
        <v>328</v>
      </c>
      <c r="F347" t="s">
        <v>0</v>
      </c>
      <c r="G347" t="s">
        <v>1699</v>
      </c>
      <c r="H347">
        <v>5.4720000000000004</v>
      </c>
      <c r="I347">
        <v>74.709999999999994</v>
      </c>
      <c r="J347">
        <v>195</v>
      </c>
    </row>
    <row r="348" spans="1:10" x14ac:dyDescent="0.35">
      <c r="A348" t="s">
        <v>6316</v>
      </c>
      <c r="B348">
        <v>560</v>
      </c>
      <c r="C348">
        <v>3592</v>
      </c>
      <c r="D348">
        <v>347</v>
      </c>
      <c r="E348" t="s">
        <v>328</v>
      </c>
      <c r="F348" t="s">
        <v>0</v>
      </c>
      <c r="G348" t="s">
        <v>6317</v>
      </c>
      <c r="H348">
        <v>3.3460000000000001</v>
      </c>
      <c r="I348">
        <v>59</v>
      </c>
      <c r="J348">
        <v>224</v>
      </c>
    </row>
    <row r="349" spans="1:10" x14ac:dyDescent="0.35">
      <c r="A349" t="s">
        <v>6318</v>
      </c>
      <c r="B349">
        <v>573</v>
      </c>
      <c r="C349">
        <v>3582</v>
      </c>
      <c r="D349">
        <v>348</v>
      </c>
      <c r="E349" t="s">
        <v>312</v>
      </c>
      <c r="F349" t="s">
        <v>0</v>
      </c>
      <c r="G349" t="s">
        <v>1845</v>
      </c>
      <c r="H349">
        <v>3.008</v>
      </c>
      <c r="I349">
        <v>32.58</v>
      </c>
      <c r="J349">
        <v>159</v>
      </c>
    </row>
    <row r="350" spans="1:10" x14ac:dyDescent="0.35">
      <c r="A350" t="s">
        <v>6319</v>
      </c>
      <c r="B350">
        <v>649</v>
      </c>
      <c r="C350">
        <v>3579</v>
      </c>
      <c r="D350">
        <v>349</v>
      </c>
      <c r="E350" t="s">
        <v>334</v>
      </c>
      <c r="F350" t="s">
        <v>0</v>
      </c>
      <c r="G350" t="s">
        <v>1781</v>
      </c>
      <c r="H350">
        <v>2.847</v>
      </c>
      <c r="I350">
        <v>22.04</v>
      </c>
      <c r="J350">
        <v>649</v>
      </c>
    </row>
    <row r="351" spans="1:10" x14ac:dyDescent="0.35">
      <c r="A351" t="s">
        <v>6320</v>
      </c>
      <c r="B351">
        <v>478</v>
      </c>
      <c r="C351">
        <v>3572</v>
      </c>
      <c r="D351">
        <v>350</v>
      </c>
      <c r="E351" t="s">
        <v>319</v>
      </c>
      <c r="F351" t="s">
        <v>0</v>
      </c>
      <c r="G351" t="s">
        <v>2124</v>
      </c>
      <c r="H351">
        <v>4.2960000000000003</v>
      </c>
      <c r="I351">
        <v>69.989999999999995</v>
      </c>
      <c r="J351">
        <v>150</v>
      </c>
    </row>
    <row r="352" spans="1:10" x14ac:dyDescent="0.35">
      <c r="A352" t="s">
        <v>6321</v>
      </c>
      <c r="B352">
        <v>175</v>
      </c>
      <c r="C352">
        <v>3565</v>
      </c>
      <c r="D352">
        <v>351</v>
      </c>
      <c r="E352" t="s">
        <v>319</v>
      </c>
      <c r="F352" t="s">
        <v>0</v>
      </c>
      <c r="G352" t="s">
        <v>3057</v>
      </c>
      <c r="H352">
        <v>9.9269999999999996</v>
      </c>
      <c r="I352">
        <v>87.28</v>
      </c>
      <c r="J352">
        <v>62</v>
      </c>
    </row>
    <row r="353" spans="1:10" x14ac:dyDescent="0.35">
      <c r="A353" t="s">
        <v>6322</v>
      </c>
      <c r="B353">
        <v>433</v>
      </c>
      <c r="C353">
        <v>3561</v>
      </c>
      <c r="D353">
        <v>352</v>
      </c>
      <c r="E353" t="s">
        <v>328</v>
      </c>
      <c r="F353" t="s">
        <v>0</v>
      </c>
      <c r="G353" t="s">
        <v>1895</v>
      </c>
      <c r="H353">
        <v>4.58</v>
      </c>
      <c r="I353">
        <v>64.73</v>
      </c>
      <c r="J353">
        <v>171</v>
      </c>
    </row>
    <row r="354" spans="1:10" x14ac:dyDescent="0.35">
      <c r="A354" t="s">
        <v>6323</v>
      </c>
      <c r="B354">
        <v>428</v>
      </c>
      <c r="C354">
        <v>3551</v>
      </c>
      <c r="D354">
        <v>353</v>
      </c>
      <c r="E354" t="s">
        <v>319</v>
      </c>
      <c r="F354" t="s">
        <v>0</v>
      </c>
      <c r="G354" t="s">
        <v>1967</v>
      </c>
      <c r="H354">
        <v>4.6660000000000004</v>
      </c>
      <c r="I354">
        <v>77.2</v>
      </c>
      <c r="J354">
        <v>428</v>
      </c>
    </row>
    <row r="355" spans="1:10" x14ac:dyDescent="0.35">
      <c r="A355" t="s">
        <v>6324</v>
      </c>
      <c r="B355">
        <v>223</v>
      </c>
      <c r="C355">
        <v>3539</v>
      </c>
      <c r="D355">
        <v>354</v>
      </c>
      <c r="E355" t="s">
        <v>319</v>
      </c>
      <c r="F355" t="s">
        <v>0</v>
      </c>
      <c r="G355" t="s">
        <v>1845</v>
      </c>
      <c r="H355">
        <v>8.0809999999999995</v>
      </c>
      <c r="I355">
        <v>87.61</v>
      </c>
      <c r="J355">
        <v>75</v>
      </c>
    </row>
    <row r="356" spans="1:10" x14ac:dyDescent="0.35">
      <c r="A356" t="s">
        <v>6325</v>
      </c>
      <c r="B356">
        <v>638</v>
      </c>
      <c r="C356">
        <v>3523</v>
      </c>
      <c r="D356">
        <v>355</v>
      </c>
      <c r="E356" t="s">
        <v>328</v>
      </c>
      <c r="F356" t="s">
        <v>0</v>
      </c>
      <c r="G356" t="s">
        <v>6326</v>
      </c>
      <c r="H356">
        <v>2.7839999999999998</v>
      </c>
      <c r="I356">
        <v>51.47</v>
      </c>
      <c r="J356">
        <v>188</v>
      </c>
    </row>
    <row r="357" spans="1:10" x14ac:dyDescent="0.35">
      <c r="A357" t="s">
        <v>6327</v>
      </c>
      <c r="B357">
        <v>704</v>
      </c>
      <c r="C357">
        <v>3521</v>
      </c>
      <c r="D357">
        <v>356</v>
      </c>
      <c r="E357" t="s">
        <v>328</v>
      </c>
      <c r="F357" t="s">
        <v>0</v>
      </c>
      <c r="G357" t="s">
        <v>3529</v>
      </c>
      <c r="H357">
        <v>2.2130000000000001</v>
      </c>
      <c r="I357">
        <v>53.41</v>
      </c>
      <c r="J357">
        <v>270</v>
      </c>
    </row>
    <row r="358" spans="1:10" x14ac:dyDescent="0.35">
      <c r="A358" t="s">
        <v>6328</v>
      </c>
      <c r="B358">
        <v>71</v>
      </c>
      <c r="C358">
        <v>3511</v>
      </c>
      <c r="D358">
        <v>357</v>
      </c>
      <c r="E358" t="s">
        <v>319</v>
      </c>
      <c r="F358" t="s">
        <v>0</v>
      </c>
      <c r="G358" t="s">
        <v>2799</v>
      </c>
      <c r="H358">
        <v>24.896999999999998</v>
      </c>
      <c r="I358">
        <v>99.46</v>
      </c>
      <c r="J358">
        <v>71</v>
      </c>
    </row>
    <row r="359" spans="1:10" x14ac:dyDescent="0.35">
      <c r="A359" t="s">
        <v>6329</v>
      </c>
      <c r="B359">
        <v>593</v>
      </c>
      <c r="C359">
        <v>3488</v>
      </c>
      <c r="D359">
        <v>358</v>
      </c>
      <c r="E359" t="s">
        <v>328</v>
      </c>
      <c r="F359" t="s">
        <v>0</v>
      </c>
      <c r="G359" t="s">
        <v>1817</v>
      </c>
      <c r="H359">
        <v>2.8719999999999999</v>
      </c>
      <c r="I359">
        <v>54.67</v>
      </c>
      <c r="J359">
        <v>117</v>
      </c>
    </row>
    <row r="360" spans="1:10" x14ac:dyDescent="0.35">
      <c r="A360" t="s">
        <v>6330</v>
      </c>
      <c r="B360">
        <v>408</v>
      </c>
      <c r="C360">
        <v>3470</v>
      </c>
      <c r="D360">
        <v>359</v>
      </c>
      <c r="E360" t="s">
        <v>328</v>
      </c>
      <c r="F360" t="s">
        <v>0</v>
      </c>
      <c r="G360" t="s">
        <v>1845</v>
      </c>
      <c r="H360">
        <v>4.5190000000000001</v>
      </c>
      <c r="I360">
        <v>60.8</v>
      </c>
      <c r="J360">
        <v>218</v>
      </c>
    </row>
    <row r="361" spans="1:10" x14ac:dyDescent="0.35">
      <c r="A361" t="s">
        <v>6331</v>
      </c>
      <c r="B361">
        <v>250</v>
      </c>
      <c r="C361">
        <v>3455</v>
      </c>
      <c r="D361">
        <v>360</v>
      </c>
      <c r="E361" t="s">
        <v>319</v>
      </c>
      <c r="F361" t="s">
        <v>0</v>
      </c>
      <c r="G361" t="s">
        <v>2343</v>
      </c>
      <c r="H361">
        <v>7.5810000000000004</v>
      </c>
      <c r="I361">
        <v>84.26</v>
      </c>
      <c r="J361">
        <v>250</v>
      </c>
    </row>
    <row r="362" spans="1:10" x14ac:dyDescent="0.35">
      <c r="A362" t="s">
        <v>6332</v>
      </c>
      <c r="B362">
        <v>591</v>
      </c>
      <c r="C362">
        <v>3438</v>
      </c>
      <c r="D362">
        <v>361</v>
      </c>
      <c r="E362" t="s">
        <v>319</v>
      </c>
      <c r="F362" t="s">
        <v>0</v>
      </c>
      <c r="G362" t="s">
        <v>1999</v>
      </c>
      <c r="H362">
        <v>2.843</v>
      </c>
      <c r="I362">
        <v>85.96</v>
      </c>
      <c r="J362">
        <v>258</v>
      </c>
    </row>
    <row r="363" spans="1:10" x14ac:dyDescent="0.35">
      <c r="A363" t="s">
        <v>6333</v>
      </c>
      <c r="B363">
        <v>1050</v>
      </c>
      <c r="C363">
        <v>3430</v>
      </c>
      <c r="D363">
        <v>362</v>
      </c>
      <c r="E363" t="s">
        <v>319</v>
      </c>
      <c r="F363" t="s">
        <v>0</v>
      </c>
      <c r="G363" t="s">
        <v>6334</v>
      </c>
      <c r="H363">
        <v>1.595</v>
      </c>
      <c r="I363">
        <v>72.73</v>
      </c>
      <c r="J363">
        <v>601</v>
      </c>
    </row>
    <row r="364" spans="1:10" x14ac:dyDescent="0.35">
      <c r="A364" t="s">
        <v>6335</v>
      </c>
      <c r="B364">
        <v>563</v>
      </c>
      <c r="C364">
        <v>3425</v>
      </c>
      <c r="D364">
        <v>363</v>
      </c>
      <c r="E364" t="s">
        <v>328</v>
      </c>
      <c r="F364" t="s">
        <v>0</v>
      </c>
      <c r="G364" t="s">
        <v>6336</v>
      </c>
      <c r="H364">
        <v>3.077</v>
      </c>
      <c r="I364">
        <v>51.54</v>
      </c>
      <c r="J364">
        <v>116</v>
      </c>
    </row>
    <row r="365" spans="1:10" x14ac:dyDescent="0.35">
      <c r="A365" t="s">
        <v>6337</v>
      </c>
      <c r="B365">
        <v>561</v>
      </c>
      <c r="C365">
        <v>3414</v>
      </c>
      <c r="D365">
        <v>364</v>
      </c>
      <c r="E365" t="s">
        <v>328</v>
      </c>
      <c r="F365" t="s">
        <v>0</v>
      </c>
      <c r="G365" t="s">
        <v>2607</v>
      </c>
      <c r="H365">
        <v>3.2530000000000001</v>
      </c>
      <c r="I365">
        <v>49.62</v>
      </c>
      <c r="J365">
        <v>561</v>
      </c>
    </row>
    <row r="366" spans="1:10" x14ac:dyDescent="0.35">
      <c r="A366" t="s">
        <v>6338</v>
      </c>
      <c r="B366">
        <v>1044</v>
      </c>
      <c r="C366">
        <v>3414</v>
      </c>
      <c r="D366">
        <v>364</v>
      </c>
      <c r="E366" t="s">
        <v>311</v>
      </c>
      <c r="F366" t="s">
        <v>0</v>
      </c>
      <c r="G366" t="s">
        <v>6185</v>
      </c>
      <c r="H366" t="s">
        <v>311</v>
      </c>
      <c r="I366" t="s">
        <v>311</v>
      </c>
      <c r="J366">
        <v>44</v>
      </c>
    </row>
    <row r="367" spans="1:10" x14ac:dyDescent="0.35">
      <c r="A367" t="s">
        <v>6339</v>
      </c>
      <c r="B367">
        <v>167</v>
      </c>
      <c r="C367">
        <v>3403</v>
      </c>
      <c r="D367">
        <v>366</v>
      </c>
      <c r="E367" t="s">
        <v>319</v>
      </c>
      <c r="F367" t="s">
        <v>0</v>
      </c>
      <c r="G367" t="s">
        <v>1827</v>
      </c>
      <c r="H367">
        <v>10.760999999999999</v>
      </c>
      <c r="I367">
        <v>87.1</v>
      </c>
      <c r="J367">
        <v>167</v>
      </c>
    </row>
    <row r="368" spans="1:10" x14ac:dyDescent="0.35">
      <c r="A368" t="s">
        <v>6340</v>
      </c>
      <c r="B368">
        <v>485</v>
      </c>
      <c r="C368">
        <v>3400</v>
      </c>
      <c r="D368">
        <v>367</v>
      </c>
      <c r="E368" t="s">
        <v>328</v>
      </c>
      <c r="F368" t="s">
        <v>0</v>
      </c>
      <c r="G368" t="s">
        <v>1825</v>
      </c>
      <c r="H368">
        <v>3.4470000000000001</v>
      </c>
      <c r="I368">
        <v>68.48</v>
      </c>
      <c r="J368">
        <v>27</v>
      </c>
    </row>
    <row r="369" spans="1:10" x14ac:dyDescent="0.35">
      <c r="A369" t="s">
        <v>6341</v>
      </c>
      <c r="B369">
        <v>644</v>
      </c>
      <c r="C369">
        <v>3395</v>
      </c>
      <c r="D369">
        <v>368</v>
      </c>
      <c r="E369" t="s">
        <v>328</v>
      </c>
      <c r="F369" t="s">
        <v>0</v>
      </c>
      <c r="G369" t="s">
        <v>3028</v>
      </c>
      <c r="H369">
        <v>2.7959999999999998</v>
      </c>
      <c r="I369">
        <v>38.74</v>
      </c>
      <c r="J369">
        <v>151</v>
      </c>
    </row>
    <row r="370" spans="1:10" x14ac:dyDescent="0.35">
      <c r="A370" t="s">
        <v>6342</v>
      </c>
      <c r="B370">
        <v>581</v>
      </c>
      <c r="C370">
        <v>3388</v>
      </c>
      <c r="D370">
        <v>369</v>
      </c>
      <c r="E370" t="s">
        <v>312</v>
      </c>
      <c r="F370" t="s">
        <v>0</v>
      </c>
      <c r="G370" t="s">
        <v>2155</v>
      </c>
      <c r="H370">
        <v>2.5649999999999999</v>
      </c>
      <c r="I370">
        <v>39.24</v>
      </c>
      <c r="J370">
        <v>37</v>
      </c>
    </row>
    <row r="371" spans="1:10" x14ac:dyDescent="0.35">
      <c r="A371" t="s">
        <v>6343</v>
      </c>
      <c r="B371">
        <v>369</v>
      </c>
      <c r="C371">
        <v>3383</v>
      </c>
      <c r="D371">
        <v>370</v>
      </c>
      <c r="E371" t="s">
        <v>328</v>
      </c>
      <c r="F371" t="s">
        <v>0</v>
      </c>
      <c r="G371" t="s">
        <v>1878</v>
      </c>
      <c r="H371">
        <v>5.2569999999999997</v>
      </c>
      <c r="I371">
        <v>63.84</v>
      </c>
      <c r="J371">
        <v>170</v>
      </c>
    </row>
    <row r="372" spans="1:10" x14ac:dyDescent="0.35">
      <c r="A372" t="s">
        <v>6344</v>
      </c>
      <c r="B372">
        <v>841</v>
      </c>
      <c r="C372">
        <v>3381</v>
      </c>
      <c r="D372">
        <v>371</v>
      </c>
      <c r="E372" t="s">
        <v>319</v>
      </c>
      <c r="F372" t="s">
        <v>0</v>
      </c>
      <c r="G372" t="s">
        <v>2194</v>
      </c>
      <c r="H372">
        <v>5.319</v>
      </c>
      <c r="I372">
        <v>90.38</v>
      </c>
      <c r="J372">
        <v>299</v>
      </c>
    </row>
    <row r="373" spans="1:10" x14ac:dyDescent="0.35">
      <c r="A373" t="s">
        <v>6345</v>
      </c>
      <c r="B373">
        <v>516</v>
      </c>
      <c r="C373">
        <v>3380</v>
      </c>
      <c r="D373">
        <v>372</v>
      </c>
      <c r="E373" t="s">
        <v>328</v>
      </c>
      <c r="F373" t="s">
        <v>0</v>
      </c>
      <c r="G373" t="s">
        <v>2883</v>
      </c>
      <c r="H373">
        <v>3.298</v>
      </c>
      <c r="I373">
        <v>59.25</v>
      </c>
      <c r="J373">
        <v>173</v>
      </c>
    </row>
    <row r="374" spans="1:10" x14ac:dyDescent="0.35">
      <c r="A374" t="s">
        <v>6346</v>
      </c>
      <c r="B374">
        <v>847</v>
      </c>
      <c r="C374">
        <v>3353</v>
      </c>
      <c r="D374">
        <v>373</v>
      </c>
      <c r="E374" t="s">
        <v>319</v>
      </c>
      <c r="F374" t="s">
        <v>0</v>
      </c>
      <c r="G374" t="s">
        <v>3286</v>
      </c>
      <c r="H374">
        <v>7.96</v>
      </c>
      <c r="I374">
        <v>97.54</v>
      </c>
      <c r="J374">
        <v>216</v>
      </c>
    </row>
    <row r="375" spans="1:10" x14ac:dyDescent="0.35">
      <c r="A375" t="s">
        <v>6347</v>
      </c>
      <c r="B375">
        <v>396</v>
      </c>
      <c r="C375">
        <v>3352</v>
      </c>
      <c r="D375">
        <v>374</v>
      </c>
      <c r="E375" t="s">
        <v>319</v>
      </c>
      <c r="F375" t="s">
        <v>0</v>
      </c>
      <c r="G375" t="s">
        <v>6348</v>
      </c>
      <c r="H375">
        <v>4.0869999999999997</v>
      </c>
      <c r="I375">
        <v>79.7</v>
      </c>
      <c r="J375">
        <v>125</v>
      </c>
    </row>
    <row r="376" spans="1:10" x14ac:dyDescent="0.35">
      <c r="A376" t="s">
        <v>6349</v>
      </c>
      <c r="B376">
        <v>822</v>
      </c>
      <c r="C376">
        <v>3350</v>
      </c>
      <c r="D376">
        <v>375</v>
      </c>
      <c r="E376" t="s">
        <v>334</v>
      </c>
      <c r="F376" t="s">
        <v>0</v>
      </c>
      <c r="G376" t="s">
        <v>1759</v>
      </c>
      <c r="H376">
        <v>2.1739999999999999</v>
      </c>
      <c r="I376">
        <v>24.83</v>
      </c>
      <c r="J376">
        <v>822</v>
      </c>
    </row>
    <row r="377" spans="1:10" x14ac:dyDescent="0.35">
      <c r="A377" t="s">
        <v>6350</v>
      </c>
      <c r="B377">
        <v>145</v>
      </c>
      <c r="C377">
        <v>3350</v>
      </c>
      <c r="D377">
        <v>375</v>
      </c>
      <c r="E377" t="s">
        <v>319</v>
      </c>
      <c r="F377" t="s">
        <v>0</v>
      </c>
      <c r="G377" t="s">
        <v>1907</v>
      </c>
      <c r="H377">
        <v>10.817</v>
      </c>
      <c r="I377">
        <v>86.22</v>
      </c>
      <c r="J377">
        <v>36</v>
      </c>
    </row>
    <row r="378" spans="1:10" x14ac:dyDescent="0.35">
      <c r="A378" t="s">
        <v>6351</v>
      </c>
      <c r="B378">
        <v>421</v>
      </c>
      <c r="C378">
        <v>3343</v>
      </c>
      <c r="D378">
        <v>377</v>
      </c>
      <c r="E378" t="s">
        <v>312</v>
      </c>
      <c r="F378" t="s">
        <v>0</v>
      </c>
      <c r="G378" t="s">
        <v>1751</v>
      </c>
      <c r="H378">
        <v>4.0510000000000002</v>
      </c>
      <c r="I378">
        <v>37.89</v>
      </c>
      <c r="J378">
        <v>147</v>
      </c>
    </row>
    <row r="379" spans="1:10" x14ac:dyDescent="0.35">
      <c r="A379" t="s">
        <v>6352</v>
      </c>
      <c r="B379">
        <v>250</v>
      </c>
      <c r="C379">
        <v>3338</v>
      </c>
      <c r="D379">
        <v>378</v>
      </c>
      <c r="E379" t="s">
        <v>319</v>
      </c>
      <c r="F379" t="s">
        <v>0</v>
      </c>
      <c r="G379" t="s">
        <v>2197</v>
      </c>
      <c r="H379">
        <v>6.8</v>
      </c>
      <c r="I379">
        <v>85.32</v>
      </c>
      <c r="J379">
        <v>111</v>
      </c>
    </row>
    <row r="380" spans="1:10" x14ac:dyDescent="0.35">
      <c r="A380" t="s">
        <v>6353</v>
      </c>
      <c r="B380">
        <v>207</v>
      </c>
      <c r="C380">
        <v>3324</v>
      </c>
      <c r="D380">
        <v>379</v>
      </c>
      <c r="E380" t="s">
        <v>319</v>
      </c>
      <c r="F380" t="s">
        <v>0</v>
      </c>
      <c r="G380" t="s">
        <v>1967</v>
      </c>
      <c r="H380">
        <v>10.401</v>
      </c>
      <c r="I380">
        <v>94.49</v>
      </c>
      <c r="J380">
        <v>207</v>
      </c>
    </row>
    <row r="381" spans="1:10" x14ac:dyDescent="0.35">
      <c r="A381" t="s">
        <v>6354</v>
      </c>
      <c r="B381">
        <v>475</v>
      </c>
      <c r="C381">
        <v>3313</v>
      </c>
      <c r="D381">
        <v>380</v>
      </c>
      <c r="E381" t="s">
        <v>312</v>
      </c>
      <c r="F381" t="s">
        <v>0</v>
      </c>
      <c r="G381" t="s">
        <v>3048</v>
      </c>
      <c r="H381">
        <v>3.129</v>
      </c>
      <c r="I381">
        <v>43.92</v>
      </c>
      <c r="J381">
        <v>130</v>
      </c>
    </row>
    <row r="382" spans="1:10" x14ac:dyDescent="0.35">
      <c r="A382" t="s">
        <v>6355</v>
      </c>
      <c r="B382">
        <v>569</v>
      </c>
      <c r="C382">
        <v>3301</v>
      </c>
      <c r="D382">
        <v>381</v>
      </c>
      <c r="E382" t="s">
        <v>328</v>
      </c>
      <c r="F382" t="s">
        <v>0</v>
      </c>
      <c r="G382" t="s">
        <v>6356</v>
      </c>
      <c r="H382">
        <v>3.532</v>
      </c>
      <c r="I382">
        <v>48.93</v>
      </c>
      <c r="J382">
        <v>266</v>
      </c>
    </row>
    <row r="383" spans="1:10" x14ac:dyDescent="0.35">
      <c r="A383" t="s">
        <v>6357</v>
      </c>
      <c r="B383">
        <v>566</v>
      </c>
      <c r="C383">
        <v>3294</v>
      </c>
      <c r="D383">
        <v>382</v>
      </c>
      <c r="E383" t="s">
        <v>328</v>
      </c>
      <c r="F383" t="s">
        <v>0</v>
      </c>
      <c r="G383" t="s">
        <v>3286</v>
      </c>
      <c r="H383">
        <v>3.077</v>
      </c>
      <c r="I383">
        <v>53.12</v>
      </c>
      <c r="J383">
        <v>566</v>
      </c>
    </row>
    <row r="384" spans="1:10" x14ac:dyDescent="0.35">
      <c r="A384" t="s">
        <v>6358</v>
      </c>
      <c r="B384">
        <v>473</v>
      </c>
      <c r="C384">
        <v>3291</v>
      </c>
      <c r="D384">
        <v>383</v>
      </c>
      <c r="E384" t="s">
        <v>328</v>
      </c>
      <c r="F384" t="s">
        <v>0</v>
      </c>
      <c r="G384" t="s">
        <v>1868</v>
      </c>
      <c r="H384">
        <v>2.891</v>
      </c>
      <c r="I384">
        <v>55.23</v>
      </c>
      <c r="J384">
        <v>201</v>
      </c>
    </row>
    <row r="385" spans="1:10" x14ac:dyDescent="0.35">
      <c r="A385" t="s">
        <v>6359</v>
      </c>
      <c r="B385">
        <v>654</v>
      </c>
      <c r="C385">
        <v>3283</v>
      </c>
      <c r="D385">
        <v>384</v>
      </c>
      <c r="E385" t="s">
        <v>319</v>
      </c>
      <c r="F385" t="s">
        <v>0</v>
      </c>
      <c r="G385" t="s">
        <v>4733</v>
      </c>
      <c r="H385">
        <v>2.3610000000000002</v>
      </c>
      <c r="I385">
        <v>77.680000000000007</v>
      </c>
      <c r="J385">
        <v>627</v>
      </c>
    </row>
    <row r="386" spans="1:10" x14ac:dyDescent="0.35">
      <c r="A386" t="s">
        <v>6360</v>
      </c>
      <c r="B386">
        <v>646</v>
      </c>
      <c r="C386">
        <v>3276</v>
      </c>
      <c r="D386">
        <v>385</v>
      </c>
      <c r="E386" t="s">
        <v>328</v>
      </c>
      <c r="F386" t="s">
        <v>0</v>
      </c>
      <c r="G386" t="s">
        <v>3466</v>
      </c>
      <c r="H386">
        <v>3.2250000000000001</v>
      </c>
      <c r="I386">
        <v>63.18</v>
      </c>
      <c r="J386">
        <v>246</v>
      </c>
    </row>
    <row r="387" spans="1:10" x14ac:dyDescent="0.35">
      <c r="A387" t="s">
        <v>6361</v>
      </c>
      <c r="B387">
        <v>852</v>
      </c>
      <c r="C387">
        <v>3272</v>
      </c>
      <c r="D387">
        <v>386</v>
      </c>
      <c r="E387" t="s">
        <v>312</v>
      </c>
      <c r="F387" t="s">
        <v>0</v>
      </c>
      <c r="G387" t="s">
        <v>2202</v>
      </c>
      <c r="H387">
        <v>2.0289999999999999</v>
      </c>
      <c r="I387">
        <v>31.97</v>
      </c>
      <c r="J387">
        <v>95</v>
      </c>
    </row>
    <row r="388" spans="1:10" x14ac:dyDescent="0.35">
      <c r="A388" t="s">
        <v>6362</v>
      </c>
      <c r="B388">
        <v>430</v>
      </c>
      <c r="C388">
        <v>3260</v>
      </c>
      <c r="D388">
        <v>387</v>
      </c>
      <c r="E388" t="s">
        <v>328</v>
      </c>
      <c r="F388" t="s">
        <v>0</v>
      </c>
      <c r="G388" t="s">
        <v>2312</v>
      </c>
      <c r="H388">
        <v>4.1260000000000003</v>
      </c>
      <c r="I388">
        <v>59.18</v>
      </c>
      <c r="J388">
        <v>429</v>
      </c>
    </row>
    <row r="389" spans="1:10" x14ac:dyDescent="0.35">
      <c r="A389" t="s">
        <v>6363</v>
      </c>
      <c r="B389">
        <v>148</v>
      </c>
      <c r="C389">
        <v>3249</v>
      </c>
      <c r="D389">
        <v>388</v>
      </c>
      <c r="E389" t="s">
        <v>319</v>
      </c>
      <c r="F389" t="s">
        <v>0</v>
      </c>
      <c r="G389" t="s">
        <v>1779</v>
      </c>
      <c r="H389">
        <v>23.177</v>
      </c>
      <c r="I389">
        <v>95.71</v>
      </c>
      <c r="J389">
        <v>87</v>
      </c>
    </row>
    <row r="390" spans="1:10" x14ac:dyDescent="0.35">
      <c r="A390" t="s">
        <v>6364</v>
      </c>
      <c r="B390">
        <v>615</v>
      </c>
      <c r="C390">
        <v>3248</v>
      </c>
      <c r="D390">
        <v>389</v>
      </c>
      <c r="E390" t="s">
        <v>319</v>
      </c>
      <c r="F390" t="s">
        <v>0</v>
      </c>
      <c r="G390" t="s">
        <v>4176</v>
      </c>
      <c r="H390">
        <v>2.7909999999999999</v>
      </c>
      <c r="I390">
        <v>79.41</v>
      </c>
      <c r="J390">
        <v>161</v>
      </c>
    </row>
    <row r="391" spans="1:10" x14ac:dyDescent="0.35">
      <c r="A391" t="s">
        <v>6365</v>
      </c>
      <c r="B391">
        <v>556</v>
      </c>
      <c r="C391">
        <v>3238</v>
      </c>
      <c r="D391">
        <v>390</v>
      </c>
      <c r="E391" t="s">
        <v>319</v>
      </c>
      <c r="F391" t="s">
        <v>0</v>
      </c>
      <c r="G391" t="s">
        <v>6366</v>
      </c>
      <c r="H391">
        <v>6.0880000000000001</v>
      </c>
      <c r="I391">
        <v>81.87</v>
      </c>
      <c r="J391">
        <v>293</v>
      </c>
    </row>
    <row r="392" spans="1:10" x14ac:dyDescent="0.35">
      <c r="A392" t="s">
        <v>6367</v>
      </c>
      <c r="B392">
        <v>548</v>
      </c>
      <c r="C392">
        <v>3229</v>
      </c>
      <c r="D392">
        <v>391</v>
      </c>
      <c r="E392" t="s">
        <v>312</v>
      </c>
      <c r="F392" t="s">
        <v>0</v>
      </c>
      <c r="G392" t="s">
        <v>2594</v>
      </c>
      <c r="H392">
        <v>2.5590000000000002</v>
      </c>
      <c r="I392">
        <v>43.41</v>
      </c>
      <c r="J392">
        <v>547</v>
      </c>
    </row>
    <row r="393" spans="1:10" x14ac:dyDescent="0.35">
      <c r="A393" t="s">
        <v>6368</v>
      </c>
      <c r="B393">
        <v>314</v>
      </c>
      <c r="C393">
        <v>3227</v>
      </c>
      <c r="D393">
        <v>392</v>
      </c>
      <c r="E393" t="s">
        <v>319</v>
      </c>
      <c r="F393" t="s">
        <v>0</v>
      </c>
      <c r="G393" t="s">
        <v>1763</v>
      </c>
      <c r="H393">
        <v>5.6710000000000003</v>
      </c>
      <c r="I393">
        <v>73.150000000000006</v>
      </c>
      <c r="J393">
        <v>82</v>
      </c>
    </row>
    <row r="394" spans="1:10" x14ac:dyDescent="0.35">
      <c r="A394" t="s">
        <v>6369</v>
      </c>
      <c r="B394">
        <v>489</v>
      </c>
      <c r="C394">
        <v>3217</v>
      </c>
      <c r="D394">
        <v>393</v>
      </c>
      <c r="E394" t="s">
        <v>312</v>
      </c>
      <c r="F394" t="s">
        <v>0</v>
      </c>
      <c r="G394" t="s">
        <v>6370</v>
      </c>
      <c r="H394">
        <v>3.2879999999999998</v>
      </c>
      <c r="I394">
        <v>37.409999999999997</v>
      </c>
      <c r="J394">
        <v>150</v>
      </c>
    </row>
    <row r="395" spans="1:10" x14ac:dyDescent="0.35">
      <c r="A395" t="s">
        <v>6371</v>
      </c>
      <c r="B395">
        <v>386</v>
      </c>
      <c r="C395">
        <v>3217</v>
      </c>
      <c r="D395">
        <v>393</v>
      </c>
      <c r="E395" t="s">
        <v>328</v>
      </c>
      <c r="F395" t="s">
        <v>0</v>
      </c>
      <c r="G395" t="s">
        <v>2312</v>
      </c>
      <c r="H395">
        <v>4.2530000000000001</v>
      </c>
      <c r="I395">
        <v>61.71</v>
      </c>
      <c r="J395">
        <v>42</v>
      </c>
    </row>
    <row r="396" spans="1:10" x14ac:dyDescent="0.35">
      <c r="A396" t="s">
        <v>6372</v>
      </c>
      <c r="B396">
        <v>260</v>
      </c>
      <c r="C396">
        <v>3205</v>
      </c>
      <c r="D396">
        <v>395</v>
      </c>
      <c r="E396" t="s">
        <v>328</v>
      </c>
      <c r="F396" t="s">
        <v>0</v>
      </c>
      <c r="G396" t="s">
        <v>1781</v>
      </c>
      <c r="H396">
        <v>6.7720000000000002</v>
      </c>
      <c r="I396">
        <v>74.73</v>
      </c>
      <c r="J396">
        <v>110</v>
      </c>
    </row>
    <row r="397" spans="1:10" x14ac:dyDescent="0.35">
      <c r="A397" t="s">
        <v>6373</v>
      </c>
      <c r="B397">
        <v>52</v>
      </c>
      <c r="C397">
        <v>3204</v>
      </c>
      <c r="D397">
        <v>396</v>
      </c>
      <c r="E397" t="s">
        <v>319</v>
      </c>
      <c r="F397" t="s">
        <v>0</v>
      </c>
      <c r="G397" t="s">
        <v>1734</v>
      </c>
      <c r="H397">
        <v>32.804000000000002</v>
      </c>
      <c r="I397">
        <v>98.33</v>
      </c>
      <c r="J397">
        <v>15</v>
      </c>
    </row>
    <row r="398" spans="1:10" x14ac:dyDescent="0.35">
      <c r="A398" t="s">
        <v>6374</v>
      </c>
      <c r="B398">
        <v>602</v>
      </c>
      <c r="C398">
        <v>3204</v>
      </c>
      <c r="D398">
        <v>396</v>
      </c>
      <c r="E398" t="s">
        <v>328</v>
      </c>
      <c r="F398" t="s">
        <v>0</v>
      </c>
      <c r="G398" t="s">
        <v>2178</v>
      </c>
      <c r="H398">
        <v>2.645</v>
      </c>
      <c r="I398">
        <v>52.54</v>
      </c>
      <c r="J398">
        <v>104</v>
      </c>
    </row>
    <row r="399" spans="1:10" x14ac:dyDescent="0.35">
      <c r="A399" t="s">
        <v>6375</v>
      </c>
      <c r="B399">
        <v>378</v>
      </c>
      <c r="C399">
        <v>3197</v>
      </c>
      <c r="D399">
        <v>398</v>
      </c>
      <c r="E399" t="s">
        <v>328</v>
      </c>
      <c r="F399" t="s">
        <v>0</v>
      </c>
      <c r="G399" t="s">
        <v>1697</v>
      </c>
      <c r="H399">
        <v>4.7</v>
      </c>
      <c r="I399">
        <v>53.11</v>
      </c>
      <c r="J399">
        <v>76</v>
      </c>
    </row>
    <row r="400" spans="1:10" x14ac:dyDescent="0.35">
      <c r="A400" t="s">
        <v>6376</v>
      </c>
      <c r="B400">
        <v>354</v>
      </c>
      <c r="C400">
        <v>3193</v>
      </c>
      <c r="D400">
        <v>399</v>
      </c>
      <c r="E400" t="s">
        <v>328</v>
      </c>
      <c r="F400" t="s">
        <v>0</v>
      </c>
      <c r="G400" t="s">
        <v>3042</v>
      </c>
      <c r="H400">
        <v>4.7039999999999997</v>
      </c>
      <c r="I400">
        <v>68.73</v>
      </c>
      <c r="J400">
        <v>171</v>
      </c>
    </row>
    <row r="401" spans="1:10" x14ac:dyDescent="0.35">
      <c r="A401" t="s">
        <v>6377</v>
      </c>
      <c r="B401">
        <v>422</v>
      </c>
      <c r="C401">
        <v>3188</v>
      </c>
      <c r="D401">
        <v>400</v>
      </c>
      <c r="E401" t="s">
        <v>319</v>
      </c>
      <c r="F401" t="s">
        <v>0</v>
      </c>
      <c r="G401" t="s">
        <v>6378</v>
      </c>
      <c r="H401">
        <v>3.7480000000000002</v>
      </c>
      <c r="I401">
        <v>73.17</v>
      </c>
      <c r="J401">
        <v>255</v>
      </c>
    </row>
    <row r="402" spans="1:10" x14ac:dyDescent="0.35">
      <c r="A402" t="s">
        <v>6379</v>
      </c>
      <c r="B402">
        <v>536</v>
      </c>
      <c r="C402">
        <v>3188</v>
      </c>
      <c r="D402">
        <v>400</v>
      </c>
      <c r="E402" t="s">
        <v>311</v>
      </c>
      <c r="F402" t="s">
        <v>0</v>
      </c>
      <c r="G402" t="s">
        <v>1693</v>
      </c>
      <c r="H402" t="s">
        <v>311</v>
      </c>
      <c r="I402" t="s">
        <v>311</v>
      </c>
      <c r="J402">
        <v>34</v>
      </c>
    </row>
    <row r="403" spans="1:10" x14ac:dyDescent="0.35">
      <c r="A403" t="s">
        <v>6380</v>
      </c>
      <c r="B403">
        <v>327</v>
      </c>
      <c r="C403">
        <v>3187</v>
      </c>
      <c r="D403">
        <v>402</v>
      </c>
      <c r="E403" t="s">
        <v>319</v>
      </c>
      <c r="F403" t="s">
        <v>0</v>
      </c>
      <c r="G403" t="s">
        <v>1821</v>
      </c>
      <c r="H403">
        <v>5.76</v>
      </c>
      <c r="I403">
        <v>76.739999999999995</v>
      </c>
      <c r="J403">
        <v>145</v>
      </c>
    </row>
    <row r="404" spans="1:10" x14ac:dyDescent="0.35">
      <c r="A404" t="s">
        <v>6381</v>
      </c>
      <c r="B404">
        <v>624</v>
      </c>
      <c r="C404">
        <v>3184</v>
      </c>
      <c r="D404">
        <v>403</v>
      </c>
      <c r="E404" t="s">
        <v>319</v>
      </c>
      <c r="F404" t="s">
        <v>0</v>
      </c>
      <c r="G404" t="s">
        <v>2262</v>
      </c>
      <c r="H404">
        <v>2.6059999999999999</v>
      </c>
      <c r="I404">
        <v>77.59</v>
      </c>
      <c r="J404">
        <v>71</v>
      </c>
    </row>
    <row r="405" spans="1:10" x14ac:dyDescent="0.35">
      <c r="A405" t="s">
        <v>6382</v>
      </c>
      <c r="B405">
        <v>286</v>
      </c>
      <c r="C405">
        <v>3174</v>
      </c>
      <c r="D405">
        <v>404</v>
      </c>
      <c r="E405" t="s">
        <v>319</v>
      </c>
      <c r="F405" t="s">
        <v>0</v>
      </c>
      <c r="G405" t="s">
        <v>1876</v>
      </c>
      <c r="H405">
        <v>5.577</v>
      </c>
      <c r="I405">
        <v>77.959999999999994</v>
      </c>
      <c r="J405">
        <v>159</v>
      </c>
    </row>
    <row r="406" spans="1:10" x14ac:dyDescent="0.35">
      <c r="A406" t="s">
        <v>6383</v>
      </c>
      <c r="B406">
        <v>554</v>
      </c>
      <c r="C406">
        <v>3172</v>
      </c>
      <c r="D406">
        <v>405</v>
      </c>
      <c r="E406" t="s">
        <v>312</v>
      </c>
      <c r="F406" t="s">
        <v>0</v>
      </c>
      <c r="G406" t="s">
        <v>2855</v>
      </c>
      <c r="H406">
        <v>2.8660000000000001</v>
      </c>
      <c r="I406">
        <v>25.31</v>
      </c>
      <c r="J406">
        <v>85</v>
      </c>
    </row>
    <row r="407" spans="1:10" x14ac:dyDescent="0.35">
      <c r="A407" t="s">
        <v>6384</v>
      </c>
      <c r="B407">
        <v>383</v>
      </c>
      <c r="C407">
        <v>3161</v>
      </c>
      <c r="D407">
        <v>406</v>
      </c>
      <c r="E407" t="s">
        <v>328</v>
      </c>
      <c r="F407" t="s">
        <v>0</v>
      </c>
      <c r="G407" t="s">
        <v>1886</v>
      </c>
      <c r="H407">
        <v>3.9780000000000002</v>
      </c>
      <c r="I407">
        <v>53.47</v>
      </c>
      <c r="J407">
        <v>71</v>
      </c>
    </row>
    <row r="408" spans="1:10" x14ac:dyDescent="0.35">
      <c r="A408" t="s">
        <v>6385</v>
      </c>
      <c r="B408">
        <v>2100</v>
      </c>
      <c r="C408">
        <v>3159</v>
      </c>
      <c r="D408">
        <v>407</v>
      </c>
      <c r="E408" t="s">
        <v>334</v>
      </c>
      <c r="F408" t="s">
        <v>0</v>
      </c>
      <c r="G408" t="s">
        <v>6386</v>
      </c>
      <c r="H408">
        <v>1.9319999999999999</v>
      </c>
      <c r="I408">
        <v>18.739999999999998</v>
      </c>
      <c r="J408">
        <v>293</v>
      </c>
    </row>
    <row r="409" spans="1:10" x14ac:dyDescent="0.35">
      <c r="A409" t="s">
        <v>6387</v>
      </c>
      <c r="B409">
        <v>723</v>
      </c>
      <c r="C409">
        <v>3155</v>
      </c>
      <c r="D409">
        <v>408</v>
      </c>
      <c r="E409" t="s">
        <v>334</v>
      </c>
      <c r="F409" t="s">
        <v>0</v>
      </c>
      <c r="G409" t="s">
        <v>3531</v>
      </c>
      <c r="H409">
        <v>2.343</v>
      </c>
      <c r="I409">
        <v>14.34</v>
      </c>
      <c r="J409">
        <v>70</v>
      </c>
    </row>
    <row r="410" spans="1:10" x14ac:dyDescent="0.35">
      <c r="A410" t="s">
        <v>6388</v>
      </c>
      <c r="B410">
        <v>556</v>
      </c>
      <c r="C410">
        <v>3135</v>
      </c>
      <c r="D410">
        <v>409</v>
      </c>
      <c r="E410" t="s">
        <v>312</v>
      </c>
      <c r="F410" t="s">
        <v>0</v>
      </c>
      <c r="G410" t="s">
        <v>1773</v>
      </c>
      <c r="H410">
        <v>2.726</v>
      </c>
      <c r="I410">
        <v>30.77</v>
      </c>
      <c r="J410">
        <v>50</v>
      </c>
    </row>
    <row r="411" spans="1:10" x14ac:dyDescent="0.35">
      <c r="A411" t="s">
        <v>6389</v>
      </c>
      <c r="B411">
        <v>458</v>
      </c>
      <c r="C411">
        <v>3117</v>
      </c>
      <c r="D411">
        <v>410</v>
      </c>
      <c r="E411" t="s">
        <v>328</v>
      </c>
      <c r="F411" t="s">
        <v>0</v>
      </c>
      <c r="G411" t="s">
        <v>2604</v>
      </c>
      <c r="H411">
        <v>3.4340000000000002</v>
      </c>
      <c r="I411">
        <v>52.02</v>
      </c>
      <c r="J411">
        <v>57</v>
      </c>
    </row>
    <row r="412" spans="1:10" x14ac:dyDescent="0.35">
      <c r="A412" t="s">
        <v>6390</v>
      </c>
      <c r="B412">
        <v>421</v>
      </c>
      <c r="C412">
        <v>3115</v>
      </c>
      <c r="D412">
        <v>411</v>
      </c>
      <c r="E412" t="s">
        <v>328</v>
      </c>
      <c r="F412" t="s">
        <v>0</v>
      </c>
      <c r="G412" t="s">
        <v>2063</v>
      </c>
      <c r="H412">
        <v>4.0869999999999997</v>
      </c>
      <c r="I412">
        <v>51.71</v>
      </c>
      <c r="J412">
        <v>125</v>
      </c>
    </row>
    <row r="413" spans="1:10" x14ac:dyDescent="0.35">
      <c r="A413" t="s">
        <v>6391</v>
      </c>
      <c r="B413">
        <v>530</v>
      </c>
      <c r="C413">
        <v>3100</v>
      </c>
      <c r="D413">
        <v>412</v>
      </c>
      <c r="E413" t="s">
        <v>319</v>
      </c>
      <c r="F413" t="s">
        <v>0</v>
      </c>
      <c r="G413" t="s">
        <v>1999</v>
      </c>
      <c r="H413">
        <v>2.9980000000000002</v>
      </c>
      <c r="I413">
        <v>88.95</v>
      </c>
      <c r="J413">
        <v>54</v>
      </c>
    </row>
    <row r="414" spans="1:10" x14ac:dyDescent="0.35">
      <c r="A414" t="s">
        <v>6392</v>
      </c>
      <c r="B414">
        <v>730</v>
      </c>
      <c r="C414">
        <v>3093</v>
      </c>
      <c r="D414">
        <v>413</v>
      </c>
      <c r="E414" t="s">
        <v>312</v>
      </c>
      <c r="F414" t="s">
        <v>0</v>
      </c>
      <c r="G414" t="s">
        <v>6393</v>
      </c>
      <c r="H414">
        <v>2.1720000000000002</v>
      </c>
      <c r="I414">
        <v>25.54</v>
      </c>
      <c r="J414">
        <v>89</v>
      </c>
    </row>
    <row r="415" spans="1:10" x14ac:dyDescent="0.35">
      <c r="A415" t="s">
        <v>6394</v>
      </c>
      <c r="B415">
        <v>290</v>
      </c>
      <c r="C415">
        <v>3092</v>
      </c>
      <c r="D415">
        <v>414</v>
      </c>
      <c r="E415" t="s">
        <v>319</v>
      </c>
      <c r="F415" t="s">
        <v>0</v>
      </c>
      <c r="G415" t="s">
        <v>2135</v>
      </c>
      <c r="H415">
        <v>5.8810000000000002</v>
      </c>
      <c r="I415">
        <v>83.71</v>
      </c>
      <c r="J415">
        <v>172</v>
      </c>
    </row>
    <row r="416" spans="1:10" x14ac:dyDescent="0.35">
      <c r="A416" t="s">
        <v>6395</v>
      </c>
      <c r="B416">
        <v>588</v>
      </c>
      <c r="C416">
        <v>3079</v>
      </c>
      <c r="D416">
        <v>415</v>
      </c>
      <c r="E416" t="s">
        <v>312</v>
      </c>
      <c r="F416" t="s">
        <v>0</v>
      </c>
      <c r="G416" t="s">
        <v>1775</v>
      </c>
      <c r="H416">
        <v>2.8069999999999999</v>
      </c>
      <c r="I416">
        <v>31.74</v>
      </c>
      <c r="J416">
        <v>47</v>
      </c>
    </row>
    <row r="417" spans="1:10" x14ac:dyDescent="0.35">
      <c r="A417" t="s">
        <v>6396</v>
      </c>
      <c r="B417">
        <v>356</v>
      </c>
      <c r="C417">
        <v>3065</v>
      </c>
      <c r="D417">
        <v>416</v>
      </c>
      <c r="E417" t="s">
        <v>319</v>
      </c>
      <c r="F417" t="s">
        <v>0</v>
      </c>
      <c r="G417" t="s">
        <v>6397</v>
      </c>
      <c r="H417">
        <v>4.391</v>
      </c>
      <c r="I417">
        <v>85.54</v>
      </c>
      <c r="J417">
        <v>179</v>
      </c>
    </row>
    <row r="418" spans="1:10" x14ac:dyDescent="0.35">
      <c r="A418" t="s">
        <v>6398</v>
      </c>
      <c r="B418">
        <v>320</v>
      </c>
      <c r="C418">
        <v>3064</v>
      </c>
      <c r="D418">
        <v>417</v>
      </c>
      <c r="E418" t="s">
        <v>319</v>
      </c>
      <c r="F418" t="s">
        <v>0</v>
      </c>
      <c r="G418" t="s">
        <v>6399</v>
      </c>
      <c r="H418">
        <v>5.2080000000000002</v>
      </c>
      <c r="I418">
        <v>78.06</v>
      </c>
      <c r="J418">
        <v>320</v>
      </c>
    </row>
    <row r="419" spans="1:10" x14ac:dyDescent="0.35">
      <c r="A419" t="s">
        <v>6400</v>
      </c>
      <c r="B419">
        <v>286</v>
      </c>
      <c r="C419">
        <v>3061</v>
      </c>
      <c r="D419">
        <v>418</v>
      </c>
      <c r="E419" t="s">
        <v>319</v>
      </c>
      <c r="F419" t="s">
        <v>0</v>
      </c>
      <c r="G419" t="s">
        <v>3026</v>
      </c>
      <c r="H419">
        <v>5.58</v>
      </c>
      <c r="I419">
        <v>92.7</v>
      </c>
      <c r="J419">
        <v>91</v>
      </c>
    </row>
    <row r="420" spans="1:10" x14ac:dyDescent="0.35">
      <c r="A420" t="s">
        <v>3262</v>
      </c>
      <c r="B420">
        <v>308</v>
      </c>
      <c r="C420">
        <v>3058</v>
      </c>
      <c r="D420">
        <v>419</v>
      </c>
      <c r="E420" t="s">
        <v>319</v>
      </c>
      <c r="F420" t="s">
        <v>0</v>
      </c>
      <c r="G420" t="s">
        <v>6401</v>
      </c>
      <c r="H420">
        <v>4.8140000000000001</v>
      </c>
      <c r="I420">
        <v>68.28</v>
      </c>
      <c r="J420">
        <v>124</v>
      </c>
    </row>
    <row r="421" spans="1:10" x14ac:dyDescent="0.35">
      <c r="A421" t="s">
        <v>6402</v>
      </c>
      <c r="B421">
        <v>440</v>
      </c>
      <c r="C421">
        <v>3058</v>
      </c>
      <c r="D421">
        <v>419</v>
      </c>
      <c r="E421" t="s">
        <v>328</v>
      </c>
      <c r="F421" t="s">
        <v>0</v>
      </c>
      <c r="G421" t="s">
        <v>1751</v>
      </c>
      <c r="H421">
        <v>7.109</v>
      </c>
      <c r="I421">
        <v>70.88</v>
      </c>
      <c r="J421">
        <v>241</v>
      </c>
    </row>
    <row r="422" spans="1:10" x14ac:dyDescent="0.35">
      <c r="A422" t="s">
        <v>6403</v>
      </c>
      <c r="B422">
        <v>390</v>
      </c>
      <c r="C422">
        <v>3047</v>
      </c>
      <c r="D422">
        <v>421</v>
      </c>
      <c r="E422" t="s">
        <v>328</v>
      </c>
      <c r="F422" t="s">
        <v>0</v>
      </c>
      <c r="G422" t="s">
        <v>6404</v>
      </c>
      <c r="H422">
        <v>4.2309999999999999</v>
      </c>
      <c r="I422">
        <v>49.38</v>
      </c>
      <c r="J422">
        <v>73</v>
      </c>
    </row>
    <row r="423" spans="1:10" x14ac:dyDescent="0.35">
      <c r="A423" t="s">
        <v>6405</v>
      </c>
      <c r="B423">
        <v>619</v>
      </c>
      <c r="C423">
        <v>3044</v>
      </c>
      <c r="D423">
        <v>422</v>
      </c>
      <c r="E423" t="s">
        <v>328</v>
      </c>
      <c r="F423" t="s">
        <v>0</v>
      </c>
      <c r="G423" t="s">
        <v>6406</v>
      </c>
      <c r="H423">
        <v>2.5550000000000002</v>
      </c>
      <c r="I423">
        <v>40.450000000000003</v>
      </c>
      <c r="J423">
        <v>71</v>
      </c>
    </row>
    <row r="424" spans="1:10" x14ac:dyDescent="0.35">
      <c r="A424" t="s">
        <v>6407</v>
      </c>
      <c r="B424">
        <v>283</v>
      </c>
      <c r="C424">
        <v>3032</v>
      </c>
      <c r="D424">
        <v>423</v>
      </c>
      <c r="E424" t="s">
        <v>319</v>
      </c>
      <c r="F424" t="s">
        <v>0</v>
      </c>
      <c r="G424" t="s">
        <v>6008</v>
      </c>
      <c r="H424">
        <v>5.2610000000000001</v>
      </c>
      <c r="I424">
        <v>81.61</v>
      </c>
      <c r="J424">
        <v>112</v>
      </c>
    </row>
    <row r="425" spans="1:10" x14ac:dyDescent="0.35">
      <c r="A425" t="s">
        <v>6408</v>
      </c>
      <c r="B425">
        <v>2367</v>
      </c>
      <c r="C425">
        <v>3023</v>
      </c>
      <c r="D425">
        <v>424</v>
      </c>
      <c r="E425" t="s">
        <v>312</v>
      </c>
      <c r="F425" t="s">
        <v>0</v>
      </c>
      <c r="G425" t="s">
        <v>2333</v>
      </c>
      <c r="H425">
        <v>2.9239999999999999</v>
      </c>
      <c r="I425">
        <v>44.57</v>
      </c>
      <c r="J425">
        <v>169</v>
      </c>
    </row>
    <row r="426" spans="1:10" x14ac:dyDescent="0.35">
      <c r="A426" t="s">
        <v>6409</v>
      </c>
      <c r="B426">
        <v>408</v>
      </c>
      <c r="C426">
        <v>2999</v>
      </c>
      <c r="D426">
        <v>425</v>
      </c>
      <c r="E426" t="s">
        <v>328</v>
      </c>
      <c r="F426" t="s">
        <v>0</v>
      </c>
      <c r="G426" t="s">
        <v>6370</v>
      </c>
      <c r="H426">
        <v>3.6509999999999998</v>
      </c>
      <c r="I426">
        <v>45.39</v>
      </c>
      <c r="J426">
        <v>127</v>
      </c>
    </row>
    <row r="427" spans="1:10" x14ac:dyDescent="0.35">
      <c r="A427" t="s">
        <v>6410</v>
      </c>
      <c r="B427">
        <v>298</v>
      </c>
      <c r="C427">
        <v>2971</v>
      </c>
      <c r="D427">
        <v>426</v>
      </c>
      <c r="E427" t="s">
        <v>319</v>
      </c>
      <c r="F427" t="s">
        <v>0</v>
      </c>
      <c r="G427" t="s">
        <v>6411</v>
      </c>
      <c r="H427">
        <v>5.6059999999999999</v>
      </c>
      <c r="I427">
        <v>74.27</v>
      </c>
      <c r="J427">
        <v>142</v>
      </c>
    </row>
    <row r="428" spans="1:10" x14ac:dyDescent="0.35">
      <c r="A428" t="s">
        <v>6412</v>
      </c>
      <c r="B428">
        <v>452</v>
      </c>
      <c r="C428">
        <v>2967</v>
      </c>
      <c r="D428">
        <v>427</v>
      </c>
      <c r="E428" t="s">
        <v>312</v>
      </c>
      <c r="F428" t="s">
        <v>0</v>
      </c>
      <c r="G428" t="s">
        <v>2063</v>
      </c>
      <c r="H428">
        <v>3.5950000000000002</v>
      </c>
      <c r="I428">
        <v>38.700000000000003</v>
      </c>
      <c r="J428">
        <v>452</v>
      </c>
    </row>
    <row r="429" spans="1:10" x14ac:dyDescent="0.35">
      <c r="A429" t="s">
        <v>6413</v>
      </c>
      <c r="B429">
        <v>657</v>
      </c>
      <c r="C429">
        <v>2964</v>
      </c>
      <c r="D429">
        <v>428</v>
      </c>
      <c r="E429" t="s">
        <v>312</v>
      </c>
      <c r="F429" t="s">
        <v>0</v>
      </c>
      <c r="G429" t="s">
        <v>2142</v>
      </c>
      <c r="H429">
        <v>2.7970000000000002</v>
      </c>
      <c r="I429">
        <v>38.04</v>
      </c>
      <c r="J429">
        <v>191</v>
      </c>
    </row>
    <row r="430" spans="1:10" x14ac:dyDescent="0.35">
      <c r="A430" t="s">
        <v>6414</v>
      </c>
      <c r="B430">
        <v>441</v>
      </c>
      <c r="C430">
        <v>2959</v>
      </c>
      <c r="D430">
        <v>429</v>
      </c>
      <c r="E430" t="s">
        <v>328</v>
      </c>
      <c r="F430" t="s">
        <v>0</v>
      </c>
      <c r="G430" t="s">
        <v>6415</v>
      </c>
      <c r="H430">
        <v>3.4209999999999998</v>
      </c>
      <c r="I430">
        <v>55.17</v>
      </c>
      <c r="J430">
        <v>189</v>
      </c>
    </row>
    <row r="431" spans="1:10" x14ac:dyDescent="0.35">
      <c r="A431" t="s">
        <v>6416</v>
      </c>
      <c r="B431">
        <v>649</v>
      </c>
      <c r="C431">
        <v>2956</v>
      </c>
      <c r="D431">
        <v>430</v>
      </c>
      <c r="E431" t="s">
        <v>312</v>
      </c>
      <c r="F431" t="s">
        <v>0</v>
      </c>
      <c r="G431" t="s">
        <v>6417</v>
      </c>
      <c r="H431">
        <v>2.5329999999999999</v>
      </c>
      <c r="I431">
        <v>30.84</v>
      </c>
      <c r="J431">
        <v>71</v>
      </c>
    </row>
    <row r="432" spans="1:10" x14ac:dyDescent="0.35">
      <c r="A432" t="s">
        <v>6418</v>
      </c>
      <c r="B432">
        <v>307</v>
      </c>
      <c r="C432">
        <v>2953</v>
      </c>
      <c r="D432">
        <v>431</v>
      </c>
      <c r="E432" t="s">
        <v>328</v>
      </c>
      <c r="F432" t="s">
        <v>0</v>
      </c>
      <c r="G432" t="s">
        <v>6419</v>
      </c>
      <c r="H432">
        <v>6.9859999999999998</v>
      </c>
      <c r="I432">
        <v>70.790000000000006</v>
      </c>
      <c r="J432">
        <v>58</v>
      </c>
    </row>
    <row r="433" spans="1:10" x14ac:dyDescent="0.35">
      <c r="A433" t="s">
        <v>6420</v>
      </c>
      <c r="B433">
        <v>351</v>
      </c>
      <c r="C433">
        <v>2945</v>
      </c>
      <c r="D433">
        <v>432</v>
      </c>
      <c r="E433" t="s">
        <v>319</v>
      </c>
      <c r="F433" t="s">
        <v>0</v>
      </c>
      <c r="G433" t="s">
        <v>6159</v>
      </c>
      <c r="H433">
        <v>4.4119999999999999</v>
      </c>
      <c r="I433">
        <v>85.06</v>
      </c>
      <c r="J433">
        <v>349</v>
      </c>
    </row>
    <row r="434" spans="1:10" x14ac:dyDescent="0.35">
      <c r="A434" t="s">
        <v>6421</v>
      </c>
      <c r="B434">
        <v>135</v>
      </c>
      <c r="C434">
        <v>2938</v>
      </c>
      <c r="D434">
        <v>433</v>
      </c>
      <c r="E434" t="s">
        <v>319</v>
      </c>
      <c r="F434" t="s">
        <v>0</v>
      </c>
      <c r="G434" t="s">
        <v>1724</v>
      </c>
      <c r="H434">
        <v>11.534000000000001</v>
      </c>
      <c r="I434">
        <v>98.28</v>
      </c>
      <c r="J434">
        <v>135</v>
      </c>
    </row>
    <row r="435" spans="1:10" x14ac:dyDescent="0.35">
      <c r="A435" t="s">
        <v>6422</v>
      </c>
      <c r="B435">
        <v>203</v>
      </c>
      <c r="C435">
        <v>2931</v>
      </c>
      <c r="D435">
        <v>434</v>
      </c>
      <c r="E435" t="s">
        <v>319</v>
      </c>
      <c r="F435" t="s">
        <v>0</v>
      </c>
      <c r="G435" t="s">
        <v>1781</v>
      </c>
      <c r="H435">
        <v>9.0289999999999999</v>
      </c>
      <c r="I435">
        <v>83.33</v>
      </c>
      <c r="J435">
        <v>75</v>
      </c>
    </row>
    <row r="436" spans="1:10" x14ac:dyDescent="0.35">
      <c r="A436" t="s">
        <v>6423</v>
      </c>
      <c r="B436">
        <v>637</v>
      </c>
      <c r="C436">
        <v>2927</v>
      </c>
      <c r="D436">
        <v>435</v>
      </c>
      <c r="E436" t="s">
        <v>312</v>
      </c>
      <c r="F436" t="s">
        <v>0</v>
      </c>
      <c r="G436" t="s">
        <v>1938</v>
      </c>
      <c r="H436">
        <v>2.2709999999999999</v>
      </c>
      <c r="I436">
        <v>33.24</v>
      </c>
      <c r="J436">
        <v>25</v>
      </c>
    </row>
    <row r="437" spans="1:10" x14ac:dyDescent="0.35">
      <c r="A437" t="s">
        <v>6424</v>
      </c>
      <c r="B437">
        <v>271</v>
      </c>
      <c r="C437">
        <v>2926</v>
      </c>
      <c r="D437">
        <v>436</v>
      </c>
      <c r="E437" t="s">
        <v>319</v>
      </c>
      <c r="F437" t="s">
        <v>0</v>
      </c>
      <c r="G437" t="s">
        <v>1969</v>
      </c>
      <c r="H437">
        <v>16.43</v>
      </c>
      <c r="I437">
        <v>96.11</v>
      </c>
      <c r="J437">
        <v>114</v>
      </c>
    </row>
    <row r="438" spans="1:10" x14ac:dyDescent="0.35">
      <c r="A438" t="s">
        <v>6425</v>
      </c>
      <c r="B438">
        <v>748</v>
      </c>
      <c r="C438">
        <v>2918</v>
      </c>
      <c r="D438">
        <v>437</v>
      </c>
      <c r="E438" t="s">
        <v>312</v>
      </c>
      <c r="F438" t="s">
        <v>0</v>
      </c>
      <c r="G438" t="s">
        <v>2202</v>
      </c>
      <c r="H438">
        <v>2.0859999999999999</v>
      </c>
      <c r="I438">
        <v>33.61</v>
      </c>
      <c r="J438">
        <v>748</v>
      </c>
    </row>
    <row r="439" spans="1:10" x14ac:dyDescent="0.35">
      <c r="A439" t="s">
        <v>6426</v>
      </c>
      <c r="B439">
        <v>824</v>
      </c>
      <c r="C439">
        <v>2917</v>
      </c>
      <c r="D439">
        <v>438</v>
      </c>
      <c r="E439" t="s">
        <v>319</v>
      </c>
      <c r="F439" t="s">
        <v>0</v>
      </c>
      <c r="G439" t="s">
        <v>1836</v>
      </c>
      <c r="H439">
        <v>8.5419999999999998</v>
      </c>
      <c r="I439">
        <v>77.95</v>
      </c>
      <c r="J439">
        <v>139</v>
      </c>
    </row>
    <row r="440" spans="1:10" x14ac:dyDescent="0.35">
      <c r="A440" t="s">
        <v>6427</v>
      </c>
      <c r="B440">
        <v>228</v>
      </c>
      <c r="C440">
        <v>2902</v>
      </c>
      <c r="D440">
        <v>439</v>
      </c>
      <c r="E440" t="s">
        <v>319</v>
      </c>
      <c r="F440" t="s">
        <v>0</v>
      </c>
      <c r="G440" t="s">
        <v>2657</v>
      </c>
      <c r="H440">
        <v>9.8119999999999994</v>
      </c>
      <c r="I440">
        <v>85.79</v>
      </c>
      <c r="J440">
        <v>228</v>
      </c>
    </row>
    <row r="441" spans="1:10" x14ac:dyDescent="0.35">
      <c r="A441" t="s">
        <v>6428</v>
      </c>
      <c r="B441">
        <v>126</v>
      </c>
      <c r="C441">
        <v>2900</v>
      </c>
      <c r="D441">
        <v>440</v>
      </c>
      <c r="E441" t="s">
        <v>319</v>
      </c>
      <c r="F441" t="s">
        <v>0</v>
      </c>
      <c r="G441" t="s">
        <v>1759</v>
      </c>
      <c r="H441">
        <v>12.416</v>
      </c>
      <c r="I441">
        <v>91.26</v>
      </c>
      <c r="J441">
        <v>75</v>
      </c>
    </row>
    <row r="442" spans="1:10" x14ac:dyDescent="0.35">
      <c r="A442" t="s">
        <v>6429</v>
      </c>
      <c r="B442">
        <v>241</v>
      </c>
      <c r="C442">
        <v>2895</v>
      </c>
      <c r="D442">
        <v>441</v>
      </c>
      <c r="E442" t="s">
        <v>319</v>
      </c>
      <c r="F442" t="s">
        <v>0</v>
      </c>
      <c r="G442" t="s">
        <v>5963</v>
      </c>
      <c r="H442">
        <v>6.6920000000000002</v>
      </c>
      <c r="I442">
        <v>71.8</v>
      </c>
      <c r="J442">
        <v>108</v>
      </c>
    </row>
    <row r="443" spans="1:10" x14ac:dyDescent="0.35">
      <c r="A443" t="s">
        <v>6430</v>
      </c>
      <c r="B443">
        <v>404</v>
      </c>
      <c r="C443">
        <v>2882</v>
      </c>
      <c r="D443">
        <v>442</v>
      </c>
      <c r="E443" t="s">
        <v>328</v>
      </c>
      <c r="F443" t="s">
        <v>0</v>
      </c>
      <c r="G443" t="s">
        <v>2809</v>
      </c>
      <c r="H443">
        <v>3.488</v>
      </c>
      <c r="I443">
        <v>54.3</v>
      </c>
      <c r="J443">
        <v>37</v>
      </c>
    </row>
    <row r="444" spans="1:10" x14ac:dyDescent="0.35">
      <c r="A444" t="s">
        <v>6431</v>
      </c>
      <c r="B444">
        <v>594</v>
      </c>
      <c r="C444">
        <v>2878</v>
      </c>
      <c r="D444">
        <v>443</v>
      </c>
      <c r="E444" t="s">
        <v>312</v>
      </c>
      <c r="F444" t="s">
        <v>0</v>
      </c>
      <c r="G444" t="s">
        <v>2293</v>
      </c>
      <c r="H444">
        <v>2.3250000000000002</v>
      </c>
      <c r="I444">
        <v>41.21</v>
      </c>
      <c r="J444">
        <v>50</v>
      </c>
    </row>
    <row r="445" spans="1:10" x14ac:dyDescent="0.35">
      <c r="A445" t="s">
        <v>6432</v>
      </c>
      <c r="B445">
        <v>552</v>
      </c>
      <c r="C445">
        <v>2874</v>
      </c>
      <c r="D445">
        <v>444</v>
      </c>
      <c r="E445" t="s">
        <v>319</v>
      </c>
      <c r="F445" t="s">
        <v>0</v>
      </c>
      <c r="G445" t="s">
        <v>1999</v>
      </c>
      <c r="H445">
        <v>2.37</v>
      </c>
      <c r="I445">
        <v>80.709999999999994</v>
      </c>
      <c r="J445">
        <v>152</v>
      </c>
    </row>
    <row r="446" spans="1:10" x14ac:dyDescent="0.35">
      <c r="A446" t="s">
        <v>6433</v>
      </c>
      <c r="B446">
        <v>365</v>
      </c>
      <c r="C446">
        <v>2867</v>
      </c>
      <c r="D446">
        <v>445</v>
      </c>
      <c r="E446" t="s">
        <v>328</v>
      </c>
      <c r="F446" t="s">
        <v>0</v>
      </c>
      <c r="G446" t="s">
        <v>2003</v>
      </c>
      <c r="H446">
        <v>3.8149999999999999</v>
      </c>
      <c r="I446">
        <v>68.33</v>
      </c>
      <c r="J446">
        <v>362</v>
      </c>
    </row>
    <row r="447" spans="1:10" x14ac:dyDescent="0.35">
      <c r="A447" t="s">
        <v>6434</v>
      </c>
      <c r="B447">
        <v>320</v>
      </c>
      <c r="C447">
        <v>2867</v>
      </c>
      <c r="D447">
        <v>445</v>
      </c>
      <c r="E447" t="s">
        <v>328</v>
      </c>
      <c r="F447" t="s">
        <v>0</v>
      </c>
      <c r="G447" t="s">
        <v>1759</v>
      </c>
      <c r="H447">
        <v>4.6539999999999999</v>
      </c>
      <c r="I447">
        <v>63.29</v>
      </c>
      <c r="J447">
        <v>79</v>
      </c>
    </row>
    <row r="448" spans="1:10" x14ac:dyDescent="0.35">
      <c r="A448" t="s">
        <v>6435</v>
      </c>
      <c r="B448">
        <v>292</v>
      </c>
      <c r="C448">
        <v>2850</v>
      </c>
      <c r="D448">
        <v>447</v>
      </c>
      <c r="E448" t="s">
        <v>319</v>
      </c>
      <c r="F448" t="s">
        <v>0</v>
      </c>
      <c r="G448" t="s">
        <v>2379</v>
      </c>
      <c r="H448">
        <v>4.9640000000000004</v>
      </c>
      <c r="I448">
        <v>85.08</v>
      </c>
      <c r="J448">
        <v>54</v>
      </c>
    </row>
    <row r="449" spans="1:10" x14ac:dyDescent="0.35">
      <c r="A449" t="s">
        <v>6436</v>
      </c>
      <c r="B449">
        <v>423</v>
      </c>
      <c r="C449">
        <v>2845</v>
      </c>
      <c r="D449">
        <v>448</v>
      </c>
      <c r="E449" t="s">
        <v>328</v>
      </c>
      <c r="F449" t="s">
        <v>0</v>
      </c>
      <c r="G449" t="s">
        <v>4241</v>
      </c>
      <c r="H449">
        <v>3.1509999999999998</v>
      </c>
      <c r="I449">
        <v>53.24</v>
      </c>
      <c r="J449">
        <v>131</v>
      </c>
    </row>
    <row r="450" spans="1:10" x14ac:dyDescent="0.35">
      <c r="A450" t="s">
        <v>6437</v>
      </c>
      <c r="B450">
        <v>498</v>
      </c>
      <c r="C450">
        <v>2841</v>
      </c>
      <c r="D450">
        <v>449</v>
      </c>
      <c r="E450" t="s">
        <v>328</v>
      </c>
      <c r="F450" t="s">
        <v>0</v>
      </c>
      <c r="G450" t="s">
        <v>1912</v>
      </c>
      <c r="H450">
        <v>2.8</v>
      </c>
      <c r="I450">
        <v>45.66</v>
      </c>
      <c r="J450">
        <v>88</v>
      </c>
    </row>
    <row r="451" spans="1:10" x14ac:dyDescent="0.35">
      <c r="A451" t="s">
        <v>6438</v>
      </c>
      <c r="B451">
        <v>431</v>
      </c>
      <c r="C451">
        <v>2832</v>
      </c>
      <c r="D451">
        <v>450</v>
      </c>
      <c r="E451" t="s">
        <v>328</v>
      </c>
      <c r="F451" t="s">
        <v>0</v>
      </c>
      <c r="G451" t="s">
        <v>6439</v>
      </c>
      <c r="H451">
        <v>3.738</v>
      </c>
      <c r="I451">
        <v>57.77</v>
      </c>
      <c r="J451">
        <v>122</v>
      </c>
    </row>
    <row r="452" spans="1:10" x14ac:dyDescent="0.35">
      <c r="A452" t="s">
        <v>6440</v>
      </c>
      <c r="B452">
        <v>232</v>
      </c>
      <c r="C452">
        <v>2831</v>
      </c>
      <c r="D452">
        <v>451</v>
      </c>
      <c r="E452" t="s">
        <v>319</v>
      </c>
      <c r="F452" t="s">
        <v>0</v>
      </c>
      <c r="G452" t="s">
        <v>1815</v>
      </c>
      <c r="H452">
        <v>20.43</v>
      </c>
      <c r="I452">
        <v>99.65</v>
      </c>
      <c r="J452">
        <v>118</v>
      </c>
    </row>
    <row r="453" spans="1:10" x14ac:dyDescent="0.35">
      <c r="A453" t="s">
        <v>6441</v>
      </c>
      <c r="B453">
        <v>576</v>
      </c>
      <c r="C453">
        <v>2826</v>
      </c>
      <c r="D453">
        <v>452</v>
      </c>
      <c r="E453" t="s">
        <v>319</v>
      </c>
      <c r="F453" t="s">
        <v>0</v>
      </c>
      <c r="G453" t="s">
        <v>2590</v>
      </c>
      <c r="H453">
        <v>2.0209999999999999</v>
      </c>
      <c r="I453">
        <v>80.55</v>
      </c>
      <c r="J453">
        <v>576</v>
      </c>
    </row>
    <row r="454" spans="1:10" x14ac:dyDescent="0.35">
      <c r="A454" t="s">
        <v>6442</v>
      </c>
      <c r="B454">
        <v>241</v>
      </c>
      <c r="C454">
        <v>2814</v>
      </c>
      <c r="D454">
        <v>453</v>
      </c>
      <c r="E454" t="s">
        <v>328</v>
      </c>
      <c r="F454" t="s">
        <v>0</v>
      </c>
      <c r="G454" t="s">
        <v>1779</v>
      </c>
      <c r="H454">
        <v>5.9450000000000003</v>
      </c>
      <c r="I454">
        <v>71.63</v>
      </c>
      <c r="J454">
        <v>68</v>
      </c>
    </row>
    <row r="455" spans="1:10" x14ac:dyDescent="0.35">
      <c r="A455" t="s">
        <v>6443</v>
      </c>
      <c r="B455">
        <v>281</v>
      </c>
      <c r="C455">
        <v>2813</v>
      </c>
      <c r="D455">
        <v>454</v>
      </c>
      <c r="E455" t="s">
        <v>319</v>
      </c>
      <c r="F455" t="s">
        <v>0</v>
      </c>
      <c r="G455" t="s">
        <v>6444</v>
      </c>
      <c r="H455">
        <v>4.8090000000000002</v>
      </c>
      <c r="I455">
        <v>72.709999999999994</v>
      </c>
      <c r="J455">
        <v>105</v>
      </c>
    </row>
    <row r="456" spans="1:10" x14ac:dyDescent="0.35">
      <c r="A456" t="s">
        <v>6445</v>
      </c>
      <c r="B456">
        <v>381</v>
      </c>
      <c r="C456">
        <v>2806</v>
      </c>
      <c r="D456">
        <v>455</v>
      </c>
      <c r="E456" t="s">
        <v>328</v>
      </c>
      <c r="F456" t="s">
        <v>0</v>
      </c>
      <c r="G456" t="s">
        <v>6446</v>
      </c>
      <c r="H456">
        <v>3.61</v>
      </c>
      <c r="I456">
        <v>60.14</v>
      </c>
      <c r="J456">
        <v>28</v>
      </c>
    </row>
    <row r="457" spans="1:10" x14ac:dyDescent="0.35">
      <c r="A457" t="s">
        <v>6447</v>
      </c>
      <c r="B457">
        <v>497</v>
      </c>
      <c r="C457">
        <v>2806</v>
      </c>
      <c r="D457">
        <v>455</v>
      </c>
      <c r="E457" t="s">
        <v>328</v>
      </c>
      <c r="F457" t="s">
        <v>0</v>
      </c>
      <c r="G457" t="s">
        <v>3554</v>
      </c>
      <c r="H457">
        <v>2.835</v>
      </c>
      <c r="I457">
        <v>64.09</v>
      </c>
      <c r="J457">
        <v>102</v>
      </c>
    </row>
    <row r="458" spans="1:10" x14ac:dyDescent="0.35">
      <c r="A458" t="s">
        <v>6448</v>
      </c>
      <c r="B458">
        <v>425</v>
      </c>
      <c r="C458">
        <v>2804</v>
      </c>
      <c r="D458">
        <v>457</v>
      </c>
      <c r="E458" t="s">
        <v>328</v>
      </c>
      <c r="F458" t="s">
        <v>0</v>
      </c>
      <c r="G458" t="s">
        <v>6449</v>
      </c>
      <c r="H458">
        <v>3.0790000000000002</v>
      </c>
      <c r="I458">
        <v>45.11</v>
      </c>
      <c r="J458">
        <v>92</v>
      </c>
    </row>
    <row r="459" spans="1:10" x14ac:dyDescent="0.35">
      <c r="A459" t="s">
        <v>6450</v>
      </c>
      <c r="B459">
        <v>388</v>
      </c>
      <c r="C459">
        <v>2798</v>
      </c>
      <c r="D459">
        <v>458</v>
      </c>
      <c r="E459" t="s">
        <v>319</v>
      </c>
      <c r="F459" t="s">
        <v>0</v>
      </c>
      <c r="G459" t="s">
        <v>3026</v>
      </c>
      <c r="H459">
        <v>3.9470000000000001</v>
      </c>
      <c r="I459">
        <v>82.58</v>
      </c>
      <c r="J459">
        <v>173</v>
      </c>
    </row>
    <row r="460" spans="1:10" x14ac:dyDescent="0.35">
      <c r="A460" t="s">
        <v>6451</v>
      </c>
      <c r="B460">
        <v>656</v>
      </c>
      <c r="C460">
        <v>2795</v>
      </c>
      <c r="D460">
        <v>459</v>
      </c>
      <c r="E460" t="s">
        <v>312</v>
      </c>
      <c r="F460" t="s">
        <v>0</v>
      </c>
      <c r="G460" t="s">
        <v>2142</v>
      </c>
      <c r="H460">
        <v>2.3159999999999998</v>
      </c>
      <c r="I460">
        <v>28.7</v>
      </c>
      <c r="J460">
        <v>195</v>
      </c>
    </row>
    <row r="461" spans="1:10" x14ac:dyDescent="0.35">
      <c r="A461" t="s">
        <v>6452</v>
      </c>
      <c r="B461">
        <v>392</v>
      </c>
      <c r="C461">
        <v>2792</v>
      </c>
      <c r="D461">
        <v>460</v>
      </c>
      <c r="E461" t="s">
        <v>319</v>
      </c>
      <c r="F461" t="s">
        <v>0</v>
      </c>
      <c r="G461" t="s">
        <v>6453</v>
      </c>
      <c r="H461">
        <v>4.3710000000000004</v>
      </c>
      <c r="I461">
        <v>77.89</v>
      </c>
      <c r="J461">
        <v>160</v>
      </c>
    </row>
    <row r="462" spans="1:10" x14ac:dyDescent="0.35">
      <c r="A462" t="s">
        <v>6454</v>
      </c>
      <c r="B462">
        <v>332</v>
      </c>
      <c r="C462">
        <v>2785</v>
      </c>
      <c r="D462">
        <v>461</v>
      </c>
      <c r="E462" t="s">
        <v>328</v>
      </c>
      <c r="F462" t="s">
        <v>0</v>
      </c>
      <c r="G462" t="s">
        <v>2883</v>
      </c>
      <c r="H462">
        <v>4.3449999999999998</v>
      </c>
      <c r="I462">
        <v>71.39</v>
      </c>
      <c r="J462">
        <v>125</v>
      </c>
    </row>
    <row r="463" spans="1:10" x14ac:dyDescent="0.35">
      <c r="A463" t="s">
        <v>6455</v>
      </c>
      <c r="B463">
        <v>688</v>
      </c>
      <c r="C463">
        <v>2780</v>
      </c>
      <c r="D463">
        <v>462</v>
      </c>
      <c r="E463" t="s">
        <v>312</v>
      </c>
      <c r="F463" t="s">
        <v>0</v>
      </c>
      <c r="G463" t="s">
        <v>1969</v>
      </c>
      <c r="H463">
        <v>2.266</v>
      </c>
      <c r="I463">
        <v>28.33</v>
      </c>
      <c r="J463">
        <v>101</v>
      </c>
    </row>
    <row r="464" spans="1:10" x14ac:dyDescent="0.35">
      <c r="A464" t="s">
        <v>6456</v>
      </c>
      <c r="B464">
        <v>486</v>
      </c>
      <c r="C464">
        <v>2769</v>
      </c>
      <c r="D464">
        <v>463</v>
      </c>
      <c r="E464" t="s">
        <v>319</v>
      </c>
      <c r="F464" t="s">
        <v>0</v>
      </c>
      <c r="G464" t="s">
        <v>2520</v>
      </c>
      <c r="H464">
        <v>2.2759999999999998</v>
      </c>
      <c r="I464">
        <v>92.32</v>
      </c>
      <c r="J464">
        <v>148</v>
      </c>
    </row>
    <row r="465" spans="1:10" x14ac:dyDescent="0.35">
      <c r="A465" t="s">
        <v>6457</v>
      </c>
      <c r="B465">
        <v>552</v>
      </c>
      <c r="C465">
        <v>2768</v>
      </c>
      <c r="D465">
        <v>464</v>
      </c>
      <c r="E465" t="s">
        <v>334</v>
      </c>
      <c r="F465" t="s">
        <v>0</v>
      </c>
      <c r="G465" t="s">
        <v>3531</v>
      </c>
      <c r="H465">
        <v>2.6669999999999998</v>
      </c>
      <c r="I465">
        <v>21.69</v>
      </c>
      <c r="J465">
        <v>63</v>
      </c>
    </row>
    <row r="466" spans="1:10" x14ac:dyDescent="0.35">
      <c r="A466" t="s">
        <v>6458</v>
      </c>
      <c r="B466">
        <v>397</v>
      </c>
      <c r="C466">
        <v>2768</v>
      </c>
      <c r="D466">
        <v>464</v>
      </c>
      <c r="E466" t="s">
        <v>328</v>
      </c>
      <c r="F466" t="s">
        <v>0</v>
      </c>
      <c r="G466" t="s">
        <v>2135</v>
      </c>
      <c r="H466">
        <v>3.6219999999999999</v>
      </c>
      <c r="I466">
        <v>52.86</v>
      </c>
      <c r="J466">
        <v>397</v>
      </c>
    </row>
    <row r="467" spans="1:10" x14ac:dyDescent="0.35">
      <c r="A467" t="s">
        <v>6459</v>
      </c>
      <c r="B467">
        <v>538</v>
      </c>
      <c r="C467">
        <v>2758</v>
      </c>
      <c r="D467">
        <v>466</v>
      </c>
      <c r="E467" t="s">
        <v>328</v>
      </c>
      <c r="F467" t="s">
        <v>0</v>
      </c>
      <c r="G467" t="s">
        <v>1874</v>
      </c>
      <c r="H467">
        <v>2.508</v>
      </c>
      <c r="I467">
        <v>43.78</v>
      </c>
      <c r="J467">
        <v>538</v>
      </c>
    </row>
    <row r="468" spans="1:10" x14ac:dyDescent="0.35">
      <c r="A468" t="s">
        <v>6460</v>
      </c>
      <c r="B468">
        <v>772</v>
      </c>
      <c r="C468">
        <v>2758</v>
      </c>
      <c r="D468">
        <v>466</v>
      </c>
      <c r="E468" t="s">
        <v>328</v>
      </c>
      <c r="F468" t="s">
        <v>0</v>
      </c>
      <c r="G468" t="s">
        <v>2641</v>
      </c>
      <c r="H468">
        <v>1.893</v>
      </c>
      <c r="I468">
        <v>57.98</v>
      </c>
      <c r="J468">
        <v>98</v>
      </c>
    </row>
    <row r="469" spans="1:10" x14ac:dyDescent="0.35">
      <c r="A469" t="s">
        <v>6461</v>
      </c>
      <c r="B469">
        <v>569</v>
      </c>
      <c r="C469">
        <v>2757</v>
      </c>
      <c r="D469">
        <v>468</v>
      </c>
      <c r="E469" t="s">
        <v>312</v>
      </c>
      <c r="F469" t="s">
        <v>0</v>
      </c>
      <c r="G469" t="s">
        <v>6462</v>
      </c>
      <c r="H469">
        <v>2.6549999999999998</v>
      </c>
      <c r="I469">
        <v>24.29</v>
      </c>
      <c r="J469">
        <v>123</v>
      </c>
    </row>
    <row r="470" spans="1:10" x14ac:dyDescent="0.35">
      <c r="A470" t="s">
        <v>6463</v>
      </c>
      <c r="B470">
        <v>278</v>
      </c>
      <c r="C470">
        <v>2750</v>
      </c>
      <c r="D470">
        <v>469</v>
      </c>
      <c r="E470" t="s">
        <v>319</v>
      </c>
      <c r="F470" t="s">
        <v>0</v>
      </c>
      <c r="G470" t="s">
        <v>6464</v>
      </c>
      <c r="H470">
        <v>5.093</v>
      </c>
      <c r="I470">
        <v>67.33</v>
      </c>
      <c r="J470">
        <v>43</v>
      </c>
    </row>
    <row r="471" spans="1:10" x14ac:dyDescent="0.35">
      <c r="A471" t="s">
        <v>6465</v>
      </c>
      <c r="B471">
        <v>403</v>
      </c>
      <c r="C471">
        <v>2747</v>
      </c>
      <c r="D471">
        <v>470</v>
      </c>
      <c r="E471" t="s">
        <v>328</v>
      </c>
      <c r="F471" t="s">
        <v>0</v>
      </c>
      <c r="G471" t="s">
        <v>6466</v>
      </c>
      <c r="H471">
        <v>3.4359999999999999</v>
      </c>
      <c r="I471">
        <v>51.96</v>
      </c>
      <c r="J471">
        <v>403</v>
      </c>
    </row>
    <row r="472" spans="1:10" x14ac:dyDescent="0.35">
      <c r="A472" t="s">
        <v>6467</v>
      </c>
      <c r="B472">
        <v>116</v>
      </c>
      <c r="C472">
        <v>2743</v>
      </c>
      <c r="D472">
        <v>471</v>
      </c>
      <c r="E472" t="s">
        <v>319</v>
      </c>
      <c r="F472" t="s">
        <v>0</v>
      </c>
      <c r="G472" t="s">
        <v>6468</v>
      </c>
      <c r="H472">
        <v>37.213999999999999</v>
      </c>
      <c r="I472">
        <v>99.61</v>
      </c>
      <c r="J472">
        <v>71</v>
      </c>
    </row>
    <row r="473" spans="1:10" x14ac:dyDescent="0.35">
      <c r="A473" t="s">
        <v>6469</v>
      </c>
      <c r="B473">
        <v>270</v>
      </c>
      <c r="C473">
        <v>2732</v>
      </c>
      <c r="D473">
        <v>472</v>
      </c>
      <c r="E473" t="s">
        <v>319</v>
      </c>
      <c r="F473" t="s">
        <v>0</v>
      </c>
      <c r="G473" t="s">
        <v>4224</v>
      </c>
      <c r="H473">
        <v>5.5060000000000002</v>
      </c>
      <c r="I473">
        <v>85.48</v>
      </c>
      <c r="J473">
        <v>270</v>
      </c>
    </row>
    <row r="474" spans="1:10" x14ac:dyDescent="0.35">
      <c r="A474" t="s">
        <v>6470</v>
      </c>
      <c r="B474">
        <v>1096</v>
      </c>
      <c r="C474">
        <v>2731</v>
      </c>
      <c r="D474">
        <v>473</v>
      </c>
      <c r="E474" t="s">
        <v>312</v>
      </c>
      <c r="F474" t="s">
        <v>0</v>
      </c>
      <c r="G474" t="s">
        <v>1876</v>
      </c>
      <c r="H474">
        <v>3.1949999999999998</v>
      </c>
      <c r="I474">
        <v>39.96</v>
      </c>
      <c r="J474">
        <v>65</v>
      </c>
    </row>
    <row r="475" spans="1:10" x14ac:dyDescent="0.35">
      <c r="A475" t="s">
        <v>6471</v>
      </c>
      <c r="B475">
        <v>283</v>
      </c>
      <c r="C475">
        <v>2714</v>
      </c>
      <c r="D475">
        <v>474</v>
      </c>
      <c r="E475" t="s">
        <v>328</v>
      </c>
      <c r="F475" t="s">
        <v>0</v>
      </c>
      <c r="G475" t="s">
        <v>2402</v>
      </c>
      <c r="H475">
        <v>4.9029999999999996</v>
      </c>
      <c r="I475">
        <v>73.900000000000006</v>
      </c>
      <c r="J475">
        <v>283</v>
      </c>
    </row>
    <row r="476" spans="1:10" x14ac:dyDescent="0.35">
      <c r="A476" t="s">
        <v>6472</v>
      </c>
      <c r="B476">
        <v>384</v>
      </c>
      <c r="C476">
        <v>2710</v>
      </c>
      <c r="D476">
        <v>475</v>
      </c>
      <c r="E476" t="s">
        <v>328</v>
      </c>
      <c r="F476" t="s">
        <v>0</v>
      </c>
      <c r="G476" t="s">
        <v>1882</v>
      </c>
      <c r="H476">
        <v>3.61</v>
      </c>
      <c r="I476">
        <v>53.87</v>
      </c>
      <c r="J476">
        <v>165</v>
      </c>
    </row>
    <row r="477" spans="1:10" x14ac:dyDescent="0.35">
      <c r="A477" t="s">
        <v>6473</v>
      </c>
      <c r="B477">
        <v>367</v>
      </c>
      <c r="C477">
        <v>2703</v>
      </c>
      <c r="D477">
        <v>476</v>
      </c>
      <c r="E477" t="s">
        <v>328</v>
      </c>
      <c r="F477" t="s">
        <v>0</v>
      </c>
      <c r="G477" t="s">
        <v>1969</v>
      </c>
      <c r="H477">
        <v>4.3929999999999998</v>
      </c>
      <c r="I477">
        <v>75</v>
      </c>
      <c r="J477">
        <v>154</v>
      </c>
    </row>
    <row r="478" spans="1:10" x14ac:dyDescent="0.35">
      <c r="A478" t="s">
        <v>6474</v>
      </c>
      <c r="B478">
        <v>633</v>
      </c>
      <c r="C478">
        <v>2699</v>
      </c>
      <c r="D478">
        <v>477</v>
      </c>
      <c r="E478" t="s">
        <v>328</v>
      </c>
      <c r="F478" t="s">
        <v>0</v>
      </c>
      <c r="G478" t="s">
        <v>6475</v>
      </c>
      <c r="H478">
        <v>2.2240000000000002</v>
      </c>
      <c r="I478">
        <v>59.7</v>
      </c>
      <c r="J478">
        <v>145</v>
      </c>
    </row>
    <row r="479" spans="1:10" x14ac:dyDescent="0.35">
      <c r="A479" t="s">
        <v>6476</v>
      </c>
      <c r="B479">
        <v>303</v>
      </c>
      <c r="C479">
        <v>2699</v>
      </c>
      <c r="D479">
        <v>477</v>
      </c>
      <c r="E479" t="s">
        <v>319</v>
      </c>
      <c r="F479" t="s">
        <v>0</v>
      </c>
      <c r="G479" t="s">
        <v>4169</v>
      </c>
      <c r="H479">
        <v>4.9550000000000001</v>
      </c>
      <c r="I479">
        <v>79.75</v>
      </c>
      <c r="J479">
        <v>186</v>
      </c>
    </row>
    <row r="480" spans="1:10" x14ac:dyDescent="0.35">
      <c r="A480" t="s">
        <v>6477</v>
      </c>
      <c r="B480">
        <v>433</v>
      </c>
      <c r="C480">
        <v>2693</v>
      </c>
      <c r="D480">
        <v>479</v>
      </c>
      <c r="E480" t="s">
        <v>328</v>
      </c>
      <c r="F480" t="s">
        <v>0</v>
      </c>
      <c r="G480" t="s">
        <v>1967</v>
      </c>
      <c r="H480">
        <v>3.524</v>
      </c>
      <c r="I480">
        <v>61.26</v>
      </c>
      <c r="J480">
        <v>185</v>
      </c>
    </row>
    <row r="481" spans="1:10" x14ac:dyDescent="0.35">
      <c r="A481" t="s">
        <v>6478</v>
      </c>
      <c r="B481">
        <v>125</v>
      </c>
      <c r="C481">
        <v>2688</v>
      </c>
      <c r="D481">
        <v>480</v>
      </c>
      <c r="E481" t="s">
        <v>319</v>
      </c>
      <c r="F481" t="s">
        <v>0</v>
      </c>
      <c r="G481" t="s">
        <v>6479</v>
      </c>
      <c r="H481">
        <v>11.759</v>
      </c>
      <c r="I481">
        <v>92.32</v>
      </c>
      <c r="J481">
        <v>75</v>
      </c>
    </row>
    <row r="482" spans="1:10" x14ac:dyDescent="0.35">
      <c r="A482" t="s">
        <v>6480</v>
      </c>
      <c r="B482">
        <v>180</v>
      </c>
      <c r="C482">
        <v>2678</v>
      </c>
      <c r="D482">
        <v>481</v>
      </c>
      <c r="E482" t="s">
        <v>319</v>
      </c>
      <c r="F482" t="s">
        <v>0</v>
      </c>
      <c r="G482" t="s">
        <v>6481</v>
      </c>
      <c r="H482">
        <v>8.0060000000000002</v>
      </c>
      <c r="I482">
        <v>82.82</v>
      </c>
      <c r="J482">
        <v>180</v>
      </c>
    </row>
    <row r="483" spans="1:10" x14ac:dyDescent="0.35">
      <c r="A483" t="s">
        <v>6482</v>
      </c>
      <c r="B483">
        <v>243</v>
      </c>
      <c r="C483">
        <v>2676</v>
      </c>
      <c r="D483">
        <v>482</v>
      </c>
      <c r="E483" t="s">
        <v>319</v>
      </c>
      <c r="F483" t="s">
        <v>0</v>
      </c>
      <c r="G483" t="s">
        <v>1813</v>
      </c>
      <c r="H483">
        <v>7.1230000000000002</v>
      </c>
      <c r="I483">
        <v>83.57</v>
      </c>
      <c r="J483">
        <v>243</v>
      </c>
    </row>
    <row r="484" spans="1:10" x14ac:dyDescent="0.35">
      <c r="A484" t="s">
        <v>6483</v>
      </c>
      <c r="B484">
        <v>287</v>
      </c>
      <c r="C484">
        <v>2661</v>
      </c>
      <c r="D484">
        <v>483</v>
      </c>
      <c r="E484" t="s">
        <v>311</v>
      </c>
      <c r="F484" t="s">
        <v>0</v>
      </c>
      <c r="G484" t="s">
        <v>3926</v>
      </c>
      <c r="H484" t="s">
        <v>311</v>
      </c>
      <c r="I484" t="s">
        <v>311</v>
      </c>
      <c r="J484">
        <v>277</v>
      </c>
    </row>
    <row r="485" spans="1:10" x14ac:dyDescent="0.35">
      <c r="A485" t="s">
        <v>6484</v>
      </c>
      <c r="B485">
        <v>236</v>
      </c>
      <c r="C485">
        <v>2652</v>
      </c>
      <c r="D485">
        <v>484</v>
      </c>
      <c r="E485" t="s">
        <v>319</v>
      </c>
      <c r="F485" t="s">
        <v>0</v>
      </c>
      <c r="G485" t="s">
        <v>6485</v>
      </c>
      <c r="H485">
        <v>6.3710000000000004</v>
      </c>
      <c r="I485">
        <v>82.81</v>
      </c>
      <c r="J485">
        <v>159</v>
      </c>
    </row>
    <row r="486" spans="1:10" x14ac:dyDescent="0.35">
      <c r="A486" t="s">
        <v>6486</v>
      </c>
      <c r="B486">
        <v>506</v>
      </c>
      <c r="C486">
        <v>2644</v>
      </c>
      <c r="D486">
        <v>485</v>
      </c>
      <c r="E486" t="s">
        <v>312</v>
      </c>
      <c r="F486" t="s">
        <v>0</v>
      </c>
      <c r="G486" t="s">
        <v>2743</v>
      </c>
      <c r="H486">
        <v>2.4239999999999999</v>
      </c>
      <c r="I486">
        <v>43.89</v>
      </c>
      <c r="J486">
        <v>233</v>
      </c>
    </row>
    <row r="487" spans="1:10" x14ac:dyDescent="0.35">
      <c r="A487" t="s">
        <v>6487</v>
      </c>
      <c r="B487">
        <v>401</v>
      </c>
      <c r="C487">
        <v>2640</v>
      </c>
      <c r="D487">
        <v>486</v>
      </c>
      <c r="E487" t="s">
        <v>328</v>
      </c>
      <c r="F487" t="s">
        <v>0</v>
      </c>
      <c r="G487" t="s">
        <v>1876</v>
      </c>
      <c r="H487">
        <v>3.919</v>
      </c>
      <c r="I487">
        <v>57.89</v>
      </c>
      <c r="J487">
        <v>103</v>
      </c>
    </row>
    <row r="488" spans="1:10" x14ac:dyDescent="0.35">
      <c r="A488" t="s">
        <v>6488</v>
      </c>
      <c r="B488">
        <v>369</v>
      </c>
      <c r="C488">
        <v>2625</v>
      </c>
      <c r="D488">
        <v>487</v>
      </c>
      <c r="E488" t="s">
        <v>319</v>
      </c>
      <c r="F488" t="s">
        <v>0</v>
      </c>
      <c r="G488" t="s">
        <v>6489</v>
      </c>
      <c r="H488">
        <v>3.85</v>
      </c>
      <c r="I488">
        <v>69.87</v>
      </c>
      <c r="J488">
        <v>17</v>
      </c>
    </row>
    <row r="489" spans="1:10" x14ac:dyDescent="0.35">
      <c r="A489" t="s">
        <v>6490</v>
      </c>
      <c r="B489">
        <v>431</v>
      </c>
      <c r="C489">
        <v>2624</v>
      </c>
      <c r="D489">
        <v>488</v>
      </c>
      <c r="E489" t="s">
        <v>319</v>
      </c>
      <c r="F489" t="s">
        <v>0</v>
      </c>
      <c r="G489" t="s">
        <v>6491</v>
      </c>
      <c r="H489">
        <v>5.2279999999999998</v>
      </c>
      <c r="I489">
        <v>77.59</v>
      </c>
      <c r="J489">
        <v>169</v>
      </c>
    </row>
    <row r="490" spans="1:10" x14ac:dyDescent="0.35">
      <c r="A490" t="s">
        <v>6492</v>
      </c>
      <c r="B490">
        <v>1026</v>
      </c>
      <c r="C490">
        <v>2603</v>
      </c>
      <c r="D490">
        <v>489</v>
      </c>
      <c r="E490" t="s">
        <v>334</v>
      </c>
      <c r="F490" t="s">
        <v>0</v>
      </c>
      <c r="G490" t="s">
        <v>6493</v>
      </c>
      <c r="H490">
        <v>1.532</v>
      </c>
      <c r="I490">
        <v>16.75</v>
      </c>
      <c r="J490">
        <v>178</v>
      </c>
    </row>
    <row r="491" spans="1:10" x14ac:dyDescent="0.35">
      <c r="A491" t="s">
        <v>6494</v>
      </c>
      <c r="B491">
        <v>484</v>
      </c>
      <c r="C491">
        <v>2603</v>
      </c>
      <c r="D491">
        <v>489</v>
      </c>
      <c r="E491" t="s">
        <v>328</v>
      </c>
      <c r="F491" t="s">
        <v>0</v>
      </c>
      <c r="G491" t="s">
        <v>6495</v>
      </c>
      <c r="H491">
        <v>2.726</v>
      </c>
      <c r="I491">
        <v>44.65</v>
      </c>
      <c r="J491">
        <v>86</v>
      </c>
    </row>
    <row r="492" spans="1:10" x14ac:dyDescent="0.35">
      <c r="A492" t="s">
        <v>6496</v>
      </c>
      <c r="B492">
        <v>591</v>
      </c>
      <c r="C492">
        <v>2588</v>
      </c>
      <c r="D492">
        <v>491</v>
      </c>
      <c r="E492" t="s">
        <v>312</v>
      </c>
      <c r="F492" t="s">
        <v>0</v>
      </c>
      <c r="G492" t="s">
        <v>2381</v>
      </c>
      <c r="H492">
        <v>2.3740000000000001</v>
      </c>
      <c r="I492">
        <v>45.31</v>
      </c>
      <c r="J492">
        <v>218</v>
      </c>
    </row>
    <row r="493" spans="1:10" x14ac:dyDescent="0.35">
      <c r="A493" t="s">
        <v>6497</v>
      </c>
      <c r="B493">
        <v>157</v>
      </c>
      <c r="C493">
        <v>2586</v>
      </c>
      <c r="D493">
        <v>492</v>
      </c>
      <c r="E493" t="s">
        <v>319</v>
      </c>
      <c r="F493" t="s">
        <v>0</v>
      </c>
      <c r="G493" t="s">
        <v>1779</v>
      </c>
      <c r="H493">
        <v>9.2370000000000001</v>
      </c>
      <c r="I493">
        <v>85.51</v>
      </c>
      <c r="J493">
        <v>91</v>
      </c>
    </row>
    <row r="494" spans="1:10" x14ac:dyDescent="0.35">
      <c r="A494" t="s">
        <v>6498</v>
      </c>
      <c r="B494">
        <v>294</v>
      </c>
      <c r="C494">
        <v>2581</v>
      </c>
      <c r="D494">
        <v>493</v>
      </c>
      <c r="E494" t="s">
        <v>319</v>
      </c>
      <c r="F494" t="s">
        <v>0</v>
      </c>
      <c r="G494" t="s">
        <v>2163</v>
      </c>
      <c r="H494">
        <v>4.335</v>
      </c>
      <c r="I494">
        <v>66.37</v>
      </c>
      <c r="J494">
        <v>71</v>
      </c>
    </row>
    <row r="495" spans="1:10" x14ac:dyDescent="0.35">
      <c r="A495" t="s">
        <v>6499</v>
      </c>
      <c r="B495">
        <v>341</v>
      </c>
      <c r="C495">
        <v>2580</v>
      </c>
      <c r="D495">
        <v>494</v>
      </c>
      <c r="E495" t="s">
        <v>328</v>
      </c>
      <c r="F495" t="s">
        <v>0</v>
      </c>
      <c r="G495" t="s">
        <v>1759</v>
      </c>
      <c r="H495">
        <v>3.9550000000000001</v>
      </c>
      <c r="I495">
        <v>56.99</v>
      </c>
      <c r="J495">
        <v>76</v>
      </c>
    </row>
    <row r="496" spans="1:10" x14ac:dyDescent="0.35">
      <c r="A496" t="s">
        <v>6500</v>
      </c>
      <c r="B496">
        <v>285</v>
      </c>
      <c r="C496">
        <v>2574</v>
      </c>
      <c r="D496">
        <v>495</v>
      </c>
      <c r="E496" t="s">
        <v>328</v>
      </c>
      <c r="F496" t="s">
        <v>0</v>
      </c>
      <c r="G496" t="s">
        <v>2063</v>
      </c>
      <c r="H496">
        <v>4.7469999999999999</v>
      </c>
      <c r="I496">
        <v>63.36</v>
      </c>
      <c r="J496">
        <v>129</v>
      </c>
    </row>
    <row r="497" spans="1:10" x14ac:dyDescent="0.35">
      <c r="A497" t="s">
        <v>6501</v>
      </c>
      <c r="B497">
        <v>229</v>
      </c>
      <c r="C497">
        <v>2564</v>
      </c>
      <c r="D497">
        <v>496</v>
      </c>
      <c r="E497" t="s">
        <v>319</v>
      </c>
      <c r="F497" t="s">
        <v>0</v>
      </c>
      <c r="G497" t="s">
        <v>1815</v>
      </c>
      <c r="H497">
        <v>7.141</v>
      </c>
      <c r="I497">
        <v>90.56</v>
      </c>
      <c r="J497">
        <v>147</v>
      </c>
    </row>
    <row r="498" spans="1:10" x14ac:dyDescent="0.35">
      <c r="A498" t="s">
        <v>6502</v>
      </c>
      <c r="B498">
        <v>280</v>
      </c>
      <c r="C498">
        <v>2559</v>
      </c>
      <c r="D498">
        <v>497</v>
      </c>
      <c r="E498" t="s">
        <v>319</v>
      </c>
      <c r="F498" t="s">
        <v>0</v>
      </c>
      <c r="G498" t="s">
        <v>3088</v>
      </c>
      <c r="H498">
        <v>4.6399999999999997</v>
      </c>
      <c r="I498">
        <v>91.59</v>
      </c>
      <c r="J498">
        <v>83</v>
      </c>
    </row>
    <row r="499" spans="1:10" x14ac:dyDescent="0.35">
      <c r="A499" t="s">
        <v>6503</v>
      </c>
      <c r="B499">
        <v>810</v>
      </c>
      <c r="C499">
        <v>2557</v>
      </c>
      <c r="D499">
        <v>498</v>
      </c>
      <c r="E499" t="s">
        <v>328</v>
      </c>
      <c r="F499" t="s">
        <v>0</v>
      </c>
      <c r="G499" t="s">
        <v>2167</v>
      </c>
      <c r="H499">
        <v>2.7080000000000002</v>
      </c>
      <c r="I499">
        <v>55.69</v>
      </c>
      <c r="J499">
        <v>143</v>
      </c>
    </row>
    <row r="500" spans="1:10" x14ac:dyDescent="0.35">
      <c r="A500" t="s">
        <v>6504</v>
      </c>
      <c r="B500">
        <v>359</v>
      </c>
      <c r="C500">
        <v>2547</v>
      </c>
      <c r="D500">
        <v>499</v>
      </c>
      <c r="E500" t="s">
        <v>328</v>
      </c>
      <c r="F500" t="s">
        <v>0</v>
      </c>
      <c r="G500" t="s">
        <v>2135</v>
      </c>
      <c r="H500">
        <v>3.7549999999999999</v>
      </c>
      <c r="I500">
        <v>54.57</v>
      </c>
      <c r="J500">
        <v>105</v>
      </c>
    </row>
    <row r="501" spans="1:10" x14ac:dyDescent="0.35">
      <c r="A501" t="s">
        <v>6505</v>
      </c>
      <c r="B501">
        <v>2230</v>
      </c>
      <c r="C501">
        <v>2544</v>
      </c>
      <c r="D501">
        <v>500</v>
      </c>
      <c r="E501" t="s">
        <v>312</v>
      </c>
      <c r="F501" t="s">
        <v>0</v>
      </c>
      <c r="G501" t="s">
        <v>2799</v>
      </c>
      <c r="H501">
        <v>2.7269999999999999</v>
      </c>
      <c r="I501">
        <v>48.37</v>
      </c>
      <c r="J501">
        <v>1610</v>
      </c>
    </row>
    <row r="502" spans="1:10" x14ac:dyDescent="0.35">
      <c r="A502" t="s">
        <v>6506</v>
      </c>
      <c r="B502">
        <v>168</v>
      </c>
      <c r="C502">
        <v>2543</v>
      </c>
      <c r="D502">
        <v>501</v>
      </c>
      <c r="E502" t="s">
        <v>319</v>
      </c>
      <c r="F502" t="s">
        <v>0</v>
      </c>
      <c r="G502" t="s">
        <v>4372</v>
      </c>
      <c r="H502">
        <v>9.3989999999999991</v>
      </c>
      <c r="I502">
        <v>82.84</v>
      </c>
      <c r="J502">
        <v>166</v>
      </c>
    </row>
    <row r="503" spans="1:10" x14ac:dyDescent="0.35">
      <c r="A503" t="s">
        <v>6507</v>
      </c>
      <c r="B503">
        <v>778</v>
      </c>
      <c r="C503">
        <v>2522</v>
      </c>
      <c r="D503">
        <v>502</v>
      </c>
      <c r="E503" t="s">
        <v>312</v>
      </c>
      <c r="F503" t="s">
        <v>0</v>
      </c>
      <c r="G503" t="s">
        <v>1876</v>
      </c>
      <c r="H503">
        <v>3.0640000000000001</v>
      </c>
      <c r="I503">
        <v>37.81</v>
      </c>
      <c r="J503">
        <v>175</v>
      </c>
    </row>
    <row r="504" spans="1:10" x14ac:dyDescent="0.35">
      <c r="A504" t="s">
        <v>6508</v>
      </c>
      <c r="B504">
        <v>124</v>
      </c>
      <c r="C504">
        <v>2521</v>
      </c>
      <c r="D504">
        <v>503</v>
      </c>
      <c r="E504" t="s">
        <v>319</v>
      </c>
      <c r="F504" t="s">
        <v>0</v>
      </c>
      <c r="G504" t="s">
        <v>6509</v>
      </c>
      <c r="H504">
        <v>11.805999999999999</v>
      </c>
      <c r="I504">
        <v>91.08</v>
      </c>
      <c r="J504">
        <v>6</v>
      </c>
    </row>
    <row r="505" spans="1:10" x14ac:dyDescent="0.35">
      <c r="A505" t="s">
        <v>6510</v>
      </c>
      <c r="B505">
        <v>645</v>
      </c>
      <c r="C505">
        <v>2517</v>
      </c>
      <c r="D505">
        <v>504</v>
      </c>
      <c r="E505" t="s">
        <v>312</v>
      </c>
      <c r="F505" t="s">
        <v>0</v>
      </c>
      <c r="G505" t="s">
        <v>6511</v>
      </c>
      <c r="H505">
        <v>2.1280000000000001</v>
      </c>
      <c r="I505">
        <v>31.95</v>
      </c>
      <c r="J505">
        <v>161</v>
      </c>
    </row>
    <row r="506" spans="1:10" x14ac:dyDescent="0.35">
      <c r="A506" t="s">
        <v>6512</v>
      </c>
      <c r="B506">
        <v>328</v>
      </c>
      <c r="C506">
        <v>2507</v>
      </c>
      <c r="D506">
        <v>505</v>
      </c>
      <c r="E506" t="s">
        <v>312</v>
      </c>
      <c r="F506" t="s">
        <v>0</v>
      </c>
      <c r="G506" t="s">
        <v>3552</v>
      </c>
      <c r="H506">
        <v>3.6549999999999998</v>
      </c>
      <c r="I506">
        <v>43.6</v>
      </c>
      <c r="J506">
        <v>36</v>
      </c>
    </row>
    <row r="507" spans="1:10" x14ac:dyDescent="0.35">
      <c r="A507" t="s">
        <v>6513</v>
      </c>
      <c r="B507">
        <v>243</v>
      </c>
      <c r="C507">
        <v>2501</v>
      </c>
      <c r="D507">
        <v>506</v>
      </c>
      <c r="E507" t="s">
        <v>319</v>
      </c>
      <c r="F507" t="s">
        <v>0</v>
      </c>
      <c r="G507" t="s">
        <v>1838</v>
      </c>
      <c r="H507">
        <v>4.9240000000000004</v>
      </c>
      <c r="I507">
        <v>86.5</v>
      </c>
      <c r="J507">
        <v>243</v>
      </c>
    </row>
    <row r="508" spans="1:10" x14ac:dyDescent="0.35">
      <c r="A508" t="s">
        <v>6514</v>
      </c>
      <c r="B508">
        <v>212</v>
      </c>
      <c r="C508">
        <v>2488</v>
      </c>
      <c r="D508">
        <v>507</v>
      </c>
      <c r="E508" t="s">
        <v>319</v>
      </c>
      <c r="F508" t="s">
        <v>0</v>
      </c>
      <c r="G508" t="s">
        <v>2100</v>
      </c>
      <c r="H508">
        <v>6.1749999999999998</v>
      </c>
      <c r="I508">
        <v>95.97</v>
      </c>
      <c r="J508">
        <v>212</v>
      </c>
    </row>
    <row r="509" spans="1:10" x14ac:dyDescent="0.35">
      <c r="A509" t="s">
        <v>6515</v>
      </c>
      <c r="B509">
        <v>596</v>
      </c>
      <c r="C509">
        <v>2487</v>
      </c>
      <c r="D509">
        <v>508</v>
      </c>
      <c r="E509" t="s">
        <v>334</v>
      </c>
      <c r="F509" t="s">
        <v>0</v>
      </c>
      <c r="G509" t="s">
        <v>1886</v>
      </c>
      <c r="H509">
        <v>2.0640000000000001</v>
      </c>
      <c r="I509">
        <v>12.59</v>
      </c>
      <c r="J509">
        <v>211</v>
      </c>
    </row>
    <row r="510" spans="1:10" x14ac:dyDescent="0.35">
      <c r="A510" t="s">
        <v>6516</v>
      </c>
      <c r="B510">
        <v>374</v>
      </c>
      <c r="C510">
        <v>2486</v>
      </c>
      <c r="D510">
        <v>509</v>
      </c>
      <c r="E510" t="s">
        <v>312</v>
      </c>
      <c r="F510" t="s">
        <v>0</v>
      </c>
      <c r="G510" t="s">
        <v>1693</v>
      </c>
      <c r="H510">
        <v>3.5790000000000002</v>
      </c>
      <c r="I510">
        <v>48.21</v>
      </c>
      <c r="J510">
        <v>42</v>
      </c>
    </row>
    <row r="511" spans="1:10" x14ac:dyDescent="0.35">
      <c r="A511" t="s">
        <v>6517</v>
      </c>
      <c r="B511">
        <v>216</v>
      </c>
      <c r="C511">
        <v>2469</v>
      </c>
      <c r="D511">
        <v>510</v>
      </c>
      <c r="E511" t="s">
        <v>328</v>
      </c>
      <c r="F511" t="s">
        <v>0</v>
      </c>
      <c r="G511" t="s">
        <v>3375</v>
      </c>
      <c r="H511">
        <v>5.3369999999999997</v>
      </c>
      <c r="I511">
        <v>57.3</v>
      </c>
      <c r="J511">
        <v>84</v>
      </c>
    </row>
    <row r="512" spans="1:10" x14ac:dyDescent="0.35">
      <c r="A512" t="s">
        <v>6518</v>
      </c>
      <c r="B512">
        <v>469</v>
      </c>
      <c r="C512">
        <v>2462</v>
      </c>
      <c r="D512">
        <v>511</v>
      </c>
      <c r="E512" t="s">
        <v>312</v>
      </c>
      <c r="F512" t="s">
        <v>0</v>
      </c>
      <c r="G512" t="s">
        <v>3912</v>
      </c>
      <c r="H512">
        <v>2.9950000000000001</v>
      </c>
      <c r="I512">
        <v>42.31</v>
      </c>
      <c r="J512">
        <v>143</v>
      </c>
    </row>
    <row r="513" spans="1:10" x14ac:dyDescent="0.35">
      <c r="A513" t="s">
        <v>6519</v>
      </c>
      <c r="B513">
        <v>264</v>
      </c>
      <c r="C513">
        <v>2457</v>
      </c>
      <c r="D513">
        <v>512</v>
      </c>
      <c r="E513" t="s">
        <v>328</v>
      </c>
      <c r="F513" t="s">
        <v>0</v>
      </c>
      <c r="G513" t="s">
        <v>1791</v>
      </c>
      <c r="H513">
        <v>4.7270000000000003</v>
      </c>
      <c r="I513">
        <v>56.44</v>
      </c>
      <c r="J513">
        <v>61</v>
      </c>
    </row>
    <row r="514" spans="1:10" x14ac:dyDescent="0.35">
      <c r="A514" t="s">
        <v>6520</v>
      </c>
      <c r="B514">
        <v>602</v>
      </c>
      <c r="C514">
        <v>2452</v>
      </c>
      <c r="D514">
        <v>513</v>
      </c>
      <c r="E514" t="s">
        <v>312</v>
      </c>
      <c r="F514" t="s">
        <v>0</v>
      </c>
      <c r="G514" t="s">
        <v>4290</v>
      </c>
      <c r="H514">
        <v>2.157</v>
      </c>
      <c r="I514">
        <v>31.42</v>
      </c>
      <c r="J514">
        <v>600</v>
      </c>
    </row>
    <row r="515" spans="1:10" x14ac:dyDescent="0.35">
      <c r="A515" t="s">
        <v>6521</v>
      </c>
      <c r="B515">
        <v>499</v>
      </c>
      <c r="C515">
        <v>2448</v>
      </c>
      <c r="D515">
        <v>514</v>
      </c>
      <c r="E515" t="s">
        <v>312</v>
      </c>
      <c r="F515" t="s">
        <v>0</v>
      </c>
      <c r="G515" t="s">
        <v>6522</v>
      </c>
      <c r="H515">
        <v>2.7320000000000002</v>
      </c>
      <c r="I515">
        <v>44.23</v>
      </c>
      <c r="J515">
        <v>122</v>
      </c>
    </row>
    <row r="516" spans="1:10" x14ac:dyDescent="0.35">
      <c r="A516" t="s">
        <v>6523</v>
      </c>
      <c r="B516">
        <v>243</v>
      </c>
      <c r="C516">
        <v>2438</v>
      </c>
      <c r="D516">
        <v>515</v>
      </c>
      <c r="E516" t="s">
        <v>319</v>
      </c>
      <c r="F516" t="s">
        <v>0</v>
      </c>
      <c r="G516" t="s">
        <v>3592</v>
      </c>
      <c r="H516">
        <v>10.657999999999999</v>
      </c>
      <c r="I516">
        <v>94.78</v>
      </c>
      <c r="J516">
        <v>62</v>
      </c>
    </row>
    <row r="517" spans="1:10" x14ac:dyDescent="0.35">
      <c r="A517" t="s">
        <v>6524</v>
      </c>
      <c r="B517">
        <v>328</v>
      </c>
      <c r="C517">
        <v>2437</v>
      </c>
      <c r="D517">
        <v>516</v>
      </c>
      <c r="E517" t="s">
        <v>328</v>
      </c>
      <c r="F517" t="s">
        <v>0</v>
      </c>
      <c r="G517" t="s">
        <v>1886</v>
      </c>
      <c r="H517">
        <v>5.2709999999999999</v>
      </c>
      <c r="I517">
        <v>70.260000000000005</v>
      </c>
      <c r="J517">
        <v>328</v>
      </c>
    </row>
    <row r="518" spans="1:10" x14ac:dyDescent="0.35">
      <c r="A518" t="s">
        <v>6525</v>
      </c>
      <c r="B518">
        <v>301</v>
      </c>
      <c r="C518">
        <v>2429</v>
      </c>
      <c r="D518">
        <v>517</v>
      </c>
      <c r="E518" t="s">
        <v>312</v>
      </c>
      <c r="F518" t="s">
        <v>0</v>
      </c>
      <c r="G518" t="s">
        <v>2063</v>
      </c>
      <c r="H518">
        <v>4</v>
      </c>
      <c r="I518">
        <v>47.6</v>
      </c>
      <c r="J518">
        <v>118</v>
      </c>
    </row>
    <row r="519" spans="1:10" x14ac:dyDescent="0.35">
      <c r="A519" t="s">
        <v>6526</v>
      </c>
      <c r="B519">
        <v>256</v>
      </c>
      <c r="C519">
        <v>2426</v>
      </c>
      <c r="D519">
        <v>518</v>
      </c>
      <c r="E519" t="s">
        <v>319</v>
      </c>
      <c r="F519" t="s">
        <v>0</v>
      </c>
      <c r="G519" t="s">
        <v>2402</v>
      </c>
      <c r="H519">
        <v>5.0359999999999996</v>
      </c>
      <c r="I519">
        <v>75.37</v>
      </c>
      <c r="J519">
        <v>253</v>
      </c>
    </row>
    <row r="520" spans="1:10" x14ac:dyDescent="0.35">
      <c r="A520" t="s">
        <v>6527</v>
      </c>
      <c r="B520">
        <v>383</v>
      </c>
      <c r="C520">
        <v>2412</v>
      </c>
      <c r="D520">
        <v>519</v>
      </c>
      <c r="E520" t="s">
        <v>328</v>
      </c>
      <c r="F520" t="s">
        <v>0</v>
      </c>
      <c r="G520" t="s">
        <v>1967</v>
      </c>
      <c r="H520">
        <v>3.355</v>
      </c>
      <c r="I520">
        <v>54.1</v>
      </c>
      <c r="J520">
        <v>383</v>
      </c>
    </row>
    <row r="521" spans="1:10" x14ac:dyDescent="0.35">
      <c r="A521" t="s">
        <v>6528</v>
      </c>
      <c r="B521">
        <v>323</v>
      </c>
      <c r="C521">
        <v>2411</v>
      </c>
      <c r="D521">
        <v>520</v>
      </c>
      <c r="E521" t="s">
        <v>319</v>
      </c>
      <c r="F521" t="s">
        <v>0</v>
      </c>
      <c r="G521" t="s">
        <v>6529</v>
      </c>
      <c r="H521">
        <v>3.8210000000000002</v>
      </c>
      <c r="I521">
        <v>62.48</v>
      </c>
      <c r="J521">
        <v>79</v>
      </c>
    </row>
    <row r="522" spans="1:10" x14ac:dyDescent="0.35">
      <c r="A522" t="s">
        <v>6530</v>
      </c>
      <c r="B522">
        <v>591</v>
      </c>
      <c r="C522">
        <v>2401</v>
      </c>
      <c r="D522">
        <v>521</v>
      </c>
      <c r="E522" t="s">
        <v>328</v>
      </c>
      <c r="F522" t="s">
        <v>0</v>
      </c>
      <c r="G522" t="s">
        <v>2197</v>
      </c>
      <c r="H522">
        <v>3.85</v>
      </c>
      <c r="I522">
        <v>52.64</v>
      </c>
      <c r="J522">
        <v>120</v>
      </c>
    </row>
    <row r="523" spans="1:10" x14ac:dyDescent="0.35">
      <c r="A523" t="s">
        <v>6531</v>
      </c>
      <c r="B523">
        <v>281</v>
      </c>
      <c r="C523">
        <v>2401</v>
      </c>
      <c r="D523">
        <v>521</v>
      </c>
      <c r="E523" t="s">
        <v>328</v>
      </c>
      <c r="F523" t="s">
        <v>0</v>
      </c>
      <c r="G523" t="s">
        <v>6532</v>
      </c>
      <c r="H523">
        <v>4.0960000000000001</v>
      </c>
      <c r="I523">
        <v>69.62</v>
      </c>
      <c r="J523">
        <v>163</v>
      </c>
    </row>
    <row r="524" spans="1:10" x14ac:dyDescent="0.35">
      <c r="A524" t="s">
        <v>6533</v>
      </c>
      <c r="B524">
        <v>570</v>
      </c>
      <c r="C524">
        <v>2387</v>
      </c>
      <c r="D524">
        <v>523</v>
      </c>
      <c r="E524" t="s">
        <v>328</v>
      </c>
      <c r="F524" t="s">
        <v>0</v>
      </c>
      <c r="G524" t="s">
        <v>6534</v>
      </c>
      <c r="H524">
        <v>3.0049999999999999</v>
      </c>
      <c r="I524">
        <v>52.82</v>
      </c>
      <c r="J524">
        <v>190</v>
      </c>
    </row>
    <row r="525" spans="1:10" x14ac:dyDescent="0.35">
      <c r="A525" t="s">
        <v>6535</v>
      </c>
      <c r="B525">
        <v>289</v>
      </c>
      <c r="C525">
        <v>2387</v>
      </c>
      <c r="D525">
        <v>523</v>
      </c>
      <c r="E525" t="s">
        <v>328</v>
      </c>
      <c r="F525" t="s">
        <v>0</v>
      </c>
      <c r="G525" t="s">
        <v>1886</v>
      </c>
      <c r="H525">
        <v>4.399</v>
      </c>
      <c r="I525">
        <v>60.04</v>
      </c>
      <c r="J525">
        <v>289</v>
      </c>
    </row>
    <row r="526" spans="1:10" x14ac:dyDescent="0.35">
      <c r="A526" t="s">
        <v>6536</v>
      </c>
      <c r="B526">
        <v>255</v>
      </c>
      <c r="C526">
        <v>2380</v>
      </c>
      <c r="D526">
        <v>525</v>
      </c>
      <c r="E526" t="s">
        <v>328</v>
      </c>
      <c r="F526" t="s">
        <v>0</v>
      </c>
      <c r="G526" t="s">
        <v>1693</v>
      </c>
      <c r="H526">
        <v>5.4809999999999999</v>
      </c>
      <c r="I526">
        <v>71.86</v>
      </c>
      <c r="J526">
        <v>255</v>
      </c>
    </row>
    <row r="527" spans="1:10" x14ac:dyDescent="0.35">
      <c r="A527" t="s">
        <v>6537</v>
      </c>
      <c r="B527">
        <v>224</v>
      </c>
      <c r="C527">
        <v>2377</v>
      </c>
      <c r="D527">
        <v>526</v>
      </c>
      <c r="E527" t="s">
        <v>319</v>
      </c>
      <c r="F527" t="s">
        <v>0</v>
      </c>
      <c r="G527" t="s">
        <v>2496</v>
      </c>
      <c r="H527">
        <v>5.2060000000000004</v>
      </c>
      <c r="I527">
        <v>85.32</v>
      </c>
      <c r="J527">
        <v>59</v>
      </c>
    </row>
    <row r="528" spans="1:10" x14ac:dyDescent="0.35">
      <c r="A528" t="s">
        <v>6538</v>
      </c>
      <c r="B528">
        <v>349</v>
      </c>
      <c r="C528">
        <v>2377</v>
      </c>
      <c r="D528">
        <v>526</v>
      </c>
      <c r="E528" t="s">
        <v>328</v>
      </c>
      <c r="F528" t="s">
        <v>0</v>
      </c>
      <c r="G528" t="s">
        <v>2402</v>
      </c>
      <c r="H528">
        <v>3.484</v>
      </c>
      <c r="I528">
        <v>54.04</v>
      </c>
      <c r="J528">
        <v>173</v>
      </c>
    </row>
    <row r="529" spans="1:10" x14ac:dyDescent="0.35">
      <c r="A529" t="s">
        <v>6539</v>
      </c>
      <c r="B529">
        <v>545</v>
      </c>
      <c r="C529">
        <v>2374</v>
      </c>
      <c r="D529">
        <v>528</v>
      </c>
      <c r="E529" t="s">
        <v>312</v>
      </c>
      <c r="F529" t="s">
        <v>0</v>
      </c>
      <c r="G529" t="s">
        <v>2211</v>
      </c>
      <c r="H529">
        <v>2.3759999999999999</v>
      </c>
      <c r="I529">
        <v>27.94</v>
      </c>
      <c r="J529">
        <v>545</v>
      </c>
    </row>
    <row r="530" spans="1:10" x14ac:dyDescent="0.35">
      <c r="A530" t="s">
        <v>6540</v>
      </c>
      <c r="B530">
        <v>230</v>
      </c>
      <c r="C530">
        <v>2365</v>
      </c>
      <c r="D530">
        <v>529</v>
      </c>
      <c r="E530" t="s">
        <v>319</v>
      </c>
      <c r="F530" t="s">
        <v>0</v>
      </c>
      <c r="G530" t="s">
        <v>6541</v>
      </c>
      <c r="H530">
        <v>5.8540000000000001</v>
      </c>
      <c r="I530">
        <v>75.84</v>
      </c>
      <c r="J530">
        <v>87</v>
      </c>
    </row>
    <row r="531" spans="1:10" x14ac:dyDescent="0.35">
      <c r="A531" t="s">
        <v>6542</v>
      </c>
      <c r="B531">
        <v>254</v>
      </c>
      <c r="C531">
        <v>2360</v>
      </c>
      <c r="D531">
        <v>530</v>
      </c>
      <c r="E531" t="s">
        <v>328</v>
      </c>
      <c r="F531" t="s">
        <v>0</v>
      </c>
      <c r="G531" t="s">
        <v>2472</v>
      </c>
      <c r="H531">
        <v>4.5170000000000003</v>
      </c>
      <c r="I531">
        <v>54.41</v>
      </c>
      <c r="J531">
        <v>55</v>
      </c>
    </row>
    <row r="532" spans="1:10" x14ac:dyDescent="0.35">
      <c r="A532" t="s">
        <v>6543</v>
      </c>
      <c r="B532">
        <v>337</v>
      </c>
      <c r="C532">
        <v>2360</v>
      </c>
      <c r="D532">
        <v>530</v>
      </c>
      <c r="E532" t="s">
        <v>328</v>
      </c>
      <c r="F532" t="s">
        <v>0</v>
      </c>
      <c r="G532" t="s">
        <v>2564</v>
      </c>
      <c r="H532">
        <v>3.6230000000000002</v>
      </c>
      <c r="I532">
        <v>50.32</v>
      </c>
      <c r="J532">
        <v>165</v>
      </c>
    </row>
    <row r="533" spans="1:10" x14ac:dyDescent="0.35">
      <c r="A533" t="s">
        <v>6544</v>
      </c>
      <c r="B533">
        <v>439</v>
      </c>
      <c r="C533">
        <v>2358</v>
      </c>
      <c r="D533">
        <v>532</v>
      </c>
      <c r="E533" t="s">
        <v>312</v>
      </c>
      <c r="F533" t="s">
        <v>0</v>
      </c>
      <c r="G533" t="s">
        <v>6545</v>
      </c>
      <c r="H533">
        <v>2.742</v>
      </c>
      <c r="I533">
        <v>45</v>
      </c>
      <c r="J533">
        <v>439</v>
      </c>
    </row>
    <row r="534" spans="1:10" x14ac:dyDescent="0.35">
      <c r="A534" t="s">
        <v>6546</v>
      </c>
      <c r="B534">
        <v>509</v>
      </c>
      <c r="C534">
        <v>2332</v>
      </c>
      <c r="D534">
        <v>533</v>
      </c>
      <c r="E534" t="s">
        <v>328</v>
      </c>
      <c r="F534" t="s">
        <v>0</v>
      </c>
      <c r="G534" t="s">
        <v>2167</v>
      </c>
      <c r="H534">
        <v>2.92</v>
      </c>
      <c r="I534">
        <v>62.8</v>
      </c>
      <c r="J534">
        <v>122</v>
      </c>
    </row>
    <row r="535" spans="1:10" x14ac:dyDescent="0.35">
      <c r="A535" t="s">
        <v>6547</v>
      </c>
      <c r="B535">
        <v>154</v>
      </c>
      <c r="C535">
        <v>2332</v>
      </c>
      <c r="D535">
        <v>533</v>
      </c>
      <c r="E535" t="s">
        <v>319</v>
      </c>
      <c r="F535" t="s">
        <v>0</v>
      </c>
      <c r="G535" t="s">
        <v>6548</v>
      </c>
      <c r="H535">
        <v>8.4890000000000008</v>
      </c>
      <c r="I535">
        <v>88.01</v>
      </c>
      <c r="J535">
        <v>154</v>
      </c>
    </row>
    <row r="536" spans="1:10" x14ac:dyDescent="0.35">
      <c r="A536" t="s">
        <v>6549</v>
      </c>
      <c r="B536">
        <v>439</v>
      </c>
      <c r="C536">
        <v>2330</v>
      </c>
      <c r="D536">
        <v>535</v>
      </c>
      <c r="E536" t="s">
        <v>328</v>
      </c>
      <c r="F536" t="s">
        <v>0</v>
      </c>
      <c r="G536" t="s">
        <v>1993</v>
      </c>
      <c r="H536">
        <v>2.7970000000000002</v>
      </c>
      <c r="I536">
        <v>56</v>
      </c>
      <c r="J536">
        <v>191</v>
      </c>
    </row>
    <row r="537" spans="1:10" x14ac:dyDescent="0.35">
      <c r="A537" t="s">
        <v>6550</v>
      </c>
      <c r="B537">
        <v>299</v>
      </c>
      <c r="C537">
        <v>2326</v>
      </c>
      <c r="D537">
        <v>536</v>
      </c>
      <c r="E537" t="s">
        <v>328</v>
      </c>
      <c r="F537" t="s">
        <v>0</v>
      </c>
      <c r="G537" t="s">
        <v>3732</v>
      </c>
      <c r="H537">
        <v>4.4580000000000002</v>
      </c>
      <c r="I537">
        <v>74.69</v>
      </c>
      <c r="J537">
        <v>147</v>
      </c>
    </row>
    <row r="538" spans="1:10" x14ac:dyDescent="0.35">
      <c r="A538" t="s">
        <v>6551</v>
      </c>
      <c r="B538">
        <v>418</v>
      </c>
      <c r="C538">
        <v>2320</v>
      </c>
      <c r="D538">
        <v>537</v>
      </c>
      <c r="E538" t="s">
        <v>319</v>
      </c>
      <c r="F538" t="s">
        <v>0</v>
      </c>
      <c r="G538" t="s">
        <v>1880</v>
      </c>
      <c r="H538">
        <v>3.032</v>
      </c>
      <c r="I538">
        <v>56.56</v>
      </c>
      <c r="J538">
        <v>123</v>
      </c>
    </row>
    <row r="539" spans="1:10" x14ac:dyDescent="0.35">
      <c r="A539" t="s">
        <v>6552</v>
      </c>
      <c r="B539">
        <v>258</v>
      </c>
      <c r="C539">
        <v>2295</v>
      </c>
      <c r="D539">
        <v>538</v>
      </c>
      <c r="E539" t="s">
        <v>319</v>
      </c>
      <c r="F539" t="s">
        <v>0</v>
      </c>
      <c r="G539" t="s">
        <v>6553</v>
      </c>
      <c r="H539">
        <v>5.2709999999999999</v>
      </c>
      <c r="I539">
        <v>90.04</v>
      </c>
      <c r="J539">
        <v>179</v>
      </c>
    </row>
    <row r="540" spans="1:10" x14ac:dyDescent="0.35">
      <c r="A540" t="s">
        <v>6554</v>
      </c>
      <c r="B540">
        <v>347</v>
      </c>
      <c r="C540">
        <v>2293</v>
      </c>
      <c r="D540">
        <v>539</v>
      </c>
      <c r="E540" t="s">
        <v>328</v>
      </c>
      <c r="F540" t="s">
        <v>0</v>
      </c>
      <c r="G540" t="s">
        <v>3608</v>
      </c>
      <c r="H540">
        <v>3.871</v>
      </c>
      <c r="I540">
        <v>72.12</v>
      </c>
      <c r="J540">
        <v>210</v>
      </c>
    </row>
    <row r="541" spans="1:10" x14ac:dyDescent="0.35">
      <c r="A541" t="s">
        <v>6555</v>
      </c>
      <c r="B541">
        <v>723</v>
      </c>
      <c r="C541">
        <v>2292</v>
      </c>
      <c r="D541">
        <v>540</v>
      </c>
      <c r="E541" t="s">
        <v>334</v>
      </c>
      <c r="F541" t="s">
        <v>0</v>
      </c>
      <c r="G541" t="s">
        <v>1868</v>
      </c>
      <c r="H541">
        <v>1.3080000000000001</v>
      </c>
      <c r="I541">
        <v>25</v>
      </c>
      <c r="J541">
        <v>101</v>
      </c>
    </row>
    <row r="542" spans="1:10" x14ac:dyDescent="0.35">
      <c r="A542" t="s">
        <v>6556</v>
      </c>
      <c r="B542">
        <v>456</v>
      </c>
      <c r="C542">
        <v>2292</v>
      </c>
      <c r="D542">
        <v>540</v>
      </c>
      <c r="E542" t="s">
        <v>311</v>
      </c>
      <c r="F542" t="s">
        <v>0</v>
      </c>
      <c r="G542" t="s">
        <v>2801</v>
      </c>
      <c r="H542" t="s">
        <v>311</v>
      </c>
      <c r="I542" t="s">
        <v>311</v>
      </c>
      <c r="J542">
        <v>73</v>
      </c>
    </row>
    <row r="543" spans="1:10" x14ac:dyDescent="0.35">
      <c r="A543" t="s">
        <v>6557</v>
      </c>
      <c r="B543">
        <v>231</v>
      </c>
      <c r="C543">
        <v>2290</v>
      </c>
      <c r="D543">
        <v>542</v>
      </c>
      <c r="E543" t="s">
        <v>319</v>
      </c>
      <c r="F543" t="s">
        <v>0</v>
      </c>
      <c r="G543" t="s">
        <v>3040</v>
      </c>
      <c r="H543">
        <v>5.4550000000000001</v>
      </c>
      <c r="I543">
        <v>73.650000000000006</v>
      </c>
      <c r="J543">
        <v>90</v>
      </c>
    </row>
    <row r="544" spans="1:10" x14ac:dyDescent="0.35">
      <c r="A544" t="s">
        <v>6558</v>
      </c>
      <c r="B544">
        <v>282</v>
      </c>
      <c r="C544">
        <v>2283</v>
      </c>
      <c r="D544">
        <v>543</v>
      </c>
      <c r="E544" t="s">
        <v>328</v>
      </c>
      <c r="F544" t="s">
        <v>0</v>
      </c>
      <c r="G544" t="s">
        <v>1967</v>
      </c>
      <c r="H544">
        <v>3.931</v>
      </c>
      <c r="I544">
        <v>66.760000000000005</v>
      </c>
      <c r="J544">
        <v>185</v>
      </c>
    </row>
    <row r="545" spans="1:10" x14ac:dyDescent="0.35">
      <c r="A545" t="s">
        <v>6559</v>
      </c>
      <c r="B545">
        <v>185</v>
      </c>
      <c r="C545">
        <v>2274</v>
      </c>
      <c r="D545">
        <v>544</v>
      </c>
      <c r="E545" t="s">
        <v>319</v>
      </c>
      <c r="F545" t="s">
        <v>0</v>
      </c>
      <c r="G545" t="s">
        <v>2779</v>
      </c>
      <c r="H545">
        <v>5.7670000000000003</v>
      </c>
      <c r="I545">
        <v>88.98</v>
      </c>
      <c r="J545">
        <v>53</v>
      </c>
    </row>
    <row r="546" spans="1:10" x14ac:dyDescent="0.35">
      <c r="A546" t="s">
        <v>6560</v>
      </c>
      <c r="B546">
        <v>497</v>
      </c>
      <c r="C546">
        <v>2267</v>
      </c>
      <c r="D546">
        <v>545</v>
      </c>
      <c r="E546" t="s">
        <v>334</v>
      </c>
      <c r="F546" t="s">
        <v>0</v>
      </c>
      <c r="G546" t="s">
        <v>1789</v>
      </c>
      <c r="H546">
        <v>2.1909999999999998</v>
      </c>
      <c r="I546">
        <v>13.68</v>
      </c>
      <c r="J546">
        <v>78</v>
      </c>
    </row>
    <row r="547" spans="1:10" x14ac:dyDescent="0.35">
      <c r="A547" t="s">
        <v>6561</v>
      </c>
      <c r="B547">
        <v>167</v>
      </c>
      <c r="C547">
        <v>2260</v>
      </c>
      <c r="D547">
        <v>546</v>
      </c>
      <c r="E547" t="s">
        <v>319</v>
      </c>
      <c r="F547" t="s">
        <v>0</v>
      </c>
      <c r="G547" t="s">
        <v>6562</v>
      </c>
      <c r="H547">
        <v>7.0510000000000002</v>
      </c>
      <c r="I547">
        <v>79.16</v>
      </c>
      <c r="J547">
        <v>39</v>
      </c>
    </row>
    <row r="548" spans="1:10" x14ac:dyDescent="0.35">
      <c r="A548" t="s">
        <v>6563</v>
      </c>
      <c r="B548">
        <v>197</v>
      </c>
      <c r="C548">
        <v>2258</v>
      </c>
      <c r="D548">
        <v>547</v>
      </c>
      <c r="E548" t="s">
        <v>319</v>
      </c>
      <c r="F548" t="s">
        <v>0</v>
      </c>
      <c r="G548" t="s">
        <v>1948</v>
      </c>
      <c r="H548">
        <v>6.6050000000000004</v>
      </c>
      <c r="I548">
        <v>85.9</v>
      </c>
      <c r="J548">
        <v>54</v>
      </c>
    </row>
    <row r="549" spans="1:10" x14ac:dyDescent="0.35">
      <c r="A549" t="s">
        <v>6564</v>
      </c>
      <c r="B549">
        <v>119</v>
      </c>
      <c r="C549">
        <v>2253</v>
      </c>
      <c r="D549">
        <v>548</v>
      </c>
      <c r="E549" t="s">
        <v>319</v>
      </c>
      <c r="F549" t="s">
        <v>0</v>
      </c>
      <c r="G549" t="s">
        <v>2739</v>
      </c>
      <c r="H549">
        <v>8.8350000000000009</v>
      </c>
      <c r="I549">
        <v>95.5</v>
      </c>
      <c r="J549">
        <v>38</v>
      </c>
    </row>
    <row r="550" spans="1:10" x14ac:dyDescent="0.35">
      <c r="A550" t="s">
        <v>6565</v>
      </c>
      <c r="B550">
        <v>458</v>
      </c>
      <c r="C550">
        <v>2252</v>
      </c>
      <c r="D550">
        <v>549</v>
      </c>
      <c r="E550" t="s">
        <v>319</v>
      </c>
      <c r="F550" t="s">
        <v>0</v>
      </c>
      <c r="G550" t="s">
        <v>3028</v>
      </c>
      <c r="H550">
        <v>3.6989999999999998</v>
      </c>
      <c r="I550">
        <v>60.58</v>
      </c>
      <c r="J550">
        <v>139</v>
      </c>
    </row>
    <row r="551" spans="1:10" x14ac:dyDescent="0.35">
      <c r="A551" t="s">
        <v>6566</v>
      </c>
      <c r="B551">
        <v>195</v>
      </c>
      <c r="C551">
        <v>2249</v>
      </c>
      <c r="D551">
        <v>550</v>
      </c>
      <c r="E551" t="s">
        <v>328</v>
      </c>
      <c r="F551" t="s">
        <v>0</v>
      </c>
      <c r="G551" t="s">
        <v>2392</v>
      </c>
      <c r="H551">
        <v>6.15</v>
      </c>
      <c r="I551">
        <v>67.37</v>
      </c>
      <c r="J551">
        <v>66</v>
      </c>
    </row>
    <row r="552" spans="1:10" x14ac:dyDescent="0.35">
      <c r="A552" t="s">
        <v>6567</v>
      </c>
      <c r="B552">
        <v>456</v>
      </c>
      <c r="C552">
        <v>2239</v>
      </c>
      <c r="D552">
        <v>551</v>
      </c>
      <c r="E552" t="s">
        <v>328</v>
      </c>
      <c r="F552" t="s">
        <v>0</v>
      </c>
      <c r="G552" t="s">
        <v>4322</v>
      </c>
      <c r="H552">
        <v>2.6339999999999999</v>
      </c>
      <c r="I552">
        <v>48.63</v>
      </c>
      <c r="J552">
        <v>456</v>
      </c>
    </row>
    <row r="553" spans="1:10" x14ac:dyDescent="0.35">
      <c r="A553" t="s">
        <v>6568</v>
      </c>
      <c r="B553">
        <v>44</v>
      </c>
      <c r="C553">
        <v>2232</v>
      </c>
      <c r="D553">
        <v>552</v>
      </c>
      <c r="E553" t="s">
        <v>319</v>
      </c>
      <c r="F553" t="s">
        <v>0</v>
      </c>
      <c r="G553" t="s">
        <v>3724</v>
      </c>
      <c r="H553">
        <v>24.902000000000001</v>
      </c>
      <c r="I553">
        <v>94.83</v>
      </c>
      <c r="J553">
        <v>24</v>
      </c>
    </row>
    <row r="554" spans="1:10" x14ac:dyDescent="0.35">
      <c r="A554" t="s">
        <v>6569</v>
      </c>
      <c r="B554">
        <v>480</v>
      </c>
      <c r="C554">
        <v>2231</v>
      </c>
      <c r="D554">
        <v>553</v>
      </c>
      <c r="E554" t="s">
        <v>328</v>
      </c>
      <c r="F554" t="s">
        <v>0</v>
      </c>
      <c r="G554" t="s">
        <v>2167</v>
      </c>
      <c r="H554">
        <v>2.54</v>
      </c>
      <c r="I554">
        <v>51.9</v>
      </c>
      <c r="J554">
        <v>81</v>
      </c>
    </row>
    <row r="555" spans="1:10" x14ac:dyDescent="0.35">
      <c r="A555" t="s">
        <v>6570</v>
      </c>
      <c r="B555">
        <v>180</v>
      </c>
      <c r="C555">
        <v>2229</v>
      </c>
      <c r="D555">
        <v>554</v>
      </c>
      <c r="E555" t="s">
        <v>319</v>
      </c>
      <c r="F555" t="s">
        <v>0</v>
      </c>
      <c r="G555" t="s">
        <v>1779</v>
      </c>
      <c r="H555">
        <v>6.524</v>
      </c>
      <c r="I555">
        <v>75.31</v>
      </c>
      <c r="J555">
        <v>180</v>
      </c>
    </row>
    <row r="556" spans="1:10" x14ac:dyDescent="0.35">
      <c r="A556" t="s">
        <v>6571</v>
      </c>
      <c r="B556">
        <v>436</v>
      </c>
      <c r="C556">
        <v>2217</v>
      </c>
      <c r="D556">
        <v>555</v>
      </c>
      <c r="E556" t="s">
        <v>312</v>
      </c>
      <c r="F556" t="s">
        <v>0</v>
      </c>
      <c r="G556" t="s">
        <v>2312</v>
      </c>
      <c r="H556">
        <v>2.7160000000000002</v>
      </c>
      <c r="I556">
        <v>28.16</v>
      </c>
      <c r="J556">
        <v>56</v>
      </c>
    </row>
    <row r="557" spans="1:10" x14ac:dyDescent="0.35">
      <c r="A557" t="s">
        <v>6572</v>
      </c>
      <c r="B557">
        <v>179</v>
      </c>
      <c r="C557">
        <v>2213</v>
      </c>
      <c r="D557">
        <v>556</v>
      </c>
      <c r="E557" t="s">
        <v>319</v>
      </c>
      <c r="F557" t="s">
        <v>0</v>
      </c>
      <c r="G557" t="s">
        <v>1958</v>
      </c>
      <c r="H557">
        <v>6.2329999999999997</v>
      </c>
      <c r="I557">
        <v>90.44</v>
      </c>
      <c r="J557">
        <v>51</v>
      </c>
    </row>
    <row r="558" spans="1:10" x14ac:dyDescent="0.35">
      <c r="A558" t="s">
        <v>6573</v>
      </c>
      <c r="B558">
        <v>267</v>
      </c>
      <c r="C558">
        <v>2199</v>
      </c>
      <c r="D558">
        <v>557</v>
      </c>
      <c r="E558" t="s">
        <v>328</v>
      </c>
      <c r="F558" t="s">
        <v>0</v>
      </c>
      <c r="G558" t="s">
        <v>6574</v>
      </c>
      <c r="H558">
        <v>4.0419999999999998</v>
      </c>
      <c r="I558">
        <v>66.260000000000005</v>
      </c>
      <c r="J558">
        <v>55</v>
      </c>
    </row>
    <row r="559" spans="1:10" x14ac:dyDescent="0.35">
      <c r="A559" t="s">
        <v>6575</v>
      </c>
      <c r="B559">
        <v>285</v>
      </c>
      <c r="C559">
        <v>2195</v>
      </c>
      <c r="D559">
        <v>558</v>
      </c>
      <c r="E559" t="s">
        <v>319</v>
      </c>
      <c r="F559" t="s">
        <v>0</v>
      </c>
      <c r="G559" t="s">
        <v>6576</v>
      </c>
      <c r="H559">
        <v>3.8119999999999998</v>
      </c>
      <c r="I559">
        <v>72.02</v>
      </c>
      <c r="J559">
        <v>72</v>
      </c>
    </row>
    <row r="560" spans="1:10" x14ac:dyDescent="0.35">
      <c r="A560" t="s">
        <v>6577</v>
      </c>
      <c r="B560">
        <v>186</v>
      </c>
      <c r="C560">
        <v>2178</v>
      </c>
      <c r="D560">
        <v>559</v>
      </c>
      <c r="E560" t="s">
        <v>319</v>
      </c>
      <c r="F560" t="s">
        <v>0</v>
      </c>
      <c r="G560" t="s">
        <v>2620</v>
      </c>
      <c r="H560">
        <v>6.4969999999999999</v>
      </c>
      <c r="I560">
        <v>82.34</v>
      </c>
      <c r="J560">
        <v>85</v>
      </c>
    </row>
    <row r="561" spans="1:10" x14ac:dyDescent="0.35">
      <c r="A561" t="s">
        <v>6578</v>
      </c>
      <c r="B561">
        <v>332</v>
      </c>
      <c r="C561">
        <v>2170</v>
      </c>
      <c r="D561">
        <v>560</v>
      </c>
      <c r="E561" t="s">
        <v>319</v>
      </c>
      <c r="F561" t="s">
        <v>0</v>
      </c>
      <c r="G561" t="s">
        <v>6579</v>
      </c>
      <c r="H561">
        <v>3.06</v>
      </c>
      <c r="I561">
        <v>73.02</v>
      </c>
      <c r="J561">
        <v>246</v>
      </c>
    </row>
    <row r="562" spans="1:10" x14ac:dyDescent="0.35">
      <c r="A562" t="s">
        <v>6580</v>
      </c>
      <c r="B562">
        <v>280</v>
      </c>
      <c r="C562">
        <v>2168</v>
      </c>
      <c r="D562">
        <v>561</v>
      </c>
      <c r="E562" t="s">
        <v>328</v>
      </c>
      <c r="F562" t="s">
        <v>0</v>
      </c>
      <c r="G562" t="s">
        <v>2417</v>
      </c>
      <c r="H562">
        <v>3.8319999999999999</v>
      </c>
      <c r="I562">
        <v>61.3</v>
      </c>
      <c r="J562">
        <v>280</v>
      </c>
    </row>
    <row r="563" spans="1:10" x14ac:dyDescent="0.35">
      <c r="A563" t="s">
        <v>6581</v>
      </c>
      <c r="B563">
        <v>221</v>
      </c>
      <c r="C563">
        <v>2165</v>
      </c>
      <c r="D563">
        <v>562</v>
      </c>
      <c r="E563" t="s">
        <v>328</v>
      </c>
      <c r="F563" t="s">
        <v>0</v>
      </c>
      <c r="G563" t="s">
        <v>2063</v>
      </c>
      <c r="H563">
        <v>5.3949999999999996</v>
      </c>
      <c r="I563">
        <v>71.58</v>
      </c>
      <c r="J563">
        <v>221</v>
      </c>
    </row>
    <row r="564" spans="1:10" x14ac:dyDescent="0.35">
      <c r="A564" t="s">
        <v>6582</v>
      </c>
      <c r="B564">
        <v>312</v>
      </c>
      <c r="C564">
        <v>2163</v>
      </c>
      <c r="D564">
        <v>563</v>
      </c>
      <c r="E564" t="s">
        <v>328</v>
      </c>
      <c r="F564" t="s">
        <v>0</v>
      </c>
      <c r="G564" t="s">
        <v>2948</v>
      </c>
      <c r="H564">
        <v>3</v>
      </c>
      <c r="I564">
        <v>56.58</v>
      </c>
      <c r="J564">
        <v>61</v>
      </c>
    </row>
    <row r="565" spans="1:10" x14ac:dyDescent="0.35">
      <c r="A565" t="s">
        <v>6583</v>
      </c>
      <c r="B565">
        <v>413</v>
      </c>
      <c r="C565">
        <v>2159</v>
      </c>
      <c r="D565">
        <v>564</v>
      </c>
      <c r="E565" t="s">
        <v>328</v>
      </c>
      <c r="F565" t="s">
        <v>0</v>
      </c>
      <c r="G565" t="s">
        <v>6584</v>
      </c>
      <c r="H565">
        <v>2.419</v>
      </c>
      <c r="I565">
        <v>61.46</v>
      </c>
      <c r="J565">
        <v>69</v>
      </c>
    </row>
    <row r="566" spans="1:10" x14ac:dyDescent="0.35">
      <c r="A566" t="s">
        <v>6585</v>
      </c>
      <c r="B566">
        <v>235</v>
      </c>
      <c r="C566">
        <v>2159</v>
      </c>
      <c r="D566">
        <v>564</v>
      </c>
      <c r="E566" t="s">
        <v>319</v>
      </c>
      <c r="F566" t="s">
        <v>0</v>
      </c>
      <c r="G566" t="s">
        <v>6586</v>
      </c>
      <c r="H566">
        <v>4.9820000000000002</v>
      </c>
      <c r="I566">
        <v>74.52</v>
      </c>
      <c r="J566">
        <v>235</v>
      </c>
    </row>
    <row r="567" spans="1:10" x14ac:dyDescent="0.35">
      <c r="A567" t="s">
        <v>6587</v>
      </c>
      <c r="B567">
        <v>621</v>
      </c>
      <c r="C567">
        <v>2142</v>
      </c>
      <c r="D567">
        <v>566</v>
      </c>
      <c r="E567" t="s">
        <v>312</v>
      </c>
      <c r="F567" t="s">
        <v>0</v>
      </c>
      <c r="G567" t="s">
        <v>6588</v>
      </c>
      <c r="H567">
        <v>1.7709999999999999</v>
      </c>
      <c r="I567">
        <v>17.940000000000001</v>
      </c>
      <c r="J567">
        <v>192</v>
      </c>
    </row>
    <row r="568" spans="1:10" x14ac:dyDescent="0.35">
      <c r="A568" t="s">
        <v>6589</v>
      </c>
      <c r="B568">
        <v>271</v>
      </c>
      <c r="C568">
        <v>2141</v>
      </c>
      <c r="D568">
        <v>567</v>
      </c>
      <c r="E568" t="s">
        <v>319</v>
      </c>
      <c r="F568" t="s">
        <v>0</v>
      </c>
      <c r="G568" t="s">
        <v>6590</v>
      </c>
      <c r="H568">
        <v>4.5579999999999998</v>
      </c>
      <c r="I568">
        <v>77.38</v>
      </c>
      <c r="J568">
        <v>197</v>
      </c>
    </row>
    <row r="569" spans="1:10" x14ac:dyDescent="0.35">
      <c r="A569" t="s">
        <v>6591</v>
      </c>
      <c r="B569">
        <v>132</v>
      </c>
      <c r="C569">
        <v>2139</v>
      </c>
      <c r="D569">
        <v>568</v>
      </c>
      <c r="E569" t="s">
        <v>319</v>
      </c>
      <c r="F569" t="s">
        <v>0</v>
      </c>
      <c r="G569" t="s">
        <v>3208</v>
      </c>
      <c r="H569">
        <v>8.24</v>
      </c>
      <c r="I569">
        <v>99.18</v>
      </c>
      <c r="J569">
        <v>57</v>
      </c>
    </row>
    <row r="570" spans="1:10" x14ac:dyDescent="0.35">
      <c r="A570" t="s">
        <v>6592</v>
      </c>
      <c r="B570">
        <v>541</v>
      </c>
      <c r="C570">
        <v>2135</v>
      </c>
      <c r="D570">
        <v>569</v>
      </c>
      <c r="E570" t="s">
        <v>312</v>
      </c>
      <c r="F570" t="s">
        <v>0</v>
      </c>
      <c r="G570" t="s">
        <v>2167</v>
      </c>
      <c r="H570">
        <v>2.0299999999999998</v>
      </c>
      <c r="I570">
        <v>38.630000000000003</v>
      </c>
      <c r="J570">
        <v>541</v>
      </c>
    </row>
    <row r="571" spans="1:10" x14ac:dyDescent="0.35">
      <c r="A571" t="s">
        <v>6593</v>
      </c>
      <c r="B571">
        <v>288</v>
      </c>
      <c r="C571">
        <v>2117</v>
      </c>
      <c r="D571">
        <v>570</v>
      </c>
      <c r="E571" t="s">
        <v>328</v>
      </c>
      <c r="F571" t="s">
        <v>0</v>
      </c>
      <c r="G571" t="s">
        <v>2293</v>
      </c>
      <c r="H571">
        <v>3.2850000000000001</v>
      </c>
      <c r="I571">
        <v>64.569999999999993</v>
      </c>
      <c r="J571">
        <v>112</v>
      </c>
    </row>
    <row r="572" spans="1:10" x14ac:dyDescent="0.35">
      <c r="A572" t="s">
        <v>6594</v>
      </c>
      <c r="B572">
        <v>191</v>
      </c>
      <c r="C572">
        <v>2116</v>
      </c>
      <c r="D572">
        <v>571</v>
      </c>
      <c r="E572" t="s">
        <v>328</v>
      </c>
      <c r="F572" t="s">
        <v>0</v>
      </c>
      <c r="G572" t="s">
        <v>1779</v>
      </c>
      <c r="H572">
        <v>5.08</v>
      </c>
      <c r="I572">
        <v>63.06</v>
      </c>
      <c r="J572">
        <v>31</v>
      </c>
    </row>
    <row r="573" spans="1:10" x14ac:dyDescent="0.35">
      <c r="A573" t="s">
        <v>6595</v>
      </c>
      <c r="B573">
        <v>1963</v>
      </c>
      <c r="C573">
        <v>2102</v>
      </c>
      <c r="D573">
        <v>572</v>
      </c>
      <c r="E573" t="s">
        <v>312</v>
      </c>
      <c r="F573" t="s">
        <v>0</v>
      </c>
      <c r="G573" t="s">
        <v>1699</v>
      </c>
      <c r="H573">
        <v>2.089</v>
      </c>
      <c r="I573">
        <v>33.43</v>
      </c>
      <c r="J573">
        <v>117</v>
      </c>
    </row>
    <row r="574" spans="1:10" x14ac:dyDescent="0.35">
      <c r="A574" t="s">
        <v>6596</v>
      </c>
      <c r="B574">
        <v>168</v>
      </c>
      <c r="C574">
        <v>2102</v>
      </c>
      <c r="D574">
        <v>572</v>
      </c>
      <c r="E574" t="s">
        <v>319</v>
      </c>
      <c r="F574" t="s">
        <v>0</v>
      </c>
      <c r="G574" t="s">
        <v>2142</v>
      </c>
      <c r="H574">
        <v>6.9029999999999996</v>
      </c>
      <c r="I574">
        <v>80.75</v>
      </c>
      <c r="J574">
        <v>168</v>
      </c>
    </row>
    <row r="575" spans="1:10" x14ac:dyDescent="0.35">
      <c r="A575" t="s">
        <v>6597</v>
      </c>
      <c r="B575">
        <v>462</v>
      </c>
      <c r="C575">
        <v>2096</v>
      </c>
      <c r="D575">
        <v>574</v>
      </c>
      <c r="E575" t="s">
        <v>312</v>
      </c>
      <c r="F575" t="s">
        <v>0</v>
      </c>
      <c r="G575" t="s">
        <v>6598</v>
      </c>
      <c r="H575">
        <v>2.4689999999999999</v>
      </c>
      <c r="I575">
        <v>35.54</v>
      </c>
      <c r="J575">
        <v>119</v>
      </c>
    </row>
    <row r="576" spans="1:10" x14ac:dyDescent="0.35">
      <c r="A576" t="s">
        <v>6599</v>
      </c>
      <c r="B576">
        <v>363</v>
      </c>
      <c r="C576">
        <v>2093</v>
      </c>
      <c r="D576">
        <v>575</v>
      </c>
      <c r="E576" t="s">
        <v>328</v>
      </c>
      <c r="F576" t="s">
        <v>0</v>
      </c>
      <c r="G576" t="s">
        <v>6600</v>
      </c>
      <c r="H576">
        <v>3.0139999999999998</v>
      </c>
      <c r="I576">
        <v>49.54</v>
      </c>
      <c r="J576">
        <v>32</v>
      </c>
    </row>
    <row r="577" spans="1:10" x14ac:dyDescent="0.35">
      <c r="A577" t="s">
        <v>6601</v>
      </c>
      <c r="B577">
        <v>124</v>
      </c>
      <c r="C577">
        <v>2090</v>
      </c>
      <c r="D577">
        <v>576</v>
      </c>
      <c r="E577" t="s">
        <v>319</v>
      </c>
      <c r="F577" t="s">
        <v>0</v>
      </c>
      <c r="G577" t="s">
        <v>2109</v>
      </c>
      <c r="H577">
        <v>7.9649999999999999</v>
      </c>
      <c r="I577">
        <v>93.68</v>
      </c>
      <c r="J577">
        <v>67</v>
      </c>
    </row>
    <row r="578" spans="1:10" x14ac:dyDescent="0.35">
      <c r="A578" t="s">
        <v>6602</v>
      </c>
      <c r="B578">
        <v>170</v>
      </c>
      <c r="C578">
        <v>2086</v>
      </c>
      <c r="D578">
        <v>577</v>
      </c>
      <c r="E578" t="s">
        <v>319</v>
      </c>
      <c r="F578" t="s">
        <v>0</v>
      </c>
      <c r="G578" t="s">
        <v>6603</v>
      </c>
      <c r="H578">
        <v>6.6040000000000001</v>
      </c>
      <c r="I578">
        <v>77.09</v>
      </c>
      <c r="J578">
        <v>44</v>
      </c>
    </row>
    <row r="579" spans="1:10" x14ac:dyDescent="0.35">
      <c r="A579" t="s">
        <v>6604</v>
      </c>
      <c r="B579">
        <v>238</v>
      </c>
      <c r="C579">
        <v>2085</v>
      </c>
      <c r="D579">
        <v>578</v>
      </c>
      <c r="E579" t="s">
        <v>328</v>
      </c>
      <c r="F579" t="s">
        <v>0</v>
      </c>
      <c r="G579" t="s">
        <v>1882</v>
      </c>
      <c r="H579">
        <v>4.8029999999999999</v>
      </c>
      <c r="I579">
        <v>69.37</v>
      </c>
      <c r="J579">
        <v>54</v>
      </c>
    </row>
    <row r="580" spans="1:10" x14ac:dyDescent="0.35">
      <c r="A580" t="s">
        <v>6605</v>
      </c>
      <c r="B580">
        <v>505</v>
      </c>
      <c r="C580">
        <v>2077</v>
      </c>
      <c r="D580">
        <v>579</v>
      </c>
      <c r="E580" t="s">
        <v>334</v>
      </c>
      <c r="F580" t="s">
        <v>0</v>
      </c>
      <c r="G580" t="s">
        <v>2019</v>
      </c>
      <c r="H580">
        <v>2.319</v>
      </c>
      <c r="I580">
        <v>18.59</v>
      </c>
      <c r="J580">
        <v>79</v>
      </c>
    </row>
    <row r="581" spans="1:10" x14ac:dyDescent="0.35">
      <c r="A581" t="s">
        <v>6606</v>
      </c>
      <c r="B581">
        <v>159</v>
      </c>
      <c r="C581">
        <v>2059</v>
      </c>
      <c r="D581">
        <v>580</v>
      </c>
      <c r="E581" t="s">
        <v>319</v>
      </c>
      <c r="F581" t="s">
        <v>0</v>
      </c>
      <c r="G581" t="s">
        <v>6607</v>
      </c>
      <c r="H581">
        <v>6.8559999999999999</v>
      </c>
      <c r="I581">
        <v>76.88</v>
      </c>
      <c r="J581">
        <v>159</v>
      </c>
    </row>
    <row r="582" spans="1:10" x14ac:dyDescent="0.35">
      <c r="A582" t="s">
        <v>6608</v>
      </c>
      <c r="B582">
        <v>331</v>
      </c>
      <c r="C582">
        <v>2057</v>
      </c>
      <c r="D582">
        <v>581</v>
      </c>
      <c r="E582" t="s">
        <v>312</v>
      </c>
      <c r="F582" t="s">
        <v>0</v>
      </c>
      <c r="G582" t="s">
        <v>2063</v>
      </c>
      <c r="H582">
        <v>3.2629999999999999</v>
      </c>
      <c r="I582">
        <v>33.22</v>
      </c>
      <c r="J582">
        <v>331</v>
      </c>
    </row>
    <row r="583" spans="1:10" x14ac:dyDescent="0.35">
      <c r="A583" t="s">
        <v>6609</v>
      </c>
      <c r="B583">
        <v>133</v>
      </c>
      <c r="C583">
        <v>2040</v>
      </c>
      <c r="D583">
        <v>582</v>
      </c>
      <c r="E583" t="s">
        <v>319</v>
      </c>
      <c r="F583" t="s">
        <v>0</v>
      </c>
      <c r="G583" t="s">
        <v>2063</v>
      </c>
      <c r="H583">
        <v>9.3059999999999992</v>
      </c>
      <c r="I583">
        <v>91.44</v>
      </c>
      <c r="J583">
        <v>49</v>
      </c>
    </row>
    <row r="584" spans="1:10" x14ac:dyDescent="0.35">
      <c r="A584" t="s">
        <v>6610</v>
      </c>
      <c r="B584">
        <v>376</v>
      </c>
      <c r="C584">
        <v>2033</v>
      </c>
      <c r="D584">
        <v>583</v>
      </c>
      <c r="E584" t="s">
        <v>328</v>
      </c>
      <c r="F584" t="s">
        <v>0</v>
      </c>
      <c r="G584" t="s">
        <v>2379</v>
      </c>
      <c r="H584">
        <v>2.7360000000000002</v>
      </c>
      <c r="I584">
        <v>60.71</v>
      </c>
      <c r="J584">
        <v>43</v>
      </c>
    </row>
    <row r="585" spans="1:10" x14ac:dyDescent="0.35">
      <c r="A585" t="s">
        <v>6611</v>
      </c>
      <c r="B585">
        <v>403</v>
      </c>
      <c r="C585">
        <v>2031</v>
      </c>
      <c r="D585">
        <v>584</v>
      </c>
      <c r="E585" t="s">
        <v>328</v>
      </c>
      <c r="F585" t="s">
        <v>0</v>
      </c>
      <c r="G585" t="s">
        <v>6612</v>
      </c>
      <c r="H585">
        <v>2.5230000000000001</v>
      </c>
      <c r="I585">
        <v>37.29</v>
      </c>
      <c r="J585">
        <v>24</v>
      </c>
    </row>
    <row r="586" spans="1:10" x14ac:dyDescent="0.35">
      <c r="A586" t="s">
        <v>6613</v>
      </c>
      <c r="B586">
        <v>97</v>
      </c>
      <c r="C586">
        <v>2029</v>
      </c>
      <c r="D586">
        <v>585</v>
      </c>
      <c r="E586" t="s">
        <v>319</v>
      </c>
      <c r="F586" t="s">
        <v>0</v>
      </c>
      <c r="G586" t="s">
        <v>6095</v>
      </c>
      <c r="H586">
        <v>10.516</v>
      </c>
      <c r="I586">
        <v>85.52</v>
      </c>
      <c r="J586">
        <v>97</v>
      </c>
    </row>
    <row r="587" spans="1:10" x14ac:dyDescent="0.35">
      <c r="A587" t="s">
        <v>6614</v>
      </c>
      <c r="B587">
        <v>385</v>
      </c>
      <c r="C587">
        <v>2026</v>
      </c>
      <c r="D587">
        <v>586</v>
      </c>
      <c r="E587" t="s">
        <v>312</v>
      </c>
      <c r="F587" t="s">
        <v>0</v>
      </c>
      <c r="G587" t="s">
        <v>6615</v>
      </c>
      <c r="H587">
        <v>2.2930000000000001</v>
      </c>
      <c r="I587">
        <v>37.590000000000003</v>
      </c>
      <c r="J587">
        <v>73</v>
      </c>
    </row>
    <row r="588" spans="1:10" x14ac:dyDescent="0.35">
      <c r="A588" t="s">
        <v>6616</v>
      </c>
      <c r="B588">
        <v>128</v>
      </c>
      <c r="C588">
        <v>2023</v>
      </c>
      <c r="D588">
        <v>587</v>
      </c>
      <c r="E588" t="s">
        <v>319</v>
      </c>
      <c r="F588" t="s">
        <v>0</v>
      </c>
      <c r="G588" t="s">
        <v>6617</v>
      </c>
      <c r="H588">
        <v>8.8109999999999999</v>
      </c>
      <c r="I588">
        <v>90.83</v>
      </c>
      <c r="J588">
        <v>128</v>
      </c>
    </row>
    <row r="589" spans="1:10" x14ac:dyDescent="0.35">
      <c r="A589" t="s">
        <v>6618</v>
      </c>
      <c r="B589">
        <v>199</v>
      </c>
      <c r="C589">
        <v>2020</v>
      </c>
      <c r="D589">
        <v>588</v>
      </c>
      <c r="E589" t="s">
        <v>319</v>
      </c>
      <c r="F589" t="s">
        <v>0</v>
      </c>
      <c r="G589" t="s">
        <v>2500</v>
      </c>
      <c r="H589">
        <v>5.8010000000000002</v>
      </c>
      <c r="I589">
        <v>78.03</v>
      </c>
      <c r="J589">
        <v>194</v>
      </c>
    </row>
    <row r="590" spans="1:10" x14ac:dyDescent="0.35">
      <c r="A590" t="s">
        <v>6619</v>
      </c>
      <c r="B590">
        <v>359</v>
      </c>
      <c r="C590">
        <v>2009</v>
      </c>
      <c r="D590">
        <v>589</v>
      </c>
      <c r="E590" t="s">
        <v>312</v>
      </c>
      <c r="F590" t="s">
        <v>0</v>
      </c>
      <c r="G590" t="s">
        <v>4562</v>
      </c>
      <c r="H590">
        <v>2.5310000000000001</v>
      </c>
      <c r="I590">
        <v>35.840000000000003</v>
      </c>
      <c r="J590">
        <v>82</v>
      </c>
    </row>
    <row r="591" spans="1:10" x14ac:dyDescent="0.35">
      <c r="A591" t="s">
        <v>6620</v>
      </c>
      <c r="B591">
        <v>336</v>
      </c>
      <c r="C591">
        <v>2008</v>
      </c>
      <c r="D591">
        <v>590</v>
      </c>
      <c r="E591" t="s">
        <v>328</v>
      </c>
      <c r="F591" t="s">
        <v>0</v>
      </c>
      <c r="G591" t="s">
        <v>2003</v>
      </c>
      <c r="H591">
        <v>3.1349999999999998</v>
      </c>
      <c r="I591">
        <v>56.11</v>
      </c>
      <c r="J591">
        <v>42</v>
      </c>
    </row>
    <row r="592" spans="1:10" x14ac:dyDescent="0.35">
      <c r="A592" t="s">
        <v>6621</v>
      </c>
      <c r="B592">
        <v>296</v>
      </c>
      <c r="C592">
        <v>2001</v>
      </c>
      <c r="D592">
        <v>591</v>
      </c>
      <c r="E592" t="s">
        <v>312</v>
      </c>
      <c r="F592" t="s">
        <v>0</v>
      </c>
      <c r="G592" t="s">
        <v>1693</v>
      </c>
      <c r="H592">
        <v>3.6440000000000001</v>
      </c>
      <c r="I592">
        <v>48.92</v>
      </c>
      <c r="J592">
        <v>97</v>
      </c>
    </row>
    <row r="593" spans="1:10" x14ac:dyDescent="0.35">
      <c r="A593" t="s">
        <v>6622</v>
      </c>
      <c r="B593">
        <v>333</v>
      </c>
      <c r="C593">
        <v>1998</v>
      </c>
      <c r="D593">
        <v>592</v>
      </c>
      <c r="E593" t="s">
        <v>312</v>
      </c>
      <c r="F593" t="s">
        <v>0</v>
      </c>
      <c r="G593" t="s">
        <v>6623</v>
      </c>
      <c r="H593">
        <v>2.839</v>
      </c>
      <c r="I593">
        <v>44.74</v>
      </c>
      <c r="J593">
        <v>85</v>
      </c>
    </row>
    <row r="594" spans="1:10" x14ac:dyDescent="0.35">
      <c r="A594" t="s">
        <v>6624</v>
      </c>
      <c r="B594">
        <v>244</v>
      </c>
      <c r="C594">
        <v>1993</v>
      </c>
      <c r="D594">
        <v>593</v>
      </c>
      <c r="E594" t="s">
        <v>319</v>
      </c>
      <c r="F594" t="s">
        <v>0</v>
      </c>
      <c r="G594" t="s">
        <v>3831</v>
      </c>
      <c r="H594">
        <v>4.1390000000000002</v>
      </c>
      <c r="I594">
        <v>81.25</v>
      </c>
      <c r="J594">
        <v>244</v>
      </c>
    </row>
    <row r="595" spans="1:10" x14ac:dyDescent="0.35">
      <c r="A595" t="s">
        <v>6625</v>
      </c>
      <c r="B595">
        <v>346</v>
      </c>
      <c r="C595">
        <v>1991</v>
      </c>
      <c r="D595">
        <v>594</v>
      </c>
      <c r="E595" t="s">
        <v>328</v>
      </c>
      <c r="F595" t="s">
        <v>0</v>
      </c>
      <c r="G595" t="s">
        <v>2452</v>
      </c>
      <c r="H595">
        <v>2.9609999999999999</v>
      </c>
      <c r="I595">
        <v>58.7</v>
      </c>
      <c r="J595">
        <v>206</v>
      </c>
    </row>
    <row r="596" spans="1:10" x14ac:dyDescent="0.35">
      <c r="A596" t="s">
        <v>6626</v>
      </c>
      <c r="B596">
        <v>292</v>
      </c>
      <c r="C596">
        <v>1988</v>
      </c>
      <c r="D596">
        <v>595</v>
      </c>
      <c r="E596" t="s">
        <v>319</v>
      </c>
      <c r="F596" t="s">
        <v>0</v>
      </c>
      <c r="G596" t="s">
        <v>6627</v>
      </c>
      <c r="H596">
        <v>3.7770000000000001</v>
      </c>
      <c r="I596">
        <v>79.319999999999993</v>
      </c>
      <c r="J596">
        <v>122</v>
      </c>
    </row>
    <row r="597" spans="1:10" x14ac:dyDescent="0.35">
      <c r="A597" t="s">
        <v>6628</v>
      </c>
      <c r="B597">
        <v>143</v>
      </c>
      <c r="C597">
        <v>1980</v>
      </c>
      <c r="D597">
        <v>596</v>
      </c>
      <c r="E597" t="s">
        <v>319</v>
      </c>
      <c r="F597" t="s">
        <v>0</v>
      </c>
      <c r="G597" t="s">
        <v>2379</v>
      </c>
      <c r="H597">
        <v>7.7409999999999997</v>
      </c>
      <c r="I597">
        <v>94.33</v>
      </c>
      <c r="J597">
        <v>44</v>
      </c>
    </row>
    <row r="598" spans="1:10" x14ac:dyDescent="0.35">
      <c r="A598" t="s">
        <v>6629</v>
      </c>
      <c r="B598">
        <v>1468</v>
      </c>
      <c r="C598">
        <v>1977</v>
      </c>
      <c r="D598">
        <v>597</v>
      </c>
      <c r="E598" t="s">
        <v>328</v>
      </c>
      <c r="F598" t="s">
        <v>0</v>
      </c>
      <c r="G598" t="s">
        <v>2148</v>
      </c>
      <c r="H598">
        <v>4.0330000000000004</v>
      </c>
      <c r="I598">
        <v>54.19</v>
      </c>
      <c r="J598">
        <v>122</v>
      </c>
    </row>
    <row r="599" spans="1:10" x14ac:dyDescent="0.35">
      <c r="A599" t="s">
        <v>6630</v>
      </c>
      <c r="B599">
        <v>563</v>
      </c>
      <c r="C599">
        <v>1973</v>
      </c>
      <c r="D599">
        <v>598</v>
      </c>
      <c r="E599" t="s">
        <v>319</v>
      </c>
      <c r="F599" t="s">
        <v>0</v>
      </c>
      <c r="G599" t="s">
        <v>2520</v>
      </c>
      <c r="H599">
        <v>1.397</v>
      </c>
      <c r="I599">
        <v>75.75</v>
      </c>
      <c r="J599">
        <v>109</v>
      </c>
    </row>
    <row r="600" spans="1:10" x14ac:dyDescent="0.35">
      <c r="A600" t="s">
        <v>6631</v>
      </c>
      <c r="B600">
        <v>652</v>
      </c>
      <c r="C600">
        <v>1965</v>
      </c>
      <c r="D600">
        <v>599</v>
      </c>
      <c r="E600" t="s">
        <v>334</v>
      </c>
      <c r="F600" t="s">
        <v>0</v>
      </c>
      <c r="G600" t="s">
        <v>1938</v>
      </c>
      <c r="H600">
        <v>1.704</v>
      </c>
      <c r="I600">
        <v>23.74</v>
      </c>
      <c r="J600">
        <v>6</v>
      </c>
    </row>
    <row r="601" spans="1:10" x14ac:dyDescent="0.35">
      <c r="A601" t="s">
        <v>6632</v>
      </c>
      <c r="B601">
        <v>431</v>
      </c>
      <c r="C601">
        <v>1955</v>
      </c>
      <c r="D601">
        <v>600</v>
      </c>
      <c r="E601" t="s">
        <v>312</v>
      </c>
      <c r="F601" t="s">
        <v>0</v>
      </c>
      <c r="G601" t="s">
        <v>2040</v>
      </c>
      <c r="H601">
        <v>2.1709999999999998</v>
      </c>
      <c r="I601">
        <v>38.159999999999997</v>
      </c>
      <c r="J601">
        <v>100</v>
      </c>
    </row>
    <row r="602" spans="1:10" x14ac:dyDescent="0.35">
      <c r="A602" t="s">
        <v>6633</v>
      </c>
      <c r="B602">
        <v>183</v>
      </c>
      <c r="C602">
        <v>1954</v>
      </c>
      <c r="D602">
        <v>601</v>
      </c>
      <c r="E602" t="s">
        <v>319</v>
      </c>
      <c r="F602" t="s">
        <v>0</v>
      </c>
      <c r="G602" t="s">
        <v>2675</v>
      </c>
      <c r="H602">
        <v>5.6379999999999999</v>
      </c>
      <c r="I602">
        <v>88.33</v>
      </c>
      <c r="J602">
        <v>183</v>
      </c>
    </row>
    <row r="603" spans="1:10" x14ac:dyDescent="0.35">
      <c r="A603" t="s">
        <v>6634</v>
      </c>
      <c r="B603">
        <v>152</v>
      </c>
      <c r="C603">
        <v>1951</v>
      </c>
      <c r="D603">
        <v>602</v>
      </c>
      <c r="E603" t="s">
        <v>319</v>
      </c>
      <c r="F603" t="s">
        <v>0</v>
      </c>
      <c r="G603" t="s">
        <v>1803</v>
      </c>
      <c r="H603">
        <v>6.7</v>
      </c>
      <c r="I603">
        <v>76.040000000000006</v>
      </c>
      <c r="J603">
        <v>152</v>
      </c>
    </row>
    <row r="604" spans="1:10" x14ac:dyDescent="0.35">
      <c r="A604" t="s">
        <v>6635</v>
      </c>
      <c r="B604">
        <v>117</v>
      </c>
      <c r="C604">
        <v>1949</v>
      </c>
      <c r="D604">
        <v>603</v>
      </c>
      <c r="E604" t="s">
        <v>319</v>
      </c>
      <c r="F604" t="s">
        <v>0</v>
      </c>
      <c r="G604" t="s">
        <v>1705</v>
      </c>
      <c r="H604">
        <v>8.702</v>
      </c>
      <c r="I604">
        <v>82.21</v>
      </c>
      <c r="J604">
        <v>117</v>
      </c>
    </row>
    <row r="605" spans="1:10" x14ac:dyDescent="0.35">
      <c r="A605" t="s">
        <v>6636</v>
      </c>
      <c r="B605">
        <v>281</v>
      </c>
      <c r="C605">
        <v>1945</v>
      </c>
      <c r="D605">
        <v>604</v>
      </c>
      <c r="E605" t="s">
        <v>312</v>
      </c>
      <c r="F605" t="s">
        <v>0</v>
      </c>
      <c r="G605" t="s">
        <v>2135</v>
      </c>
      <c r="H605">
        <v>2.6949999999999998</v>
      </c>
      <c r="I605">
        <v>35.71</v>
      </c>
      <c r="J605">
        <v>111</v>
      </c>
    </row>
    <row r="606" spans="1:10" x14ac:dyDescent="0.35">
      <c r="A606" t="s">
        <v>6637</v>
      </c>
      <c r="B606">
        <v>606</v>
      </c>
      <c r="C606">
        <v>1941</v>
      </c>
      <c r="D606">
        <v>605</v>
      </c>
      <c r="E606" t="s">
        <v>334</v>
      </c>
      <c r="F606" t="s">
        <v>0</v>
      </c>
      <c r="G606" t="s">
        <v>1961</v>
      </c>
      <c r="H606">
        <v>1.528</v>
      </c>
      <c r="I606">
        <v>23.01</v>
      </c>
      <c r="J606">
        <v>37</v>
      </c>
    </row>
    <row r="607" spans="1:10" x14ac:dyDescent="0.35">
      <c r="A607" t="s">
        <v>6638</v>
      </c>
      <c r="B607">
        <v>253</v>
      </c>
      <c r="C607">
        <v>1939</v>
      </c>
      <c r="D607">
        <v>606</v>
      </c>
      <c r="E607" t="s">
        <v>328</v>
      </c>
      <c r="F607" t="s">
        <v>0</v>
      </c>
      <c r="G607" t="s">
        <v>2379</v>
      </c>
      <c r="H607">
        <v>3.4289999999999998</v>
      </c>
      <c r="I607">
        <v>72.48</v>
      </c>
      <c r="J607">
        <v>78</v>
      </c>
    </row>
    <row r="608" spans="1:10" x14ac:dyDescent="0.35">
      <c r="A608" t="s">
        <v>6639</v>
      </c>
      <c r="B608">
        <v>284</v>
      </c>
      <c r="C608">
        <v>1936</v>
      </c>
      <c r="D608">
        <v>607</v>
      </c>
      <c r="E608" t="s">
        <v>328</v>
      </c>
      <c r="F608" t="s">
        <v>0</v>
      </c>
      <c r="G608" t="s">
        <v>1711</v>
      </c>
      <c r="H608">
        <v>4.2850000000000001</v>
      </c>
      <c r="I608">
        <v>67.75</v>
      </c>
      <c r="J608">
        <v>131</v>
      </c>
    </row>
    <row r="609" spans="1:10" x14ac:dyDescent="0.35">
      <c r="A609" t="s">
        <v>6640</v>
      </c>
      <c r="B609">
        <v>75</v>
      </c>
      <c r="C609">
        <v>1935</v>
      </c>
      <c r="D609">
        <v>608</v>
      </c>
      <c r="E609" t="s">
        <v>319</v>
      </c>
      <c r="F609" t="s">
        <v>0</v>
      </c>
      <c r="G609" t="s">
        <v>2950</v>
      </c>
      <c r="H609">
        <v>14.284000000000001</v>
      </c>
      <c r="I609">
        <v>96.92</v>
      </c>
      <c r="J609">
        <v>16</v>
      </c>
    </row>
    <row r="610" spans="1:10" x14ac:dyDescent="0.35">
      <c r="A610" t="s">
        <v>6641</v>
      </c>
      <c r="B610">
        <v>309</v>
      </c>
      <c r="C610">
        <v>1930</v>
      </c>
      <c r="D610">
        <v>609</v>
      </c>
      <c r="E610" t="s">
        <v>328</v>
      </c>
      <c r="F610" t="s">
        <v>0</v>
      </c>
      <c r="G610" t="s">
        <v>6642</v>
      </c>
      <c r="H610">
        <v>3.1859999999999999</v>
      </c>
      <c r="I610">
        <v>46.59</v>
      </c>
      <c r="J610">
        <v>67</v>
      </c>
    </row>
    <row r="611" spans="1:10" x14ac:dyDescent="0.35">
      <c r="A611" t="s">
        <v>6643</v>
      </c>
      <c r="B611">
        <v>432</v>
      </c>
      <c r="C611">
        <v>1930</v>
      </c>
      <c r="D611">
        <v>609</v>
      </c>
      <c r="E611" t="s">
        <v>319</v>
      </c>
      <c r="F611" t="s">
        <v>0</v>
      </c>
      <c r="G611" t="s">
        <v>4755</v>
      </c>
      <c r="H611">
        <v>2.1890000000000001</v>
      </c>
      <c r="I611">
        <v>58.7</v>
      </c>
      <c r="J611">
        <v>180</v>
      </c>
    </row>
    <row r="612" spans="1:10" x14ac:dyDescent="0.35">
      <c r="A612" t="s">
        <v>6644</v>
      </c>
      <c r="B612">
        <v>504</v>
      </c>
      <c r="C612">
        <v>1924</v>
      </c>
      <c r="D612">
        <v>611</v>
      </c>
      <c r="E612" t="s">
        <v>312</v>
      </c>
      <c r="F612" t="s">
        <v>0</v>
      </c>
      <c r="G612" t="s">
        <v>6645</v>
      </c>
      <c r="H612">
        <v>1.7949999999999999</v>
      </c>
      <c r="I612">
        <v>27.15</v>
      </c>
      <c r="J612">
        <v>53</v>
      </c>
    </row>
    <row r="613" spans="1:10" x14ac:dyDescent="0.35">
      <c r="A613" t="s">
        <v>6646</v>
      </c>
      <c r="B613">
        <v>520</v>
      </c>
      <c r="C613">
        <v>1923</v>
      </c>
      <c r="D613">
        <v>612</v>
      </c>
      <c r="E613" t="s">
        <v>334</v>
      </c>
      <c r="F613" t="s">
        <v>0</v>
      </c>
      <c r="G613" t="s">
        <v>2353</v>
      </c>
      <c r="H613">
        <v>1.8140000000000001</v>
      </c>
      <c r="I613">
        <v>17.5</v>
      </c>
      <c r="J613">
        <v>85</v>
      </c>
    </row>
    <row r="614" spans="1:10" x14ac:dyDescent="0.35">
      <c r="A614" t="s">
        <v>6647</v>
      </c>
      <c r="B614">
        <v>185</v>
      </c>
      <c r="C614">
        <v>1923</v>
      </c>
      <c r="D614">
        <v>612</v>
      </c>
      <c r="E614" t="s">
        <v>319</v>
      </c>
      <c r="F614" t="s">
        <v>0</v>
      </c>
      <c r="G614" t="s">
        <v>2704</v>
      </c>
      <c r="H614">
        <v>6.3760000000000003</v>
      </c>
      <c r="I614">
        <v>72.72</v>
      </c>
      <c r="J614">
        <v>185</v>
      </c>
    </row>
    <row r="615" spans="1:10" x14ac:dyDescent="0.35">
      <c r="A615" t="s">
        <v>6648</v>
      </c>
      <c r="B615">
        <v>355</v>
      </c>
      <c r="C615">
        <v>1919</v>
      </c>
      <c r="D615">
        <v>614</v>
      </c>
      <c r="E615" t="s">
        <v>328</v>
      </c>
      <c r="F615" t="s">
        <v>0</v>
      </c>
      <c r="G615" t="s">
        <v>2194</v>
      </c>
      <c r="H615">
        <v>3.2879999999999998</v>
      </c>
      <c r="I615">
        <v>68.08</v>
      </c>
      <c r="J615">
        <v>353</v>
      </c>
    </row>
    <row r="616" spans="1:10" x14ac:dyDescent="0.35">
      <c r="A616" t="s">
        <v>6649</v>
      </c>
      <c r="B616">
        <v>460</v>
      </c>
      <c r="C616">
        <v>1918</v>
      </c>
      <c r="D616">
        <v>615</v>
      </c>
      <c r="E616" t="s">
        <v>312</v>
      </c>
      <c r="F616" t="s">
        <v>0</v>
      </c>
      <c r="G616" t="s">
        <v>1967</v>
      </c>
      <c r="H616">
        <v>2.319</v>
      </c>
      <c r="I616">
        <v>33.79</v>
      </c>
      <c r="J616">
        <v>191</v>
      </c>
    </row>
    <row r="617" spans="1:10" x14ac:dyDescent="0.35">
      <c r="A617" t="s">
        <v>6650</v>
      </c>
      <c r="B617">
        <v>171</v>
      </c>
      <c r="C617">
        <v>1916</v>
      </c>
      <c r="D617">
        <v>616</v>
      </c>
      <c r="E617" t="s">
        <v>319</v>
      </c>
      <c r="F617" t="s">
        <v>0</v>
      </c>
      <c r="G617" t="s">
        <v>2197</v>
      </c>
      <c r="H617">
        <v>6.03</v>
      </c>
      <c r="I617">
        <v>79.930000000000007</v>
      </c>
      <c r="J617">
        <v>48</v>
      </c>
    </row>
    <row r="618" spans="1:10" x14ac:dyDescent="0.35">
      <c r="A618" t="s">
        <v>6651</v>
      </c>
      <c r="B618">
        <v>296</v>
      </c>
      <c r="C618">
        <v>1915</v>
      </c>
      <c r="D618">
        <v>617</v>
      </c>
      <c r="E618" t="s">
        <v>328</v>
      </c>
      <c r="F618" t="s">
        <v>0</v>
      </c>
      <c r="G618" t="s">
        <v>6652</v>
      </c>
      <c r="H618">
        <v>3.605</v>
      </c>
      <c r="I618">
        <v>57.66</v>
      </c>
      <c r="J618">
        <v>112</v>
      </c>
    </row>
    <row r="619" spans="1:10" x14ac:dyDescent="0.35">
      <c r="A619" t="s">
        <v>6653</v>
      </c>
      <c r="B619">
        <v>283</v>
      </c>
      <c r="C619">
        <v>1913</v>
      </c>
      <c r="D619">
        <v>618</v>
      </c>
      <c r="E619" t="s">
        <v>328</v>
      </c>
      <c r="F619" t="s">
        <v>0</v>
      </c>
      <c r="G619" t="s">
        <v>6654</v>
      </c>
      <c r="H619">
        <v>3.8519999999999999</v>
      </c>
      <c r="I619">
        <v>44.17</v>
      </c>
      <c r="J619">
        <v>55</v>
      </c>
    </row>
    <row r="620" spans="1:10" x14ac:dyDescent="0.35">
      <c r="A620" t="s">
        <v>6655</v>
      </c>
      <c r="B620">
        <v>273</v>
      </c>
      <c r="C620">
        <v>1911</v>
      </c>
      <c r="D620">
        <v>619</v>
      </c>
      <c r="E620" t="s">
        <v>312</v>
      </c>
      <c r="F620" t="s">
        <v>0</v>
      </c>
      <c r="G620" t="s">
        <v>1789</v>
      </c>
      <c r="H620">
        <v>3.7890000000000001</v>
      </c>
      <c r="I620">
        <v>41.39</v>
      </c>
      <c r="J620">
        <v>67</v>
      </c>
    </row>
    <row r="621" spans="1:10" x14ac:dyDescent="0.35">
      <c r="A621" t="s">
        <v>6656</v>
      </c>
      <c r="B621">
        <v>354</v>
      </c>
      <c r="C621">
        <v>1910</v>
      </c>
      <c r="D621">
        <v>620</v>
      </c>
      <c r="E621" t="s">
        <v>328</v>
      </c>
      <c r="F621" t="s">
        <v>0</v>
      </c>
      <c r="G621" t="s">
        <v>3088</v>
      </c>
      <c r="H621">
        <v>2.9409999999999998</v>
      </c>
      <c r="I621">
        <v>71.239999999999995</v>
      </c>
      <c r="J621">
        <v>117</v>
      </c>
    </row>
    <row r="622" spans="1:10" x14ac:dyDescent="0.35">
      <c r="A622" t="s">
        <v>6657</v>
      </c>
      <c r="B622">
        <v>396</v>
      </c>
      <c r="C622">
        <v>1906</v>
      </c>
      <c r="D622">
        <v>621</v>
      </c>
      <c r="E622" t="s">
        <v>312</v>
      </c>
      <c r="F622" t="s">
        <v>0</v>
      </c>
      <c r="G622" t="s">
        <v>2178</v>
      </c>
      <c r="H622">
        <v>2.4670000000000001</v>
      </c>
      <c r="I622">
        <v>43.84</v>
      </c>
      <c r="J622">
        <v>62</v>
      </c>
    </row>
    <row r="623" spans="1:10" x14ac:dyDescent="0.35">
      <c r="A623" t="s">
        <v>6658</v>
      </c>
      <c r="B623">
        <v>380</v>
      </c>
      <c r="C623">
        <v>1894</v>
      </c>
      <c r="D623">
        <v>622</v>
      </c>
      <c r="E623" t="s">
        <v>328</v>
      </c>
      <c r="F623" t="s">
        <v>0</v>
      </c>
      <c r="G623" t="s">
        <v>2924</v>
      </c>
      <c r="H623">
        <v>2.8380000000000001</v>
      </c>
      <c r="I623">
        <v>51.67</v>
      </c>
      <c r="J623">
        <v>377</v>
      </c>
    </row>
    <row r="624" spans="1:10" x14ac:dyDescent="0.35">
      <c r="A624" t="s">
        <v>6659</v>
      </c>
      <c r="B624">
        <v>498</v>
      </c>
      <c r="C624">
        <v>1893</v>
      </c>
      <c r="D624">
        <v>623</v>
      </c>
      <c r="E624" t="s">
        <v>328</v>
      </c>
      <c r="F624" t="s">
        <v>0</v>
      </c>
      <c r="G624" t="s">
        <v>4733</v>
      </c>
      <c r="H624">
        <v>1.762</v>
      </c>
      <c r="I624">
        <v>58.04</v>
      </c>
      <c r="J624">
        <v>423</v>
      </c>
    </row>
    <row r="625" spans="1:10" x14ac:dyDescent="0.35">
      <c r="A625" t="s">
        <v>6660</v>
      </c>
      <c r="B625">
        <v>320</v>
      </c>
      <c r="C625">
        <v>1886</v>
      </c>
      <c r="D625">
        <v>624</v>
      </c>
      <c r="E625" t="s">
        <v>328</v>
      </c>
      <c r="F625" t="s">
        <v>0</v>
      </c>
      <c r="G625" t="s">
        <v>2379</v>
      </c>
      <c r="H625">
        <v>3.0230000000000001</v>
      </c>
      <c r="I625">
        <v>64.92</v>
      </c>
      <c r="J625">
        <v>320</v>
      </c>
    </row>
    <row r="626" spans="1:10" x14ac:dyDescent="0.35">
      <c r="A626" t="s">
        <v>6661</v>
      </c>
      <c r="B626">
        <v>240</v>
      </c>
      <c r="C626">
        <v>1885</v>
      </c>
      <c r="D626">
        <v>625</v>
      </c>
      <c r="E626" t="s">
        <v>319</v>
      </c>
      <c r="F626" t="s">
        <v>0</v>
      </c>
      <c r="G626" t="s">
        <v>6662</v>
      </c>
      <c r="H626">
        <v>4.0620000000000003</v>
      </c>
      <c r="I626">
        <v>65.98</v>
      </c>
      <c r="J626">
        <v>128</v>
      </c>
    </row>
    <row r="627" spans="1:10" x14ac:dyDescent="0.35">
      <c r="A627" t="s">
        <v>6663</v>
      </c>
      <c r="B627">
        <v>124</v>
      </c>
      <c r="C627">
        <v>1884</v>
      </c>
      <c r="D627">
        <v>626</v>
      </c>
      <c r="E627" t="s">
        <v>319</v>
      </c>
      <c r="F627" t="s">
        <v>0</v>
      </c>
      <c r="G627" t="s">
        <v>6664</v>
      </c>
      <c r="H627">
        <v>8.1649999999999991</v>
      </c>
      <c r="I627">
        <v>96.49</v>
      </c>
      <c r="J627">
        <v>124</v>
      </c>
    </row>
    <row r="628" spans="1:10" x14ac:dyDescent="0.35">
      <c r="A628" t="s">
        <v>6665</v>
      </c>
      <c r="B628">
        <v>402</v>
      </c>
      <c r="C628">
        <v>1877</v>
      </c>
      <c r="D628">
        <v>627</v>
      </c>
      <c r="E628" t="s">
        <v>334</v>
      </c>
      <c r="F628" t="s">
        <v>0</v>
      </c>
      <c r="G628" t="s">
        <v>1840</v>
      </c>
      <c r="H628">
        <v>2.351</v>
      </c>
      <c r="I628">
        <v>23.02</v>
      </c>
      <c r="J628">
        <v>45</v>
      </c>
    </row>
    <row r="629" spans="1:10" x14ac:dyDescent="0.35">
      <c r="A629" t="s">
        <v>6666</v>
      </c>
      <c r="B629">
        <v>561</v>
      </c>
      <c r="C629">
        <v>1866</v>
      </c>
      <c r="D629">
        <v>628</v>
      </c>
      <c r="E629" t="s">
        <v>312</v>
      </c>
      <c r="F629" t="s">
        <v>0</v>
      </c>
      <c r="G629" t="s">
        <v>1795</v>
      </c>
      <c r="H629">
        <v>1.5529999999999999</v>
      </c>
      <c r="I629">
        <v>34.93</v>
      </c>
      <c r="J629">
        <v>33</v>
      </c>
    </row>
    <row r="630" spans="1:10" x14ac:dyDescent="0.35">
      <c r="A630" t="s">
        <v>6667</v>
      </c>
      <c r="B630">
        <v>180</v>
      </c>
      <c r="C630">
        <v>1866</v>
      </c>
      <c r="D630">
        <v>628</v>
      </c>
      <c r="E630" t="s">
        <v>319</v>
      </c>
      <c r="F630" t="s">
        <v>0</v>
      </c>
      <c r="G630" t="s">
        <v>2148</v>
      </c>
      <c r="H630">
        <v>5.6050000000000004</v>
      </c>
      <c r="I630">
        <v>74.239999999999995</v>
      </c>
      <c r="J630">
        <v>180</v>
      </c>
    </row>
    <row r="631" spans="1:10" x14ac:dyDescent="0.35">
      <c r="A631" t="s">
        <v>6668</v>
      </c>
      <c r="B631">
        <v>659</v>
      </c>
      <c r="C631">
        <v>1854</v>
      </c>
      <c r="D631">
        <v>630</v>
      </c>
      <c r="E631" t="s">
        <v>312</v>
      </c>
      <c r="F631" t="s">
        <v>0</v>
      </c>
      <c r="G631" t="s">
        <v>2729</v>
      </c>
      <c r="H631">
        <v>1.391</v>
      </c>
      <c r="I631">
        <v>37.340000000000003</v>
      </c>
      <c r="J631">
        <v>17</v>
      </c>
    </row>
    <row r="632" spans="1:10" x14ac:dyDescent="0.35">
      <c r="A632" t="s">
        <v>6669</v>
      </c>
      <c r="B632">
        <v>263</v>
      </c>
      <c r="C632">
        <v>1850</v>
      </c>
      <c r="D632">
        <v>631</v>
      </c>
      <c r="E632" t="s">
        <v>319</v>
      </c>
      <c r="F632" t="s">
        <v>0</v>
      </c>
      <c r="G632" t="s">
        <v>3554</v>
      </c>
      <c r="H632">
        <v>3.762</v>
      </c>
      <c r="I632">
        <v>79.55</v>
      </c>
      <c r="J632">
        <v>144</v>
      </c>
    </row>
    <row r="633" spans="1:10" x14ac:dyDescent="0.35">
      <c r="A633" t="s">
        <v>6670</v>
      </c>
      <c r="B633">
        <v>322</v>
      </c>
      <c r="C633">
        <v>1848</v>
      </c>
      <c r="D633">
        <v>632</v>
      </c>
      <c r="E633" t="s">
        <v>319</v>
      </c>
      <c r="F633" t="s">
        <v>0</v>
      </c>
      <c r="G633" t="s">
        <v>6671</v>
      </c>
      <c r="H633">
        <v>2.944</v>
      </c>
      <c r="I633">
        <v>58.76</v>
      </c>
      <c r="J633">
        <v>137</v>
      </c>
    </row>
    <row r="634" spans="1:10" x14ac:dyDescent="0.35">
      <c r="A634" t="s">
        <v>6672</v>
      </c>
      <c r="B634">
        <v>284</v>
      </c>
      <c r="C634">
        <v>1845</v>
      </c>
      <c r="D634">
        <v>633</v>
      </c>
      <c r="E634" t="s">
        <v>319</v>
      </c>
      <c r="F634" t="s">
        <v>0</v>
      </c>
      <c r="G634" t="s">
        <v>6673</v>
      </c>
      <c r="H634">
        <v>3.2970000000000002</v>
      </c>
      <c r="I634">
        <v>69.37</v>
      </c>
      <c r="J634">
        <v>44</v>
      </c>
    </row>
    <row r="635" spans="1:10" x14ac:dyDescent="0.35">
      <c r="A635" t="s">
        <v>6674</v>
      </c>
      <c r="B635">
        <v>251</v>
      </c>
      <c r="C635">
        <v>1842</v>
      </c>
      <c r="D635">
        <v>634</v>
      </c>
      <c r="E635" t="s">
        <v>319</v>
      </c>
      <c r="F635" t="s">
        <v>0</v>
      </c>
      <c r="G635" t="s">
        <v>3052</v>
      </c>
      <c r="H635">
        <v>3.8290000000000002</v>
      </c>
      <c r="I635">
        <v>94.79</v>
      </c>
      <c r="J635">
        <v>251</v>
      </c>
    </row>
    <row r="636" spans="1:10" x14ac:dyDescent="0.35">
      <c r="A636" t="s">
        <v>6675</v>
      </c>
      <c r="B636">
        <v>315</v>
      </c>
      <c r="C636">
        <v>1840</v>
      </c>
      <c r="D636">
        <v>635</v>
      </c>
      <c r="E636" t="s">
        <v>319</v>
      </c>
      <c r="F636" t="s">
        <v>0</v>
      </c>
      <c r="G636" t="s">
        <v>6397</v>
      </c>
      <c r="H636">
        <v>2.528</v>
      </c>
      <c r="I636">
        <v>63.57</v>
      </c>
      <c r="J636">
        <v>278</v>
      </c>
    </row>
    <row r="637" spans="1:10" x14ac:dyDescent="0.35">
      <c r="A637" t="s">
        <v>6676</v>
      </c>
      <c r="B637">
        <v>297</v>
      </c>
      <c r="C637">
        <v>1840</v>
      </c>
      <c r="D637">
        <v>635</v>
      </c>
      <c r="E637" t="s">
        <v>328</v>
      </c>
      <c r="F637" t="s">
        <v>0</v>
      </c>
      <c r="G637" t="s">
        <v>6677</v>
      </c>
      <c r="H637">
        <v>3.3639999999999999</v>
      </c>
      <c r="I637">
        <v>50.3</v>
      </c>
      <c r="J637">
        <v>31</v>
      </c>
    </row>
    <row r="638" spans="1:10" x14ac:dyDescent="0.35">
      <c r="A638" t="s">
        <v>6678</v>
      </c>
      <c r="B638">
        <v>288</v>
      </c>
      <c r="C638">
        <v>1838</v>
      </c>
      <c r="D638">
        <v>637</v>
      </c>
      <c r="E638" t="s">
        <v>319</v>
      </c>
      <c r="F638" t="s">
        <v>0</v>
      </c>
      <c r="G638" t="s">
        <v>2273</v>
      </c>
      <c r="H638">
        <v>7.2850000000000001</v>
      </c>
      <c r="I638">
        <v>88.23</v>
      </c>
      <c r="J638">
        <v>98</v>
      </c>
    </row>
    <row r="639" spans="1:10" x14ac:dyDescent="0.35">
      <c r="A639" t="s">
        <v>6679</v>
      </c>
      <c r="B639">
        <v>308</v>
      </c>
      <c r="C639">
        <v>1838</v>
      </c>
      <c r="D639">
        <v>637</v>
      </c>
      <c r="E639" t="s">
        <v>328</v>
      </c>
      <c r="F639" t="s">
        <v>0</v>
      </c>
      <c r="G639" t="s">
        <v>3286</v>
      </c>
      <c r="H639">
        <v>3.113</v>
      </c>
      <c r="I639">
        <v>55.18</v>
      </c>
      <c r="J639">
        <v>308</v>
      </c>
    </row>
    <row r="640" spans="1:10" x14ac:dyDescent="0.35">
      <c r="A640" t="s">
        <v>6680</v>
      </c>
      <c r="B640">
        <v>354</v>
      </c>
      <c r="C640">
        <v>1836</v>
      </c>
      <c r="D640">
        <v>639</v>
      </c>
      <c r="E640" t="s">
        <v>312</v>
      </c>
      <c r="F640" t="s">
        <v>0</v>
      </c>
      <c r="G640" t="s">
        <v>2924</v>
      </c>
      <c r="H640">
        <v>2.6259999999999999</v>
      </c>
      <c r="I640">
        <v>45</v>
      </c>
      <c r="J640">
        <v>21</v>
      </c>
    </row>
    <row r="641" spans="1:10" x14ac:dyDescent="0.35">
      <c r="A641" t="s">
        <v>6681</v>
      </c>
      <c r="B641">
        <v>135</v>
      </c>
      <c r="C641">
        <v>1832</v>
      </c>
      <c r="D641">
        <v>640</v>
      </c>
      <c r="E641" t="s">
        <v>319</v>
      </c>
      <c r="F641" t="s">
        <v>0</v>
      </c>
      <c r="G641" t="s">
        <v>6682</v>
      </c>
      <c r="H641">
        <v>7.7439999999999998</v>
      </c>
      <c r="I641">
        <v>83.01</v>
      </c>
      <c r="J641">
        <v>76</v>
      </c>
    </row>
    <row r="642" spans="1:10" x14ac:dyDescent="0.35">
      <c r="A642" t="s">
        <v>6683</v>
      </c>
      <c r="B642">
        <v>412</v>
      </c>
      <c r="C642">
        <v>1829</v>
      </c>
      <c r="D642">
        <v>641</v>
      </c>
      <c r="E642" t="s">
        <v>319</v>
      </c>
      <c r="F642" t="s">
        <v>0</v>
      </c>
      <c r="G642" t="s">
        <v>2590</v>
      </c>
      <c r="H642">
        <v>2.0790000000000002</v>
      </c>
      <c r="I642">
        <v>81.569999999999993</v>
      </c>
      <c r="J642">
        <v>305</v>
      </c>
    </row>
    <row r="643" spans="1:10" x14ac:dyDescent="0.35">
      <c r="A643" t="s">
        <v>6684</v>
      </c>
      <c r="B643">
        <v>237</v>
      </c>
      <c r="C643">
        <v>1824</v>
      </c>
      <c r="D643">
        <v>642</v>
      </c>
      <c r="E643" t="s">
        <v>312</v>
      </c>
      <c r="F643" t="s">
        <v>0</v>
      </c>
      <c r="G643" t="s">
        <v>1751</v>
      </c>
      <c r="H643">
        <v>4.3739999999999997</v>
      </c>
      <c r="I643">
        <v>45.1</v>
      </c>
      <c r="J643">
        <v>36</v>
      </c>
    </row>
    <row r="644" spans="1:10" x14ac:dyDescent="0.35">
      <c r="A644" t="s">
        <v>6685</v>
      </c>
      <c r="B644">
        <v>483</v>
      </c>
      <c r="C644">
        <v>1821</v>
      </c>
      <c r="D644">
        <v>643</v>
      </c>
      <c r="E644" t="s">
        <v>334</v>
      </c>
      <c r="F644" t="s">
        <v>0</v>
      </c>
      <c r="G644" t="s">
        <v>6686</v>
      </c>
      <c r="H644">
        <v>1.9770000000000001</v>
      </c>
      <c r="I644">
        <v>19.12</v>
      </c>
      <c r="J644">
        <v>210</v>
      </c>
    </row>
    <row r="645" spans="1:10" x14ac:dyDescent="0.35">
      <c r="A645" t="s">
        <v>6687</v>
      </c>
      <c r="B645">
        <v>109</v>
      </c>
      <c r="C645">
        <v>1819</v>
      </c>
      <c r="D645">
        <v>644</v>
      </c>
      <c r="E645" t="s">
        <v>319</v>
      </c>
      <c r="F645" t="s">
        <v>0</v>
      </c>
      <c r="G645" t="s">
        <v>2718</v>
      </c>
      <c r="H645">
        <v>9.1120000000000001</v>
      </c>
      <c r="I645">
        <v>96.28</v>
      </c>
      <c r="J645">
        <v>109</v>
      </c>
    </row>
    <row r="646" spans="1:10" x14ac:dyDescent="0.35">
      <c r="A646" t="s">
        <v>6688</v>
      </c>
      <c r="B646">
        <v>540</v>
      </c>
      <c r="C646">
        <v>1811</v>
      </c>
      <c r="D646">
        <v>645</v>
      </c>
      <c r="E646" t="s">
        <v>312</v>
      </c>
      <c r="F646" t="s">
        <v>0</v>
      </c>
      <c r="G646" t="s">
        <v>4581</v>
      </c>
      <c r="H646">
        <v>1.8380000000000001</v>
      </c>
      <c r="I646">
        <v>22.88</v>
      </c>
      <c r="J646">
        <v>125</v>
      </c>
    </row>
    <row r="647" spans="1:10" x14ac:dyDescent="0.35">
      <c r="A647" t="s">
        <v>6689</v>
      </c>
      <c r="B647">
        <v>478</v>
      </c>
      <c r="C647">
        <v>1811</v>
      </c>
      <c r="D647">
        <v>645</v>
      </c>
      <c r="E647" t="s">
        <v>311</v>
      </c>
      <c r="F647" t="s">
        <v>0</v>
      </c>
      <c r="G647" t="s">
        <v>3196</v>
      </c>
      <c r="H647" t="s">
        <v>311</v>
      </c>
      <c r="I647" t="s">
        <v>311</v>
      </c>
      <c r="J647">
        <v>71</v>
      </c>
    </row>
    <row r="648" spans="1:10" x14ac:dyDescent="0.35">
      <c r="A648" t="s">
        <v>6690</v>
      </c>
      <c r="B648">
        <v>152</v>
      </c>
      <c r="C648">
        <v>1811</v>
      </c>
      <c r="D648">
        <v>645</v>
      </c>
      <c r="E648" t="s">
        <v>319</v>
      </c>
      <c r="F648" t="s">
        <v>0</v>
      </c>
      <c r="G648" t="s">
        <v>6691</v>
      </c>
      <c r="H648">
        <v>6.476</v>
      </c>
      <c r="I648">
        <v>84.54</v>
      </c>
      <c r="J648">
        <v>152</v>
      </c>
    </row>
    <row r="649" spans="1:10" x14ac:dyDescent="0.35">
      <c r="A649" t="s">
        <v>6692</v>
      </c>
      <c r="B649">
        <v>229</v>
      </c>
      <c r="C649">
        <v>1809</v>
      </c>
      <c r="D649">
        <v>648</v>
      </c>
      <c r="E649" t="s">
        <v>312</v>
      </c>
      <c r="F649" t="s">
        <v>0</v>
      </c>
      <c r="G649" t="s">
        <v>2079</v>
      </c>
      <c r="H649">
        <v>4.3440000000000003</v>
      </c>
      <c r="I649">
        <v>49.44</v>
      </c>
      <c r="J649">
        <v>229</v>
      </c>
    </row>
    <row r="650" spans="1:10" x14ac:dyDescent="0.35">
      <c r="A650" t="s">
        <v>6693</v>
      </c>
      <c r="B650">
        <v>382</v>
      </c>
      <c r="C650">
        <v>1809</v>
      </c>
      <c r="D650">
        <v>648</v>
      </c>
      <c r="E650" t="s">
        <v>312</v>
      </c>
      <c r="F650" t="s">
        <v>0</v>
      </c>
      <c r="G650" t="s">
        <v>1969</v>
      </c>
      <c r="H650">
        <v>2.617</v>
      </c>
      <c r="I650">
        <v>37.22</v>
      </c>
      <c r="J650">
        <v>115</v>
      </c>
    </row>
    <row r="651" spans="1:10" x14ac:dyDescent="0.35">
      <c r="A651" t="s">
        <v>6694</v>
      </c>
      <c r="B651">
        <v>243</v>
      </c>
      <c r="C651">
        <v>1808</v>
      </c>
      <c r="D651">
        <v>650</v>
      </c>
      <c r="E651" t="s">
        <v>312</v>
      </c>
      <c r="F651" t="s">
        <v>0</v>
      </c>
      <c r="G651" t="s">
        <v>1751</v>
      </c>
      <c r="H651">
        <v>3.827</v>
      </c>
      <c r="I651">
        <v>33.76</v>
      </c>
      <c r="J651">
        <v>243</v>
      </c>
    </row>
    <row r="652" spans="1:10" x14ac:dyDescent="0.35">
      <c r="A652" t="s">
        <v>6695</v>
      </c>
      <c r="B652">
        <v>445</v>
      </c>
      <c r="C652">
        <v>1808</v>
      </c>
      <c r="D652">
        <v>650</v>
      </c>
      <c r="E652" t="s">
        <v>334</v>
      </c>
      <c r="F652" t="s">
        <v>0</v>
      </c>
      <c r="G652" t="s">
        <v>2135</v>
      </c>
      <c r="H652">
        <v>2.0230000000000001</v>
      </c>
      <c r="I652">
        <v>18</v>
      </c>
      <c r="J652">
        <v>444</v>
      </c>
    </row>
    <row r="653" spans="1:10" x14ac:dyDescent="0.35">
      <c r="A653" t="s">
        <v>6696</v>
      </c>
      <c r="B653">
        <v>477</v>
      </c>
      <c r="C653">
        <v>1806</v>
      </c>
      <c r="D653">
        <v>652</v>
      </c>
      <c r="E653" t="s">
        <v>328</v>
      </c>
      <c r="F653" t="s">
        <v>0</v>
      </c>
      <c r="G653" t="s">
        <v>1843</v>
      </c>
      <c r="H653">
        <v>4.8819999999999997</v>
      </c>
      <c r="I653">
        <v>69.959999999999994</v>
      </c>
      <c r="J653">
        <v>285</v>
      </c>
    </row>
    <row r="654" spans="1:10" x14ac:dyDescent="0.35">
      <c r="A654" t="s">
        <v>6697</v>
      </c>
      <c r="B654">
        <v>484</v>
      </c>
      <c r="C654">
        <v>1793</v>
      </c>
      <c r="D654">
        <v>653</v>
      </c>
      <c r="E654" t="s">
        <v>334</v>
      </c>
      <c r="F654" t="s">
        <v>0</v>
      </c>
      <c r="G654" t="s">
        <v>6698</v>
      </c>
      <c r="H654">
        <v>1.583</v>
      </c>
      <c r="I654">
        <v>21.87</v>
      </c>
      <c r="J654">
        <v>43</v>
      </c>
    </row>
    <row r="655" spans="1:10" x14ac:dyDescent="0.35">
      <c r="A655" t="s">
        <v>6699</v>
      </c>
      <c r="B655">
        <v>334</v>
      </c>
      <c r="C655">
        <v>1789</v>
      </c>
      <c r="D655">
        <v>654</v>
      </c>
      <c r="E655" t="s">
        <v>328</v>
      </c>
      <c r="F655" t="s">
        <v>0</v>
      </c>
      <c r="G655" t="s">
        <v>2077</v>
      </c>
      <c r="H655">
        <v>3.3620000000000001</v>
      </c>
      <c r="I655">
        <v>57.46</v>
      </c>
      <c r="J655">
        <v>334</v>
      </c>
    </row>
    <row r="656" spans="1:10" x14ac:dyDescent="0.35">
      <c r="A656" t="s">
        <v>6700</v>
      </c>
      <c r="B656">
        <v>156</v>
      </c>
      <c r="C656">
        <v>1788</v>
      </c>
      <c r="D656">
        <v>655</v>
      </c>
      <c r="E656" t="s">
        <v>328</v>
      </c>
      <c r="F656" t="s">
        <v>0</v>
      </c>
      <c r="G656" t="s">
        <v>3375</v>
      </c>
      <c r="H656">
        <v>5.4349999999999996</v>
      </c>
      <c r="I656">
        <v>58.63</v>
      </c>
      <c r="J656">
        <v>52</v>
      </c>
    </row>
    <row r="657" spans="1:10" x14ac:dyDescent="0.35">
      <c r="A657" t="s">
        <v>6701</v>
      </c>
      <c r="B657">
        <v>187</v>
      </c>
      <c r="C657">
        <v>1783</v>
      </c>
      <c r="D657">
        <v>656</v>
      </c>
      <c r="E657" t="s">
        <v>319</v>
      </c>
      <c r="F657" t="s">
        <v>0</v>
      </c>
      <c r="G657" t="s">
        <v>4022</v>
      </c>
      <c r="H657">
        <v>4.6050000000000004</v>
      </c>
      <c r="I657">
        <v>90.11</v>
      </c>
      <c r="J657">
        <v>58</v>
      </c>
    </row>
    <row r="658" spans="1:10" x14ac:dyDescent="0.35">
      <c r="A658" t="s">
        <v>6702</v>
      </c>
      <c r="B658">
        <v>203</v>
      </c>
      <c r="C658">
        <v>1783</v>
      </c>
      <c r="D658">
        <v>656</v>
      </c>
      <c r="E658" t="s">
        <v>328</v>
      </c>
      <c r="F658" t="s">
        <v>0</v>
      </c>
      <c r="G658" t="s">
        <v>3592</v>
      </c>
      <c r="H658">
        <v>4.5919999999999996</v>
      </c>
      <c r="I658">
        <v>61.94</v>
      </c>
      <c r="J658">
        <v>76</v>
      </c>
    </row>
    <row r="659" spans="1:10" x14ac:dyDescent="0.35">
      <c r="A659" t="s">
        <v>6703</v>
      </c>
      <c r="B659">
        <v>359</v>
      </c>
      <c r="C659">
        <v>1773</v>
      </c>
      <c r="D659">
        <v>658</v>
      </c>
      <c r="E659" t="s">
        <v>328</v>
      </c>
      <c r="F659" t="s">
        <v>0</v>
      </c>
      <c r="G659" t="s">
        <v>2167</v>
      </c>
      <c r="H659">
        <v>2.484</v>
      </c>
      <c r="I659">
        <v>50.47</v>
      </c>
      <c r="J659">
        <v>56</v>
      </c>
    </row>
    <row r="660" spans="1:10" x14ac:dyDescent="0.35">
      <c r="A660" t="s">
        <v>6704</v>
      </c>
      <c r="B660">
        <v>413</v>
      </c>
      <c r="C660">
        <v>1772</v>
      </c>
      <c r="D660">
        <v>659</v>
      </c>
      <c r="E660" t="s">
        <v>334</v>
      </c>
      <c r="F660" t="s">
        <v>0</v>
      </c>
      <c r="G660" t="s">
        <v>1967</v>
      </c>
      <c r="H660">
        <v>2.0150000000000001</v>
      </c>
      <c r="I660">
        <v>23.35</v>
      </c>
      <c r="J660">
        <v>151</v>
      </c>
    </row>
    <row r="661" spans="1:10" x14ac:dyDescent="0.35">
      <c r="A661" t="s">
        <v>6705</v>
      </c>
      <c r="B661">
        <v>302</v>
      </c>
      <c r="C661">
        <v>1771</v>
      </c>
      <c r="D661">
        <v>660</v>
      </c>
      <c r="E661" t="s">
        <v>328</v>
      </c>
      <c r="F661" t="s">
        <v>0</v>
      </c>
      <c r="G661" t="s">
        <v>2288</v>
      </c>
      <c r="H661">
        <v>3.3069999999999999</v>
      </c>
      <c r="I661">
        <v>49.46</v>
      </c>
      <c r="J661">
        <v>81</v>
      </c>
    </row>
    <row r="662" spans="1:10" x14ac:dyDescent="0.35">
      <c r="A662" t="s">
        <v>6706</v>
      </c>
      <c r="B662">
        <v>231</v>
      </c>
      <c r="C662">
        <v>1768</v>
      </c>
      <c r="D662">
        <v>661</v>
      </c>
      <c r="E662" t="s">
        <v>328</v>
      </c>
      <c r="F662" t="s">
        <v>0</v>
      </c>
      <c r="G662" t="s">
        <v>6707</v>
      </c>
      <c r="H662">
        <v>3.802</v>
      </c>
      <c r="I662">
        <v>61.67</v>
      </c>
      <c r="J662">
        <v>112</v>
      </c>
    </row>
    <row r="663" spans="1:10" x14ac:dyDescent="0.35">
      <c r="A663" t="s">
        <v>6708</v>
      </c>
      <c r="B663">
        <v>254</v>
      </c>
      <c r="C663">
        <v>1766</v>
      </c>
      <c r="D663">
        <v>662</v>
      </c>
      <c r="E663" t="s">
        <v>312</v>
      </c>
      <c r="F663" t="s">
        <v>0</v>
      </c>
      <c r="G663" t="s">
        <v>1886</v>
      </c>
      <c r="H663">
        <v>3.6480000000000001</v>
      </c>
      <c r="I663">
        <v>44.34</v>
      </c>
      <c r="J663">
        <v>102</v>
      </c>
    </row>
    <row r="664" spans="1:10" x14ac:dyDescent="0.35">
      <c r="A664" t="s">
        <v>6709</v>
      </c>
      <c r="B664">
        <v>316</v>
      </c>
      <c r="C664">
        <v>1764</v>
      </c>
      <c r="D664">
        <v>663</v>
      </c>
      <c r="E664" t="s">
        <v>334</v>
      </c>
      <c r="F664" t="s">
        <v>0</v>
      </c>
      <c r="G664" t="s">
        <v>1789</v>
      </c>
      <c r="H664">
        <v>2.8239999999999998</v>
      </c>
      <c r="I664">
        <v>22.8</v>
      </c>
      <c r="J664">
        <v>30</v>
      </c>
    </row>
    <row r="665" spans="1:10" x14ac:dyDescent="0.35">
      <c r="A665" t="s">
        <v>6710</v>
      </c>
      <c r="B665">
        <v>283</v>
      </c>
      <c r="C665">
        <v>1763</v>
      </c>
      <c r="D665">
        <v>664</v>
      </c>
      <c r="E665" t="s">
        <v>328</v>
      </c>
      <c r="F665" t="s">
        <v>0</v>
      </c>
      <c r="G665" t="s">
        <v>6711</v>
      </c>
      <c r="H665">
        <v>3.4239999999999999</v>
      </c>
      <c r="I665">
        <v>41.27</v>
      </c>
      <c r="J665">
        <v>68</v>
      </c>
    </row>
    <row r="666" spans="1:10" x14ac:dyDescent="0.35">
      <c r="A666" t="s">
        <v>6712</v>
      </c>
      <c r="B666">
        <v>215</v>
      </c>
      <c r="C666">
        <v>1762</v>
      </c>
      <c r="D666">
        <v>665</v>
      </c>
      <c r="E666" t="s">
        <v>319</v>
      </c>
      <c r="F666" t="s">
        <v>0</v>
      </c>
      <c r="G666" t="s">
        <v>6468</v>
      </c>
      <c r="H666">
        <v>4.8120000000000003</v>
      </c>
      <c r="I666">
        <v>73.67</v>
      </c>
      <c r="J666">
        <v>85</v>
      </c>
    </row>
    <row r="667" spans="1:10" x14ac:dyDescent="0.35">
      <c r="A667" t="s">
        <v>6713</v>
      </c>
      <c r="B667">
        <v>406</v>
      </c>
      <c r="C667">
        <v>1760</v>
      </c>
      <c r="D667">
        <v>666</v>
      </c>
      <c r="E667" t="s">
        <v>328</v>
      </c>
      <c r="F667" t="s">
        <v>0</v>
      </c>
      <c r="G667" t="s">
        <v>6475</v>
      </c>
      <c r="H667">
        <v>2.1850000000000001</v>
      </c>
      <c r="I667">
        <v>58.13</v>
      </c>
      <c r="J667">
        <v>82</v>
      </c>
    </row>
    <row r="668" spans="1:10" x14ac:dyDescent="0.35">
      <c r="A668" t="s">
        <v>6714</v>
      </c>
      <c r="B668">
        <v>79</v>
      </c>
      <c r="C668">
        <v>1760</v>
      </c>
      <c r="D668">
        <v>666</v>
      </c>
      <c r="E668" t="s">
        <v>319</v>
      </c>
      <c r="F668" t="s">
        <v>0</v>
      </c>
      <c r="G668" t="s">
        <v>6715</v>
      </c>
      <c r="H668">
        <v>13.362</v>
      </c>
      <c r="I668">
        <v>91.38</v>
      </c>
      <c r="J668">
        <v>79</v>
      </c>
    </row>
    <row r="669" spans="1:10" x14ac:dyDescent="0.35">
      <c r="A669" t="s">
        <v>6716</v>
      </c>
      <c r="B669">
        <v>282</v>
      </c>
      <c r="C669">
        <v>1759</v>
      </c>
      <c r="D669">
        <v>668</v>
      </c>
      <c r="E669" t="s">
        <v>328</v>
      </c>
      <c r="F669" t="s">
        <v>0</v>
      </c>
      <c r="G669" t="s">
        <v>1958</v>
      </c>
      <c r="H669">
        <v>3.0329999999999999</v>
      </c>
      <c r="I669">
        <v>56.62</v>
      </c>
      <c r="J669">
        <v>59</v>
      </c>
    </row>
    <row r="670" spans="1:10" x14ac:dyDescent="0.35">
      <c r="A670" t="s">
        <v>6717</v>
      </c>
      <c r="B670">
        <v>358</v>
      </c>
      <c r="C670">
        <v>1754</v>
      </c>
      <c r="D670">
        <v>669</v>
      </c>
      <c r="E670" t="s">
        <v>334</v>
      </c>
      <c r="F670" t="s">
        <v>0</v>
      </c>
      <c r="G670" t="s">
        <v>3531</v>
      </c>
      <c r="H670">
        <v>2.1579999999999999</v>
      </c>
      <c r="I670">
        <v>11.4</v>
      </c>
      <c r="J670">
        <v>68</v>
      </c>
    </row>
    <row r="671" spans="1:10" x14ac:dyDescent="0.35">
      <c r="A671" t="s">
        <v>6718</v>
      </c>
      <c r="B671">
        <v>218</v>
      </c>
      <c r="C671">
        <v>1753</v>
      </c>
      <c r="D671">
        <v>670</v>
      </c>
      <c r="E671" t="s">
        <v>319</v>
      </c>
      <c r="F671" t="s">
        <v>0</v>
      </c>
      <c r="G671" t="s">
        <v>2496</v>
      </c>
      <c r="H671">
        <v>4.1070000000000002</v>
      </c>
      <c r="I671">
        <v>73.94</v>
      </c>
      <c r="J671">
        <v>85</v>
      </c>
    </row>
    <row r="672" spans="1:10" x14ac:dyDescent="0.35">
      <c r="A672" t="s">
        <v>6719</v>
      </c>
      <c r="B672">
        <v>395</v>
      </c>
      <c r="C672">
        <v>1753</v>
      </c>
      <c r="D672">
        <v>670</v>
      </c>
      <c r="E672" t="s">
        <v>328</v>
      </c>
      <c r="F672" t="s">
        <v>0</v>
      </c>
      <c r="G672" t="s">
        <v>6720</v>
      </c>
      <c r="H672">
        <v>2.4729999999999999</v>
      </c>
      <c r="I672">
        <v>43.84</v>
      </c>
      <c r="J672">
        <v>261</v>
      </c>
    </row>
    <row r="673" spans="1:10" x14ac:dyDescent="0.35">
      <c r="A673" t="s">
        <v>6721</v>
      </c>
      <c r="B673">
        <v>437</v>
      </c>
      <c r="C673">
        <v>1749</v>
      </c>
      <c r="D673">
        <v>672</v>
      </c>
      <c r="E673" t="s">
        <v>334</v>
      </c>
      <c r="F673" t="s">
        <v>0</v>
      </c>
      <c r="G673" t="s">
        <v>1742</v>
      </c>
      <c r="H673">
        <v>1.843</v>
      </c>
      <c r="I673">
        <v>16.87</v>
      </c>
      <c r="J673">
        <v>50</v>
      </c>
    </row>
    <row r="674" spans="1:10" x14ac:dyDescent="0.35">
      <c r="A674" t="s">
        <v>6722</v>
      </c>
      <c r="B674">
        <v>342</v>
      </c>
      <c r="C674">
        <v>1746</v>
      </c>
      <c r="D674">
        <v>673</v>
      </c>
      <c r="E674" t="s">
        <v>328</v>
      </c>
      <c r="F674" t="s">
        <v>0</v>
      </c>
      <c r="G674" t="s">
        <v>6723</v>
      </c>
      <c r="H674">
        <v>3.9470000000000001</v>
      </c>
      <c r="I674">
        <v>57.45</v>
      </c>
      <c r="J674">
        <v>104</v>
      </c>
    </row>
    <row r="675" spans="1:10" x14ac:dyDescent="0.35">
      <c r="A675" t="s">
        <v>6724</v>
      </c>
      <c r="B675">
        <v>257</v>
      </c>
      <c r="C675">
        <v>1746</v>
      </c>
      <c r="D675">
        <v>673</v>
      </c>
      <c r="E675" t="s">
        <v>328</v>
      </c>
      <c r="F675" t="s">
        <v>0</v>
      </c>
      <c r="G675" t="s">
        <v>1876</v>
      </c>
      <c r="H675">
        <v>3.6030000000000002</v>
      </c>
      <c r="I675">
        <v>50.72</v>
      </c>
      <c r="J675">
        <v>109</v>
      </c>
    </row>
    <row r="676" spans="1:10" x14ac:dyDescent="0.35">
      <c r="A676" t="s">
        <v>6725</v>
      </c>
      <c r="B676">
        <v>215</v>
      </c>
      <c r="C676">
        <v>1736</v>
      </c>
      <c r="D676">
        <v>675</v>
      </c>
      <c r="E676" t="s">
        <v>328</v>
      </c>
      <c r="F676" t="s">
        <v>0</v>
      </c>
      <c r="G676" t="s">
        <v>6726</v>
      </c>
      <c r="H676">
        <v>4.2709999999999999</v>
      </c>
      <c r="I676">
        <v>58.59</v>
      </c>
      <c r="J676">
        <v>67</v>
      </c>
    </row>
    <row r="677" spans="1:10" x14ac:dyDescent="0.35">
      <c r="A677" t="s">
        <v>6727</v>
      </c>
      <c r="B677">
        <v>1012</v>
      </c>
      <c r="C677">
        <v>1731</v>
      </c>
      <c r="D677">
        <v>676</v>
      </c>
      <c r="E677" t="s">
        <v>334</v>
      </c>
      <c r="F677" t="s">
        <v>0</v>
      </c>
      <c r="G677" t="s">
        <v>1876</v>
      </c>
      <c r="H677">
        <v>2.3050000000000002</v>
      </c>
      <c r="I677">
        <v>22.76</v>
      </c>
      <c r="J677">
        <v>123</v>
      </c>
    </row>
    <row r="678" spans="1:10" x14ac:dyDescent="0.35">
      <c r="A678" t="s">
        <v>6728</v>
      </c>
      <c r="B678">
        <v>258</v>
      </c>
      <c r="C678">
        <v>1726</v>
      </c>
      <c r="D678">
        <v>677</v>
      </c>
      <c r="E678" t="s">
        <v>328</v>
      </c>
      <c r="F678" t="s">
        <v>0</v>
      </c>
      <c r="G678" t="s">
        <v>6729</v>
      </c>
      <c r="H678">
        <v>3.327</v>
      </c>
      <c r="I678">
        <v>56.02</v>
      </c>
      <c r="J678">
        <v>62</v>
      </c>
    </row>
    <row r="679" spans="1:10" x14ac:dyDescent="0.35">
      <c r="A679" t="s">
        <v>6730</v>
      </c>
      <c r="B679">
        <v>273</v>
      </c>
      <c r="C679">
        <v>1719</v>
      </c>
      <c r="D679">
        <v>678</v>
      </c>
      <c r="E679" t="s">
        <v>328</v>
      </c>
      <c r="F679" t="s">
        <v>0</v>
      </c>
      <c r="G679" t="s">
        <v>2402</v>
      </c>
      <c r="H679">
        <v>3.4340000000000002</v>
      </c>
      <c r="I679">
        <v>52.57</v>
      </c>
      <c r="J679">
        <v>273</v>
      </c>
    </row>
    <row r="680" spans="1:10" x14ac:dyDescent="0.35">
      <c r="A680" t="s">
        <v>6731</v>
      </c>
      <c r="B680">
        <v>430</v>
      </c>
      <c r="C680">
        <v>1716</v>
      </c>
      <c r="D680">
        <v>679</v>
      </c>
      <c r="E680" t="s">
        <v>312</v>
      </c>
      <c r="F680" t="s">
        <v>0</v>
      </c>
      <c r="G680" t="s">
        <v>3592</v>
      </c>
      <c r="H680">
        <v>2.8769999999999998</v>
      </c>
      <c r="I680">
        <v>35.07</v>
      </c>
      <c r="J680">
        <v>98</v>
      </c>
    </row>
    <row r="681" spans="1:10" x14ac:dyDescent="0.35">
      <c r="A681" t="s">
        <v>6732</v>
      </c>
      <c r="B681">
        <v>315</v>
      </c>
      <c r="C681">
        <v>1712</v>
      </c>
      <c r="D681">
        <v>680</v>
      </c>
      <c r="E681" t="s">
        <v>328</v>
      </c>
      <c r="F681" t="s">
        <v>0</v>
      </c>
      <c r="G681" t="s">
        <v>2983</v>
      </c>
      <c r="H681">
        <v>2.9529999999999998</v>
      </c>
      <c r="I681">
        <v>65.739999999999995</v>
      </c>
      <c r="J681">
        <v>48</v>
      </c>
    </row>
    <row r="682" spans="1:10" x14ac:dyDescent="0.35">
      <c r="A682" t="s">
        <v>6733</v>
      </c>
      <c r="B682">
        <v>260</v>
      </c>
      <c r="C682">
        <v>1699</v>
      </c>
      <c r="D682">
        <v>681</v>
      </c>
      <c r="E682" t="s">
        <v>312</v>
      </c>
      <c r="F682" t="s">
        <v>0</v>
      </c>
      <c r="G682" t="s">
        <v>2107</v>
      </c>
      <c r="H682">
        <v>2.98</v>
      </c>
      <c r="I682">
        <v>34.200000000000003</v>
      </c>
      <c r="J682">
        <v>48</v>
      </c>
    </row>
    <row r="683" spans="1:10" x14ac:dyDescent="0.35">
      <c r="A683" t="s">
        <v>6734</v>
      </c>
      <c r="B683">
        <v>322</v>
      </c>
      <c r="C683">
        <v>1697</v>
      </c>
      <c r="D683">
        <v>682</v>
      </c>
      <c r="E683" t="s">
        <v>312</v>
      </c>
      <c r="F683" t="s">
        <v>0</v>
      </c>
      <c r="G683" t="s">
        <v>6735</v>
      </c>
      <c r="H683">
        <v>2.9350000000000001</v>
      </c>
      <c r="I683">
        <v>39.25</v>
      </c>
      <c r="J683">
        <v>44</v>
      </c>
    </row>
    <row r="684" spans="1:10" x14ac:dyDescent="0.35">
      <c r="A684" t="s">
        <v>6736</v>
      </c>
      <c r="B684">
        <v>457</v>
      </c>
      <c r="C684">
        <v>1693</v>
      </c>
      <c r="D684">
        <v>683</v>
      </c>
      <c r="E684" t="s">
        <v>334</v>
      </c>
      <c r="F684" t="s">
        <v>0</v>
      </c>
      <c r="G684" t="s">
        <v>1793</v>
      </c>
      <c r="H684">
        <v>1.9670000000000001</v>
      </c>
      <c r="I684">
        <v>23.56</v>
      </c>
      <c r="J684">
        <v>452</v>
      </c>
    </row>
    <row r="685" spans="1:10" x14ac:dyDescent="0.35">
      <c r="A685" t="s">
        <v>6737</v>
      </c>
      <c r="B685">
        <v>318</v>
      </c>
      <c r="C685">
        <v>1693</v>
      </c>
      <c r="D685">
        <v>683</v>
      </c>
      <c r="E685" t="s">
        <v>328</v>
      </c>
      <c r="F685" t="s">
        <v>0</v>
      </c>
      <c r="G685" t="s">
        <v>2167</v>
      </c>
      <c r="H685">
        <v>2.895</v>
      </c>
      <c r="I685">
        <v>61.37</v>
      </c>
      <c r="J685">
        <v>106</v>
      </c>
    </row>
    <row r="686" spans="1:10" x14ac:dyDescent="0.35">
      <c r="A686" t="s">
        <v>6738</v>
      </c>
      <c r="B686">
        <v>347</v>
      </c>
      <c r="C686">
        <v>1690</v>
      </c>
      <c r="D686">
        <v>685</v>
      </c>
      <c r="E686" t="s">
        <v>312</v>
      </c>
      <c r="F686" t="s">
        <v>0</v>
      </c>
      <c r="G686" t="s">
        <v>2178</v>
      </c>
      <c r="H686">
        <v>2.5379999999999998</v>
      </c>
      <c r="I686">
        <v>46.01</v>
      </c>
      <c r="J686">
        <v>109</v>
      </c>
    </row>
    <row r="687" spans="1:10" x14ac:dyDescent="0.35">
      <c r="A687" t="s">
        <v>6739</v>
      </c>
      <c r="B687">
        <v>197</v>
      </c>
      <c r="C687">
        <v>1686</v>
      </c>
      <c r="D687">
        <v>686</v>
      </c>
      <c r="E687" t="s">
        <v>328</v>
      </c>
      <c r="F687" t="s">
        <v>0</v>
      </c>
      <c r="G687" t="s">
        <v>2079</v>
      </c>
      <c r="H687">
        <v>4.6539999999999999</v>
      </c>
      <c r="I687">
        <v>56.11</v>
      </c>
      <c r="J687">
        <v>197</v>
      </c>
    </row>
    <row r="688" spans="1:10" x14ac:dyDescent="0.35">
      <c r="A688" t="s">
        <v>6740</v>
      </c>
      <c r="B688">
        <v>216</v>
      </c>
      <c r="C688">
        <v>1682</v>
      </c>
      <c r="D688">
        <v>687</v>
      </c>
      <c r="E688" t="s">
        <v>328</v>
      </c>
      <c r="F688" t="s">
        <v>0</v>
      </c>
      <c r="G688" t="s">
        <v>1845</v>
      </c>
      <c r="H688">
        <v>4.4050000000000002</v>
      </c>
      <c r="I688">
        <v>53.87</v>
      </c>
      <c r="J688">
        <v>94</v>
      </c>
    </row>
    <row r="689" spans="1:10" x14ac:dyDescent="0.35">
      <c r="A689" t="s">
        <v>6741</v>
      </c>
      <c r="B689">
        <v>741</v>
      </c>
      <c r="C689">
        <v>1672</v>
      </c>
      <c r="D689">
        <v>688</v>
      </c>
      <c r="E689" t="s">
        <v>319</v>
      </c>
      <c r="F689" t="s">
        <v>0</v>
      </c>
      <c r="G689" t="s">
        <v>2194</v>
      </c>
      <c r="H689">
        <v>3.839</v>
      </c>
      <c r="I689">
        <v>78.08</v>
      </c>
      <c r="J689">
        <v>181</v>
      </c>
    </row>
    <row r="690" spans="1:10" x14ac:dyDescent="0.35">
      <c r="A690" t="s">
        <v>6742</v>
      </c>
      <c r="B690">
        <v>217</v>
      </c>
      <c r="C690">
        <v>1669</v>
      </c>
      <c r="D690">
        <v>689</v>
      </c>
      <c r="E690" t="s">
        <v>312</v>
      </c>
      <c r="F690" t="s">
        <v>0</v>
      </c>
      <c r="G690" t="s">
        <v>3282</v>
      </c>
      <c r="H690">
        <v>3.903</v>
      </c>
      <c r="I690">
        <v>49.49</v>
      </c>
      <c r="J690">
        <v>217</v>
      </c>
    </row>
    <row r="691" spans="1:10" x14ac:dyDescent="0.35">
      <c r="A691" t="s">
        <v>6743</v>
      </c>
      <c r="B691">
        <v>261</v>
      </c>
      <c r="C691">
        <v>1669</v>
      </c>
      <c r="D691">
        <v>689</v>
      </c>
      <c r="E691" t="s">
        <v>328</v>
      </c>
      <c r="F691" t="s">
        <v>0</v>
      </c>
      <c r="G691" t="s">
        <v>1845</v>
      </c>
      <c r="H691">
        <v>3.504</v>
      </c>
      <c r="I691">
        <v>51.06</v>
      </c>
      <c r="J691">
        <v>59</v>
      </c>
    </row>
    <row r="692" spans="1:10" x14ac:dyDescent="0.35">
      <c r="A692" t="s">
        <v>6744</v>
      </c>
      <c r="B692">
        <v>344</v>
      </c>
      <c r="C692">
        <v>1668</v>
      </c>
      <c r="D692">
        <v>691</v>
      </c>
      <c r="E692" t="s">
        <v>312</v>
      </c>
      <c r="F692" t="s">
        <v>0</v>
      </c>
      <c r="G692" t="s">
        <v>6745</v>
      </c>
      <c r="H692">
        <v>2.5249999999999999</v>
      </c>
      <c r="I692">
        <v>30.6</v>
      </c>
      <c r="J692">
        <v>23</v>
      </c>
    </row>
    <row r="693" spans="1:10" x14ac:dyDescent="0.35">
      <c r="A693" t="s">
        <v>6746</v>
      </c>
      <c r="B693">
        <v>380</v>
      </c>
      <c r="C693">
        <v>1664</v>
      </c>
      <c r="D693">
        <v>692</v>
      </c>
      <c r="E693" t="s">
        <v>312</v>
      </c>
      <c r="F693" t="s">
        <v>0</v>
      </c>
      <c r="G693" t="s">
        <v>6747</v>
      </c>
      <c r="H693">
        <v>2.198</v>
      </c>
      <c r="I693">
        <v>41.72</v>
      </c>
      <c r="J693">
        <v>128</v>
      </c>
    </row>
    <row r="694" spans="1:10" x14ac:dyDescent="0.35">
      <c r="A694" t="s">
        <v>6748</v>
      </c>
      <c r="B694">
        <v>304</v>
      </c>
      <c r="C694">
        <v>1660</v>
      </c>
      <c r="D694">
        <v>693</v>
      </c>
      <c r="E694" t="s">
        <v>328</v>
      </c>
      <c r="F694" t="s">
        <v>0</v>
      </c>
      <c r="G694" t="s">
        <v>6749</v>
      </c>
      <c r="H694">
        <v>2.8879999999999999</v>
      </c>
      <c r="I694">
        <v>70.290000000000006</v>
      </c>
      <c r="J694">
        <v>64</v>
      </c>
    </row>
    <row r="695" spans="1:10" x14ac:dyDescent="0.35">
      <c r="A695" t="s">
        <v>6750</v>
      </c>
      <c r="B695">
        <v>205</v>
      </c>
      <c r="C695">
        <v>1658</v>
      </c>
      <c r="D695">
        <v>694</v>
      </c>
      <c r="E695" t="s">
        <v>319</v>
      </c>
      <c r="F695" t="s">
        <v>0</v>
      </c>
      <c r="G695" t="s">
        <v>6751</v>
      </c>
      <c r="H695">
        <v>4.8369999999999997</v>
      </c>
      <c r="I695">
        <v>88.2</v>
      </c>
      <c r="J695">
        <v>205</v>
      </c>
    </row>
    <row r="696" spans="1:10" x14ac:dyDescent="0.35">
      <c r="A696" t="s">
        <v>6752</v>
      </c>
      <c r="B696">
        <v>360</v>
      </c>
      <c r="C696">
        <v>1654</v>
      </c>
      <c r="D696">
        <v>695</v>
      </c>
      <c r="E696" t="s">
        <v>312</v>
      </c>
      <c r="F696" t="s">
        <v>0</v>
      </c>
      <c r="G696" t="s">
        <v>6753</v>
      </c>
      <c r="H696">
        <v>2.4340000000000002</v>
      </c>
      <c r="I696">
        <v>34.79</v>
      </c>
      <c r="J696">
        <v>75</v>
      </c>
    </row>
    <row r="697" spans="1:10" x14ac:dyDescent="0.35">
      <c r="A697" t="s">
        <v>6754</v>
      </c>
      <c r="B697">
        <v>97</v>
      </c>
      <c r="C697">
        <v>1652</v>
      </c>
      <c r="D697">
        <v>696</v>
      </c>
      <c r="E697" t="s">
        <v>319</v>
      </c>
      <c r="F697" t="s">
        <v>0</v>
      </c>
      <c r="G697" t="s">
        <v>2316</v>
      </c>
      <c r="H697">
        <v>9.4480000000000004</v>
      </c>
      <c r="I697">
        <v>95.21</v>
      </c>
      <c r="J697">
        <v>96</v>
      </c>
    </row>
    <row r="698" spans="1:10" x14ac:dyDescent="0.35">
      <c r="A698" t="s">
        <v>6755</v>
      </c>
      <c r="B698">
        <v>329</v>
      </c>
      <c r="C698">
        <v>1648</v>
      </c>
      <c r="D698">
        <v>697</v>
      </c>
      <c r="E698" t="s">
        <v>328</v>
      </c>
      <c r="F698" t="s">
        <v>0</v>
      </c>
      <c r="G698" t="s">
        <v>6756</v>
      </c>
      <c r="H698">
        <v>2.7810000000000001</v>
      </c>
      <c r="I698">
        <v>45.15</v>
      </c>
      <c r="J698">
        <v>109</v>
      </c>
    </row>
    <row r="699" spans="1:10" x14ac:dyDescent="0.35">
      <c r="A699" t="s">
        <v>6757</v>
      </c>
      <c r="B699">
        <v>159</v>
      </c>
      <c r="C699">
        <v>1643</v>
      </c>
      <c r="D699">
        <v>698</v>
      </c>
      <c r="E699" t="s">
        <v>319</v>
      </c>
      <c r="F699" t="s">
        <v>0</v>
      </c>
      <c r="G699" t="s">
        <v>4120</v>
      </c>
      <c r="H699">
        <v>7.52</v>
      </c>
      <c r="I699">
        <v>78.569999999999993</v>
      </c>
      <c r="J699">
        <v>158</v>
      </c>
    </row>
    <row r="700" spans="1:10" x14ac:dyDescent="0.35">
      <c r="A700" t="s">
        <v>6758</v>
      </c>
      <c r="B700">
        <v>545</v>
      </c>
      <c r="C700">
        <v>1635</v>
      </c>
      <c r="D700">
        <v>699</v>
      </c>
      <c r="E700" t="s">
        <v>311</v>
      </c>
      <c r="F700" t="s">
        <v>0</v>
      </c>
      <c r="G700" t="s">
        <v>6759</v>
      </c>
      <c r="H700" t="s">
        <v>311</v>
      </c>
      <c r="I700" t="s">
        <v>311</v>
      </c>
      <c r="J700">
        <v>257</v>
      </c>
    </row>
    <row r="701" spans="1:10" x14ac:dyDescent="0.35">
      <c r="A701" t="s">
        <v>6760</v>
      </c>
      <c r="B701">
        <v>555</v>
      </c>
      <c r="C701">
        <v>1633</v>
      </c>
      <c r="D701">
        <v>700</v>
      </c>
      <c r="E701" t="s">
        <v>334</v>
      </c>
      <c r="F701" t="s">
        <v>0</v>
      </c>
      <c r="G701" t="s">
        <v>4335</v>
      </c>
      <c r="H701">
        <v>1.522</v>
      </c>
      <c r="I701">
        <v>15.04</v>
      </c>
      <c r="J701">
        <v>555</v>
      </c>
    </row>
    <row r="702" spans="1:10" x14ac:dyDescent="0.35">
      <c r="A702" t="s">
        <v>6761</v>
      </c>
      <c r="B702">
        <v>309</v>
      </c>
      <c r="C702">
        <v>1632</v>
      </c>
      <c r="D702">
        <v>701</v>
      </c>
      <c r="E702" t="s">
        <v>334</v>
      </c>
      <c r="F702" t="s">
        <v>0</v>
      </c>
      <c r="G702" t="s">
        <v>1900</v>
      </c>
      <c r="H702">
        <v>2.64</v>
      </c>
      <c r="I702">
        <v>22.66</v>
      </c>
      <c r="J702">
        <v>51</v>
      </c>
    </row>
    <row r="703" spans="1:10" x14ac:dyDescent="0.35">
      <c r="A703" t="s">
        <v>6762</v>
      </c>
      <c r="B703">
        <v>186</v>
      </c>
      <c r="C703">
        <v>1632</v>
      </c>
      <c r="D703">
        <v>701</v>
      </c>
      <c r="E703" t="s">
        <v>319</v>
      </c>
      <c r="F703" t="s">
        <v>0</v>
      </c>
      <c r="G703" t="s">
        <v>6763</v>
      </c>
      <c r="H703">
        <v>4.5460000000000003</v>
      </c>
      <c r="I703">
        <v>74.08</v>
      </c>
      <c r="J703">
        <v>186</v>
      </c>
    </row>
    <row r="704" spans="1:10" x14ac:dyDescent="0.35">
      <c r="A704" t="s">
        <v>6764</v>
      </c>
      <c r="B704">
        <v>258</v>
      </c>
      <c r="C704">
        <v>1630</v>
      </c>
      <c r="D704">
        <v>703</v>
      </c>
      <c r="E704" t="s">
        <v>312</v>
      </c>
      <c r="F704" t="s">
        <v>0</v>
      </c>
      <c r="G704" t="s">
        <v>6765</v>
      </c>
      <c r="H704">
        <v>3.2160000000000002</v>
      </c>
      <c r="I704">
        <v>39.619999999999997</v>
      </c>
      <c r="J704">
        <v>95</v>
      </c>
    </row>
    <row r="705" spans="1:10" x14ac:dyDescent="0.35">
      <c r="A705" t="s">
        <v>6766</v>
      </c>
      <c r="B705">
        <v>268</v>
      </c>
      <c r="C705">
        <v>1630</v>
      </c>
      <c r="D705">
        <v>703</v>
      </c>
      <c r="E705" t="s">
        <v>312</v>
      </c>
      <c r="F705" t="s">
        <v>0</v>
      </c>
      <c r="G705" t="s">
        <v>1827</v>
      </c>
      <c r="H705">
        <v>2.9350000000000001</v>
      </c>
      <c r="I705">
        <v>38.409999999999997</v>
      </c>
      <c r="J705">
        <v>66</v>
      </c>
    </row>
    <row r="706" spans="1:10" x14ac:dyDescent="0.35">
      <c r="A706" t="s">
        <v>6767</v>
      </c>
      <c r="B706">
        <v>156</v>
      </c>
      <c r="C706">
        <v>1628</v>
      </c>
      <c r="D706">
        <v>705</v>
      </c>
      <c r="E706" t="s">
        <v>328</v>
      </c>
      <c r="F706" t="s">
        <v>0</v>
      </c>
      <c r="G706" t="s">
        <v>1705</v>
      </c>
      <c r="H706">
        <v>5.5609999999999999</v>
      </c>
      <c r="I706">
        <v>63.97</v>
      </c>
      <c r="J706">
        <v>57</v>
      </c>
    </row>
    <row r="707" spans="1:10" x14ac:dyDescent="0.35">
      <c r="A707" t="s">
        <v>6768</v>
      </c>
      <c r="B707">
        <v>268</v>
      </c>
      <c r="C707">
        <v>1625</v>
      </c>
      <c r="D707">
        <v>706</v>
      </c>
      <c r="E707" t="s">
        <v>312</v>
      </c>
      <c r="F707" t="s">
        <v>0</v>
      </c>
      <c r="G707" t="s">
        <v>1876</v>
      </c>
      <c r="H707">
        <v>3.58</v>
      </c>
      <c r="I707">
        <v>50</v>
      </c>
      <c r="J707">
        <v>107</v>
      </c>
    </row>
    <row r="708" spans="1:10" x14ac:dyDescent="0.35">
      <c r="A708" t="s">
        <v>6769</v>
      </c>
      <c r="B708">
        <v>223</v>
      </c>
      <c r="C708">
        <v>1621</v>
      </c>
      <c r="D708">
        <v>707</v>
      </c>
      <c r="E708" t="s">
        <v>312</v>
      </c>
      <c r="F708" t="s">
        <v>0</v>
      </c>
      <c r="G708" t="s">
        <v>3048</v>
      </c>
      <c r="H708">
        <v>3.2549999999999999</v>
      </c>
      <c r="I708">
        <v>46.28</v>
      </c>
      <c r="J708">
        <v>123</v>
      </c>
    </row>
    <row r="709" spans="1:10" x14ac:dyDescent="0.35">
      <c r="A709" t="s">
        <v>6770</v>
      </c>
      <c r="B709">
        <v>295</v>
      </c>
      <c r="C709">
        <v>1620</v>
      </c>
      <c r="D709">
        <v>708</v>
      </c>
      <c r="E709" t="s">
        <v>312</v>
      </c>
      <c r="F709" t="s">
        <v>0</v>
      </c>
      <c r="G709" t="s">
        <v>2010</v>
      </c>
      <c r="H709">
        <v>2.964</v>
      </c>
      <c r="I709">
        <v>43.2</v>
      </c>
      <c r="J709">
        <v>108</v>
      </c>
    </row>
    <row r="710" spans="1:10" x14ac:dyDescent="0.35">
      <c r="A710" t="s">
        <v>6771</v>
      </c>
      <c r="B710">
        <v>379</v>
      </c>
      <c r="C710">
        <v>1617</v>
      </c>
      <c r="D710">
        <v>709</v>
      </c>
      <c r="E710" t="s">
        <v>319</v>
      </c>
      <c r="F710" t="s">
        <v>0</v>
      </c>
      <c r="G710" t="s">
        <v>1999</v>
      </c>
      <c r="H710">
        <v>2.2210000000000001</v>
      </c>
      <c r="I710">
        <v>78.84</v>
      </c>
      <c r="J710">
        <v>113</v>
      </c>
    </row>
    <row r="711" spans="1:10" x14ac:dyDescent="0.35">
      <c r="A711" t="s">
        <v>6772</v>
      </c>
      <c r="B711">
        <v>290</v>
      </c>
      <c r="C711">
        <v>1609</v>
      </c>
      <c r="D711">
        <v>710</v>
      </c>
      <c r="E711" t="s">
        <v>319</v>
      </c>
      <c r="F711" t="s">
        <v>0</v>
      </c>
      <c r="G711" t="s">
        <v>6773</v>
      </c>
      <c r="H711">
        <v>4.9080000000000004</v>
      </c>
      <c r="I711">
        <v>93.49</v>
      </c>
      <c r="J711">
        <v>152</v>
      </c>
    </row>
    <row r="712" spans="1:10" x14ac:dyDescent="0.35">
      <c r="A712" t="s">
        <v>6774</v>
      </c>
      <c r="B712">
        <v>351</v>
      </c>
      <c r="C712">
        <v>1607</v>
      </c>
      <c r="D712">
        <v>711</v>
      </c>
      <c r="E712" t="s">
        <v>328</v>
      </c>
      <c r="F712" t="s">
        <v>0</v>
      </c>
      <c r="G712" t="s">
        <v>2167</v>
      </c>
      <c r="H712">
        <v>2.6920000000000002</v>
      </c>
      <c r="I712">
        <v>55.21</v>
      </c>
      <c r="J712">
        <v>93</v>
      </c>
    </row>
    <row r="713" spans="1:10" x14ac:dyDescent="0.35">
      <c r="A713" t="s">
        <v>6775</v>
      </c>
      <c r="B713">
        <v>284</v>
      </c>
      <c r="C713">
        <v>1607</v>
      </c>
      <c r="D713">
        <v>711</v>
      </c>
      <c r="E713" t="s">
        <v>328</v>
      </c>
      <c r="F713" t="s">
        <v>0</v>
      </c>
      <c r="G713" t="s">
        <v>6776</v>
      </c>
      <c r="H713">
        <v>2.84</v>
      </c>
      <c r="I713">
        <v>52.9</v>
      </c>
      <c r="J713">
        <v>229</v>
      </c>
    </row>
    <row r="714" spans="1:10" x14ac:dyDescent="0.35">
      <c r="A714" t="s">
        <v>6777</v>
      </c>
      <c r="B714">
        <v>510</v>
      </c>
      <c r="C714">
        <v>1602</v>
      </c>
      <c r="D714">
        <v>713</v>
      </c>
      <c r="E714" t="s">
        <v>334</v>
      </c>
      <c r="F714" t="s">
        <v>0</v>
      </c>
      <c r="G714" t="s">
        <v>6778</v>
      </c>
      <c r="H714">
        <v>1.611</v>
      </c>
      <c r="I714">
        <v>23.44</v>
      </c>
      <c r="J714">
        <v>185</v>
      </c>
    </row>
    <row r="715" spans="1:10" x14ac:dyDescent="0.35">
      <c r="A715" t="s">
        <v>6779</v>
      </c>
      <c r="B715">
        <v>304</v>
      </c>
      <c r="C715">
        <v>1600</v>
      </c>
      <c r="D715">
        <v>714</v>
      </c>
      <c r="E715" t="s">
        <v>319</v>
      </c>
      <c r="F715" t="s">
        <v>0</v>
      </c>
      <c r="G715" t="s">
        <v>1967</v>
      </c>
      <c r="H715">
        <v>4.6449999999999996</v>
      </c>
      <c r="I715">
        <v>76.650000000000006</v>
      </c>
      <c r="J715">
        <v>303</v>
      </c>
    </row>
    <row r="716" spans="1:10" x14ac:dyDescent="0.35">
      <c r="A716" t="s">
        <v>6780</v>
      </c>
      <c r="B716">
        <v>530</v>
      </c>
      <c r="C716">
        <v>1600</v>
      </c>
      <c r="D716">
        <v>714</v>
      </c>
      <c r="E716" t="s">
        <v>311</v>
      </c>
      <c r="F716" t="s">
        <v>0</v>
      </c>
      <c r="G716" t="s">
        <v>1779</v>
      </c>
      <c r="H716" t="s">
        <v>311</v>
      </c>
      <c r="I716" t="s">
        <v>311</v>
      </c>
      <c r="J716">
        <v>42</v>
      </c>
    </row>
    <row r="717" spans="1:10" x14ac:dyDescent="0.35">
      <c r="A717" t="s">
        <v>6781</v>
      </c>
      <c r="B717">
        <v>98</v>
      </c>
      <c r="C717">
        <v>1599</v>
      </c>
      <c r="D717">
        <v>716</v>
      </c>
      <c r="E717" t="s">
        <v>319</v>
      </c>
      <c r="F717" t="s">
        <v>0</v>
      </c>
      <c r="G717" t="s">
        <v>3718</v>
      </c>
      <c r="H717">
        <v>8.4619999999999997</v>
      </c>
      <c r="I717">
        <v>87.24</v>
      </c>
      <c r="J717">
        <v>97</v>
      </c>
    </row>
    <row r="718" spans="1:10" x14ac:dyDescent="0.35">
      <c r="A718" t="s">
        <v>6782</v>
      </c>
      <c r="B718">
        <v>275</v>
      </c>
      <c r="C718">
        <v>1597</v>
      </c>
      <c r="D718">
        <v>717</v>
      </c>
      <c r="E718" t="s">
        <v>312</v>
      </c>
      <c r="F718" t="s">
        <v>0</v>
      </c>
      <c r="G718" t="s">
        <v>6783</v>
      </c>
      <c r="H718">
        <v>2.976</v>
      </c>
      <c r="I718">
        <v>28.11</v>
      </c>
      <c r="J718">
        <v>29</v>
      </c>
    </row>
    <row r="719" spans="1:10" x14ac:dyDescent="0.35">
      <c r="A719" t="s">
        <v>6784</v>
      </c>
      <c r="B719">
        <v>516</v>
      </c>
      <c r="C719">
        <v>1595</v>
      </c>
      <c r="D719">
        <v>718</v>
      </c>
      <c r="E719" t="s">
        <v>312</v>
      </c>
      <c r="F719" t="s">
        <v>0</v>
      </c>
      <c r="G719" t="s">
        <v>1825</v>
      </c>
      <c r="H719">
        <v>1.667</v>
      </c>
      <c r="I719">
        <v>27.17</v>
      </c>
      <c r="J719">
        <v>4</v>
      </c>
    </row>
    <row r="720" spans="1:10" x14ac:dyDescent="0.35">
      <c r="A720" t="s">
        <v>6785</v>
      </c>
      <c r="B720">
        <v>190</v>
      </c>
      <c r="C720">
        <v>1595</v>
      </c>
      <c r="D720">
        <v>718</v>
      </c>
      <c r="E720" t="s">
        <v>328</v>
      </c>
      <c r="F720" t="s">
        <v>0</v>
      </c>
      <c r="G720" t="s">
        <v>1803</v>
      </c>
      <c r="H720">
        <v>5.4139999999999997</v>
      </c>
      <c r="I720">
        <v>72.569999999999993</v>
      </c>
      <c r="J720">
        <v>190</v>
      </c>
    </row>
    <row r="721" spans="1:10" x14ac:dyDescent="0.35">
      <c r="A721" t="s">
        <v>6786</v>
      </c>
      <c r="B721">
        <v>83</v>
      </c>
      <c r="C721">
        <v>1591</v>
      </c>
      <c r="D721">
        <v>720</v>
      </c>
      <c r="E721" t="s">
        <v>319</v>
      </c>
      <c r="F721" t="s">
        <v>0</v>
      </c>
      <c r="G721" t="s">
        <v>1886</v>
      </c>
      <c r="H721">
        <v>9.8829999999999991</v>
      </c>
      <c r="I721">
        <v>92.15</v>
      </c>
      <c r="J721">
        <v>83</v>
      </c>
    </row>
    <row r="722" spans="1:10" x14ac:dyDescent="0.35">
      <c r="A722" t="s">
        <v>6787</v>
      </c>
      <c r="B722">
        <v>280</v>
      </c>
      <c r="C722">
        <v>1589</v>
      </c>
      <c r="D722">
        <v>721</v>
      </c>
      <c r="E722" t="s">
        <v>312</v>
      </c>
      <c r="F722" t="s">
        <v>0</v>
      </c>
      <c r="G722" t="s">
        <v>2539</v>
      </c>
      <c r="H722">
        <v>3.1960000000000002</v>
      </c>
      <c r="I722">
        <v>50</v>
      </c>
      <c r="J722">
        <v>280</v>
      </c>
    </row>
    <row r="723" spans="1:10" x14ac:dyDescent="0.35">
      <c r="A723" t="s">
        <v>6788</v>
      </c>
      <c r="B723">
        <v>206</v>
      </c>
      <c r="C723">
        <v>1586</v>
      </c>
      <c r="D723">
        <v>722</v>
      </c>
      <c r="E723" t="s">
        <v>328</v>
      </c>
      <c r="F723" t="s">
        <v>0</v>
      </c>
      <c r="G723" t="s">
        <v>1938</v>
      </c>
      <c r="H723">
        <v>4.0949999999999998</v>
      </c>
      <c r="I723">
        <v>58.94</v>
      </c>
      <c r="J723">
        <v>206</v>
      </c>
    </row>
    <row r="724" spans="1:10" x14ac:dyDescent="0.35">
      <c r="A724" t="s">
        <v>6789</v>
      </c>
      <c r="B724">
        <v>134</v>
      </c>
      <c r="C724">
        <v>1584</v>
      </c>
      <c r="D724">
        <v>723</v>
      </c>
      <c r="E724" t="s">
        <v>319</v>
      </c>
      <c r="F724" t="s">
        <v>0</v>
      </c>
      <c r="G724" t="s">
        <v>4562</v>
      </c>
      <c r="H724">
        <v>5.4059999999999997</v>
      </c>
      <c r="I724">
        <v>75.11</v>
      </c>
      <c r="J724">
        <v>95</v>
      </c>
    </row>
    <row r="725" spans="1:10" x14ac:dyDescent="0.35">
      <c r="A725" t="s">
        <v>6790</v>
      </c>
      <c r="B725">
        <v>294</v>
      </c>
      <c r="C725">
        <v>1580</v>
      </c>
      <c r="D725">
        <v>724</v>
      </c>
      <c r="E725" t="s">
        <v>328</v>
      </c>
      <c r="F725" t="s">
        <v>0</v>
      </c>
      <c r="G725" t="s">
        <v>3171</v>
      </c>
      <c r="H725">
        <v>2.7330000000000001</v>
      </c>
      <c r="I725">
        <v>66.28</v>
      </c>
      <c r="J725">
        <v>110</v>
      </c>
    </row>
    <row r="726" spans="1:10" x14ac:dyDescent="0.35">
      <c r="A726" t="s">
        <v>6791</v>
      </c>
      <c r="B726">
        <v>324</v>
      </c>
      <c r="C726">
        <v>1579</v>
      </c>
      <c r="D726">
        <v>725</v>
      </c>
      <c r="E726" t="s">
        <v>312</v>
      </c>
      <c r="F726" t="s">
        <v>0</v>
      </c>
      <c r="G726" t="s">
        <v>2059</v>
      </c>
      <c r="H726">
        <v>2.339</v>
      </c>
      <c r="I726">
        <v>31.78</v>
      </c>
      <c r="J726">
        <v>32</v>
      </c>
    </row>
    <row r="727" spans="1:10" x14ac:dyDescent="0.35">
      <c r="A727" t="s">
        <v>6792</v>
      </c>
      <c r="B727">
        <v>174</v>
      </c>
      <c r="C727">
        <v>1576</v>
      </c>
      <c r="D727">
        <v>726</v>
      </c>
      <c r="E727" t="s">
        <v>328</v>
      </c>
      <c r="F727" t="s">
        <v>0</v>
      </c>
      <c r="G727" t="s">
        <v>2155</v>
      </c>
      <c r="H727">
        <v>4.8899999999999997</v>
      </c>
      <c r="I727">
        <v>66.28</v>
      </c>
      <c r="J727">
        <v>49</v>
      </c>
    </row>
    <row r="728" spans="1:10" x14ac:dyDescent="0.35">
      <c r="A728" t="s">
        <v>6793</v>
      </c>
      <c r="B728">
        <v>80</v>
      </c>
      <c r="C728">
        <v>1575</v>
      </c>
      <c r="D728">
        <v>727</v>
      </c>
      <c r="E728" t="s">
        <v>319</v>
      </c>
      <c r="F728" t="s">
        <v>0</v>
      </c>
      <c r="G728" t="s">
        <v>6095</v>
      </c>
      <c r="H728">
        <v>10.038</v>
      </c>
      <c r="I728">
        <v>83.4</v>
      </c>
      <c r="J728">
        <v>80</v>
      </c>
    </row>
    <row r="729" spans="1:10" x14ac:dyDescent="0.35">
      <c r="A729" t="s">
        <v>6794</v>
      </c>
      <c r="B729">
        <v>387</v>
      </c>
      <c r="C729">
        <v>1575</v>
      </c>
      <c r="D729">
        <v>727</v>
      </c>
      <c r="E729" t="s">
        <v>312</v>
      </c>
      <c r="F729" t="s">
        <v>0</v>
      </c>
      <c r="G729" t="s">
        <v>6795</v>
      </c>
      <c r="H729">
        <v>3.7389999999999999</v>
      </c>
      <c r="I729">
        <v>45.12</v>
      </c>
      <c r="J729">
        <v>125</v>
      </c>
    </row>
    <row r="730" spans="1:10" x14ac:dyDescent="0.35">
      <c r="A730" t="s">
        <v>6796</v>
      </c>
      <c r="B730">
        <v>174</v>
      </c>
      <c r="C730">
        <v>1573</v>
      </c>
      <c r="D730">
        <v>729</v>
      </c>
      <c r="E730" t="s">
        <v>319</v>
      </c>
      <c r="F730" t="s">
        <v>0</v>
      </c>
      <c r="G730" t="s">
        <v>2596</v>
      </c>
      <c r="H730">
        <v>4.7560000000000002</v>
      </c>
      <c r="I730">
        <v>77.03</v>
      </c>
      <c r="J730">
        <v>174</v>
      </c>
    </row>
    <row r="731" spans="1:10" x14ac:dyDescent="0.35">
      <c r="A731" t="s">
        <v>6797</v>
      </c>
      <c r="B731">
        <v>551</v>
      </c>
      <c r="C731">
        <v>1572</v>
      </c>
      <c r="D731">
        <v>730</v>
      </c>
      <c r="E731" t="s">
        <v>312</v>
      </c>
      <c r="F731" t="s">
        <v>0</v>
      </c>
      <c r="G731" t="s">
        <v>1868</v>
      </c>
      <c r="H731">
        <v>1.4</v>
      </c>
      <c r="I731">
        <v>30.81</v>
      </c>
      <c r="J731">
        <v>133</v>
      </c>
    </row>
    <row r="732" spans="1:10" x14ac:dyDescent="0.35">
      <c r="A732" t="s">
        <v>6798</v>
      </c>
      <c r="B732">
        <v>392</v>
      </c>
      <c r="C732">
        <v>1567</v>
      </c>
      <c r="D732">
        <v>731</v>
      </c>
      <c r="E732" t="s">
        <v>328</v>
      </c>
      <c r="F732" t="s">
        <v>0</v>
      </c>
      <c r="G732" t="s">
        <v>2729</v>
      </c>
      <c r="H732">
        <v>1.984</v>
      </c>
      <c r="I732">
        <v>55.06</v>
      </c>
      <c r="J732">
        <v>123</v>
      </c>
    </row>
    <row r="733" spans="1:10" x14ac:dyDescent="0.35">
      <c r="A733" t="s">
        <v>6799</v>
      </c>
      <c r="B733">
        <v>274</v>
      </c>
      <c r="C733">
        <v>1567</v>
      </c>
      <c r="D733">
        <v>731</v>
      </c>
      <c r="E733" t="s">
        <v>319</v>
      </c>
      <c r="F733" t="s">
        <v>0</v>
      </c>
      <c r="G733" t="s">
        <v>3926</v>
      </c>
      <c r="H733">
        <v>3.4470000000000001</v>
      </c>
      <c r="I733">
        <v>79.73</v>
      </c>
      <c r="J733">
        <v>100</v>
      </c>
    </row>
    <row r="734" spans="1:10" x14ac:dyDescent="0.35">
      <c r="A734" t="s">
        <v>6800</v>
      </c>
      <c r="B734">
        <v>239</v>
      </c>
      <c r="C734">
        <v>1563</v>
      </c>
      <c r="D734">
        <v>733</v>
      </c>
      <c r="E734" t="s">
        <v>311</v>
      </c>
      <c r="F734" t="s">
        <v>0</v>
      </c>
      <c r="G734" t="s">
        <v>2228</v>
      </c>
      <c r="H734" t="s">
        <v>311</v>
      </c>
      <c r="I734" t="s">
        <v>311</v>
      </c>
      <c r="J734">
        <v>7</v>
      </c>
    </row>
    <row r="735" spans="1:10" x14ac:dyDescent="0.35">
      <c r="A735" t="s">
        <v>6801</v>
      </c>
      <c r="B735">
        <v>235</v>
      </c>
      <c r="C735">
        <v>1561</v>
      </c>
      <c r="D735">
        <v>734</v>
      </c>
      <c r="E735" t="s">
        <v>328</v>
      </c>
      <c r="F735" t="s">
        <v>0</v>
      </c>
      <c r="G735" t="s">
        <v>2379</v>
      </c>
      <c r="H735">
        <v>3.242</v>
      </c>
      <c r="I735">
        <v>69.12</v>
      </c>
      <c r="J735">
        <v>21</v>
      </c>
    </row>
    <row r="736" spans="1:10" x14ac:dyDescent="0.35">
      <c r="A736" t="s">
        <v>6802</v>
      </c>
      <c r="B736">
        <v>593</v>
      </c>
      <c r="C736">
        <v>1559</v>
      </c>
      <c r="D736">
        <v>735</v>
      </c>
      <c r="E736" t="s">
        <v>312</v>
      </c>
      <c r="F736" t="s">
        <v>0</v>
      </c>
      <c r="G736" t="s">
        <v>2197</v>
      </c>
      <c r="H736">
        <v>2.4710000000000001</v>
      </c>
      <c r="I736">
        <v>22.3</v>
      </c>
      <c r="J736">
        <v>53</v>
      </c>
    </row>
    <row r="737" spans="1:10" x14ac:dyDescent="0.35">
      <c r="A737" t="s">
        <v>6803</v>
      </c>
      <c r="B737">
        <v>401</v>
      </c>
      <c r="C737">
        <v>1559</v>
      </c>
      <c r="D737">
        <v>735</v>
      </c>
      <c r="E737" t="s">
        <v>334</v>
      </c>
      <c r="F737" t="s">
        <v>0</v>
      </c>
      <c r="G737" t="s">
        <v>3531</v>
      </c>
      <c r="H737">
        <v>2.214</v>
      </c>
      <c r="I737">
        <v>12.13</v>
      </c>
      <c r="J737">
        <v>401</v>
      </c>
    </row>
    <row r="738" spans="1:10" x14ac:dyDescent="0.35">
      <c r="A738" t="s">
        <v>6804</v>
      </c>
      <c r="B738">
        <v>477</v>
      </c>
      <c r="C738">
        <v>1555</v>
      </c>
      <c r="D738">
        <v>737</v>
      </c>
      <c r="E738" t="s">
        <v>334</v>
      </c>
      <c r="F738" t="s">
        <v>0</v>
      </c>
      <c r="G738" t="s">
        <v>1759</v>
      </c>
      <c r="H738">
        <v>1.7589999999999999</v>
      </c>
      <c r="I738">
        <v>15.04</v>
      </c>
      <c r="J738">
        <v>100</v>
      </c>
    </row>
    <row r="739" spans="1:10" x14ac:dyDescent="0.35">
      <c r="A739" t="s">
        <v>6805</v>
      </c>
      <c r="B739">
        <v>416</v>
      </c>
      <c r="C739">
        <v>1554</v>
      </c>
      <c r="D739">
        <v>738</v>
      </c>
      <c r="E739" t="s">
        <v>312</v>
      </c>
      <c r="F739" t="s">
        <v>0</v>
      </c>
      <c r="G739" t="s">
        <v>2663</v>
      </c>
      <c r="H739">
        <v>2.0030000000000001</v>
      </c>
      <c r="I739">
        <v>34.71</v>
      </c>
      <c r="J739">
        <v>75</v>
      </c>
    </row>
    <row r="740" spans="1:10" x14ac:dyDescent="0.35">
      <c r="A740" t="s">
        <v>6806</v>
      </c>
      <c r="B740">
        <v>339</v>
      </c>
      <c r="C740">
        <v>1554</v>
      </c>
      <c r="D740">
        <v>738</v>
      </c>
      <c r="E740" t="s">
        <v>311</v>
      </c>
      <c r="F740" t="s">
        <v>0</v>
      </c>
      <c r="G740" t="s">
        <v>2539</v>
      </c>
      <c r="H740" t="s">
        <v>311</v>
      </c>
      <c r="I740" t="s">
        <v>311</v>
      </c>
      <c r="J740">
        <v>339</v>
      </c>
    </row>
    <row r="741" spans="1:10" x14ac:dyDescent="0.35">
      <c r="A741" t="s">
        <v>6807</v>
      </c>
      <c r="B741">
        <v>300</v>
      </c>
      <c r="C741">
        <v>1552</v>
      </c>
      <c r="D741">
        <v>740</v>
      </c>
      <c r="E741" t="s">
        <v>328</v>
      </c>
      <c r="F741" t="s">
        <v>0</v>
      </c>
      <c r="G741" t="s">
        <v>6808</v>
      </c>
      <c r="H741">
        <v>2.879</v>
      </c>
      <c r="I741">
        <v>42.44</v>
      </c>
      <c r="J741">
        <v>76</v>
      </c>
    </row>
    <row r="742" spans="1:10" x14ac:dyDescent="0.35">
      <c r="A742" t="s">
        <v>6809</v>
      </c>
      <c r="B742">
        <v>499</v>
      </c>
      <c r="C742">
        <v>1546</v>
      </c>
      <c r="D742">
        <v>741</v>
      </c>
      <c r="E742" t="s">
        <v>312</v>
      </c>
      <c r="F742" t="s">
        <v>0</v>
      </c>
      <c r="G742" t="s">
        <v>2457</v>
      </c>
      <c r="H742">
        <v>1.653</v>
      </c>
      <c r="I742">
        <v>28.19</v>
      </c>
      <c r="J742">
        <v>62</v>
      </c>
    </row>
    <row r="743" spans="1:10" x14ac:dyDescent="0.35">
      <c r="A743" t="s">
        <v>6810</v>
      </c>
      <c r="B743">
        <v>155</v>
      </c>
      <c r="C743">
        <v>1541</v>
      </c>
      <c r="D743">
        <v>742</v>
      </c>
      <c r="E743" t="s">
        <v>328</v>
      </c>
      <c r="F743" t="s">
        <v>0</v>
      </c>
      <c r="G743" t="s">
        <v>1767</v>
      </c>
      <c r="H743">
        <v>6.1189999999999998</v>
      </c>
      <c r="I743">
        <v>72.87</v>
      </c>
      <c r="J743">
        <v>155</v>
      </c>
    </row>
    <row r="744" spans="1:10" x14ac:dyDescent="0.35">
      <c r="A744" t="s">
        <v>6811</v>
      </c>
      <c r="B744">
        <v>467</v>
      </c>
      <c r="C744">
        <v>1540</v>
      </c>
      <c r="D744">
        <v>743</v>
      </c>
      <c r="E744" t="s">
        <v>334</v>
      </c>
      <c r="F744" t="s">
        <v>0</v>
      </c>
      <c r="G744" t="s">
        <v>3977</v>
      </c>
      <c r="H744">
        <v>1.6180000000000001</v>
      </c>
      <c r="I744">
        <v>23.29</v>
      </c>
      <c r="J744">
        <v>212</v>
      </c>
    </row>
    <row r="745" spans="1:10" x14ac:dyDescent="0.35">
      <c r="A745" t="s">
        <v>6812</v>
      </c>
      <c r="B745">
        <v>276</v>
      </c>
      <c r="C745">
        <v>1539</v>
      </c>
      <c r="D745">
        <v>744</v>
      </c>
      <c r="E745" t="s">
        <v>312</v>
      </c>
      <c r="F745" t="s">
        <v>0</v>
      </c>
      <c r="G745" t="s">
        <v>1803</v>
      </c>
      <c r="H745">
        <v>2.3069999999999999</v>
      </c>
      <c r="I745">
        <v>32.29</v>
      </c>
      <c r="J745">
        <v>47</v>
      </c>
    </row>
    <row r="746" spans="1:10" x14ac:dyDescent="0.35">
      <c r="A746" t="s">
        <v>6813</v>
      </c>
      <c r="B746">
        <v>282</v>
      </c>
      <c r="C746">
        <v>1536</v>
      </c>
      <c r="D746">
        <v>745</v>
      </c>
      <c r="E746" t="s">
        <v>328</v>
      </c>
      <c r="F746" t="s">
        <v>0</v>
      </c>
      <c r="G746" t="s">
        <v>2460</v>
      </c>
      <c r="H746">
        <v>2.6859999999999999</v>
      </c>
      <c r="I746">
        <v>51.53</v>
      </c>
      <c r="J746">
        <v>86</v>
      </c>
    </row>
    <row r="747" spans="1:10" x14ac:dyDescent="0.35">
      <c r="A747" t="s">
        <v>6814</v>
      </c>
      <c r="B747">
        <v>236</v>
      </c>
      <c r="C747">
        <v>1535</v>
      </c>
      <c r="D747">
        <v>746</v>
      </c>
      <c r="E747" t="s">
        <v>328</v>
      </c>
      <c r="F747" t="s">
        <v>0</v>
      </c>
      <c r="G747" t="s">
        <v>2381</v>
      </c>
      <c r="H747">
        <v>3.8029999999999999</v>
      </c>
      <c r="I747">
        <v>67.19</v>
      </c>
      <c r="J747">
        <v>235</v>
      </c>
    </row>
    <row r="748" spans="1:10" x14ac:dyDescent="0.35">
      <c r="A748" t="s">
        <v>6815</v>
      </c>
      <c r="B748">
        <v>101</v>
      </c>
      <c r="C748">
        <v>1534</v>
      </c>
      <c r="D748">
        <v>747</v>
      </c>
      <c r="E748" t="s">
        <v>319</v>
      </c>
      <c r="F748" t="s">
        <v>0</v>
      </c>
      <c r="G748" t="s">
        <v>3057</v>
      </c>
      <c r="H748">
        <v>8.6329999999999991</v>
      </c>
      <c r="I748">
        <v>84.05</v>
      </c>
      <c r="J748">
        <v>101</v>
      </c>
    </row>
    <row r="749" spans="1:10" x14ac:dyDescent="0.35">
      <c r="A749" t="s">
        <v>6816</v>
      </c>
      <c r="B749">
        <v>52</v>
      </c>
      <c r="C749">
        <v>1533</v>
      </c>
      <c r="D749">
        <v>748</v>
      </c>
      <c r="E749" t="s">
        <v>319</v>
      </c>
      <c r="F749" t="s">
        <v>0</v>
      </c>
      <c r="G749" t="s">
        <v>1791</v>
      </c>
      <c r="H749">
        <v>15.863</v>
      </c>
      <c r="I749">
        <v>97.02</v>
      </c>
      <c r="J749">
        <v>52</v>
      </c>
    </row>
    <row r="750" spans="1:10" x14ac:dyDescent="0.35">
      <c r="A750" t="s">
        <v>6817</v>
      </c>
      <c r="B750">
        <v>354</v>
      </c>
      <c r="C750">
        <v>1530</v>
      </c>
      <c r="D750">
        <v>749</v>
      </c>
      <c r="E750" t="s">
        <v>312</v>
      </c>
      <c r="F750" t="s">
        <v>0</v>
      </c>
      <c r="G750" t="s">
        <v>6818</v>
      </c>
      <c r="H750">
        <v>1.9830000000000001</v>
      </c>
      <c r="I750">
        <v>34.409999999999997</v>
      </c>
      <c r="J750">
        <v>26</v>
      </c>
    </row>
    <row r="751" spans="1:10" x14ac:dyDescent="0.35">
      <c r="A751" t="s">
        <v>6819</v>
      </c>
      <c r="B751">
        <v>259</v>
      </c>
      <c r="C751">
        <v>1530</v>
      </c>
      <c r="D751">
        <v>749</v>
      </c>
      <c r="E751" t="s">
        <v>312</v>
      </c>
      <c r="F751" t="s">
        <v>0</v>
      </c>
      <c r="G751" t="s">
        <v>1967</v>
      </c>
      <c r="H751">
        <v>2.851</v>
      </c>
      <c r="I751">
        <v>41.19</v>
      </c>
      <c r="J751">
        <v>145</v>
      </c>
    </row>
    <row r="752" spans="1:10" x14ac:dyDescent="0.35">
      <c r="A752" t="s">
        <v>6820</v>
      </c>
      <c r="B752">
        <v>414</v>
      </c>
      <c r="C752">
        <v>1529</v>
      </c>
      <c r="D752">
        <v>751</v>
      </c>
      <c r="E752" t="s">
        <v>312</v>
      </c>
      <c r="F752" t="s">
        <v>0</v>
      </c>
      <c r="G752" t="s">
        <v>2452</v>
      </c>
      <c r="H752">
        <v>1.909</v>
      </c>
      <c r="I752">
        <v>36.96</v>
      </c>
      <c r="J752">
        <v>161</v>
      </c>
    </row>
    <row r="753" spans="1:10" x14ac:dyDescent="0.35">
      <c r="A753" t="s">
        <v>6821</v>
      </c>
      <c r="B753">
        <v>318</v>
      </c>
      <c r="C753">
        <v>1528</v>
      </c>
      <c r="D753">
        <v>752</v>
      </c>
      <c r="E753" t="s">
        <v>312</v>
      </c>
      <c r="F753" t="s">
        <v>0</v>
      </c>
      <c r="G753" t="s">
        <v>2077</v>
      </c>
      <c r="H753">
        <v>2.698</v>
      </c>
      <c r="I753">
        <v>44.03</v>
      </c>
      <c r="J753">
        <v>82</v>
      </c>
    </row>
    <row r="754" spans="1:10" x14ac:dyDescent="0.35">
      <c r="A754" t="s">
        <v>6822</v>
      </c>
      <c r="B754">
        <v>129</v>
      </c>
      <c r="C754">
        <v>1528</v>
      </c>
      <c r="D754">
        <v>752</v>
      </c>
      <c r="E754" t="s">
        <v>319</v>
      </c>
      <c r="F754" t="s">
        <v>0</v>
      </c>
      <c r="G754" t="s">
        <v>6823</v>
      </c>
      <c r="H754">
        <v>6.819</v>
      </c>
      <c r="I754">
        <v>80.14</v>
      </c>
      <c r="J754">
        <v>57</v>
      </c>
    </row>
    <row r="755" spans="1:10" x14ac:dyDescent="0.35">
      <c r="A755" t="s">
        <v>6824</v>
      </c>
      <c r="B755">
        <v>192</v>
      </c>
      <c r="C755">
        <v>1525</v>
      </c>
      <c r="D755">
        <v>754</v>
      </c>
      <c r="E755" t="s">
        <v>328</v>
      </c>
      <c r="F755" t="s">
        <v>0</v>
      </c>
      <c r="G755" t="s">
        <v>6825</v>
      </c>
      <c r="H755">
        <v>4.1790000000000003</v>
      </c>
      <c r="I755">
        <v>59.25</v>
      </c>
      <c r="J755">
        <v>91</v>
      </c>
    </row>
    <row r="756" spans="1:10" x14ac:dyDescent="0.35">
      <c r="A756" t="s">
        <v>6826</v>
      </c>
      <c r="B756">
        <v>230</v>
      </c>
      <c r="C756">
        <v>1519</v>
      </c>
      <c r="D756">
        <v>755</v>
      </c>
      <c r="E756" t="s">
        <v>328</v>
      </c>
      <c r="F756" t="s">
        <v>0</v>
      </c>
      <c r="G756" t="s">
        <v>1775</v>
      </c>
      <c r="H756">
        <v>3.6920000000000002</v>
      </c>
      <c r="I756">
        <v>53.99</v>
      </c>
      <c r="J756">
        <v>39</v>
      </c>
    </row>
    <row r="757" spans="1:10" x14ac:dyDescent="0.35">
      <c r="A757" t="s">
        <v>6827</v>
      </c>
      <c r="B757">
        <v>106</v>
      </c>
      <c r="C757">
        <v>1519</v>
      </c>
      <c r="D757">
        <v>755</v>
      </c>
      <c r="E757" t="s">
        <v>319</v>
      </c>
      <c r="F757" t="s">
        <v>0</v>
      </c>
      <c r="G757" t="s">
        <v>6828</v>
      </c>
      <c r="H757">
        <v>7.8319999999999999</v>
      </c>
      <c r="I757">
        <v>81.61</v>
      </c>
      <c r="J757">
        <v>106</v>
      </c>
    </row>
    <row r="758" spans="1:10" x14ac:dyDescent="0.35">
      <c r="A758" t="s">
        <v>6829</v>
      </c>
      <c r="B758">
        <v>508</v>
      </c>
      <c r="C758">
        <v>1514</v>
      </c>
      <c r="D758">
        <v>757</v>
      </c>
      <c r="E758" t="s">
        <v>334</v>
      </c>
      <c r="F758" t="s">
        <v>0</v>
      </c>
      <c r="G758" t="s">
        <v>2362</v>
      </c>
      <c r="H758">
        <v>1.3979999999999999</v>
      </c>
      <c r="I758">
        <v>18.12</v>
      </c>
      <c r="J758">
        <v>228</v>
      </c>
    </row>
    <row r="759" spans="1:10" x14ac:dyDescent="0.35">
      <c r="A759" t="s">
        <v>6830</v>
      </c>
      <c r="B759">
        <v>224</v>
      </c>
      <c r="C759">
        <v>1514</v>
      </c>
      <c r="D759">
        <v>757</v>
      </c>
      <c r="E759" t="s">
        <v>319</v>
      </c>
      <c r="F759" t="s">
        <v>0</v>
      </c>
      <c r="G759" t="s">
        <v>2088</v>
      </c>
      <c r="H759">
        <v>3.7749999999999999</v>
      </c>
      <c r="I759">
        <v>86.23</v>
      </c>
      <c r="J759">
        <v>223</v>
      </c>
    </row>
    <row r="760" spans="1:10" x14ac:dyDescent="0.35">
      <c r="A760" t="s">
        <v>6831</v>
      </c>
      <c r="B760">
        <v>129</v>
      </c>
      <c r="C760">
        <v>1513</v>
      </c>
      <c r="D760">
        <v>759</v>
      </c>
      <c r="E760" t="s">
        <v>319</v>
      </c>
      <c r="F760" t="s">
        <v>0</v>
      </c>
      <c r="G760" t="s">
        <v>2135</v>
      </c>
      <c r="H760">
        <v>5.4649999999999999</v>
      </c>
      <c r="I760">
        <v>80.86</v>
      </c>
      <c r="J760">
        <v>129</v>
      </c>
    </row>
    <row r="761" spans="1:10" x14ac:dyDescent="0.35">
      <c r="A761" t="s">
        <v>6832</v>
      </c>
      <c r="B761">
        <v>606</v>
      </c>
      <c r="C761">
        <v>1512</v>
      </c>
      <c r="D761">
        <v>760</v>
      </c>
      <c r="E761" t="s">
        <v>334</v>
      </c>
      <c r="F761" t="s">
        <v>0</v>
      </c>
      <c r="G761" t="s">
        <v>4335</v>
      </c>
      <c r="H761">
        <v>1.2270000000000001</v>
      </c>
      <c r="I761">
        <v>9.9700000000000006</v>
      </c>
      <c r="J761">
        <v>83</v>
      </c>
    </row>
    <row r="762" spans="1:10" x14ac:dyDescent="0.35">
      <c r="A762" t="s">
        <v>6833</v>
      </c>
      <c r="B762">
        <v>143</v>
      </c>
      <c r="C762">
        <v>1510</v>
      </c>
      <c r="D762">
        <v>761</v>
      </c>
      <c r="E762" t="s">
        <v>328</v>
      </c>
      <c r="F762" t="s">
        <v>0</v>
      </c>
      <c r="G762" t="s">
        <v>2392</v>
      </c>
      <c r="H762">
        <v>6.0170000000000003</v>
      </c>
      <c r="I762">
        <v>65.290000000000006</v>
      </c>
      <c r="J762">
        <v>78</v>
      </c>
    </row>
    <row r="763" spans="1:10" x14ac:dyDescent="0.35">
      <c r="A763" t="s">
        <v>6834</v>
      </c>
      <c r="B763">
        <v>327</v>
      </c>
      <c r="C763">
        <v>1509</v>
      </c>
      <c r="D763">
        <v>762</v>
      </c>
      <c r="E763" t="s">
        <v>312</v>
      </c>
      <c r="F763" t="s">
        <v>0</v>
      </c>
      <c r="G763" t="s">
        <v>2335</v>
      </c>
      <c r="H763">
        <v>2.0129999999999999</v>
      </c>
      <c r="I763">
        <v>37.75</v>
      </c>
      <c r="J763">
        <v>16</v>
      </c>
    </row>
    <row r="764" spans="1:10" x14ac:dyDescent="0.35">
      <c r="A764" t="s">
        <v>6835</v>
      </c>
      <c r="B764">
        <v>111</v>
      </c>
      <c r="C764">
        <v>1507</v>
      </c>
      <c r="D764">
        <v>763</v>
      </c>
      <c r="E764" t="s">
        <v>319</v>
      </c>
      <c r="F764" t="s">
        <v>0</v>
      </c>
      <c r="G764" t="s">
        <v>1779</v>
      </c>
      <c r="H764">
        <v>7.5190000000000001</v>
      </c>
      <c r="I764">
        <v>79.8</v>
      </c>
      <c r="J764">
        <v>111</v>
      </c>
    </row>
    <row r="765" spans="1:10" x14ac:dyDescent="0.35">
      <c r="A765" t="s">
        <v>6836</v>
      </c>
      <c r="B765">
        <v>254</v>
      </c>
      <c r="C765">
        <v>1495</v>
      </c>
      <c r="D765">
        <v>764</v>
      </c>
      <c r="E765" t="s">
        <v>312</v>
      </c>
      <c r="F765" t="s">
        <v>0</v>
      </c>
      <c r="G765" t="s">
        <v>1878</v>
      </c>
      <c r="H765">
        <v>3.4329999999999998</v>
      </c>
      <c r="I765">
        <v>39.619999999999997</v>
      </c>
      <c r="J765">
        <v>254</v>
      </c>
    </row>
    <row r="766" spans="1:10" x14ac:dyDescent="0.35">
      <c r="A766" t="s">
        <v>6837</v>
      </c>
      <c r="B766">
        <v>391</v>
      </c>
      <c r="C766">
        <v>1495</v>
      </c>
      <c r="D766">
        <v>764</v>
      </c>
      <c r="E766" t="s">
        <v>334</v>
      </c>
      <c r="F766" t="s">
        <v>0</v>
      </c>
      <c r="G766" t="s">
        <v>3297</v>
      </c>
      <c r="H766">
        <v>1.8939999999999999</v>
      </c>
      <c r="I766">
        <v>18.07</v>
      </c>
      <c r="J766">
        <v>26</v>
      </c>
    </row>
    <row r="767" spans="1:10" x14ac:dyDescent="0.35">
      <c r="A767" t="s">
        <v>6838</v>
      </c>
      <c r="B767">
        <v>123</v>
      </c>
      <c r="C767">
        <v>1488</v>
      </c>
      <c r="D767">
        <v>766</v>
      </c>
      <c r="E767" t="s">
        <v>319</v>
      </c>
      <c r="F767" t="s">
        <v>0</v>
      </c>
      <c r="G767" t="s">
        <v>3356</v>
      </c>
      <c r="H767">
        <v>6.2480000000000002</v>
      </c>
      <c r="I767">
        <v>85.28</v>
      </c>
      <c r="J767">
        <v>123</v>
      </c>
    </row>
    <row r="768" spans="1:10" x14ac:dyDescent="0.35">
      <c r="A768" t="s">
        <v>6839</v>
      </c>
      <c r="B768">
        <v>220</v>
      </c>
      <c r="C768">
        <v>1482</v>
      </c>
      <c r="D768">
        <v>767</v>
      </c>
      <c r="E768" t="s">
        <v>328</v>
      </c>
      <c r="F768" t="s">
        <v>0</v>
      </c>
      <c r="G768" t="s">
        <v>6840</v>
      </c>
      <c r="H768">
        <v>3.3370000000000002</v>
      </c>
      <c r="I768">
        <v>60.66</v>
      </c>
      <c r="J768">
        <v>35</v>
      </c>
    </row>
    <row r="769" spans="1:10" x14ac:dyDescent="0.35">
      <c r="A769" t="s">
        <v>6841</v>
      </c>
      <c r="B769">
        <v>164</v>
      </c>
      <c r="C769">
        <v>1481</v>
      </c>
      <c r="D769">
        <v>768</v>
      </c>
      <c r="E769" t="s">
        <v>328</v>
      </c>
      <c r="F769" t="s">
        <v>0</v>
      </c>
      <c r="G769" t="s">
        <v>1779</v>
      </c>
      <c r="H769">
        <v>4.8639999999999999</v>
      </c>
      <c r="I769">
        <v>60.2</v>
      </c>
      <c r="J769">
        <v>64</v>
      </c>
    </row>
    <row r="770" spans="1:10" x14ac:dyDescent="0.35">
      <c r="A770" t="s">
        <v>6842</v>
      </c>
      <c r="B770">
        <v>113</v>
      </c>
      <c r="C770">
        <v>1478</v>
      </c>
      <c r="D770">
        <v>769</v>
      </c>
      <c r="E770" t="s">
        <v>319</v>
      </c>
      <c r="F770" t="s">
        <v>0</v>
      </c>
      <c r="G770" t="s">
        <v>1886</v>
      </c>
      <c r="H770">
        <v>6.9610000000000003</v>
      </c>
      <c r="I770">
        <v>83.76</v>
      </c>
      <c r="J770">
        <v>113</v>
      </c>
    </row>
    <row r="771" spans="1:10" x14ac:dyDescent="0.35">
      <c r="A771" t="s">
        <v>6843</v>
      </c>
      <c r="B771">
        <v>208</v>
      </c>
      <c r="C771">
        <v>1473</v>
      </c>
      <c r="D771">
        <v>770</v>
      </c>
      <c r="E771" t="s">
        <v>319</v>
      </c>
      <c r="F771" t="s">
        <v>0</v>
      </c>
      <c r="G771" t="s">
        <v>2720</v>
      </c>
      <c r="H771">
        <v>3.8620000000000001</v>
      </c>
      <c r="I771">
        <v>59.79</v>
      </c>
      <c r="J771">
        <v>81</v>
      </c>
    </row>
    <row r="772" spans="1:10" x14ac:dyDescent="0.35">
      <c r="A772" t="s">
        <v>6844</v>
      </c>
      <c r="B772">
        <v>283</v>
      </c>
      <c r="C772">
        <v>1473</v>
      </c>
      <c r="D772">
        <v>770</v>
      </c>
      <c r="E772" t="s">
        <v>312</v>
      </c>
      <c r="F772" t="s">
        <v>0</v>
      </c>
      <c r="G772" t="s">
        <v>2790</v>
      </c>
      <c r="H772">
        <v>2.7759999999999998</v>
      </c>
      <c r="I772">
        <v>40.89</v>
      </c>
      <c r="J772">
        <v>109</v>
      </c>
    </row>
    <row r="773" spans="1:10" x14ac:dyDescent="0.35">
      <c r="A773" t="s">
        <v>6845</v>
      </c>
      <c r="B773">
        <v>307</v>
      </c>
      <c r="C773">
        <v>1469</v>
      </c>
      <c r="D773">
        <v>772</v>
      </c>
      <c r="E773" t="s">
        <v>312</v>
      </c>
      <c r="F773" t="s">
        <v>0</v>
      </c>
      <c r="G773" t="s">
        <v>6846</v>
      </c>
      <c r="H773">
        <v>3.1560000000000001</v>
      </c>
      <c r="I773">
        <v>45.53</v>
      </c>
      <c r="J773">
        <v>93</v>
      </c>
    </row>
    <row r="774" spans="1:10" x14ac:dyDescent="0.35">
      <c r="A774" t="s">
        <v>6847</v>
      </c>
      <c r="B774">
        <v>584</v>
      </c>
      <c r="C774">
        <v>1465</v>
      </c>
      <c r="D774">
        <v>773</v>
      </c>
      <c r="E774" t="s">
        <v>328</v>
      </c>
      <c r="F774" t="s">
        <v>0</v>
      </c>
      <c r="G774" t="s">
        <v>2379</v>
      </c>
      <c r="H774">
        <v>2.6429999999999998</v>
      </c>
      <c r="I774">
        <v>58.19</v>
      </c>
      <c r="J774">
        <v>291</v>
      </c>
    </row>
    <row r="775" spans="1:10" x14ac:dyDescent="0.35">
      <c r="A775" t="s">
        <v>6848</v>
      </c>
      <c r="B775">
        <v>302</v>
      </c>
      <c r="C775">
        <v>1458</v>
      </c>
      <c r="D775">
        <v>774</v>
      </c>
      <c r="E775" t="s">
        <v>312</v>
      </c>
      <c r="F775" t="s">
        <v>0</v>
      </c>
      <c r="G775" t="s">
        <v>2343</v>
      </c>
      <c r="H775">
        <v>3.2690000000000001</v>
      </c>
      <c r="I775">
        <v>34.26</v>
      </c>
      <c r="J775">
        <v>140</v>
      </c>
    </row>
    <row r="776" spans="1:10" x14ac:dyDescent="0.35">
      <c r="A776" t="s">
        <v>6849</v>
      </c>
      <c r="B776">
        <v>66</v>
      </c>
      <c r="C776">
        <v>1453</v>
      </c>
      <c r="D776">
        <v>775</v>
      </c>
      <c r="E776" t="s">
        <v>319</v>
      </c>
      <c r="F776" t="s">
        <v>0</v>
      </c>
      <c r="G776" t="s">
        <v>6850</v>
      </c>
      <c r="H776">
        <v>12.19</v>
      </c>
      <c r="I776">
        <v>95.65</v>
      </c>
      <c r="J776">
        <v>65</v>
      </c>
    </row>
    <row r="777" spans="1:10" x14ac:dyDescent="0.35">
      <c r="A777" t="s">
        <v>6851</v>
      </c>
      <c r="B777">
        <v>216</v>
      </c>
      <c r="C777">
        <v>1452</v>
      </c>
      <c r="D777">
        <v>776</v>
      </c>
      <c r="E777" t="s">
        <v>328</v>
      </c>
      <c r="F777" t="s">
        <v>0</v>
      </c>
      <c r="G777" t="s">
        <v>6852</v>
      </c>
      <c r="H777">
        <v>3.3959999999999999</v>
      </c>
      <c r="I777">
        <v>53.1</v>
      </c>
      <c r="J777">
        <v>72</v>
      </c>
    </row>
    <row r="778" spans="1:10" x14ac:dyDescent="0.35">
      <c r="A778" t="s">
        <v>6853</v>
      </c>
      <c r="B778">
        <v>338</v>
      </c>
      <c r="C778">
        <v>1452</v>
      </c>
      <c r="D778">
        <v>776</v>
      </c>
      <c r="E778" t="s">
        <v>312</v>
      </c>
      <c r="F778" t="s">
        <v>0</v>
      </c>
      <c r="G778" t="s">
        <v>6854</v>
      </c>
      <c r="H778">
        <v>1.8149999999999999</v>
      </c>
      <c r="I778">
        <v>45.04</v>
      </c>
      <c r="J778">
        <v>50</v>
      </c>
    </row>
    <row r="779" spans="1:10" x14ac:dyDescent="0.35">
      <c r="A779" t="s">
        <v>6855</v>
      </c>
      <c r="B779">
        <v>146</v>
      </c>
      <c r="C779">
        <v>1451</v>
      </c>
      <c r="D779">
        <v>778</v>
      </c>
      <c r="E779" t="s">
        <v>319</v>
      </c>
      <c r="F779" t="s">
        <v>0</v>
      </c>
      <c r="G779" t="s">
        <v>3819</v>
      </c>
      <c r="H779">
        <v>6.0369999999999999</v>
      </c>
      <c r="I779">
        <v>96.38</v>
      </c>
      <c r="J779">
        <v>40</v>
      </c>
    </row>
    <row r="780" spans="1:10" x14ac:dyDescent="0.35">
      <c r="A780" t="s">
        <v>6856</v>
      </c>
      <c r="B780">
        <v>237</v>
      </c>
      <c r="C780">
        <v>1446</v>
      </c>
      <c r="D780">
        <v>779</v>
      </c>
      <c r="E780" t="s">
        <v>328</v>
      </c>
      <c r="F780" t="s">
        <v>0</v>
      </c>
      <c r="G780" t="s">
        <v>2962</v>
      </c>
      <c r="H780">
        <v>3.47</v>
      </c>
      <c r="I780">
        <v>55</v>
      </c>
      <c r="J780">
        <v>143</v>
      </c>
    </row>
    <row r="781" spans="1:10" x14ac:dyDescent="0.35">
      <c r="A781" t="s">
        <v>6857</v>
      </c>
      <c r="B781">
        <v>239</v>
      </c>
      <c r="C781">
        <v>1445</v>
      </c>
      <c r="D781">
        <v>780</v>
      </c>
      <c r="E781" t="s">
        <v>312</v>
      </c>
      <c r="F781" t="s">
        <v>0</v>
      </c>
      <c r="G781" t="s">
        <v>2077</v>
      </c>
      <c r="H781">
        <v>2.786</v>
      </c>
      <c r="I781">
        <v>45.52</v>
      </c>
      <c r="J781">
        <v>59</v>
      </c>
    </row>
    <row r="782" spans="1:10" x14ac:dyDescent="0.35">
      <c r="A782" t="s">
        <v>6858</v>
      </c>
      <c r="B782">
        <v>101</v>
      </c>
      <c r="C782">
        <v>1442</v>
      </c>
      <c r="D782">
        <v>781</v>
      </c>
      <c r="E782" t="s">
        <v>319</v>
      </c>
      <c r="F782" t="s">
        <v>0</v>
      </c>
      <c r="G782" t="s">
        <v>3026</v>
      </c>
      <c r="H782">
        <v>7.6109999999999998</v>
      </c>
      <c r="I782">
        <v>97.94</v>
      </c>
      <c r="J782">
        <v>101</v>
      </c>
    </row>
    <row r="783" spans="1:10" x14ac:dyDescent="0.35">
      <c r="A783" t="s">
        <v>6859</v>
      </c>
      <c r="B783">
        <v>113</v>
      </c>
      <c r="C783">
        <v>1441</v>
      </c>
      <c r="D783">
        <v>782</v>
      </c>
      <c r="E783" t="s">
        <v>311</v>
      </c>
      <c r="F783" t="s">
        <v>0</v>
      </c>
      <c r="G783" t="s">
        <v>6860</v>
      </c>
      <c r="H783" t="s">
        <v>311</v>
      </c>
      <c r="I783" t="s">
        <v>311</v>
      </c>
      <c r="J783">
        <v>31</v>
      </c>
    </row>
    <row r="784" spans="1:10" x14ac:dyDescent="0.35">
      <c r="A784" t="s">
        <v>6861</v>
      </c>
      <c r="B784">
        <v>231</v>
      </c>
      <c r="C784">
        <v>1441</v>
      </c>
      <c r="D784">
        <v>782</v>
      </c>
      <c r="E784" t="s">
        <v>328</v>
      </c>
      <c r="F784" t="s">
        <v>0</v>
      </c>
      <c r="G784" t="s">
        <v>6862</v>
      </c>
      <c r="H784">
        <v>3.09</v>
      </c>
      <c r="I784">
        <v>52.33</v>
      </c>
      <c r="J784">
        <v>63</v>
      </c>
    </row>
    <row r="785" spans="1:10" x14ac:dyDescent="0.35">
      <c r="A785" t="s">
        <v>6863</v>
      </c>
      <c r="B785">
        <v>240</v>
      </c>
      <c r="C785">
        <v>1439</v>
      </c>
      <c r="D785">
        <v>784</v>
      </c>
      <c r="E785" t="s">
        <v>319</v>
      </c>
      <c r="F785" t="s">
        <v>0</v>
      </c>
      <c r="G785" t="s">
        <v>3034</v>
      </c>
      <c r="H785">
        <v>2.899</v>
      </c>
      <c r="I785">
        <v>61.06</v>
      </c>
      <c r="J785">
        <v>109</v>
      </c>
    </row>
    <row r="786" spans="1:10" x14ac:dyDescent="0.35">
      <c r="A786" t="s">
        <v>6864</v>
      </c>
      <c r="B786">
        <v>252</v>
      </c>
      <c r="C786">
        <v>1436</v>
      </c>
      <c r="D786">
        <v>785</v>
      </c>
      <c r="E786" t="s">
        <v>312</v>
      </c>
      <c r="F786" t="s">
        <v>0</v>
      </c>
      <c r="G786" t="s">
        <v>2959</v>
      </c>
      <c r="H786">
        <v>3.7770000000000001</v>
      </c>
      <c r="I786">
        <v>48.46</v>
      </c>
      <c r="J786">
        <v>78</v>
      </c>
    </row>
    <row r="787" spans="1:10" x14ac:dyDescent="0.35">
      <c r="A787" t="s">
        <v>6865</v>
      </c>
      <c r="B787">
        <v>255</v>
      </c>
      <c r="C787">
        <v>1435</v>
      </c>
      <c r="D787">
        <v>786</v>
      </c>
      <c r="E787" t="s">
        <v>328</v>
      </c>
      <c r="F787" t="s">
        <v>0</v>
      </c>
      <c r="G787" t="s">
        <v>3410</v>
      </c>
      <c r="H787">
        <v>2.7949999999999999</v>
      </c>
      <c r="I787">
        <v>60.91</v>
      </c>
      <c r="J787">
        <v>79</v>
      </c>
    </row>
    <row r="788" spans="1:10" x14ac:dyDescent="0.35">
      <c r="A788" t="s">
        <v>6866</v>
      </c>
      <c r="B788">
        <v>347</v>
      </c>
      <c r="C788">
        <v>1433</v>
      </c>
      <c r="D788">
        <v>787</v>
      </c>
      <c r="E788" t="s">
        <v>312</v>
      </c>
      <c r="F788" t="s">
        <v>0</v>
      </c>
      <c r="G788" t="s">
        <v>3544</v>
      </c>
      <c r="H788">
        <v>2.0739999999999998</v>
      </c>
      <c r="I788">
        <v>25.7</v>
      </c>
      <c r="J788">
        <v>60</v>
      </c>
    </row>
    <row r="789" spans="1:10" x14ac:dyDescent="0.35">
      <c r="A789" t="s">
        <v>6867</v>
      </c>
      <c r="B789">
        <v>214</v>
      </c>
      <c r="C789">
        <v>1429</v>
      </c>
      <c r="D789">
        <v>788</v>
      </c>
      <c r="E789" t="s">
        <v>312</v>
      </c>
      <c r="F789" t="s">
        <v>0</v>
      </c>
      <c r="G789" t="s">
        <v>1779</v>
      </c>
      <c r="H789">
        <v>3.738</v>
      </c>
      <c r="I789">
        <v>41.43</v>
      </c>
      <c r="J789">
        <v>53</v>
      </c>
    </row>
    <row r="790" spans="1:10" x14ac:dyDescent="0.35">
      <c r="A790" t="s">
        <v>6868</v>
      </c>
      <c r="B790">
        <v>148</v>
      </c>
      <c r="C790">
        <v>1427</v>
      </c>
      <c r="D790">
        <v>789</v>
      </c>
      <c r="E790" t="s">
        <v>328</v>
      </c>
      <c r="F790" t="s">
        <v>0</v>
      </c>
      <c r="G790" t="s">
        <v>1900</v>
      </c>
      <c r="H790">
        <v>5.0570000000000004</v>
      </c>
      <c r="I790">
        <v>59.35</v>
      </c>
      <c r="J790">
        <v>27</v>
      </c>
    </row>
    <row r="791" spans="1:10" x14ac:dyDescent="0.35">
      <c r="A791" t="s">
        <v>6869</v>
      </c>
      <c r="B791">
        <v>221</v>
      </c>
      <c r="C791">
        <v>1424</v>
      </c>
      <c r="D791">
        <v>790</v>
      </c>
      <c r="E791" t="s">
        <v>312</v>
      </c>
      <c r="F791" t="s">
        <v>0</v>
      </c>
      <c r="G791" t="s">
        <v>6870</v>
      </c>
      <c r="H791">
        <v>3.1339999999999999</v>
      </c>
      <c r="I791">
        <v>23.72</v>
      </c>
      <c r="J791">
        <v>91</v>
      </c>
    </row>
    <row r="792" spans="1:10" x14ac:dyDescent="0.35">
      <c r="A792" t="s">
        <v>6871</v>
      </c>
      <c r="B792">
        <v>292</v>
      </c>
      <c r="C792">
        <v>1423</v>
      </c>
      <c r="D792">
        <v>791</v>
      </c>
      <c r="E792" t="s">
        <v>312</v>
      </c>
      <c r="F792" t="s">
        <v>0</v>
      </c>
      <c r="G792" t="s">
        <v>2109</v>
      </c>
      <c r="H792">
        <v>2.2930000000000001</v>
      </c>
      <c r="I792">
        <v>46.55</v>
      </c>
      <c r="J792">
        <v>72</v>
      </c>
    </row>
    <row r="793" spans="1:10" x14ac:dyDescent="0.35">
      <c r="A793" t="s">
        <v>6872</v>
      </c>
      <c r="B793">
        <v>251</v>
      </c>
      <c r="C793">
        <v>1420</v>
      </c>
      <c r="D793">
        <v>792</v>
      </c>
      <c r="E793" t="s">
        <v>312</v>
      </c>
      <c r="F793" t="s">
        <v>0</v>
      </c>
      <c r="G793" t="s">
        <v>1734</v>
      </c>
      <c r="H793">
        <v>2.9249999999999998</v>
      </c>
      <c r="I793">
        <v>28.33</v>
      </c>
      <c r="J793">
        <v>30</v>
      </c>
    </row>
    <row r="794" spans="1:10" x14ac:dyDescent="0.35">
      <c r="A794" t="s">
        <v>6873</v>
      </c>
      <c r="B794">
        <v>150</v>
      </c>
      <c r="C794">
        <v>1419</v>
      </c>
      <c r="D794">
        <v>793</v>
      </c>
      <c r="E794" t="s">
        <v>319</v>
      </c>
      <c r="F794" t="s">
        <v>0</v>
      </c>
      <c r="G794" t="s">
        <v>6874</v>
      </c>
      <c r="H794">
        <v>4.6970000000000001</v>
      </c>
      <c r="I794">
        <v>73.239999999999995</v>
      </c>
      <c r="J794">
        <v>48</v>
      </c>
    </row>
    <row r="795" spans="1:10" x14ac:dyDescent="0.35">
      <c r="A795" t="s">
        <v>6875</v>
      </c>
      <c r="B795">
        <v>164</v>
      </c>
      <c r="C795">
        <v>1419</v>
      </c>
      <c r="D795">
        <v>793</v>
      </c>
      <c r="E795" t="s">
        <v>328</v>
      </c>
      <c r="F795" t="s">
        <v>0</v>
      </c>
      <c r="G795" t="s">
        <v>2661</v>
      </c>
      <c r="H795">
        <v>4.6859999999999999</v>
      </c>
      <c r="I795">
        <v>51.47</v>
      </c>
      <c r="J795">
        <v>56</v>
      </c>
    </row>
    <row r="796" spans="1:10" x14ac:dyDescent="0.35">
      <c r="A796" t="s">
        <v>6876</v>
      </c>
      <c r="B796">
        <v>64</v>
      </c>
      <c r="C796">
        <v>1416</v>
      </c>
      <c r="D796">
        <v>795</v>
      </c>
      <c r="E796" t="s">
        <v>319</v>
      </c>
      <c r="F796" t="s">
        <v>0</v>
      </c>
      <c r="G796" t="s">
        <v>6143</v>
      </c>
      <c r="H796">
        <v>11.452</v>
      </c>
      <c r="I796">
        <v>95.69</v>
      </c>
      <c r="J796">
        <v>10</v>
      </c>
    </row>
    <row r="797" spans="1:10" x14ac:dyDescent="0.35">
      <c r="A797" t="s">
        <v>6877</v>
      </c>
      <c r="B797">
        <v>202</v>
      </c>
      <c r="C797">
        <v>1414</v>
      </c>
      <c r="D797">
        <v>796</v>
      </c>
      <c r="E797" t="s">
        <v>312</v>
      </c>
      <c r="F797" t="s">
        <v>0</v>
      </c>
      <c r="G797" t="s">
        <v>2316</v>
      </c>
      <c r="H797">
        <v>3.4710000000000001</v>
      </c>
      <c r="I797">
        <v>47.34</v>
      </c>
      <c r="J797">
        <v>97</v>
      </c>
    </row>
    <row r="798" spans="1:10" x14ac:dyDescent="0.35">
      <c r="A798" t="s">
        <v>6878</v>
      </c>
      <c r="B798">
        <v>231</v>
      </c>
      <c r="C798">
        <v>1410</v>
      </c>
      <c r="D798">
        <v>797</v>
      </c>
      <c r="E798" t="s">
        <v>328</v>
      </c>
      <c r="F798" t="s">
        <v>0</v>
      </c>
      <c r="G798" t="s">
        <v>2178</v>
      </c>
      <c r="H798">
        <v>2.9830000000000001</v>
      </c>
      <c r="I798">
        <v>61.23</v>
      </c>
      <c r="J798">
        <v>13</v>
      </c>
    </row>
    <row r="799" spans="1:10" x14ac:dyDescent="0.35">
      <c r="A799" t="s">
        <v>6879</v>
      </c>
      <c r="B799">
        <v>202</v>
      </c>
      <c r="C799">
        <v>1406</v>
      </c>
      <c r="D799">
        <v>798</v>
      </c>
      <c r="E799" t="s">
        <v>328</v>
      </c>
      <c r="F799" t="s">
        <v>0</v>
      </c>
      <c r="G799" t="s">
        <v>1958</v>
      </c>
      <c r="H799">
        <v>3.661</v>
      </c>
      <c r="I799">
        <v>71.319999999999993</v>
      </c>
      <c r="J799">
        <v>202</v>
      </c>
    </row>
    <row r="800" spans="1:10" x14ac:dyDescent="0.35">
      <c r="A800" t="s">
        <v>6880</v>
      </c>
      <c r="B800">
        <v>370</v>
      </c>
      <c r="C800">
        <v>1405</v>
      </c>
      <c r="D800">
        <v>799</v>
      </c>
      <c r="E800" t="s">
        <v>312</v>
      </c>
      <c r="F800" t="s">
        <v>0</v>
      </c>
      <c r="G800" t="s">
        <v>4017</v>
      </c>
      <c r="H800">
        <v>1.8759999999999999</v>
      </c>
      <c r="I800">
        <v>45.99</v>
      </c>
      <c r="J800">
        <v>55</v>
      </c>
    </row>
    <row r="801" spans="1:10" x14ac:dyDescent="0.35">
      <c r="A801" t="s">
        <v>6881</v>
      </c>
      <c r="B801">
        <v>86</v>
      </c>
      <c r="C801">
        <v>1403</v>
      </c>
      <c r="D801">
        <v>800</v>
      </c>
      <c r="E801" t="s">
        <v>319</v>
      </c>
      <c r="F801" t="s">
        <v>0</v>
      </c>
      <c r="G801" t="s">
        <v>1938</v>
      </c>
      <c r="H801">
        <v>8.9049999999999994</v>
      </c>
      <c r="I801">
        <v>82.96</v>
      </c>
      <c r="J801">
        <v>19</v>
      </c>
    </row>
    <row r="802" spans="1:10" x14ac:dyDescent="0.35">
      <c r="A802" t="s">
        <v>6882</v>
      </c>
      <c r="B802">
        <v>310</v>
      </c>
      <c r="C802">
        <v>1402</v>
      </c>
      <c r="D802">
        <v>801</v>
      </c>
      <c r="E802" t="s">
        <v>328</v>
      </c>
      <c r="F802" t="s">
        <v>0</v>
      </c>
      <c r="G802" t="s">
        <v>6883</v>
      </c>
      <c r="H802">
        <v>2.3889999999999998</v>
      </c>
      <c r="I802">
        <v>62.5</v>
      </c>
      <c r="J802">
        <v>25</v>
      </c>
    </row>
    <row r="803" spans="1:10" x14ac:dyDescent="0.35">
      <c r="A803" t="s">
        <v>6884</v>
      </c>
      <c r="B803">
        <v>360</v>
      </c>
      <c r="C803">
        <v>1400</v>
      </c>
      <c r="D803">
        <v>802</v>
      </c>
      <c r="E803" t="s">
        <v>319</v>
      </c>
      <c r="F803" t="s">
        <v>0</v>
      </c>
      <c r="G803" t="s">
        <v>2590</v>
      </c>
      <c r="H803">
        <v>1.7929999999999999</v>
      </c>
      <c r="I803">
        <v>74.02</v>
      </c>
      <c r="J803">
        <v>360</v>
      </c>
    </row>
    <row r="804" spans="1:10" x14ac:dyDescent="0.35">
      <c r="A804" t="s">
        <v>6885</v>
      </c>
      <c r="B804">
        <v>334</v>
      </c>
      <c r="C804">
        <v>1391</v>
      </c>
      <c r="D804">
        <v>803</v>
      </c>
      <c r="E804" t="s">
        <v>312</v>
      </c>
      <c r="F804" t="s">
        <v>0</v>
      </c>
      <c r="G804" t="s">
        <v>1969</v>
      </c>
      <c r="H804">
        <v>2.09</v>
      </c>
      <c r="I804">
        <v>26.11</v>
      </c>
      <c r="J804">
        <v>334</v>
      </c>
    </row>
    <row r="805" spans="1:10" x14ac:dyDescent="0.35">
      <c r="A805" t="s">
        <v>6886</v>
      </c>
      <c r="B805">
        <v>92</v>
      </c>
      <c r="C805">
        <v>1388</v>
      </c>
      <c r="D805">
        <v>804</v>
      </c>
      <c r="E805" t="s">
        <v>319</v>
      </c>
      <c r="F805" t="s">
        <v>0</v>
      </c>
      <c r="G805" t="s">
        <v>3710</v>
      </c>
      <c r="H805">
        <v>8.0229999999999997</v>
      </c>
      <c r="I805">
        <v>86.46</v>
      </c>
      <c r="J805">
        <v>29</v>
      </c>
    </row>
    <row r="806" spans="1:10" x14ac:dyDescent="0.35">
      <c r="A806" t="s">
        <v>6887</v>
      </c>
      <c r="B806">
        <v>308</v>
      </c>
      <c r="C806">
        <v>1384</v>
      </c>
      <c r="D806">
        <v>805</v>
      </c>
      <c r="E806" t="s">
        <v>311</v>
      </c>
      <c r="F806" t="s">
        <v>0</v>
      </c>
      <c r="G806" t="s">
        <v>2063</v>
      </c>
      <c r="H806" t="s">
        <v>311</v>
      </c>
      <c r="I806" t="s">
        <v>311</v>
      </c>
      <c r="J806">
        <v>304</v>
      </c>
    </row>
    <row r="807" spans="1:10" x14ac:dyDescent="0.35">
      <c r="A807" t="s">
        <v>6888</v>
      </c>
      <c r="B807">
        <v>278</v>
      </c>
      <c r="C807">
        <v>1381</v>
      </c>
      <c r="D807">
        <v>806</v>
      </c>
      <c r="E807" t="s">
        <v>312</v>
      </c>
      <c r="F807" t="s">
        <v>0</v>
      </c>
      <c r="G807" t="s">
        <v>2402</v>
      </c>
      <c r="H807">
        <v>2.7010000000000001</v>
      </c>
      <c r="I807">
        <v>37.130000000000003</v>
      </c>
      <c r="J807">
        <v>66</v>
      </c>
    </row>
    <row r="808" spans="1:10" x14ac:dyDescent="0.35">
      <c r="A808" t="s">
        <v>6889</v>
      </c>
      <c r="B808">
        <v>173</v>
      </c>
      <c r="C808">
        <v>1380</v>
      </c>
      <c r="D808">
        <v>807</v>
      </c>
      <c r="E808" t="s">
        <v>319</v>
      </c>
      <c r="F808" t="s">
        <v>0</v>
      </c>
      <c r="G808" t="s">
        <v>6890</v>
      </c>
      <c r="H808">
        <v>4.1239999999999997</v>
      </c>
      <c r="I808">
        <v>65.209999999999994</v>
      </c>
      <c r="J808">
        <v>31</v>
      </c>
    </row>
    <row r="809" spans="1:10" x14ac:dyDescent="0.35">
      <c r="A809" t="s">
        <v>6891</v>
      </c>
      <c r="B809">
        <v>327</v>
      </c>
      <c r="C809">
        <v>1380</v>
      </c>
      <c r="D809">
        <v>807</v>
      </c>
      <c r="E809" t="s">
        <v>312</v>
      </c>
      <c r="F809" t="s">
        <v>0</v>
      </c>
      <c r="G809" t="s">
        <v>2034</v>
      </c>
      <c r="H809">
        <v>2.2130000000000001</v>
      </c>
      <c r="I809">
        <v>23.89</v>
      </c>
      <c r="J809">
        <v>64</v>
      </c>
    </row>
    <row r="810" spans="1:10" x14ac:dyDescent="0.35">
      <c r="A810" t="s">
        <v>6892</v>
      </c>
      <c r="B810">
        <v>206</v>
      </c>
      <c r="C810">
        <v>1378</v>
      </c>
      <c r="D810">
        <v>809</v>
      </c>
      <c r="E810" t="s">
        <v>328</v>
      </c>
      <c r="F810" t="s">
        <v>0</v>
      </c>
      <c r="G810" t="s">
        <v>2297</v>
      </c>
      <c r="H810">
        <v>3.5259999999999998</v>
      </c>
      <c r="I810">
        <v>53.62</v>
      </c>
      <c r="J810">
        <v>205</v>
      </c>
    </row>
    <row r="811" spans="1:10" x14ac:dyDescent="0.35">
      <c r="A811" t="s">
        <v>6893</v>
      </c>
      <c r="B811">
        <v>236</v>
      </c>
      <c r="C811">
        <v>1374</v>
      </c>
      <c r="D811">
        <v>810</v>
      </c>
      <c r="E811" t="s">
        <v>328</v>
      </c>
      <c r="F811" t="s">
        <v>0</v>
      </c>
      <c r="G811" t="s">
        <v>6894</v>
      </c>
      <c r="H811">
        <v>2.8969999999999998</v>
      </c>
      <c r="I811">
        <v>56.22</v>
      </c>
      <c r="J811">
        <v>74</v>
      </c>
    </row>
    <row r="812" spans="1:10" x14ac:dyDescent="0.35">
      <c r="A812" t="s">
        <v>6895</v>
      </c>
      <c r="B812">
        <v>142</v>
      </c>
      <c r="C812">
        <v>1373</v>
      </c>
      <c r="D812">
        <v>811</v>
      </c>
      <c r="E812" t="s">
        <v>328</v>
      </c>
      <c r="F812" t="s">
        <v>0</v>
      </c>
      <c r="G812" t="s">
        <v>2063</v>
      </c>
      <c r="H812">
        <v>5.1630000000000003</v>
      </c>
      <c r="I812">
        <v>70.209999999999994</v>
      </c>
      <c r="J812">
        <v>77</v>
      </c>
    </row>
    <row r="813" spans="1:10" x14ac:dyDescent="0.35">
      <c r="A813" t="s">
        <v>6896</v>
      </c>
      <c r="B813">
        <v>307</v>
      </c>
      <c r="C813">
        <v>1373</v>
      </c>
      <c r="D813">
        <v>811</v>
      </c>
      <c r="E813" t="s">
        <v>328</v>
      </c>
      <c r="F813" t="s">
        <v>0</v>
      </c>
      <c r="G813" t="s">
        <v>6897</v>
      </c>
      <c r="H813">
        <v>2.794</v>
      </c>
      <c r="I813">
        <v>64.77</v>
      </c>
      <c r="J813">
        <v>91</v>
      </c>
    </row>
    <row r="814" spans="1:10" x14ac:dyDescent="0.35">
      <c r="A814" t="s">
        <v>6898</v>
      </c>
      <c r="B814">
        <v>115</v>
      </c>
      <c r="C814">
        <v>1372</v>
      </c>
      <c r="D814">
        <v>813</v>
      </c>
      <c r="E814" t="s">
        <v>319</v>
      </c>
      <c r="F814" t="s">
        <v>0</v>
      </c>
      <c r="G814" t="s">
        <v>2838</v>
      </c>
      <c r="H814">
        <v>6.766</v>
      </c>
      <c r="I814">
        <v>92.53</v>
      </c>
      <c r="J814">
        <v>115</v>
      </c>
    </row>
    <row r="815" spans="1:10" x14ac:dyDescent="0.35">
      <c r="A815" t="s">
        <v>6899</v>
      </c>
      <c r="B815">
        <v>218</v>
      </c>
      <c r="C815">
        <v>1371</v>
      </c>
      <c r="D815">
        <v>814</v>
      </c>
      <c r="E815" t="s">
        <v>328</v>
      </c>
      <c r="F815" t="s">
        <v>0</v>
      </c>
      <c r="G815" t="s">
        <v>6900</v>
      </c>
      <c r="H815">
        <v>3.7850000000000001</v>
      </c>
      <c r="I815">
        <v>56.9</v>
      </c>
      <c r="J815">
        <v>40</v>
      </c>
    </row>
    <row r="816" spans="1:10" x14ac:dyDescent="0.35">
      <c r="A816" t="s">
        <v>6901</v>
      </c>
      <c r="B816">
        <v>279</v>
      </c>
      <c r="C816">
        <v>1371</v>
      </c>
      <c r="D816">
        <v>814</v>
      </c>
      <c r="E816" t="s">
        <v>312</v>
      </c>
      <c r="F816" t="s">
        <v>0</v>
      </c>
      <c r="G816" t="s">
        <v>6069</v>
      </c>
      <c r="H816">
        <v>2.3359999999999999</v>
      </c>
      <c r="I816">
        <v>35.64</v>
      </c>
      <c r="J816">
        <v>36</v>
      </c>
    </row>
    <row r="817" spans="1:10" x14ac:dyDescent="0.35">
      <c r="A817" t="s">
        <v>6902</v>
      </c>
      <c r="B817">
        <v>411</v>
      </c>
      <c r="C817">
        <v>1366</v>
      </c>
      <c r="D817">
        <v>816</v>
      </c>
      <c r="E817" t="s">
        <v>334</v>
      </c>
      <c r="F817" t="s">
        <v>0</v>
      </c>
      <c r="G817" t="s">
        <v>1938</v>
      </c>
      <c r="H817">
        <v>1.613</v>
      </c>
      <c r="I817">
        <v>22.63</v>
      </c>
      <c r="J817">
        <v>95</v>
      </c>
    </row>
    <row r="818" spans="1:10" x14ac:dyDescent="0.35">
      <c r="A818" t="s">
        <v>6903</v>
      </c>
      <c r="B818">
        <v>150</v>
      </c>
      <c r="C818">
        <v>1365</v>
      </c>
      <c r="D818">
        <v>817</v>
      </c>
      <c r="E818" t="s">
        <v>319</v>
      </c>
      <c r="F818" t="s">
        <v>0</v>
      </c>
      <c r="G818" t="s">
        <v>6904</v>
      </c>
      <c r="H818">
        <v>5.0999999999999996</v>
      </c>
      <c r="I818">
        <v>85.94</v>
      </c>
      <c r="J818">
        <v>150</v>
      </c>
    </row>
    <row r="819" spans="1:10" x14ac:dyDescent="0.35">
      <c r="A819" t="s">
        <v>6905</v>
      </c>
      <c r="B819">
        <v>266</v>
      </c>
      <c r="C819">
        <v>1365</v>
      </c>
      <c r="D819">
        <v>817</v>
      </c>
      <c r="E819" t="s">
        <v>328</v>
      </c>
      <c r="F819" t="s">
        <v>0</v>
      </c>
      <c r="G819" t="s">
        <v>3026</v>
      </c>
      <c r="H819">
        <v>2.4689999999999999</v>
      </c>
      <c r="I819">
        <v>50.75</v>
      </c>
      <c r="J819">
        <v>65</v>
      </c>
    </row>
    <row r="820" spans="1:10" x14ac:dyDescent="0.35">
      <c r="A820" t="s">
        <v>6906</v>
      </c>
      <c r="B820">
        <v>464</v>
      </c>
      <c r="C820">
        <v>1364</v>
      </c>
      <c r="D820">
        <v>819</v>
      </c>
      <c r="E820" t="s">
        <v>334</v>
      </c>
      <c r="F820" t="s">
        <v>0</v>
      </c>
      <c r="G820" t="s">
        <v>4038</v>
      </c>
      <c r="H820">
        <v>1.321</v>
      </c>
      <c r="I820">
        <v>15.91</v>
      </c>
      <c r="J820">
        <v>28</v>
      </c>
    </row>
    <row r="821" spans="1:10" x14ac:dyDescent="0.35">
      <c r="A821" t="s">
        <v>6907</v>
      </c>
      <c r="B821">
        <v>263</v>
      </c>
      <c r="C821">
        <v>1363</v>
      </c>
      <c r="D821">
        <v>820</v>
      </c>
      <c r="E821" t="s">
        <v>312</v>
      </c>
      <c r="F821" t="s">
        <v>0</v>
      </c>
      <c r="G821" t="s">
        <v>3354</v>
      </c>
      <c r="H821">
        <v>2.532</v>
      </c>
      <c r="I821">
        <v>25.6</v>
      </c>
      <c r="J821">
        <v>160</v>
      </c>
    </row>
    <row r="822" spans="1:10" x14ac:dyDescent="0.35">
      <c r="A822" t="s">
        <v>6908</v>
      </c>
      <c r="B822">
        <v>184</v>
      </c>
      <c r="C822">
        <v>1358</v>
      </c>
      <c r="D822">
        <v>821</v>
      </c>
      <c r="E822" t="s">
        <v>312</v>
      </c>
      <c r="F822" t="s">
        <v>0</v>
      </c>
      <c r="G822" t="s">
        <v>6909</v>
      </c>
      <c r="H822">
        <v>3.7829999999999999</v>
      </c>
      <c r="I822">
        <v>42.76</v>
      </c>
      <c r="J822">
        <v>39</v>
      </c>
    </row>
    <row r="823" spans="1:10" x14ac:dyDescent="0.35">
      <c r="A823" t="s">
        <v>6910</v>
      </c>
      <c r="B823">
        <v>240</v>
      </c>
      <c r="C823">
        <v>1358</v>
      </c>
      <c r="D823">
        <v>821</v>
      </c>
      <c r="E823" t="s">
        <v>328</v>
      </c>
      <c r="F823" t="s">
        <v>0</v>
      </c>
      <c r="G823" t="s">
        <v>4155</v>
      </c>
      <c r="H823">
        <v>2.7080000000000002</v>
      </c>
      <c r="I823">
        <v>55.75</v>
      </c>
      <c r="J823">
        <v>46</v>
      </c>
    </row>
    <row r="824" spans="1:10" hidden="1" x14ac:dyDescent="0.35">
      <c r="A824" t="s">
        <v>6911</v>
      </c>
      <c r="B824">
        <v>19</v>
      </c>
      <c r="C824">
        <v>1358</v>
      </c>
      <c r="D824">
        <v>821</v>
      </c>
      <c r="E824" t="s">
        <v>311</v>
      </c>
      <c r="F824" t="s">
        <v>3848</v>
      </c>
      <c r="G824" t="s">
        <v>311</v>
      </c>
      <c r="H824" t="s">
        <v>311</v>
      </c>
      <c r="I824" t="s">
        <v>311</v>
      </c>
      <c r="J824">
        <v>4</v>
      </c>
    </row>
    <row r="825" spans="1:10" x14ac:dyDescent="0.35">
      <c r="A825" t="s">
        <v>6912</v>
      </c>
      <c r="B825">
        <v>62</v>
      </c>
      <c r="C825">
        <v>1357</v>
      </c>
      <c r="D825">
        <v>824</v>
      </c>
      <c r="E825" t="s">
        <v>319</v>
      </c>
      <c r="F825" t="s">
        <v>0</v>
      </c>
      <c r="G825" t="s">
        <v>3652</v>
      </c>
      <c r="H825">
        <v>10.5</v>
      </c>
      <c r="I825">
        <v>90.2</v>
      </c>
      <c r="J825">
        <v>62</v>
      </c>
    </row>
    <row r="826" spans="1:10" x14ac:dyDescent="0.35">
      <c r="A826" t="s">
        <v>6913</v>
      </c>
      <c r="B826">
        <v>273</v>
      </c>
      <c r="C826">
        <v>1356</v>
      </c>
      <c r="D826">
        <v>825</v>
      </c>
      <c r="E826" t="s">
        <v>328</v>
      </c>
      <c r="F826" t="s">
        <v>0</v>
      </c>
      <c r="G826" t="s">
        <v>6914</v>
      </c>
      <c r="H826">
        <v>2.528</v>
      </c>
      <c r="I826">
        <v>68.430000000000007</v>
      </c>
      <c r="J826">
        <v>90</v>
      </c>
    </row>
    <row r="827" spans="1:10" x14ac:dyDescent="0.35">
      <c r="A827" t="s">
        <v>6915</v>
      </c>
      <c r="B827">
        <v>254</v>
      </c>
      <c r="C827">
        <v>1354</v>
      </c>
      <c r="D827">
        <v>826</v>
      </c>
      <c r="E827" t="s">
        <v>328</v>
      </c>
      <c r="F827" t="s">
        <v>0</v>
      </c>
      <c r="G827" t="s">
        <v>6916</v>
      </c>
      <c r="H827">
        <v>2.4129999999999998</v>
      </c>
      <c r="I827">
        <v>50.01</v>
      </c>
      <c r="J827">
        <v>41</v>
      </c>
    </row>
    <row r="828" spans="1:10" x14ac:dyDescent="0.35">
      <c r="A828" t="s">
        <v>6917</v>
      </c>
      <c r="B828">
        <v>268</v>
      </c>
      <c r="C828">
        <v>1351</v>
      </c>
      <c r="D828">
        <v>827</v>
      </c>
      <c r="E828" t="s">
        <v>328</v>
      </c>
      <c r="F828" t="s">
        <v>0</v>
      </c>
      <c r="G828" t="s">
        <v>3926</v>
      </c>
      <c r="H828">
        <v>2.3220000000000001</v>
      </c>
      <c r="I828">
        <v>57.21</v>
      </c>
      <c r="J828">
        <v>90</v>
      </c>
    </row>
    <row r="829" spans="1:10" x14ac:dyDescent="0.35">
      <c r="A829" t="s">
        <v>6918</v>
      </c>
      <c r="B829">
        <v>238</v>
      </c>
      <c r="C829">
        <v>1349</v>
      </c>
      <c r="D829">
        <v>828</v>
      </c>
      <c r="E829" t="s">
        <v>312</v>
      </c>
      <c r="F829" t="s">
        <v>0</v>
      </c>
      <c r="G829" t="s">
        <v>2906</v>
      </c>
      <c r="H829">
        <v>3.1920000000000002</v>
      </c>
      <c r="I829">
        <v>38.450000000000003</v>
      </c>
      <c r="J829">
        <v>65</v>
      </c>
    </row>
    <row r="830" spans="1:10" x14ac:dyDescent="0.35">
      <c r="A830" t="s">
        <v>6919</v>
      </c>
      <c r="B830">
        <v>173</v>
      </c>
      <c r="C830">
        <v>1346</v>
      </c>
      <c r="D830">
        <v>829</v>
      </c>
      <c r="E830" t="s">
        <v>328</v>
      </c>
      <c r="F830" t="s">
        <v>0</v>
      </c>
      <c r="G830" t="s">
        <v>1940</v>
      </c>
      <c r="H830">
        <v>3.9039999999999999</v>
      </c>
      <c r="I830">
        <v>54.95</v>
      </c>
      <c r="J830">
        <v>18</v>
      </c>
    </row>
    <row r="831" spans="1:10" x14ac:dyDescent="0.35">
      <c r="A831" t="s">
        <v>6920</v>
      </c>
      <c r="B831">
        <v>192</v>
      </c>
      <c r="C831">
        <v>1345</v>
      </c>
      <c r="D831">
        <v>830</v>
      </c>
      <c r="E831" t="s">
        <v>319</v>
      </c>
      <c r="F831" t="s">
        <v>0</v>
      </c>
      <c r="G831" t="s">
        <v>2197</v>
      </c>
      <c r="H831">
        <v>5.625</v>
      </c>
      <c r="I831">
        <v>77.290000000000006</v>
      </c>
      <c r="J831">
        <v>104</v>
      </c>
    </row>
    <row r="832" spans="1:10" x14ac:dyDescent="0.35">
      <c r="A832" t="s">
        <v>6921</v>
      </c>
      <c r="B832">
        <v>826</v>
      </c>
      <c r="C832">
        <v>1339</v>
      </c>
      <c r="D832">
        <v>831</v>
      </c>
      <c r="E832" t="s">
        <v>334</v>
      </c>
      <c r="F832" t="s">
        <v>0</v>
      </c>
      <c r="G832" t="s">
        <v>1938</v>
      </c>
      <c r="H832">
        <v>0.77900000000000003</v>
      </c>
      <c r="I832">
        <v>10.34</v>
      </c>
      <c r="J832">
        <v>7</v>
      </c>
    </row>
    <row r="833" spans="1:10" x14ac:dyDescent="0.35">
      <c r="A833" t="s">
        <v>6922</v>
      </c>
      <c r="B833">
        <v>213</v>
      </c>
      <c r="C833">
        <v>1337</v>
      </c>
      <c r="D833">
        <v>832</v>
      </c>
      <c r="E833" t="s">
        <v>312</v>
      </c>
      <c r="F833" t="s">
        <v>0</v>
      </c>
      <c r="G833" t="s">
        <v>3718</v>
      </c>
      <c r="H833">
        <v>3.1680000000000001</v>
      </c>
      <c r="I833">
        <v>37.61</v>
      </c>
      <c r="J833">
        <v>169</v>
      </c>
    </row>
    <row r="834" spans="1:10" x14ac:dyDescent="0.35">
      <c r="A834" t="s">
        <v>6923</v>
      </c>
      <c r="B834">
        <v>243</v>
      </c>
      <c r="C834">
        <v>1336</v>
      </c>
      <c r="D834">
        <v>833</v>
      </c>
      <c r="E834" t="s">
        <v>312</v>
      </c>
      <c r="F834" t="s">
        <v>0</v>
      </c>
      <c r="G834" t="s">
        <v>2962</v>
      </c>
      <c r="H834">
        <v>3.0910000000000002</v>
      </c>
      <c r="I834">
        <v>44.23</v>
      </c>
      <c r="J834">
        <v>97</v>
      </c>
    </row>
    <row r="835" spans="1:10" x14ac:dyDescent="0.35">
      <c r="A835" t="s">
        <v>6924</v>
      </c>
      <c r="B835">
        <v>319</v>
      </c>
      <c r="C835">
        <v>1330</v>
      </c>
      <c r="D835">
        <v>834</v>
      </c>
      <c r="E835" t="s">
        <v>311</v>
      </c>
      <c r="F835" t="s">
        <v>0</v>
      </c>
      <c r="G835" t="s">
        <v>1803</v>
      </c>
      <c r="H835" t="s">
        <v>311</v>
      </c>
      <c r="I835" t="s">
        <v>311</v>
      </c>
      <c r="J835">
        <v>155</v>
      </c>
    </row>
    <row r="836" spans="1:10" x14ac:dyDescent="0.35">
      <c r="A836" t="s">
        <v>6925</v>
      </c>
      <c r="B836">
        <v>252</v>
      </c>
      <c r="C836">
        <v>1330</v>
      </c>
      <c r="D836">
        <v>834</v>
      </c>
      <c r="E836" t="s">
        <v>312</v>
      </c>
      <c r="F836" t="s">
        <v>0</v>
      </c>
      <c r="G836" t="s">
        <v>2135</v>
      </c>
      <c r="H836">
        <v>2.7589999999999999</v>
      </c>
      <c r="I836">
        <v>37.43</v>
      </c>
      <c r="J836">
        <v>252</v>
      </c>
    </row>
    <row r="837" spans="1:10" x14ac:dyDescent="0.35">
      <c r="A837" t="s">
        <v>6926</v>
      </c>
      <c r="B837">
        <v>298</v>
      </c>
      <c r="C837">
        <v>1329</v>
      </c>
      <c r="D837">
        <v>836</v>
      </c>
      <c r="E837" t="s">
        <v>328</v>
      </c>
      <c r="F837" t="s">
        <v>0</v>
      </c>
      <c r="G837" t="s">
        <v>2729</v>
      </c>
      <c r="H837">
        <v>2.2629999999999999</v>
      </c>
      <c r="I837">
        <v>63.92</v>
      </c>
      <c r="J837">
        <v>46</v>
      </c>
    </row>
    <row r="838" spans="1:10" x14ac:dyDescent="0.35">
      <c r="A838" t="s">
        <v>6927</v>
      </c>
      <c r="B838">
        <v>305</v>
      </c>
      <c r="C838">
        <v>1326</v>
      </c>
      <c r="D838">
        <v>837</v>
      </c>
      <c r="E838" t="s">
        <v>312</v>
      </c>
      <c r="F838" t="s">
        <v>0</v>
      </c>
      <c r="G838" t="s">
        <v>2211</v>
      </c>
      <c r="H838">
        <v>2.931</v>
      </c>
      <c r="I838">
        <v>39.71</v>
      </c>
      <c r="J838">
        <v>135</v>
      </c>
    </row>
    <row r="839" spans="1:10" x14ac:dyDescent="0.35">
      <c r="A839" t="s">
        <v>6928</v>
      </c>
      <c r="B839">
        <v>113</v>
      </c>
      <c r="C839">
        <v>1325</v>
      </c>
      <c r="D839">
        <v>838</v>
      </c>
      <c r="E839" t="s">
        <v>319</v>
      </c>
      <c r="F839" t="s">
        <v>0</v>
      </c>
      <c r="G839" t="s">
        <v>2135</v>
      </c>
      <c r="H839">
        <v>6.4809999999999999</v>
      </c>
      <c r="I839">
        <v>87.71</v>
      </c>
      <c r="J839">
        <v>113</v>
      </c>
    </row>
    <row r="840" spans="1:10" x14ac:dyDescent="0.35">
      <c r="A840" t="s">
        <v>6929</v>
      </c>
      <c r="B840">
        <v>185</v>
      </c>
      <c r="C840">
        <v>1322</v>
      </c>
      <c r="D840">
        <v>839</v>
      </c>
      <c r="E840" t="s">
        <v>319</v>
      </c>
      <c r="F840" t="s">
        <v>0</v>
      </c>
      <c r="G840" t="s">
        <v>6930</v>
      </c>
      <c r="H840">
        <v>3.4430000000000001</v>
      </c>
      <c r="I840">
        <v>82.23</v>
      </c>
      <c r="J840">
        <v>133</v>
      </c>
    </row>
    <row r="841" spans="1:10" x14ac:dyDescent="0.35">
      <c r="A841" t="s">
        <v>6931</v>
      </c>
      <c r="B841">
        <v>274</v>
      </c>
      <c r="C841">
        <v>1315</v>
      </c>
      <c r="D841">
        <v>840</v>
      </c>
      <c r="E841" t="s">
        <v>312</v>
      </c>
      <c r="F841" t="s">
        <v>0</v>
      </c>
      <c r="G841" t="s">
        <v>2293</v>
      </c>
      <c r="H841">
        <v>2.5659999999999998</v>
      </c>
      <c r="I841">
        <v>48.37</v>
      </c>
      <c r="J841">
        <v>150</v>
      </c>
    </row>
    <row r="842" spans="1:10" x14ac:dyDescent="0.35">
      <c r="A842" t="s">
        <v>6932</v>
      </c>
      <c r="B842">
        <v>536</v>
      </c>
      <c r="C842">
        <v>1306</v>
      </c>
      <c r="D842">
        <v>841</v>
      </c>
      <c r="E842" t="s">
        <v>334</v>
      </c>
      <c r="F842" t="s">
        <v>0</v>
      </c>
      <c r="G842" t="s">
        <v>2448</v>
      </c>
      <c r="H842">
        <v>1.214</v>
      </c>
      <c r="I842">
        <v>19.02</v>
      </c>
      <c r="J842">
        <v>253</v>
      </c>
    </row>
    <row r="843" spans="1:10" x14ac:dyDescent="0.35">
      <c r="A843" t="s">
        <v>6933</v>
      </c>
      <c r="B843">
        <v>48</v>
      </c>
      <c r="C843">
        <v>1305</v>
      </c>
      <c r="D843">
        <v>842</v>
      </c>
      <c r="E843" t="s">
        <v>319</v>
      </c>
      <c r="F843" t="s">
        <v>0</v>
      </c>
      <c r="G843" t="s">
        <v>3778</v>
      </c>
      <c r="H843">
        <v>14.404</v>
      </c>
      <c r="I843">
        <v>95.12</v>
      </c>
      <c r="J843">
        <v>48</v>
      </c>
    </row>
    <row r="844" spans="1:10" x14ac:dyDescent="0.35">
      <c r="A844" t="s">
        <v>6934</v>
      </c>
      <c r="B844">
        <v>340</v>
      </c>
      <c r="C844">
        <v>1296</v>
      </c>
      <c r="D844">
        <v>843</v>
      </c>
      <c r="E844" t="s">
        <v>312</v>
      </c>
      <c r="F844" t="s">
        <v>0</v>
      </c>
      <c r="G844" t="s">
        <v>6935</v>
      </c>
      <c r="H844">
        <v>1.7410000000000001</v>
      </c>
      <c r="I844">
        <v>31.32</v>
      </c>
      <c r="J844">
        <v>91</v>
      </c>
    </row>
    <row r="845" spans="1:10" x14ac:dyDescent="0.35">
      <c r="A845" t="s">
        <v>6936</v>
      </c>
      <c r="B845">
        <v>513</v>
      </c>
      <c r="C845">
        <v>1294</v>
      </c>
      <c r="D845">
        <v>844</v>
      </c>
      <c r="E845" t="s">
        <v>312</v>
      </c>
      <c r="F845" t="s">
        <v>0</v>
      </c>
      <c r="G845" t="s">
        <v>6937</v>
      </c>
      <c r="H845">
        <v>1.3540000000000001</v>
      </c>
      <c r="I845">
        <v>20.81</v>
      </c>
      <c r="J845">
        <v>78</v>
      </c>
    </row>
    <row r="846" spans="1:10" x14ac:dyDescent="0.35">
      <c r="A846" t="s">
        <v>6938</v>
      </c>
      <c r="B846">
        <v>206</v>
      </c>
      <c r="C846">
        <v>1292</v>
      </c>
      <c r="D846">
        <v>845</v>
      </c>
      <c r="E846" t="s">
        <v>328</v>
      </c>
      <c r="F846" t="s">
        <v>0</v>
      </c>
      <c r="G846" t="s">
        <v>6939</v>
      </c>
      <c r="H846">
        <v>3.0920000000000001</v>
      </c>
      <c r="I846">
        <v>53.21</v>
      </c>
      <c r="J846">
        <v>63</v>
      </c>
    </row>
    <row r="847" spans="1:10" x14ac:dyDescent="0.35">
      <c r="A847" t="s">
        <v>6940</v>
      </c>
      <c r="B847">
        <v>155</v>
      </c>
      <c r="C847">
        <v>1290</v>
      </c>
      <c r="D847">
        <v>846</v>
      </c>
      <c r="E847" t="s">
        <v>319</v>
      </c>
      <c r="F847" t="s">
        <v>0</v>
      </c>
      <c r="G847" t="s">
        <v>3171</v>
      </c>
      <c r="H847">
        <v>4.8559999999999999</v>
      </c>
      <c r="I847">
        <v>89.53</v>
      </c>
      <c r="J847">
        <v>155</v>
      </c>
    </row>
    <row r="848" spans="1:10" x14ac:dyDescent="0.35">
      <c r="A848" t="s">
        <v>6941</v>
      </c>
      <c r="B848">
        <v>299</v>
      </c>
      <c r="C848">
        <v>1289</v>
      </c>
      <c r="D848">
        <v>847</v>
      </c>
      <c r="E848" t="s">
        <v>319</v>
      </c>
      <c r="F848" t="s">
        <v>0</v>
      </c>
      <c r="G848" t="s">
        <v>2590</v>
      </c>
      <c r="H848">
        <v>2.1960000000000002</v>
      </c>
      <c r="I848">
        <v>84.53</v>
      </c>
      <c r="J848">
        <v>29</v>
      </c>
    </row>
    <row r="849" spans="1:10" x14ac:dyDescent="0.35">
      <c r="A849" t="s">
        <v>6942</v>
      </c>
      <c r="B849">
        <v>266</v>
      </c>
      <c r="C849">
        <v>1288</v>
      </c>
      <c r="D849">
        <v>848</v>
      </c>
      <c r="E849" t="s">
        <v>312</v>
      </c>
      <c r="F849" t="s">
        <v>0</v>
      </c>
      <c r="G849" t="s">
        <v>2743</v>
      </c>
      <c r="H849">
        <v>2.4820000000000002</v>
      </c>
      <c r="I849">
        <v>46.11</v>
      </c>
      <c r="J849">
        <v>262</v>
      </c>
    </row>
    <row r="850" spans="1:10" x14ac:dyDescent="0.35">
      <c r="A850" t="s">
        <v>6943</v>
      </c>
      <c r="B850">
        <v>170</v>
      </c>
      <c r="C850">
        <v>1281</v>
      </c>
      <c r="D850">
        <v>849</v>
      </c>
      <c r="E850" t="s">
        <v>312</v>
      </c>
      <c r="F850" t="s">
        <v>0</v>
      </c>
      <c r="G850" t="s">
        <v>1781</v>
      </c>
      <c r="H850">
        <v>3.6709999999999998</v>
      </c>
      <c r="I850">
        <v>42.47</v>
      </c>
      <c r="J850">
        <v>36</v>
      </c>
    </row>
    <row r="851" spans="1:10" x14ac:dyDescent="0.35">
      <c r="A851" t="s">
        <v>6944</v>
      </c>
      <c r="B851">
        <v>193</v>
      </c>
      <c r="C851">
        <v>1280</v>
      </c>
      <c r="D851">
        <v>850</v>
      </c>
      <c r="E851" t="s">
        <v>312</v>
      </c>
      <c r="F851" t="s">
        <v>0</v>
      </c>
      <c r="G851" t="s">
        <v>2063</v>
      </c>
      <c r="H851">
        <v>3.5990000000000002</v>
      </c>
      <c r="I851">
        <v>39.380000000000003</v>
      </c>
      <c r="J851">
        <v>51</v>
      </c>
    </row>
    <row r="852" spans="1:10" x14ac:dyDescent="0.35">
      <c r="A852" t="s">
        <v>6945</v>
      </c>
      <c r="B852">
        <v>249</v>
      </c>
      <c r="C852">
        <v>1275</v>
      </c>
      <c r="D852">
        <v>851</v>
      </c>
      <c r="E852" t="s">
        <v>311</v>
      </c>
      <c r="F852" t="s">
        <v>0</v>
      </c>
      <c r="G852" t="s">
        <v>2962</v>
      </c>
      <c r="H852" t="s">
        <v>311</v>
      </c>
      <c r="I852" t="s">
        <v>311</v>
      </c>
      <c r="J852">
        <v>249</v>
      </c>
    </row>
    <row r="853" spans="1:10" x14ac:dyDescent="0.35">
      <c r="A853" t="s">
        <v>6946</v>
      </c>
      <c r="B853">
        <v>135</v>
      </c>
      <c r="C853">
        <v>1274</v>
      </c>
      <c r="D853">
        <v>852</v>
      </c>
      <c r="E853" t="s">
        <v>319</v>
      </c>
      <c r="F853" t="s">
        <v>0</v>
      </c>
      <c r="G853" t="s">
        <v>3429</v>
      </c>
      <c r="H853">
        <v>7.0990000000000002</v>
      </c>
      <c r="I853">
        <v>84.27</v>
      </c>
      <c r="J853">
        <v>35</v>
      </c>
    </row>
    <row r="854" spans="1:10" x14ac:dyDescent="0.35">
      <c r="A854" t="s">
        <v>6947</v>
      </c>
      <c r="B854">
        <v>276</v>
      </c>
      <c r="C854">
        <v>1271</v>
      </c>
      <c r="D854">
        <v>853</v>
      </c>
      <c r="E854" t="s">
        <v>312</v>
      </c>
      <c r="F854" t="s">
        <v>0</v>
      </c>
      <c r="G854" t="s">
        <v>1860</v>
      </c>
      <c r="H854">
        <v>2.2589999999999999</v>
      </c>
      <c r="I854">
        <v>30.02</v>
      </c>
      <c r="J854">
        <v>246</v>
      </c>
    </row>
    <row r="855" spans="1:10" x14ac:dyDescent="0.35">
      <c r="A855" t="s">
        <v>6948</v>
      </c>
      <c r="B855">
        <v>278</v>
      </c>
      <c r="C855">
        <v>1269</v>
      </c>
      <c r="D855">
        <v>854</v>
      </c>
      <c r="E855" t="s">
        <v>312</v>
      </c>
      <c r="F855" t="s">
        <v>0</v>
      </c>
      <c r="G855" t="s">
        <v>3608</v>
      </c>
      <c r="H855">
        <v>2.1640000000000001</v>
      </c>
      <c r="I855">
        <v>38.270000000000003</v>
      </c>
      <c r="J855">
        <v>189</v>
      </c>
    </row>
    <row r="856" spans="1:10" x14ac:dyDescent="0.35">
      <c r="A856" t="s">
        <v>6949</v>
      </c>
      <c r="B856">
        <v>396</v>
      </c>
      <c r="C856">
        <v>1269</v>
      </c>
      <c r="D856">
        <v>854</v>
      </c>
      <c r="E856" t="s">
        <v>312</v>
      </c>
      <c r="F856" t="s">
        <v>0</v>
      </c>
      <c r="G856" t="s">
        <v>1961</v>
      </c>
      <c r="H856">
        <v>1.63</v>
      </c>
      <c r="I856">
        <v>26.27</v>
      </c>
      <c r="J856">
        <v>32</v>
      </c>
    </row>
    <row r="857" spans="1:10" x14ac:dyDescent="0.35">
      <c r="A857" t="s">
        <v>6950</v>
      </c>
      <c r="B857">
        <v>195</v>
      </c>
      <c r="C857">
        <v>1269</v>
      </c>
      <c r="D857">
        <v>854</v>
      </c>
      <c r="E857" t="s">
        <v>328</v>
      </c>
      <c r="F857" t="s">
        <v>0</v>
      </c>
      <c r="G857" t="s">
        <v>6951</v>
      </c>
      <c r="H857">
        <v>2.9950000000000001</v>
      </c>
      <c r="I857">
        <v>41.96</v>
      </c>
      <c r="J857">
        <v>46</v>
      </c>
    </row>
    <row r="858" spans="1:10" x14ac:dyDescent="0.35">
      <c r="A858" t="s">
        <v>6952</v>
      </c>
      <c r="B858">
        <v>241</v>
      </c>
      <c r="C858">
        <v>1269</v>
      </c>
      <c r="D858">
        <v>854</v>
      </c>
      <c r="E858" t="s">
        <v>328</v>
      </c>
      <c r="F858" t="s">
        <v>0</v>
      </c>
      <c r="G858" t="s">
        <v>6953</v>
      </c>
      <c r="H858">
        <v>2.794</v>
      </c>
      <c r="I858">
        <v>53.34</v>
      </c>
      <c r="J858">
        <v>108</v>
      </c>
    </row>
    <row r="859" spans="1:10" x14ac:dyDescent="0.35">
      <c r="A859" t="s">
        <v>6954</v>
      </c>
      <c r="B859">
        <v>228</v>
      </c>
      <c r="C859">
        <v>1268</v>
      </c>
      <c r="D859">
        <v>858</v>
      </c>
      <c r="E859" t="s">
        <v>328</v>
      </c>
      <c r="F859" t="s">
        <v>0</v>
      </c>
      <c r="G859" t="s">
        <v>6955</v>
      </c>
      <c r="H859">
        <v>2.843</v>
      </c>
      <c r="I859">
        <v>50.42</v>
      </c>
      <c r="J859">
        <v>227</v>
      </c>
    </row>
    <row r="860" spans="1:10" x14ac:dyDescent="0.35">
      <c r="A860" t="s">
        <v>6956</v>
      </c>
      <c r="B860">
        <v>287</v>
      </c>
      <c r="C860">
        <v>1266</v>
      </c>
      <c r="D860">
        <v>859</v>
      </c>
      <c r="E860" t="s">
        <v>312</v>
      </c>
      <c r="F860" t="s">
        <v>0</v>
      </c>
      <c r="G860" t="s">
        <v>1823</v>
      </c>
      <c r="H860">
        <v>2.1840000000000002</v>
      </c>
      <c r="I860">
        <v>35.869999999999997</v>
      </c>
      <c r="J860">
        <v>18</v>
      </c>
    </row>
    <row r="861" spans="1:10" x14ac:dyDescent="0.35">
      <c r="A861" t="s">
        <v>6957</v>
      </c>
      <c r="B861">
        <v>71</v>
      </c>
      <c r="C861">
        <v>1266</v>
      </c>
      <c r="D861">
        <v>859</v>
      </c>
      <c r="E861" t="s">
        <v>319</v>
      </c>
      <c r="F861" t="s">
        <v>0</v>
      </c>
      <c r="G861" t="s">
        <v>6958</v>
      </c>
      <c r="H861">
        <v>9.7010000000000005</v>
      </c>
      <c r="I861">
        <v>86.06</v>
      </c>
      <c r="J861">
        <v>71</v>
      </c>
    </row>
    <row r="862" spans="1:10" x14ac:dyDescent="0.35">
      <c r="A862" t="s">
        <v>6959</v>
      </c>
      <c r="B862">
        <v>321</v>
      </c>
      <c r="C862">
        <v>1266</v>
      </c>
      <c r="D862">
        <v>859</v>
      </c>
      <c r="E862" t="s">
        <v>312</v>
      </c>
      <c r="F862" t="s">
        <v>0</v>
      </c>
      <c r="G862" t="s">
        <v>1969</v>
      </c>
      <c r="H862">
        <v>2.4079999999999999</v>
      </c>
      <c r="I862">
        <v>32.78</v>
      </c>
      <c r="J862">
        <v>55</v>
      </c>
    </row>
    <row r="863" spans="1:10" x14ac:dyDescent="0.35">
      <c r="A863" t="s">
        <v>6960</v>
      </c>
      <c r="B863">
        <v>557</v>
      </c>
      <c r="C863">
        <v>1265</v>
      </c>
      <c r="D863">
        <v>862</v>
      </c>
      <c r="E863" t="s">
        <v>328</v>
      </c>
      <c r="F863" t="s">
        <v>0</v>
      </c>
      <c r="G863" t="s">
        <v>2520</v>
      </c>
      <c r="H863">
        <v>1.002</v>
      </c>
      <c r="I863">
        <v>54.37</v>
      </c>
      <c r="J863">
        <v>410</v>
      </c>
    </row>
    <row r="864" spans="1:10" x14ac:dyDescent="0.35">
      <c r="A864" t="s">
        <v>6961</v>
      </c>
      <c r="B864">
        <v>229</v>
      </c>
      <c r="C864">
        <v>1265</v>
      </c>
      <c r="D864">
        <v>862</v>
      </c>
      <c r="E864" t="s">
        <v>319</v>
      </c>
      <c r="F864" t="s">
        <v>0</v>
      </c>
      <c r="G864" t="s">
        <v>6962</v>
      </c>
      <c r="H864">
        <v>2.8340000000000001</v>
      </c>
      <c r="I864">
        <v>66.25</v>
      </c>
      <c r="J864">
        <v>229</v>
      </c>
    </row>
    <row r="865" spans="1:10" x14ac:dyDescent="0.35">
      <c r="A865" t="s">
        <v>6963</v>
      </c>
      <c r="B865">
        <v>202</v>
      </c>
      <c r="C865">
        <v>1263</v>
      </c>
      <c r="D865">
        <v>864</v>
      </c>
      <c r="E865" t="s">
        <v>328</v>
      </c>
      <c r="F865" t="s">
        <v>0</v>
      </c>
      <c r="G865" t="s">
        <v>6964</v>
      </c>
      <c r="H865">
        <v>3.01</v>
      </c>
      <c r="I865">
        <v>52.78</v>
      </c>
      <c r="J865">
        <v>84</v>
      </c>
    </row>
    <row r="866" spans="1:10" x14ac:dyDescent="0.35">
      <c r="A866" t="s">
        <v>6965</v>
      </c>
      <c r="B866">
        <v>152</v>
      </c>
      <c r="C866">
        <v>1262</v>
      </c>
      <c r="D866">
        <v>865</v>
      </c>
      <c r="E866" t="s">
        <v>328</v>
      </c>
      <c r="F866" t="s">
        <v>0</v>
      </c>
      <c r="G866" t="s">
        <v>6966</v>
      </c>
      <c r="H866">
        <v>4.2750000000000004</v>
      </c>
      <c r="I866">
        <v>59.23</v>
      </c>
      <c r="J866">
        <v>80</v>
      </c>
    </row>
    <row r="867" spans="1:10" x14ac:dyDescent="0.35">
      <c r="A867" t="s">
        <v>6967</v>
      </c>
      <c r="B867">
        <v>410</v>
      </c>
      <c r="C867">
        <v>1258</v>
      </c>
      <c r="D867">
        <v>866</v>
      </c>
      <c r="E867" t="s">
        <v>328</v>
      </c>
      <c r="F867" t="s">
        <v>0</v>
      </c>
      <c r="G867" t="s">
        <v>4755</v>
      </c>
      <c r="H867">
        <v>1.5289999999999999</v>
      </c>
      <c r="I867">
        <v>38.99</v>
      </c>
      <c r="J867">
        <v>129</v>
      </c>
    </row>
    <row r="868" spans="1:10" x14ac:dyDescent="0.35">
      <c r="A868" t="s">
        <v>6968</v>
      </c>
      <c r="B868">
        <v>240</v>
      </c>
      <c r="C868">
        <v>1253</v>
      </c>
      <c r="D868">
        <v>867</v>
      </c>
      <c r="E868" t="s">
        <v>328</v>
      </c>
      <c r="F868" t="s">
        <v>0</v>
      </c>
      <c r="G868" t="s">
        <v>1830</v>
      </c>
      <c r="H868">
        <v>2.42</v>
      </c>
      <c r="I868">
        <v>57.34</v>
      </c>
      <c r="J868">
        <v>67</v>
      </c>
    </row>
    <row r="869" spans="1:10" x14ac:dyDescent="0.35">
      <c r="A869" t="s">
        <v>6969</v>
      </c>
      <c r="B869">
        <v>279</v>
      </c>
      <c r="C869">
        <v>1252</v>
      </c>
      <c r="D869">
        <v>868</v>
      </c>
      <c r="E869" t="s">
        <v>334</v>
      </c>
      <c r="F869" t="s">
        <v>0</v>
      </c>
      <c r="G869" t="s">
        <v>6970</v>
      </c>
      <c r="H869">
        <v>2.1640000000000001</v>
      </c>
      <c r="I869">
        <v>17.36</v>
      </c>
      <c r="J869">
        <v>19</v>
      </c>
    </row>
    <row r="870" spans="1:10" x14ac:dyDescent="0.35">
      <c r="A870" t="s">
        <v>6971</v>
      </c>
      <c r="B870">
        <v>219</v>
      </c>
      <c r="C870">
        <v>1251</v>
      </c>
      <c r="D870">
        <v>869</v>
      </c>
      <c r="E870" t="s">
        <v>328</v>
      </c>
      <c r="F870" t="s">
        <v>0</v>
      </c>
      <c r="G870" t="s">
        <v>1993</v>
      </c>
      <c r="H870">
        <v>2.91</v>
      </c>
      <c r="I870">
        <v>57.81</v>
      </c>
      <c r="J870">
        <v>38</v>
      </c>
    </row>
    <row r="871" spans="1:10" x14ac:dyDescent="0.35">
      <c r="A871" t="s">
        <v>6972</v>
      </c>
      <c r="B871">
        <v>416</v>
      </c>
      <c r="C871">
        <v>1250</v>
      </c>
      <c r="D871">
        <v>870</v>
      </c>
      <c r="E871" t="s">
        <v>328</v>
      </c>
      <c r="F871" t="s">
        <v>0</v>
      </c>
      <c r="G871" t="s">
        <v>2520</v>
      </c>
      <c r="H871">
        <v>1.3340000000000001</v>
      </c>
      <c r="I871">
        <v>73.040000000000006</v>
      </c>
      <c r="J871">
        <v>366</v>
      </c>
    </row>
    <row r="872" spans="1:10" x14ac:dyDescent="0.35">
      <c r="A872" t="s">
        <v>6973</v>
      </c>
      <c r="B872">
        <v>93</v>
      </c>
      <c r="C872">
        <v>1249</v>
      </c>
      <c r="D872">
        <v>871</v>
      </c>
      <c r="E872" t="s">
        <v>311</v>
      </c>
      <c r="F872" t="s">
        <v>0</v>
      </c>
      <c r="G872" t="s">
        <v>4562</v>
      </c>
      <c r="H872" t="s">
        <v>311</v>
      </c>
      <c r="I872" t="s">
        <v>311</v>
      </c>
      <c r="J872">
        <v>12</v>
      </c>
    </row>
    <row r="873" spans="1:10" x14ac:dyDescent="0.35">
      <c r="A873" t="s">
        <v>6974</v>
      </c>
      <c r="B873">
        <v>97</v>
      </c>
      <c r="C873">
        <v>1247</v>
      </c>
      <c r="D873">
        <v>872</v>
      </c>
      <c r="E873" t="s">
        <v>319</v>
      </c>
      <c r="F873" t="s">
        <v>0</v>
      </c>
      <c r="G873" t="s">
        <v>6975</v>
      </c>
      <c r="H873">
        <v>7.8330000000000002</v>
      </c>
      <c r="I873">
        <v>97.57</v>
      </c>
      <c r="J873">
        <v>52</v>
      </c>
    </row>
    <row r="874" spans="1:10" x14ac:dyDescent="0.35">
      <c r="A874" t="s">
        <v>6976</v>
      </c>
      <c r="B874">
        <v>114</v>
      </c>
      <c r="C874">
        <v>1246</v>
      </c>
      <c r="D874">
        <v>873</v>
      </c>
      <c r="E874" t="s">
        <v>328</v>
      </c>
      <c r="F874" t="s">
        <v>0</v>
      </c>
      <c r="G874" t="s">
        <v>1767</v>
      </c>
      <c r="H874">
        <v>5.4950000000000001</v>
      </c>
      <c r="I874">
        <v>63.3</v>
      </c>
      <c r="J874">
        <v>87</v>
      </c>
    </row>
    <row r="875" spans="1:10" x14ac:dyDescent="0.35">
      <c r="A875" t="s">
        <v>6977</v>
      </c>
      <c r="B875">
        <v>310</v>
      </c>
      <c r="C875">
        <v>1241</v>
      </c>
      <c r="D875">
        <v>874</v>
      </c>
      <c r="E875" t="s">
        <v>334</v>
      </c>
      <c r="F875" t="s">
        <v>0</v>
      </c>
      <c r="G875" t="s">
        <v>1742</v>
      </c>
      <c r="H875">
        <v>2.1539999999999999</v>
      </c>
      <c r="I875">
        <v>21.78</v>
      </c>
      <c r="J875">
        <v>49</v>
      </c>
    </row>
    <row r="876" spans="1:10" x14ac:dyDescent="0.35">
      <c r="A876" t="s">
        <v>6978</v>
      </c>
      <c r="B876">
        <v>865</v>
      </c>
      <c r="C876">
        <v>1239</v>
      </c>
      <c r="D876">
        <v>875</v>
      </c>
      <c r="E876" t="s">
        <v>334</v>
      </c>
      <c r="F876" t="s">
        <v>0</v>
      </c>
      <c r="G876" t="s">
        <v>1742</v>
      </c>
      <c r="H876">
        <v>0.79100000000000004</v>
      </c>
      <c r="I876">
        <v>2.76</v>
      </c>
      <c r="J876">
        <v>11</v>
      </c>
    </row>
    <row r="877" spans="1:10" x14ac:dyDescent="0.35">
      <c r="A877" t="s">
        <v>6979</v>
      </c>
      <c r="B877">
        <v>215</v>
      </c>
      <c r="C877">
        <v>1238</v>
      </c>
      <c r="D877">
        <v>876</v>
      </c>
      <c r="E877" t="s">
        <v>328</v>
      </c>
      <c r="F877" t="s">
        <v>0</v>
      </c>
      <c r="G877" t="s">
        <v>2799</v>
      </c>
      <c r="H877">
        <v>2.8849999999999998</v>
      </c>
      <c r="I877">
        <v>51.63</v>
      </c>
      <c r="J877">
        <v>50</v>
      </c>
    </row>
    <row r="878" spans="1:10" x14ac:dyDescent="0.35">
      <c r="A878" t="s">
        <v>6980</v>
      </c>
      <c r="B878">
        <v>431</v>
      </c>
      <c r="C878">
        <v>1238</v>
      </c>
      <c r="D878">
        <v>876</v>
      </c>
      <c r="E878" t="s">
        <v>311</v>
      </c>
      <c r="F878" t="s">
        <v>0</v>
      </c>
      <c r="G878" t="s">
        <v>1967</v>
      </c>
      <c r="H878" t="s">
        <v>311</v>
      </c>
      <c r="I878" t="s">
        <v>311</v>
      </c>
      <c r="J878">
        <v>114</v>
      </c>
    </row>
    <row r="879" spans="1:10" x14ac:dyDescent="0.35">
      <c r="A879" t="s">
        <v>6981</v>
      </c>
      <c r="B879">
        <v>292</v>
      </c>
      <c r="C879">
        <v>1236</v>
      </c>
      <c r="D879">
        <v>878</v>
      </c>
      <c r="E879" t="s">
        <v>312</v>
      </c>
      <c r="F879" t="s">
        <v>0</v>
      </c>
      <c r="G879" t="s">
        <v>6982</v>
      </c>
      <c r="H879">
        <v>2.4159999999999999</v>
      </c>
      <c r="I879">
        <v>38.85</v>
      </c>
      <c r="J879">
        <v>48</v>
      </c>
    </row>
    <row r="880" spans="1:10" x14ac:dyDescent="0.35">
      <c r="A880" t="s">
        <v>6983</v>
      </c>
      <c r="B880">
        <v>291</v>
      </c>
      <c r="C880">
        <v>1230</v>
      </c>
      <c r="D880">
        <v>879</v>
      </c>
      <c r="E880" t="s">
        <v>311</v>
      </c>
      <c r="F880" t="s">
        <v>0</v>
      </c>
      <c r="G880" t="s">
        <v>1803</v>
      </c>
      <c r="H880" t="s">
        <v>311</v>
      </c>
      <c r="I880" t="s">
        <v>311</v>
      </c>
      <c r="J880">
        <v>20</v>
      </c>
    </row>
    <row r="881" spans="1:10" x14ac:dyDescent="0.35">
      <c r="A881" t="s">
        <v>6984</v>
      </c>
      <c r="B881">
        <v>290</v>
      </c>
      <c r="C881">
        <v>1229</v>
      </c>
      <c r="D881">
        <v>880</v>
      </c>
      <c r="E881" t="s">
        <v>328</v>
      </c>
      <c r="F881" t="s">
        <v>0</v>
      </c>
      <c r="G881" t="s">
        <v>4755</v>
      </c>
      <c r="H881">
        <v>1.996</v>
      </c>
      <c r="I881">
        <v>50.92</v>
      </c>
      <c r="J881">
        <v>116</v>
      </c>
    </row>
    <row r="882" spans="1:10" x14ac:dyDescent="0.35">
      <c r="A882" t="s">
        <v>6985</v>
      </c>
      <c r="B882">
        <v>343</v>
      </c>
      <c r="C882">
        <v>1228</v>
      </c>
      <c r="D882">
        <v>881</v>
      </c>
      <c r="E882" t="s">
        <v>311</v>
      </c>
      <c r="F882" t="s">
        <v>0</v>
      </c>
      <c r="G882" t="s">
        <v>1900</v>
      </c>
      <c r="H882" t="s">
        <v>311</v>
      </c>
      <c r="I882" t="s">
        <v>311</v>
      </c>
      <c r="J882">
        <v>343</v>
      </c>
    </row>
    <row r="883" spans="1:10" x14ac:dyDescent="0.35">
      <c r="A883" t="s">
        <v>6986</v>
      </c>
      <c r="B883">
        <v>53</v>
      </c>
      <c r="C883">
        <v>1227</v>
      </c>
      <c r="D883">
        <v>882</v>
      </c>
      <c r="E883" t="s">
        <v>319</v>
      </c>
      <c r="F883" t="s">
        <v>0</v>
      </c>
      <c r="G883" t="s">
        <v>6987</v>
      </c>
      <c r="H883">
        <v>12.019</v>
      </c>
      <c r="I883">
        <v>93.1</v>
      </c>
      <c r="J883">
        <v>53</v>
      </c>
    </row>
    <row r="884" spans="1:10" x14ac:dyDescent="0.35">
      <c r="A884" t="s">
        <v>6988</v>
      </c>
      <c r="B884">
        <v>167</v>
      </c>
      <c r="C884">
        <v>1226</v>
      </c>
      <c r="D884">
        <v>883</v>
      </c>
      <c r="E884" t="s">
        <v>319</v>
      </c>
      <c r="F884" t="s">
        <v>0</v>
      </c>
      <c r="G884" t="s">
        <v>2202</v>
      </c>
      <c r="H884">
        <v>4.9269999999999996</v>
      </c>
      <c r="I884">
        <v>86.07</v>
      </c>
      <c r="J884">
        <v>167</v>
      </c>
    </row>
    <row r="885" spans="1:10" x14ac:dyDescent="0.35">
      <c r="A885" t="s">
        <v>6989</v>
      </c>
      <c r="B885">
        <v>409</v>
      </c>
      <c r="C885">
        <v>1223</v>
      </c>
      <c r="D885">
        <v>884</v>
      </c>
      <c r="E885" t="s">
        <v>334</v>
      </c>
      <c r="F885" t="s">
        <v>0</v>
      </c>
      <c r="G885" t="s">
        <v>1823</v>
      </c>
      <c r="H885">
        <v>1.4610000000000001</v>
      </c>
      <c r="I885">
        <v>20.65</v>
      </c>
      <c r="J885">
        <v>9</v>
      </c>
    </row>
    <row r="886" spans="1:10" x14ac:dyDescent="0.35">
      <c r="A886" t="s">
        <v>6990</v>
      </c>
      <c r="B886">
        <v>148</v>
      </c>
      <c r="C886">
        <v>1221</v>
      </c>
      <c r="D886">
        <v>885</v>
      </c>
      <c r="E886" t="s">
        <v>312</v>
      </c>
      <c r="F886" t="s">
        <v>0</v>
      </c>
      <c r="G886" t="s">
        <v>3375</v>
      </c>
      <c r="H886">
        <v>4.5</v>
      </c>
      <c r="I886">
        <v>48.89</v>
      </c>
      <c r="J886">
        <v>40</v>
      </c>
    </row>
    <row r="887" spans="1:10" x14ac:dyDescent="0.35">
      <c r="A887" t="s">
        <v>6991</v>
      </c>
      <c r="B887">
        <v>236</v>
      </c>
      <c r="C887">
        <v>1218</v>
      </c>
      <c r="D887">
        <v>886</v>
      </c>
      <c r="E887" t="s">
        <v>312</v>
      </c>
      <c r="F887" t="s">
        <v>0</v>
      </c>
      <c r="G887" t="s">
        <v>3076</v>
      </c>
      <c r="H887">
        <v>2.948</v>
      </c>
      <c r="I887">
        <v>45.71</v>
      </c>
      <c r="J887">
        <v>121</v>
      </c>
    </row>
    <row r="888" spans="1:10" x14ac:dyDescent="0.35">
      <c r="A888" t="s">
        <v>6992</v>
      </c>
      <c r="B888">
        <v>104</v>
      </c>
      <c r="C888">
        <v>1216</v>
      </c>
      <c r="D888">
        <v>887</v>
      </c>
      <c r="E888" t="s">
        <v>319</v>
      </c>
      <c r="F888" t="s">
        <v>0</v>
      </c>
      <c r="G888" t="s">
        <v>3531</v>
      </c>
      <c r="H888">
        <v>6.7809999999999997</v>
      </c>
      <c r="I888">
        <v>79.78</v>
      </c>
      <c r="J888">
        <v>104</v>
      </c>
    </row>
    <row r="889" spans="1:10" x14ac:dyDescent="0.35">
      <c r="A889" t="s">
        <v>6993</v>
      </c>
      <c r="B889">
        <v>121</v>
      </c>
      <c r="C889">
        <v>1214</v>
      </c>
      <c r="D889">
        <v>888</v>
      </c>
      <c r="E889" t="s">
        <v>319</v>
      </c>
      <c r="F889" t="s">
        <v>0</v>
      </c>
      <c r="G889" t="s">
        <v>6994</v>
      </c>
      <c r="H889">
        <v>5.08</v>
      </c>
      <c r="I889">
        <v>72.61</v>
      </c>
      <c r="J889">
        <v>9</v>
      </c>
    </row>
    <row r="890" spans="1:10" x14ac:dyDescent="0.35">
      <c r="A890" t="s">
        <v>6995</v>
      </c>
      <c r="B890">
        <v>187</v>
      </c>
      <c r="C890">
        <v>1213</v>
      </c>
      <c r="D890">
        <v>889</v>
      </c>
      <c r="E890" t="s">
        <v>319</v>
      </c>
      <c r="F890" t="s">
        <v>0</v>
      </c>
      <c r="G890" t="s">
        <v>2520</v>
      </c>
      <c r="H890">
        <v>3.1280000000000001</v>
      </c>
      <c r="I890">
        <v>97.14</v>
      </c>
      <c r="J890">
        <v>178</v>
      </c>
    </row>
    <row r="891" spans="1:10" x14ac:dyDescent="0.35">
      <c r="A891" t="s">
        <v>6996</v>
      </c>
      <c r="B891">
        <v>124</v>
      </c>
      <c r="C891">
        <v>1208</v>
      </c>
      <c r="D891">
        <v>890</v>
      </c>
      <c r="E891" t="s">
        <v>311</v>
      </c>
      <c r="F891" t="s">
        <v>0</v>
      </c>
      <c r="G891" t="s">
        <v>6997</v>
      </c>
      <c r="H891" t="s">
        <v>311</v>
      </c>
      <c r="I891" t="s">
        <v>311</v>
      </c>
      <c r="J891">
        <v>124</v>
      </c>
    </row>
    <row r="892" spans="1:10" x14ac:dyDescent="0.35">
      <c r="A892" t="s">
        <v>6998</v>
      </c>
      <c r="B892">
        <v>66</v>
      </c>
      <c r="C892">
        <v>1205</v>
      </c>
      <c r="D892">
        <v>891</v>
      </c>
      <c r="E892" t="s">
        <v>319</v>
      </c>
      <c r="F892" t="s">
        <v>0</v>
      </c>
      <c r="G892" t="s">
        <v>1779</v>
      </c>
      <c r="H892">
        <v>10.092000000000001</v>
      </c>
      <c r="I892">
        <v>87.96</v>
      </c>
      <c r="J892">
        <v>66</v>
      </c>
    </row>
    <row r="893" spans="1:10" x14ac:dyDescent="0.35">
      <c r="A893" t="s">
        <v>6999</v>
      </c>
      <c r="B893">
        <v>147</v>
      </c>
      <c r="C893">
        <v>1204</v>
      </c>
      <c r="D893">
        <v>892</v>
      </c>
      <c r="E893" t="s">
        <v>328</v>
      </c>
      <c r="F893" t="s">
        <v>0</v>
      </c>
      <c r="G893" t="s">
        <v>1693</v>
      </c>
      <c r="H893">
        <v>3.9260000000000002</v>
      </c>
      <c r="I893">
        <v>53.23</v>
      </c>
      <c r="J893">
        <v>67</v>
      </c>
    </row>
    <row r="894" spans="1:10" x14ac:dyDescent="0.35">
      <c r="A894" t="s">
        <v>7000</v>
      </c>
      <c r="B894">
        <v>789</v>
      </c>
      <c r="C894">
        <v>1204</v>
      </c>
      <c r="D894">
        <v>892</v>
      </c>
      <c r="E894" t="s">
        <v>311</v>
      </c>
      <c r="F894" t="s">
        <v>0</v>
      </c>
      <c r="G894" t="s">
        <v>1827</v>
      </c>
      <c r="H894" t="s">
        <v>311</v>
      </c>
      <c r="I894" t="s">
        <v>311</v>
      </c>
      <c r="J894">
        <v>115</v>
      </c>
    </row>
    <row r="895" spans="1:10" x14ac:dyDescent="0.35">
      <c r="A895" t="s">
        <v>7001</v>
      </c>
      <c r="B895">
        <v>160</v>
      </c>
      <c r="C895">
        <v>1203</v>
      </c>
      <c r="D895">
        <v>894</v>
      </c>
      <c r="E895" t="s">
        <v>328</v>
      </c>
      <c r="F895" t="s">
        <v>0</v>
      </c>
      <c r="G895" t="s">
        <v>7002</v>
      </c>
      <c r="H895">
        <v>4.1840000000000002</v>
      </c>
      <c r="I895">
        <v>54.84</v>
      </c>
      <c r="J895">
        <v>64</v>
      </c>
    </row>
    <row r="896" spans="1:10" x14ac:dyDescent="0.35">
      <c r="A896" t="s">
        <v>7003</v>
      </c>
      <c r="B896">
        <v>1076</v>
      </c>
      <c r="C896">
        <v>1202</v>
      </c>
      <c r="D896">
        <v>895</v>
      </c>
      <c r="E896" t="s">
        <v>311</v>
      </c>
      <c r="F896" t="s">
        <v>0</v>
      </c>
      <c r="G896" t="s">
        <v>7004</v>
      </c>
      <c r="H896" t="s">
        <v>311</v>
      </c>
      <c r="I896" t="s">
        <v>311</v>
      </c>
      <c r="J896">
        <v>704</v>
      </c>
    </row>
    <row r="897" spans="1:10" x14ac:dyDescent="0.35">
      <c r="A897" t="s">
        <v>7005</v>
      </c>
      <c r="B897">
        <v>71</v>
      </c>
      <c r="C897">
        <v>1196</v>
      </c>
      <c r="D897">
        <v>896</v>
      </c>
      <c r="E897" t="s">
        <v>319</v>
      </c>
      <c r="F897" t="s">
        <v>0</v>
      </c>
      <c r="G897" t="s">
        <v>1886</v>
      </c>
      <c r="H897">
        <v>9.3040000000000003</v>
      </c>
      <c r="I897">
        <v>91.06</v>
      </c>
      <c r="J897">
        <v>71</v>
      </c>
    </row>
    <row r="898" spans="1:10" x14ac:dyDescent="0.35">
      <c r="A898" t="s">
        <v>7006</v>
      </c>
      <c r="B898">
        <v>294</v>
      </c>
      <c r="C898">
        <v>1196</v>
      </c>
      <c r="D898">
        <v>896</v>
      </c>
      <c r="E898" t="s">
        <v>312</v>
      </c>
      <c r="F898" t="s">
        <v>0</v>
      </c>
      <c r="G898" t="s">
        <v>1961</v>
      </c>
      <c r="H898">
        <v>1.89</v>
      </c>
      <c r="I898">
        <v>32.43</v>
      </c>
      <c r="J898">
        <v>6</v>
      </c>
    </row>
    <row r="899" spans="1:10" x14ac:dyDescent="0.35">
      <c r="A899" t="s">
        <v>7007</v>
      </c>
      <c r="B899">
        <v>242</v>
      </c>
      <c r="C899">
        <v>1186</v>
      </c>
      <c r="D899">
        <v>898</v>
      </c>
      <c r="E899" t="s">
        <v>312</v>
      </c>
      <c r="F899" t="s">
        <v>0</v>
      </c>
      <c r="G899" t="s">
        <v>3554</v>
      </c>
      <c r="H899">
        <v>2.2109999999999999</v>
      </c>
      <c r="I899">
        <v>48.64</v>
      </c>
      <c r="J899">
        <v>142</v>
      </c>
    </row>
    <row r="900" spans="1:10" x14ac:dyDescent="0.35">
      <c r="A900" t="s">
        <v>7008</v>
      </c>
      <c r="B900">
        <v>249</v>
      </c>
      <c r="C900">
        <v>1183</v>
      </c>
      <c r="D900">
        <v>899</v>
      </c>
      <c r="E900" t="s">
        <v>312</v>
      </c>
      <c r="F900" t="s">
        <v>0</v>
      </c>
      <c r="G900" t="s">
        <v>2402</v>
      </c>
      <c r="H900">
        <v>2.258</v>
      </c>
      <c r="I900">
        <v>28.31</v>
      </c>
      <c r="J900">
        <v>50</v>
      </c>
    </row>
    <row r="901" spans="1:10" x14ac:dyDescent="0.35">
      <c r="A901" t="s">
        <v>7009</v>
      </c>
      <c r="B901">
        <v>226</v>
      </c>
      <c r="C901">
        <v>1176</v>
      </c>
      <c r="D901">
        <v>900</v>
      </c>
      <c r="E901" t="s">
        <v>328</v>
      </c>
      <c r="F901" t="s">
        <v>0</v>
      </c>
      <c r="G901" t="s">
        <v>2592</v>
      </c>
      <c r="H901">
        <v>2.5880000000000001</v>
      </c>
      <c r="I901">
        <v>52.04</v>
      </c>
      <c r="J901">
        <v>226</v>
      </c>
    </row>
    <row r="902" spans="1:10" x14ac:dyDescent="0.35">
      <c r="A902" t="s">
        <v>7010</v>
      </c>
      <c r="B902">
        <v>92</v>
      </c>
      <c r="C902">
        <v>1175</v>
      </c>
      <c r="D902">
        <v>901</v>
      </c>
      <c r="E902" t="s">
        <v>319</v>
      </c>
      <c r="F902" t="s">
        <v>0</v>
      </c>
      <c r="G902" t="s">
        <v>7011</v>
      </c>
      <c r="H902">
        <v>7.4939999999999998</v>
      </c>
      <c r="I902">
        <v>86.92</v>
      </c>
      <c r="J902">
        <v>92</v>
      </c>
    </row>
    <row r="903" spans="1:10" x14ac:dyDescent="0.35">
      <c r="A903" t="s">
        <v>7012</v>
      </c>
      <c r="B903">
        <v>260</v>
      </c>
      <c r="C903">
        <v>1169</v>
      </c>
      <c r="D903">
        <v>902</v>
      </c>
      <c r="E903" t="s">
        <v>312</v>
      </c>
      <c r="F903" t="s">
        <v>0</v>
      </c>
      <c r="G903" t="s">
        <v>2809</v>
      </c>
      <c r="H903">
        <v>2.524</v>
      </c>
      <c r="I903">
        <v>35.729999999999997</v>
      </c>
      <c r="J903">
        <v>75</v>
      </c>
    </row>
    <row r="904" spans="1:10" x14ac:dyDescent="0.35">
      <c r="A904" t="s">
        <v>7013</v>
      </c>
      <c r="B904">
        <v>135</v>
      </c>
      <c r="C904">
        <v>1169</v>
      </c>
      <c r="D904">
        <v>902</v>
      </c>
      <c r="E904" t="s">
        <v>328</v>
      </c>
      <c r="F904" t="s">
        <v>0</v>
      </c>
      <c r="G904" t="s">
        <v>7014</v>
      </c>
      <c r="H904">
        <v>4.476</v>
      </c>
      <c r="I904">
        <v>68.06</v>
      </c>
      <c r="J904">
        <v>42</v>
      </c>
    </row>
    <row r="905" spans="1:10" x14ac:dyDescent="0.35">
      <c r="A905" t="s">
        <v>7015</v>
      </c>
      <c r="B905">
        <v>1203</v>
      </c>
      <c r="C905">
        <v>1169</v>
      </c>
      <c r="D905">
        <v>902</v>
      </c>
      <c r="E905" t="s">
        <v>312</v>
      </c>
      <c r="F905" t="s">
        <v>0</v>
      </c>
      <c r="G905" t="s">
        <v>1699</v>
      </c>
      <c r="H905">
        <v>2.2749999999999999</v>
      </c>
      <c r="I905">
        <v>38.08</v>
      </c>
      <c r="J905">
        <v>191</v>
      </c>
    </row>
    <row r="906" spans="1:10" x14ac:dyDescent="0.35">
      <c r="A906" t="s">
        <v>7016</v>
      </c>
      <c r="B906">
        <v>267</v>
      </c>
      <c r="C906">
        <v>1168</v>
      </c>
      <c r="D906">
        <v>905</v>
      </c>
      <c r="E906" t="s">
        <v>312</v>
      </c>
      <c r="F906" t="s">
        <v>0</v>
      </c>
      <c r="G906" t="s">
        <v>3026</v>
      </c>
      <c r="H906">
        <v>2.0510000000000002</v>
      </c>
      <c r="I906">
        <v>38.020000000000003</v>
      </c>
      <c r="J906">
        <v>65</v>
      </c>
    </row>
    <row r="907" spans="1:10" x14ac:dyDescent="0.35">
      <c r="A907" t="s">
        <v>7017</v>
      </c>
      <c r="B907">
        <v>216</v>
      </c>
      <c r="C907">
        <v>1168</v>
      </c>
      <c r="D907">
        <v>905</v>
      </c>
      <c r="E907" t="s">
        <v>312</v>
      </c>
      <c r="F907" t="s">
        <v>0</v>
      </c>
      <c r="G907" t="s">
        <v>3718</v>
      </c>
      <c r="H907">
        <v>2.629</v>
      </c>
      <c r="I907">
        <v>22.19</v>
      </c>
      <c r="J907">
        <v>32</v>
      </c>
    </row>
    <row r="908" spans="1:10" x14ac:dyDescent="0.35">
      <c r="A908" t="s">
        <v>7018</v>
      </c>
      <c r="B908">
        <v>212</v>
      </c>
      <c r="C908">
        <v>1157</v>
      </c>
      <c r="D908">
        <v>907</v>
      </c>
      <c r="E908" t="s">
        <v>312</v>
      </c>
      <c r="F908" t="s">
        <v>0</v>
      </c>
      <c r="G908" t="s">
        <v>7019</v>
      </c>
      <c r="H908">
        <v>2.7930000000000001</v>
      </c>
      <c r="I908">
        <v>35.200000000000003</v>
      </c>
      <c r="J908">
        <v>73</v>
      </c>
    </row>
    <row r="909" spans="1:10" x14ac:dyDescent="0.35">
      <c r="A909" t="s">
        <v>7020</v>
      </c>
      <c r="B909">
        <v>260</v>
      </c>
      <c r="C909">
        <v>1157</v>
      </c>
      <c r="D909">
        <v>907</v>
      </c>
      <c r="E909" t="s">
        <v>311</v>
      </c>
      <c r="F909" t="s">
        <v>0</v>
      </c>
      <c r="G909" t="s">
        <v>2065</v>
      </c>
      <c r="H909" t="s">
        <v>311</v>
      </c>
      <c r="I909" t="s">
        <v>311</v>
      </c>
      <c r="J909">
        <v>50</v>
      </c>
    </row>
    <row r="910" spans="1:10" x14ac:dyDescent="0.35">
      <c r="A910" t="s">
        <v>7021</v>
      </c>
      <c r="B910">
        <v>141</v>
      </c>
      <c r="C910">
        <v>1156</v>
      </c>
      <c r="D910">
        <v>909</v>
      </c>
      <c r="E910" t="s">
        <v>328</v>
      </c>
      <c r="F910" t="s">
        <v>0</v>
      </c>
      <c r="G910" t="s">
        <v>2232</v>
      </c>
      <c r="H910">
        <v>4.1479999999999997</v>
      </c>
      <c r="I910">
        <v>47.67</v>
      </c>
      <c r="J910">
        <v>70</v>
      </c>
    </row>
    <row r="911" spans="1:10" x14ac:dyDescent="0.35">
      <c r="A911" t="s">
        <v>7022</v>
      </c>
      <c r="B911">
        <v>431</v>
      </c>
      <c r="C911">
        <v>1150</v>
      </c>
      <c r="D911">
        <v>910</v>
      </c>
      <c r="E911" t="s">
        <v>312</v>
      </c>
      <c r="F911" t="s">
        <v>0</v>
      </c>
      <c r="G911" t="s">
        <v>2470</v>
      </c>
      <c r="H911">
        <v>1.49</v>
      </c>
      <c r="I911">
        <v>25.89</v>
      </c>
      <c r="J911">
        <v>16</v>
      </c>
    </row>
    <row r="912" spans="1:10" x14ac:dyDescent="0.35">
      <c r="A912" t="s">
        <v>7023</v>
      </c>
      <c r="B912">
        <v>157</v>
      </c>
      <c r="C912">
        <v>1150</v>
      </c>
      <c r="D912">
        <v>910</v>
      </c>
      <c r="E912" t="s">
        <v>319</v>
      </c>
      <c r="F912" t="s">
        <v>0</v>
      </c>
      <c r="G912" t="s">
        <v>6162</v>
      </c>
      <c r="H912">
        <v>3.7269999999999999</v>
      </c>
      <c r="I912">
        <v>70.52</v>
      </c>
      <c r="J912">
        <v>32</v>
      </c>
    </row>
    <row r="913" spans="1:10" x14ac:dyDescent="0.35">
      <c r="A913" t="s">
        <v>7024</v>
      </c>
      <c r="B913">
        <v>151</v>
      </c>
      <c r="C913">
        <v>1148</v>
      </c>
      <c r="D913">
        <v>912</v>
      </c>
      <c r="E913" t="s">
        <v>312</v>
      </c>
      <c r="F913" t="s">
        <v>0</v>
      </c>
      <c r="G913" t="s">
        <v>1886</v>
      </c>
      <c r="H913">
        <v>3.4729999999999999</v>
      </c>
      <c r="I913">
        <v>41.42</v>
      </c>
      <c r="J913">
        <v>146</v>
      </c>
    </row>
    <row r="914" spans="1:10" x14ac:dyDescent="0.35">
      <c r="A914" t="s">
        <v>7025</v>
      </c>
      <c r="B914">
        <v>134</v>
      </c>
      <c r="C914">
        <v>1146</v>
      </c>
      <c r="D914">
        <v>913</v>
      </c>
      <c r="E914" t="s">
        <v>328</v>
      </c>
      <c r="F914" t="s">
        <v>0</v>
      </c>
      <c r="G914" t="s">
        <v>1940</v>
      </c>
      <c r="H914">
        <v>5.0199999999999996</v>
      </c>
      <c r="I914">
        <v>73.349999999999994</v>
      </c>
      <c r="J914">
        <v>77</v>
      </c>
    </row>
    <row r="915" spans="1:10" x14ac:dyDescent="0.35">
      <c r="A915" t="s">
        <v>7026</v>
      </c>
      <c r="B915">
        <v>174</v>
      </c>
      <c r="C915">
        <v>1146</v>
      </c>
      <c r="D915">
        <v>913</v>
      </c>
      <c r="E915" t="s">
        <v>319</v>
      </c>
      <c r="F915" t="s">
        <v>0</v>
      </c>
      <c r="G915" t="s">
        <v>7027</v>
      </c>
      <c r="H915">
        <v>3.629</v>
      </c>
      <c r="I915">
        <v>73.709999999999994</v>
      </c>
      <c r="J915">
        <v>81</v>
      </c>
    </row>
    <row r="916" spans="1:10" x14ac:dyDescent="0.35">
      <c r="A916" t="s">
        <v>7028</v>
      </c>
      <c r="B916">
        <v>113</v>
      </c>
      <c r="C916">
        <v>1145</v>
      </c>
      <c r="D916">
        <v>915</v>
      </c>
      <c r="E916" t="s">
        <v>328</v>
      </c>
      <c r="F916" t="s">
        <v>0</v>
      </c>
      <c r="G916" t="s">
        <v>7029</v>
      </c>
      <c r="H916">
        <v>5.3239999999999998</v>
      </c>
      <c r="I916">
        <v>67.069999999999993</v>
      </c>
      <c r="J916">
        <v>113</v>
      </c>
    </row>
    <row r="917" spans="1:10" x14ac:dyDescent="0.35">
      <c r="A917" t="s">
        <v>7030</v>
      </c>
      <c r="B917">
        <v>210</v>
      </c>
      <c r="C917">
        <v>1144</v>
      </c>
      <c r="D917">
        <v>916</v>
      </c>
      <c r="E917" t="s">
        <v>334</v>
      </c>
      <c r="F917" t="s">
        <v>0</v>
      </c>
      <c r="G917" t="s">
        <v>3724</v>
      </c>
      <c r="H917">
        <v>2.5379999999999998</v>
      </c>
      <c r="I917">
        <v>25.86</v>
      </c>
      <c r="J917">
        <v>58</v>
      </c>
    </row>
    <row r="918" spans="1:10" x14ac:dyDescent="0.35">
      <c r="A918" t="s">
        <v>7031</v>
      </c>
      <c r="B918">
        <v>332</v>
      </c>
      <c r="C918">
        <v>1139</v>
      </c>
      <c r="D918">
        <v>917</v>
      </c>
      <c r="E918" t="s">
        <v>312</v>
      </c>
      <c r="F918" t="s">
        <v>0</v>
      </c>
      <c r="G918" t="s">
        <v>1724</v>
      </c>
      <c r="H918">
        <v>1.7410000000000001</v>
      </c>
      <c r="I918">
        <v>46.55</v>
      </c>
      <c r="J918">
        <v>23</v>
      </c>
    </row>
    <row r="919" spans="1:10" x14ac:dyDescent="0.35">
      <c r="A919" t="s">
        <v>7032</v>
      </c>
      <c r="B919">
        <v>213</v>
      </c>
      <c r="C919">
        <v>1138</v>
      </c>
      <c r="D919">
        <v>918</v>
      </c>
      <c r="E919" t="s">
        <v>328</v>
      </c>
      <c r="F919" t="s">
        <v>0</v>
      </c>
      <c r="G919" t="s">
        <v>7033</v>
      </c>
      <c r="H919">
        <v>2.6469999999999998</v>
      </c>
      <c r="I919">
        <v>49.95</v>
      </c>
      <c r="J919">
        <v>61</v>
      </c>
    </row>
    <row r="920" spans="1:10" x14ac:dyDescent="0.35">
      <c r="A920" t="s">
        <v>7034</v>
      </c>
      <c r="B920">
        <v>176</v>
      </c>
      <c r="C920">
        <v>1138</v>
      </c>
      <c r="D920">
        <v>918</v>
      </c>
      <c r="E920" t="s">
        <v>319</v>
      </c>
      <c r="F920" t="s">
        <v>0</v>
      </c>
      <c r="G920" t="s">
        <v>7035</v>
      </c>
      <c r="H920">
        <v>3.4510000000000001</v>
      </c>
      <c r="I920">
        <v>90.79</v>
      </c>
      <c r="J920">
        <v>74</v>
      </c>
    </row>
    <row r="921" spans="1:10" x14ac:dyDescent="0.35">
      <c r="A921" t="s">
        <v>7036</v>
      </c>
      <c r="B921">
        <v>201</v>
      </c>
      <c r="C921">
        <v>1136</v>
      </c>
      <c r="D921">
        <v>920</v>
      </c>
      <c r="E921" t="s">
        <v>312</v>
      </c>
      <c r="F921" t="s">
        <v>0</v>
      </c>
      <c r="G921" t="s">
        <v>2835</v>
      </c>
      <c r="H921">
        <v>3.117</v>
      </c>
      <c r="I921">
        <v>42.85</v>
      </c>
      <c r="J921">
        <v>8</v>
      </c>
    </row>
    <row r="922" spans="1:10" x14ac:dyDescent="0.35">
      <c r="A922" t="s">
        <v>7037</v>
      </c>
      <c r="B922">
        <v>389</v>
      </c>
      <c r="C922">
        <v>1135</v>
      </c>
      <c r="D922">
        <v>921</v>
      </c>
      <c r="E922" t="s">
        <v>328</v>
      </c>
      <c r="F922" t="s">
        <v>0</v>
      </c>
      <c r="G922" t="s">
        <v>2381</v>
      </c>
      <c r="H922">
        <v>2.9289999999999998</v>
      </c>
      <c r="I922">
        <v>64.06</v>
      </c>
      <c r="J922">
        <v>280</v>
      </c>
    </row>
    <row r="923" spans="1:10" x14ac:dyDescent="0.35">
      <c r="A923" t="s">
        <v>7038</v>
      </c>
      <c r="B923">
        <v>352</v>
      </c>
      <c r="C923">
        <v>1131</v>
      </c>
      <c r="D923">
        <v>922</v>
      </c>
      <c r="E923" t="s">
        <v>312</v>
      </c>
      <c r="F923" t="s">
        <v>0</v>
      </c>
      <c r="G923" t="s">
        <v>7039</v>
      </c>
      <c r="H923">
        <v>1.6950000000000001</v>
      </c>
      <c r="I923">
        <v>37.450000000000003</v>
      </c>
      <c r="J923">
        <v>62</v>
      </c>
    </row>
    <row r="924" spans="1:10" x14ac:dyDescent="0.35">
      <c r="A924" t="s">
        <v>7040</v>
      </c>
      <c r="B924">
        <v>229</v>
      </c>
      <c r="C924">
        <v>1127</v>
      </c>
      <c r="D924">
        <v>923</v>
      </c>
      <c r="E924" t="s">
        <v>312</v>
      </c>
      <c r="F924" t="s">
        <v>0</v>
      </c>
      <c r="G924" t="s">
        <v>2402</v>
      </c>
      <c r="H924">
        <v>2.7949999999999999</v>
      </c>
      <c r="I924">
        <v>39.340000000000003</v>
      </c>
      <c r="J924">
        <v>229</v>
      </c>
    </row>
    <row r="925" spans="1:10" x14ac:dyDescent="0.35">
      <c r="A925" t="s">
        <v>7041</v>
      </c>
      <c r="B925">
        <v>351</v>
      </c>
      <c r="C925">
        <v>1125</v>
      </c>
      <c r="D925">
        <v>924</v>
      </c>
      <c r="E925" t="s">
        <v>312</v>
      </c>
      <c r="F925" t="s">
        <v>0</v>
      </c>
      <c r="G925" t="s">
        <v>2729</v>
      </c>
      <c r="H925">
        <v>1.619</v>
      </c>
      <c r="I925">
        <v>39.869999999999997</v>
      </c>
      <c r="J925">
        <v>16</v>
      </c>
    </row>
    <row r="926" spans="1:10" x14ac:dyDescent="0.35">
      <c r="A926" t="s">
        <v>7042</v>
      </c>
      <c r="B926">
        <v>189</v>
      </c>
      <c r="C926">
        <v>1123</v>
      </c>
      <c r="D926">
        <v>925</v>
      </c>
      <c r="E926" t="s">
        <v>328</v>
      </c>
      <c r="F926" t="s">
        <v>0</v>
      </c>
      <c r="G926" t="s">
        <v>2867</v>
      </c>
      <c r="H926">
        <v>3.6859999999999999</v>
      </c>
      <c r="I926">
        <v>71.400000000000006</v>
      </c>
      <c r="J926">
        <v>102</v>
      </c>
    </row>
    <row r="927" spans="1:10" x14ac:dyDescent="0.35">
      <c r="A927" t="s">
        <v>7043</v>
      </c>
      <c r="B927">
        <v>75</v>
      </c>
      <c r="C927">
        <v>1118</v>
      </c>
      <c r="D927">
        <v>926</v>
      </c>
      <c r="E927" t="s">
        <v>319</v>
      </c>
      <c r="F927" t="s">
        <v>0</v>
      </c>
      <c r="G927" t="s">
        <v>6417</v>
      </c>
      <c r="H927">
        <v>8</v>
      </c>
      <c r="I927">
        <v>76.17</v>
      </c>
      <c r="J927">
        <v>39</v>
      </c>
    </row>
    <row r="928" spans="1:10" x14ac:dyDescent="0.35">
      <c r="A928" t="s">
        <v>7044</v>
      </c>
      <c r="B928">
        <v>209</v>
      </c>
      <c r="C928">
        <v>1118</v>
      </c>
      <c r="D928">
        <v>926</v>
      </c>
      <c r="E928" t="s">
        <v>312</v>
      </c>
      <c r="F928" t="s">
        <v>0</v>
      </c>
      <c r="G928" t="s">
        <v>6453</v>
      </c>
      <c r="H928">
        <v>2.6190000000000002</v>
      </c>
      <c r="I928">
        <v>42.07</v>
      </c>
      <c r="J928">
        <v>106</v>
      </c>
    </row>
    <row r="929" spans="1:10" x14ac:dyDescent="0.35">
      <c r="A929" t="s">
        <v>7045</v>
      </c>
      <c r="B929">
        <v>157</v>
      </c>
      <c r="C929">
        <v>1110</v>
      </c>
      <c r="D929">
        <v>928</v>
      </c>
      <c r="E929" t="s">
        <v>311</v>
      </c>
      <c r="F929" t="s">
        <v>0</v>
      </c>
      <c r="G929" t="s">
        <v>3718</v>
      </c>
      <c r="H929" t="s">
        <v>311</v>
      </c>
      <c r="I929" t="s">
        <v>311</v>
      </c>
      <c r="J929">
        <v>157</v>
      </c>
    </row>
    <row r="930" spans="1:10" x14ac:dyDescent="0.35">
      <c r="A930" t="s">
        <v>7046</v>
      </c>
      <c r="B930">
        <v>246</v>
      </c>
      <c r="C930">
        <v>1109</v>
      </c>
      <c r="D930">
        <v>929</v>
      </c>
      <c r="E930" t="s">
        <v>328</v>
      </c>
      <c r="F930" t="s">
        <v>0</v>
      </c>
      <c r="G930" t="s">
        <v>4361</v>
      </c>
      <c r="H930">
        <v>2.38</v>
      </c>
      <c r="I930">
        <v>65.5</v>
      </c>
      <c r="J930">
        <v>59</v>
      </c>
    </row>
    <row r="931" spans="1:10" x14ac:dyDescent="0.35">
      <c r="A931" t="s">
        <v>7047</v>
      </c>
      <c r="B931">
        <v>188</v>
      </c>
      <c r="C931">
        <v>1106</v>
      </c>
      <c r="D931">
        <v>930</v>
      </c>
      <c r="E931" t="s">
        <v>319</v>
      </c>
      <c r="F931" t="s">
        <v>0</v>
      </c>
      <c r="G931" t="s">
        <v>2088</v>
      </c>
      <c r="H931">
        <v>3.14</v>
      </c>
      <c r="I931">
        <v>77.540000000000006</v>
      </c>
      <c r="J931">
        <v>82</v>
      </c>
    </row>
    <row r="932" spans="1:10" hidden="1" x14ac:dyDescent="0.35">
      <c r="A932" t="s">
        <v>7048</v>
      </c>
      <c r="B932">
        <v>14</v>
      </c>
      <c r="C932">
        <v>1104</v>
      </c>
      <c r="D932">
        <v>931</v>
      </c>
      <c r="E932" t="s">
        <v>311</v>
      </c>
      <c r="F932" t="s">
        <v>3848</v>
      </c>
      <c r="G932" t="s">
        <v>311</v>
      </c>
      <c r="H932" t="s">
        <v>311</v>
      </c>
      <c r="I932" t="s">
        <v>311</v>
      </c>
      <c r="J932">
        <v>14</v>
      </c>
    </row>
    <row r="933" spans="1:10" x14ac:dyDescent="0.35">
      <c r="A933" t="s">
        <v>7049</v>
      </c>
      <c r="B933">
        <v>170</v>
      </c>
      <c r="C933">
        <v>1100</v>
      </c>
      <c r="D933">
        <v>932</v>
      </c>
      <c r="E933" t="s">
        <v>312</v>
      </c>
      <c r="F933" t="s">
        <v>0</v>
      </c>
      <c r="G933" t="s">
        <v>1693</v>
      </c>
      <c r="H933">
        <v>3.101</v>
      </c>
      <c r="I933">
        <v>39.25</v>
      </c>
      <c r="J933">
        <v>5</v>
      </c>
    </row>
    <row r="934" spans="1:10" x14ac:dyDescent="0.35">
      <c r="A934" t="s">
        <v>7050</v>
      </c>
      <c r="B934">
        <v>285</v>
      </c>
      <c r="C934">
        <v>1099</v>
      </c>
      <c r="D934">
        <v>933</v>
      </c>
      <c r="E934" t="s">
        <v>319</v>
      </c>
      <c r="F934" t="s">
        <v>0</v>
      </c>
      <c r="G934" t="s">
        <v>2590</v>
      </c>
      <c r="H934">
        <v>1.819</v>
      </c>
      <c r="I934">
        <v>74.66</v>
      </c>
      <c r="J934">
        <v>147</v>
      </c>
    </row>
    <row r="935" spans="1:10" x14ac:dyDescent="0.35">
      <c r="A935" t="s">
        <v>7051</v>
      </c>
      <c r="B935">
        <v>145</v>
      </c>
      <c r="C935">
        <v>1098</v>
      </c>
      <c r="D935">
        <v>934</v>
      </c>
      <c r="E935" t="s">
        <v>328</v>
      </c>
      <c r="F935" t="s">
        <v>0</v>
      </c>
      <c r="G935" t="s">
        <v>2077</v>
      </c>
      <c r="H935">
        <v>3.875</v>
      </c>
      <c r="I935">
        <v>64.930000000000007</v>
      </c>
      <c r="J935">
        <v>144</v>
      </c>
    </row>
    <row r="936" spans="1:10" x14ac:dyDescent="0.35">
      <c r="A936" t="s">
        <v>7052</v>
      </c>
      <c r="B936">
        <v>219</v>
      </c>
      <c r="C936">
        <v>1097</v>
      </c>
      <c r="D936">
        <v>935</v>
      </c>
      <c r="E936" t="s">
        <v>334</v>
      </c>
      <c r="F936" t="s">
        <v>0</v>
      </c>
      <c r="G936" t="s">
        <v>2316</v>
      </c>
      <c r="H936">
        <v>2.2919999999999998</v>
      </c>
      <c r="I936">
        <v>23.94</v>
      </c>
      <c r="J936">
        <v>21</v>
      </c>
    </row>
    <row r="937" spans="1:10" x14ac:dyDescent="0.35">
      <c r="A937" t="s">
        <v>7053</v>
      </c>
      <c r="B937">
        <v>143</v>
      </c>
      <c r="C937">
        <v>1096</v>
      </c>
      <c r="D937">
        <v>936</v>
      </c>
      <c r="E937" t="s">
        <v>319</v>
      </c>
      <c r="F937" t="s">
        <v>0</v>
      </c>
      <c r="G937" t="s">
        <v>7054</v>
      </c>
      <c r="H937">
        <v>4.1349999999999998</v>
      </c>
      <c r="I937">
        <v>72.84</v>
      </c>
      <c r="J937">
        <v>49</v>
      </c>
    </row>
    <row r="938" spans="1:10" x14ac:dyDescent="0.35">
      <c r="A938" t="s">
        <v>7055</v>
      </c>
      <c r="B938">
        <v>51</v>
      </c>
      <c r="C938">
        <v>1096</v>
      </c>
      <c r="D938">
        <v>936</v>
      </c>
      <c r="E938" t="s">
        <v>319</v>
      </c>
      <c r="F938" t="s">
        <v>0</v>
      </c>
      <c r="G938" t="s">
        <v>7056</v>
      </c>
      <c r="H938">
        <v>12.958</v>
      </c>
      <c r="I938">
        <v>94.76</v>
      </c>
      <c r="J938">
        <v>12</v>
      </c>
    </row>
    <row r="939" spans="1:10" x14ac:dyDescent="0.35">
      <c r="A939" t="s">
        <v>7057</v>
      </c>
      <c r="B939">
        <v>75</v>
      </c>
      <c r="C939">
        <v>1092</v>
      </c>
      <c r="D939">
        <v>938</v>
      </c>
      <c r="E939" t="s">
        <v>319</v>
      </c>
      <c r="F939" t="s">
        <v>0</v>
      </c>
      <c r="G939" t="s">
        <v>1900</v>
      </c>
      <c r="H939">
        <v>8.8360000000000003</v>
      </c>
      <c r="I939">
        <v>84.53</v>
      </c>
      <c r="J939">
        <v>74</v>
      </c>
    </row>
    <row r="940" spans="1:10" x14ac:dyDescent="0.35">
      <c r="A940" t="s">
        <v>7058</v>
      </c>
      <c r="B940">
        <v>269</v>
      </c>
      <c r="C940">
        <v>1092</v>
      </c>
      <c r="D940">
        <v>938</v>
      </c>
      <c r="E940" t="s">
        <v>311</v>
      </c>
      <c r="F940" t="s">
        <v>0</v>
      </c>
      <c r="G940" t="s">
        <v>2739</v>
      </c>
      <c r="H940" t="s">
        <v>311</v>
      </c>
      <c r="I940" t="s">
        <v>311</v>
      </c>
      <c r="J940">
        <v>26</v>
      </c>
    </row>
    <row r="941" spans="1:10" x14ac:dyDescent="0.35">
      <c r="A941" t="s">
        <v>7059</v>
      </c>
      <c r="B941">
        <v>142</v>
      </c>
      <c r="C941">
        <v>1091</v>
      </c>
      <c r="D941">
        <v>940</v>
      </c>
      <c r="E941" t="s">
        <v>328</v>
      </c>
      <c r="F941" t="s">
        <v>0</v>
      </c>
      <c r="G941" t="s">
        <v>1876</v>
      </c>
      <c r="H941">
        <v>4.0880000000000001</v>
      </c>
      <c r="I941">
        <v>60.75</v>
      </c>
      <c r="J941">
        <v>142</v>
      </c>
    </row>
    <row r="942" spans="1:10" x14ac:dyDescent="0.35">
      <c r="A942" t="s">
        <v>7060</v>
      </c>
      <c r="B942">
        <v>199</v>
      </c>
      <c r="C942">
        <v>1091</v>
      </c>
      <c r="D942">
        <v>940</v>
      </c>
      <c r="E942" t="s">
        <v>312</v>
      </c>
      <c r="F942" t="s">
        <v>0</v>
      </c>
      <c r="G942" t="s">
        <v>3076</v>
      </c>
      <c r="H942">
        <v>2.7050000000000001</v>
      </c>
      <c r="I942">
        <v>39.74</v>
      </c>
      <c r="J942">
        <v>24</v>
      </c>
    </row>
    <row r="943" spans="1:10" x14ac:dyDescent="0.35">
      <c r="A943" t="s">
        <v>7061</v>
      </c>
      <c r="B943">
        <v>179</v>
      </c>
      <c r="C943">
        <v>1091</v>
      </c>
      <c r="D943">
        <v>940</v>
      </c>
      <c r="E943" t="s">
        <v>328</v>
      </c>
      <c r="F943" t="s">
        <v>0</v>
      </c>
      <c r="G943" t="s">
        <v>7062</v>
      </c>
      <c r="H943">
        <v>3.4129999999999998</v>
      </c>
      <c r="I943">
        <v>52.1</v>
      </c>
      <c r="J943">
        <v>177</v>
      </c>
    </row>
    <row r="944" spans="1:10" x14ac:dyDescent="0.35">
      <c r="A944" t="s">
        <v>7063</v>
      </c>
      <c r="B944">
        <v>84</v>
      </c>
      <c r="C944">
        <v>1091</v>
      </c>
      <c r="D944">
        <v>940</v>
      </c>
      <c r="E944" t="s">
        <v>319</v>
      </c>
      <c r="F944" t="s">
        <v>0</v>
      </c>
      <c r="G944" t="s">
        <v>1914</v>
      </c>
      <c r="H944">
        <v>6.8449999999999998</v>
      </c>
      <c r="I944">
        <v>95.65</v>
      </c>
      <c r="J944">
        <v>28</v>
      </c>
    </row>
    <row r="945" spans="1:10" x14ac:dyDescent="0.35">
      <c r="A945" t="s">
        <v>7064</v>
      </c>
      <c r="B945">
        <v>14</v>
      </c>
      <c r="C945">
        <v>1090</v>
      </c>
      <c r="D945">
        <v>944</v>
      </c>
      <c r="E945" t="s">
        <v>319</v>
      </c>
      <c r="F945" t="s">
        <v>0</v>
      </c>
      <c r="G945" t="s">
        <v>2452</v>
      </c>
      <c r="H945">
        <v>35.786000000000001</v>
      </c>
      <c r="I945">
        <v>97.83</v>
      </c>
      <c r="J945">
        <v>14</v>
      </c>
    </row>
    <row r="946" spans="1:10" x14ac:dyDescent="0.35">
      <c r="A946" t="s">
        <v>7065</v>
      </c>
      <c r="B946">
        <v>230</v>
      </c>
      <c r="C946">
        <v>1090</v>
      </c>
      <c r="D946">
        <v>944</v>
      </c>
      <c r="E946" t="s">
        <v>319</v>
      </c>
      <c r="F946" t="s">
        <v>0</v>
      </c>
      <c r="G946" t="s">
        <v>2734</v>
      </c>
      <c r="H946">
        <v>3.1890000000000001</v>
      </c>
      <c r="I946">
        <v>85.89</v>
      </c>
      <c r="J946">
        <v>192</v>
      </c>
    </row>
    <row r="947" spans="1:10" x14ac:dyDescent="0.35">
      <c r="A947" t="s">
        <v>7066</v>
      </c>
      <c r="B947">
        <v>174</v>
      </c>
      <c r="C947">
        <v>1088</v>
      </c>
      <c r="D947">
        <v>946</v>
      </c>
      <c r="E947" t="s">
        <v>319</v>
      </c>
      <c r="F947" t="s">
        <v>0</v>
      </c>
      <c r="G947" t="s">
        <v>7067</v>
      </c>
      <c r="H947">
        <v>3.1339999999999999</v>
      </c>
      <c r="I947">
        <v>81.56</v>
      </c>
      <c r="J947">
        <v>95</v>
      </c>
    </row>
    <row r="948" spans="1:10" x14ac:dyDescent="0.35">
      <c r="A948" t="s">
        <v>7068</v>
      </c>
      <c r="B948">
        <v>205</v>
      </c>
      <c r="C948">
        <v>1088</v>
      </c>
      <c r="D948">
        <v>946</v>
      </c>
      <c r="E948" t="s">
        <v>311</v>
      </c>
      <c r="F948" t="s">
        <v>0</v>
      </c>
      <c r="G948" t="s">
        <v>2402</v>
      </c>
      <c r="H948" t="s">
        <v>311</v>
      </c>
      <c r="I948" t="s">
        <v>311</v>
      </c>
      <c r="J948">
        <v>161</v>
      </c>
    </row>
    <row r="949" spans="1:10" x14ac:dyDescent="0.35">
      <c r="A949" t="s">
        <v>7069</v>
      </c>
      <c r="B949">
        <v>213</v>
      </c>
      <c r="C949">
        <v>1087</v>
      </c>
      <c r="D949">
        <v>948</v>
      </c>
      <c r="E949" t="s">
        <v>312</v>
      </c>
      <c r="F949" t="s">
        <v>0</v>
      </c>
      <c r="G949" t="s">
        <v>2003</v>
      </c>
      <c r="H949">
        <v>2.4849999999999999</v>
      </c>
      <c r="I949">
        <v>43.89</v>
      </c>
      <c r="J949">
        <v>11</v>
      </c>
    </row>
    <row r="950" spans="1:10" x14ac:dyDescent="0.35">
      <c r="A950" t="s">
        <v>7070</v>
      </c>
      <c r="B950">
        <v>117</v>
      </c>
      <c r="C950">
        <v>1087</v>
      </c>
      <c r="D950">
        <v>948</v>
      </c>
      <c r="E950" t="s">
        <v>328</v>
      </c>
      <c r="F950" t="s">
        <v>0</v>
      </c>
      <c r="G950" t="s">
        <v>2312</v>
      </c>
      <c r="H950">
        <v>4.9829999999999997</v>
      </c>
      <c r="I950">
        <v>70.569999999999993</v>
      </c>
      <c r="J950">
        <v>116</v>
      </c>
    </row>
    <row r="951" spans="1:10" x14ac:dyDescent="0.35">
      <c r="A951" t="s">
        <v>7071</v>
      </c>
      <c r="B951">
        <v>90</v>
      </c>
      <c r="C951">
        <v>1087</v>
      </c>
      <c r="D951">
        <v>948</v>
      </c>
      <c r="E951" t="s">
        <v>311</v>
      </c>
      <c r="F951" t="s">
        <v>0</v>
      </c>
      <c r="G951" t="s">
        <v>1967</v>
      </c>
      <c r="H951" t="s">
        <v>311</v>
      </c>
      <c r="I951" t="s">
        <v>311</v>
      </c>
      <c r="J951">
        <v>90</v>
      </c>
    </row>
    <row r="952" spans="1:10" x14ac:dyDescent="0.35">
      <c r="A952" t="s">
        <v>7072</v>
      </c>
      <c r="B952">
        <v>321</v>
      </c>
      <c r="C952">
        <v>1084</v>
      </c>
      <c r="D952">
        <v>951</v>
      </c>
      <c r="E952" t="s">
        <v>312</v>
      </c>
      <c r="F952" t="s">
        <v>0</v>
      </c>
      <c r="G952" t="s">
        <v>3628</v>
      </c>
      <c r="H952">
        <v>1.5229999999999999</v>
      </c>
      <c r="I952">
        <v>47.6</v>
      </c>
      <c r="J952">
        <v>71</v>
      </c>
    </row>
    <row r="953" spans="1:10" x14ac:dyDescent="0.35">
      <c r="A953" t="s">
        <v>7073</v>
      </c>
      <c r="B953">
        <v>166</v>
      </c>
      <c r="C953">
        <v>1080</v>
      </c>
      <c r="D953">
        <v>952</v>
      </c>
      <c r="E953" t="s">
        <v>312</v>
      </c>
      <c r="F953" t="s">
        <v>0</v>
      </c>
      <c r="G953" t="s">
        <v>2312</v>
      </c>
      <c r="H953">
        <v>3.3290000000000002</v>
      </c>
      <c r="I953">
        <v>47.15</v>
      </c>
      <c r="J953">
        <v>165</v>
      </c>
    </row>
    <row r="954" spans="1:10" x14ac:dyDescent="0.35">
      <c r="A954" t="s">
        <v>7074</v>
      </c>
      <c r="B954">
        <v>133</v>
      </c>
      <c r="C954">
        <v>1076</v>
      </c>
      <c r="D954">
        <v>953</v>
      </c>
      <c r="E954" t="s">
        <v>328</v>
      </c>
      <c r="F954" t="s">
        <v>0</v>
      </c>
      <c r="G954" t="s">
        <v>2343</v>
      </c>
      <c r="H954">
        <v>4.2839999999999998</v>
      </c>
      <c r="I954">
        <v>56.48</v>
      </c>
      <c r="J954">
        <v>39</v>
      </c>
    </row>
    <row r="955" spans="1:10" x14ac:dyDescent="0.35">
      <c r="A955" t="s">
        <v>7075</v>
      </c>
      <c r="B955">
        <v>567</v>
      </c>
      <c r="C955">
        <v>1076</v>
      </c>
      <c r="D955">
        <v>953</v>
      </c>
      <c r="E955" t="s">
        <v>312</v>
      </c>
      <c r="F955" t="s">
        <v>0</v>
      </c>
      <c r="G955" t="s">
        <v>2520</v>
      </c>
      <c r="H955">
        <v>0.82</v>
      </c>
      <c r="I955">
        <v>38.4</v>
      </c>
      <c r="J955">
        <v>478</v>
      </c>
    </row>
    <row r="956" spans="1:10" x14ac:dyDescent="0.35">
      <c r="A956" t="s">
        <v>7076</v>
      </c>
      <c r="B956">
        <v>113</v>
      </c>
      <c r="C956">
        <v>1074</v>
      </c>
      <c r="D956">
        <v>955</v>
      </c>
      <c r="E956" t="s">
        <v>328</v>
      </c>
      <c r="F956" t="s">
        <v>0</v>
      </c>
      <c r="G956" t="s">
        <v>1751</v>
      </c>
      <c r="H956">
        <v>5.9080000000000004</v>
      </c>
      <c r="I956">
        <v>62.63</v>
      </c>
      <c r="J956">
        <v>113</v>
      </c>
    </row>
    <row r="957" spans="1:10" x14ac:dyDescent="0.35">
      <c r="A957" t="s">
        <v>7077</v>
      </c>
      <c r="B957">
        <v>175</v>
      </c>
      <c r="C957">
        <v>1073</v>
      </c>
      <c r="D957">
        <v>956</v>
      </c>
      <c r="E957" t="s">
        <v>312</v>
      </c>
      <c r="F957" t="s">
        <v>0</v>
      </c>
      <c r="G957" t="s">
        <v>7014</v>
      </c>
      <c r="H957">
        <v>3.2450000000000001</v>
      </c>
      <c r="I957">
        <v>43.59</v>
      </c>
      <c r="J957">
        <v>69</v>
      </c>
    </row>
    <row r="958" spans="1:10" x14ac:dyDescent="0.35">
      <c r="A958" t="s">
        <v>7078</v>
      </c>
      <c r="B958">
        <v>213</v>
      </c>
      <c r="C958">
        <v>1072</v>
      </c>
      <c r="D958">
        <v>957</v>
      </c>
      <c r="E958" t="s">
        <v>328</v>
      </c>
      <c r="F958" t="s">
        <v>0</v>
      </c>
      <c r="G958" t="s">
        <v>3026</v>
      </c>
      <c r="H958">
        <v>2.4809999999999999</v>
      </c>
      <c r="I958">
        <v>51.5</v>
      </c>
      <c r="J958">
        <v>71</v>
      </c>
    </row>
    <row r="959" spans="1:10" x14ac:dyDescent="0.35">
      <c r="A959" t="s">
        <v>7079</v>
      </c>
      <c r="B959">
        <v>296</v>
      </c>
      <c r="C959">
        <v>1072</v>
      </c>
      <c r="D959">
        <v>957</v>
      </c>
      <c r="E959" t="s">
        <v>312</v>
      </c>
      <c r="F959" t="s">
        <v>0</v>
      </c>
      <c r="G959" t="s">
        <v>2675</v>
      </c>
      <c r="H959">
        <v>1.8720000000000001</v>
      </c>
      <c r="I959">
        <v>46.11</v>
      </c>
      <c r="J959">
        <v>11</v>
      </c>
    </row>
    <row r="960" spans="1:10" x14ac:dyDescent="0.35">
      <c r="A960" t="s">
        <v>7080</v>
      </c>
      <c r="B960">
        <v>204</v>
      </c>
      <c r="C960">
        <v>1070</v>
      </c>
      <c r="D960">
        <v>959</v>
      </c>
      <c r="E960" t="s">
        <v>312</v>
      </c>
      <c r="F960" t="s">
        <v>0</v>
      </c>
      <c r="G960" t="s">
        <v>7081</v>
      </c>
      <c r="H960">
        <v>2.629</v>
      </c>
      <c r="I960">
        <v>33.85</v>
      </c>
      <c r="J960">
        <v>60</v>
      </c>
    </row>
    <row r="961" spans="1:10" x14ac:dyDescent="0.35">
      <c r="A961" t="s">
        <v>7082</v>
      </c>
      <c r="B961">
        <v>152</v>
      </c>
      <c r="C961">
        <v>1067</v>
      </c>
      <c r="D961">
        <v>960</v>
      </c>
      <c r="E961" t="s">
        <v>319</v>
      </c>
      <c r="F961" t="s">
        <v>0</v>
      </c>
      <c r="G961" t="s">
        <v>2119</v>
      </c>
      <c r="H961">
        <v>3.74</v>
      </c>
      <c r="I961">
        <v>76.16</v>
      </c>
      <c r="J961">
        <v>152</v>
      </c>
    </row>
    <row r="962" spans="1:10" x14ac:dyDescent="0.35">
      <c r="A962" t="s">
        <v>7083</v>
      </c>
      <c r="B962">
        <v>714</v>
      </c>
      <c r="C962">
        <v>1067</v>
      </c>
      <c r="D962">
        <v>960</v>
      </c>
      <c r="E962" t="s">
        <v>334</v>
      </c>
      <c r="F962" t="s">
        <v>0</v>
      </c>
      <c r="G962" t="s">
        <v>1900</v>
      </c>
      <c r="H962">
        <v>0.73699999999999999</v>
      </c>
      <c r="I962">
        <v>4.68</v>
      </c>
      <c r="J962">
        <v>13</v>
      </c>
    </row>
    <row r="963" spans="1:10" x14ac:dyDescent="0.35">
      <c r="A963" t="s">
        <v>7084</v>
      </c>
      <c r="B963">
        <v>101</v>
      </c>
      <c r="C963">
        <v>1065</v>
      </c>
      <c r="D963">
        <v>962</v>
      </c>
      <c r="E963" t="s">
        <v>319</v>
      </c>
      <c r="F963" t="s">
        <v>0</v>
      </c>
      <c r="G963" t="s">
        <v>7085</v>
      </c>
      <c r="H963">
        <v>6.7930000000000001</v>
      </c>
      <c r="I963">
        <v>96.15</v>
      </c>
      <c r="J963">
        <v>97</v>
      </c>
    </row>
    <row r="964" spans="1:10" x14ac:dyDescent="0.35">
      <c r="A964" t="s">
        <v>7086</v>
      </c>
      <c r="B964">
        <v>103</v>
      </c>
      <c r="C964">
        <v>1063</v>
      </c>
      <c r="D964">
        <v>963</v>
      </c>
      <c r="E964" t="s">
        <v>319</v>
      </c>
      <c r="F964" t="s">
        <v>0</v>
      </c>
      <c r="G964" t="s">
        <v>6123</v>
      </c>
      <c r="H964">
        <v>5.7889999999999997</v>
      </c>
      <c r="I964">
        <v>92.93</v>
      </c>
      <c r="J964">
        <v>103</v>
      </c>
    </row>
    <row r="965" spans="1:10" x14ac:dyDescent="0.35">
      <c r="A965" t="s">
        <v>7087</v>
      </c>
      <c r="B965">
        <v>167</v>
      </c>
      <c r="C965">
        <v>1062</v>
      </c>
      <c r="D965">
        <v>964</v>
      </c>
      <c r="E965" t="s">
        <v>328</v>
      </c>
      <c r="F965" t="s">
        <v>0</v>
      </c>
      <c r="G965" t="s">
        <v>1845</v>
      </c>
      <c r="H965">
        <v>3.4630000000000001</v>
      </c>
      <c r="I965">
        <v>50.35</v>
      </c>
      <c r="J965">
        <v>167</v>
      </c>
    </row>
    <row r="966" spans="1:10" x14ac:dyDescent="0.35">
      <c r="A966" t="s">
        <v>7088</v>
      </c>
      <c r="B966">
        <v>152</v>
      </c>
      <c r="C966">
        <v>1060</v>
      </c>
      <c r="D966">
        <v>965</v>
      </c>
      <c r="E966" t="s">
        <v>328</v>
      </c>
      <c r="F966" t="s">
        <v>0</v>
      </c>
      <c r="G966" t="s">
        <v>1948</v>
      </c>
      <c r="H966">
        <v>3.8660000000000001</v>
      </c>
      <c r="I966">
        <v>62.82</v>
      </c>
      <c r="J966">
        <v>37</v>
      </c>
    </row>
    <row r="967" spans="1:10" x14ac:dyDescent="0.35">
      <c r="A967" t="s">
        <v>7089</v>
      </c>
      <c r="B967">
        <v>148</v>
      </c>
      <c r="C967">
        <v>1059</v>
      </c>
      <c r="D967">
        <v>966</v>
      </c>
      <c r="E967" t="s">
        <v>328</v>
      </c>
      <c r="F967" t="s">
        <v>0</v>
      </c>
      <c r="G967" t="s">
        <v>1967</v>
      </c>
      <c r="H967">
        <v>4.5540000000000003</v>
      </c>
      <c r="I967">
        <v>70.48</v>
      </c>
      <c r="J967">
        <v>148</v>
      </c>
    </row>
    <row r="968" spans="1:10" x14ac:dyDescent="0.35">
      <c r="A968" t="s">
        <v>7090</v>
      </c>
      <c r="B968">
        <v>179</v>
      </c>
      <c r="C968">
        <v>1058</v>
      </c>
      <c r="D968">
        <v>967</v>
      </c>
      <c r="E968" t="s">
        <v>328</v>
      </c>
      <c r="F968" t="s">
        <v>0</v>
      </c>
      <c r="G968" t="s">
        <v>7091</v>
      </c>
      <c r="H968">
        <v>2.9830000000000001</v>
      </c>
      <c r="I968">
        <v>48.29</v>
      </c>
      <c r="J968">
        <v>57</v>
      </c>
    </row>
    <row r="969" spans="1:10" x14ac:dyDescent="0.35">
      <c r="A969" t="s">
        <v>7092</v>
      </c>
      <c r="B969">
        <v>250</v>
      </c>
      <c r="C969">
        <v>1057</v>
      </c>
      <c r="D969">
        <v>968</v>
      </c>
      <c r="E969" t="s">
        <v>311</v>
      </c>
      <c r="F969" t="s">
        <v>0</v>
      </c>
      <c r="G969" t="s">
        <v>2402</v>
      </c>
      <c r="H969" t="s">
        <v>311</v>
      </c>
      <c r="I969" t="s">
        <v>311</v>
      </c>
      <c r="J969">
        <v>55</v>
      </c>
    </row>
    <row r="970" spans="1:10" x14ac:dyDescent="0.35">
      <c r="A970" t="s">
        <v>7093</v>
      </c>
      <c r="B970">
        <v>135</v>
      </c>
      <c r="C970">
        <v>1052</v>
      </c>
      <c r="D970">
        <v>969</v>
      </c>
      <c r="E970" t="s">
        <v>312</v>
      </c>
      <c r="F970" t="s">
        <v>0</v>
      </c>
      <c r="G970" t="s">
        <v>2661</v>
      </c>
      <c r="H970">
        <v>4.0810000000000004</v>
      </c>
      <c r="I970">
        <v>48.53</v>
      </c>
      <c r="J970">
        <v>135</v>
      </c>
    </row>
    <row r="971" spans="1:10" x14ac:dyDescent="0.35">
      <c r="A971" t="s">
        <v>7094</v>
      </c>
      <c r="B971">
        <v>208</v>
      </c>
      <c r="C971">
        <v>1049</v>
      </c>
      <c r="D971">
        <v>970</v>
      </c>
      <c r="E971" t="s">
        <v>319</v>
      </c>
      <c r="F971" t="s">
        <v>0</v>
      </c>
      <c r="G971" t="s">
        <v>3575</v>
      </c>
      <c r="H971">
        <v>2.722</v>
      </c>
      <c r="I971">
        <v>78.5</v>
      </c>
      <c r="J971">
        <v>208</v>
      </c>
    </row>
    <row r="972" spans="1:10" x14ac:dyDescent="0.35">
      <c r="A972" t="s">
        <v>7095</v>
      </c>
      <c r="B972">
        <v>237</v>
      </c>
      <c r="C972">
        <v>1046</v>
      </c>
      <c r="D972">
        <v>971</v>
      </c>
      <c r="E972" t="s">
        <v>312</v>
      </c>
      <c r="F972" t="s">
        <v>0</v>
      </c>
      <c r="G972" t="s">
        <v>2053</v>
      </c>
      <c r="H972">
        <v>1.8149999999999999</v>
      </c>
      <c r="I972">
        <v>41.82</v>
      </c>
      <c r="J972">
        <v>46</v>
      </c>
    </row>
    <row r="973" spans="1:10" x14ac:dyDescent="0.35">
      <c r="A973" t="s">
        <v>7096</v>
      </c>
      <c r="B973">
        <v>179</v>
      </c>
      <c r="C973">
        <v>1041</v>
      </c>
      <c r="D973">
        <v>972</v>
      </c>
      <c r="E973" t="s">
        <v>319</v>
      </c>
      <c r="F973" t="s">
        <v>0</v>
      </c>
      <c r="G973" t="s">
        <v>7097</v>
      </c>
      <c r="H973">
        <v>3.1160000000000001</v>
      </c>
      <c r="I973">
        <v>70.72</v>
      </c>
      <c r="J973">
        <v>73</v>
      </c>
    </row>
    <row r="974" spans="1:10" x14ac:dyDescent="0.35">
      <c r="A974" t="s">
        <v>7098</v>
      </c>
      <c r="B974">
        <v>162</v>
      </c>
      <c r="C974">
        <v>1039</v>
      </c>
      <c r="D974">
        <v>973</v>
      </c>
      <c r="E974" t="s">
        <v>311</v>
      </c>
      <c r="F974" t="s">
        <v>0</v>
      </c>
      <c r="G974" t="s">
        <v>7099</v>
      </c>
      <c r="H974" t="s">
        <v>311</v>
      </c>
      <c r="I974" t="s">
        <v>311</v>
      </c>
      <c r="J974">
        <v>162</v>
      </c>
    </row>
    <row r="975" spans="1:10" x14ac:dyDescent="0.35">
      <c r="A975" t="s">
        <v>7100</v>
      </c>
      <c r="B975">
        <v>401</v>
      </c>
      <c r="C975">
        <v>1039</v>
      </c>
      <c r="D975">
        <v>973</v>
      </c>
      <c r="E975" t="s">
        <v>334</v>
      </c>
      <c r="F975" t="s">
        <v>0</v>
      </c>
      <c r="G975" t="s">
        <v>1967</v>
      </c>
      <c r="H975">
        <v>1.595</v>
      </c>
      <c r="I975">
        <v>13.1</v>
      </c>
      <c r="J975">
        <v>239</v>
      </c>
    </row>
    <row r="976" spans="1:10" x14ac:dyDescent="0.35">
      <c r="A976" t="s">
        <v>7101</v>
      </c>
      <c r="B976">
        <v>248</v>
      </c>
      <c r="C976">
        <v>1036</v>
      </c>
      <c r="D976">
        <v>975</v>
      </c>
      <c r="E976" t="s">
        <v>328</v>
      </c>
      <c r="F976" t="s">
        <v>0</v>
      </c>
      <c r="G976" t="s">
        <v>3266</v>
      </c>
      <c r="H976">
        <v>1.9470000000000001</v>
      </c>
      <c r="I976">
        <v>41.6</v>
      </c>
      <c r="J976">
        <v>47</v>
      </c>
    </row>
    <row r="977" spans="1:10" x14ac:dyDescent="0.35">
      <c r="A977" t="s">
        <v>7102</v>
      </c>
      <c r="B977">
        <v>100</v>
      </c>
      <c r="C977">
        <v>1035</v>
      </c>
      <c r="D977">
        <v>976</v>
      </c>
      <c r="E977" t="s">
        <v>311</v>
      </c>
      <c r="F977" t="s">
        <v>0</v>
      </c>
      <c r="G977" t="s">
        <v>1827</v>
      </c>
      <c r="H977" t="s">
        <v>311</v>
      </c>
      <c r="I977" t="s">
        <v>311</v>
      </c>
      <c r="J977">
        <v>100</v>
      </c>
    </row>
    <row r="978" spans="1:10" x14ac:dyDescent="0.35">
      <c r="A978" t="s">
        <v>7103</v>
      </c>
      <c r="B978">
        <v>652</v>
      </c>
      <c r="C978">
        <v>1035</v>
      </c>
      <c r="D978">
        <v>976</v>
      </c>
      <c r="E978" t="s">
        <v>334</v>
      </c>
      <c r="F978" t="s">
        <v>0</v>
      </c>
      <c r="G978" t="s">
        <v>2358</v>
      </c>
      <c r="H978">
        <v>0.83</v>
      </c>
      <c r="I978">
        <v>6.2</v>
      </c>
      <c r="J978">
        <v>11</v>
      </c>
    </row>
    <row r="979" spans="1:10" x14ac:dyDescent="0.35">
      <c r="A979" t="s">
        <v>7104</v>
      </c>
      <c r="B979">
        <v>158</v>
      </c>
      <c r="C979">
        <v>1034</v>
      </c>
      <c r="D979">
        <v>978</v>
      </c>
      <c r="E979" t="s">
        <v>312</v>
      </c>
      <c r="F979" t="s">
        <v>0</v>
      </c>
      <c r="G979" t="s">
        <v>6723</v>
      </c>
      <c r="H979">
        <v>3.2829999999999999</v>
      </c>
      <c r="I979">
        <v>45.72</v>
      </c>
      <c r="J979">
        <v>42</v>
      </c>
    </row>
    <row r="980" spans="1:10" x14ac:dyDescent="0.35">
      <c r="A980" t="s">
        <v>7105</v>
      </c>
      <c r="B980">
        <v>559</v>
      </c>
      <c r="C980">
        <v>1034</v>
      </c>
      <c r="D980">
        <v>978</v>
      </c>
      <c r="E980" t="s">
        <v>312</v>
      </c>
      <c r="F980" t="s">
        <v>0</v>
      </c>
      <c r="G980" t="s">
        <v>2117</v>
      </c>
      <c r="H980">
        <v>2.7229999999999999</v>
      </c>
      <c r="I980">
        <v>32.61</v>
      </c>
      <c r="J980">
        <v>29</v>
      </c>
    </row>
    <row r="981" spans="1:10" x14ac:dyDescent="0.35">
      <c r="A981" t="s">
        <v>7106</v>
      </c>
      <c r="B981">
        <v>110</v>
      </c>
      <c r="C981">
        <v>1033</v>
      </c>
      <c r="D981">
        <v>980</v>
      </c>
      <c r="E981" t="s">
        <v>319</v>
      </c>
      <c r="F981" t="s">
        <v>0</v>
      </c>
      <c r="G981" t="s">
        <v>1967</v>
      </c>
      <c r="H981">
        <v>5.9589999999999996</v>
      </c>
      <c r="I981">
        <v>83.7</v>
      </c>
      <c r="J981">
        <v>109</v>
      </c>
    </row>
    <row r="982" spans="1:10" x14ac:dyDescent="0.35">
      <c r="A982" t="s">
        <v>7107</v>
      </c>
      <c r="B982">
        <v>324</v>
      </c>
      <c r="C982">
        <v>1033</v>
      </c>
      <c r="D982">
        <v>980</v>
      </c>
      <c r="E982" t="s">
        <v>311</v>
      </c>
      <c r="F982" t="s">
        <v>0</v>
      </c>
      <c r="G982" t="s">
        <v>2859</v>
      </c>
      <c r="H982" t="s">
        <v>311</v>
      </c>
      <c r="I982" t="s">
        <v>311</v>
      </c>
      <c r="J982">
        <v>33</v>
      </c>
    </row>
    <row r="983" spans="1:10" x14ac:dyDescent="0.35">
      <c r="A983" t="s">
        <v>7108</v>
      </c>
      <c r="B983">
        <v>296</v>
      </c>
      <c r="C983">
        <v>1031</v>
      </c>
      <c r="D983">
        <v>982</v>
      </c>
      <c r="E983" t="s">
        <v>334</v>
      </c>
      <c r="F983" t="s">
        <v>0</v>
      </c>
      <c r="G983" t="s">
        <v>1838</v>
      </c>
      <c r="H983">
        <v>1.53</v>
      </c>
      <c r="I983">
        <v>19.34</v>
      </c>
      <c r="J983">
        <v>10</v>
      </c>
    </row>
    <row r="984" spans="1:10" x14ac:dyDescent="0.35">
      <c r="A984" t="s">
        <v>7109</v>
      </c>
      <c r="B984">
        <v>199</v>
      </c>
      <c r="C984">
        <v>1030</v>
      </c>
      <c r="D984">
        <v>983</v>
      </c>
      <c r="E984" t="s">
        <v>328</v>
      </c>
      <c r="F984" t="s">
        <v>0</v>
      </c>
      <c r="G984" t="s">
        <v>1838</v>
      </c>
      <c r="H984">
        <v>2.964</v>
      </c>
      <c r="I984">
        <v>58.76</v>
      </c>
      <c r="J984">
        <v>198</v>
      </c>
    </row>
    <row r="985" spans="1:10" x14ac:dyDescent="0.35">
      <c r="A985" t="s">
        <v>7110</v>
      </c>
      <c r="B985">
        <v>176</v>
      </c>
      <c r="C985">
        <v>1027</v>
      </c>
      <c r="D985">
        <v>984</v>
      </c>
      <c r="E985" t="s">
        <v>312</v>
      </c>
      <c r="F985" t="s">
        <v>0</v>
      </c>
      <c r="G985" t="s">
        <v>1969</v>
      </c>
      <c r="H985">
        <v>2.8610000000000002</v>
      </c>
      <c r="I985">
        <v>42.78</v>
      </c>
      <c r="J985">
        <v>54</v>
      </c>
    </row>
    <row r="986" spans="1:10" x14ac:dyDescent="0.35">
      <c r="A986" t="s">
        <v>7111</v>
      </c>
      <c r="B986">
        <v>139</v>
      </c>
      <c r="C986">
        <v>1026</v>
      </c>
      <c r="D986">
        <v>985</v>
      </c>
      <c r="E986" t="s">
        <v>319</v>
      </c>
      <c r="F986" t="s">
        <v>0</v>
      </c>
      <c r="G986" t="s">
        <v>7112</v>
      </c>
      <c r="H986">
        <v>3.8559999999999999</v>
      </c>
      <c r="I986">
        <v>67.88</v>
      </c>
      <c r="J986">
        <v>42</v>
      </c>
    </row>
    <row r="987" spans="1:10" x14ac:dyDescent="0.35">
      <c r="A987" t="s">
        <v>7113</v>
      </c>
      <c r="B987">
        <v>187</v>
      </c>
      <c r="C987">
        <v>1024</v>
      </c>
      <c r="D987">
        <v>986</v>
      </c>
      <c r="E987" t="s">
        <v>312</v>
      </c>
      <c r="F987" t="s">
        <v>0</v>
      </c>
      <c r="G987" t="s">
        <v>2063</v>
      </c>
      <c r="H987">
        <v>3.419</v>
      </c>
      <c r="I987">
        <v>35.270000000000003</v>
      </c>
      <c r="J987">
        <v>39</v>
      </c>
    </row>
    <row r="988" spans="1:10" hidden="1" x14ac:dyDescent="0.35">
      <c r="A988" t="s">
        <v>7114</v>
      </c>
      <c r="B988">
        <v>95</v>
      </c>
      <c r="C988">
        <v>1023</v>
      </c>
      <c r="D988">
        <v>987</v>
      </c>
      <c r="E988" t="s">
        <v>311</v>
      </c>
      <c r="F988" t="s">
        <v>2692</v>
      </c>
      <c r="G988" t="s">
        <v>311</v>
      </c>
      <c r="H988" t="s">
        <v>311</v>
      </c>
      <c r="I988" t="s">
        <v>311</v>
      </c>
      <c r="J988">
        <v>66</v>
      </c>
    </row>
    <row r="989" spans="1:10" x14ac:dyDescent="0.35">
      <c r="A989" t="s">
        <v>7115</v>
      </c>
      <c r="B989">
        <v>150</v>
      </c>
      <c r="C989">
        <v>1023</v>
      </c>
      <c r="D989">
        <v>987</v>
      </c>
      <c r="E989" t="s">
        <v>311</v>
      </c>
      <c r="F989" t="s">
        <v>0</v>
      </c>
      <c r="G989" t="s">
        <v>4120</v>
      </c>
      <c r="H989" t="s">
        <v>311</v>
      </c>
      <c r="I989" t="s">
        <v>311</v>
      </c>
      <c r="J989">
        <v>150</v>
      </c>
    </row>
    <row r="990" spans="1:10" x14ac:dyDescent="0.35">
      <c r="A990" t="s">
        <v>7116</v>
      </c>
      <c r="B990">
        <v>236</v>
      </c>
      <c r="C990">
        <v>1020</v>
      </c>
      <c r="D990">
        <v>989</v>
      </c>
      <c r="E990" t="s">
        <v>319</v>
      </c>
      <c r="F990" t="s">
        <v>0</v>
      </c>
      <c r="G990" t="s">
        <v>1999</v>
      </c>
      <c r="H990">
        <v>2.194</v>
      </c>
      <c r="I990">
        <v>76.97</v>
      </c>
      <c r="J990">
        <v>139</v>
      </c>
    </row>
    <row r="991" spans="1:10" x14ac:dyDescent="0.35">
      <c r="A991" t="s">
        <v>7117</v>
      </c>
      <c r="B991">
        <v>135</v>
      </c>
      <c r="C991">
        <v>1020</v>
      </c>
      <c r="D991">
        <v>989</v>
      </c>
      <c r="E991" t="s">
        <v>328</v>
      </c>
      <c r="F991" t="s">
        <v>0</v>
      </c>
      <c r="G991" t="s">
        <v>2135</v>
      </c>
      <c r="H991">
        <v>3.6739999999999999</v>
      </c>
      <c r="I991">
        <v>54</v>
      </c>
      <c r="J991">
        <v>26</v>
      </c>
    </row>
    <row r="992" spans="1:10" x14ac:dyDescent="0.35">
      <c r="A992" t="s">
        <v>7118</v>
      </c>
      <c r="B992">
        <v>379</v>
      </c>
      <c r="C992">
        <v>1019</v>
      </c>
      <c r="D992">
        <v>991</v>
      </c>
      <c r="E992" t="s">
        <v>319</v>
      </c>
      <c r="F992" t="s">
        <v>0</v>
      </c>
      <c r="G992" t="s">
        <v>2590</v>
      </c>
      <c r="H992">
        <v>2.214</v>
      </c>
      <c r="I992">
        <v>84.87</v>
      </c>
      <c r="J992">
        <v>150</v>
      </c>
    </row>
    <row r="993" spans="1:10" x14ac:dyDescent="0.35">
      <c r="A993" t="s">
        <v>7119</v>
      </c>
      <c r="B993">
        <v>341</v>
      </c>
      <c r="C993">
        <v>1019</v>
      </c>
      <c r="D993">
        <v>991</v>
      </c>
      <c r="E993" t="s">
        <v>328</v>
      </c>
      <c r="F993" t="s">
        <v>0</v>
      </c>
      <c r="G993" t="s">
        <v>4519</v>
      </c>
      <c r="H993">
        <v>1.397</v>
      </c>
      <c r="I993">
        <v>45.24</v>
      </c>
      <c r="J993">
        <v>177</v>
      </c>
    </row>
    <row r="994" spans="1:10" x14ac:dyDescent="0.35">
      <c r="A994" t="s">
        <v>7120</v>
      </c>
      <c r="B994">
        <v>671</v>
      </c>
      <c r="C994">
        <v>1017</v>
      </c>
      <c r="D994">
        <v>993</v>
      </c>
      <c r="E994" t="s">
        <v>334</v>
      </c>
      <c r="F994" t="s">
        <v>0</v>
      </c>
      <c r="G994" t="s">
        <v>7121</v>
      </c>
      <c r="H994">
        <v>0.64200000000000002</v>
      </c>
      <c r="I994">
        <v>5.28</v>
      </c>
      <c r="J994">
        <v>8</v>
      </c>
    </row>
    <row r="995" spans="1:10" x14ac:dyDescent="0.35">
      <c r="A995" t="s">
        <v>7122</v>
      </c>
      <c r="B995">
        <v>115</v>
      </c>
      <c r="C995">
        <v>1015</v>
      </c>
      <c r="D995">
        <v>994</v>
      </c>
      <c r="E995" t="s">
        <v>319</v>
      </c>
      <c r="F995" t="s">
        <v>0</v>
      </c>
      <c r="G995" t="s">
        <v>7123</v>
      </c>
      <c r="H995">
        <v>4.7</v>
      </c>
      <c r="I995">
        <v>88.12</v>
      </c>
      <c r="J995">
        <v>74</v>
      </c>
    </row>
    <row r="996" spans="1:10" x14ac:dyDescent="0.35">
      <c r="A996" t="s">
        <v>7124</v>
      </c>
      <c r="B996">
        <v>84</v>
      </c>
      <c r="C996">
        <v>1014</v>
      </c>
      <c r="D996">
        <v>995</v>
      </c>
      <c r="E996" t="s">
        <v>328</v>
      </c>
      <c r="F996" t="s">
        <v>0</v>
      </c>
      <c r="G996" t="s">
        <v>1827</v>
      </c>
      <c r="H996">
        <v>6.8890000000000002</v>
      </c>
      <c r="I996">
        <v>74.930000000000007</v>
      </c>
      <c r="J996">
        <v>84</v>
      </c>
    </row>
    <row r="997" spans="1:10" x14ac:dyDescent="0.35">
      <c r="A997" t="s">
        <v>7125</v>
      </c>
      <c r="B997">
        <v>120</v>
      </c>
      <c r="C997">
        <v>1014</v>
      </c>
      <c r="D997">
        <v>995</v>
      </c>
      <c r="E997" t="s">
        <v>319</v>
      </c>
      <c r="F997" t="s">
        <v>0</v>
      </c>
      <c r="G997" t="s">
        <v>2277</v>
      </c>
      <c r="H997">
        <v>4.5</v>
      </c>
      <c r="I997">
        <v>73.78</v>
      </c>
      <c r="J997">
        <v>120</v>
      </c>
    </row>
    <row r="998" spans="1:10" x14ac:dyDescent="0.35">
      <c r="A998" t="s">
        <v>7126</v>
      </c>
      <c r="B998">
        <v>127</v>
      </c>
      <c r="C998">
        <v>1013</v>
      </c>
      <c r="D998">
        <v>997</v>
      </c>
      <c r="E998" t="s">
        <v>328</v>
      </c>
      <c r="F998" t="s">
        <v>0</v>
      </c>
      <c r="G998" t="s">
        <v>2442</v>
      </c>
      <c r="H998">
        <v>3.5609999999999999</v>
      </c>
      <c r="I998">
        <v>60.98</v>
      </c>
      <c r="J998">
        <v>16</v>
      </c>
    </row>
    <row r="999" spans="1:10" x14ac:dyDescent="0.35">
      <c r="A999" t="s">
        <v>7127</v>
      </c>
      <c r="B999">
        <v>191</v>
      </c>
      <c r="C999">
        <v>1010</v>
      </c>
      <c r="D999">
        <v>998</v>
      </c>
      <c r="E999" t="s">
        <v>319</v>
      </c>
      <c r="F999" t="s">
        <v>0</v>
      </c>
      <c r="G999" t="s">
        <v>7128</v>
      </c>
      <c r="H999">
        <v>4.9160000000000004</v>
      </c>
      <c r="I999">
        <v>67.97</v>
      </c>
      <c r="J999">
        <v>121</v>
      </c>
    </row>
    <row r="1000" spans="1:10" x14ac:dyDescent="0.35">
      <c r="A1000" t="s">
        <v>7129</v>
      </c>
      <c r="B1000">
        <v>141</v>
      </c>
      <c r="C1000">
        <v>1010</v>
      </c>
      <c r="D1000">
        <v>998</v>
      </c>
      <c r="E1000" t="s">
        <v>311</v>
      </c>
      <c r="F1000" t="s">
        <v>0</v>
      </c>
      <c r="G1000" t="s">
        <v>7130</v>
      </c>
      <c r="H1000" t="s">
        <v>311</v>
      </c>
      <c r="I1000" t="s">
        <v>311</v>
      </c>
      <c r="J1000">
        <v>33</v>
      </c>
    </row>
    <row r="1001" spans="1:10" x14ac:dyDescent="0.35">
      <c r="A1001" t="s">
        <v>7131</v>
      </c>
      <c r="B1001">
        <v>187</v>
      </c>
      <c r="C1001">
        <v>1006</v>
      </c>
      <c r="D1001">
        <v>1000</v>
      </c>
      <c r="E1001" t="s">
        <v>312</v>
      </c>
      <c r="F1001" t="s">
        <v>0</v>
      </c>
      <c r="G1001" t="s">
        <v>1907</v>
      </c>
      <c r="H1001">
        <v>3.3730000000000002</v>
      </c>
      <c r="I1001">
        <v>32.950000000000003</v>
      </c>
      <c r="J1001">
        <v>186</v>
      </c>
    </row>
    <row r="1002" spans="1:10" x14ac:dyDescent="0.35">
      <c r="A1002" t="s">
        <v>7132</v>
      </c>
      <c r="B1002">
        <v>663</v>
      </c>
      <c r="C1002">
        <v>1004</v>
      </c>
      <c r="D1002">
        <v>1001</v>
      </c>
      <c r="E1002" t="s">
        <v>334</v>
      </c>
      <c r="F1002" t="s">
        <v>0</v>
      </c>
      <c r="G1002" t="s">
        <v>2470</v>
      </c>
      <c r="H1002">
        <v>0.86199999999999999</v>
      </c>
      <c r="I1002">
        <v>13.39</v>
      </c>
      <c r="J1002">
        <v>8</v>
      </c>
    </row>
    <row r="1003" spans="1:10" x14ac:dyDescent="0.35">
      <c r="A1003" t="s">
        <v>7133</v>
      </c>
      <c r="B1003">
        <v>143</v>
      </c>
      <c r="C1003">
        <v>1002</v>
      </c>
      <c r="D1003">
        <v>1002</v>
      </c>
      <c r="E1003" t="s">
        <v>328</v>
      </c>
      <c r="F1003" t="s">
        <v>0</v>
      </c>
      <c r="G1003" t="s">
        <v>1900</v>
      </c>
      <c r="H1003">
        <v>6.25</v>
      </c>
      <c r="I1003">
        <v>71.58</v>
      </c>
      <c r="J1003">
        <v>131</v>
      </c>
    </row>
    <row r="1004" spans="1:10" x14ac:dyDescent="0.35">
      <c r="A1004" t="s">
        <v>7134</v>
      </c>
      <c r="B1004">
        <v>140</v>
      </c>
      <c r="C1004">
        <v>994</v>
      </c>
      <c r="D1004">
        <v>1003</v>
      </c>
      <c r="E1004" t="s">
        <v>312</v>
      </c>
      <c r="F1004" t="s">
        <v>0</v>
      </c>
      <c r="G1004" t="s">
        <v>1789</v>
      </c>
      <c r="H1004">
        <v>4</v>
      </c>
      <c r="I1004">
        <v>45.44</v>
      </c>
      <c r="J1004">
        <v>39</v>
      </c>
    </row>
    <row r="1005" spans="1:10" x14ac:dyDescent="0.35">
      <c r="A1005" t="s">
        <v>7135</v>
      </c>
      <c r="B1005">
        <v>121</v>
      </c>
      <c r="C1005">
        <v>993</v>
      </c>
      <c r="D1005">
        <v>1004</v>
      </c>
      <c r="E1005" t="s">
        <v>328</v>
      </c>
      <c r="F1005" t="s">
        <v>0</v>
      </c>
      <c r="G1005" t="s">
        <v>1886</v>
      </c>
      <c r="H1005">
        <v>4.1029999999999998</v>
      </c>
      <c r="I1005">
        <v>55.66</v>
      </c>
      <c r="J1005">
        <v>35</v>
      </c>
    </row>
    <row r="1006" spans="1:10" x14ac:dyDescent="0.35">
      <c r="A1006" t="s">
        <v>7136</v>
      </c>
      <c r="B1006">
        <v>155</v>
      </c>
      <c r="C1006">
        <v>991</v>
      </c>
      <c r="D1006">
        <v>1005</v>
      </c>
      <c r="E1006" t="s">
        <v>319</v>
      </c>
      <c r="F1006" t="s">
        <v>0</v>
      </c>
      <c r="G1006" t="s">
        <v>7137</v>
      </c>
      <c r="H1006">
        <v>4.1130000000000004</v>
      </c>
      <c r="I1006">
        <v>78.62</v>
      </c>
      <c r="J1006">
        <v>155</v>
      </c>
    </row>
    <row r="1007" spans="1:10" x14ac:dyDescent="0.35">
      <c r="A1007" t="s">
        <v>7138</v>
      </c>
      <c r="B1007">
        <v>60</v>
      </c>
      <c r="C1007">
        <v>991</v>
      </c>
      <c r="D1007">
        <v>1005</v>
      </c>
      <c r="E1007" t="s">
        <v>319</v>
      </c>
      <c r="F1007" t="s">
        <v>0</v>
      </c>
      <c r="G1007" t="s">
        <v>4372</v>
      </c>
      <c r="H1007">
        <v>10.426</v>
      </c>
      <c r="I1007">
        <v>86.86</v>
      </c>
      <c r="J1007">
        <v>59</v>
      </c>
    </row>
    <row r="1008" spans="1:10" x14ac:dyDescent="0.35">
      <c r="A1008" t="s">
        <v>7139</v>
      </c>
      <c r="B1008">
        <v>181</v>
      </c>
      <c r="C1008">
        <v>987</v>
      </c>
      <c r="D1008">
        <v>1007</v>
      </c>
      <c r="E1008" t="s">
        <v>319</v>
      </c>
      <c r="F1008" t="s">
        <v>0</v>
      </c>
      <c r="G1008" t="s">
        <v>6914</v>
      </c>
      <c r="H1008">
        <v>2.8980000000000001</v>
      </c>
      <c r="I1008">
        <v>82.3</v>
      </c>
      <c r="J1008">
        <v>41</v>
      </c>
    </row>
    <row r="1009" spans="1:10" x14ac:dyDescent="0.35">
      <c r="A1009" t="s">
        <v>7140</v>
      </c>
      <c r="B1009">
        <v>395</v>
      </c>
      <c r="C1009">
        <v>987</v>
      </c>
      <c r="D1009">
        <v>1007</v>
      </c>
      <c r="E1009" t="s">
        <v>312</v>
      </c>
      <c r="F1009" t="s">
        <v>0</v>
      </c>
      <c r="G1009" t="s">
        <v>7141</v>
      </c>
      <c r="H1009">
        <v>2.3849999999999998</v>
      </c>
      <c r="I1009">
        <v>37.97</v>
      </c>
      <c r="J1009">
        <v>148</v>
      </c>
    </row>
    <row r="1010" spans="1:10" x14ac:dyDescent="0.35">
      <c r="A1010" t="s">
        <v>7142</v>
      </c>
      <c r="B1010">
        <v>152</v>
      </c>
      <c r="C1010">
        <v>986</v>
      </c>
      <c r="D1010">
        <v>1009</v>
      </c>
      <c r="E1010" t="s">
        <v>319</v>
      </c>
      <c r="F1010" t="s">
        <v>0</v>
      </c>
      <c r="G1010" t="s">
        <v>3466</v>
      </c>
      <c r="H1010">
        <v>3.79</v>
      </c>
      <c r="I1010">
        <v>74.650000000000006</v>
      </c>
      <c r="J1010">
        <v>152</v>
      </c>
    </row>
    <row r="1011" spans="1:10" x14ac:dyDescent="0.35">
      <c r="A1011" t="s">
        <v>7143</v>
      </c>
      <c r="B1011">
        <v>211</v>
      </c>
      <c r="C1011">
        <v>985</v>
      </c>
      <c r="D1011">
        <v>1010</v>
      </c>
      <c r="E1011" t="s">
        <v>312</v>
      </c>
      <c r="F1011" t="s">
        <v>0</v>
      </c>
      <c r="G1011" t="s">
        <v>2906</v>
      </c>
      <c r="H1011">
        <v>2.464</v>
      </c>
      <c r="I1011">
        <v>25.12</v>
      </c>
      <c r="J1011">
        <v>116</v>
      </c>
    </row>
    <row r="1012" spans="1:10" x14ac:dyDescent="0.35">
      <c r="A1012" t="s">
        <v>7144</v>
      </c>
      <c r="B1012">
        <v>361</v>
      </c>
      <c r="C1012">
        <v>972</v>
      </c>
      <c r="D1012">
        <v>1011</v>
      </c>
      <c r="E1012" t="s">
        <v>334</v>
      </c>
      <c r="F1012" t="s">
        <v>0</v>
      </c>
      <c r="G1012" t="s">
        <v>3036</v>
      </c>
      <c r="H1012">
        <v>1.369</v>
      </c>
      <c r="I1012">
        <v>23.48</v>
      </c>
      <c r="J1012">
        <v>8</v>
      </c>
    </row>
    <row r="1013" spans="1:10" x14ac:dyDescent="0.35">
      <c r="A1013" t="s">
        <v>7145</v>
      </c>
      <c r="B1013">
        <v>146</v>
      </c>
      <c r="C1013">
        <v>969</v>
      </c>
      <c r="D1013">
        <v>1012</v>
      </c>
      <c r="E1013" t="s">
        <v>328</v>
      </c>
      <c r="F1013" t="s">
        <v>0</v>
      </c>
      <c r="G1013" t="s">
        <v>7146</v>
      </c>
      <c r="H1013">
        <v>3.4039999999999999</v>
      </c>
      <c r="I1013">
        <v>62.96</v>
      </c>
      <c r="J1013">
        <v>146</v>
      </c>
    </row>
    <row r="1014" spans="1:10" x14ac:dyDescent="0.35">
      <c r="A1014" t="s">
        <v>7147</v>
      </c>
      <c r="B1014">
        <v>214</v>
      </c>
      <c r="C1014">
        <v>969</v>
      </c>
      <c r="D1014">
        <v>1012</v>
      </c>
      <c r="E1014" t="s">
        <v>328</v>
      </c>
      <c r="F1014" t="s">
        <v>0</v>
      </c>
      <c r="G1014" t="s">
        <v>7148</v>
      </c>
      <c r="H1014">
        <v>2.5310000000000001</v>
      </c>
      <c r="I1014">
        <v>38.93</v>
      </c>
      <c r="J1014">
        <v>100</v>
      </c>
    </row>
    <row r="1015" spans="1:10" x14ac:dyDescent="0.35">
      <c r="A1015" t="s">
        <v>7149</v>
      </c>
      <c r="B1015">
        <v>204</v>
      </c>
      <c r="C1015">
        <v>966</v>
      </c>
      <c r="D1015">
        <v>1014</v>
      </c>
      <c r="E1015" t="s">
        <v>328</v>
      </c>
      <c r="F1015" t="s">
        <v>0</v>
      </c>
      <c r="G1015" t="s">
        <v>7150</v>
      </c>
      <c r="H1015">
        <v>2.0299999999999998</v>
      </c>
      <c r="I1015">
        <v>44.03</v>
      </c>
      <c r="J1015">
        <v>19</v>
      </c>
    </row>
    <row r="1016" spans="1:10" x14ac:dyDescent="0.35">
      <c r="A1016" t="s">
        <v>7151</v>
      </c>
      <c r="B1016">
        <v>202</v>
      </c>
      <c r="C1016">
        <v>965</v>
      </c>
      <c r="D1016">
        <v>1015</v>
      </c>
      <c r="E1016" t="s">
        <v>334</v>
      </c>
      <c r="F1016" t="s">
        <v>0</v>
      </c>
      <c r="G1016" t="s">
        <v>7152</v>
      </c>
      <c r="H1016">
        <v>2.198</v>
      </c>
      <c r="I1016">
        <v>21.99</v>
      </c>
      <c r="J1016">
        <v>66</v>
      </c>
    </row>
    <row r="1017" spans="1:10" x14ac:dyDescent="0.35">
      <c r="A1017" t="s">
        <v>7153</v>
      </c>
      <c r="B1017">
        <v>85</v>
      </c>
      <c r="C1017">
        <v>965</v>
      </c>
      <c r="D1017">
        <v>1015</v>
      </c>
      <c r="E1017" t="s">
        <v>319</v>
      </c>
      <c r="F1017" t="s">
        <v>0</v>
      </c>
      <c r="G1017" t="s">
        <v>1815</v>
      </c>
      <c r="H1017">
        <v>6.7380000000000004</v>
      </c>
      <c r="I1017">
        <v>87.06</v>
      </c>
      <c r="J1017">
        <v>18</v>
      </c>
    </row>
    <row r="1018" spans="1:10" x14ac:dyDescent="0.35">
      <c r="A1018" t="s">
        <v>7154</v>
      </c>
      <c r="B1018">
        <v>175</v>
      </c>
      <c r="C1018">
        <v>964</v>
      </c>
      <c r="D1018">
        <v>1017</v>
      </c>
      <c r="E1018" t="s">
        <v>312</v>
      </c>
      <c r="F1018" t="s">
        <v>0</v>
      </c>
      <c r="G1018" t="s">
        <v>2316</v>
      </c>
      <c r="H1018">
        <v>2.569</v>
      </c>
      <c r="I1018">
        <v>29.26</v>
      </c>
      <c r="J1018">
        <v>174</v>
      </c>
    </row>
    <row r="1019" spans="1:10" x14ac:dyDescent="0.35">
      <c r="A1019" t="s">
        <v>7155</v>
      </c>
      <c r="B1019">
        <v>221</v>
      </c>
      <c r="C1019">
        <v>962</v>
      </c>
      <c r="D1019">
        <v>1018</v>
      </c>
      <c r="E1019" t="s">
        <v>328</v>
      </c>
      <c r="F1019" t="s">
        <v>0</v>
      </c>
      <c r="G1019" t="s">
        <v>1779</v>
      </c>
      <c r="H1019">
        <v>4.51</v>
      </c>
      <c r="I1019">
        <v>54.9</v>
      </c>
      <c r="J1019">
        <v>45</v>
      </c>
    </row>
    <row r="1020" spans="1:10" x14ac:dyDescent="0.35">
      <c r="A1020" t="s">
        <v>7156</v>
      </c>
      <c r="B1020">
        <v>185</v>
      </c>
      <c r="C1020">
        <v>961</v>
      </c>
      <c r="D1020">
        <v>1019</v>
      </c>
      <c r="E1020" t="s">
        <v>328</v>
      </c>
      <c r="F1020" t="s">
        <v>0</v>
      </c>
      <c r="G1020" t="s">
        <v>3286</v>
      </c>
      <c r="H1020">
        <v>3.4809999999999999</v>
      </c>
      <c r="I1020">
        <v>65.34</v>
      </c>
      <c r="J1020">
        <v>99</v>
      </c>
    </row>
    <row r="1021" spans="1:10" x14ac:dyDescent="0.35">
      <c r="A1021" t="s">
        <v>7157</v>
      </c>
      <c r="B1021">
        <v>362</v>
      </c>
      <c r="C1021">
        <v>961</v>
      </c>
      <c r="D1021">
        <v>1019</v>
      </c>
      <c r="E1021" t="s">
        <v>328</v>
      </c>
      <c r="F1021" t="s">
        <v>0</v>
      </c>
      <c r="G1021" t="s">
        <v>2590</v>
      </c>
      <c r="H1021">
        <v>1.3049999999999999</v>
      </c>
      <c r="I1021">
        <v>58.37</v>
      </c>
      <c r="J1021">
        <v>114</v>
      </c>
    </row>
    <row r="1022" spans="1:10" x14ac:dyDescent="0.35">
      <c r="A1022" t="s">
        <v>7158</v>
      </c>
      <c r="B1022">
        <v>202</v>
      </c>
      <c r="C1022">
        <v>959</v>
      </c>
      <c r="D1022">
        <v>1021</v>
      </c>
      <c r="E1022" t="s">
        <v>328</v>
      </c>
      <c r="F1022" t="s">
        <v>0</v>
      </c>
      <c r="G1022" t="s">
        <v>7159</v>
      </c>
      <c r="H1022">
        <v>2.3780000000000001</v>
      </c>
      <c r="I1022">
        <v>42.32</v>
      </c>
      <c r="J1022">
        <v>62</v>
      </c>
    </row>
    <row r="1023" spans="1:10" x14ac:dyDescent="0.35">
      <c r="A1023" t="s">
        <v>7160</v>
      </c>
      <c r="B1023">
        <v>117</v>
      </c>
      <c r="C1023">
        <v>959</v>
      </c>
      <c r="D1023">
        <v>1021</v>
      </c>
      <c r="E1023" t="s">
        <v>328</v>
      </c>
      <c r="F1023" t="s">
        <v>0</v>
      </c>
      <c r="G1023" t="s">
        <v>7161</v>
      </c>
      <c r="H1023">
        <v>4.2480000000000002</v>
      </c>
      <c r="I1023">
        <v>53.78</v>
      </c>
      <c r="J1023">
        <v>68</v>
      </c>
    </row>
    <row r="1024" spans="1:10" x14ac:dyDescent="0.35">
      <c r="A1024" t="s">
        <v>7162</v>
      </c>
      <c r="B1024">
        <v>52</v>
      </c>
      <c r="C1024">
        <v>958</v>
      </c>
      <c r="D1024">
        <v>1023</v>
      </c>
      <c r="E1024" t="s">
        <v>319</v>
      </c>
      <c r="F1024" t="s">
        <v>0</v>
      </c>
      <c r="G1024" t="s">
        <v>6579</v>
      </c>
      <c r="H1024">
        <v>8.0589999999999993</v>
      </c>
      <c r="I1024">
        <v>95.01</v>
      </c>
      <c r="J1024">
        <v>32</v>
      </c>
    </row>
    <row r="1025" spans="1:10" x14ac:dyDescent="0.35">
      <c r="A1025" t="s">
        <v>7163</v>
      </c>
      <c r="B1025">
        <v>228</v>
      </c>
      <c r="C1025">
        <v>958</v>
      </c>
      <c r="D1025">
        <v>1023</v>
      </c>
      <c r="E1025" t="s">
        <v>311</v>
      </c>
      <c r="F1025" t="s">
        <v>0</v>
      </c>
      <c r="G1025" t="s">
        <v>7164</v>
      </c>
      <c r="H1025" t="s">
        <v>311</v>
      </c>
      <c r="I1025" t="s">
        <v>311</v>
      </c>
      <c r="J1025">
        <v>228</v>
      </c>
    </row>
    <row r="1026" spans="1:10" x14ac:dyDescent="0.35">
      <c r="A1026" t="s">
        <v>7165</v>
      </c>
      <c r="B1026">
        <v>190</v>
      </c>
      <c r="C1026">
        <v>958</v>
      </c>
      <c r="D1026">
        <v>1023</v>
      </c>
      <c r="E1026" t="s">
        <v>328</v>
      </c>
      <c r="F1026" t="s">
        <v>0</v>
      </c>
      <c r="G1026" t="s">
        <v>3237</v>
      </c>
      <c r="H1026">
        <v>2.5880000000000001</v>
      </c>
      <c r="I1026">
        <v>64.06</v>
      </c>
      <c r="J1026">
        <v>41</v>
      </c>
    </row>
    <row r="1027" spans="1:10" x14ac:dyDescent="0.35">
      <c r="A1027" t="s">
        <v>7166</v>
      </c>
      <c r="B1027">
        <v>89</v>
      </c>
      <c r="C1027">
        <v>955</v>
      </c>
      <c r="D1027">
        <v>1026</v>
      </c>
      <c r="E1027" t="s">
        <v>319</v>
      </c>
      <c r="F1027" t="s">
        <v>0</v>
      </c>
      <c r="G1027" t="s">
        <v>2135</v>
      </c>
      <c r="H1027">
        <v>6.0830000000000002</v>
      </c>
      <c r="I1027">
        <v>85.43</v>
      </c>
      <c r="J1027">
        <v>89</v>
      </c>
    </row>
    <row r="1028" spans="1:10" x14ac:dyDescent="0.35">
      <c r="A1028" t="s">
        <v>7167</v>
      </c>
      <c r="B1028">
        <v>136</v>
      </c>
      <c r="C1028">
        <v>954</v>
      </c>
      <c r="D1028">
        <v>1027</v>
      </c>
      <c r="E1028" t="s">
        <v>311</v>
      </c>
      <c r="F1028" t="s">
        <v>0</v>
      </c>
      <c r="G1028" t="s">
        <v>3026</v>
      </c>
      <c r="H1028" t="s">
        <v>311</v>
      </c>
      <c r="I1028" t="s">
        <v>311</v>
      </c>
      <c r="J1028">
        <v>36</v>
      </c>
    </row>
    <row r="1029" spans="1:10" x14ac:dyDescent="0.35">
      <c r="A1029" t="s">
        <v>7168</v>
      </c>
      <c r="B1029">
        <v>306</v>
      </c>
      <c r="C1029">
        <v>953</v>
      </c>
      <c r="D1029">
        <v>1028</v>
      </c>
      <c r="E1029" t="s">
        <v>328</v>
      </c>
      <c r="F1029" t="s">
        <v>0</v>
      </c>
      <c r="G1029" t="s">
        <v>7169</v>
      </c>
      <c r="H1029">
        <v>1.534</v>
      </c>
      <c r="I1029">
        <v>40.700000000000003</v>
      </c>
      <c r="J1029">
        <v>49</v>
      </c>
    </row>
    <row r="1030" spans="1:10" x14ac:dyDescent="0.35">
      <c r="A1030" t="s">
        <v>7170</v>
      </c>
      <c r="B1030">
        <v>161</v>
      </c>
      <c r="C1030">
        <v>953</v>
      </c>
      <c r="D1030">
        <v>1028</v>
      </c>
      <c r="E1030" t="s">
        <v>312</v>
      </c>
      <c r="F1030" t="s">
        <v>0</v>
      </c>
      <c r="G1030" t="s">
        <v>1815</v>
      </c>
      <c r="H1030">
        <v>3.206</v>
      </c>
      <c r="I1030">
        <v>49.3</v>
      </c>
      <c r="J1030">
        <v>160</v>
      </c>
    </row>
    <row r="1031" spans="1:10" x14ac:dyDescent="0.35">
      <c r="A1031" t="s">
        <v>7171</v>
      </c>
      <c r="B1031">
        <v>74</v>
      </c>
      <c r="C1031">
        <v>950</v>
      </c>
      <c r="D1031">
        <v>1030</v>
      </c>
      <c r="E1031" t="s">
        <v>319</v>
      </c>
      <c r="F1031" t="s">
        <v>0</v>
      </c>
      <c r="G1031" t="s">
        <v>7172</v>
      </c>
      <c r="H1031">
        <v>6.94</v>
      </c>
      <c r="I1031">
        <v>85.55</v>
      </c>
      <c r="J1031">
        <v>39</v>
      </c>
    </row>
    <row r="1032" spans="1:10" x14ac:dyDescent="0.35">
      <c r="A1032" t="s">
        <v>7173</v>
      </c>
      <c r="B1032">
        <v>258</v>
      </c>
      <c r="C1032">
        <v>947</v>
      </c>
      <c r="D1032">
        <v>1031</v>
      </c>
      <c r="E1032" t="s">
        <v>311</v>
      </c>
      <c r="F1032" t="s">
        <v>0</v>
      </c>
      <c r="G1032" t="s">
        <v>6255</v>
      </c>
      <c r="H1032" t="s">
        <v>311</v>
      </c>
      <c r="I1032" t="s">
        <v>311</v>
      </c>
      <c r="J1032">
        <v>75</v>
      </c>
    </row>
    <row r="1033" spans="1:10" hidden="1" x14ac:dyDescent="0.35">
      <c r="A1033" t="s">
        <v>7174</v>
      </c>
      <c r="B1033">
        <v>89</v>
      </c>
      <c r="C1033">
        <v>946</v>
      </c>
      <c r="D1033">
        <v>1032</v>
      </c>
      <c r="E1033" t="s">
        <v>311</v>
      </c>
      <c r="F1033" t="s">
        <v>2692</v>
      </c>
      <c r="G1033" t="s">
        <v>311</v>
      </c>
      <c r="H1033" t="s">
        <v>311</v>
      </c>
      <c r="I1033" t="s">
        <v>311</v>
      </c>
      <c r="J1033">
        <v>43</v>
      </c>
    </row>
    <row r="1034" spans="1:10" x14ac:dyDescent="0.35">
      <c r="A1034" t="s">
        <v>7175</v>
      </c>
      <c r="B1034">
        <v>150</v>
      </c>
      <c r="C1034">
        <v>945</v>
      </c>
      <c r="D1034">
        <v>1033</v>
      </c>
      <c r="E1034" t="s">
        <v>312</v>
      </c>
      <c r="F1034" t="s">
        <v>0</v>
      </c>
      <c r="G1034" t="s">
        <v>1693</v>
      </c>
      <c r="H1034">
        <v>3.2290000000000001</v>
      </c>
      <c r="I1034">
        <v>41.04</v>
      </c>
      <c r="J1034">
        <v>15</v>
      </c>
    </row>
    <row r="1035" spans="1:10" x14ac:dyDescent="0.35">
      <c r="A1035" t="s">
        <v>7176</v>
      </c>
      <c r="B1035">
        <v>272</v>
      </c>
      <c r="C1035">
        <v>942</v>
      </c>
      <c r="D1035">
        <v>1034</v>
      </c>
      <c r="E1035" t="s">
        <v>312</v>
      </c>
      <c r="F1035" t="s">
        <v>0</v>
      </c>
      <c r="G1035" t="s">
        <v>7177</v>
      </c>
      <c r="H1035">
        <v>1.8129999999999999</v>
      </c>
      <c r="I1035">
        <v>25.1</v>
      </c>
      <c r="J1035">
        <v>73</v>
      </c>
    </row>
    <row r="1036" spans="1:10" x14ac:dyDescent="0.35">
      <c r="A1036" t="s">
        <v>7178</v>
      </c>
      <c r="B1036">
        <v>239</v>
      </c>
      <c r="C1036">
        <v>939</v>
      </c>
      <c r="D1036">
        <v>1035</v>
      </c>
      <c r="E1036" t="s">
        <v>328</v>
      </c>
      <c r="F1036" t="s">
        <v>0</v>
      </c>
      <c r="G1036" t="s">
        <v>4361</v>
      </c>
      <c r="H1036">
        <v>2.0550000000000002</v>
      </c>
      <c r="I1036">
        <v>59.5</v>
      </c>
      <c r="J1036">
        <v>239</v>
      </c>
    </row>
    <row r="1037" spans="1:10" x14ac:dyDescent="0.35">
      <c r="A1037" t="s">
        <v>7179</v>
      </c>
      <c r="B1037">
        <v>196</v>
      </c>
      <c r="C1037">
        <v>939</v>
      </c>
      <c r="D1037">
        <v>1035</v>
      </c>
      <c r="E1037" t="s">
        <v>328</v>
      </c>
      <c r="F1037" t="s">
        <v>0</v>
      </c>
      <c r="G1037" t="s">
        <v>3036</v>
      </c>
      <c r="H1037">
        <v>2.83</v>
      </c>
      <c r="I1037">
        <v>62.88</v>
      </c>
      <c r="J1037">
        <v>70</v>
      </c>
    </row>
    <row r="1038" spans="1:10" x14ac:dyDescent="0.35">
      <c r="A1038" t="s">
        <v>7180</v>
      </c>
      <c r="B1038">
        <v>371</v>
      </c>
      <c r="C1038">
        <v>937</v>
      </c>
      <c r="D1038">
        <v>1037</v>
      </c>
      <c r="E1038" t="s">
        <v>312</v>
      </c>
      <c r="F1038" t="s">
        <v>0</v>
      </c>
      <c r="G1038" t="s">
        <v>2542</v>
      </c>
      <c r="H1038">
        <v>1.262</v>
      </c>
      <c r="I1038">
        <v>24.45</v>
      </c>
      <c r="J1038">
        <v>71</v>
      </c>
    </row>
    <row r="1039" spans="1:10" x14ac:dyDescent="0.35">
      <c r="A1039" t="s">
        <v>7181</v>
      </c>
      <c r="B1039">
        <v>69</v>
      </c>
      <c r="C1039">
        <v>934</v>
      </c>
      <c r="D1039">
        <v>1038</v>
      </c>
      <c r="E1039" t="s">
        <v>319</v>
      </c>
      <c r="F1039" t="s">
        <v>0</v>
      </c>
      <c r="G1039" t="s">
        <v>2657</v>
      </c>
      <c r="H1039">
        <v>8.593</v>
      </c>
      <c r="I1039">
        <v>83.28</v>
      </c>
      <c r="J1039">
        <v>69</v>
      </c>
    </row>
    <row r="1040" spans="1:10" x14ac:dyDescent="0.35">
      <c r="A1040" t="s">
        <v>7182</v>
      </c>
      <c r="B1040">
        <v>190</v>
      </c>
      <c r="C1040">
        <v>932</v>
      </c>
      <c r="D1040">
        <v>1039</v>
      </c>
      <c r="E1040" t="s">
        <v>328</v>
      </c>
      <c r="F1040" t="s">
        <v>0</v>
      </c>
      <c r="G1040" t="s">
        <v>3926</v>
      </c>
      <c r="H1040">
        <v>2.484</v>
      </c>
      <c r="I1040">
        <v>60.81</v>
      </c>
      <c r="J1040">
        <v>62</v>
      </c>
    </row>
    <row r="1041" spans="1:10" x14ac:dyDescent="0.35">
      <c r="A1041" t="s">
        <v>7183</v>
      </c>
      <c r="B1041">
        <v>200</v>
      </c>
      <c r="C1041">
        <v>930</v>
      </c>
      <c r="D1041">
        <v>1040</v>
      </c>
      <c r="E1041" t="s">
        <v>312</v>
      </c>
      <c r="F1041" t="s">
        <v>0</v>
      </c>
      <c r="G1041" t="s">
        <v>1993</v>
      </c>
      <c r="H1041">
        <v>2.3330000000000002</v>
      </c>
      <c r="I1041">
        <v>42.56</v>
      </c>
      <c r="J1041">
        <v>28</v>
      </c>
    </row>
    <row r="1042" spans="1:10" x14ac:dyDescent="0.35">
      <c r="A1042" t="s">
        <v>7184</v>
      </c>
      <c r="B1042">
        <v>108</v>
      </c>
      <c r="C1042">
        <v>930</v>
      </c>
      <c r="D1042">
        <v>1040</v>
      </c>
      <c r="E1042" t="s">
        <v>312</v>
      </c>
      <c r="F1042" t="s">
        <v>0</v>
      </c>
      <c r="G1042" t="s">
        <v>2392</v>
      </c>
      <c r="H1042">
        <v>4.3499999999999996</v>
      </c>
      <c r="I1042">
        <v>44.08</v>
      </c>
      <c r="J1042">
        <v>30</v>
      </c>
    </row>
    <row r="1043" spans="1:10" x14ac:dyDescent="0.35">
      <c r="A1043" t="s">
        <v>7185</v>
      </c>
      <c r="B1043">
        <v>138</v>
      </c>
      <c r="C1043">
        <v>928</v>
      </c>
      <c r="D1043">
        <v>1042</v>
      </c>
      <c r="E1043" t="s">
        <v>328</v>
      </c>
      <c r="F1043" t="s">
        <v>0</v>
      </c>
      <c r="G1043" t="s">
        <v>2178</v>
      </c>
      <c r="H1043">
        <v>3.3330000000000002</v>
      </c>
      <c r="I1043">
        <v>65.58</v>
      </c>
      <c r="J1043">
        <v>47</v>
      </c>
    </row>
    <row r="1044" spans="1:10" x14ac:dyDescent="0.35">
      <c r="A1044" t="s">
        <v>7186</v>
      </c>
      <c r="B1044">
        <v>67</v>
      </c>
      <c r="C1044">
        <v>925</v>
      </c>
      <c r="D1044">
        <v>1043</v>
      </c>
      <c r="E1044" t="s">
        <v>319</v>
      </c>
      <c r="F1044" t="s">
        <v>0</v>
      </c>
      <c r="G1044" t="s">
        <v>1813</v>
      </c>
      <c r="H1044">
        <v>8.0969999999999995</v>
      </c>
      <c r="I1044">
        <v>88.16</v>
      </c>
      <c r="J1044">
        <v>18</v>
      </c>
    </row>
    <row r="1045" spans="1:10" x14ac:dyDescent="0.35">
      <c r="A1045" t="s">
        <v>7187</v>
      </c>
      <c r="B1045">
        <v>167</v>
      </c>
      <c r="C1045">
        <v>920</v>
      </c>
      <c r="D1045">
        <v>1044</v>
      </c>
      <c r="E1045" t="s">
        <v>328</v>
      </c>
      <c r="F1045" t="s">
        <v>0</v>
      </c>
      <c r="G1045" t="s">
        <v>3522</v>
      </c>
      <c r="H1045">
        <v>2.7549999999999999</v>
      </c>
      <c r="I1045">
        <v>54.69</v>
      </c>
      <c r="J1045">
        <v>56</v>
      </c>
    </row>
    <row r="1046" spans="1:10" x14ac:dyDescent="0.35">
      <c r="A1046" t="s">
        <v>7188</v>
      </c>
      <c r="B1046">
        <v>169</v>
      </c>
      <c r="C1046">
        <v>920</v>
      </c>
      <c r="D1046">
        <v>1044</v>
      </c>
      <c r="E1046" t="s">
        <v>312</v>
      </c>
      <c r="F1046" t="s">
        <v>0</v>
      </c>
      <c r="G1046" t="s">
        <v>3531</v>
      </c>
      <c r="H1046">
        <v>3.109</v>
      </c>
      <c r="I1046">
        <v>34.93</v>
      </c>
      <c r="J1046">
        <v>39</v>
      </c>
    </row>
    <row r="1047" spans="1:10" x14ac:dyDescent="0.35">
      <c r="A1047" t="s">
        <v>7189</v>
      </c>
      <c r="B1047">
        <v>279</v>
      </c>
      <c r="C1047">
        <v>917</v>
      </c>
      <c r="D1047">
        <v>1046</v>
      </c>
      <c r="E1047" t="s">
        <v>312</v>
      </c>
      <c r="F1047" t="s">
        <v>0</v>
      </c>
      <c r="G1047" t="s">
        <v>3932</v>
      </c>
      <c r="H1047">
        <v>1.78</v>
      </c>
      <c r="I1047">
        <v>41.51</v>
      </c>
      <c r="J1047">
        <v>89</v>
      </c>
    </row>
    <row r="1048" spans="1:10" x14ac:dyDescent="0.35">
      <c r="A1048" t="s">
        <v>7190</v>
      </c>
      <c r="B1048">
        <v>156</v>
      </c>
      <c r="C1048">
        <v>915</v>
      </c>
      <c r="D1048">
        <v>1047</v>
      </c>
      <c r="E1048" t="s">
        <v>312</v>
      </c>
      <c r="F1048" t="s">
        <v>0</v>
      </c>
      <c r="G1048" t="s">
        <v>2077</v>
      </c>
      <c r="H1048">
        <v>2.9060000000000001</v>
      </c>
      <c r="I1048">
        <v>48.01</v>
      </c>
      <c r="J1048">
        <v>58</v>
      </c>
    </row>
    <row r="1049" spans="1:10" x14ac:dyDescent="0.35">
      <c r="A1049" t="s">
        <v>7191</v>
      </c>
      <c r="B1049">
        <v>192</v>
      </c>
      <c r="C1049">
        <v>914</v>
      </c>
      <c r="D1049">
        <v>1048</v>
      </c>
      <c r="E1049" t="s">
        <v>312</v>
      </c>
      <c r="F1049" t="s">
        <v>0</v>
      </c>
      <c r="G1049" t="s">
        <v>1967</v>
      </c>
      <c r="H1049">
        <v>2.7360000000000002</v>
      </c>
      <c r="I1049">
        <v>41.59</v>
      </c>
      <c r="J1049">
        <v>192</v>
      </c>
    </row>
    <row r="1050" spans="1:10" x14ac:dyDescent="0.35">
      <c r="A1050" t="s">
        <v>7192</v>
      </c>
      <c r="B1050">
        <v>125</v>
      </c>
      <c r="C1050">
        <v>914</v>
      </c>
      <c r="D1050">
        <v>1048</v>
      </c>
      <c r="E1050" t="s">
        <v>319</v>
      </c>
      <c r="F1050" t="s">
        <v>0</v>
      </c>
      <c r="G1050" t="s">
        <v>1807</v>
      </c>
      <c r="H1050">
        <v>5.6749999999999998</v>
      </c>
      <c r="I1050">
        <v>80.180000000000007</v>
      </c>
      <c r="J1050">
        <v>102</v>
      </c>
    </row>
    <row r="1051" spans="1:10" x14ac:dyDescent="0.35">
      <c r="A1051" t="s">
        <v>7193</v>
      </c>
      <c r="B1051">
        <v>262</v>
      </c>
      <c r="C1051">
        <v>912</v>
      </c>
      <c r="D1051">
        <v>1050</v>
      </c>
      <c r="E1051" t="s">
        <v>319</v>
      </c>
      <c r="F1051" t="s">
        <v>0</v>
      </c>
      <c r="G1051" t="s">
        <v>7194</v>
      </c>
      <c r="H1051">
        <v>1.8160000000000001</v>
      </c>
      <c r="I1051">
        <v>77.59</v>
      </c>
      <c r="J1051">
        <v>96</v>
      </c>
    </row>
    <row r="1052" spans="1:10" x14ac:dyDescent="0.35">
      <c r="A1052" t="s">
        <v>7195</v>
      </c>
      <c r="B1052">
        <v>47</v>
      </c>
      <c r="C1052">
        <v>911</v>
      </c>
      <c r="D1052">
        <v>1051</v>
      </c>
      <c r="E1052" t="s">
        <v>319</v>
      </c>
      <c r="F1052" t="s">
        <v>0</v>
      </c>
      <c r="G1052" t="s">
        <v>2316</v>
      </c>
      <c r="H1052">
        <v>9.7110000000000003</v>
      </c>
      <c r="I1052">
        <v>96.28</v>
      </c>
      <c r="J1052">
        <v>30</v>
      </c>
    </row>
    <row r="1053" spans="1:10" x14ac:dyDescent="0.35">
      <c r="A1053" t="s">
        <v>7196</v>
      </c>
      <c r="B1053">
        <v>234</v>
      </c>
      <c r="C1053">
        <v>911</v>
      </c>
      <c r="D1053">
        <v>1051</v>
      </c>
      <c r="E1053" t="s">
        <v>311</v>
      </c>
      <c r="F1053" t="s">
        <v>0</v>
      </c>
      <c r="G1053" t="s">
        <v>3026</v>
      </c>
      <c r="H1053" t="s">
        <v>311</v>
      </c>
      <c r="I1053" t="s">
        <v>311</v>
      </c>
      <c r="J1053">
        <v>61</v>
      </c>
    </row>
    <row r="1054" spans="1:10" x14ac:dyDescent="0.35">
      <c r="A1054" t="s">
        <v>7197</v>
      </c>
      <c r="B1054">
        <v>147</v>
      </c>
      <c r="C1054">
        <v>910</v>
      </c>
      <c r="D1054">
        <v>1053</v>
      </c>
      <c r="E1054" t="s">
        <v>312</v>
      </c>
      <c r="F1054" t="s">
        <v>0</v>
      </c>
      <c r="G1054" t="s">
        <v>2596</v>
      </c>
      <c r="H1054">
        <v>3.6150000000000002</v>
      </c>
      <c r="I1054">
        <v>41.89</v>
      </c>
      <c r="J1054">
        <v>147</v>
      </c>
    </row>
    <row r="1055" spans="1:10" x14ac:dyDescent="0.35">
      <c r="A1055" t="s">
        <v>7198</v>
      </c>
      <c r="B1055">
        <v>202</v>
      </c>
      <c r="C1055">
        <v>909</v>
      </c>
      <c r="D1055">
        <v>1054</v>
      </c>
      <c r="E1055" t="s">
        <v>328</v>
      </c>
      <c r="F1055" t="s">
        <v>0</v>
      </c>
      <c r="G1055" t="s">
        <v>7199</v>
      </c>
      <c r="H1055">
        <v>2.2490000000000001</v>
      </c>
      <c r="I1055">
        <v>55.73</v>
      </c>
      <c r="J1055">
        <v>74</v>
      </c>
    </row>
    <row r="1056" spans="1:10" x14ac:dyDescent="0.35">
      <c r="A1056" t="s">
        <v>7200</v>
      </c>
      <c r="B1056">
        <v>375</v>
      </c>
      <c r="C1056">
        <v>908</v>
      </c>
      <c r="D1056">
        <v>1055</v>
      </c>
      <c r="E1056" t="s">
        <v>334</v>
      </c>
      <c r="F1056" t="s">
        <v>0</v>
      </c>
      <c r="G1056" t="s">
        <v>7201</v>
      </c>
      <c r="H1056">
        <v>1.337</v>
      </c>
      <c r="I1056">
        <v>4.84</v>
      </c>
      <c r="J1056">
        <v>107</v>
      </c>
    </row>
    <row r="1057" spans="1:10" x14ac:dyDescent="0.35">
      <c r="A1057" t="s">
        <v>7202</v>
      </c>
      <c r="B1057">
        <v>387</v>
      </c>
      <c r="C1057">
        <v>908</v>
      </c>
      <c r="D1057">
        <v>1055</v>
      </c>
      <c r="E1057" t="s">
        <v>312</v>
      </c>
      <c r="F1057" t="s">
        <v>0</v>
      </c>
      <c r="G1057" t="s">
        <v>2729</v>
      </c>
      <c r="H1057">
        <v>1.319</v>
      </c>
      <c r="I1057">
        <v>33.54</v>
      </c>
      <c r="J1057">
        <v>14</v>
      </c>
    </row>
    <row r="1058" spans="1:10" x14ac:dyDescent="0.35">
      <c r="A1058" t="s">
        <v>7203</v>
      </c>
      <c r="B1058">
        <v>294</v>
      </c>
      <c r="C1058">
        <v>907</v>
      </c>
      <c r="D1058">
        <v>1057</v>
      </c>
      <c r="E1058" t="s">
        <v>328</v>
      </c>
      <c r="F1058" t="s">
        <v>0</v>
      </c>
      <c r="G1058" t="s">
        <v>4176</v>
      </c>
      <c r="H1058">
        <v>2.456</v>
      </c>
      <c r="I1058">
        <v>53.63</v>
      </c>
      <c r="J1058">
        <v>69</v>
      </c>
    </row>
    <row r="1059" spans="1:10" x14ac:dyDescent="0.35">
      <c r="A1059" t="s">
        <v>7204</v>
      </c>
      <c r="B1059">
        <v>377</v>
      </c>
      <c r="C1059">
        <v>906</v>
      </c>
      <c r="D1059">
        <v>1058</v>
      </c>
      <c r="E1059" t="s">
        <v>311</v>
      </c>
      <c r="F1059" t="s">
        <v>0</v>
      </c>
      <c r="G1059" t="s">
        <v>311</v>
      </c>
      <c r="H1059" t="s">
        <v>311</v>
      </c>
      <c r="I1059" t="s">
        <v>311</v>
      </c>
      <c r="J1059">
        <v>377</v>
      </c>
    </row>
    <row r="1060" spans="1:10" x14ac:dyDescent="0.35">
      <c r="A1060" t="s">
        <v>7205</v>
      </c>
      <c r="B1060">
        <v>390</v>
      </c>
      <c r="C1060">
        <v>904</v>
      </c>
      <c r="D1060">
        <v>1059</v>
      </c>
      <c r="E1060" t="s">
        <v>334</v>
      </c>
      <c r="F1060" t="s">
        <v>0</v>
      </c>
      <c r="G1060" t="s">
        <v>2077</v>
      </c>
      <c r="H1060">
        <v>1.466</v>
      </c>
      <c r="I1060">
        <v>16.170000000000002</v>
      </c>
      <c r="J1060">
        <v>56</v>
      </c>
    </row>
    <row r="1061" spans="1:10" x14ac:dyDescent="0.35">
      <c r="A1061" t="s">
        <v>7206</v>
      </c>
      <c r="B1061">
        <v>234</v>
      </c>
      <c r="C1061">
        <v>902</v>
      </c>
      <c r="D1061">
        <v>1060</v>
      </c>
      <c r="E1061" t="s">
        <v>312</v>
      </c>
      <c r="F1061" t="s">
        <v>0</v>
      </c>
      <c r="G1061" t="s">
        <v>7207</v>
      </c>
      <c r="H1061">
        <v>1.798</v>
      </c>
      <c r="I1061">
        <v>34.19</v>
      </c>
      <c r="J1061">
        <v>32</v>
      </c>
    </row>
    <row r="1062" spans="1:10" x14ac:dyDescent="0.35">
      <c r="A1062" t="s">
        <v>7208</v>
      </c>
      <c r="B1062">
        <v>175</v>
      </c>
      <c r="C1062">
        <v>896</v>
      </c>
      <c r="D1062">
        <v>1061</v>
      </c>
      <c r="E1062" t="s">
        <v>312</v>
      </c>
      <c r="F1062" t="s">
        <v>0</v>
      </c>
      <c r="G1062" t="s">
        <v>2617</v>
      </c>
      <c r="H1062">
        <v>2.605</v>
      </c>
      <c r="I1062">
        <v>24.98</v>
      </c>
      <c r="J1062">
        <v>175</v>
      </c>
    </row>
    <row r="1063" spans="1:10" x14ac:dyDescent="0.35">
      <c r="A1063" t="s">
        <v>7209</v>
      </c>
      <c r="B1063">
        <v>64</v>
      </c>
      <c r="C1063">
        <v>896</v>
      </c>
      <c r="D1063">
        <v>1061</v>
      </c>
      <c r="E1063" t="s">
        <v>319</v>
      </c>
      <c r="F1063" t="s">
        <v>0</v>
      </c>
      <c r="G1063" t="s">
        <v>2962</v>
      </c>
      <c r="H1063">
        <v>7.41</v>
      </c>
      <c r="I1063">
        <v>91.15</v>
      </c>
      <c r="J1063">
        <v>29</v>
      </c>
    </row>
    <row r="1064" spans="1:10" x14ac:dyDescent="0.35">
      <c r="A1064" t="s">
        <v>7210</v>
      </c>
      <c r="B1064">
        <v>209</v>
      </c>
      <c r="C1064">
        <v>891</v>
      </c>
      <c r="D1064">
        <v>1063</v>
      </c>
      <c r="E1064" t="s">
        <v>328</v>
      </c>
      <c r="F1064" t="s">
        <v>0</v>
      </c>
      <c r="G1064" t="s">
        <v>4755</v>
      </c>
      <c r="H1064">
        <v>2.0049999999999999</v>
      </c>
      <c r="I1064">
        <v>51.87</v>
      </c>
      <c r="J1064">
        <v>96</v>
      </c>
    </row>
    <row r="1065" spans="1:10" x14ac:dyDescent="0.35">
      <c r="A1065" t="s">
        <v>7211</v>
      </c>
      <c r="B1065">
        <v>488</v>
      </c>
      <c r="C1065">
        <v>888</v>
      </c>
      <c r="D1065">
        <v>1064</v>
      </c>
      <c r="E1065" t="s">
        <v>311</v>
      </c>
      <c r="F1065" t="s">
        <v>0</v>
      </c>
      <c r="G1065" t="s">
        <v>2448</v>
      </c>
      <c r="H1065" t="s">
        <v>311</v>
      </c>
      <c r="I1065" t="s">
        <v>311</v>
      </c>
      <c r="J1065">
        <v>33</v>
      </c>
    </row>
    <row r="1066" spans="1:10" x14ac:dyDescent="0.35">
      <c r="A1066" t="s">
        <v>7212</v>
      </c>
      <c r="B1066">
        <v>162</v>
      </c>
      <c r="C1066">
        <v>888</v>
      </c>
      <c r="D1066">
        <v>1064</v>
      </c>
      <c r="E1066" t="s">
        <v>328</v>
      </c>
      <c r="F1066" t="s">
        <v>0</v>
      </c>
      <c r="G1066" t="s">
        <v>7213</v>
      </c>
      <c r="H1066">
        <v>2.6179999999999999</v>
      </c>
      <c r="I1066">
        <v>40.08</v>
      </c>
      <c r="J1066">
        <v>52</v>
      </c>
    </row>
    <row r="1067" spans="1:10" x14ac:dyDescent="0.35">
      <c r="A1067" t="s">
        <v>7214</v>
      </c>
      <c r="B1067">
        <v>179</v>
      </c>
      <c r="C1067">
        <v>887</v>
      </c>
      <c r="D1067">
        <v>1066</v>
      </c>
      <c r="E1067" t="s">
        <v>328</v>
      </c>
      <c r="F1067" t="s">
        <v>0</v>
      </c>
      <c r="G1067" t="s">
        <v>7215</v>
      </c>
      <c r="H1067">
        <v>2.3239999999999998</v>
      </c>
      <c r="I1067">
        <v>64.349999999999994</v>
      </c>
      <c r="J1067">
        <v>147</v>
      </c>
    </row>
    <row r="1068" spans="1:10" x14ac:dyDescent="0.35">
      <c r="A1068" t="s">
        <v>7216</v>
      </c>
      <c r="B1068">
        <v>176</v>
      </c>
      <c r="C1068">
        <v>886</v>
      </c>
      <c r="D1068">
        <v>1067</v>
      </c>
      <c r="E1068" t="s">
        <v>319</v>
      </c>
      <c r="F1068" t="s">
        <v>0</v>
      </c>
      <c r="G1068" t="s">
        <v>4361</v>
      </c>
      <c r="H1068">
        <v>2.62</v>
      </c>
      <c r="I1068">
        <v>77.5</v>
      </c>
      <c r="J1068">
        <v>53</v>
      </c>
    </row>
    <row r="1069" spans="1:10" x14ac:dyDescent="0.35">
      <c r="A1069" t="s">
        <v>7217</v>
      </c>
      <c r="B1069">
        <v>90</v>
      </c>
      <c r="C1069">
        <v>886</v>
      </c>
      <c r="D1069">
        <v>1067</v>
      </c>
      <c r="E1069" t="s">
        <v>319</v>
      </c>
      <c r="F1069" t="s">
        <v>0</v>
      </c>
      <c r="G1069" t="s">
        <v>6008</v>
      </c>
      <c r="H1069">
        <v>4.6740000000000004</v>
      </c>
      <c r="I1069">
        <v>76.430000000000007</v>
      </c>
      <c r="J1069">
        <v>33</v>
      </c>
    </row>
    <row r="1070" spans="1:10" x14ac:dyDescent="0.35">
      <c r="A1070" t="s">
        <v>7218</v>
      </c>
      <c r="B1070">
        <v>157</v>
      </c>
      <c r="C1070">
        <v>886</v>
      </c>
      <c r="D1070">
        <v>1067</v>
      </c>
      <c r="E1070" t="s">
        <v>312</v>
      </c>
      <c r="F1070" t="s">
        <v>0</v>
      </c>
      <c r="G1070" t="s">
        <v>6246</v>
      </c>
      <c r="H1070">
        <v>2.86</v>
      </c>
      <c r="I1070">
        <v>28.52</v>
      </c>
      <c r="J1070">
        <v>25</v>
      </c>
    </row>
    <row r="1071" spans="1:10" x14ac:dyDescent="0.35">
      <c r="A1071" t="s">
        <v>7219</v>
      </c>
      <c r="B1071">
        <v>199</v>
      </c>
      <c r="C1071">
        <v>885</v>
      </c>
      <c r="D1071">
        <v>1070</v>
      </c>
      <c r="E1071" t="s">
        <v>319</v>
      </c>
      <c r="F1071" t="s">
        <v>0</v>
      </c>
      <c r="G1071" t="s">
        <v>2590</v>
      </c>
      <c r="H1071">
        <v>2</v>
      </c>
      <c r="I1071">
        <v>79.5</v>
      </c>
      <c r="J1071">
        <v>38</v>
      </c>
    </row>
    <row r="1072" spans="1:10" x14ac:dyDescent="0.35">
      <c r="A1072" t="s">
        <v>7220</v>
      </c>
      <c r="B1072">
        <v>164</v>
      </c>
      <c r="C1072">
        <v>882</v>
      </c>
      <c r="D1072">
        <v>1071</v>
      </c>
      <c r="E1072" t="s">
        <v>328</v>
      </c>
      <c r="F1072" t="s">
        <v>0</v>
      </c>
      <c r="G1072" t="s">
        <v>2088</v>
      </c>
      <c r="H1072">
        <v>2.6970000000000001</v>
      </c>
      <c r="I1072">
        <v>67.39</v>
      </c>
      <c r="J1072">
        <v>38</v>
      </c>
    </row>
    <row r="1073" spans="1:10" x14ac:dyDescent="0.35">
      <c r="A1073" t="s">
        <v>7221</v>
      </c>
      <c r="B1073">
        <v>126</v>
      </c>
      <c r="C1073">
        <v>882</v>
      </c>
      <c r="D1073">
        <v>1071</v>
      </c>
      <c r="E1073" t="s">
        <v>328</v>
      </c>
      <c r="F1073" t="s">
        <v>0</v>
      </c>
      <c r="G1073" t="s">
        <v>7222</v>
      </c>
      <c r="H1073">
        <v>3.492</v>
      </c>
      <c r="I1073">
        <v>69.3</v>
      </c>
      <c r="J1073">
        <v>16</v>
      </c>
    </row>
    <row r="1074" spans="1:10" x14ac:dyDescent="0.35">
      <c r="A1074" t="s">
        <v>7223</v>
      </c>
      <c r="B1074">
        <v>176</v>
      </c>
      <c r="C1074">
        <v>878</v>
      </c>
      <c r="D1074">
        <v>1073</v>
      </c>
      <c r="E1074" t="s">
        <v>328</v>
      </c>
      <c r="F1074" t="s">
        <v>0</v>
      </c>
      <c r="G1074" t="s">
        <v>7224</v>
      </c>
      <c r="H1074">
        <v>2.6190000000000002</v>
      </c>
      <c r="I1074">
        <v>59.47</v>
      </c>
      <c r="J1074">
        <v>82</v>
      </c>
    </row>
    <row r="1075" spans="1:10" x14ac:dyDescent="0.35">
      <c r="A1075" t="s">
        <v>7225</v>
      </c>
      <c r="B1075">
        <v>115</v>
      </c>
      <c r="C1075">
        <v>876</v>
      </c>
      <c r="D1075">
        <v>1074</v>
      </c>
      <c r="E1075" t="s">
        <v>328</v>
      </c>
      <c r="F1075" t="s">
        <v>0</v>
      </c>
      <c r="G1075" t="s">
        <v>3544</v>
      </c>
      <c r="H1075">
        <v>4.3940000000000001</v>
      </c>
      <c r="I1075">
        <v>67.41</v>
      </c>
      <c r="J1075">
        <v>114</v>
      </c>
    </row>
    <row r="1076" spans="1:10" x14ac:dyDescent="0.35">
      <c r="A1076" t="s">
        <v>7226</v>
      </c>
      <c r="B1076">
        <v>89</v>
      </c>
      <c r="C1076">
        <v>876</v>
      </c>
      <c r="D1076">
        <v>1074</v>
      </c>
      <c r="E1076" t="s">
        <v>319</v>
      </c>
      <c r="F1076" t="s">
        <v>0</v>
      </c>
      <c r="G1076" t="s">
        <v>1967</v>
      </c>
      <c r="H1076">
        <v>5.31</v>
      </c>
      <c r="I1076">
        <v>78.41</v>
      </c>
      <c r="J1076">
        <v>89</v>
      </c>
    </row>
    <row r="1077" spans="1:10" x14ac:dyDescent="0.35">
      <c r="A1077" t="s">
        <v>7227</v>
      </c>
      <c r="B1077">
        <v>111</v>
      </c>
      <c r="C1077">
        <v>874</v>
      </c>
      <c r="D1077">
        <v>1076</v>
      </c>
      <c r="E1077" t="s">
        <v>319</v>
      </c>
      <c r="F1077" t="s">
        <v>0</v>
      </c>
      <c r="G1077" t="s">
        <v>3819</v>
      </c>
      <c r="H1077">
        <v>4.33</v>
      </c>
      <c r="I1077">
        <v>89.13</v>
      </c>
      <c r="J1077">
        <v>44</v>
      </c>
    </row>
    <row r="1078" spans="1:10" x14ac:dyDescent="0.35">
      <c r="A1078" t="s">
        <v>7228</v>
      </c>
      <c r="B1078">
        <v>116</v>
      </c>
      <c r="C1078">
        <v>874</v>
      </c>
      <c r="D1078">
        <v>1076</v>
      </c>
      <c r="E1078" t="s">
        <v>328</v>
      </c>
      <c r="F1078" t="s">
        <v>0</v>
      </c>
      <c r="G1078" t="s">
        <v>1693</v>
      </c>
      <c r="H1078">
        <v>4.4640000000000004</v>
      </c>
      <c r="I1078">
        <v>62.19</v>
      </c>
      <c r="J1078">
        <v>48</v>
      </c>
    </row>
    <row r="1079" spans="1:10" x14ac:dyDescent="0.35">
      <c r="A1079" t="s">
        <v>7229</v>
      </c>
      <c r="B1079">
        <v>10</v>
      </c>
      <c r="C1079">
        <v>870</v>
      </c>
      <c r="D1079">
        <v>1078</v>
      </c>
      <c r="E1079" t="s">
        <v>319</v>
      </c>
      <c r="F1079" t="s">
        <v>0</v>
      </c>
      <c r="G1079" t="s">
        <v>5899</v>
      </c>
      <c r="H1079">
        <v>42.9</v>
      </c>
      <c r="I1079">
        <v>98.28</v>
      </c>
      <c r="J1079">
        <v>10</v>
      </c>
    </row>
    <row r="1080" spans="1:10" x14ac:dyDescent="0.35">
      <c r="A1080" t="s">
        <v>7230</v>
      </c>
      <c r="B1080">
        <v>201</v>
      </c>
      <c r="C1080">
        <v>870</v>
      </c>
      <c r="D1080">
        <v>1078</v>
      </c>
      <c r="E1080" t="s">
        <v>334</v>
      </c>
      <c r="F1080" t="s">
        <v>0</v>
      </c>
      <c r="G1080" t="s">
        <v>3282</v>
      </c>
      <c r="H1080">
        <v>2.2130000000000001</v>
      </c>
      <c r="I1080">
        <v>23.98</v>
      </c>
      <c r="J1080">
        <v>68</v>
      </c>
    </row>
    <row r="1081" spans="1:10" x14ac:dyDescent="0.35">
      <c r="A1081" t="s">
        <v>7231</v>
      </c>
      <c r="B1081">
        <v>43</v>
      </c>
      <c r="C1081">
        <v>870</v>
      </c>
      <c r="D1081">
        <v>1078</v>
      </c>
      <c r="E1081" t="s">
        <v>319</v>
      </c>
      <c r="F1081" t="s">
        <v>0</v>
      </c>
      <c r="G1081" t="s">
        <v>2088</v>
      </c>
      <c r="H1081">
        <v>10.975</v>
      </c>
      <c r="I1081">
        <v>99.28</v>
      </c>
      <c r="J1081">
        <v>21</v>
      </c>
    </row>
    <row r="1082" spans="1:10" x14ac:dyDescent="0.35">
      <c r="A1082" t="s">
        <v>7232</v>
      </c>
      <c r="B1082">
        <v>620</v>
      </c>
      <c r="C1082">
        <v>868</v>
      </c>
      <c r="D1082">
        <v>1081</v>
      </c>
      <c r="E1082" t="s">
        <v>334</v>
      </c>
      <c r="F1082" t="s">
        <v>0</v>
      </c>
      <c r="G1082" t="s">
        <v>1868</v>
      </c>
      <c r="H1082">
        <v>0.61599999999999999</v>
      </c>
      <c r="I1082">
        <v>7.56</v>
      </c>
      <c r="J1082">
        <v>26</v>
      </c>
    </row>
    <row r="1083" spans="1:10" x14ac:dyDescent="0.35">
      <c r="A1083" t="s">
        <v>7233</v>
      </c>
      <c r="B1083">
        <v>293</v>
      </c>
      <c r="C1083">
        <v>867</v>
      </c>
      <c r="D1083">
        <v>1082</v>
      </c>
      <c r="E1083" t="s">
        <v>311</v>
      </c>
      <c r="F1083" t="s">
        <v>0</v>
      </c>
      <c r="G1083" t="s">
        <v>2448</v>
      </c>
      <c r="H1083" t="s">
        <v>311</v>
      </c>
      <c r="I1083" t="s">
        <v>311</v>
      </c>
      <c r="J1083">
        <v>21</v>
      </c>
    </row>
    <row r="1084" spans="1:10" x14ac:dyDescent="0.35">
      <c r="A1084" t="s">
        <v>7234</v>
      </c>
      <c r="B1084">
        <v>116</v>
      </c>
      <c r="C1084">
        <v>867</v>
      </c>
      <c r="D1084">
        <v>1082</v>
      </c>
      <c r="E1084" t="s">
        <v>319</v>
      </c>
      <c r="F1084" t="s">
        <v>0</v>
      </c>
      <c r="G1084" t="s">
        <v>7235</v>
      </c>
      <c r="H1084">
        <v>3.5190000000000001</v>
      </c>
      <c r="I1084">
        <v>71.47</v>
      </c>
      <c r="J1084">
        <v>21</v>
      </c>
    </row>
    <row r="1085" spans="1:10" x14ac:dyDescent="0.35">
      <c r="A1085" t="s">
        <v>7236</v>
      </c>
      <c r="B1085">
        <v>135</v>
      </c>
      <c r="C1085">
        <v>867</v>
      </c>
      <c r="D1085">
        <v>1082</v>
      </c>
      <c r="E1085" t="s">
        <v>328</v>
      </c>
      <c r="F1085" t="s">
        <v>0</v>
      </c>
      <c r="G1085" t="s">
        <v>1823</v>
      </c>
      <c r="H1085">
        <v>3.3380000000000001</v>
      </c>
      <c r="I1085">
        <v>59.06</v>
      </c>
      <c r="J1085">
        <v>27</v>
      </c>
    </row>
    <row r="1086" spans="1:10" x14ac:dyDescent="0.35">
      <c r="A1086" t="s">
        <v>7237</v>
      </c>
      <c r="B1086">
        <v>102</v>
      </c>
      <c r="C1086">
        <v>867</v>
      </c>
      <c r="D1086">
        <v>1082</v>
      </c>
      <c r="E1086" t="s">
        <v>319</v>
      </c>
      <c r="F1086" t="s">
        <v>0</v>
      </c>
      <c r="G1086" t="s">
        <v>4326</v>
      </c>
      <c r="H1086">
        <v>4.8630000000000004</v>
      </c>
      <c r="I1086">
        <v>68.739999999999995</v>
      </c>
      <c r="J1086">
        <v>15</v>
      </c>
    </row>
    <row r="1087" spans="1:10" x14ac:dyDescent="0.35">
      <c r="A1087" t="s">
        <v>7238</v>
      </c>
      <c r="B1087">
        <v>610</v>
      </c>
      <c r="C1087">
        <v>866</v>
      </c>
      <c r="D1087">
        <v>1086</v>
      </c>
      <c r="E1087" t="s">
        <v>334</v>
      </c>
      <c r="F1087" t="s">
        <v>0</v>
      </c>
      <c r="G1087" t="s">
        <v>2202</v>
      </c>
      <c r="H1087">
        <v>1.1739999999999999</v>
      </c>
      <c r="I1087">
        <v>4.0999999999999996</v>
      </c>
      <c r="J1087">
        <v>159</v>
      </c>
    </row>
    <row r="1088" spans="1:10" x14ac:dyDescent="0.35">
      <c r="A1088" t="s">
        <v>7239</v>
      </c>
      <c r="B1088">
        <v>167</v>
      </c>
      <c r="C1088">
        <v>866</v>
      </c>
      <c r="D1088">
        <v>1086</v>
      </c>
      <c r="E1088" t="s">
        <v>328</v>
      </c>
      <c r="F1088" t="s">
        <v>0</v>
      </c>
      <c r="G1088" t="s">
        <v>2379</v>
      </c>
      <c r="H1088">
        <v>3</v>
      </c>
      <c r="I1088">
        <v>64.08</v>
      </c>
      <c r="J1088">
        <v>61</v>
      </c>
    </row>
    <row r="1089" spans="1:10" x14ac:dyDescent="0.35">
      <c r="A1089" t="s">
        <v>7240</v>
      </c>
      <c r="B1089">
        <v>109</v>
      </c>
      <c r="C1089">
        <v>866</v>
      </c>
      <c r="D1089">
        <v>1086</v>
      </c>
      <c r="E1089" t="s">
        <v>328</v>
      </c>
      <c r="F1089" t="s">
        <v>0</v>
      </c>
      <c r="G1089" t="s">
        <v>2402</v>
      </c>
      <c r="H1089">
        <v>4.6539999999999999</v>
      </c>
      <c r="I1089">
        <v>70.959999999999994</v>
      </c>
      <c r="J1089">
        <v>109</v>
      </c>
    </row>
    <row r="1090" spans="1:10" x14ac:dyDescent="0.35">
      <c r="A1090" t="s">
        <v>7241</v>
      </c>
      <c r="B1090">
        <v>118</v>
      </c>
      <c r="C1090">
        <v>865</v>
      </c>
      <c r="D1090">
        <v>1089</v>
      </c>
      <c r="E1090" t="s">
        <v>328</v>
      </c>
      <c r="F1090" t="s">
        <v>0</v>
      </c>
      <c r="G1090" t="s">
        <v>2129</v>
      </c>
      <c r="H1090">
        <v>3.8170000000000002</v>
      </c>
      <c r="I1090">
        <v>49.17</v>
      </c>
      <c r="J1090">
        <v>118</v>
      </c>
    </row>
    <row r="1091" spans="1:10" x14ac:dyDescent="0.35">
      <c r="A1091" t="s">
        <v>7242</v>
      </c>
      <c r="B1091">
        <v>208</v>
      </c>
      <c r="C1091">
        <v>864</v>
      </c>
      <c r="D1091">
        <v>1090</v>
      </c>
      <c r="E1091" t="s">
        <v>311</v>
      </c>
      <c r="F1091" t="s">
        <v>0</v>
      </c>
      <c r="G1091" t="s">
        <v>1823</v>
      </c>
      <c r="H1091" t="s">
        <v>311</v>
      </c>
      <c r="I1091" t="s">
        <v>311</v>
      </c>
      <c r="J1091">
        <v>12</v>
      </c>
    </row>
    <row r="1092" spans="1:10" x14ac:dyDescent="0.35">
      <c r="A1092" t="s">
        <v>7243</v>
      </c>
      <c r="B1092">
        <v>117</v>
      </c>
      <c r="C1092">
        <v>863</v>
      </c>
      <c r="D1092">
        <v>1091</v>
      </c>
      <c r="E1092" t="s">
        <v>311</v>
      </c>
      <c r="F1092" t="s">
        <v>0</v>
      </c>
      <c r="G1092" t="s">
        <v>2402</v>
      </c>
      <c r="H1092" t="s">
        <v>311</v>
      </c>
      <c r="I1092" t="s">
        <v>311</v>
      </c>
      <c r="J1092">
        <v>117</v>
      </c>
    </row>
    <row r="1093" spans="1:10" x14ac:dyDescent="0.35">
      <c r="A1093" t="s">
        <v>7244</v>
      </c>
      <c r="B1093">
        <v>237</v>
      </c>
      <c r="C1093">
        <v>862</v>
      </c>
      <c r="D1093">
        <v>1092</v>
      </c>
      <c r="E1093" t="s">
        <v>334</v>
      </c>
      <c r="F1093" t="s">
        <v>0</v>
      </c>
      <c r="G1093" t="s">
        <v>7245</v>
      </c>
      <c r="H1093">
        <v>1.6240000000000001</v>
      </c>
      <c r="I1093">
        <v>18.57</v>
      </c>
      <c r="J1093">
        <v>113</v>
      </c>
    </row>
    <row r="1094" spans="1:10" x14ac:dyDescent="0.35">
      <c r="A1094" t="s">
        <v>7246</v>
      </c>
      <c r="B1094">
        <v>85</v>
      </c>
      <c r="C1094">
        <v>862</v>
      </c>
      <c r="D1094">
        <v>1092</v>
      </c>
      <c r="E1094" t="s">
        <v>328</v>
      </c>
      <c r="F1094" t="s">
        <v>0</v>
      </c>
      <c r="G1094" t="s">
        <v>2079</v>
      </c>
      <c r="H1094">
        <v>5.5369999999999999</v>
      </c>
      <c r="I1094">
        <v>73.89</v>
      </c>
      <c r="J1094">
        <v>26</v>
      </c>
    </row>
    <row r="1095" spans="1:10" x14ac:dyDescent="0.35">
      <c r="A1095" t="s">
        <v>7247</v>
      </c>
      <c r="B1095">
        <v>73</v>
      </c>
      <c r="C1095">
        <v>862</v>
      </c>
      <c r="D1095">
        <v>1092</v>
      </c>
      <c r="E1095" t="s">
        <v>319</v>
      </c>
      <c r="F1095" t="s">
        <v>0</v>
      </c>
      <c r="G1095" t="s">
        <v>1967</v>
      </c>
      <c r="H1095">
        <v>6.5209999999999999</v>
      </c>
      <c r="I1095">
        <v>87.25</v>
      </c>
      <c r="J1095">
        <v>48</v>
      </c>
    </row>
    <row r="1096" spans="1:10" x14ac:dyDescent="0.35">
      <c r="A1096" t="s">
        <v>7248</v>
      </c>
      <c r="B1096">
        <v>245</v>
      </c>
      <c r="C1096">
        <v>861</v>
      </c>
      <c r="D1096">
        <v>1095</v>
      </c>
      <c r="E1096" t="s">
        <v>311</v>
      </c>
      <c r="F1096" t="s">
        <v>0</v>
      </c>
      <c r="G1096" t="s">
        <v>3331</v>
      </c>
      <c r="H1096" t="s">
        <v>311</v>
      </c>
      <c r="I1096" t="s">
        <v>311</v>
      </c>
      <c r="J1096">
        <v>4</v>
      </c>
    </row>
    <row r="1097" spans="1:10" x14ac:dyDescent="0.35">
      <c r="A1097" t="s">
        <v>7249</v>
      </c>
      <c r="B1097">
        <v>184</v>
      </c>
      <c r="C1097">
        <v>860</v>
      </c>
      <c r="D1097">
        <v>1096</v>
      </c>
      <c r="E1097" t="s">
        <v>312</v>
      </c>
      <c r="F1097" t="s">
        <v>0</v>
      </c>
      <c r="G1097" t="s">
        <v>7250</v>
      </c>
      <c r="H1097">
        <v>2.5329999999999999</v>
      </c>
      <c r="I1097">
        <v>34.93</v>
      </c>
      <c r="J1097">
        <v>102</v>
      </c>
    </row>
    <row r="1098" spans="1:10" x14ac:dyDescent="0.35">
      <c r="A1098" t="s">
        <v>7251</v>
      </c>
      <c r="B1098">
        <v>145</v>
      </c>
      <c r="C1098">
        <v>856</v>
      </c>
      <c r="D1098">
        <v>1097</v>
      </c>
      <c r="E1098" t="s">
        <v>328</v>
      </c>
      <c r="F1098" t="s">
        <v>0</v>
      </c>
      <c r="G1098" t="s">
        <v>3208</v>
      </c>
      <c r="H1098">
        <v>2.8210000000000002</v>
      </c>
      <c r="I1098">
        <v>61.48</v>
      </c>
      <c r="J1098">
        <v>69</v>
      </c>
    </row>
    <row r="1099" spans="1:10" x14ac:dyDescent="0.35">
      <c r="A1099" t="s">
        <v>7252</v>
      </c>
      <c r="B1099">
        <v>232</v>
      </c>
      <c r="C1099">
        <v>854</v>
      </c>
      <c r="D1099">
        <v>1098</v>
      </c>
      <c r="E1099" t="s">
        <v>312</v>
      </c>
      <c r="F1099" t="s">
        <v>0</v>
      </c>
      <c r="G1099" t="s">
        <v>2962</v>
      </c>
      <c r="H1099">
        <v>2.5</v>
      </c>
      <c r="I1099">
        <v>31.92</v>
      </c>
      <c r="J1099">
        <v>92</v>
      </c>
    </row>
    <row r="1100" spans="1:10" x14ac:dyDescent="0.35">
      <c r="A1100" t="s">
        <v>7253</v>
      </c>
      <c r="B1100">
        <v>230</v>
      </c>
      <c r="C1100">
        <v>853</v>
      </c>
      <c r="D1100">
        <v>1099</v>
      </c>
      <c r="E1100" t="s">
        <v>311</v>
      </c>
      <c r="F1100" t="s">
        <v>0</v>
      </c>
      <c r="G1100" t="s">
        <v>1759</v>
      </c>
      <c r="H1100" t="s">
        <v>311</v>
      </c>
      <c r="I1100" t="s">
        <v>311</v>
      </c>
      <c r="J1100">
        <v>34</v>
      </c>
    </row>
    <row r="1101" spans="1:10" x14ac:dyDescent="0.35">
      <c r="A1101" t="s">
        <v>7254</v>
      </c>
      <c r="B1101">
        <v>224</v>
      </c>
      <c r="C1101">
        <v>853</v>
      </c>
      <c r="D1101">
        <v>1099</v>
      </c>
      <c r="E1101" t="s">
        <v>312</v>
      </c>
      <c r="F1101" t="s">
        <v>0</v>
      </c>
      <c r="G1101" t="s">
        <v>2983</v>
      </c>
      <c r="H1101">
        <v>2.1480000000000001</v>
      </c>
      <c r="I1101">
        <v>43.52</v>
      </c>
      <c r="J1101">
        <v>40</v>
      </c>
    </row>
    <row r="1102" spans="1:10" x14ac:dyDescent="0.35">
      <c r="A1102" t="s">
        <v>7255</v>
      </c>
      <c r="B1102">
        <v>241</v>
      </c>
      <c r="C1102">
        <v>853</v>
      </c>
      <c r="D1102">
        <v>1099</v>
      </c>
      <c r="E1102" t="s">
        <v>311</v>
      </c>
      <c r="F1102" t="s">
        <v>0</v>
      </c>
      <c r="G1102" t="s">
        <v>2235</v>
      </c>
      <c r="H1102" t="s">
        <v>311</v>
      </c>
      <c r="I1102" t="s">
        <v>311</v>
      </c>
      <c r="J1102">
        <v>72</v>
      </c>
    </row>
    <row r="1103" spans="1:10" x14ac:dyDescent="0.35">
      <c r="A1103" t="s">
        <v>7256</v>
      </c>
      <c r="B1103">
        <v>131</v>
      </c>
      <c r="C1103">
        <v>852</v>
      </c>
      <c r="D1103">
        <v>1102</v>
      </c>
      <c r="E1103" t="s">
        <v>328</v>
      </c>
      <c r="F1103" t="s">
        <v>0</v>
      </c>
      <c r="G1103" t="s">
        <v>7257</v>
      </c>
      <c r="H1103">
        <v>3.3250000000000002</v>
      </c>
      <c r="I1103">
        <v>66.92</v>
      </c>
      <c r="J1103">
        <v>29</v>
      </c>
    </row>
    <row r="1104" spans="1:10" x14ac:dyDescent="0.35">
      <c r="A1104" t="s">
        <v>7258</v>
      </c>
      <c r="B1104">
        <v>108</v>
      </c>
      <c r="C1104">
        <v>852</v>
      </c>
      <c r="D1104">
        <v>1102</v>
      </c>
      <c r="E1104" t="s">
        <v>328</v>
      </c>
      <c r="F1104" t="s">
        <v>0</v>
      </c>
      <c r="G1104" t="s">
        <v>2596</v>
      </c>
      <c r="H1104">
        <v>4.6529999999999996</v>
      </c>
      <c r="I1104">
        <v>74.319999999999993</v>
      </c>
      <c r="J1104">
        <v>61</v>
      </c>
    </row>
    <row r="1105" spans="1:10" hidden="1" x14ac:dyDescent="0.35">
      <c r="A1105" t="s">
        <v>7259</v>
      </c>
      <c r="B1105">
        <v>45</v>
      </c>
      <c r="C1105">
        <v>851</v>
      </c>
      <c r="D1105">
        <v>1104</v>
      </c>
      <c r="E1105" t="s">
        <v>311</v>
      </c>
      <c r="F1105" t="s">
        <v>2692</v>
      </c>
      <c r="G1105" t="s">
        <v>311</v>
      </c>
      <c r="H1105" t="s">
        <v>311</v>
      </c>
      <c r="I1105" t="s">
        <v>311</v>
      </c>
      <c r="J1105">
        <v>13</v>
      </c>
    </row>
    <row r="1106" spans="1:10" x14ac:dyDescent="0.35">
      <c r="A1106" t="s">
        <v>7260</v>
      </c>
      <c r="B1106">
        <v>152</v>
      </c>
      <c r="C1106">
        <v>851</v>
      </c>
      <c r="D1106">
        <v>1104</v>
      </c>
      <c r="E1106" t="s">
        <v>312</v>
      </c>
      <c r="F1106" t="s">
        <v>0</v>
      </c>
      <c r="G1106" t="s">
        <v>3580</v>
      </c>
      <c r="H1106">
        <v>2.8180000000000001</v>
      </c>
      <c r="I1106">
        <v>38.81</v>
      </c>
      <c r="J1106">
        <v>72</v>
      </c>
    </row>
    <row r="1107" spans="1:10" x14ac:dyDescent="0.35">
      <c r="A1107" t="s">
        <v>7261</v>
      </c>
      <c r="B1107">
        <v>91</v>
      </c>
      <c r="C1107">
        <v>850</v>
      </c>
      <c r="D1107">
        <v>1106</v>
      </c>
      <c r="E1107" t="s">
        <v>319</v>
      </c>
      <c r="F1107" t="s">
        <v>0</v>
      </c>
      <c r="G1107" t="s">
        <v>2883</v>
      </c>
      <c r="H1107">
        <v>5.2530000000000001</v>
      </c>
      <c r="I1107">
        <v>80.06</v>
      </c>
      <c r="J1107">
        <v>91</v>
      </c>
    </row>
    <row r="1108" spans="1:10" x14ac:dyDescent="0.35">
      <c r="A1108" t="s">
        <v>7262</v>
      </c>
      <c r="B1108">
        <v>139</v>
      </c>
      <c r="C1108">
        <v>849</v>
      </c>
      <c r="D1108">
        <v>1107</v>
      </c>
      <c r="E1108" t="s">
        <v>328</v>
      </c>
      <c r="F1108" t="s">
        <v>0</v>
      </c>
      <c r="G1108" t="s">
        <v>6123</v>
      </c>
      <c r="H1108">
        <v>3.419</v>
      </c>
      <c r="I1108">
        <v>73.73</v>
      </c>
      <c r="J1108">
        <v>35</v>
      </c>
    </row>
    <row r="1109" spans="1:10" x14ac:dyDescent="0.35">
      <c r="A1109" t="s">
        <v>7263</v>
      </c>
      <c r="B1109">
        <v>109</v>
      </c>
      <c r="C1109">
        <v>849</v>
      </c>
      <c r="D1109">
        <v>1107</v>
      </c>
      <c r="E1109" t="s">
        <v>328</v>
      </c>
      <c r="F1109" t="s">
        <v>0</v>
      </c>
      <c r="G1109" t="s">
        <v>1900</v>
      </c>
      <c r="H1109">
        <v>4.9809999999999999</v>
      </c>
      <c r="I1109">
        <v>58.63</v>
      </c>
      <c r="J1109">
        <v>109</v>
      </c>
    </row>
    <row r="1110" spans="1:10" x14ac:dyDescent="0.35">
      <c r="A1110" t="s">
        <v>7264</v>
      </c>
      <c r="B1110">
        <v>227</v>
      </c>
      <c r="C1110">
        <v>848</v>
      </c>
      <c r="D1110">
        <v>1109</v>
      </c>
      <c r="E1110" t="s">
        <v>319</v>
      </c>
      <c r="F1110" t="s">
        <v>0</v>
      </c>
      <c r="G1110" t="s">
        <v>2590</v>
      </c>
      <c r="H1110">
        <v>1.57</v>
      </c>
      <c r="I1110">
        <v>69.97</v>
      </c>
      <c r="J1110">
        <v>91</v>
      </c>
    </row>
    <row r="1111" spans="1:10" x14ac:dyDescent="0.35">
      <c r="A1111" t="s">
        <v>7265</v>
      </c>
      <c r="B1111">
        <v>178</v>
      </c>
      <c r="C1111">
        <v>847</v>
      </c>
      <c r="D1111">
        <v>1110</v>
      </c>
      <c r="E1111" t="s">
        <v>312</v>
      </c>
      <c r="F1111" t="s">
        <v>0</v>
      </c>
      <c r="G1111" t="s">
        <v>2381</v>
      </c>
      <c r="H1111">
        <v>2.4849999999999999</v>
      </c>
      <c r="I1111">
        <v>48.44</v>
      </c>
      <c r="J1111">
        <v>178</v>
      </c>
    </row>
    <row r="1112" spans="1:10" x14ac:dyDescent="0.35">
      <c r="A1112" t="s">
        <v>7266</v>
      </c>
      <c r="B1112">
        <v>203</v>
      </c>
      <c r="C1112">
        <v>841</v>
      </c>
      <c r="D1112">
        <v>1111</v>
      </c>
      <c r="E1112" t="s">
        <v>334</v>
      </c>
      <c r="F1112" t="s">
        <v>0</v>
      </c>
      <c r="G1112" t="s">
        <v>1742</v>
      </c>
      <c r="H1112">
        <v>2</v>
      </c>
      <c r="I1112">
        <v>18.71</v>
      </c>
      <c r="J1112">
        <v>29</v>
      </c>
    </row>
    <row r="1113" spans="1:10" x14ac:dyDescent="0.35">
      <c r="A1113" t="s">
        <v>7267</v>
      </c>
      <c r="B1113">
        <v>151</v>
      </c>
      <c r="C1113">
        <v>841</v>
      </c>
      <c r="D1113">
        <v>1111</v>
      </c>
      <c r="E1113" t="s">
        <v>312</v>
      </c>
      <c r="F1113" t="s">
        <v>0</v>
      </c>
      <c r="G1113" t="s">
        <v>2560</v>
      </c>
      <c r="H1113">
        <v>3.0350000000000001</v>
      </c>
      <c r="I1113">
        <v>30.97</v>
      </c>
      <c r="J1113">
        <v>32</v>
      </c>
    </row>
    <row r="1114" spans="1:10" x14ac:dyDescent="0.35">
      <c r="A1114" t="s">
        <v>7268</v>
      </c>
      <c r="B1114">
        <v>212</v>
      </c>
      <c r="C1114">
        <v>841</v>
      </c>
      <c r="D1114">
        <v>1111</v>
      </c>
      <c r="E1114" t="s">
        <v>328</v>
      </c>
      <c r="F1114" t="s">
        <v>0</v>
      </c>
      <c r="G1114" t="s">
        <v>1999</v>
      </c>
      <c r="H1114">
        <v>1.929</v>
      </c>
      <c r="I1114">
        <v>67.599999999999994</v>
      </c>
      <c r="J1114">
        <v>90</v>
      </c>
    </row>
    <row r="1115" spans="1:10" x14ac:dyDescent="0.35">
      <c r="A1115" t="s">
        <v>7269</v>
      </c>
      <c r="B1115">
        <v>145</v>
      </c>
      <c r="C1115">
        <v>838</v>
      </c>
      <c r="D1115">
        <v>1114</v>
      </c>
      <c r="E1115" t="s">
        <v>312</v>
      </c>
      <c r="F1115" t="s">
        <v>0</v>
      </c>
      <c r="G1115" t="s">
        <v>7270</v>
      </c>
      <c r="H1115">
        <v>2.7549999999999999</v>
      </c>
      <c r="I1115">
        <v>32.29</v>
      </c>
      <c r="J1115">
        <v>21</v>
      </c>
    </row>
    <row r="1116" spans="1:10" x14ac:dyDescent="0.35">
      <c r="A1116" t="s">
        <v>7271</v>
      </c>
      <c r="B1116">
        <v>176</v>
      </c>
      <c r="C1116">
        <v>838</v>
      </c>
      <c r="D1116">
        <v>1114</v>
      </c>
      <c r="E1116" t="s">
        <v>312</v>
      </c>
      <c r="F1116" t="s">
        <v>0</v>
      </c>
      <c r="G1116" t="s">
        <v>2739</v>
      </c>
      <c r="H1116">
        <v>2.6880000000000002</v>
      </c>
      <c r="I1116">
        <v>37.5</v>
      </c>
      <c r="J1116">
        <v>38</v>
      </c>
    </row>
    <row r="1117" spans="1:10" x14ac:dyDescent="0.35">
      <c r="A1117" t="s">
        <v>7272</v>
      </c>
      <c r="B1117">
        <v>171</v>
      </c>
      <c r="C1117">
        <v>836</v>
      </c>
      <c r="D1117">
        <v>1116</v>
      </c>
      <c r="E1117" t="s">
        <v>319</v>
      </c>
      <c r="F1117" t="s">
        <v>0</v>
      </c>
      <c r="G1117" t="s">
        <v>1999</v>
      </c>
      <c r="H1117">
        <v>2.5</v>
      </c>
      <c r="I1117">
        <v>82.21</v>
      </c>
      <c r="J1117">
        <v>141</v>
      </c>
    </row>
    <row r="1118" spans="1:10" x14ac:dyDescent="0.35">
      <c r="A1118" t="s">
        <v>7273</v>
      </c>
      <c r="B1118">
        <v>366</v>
      </c>
      <c r="C1118">
        <v>832</v>
      </c>
      <c r="D1118">
        <v>1117</v>
      </c>
      <c r="E1118" t="s">
        <v>312</v>
      </c>
      <c r="F1118" t="s">
        <v>0</v>
      </c>
      <c r="G1118" t="s">
        <v>7274</v>
      </c>
      <c r="H1118">
        <v>1.258</v>
      </c>
      <c r="I1118">
        <v>19.79</v>
      </c>
      <c r="J1118">
        <v>14</v>
      </c>
    </row>
    <row r="1119" spans="1:10" x14ac:dyDescent="0.35">
      <c r="A1119" t="s">
        <v>7275</v>
      </c>
      <c r="B1119">
        <v>115</v>
      </c>
      <c r="C1119">
        <v>831</v>
      </c>
      <c r="D1119">
        <v>1118</v>
      </c>
      <c r="E1119" t="s">
        <v>328</v>
      </c>
      <c r="F1119" t="s">
        <v>0</v>
      </c>
      <c r="G1119" t="s">
        <v>3611</v>
      </c>
      <c r="H1119">
        <v>4.2430000000000003</v>
      </c>
      <c r="I1119">
        <v>69.66</v>
      </c>
      <c r="J1119">
        <v>50</v>
      </c>
    </row>
    <row r="1120" spans="1:10" x14ac:dyDescent="0.35">
      <c r="A1120" t="s">
        <v>7276</v>
      </c>
      <c r="B1120">
        <v>162</v>
      </c>
      <c r="C1120">
        <v>830</v>
      </c>
      <c r="D1120">
        <v>1119</v>
      </c>
      <c r="E1120" t="s">
        <v>334</v>
      </c>
      <c r="F1120" t="s">
        <v>0</v>
      </c>
      <c r="G1120" t="s">
        <v>3732</v>
      </c>
      <c r="H1120">
        <v>2.2570000000000001</v>
      </c>
      <c r="I1120">
        <v>22.84</v>
      </c>
      <c r="J1120">
        <v>161</v>
      </c>
    </row>
    <row r="1121" spans="1:10" x14ac:dyDescent="0.35">
      <c r="A1121" t="s">
        <v>7277</v>
      </c>
      <c r="B1121">
        <v>112</v>
      </c>
      <c r="C1121">
        <v>829</v>
      </c>
      <c r="D1121">
        <v>1120</v>
      </c>
      <c r="E1121" t="s">
        <v>312</v>
      </c>
      <c r="F1121" t="s">
        <v>0</v>
      </c>
      <c r="G1121" t="s">
        <v>1836</v>
      </c>
      <c r="H1121">
        <v>4.5049999999999999</v>
      </c>
      <c r="I1121">
        <v>46.27</v>
      </c>
      <c r="J1121">
        <v>25</v>
      </c>
    </row>
    <row r="1122" spans="1:10" x14ac:dyDescent="0.35">
      <c r="A1122" t="s">
        <v>7278</v>
      </c>
      <c r="B1122">
        <v>103</v>
      </c>
      <c r="C1122">
        <v>828</v>
      </c>
      <c r="D1122">
        <v>1121</v>
      </c>
      <c r="E1122" t="s">
        <v>319</v>
      </c>
      <c r="F1122" t="s">
        <v>0</v>
      </c>
      <c r="G1122" t="s">
        <v>3831</v>
      </c>
      <c r="H1122">
        <v>3.9790000000000001</v>
      </c>
      <c r="I1122">
        <v>80.11</v>
      </c>
      <c r="J1122">
        <v>30</v>
      </c>
    </row>
    <row r="1123" spans="1:10" x14ac:dyDescent="0.35">
      <c r="A1123" t="s">
        <v>7279</v>
      </c>
      <c r="B1123">
        <v>86</v>
      </c>
      <c r="C1123">
        <v>826</v>
      </c>
      <c r="D1123">
        <v>1122</v>
      </c>
      <c r="E1123" t="s">
        <v>328</v>
      </c>
      <c r="F1123" t="s">
        <v>0</v>
      </c>
      <c r="G1123" t="s">
        <v>2135</v>
      </c>
      <c r="H1123">
        <v>4.6790000000000003</v>
      </c>
      <c r="I1123">
        <v>74</v>
      </c>
      <c r="J1123">
        <v>86</v>
      </c>
    </row>
    <row r="1124" spans="1:10" x14ac:dyDescent="0.35">
      <c r="A1124" t="s">
        <v>7280</v>
      </c>
      <c r="B1124">
        <v>124</v>
      </c>
      <c r="C1124">
        <v>826</v>
      </c>
      <c r="D1124">
        <v>1122</v>
      </c>
      <c r="E1124" t="s">
        <v>328</v>
      </c>
      <c r="F1124" t="s">
        <v>0</v>
      </c>
      <c r="G1124" t="s">
        <v>7281</v>
      </c>
      <c r="H1124">
        <v>3.7210000000000001</v>
      </c>
      <c r="I1124">
        <v>68.92</v>
      </c>
      <c r="J1124">
        <v>123</v>
      </c>
    </row>
    <row r="1125" spans="1:10" x14ac:dyDescent="0.35">
      <c r="A1125" t="s">
        <v>7282</v>
      </c>
      <c r="B1125">
        <v>168</v>
      </c>
      <c r="C1125">
        <v>825</v>
      </c>
      <c r="D1125">
        <v>1124</v>
      </c>
      <c r="E1125" t="s">
        <v>328</v>
      </c>
      <c r="F1125" t="s">
        <v>0</v>
      </c>
      <c r="G1125" t="s">
        <v>2763</v>
      </c>
      <c r="H1125">
        <v>2.6349999999999998</v>
      </c>
      <c r="I1125">
        <v>42.28</v>
      </c>
      <c r="J1125">
        <v>59</v>
      </c>
    </row>
    <row r="1126" spans="1:10" x14ac:dyDescent="0.35">
      <c r="A1126" t="s">
        <v>7283</v>
      </c>
      <c r="B1126">
        <v>184</v>
      </c>
      <c r="C1126">
        <v>824</v>
      </c>
      <c r="D1126">
        <v>1125</v>
      </c>
      <c r="E1126" t="s">
        <v>328</v>
      </c>
      <c r="F1126" t="s">
        <v>0</v>
      </c>
      <c r="G1126" t="s">
        <v>3628</v>
      </c>
      <c r="H1126">
        <v>1.944</v>
      </c>
      <c r="I1126">
        <v>62</v>
      </c>
      <c r="J1126">
        <v>168</v>
      </c>
    </row>
    <row r="1127" spans="1:10" x14ac:dyDescent="0.35">
      <c r="A1127" t="s">
        <v>7284</v>
      </c>
      <c r="B1127">
        <v>173</v>
      </c>
      <c r="C1127">
        <v>822</v>
      </c>
      <c r="D1127">
        <v>1126</v>
      </c>
      <c r="E1127" t="s">
        <v>328</v>
      </c>
      <c r="F1127" t="s">
        <v>0</v>
      </c>
      <c r="G1127" t="s">
        <v>7285</v>
      </c>
      <c r="H1127">
        <v>2.3980000000000001</v>
      </c>
      <c r="I1127">
        <v>53.34</v>
      </c>
      <c r="J1127">
        <v>33</v>
      </c>
    </row>
    <row r="1128" spans="1:10" x14ac:dyDescent="0.35">
      <c r="A1128" t="s">
        <v>7286</v>
      </c>
      <c r="B1128">
        <v>473</v>
      </c>
      <c r="C1128">
        <v>821</v>
      </c>
      <c r="D1128">
        <v>1127</v>
      </c>
      <c r="E1128" t="s">
        <v>334</v>
      </c>
      <c r="F1128" t="s">
        <v>0</v>
      </c>
      <c r="G1128" t="s">
        <v>1821</v>
      </c>
      <c r="H1128">
        <v>1.2969999999999999</v>
      </c>
      <c r="I1128">
        <v>8.33</v>
      </c>
      <c r="J1128">
        <v>116</v>
      </c>
    </row>
    <row r="1129" spans="1:10" x14ac:dyDescent="0.35">
      <c r="A1129" t="s">
        <v>7287</v>
      </c>
      <c r="B1129">
        <v>463</v>
      </c>
      <c r="C1129">
        <v>819</v>
      </c>
      <c r="D1129">
        <v>1128</v>
      </c>
      <c r="E1129" t="s">
        <v>334</v>
      </c>
      <c r="F1129" t="s">
        <v>0</v>
      </c>
      <c r="G1129" t="s">
        <v>2661</v>
      </c>
      <c r="H1129">
        <v>1.53</v>
      </c>
      <c r="I1129">
        <v>10.29</v>
      </c>
      <c r="J1129">
        <v>103</v>
      </c>
    </row>
    <row r="1130" spans="1:10" x14ac:dyDescent="0.35">
      <c r="A1130" t="s">
        <v>7288</v>
      </c>
      <c r="B1130">
        <v>154</v>
      </c>
      <c r="C1130">
        <v>817</v>
      </c>
      <c r="D1130">
        <v>1129</v>
      </c>
      <c r="E1130" t="s">
        <v>311</v>
      </c>
      <c r="F1130" t="s">
        <v>0</v>
      </c>
      <c r="G1130" t="s">
        <v>1807</v>
      </c>
      <c r="H1130" t="s">
        <v>311</v>
      </c>
      <c r="I1130" t="s">
        <v>311</v>
      </c>
      <c r="J1130">
        <v>34</v>
      </c>
    </row>
    <row r="1131" spans="1:10" x14ac:dyDescent="0.35">
      <c r="A1131" t="s">
        <v>7289</v>
      </c>
      <c r="B1131">
        <v>168</v>
      </c>
      <c r="C1131">
        <v>815</v>
      </c>
      <c r="D1131">
        <v>1130</v>
      </c>
      <c r="E1131" t="s">
        <v>328</v>
      </c>
      <c r="F1131" t="s">
        <v>0</v>
      </c>
      <c r="G1131" t="s">
        <v>3026</v>
      </c>
      <c r="H1131">
        <v>2.8530000000000002</v>
      </c>
      <c r="I1131">
        <v>63.86</v>
      </c>
      <c r="J1131">
        <v>66</v>
      </c>
    </row>
    <row r="1132" spans="1:10" x14ac:dyDescent="0.35">
      <c r="A1132" t="s">
        <v>7290</v>
      </c>
      <c r="B1132">
        <v>133</v>
      </c>
      <c r="C1132">
        <v>812</v>
      </c>
      <c r="D1132">
        <v>1131</v>
      </c>
      <c r="E1132" t="s">
        <v>311</v>
      </c>
      <c r="F1132" t="s">
        <v>0</v>
      </c>
      <c r="G1132" t="s">
        <v>4449</v>
      </c>
      <c r="H1132" t="s">
        <v>311</v>
      </c>
      <c r="I1132" t="s">
        <v>311</v>
      </c>
      <c r="J1132">
        <v>9</v>
      </c>
    </row>
    <row r="1133" spans="1:10" x14ac:dyDescent="0.35">
      <c r="A1133" t="s">
        <v>7291</v>
      </c>
      <c r="B1133">
        <v>125</v>
      </c>
      <c r="C1133">
        <v>811</v>
      </c>
      <c r="D1133">
        <v>1132</v>
      </c>
      <c r="E1133" t="s">
        <v>312</v>
      </c>
      <c r="F1133" t="s">
        <v>0</v>
      </c>
      <c r="G1133" t="s">
        <v>2392</v>
      </c>
      <c r="H1133">
        <v>3.4620000000000002</v>
      </c>
      <c r="I1133">
        <v>32.79</v>
      </c>
      <c r="J1133">
        <v>18</v>
      </c>
    </row>
    <row r="1134" spans="1:10" x14ac:dyDescent="0.35">
      <c r="A1134" t="s">
        <v>7292</v>
      </c>
      <c r="B1134">
        <v>150</v>
      </c>
      <c r="C1134">
        <v>811</v>
      </c>
      <c r="D1134">
        <v>1132</v>
      </c>
      <c r="E1134" t="s">
        <v>312</v>
      </c>
      <c r="F1134" t="s">
        <v>0</v>
      </c>
      <c r="G1134" t="s">
        <v>1969</v>
      </c>
      <c r="H1134">
        <v>2.8620000000000001</v>
      </c>
      <c r="I1134">
        <v>43.89</v>
      </c>
      <c r="J1134">
        <v>20</v>
      </c>
    </row>
    <row r="1135" spans="1:10" x14ac:dyDescent="0.35">
      <c r="A1135" t="s">
        <v>7293</v>
      </c>
      <c r="B1135">
        <v>173</v>
      </c>
      <c r="C1135">
        <v>809</v>
      </c>
      <c r="D1135">
        <v>1134</v>
      </c>
      <c r="E1135" t="s">
        <v>312</v>
      </c>
      <c r="F1135" t="s">
        <v>0</v>
      </c>
      <c r="G1135" t="s">
        <v>4155</v>
      </c>
      <c r="H1135">
        <v>2.407</v>
      </c>
      <c r="I1135">
        <v>44.25</v>
      </c>
      <c r="J1135">
        <v>83</v>
      </c>
    </row>
    <row r="1136" spans="1:10" x14ac:dyDescent="0.35">
      <c r="A1136" t="s">
        <v>7294</v>
      </c>
      <c r="B1136">
        <v>143</v>
      </c>
      <c r="C1136">
        <v>808</v>
      </c>
      <c r="D1136">
        <v>1135</v>
      </c>
      <c r="E1136" t="s">
        <v>312</v>
      </c>
      <c r="F1136" t="s">
        <v>0</v>
      </c>
      <c r="G1136" t="s">
        <v>7295</v>
      </c>
      <c r="H1136">
        <v>2.9329999999999998</v>
      </c>
      <c r="I1136">
        <v>33.78</v>
      </c>
      <c r="J1136">
        <v>33</v>
      </c>
    </row>
    <row r="1137" spans="1:10" hidden="1" x14ac:dyDescent="0.35">
      <c r="A1137" t="s">
        <v>7296</v>
      </c>
      <c r="B1137">
        <v>94</v>
      </c>
      <c r="C1137">
        <v>804</v>
      </c>
      <c r="D1137">
        <v>1136</v>
      </c>
      <c r="E1137" t="s">
        <v>311</v>
      </c>
      <c r="F1137" t="s">
        <v>2692</v>
      </c>
      <c r="G1137" t="s">
        <v>311</v>
      </c>
      <c r="H1137" t="s">
        <v>311</v>
      </c>
      <c r="I1137" t="s">
        <v>311</v>
      </c>
      <c r="J1137">
        <v>58</v>
      </c>
    </row>
    <row r="1138" spans="1:10" x14ac:dyDescent="0.35">
      <c r="A1138" t="s">
        <v>7297</v>
      </c>
      <c r="B1138">
        <v>405</v>
      </c>
      <c r="C1138">
        <v>804</v>
      </c>
      <c r="D1138">
        <v>1136</v>
      </c>
      <c r="E1138" t="s">
        <v>311</v>
      </c>
      <c r="F1138" t="s">
        <v>0</v>
      </c>
      <c r="G1138" t="s">
        <v>1781</v>
      </c>
      <c r="H1138" t="s">
        <v>311</v>
      </c>
      <c r="I1138" t="s">
        <v>311</v>
      </c>
      <c r="J1138">
        <v>47</v>
      </c>
    </row>
    <row r="1139" spans="1:10" x14ac:dyDescent="0.35">
      <c r="A1139" t="s">
        <v>7298</v>
      </c>
      <c r="B1139">
        <v>181</v>
      </c>
      <c r="C1139">
        <v>804</v>
      </c>
      <c r="D1139">
        <v>1136</v>
      </c>
      <c r="E1139" t="s">
        <v>334</v>
      </c>
      <c r="F1139" t="s">
        <v>0</v>
      </c>
      <c r="G1139" t="s">
        <v>7299</v>
      </c>
      <c r="H1139">
        <v>2.04</v>
      </c>
      <c r="I1139">
        <v>12.52</v>
      </c>
      <c r="J1139">
        <v>181</v>
      </c>
    </row>
    <row r="1140" spans="1:10" x14ac:dyDescent="0.35">
      <c r="A1140" t="s">
        <v>7300</v>
      </c>
      <c r="B1140">
        <v>185</v>
      </c>
      <c r="C1140">
        <v>803</v>
      </c>
      <c r="D1140">
        <v>1139</v>
      </c>
      <c r="E1140" t="s">
        <v>328</v>
      </c>
      <c r="F1140" t="s">
        <v>0</v>
      </c>
      <c r="G1140" t="s">
        <v>4515</v>
      </c>
      <c r="H1140">
        <v>2.7309999999999999</v>
      </c>
      <c r="I1140">
        <v>67.12</v>
      </c>
      <c r="J1140">
        <v>185</v>
      </c>
    </row>
    <row r="1141" spans="1:10" x14ac:dyDescent="0.35">
      <c r="A1141" t="s">
        <v>7301</v>
      </c>
      <c r="B1141">
        <v>235</v>
      </c>
      <c r="C1141">
        <v>803</v>
      </c>
      <c r="D1141">
        <v>1139</v>
      </c>
      <c r="E1141" t="s">
        <v>328</v>
      </c>
      <c r="F1141" t="s">
        <v>0</v>
      </c>
      <c r="G1141" t="s">
        <v>4733</v>
      </c>
      <c r="H1141">
        <v>1.52</v>
      </c>
      <c r="I1141">
        <v>50.89</v>
      </c>
      <c r="J1141">
        <v>222</v>
      </c>
    </row>
    <row r="1142" spans="1:10" x14ac:dyDescent="0.35">
      <c r="A1142" t="s">
        <v>7302</v>
      </c>
      <c r="B1142">
        <v>167</v>
      </c>
      <c r="C1142">
        <v>802</v>
      </c>
      <c r="D1142">
        <v>1141</v>
      </c>
      <c r="E1142" t="s">
        <v>312</v>
      </c>
      <c r="F1142" t="s">
        <v>0</v>
      </c>
      <c r="G1142" t="s">
        <v>1876</v>
      </c>
      <c r="H1142">
        <v>2.569</v>
      </c>
      <c r="I1142">
        <v>28.49</v>
      </c>
      <c r="J1142">
        <v>49</v>
      </c>
    </row>
    <row r="1143" spans="1:10" x14ac:dyDescent="0.35">
      <c r="A1143" t="s">
        <v>7303</v>
      </c>
      <c r="B1143">
        <v>365</v>
      </c>
      <c r="C1143">
        <v>800</v>
      </c>
      <c r="D1143">
        <v>1142</v>
      </c>
      <c r="E1143" t="s">
        <v>334</v>
      </c>
      <c r="F1143" t="s">
        <v>0</v>
      </c>
      <c r="G1143" t="s">
        <v>7304</v>
      </c>
      <c r="H1143">
        <v>1.296</v>
      </c>
      <c r="I1143">
        <v>15.28</v>
      </c>
      <c r="J1143">
        <v>1</v>
      </c>
    </row>
    <row r="1144" spans="1:10" x14ac:dyDescent="0.35">
      <c r="A1144" t="s">
        <v>7305</v>
      </c>
      <c r="B1144">
        <v>98</v>
      </c>
      <c r="C1144">
        <v>798</v>
      </c>
      <c r="D1144">
        <v>1143</v>
      </c>
      <c r="E1144" t="s">
        <v>319</v>
      </c>
      <c r="F1144" t="s">
        <v>0</v>
      </c>
      <c r="G1144" t="s">
        <v>2202</v>
      </c>
      <c r="H1144">
        <v>4.4269999999999996</v>
      </c>
      <c r="I1144">
        <v>81.150000000000006</v>
      </c>
      <c r="J1144">
        <v>98</v>
      </c>
    </row>
    <row r="1145" spans="1:10" x14ac:dyDescent="0.35">
      <c r="A1145" t="s">
        <v>7306</v>
      </c>
      <c r="B1145">
        <v>337</v>
      </c>
      <c r="C1145">
        <v>793</v>
      </c>
      <c r="D1145">
        <v>1144</v>
      </c>
      <c r="E1145" t="s">
        <v>334</v>
      </c>
      <c r="F1145" t="s">
        <v>0</v>
      </c>
      <c r="G1145" t="s">
        <v>1961</v>
      </c>
      <c r="H1145">
        <v>0.91300000000000003</v>
      </c>
      <c r="I1145">
        <v>9.9600000000000009</v>
      </c>
      <c r="J1145">
        <v>12</v>
      </c>
    </row>
    <row r="1146" spans="1:10" x14ac:dyDescent="0.35">
      <c r="A1146" t="s">
        <v>7307</v>
      </c>
      <c r="B1146">
        <v>193</v>
      </c>
      <c r="C1146">
        <v>792</v>
      </c>
      <c r="D1146">
        <v>1145</v>
      </c>
      <c r="E1146" t="s">
        <v>334</v>
      </c>
      <c r="F1146" t="s">
        <v>0</v>
      </c>
      <c r="G1146" t="s">
        <v>2962</v>
      </c>
      <c r="H1146">
        <v>1.9770000000000001</v>
      </c>
      <c r="I1146">
        <v>24.23</v>
      </c>
      <c r="J1146">
        <v>51</v>
      </c>
    </row>
    <row r="1147" spans="1:10" x14ac:dyDescent="0.35">
      <c r="A1147" t="s">
        <v>7308</v>
      </c>
      <c r="B1147">
        <v>85</v>
      </c>
      <c r="C1147">
        <v>788</v>
      </c>
      <c r="D1147">
        <v>1146</v>
      </c>
      <c r="E1147" t="s">
        <v>319</v>
      </c>
      <c r="F1147" t="s">
        <v>0</v>
      </c>
      <c r="G1147" t="s">
        <v>2626</v>
      </c>
      <c r="H1147">
        <v>5</v>
      </c>
      <c r="I1147">
        <v>77.849999999999994</v>
      </c>
      <c r="J1147">
        <v>85</v>
      </c>
    </row>
    <row r="1148" spans="1:10" x14ac:dyDescent="0.35">
      <c r="A1148" t="s">
        <v>7309</v>
      </c>
      <c r="B1148">
        <v>107</v>
      </c>
      <c r="C1148">
        <v>787</v>
      </c>
      <c r="D1148">
        <v>1147</v>
      </c>
      <c r="E1148" t="s">
        <v>328</v>
      </c>
      <c r="F1148" t="s">
        <v>0</v>
      </c>
      <c r="G1148" t="s">
        <v>1940</v>
      </c>
      <c r="H1148">
        <v>4.4459999999999997</v>
      </c>
      <c r="I1148">
        <v>65.33</v>
      </c>
      <c r="J1148">
        <v>107</v>
      </c>
    </row>
    <row r="1149" spans="1:10" x14ac:dyDescent="0.35">
      <c r="A1149" t="s">
        <v>7310</v>
      </c>
      <c r="B1149">
        <v>120</v>
      </c>
      <c r="C1149">
        <v>786</v>
      </c>
      <c r="D1149">
        <v>1148</v>
      </c>
      <c r="E1149" t="s">
        <v>312</v>
      </c>
      <c r="F1149" t="s">
        <v>0</v>
      </c>
      <c r="G1149" t="s">
        <v>7311</v>
      </c>
      <c r="H1149">
        <v>3.3780000000000001</v>
      </c>
      <c r="I1149">
        <v>34.630000000000003</v>
      </c>
      <c r="J1149">
        <v>29</v>
      </c>
    </row>
    <row r="1150" spans="1:10" x14ac:dyDescent="0.35">
      <c r="A1150" t="s">
        <v>7312</v>
      </c>
      <c r="B1150">
        <v>131</v>
      </c>
      <c r="C1150">
        <v>783</v>
      </c>
      <c r="D1150">
        <v>1149</v>
      </c>
      <c r="E1150" t="s">
        <v>311</v>
      </c>
      <c r="F1150" t="s">
        <v>0</v>
      </c>
      <c r="G1150" t="s">
        <v>2343</v>
      </c>
      <c r="H1150" t="s">
        <v>311</v>
      </c>
      <c r="I1150" t="s">
        <v>311</v>
      </c>
      <c r="J1150">
        <v>56</v>
      </c>
    </row>
    <row r="1151" spans="1:10" x14ac:dyDescent="0.35">
      <c r="A1151" t="s">
        <v>7313</v>
      </c>
      <c r="B1151">
        <v>257</v>
      </c>
      <c r="C1151">
        <v>775</v>
      </c>
      <c r="D1151">
        <v>1150</v>
      </c>
      <c r="E1151" t="s">
        <v>328</v>
      </c>
      <c r="F1151" t="s">
        <v>0</v>
      </c>
      <c r="G1151" t="s">
        <v>7314</v>
      </c>
      <c r="H1151">
        <v>2.347</v>
      </c>
      <c r="I1151">
        <v>33.159999999999997</v>
      </c>
      <c r="J1151">
        <v>19</v>
      </c>
    </row>
    <row r="1152" spans="1:10" x14ac:dyDescent="0.35">
      <c r="A1152" t="s">
        <v>7315</v>
      </c>
      <c r="B1152">
        <v>113</v>
      </c>
      <c r="C1152">
        <v>775</v>
      </c>
      <c r="D1152">
        <v>1150</v>
      </c>
      <c r="E1152" t="s">
        <v>312</v>
      </c>
      <c r="F1152" t="s">
        <v>0</v>
      </c>
      <c r="G1152" t="s">
        <v>7161</v>
      </c>
      <c r="H1152">
        <v>3.33</v>
      </c>
      <c r="I1152">
        <v>36.770000000000003</v>
      </c>
      <c r="J1152">
        <v>60</v>
      </c>
    </row>
    <row r="1153" spans="1:10" x14ac:dyDescent="0.35">
      <c r="A1153" t="s">
        <v>7316</v>
      </c>
      <c r="B1153">
        <v>202</v>
      </c>
      <c r="C1153">
        <v>772</v>
      </c>
      <c r="D1153">
        <v>1152</v>
      </c>
      <c r="E1153" t="s">
        <v>311</v>
      </c>
      <c r="F1153" t="s">
        <v>0</v>
      </c>
      <c r="G1153" t="s">
        <v>2799</v>
      </c>
      <c r="H1153" t="s">
        <v>311</v>
      </c>
      <c r="I1153" t="s">
        <v>311</v>
      </c>
      <c r="J1153">
        <v>49</v>
      </c>
    </row>
    <row r="1154" spans="1:10" x14ac:dyDescent="0.35">
      <c r="A1154" t="s">
        <v>7317</v>
      </c>
      <c r="B1154">
        <v>142</v>
      </c>
      <c r="C1154">
        <v>772</v>
      </c>
      <c r="D1154">
        <v>1152</v>
      </c>
      <c r="E1154" t="s">
        <v>312</v>
      </c>
      <c r="F1154" t="s">
        <v>0</v>
      </c>
      <c r="G1154" t="s">
        <v>1803</v>
      </c>
      <c r="H1154">
        <v>2.347</v>
      </c>
      <c r="I1154">
        <v>32.99</v>
      </c>
      <c r="J1154">
        <v>18</v>
      </c>
    </row>
    <row r="1155" spans="1:10" x14ac:dyDescent="0.35">
      <c r="A1155" t="s">
        <v>7318</v>
      </c>
      <c r="B1155">
        <v>115</v>
      </c>
      <c r="C1155">
        <v>771</v>
      </c>
      <c r="D1155">
        <v>1154</v>
      </c>
      <c r="E1155" t="s">
        <v>319</v>
      </c>
      <c r="F1155" t="s">
        <v>0</v>
      </c>
      <c r="G1155" t="s">
        <v>3819</v>
      </c>
      <c r="H1155">
        <v>3.7010000000000001</v>
      </c>
      <c r="I1155">
        <v>83.33</v>
      </c>
      <c r="J1155">
        <v>35</v>
      </c>
    </row>
    <row r="1156" spans="1:10" x14ac:dyDescent="0.35">
      <c r="A1156" t="s">
        <v>7319</v>
      </c>
      <c r="B1156">
        <v>110</v>
      </c>
      <c r="C1156">
        <v>770</v>
      </c>
      <c r="D1156">
        <v>1155</v>
      </c>
      <c r="E1156" t="s">
        <v>319</v>
      </c>
      <c r="F1156" t="s">
        <v>0</v>
      </c>
      <c r="G1156" t="s">
        <v>7320</v>
      </c>
      <c r="H1156">
        <v>3.93</v>
      </c>
      <c r="I1156">
        <v>69.31</v>
      </c>
      <c r="J1156">
        <v>45</v>
      </c>
    </row>
    <row r="1157" spans="1:10" x14ac:dyDescent="0.35">
      <c r="A1157" t="s">
        <v>7321</v>
      </c>
      <c r="B1157">
        <v>172</v>
      </c>
      <c r="C1157">
        <v>770</v>
      </c>
      <c r="D1157">
        <v>1155</v>
      </c>
      <c r="E1157" t="s">
        <v>328</v>
      </c>
      <c r="F1157" t="s">
        <v>0</v>
      </c>
      <c r="G1157" t="s">
        <v>1724</v>
      </c>
      <c r="H1157">
        <v>2.5059999999999998</v>
      </c>
      <c r="I1157">
        <v>70.69</v>
      </c>
      <c r="J1157">
        <v>73</v>
      </c>
    </row>
    <row r="1158" spans="1:10" x14ac:dyDescent="0.35">
      <c r="A1158" t="s">
        <v>7322</v>
      </c>
      <c r="B1158">
        <v>184</v>
      </c>
      <c r="C1158">
        <v>770</v>
      </c>
      <c r="D1158">
        <v>1155</v>
      </c>
      <c r="E1158" t="s">
        <v>312</v>
      </c>
      <c r="F1158" t="s">
        <v>0</v>
      </c>
      <c r="G1158" t="s">
        <v>7323</v>
      </c>
      <c r="H1158">
        <v>2.4489999999999998</v>
      </c>
      <c r="I1158">
        <v>48.81</v>
      </c>
      <c r="J1158">
        <v>96</v>
      </c>
    </row>
    <row r="1159" spans="1:10" x14ac:dyDescent="0.35">
      <c r="A1159" t="s">
        <v>7324</v>
      </c>
      <c r="B1159">
        <v>153</v>
      </c>
      <c r="C1159">
        <v>767</v>
      </c>
      <c r="D1159">
        <v>1158</v>
      </c>
      <c r="E1159" t="s">
        <v>319</v>
      </c>
      <c r="F1159" t="s">
        <v>0</v>
      </c>
      <c r="G1159" t="s">
        <v>6914</v>
      </c>
      <c r="H1159">
        <v>2.6579999999999999</v>
      </c>
      <c r="I1159">
        <v>72.260000000000005</v>
      </c>
      <c r="J1159">
        <v>153</v>
      </c>
    </row>
    <row r="1160" spans="1:10" x14ac:dyDescent="0.35">
      <c r="A1160" t="s">
        <v>7325</v>
      </c>
      <c r="B1160">
        <v>130</v>
      </c>
      <c r="C1160">
        <v>766</v>
      </c>
      <c r="D1160">
        <v>1159</v>
      </c>
      <c r="E1160" t="s">
        <v>312</v>
      </c>
      <c r="F1160" t="s">
        <v>0</v>
      </c>
      <c r="G1160" t="s">
        <v>3718</v>
      </c>
      <c r="H1160">
        <v>3.097</v>
      </c>
      <c r="I1160">
        <v>35.29</v>
      </c>
      <c r="J1160">
        <v>29</v>
      </c>
    </row>
    <row r="1161" spans="1:10" x14ac:dyDescent="0.35">
      <c r="A1161" t="s">
        <v>7326</v>
      </c>
      <c r="B1161">
        <v>139</v>
      </c>
      <c r="C1161">
        <v>764</v>
      </c>
      <c r="D1161">
        <v>1160</v>
      </c>
      <c r="E1161" t="s">
        <v>312</v>
      </c>
      <c r="F1161" t="s">
        <v>0</v>
      </c>
      <c r="G1161" t="s">
        <v>6698</v>
      </c>
      <c r="H1161">
        <v>2.399</v>
      </c>
      <c r="I1161">
        <v>46.12</v>
      </c>
      <c r="J1161">
        <v>139</v>
      </c>
    </row>
    <row r="1162" spans="1:10" x14ac:dyDescent="0.35">
      <c r="A1162" t="s">
        <v>7327</v>
      </c>
      <c r="B1162">
        <v>207</v>
      </c>
      <c r="C1162">
        <v>763</v>
      </c>
      <c r="D1162">
        <v>1161</v>
      </c>
      <c r="E1162" t="s">
        <v>328</v>
      </c>
      <c r="F1162" t="s">
        <v>0</v>
      </c>
      <c r="G1162" t="s">
        <v>6749</v>
      </c>
      <c r="H1162">
        <v>1.99</v>
      </c>
      <c r="I1162">
        <v>43.12</v>
      </c>
      <c r="J1162">
        <v>36</v>
      </c>
    </row>
    <row r="1163" spans="1:10" x14ac:dyDescent="0.35">
      <c r="A1163" t="s">
        <v>7328</v>
      </c>
      <c r="B1163">
        <v>202</v>
      </c>
      <c r="C1163">
        <v>762</v>
      </c>
      <c r="D1163">
        <v>1162</v>
      </c>
      <c r="E1163" t="s">
        <v>328</v>
      </c>
      <c r="F1163" t="s">
        <v>0</v>
      </c>
      <c r="G1163" t="s">
        <v>3594</v>
      </c>
      <c r="H1163">
        <v>1.984</v>
      </c>
      <c r="I1163">
        <v>67.33</v>
      </c>
      <c r="J1163">
        <v>59</v>
      </c>
    </row>
    <row r="1164" spans="1:10" x14ac:dyDescent="0.35">
      <c r="A1164" t="s">
        <v>7329</v>
      </c>
      <c r="B1164">
        <v>99</v>
      </c>
      <c r="C1164">
        <v>762</v>
      </c>
      <c r="D1164">
        <v>1162</v>
      </c>
      <c r="E1164" t="s">
        <v>328</v>
      </c>
      <c r="F1164" t="s">
        <v>0</v>
      </c>
      <c r="G1164" t="s">
        <v>7330</v>
      </c>
      <c r="H1164">
        <v>4.056</v>
      </c>
      <c r="I1164">
        <v>57.28</v>
      </c>
      <c r="J1164">
        <v>25</v>
      </c>
    </row>
    <row r="1165" spans="1:10" x14ac:dyDescent="0.35">
      <c r="A1165" t="s">
        <v>7331</v>
      </c>
      <c r="B1165">
        <v>233</v>
      </c>
      <c r="C1165">
        <v>760</v>
      </c>
      <c r="D1165">
        <v>1164</v>
      </c>
      <c r="E1165" t="s">
        <v>334</v>
      </c>
      <c r="F1165" t="s">
        <v>0</v>
      </c>
      <c r="G1165" t="s">
        <v>3026</v>
      </c>
      <c r="H1165">
        <v>1.6559999999999999</v>
      </c>
      <c r="I1165">
        <v>23.03</v>
      </c>
      <c r="J1165">
        <v>50</v>
      </c>
    </row>
    <row r="1166" spans="1:10" x14ac:dyDescent="0.35">
      <c r="A1166" t="s">
        <v>7332</v>
      </c>
      <c r="B1166">
        <v>151</v>
      </c>
      <c r="C1166">
        <v>759</v>
      </c>
      <c r="D1166">
        <v>1165</v>
      </c>
      <c r="E1166" t="s">
        <v>328</v>
      </c>
      <c r="F1166" t="s">
        <v>0</v>
      </c>
      <c r="G1166" t="s">
        <v>6008</v>
      </c>
      <c r="H1166">
        <v>2.6030000000000002</v>
      </c>
      <c r="I1166">
        <v>49.56</v>
      </c>
      <c r="J1166">
        <v>16</v>
      </c>
    </row>
    <row r="1167" spans="1:10" x14ac:dyDescent="0.35">
      <c r="A1167" t="s">
        <v>7333</v>
      </c>
      <c r="B1167">
        <v>134</v>
      </c>
      <c r="C1167">
        <v>759</v>
      </c>
      <c r="D1167">
        <v>1165</v>
      </c>
      <c r="E1167" t="s">
        <v>328</v>
      </c>
      <c r="F1167" t="s">
        <v>0</v>
      </c>
      <c r="G1167" t="s">
        <v>7334</v>
      </c>
      <c r="H1167">
        <v>2.5819999999999999</v>
      </c>
      <c r="I1167">
        <v>37.53</v>
      </c>
      <c r="J1167">
        <v>86</v>
      </c>
    </row>
    <row r="1168" spans="1:10" x14ac:dyDescent="0.35">
      <c r="A1168" t="s">
        <v>7335</v>
      </c>
      <c r="B1168">
        <v>151</v>
      </c>
      <c r="C1168">
        <v>759</v>
      </c>
      <c r="D1168">
        <v>1165</v>
      </c>
      <c r="E1168" t="s">
        <v>312</v>
      </c>
      <c r="F1168" t="s">
        <v>0</v>
      </c>
      <c r="G1168" t="s">
        <v>1693</v>
      </c>
      <c r="H1168">
        <v>2.4830000000000001</v>
      </c>
      <c r="I1168">
        <v>27.42</v>
      </c>
      <c r="J1168">
        <v>149</v>
      </c>
    </row>
    <row r="1169" spans="1:10" x14ac:dyDescent="0.35">
      <c r="A1169" t="s">
        <v>7336</v>
      </c>
      <c r="B1169">
        <v>165</v>
      </c>
      <c r="C1169">
        <v>758</v>
      </c>
      <c r="D1169">
        <v>1168</v>
      </c>
      <c r="E1169" t="s">
        <v>311</v>
      </c>
      <c r="F1169" t="s">
        <v>0</v>
      </c>
      <c r="G1169" t="s">
        <v>1938</v>
      </c>
      <c r="H1169" t="s">
        <v>311</v>
      </c>
      <c r="I1169" t="s">
        <v>311</v>
      </c>
      <c r="J1169">
        <v>13</v>
      </c>
    </row>
    <row r="1170" spans="1:10" x14ac:dyDescent="0.35">
      <c r="A1170" t="s">
        <v>7337</v>
      </c>
      <c r="B1170">
        <v>163</v>
      </c>
      <c r="C1170">
        <v>756</v>
      </c>
      <c r="D1170">
        <v>1169</v>
      </c>
      <c r="E1170" t="s">
        <v>328</v>
      </c>
      <c r="F1170" t="s">
        <v>0</v>
      </c>
      <c r="G1170" t="s">
        <v>4361</v>
      </c>
      <c r="H1170">
        <v>2.4089999999999998</v>
      </c>
      <c r="I1170">
        <v>68.5</v>
      </c>
      <c r="J1170">
        <v>46</v>
      </c>
    </row>
    <row r="1171" spans="1:10" x14ac:dyDescent="0.35">
      <c r="A1171" t="s">
        <v>7338</v>
      </c>
      <c r="B1171">
        <v>124</v>
      </c>
      <c r="C1171">
        <v>756</v>
      </c>
      <c r="D1171">
        <v>1169</v>
      </c>
      <c r="E1171" t="s">
        <v>328</v>
      </c>
      <c r="F1171" t="s">
        <v>0</v>
      </c>
      <c r="G1171" t="s">
        <v>1711</v>
      </c>
      <c r="H1171">
        <v>3.1920000000000002</v>
      </c>
      <c r="I1171">
        <v>51.61</v>
      </c>
      <c r="J1171">
        <v>123</v>
      </c>
    </row>
    <row r="1172" spans="1:10" x14ac:dyDescent="0.35">
      <c r="A1172" t="s">
        <v>7339</v>
      </c>
      <c r="B1172">
        <v>524</v>
      </c>
      <c r="C1172">
        <v>755</v>
      </c>
      <c r="D1172">
        <v>1171</v>
      </c>
      <c r="E1172" t="s">
        <v>311</v>
      </c>
      <c r="F1172" t="s">
        <v>0</v>
      </c>
      <c r="G1172" t="s">
        <v>2520</v>
      </c>
      <c r="H1172" t="s">
        <v>311</v>
      </c>
      <c r="I1172" t="s">
        <v>311</v>
      </c>
      <c r="J1172">
        <v>55</v>
      </c>
    </row>
    <row r="1173" spans="1:10" x14ac:dyDescent="0.35">
      <c r="A1173" t="s">
        <v>7340</v>
      </c>
      <c r="B1173">
        <v>523</v>
      </c>
      <c r="C1173">
        <v>753</v>
      </c>
      <c r="D1173">
        <v>1172</v>
      </c>
      <c r="E1173" t="s">
        <v>311</v>
      </c>
      <c r="F1173" t="s">
        <v>0</v>
      </c>
      <c r="G1173" t="s">
        <v>2167</v>
      </c>
      <c r="H1173" t="s">
        <v>311</v>
      </c>
      <c r="I1173" t="s">
        <v>311</v>
      </c>
      <c r="J1173">
        <v>523</v>
      </c>
    </row>
    <row r="1174" spans="1:10" x14ac:dyDescent="0.35">
      <c r="A1174" t="s">
        <v>7341</v>
      </c>
      <c r="B1174">
        <v>117</v>
      </c>
      <c r="C1174">
        <v>753</v>
      </c>
      <c r="D1174">
        <v>1172</v>
      </c>
      <c r="E1174" t="s">
        <v>328</v>
      </c>
      <c r="F1174" t="s">
        <v>0</v>
      </c>
      <c r="G1174" t="s">
        <v>1940</v>
      </c>
      <c r="H1174">
        <v>3.96</v>
      </c>
      <c r="I1174">
        <v>56.37</v>
      </c>
      <c r="J1174">
        <v>117</v>
      </c>
    </row>
    <row r="1175" spans="1:10" x14ac:dyDescent="0.35">
      <c r="A1175" t="s">
        <v>7342</v>
      </c>
      <c r="B1175">
        <v>151</v>
      </c>
      <c r="C1175">
        <v>752</v>
      </c>
      <c r="D1175">
        <v>1174</v>
      </c>
      <c r="E1175" t="s">
        <v>334</v>
      </c>
      <c r="F1175" t="s">
        <v>0</v>
      </c>
      <c r="G1175" t="s">
        <v>1751</v>
      </c>
      <c r="H1175">
        <v>2.8130000000000002</v>
      </c>
      <c r="I1175">
        <v>18.809999999999999</v>
      </c>
      <c r="J1175">
        <v>151</v>
      </c>
    </row>
    <row r="1176" spans="1:10" x14ac:dyDescent="0.35">
      <c r="A1176" t="s">
        <v>7343</v>
      </c>
      <c r="B1176">
        <v>217</v>
      </c>
      <c r="C1176">
        <v>752</v>
      </c>
      <c r="D1176">
        <v>1174</v>
      </c>
      <c r="E1176" t="s">
        <v>312</v>
      </c>
      <c r="F1176" t="s">
        <v>0</v>
      </c>
      <c r="G1176" t="s">
        <v>7344</v>
      </c>
      <c r="H1176">
        <v>1.847</v>
      </c>
      <c r="I1176">
        <v>46.95</v>
      </c>
      <c r="J1176">
        <v>37</v>
      </c>
    </row>
    <row r="1177" spans="1:10" x14ac:dyDescent="0.35">
      <c r="A1177" t="s">
        <v>7345</v>
      </c>
      <c r="B1177">
        <v>119</v>
      </c>
      <c r="C1177">
        <v>751</v>
      </c>
      <c r="D1177">
        <v>1176</v>
      </c>
      <c r="E1177" t="s">
        <v>319</v>
      </c>
      <c r="F1177" t="s">
        <v>0</v>
      </c>
      <c r="G1177" t="s">
        <v>4050</v>
      </c>
      <c r="H1177">
        <v>3.073</v>
      </c>
      <c r="I1177">
        <v>86.56</v>
      </c>
      <c r="J1177">
        <v>56</v>
      </c>
    </row>
    <row r="1178" spans="1:10" x14ac:dyDescent="0.35">
      <c r="A1178" t="s">
        <v>7346</v>
      </c>
      <c r="B1178">
        <v>124</v>
      </c>
      <c r="C1178">
        <v>751</v>
      </c>
      <c r="D1178">
        <v>1176</v>
      </c>
      <c r="E1178" t="s">
        <v>311</v>
      </c>
      <c r="F1178" t="s">
        <v>0</v>
      </c>
      <c r="G1178" t="s">
        <v>1827</v>
      </c>
      <c r="H1178" t="s">
        <v>311</v>
      </c>
      <c r="I1178" t="s">
        <v>311</v>
      </c>
      <c r="J1178">
        <v>32</v>
      </c>
    </row>
    <row r="1179" spans="1:10" x14ac:dyDescent="0.35">
      <c r="A1179" t="s">
        <v>7347</v>
      </c>
      <c r="B1179">
        <v>69</v>
      </c>
      <c r="C1179">
        <v>749</v>
      </c>
      <c r="D1179">
        <v>1178</v>
      </c>
      <c r="E1179" t="s">
        <v>319</v>
      </c>
      <c r="F1179" t="s">
        <v>0</v>
      </c>
      <c r="G1179" t="s">
        <v>6860</v>
      </c>
      <c r="H1179">
        <v>7.29</v>
      </c>
      <c r="I1179">
        <v>89.55</v>
      </c>
      <c r="J1179">
        <v>69</v>
      </c>
    </row>
    <row r="1180" spans="1:10" x14ac:dyDescent="0.35">
      <c r="A1180" t="s">
        <v>7348</v>
      </c>
      <c r="B1180">
        <v>197</v>
      </c>
      <c r="C1180">
        <v>746</v>
      </c>
      <c r="D1180">
        <v>1179</v>
      </c>
      <c r="E1180" t="s">
        <v>312</v>
      </c>
      <c r="F1180" t="s">
        <v>0</v>
      </c>
      <c r="G1180" t="s">
        <v>7349</v>
      </c>
      <c r="H1180">
        <v>1.7809999999999999</v>
      </c>
      <c r="I1180">
        <v>33.729999999999997</v>
      </c>
      <c r="J1180">
        <v>67</v>
      </c>
    </row>
    <row r="1181" spans="1:10" x14ac:dyDescent="0.35">
      <c r="A1181" t="s">
        <v>7350</v>
      </c>
      <c r="B1181">
        <v>121</v>
      </c>
      <c r="C1181">
        <v>745</v>
      </c>
      <c r="D1181">
        <v>1180</v>
      </c>
      <c r="E1181" t="s">
        <v>312</v>
      </c>
      <c r="F1181" t="s">
        <v>0</v>
      </c>
      <c r="G1181" t="s">
        <v>6100</v>
      </c>
      <c r="H1181">
        <v>3.698</v>
      </c>
      <c r="I1181">
        <v>35.89</v>
      </c>
      <c r="J1181">
        <v>121</v>
      </c>
    </row>
    <row r="1182" spans="1:10" x14ac:dyDescent="0.35">
      <c r="A1182" t="s">
        <v>7351</v>
      </c>
      <c r="B1182">
        <v>91</v>
      </c>
      <c r="C1182">
        <v>743</v>
      </c>
      <c r="D1182">
        <v>1181</v>
      </c>
      <c r="E1182" t="s">
        <v>312</v>
      </c>
      <c r="F1182" t="s">
        <v>0</v>
      </c>
      <c r="G1182" t="s">
        <v>1731</v>
      </c>
      <c r="H1182">
        <v>4.4939999999999998</v>
      </c>
      <c r="I1182">
        <v>40.26</v>
      </c>
      <c r="J1182">
        <v>91</v>
      </c>
    </row>
    <row r="1183" spans="1:10" x14ac:dyDescent="0.35">
      <c r="A1183" t="s">
        <v>7352</v>
      </c>
      <c r="B1183">
        <v>122</v>
      </c>
      <c r="C1183">
        <v>742</v>
      </c>
      <c r="D1183">
        <v>1182</v>
      </c>
      <c r="E1183" t="s">
        <v>328</v>
      </c>
      <c r="F1183" t="s">
        <v>0</v>
      </c>
      <c r="G1183" t="s">
        <v>2883</v>
      </c>
      <c r="H1183">
        <v>3.3679999999999999</v>
      </c>
      <c r="I1183">
        <v>59.83</v>
      </c>
      <c r="J1183">
        <v>122</v>
      </c>
    </row>
    <row r="1184" spans="1:10" x14ac:dyDescent="0.35">
      <c r="A1184" t="s">
        <v>7353</v>
      </c>
      <c r="B1184">
        <v>180</v>
      </c>
      <c r="C1184">
        <v>742</v>
      </c>
      <c r="D1184">
        <v>1182</v>
      </c>
      <c r="E1184" t="s">
        <v>311</v>
      </c>
      <c r="F1184" t="s">
        <v>0</v>
      </c>
      <c r="G1184" t="s">
        <v>3286</v>
      </c>
      <c r="H1184" t="s">
        <v>311</v>
      </c>
      <c r="I1184" t="s">
        <v>311</v>
      </c>
      <c r="J1184">
        <v>180</v>
      </c>
    </row>
    <row r="1185" spans="1:10" x14ac:dyDescent="0.35">
      <c r="A1185" t="s">
        <v>7354</v>
      </c>
      <c r="B1185">
        <v>158</v>
      </c>
      <c r="C1185">
        <v>740</v>
      </c>
      <c r="D1185">
        <v>1184</v>
      </c>
      <c r="E1185" t="s">
        <v>319</v>
      </c>
      <c r="F1185" t="s">
        <v>0</v>
      </c>
      <c r="G1185" t="s">
        <v>4361</v>
      </c>
      <c r="H1185">
        <v>2.581</v>
      </c>
      <c r="I1185">
        <v>75.5</v>
      </c>
      <c r="J1185">
        <v>30</v>
      </c>
    </row>
    <row r="1186" spans="1:10" x14ac:dyDescent="0.35">
      <c r="A1186" t="s">
        <v>7355</v>
      </c>
      <c r="B1186">
        <v>110</v>
      </c>
      <c r="C1186">
        <v>740</v>
      </c>
      <c r="D1186">
        <v>1184</v>
      </c>
      <c r="E1186" t="s">
        <v>312</v>
      </c>
      <c r="F1186" t="s">
        <v>0</v>
      </c>
      <c r="G1186" t="s">
        <v>1836</v>
      </c>
      <c r="H1186">
        <v>3.5939999999999999</v>
      </c>
      <c r="I1186">
        <v>29.5</v>
      </c>
      <c r="J1186">
        <v>110</v>
      </c>
    </row>
    <row r="1187" spans="1:10" x14ac:dyDescent="0.35">
      <c r="A1187" t="s">
        <v>7356</v>
      </c>
      <c r="B1187">
        <v>93</v>
      </c>
      <c r="C1187">
        <v>739</v>
      </c>
      <c r="D1187">
        <v>1186</v>
      </c>
      <c r="E1187" t="s">
        <v>328</v>
      </c>
      <c r="F1187" t="s">
        <v>0</v>
      </c>
      <c r="G1187" t="s">
        <v>7357</v>
      </c>
      <c r="H1187">
        <v>4.0819999999999999</v>
      </c>
      <c r="I1187">
        <v>66.87</v>
      </c>
      <c r="J1187">
        <v>40</v>
      </c>
    </row>
    <row r="1188" spans="1:10" x14ac:dyDescent="0.35">
      <c r="A1188" t="s">
        <v>7358</v>
      </c>
      <c r="B1188">
        <v>75</v>
      </c>
      <c r="C1188">
        <v>738</v>
      </c>
      <c r="D1188">
        <v>1187</v>
      </c>
      <c r="E1188" t="s">
        <v>328</v>
      </c>
      <c r="F1188" t="s">
        <v>0</v>
      </c>
      <c r="G1188" t="s">
        <v>3282</v>
      </c>
      <c r="H1188">
        <v>5.8869999999999996</v>
      </c>
      <c r="I1188">
        <v>75</v>
      </c>
      <c r="J1188">
        <v>19</v>
      </c>
    </row>
    <row r="1189" spans="1:10" x14ac:dyDescent="0.35">
      <c r="A1189" t="s">
        <v>7359</v>
      </c>
      <c r="B1189">
        <v>190</v>
      </c>
      <c r="C1189">
        <v>737</v>
      </c>
      <c r="D1189">
        <v>1188</v>
      </c>
      <c r="E1189" t="s">
        <v>311</v>
      </c>
      <c r="F1189" t="s">
        <v>0</v>
      </c>
      <c r="G1189" t="s">
        <v>1827</v>
      </c>
      <c r="H1189" t="s">
        <v>311</v>
      </c>
      <c r="I1189" t="s">
        <v>311</v>
      </c>
      <c r="J1189">
        <v>5</v>
      </c>
    </row>
    <row r="1190" spans="1:10" x14ac:dyDescent="0.35">
      <c r="A1190" t="s">
        <v>7360</v>
      </c>
      <c r="B1190">
        <v>221</v>
      </c>
      <c r="C1190">
        <v>737</v>
      </c>
      <c r="D1190">
        <v>1188</v>
      </c>
      <c r="E1190" t="s">
        <v>312</v>
      </c>
      <c r="F1190" t="s">
        <v>0</v>
      </c>
      <c r="G1190" t="s">
        <v>1882</v>
      </c>
      <c r="H1190">
        <v>1.772</v>
      </c>
      <c r="I1190">
        <v>27.82</v>
      </c>
      <c r="J1190">
        <v>150</v>
      </c>
    </row>
    <row r="1191" spans="1:10" x14ac:dyDescent="0.35">
      <c r="A1191" t="s">
        <v>7361</v>
      </c>
      <c r="B1191">
        <v>423</v>
      </c>
      <c r="C1191">
        <v>737</v>
      </c>
      <c r="D1191">
        <v>1188</v>
      </c>
      <c r="E1191" t="s">
        <v>334</v>
      </c>
      <c r="F1191" t="s">
        <v>0</v>
      </c>
      <c r="G1191" t="s">
        <v>2119</v>
      </c>
      <c r="H1191">
        <v>1.0329999999999999</v>
      </c>
      <c r="I1191">
        <v>9.8800000000000008</v>
      </c>
      <c r="J1191">
        <v>423</v>
      </c>
    </row>
    <row r="1192" spans="1:10" x14ac:dyDescent="0.35">
      <c r="A1192" t="s">
        <v>7362</v>
      </c>
      <c r="B1192">
        <v>176</v>
      </c>
      <c r="C1192">
        <v>736</v>
      </c>
      <c r="D1192">
        <v>1191</v>
      </c>
      <c r="E1192" t="s">
        <v>312</v>
      </c>
      <c r="F1192" t="s">
        <v>0</v>
      </c>
      <c r="G1192" t="s">
        <v>1825</v>
      </c>
      <c r="H1192">
        <v>2.266</v>
      </c>
      <c r="I1192">
        <v>46.74</v>
      </c>
      <c r="J1192">
        <v>12</v>
      </c>
    </row>
    <row r="1193" spans="1:10" x14ac:dyDescent="0.35">
      <c r="A1193" t="s">
        <v>7363</v>
      </c>
      <c r="B1193">
        <v>153</v>
      </c>
      <c r="C1193">
        <v>734</v>
      </c>
      <c r="D1193">
        <v>1192</v>
      </c>
      <c r="E1193" t="s">
        <v>319</v>
      </c>
      <c r="F1193" t="s">
        <v>0</v>
      </c>
      <c r="G1193" t="s">
        <v>7364</v>
      </c>
      <c r="H1193">
        <v>2.3889999999999998</v>
      </c>
      <c r="I1193">
        <v>38.119999999999997</v>
      </c>
      <c r="J1193">
        <v>67</v>
      </c>
    </row>
    <row r="1194" spans="1:10" x14ac:dyDescent="0.35">
      <c r="A1194" t="s">
        <v>7365</v>
      </c>
      <c r="B1194">
        <v>479</v>
      </c>
      <c r="C1194">
        <v>733</v>
      </c>
      <c r="D1194">
        <v>1193</v>
      </c>
      <c r="E1194" t="s">
        <v>334</v>
      </c>
      <c r="F1194" t="s">
        <v>0</v>
      </c>
      <c r="G1194" t="s">
        <v>3171</v>
      </c>
      <c r="H1194">
        <v>1.33</v>
      </c>
      <c r="I1194">
        <v>10.47</v>
      </c>
      <c r="J1194">
        <v>94</v>
      </c>
    </row>
    <row r="1195" spans="1:10" x14ac:dyDescent="0.35">
      <c r="A1195" t="s">
        <v>7366</v>
      </c>
      <c r="B1195">
        <v>61</v>
      </c>
      <c r="C1195">
        <v>732</v>
      </c>
      <c r="D1195">
        <v>1194</v>
      </c>
      <c r="E1195" t="s">
        <v>328</v>
      </c>
      <c r="F1195" t="s">
        <v>0</v>
      </c>
      <c r="G1195" t="s">
        <v>1836</v>
      </c>
      <c r="H1195">
        <v>6.2830000000000004</v>
      </c>
      <c r="I1195">
        <v>68.63</v>
      </c>
      <c r="J1195">
        <v>61</v>
      </c>
    </row>
    <row r="1196" spans="1:10" x14ac:dyDescent="0.35">
      <c r="A1196" t="s">
        <v>7367</v>
      </c>
      <c r="B1196">
        <v>66</v>
      </c>
      <c r="C1196">
        <v>732</v>
      </c>
      <c r="D1196">
        <v>1194</v>
      </c>
      <c r="E1196" t="s">
        <v>319</v>
      </c>
      <c r="F1196" t="s">
        <v>0</v>
      </c>
      <c r="G1196" t="s">
        <v>7368</v>
      </c>
      <c r="H1196">
        <v>5.274</v>
      </c>
      <c r="I1196">
        <v>74.61</v>
      </c>
      <c r="J1196">
        <v>8</v>
      </c>
    </row>
    <row r="1197" spans="1:10" x14ac:dyDescent="0.35">
      <c r="A1197" t="s">
        <v>7369</v>
      </c>
      <c r="B1197">
        <v>118</v>
      </c>
      <c r="C1197">
        <v>731</v>
      </c>
      <c r="D1197">
        <v>1196</v>
      </c>
      <c r="E1197" t="s">
        <v>328</v>
      </c>
      <c r="F1197" t="s">
        <v>0</v>
      </c>
      <c r="G1197" t="s">
        <v>1886</v>
      </c>
      <c r="H1197">
        <v>3.95</v>
      </c>
      <c r="I1197">
        <v>52.74</v>
      </c>
      <c r="J1197">
        <v>118</v>
      </c>
    </row>
    <row r="1198" spans="1:10" x14ac:dyDescent="0.35">
      <c r="A1198" t="s">
        <v>7370</v>
      </c>
      <c r="B1198">
        <v>189</v>
      </c>
      <c r="C1198">
        <v>730</v>
      </c>
      <c r="D1198">
        <v>1197</v>
      </c>
      <c r="E1198" t="s">
        <v>312</v>
      </c>
      <c r="F1198" t="s">
        <v>0</v>
      </c>
      <c r="G1198" t="s">
        <v>1876</v>
      </c>
      <c r="H1198">
        <v>2.5379999999999998</v>
      </c>
      <c r="I1198">
        <v>27.42</v>
      </c>
      <c r="J1198">
        <v>28</v>
      </c>
    </row>
    <row r="1199" spans="1:10" x14ac:dyDescent="0.35">
      <c r="A1199" t="s">
        <v>7371</v>
      </c>
      <c r="B1199">
        <v>264</v>
      </c>
      <c r="C1199">
        <v>725</v>
      </c>
      <c r="D1199">
        <v>1198</v>
      </c>
      <c r="E1199" t="s">
        <v>312</v>
      </c>
      <c r="F1199" t="s">
        <v>0</v>
      </c>
      <c r="G1199" t="s">
        <v>3525</v>
      </c>
      <c r="H1199">
        <v>1.492</v>
      </c>
      <c r="I1199">
        <v>50</v>
      </c>
      <c r="J1199">
        <v>12</v>
      </c>
    </row>
    <row r="1200" spans="1:10" x14ac:dyDescent="0.35">
      <c r="A1200" t="s">
        <v>7372</v>
      </c>
      <c r="B1200">
        <v>133</v>
      </c>
      <c r="C1200">
        <v>724</v>
      </c>
      <c r="D1200">
        <v>1199</v>
      </c>
      <c r="E1200" t="s">
        <v>311</v>
      </c>
      <c r="F1200" t="s">
        <v>0</v>
      </c>
      <c r="G1200" t="s">
        <v>3592</v>
      </c>
      <c r="H1200" t="s">
        <v>311</v>
      </c>
      <c r="I1200" t="s">
        <v>311</v>
      </c>
      <c r="J1200">
        <v>29</v>
      </c>
    </row>
    <row r="1201" spans="1:10" x14ac:dyDescent="0.35">
      <c r="A1201" t="s">
        <v>7373</v>
      </c>
      <c r="B1201">
        <v>136</v>
      </c>
      <c r="C1201">
        <v>724</v>
      </c>
      <c r="D1201">
        <v>1199</v>
      </c>
      <c r="E1201" t="s">
        <v>312</v>
      </c>
      <c r="F1201" t="s">
        <v>0</v>
      </c>
      <c r="G1201" t="s">
        <v>4111</v>
      </c>
      <c r="H1201">
        <v>2.4460000000000002</v>
      </c>
      <c r="I1201">
        <v>23.02</v>
      </c>
      <c r="J1201">
        <v>59</v>
      </c>
    </row>
    <row r="1202" spans="1:10" x14ac:dyDescent="0.35">
      <c r="A1202" t="s">
        <v>7374</v>
      </c>
      <c r="B1202">
        <v>66</v>
      </c>
      <c r="C1202">
        <v>722</v>
      </c>
      <c r="D1202">
        <v>1201</v>
      </c>
      <c r="E1202" t="s">
        <v>311</v>
      </c>
      <c r="F1202" t="s">
        <v>0</v>
      </c>
      <c r="G1202" t="s">
        <v>6136</v>
      </c>
      <c r="H1202" t="s">
        <v>311</v>
      </c>
      <c r="I1202" t="s">
        <v>311</v>
      </c>
      <c r="J1202">
        <v>40</v>
      </c>
    </row>
    <row r="1203" spans="1:10" x14ac:dyDescent="0.35">
      <c r="A1203" t="s">
        <v>7375</v>
      </c>
      <c r="B1203">
        <v>456</v>
      </c>
      <c r="C1203">
        <v>720</v>
      </c>
      <c r="D1203">
        <v>1202</v>
      </c>
      <c r="E1203" t="s">
        <v>334</v>
      </c>
      <c r="F1203" t="s">
        <v>0</v>
      </c>
      <c r="G1203" t="s">
        <v>1827</v>
      </c>
      <c r="H1203">
        <v>0.90700000000000003</v>
      </c>
      <c r="I1203">
        <v>9.7100000000000009</v>
      </c>
      <c r="J1203">
        <v>6</v>
      </c>
    </row>
    <row r="1204" spans="1:10" x14ac:dyDescent="0.35">
      <c r="A1204" t="s">
        <v>7376</v>
      </c>
      <c r="B1204">
        <v>147</v>
      </c>
      <c r="C1204">
        <v>719</v>
      </c>
      <c r="D1204">
        <v>1203</v>
      </c>
      <c r="E1204" t="s">
        <v>312</v>
      </c>
      <c r="F1204" t="s">
        <v>0</v>
      </c>
      <c r="G1204" t="s">
        <v>1973</v>
      </c>
      <c r="H1204">
        <v>2.3679999999999999</v>
      </c>
      <c r="I1204">
        <v>33.93</v>
      </c>
      <c r="J1204">
        <v>44</v>
      </c>
    </row>
    <row r="1205" spans="1:10" x14ac:dyDescent="0.35">
      <c r="A1205" t="s">
        <v>7377</v>
      </c>
      <c r="B1205">
        <v>86</v>
      </c>
      <c r="C1205">
        <v>719</v>
      </c>
      <c r="D1205">
        <v>1203</v>
      </c>
      <c r="E1205" t="s">
        <v>328</v>
      </c>
      <c r="F1205" t="s">
        <v>0</v>
      </c>
      <c r="G1205" t="s">
        <v>2197</v>
      </c>
      <c r="H1205">
        <v>4.0739999999999998</v>
      </c>
      <c r="I1205">
        <v>56.59</v>
      </c>
      <c r="J1205">
        <v>86</v>
      </c>
    </row>
    <row r="1206" spans="1:10" x14ac:dyDescent="0.35">
      <c r="A1206" t="s">
        <v>7378</v>
      </c>
      <c r="B1206">
        <v>157</v>
      </c>
      <c r="C1206">
        <v>718</v>
      </c>
      <c r="D1206">
        <v>1205</v>
      </c>
      <c r="E1206" t="s">
        <v>319</v>
      </c>
      <c r="F1206" t="s">
        <v>0</v>
      </c>
      <c r="G1206" t="s">
        <v>7379</v>
      </c>
      <c r="H1206">
        <v>2.7280000000000002</v>
      </c>
      <c r="I1206">
        <v>59.82</v>
      </c>
      <c r="J1206">
        <v>50</v>
      </c>
    </row>
    <row r="1207" spans="1:10" x14ac:dyDescent="0.35">
      <c r="A1207" t="s">
        <v>7380</v>
      </c>
      <c r="B1207">
        <v>115</v>
      </c>
      <c r="C1207">
        <v>715</v>
      </c>
      <c r="D1207">
        <v>1206</v>
      </c>
      <c r="E1207" t="s">
        <v>328</v>
      </c>
      <c r="F1207" t="s">
        <v>0</v>
      </c>
      <c r="G1207" t="s">
        <v>2743</v>
      </c>
      <c r="H1207">
        <v>3.657</v>
      </c>
      <c r="I1207">
        <v>72.78</v>
      </c>
      <c r="J1207">
        <v>111</v>
      </c>
    </row>
    <row r="1208" spans="1:10" x14ac:dyDescent="0.35">
      <c r="A1208" t="s">
        <v>7381</v>
      </c>
      <c r="B1208">
        <v>120</v>
      </c>
      <c r="C1208">
        <v>715</v>
      </c>
      <c r="D1208">
        <v>1206</v>
      </c>
      <c r="E1208" t="s">
        <v>312</v>
      </c>
      <c r="F1208" t="s">
        <v>0</v>
      </c>
      <c r="G1208" t="s">
        <v>1886</v>
      </c>
      <c r="H1208">
        <v>3.2639999999999998</v>
      </c>
      <c r="I1208">
        <v>35.58</v>
      </c>
      <c r="J1208">
        <v>120</v>
      </c>
    </row>
    <row r="1209" spans="1:10" x14ac:dyDescent="0.35">
      <c r="A1209" t="s">
        <v>7382</v>
      </c>
      <c r="B1209">
        <v>128</v>
      </c>
      <c r="C1209">
        <v>715</v>
      </c>
      <c r="D1209">
        <v>1206</v>
      </c>
      <c r="E1209" t="s">
        <v>328</v>
      </c>
      <c r="F1209" t="s">
        <v>0</v>
      </c>
      <c r="G1209" t="s">
        <v>2799</v>
      </c>
      <c r="H1209">
        <v>2.984</v>
      </c>
      <c r="I1209">
        <v>55.98</v>
      </c>
      <c r="J1209">
        <v>128</v>
      </c>
    </row>
    <row r="1210" spans="1:10" x14ac:dyDescent="0.35">
      <c r="A1210" t="s">
        <v>7383</v>
      </c>
      <c r="B1210">
        <v>100</v>
      </c>
      <c r="C1210">
        <v>714</v>
      </c>
      <c r="D1210">
        <v>1209</v>
      </c>
      <c r="E1210" t="s">
        <v>311</v>
      </c>
      <c r="F1210" t="s">
        <v>0</v>
      </c>
      <c r="G1210" t="s">
        <v>1840</v>
      </c>
      <c r="H1210" t="s">
        <v>311</v>
      </c>
      <c r="I1210" t="s">
        <v>311</v>
      </c>
      <c r="J1210">
        <v>100</v>
      </c>
    </row>
    <row r="1211" spans="1:10" x14ac:dyDescent="0.35">
      <c r="A1211" t="s">
        <v>7384</v>
      </c>
      <c r="B1211">
        <v>199</v>
      </c>
      <c r="C1211">
        <v>712</v>
      </c>
      <c r="D1211">
        <v>1210</v>
      </c>
      <c r="E1211" t="s">
        <v>311</v>
      </c>
      <c r="F1211" t="s">
        <v>0</v>
      </c>
      <c r="G1211" t="s">
        <v>1789</v>
      </c>
      <c r="H1211" t="s">
        <v>311</v>
      </c>
      <c r="I1211" t="s">
        <v>311</v>
      </c>
      <c r="J1211">
        <v>176</v>
      </c>
    </row>
    <row r="1212" spans="1:10" x14ac:dyDescent="0.35">
      <c r="A1212" t="s">
        <v>7385</v>
      </c>
      <c r="B1212">
        <v>156</v>
      </c>
      <c r="C1212">
        <v>709</v>
      </c>
      <c r="D1212">
        <v>1211</v>
      </c>
      <c r="E1212" t="s">
        <v>328</v>
      </c>
      <c r="F1212" t="s">
        <v>0</v>
      </c>
      <c r="G1212" t="s">
        <v>2379</v>
      </c>
      <c r="H1212">
        <v>2.4039999999999999</v>
      </c>
      <c r="I1212">
        <v>53.57</v>
      </c>
      <c r="J1212">
        <v>17</v>
      </c>
    </row>
    <row r="1213" spans="1:10" x14ac:dyDescent="0.35">
      <c r="A1213" t="s">
        <v>7386</v>
      </c>
      <c r="B1213">
        <v>240</v>
      </c>
      <c r="C1213">
        <v>709</v>
      </c>
      <c r="D1213">
        <v>1211</v>
      </c>
      <c r="E1213" t="s">
        <v>312</v>
      </c>
      <c r="F1213" t="s">
        <v>0</v>
      </c>
      <c r="G1213" t="s">
        <v>7387</v>
      </c>
      <c r="H1213">
        <v>1.3380000000000001</v>
      </c>
      <c r="I1213">
        <v>27.2</v>
      </c>
      <c r="J1213">
        <v>220</v>
      </c>
    </row>
    <row r="1214" spans="1:10" x14ac:dyDescent="0.35">
      <c r="A1214" t="s">
        <v>7388</v>
      </c>
      <c r="B1214">
        <v>239</v>
      </c>
      <c r="C1214">
        <v>707</v>
      </c>
      <c r="D1214">
        <v>1213</v>
      </c>
      <c r="E1214" t="s">
        <v>312</v>
      </c>
      <c r="F1214" t="s">
        <v>0</v>
      </c>
      <c r="G1214" t="s">
        <v>3667</v>
      </c>
      <c r="H1214">
        <v>3.145</v>
      </c>
      <c r="I1214">
        <v>37.32</v>
      </c>
      <c r="J1214">
        <v>27</v>
      </c>
    </row>
    <row r="1215" spans="1:10" x14ac:dyDescent="0.35">
      <c r="A1215" t="s">
        <v>7389</v>
      </c>
      <c r="B1215">
        <v>354</v>
      </c>
      <c r="C1215">
        <v>706</v>
      </c>
      <c r="D1215">
        <v>1214</v>
      </c>
      <c r="E1215" t="s">
        <v>334</v>
      </c>
      <c r="F1215" t="s">
        <v>0</v>
      </c>
      <c r="G1215" t="s">
        <v>2729</v>
      </c>
      <c r="H1215">
        <v>0.94299999999999995</v>
      </c>
      <c r="I1215">
        <v>22.15</v>
      </c>
      <c r="J1215">
        <v>0</v>
      </c>
    </row>
    <row r="1216" spans="1:10" x14ac:dyDescent="0.35">
      <c r="A1216" t="s">
        <v>7390</v>
      </c>
      <c r="B1216">
        <v>156</v>
      </c>
      <c r="C1216">
        <v>706</v>
      </c>
      <c r="D1216">
        <v>1214</v>
      </c>
      <c r="E1216" t="s">
        <v>312</v>
      </c>
      <c r="F1216" t="s">
        <v>0</v>
      </c>
      <c r="G1216" t="s">
        <v>2202</v>
      </c>
      <c r="H1216">
        <v>2.2109999999999999</v>
      </c>
      <c r="I1216">
        <v>36.89</v>
      </c>
      <c r="J1216">
        <v>5</v>
      </c>
    </row>
    <row r="1217" spans="1:10" x14ac:dyDescent="0.35">
      <c r="A1217" t="s">
        <v>7391</v>
      </c>
      <c r="B1217">
        <v>127</v>
      </c>
      <c r="C1217">
        <v>706</v>
      </c>
      <c r="D1217">
        <v>1214</v>
      </c>
      <c r="E1217" t="s">
        <v>334</v>
      </c>
      <c r="F1217" t="s">
        <v>0</v>
      </c>
      <c r="G1217" t="s">
        <v>1751</v>
      </c>
      <c r="H1217">
        <v>3.1560000000000001</v>
      </c>
      <c r="I1217">
        <v>23.45</v>
      </c>
      <c r="J1217">
        <v>19</v>
      </c>
    </row>
    <row r="1218" spans="1:10" x14ac:dyDescent="0.35">
      <c r="A1218" t="s">
        <v>7392</v>
      </c>
      <c r="B1218">
        <v>94</v>
      </c>
      <c r="C1218">
        <v>701</v>
      </c>
      <c r="D1218">
        <v>1217</v>
      </c>
      <c r="E1218" t="s">
        <v>328</v>
      </c>
      <c r="F1218" t="s">
        <v>0</v>
      </c>
      <c r="G1218" t="s">
        <v>2235</v>
      </c>
      <c r="H1218">
        <v>4.0110000000000001</v>
      </c>
      <c r="I1218">
        <v>73.42</v>
      </c>
      <c r="J1218">
        <v>27</v>
      </c>
    </row>
    <row r="1219" spans="1:10" x14ac:dyDescent="0.35">
      <c r="A1219" t="s">
        <v>7393</v>
      </c>
      <c r="B1219">
        <v>255</v>
      </c>
      <c r="C1219">
        <v>700</v>
      </c>
      <c r="D1219">
        <v>1218</v>
      </c>
      <c r="E1219" t="s">
        <v>334</v>
      </c>
      <c r="F1219" t="s">
        <v>0</v>
      </c>
      <c r="G1219" t="s">
        <v>7394</v>
      </c>
      <c r="H1219">
        <v>1.272</v>
      </c>
      <c r="I1219">
        <v>15.28</v>
      </c>
      <c r="J1219">
        <v>15</v>
      </c>
    </row>
    <row r="1220" spans="1:10" x14ac:dyDescent="0.35">
      <c r="A1220" t="s">
        <v>7395</v>
      </c>
      <c r="B1220">
        <v>121</v>
      </c>
      <c r="C1220">
        <v>698</v>
      </c>
      <c r="D1220">
        <v>1219</v>
      </c>
      <c r="E1220" t="s">
        <v>328</v>
      </c>
      <c r="F1220" t="s">
        <v>0</v>
      </c>
      <c r="G1220" t="s">
        <v>7396</v>
      </c>
      <c r="H1220">
        <v>3.0680000000000001</v>
      </c>
      <c r="I1220">
        <v>45</v>
      </c>
      <c r="J1220">
        <v>34</v>
      </c>
    </row>
    <row r="1221" spans="1:10" x14ac:dyDescent="0.35">
      <c r="A1221" t="s">
        <v>7397</v>
      </c>
      <c r="B1221">
        <v>75</v>
      </c>
      <c r="C1221">
        <v>697</v>
      </c>
      <c r="D1221">
        <v>1220</v>
      </c>
      <c r="E1221" t="s">
        <v>328</v>
      </c>
      <c r="F1221" t="s">
        <v>0</v>
      </c>
      <c r="G1221" t="s">
        <v>3710</v>
      </c>
      <c r="H1221">
        <v>4.7249999999999996</v>
      </c>
      <c r="I1221">
        <v>61.06</v>
      </c>
      <c r="J1221">
        <v>75</v>
      </c>
    </row>
    <row r="1222" spans="1:10" x14ac:dyDescent="0.35">
      <c r="A1222" t="s">
        <v>7398</v>
      </c>
      <c r="B1222">
        <v>137</v>
      </c>
      <c r="C1222">
        <v>694</v>
      </c>
      <c r="D1222">
        <v>1221</v>
      </c>
      <c r="E1222" t="s">
        <v>328</v>
      </c>
      <c r="F1222" t="s">
        <v>0</v>
      </c>
      <c r="G1222" t="s">
        <v>3208</v>
      </c>
      <c r="H1222">
        <v>2.6139999999999999</v>
      </c>
      <c r="I1222">
        <v>53.28</v>
      </c>
      <c r="J1222">
        <v>47</v>
      </c>
    </row>
    <row r="1223" spans="1:10" hidden="1" x14ac:dyDescent="0.35">
      <c r="A1223" t="s">
        <v>7399</v>
      </c>
      <c r="B1223">
        <v>97</v>
      </c>
      <c r="C1223">
        <v>694</v>
      </c>
      <c r="D1223">
        <v>1221</v>
      </c>
      <c r="E1223" t="s">
        <v>311</v>
      </c>
      <c r="F1223" t="s">
        <v>2692</v>
      </c>
      <c r="G1223" t="s">
        <v>311</v>
      </c>
      <c r="H1223" t="s">
        <v>311</v>
      </c>
      <c r="I1223" t="s">
        <v>311</v>
      </c>
      <c r="J1223">
        <v>59</v>
      </c>
    </row>
    <row r="1224" spans="1:10" x14ac:dyDescent="0.35">
      <c r="A1224" t="s">
        <v>7400</v>
      </c>
      <c r="B1224">
        <v>189</v>
      </c>
      <c r="C1224">
        <v>693</v>
      </c>
      <c r="D1224">
        <v>1223</v>
      </c>
      <c r="E1224" t="s">
        <v>312</v>
      </c>
      <c r="F1224" t="s">
        <v>0</v>
      </c>
      <c r="G1224" t="s">
        <v>7401</v>
      </c>
      <c r="H1224">
        <v>1.925</v>
      </c>
      <c r="I1224">
        <v>28.21</v>
      </c>
      <c r="J1224">
        <v>19</v>
      </c>
    </row>
    <row r="1225" spans="1:10" x14ac:dyDescent="0.35">
      <c r="A1225" t="s">
        <v>7402</v>
      </c>
      <c r="B1225">
        <v>768</v>
      </c>
      <c r="C1225">
        <v>692</v>
      </c>
      <c r="D1225">
        <v>1224</v>
      </c>
      <c r="E1225" t="s">
        <v>334</v>
      </c>
      <c r="F1225" t="s">
        <v>0</v>
      </c>
      <c r="G1225" t="s">
        <v>4416</v>
      </c>
      <c r="H1225">
        <v>1.292</v>
      </c>
      <c r="I1225">
        <v>7.04</v>
      </c>
      <c r="J1225">
        <v>109</v>
      </c>
    </row>
    <row r="1226" spans="1:10" x14ac:dyDescent="0.35">
      <c r="A1226" t="s">
        <v>7403</v>
      </c>
      <c r="B1226">
        <v>394</v>
      </c>
      <c r="C1226">
        <v>691</v>
      </c>
      <c r="D1226">
        <v>1225</v>
      </c>
      <c r="E1226" t="s">
        <v>334</v>
      </c>
      <c r="F1226" t="s">
        <v>0</v>
      </c>
      <c r="G1226" t="s">
        <v>1699</v>
      </c>
      <c r="H1226">
        <v>1.552</v>
      </c>
      <c r="I1226">
        <v>22.38</v>
      </c>
      <c r="J1226">
        <v>88</v>
      </c>
    </row>
    <row r="1227" spans="1:10" x14ac:dyDescent="0.35">
      <c r="A1227" t="s">
        <v>7404</v>
      </c>
      <c r="B1227">
        <v>95</v>
      </c>
      <c r="C1227">
        <v>691</v>
      </c>
      <c r="D1227">
        <v>1225</v>
      </c>
      <c r="E1227" t="s">
        <v>328</v>
      </c>
      <c r="F1227" t="s">
        <v>0</v>
      </c>
      <c r="G1227" t="s">
        <v>3282</v>
      </c>
      <c r="H1227">
        <v>3.92</v>
      </c>
      <c r="I1227">
        <v>50.51</v>
      </c>
      <c r="J1227">
        <v>95</v>
      </c>
    </row>
    <row r="1228" spans="1:10" hidden="1" x14ac:dyDescent="0.35">
      <c r="A1228" t="s">
        <v>7405</v>
      </c>
      <c r="B1228">
        <v>36</v>
      </c>
      <c r="C1228">
        <v>690</v>
      </c>
      <c r="D1228">
        <v>1227</v>
      </c>
      <c r="E1228" t="s">
        <v>311</v>
      </c>
      <c r="F1228" t="s">
        <v>3848</v>
      </c>
      <c r="G1228" t="s">
        <v>311</v>
      </c>
      <c r="H1228" t="s">
        <v>311</v>
      </c>
      <c r="I1228" t="s">
        <v>311</v>
      </c>
      <c r="J1228">
        <v>3</v>
      </c>
    </row>
    <row r="1229" spans="1:10" x14ac:dyDescent="0.35">
      <c r="A1229" t="s">
        <v>7406</v>
      </c>
      <c r="B1229">
        <v>135</v>
      </c>
      <c r="C1229">
        <v>689</v>
      </c>
      <c r="D1229">
        <v>1228</v>
      </c>
      <c r="E1229" t="s">
        <v>328</v>
      </c>
      <c r="F1229" t="s">
        <v>0</v>
      </c>
      <c r="G1229" t="s">
        <v>2178</v>
      </c>
      <c r="H1229">
        <v>2.8239999999999998</v>
      </c>
      <c r="I1229">
        <v>57.61</v>
      </c>
      <c r="J1229">
        <v>39</v>
      </c>
    </row>
    <row r="1230" spans="1:10" x14ac:dyDescent="0.35">
      <c r="A1230" t="s">
        <v>7407</v>
      </c>
      <c r="B1230">
        <v>111</v>
      </c>
      <c r="C1230">
        <v>688</v>
      </c>
      <c r="D1230">
        <v>1229</v>
      </c>
      <c r="E1230" t="s">
        <v>311</v>
      </c>
      <c r="F1230" t="s">
        <v>0</v>
      </c>
      <c r="G1230" t="s">
        <v>7408</v>
      </c>
      <c r="H1230" t="s">
        <v>311</v>
      </c>
      <c r="I1230" t="s">
        <v>311</v>
      </c>
      <c r="J1230">
        <v>111</v>
      </c>
    </row>
    <row r="1231" spans="1:10" x14ac:dyDescent="0.35">
      <c r="A1231" t="s">
        <v>7409</v>
      </c>
      <c r="B1231">
        <v>77</v>
      </c>
      <c r="C1231">
        <v>688</v>
      </c>
      <c r="D1231">
        <v>1229</v>
      </c>
      <c r="E1231" t="s">
        <v>319</v>
      </c>
      <c r="F1231" t="s">
        <v>0</v>
      </c>
      <c r="G1231" t="s">
        <v>7410</v>
      </c>
      <c r="H1231">
        <v>5.1210000000000004</v>
      </c>
      <c r="I1231">
        <v>90.56</v>
      </c>
      <c r="J1231">
        <v>44</v>
      </c>
    </row>
    <row r="1232" spans="1:10" x14ac:dyDescent="0.35">
      <c r="A1232" t="s">
        <v>7411</v>
      </c>
      <c r="B1232">
        <v>124</v>
      </c>
      <c r="C1232">
        <v>685</v>
      </c>
      <c r="D1232">
        <v>1231</v>
      </c>
      <c r="E1232" t="s">
        <v>312</v>
      </c>
      <c r="F1232" t="s">
        <v>0</v>
      </c>
      <c r="G1232" t="s">
        <v>2430</v>
      </c>
      <c r="H1232">
        <v>2.653</v>
      </c>
      <c r="I1232">
        <v>30.45</v>
      </c>
      <c r="J1232">
        <v>60</v>
      </c>
    </row>
    <row r="1233" spans="1:10" x14ac:dyDescent="0.35">
      <c r="A1233" t="s">
        <v>7412</v>
      </c>
      <c r="B1233">
        <v>128</v>
      </c>
      <c r="C1233">
        <v>684</v>
      </c>
      <c r="D1233">
        <v>1232</v>
      </c>
      <c r="E1233" t="s">
        <v>328</v>
      </c>
      <c r="F1233" t="s">
        <v>0</v>
      </c>
      <c r="G1233" t="s">
        <v>2053</v>
      </c>
      <c r="H1233">
        <v>2.9430000000000001</v>
      </c>
      <c r="I1233">
        <v>66.89</v>
      </c>
      <c r="J1233">
        <v>62</v>
      </c>
    </row>
    <row r="1234" spans="1:10" hidden="1" x14ac:dyDescent="0.35">
      <c r="A1234" t="s">
        <v>7413</v>
      </c>
      <c r="B1234">
        <v>31</v>
      </c>
      <c r="C1234">
        <v>684</v>
      </c>
      <c r="D1234">
        <v>1232</v>
      </c>
      <c r="E1234" t="s">
        <v>311</v>
      </c>
      <c r="F1234" t="s">
        <v>3848</v>
      </c>
      <c r="G1234" t="s">
        <v>311</v>
      </c>
      <c r="H1234" t="s">
        <v>311</v>
      </c>
      <c r="I1234" t="s">
        <v>311</v>
      </c>
      <c r="J1234">
        <v>1</v>
      </c>
    </row>
    <row r="1235" spans="1:10" x14ac:dyDescent="0.35">
      <c r="A1235" t="s">
        <v>7414</v>
      </c>
      <c r="B1235">
        <v>127</v>
      </c>
      <c r="C1235">
        <v>682</v>
      </c>
      <c r="D1235">
        <v>1234</v>
      </c>
      <c r="E1235" t="s">
        <v>328</v>
      </c>
      <c r="F1235" t="s">
        <v>0</v>
      </c>
      <c r="G1235" t="s">
        <v>2119</v>
      </c>
      <c r="H1235">
        <v>3.05</v>
      </c>
      <c r="I1235">
        <v>63.37</v>
      </c>
      <c r="J1235">
        <v>126</v>
      </c>
    </row>
    <row r="1236" spans="1:10" x14ac:dyDescent="0.35">
      <c r="A1236" t="s">
        <v>7415</v>
      </c>
      <c r="B1236">
        <v>70</v>
      </c>
      <c r="C1236">
        <v>682</v>
      </c>
      <c r="D1236">
        <v>1234</v>
      </c>
      <c r="E1236" t="s">
        <v>319</v>
      </c>
      <c r="F1236" t="s">
        <v>0</v>
      </c>
      <c r="G1236" t="s">
        <v>7416</v>
      </c>
      <c r="H1236">
        <v>5.3639999999999999</v>
      </c>
      <c r="I1236">
        <v>88.07</v>
      </c>
      <c r="J1236">
        <v>70</v>
      </c>
    </row>
    <row r="1237" spans="1:10" x14ac:dyDescent="0.35">
      <c r="A1237" t="s">
        <v>7417</v>
      </c>
      <c r="B1237">
        <v>212</v>
      </c>
      <c r="C1237">
        <v>679</v>
      </c>
      <c r="D1237">
        <v>1236</v>
      </c>
      <c r="E1237" t="s">
        <v>312</v>
      </c>
      <c r="F1237" t="s">
        <v>0</v>
      </c>
      <c r="G1237" t="s">
        <v>1795</v>
      </c>
      <c r="H1237">
        <v>1.81</v>
      </c>
      <c r="I1237">
        <v>40.409999999999997</v>
      </c>
      <c r="J1237">
        <v>59</v>
      </c>
    </row>
    <row r="1238" spans="1:10" x14ac:dyDescent="0.35">
      <c r="A1238" t="s">
        <v>7418</v>
      </c>
      <c r="B1238">
        <v>93</v>
      </c>
      <c r="C1238">
        <v>677</v>
      </c>
      <c r="D1238">
        <v>1237</v>
      </c>
      <c r="E1238" t="s">
        <v>328</v>
      </c>
      <c r="F1238" t="s">
        <v>0</v>
      </c>
      <c r="G1238" t="s">
        <v>7419</v>
      </c>
      <c r="H1238">
        <v>4.0339999999999998</v>
      </c>
      <c r="I1238">
        <v>54.35</v>
      </c>
      <c r="J1238">
        <v>23</v>
      </c>
    </row>
    <row r="1239" spans="1:10" hidden="1" x14ac:dyDescent="0.35">
      <c r="A1239" t="s">
        <v>7420</v>
      </c>
      <c r="B1239">
        <v>46</v>
      </c>
      <c r="C1239">
        <v>676</v>
      </c>
      <c r="D1239">
        <v>1238</v>
      </c>
      <c r="E1239" t="s">
        <v>311</v>
      </c>
      <c r="F1239" t="s">
        <v>2692</v>
      </c>
      <c r="G1239" t="s">
        <v>311</v>
      </c>
      <c r="H1239" t="s">
        <v>311</v>
      </c>
      <c r="I1239" t="s">
        <v>311</v>
      </c>
      <c r="J1239">
        <v>24</v>
      </c>
    </row>
    <row r="1240" spans="1:10" x14ac:dyDescent="0.35">
      <c r="A1240" t="s">
        <v>7421</v>
      </c>
      <c r="B1240">
        <v>113</v>
      </c>
      <c r="C1240">
        <v>675</v>
      </c>
      <c r="D1240">
        <v>1239</v>
      </c>
      <c r="E1240" t="s">
        <v>312</v>
      </c>
      <c r="F1240" t="s">
        <v>0</v>
      </c>
      <c r="G1240" t="s">
        <v>7422</v>
      </c>
      <c r="H1240">
        <v>2.8639999999999999</v>
      </c>
      <c r="I1240">
        <v>33.619999999999997</v>
      </c>
      <c r="J1240">
        <v>79</v>
      </c>
    </row>
    <row r="1241" spans="1:10" x14ac:dyDescent="0.35">
      <c r="A1241" t="s">
        <v>7423</v>
      </c>
      <c r="B1241">
        <v>162</v>
      </c>
      <c r="C1241">
        <v>674</v>
      </c>
      <c r="D1241">
        <v>1240</v>
      </c>
      <c r="E1241" t="s">
        <v>319</v>
      </c>
      <c r="F1241" t="s">
        <v>0</v>
      </c>
      <c r="G1241" t="s">
        <v>7424</v>
      </c>
      <c r="H1241">
        <v>2.9209999999999998</v>
      </c>
      <c r="I1241">
        <v>80.040000000000006</v>
      </c>
      <c r="J1241">
        <v>47</v>
      </c>
    </row>
    <row r="1242" spans="1:10" x14ac:dyDescent="0.35">
      <c r="A1242" t="s">
        <v>7425</v>
      </c>
      <c r="B1242">
        <v>460</v>
      </c>
      <c r="C1242">
        <v>671</v>
      </c>
      <c r="D1242">
        <v>1241</v>
      </c>
      <c r="E1242" t="s">
        <v>311</v>
      </c>
      <c r="F1242" t="s">
        <v>0</v>
      </c>
      <c r="G1242" t="s">
        <v>3788</v>
      </c>
      <c r="H1242" t="s">
        <v>311</v>
      </c>
      <c r="I1242" t="s">
        <v>311</v>
      </c>
      <c r="J1242">
        <v>459</v>
      </c>
    </row>
    <row r="1243" spans="1:10" x14ac:dyDescent="0.35">
      <c r="A1243" t="s">
        <v>7426</v>
      </c>
      <c r="B1243">
        <v>155</v>
      </c>
      <c r="C1243">
        <v>669</v>
      </c>
      <c r="D1243">
        <v>1242</v>
      </c>
      <c r="E1243" t="s">
        <v>328</v>
      </c>
      <c r="F1243" t="s">
        <v>0</v>
      </c>
      <c r="G1243" t="s">
        <v>7427</v>
      </c>
      <c r="H1243">
        <v>2.1629999999999998</v>
      </c>
      <c r="I1243">
        <v>53.25</v>
      </c>
      <c r="J1243">
        <v>65</v>
      </c>
    </row>
    <row r="1244" spans="1:10" x14ac:dyDescent="0.35">
      <c r="A1244" t="s">
        <v>7428</v>
      </c>
      <c r="B1244">
        <v>79</v>
      </c>
      <c r="C1244">
        <v>669</v>
      </c>
      <c r="D1244">
        <v>1242</v>
      </c>
      <c r="E1244" t="s">
        <v>319</v>
      </c>
      <c r="F1244" t="s">
        <v>0</v>
      </c>
      <c r="G1244" t="s">
        <v>7222</v>
      </c>
      <c r="H1244">
        <v>4.6710000000000003</v>
      </c>
      <c r="I1244">
        <v>83.33</v>
      </c>
      <c r="J1244">
        <v>79</v>
      </c>
    </row>
    <row r="1245" spans="1:10" x14ac:dyDescent="0.35">
      <c r="A1245" t="s">
        <v>7429</v>
      </c>
      <c r="B1245">
        <v>133</v>
      </c>
      <c r="C1245">
        <v>667</v>
      </c>
      <c r="D1245">
        <v>1244</v>
      </c>
      <c r="E1245" t="s">
        <v>328</v>
      </c>
      <c r="F1245" t="s">
        <v>0</v>
      </c>
      <c r="G1245" t="s">
        <v>3026</v>
      </c>
      <c r="H1245">
        <v>2.5609999999999999</v>
      </c>
      <c r="I1245">
        <v>54.49</v>
      </c>
      <c r="J1245">
        <v>8</v>
      </c>
    </row>
    <row r="1246" spans="1:10" x14ac:dyDescent="0.35">
      <c r="A1246" t="s">
        <v>7430</v>
      </c>
      <c r="B1246">
        <v>532</v>
      </c>
      <c r="C1246">
        <v>665</v>
      </c>
      <c r="D1246">
        <v>1245</v>
      </c>
      <c r="E1246" t="s">
        <v>334</v>
      </c>
      <c r="F1246" t="s">
        <v>0</v>
      </c>
      <c r="G1246" t="s">
        <v>2077</v>
      </c>
      <c r="H1246">
        <v>0.63300000000000001</v>
      </c>
      <c r="I1246">
        <v>1.74</v>
      </c>
      <c r="J1246">
        <v>7</v>
      </c>
    </row>
    <row r="1247" spans="1:10" x14ac:dyDescent="0.35">
      <c r="A1247" t="s">
        <v>7431</v>
      </c>
      <c r="B1247">
        <v>191</v>
      </c>
      <c r="C1247">
        <v>665</v>
      </c>
      <c r="D1247">
        <v>1245</v>
      </c>
      <c r="E1247" t="s">
        <v>312</v>
      </c>
      <c r="F1247" t="s">
        <v>0</v>
      </c>
      <c r="G1247" t="s">
        <v>7432</v>
      </c>
      <c r="H1247">
        <v>1.974</v>
      </c>
      <c r="I1247">
        <v>27.36</v>
      </c>
      <c r="J1247">
        <v>27</v>
      </c>
    </row>
    <row r="1248" spans="1:10" x14ac:dyDescent="0.35">
      <c r="A1248" t="s">
        <v>7433</v>
      </c>
      <c r="B1248">
        <v>228</v>
      </c>
      <c r="C1248">
        <v>665</v>
      </c>
      <c r="D1248">
        <v>1245</v>
      </c>
      <c r="E1248" t="s">
        <v>312</v>
      </c>
      <c r="F1248" t="s">
        <v>0</v>
      </c>
      <c r="G1248" t="s">
        <v>2053</v>
      </c>
      <c r="H1248">
        <v>1.423</v>
      </c>
      <c r="I1248">
        <v>30.21</v>
      </c>
      <c r="J1248">
        <v>117</v>
      </c>
    </row>
    <row r="1249" spans="1:10" hidden="1" x14ac:dyDescent="0.35">
      <c r="A1249" t="s">
        <v>7434</v>
      </c>
      <c r="B1249">
        <v>24</v>
      </c>
      <c r="C1249">
        <v>663</v>
      </c>
      <c r="D1249">
        <v>1248</v>
      </c>
      <c r="E1249" t="s">
        <v>311</v>
      </c>
      <c r="F1249" t="s">
        <v>3848</v>
      </c>
      <c r="G1249" t="s">
        <v>311</v>
      </c>
      <c r="H1249" t="s">
        <v>311</v>
      </c>
      <c r="I1249" t="s">
        <v>311</v>
      </c>
      <c r="J1249">
        <v>1</v>
      </c>
    </row>
    <row r="1250" spans="1:10" x14ac:dyDescent="0.35">
      <c r="A1250" t="s">
        <v>7435</v>
      </c>
      <c r="B1250">
        <v>22</v>
      </c>
      <c r="C1250">
        <v>663</v>
      </c>
      <c r="D1250">
        <v>1248</v>
      </c>
      <c r="E1250" t="s">
        <v>319</v>
      </c>
      <c r="F1250" t="s">
        <v>0</v>
      </c>
      <c r="G1250" t="s">
        <v>1884</v>
      </c>
      <c r="H1250">
        <v>19.818000000000001</v>
      </c>
      <c r="I1250">
        <v>96.53</v>
      </c>
      <c r="J1250">
        <v>21</v>
      </c>
    </row>
    <row r="1251" spans="1:10" x14ac:dyDescent="0.35">
      <c r="A1251" t="s">
        <v>7436</v>
      </c>
      <c r="B1251">
        <v>129</v>
      </c>
      <c r="C1251">
        <v>663</v>
      </c>
      <c r="D1251">
        <v>1248</v>
      </c>
      <c r="E1251" t="s">
        <v>312</v>
      </c>
      <c r="F1251" t="s">
        <v>0</v>
      </c>
      <c r="G1251" t="s">
        <v>4562</v>
      </c>
      <c r="H1251">
        <v>2.504</v>
      </c>
      <c r="I1251">
        <v>33.89</v>
      </c>
      <c r="J1251">
        <v>33</v>
      </c>
    </row>
    <row r="1252" spans="1:10" x14ac:dyDescent="0.35">
      <c r="A1252" t="s">
        <v>7437</v>
      </c>
      <c r="B1252">
        <v>120</v>
      </c>
      <c r="C1252">
        <v>661</v>
      </c>
      <c r="D1252">
        <v>1251</v>
      </c>
      <c r="E1252" t="s">
        <v>328</v>
      </c>
      <c r="F1252" t="s">
        <v>0</v>
      </c>
      <c r="G1252" t="s">
        <v>7438</v>
      </c>
      <c r="H1252">
        <v>2.9279999999999999</v>
      </c>
      <c r="I1252">
        <v>49.43</v>
      </c>
      <c r="J1252">
        <v>36</v>
      </c>
    </row>
    <row r="1253" spans="1:10" x14ac:dyDescent="0.35">
      <c r="A1253" t="s">
        <v>7439</v>
      </c>
      <c r="B1253">
        <v>156</v>
      </c>
      <c r="C1253">
        <v>660</v>
      </c>
      <c r="D1253">
        <v>1252</v>
      </c>
      <c r="E1253" t="s">
        <v>311</v>
      </c>
      <c r="F1253" t="s">
        <v>0</v>
      </c>
      <c r="G1253" t="s">
        <v>6759</v>
      </c>
      <c r="H1253" t="s">
        <v>311</v>
      </c>
      <c r="I1253" t="s">
        <v>311</v>
      </c>
      <c r="J1253">
        <v>72</v>
      </c>
    </row>
    <row r="1254" spans="1:10" x14ac:dyDescent="0.35">
      <c r="A1254" t="s">
        <v>7440</v>
      </c>
      <c r="B1254">
        <v>131</v>
      </c>
      <c r="C1254">
        <v>660</v>
      </c>
      <c r="D1254">
        <v>1252</v>
      </c>
      <c r="E1254" t="s">
        <v>319</v>
      </c>
      <c r="F1254" t="s">
        <v>0</v>
      </c>
      <c r="G1254" t="s">
        <v>3916</v>
      </c>
      <c r="H1254">
        <v>2.552</v>
      </c>
      <c r="I1254">
        <v>69.290000000000006</v>
      </c>
      <c r="J1254">
        <v>58</v>
      </c>
    </row>
    <row r="1255" spans="1:10" x14ac:dyDescent="0.35">
      <c r="A1255" t="s">
        <v>7441</v>
      </c>
      <c r="B1255">
        <v>232</v>
      </c>
      <c r="C1255">
        <v>658</v>
      </c>
      <c r="D1255">
        <v>1254</v>
      </c>
      <c r="E1255" t="s">
        <v>312</v>
      </c>
      <c r="F1255" t="s">
        <v>0</v>
      </c>
      <c r="G1255" t="s">
        <v>3628</v>
      </c>
      <c r="H1255">
        <v>1.405</v>
      </c>
      <c r="I1255">
        <v>41.2</v>
      </c>
      <c r="J1255">
        <v>92</v>
      </c>
    </row>
    <row r="1256" spans="1:10" x14ac:dyDescent="0.35">
      <c r="A1256" t="s">
        <v>7442</v>
      </c>
      <c r="B1256">
        <v>68</v>
      </c>
      <c r="C1256">
        <v>658</v>
      </c>
      <c r="D1256">
        <v>1254</v>
      </c>
      <c r="E1256" t="s">
        <v>328</v>
      </c>
      <c r="F1256" t="s">
        <v>0</v>
      </c>
      <c r="G1256" t="s">
        <v>1795</v>
      </c>
      <c r="H1256">
        <v>4.97</v>
      </c>
      <c r="I1256">
        <v>73.290000000000006</v>
      </c>
      <c r="J1256">
        <v>68</v>
      </c>
    </row>
    <row r="1257" spans="1:10" x14ac:dyDescent="0.35">
      <c r="A1257" t="s">
        <v>7443</v>
      </c>
      <c r="B1257">
        <v>139</v>
      </c>
      <c r="C1257">
        <v>653</v>
      </c>
      <c r="D1257">
        <v>1256</v>
      </c>
      <c r="E1257" t="s">
        <v>328</v>
      </c>
      <c r="F1257" t="s">
        <v>0</v>
      </c>
      <c r="G1257" t="s">
        <v>6495</v>
      </c>
      <c r="H1257">
        <v>2.496</v>
      </c>
      <c r="I1257">
        <v>39.18</v>
      </c>
      <c r="J1257">
        <v>13</v>
      </c>
    </row>
    <row r="1258" spans="1:10" x14ac:dyDescent="0.35">
      <c r="A1258" t="s">
        <v>7444</v>
      </c>
      <c r="B1258">
        <v>401</v>
      </c>
      <c r="C1258">
        <v>653</v>
      </c>
      <c r="D1258">
        <v>1256</v>
      </c>
      <c r="E1258" t="s">
        <v>334</v>
      </c>
      <c r="F1258" t="s">
        <v>0</v>
      </c>
      <c r="G1258" t="s">
        <v>2906</v>
      </c>
      <c r="H1258">
        <v>1.0629999999999999</v>
      </c>
      <c r="I1258">
        <v>5.3</v>
      </c>
      <c r="J1258">
        <v>8</v>
      </c>
    </row>
    <row r="1259" spans="1:10" x14ac:dyDescent="0.35">
      <c r="A1259" t="s">
        <v>7445</v>
      </c>
      <c r="B1259">
        <v>101</v>
      </c>
      <c r="C1259">
        <v>652</v>
      </c>
      <c r="D1259">
        <v>1258</v>
      </c>
      <c r="E1259" t="s">
        <v>312</v>
      </c>
      <c r="F1259" t="s">
        <v>0</v>
      </c>
      <c r="G1259" t="s">
        <v>2962</v>
      </c>
      <c r="H1259">
        <v>3.226</v>
      </c>
      <c r="I1259">
        <v>49.62</v>
      </c>
      <c r="J1259">
        <v>101</v>
      </c>
    </row>
    <row r="1260" spans="1:10" x14ac:dyDescent="0.35">
      <c r="A1260" t="s">
        <v>7446</v>
      </c>
      <c r="B1260">
        <v>87</v>
      </c>
      <c r="C1260">
        <v>652</v>
      </c>
      <c r="D1260">
        <v>1258</v>
      </c>
      <c r="E1260" t="s">
        <v>312</v>
      </c>
      <c r="F1260" t="s">
        <v>0</v>
      </c>
      <c r="G1260" t="s">
        <v>1767</v>
      </c>
      <c r="H1260">
        <v>3.6629999999999998</v>
      </c>
      <c r="I1260">
        <v>35.64</v>
      </c>
      <c r="J1260">
        <v>25</v>
      </c>
    </row>
    <row r="1261" spans="1:10" x14ac:dyDescent="0.35">
      <c r="A1261" t="s">
        <v>7447</v>
      </c>
      <c r="B1261">
        <v>154</v>
      </c>
      <c r="C1261">
        <v>652</v>
      </c>
      <c r="D1261">
        <v>1258</v>
      </c>
      <c r="E1261" t="s">
        <v>328</v>
      </c>
      <c r="F1261" t="s">
        <v>0</v>
      </c>
      <c r="G1261" t="s">
        <v>1880</v>
      </c>
      <c r="H1261">
        <v>2.0979999999999999</v>
      </c>
      <c r="I1261">
        <v>35.75</v>
      </c>
      <c r="J1261">
        <v>25</v>
      </c>
    </row>
    <row r="1262" spans="1:10" x14ac:dyDescent="0.35">
      <c r="A1262" t="s">
        <v>7448</v>
      </c>
      <c r="B1262">
        <v>51</v>
      </c>
      <c r="C1262">
        <v>648</v>
      </c>
      <c r="D1262">
        <v>1261</v>
      </c>
      <c r="E1262" t="s">
        <v>319</v>
      </c>
      <c r="F1262" t="s">
        <v>0</v>
      </c>
      <c r="G1262" t="s">
        <v>3724</v>
      </c>
      <c r="H1262">
        <v>8.0440000000000005</v>
      </c>
      <c r="I1262">
        <v>84.48</v>
      </c>
      <c r="J1262">
        <v>51</v>
      </c>
    </row>
    <row r="1263" spans="1:10" x14ac:dyDescent="0.35">
      <c r="A1263" t="s">
        <v>7449</v>
      </c>
      <c r="B1263">
        <v>181</v>
      </c>
      <c r="C1263">
        <v>648</v>
      </c>
      <c r="D1263">
        <v>1261</v>
      </c>
      <c r="E1263" t="s">
        <v>312</v>
      </c>
      <c r="F1263" t="s">
        <v>0</v>
      </c>
      <c r="G1263" t="s">
        <v>7450</v>
      </c>
      <c r="H1263">
        <v>1.6419999999999999</v>
      </c>
      <c r="I1263">
        <v>29.01</v>
      </c>
      <c r="J1263">
        <v>37</v>
      </c>
    </row>
    <row r="1264" spans="1:10" x14ac:dyDescent="0.35">
      <c r="A1264" t="s">
        <v>7451</v>
      </c>
      <c r="B1264">
        <v>1022</v>
      </c>
      <c r="C1264">
        <v>648</v>
      </c>
      <c r="D1264">
        <v>1261</v>
      </c>
      <c r="E1264" t="s">
        <v>312</v>
      </c>
      <c r="F1264" t="s">
        <v>0</v>
      </c>
      <c r="G1264" t="s">
        <v>2438</v>
      </c>
      <c r="H1264">
        <v>2.0950000000000002</v>
      </c>
      <c r="I1264">
        <v>27.08</v>
      </c>
      <c r="J1264">
        <v>47</v>
      </c>
    </row>
    <row r="1265" spans="1:10" x14ac:dyDescent="0.35">
      <c r="A1265" t="s">
        <v>7452</v>
      </c>
      <c r="B1265">
        <v>100</v>
      </c>
      <c r="C1265">
        <v>643</v>
      </c>
      <c r="D1265">
        <v>1264</v>
      </c>
      <c r="E1265" t="s">
        <v>328</v>
      </c>
      <c r="F1265" t="s">
        <v>0</v>
      </c>
      <c r="G1265" t="s">
        <v>7453</v>
      </c>
      <c r="H1265">
        <v>3.9729999999999999</v>
      </c>
      <c r="I1265">
        <v>55.73</v>
      </c>
      <c r="J1265">
        <v>39</v>
      </c>
    </row>
    <row r="1266" spans="1:10" hidden="1" x14ac:dyDescent="0.35">
      <c r="A1266" t="s">
        <v>7454</v>
      </c>
      <c r="B1266">
        <v>55</v>
      </c>
      <c r="C1266">
        <v>643</v>
      </c>
      <c r="D1266">
        <v>1264</v>
      </c>
      <c r="E1266" t="s">
        <v>311</v>
      </c>
      <c r="F1266" t="s">
        <v>3848</v>
      </c>
      <c r="G1266" t="s">
        <v>311</v>
      </c>
      <c r="H1266" t="s">
        <v>311</v>
      </c>
      <c r="I1266" t="s">
        <v>311</v>
      </c>
      <c r="J1266">
        <v>4</v>
      </c>
    </row>
    <row r="1267" spans="1:10" x14ac:dyDescent="0.35">
      <c r="A1267" t="s">
        <v>7455</v>
      </c>
      <c r="B1267">
        <v>126</v>
      </c>
      <c r="C1267">
        <v>643</v>
      </c>
      <c r="D1267">
        <v>1264</v>
      </c>
      <c r="E1267" t="s">
        <v>312</v>
      </c>
      <c r="F1267" t="s">
        <v>0</v>
      </c>
      <c r="G1267" t="s">
        <v>3455</v>
      </c>
      <c r="H1267">
        <v>2.81</v>
      </c>
      <c r="I1267">
        <v>40.56</v>
      </c>
      <c r="J1267">
        <v>0</v>
      </c>
    </row>
    <row r="1268" spans="1:10" x14ac:dyDescent="0.35">
      <c r="A1268" t="s">
        <v>7456</v>
      </c>
      <c r="B1268">
        <v>91</v>
      </c>
      <c r="C1268">
        <v>642</v>
      </c>
      <c r="D1268">
        <v>1267</v>
      </c>
      <c r="E1268" t="s">
        <v>312</v>
      </c>
      <c r="F1268" t="s">
        <v>0</v>
      </c>
      <c r="G1268" t="s">
        <v>2392</v>
      </c>
      <c r="H1268">
        <v>4.13</v>
      </c>
      <c r="I1268">
        <v>40.68</v>
      </c>
      <c r="J1268">
        <v>27</v>
      </c>
    </row>
    <row r="1269" spans="1:10" x14ac:dyDescent="0.35">
      <c r="A1269" t="s">
        <v>7457</v>
      </c>
      <c r="B1269">
        <v>132</v>
      </c>
      <c r="C1269">
        <v>641</v>
      </c>
      <c r="D1269">
        <v>1268</v>
      </c>
      <c r="E1269" t="s">
        <v>311</v>
      </c>
      <c r="F1269" t="s">
        <v>0</v>
      </c>
      <c r="G1269" t="s">
        <v>3375</v>
      </c>
      <c r="H1269" t="s">
        <v>311</v>
      </c>
      <c r="I1269" t="s">
        <v>311</v>
      </c>
      <c r="J1269">
        <v>48</v>
      </c>
    </row>
    <row r="1270" spans="1:10" x14ac:dyDescent="0.35">
      <c r="A1270" t="s">
        <v>7458</v>
      </c>
      <c r="B1270">
        <v>130</v>
      </c>
      <c r="C1270">
        <v>640</v>
      </c>
      <c r="D1270">
        <v>1269</v>
      </c>
      <c r="E1270" t="s">
        <v>334</v>
      </c>
      <c r="F1270" t="s">
        <v>0</v>
      </c>
      <c r="G1270" t="s">
        <v>2718</v>
      </c>
      <c r="H1270">
        <v>2.5409999999999999</v>
      </c>
      <c r="I1270">
        <v>17.55</v>
      </c>
      <c r="J1270">
        <v>54</v>
      </c>
    </row>
    <row r="1271" spans="1:10" x14ac:dyDescent="0.35">
      <c r="A1271" t="s">
        <v>7459</v>
      </c>
      <c r="B1271">
        <v>107</v>
      </c>
      <c r="C1271">
        <v>639</v>
      </c>
      <c r="D1271">
        <v>1270</v>
      </c>
      <c r="E1271" t="s">
        <v>328</v>
      </c>
      <c r="F1271" t="s">
        <v>0</v>
      </c>
      <c r="G1271" t="s">
        <v>1815</v>
      </c>
      <c r="H1271">
        <v>3.34</v>
      </c>
      <c r="I1271">
        <v>52.8</v>
      </c>
      <c r="J1271">
        <v>20</v>
      </c>
    </row>
    <row r="1272" spans="1:10" x14ac:dyDescent="0.35">
      <c r="A1272" t="s">
        <v>7460</v>
      </c>
      <c r="B1272">
        <v>122</v>
      </c>
      <c r="C1272">
        <v>638</v>
      </c>
      <c r="D1272">
        <v>1271</v>
      </c>
      <c r="E1272" t="s">
        <v>319</v>
      </c>
      <c r="F1272" t="s">
        <v>0</v>
      </c>
      <c r="G1272" t="s">
        <v>3594</v>
      </c>
      <c r="H1272">
        <v>2.4119999999999999</v>
      </c>
      <c r="I1272">
        <v>79.83</v>
      </c>
      <c r="J1272">
        <v>38</v>
      </c>
    </row>
    <row r="1273" spans="1:10" x14ac:dyDescent="0.35">
      <c r="A1273" t="s">
        <v>7461</v>
      </c>
      <c r="B1273">
        <v>104</v>
      </c>
      <c r="C1273">
        <v>636</v>
      </c>
      <c r="D1273">
        <v>1272</v>
      </c>
      <c r="E1273" t="s">
        <v>311</v>
      </c>
      <c r="F1273" t="s">
        <v>0</v>
      </c>
      <c r="G1273" t="s">
        <v>2381</v>
      </c>
      <c r="H1273" t="s">
        <v>311</v>
      </c>
      <c r="I1273" t="s">
        <v>311</v>
      </c>
      <c r="J1273">
        <v>104</v>
      </c>
    </row>
    <row r="1274" spans="1:10" x14ac:dyDescent="0.35">
      <c r="A1274" t="s">
        <v>7462</v>
      </c>
      <c r="B1274">
        <v>361</v>
      </c>
      <c r="C1274">
        <v>635</v>
      </c>
      <c r="D1274">
        <v>1273</v>
      </c>
      <c r="E1274" t="s">
        <v>312</v>
      </c>
      <c r="F1274" t="s">
        <v>0</v>
      </c>
      <c r="G1274" t="s">
        <v>4361</v>
      </c>
      <c r="H1274">
        <v>1.02</v>
      </c>
      <c r="I1274">
        <v>27.5</v>
      </c>
      <c r="J1274">
        <v>28</v>
      </c>
    </row>
    <row r="1275" spans="1:10" x14ac:dyDescent="0.35">
      <c r="A1275" t="s">
        <v>7463</v>
      </c>
      <c r="B1275">
        <v>181</v>
      </c>
      <c r="C1275">
        <v>631</v>
      </c>
      <c r="D1275">
        <v>1274</v>
      </c>
      <c r="E1275" t="s">
        <v>334</v>
      </c>
      <c r="F1275" t="s">
        <v>0</v>
      </c>
      <c r="G1275" t="s">
        <v>7464</v>
      </c>
      <c r="H1275">
        <v>2.0329999999999999</v>
      </c>
      <c r="I1275">
        <v>17.29</v>
      </c>
      <c r="J1275">
        <v>55</v>
      </c>
    </row>
    <row r="1276" spans="1:10" x14ac:dyDescent="0.35">
      <c r="A1276" t="s">
        <v>7465</v>
      </c>
      <c r="B1276">
        <v>141</v>
      </c>
      <c r="C1276">
        <v>630</v>
      </c>
      <c r="D1276">
        <v>1275</v>
      </c>
      <c r="E1276" t="s">
        <v>312</v>
      </c>
      <c r="F1276" t="s">
        <v>0</v>
      </c>
      <c r="G1276" t="s">
        <v>7466</v>
      </c>
      <c r="H1276">
        <v>2.3759999999999999</v>
      </c>
      <c r="I1276">
        <v>33.29</v>
      </c>
      <c r="J1276">
        <v>42</v>
      </c>
    </row>
    <row r="1277" spans="1:10" x14ac:dyDescent="0.35">
      <c r="A1277" t="s">
        <v>7467</v>
      </c>
      <c r="B1277">
        <v>138</v>
      </c>
      <c r="C1277">
        <v>628</v>
      </c>
      <c r="D1277">
        <v>1276</v>
      </c>
      <c r="E1277" t="s">
        <v>311</v>
      </c>
      <c r="F1277" t="s">
        <v>0</v>
      </c>
      <c r="G1277" t="s">
        <v>1798</v>
      </c>
      <c r="H1277" t="s">
        <v>311</v>
      </c>
      <c r="I1277" t="s">
        <v>311</v>
      </c>
      <c r="J1277">
        <v>29</v>
      </c>
    </row>
    <row r="1278" spans="1:10" x14ac:dyDescent="0.35">
      <c r="A1278" t="s">
        <v>7468</v>
      </c>
      <c r="B1278">
        <v>331</v>
      </c>
      <c r="C1278">
        <v>628</v>
      </c>
      <c r="D1278">
        <v>1276</v>
      </c>
      <c r="E1278" t="s">
        <v>312</v>
      </c>
      <c r="F1278" t="s">
        <v>0</v>
      </c>
      <c r="G1278" t="s">
        <v>2520</v>
      </c>
      <c r="H1278">
        <v>0.80400000000000005</v>
      </c>
      <c r="I1278">
        <v>37.200000000000003</v>
      </c>
      <c r="J1278">
        <v>173</v>
      </c>
    </row>
    <row r="1279" spans="1:10" x14ac:dyDescent="0.35">
      <c r="A1279" t="s">
        <v>7469</v>
      </c>
      <c r="B1279">
        <v>410</v>
      </c>
      <c r="C1279">
        <v>627</v>
      </c>
      <c r="D1279">
        <v>1278</v>
      </c>
      <c r="E1279" t="s">
        <v>334</v>
      </c>
      <c r="F1279" t="s">
        <v>0</v>
      </c>
      <c r="G1279" t="s">
        <v>2211</v>
      </c>
      <c r="H1279">
        <v>1.052</v>
      </c>
      <c r="I1279">
        <v>7.35</v>
      </c>
      <c r="J1279">
        <v>139</v>
      </c>
    </row>
    <row r="1280" spans="1:10" x14ac:dyDescent="0.35">
      <c r="A1280" t="s">
        <v>7470</v>
      </c>
      <c r="B1280">
        <v>183</v>
      </c>
      <c r="C1280">
        <v>626</v>
      </c>
      <c r="D1280">
        <v>1279</v>
      </c>
      <c r="E1280" t="s">
        <v>328</v>
      </c>
      <c r="F1280" t="s">
        <v>0</v>
      </c>
      <c r="G1280" t="s">
        <v>3594</v>
      </c>
      <c r="H1280">
        <v>1.7809999999999999</v>
      </c>
      <c r="I1280">
        <v>61.08</v>
      </c>
      <c r="J1280">
        <v>69</v>
      </c>
    </row>
    <row r="1281" spans="1:10" x14ac:dyDescent="0.35">
      <c r="A1281" t="s">
        <v>7471</v>
      </c>
      <c r="B1281">
        <v>94</v>
      </c>
      <c r="C1281">
        <v>625</v>
      </c>
      <c r="D1281">
        <v>1280</v>
      </c>
      <c r="E1281" t="s">
        <v>328</v>
      </c>
      <c r="F1281" t="s">
        <v>0</v>
      </c>
      <c r="G1281" t="s">
        <v>7472</v>
      </c>
      <c r="H1281">
        <v>3.2759999999999998</v>
      </c>
      <c r="I1281">
        <v>61.67</v>
      </c>
      <c r="J1281">
        <v>94</v>
      </c>
    </row>
    <row r="1282" spans="1:10" hidden="1" x14ac:dyDescent="0.35">
      <c r="A1282" t="s">
        <v>7473</v>
      </c>
      <c r="B1282">
        <v>18</v>
      </c>
      <c r="C1282">
        <v>625</v>
      </c>
      <c r="D1282">
        <v>1280</v>
      </c>
      <c r="E1282" t="s">
        <v>311</v>
      </c>
      <c r="F1282" t="s">
        <v>3848</v>
      </c>
      <c r="G1282" t="s">
        <v>311</v>
      </c>
      <c r="H1282" t="s">
        <v>311</v>
      </c>
      <c r="I1282" t="s">
        <v>311</v>
      </c>
      <c r="J1282">
        <v>18</v>
      </c>
    </row>
    <row r="1283" spans="1:10" x14ac:dyDescent="0.35">
      <c r="A1283" t="s">
        <v>7474</v>
      </c>
      <c r="B1283">
        <v>92</v>
      </c>
      <c r="C1283">
        <v>624</v>
      </c>
      <c r="D1283">
        <v>1282</v>
      </c>
      <c r="E1283" t="s">
        <v>311</v>
      </c>
      <c r="F1283" t="s">
        <v>0</v>
      </c>
      <c r="G1283" t="s">
        <v>2167</v>
      </c>
      <c r="H1283" t="s">
        <v>311</v>
      </c>
      <c r="I1283" t="s">
        <v>311</v>
      </c>
      <c r="J1283">
        <v>92</v>
      </c>
    </row>
    <row r="1284" spans="1:10" x14ac:dyDescent="0.35">
      <c r="A1284" t="s">
        <v>7475</v>
      </c>
      <c r="B1284">
        <v>130</v>
      </c>
      <c r="C1284">
        <v>624</v>
      </c>
      <c r="D1284">
        <v>1282</v>
      </c>
      <c r="E1284" t="s">
        <v>312</v>
      </c>
      <c r="F1284" t="s">
        <v>0</v>
      </c>
      <c r="G1284" t="s">
        <v>2077</v>
      </c>
      <c r="H1284">
        <v>2.2730000000000001</v>
      </c>
      <c r="I1284">
        <v>34.08</v>
      </c>
      <c r="J1284">
        <v>4</v>
      </c>
    </row>
    <row r="1285" spans="1:10" x14ac:dyDescent="0.35">
      <c r="A1285" t="s">
        <v>7476</v>
      </c>
      <c r="B1285">
        <v>141</v>
      </c>
      <c r="C1285">
        <v>624</v>
      </c>
      <c r="D1285">
        <v>1282</v>
      </c>
      <c r="E1285" t="s">
        <v>328</v>
      </c>
      <c r="F1285" t="s">
        <v>0</v>
      </c>
      <c r="G1285" t="s">
        <v>7477</v>
      </c>
      <c r="H1285">
        <v>2.508</v>
      </c>
      <c r="I1285">
        <v>53.84</v>
      </c>
      <c r="J1285">
        <v>58</v>
      </c>
    </row>
    <row r="1286" spans="1:10" x14ac:dyDescent="0.35">
      <c r="A1286" t="s">
        <v>7478</v>
      </c>
      <c r="B1286">
        <v>104</v>
      </c>
      <c r="C1286">
        <v>623</v>
      </c>
      <c r="D1286">
        <v>1285</v>
      </c>
      <c r="E1286" t="s">
        <v>319</v>
      </c>
      <c r="F1286" t="s">
        <v>0</v>
      </c>
      <c r="G1286" t="s">
        <v>7479</v>
      </c>
      <c r="H1286">
        <v>3.4390000000000001</v>
      </c>
      <c r="I1286">
        <v>86.52</v>
      </c>
      <c r="J1286">
        <v>97</v>
      </c>
    </row>
    <row r="1287" spans="1:10" x14ac:dyDescent="0.35">
      <c r="A1287" t="s">
        <v>7480</v>
      </c>
      <c r="B1287">
        <v>61</v>
      </c>
      <c r="C1287">
        <v>623</v>
      </c>
      <c r="D1287">
        <v>1285</v>
      </c>
      <c r="E1287" t="s">
        <v>328</v>
      </c>
      <c r="F1287" t="s">
        <v>0</v>
      </c>
      <c r="G1287" t="s">
        <v>1845</v>
      </c>
      <c r="H1287">
        <v>4.9660000000000002</v>
      </c>
      <c r="I1287">
        <v>62.26</v>
      </c>
      <c r="J1287">
        <v>61</v>
      </c>
    </row>
    <row r="1288" spans="1:10" x14ac:dyDescent="0.35">
      <c r="A1288" t="s">
        <v>7481</v>
      </c>
      <c r="B1288">
        <v>69</v>
      </c>
      <c r="C1288">
        <v>621</v>
      </c>
      <c r="D1288">
        <v>1287</v>
      </c>
      <c r="E1288" t="s">
        <v>328</v>
      </c>
      <c r="F1288" t="s">
        <v>0</v>
      </c>
      <c r="G1288" t="s">
        <v>1751</v>
      </c>
      <c r="H1288">
        <v>5.0629999999999997</v>
      </c>
      <c r="I1288">
        <v>52.84</v>
      </c>
      <c r="J1288">
        <v>69</v>
      </c>
    </row>
    <row r="1289" spans="1:10" x14ac:dyDescent="0.35">
      <c r="A1289" t="s">
        <v>7482</v>
      </c>
      <c r="B1289">
        <v>69</v>
      </c>
      <c r="C1289">
        <v>621</v>
      </c>
      <c r="D1289">
        <v>1287</v>
      </c>
      <c r="E1289" t="s">
        <v>328</v>
      </c>
      <c r="F1289" t="s">
        <v>0</v>
      </c>
      <c r="G1289" t="s">
        <v>1845</v>
      </c>
      <c r="H1289">
        <v>5.5709999999999997</v>
      </c>
      <c r="I1289">
        <v>70</v>
      </c>
      <c r="J1289">
        <v>69</v>
      </c>
    </row>
    <row r="1290" spans="1:10" x14ac:dyDescent="0.35">
      <c r="A1290" t="s">
        <v>7483</v>
      </c>
      <c r="B1290">
        <v>56</v>
      </c>
      <c r="C1290">
        <v>621</v>
      </c>
      <c r="D1290">
        <v>1287</v>
      </c>
      <c r="E1290" t="s">
        <v>311</v>
      </c>
      <c r="F1290" t="s">
        <v>0</v>
      </c>
      <c r="G1290" t="s">
        <v>1819</v>
      </c>
      <c r="H1290" t="s">
        <v>311</v>
      </c>
      <c r="I1290" t="s">
        <v>311</v>
      </c>
      <c r="J1290">
        <v>32</v>
      </c>
    </row>
    <row r="1291" spans="1:10" x14ac:dyDescent="0.35">
      <c r="A1291" t="s">
        <v>7484</v>
      </c>
      <c r="B1291">
        <v>102</v>
      </c>
      <c r="C1291">
        <v>621</v>
      </c>
      <c r="D1291">
        <v>1287</v>
      </c>
      <c r="E1291" t="s">
        <v>328</v>
      </c>
      <c r="F1291" t="s">
        <v>0</v>
      </c>
      <c r="G1291" t="s">
        <v>2379</v>
      </c>
      <c r="H1291">
        <v>3.15</v>
      </c>
      <c r="I1291">
        <v>67.86</v>
      </c>
      <c r="J1291">
        <v>5</v>
      </c>
    </row>
    <row r="1292" spans="1:10" x14ac:dyDescent="0.35">
      <c r="A1292" t="s">
        <v>7485</v>
      </c>
      <c r="B1292">
        <v>142</v>
      </c>
      <c r="C1292">
        <v>621</v>
      </c>
      <c r="D1292">
        <v>1287</v>
      </c>
      <c r="E1292" t="s">
        <v>312</v>
      </c>
      <c r="F1292" t="s">
        <v>0</v>
      </c>
      <c r="G1292" t="s">
        <v>2763</v>
      </c>
      <c r="H1292">
        <v>2.1869999999999998</v>
      </c>
      <c r="I1292">
        <v>32.28</v>
      </c>
      <c r="J1292">
        <v>22</v>
      </c>
    </row>
    <row r="1293" spans="1:10" x14ac:dyDescent="0.35">
      <c r="A1293" t="s">
        <v>7486</v>
      </c>
      <c r="B1293">
        <v>160</v>
      </c>
      <c r="C1293">
        <v>619</v>
      </c>
      <c r="D1293">
        <v>1292</v>
      </c>
      <c r="E1293" t="s">
        <v>312</v>
      </c>
      <c r="F1293" t="s">
        <v>0</v>
      </c>
      <c r="G1293" t="s">
        <v>2962</v>
      </c>
      <c r="H1293">
        <v>2.1179999999999999</v>
      </c>
      <c r="I1293">
        <v>27.31</v>
      </c>
      <c r="J1293">
        <v>49</v>
      </c>
    </row>
    <row r="1294" spans="1:10" x14ac:dyDescent="0.35">
      <c r="A1294" t="s">
        <v>7487</v>
      </c>
      <c r="B1294">
        <v>140</v>
      </c>
      <c r="C1294">
        <v>618</v>
      </c>
      <c r="D1294">
        <v>1293</v>
      </c>
      <c r="E1294" t="s">
        <v>328</v>
      </c>
      <c r="F1294" t="s">
        <v>0</v>
      </c>
      <c r="G1294" t="s">
        <v>7488</v>
      </c>
      <c r="H1294">
        <v>2.23</v>
      </c>
      <c r="I1294">
        <v>46.12</v>
      </c>
      <c r="J1294">
        <v>37</v>
      </c>
    </row>
    <row r="1295" spans="1:10" x14ac:dyDescent="0.35">
      <c r="A1295" t="s">
        <v>7489</v>
      </c>
      <c r="B1295">
        <v>229</v>
      </c>
      <c r="C1295">
        <v>618</v>
      </c>
      <c r="D1295">
        <v>1293</v>
      </c>
      <c r="E1295" t="s">
        <v>334</v>
      </c>
      <c r="F1295" t="s">
        <v>0</v>
      </c>
      <c r="G1295" t="s">
        <v>1983</v>
      </c>
      <c r="H1295">
        <v>1.2330000000000001</v>
      </c>
      <c r="I1295">
        <v>22.06</v>
      </c>
      <c r="J1295">
        <v>7</v>
      </c>
    </row>
    <row r="1296" spans="1:10" x14ac:dyDescent="0.35">
      <c r="A1296" t="s">
        <v>7490</v>
      </c>
      <c r="B1296">
        <v>103</v>
      </c>
      <c r="C1296">
        <v>616</v>
      </c>
      <c r="D1296">
        <v>1295</v>
      </c>
      <c r="E1296" t="s">
        <v>328</v>
      </c>
      <c r="F1296" t="s">
        <v>0</v>
      </c>
      <c r="G1296" t="s">
        <v>7491</v>
      </c>
      <c r="H1296">
        <v>2.8140000000000001</v>
      </c>
      <c r="I1296">
        <v>58.26</v>
      </c>
      <c r="J1296">
        <v>103</v>
      </c>
    </row>
    <row r="1297" spans="1:10" x14ac:dyDescent="0.35">
      <c r="A1297" t="s">
        <v>7492</v>
      </c>
      <c r="B1297">
        <v>84</v>
      </c>
      <c r="C1297">
        <v>616</v>
      </c>
      <c r="D1297">
        <v>1295</v>
      </c>
      <c r="E1297" t="s">
        <v>311</v>
      </c>
      <c r="F1297" t="s">
        <v>0</v>
      </c>
      <c r="G1297" t="s">
        <v>1798</v>
      </c>
      <c r="H1297" t="s">
        <v>311</v>
      </c>
      <c r="I1297" t="s">
        <v>311</v>
      </c>
      <c r="J1297">
        <v>55</v>
      </c>
    </row>
    <row r="1298" spans="1:10" x14ac:dyDescent="0.35">
      <c r="A1298" t="s">
        <v>7493</v>
      </c>
      <c r="B1298">
        <v>128</v>
      </c>
      <c r="C1298">
        <v>613</v>
      </c>
      <c r="D1298">
        <v>1297</v>
      </c>
      <c r="E1298" t="s">
        <v>328</v>
      </c>
      <c r="F1298" t="s">
        <v>0</v>
      </c>
      <c r="G1298" t="s">
        <v>3721</v>
      </c>
      <c r="H1298">
        <v>2.427</v>
      </c>
      <c r="I1298">
        <v>47.41</v>
      </c>
      <c r="J1298">
        <v>42</v>
      </c>
    </row>
    <row r="1299" spans="1:10" x14ac:dyDescent="0.35">
      <c r="A1299" t="s">
        <v>7494</v>
      </c>
      <c r="B1299">
        <v>89</v>
      </c>
      <c r="C1299">
        <v>613</v>
      </c>
      <c r="D1299">
        <v>1297</v>
      </c>
      <c r="E1299" t="s">
        <v>328</v>
      </c>
      <c r="F1299" t="s">
        <v>0</v>
      </c>
      <c r="G1299" t="s">
        <v>1904</v>
      </c>
      <c r="H1299">
        <v>3.8370000000000002</v>
      </c>
      <c r="I1299">
        <v>52.54</v>
      </c>
      <c r="J1299">
        <v>30</v>
      </c>
    </row>
    <row r="1300" spans="1:10" x14ac:dyDescent="0.35">
      <c r="A1300" t="s">
        <v>7495</v>
      </c>
      <c r="B1300">
        <v>169</v>
      </c>
      <c r="C1300">
        <v>613</v>
      </c>
      <c r="D1300">
        <v>1297</v>
      </c>
      <c r="E1300" t="s">
        <v>334</v>
      </c>
      <c r="F1300" t="s">
        <v>0</v>
      </c>
      <c r="G1300" t="s">
        <v>2799</v>
      </c>
      <c r="H1300">
        <v>1.8819999999999999</v>
      </c>
      <c r="I1300">
        <v>15.76</v>
      </c>
      <c r="J1300">
        <v>22</v>
      </c>
    </row>
    <row r="1301" spans="1:10" x14ac:dyDescent="0.35">
      <c r="A1301" t="s">
        <v>7496</v>
      </c>
      <c r="B1301">
        <v>236</v>
      </c>
      <c r="C1301">
        <v>613</v>
      </c>
      <c r="D1301">
        <v>1297</v>
      </c>
      <c r="E1301" t="s">
        <v>311</v>
      </c>
      <c r="F1301" t="s">
        <v>0</v>
      </c>
      <c r="G1301" t="s">
        <v>6759</v>
      </c>
      <c r="H1301" t="s">
        <v>311</v>
      </c>
      <c r="I1301" t="s">
        <v>311</v>
      </c>
      <c r="J1301">
        <v>112</v>
      </c>
    </row>
    <row r="1302" spans="1:10" x14ac:dyDescent="0.35">
      <c r="A1302" t="s">
        <v>7497</v>
      </c>
      <c r="B1302">
        <v>93</v>
      </c>
      <c r="C1302">
        <v>612</v>
      </c>
      <c r="D1302">
        <v>1301</v>
      </c>
      <c r="E1302" t="s">
        <v>319</v>
      </c>
      <c r="F1302" t="s">
        <v>0</v>
      </c>
      <c r="G1302" t="s">
        <v>7498</v>
      </c>
      <c r="H1302">
        <v>3.633</v>
      </c>
      <c r="I1302">
        <v>73.959999999999994</v>
      </c>
      <c r="J1302">
        <v>54</v>
      </c>
    </row>
    <row r="1303" spans="1:10" x14ac:dyDescent="0.35">
      <c r="A1303" t="s">
        <v>7499</v>
      </c>
      <c r="B1303">
        <v>60</v>
      </c>
      <c r="C1303">
        <v>611</v>
      </c>
      <c r="D1303">
        <v>1302</v>
      </c>
      <c r="E1303" t="s">
        <v>319</v>
      </c>
      <c r="F1303" t="s">
        <v>0</v>
      </c>
      <c r="G1303" t="s">
        <v>7500</v>
      </c>
      <c r="H1303">
        <v>5.0519999999999996</v>
      </c>
      <c r="I1303">
        <v>85.78</v>
      </c>
      <c r="J1303">
        <v>22</v>
      </c>
    </row>
    <row r="1304" spans="1:10" x14ac:dyDescent="0.35">
      <c r="A1304" t="s">
        <v>7501</v>
      </c>
      <c r="B1304">
        <v>97</v>
      </c>
      <c r="C1304">
        <v>610</v>
      </c>
      <c r="D1304">
        <v>1303</v>
      </c>
      <c r="E1304" t="s">
        <v>319</v>
      </c>
      <c r="F1304" t="s">
        <v>0</v>
      </c>
      <c r="G1304" t="s">
        <v>7472</v>
      </c>
      <c r="H1304">
        <v>4.4169999999999998</v>
      </c>
      <c r="I1304">
        <v>88.33</v>
      </c>
      <c r="J1304">
        <v>97</v>
      </c>
    </row>
    <row r="1305" spans="1:10" x14ac:dyDescent="0.35">
      <c r="A1305" t="s">
        <v>7502</v>
      </c>
      <c r="B1305">
        <v>162</v>
      </c>
      <c r="C1305">
        <v>610</v>
      </c>
      <c r="D1305">
        <v>1303</v>
      </c>
      <c r="E1305" t="s">
        <v>311</v>
      </c>
      <c r="F1305" t="s">
        <v>0</v>
      </c>
      <c r="G1305" t="s">
        <v>6590</v>
      </c>
      <c r="H1305" t="s">
        <v>311</v>
      </c>
      <c r="I1305" t="s">
        <v>311</v>
      </c>
      <c r="J1305">
        <v>162</v>
      </c>
    </row>
    <row r="1306" spans="1:10" x14ac:dyDescent="0.35">
      <c r="A1306" t="s">
        <v>7503</v>
      </c>
      <c r="B1306">
        <v>62</v>
      </c>
      <c r="C1306">
        <v>609</v>
      </c>
      <c r="D1306">
        <v>1305</v>
      </c>
      <c r="E1306" t="s">
        <v>311</v>
      </c>
      <c r="F1306" t="s">
        <v>0</v>
      </c>
      <c r="G1306" t="s">
        <v>7504</v>
      </c>
      <c r="H1306" t="s">
        <v>311</v>
      </c>
      <c r="I1306" t="s">
        <v>311</v>
      </c>
      <c r="J1306">
        <v>62</v>
      </c>
    </row>
    <row r="1307" spans="1:10" x14ac:dyDescent="0.35">
      <c r="A1307" t="s">
        <v>7505</v>
      </c>
      <c r="B1307">
        <v>238</v>
      </c>
      <c r="C1307">
        <v>609</v>
      </c>
      <c r="D1307">
        <v>1305</v>
      </c>
      <c r="E1307" t="s">
        <v>312</v>
      </c>
      <c r="F1307" t="s">
        <v>0</v>
      </c>
      <c r="G1307" t="s">
        <v>6453</v>
      </c>
      <c r="H1307">
        <v>2.4649999999999999</v>
      </c>
      <c r="I1307">
        <v>37.85</v>
      </c>
      <c r="J1307">
        <v>164</v>
      </c>
    </row>
    <row r="1308" spans="1:10" x14ac:dyDescent="0.35">
      <c r="A1308" t="s">
        <v>7506</v>
      </c>
      <c r="B1308">
        <v>81</v>
      </c>
      <c r="C1308">
        <v>609</v>
      </c>
      <c r="D1308">
        <v>1305</v>
      </c>
      <c r="E1308" t="s">
        <v>328</v>
      </c>
      <c r="F1308" t="s">
        <v>0</v>
      </c>
      <c r="G1308" t="s">
        <v>3784</v>
      </c>
      <c r="H1308">
        <v>3.7469999999999999</v>
      </c>
      <c r="I1308">
        <v>67.31</v>
      </c>
      <c r="J1308">
        <v>25</v>
      </c>
    </row>
    <row r="1309" spans="1:10" x14ac:dyDescent="0.35">
      <c r="A1309" t="s">
        <v>7507</v>
      </c>
      <c r="B1309">
        <v>178</v>
      </c>
      <c r="C1309">
        <v>609</v>
      </c>
      <c r="D1309">
        <v>1305</v>
      </c>
      <c r="E1309" t="s">
        <v>328</v>
      </c>
      <c r="F1309" t="s">
        <v>0</v>
      </c>
      <c r="G1309" t="s">
        <v>7508</v>
      </c>
      <c r="H1309">
        <v>2.2160000000000002</v>
      </c>
      <c r="I1309">
        <v>46.94</v>
      </c>
      <c r="J1309">
        <v>113</v>
      </c>
    </row>
    <row r="1310" spans="1:10" x14ac:dyDescent="0.35">
      <c r="A1310" t="s">
        <v>7509</v>
      </c>
      <c r="B1310">
        <v>145</v>
      </c>
      <c r="C1310">
        <v>609</v>
      </c>
      <c r="D1310">
        <v>1305</v>
      </c>
      <c r="E1310" t="s">
        <v>312</v>
      </c>
      <c r="F1310" t="s">
        <v>0</v>
      </c>
      <c r="G1310" t="s">
        <v>2178</v>
      </c>
      <c r="H1310">
        <v>1.903</v>
      </c>
      <c r="I1310">
        <v>30.07</v>
      </c>
      <c r="J1310">
        <v>38</v>
      </c>
    </row>
    <row r="1311" spans="1:10" x14ac:dyDescent="0.35">
      <c r="A1311" t="s">
        <v>7510</v>
      </c>
      <c r="B1311">
        <v>110</v>
      </c>
      <c r="C1311">
        <v>608</v>
      </c>
      <c r="D1311">
        <v>1310</v>
      </c>
      <c r="E1311" t="s">
        <v>312</v>
      </c>
      <c r="F1311" t="s">
        <v>0</v>
      </c>
      <c r="G1311" t="s">
        <v>7511</v>
      </c>
      <c r="H1311">
        <v>3.3370000000000002</v>
      </c>
      <c r="I1311">
        <v>34.549999999999997</v>
      </c>
      <c r="J1311">
        <v>108</v>
      </c>
    </row>
    <row r="1312" spans="1:10" x14ac:dyDescent="0.35">
      <c r="A1312" t="s">
        <v>7512</v>
      </c>
      <c r="B1312">
        <v>66</v>
      </c>
      <c r="C1312">
        <v>606</v>
      </c>
      <c r="D1312">
        <v>1311</v>
      </c>
      <c r="E1312" t="s">
        <v>328</v>
      </c>
      <c r="F1312" t="s">
        <v>0</v>
      </c>
      <c r="G1312" t="s">
        <v>2131</v>
      </c>
      <c r="H1312">
        <v>6.093</v>
      </c>
      <c r="I1312">
        <v>69.3</v>
      </c>
      <c r="J1312">
        <v>28</v>
      </c>
    </row>
    <row r="1313" spans="1:10" x14ac:dyDescent="0.35">
      <c r="A1313" t="s">
        <v>7513</v>
      </c>
      <c r="B1313">
        <v>182</v>
      </c>
      <c r="C1313">
        <v>606</v>
      </c>
      <c r="D1313">
        <v>1311</v>
      </c>
      <c r="E1313" t="s">
        <v>311</v>
      </c>
      <c r="F1313" t="s">
        <v>0</v>
      </c>
      <c r="G1313" t="s">
        <v>1781</v>
      </c>
      <c r="H1313" t="s">
        <v>311</v>
      </c>
      <c r="I1313" t="s">
        <v>311</v>
      </c>
      <c r="J1313">
        <v>33</v>
      </c>
    </row>
    <row r="1314" spans="1:10" x14ac:dyDescent="0.35">
      <c r="A1314" t="s">
        <v>7514</v>
      </c>
      <c r="B1314">
        <v>53</v>
      </c>
      <c r="C1314">
        <v>605</v>
      </c>
      <c r="D1314">
        <v>1313</v>
      </c>
      <c r="E1314" t="s">
        <v>319</v>
      </c>
      <c r="F1314" t="s">
        <v>0</v>
      </c>
      <c r="G1314" t="s">
        <v>2457</v>
      </c>
      <c r="H1314">
        <v>7.173</v>
      </c>
      <c r="I1314">
        <v>88.83</v>
      </c>
      <c r="J1314">
        <v>53</v>
      </c>
    </row>
    <row r="1315" spans="1:10" x14ac:dyDescent="0.35">
      <c r="A1315" t="s">
        <v>7515</v>
      </c>
      <c r="B1315">
        <v>102</v>
      </c>
      <c r="C1315">
        <v>605</v>
      </c>
      <c r="D1315">
        <v>1313</v>
      </c>
      <c r="E1315" t="s">
        <v>312</v>
      </c>
      <c r="F1315" t="s">
        <v>0</v>
      </c>
      <c r="G1315" t="s">
        <v>1938</v>
      </c>
      <c r="H1315">
        <v>3.2639999999999998</v>
      </c>
      <c r="I1315">
        <v>48.88</v>
      </c>
      <c r="J1315">
        <v>39</v>
      </c>
    </row>
    <row r="1316" spans="1:10" x14ac:dyDescent="0.35">
      <c r="A1316" t="s">
        <v>7516</v>
      </c>
      <c r="B1316">
        <v>212</v>
      </c>
      <c r="C1316">
        <v>605</v>
      </c>
      <c r="D1316">
        <v>1313</v>
      </c>
      <c r="E1316" t="s">
        <v>311</v>
      </c>
      <c r="F1316" t="s">
        <v>0</v>
      </c>
      <c r="G1316" t="s">
        <v>1961</v>
      </c>
      <c r="H1316" t="s">
        <v>311</v>
      </c>
      <c r="I1316" t="s">
        <v>311</v>
      </c>
      <c r="J1316">
        <v>16</v>
      </c>
    </row>
    <row r="1317" spans="1:10" x14ac:dyDescent="0.35">
      <c r="A1317" t="s">
        <v>7517</v>
      </c>
      <c r="B1317">
        <v>91</v>
      </c>
      <c r="C1317">
        <v>603</v>
      </c>
      <c r="D1317">
        <v>1316</v>
      </c>
      <c r="E1317" t="s">
        <v>328</v>
      </c>
      <c r="F1317" t="s">
        <v>0</v>
      </c>
      <c r="G1317" t="s">
        <v>1807</v>
      </c>
      <c r="H1317">
        <v>3.4180000000000001</v>
      </c>
      <c r="I1317">
        <v>50.91</v>
      </c>
      <c r="J1317">
        <v>91</v>
      </c>
    </row>
    <row r="1318" spans="1:10" x14ac:dyDescent="0.35">
      <c r="A1318" t="s">
        <v>7518</v>
      </c>
      <c r="B1318">
        <v>49</v>
      </c>
      <c r="C1318">
        <v>602</v>
      </c>
      <c r="D1318">
        <v>1317</v>
      </c>
      <c r="E1318" t="s">
        <v>319</v>
      </c>
      <c r="F1318" t="s">
        <v>0</v>
      </c>
      <c r="G1318" t="s">
        <v>2626</v>
      </c>
      <c r="H1318">
        <v>7.7169999999999996</v>
      </c>
      <c r="I1318">
        <v>94.3</v>
      </c>
      <c r="J1318">
        <v>49</v>
      </c>
    </row>
    <row r="1319" spans="1:10" x14ac:dyDescent="0.35">
      <c r="A1319" t="s">
        <v>7519</v>
      </c>
      <c r="B1319">
        <v>113</v>
      </c>
      <c r="C1319">
        <v>602</v>
      </c>
      <c r="D1319">
        <v>1317</v>
      </c>
      <c r="E1319" t="s">
        <v>312</v>
      </c>
      <c r="F1319" t="s">
        <v>0</v>
      </c>
      <c r="G1319" t="s">
        <v>2661</v>
      </c>
      <c r="H1319">
        <v>3.01</v>
      </c>
      <c r="I1319">
        <v>27.94</v>
      </c>
      <c r="J1319">
        <v>111</v>
      </c>
    </row>
    <row r="1320" spans="1:10" x14ac:dyDescent="0.35">
      <c r="A1320" t="s">
        <v>7520</v>
      </c>
      <c r="B1320">
        <v>163</v>
      </c>
      <c r="C1320">
        <v>600</v>
      </c>
      <c r="D1320">
        <v>1319</v>
      </c>
      <c r="E1320" t="s">
        <v>328</v>
      </c>
      <c r="F1320" t="s">
        <v>0</v>
      </c>
      <c r="G1320" t="s">
        <v>3594</v>
      </c>
      <c r="H1320">
        <v>2.0259999999999998</v>
      </c>
      <c r="I1320">
        <v>67.900000000000006</v>
      </c>
      <c r="J1320">
        <v>58</v>
      </c>
    </row>
    <row r="1321" spans="1:10" x14ac:dyDescent="0.35">
      <c r="A1321" t="s">
        <v>7521</v>
      </c>
      <c r="B1321">
        <v>93</v>
      </c>
      <c r="C1321">
        <v>599</v>
      </c>
      <c r="D1321">
        <v>1320</v>
      </c>
      <c r="E1321" t="s">
        <v>328</v>
      </c>
      <c r="F1321" t="s">
        <v>0</v>
      </c>
      <c r="G1321" t="s">
        <v>1793</v>
      </c>
      <c r="H1321">
        <v>3.5680000000000001</v>
      </c>
      <c r="I1321">
        <v>62.64</v>
      </c>
      <c r="J1321">
        <v>93</v>
      </c>
    </row>
    <row r="1322" spans="1:10" x14ac:dyDescent="0.35">
      <c r="A1322" t="s">
        <v>7522</v>
      </c>
      <c r="B1322">
        <v>139</v>
      </c>
      <c r="C1322">
        <v>598</v>
      </c>
      <c r="D1322">
        <v>1321</v>
      </c>
      <c r="E1322" t="s">
        <v>334</v>
      </c>
      <c r="F1322" t="s">
        <v>0</v>
      </c>
      <c r="G1322" t="s">
        <v>2107</v>
      </c>
      <c r="H1322">
        <v>2.2200000000000002</v>
      </c>
      <c r="I1322">
        <v>19.149999999999999</v>
      </c>
      <c r="J1322">
        <v>15</v>
      </c>
    </row>
    <row r="1323" spans="1:10" x14ac:dyDescent="0.35">
      <c r="A1323" t="s">
        <v>7523</v>
      </c>
      <c r="B1323">
        <v>283</v>
      </c>
      <c r="C1323">
        <v>597</v>
      </c>
      <c r="D1323">
        <v>1322</v>
      </c>
      <c r="E1323" t="s">
        <v>312</v>
      </c>
      <c r="F1323" t="s">
        <v>0</v>
      </c>
      <c r="G1323" t="s">
        <v>2590</v>
      </c>
      <c r="H1323">
        <v>0.81899999999999995</v>
      </c>
      <c r="I1323">
        <v>27.2</v>
      </c>
      <c r="J1323">
        <v>121</v>
      </c>
    </row>
    <row r="1324" spans="1:10" x14ac:dyDescent="0.35">
      <c r="A1324" t="s">
        <v>7524</v>
      </c>
      <c r="B1324">
        <v>171</v>
      </c>
      <c r="C1324">
        <v>596</v>
      </c>
      <c r="D1324">
        <v>1323</v>
      </c>
      <c r="E1324" t="s">
        <v>312</v>
      </c>
      <c r="F1324" t="s">
        <v>0</v>
      </c>
      <c r="G1324" t="s">
        <v>7525</v>
      </c>
      <c r="H1324">
        <v>1.6439999999999999</v>
      </c>
      <c r="I1324">
        <v>26.16</v>
      </c>
      <c r="J1324">
        <v>27</v>
      </c>
    </row>
    <row r="1325" spans="1:10" x14ac:dyDescent="0.35">
      <c r="A1325" t="s">
        <v>7526</v>
      </c>
      <c r="B1325">
        <v>128</v>
      </c>
      <c r="C1325">
        <v>595</v>
      </c>
      <c r="D1325">
        <v>1324</v>
      </c>
      <c r="E1325" t="s">
        <v>311</v>
      </c>
      <c r="F1325" t="s">
        <v>0</v>
      </c>
      <c r="G1325" t="s">
        <v>2661</v>
      </c>
      <c r="H1325" t="s">
        <v>311</v>
      </c>
      <c r="I1325" t="s">
        <v>311</v>
      </c>
      <c r="J1325">
        <v>128</v>
      </c>
    </row>
    <row r="1326" spans="1:10" x14ac:dyDescent="0.35">
      <c r="A1326" t="s">
        <v>7527</v>
      </c>
      <c r="B1326">
        <v>62</v>
      </c>
      <c r="C1326">
        <v>594</v>
      </c>
      <c r="D1326">
        <v>1325</v>
      </c>
      <c r="E1326" t="s">
        <v>328</v>
      </c>
      <c r="F1326" t="s">
        <v>0</v>
      </c>
      <c r="G1326" t="s">
        <v>6255</v>
      </c>
      <c r="H1326">
        <v>5.0170000000000003</v>
      </c>
      <c r="I1326">
        <v>69.349999999999994</v>
      </c>
      <c r="J1326">
        <v>62</v>
      </c>
    </row>
    <row r="1327" spans="1:10" x14ac:dyDescent="0.35">
      <c r="A1327" t="s">
        <v>7528</v>
      </c>
      <c r="B1327">
        <v>91</v>
      </c>
      <c r="C1327">
        <v>594</v>
      </c>
      <c r="D1327">
        <v>1325</v>
      </c>
      <c r="E1327" t="s">
        <v>328</v>
      </c>
      <c r="F1327" t="s">
        <v>0</v>
      </c>
      <c r="G1327" t="s">
        <v>2799</v>
      </c>
      <c r="H1327">
        <v>3.2469999999999999</v>
      </c>
      <c r="I1327">
        <v>64.67</v>
      </c>
      <c r="J1327">
        <v>91</v>
      </c>
    </row>
    <row r="1328" spans="1:10" x14ac:dyDescent="0.35">
      <c r="A1328" t="s">
        <v>7529</v>
      </c>
      <c r="B1328">
        <v>73</v>
      </c>
      <c r="C1328">
        <v>593</v>
      </c>
      <c r="D1328">
        <v>1327</v>
      </c>
      <c r="E1328" t="s">
        <v>328</v>
      </c>
      <c r="F1328" t="s">
        <v>0</v>
      </c>
      <c r="G1328" t="s">
        <v>1803</v>
      </c>
      <c r="H1328">
        <v>5.3390000000000004</v>
      </c>
      <c r="I1328">
        <v>71.180000000000007</v>
      </c>
      <c r="J1328">
        <v>44</v>
      </c>
    </row>
    <row r="1329" spans="1:10" x14ac:dyDescent="0.35">
      <c r="A1329" t="s">
        <v>7530</v>
      </c>
      <c r="B1329">
        <v>112</v>
      </c>
      <c r="C1329">
        <v>592</v>
      </c>
      <c r="D1329">
        <v>1328</v>
      </c>
      <c r="E1329" t="s">
        <v>312</v>
      </c>
      <c r="F1329" t="s">
        <v>0</v>
      </c>
      <c r="G1329" t="s">
        <v>1789</v>
      </c>
      <c r="H1329">
        <v>3.0089999999999999</v>
      </c>
      <c r="I1329">
        <v>28.21</v>
      </c>
      <c r="J1329">
        <v>38</v>
      </c>
    </row>
    <row r="1330" spans="1:10" x14ac:dyDescent="0.35">
      <c r="A1330" t="s">
        <v>7531</v>
      </c>
      <c r="B1330">
        <v>214</v>
      </c>
      <c r="C1330">
        <v>592</v>
      </c>
      <c r="D1330">
        <v>1328</v>
      </c>
      <c r="E1330" t="s">
        <v>312</v>
      </c>
      <c r="F1330" t="s">
        <v>0</v>
      </c>
      <c r="G1330" t="s">
        <v>1868</v>
      </c>
      <c r="H1330">
        <v>1.3640000000000001</v>
      </c>
      <c r="I1330">
        <v>29.65</v>
      </c>
      <c r="J1330">
        <v>52</v>
      </c>
    </row>
    <row r="1331" spans="1:10" x14ac:dyDescent="0.35">
      <c r="A1331" t="s">
        <v>7532</v>
      </c>
      <c r="B1331">
        <v>327</v>
      </c>
      <c r="C1331">
        <v>591</v>
      </c>
      <c r="D1331">
        <v>1330</v>
      </c>
      <c r="E1331" t="s">
        <v>334</v>
      </c>
      <c r="F1331" t="s">
        <v>0</v>
      </c>
      <c r="G1331" t="s">
        <v>4332</v>
      </c>
      <c r="H1331">
        <v>0.90900000000000003</v>
      </c>
      <c r="I1331">
        <v>13.88</v>
      </c>
      <c r="J1331">
        <v>259</v>
      </c>
    </row>
    <row r="1332" spans="1:10" x14ac:dyDescent="0.35">
      <c r="A1332" t="s">
        <v>7533</v>
      </c>
      <c r="B1332">
        <v>147</v>
      </c>
      <c r="C1332">
        <v>590</v>
      </c>
      <c r="D1332">
        <v>1331</v>
      </c>
      <c r="E1332" t="s">
        <v>328</v>
      </c>
      <c r="F1332" t="s">
        <v>0</v>
      </c>
      <c r="G1332" t="s">
        <v>7534</v>
      </c>
      <c r="H1332">
        <v>2.218</v>
      </c>
      <c r="I1332">
        <v>46.05</v>
      </c>
      <c r="J1332">
        <v>38</v>
      </c>
    </row>
    <row r="1333" spans="1:10" x14ac:dyDescent="0.35">
      <c r="A1333" t="s">
        <v>7535</v>
      </c>
      <c r="B1333">
        <v>114</v>
      </c>
      <c r="C1333">
        <v>590</v>
      </c>
      <c r="D1333">
        <v>1331</v>
      </c>
      <c r="E1333" t="s">
        <v>328</v>
      </c>
      <c r="F1333" t="s">
        <v>0</v>
      </c>
      <c r="G1333" t="s">
        <v>3026</v>
      </c>
      <c r="H1333">
        <v>2.6150000000000002</v>
      </c>
      <c r="I1333">
        <v>55.62</v>
      </c>
      <c r="J1333">
        <v>26</v>
      </c>
    </row>
    <row r="1334" spans="1:10" x14ac:dyDescent="0.35">
      <c r="A1334" t="s">
        <v>7536</v>
      </c>
      <c r="B1334">
        <v>148</v>
      </c>
      <c r="C1334">
        <v>589</v>
      </c>
      <c r="D1334">
        <v>1333</v>
      </c>
      <c r="E1334" t="s">
        <v>311</v>
      </c>
      <c r="F1334" t="s">
        <v>0</v>
      </c>
      <c r="G1334" t="s">
        <v>2109</v>
      </c>
      <c r="H1334" t="s">
        <v>311</v>
      </c>
      <c r="I1334" t="s">
        <v>311</v>
      </c>
      <c r="J1334">
        <v>3</v>
      </c>
    </row>
    <row r="1335" spans="1:10" x14ac:dyDescent="0.35">
      <c r="A1335" t="s">
        <v>7537</v>
      </c>
      <c r="B1335">
        <v>248</v>
      </c>
      <c r="C1335">
        <v>588</v>
      </c>
      <c r="D1335">
        <v>1334</v>
      </c>
      <c r="E1335" t="s">
        <v>328</v>
      </c>
      <c r="F1335" t="s">
        <v>0</v>
      </c>
      <c r="G1335" t="s">
        <v>2520</v>
      </c>
      <c r="H1335">
        <v>1.085</v>
      </c>
      <c r="I1335">
        <v>59.49</v>
      </c>
      <c r="J1335">
        <v>35</v>
      </c>
    </row>
    <row r="1336" spans="1:10" x14ac:dyDescent="0.35">
      <c r="A1336" t="s">
        <v>7538</v>
      </c>
      <c r="B1336">
        <v>519</v>
      </c>
      <c r="C1336">
        <v>588</v>
      </c>
      <c r="D1336">
        <v>1334</v>
      </c>
      <c r="E1336" t="s">
        <v>334</v>
      </c>
      <c r="F1336" t="s">
        <v>0</v>
      </c>
      <c r="G1336" t="s">
        <v>1958</v>
      </c>
      <c r="H1336">
        <v>1.198</v>
      </c>
      <c r="I1336">
        <v>9.56</v>
      </c>
      <c r="J1336">
        <v>96</v>
      </c>
    </row>
    <row r="1337" spans="1:10" x14ac:dyDescent="0.35">
      <c r="A1337" t="s">
        <v>7539</v>
      </c>
      <c r="B1337">
        <v>400</v>
      </c>
      <c r="C1337">
        <v>587</v>
      </c>
      <c r="D1337">
        <v>1336</v>
      </c>
      <c r="E1337" t="s">
        <v>334</v>
      </c>
      <c r="F1337" t="s">
        <v>0</v>
      </c>
      <c r="G1337" t="s">
        <v>2119</v>
      </c>
      <c r="H1337">
        <v>1.004</v>
      </c>
      <c r="I1337">
        <v>8.7200000000000006</v>
      </c>
      <c r="J1337">
        <v>71</v>
      </c>
    </row>
    <row r="1338" spans="1:10" x14ac:dyDescent="0.35">
      <c r="A1338" t="s">
        <v>7540</v>
      </c>
      <c r="B1338">
        <v>430</v>
      </c>
      <c r="C1338">
        <v>587</v>
      </c>
      <c r="D1338">
        <v>1336</v>
      </c>
      <c r="E1338" t="s">
        <v>334</v>
      </c>
      <c r="F1338" t="s">
        <v>0</v>
      </c>
      <c r="G1338" t="s">
        <v>2520</v>
      </c>
      <c r="H1338">
        <v>0.65</v>
      </c>
      <c r="I1338">
        <v>24.25</v>
      </c>
      <c r="J1338">
        <v>54</v>
      </c>
    </row>
    <row r="1339" spans="1:10" x14ac:dyDescent="0.35">
      <c r="A1339" t="s">
        <v>7541</v>
      </c>
      <c r="B1339">
        <v>366</v>
      </c>
      <c r="C1339">
        <v>586</v>
      </c>
      <c r="D1339">
        <v>1338</v>
      </c>
      <c r="E1339" t="s">
        <v>312</v>
      </c>
      <c r="F1339" t="s">
        <v>0</v>
      </c>
      <c r="G1339" t="s">
        <v>2520</v>
      </c>
      <c r="H1339">
        <v>0.77600000000000002</v>
      </c>
      <c r="I1339">
        <v>35.39</v>
      </c>
      <c r="J1339">
        <v>54</v>
      </c>
    </row>
    <row r="1340" spans="1:10" x14ac:dyDescent="0.35">
      <c r="A1340" t="s">
        <v>7542</v>
      </c>
      <c r="B1340">
        <v>125</v>
      </c>
      <c r="C1340">
        <v>584</v>
      </c>
      <c r="D1340">
        <v>1339</v>
      </c>
      <c r="E1340" t="s">
        <v>328</v>
      </c>
      <c r="F1340" t="s">
        <v>0</v>
      </c>
      <c r="G1340" t="s">
        <v>2053</v>
      </c>
      <c r="H1340">
        <v>2.387</v>
      </c>
      <c r="I1340">
        <v>55.54</v>
      </c>
      <c r="J1340">
        <v>86</v>
      </c>
    </row>
    <row r="1341" spans="1:10" x14ac:dyDescent="0.35">
      <c r="A1341" t="s">
        <v>7543</v>
      </c>
      <c r="B1341">
        <v>67</v>
      </c>
      <c r="C1341">
        <v>582</v>
      </c>
      <c r="D1341">
        <v>1340</v>
      </c>
      <c r="E1341" t="s">
        <v>328</v>
      </c>
      <c r="F1341" t="s">
        <v>0</v>
      </c>
      <c r="G1341" t="s">
        <v>7544</v>
      </c>
      <c r="H1341">
        <v>4.2300000000000004</v>
      </c>
      <c r="I1341">
        <v>68.75</v>
      </c>
      <c r="J1341">
        <v>38</v>
      </c>
    </row>
    <row r="1342" spans="1:10" x14ac:dyDescent="0.35">
      <c r="A1342" t="s">
        <v>7545</v>
      </c>
      <c r="B1342">
        <v>83</v>
      </c>
      <c r="C1342">
        <v>582</v>
      </c>
      <c r="D1342">
        <v>1340</v>
      </c>
      <c r="E1342" t="s">
        <v>311</v>
      </c>
      <c r="F1342" t="s">
        <v>0</v>
      </c>
      <c r="G1342" t="s">
        <v>7546</v>
      </c>
      <c r="H1342" t="s">
        <v>311</v>
      </c>
      <c r="I1342" t="s">
        <v>311</v>
      </c>
      <c r="J1342">
        <v>83</v>
      </c>
    </row>
    <row r="1343" spans="1:10" x14ac:dyDescent="0.35">
      <c r="A1343" t="s">
        <v>7547</v>
      </c>
      <c r="B1343">
        <v>156</v>
      </c>
      <c r="C1343">
        <v>580</v>
      </c>
      <c r="D1343">
        <v>1342</v>
      </c>
      <c r="E1343" t="s">
        <v>312</v>
      </c>
      <c r="F1343" t="s">
        <v>0</v>
      </c>
      <c r="G1343" t="s">
        <v>6069</v>
      </c>
      <c r="H1343">
        <v>1.901</v>
      </c>
      <c r="I1343">
        <v>26.06</v>
      </c>
      <c r="J1343">
        <v>50</v>
      </c>
    </row>
    <row r="1344" spans="1:10" x14ac:dyDescent="0.35">
      <c r="A1344" t="s">
        <v>7548</v>
      </c>
      <c r="B1344">
        <v>196</v>
      </c>
      <c r="C1344">
        <v>579</v>
      </c>
      <c r="D1344">
        <v>1343</v>
      </c>
      <c r="E1344" t="s">
        <v>311</v>
      </c>
      <c r="F1344" t="s">
        <v>0</v>
      </c>
      <c r="G1344" t="s">
        <v>7472</v>
      </c>
      <c r="H1344" t="s">
        <v>311</v>
      </c>
      <c r="I1344" t="s">
        <v>311</v>
      </c>
      <c r="J1344">
        <v>55</v>
      </c>
    </row>
    <row r="1345" spans="1:10" x14ac:dyDescent="0.35">
      <c r="A1345" t="s">
        <v>7549</v>
      </c>
      <c r="B1345">
        <v>146</v>
      </c>
      <c r="C1345">
        <v>576</v>
      </c>
      <c r="D1345">
        <v>1344</v>
      </c>
      <c r="E1345" t="s">
        <v>328</v>
      </c>
      <c r="F1345" t="s">
        <v>0</v>
      </c>
      <c r="G1345" t="s">
        <v>2729</v>
      </c>
      <c r="H1345">
        <v>1.972</v>
      </c>
      <c r="I1345">
        <v>53.8</v>
      </c>
      <c r="J1345">
        <v>33</v>
      </c>
    </row>
    <row r="1346" spans="1:10" x14ac:dyDescent="0.35">
      <c r="A1346" t="s">
        <v>7550</v>
      </c>
      <c r="B1346">
        <v>77</v>
      </c>
      <c r="C1346">
        <v>574</v>
      </c>
      <c r="D1346">
        <v>1345</v>
      </c>
      <c r="E1346" t="s">
        <v>312</v>
      </c>
      <c r="F1346" t="s">
        <v>0</v>
      </c>
      <c r="G1346" t="s">
        <v>1836</v>
      </c>
      <c r="H1346">
        <v>3.831</v>
      </c>
      <c r="I1346">
        <v>35.71</v>
      </c>
      <c r="J1346">
        <v>38</v>
      </c>
    </row>
    <row r="1347" spans="1:10" x14ac:dyDescent="0.35">
      <c r="A1347" t="s">
        <v>7551</v>
      </c>
      <c r="B1347">
        <v>558</v>
      </c>
      <c r="C1347">
        <v>573</v>
      </c>
      <c r="D1347">
        <v>1346</v>
      </c>
      <c r="E1347" t="s">
        <v>334</v>
      </c>
      <c r="F1347" t="s">
        <v>0</v>
      </c>
      <c r="G1347" t="s">
        <v>2167</v>
      </c>
      <c r="H1347">
        <v>0.92</v>
      </c>
      <c r="I1347">
        <v>7.82</v>
      </c>
      <c r="J1347">
        <v>272</v>
      </c>
    </row>
    <row r="1348" spans="1:10" x14ac:dyDescent="0.35">
      <c r="A1348" t="s">
        <v>7552</v>
      </c>
      <c r="B1348">
        <v>127</v>
      </c>
      <c r="C1348">
        <v>571</v>
      </c>
      <c r="D1348">
        <v>1347</v>
      </c>
      <c r="E1348" t="s">
        <v>334</v>
      </c>
      <c r="F1348" t="s">
        <v>0</v>
      </c>
      <c r="G1348" t="s">
        <v>1693</v>
      </c>
      <c r="H1348">
        <v>2.016</v>
      </c>
      <c r="I1348">
        <v>19.18</v>
      </c>
      <c r="J1348">
        <v>36</v>
      </c>
    </row>
    <row r="1349" spans="1:10" x14ac:dyDescent="0.35">
      <c r="A1349" t="s">
        <v>7553</v>
      </c>
      <c r="B1349">
        <v>181</v>
      </c>
      <c r="C1349">
        <v>571</v>
      </c>
      <c r="D1349">
        <v>1347</v>
      </c>
      <c r="E1349" t="s">
        <v>328</v>
      </c>
      <c r="F1349" t="s">
        <v>0</v>
      </c>
      <c r="G1349" t="s">
        <v>4519</v>
      </c>
      <c r="H1349">
        <v>1.3759999999999999</v>
      </c>
      <c r="I1349">
        <v>44.22</v>
      </c>
      <c r="J1349">
        <v>64</v>
      </c>
    </row>
    <row r="1350" spans="1:10" x14ac:dyDescent="0.35">
      <c r="A1350" t="s">
        <v>7554</v>
      </c>
      <c r="B1350">
        <v>291</v>
      </c>
      <c r="C1350">
        <v>570</v>
      </c>
      <c r="D1350">
        <v>1349</v>
      </c>
      <c r="E1350" t="s">
        <v>328</v>
      </c>
      <c r="F1350" t="s">
        <v>0</v>
      </c>
      <c r="G1350" t="s">
        <v>2590</v>
      </c>
      <c r="H1350">
        <v>0.98599999999999999</v>
      </c>
      <c r="I1350">
        <v>37.83</v>
      </c>
      <c r="J1350">
        <v>243</v>
      </c>
    </row>
    <row r="1351" spans="1:10" hidden="1" x14ac:dyDescent="0.35">
      <c r="A1351" t="s">
        <v>7555</v>
      </c>
      <c r="B1351">
        <v>45</v>
      </c>
      <c r="C1351">
        <v>570</v>
      </c>
      <c r="D1351">
        <v>1349</v>
      </c>
      <c r="E1351" t="s">
        <v>311</v>
      </c>
      <c r="F1351" t="s">
        <v>2692</v>
      </c>
      <c r="G1351" t="s">
        <v>311</v>
      </c>
      <c r="H1351" t="s">
        <v>311</v>
      </c>
      <c r="I1351" t="s">
        <v>311</v>
      </c>
      <c r="J1351">
        <v>30</v>
      </c>
    </row>
    <row r="1352" spans="1:10" x14ac:dyDescent="0.35">
      <c r="A1352" t="s">
        <v>7556</v>
      </c>
      <c r="B1352">
        <v>134</v>
      </c>
      <c r="C1352">
        <v>570</v>
      </c>
      <c r="D1352">
        <v>1349</v>
      </c>
      <c r="E1352" t="s">
        <v>312</v>
      </c>
      <c r="F1352" t="s">
        <v>0</v>
      </c>
      <c r="G1352" t="s">
        <v>3026</v>
      </c>
      <c r="H1352">
        <v>2.383</v>
      </c>
      <c r="I1352">
        <v>47.75</v>
      </c>
      <c r="J1352">
        <v>37</v>
      </c>
    </row>
    <row r="1353" spans="1:10" x14ac:dyDescent="0.35">
      <c r="A1353" t="s">
        <v>7557</v>
      </c>
      <c r="B1353">
        <v>69</v>
      </c>
      <c r="C1353">
        <v>565</v>
      </c>
      <c r="D1353">
        <v>1352</v>
      </c>
      <c r="E1353" t="s">
        <v>328</v>
      </c>
      <c r="F1353" t="s">
        <v>0</v>
      </c>
      <c r="G1353" t="s">
        <v>1693</v>
      </c>
      <c r="H1353">
        <v>3.734</v>
      </c>
      <c r="I1353">
        <v>50.36</v>
      </c>
      <c r="J1353">
        <v>69</v>
      </c>
    </row>
    <row r="1354" spans="1:10" x14ac:dyDescent="0.35">
      <c r="A1354" t="s">
        <v>7558</v>
      </c>
      <c r="B1354">
        <v>96</v>
      </c>
      <c r="C1354">
        <v>564</v>
      </c>
      <c r="D1354">
        <v>1353</v>
      </c>
      <c r="E1354" t="s">
        <v>312</v>
      </c>
      <c r="F1354" t="s">
        <v>0</v>
      </c>
      <c r="G1354" t="s">
        <v>1845</v>
      </c>
      <c r="H1354">
        <v>3.3010000000000002</v>
      </c>
      <c r="I1354">
        <v>42.64</v>
      </c>
      <c r="J1354">
        <v>96</v>
      </c>
    </row>
    <row r="1355" spans="1:10" x14ac:dyDescent="0.35">
      <c r="A1355" t="s">
        <v>7559</v>
      </c>
      <c r="B1355">
        <v>170</v>
      </c>
      <c r="C1355">
        <v>563</v>
      </c>
      <c r="D1355">
        <v>1354</v>
      </c>
      <c r="E1355" t="s">
        <v>312</v>
      </c>
      <c r="F1355" t="s">
        <v>0</v>
      </c>
      <c r="G1355" t="s">
        <v>7560</v>
      </c>
      <c r="H1355">
        <v>1.744</v>
      </c>
      <c r="I1355">
        <v>31.4</v>
      </c>
      <c r="J1355">
        <v>31</v>
      </c>
    </row>
    <row r="1356" spans="1:10" x14ac:dyDescent="0.35">
      <c r="A1356" t="s">
        <v>7561</v>
      </c>
      <c r="B1356">
        <v>148</v>
      </c>
      <c r="C1356">
        <v>561</v>
      </c>
      <c r="D1356">
        <v>1355</v>
      </c>
      <c r="E1356" t="s">
        <v>311</v>
      </c>
      <c r="F1356" t="s">
        <v>0</v>
      </c>
      <c r="G1356" t="s">
        <v>3196</v>
      </c>
      <c r="H1356" t="s">
        <v>311</v>
      </c>
      <c r="I1356" t="s">
        <v>311</v>
      </c>
      <c r="J1356">
        <v>148</v>
      </c>
    </row>
    <row r="1357" spans="1:10" x14ac:dyDescent="0.35">
      <c r="A1357" t="s">
        <v>7562</v>
      </c>
      <c r="B1357">
        <v>99</v>
      </c>
      <c r="C1357">
        <v>560</v>
      </c>
      <c r="D1357">
        <v>1356</v>
      </c>
      <c r="E1357" t="s">
        <v>328</v>
      </c>
      <c r="F1357" t="s">
        <v>0</v>
      </c>
      <c r="G1357" t="s">
        <v>7563</v>
      </c>
      <c r="H1357">
        <v>3.2890000000000001</v>
      </c>
      <c r="I1357">
        <v>58.65</v>
      </c>
      <c r="J1357">
        <v>99</v>
      </c>
    </row>
    <row r="1358" spans="1:10" x14ac:dyDescent="0.35">
      <c r="A1358" t="s">
        <v>7564</v>
      </c>
      <c r="B1358">
        <v>207</v>
      </c>
      <c r="C1358">
        <v>560</v>
      </c>
      <c r="D1358">
        <v>1356</v>
      </c>
      <c r="E1358" t="s">
        <v>328</v>
      </c>
      <c r="F1358" t="s">
        <v>0</v>
      </c>
      <c r="G1358" t="s">
        <v>2596</v>
      </c>
      <c r="H1358">
        <v>4.3289999999999997</v>
      </c>
      <c r="I1358">
        <v>64.22</v>
      </c>
      <c r="J1358">
        <v>78</v>
      </c>
    </row>
    <row r="1359" spans="1:10" x14ac:dyDescent="0.35">
      <c r="A1359" t="s">
        <v>7565</v>
      </c>
      <c r="B1359">
        <v>62</v>
      </c>
      <c r="C1359">
        <v>560</v>
      </c>
      <c r="D1359">
        <v>1356</v>
      </c>
      <c r="E1359" t="s">
        <v>328</v>
      </c>
      <c r="F1359" t="s">
        <v>0</v>
      </c>
      <c r="G1359" t="s">
        <v>2146</v>
      </c>
      <c r="H1359">
        <v>5.5090000000000003</v>
      </c>
      <c r="I1359">
        <v>68.569999999999993</v>
      </c>
      <c r="J1359">
        <v>62</v>
      </c>
    </row>
    <row r="1360" spans="1:10" x14ac:dyDescent="0.35">
      <c r="A1360" t="s">
        <v>7566</v>
      </c>
      <c r="B1360">
        <v>297</v>
      </c>
      <c r="C1360">
        <v>559</v>
      </c>
      <c r="D1360">
        <v>1359</v>
      </c>
      <c r="E1360" t="s">
        <v>311</v>
      </c>
      <c r="F1360" t="s">
        <v>0</v>
      </c>
      <c r="G1360" t="s">
        <v>6759</v>
      </c>
      <c r="H1360" t="s">
        <v>311</v>
      </c>
      <c r="I1360" t="s">
        <v>311</v>
      </c>
      <c r="J1360">
        <v>157</v>
      </c>
    </row>
    <row r="1361" spans="1:10" x14ac:dyDescent="0.35">
      <c r="A1361" t="s">
        <v>7567</v>
      </c>
      <c r="B1361">
        <v>82</v>
      </c>
      <c r="C1361">
        <v>559</v>
      </c>
      <c r="D1361">
        <v>1359</v>
      </c>
      <c r="E1361" t="s">
        <v>312</v>
      </c>
      <c r="F1361" t="s">
        <v>0</v>
      </c>
      <c r="G1361" t="s">
        <v>2244</v>
      </c>
      <c r="H1361">
        <v>3.7679999999999998</v>
      </c>
      <c r="I1361">
        <v>44.59</v>
      </c>
      <c r="J1361">
        <v>82</v>
      </c>
    </row>
    <row r="1362" spans="1:10" x14ac:dyDescent="0.35">
      <c r="A1362" t="s">
        <v>7568</v>
      </c>
      <c r="B1362">
        <v>882</v>
      </c>
      <c r="C1362">
        <v>559</v>
      </c>
      <c r="D1362">
        <v>1359</v>
      </c>
      <c r="E1362" t="s">
        <v>334</v>
      </c>
      <c r="F1362" t="s">
        <v>0</v>
      </c>
      <c r="G1362" t="s">
        <v>2167</v>
      </c>
      <c r="H1362">
        <v>0.437</v>
      </c>
      <c r="I1362">
        <v>2.61</v>
      </c>
      <c r="J1362">
        <v>121</v>
      </c>
    </row>
    <row r="1363" spans="1:10" x14ac:dyDescent="0.35">
      <c r="A1363" t="s">
        <v>7569</v>
      </c>
      <c r="B1363">
        <v>75</v>
      </c>
      <c r="C1363">
        <v>559</v>
      </c>
      <c r="D1363">
        <v>1359</v>
      </c>
      <c r="E1363" t="s">
        <v>319</v>
      </c>
      <c r="F1363" t="s">
        <v>0</v>
      </c>
      <c r="G1363" t="s">
        <v>3026</v>
      </c>
      <c r="H1363">
        <v>4.0449999999999999</v>
      </c>
      <c r="I1363">
        <v>83.33</v>
      </c>
      <c r="J1363">
        <v>15</v>
      </c>
    </row>
    <row r="1364" spans="1:10" x14ac:dyDescent="0.35">
      <c r="A1364" t="s">
        <v>7570</v>
      </c>
      <c r="B1364">
        <v>225</v>
      </c>
      <c r="C1364">
        <v>559</v>
      </c>
      <c r="D1364">
        <v>1359</v>
      </c>
      <c r="E1364" t="s">
        <v>334</v>
      </c>
      <c r="F1364" t="s">
        <v>0</v>
      </c>
      <c r="G1364" t="s">
        <v>6939</v>
      </c>
      <c r="H1364">
        <v>0.99099999999999999</v>
      </c>
      <c r="I1364">
        <v>13.87</v>
      </c>
      <c r="J1364">
        <v>31</v>
      </c>
    </row>
    <row r="1365" spans="1:10" x14ac:dyDescent="0.35">
      <c r="A1365" t="s">
        <v>7571</v>
      </c>
      <c r="B1365">
        <v>130</v>
      </c>
      <c r="C1365">
        <v>557</v>
      </c>
      <c r="D1365">
        <v>1364</v>
      </c>
      <c r="E1365" t="s">
        <v>311</v>
      </c>
      <c r="F1365" t="s">
        <v>0</v>
      </c>
      <c r="G1365" t="s">
        <v>2135</v>
      </c>
      <c r="H1365" t="s">
        <v>311</v>
      </c>
      <c r="I1365" t="s">
        <v>311</v>
      </c>
      <c r="J1365">
        <v>130</v>
      </c>
    </row>
    <row r="1366" spans="1:10" x14ac:dyDescent="0.35">
      <c r="A1366" t="s">
        <v>7572</v>
      </c>
      <c r="B1366">
        <v>148</v>
      </c>
      <c r="C1366">
        <v>556</v>
      </c>
      <c r="D1366">
        <v>1365</v>
      </c>
      <c r="E1366" t="s">
        <v>319</v>
      </c>
      <c r="F1366" t="s">
        <v>0</v>
      </c>
      <c r="G1366" t="s">
        <v>7573</v>
      </c>
      <c r="H1366">
        <v>1.917</v>
      </c>
      <c r="I1366">
        <v>67.19</v>
      </c>
      <c r="J1366">
        <v>83</v>
      </c>
    </row>
    <row r="1367" spans="1:10" x14ac:dyDescent="0.35">
      <c r="A1367" t="s">
        <v>7574</v>
      </c>
      <c r="B1367">
        <v>61</v>
      </c>
      <c r="C1367">
        <v>556</v>
      </c>
      <c r="D1367">
        <v>1365</v>
      </c>
      <c r="E1367" t="s">
        <v>311</v>
      </c>
      <c r="F1367" t="s">
        <v>0</v>
      </c>
      <c r="G1367" t="s">
        <v>1830</v>
      </c>
      <c r="H1367" t="s">
        <v>311</v>
      </c>
      <c r="I1367" t="s">
        <v>311</v>
      </c>
      <c r="J1367">
        <v>22</v>
      </c>
    </row>
    <row r="1368" spans="1:10" x14ac:dyDescent="0.35">
      <c r="A1368" t="s">
        <v>7575</v>
      </c>
      <c r="B1368">
        <v>65</v>
      </c>
      <c r="C1368">
        <v>555</v>
      </c>
      <c r="D1368">
        <v>1367</v>
      </c>
      <c r="E1368" t="s">
        <v>319</v>
      </c>
      <c r="F1368" t="s">
        <v>0</v>
      </c>
      <c r="G1368" t="s">
        <v>3554</v>
      </c>
      <c r="H1368">
        <v>4.1269999999999998</v>
      </c>
      <c r="I1368">
        <v>84.09</v>
      </c>
      <c r="J1368">
        <v>65</v>
      </c>
    </row>
    <row r="1369" spans="1:10" x14ac:dyDescent="0.35">
      <c r="A1369" t="s">
        <v>7576</v>
      </c>
      <c r="B1369">
        <v>81</v>
      </c>
      <c r="C1369">
        <v>554</v>
      </c>
      <c r="D1369">
        <v>1368</v>
      </c>
      <c r="E1369" t="s">
        <v>328</v>
      </c>
      <c r="F1369" t="s">
        <v>0</v>
      </c>
      <c r="G1369" t="s">
        <v>7577</v>
      </c>
      <c r="H1369">
        <v>3.8530000000000002</v>
      </c>
      <c r="I1369">
        <v>48.3</v>
      </c>
      <c r="J1369">
        <v>18</v>
      </c>
    </row>
    <row r="1370" spans="1:10" x14ac:dyDescent="0.35">
      <c r="A1370" t="s">
        <v>7578</v>
      </c>
      <c r="B1370">
        <v>107</v>
      </c>
      <c r="C1370">
        <v>553</v>
      </c>
      <c r="D1370">
        <v>1369</v>
      </c>
      <c r="E1370" t="s">
        <v>334</v>
      </c>
      <c r="F1370" t="s">
        <v>0</v>
      </c>
      <c r="G1370" t="s">
        <v>1767</v>
      </c>
      <c r="H1370">
        <v>2.8460000000000001</v>
      </c>
      <c r="I1370">
        <v>25</v>
      </c>
      <c r="J1370">
        <v>107</v>
      </c>
    </row>
    <row r="1371" spans="1:10" x14ac:dyDescent="0.35">
      <c r="A1371" t="s">
        <v>7579</v>
      </c>
      <c r="B1371">
        <v>83</v>
      </c>
      <c r="C1371">
        <v>552</v>
      </c>
      <c r="D1371">
        <v>1370</v>
      </c>
      <c r="E1371" t="s">
        <v>311</v>
      </c>
      <c r="F1371" t="s">
        <v>0</v>
      </c>
      <c r="G1371" t="s">
        <v>2402</v>
      </c>
      <c r="H1371" t="s">
        <v>311</v>
      </c>
      <c r="I1371" t="s">
        <v>311</v>
      </c>
      <c r="J1371">
        <v>83</v>
      </c>
    </row>
    <row r="1372" spans="1:10" x14ac:dyDescent="0.35">
      <c r="A1372" t="s">
        <v>7580</v>
      </c>
      <c r="B1372">
        <v>141</v>
      </c>
      <c r="C1372">
        <v>551</v>
      </c>
      <c r="D1372">
        <v>1371</v>
      </c>
      <c r="E1372" t="s">
        <v>312</v>
      </c>
      <c r="F1372" t="s">
        <v>0</v>
      </c>
      <c r="G1372" t="s">
        <v>2053</v>
      </c>
      <c r="H1372">
        <v>1.962</v>
      </c>
      <c r="I1372">
        <v>46.83</v>
      </c>
      <c r="J1372">
        <v>83</v>
      </c>
    </row>
    <row r="1373" spans="1:10" x14ac:dyDescent="0.35">
      <c r="A1373" t="s">
        <v>7581</v>
      </c>
      <c r="B1373">
        <v>467</v>
      </c>
      <c r="C1373">
        <v>551</v>
      </c>
      <c r="D1373">
        <v>1371</v>
      </c>
      <c r="E1373" t="s">
        <v>328</v>
      </c>
      <c r="F1373" t="s">
        <v>0</v>
      </c>
      <c r="G1373" t="s">
        <v>7582</v>
      </c>
      <c r="H1373">
        <v>2.9649999999999999</v>
      </c>
      <c r="I1373">
        <v>46.39</v>
      </c>
      <c r="J1373">
        <v>69</v>
      </c>
    </row>
    <row r="1374" spans="1:10" x14ac:dyDescent="0.35">
      <c r="A1374" t="s">
        <v>7583</v>
      </c>
      <c r="B1374">
        <v>177</v>
      </c>
      <c r="C1374">
        <v>551</v>
      </c>
      <c r="D1374">
        <v>1371</v>
      </c>
      <c r="E1374" t="s">
        <v>312</v>
      </c>
      <c r="F1374" t="s">
        <v>0</v>
      </c>
      <c r="G1374" t="s">
        <v>2109</v>
      </c>
      <c r="H1374">
        <v>1.6060000000000001</v>
      </c>
      <c r="I1374">
        <v>31.61</v>
      </c>
      <c r="J1374">
        <v>46</v>
      </c>
    </row>
    <row r="1375" spans="1:10" x14ac:dyDescent="0.35">
      <c r="A1375" t="s">
        <v>7584</v>
      </c>
      <c r="B1375">
        <v>163</v>
      </c>
      <c r="C1375">
        <v>551</v>
      </c>
      <c r="D1375">
        <v>1371</v>
      </c>
      <c r="E1375" t="s">
        <v>311</v>
      </c>
      <c r="F1375" t="s">
        <v>0</v>
      </c>
      <c r="G1375" t="s">
        <v>2472</v>
      </c>
      <c r="H1375" t="s">
        <v>311</v>
      </c>
      <c r="I1375" t="s">
        <v>311</v>
      </c>
      <c r="J1375">
        <v>14</v>
      </c>
    </row>
    <row r="1376" spans="1:10" x14ac:dyDescent="0.35">
      <c r="A1376" t="s">
        <v>7585</v>
      </c>
      <c r="B1376">
        <v>87</v>
      </c>
      <c r="C1376">
        <v>548</v>
      </c>
      <c r="D1376">
        <v>1375</v>
      </c>
      <c r="E1376" t="s">
        <v>312</v>
      </c>
      <c r="F1376" t="s">
        <v>0</v>
      </c>
      <c r="G1376" t="s">
        <v>3262</v>
      </c>
      <c r="H1376">
        <v>3.8410000000000002</v>
      </c>
      <c r="I1376">
        <v>50</v>
      </c>
      <c r="J1376">
        <v>35</v>
      </c>
    </row>
    <row r="1377" spans="1:10" x14ac:dyDescent="0.35">
      <c r="A1377" t="s">
        <v>7586</v>
      </c>
      <c r="B1377">
        <v>439</v>
      </c>
      <c r="C1377">
        <v>547</v>
      </c>
      <c r="D1377">
        <v>1376</v>
      </c>
      <c r="E1377" t="s">
        <v>311</v>
      </c>
      <c r="F1377" t="s">
        <v>0</v>
      </c>
      <c r="G1377" t="s">
        <v>1779</v>
      </c>
      <c r="H1377" t="s">
        <v>311</v>
      </c>
      <c r="I1377" t="s">
        <v>311</v>
      </c>
      <c r="J1377">
        <v>422</v>
      </c>
    </row>
    <row r="1378" spans="1:10" x14ac:dyDescent="0.35">
      <c r="A1378" t="s">
        <v>7587</v>
      </c>
      <c r="B1378">
        <v>213</v>
      </c>
      <c r="C1378">
        <v>547</v>
      </c>
      <c r="D1378">
        <v>1376</v>
      </c>
      <c r="E1378" t="s">
        <v>312</v>
      </c>
      <c r="F1378" t="s">
        <v>0</v>
      </c>
      <c r="G1378" t="s">
        <v>1999</v>
      </c>
      <c r="H1378">
        <v>1.2729999999999999</v>
      </c>
      <c r="I1378">
        <v>43.63</v>
      </c>
      <c r="J1378">
        <v>149</v>
      </c>
    </row>
    <row r="1379" spans="1:10" x14ac:dyDescent="0.35">
      <c r="A1379" t="s">
        <v>7588</v>
      </c>
      <c r="B1379">
        <v>131</v>
      </c>
      <c r="C1379">
        <v>544</v>
      </c>
      <c r="D1379">
        <v>1378</v>
      </c>
      <c r="E1379" t="s">
        <v>334</v>
      </c>
      <c r="F1379" t="s">
        <v>0</v>
      </c>
      <c r="G1379" t="s">
        <v>2718</v>
      </c>
      <c r="H1379">
        <v>2.6280000000000001</v>
      </c>
      <c r="I1379">
        <v>22.87</v>
      </c>
      <c r="J1379">
        <v>131</v>
      </c>
    </row>
    <row r="1380" spans="1:10" x14ac:dyDescent="0.35">
      <c r="A1380" t="s">
        <v>7589</v>
      </c>
      <c r="B1380">
        <v>391</v>
      </c>
      <c r="C1380">
        <v>543</v>
      </c>
      <c r="D1380">
        <v>1379</v>
      </c>
      <c r="E1380" t="s">
        <v>334</v>
      </c>
      <c r="F1380" t="s">
        <v>0</v>
      </c>
      <c r="G1380" t="s">
        <v>7590</v>
      </c>
      <c r="H1380">
        <v>0.91800000000000004</v>
      </c>
      <c r="I1380">
        <v>12.27</v>
      </c>
      <c r="J1380">
        <v>81</v>
      </c>
    </row>
    <row r="1381" spans="1:10" x14ac:dyDescent="0.35">
      <c r="A1381" t="s">
        <v>7591</v>
      </c>
      <c r="B1381">
        <v>75</v>
      </c>
      <c r="C1381">
        <v>542</v>
      </c>
      <c r="D1381">
        <v>1380</v>
      </c>
      <c r="E1381" t="s">
        <v>319</v>
      </c>
      <c r="F1381" t="s">
        <v>0</v>
      </c>
      <c r="G1381" t="s">
        <v>7592</v>
      </c>
      <c r="H1381">
        <v>3.63</v>
      </c>
      <c r="I1381">
        <v>82.46</v>
      </c>
      <c r="J1381">
        <v>74</v>
      </c>
    </row>
    <row r="1382" spans="1:10" x14ac:dyDescent="0.35">
      <c r="A1382" t="s">
        <v>7593</v>
      </c>
      <c r="B1382">
        <v>185</v>
      </c>
      <c r="C1382">
        <v>542</v>
      </c>
      <c r="D1382">
        <v>1380</v>
      </c>
      <c r="E1382" t="s">
        <v>328</v>
      </c>
      <c r="F1382" t="s">
        <v>0</v>
      </c>
      <c r="G1382" t="s">
        <v>1999</v>
      </c>
      <c r="H1382">
        <v>1.5629999999999999</v>
      </c>
      <c r="I1382">
        <v>58.61</v>
      </c>
      <c r="J1382">
        <v>59</v>
      </c>
    </row>
    <row r="1383" spans="1:10" x14ac:dyDescent="0.35">
      <c r="A1383" t="s">
        <v>7594</v>
      </c>
      <c r="B1383">
        <v>362</v>
      </c>
      <c r="C1383">
        <v>541</v>
      </c>
      <c r="D1383">
        <v>1382</v>
      </c>
      <c r="E1383" t="s">
        <v>311</v>
      </c>
      <c r="F1383" t="s">
        <v>0</v>
      </c>
      <c r="G1383" t="s">
        <v>2799</v>
      </c>
      <c r="H1383" t="s">
        <v>311</v>
      </c>
      <c r="I1383" t="s">
        <v>311</v>
      </c>
      <c r="J1383">
        <v>256</v>
      </c>
    </row>
    <row r="1384" spans="1:10" x14ac:dyDescent="0.35">
      <c r="A1384" t="s">
        <v>7595</v>
      </c>
      <c r="B1384">
        <v>153</v>
      </c>
      <c r="C1384">
        <v>540</v>
      </c>
      <c r="D1384">
        <v>1383</v>
      </c>
      <c r="E1384" t="s">
        <v>328</v>
      </c>
      <c r="F1384" t="s">
        <v>0</v>
      </c>
      <c r="G1384" t="s">
        <v>4022</v>
      </c>
      <c r="H1384">
        <v>2.4359999999999999</v>
      </c>
      <c r="I1384">
        <v>61.76</v>
      </c>
      <c r="J1384">
        <v>65</v>
      </c>
    </row>
    <row r="1385" spans="1:10" x14ac:dyDescent="0.35">
      <c r="A1385" t="s">
        <v>7596</v>
      </c>
      <c r="B1385">
        <v>214</v>
      </c>
      <c r="C1385">
        <v>539</v>
      </c>
      <c r="D1385">
        <v>1384</v>
      </c>
      <c r="E1385" t="s">
        <v>311</v>
      </c>
      <c r="F1385" t="s">
        <v>0</v>
      </c>
      <c r="G1385" t="s">
        <v>7597</v>
      </c>
      <c r="H1385" t="s">
        <v>311</v>
      </c>
      <c r="I1385" t="s">
        <v>311</v>
      </c>
      <c r="J1385">
        <v>214</v>
      </c>
    </row>
    <row r="1386" spans="1:10" x14ac:dyDescent="0.35">
      <c r="A1386" t="s">
        <v>7598</v>
      </c>
      <c r="B1386">
        <v>167</v>
      </c>
      <c r="C1386">
        <v>538</v>
      </c>
      <c r="D1386">
        <v>1385</v>
      </c>
      <c r="E1386" t="s">
        <v>328</v>
      </c>
      <c r="F1386" t="s">
        <v>0</v>
      </c>
      <c r="G1386" t="s">
        <v>7599</v>
      </c>
      <c r="H1386">
        <v>1.627</v>
      </c>
      <c r="I1386">
        <v>35.880000000000003</v>
      </c>
      <c r="J1386">
        <v>107</v>
      </c>
    </row>
    <row r="1387" spans="1:10" x14ac:dyDescent="0.35">
      <c r="A1387" t="s">
        <v>7600</v>
      </c>
      <c r="B1387">
        <v>61</v>
      </c>
      <c r="C1387">
        <v>538</v>
      </c>
      <c r="D1387">
        <v>1385</v>
      </c>
      <c r="E1387" t="s">
        <v>311</v>
      </c>
      <c r="F1387" t="s">
        <v>0</v>
      </c>
      <c r="G1387" t="s">
        <v>311</v>
      </c>
      <c r="H1387" t="s">
        <v>311</v>
      </c>
      <c r="I1387" t="s">
        <v>311</v>
      </c>
      <c r="J1387">
        <v>8</v>
      </c>
    </row>
    <row r="1388" spans="1:10" x14ac:dyDescent="0.35">
      <c r="A1388" t="s">
        <v>7601</v>
      </c>
      <c r="B1388">
        <v>115</v>
      </c>
      <c r="C1388">
        <v>534</v>
      </c>
      <c r="D1388">
        <v>1387</v>
      </c>
      <c r="E1388" t="s">
        <v>311</v>
      </c>
      <c r="F1388" t="s">
        <v>0</v>
      </c>
      <c r="G1388" t="s">
        <v>3282</v>
      </c>
      <c r="H1388" t="s">
        <v>311</v>
      </c>
      <c r="I1388" t="s">
        <v>311</v>
      </c>
      <c r="J1388">
        <v>37</v>
      </c>
    </row>
    <row r="1389" spans="1:10" x14ac:dyDescent="0.35">
      <c r="A1389" t="s">
        <v>7602</v>
      </c>
      <c r="B1389">
        <v>127</v>
      </c>
      <c r="C1389">
        <v>534</v>
      </c>
      <c r="D1389">
        <v>1387</v>
      </c>
      <c r="E1389" t="s">
        <v>328</v>
      </c>
      <c r="F1389" t="s">
        <v>0</v>
      </c>
      <c r="G1389" t="s">
        <v>2675</v>
      </c>
      <c r="H1389">
        <v>2.23</v>
      </c>
      <c r="I1389">
        <v>58.33</v>
      </c>
      <c r="J1389">
        <v>25</v>
      </c>
    </row>
    <row r="1390" spans="1:10" x14ac:dyDescent="0.35">
      <c r="A1390" t="s">
        <v>7603</v>
      </c>
      <c r="B1390">
        <v>210</v>
      </c>
      <c r="C1390">
        <v>534</v>
      </c>
      <c r="D1390">
        <v>1387</v>
      </c>
      <c r="E1390" t="s">
        <v>328</v>
      </c>
      <c r="F1390" t="s">
        <v>0</v>
      </c>
      <c r="G1390" t="s">
        <v>2520</v>
      </c>
      <c r="H1390">
        <v>1.0960000000000001</v>
      </c>
      <c r="I1390">
        <v>60.39</v>
      </c>
      <c r="J1390">
        <v>153</v>
      </c>
    </row>
    <row r="1391" spans="1:10" x14ac:dyDescent="0.35">
      <c r="A1391" t="s">
        <v>7604</v>
      </c>
      <c r="B1391">
        <v>10</v>
      </c>
      <c r="C1391">
        <v>533</v>
      </c>
      <c r="D1391">
        <v>1390</v>
      </c>
      <c r="E1391" t="s">
        <v>319</v>
      </c>
      <c r="F1391" t="s">
        <v>0</v>
      </c>
      <c r="G1391" t="s">
        <v>2452</v>
      </c>
      <c r="H1391">
        <v>28.7</v>
      </c>
      <c r="I1391">
        <v>96.38</v>
      </c>
      <c r="J1391">
        <v>10</v>
      </c>
    </row>
    <row r="1392" spans="1:10" x14ac:dyDescent="0.35">
      <c r="A1392" t="s">
        <v>7605</v>
      </c>
      <c r="B1392">
        <v>121</v>
      </c>
      <c r="C1392">
        <v>532</v>
      </c>
      <c r="D1392">
        <v>1391</v>
      </c>
      <c r="E1392" t="s">
        <v>312</v>
      </c>
      <c r="F1392" t="s">
        <v>0</v>
      </c>
      <c r="G1392" t="s">
        <v>7606</v>
      </c>
      <c r="H1392">
        <v>2.3050000000000002</v>
      </c>
      <c r="I1392">
        <v>25.96</v>
      </c>
      <c r="J1392">
        <v>40</v>
      </c>
    </row>
    <row r="1393" spans="1:10" x14ac:dyDescent="0.35">
      <c r="A1393" t="s">
        <v>7607</v>
      </c>
      <c r="B1393">
        <v>72</v>
      </c>
      <c r="C1393">
        <v>532</v>
      </c>
      <c r="D1393">
        <v>1391</v>
      </c>
      <c r="E1393" t="s">
        <v>328</v>
      </c>
      <c r="F1393" t="s">
        <v>0</v>
      </c>
      <c r="G1393" t="s">
        <v>1697</v>
      </c>
      <c r="H1393">
        <v>4.3090000000000002</v>
      </c>
      <c r="I1393">
        <v>45.27</v>
      </c>
      <c r="J1393">
        <v>72</v>
      </c>
    </row>
    <row r="1394" spans="1:10" x14ac:dyDescent="0.35">
      <c r="A1394" t="s">
        <v>7608</v>
      </c>
      <c r="B1394">
        <v>81</v>
      </c>
      <c r="C1394">
        <v>531</v>
      </c>
      <c r="D1394">
        <v>1393</v>
      </c>
      <c r="E1394" t="s">
        <v>312</v>
      </c>
      <c r="F1394" t="s">
        <v>0</v>
      </c>
      <c r="G1394" t="s">
        <v>1705</v>
      </c>
      <c r="H1394">
        <v>3.3519999999999999</v>
      </c>
      <c r="I1394">
        <v>28.61</v>
      </c>
      <c r="J1394">
        <v>51</v>
      </c>
    </row>
    <row r="1395" spans="1:10" x14ac:dyDescent="0.35">
      <c r="A1395" t="s">
        <v>7609</v>
      </c>
      <c r="B1395">
        <v>46</v>
      </c>
      <c r="C1395">
        <v>531</v>
      </c>
      <c r="D1395">
        <v>1393</v>
      </c>
      <c r="E1395" t="s">
        <v>319</v>
      </c>
      <c r="F1395" t="s">
        <v>0</v>
      </c>
      <c r="G1395" t="s">
        <v>2343</v>
      </c>
      <c r="H1395">
        <v>6.65</v>
      </c>
      <c r="I1395">
        <v>78.7</v>
      </c>
      <c r="J1395">
        <v>46</v>
      </c>
    </row>
    <row r="1396" spans="1:10" x14ac:dyDescent="0.35">
      <c r="A1396" t="s">
        <v>7610</v>
      </c>
      <c r="B1396">
        <v>73</v>
      </c>
      <c r="C1396">
        <v>531</v>
      </c>
      <c r="D1396">
        <v>1393</v>
      </c>
      <c r="E1396" t="s">
        <v>312</v>
      </c>
      <c r="F1396" t="s">
        <v>0</v>
      </c>
      <c r="G1396" t="s">
        <v>1904</v>
      </c>
      <c r="H1396">
        <v>3.5510000000000002</v>
      </c>
      <c r="I1396">
        <v>46.85</v>
      </c>
      <c r="J1396">
        <v>29</v>
      </c>
    </row>
    <row r="1397" spans="1:10" x14ac:dyDescent="0.35">
      <c r="A1397" t="s">
        <v>7611</v>
      </c>
      <c r="B1397">
        <v>118</v>
      </c>
      <c r="C1397">
        <v>530</v>
      </c>
      <c r="D1397">
        <v>1396</v>
      </c>
      <c r="E1397" t="s">
        <v>312</v>
      </c>
      <c r="F1397" t="s">
        <v>0</v>
      </c>
      <c r="G1397" t="s">
        <v>7612</v>
      </c>
      <c r="H1397">
        <v>2.2650000000000001</v>
      </c>
      <c r="I1397">
        <v>35.4</v>
      </c>
      <c r="J1397">
        <v>41</v>
      </c>
    </row>
    <row r="1398" spans="1:10" x14ac:dyDescent="0.35">
      <c r="A1398" t="s">
        <v>7613</v>
      </c>
      <c r="B1398">
        <v>350</v>
      </c>
      <c r="C1398">
        <v>529</v>
      </c>
      <c r="D1398">
        <v>1397</v>
      </c>
      <c r="E1398" t="s">
        <v>334</v>
      </c>
      <c r="F1398" t="s">
        <v>0</v>
      </c>
      <c r="G1398" t="s">
        <v>1893</v>
      </c>
      <c r="H1398">
        <v>0.81599999999999995</v>
      </c>
      <c r="I1398">
        <v>15.12</v>
      </c>
      <c r="J1398">
        <v>19</v>
      </c>
    </row>
    <row r="1399" spans="1:10" x14ac:dyDescent="0.35">
      <c r="A1399" t="s">
        <v>7614</v>
      </c>
      <c r="B1399">
        <v>46</v>
      </c>
      <c r="C1399">
        <v>528</v>
      </c>
      <c r="D1399">
        <v>1398</v>
      </c>
      <c r="E1399" t="s">
        <v>319</v>
      </c>
      <c r="F1399" t="s">
        <v>0</v>
      </c>
      <c r="G1399" t="s">
        <v>1815</v>
      </c>
      <c r="H1399">
        <v>7</v>
      </c>
      <c r="I1399">
        <v>88.46</v>
      </c>
      <c r="J1399">
        <v>46</v>
      </c>
    </row>
    <row r="1400" spans="1:10" x14ac:dyDescent="0.35">
      <c r="A1400" t="s">
        <v>7615</v>
      </c>
      <c r="B1400">
        <v>83</v>
      </c>
      <c r="C1400">
        <v>527</v>
      </c>
      <c r="D1400">
        <v>1399</v>
      </c>
      <c r="E1400" t="s">
        <v>319</v>
      </c>
      <c r="F1400" t="s">
        <v>0</v>
      </c>
      <c r="G1400" t="s">
        <v>3594</v>
      </c>
      <c r="H1400">
        <v>3.3</v>
      </c>
      <c r="I1400">
        <v>94.03</v>
      </c>
      <c r="J1400">
        <v>83</v>
      </c>
    </row>
    <row r="1401" spans="1:10" x14ac:dyDescent="0.35">
      <c r="A1401" t="s">
        <v>7616</v>
      </c>
      <c r="B1401">
        <v>109</v>
      </c>
      <c r="C1401">
        <v>526</v>
      </c>
      <c r="D1401">
        <v>1400</v>
      </c>
      <c r="E1401" t="s">
        <v>319</v>
      </c>
      <c r="F1401" t="s">
        <v>0</v>
      </c>
      <c r="G1401" t="s">
        <v>7560</v>
      </c>
      <c r="H1401">
        <v>2.5910000000000002</v>
      </c>
      <c r="I1401">
        <v>80.23</v>
      </c>
      <c r="J1401">
        <v>28</v>
      </c>
    </row>
    <row r="1402" spans="1:10" x14ac:dyDescent="0.35">
      <c r="A1402" t="s">
        <v>7617</v>
      </c>
      <c r="B1402">
        <v>129</v>
      </c>
      <c r="C1402">
        <v>525</v>
      </c>
      <c r="D1402">
        <v>1401</v>
      </c>
      <c r="E1402" t="s">
        <v>312</v>
      </c>
      <c r="F1402" t="s">
        <v>0</v>
      </c>
      <c r="G1402" t="s">
        <v>4378</v>
      </c>
      <c r="H1402">
        <v>1.768</v>
      </c>
      <c r="I1402">
        <v>22.7</v>
      </c>
      <c r="J1402">
        <v>17</v>
      </c>
    </row>
    <row r="1403" spans="1:10" x14ac:dyDescent="0.35">
      <c r="A1403" t="s">
        <v>7618</v>
      </c>
      <c r="B1403">
        <v>56</v>
      </c>
      <c r="C1403">
        <v>523</v>
      </c>
      <c r="D1403">
        <v>1402</v>
      </c>
      <c r="E1403" t="s">
        <v>328</v>
      </c>
      <c r="F1403" t="s">
        <v>0</v>
      </c>
      <c r="G1403" t="s">
        <v>7619</v>
      </c>
      <c r="H1403">
        <v>4.423</v>
      </c>
      <c r="I1403">
        <v>60.26</v>
      </c>
      <c r="J1403">
        <v>56</v>
      </c>
    </row>
    <row r="1404" spans="1:10" x14ac:dyDescent="0.35">
      <c r="A1404" t="s">
        <v>7620</v>
      </c>
      <c r="B1404">
        <v>322</v>
      </c>
      <c r="C1404">
        <v>523</v>
      </c>
      <c r="D1404">
        <v>1402</v>
      </c>
      <c r="E1404" t="s">
        <v>312</v>
      </c>
      <c r="F1404" t="s">
        <v>0</v>
      </c>
      <c r="G1404" t="s">
        <v>2520</v>
      </c>
      <c r="H1404">
        <v>0.90100000000000002</v>
      </c>
      <c r="I1404">
        <v>45.03</v>
      </c>
      <c r="J1404">
        <v>152</v>
      </c>
    </row>
    <row r="1405" spans="1:10" x14ac:dyDescent="0.35">
      <c r="A1405" t="s">
        <v>7621</v>
      </c>
      <c r="B1405">
        <v>71</v>
      </c>
      <c r="C1405">
        <v>523</v>
      </c>
      <c r="D1405">
        <v>1402</v>
      </c>
      <c r="E1405" t="s">
        <v>311</v>
      </c>
      <c r="F1405" t="s">
        <v>0</v>
      </c>
      <c r="G1405" t="s">
        <v>1819</v>
      </c>
      <c r="H1405" t="s">
        <v>311</v>
      </c>
      <c r="I1405" t="s">
        <v>311</v>
      </c>
      <c r="J1405">
        <v>68</v>
      </c>
    </row>
    <row r="1406" spans="1:10" x14ac:dyDescent="0.35">
      <c r="A1406" t="s">
        <v>7622</v>
      </c>
      <c r="B1406">
        <v>161</v>
      </c>
      <c r="C1406">
        <v>523</v>
      </c>
      <c r="D1406">
        <v>1402</v>
      </c>
      <c r="E1406" t="s">
        <v>328</v>
      </c>
      <c r="F1406" t="s">
        <v>0</v>
      </c>
      <c r="G1406" t="s">
        <v>7623</v>
      </c>
      <c r="H1406">
        <v>1.8089999999999999</v>
      </c>
      <c r="I1406">
        <v>46.03</v>
      </c>
      <c r="J1406">
        <v>8</v>
      </c>
    </row>
    <row r="1407" spans="1:10" x14ac:dyDescent="0.35">
      <c r="A1407" t="s">
        <v>7624</v>
      </c>
      <c r="B1407">
        <v>107</v>
      </c>
      <c r="C1407">
        <v>522</v>
      </c>
      <c r="D1407">
        <v>1406</v>
      </c>
      <c r="E1407" t="s">
        <v>328</v>
      </c>
      <c r="F1407" t="s">
        <v>0</v>
      </c>
      <c r="G1407" t="s">
        <v>3885</v>
      </c>
      <c r="H1407">
        <v>3.5259999999999998</v>
      </c>
      <c r="I1407">
        <v>62.54</v>
      </c>
      <c r="J1407">
        <v>48</v>
      </c>
    </row>
    <row r="1408" spans="1:10" x14ac:dyDescent="0.35">
      <c r="A1408" t="s">
        <v>7625</v>
      </c>
      <c r="B1408">
        <v>145</v>
      </c>
      <c r="C1408">
        <v>520</v>
      </c>
      <c r="D1408">
        <v>1407</v>
      </c>
      <c r="E1408" t="s">
        <v>312</v>
      </c>
      <c r="F1408" t="s">
        <v>0</v>
      </c>
      <c r="G1408" t="s">
        <v>7626</v>
      </c>
      <c r="H1408">
        <v>1.7</v>
      </c>
      <c r="I1408">
        <v>28.22</v>
      </c>
      <c r="J1408">
        <v>29</v>
      </c>
    </row>
    <row r="1409" spans="1:10" x14ac:dyDescent="0.35">
      <c r="A1409" t="s">
        <v>7627</v>
      </c>
      <c r="B1409">
        <v>117</v>
      </c>
      <c r="C1409">
        <v>520</v>
      </c>
      <c r="D1409">
        <v>1407</v>
      </c>
      <c r="E1409" t="s">
        <v>311</v>
      </c>
      <c r="F1409" t="s">
        <v>0</v>
      </c>
      <c r="G1409" t="s">
        <v>2063</v>
      </c>
      <c r="H1409" t="s">
        <v>311</v>
      </c>
      <c r="I1409" t="s">
        <v>311</v>
      </c>
      <c r="J1409">
        <v>117</v>
      </c>
    </row>
    <row r="1410" spans="1:10" x14ac:dyDescent="0.35">
      <c r="A1410" t="s">
        <v>7628</v>
      </c>
      <c r="B1410">
        <v>55</v>
      </c>
      <c r="C1410">
        <v>520</v>
      </c>
      <c r="D1410">
        <v>1407</v>
      </c>
      <c r="E1410" t="s">
        <v>328</v>
      </c>
      <c r="F1410" t="s">
        <v>0</v>
      </c>
      <c r="G1410" t="s">
        <v>2107</v>
      </c>
      <c r="H1410">
        <v>4.62</v>
      </c>
      <c r="I1410">
        <v>64.099999999999994</v>
      </c>
      <c r="J1410">
        <v>23</v>
      </c>
    </row>
    <row r="1411" spans="1:10" x14ac:dyDescent="0.35">
      <c r="A1411" t="s">
        <v>7629</v>
      </c>
      <c r="B1411">
        <v>125</v>
      </c>
      <c r="C1411">
        <v>519</v>
      </c>
      <c r="D1411">
        <v>1410</v>
      </c>
      <c r="E1411" t="s">
        <v>312</v>
      </c>
      <c r="F1411" t="s">
        <v>0</v>
      </c>
      <c r="G1411" t="s">
        <v>7630</v>
      </c>
      <c r="H1411">
        <v>2.0249999999999999</v>
      </c>
      <c r="I1411">
        <v>39.14</v>
      </c>
      <c r="J1411">
        <v>37</v>
      </c>
    </row>
    <row r="1412" spans="1:10" x14ac:dyDescent="0.35">
      <c r="A1412" t="s">
        <v>7631</v>
      </c>
      <c r="B1412">
        <v>127</v>
      </c>
      <c r="C1412">
        <v>519</v>
      </c>
      <c r="D1412">
        <v>1410</v>
      </c>
      <c r="E1412" t="s">
        <v>311</v>
      </c>
      <c r="F1412" t="s">
        <v>0</v>
      </c>
      <c r="G1412" t="s">
        <v>2079</v>
      </c>
      <c r="H1412" t="s">
        <v>311</v>
      </c>
      <c r="I1412" t="s">
        <v>311</v>
      </c>
      <c r="J1412">
        <v>127</v>
      </c>
    </row>
    <row r="1413" spans="1:10" x14ac:dyDescent="0.35">
      <c r="A1413" t="s">
        <v>7632</v>
      </c>
      <c r="B1413">
        <v>144</v>
      </c>
      <c r="C1413">
        <v>518</v>
      </c>
      <c r="D1413">
        <v>1412</v>
      </c>
      <c r="E1413" t="s">
        <v>334</v>
      </c>
      <c r="F1413" t="s">
        <v>0</v>
      </c>
      <c r="G1413" t="s">
        <v>7633</v>
      </c>
      <c r="H1413">
        <v>1.752</v>
      </c>
      <c r="I1413">
        <v>11.12</v>
      </c>
      <c r="J1413">
        <v>22</v>
      </c>
    </row>
    <row r="1414" spans="1:10" x14ac:dyDescent="0.35">
      <c r="A1414" t="s">
        <v>7634</v>
      </c>
      <c r="B1414">
        <v>62</v>
      </c>
      <c r="C1414">
        <v>518</v>
      </c>
      <c r="D1414">
        <v>1412</v>
      </c>
      <c r="E1414" t="s">
        <v>311</v>
      </c>
      <c r="F1414" t="s">
        <v>0</v>
      </c>
      <c r="G1414" t="s">
        <v>2053</v>
      </c>
      <c r="H1414" t="s">
        <v>311</v>
      </c>
      <c r="I1414" t="s">
        <v>311</v>
      </c>
      <c r="J1414">
        <v>28</v>
      </c>
    </row>
    <row r="1415" spans="1:10" x14ac:dyDescent="0.35">
      <c r="A1415" t="s">
        <v>7635</v>
      </c>
      <c r="B1415">
        <v>130</v>
      </c>
      <c r="C1415">
        <v>517</v>
      </c>
      <c r="D1415">
        <v>1414</v>
      </c>
      <c r="E1415" t="s">
        <v>328</v>
      </c>
      <c r="F1415" t="s">
        <v>0</v>
      </c>
      <c r="G1415" t="s">
        <v>3052</v>
      </c>
      <c r="H1415">
        <v>2.048</v>
      </c>
      <c r="I1415">
        <v>66.319999999999993</v>
      </c>
      <c r="J1415">
        <v>130</v>
      </c>
    </row>
    <row r="1416" spans="1:10" x14ac:dyDescent="0.35">
      <c r="A1416" t="s">
        <v>7636</v>
      </c>
      <c r="B1416">
        <v>117</v>
      </c>
      <c r="C1416">
        <v>516</v>
      </c>
      <c r="D1416">
        <v>1415</v>
      </c>
      <c r="E1416" t="s">
        <v>319</v>
      </c>
      <c r="F1416" t="s">
        <v>0</v>
      </c>
      <c r="G1416" t="s">
        <v>3594</v>
      </c>
      <c r="H1416">
        <v>2.5779999999999998</v>
      </c>
      <c r="I1416">
        <v>82.1</v>
      </c>
      <c r="J1416">
        <v>58</v>
      </c>
    </row>
    <row r="1417" spans="1:10" x14ac:dyDescent="0.35">
      <c r="A1417" t="s">
        <v>7637</v>
      </c>
      <c r="B1417">
        <v>62</v>
      </c>
      <c r="C1417">
        <v>516</v>
      </c>
      <c r="D1417">
        <v>1415</v>
      </c>
      <c r="E1417" t="s">
        <v>312</v>
      </c>
      <c r="F1417" t="s">
        <v>0</v>
      </c>
      <c r="G1417" t="s">
        <v>3375</v>
      </c>
      <c r="H1417">
        <v>4.492</v>
      </c>
      <c r="I1417">
        <v>48.45</v>
      </c>
      <c r="J1417">
        <v>33</v>
      </c>
    </row>
    <row r="1418" spans="1:10" x14ac:dyDescent="0.35">
      <c r="A1418" t="s">
        <v>7638</v>
      </c>
      <c r="B1418">
        <v>103</v>
      </c>
      <c r="C1418">
        <v>515</v>
      </c>
      <c r="D1418">
        <v>1417</v>
      </c>
      <c r="E1418" t="s">
        <v>312</v>
      </c>
      <c r="F1418" t="s">
        <v>0</v>
      </c>
      <c r="G1418" t="s">
        <v>2840</v>
      </c>
      <c r="H1418">
        <v>2.9889999999999999</v>
      </c>
      <c r="I1418">
        <v>30.2</v>
      </c>
      <c r="J1418">
        <v>26</v>
      </c>
    </row>
    <row r="1419" spans="1:10" x14ac:dyDescent="0.35">
      <c r="A1419" t="s">
        <v>7639</v>
      </c>
      <c r="B1419">
        <v>132</v>
      </c>
      <c r="C1419">
        <v>514</v>
      </c>
      <c r="D1419">
        <v>1418</v>
      </c>
      <c r="E1419" t="s">
        <v>312</v>
      </c>
      <c r="F1419" t="s">
        <v>0</v>
      </c>
      <c r="G1419" t="s">
        <v>7640</v>
      </c>
      <c r="H1419">
        <v>1.748</v>
      </c>
      <c r="I1419">
        <v>28.95</v>
      </c>
      <c r="J1419">
        <v>33</v>
      </c>
    </row>
    <row r="1420" spans="1:10" hidden="1" x14ac:dyDescent="0.35">
      <c r="A1420" t="s">
        <v>7641</v>
      </c>
      <c r="B1420">
        <v>68</v>
      </c>
      <c r="C1420">
        <v>514</v>
      </c>
      <c r="D1420">
        <v>1418</v>
      </c>
      <c r="E1420" t="s">
        <v>311</v>
      </c>
      <c r="F1420" t="s">
        <v>2692</v>
      </c>
      <c r="G1420" t="s">
        <v>311</v>
      </c>
      <c r="H1420" t="s">
        <v>311</v>
      </c>
      <c r="I1420" t="s">
        <v>311</v>
      </c>
      <c r="J1420">
        <v>42</v>
      </c>
    </row>
    <row r="1421" spans="1:10" x14ac:dyDescent="0.35">
      <c r="A1421" t="s">
        <v>7642</v>
      </c>
      <c r="B1421">
        <v>333</v>
      </c>
      <c r="C1421">
        <v>514</v>
      </c>
      <c r="D1421">
        <v>1418</v>
      </c>
      <c r="E1421" t="s">
        <v>334</v>
      </c>
      <c r="F1421" t="s">
        <v>0</v>
      </c>
      <c r="G1421" t="s">
        <v>3800</v>
      </c>
      <c r="H1421">
        <v>0.83099999999999996</v>
      </c>
      <c r="I1421">
        <v>7.01</v>
      </c>
      <c r="J1421">
        <v>4</v>
      </c>
    </row>
    <row r="1422" spans="1:10" x14ac:dyDescent="0.35">
      <c r="A1422" t="s">
        <v>7643</v>
      </c>
      <c r="B1422">
        <v>123</v>
      </c>
      <c r="C1422">
        <v>513</v>
      </c>
      <c r="D1422">
        <v>1421</v>
      </c>
      <c r="E1422" t="s">
        <v>312</v>
      </c>
      <c r="F1422" t="s">
        <v>0</v>
      </c>
      <c r="G1422" t="s">
        <v>3080</v>
      </c>
      <c r="H1422">
        <v>2.0430000000000001</v>
      </c>
      <c r="I1422">
        <v>22.83</v>
      </c>
      <c r="J1422">
        <v>44</v>
      </c>
    </row>
    <row r="1423" spans="1:10" x14ac:dyDescent="0.35">
      <c r="A1423" t="s">
        <v>7644</v>
      </c>
      <c r="B1423">
        <v>58</v>
      </c>
      <c r="C1423">
        <v>513</v>
      </c>
      <c r="D1423">
        <v>1421</v>
      </c>
      <c r="E1423" t="s">
        <v>328</v>
      </c>
      <c r="F1423" t="s">
        <v>0</v>
      </c>
      <c r="G1423" t="s">
        <v>2392</v>
      </c>
      <c r="H1423">
        <v>5.2359999999999998</v>
      </c>
      <c r="I1423">
        <v>54.45</v>
      </c>
      <c r="J1423">
        <v>15</v>
      </c>
    </row>
    <row r="1424" spans="1:10" x14ac:dyDescent="0.35">
      <c r="A1424" t="s">
        <v>7645</v>
      </c>
      <c r="B1424">
        <v>137</v>
      </c>
      <c r="C1424">
        <v>512</v>
      </c>
      <c r="D1424">
        <v>1423</v>
      </c>
      <c r="E1424" t="s">
        <v>311</v>
      </c>
      <c r="F1424" t="s">
        <v>0</v>
      </c>
      <c r="G1424" t="s">
        <v>3819</v>
      </c>
      <c r="H1424" t="s">
        <v>311</v>
      </c>
      <c r="I1424" t="s">
        <v>311</v>
      </c>
      <c r="J1424">
        <v>45</v>
      </c>
    </row>
    <row r="1425" spans="1:10" x14ac:dyDescent="0.35">
      <c r="A1425" t="s">
        <v>7646</v>
      </c>
      <c r="B1425">
        <v>151</v>
      </c>
      <c r="C1425">
        <v>510</v>
      </c>
      <c r="D1425">
        <v>1424</v>
      </c>
      <c r="E1425" t="s">
        <v>311</v>
      </c>
      <c r="F1425" t="s">
        <v>0</v>
      </c>
      <c r="G1425" t="s">
        <v>2065</v>
      </c>
      <c r="H1425" t="s">
        <v>311</v>
      </c>
      <c r="I1425" t="s">
        <v>311</v>
      </c>
      <c r="J1425">
        <v>55</v>
      </c>
    </row>
    <row r="1426" spans="1:10" x14ac:dyDescent="0.35">
      <c r="A1426" t="s">
        <v>7647</v>
      </c>
      <c r="B1426">
        <v>129</v>
      </c>
      <c r="C1426">
        <v>510</v>
      </c>
      <c r="D1426">
        <v>1424</v>
      </c>
      <c r="E1426" t="s">
        <v>312</v>
      </c>
      <c r="F1426" t="s">
        <v>0</v>
      </c>
      <c r="G1426" t="s">
        <v>7648</v>
      </c>
      <c r="H1426">
        <v>2.0739999999999998</v>
      </c>
      <c r="I1426">
        <v>23.74</v>
      </c>
      <c r="J1426">
        <v>39</v>
      </c>
    </row>
    <row r="1427" spans="1:10" x14ac:dyDescent="0.35">
      <c r="A1427" t="s">
        <v>7649</v>
      </c>
      <c r="B1427">
        <v>158</v>
      </c>
      <c r="C1427">
        <v>510</v>
      </c>
      <c r="D1427">
        <v>1424</v>
      </c>
      <c r="E1427" t="s">
        <v>312</v>
      </c>
      <c r="F1427" t="s">
        <v>0</v>
      </c>
      <c r="G1427" t="s">
        <v>7650</v>
      </c>
      <c r="H1427">
        <v>1.5169999999999999</v>
      </c>
      <c r="I1427">
        <v>20.76</v>
      </c>
      <c r="J1427">
        <v>15</v>
      </c>
    </row>
    <row r="1428" spans="1:10" x14ac:dyDescent="0.35">
      <c r="A1428" t="s">
        <v>7651</v>
      </c>
      <c r="B1428">
        <v>59</v>
      </c>
      <c r="C1428">
        <v>510</v>
      </c>
      <c r="D1428">
        <v>1424</v>
      </c>
      <c r="E1428" t="s">
        <v>319</v>
      </c>
      <c r="F1428" t="s">
        <v>0</v>
      </c>
      <c r="G1428" t="s">
        <v>2779</v>
      </c>
      <c r="H1428">
        <v>4.8390000000000004</v>
      </c>
      <c r="I1428">
        <v>83.9</v>
      </c>
      <c r="J1428">
        <v>59</v>
      </c>
    </row>
    <row r="1429" spans="1:10" x14ac:dyDescent="0.35">
      <c r="A1429" t="s">
        <v>7652</v>
      </c>
      <c r="B1429">
        <v>72</v>
      </c>
      <c r="C1429">
        <v>510</v>
      </c>
      <c r="D1429">
        <v>1424</v>
      </c>
      <c r="E1429" t="s">
        <v>319</v>
      </c>
      <c r="F1429" t="s">
        <v>0</v>
      </c>
      <c r="G1429" t="s">
        <v>3052</v>
      </c>
      <c r="H1429">
        <v>3.5350000000000001</v>
      </c>
      <c r="I1429">
        <v>92.01</v>
      </c>
      <c r="J1429">
        <v>72</v>
      </c>
    </row>
    <row r="1430" spans="1:10" x14ac:dyDescent="0.35">
      <c r="A1430" t="s">
        <v>7653</v>
      </c>
      <c r="B1430">
        <v>98</v>
      </c>
      <c r="C1430">
        <v>509</v>
      </c>
      <c r="D1430">
        <v>1429</v>
      </c>
      <c r="E1430" t="s">
        <v>319</v>
      </c>
      <c r="F1430" t="s">
        <v>0</v>
      </c>
      <c r="G1430" t="s">
        <v>7654</v>
      </c>
      <c r="H1430">
        <v>2.4039999999999999</v>
      </c>
      <c r="I1430">
        <v>55.97</v>
      </c>
      <c r="J1430">
        <v>55</v>
      </c>
    </row>
    <row r="1431" spans="1:10" x14ac:dyDescent="0.35">
      <c r="A1431" t="s">
        <v>7655</v>
      </c>
      <c r="B1431">
        <v>138</v>
      </c>
      <c r="C1431">
        <v>506</v>
      </c>
      <c r="D1431">
        <v>1430</v>
      </c>
      <c r="E1431" t="s">
        <v>312</v>
      </c>
      <c r="F1431" t="s">
        <v>0</v>
      </c>
      <c r="G1431" t="s">
        <v>3704</v>
      </c>
      <c r="H1431">
        <v>1.8680000000000001</v>
      </c>
      <c r="I1431">
        <v>33.090000000000003</v>
      </c>
      <c r="J1431">
        <v>137</v>
      </c>
    </row>
    <row r="1432" spans="1:10" x14ac:dyDescent="0.35">
      <c r="A1432" t="s">
        <v>7656</v>
      </c>
      <c r="B1432">
        <v>112</v>
      </c>
      <c r="C1432">
        <v>506</v>
      </c>
      <c r="D1432">
        <v>1430</v>
      </c>
      <c r="E1432" t="s">
        <v>334</v>
      </c>
      <c r="F1432" t="s">
        <v>0</v>
      </c>
      <c r="G1432" t="s">
        <v>1876</v>
      </c>
      <c r="H1432">
        <v>2.41</v>
      </c>
      <c r="I1432">
        <v>24.91</v>
      </c>
      <c r="J1432">
        <v>56</v>
      </c>
    </row>
    <row r="1433" spans="1:10" x14ac:dyDescent="0.35">
      <c r="A1433" t="s">
        <v>7657</v>
      </c>
      <c r="B1433">
        <v>135</v>
      </c>
      <c r="C1433">
        <v>505</v>
      </c>
      <c r="D1433">
        <v>1432</v>
      </c>
      <c r="E1433" t="s">
        <v>334</v>
      </c>
      <c r="F1433" t="s">
        <v>0</v>
      </c>
      <c r="G1433" t="s">
        <v>2202</v>
      </c>
      <c r="H1433">
        <v>1.8540000000000001</v>
      </c>
      <c r="I1433">
        <v>18.850000000000001</v>
      </c>
      <c r="J1433">
        <v>32</v>
      </c>
    </row>
    <row r="1434" spans="1:10" x14ac:dyDescent="0.35">
      <c r="A1434" t="s">
        <v>7658</v>
      </c>
      <c r="B1434">
        <v>124</v>
      </c>
      <c r="C1434">
        <v>504</v>
      </c>
      <c r="D1434">
        <v>1433</v>
      </c>
      <c r="E1434" t="s">
        <v>312</v>
      </c>
      <c r="F1434" t="s">
        <v>0</v>
      </c>
      <c r="G1434" t="s">
        <v>3784</v>
      </c>
      <c r="H1434">
        <v>2.2029999999999998</v>
      </c>
      <c r="I1434">
        <v>33.97</v>
      </c>
      <c r="J1434">
        <v>43</v>
      </c>
    </row>
    <row r="1435" spans="1:10" x14ac:dyDescent="0.35">
      <c r="A1435" t="s">
        <v>7659</v>
      </c>
      <c r="B1435">
        <v>180</v>
      </c>
      <c r="C1435">
        <v>502</v>
      </c>
      <c r="D1435">
        <v>1434</v>
      </c>
      <c r="E1435" t="s">
        <v>312</v>
      </c>
      <c r="F1435" t="s">
        <v>0</v>
      </c>
      <c r="G1435" t="s">
        <v>3810</v>
      </c>
      <c r="H1435">
        <v>1.1850000000000001</v>
      </c>
      <c r="I1435">
        <v>33.549999999999997</v>
      </c>
      <c r="J1435">
        <v>66</v>
      </c>
    </row>
    <row r="1436" spans="1:10" x14ac:dyDescent="0.35">
      <c r="A1436" t="s">
        <v>7660</v>
      </c>
      <c r="B1436">
        <v>110</v>
      </c>
      <c r="C1436">
        <v>500</v>
      </c>
      <c r="D1436">
        <v>1435</v>
      </c>
      <c r="E1436" t="s">
        <v>311</v>
      </c>
      <c r="F1436" t="s">
        <v>0</v>
      </c>
      <c r="G1436" t="s">
        <v>2472</v>
      </c>
      <c r="H1436" t="s">
        <v>311</v>
      </c>
      <c r="I1436" t="s">
        <v>311</v>
      </c>
      <c r="J1436">
        <v>22</v>
      </c>
    </row>
    <row r="1437" spans="1:10" x14ac:dyDescent="0.35">
      <c r="A1437" t="s">
        <v>7661</v>
      </c>
      <c r="B1437">
        <v>361</v>
      </c>
      <c r="C1437">
        <v>500</v>
      </c>
      <c r="D1437">
        <v>1435</v>
      </c>
      <c r="E1437" t="s">
        <v>311</v>
      </c>
      <c r="F1437" t="s">
        <v>0</v>
      </c>
      <c r="G1437" t="s">
        <v>2402</v>
      </c>
      <c r="H1437" t="s">
        <v>311</v>
      </c>
      <c r="I1437" t="s">
        <v>311</v>
      </c>
      <c r="J1437">
        <v>358</v>
      </c>
    </row>
    <row r="1438" spans="1:10" x14ac:dyDescent="0.35">
      <c r="A1438" t="s">
        <v>7662</v>
      </c>
      <c r="B1438">
        <v>114</v>
      </c>
      <c r="C1438">
        <v>498</v>
      </c>
      <c r="D1438">
        <v>1437</v>
      </c>
      <c r="E1438" t="s">
        <v>312</v>
      </c>
      <c r="F1438" t="s">
        <v>0</v>
      </c>
      <c r="G1438" t="s">
        <v>1795</v>
      </c>
      <c r="H1438">
        <v>2.427</v>
      </c>
      <c r="I1438">
        <v>45.89</v>
      </c>
      <c r="J1438">
        <v>35</v>
      </c>
    </row>
    <row r="1439" spans="1:10" x14ac:dyDescent="0.35">
      <c r="A1439" t="s">
        <v>3531</v>
      </c>
      <c r="B1439">
        <v>176</v>
      </c>
      <c r="C1439">
        <v>497</v>
      </c>
      <c r="D1439">
        <v>1438</v>
      </c>
      <c r="E1439" t="s">
        <v>334</v>
      </c>
      <c r="F1439" t="s">
        <v>0</v>
      </c>
      <c r="G1439" t="s">
        <v>3531</v>
      </c>
      <c r="H1439">
        <v>1.5109999999999999</v>
      </c>
      <c r="I1439">
        <v>7.72</v>
      </c>
      <c r="J1439">
        <v>1</v>
      </c>
    </row>
    <row r="1440" spans="1:10" x14ac:dyDescent="0.35">
      <c r="A1440" t="s">
        <v>7663</v>
      </c>
      <c r="B1440">
        <v>103</v>
      </c>
      <c r="C1440">
        <v>497</v>
      </c>
      <c r="D1440">
        <v>1438</v>
      </c>
      <c r="E1440" t="s">
        <v>328</v>
      </c>
      <c r="F1440" t="s">
        <v>0</v>
      </c>
      <c r="G1440" t="s">
        <v>7630</v>
      </c>
      <c r="H1440">
        <v>2.5379999999999998</v>
      </c>
      <c r="I1440">
        <v>50.35</v>
      </c>
      <c r="J1440">
        <v>17</v>
      </c>
    </row>
    <row r="1441" spans="1:10" x14ac:dyDescent="0.35">
      <c r="A1441" t="s">
        <v>7664</v>
      </c>
      <c r="B1441">
        <v>68</v>
      </c>
      <c r="C1441">
        <v>497</v>
      </c>
      <c r="D1441">
        <v>1438</v>
      </c>
      <c r="E1441" t="s">
        <v>328</v>
      </c>
      <c r="F1441" t="s">
        <v>0</v>
      </c>
      <c r="G1441" t="s">
        <v>2312</v>
      </c>
      <c r="H1441">
        <v>3.7309999999999999</v>
      </c>
      <c r="I1441">
        <v>55.38</v>
      </c>
      <c r="J1441">
        <v>12</v>
      </c>
    </row>
    <row r="1442" spans="1:10" x14ac:dyDescent="0.35">
      <c r="A1442" t="s">
        <v>7665</v>
      </c>
      <c r="B1442">
        <v>258</v>
      </c>
      <c r="C1442">
        <v>495</v>
      </c>
      <c r="D1442">
        <v>1441</v>
      </c>
      <c r="E1442" t="s">
        <v>334</v>
      </c>
      <c r="F1442" t="s">
        <v>0</v>
      </c>
      <c r="G1442" t="s">
        <v>1918</v>
      </c>
      <c r="H1442">
        <v>1.254</v>
      </c>
      <c r="I1442">
        <v>13.44</v>
      </c>
      <c r="J1442">
        <v>12</v>
      </c>
    </row>
    <row r="1443" spans="1:10" x14ac:dyDescent="0.35">
      <c r="A1443" t="s">
        <v>7666</v>
      </c>
      <c r="B1443">
        <v>176</v>
      </c>
      <c r="C1443">
        <v>495</v>
      </c>
      <c r="D1443">
        <v>1441</v>
      </c>
      <c r="E1443" t="s">
        <v>311</v>
      </c>
      <c r="F1443" t="s">
        <v>0</v>
      </c>
      <c r="G1443" t="s">
        <v>2838</v>
      </c>
      <c r="H1443" t="s">
        <v>311</v>
      </c>
      <c r="I1443" t="s">
        <v>311</v>
      </c>
      <c r="J1443">
        <v>39</v>
      </c>
    </row>
    <row r="1444" spans="1:10" x14ac:dyDescent="0.35">
      <c r="A1444" t="s">
        <v>7667</v>
      </c>
      <c r="B1444">
        <v>119</v>
      </c>
      <c r="C1444">
        <v>492</v>
      </c>
      <c r="D1444">
        <v>1443</v>
      </c>
      <c r="E1444" t="s">
        <v>311</v>
      </c>
      <c r="F1444" t="s">
        <v>0</v>
      </c>
      <c r="G1444" t="s">
        <v>2202</v>
      </c>
      <c r="H1444" t="s">
        <v>311</v>
      </c>
      <c r="I1444" t="s">
        <v>311</v>
      </c>
      <c r="J1444">
        <v>119</v>
      </c>
    </row>
    <row r="1445" spans="1:10" x14ac:dyDescent="0.35">
      <c r="A1445" t="s">
        <v>7668</v>
      </c>
      <c r="B1445">
        <v>120</v>
      </c>
      <c r="C1445">
        <v>491</v>
      </c>
      <c r="D1445">
        <v>1444</v>
      </c>
      <c r="E1445" t="s">
        <v>328</v>
      </c>
      <c r="F1445" t="s">
        <v>0</v>
      </c>
      <c r="G1445" t="s">
        <v>3819</v>
      </c>
      <c r="H1445">
        <v>2.109</v>
      </c>
      <c r="I1445">
        <v>54.35</v>
      </c>
      <c r="J1445">
        <v>54</v>
      </c>
    </row>
    <row r="1446" spans="1:10" hidden="1" x14ac:dyDescent="0.35">
      <c r="A1446" t="s">
        <v>7669</v>
      </c>
      <c r="B1446">
        <v>87</v>
      </c>
      <c r="C1446">
        <v>490</v>
      </c>
      <c r="D1446">
        <v>1445</v>
      </c>
      <c r="E1446" t="s">
        <v>311</v>
      </c>
      <c r="F1446" t="s">
        <v>2692</v>
      </c>
      <c r="G1446" t="s">
        <v>311</v>
      </c>
      <c r="H1446" t="s">
        <v>311</v>
      </c>
      <c r="I1446" t="s">
        <v>311</v>
      </c>
      <c r="J1446">
        <v>44</v>
      </c>
    </row>
    <row r="1447" spans="1:10" x14ac:dyDescent="0.35">
      <c r="A1447" t="s">
        <v>7670</v>
      </c>
      <c r="B1447">
        <v>126</v>
      </c>
      <c r="C1447">
        <v>489</v>
      </c>
      <c r="D1447">
        <v>1446</v>
      </c>
      <c r="E1447" t="s">
        <v>312</v>
      </c>
      <c r="F1447" t="s">
        <v>0</v>
      </c>
      <c r="G1447" t="s">
        <v>1830</v>
      </c>
      <c r="H1447">
        <v>1.4470000000000001</v>
      </c>
      <c r="I1447">
        <v>40.83</v>
      </c>
      <c r="J1447">
        <v>42</v>
      </c>
    </row>
    <row r="1448" spans="1:10" x14ac:dyDescent="0.35">
      <c r="A1448" t="s">
        <v>7671</v>
      </c>
      <c r="B1448">
        <v>40</v>
      </c>
      <c r="C1448">
        <v>488</v>
      </c>
      <c r="D1448">
        <v>1447</v>
      </c>
      <c r="E1448" t="s">
        <v>311</v>
      </c>
      <c r="F1448" t="s">
        <v>0</v>
      </c>
      <c r="G1448" t="s">
        <v>3819</v>
      </c>
      <c r="H1448" t="s">
        <v>311</v>
      </c>
      <c r="I1448" t="s">
        <v>311</v>
      </c>
      <c r="J1448">
        <v>40</v>
      </c>
    </row>
    <row r="1449" spans="1:10" x14ac:dyDescent="0.35">
      <c r="A1449" t="s">
        <v>7672</v>
      </c>
      <c r="B1449">
        <v>278</v>
      </c>
      <c r="C1449">
        <v>488</v>
      </c>
      <c r="D1449">
        <v>1447</v>
      </c>
      <c r="E1449" t="s">
        <v>311</v>
      </c>
      <c r="F1449" t="s">
        <v>0</v>
      </c>
      <c r="G1449" t="s">
        <v>2073</v>
      </c>
      <c r="H1449" t="s">
        <v>311</v>
      </c>
      <c r="I1449" t="s">
        <v>311</v>
      </c>
      <c r="J1449">
        <v>275</v>
      </c>
    </row>
    <row r="1450" spans="1:10" x14ac:dyDescent="0.35">
      <c r="A1450" t="s">
        <v>7673</v>
      </c>
      <c r="B1450">
        <v>53</v>
      </c>
      <c r="C1450">
        <v>487</v>
      </c>
      <c r="D1450">
        <v>1449</v>
      </c>
      <c r="E1450" t="s">
        <v>311</v>
      </c>
      <c r="F1450" t="s">
        <v>0</v>
      </c>
      <c r="G1450" t="s">
        <v>2402</v>
      </c>
      <c r="H1450" t="s">
        <v>311</v>
      </c>
      <c r="I1450" t="s">
        <v>311</v>
      </c>
      <c r="J1450">
        <v>53</v>
      </c>
    </row>
    <row r="1451" spans="1:10" x14ac:dyDescent="0.35">
      <c r="A1451" t="s">
        <v>7674</v>
      </c>
      <c r="B1451">
        <v>57</v>
      </c>
      <c r="C1451">
        <v>487</v>
      </c>
      <c r="D1451">
        <v>1449</v>
      </c>
      <c r="E1451" t="s">
        <v>311</v>
      </c>
      <c r="F1451" t="s">
        <v>0</v>
      </c>
      <c r="G1451" t="s">
        <v>3026</v>
      </c>
      <c r="H1451" t="s">
        <v>311</v>
      </c>
      <c r="I1451" t="s">
        <v>311</v>
      </c>
      <c r="J1451">
        <v>15</v>
      </c>
    </row>
    <row r="1452" spans="1:10" x14ac:dyDescent="0.35">
      <c r="A1452" t="s">
        <v>7675</v>
      </c>
      <c r="B1452">
        <v>111</v>
      </c>
      <c r="C1452">
        <v>486</v>
      </c>
      <c r="D1452">
        <v>1451</v>
      </c>
      <c r="E1452" t="s">
        <v>319</v>
      </c>
      <c r="F1452" t="s">
        <v>0</v>
      </c>
      <c r="G1452" t="s">
        <v>7676</v>
      </c>
      <c r="H1452">
        <v>2.4689999999999999</v>
      </c>
      <c r="I1452">
        <v>78.41</v>
      </c>
      <c r="J1452">
        <v>12</v>
      </c>
    </row>
    <row r="1453" spans="1:10" x14ac:dyDescent="0.35">
      <c r="A1453" t="s">
        <v>7677</v>
      </c>
      <c r="B1453">
        <v>60</v>
      </c>
      <c r="C1453">
        <v>486</v>
      </c>
      <c r="D1453">
        <v>1451</v>
      </c>
      <c r="E1453" t="s">
        <v>311</v>
      </c>
      <c r="F1453" t="s">
        <v>0</v>
      </c>
      <c r="G1453" t="s">
        <v>2755</v>
      </c>
      <c r="H1453" t="s">
        <v>311</v>
      </c>
      <c r="I1453" t="s">
        <v>311</v>
      </c>
      <c r="J1453">
        <v>60</v>
      </c>
    </row>
    <row r="1454" spans="1:10" x14ac:dyDescent="0.35">
      <c r="A1454" t="s">
        <v>7678</v>
      </c>
      <c r="B1454">
        <v>122</v>
      </c>
      <c r="C1454">
        <v>485</v>
      </c>
      <c r="D1454">
        <v>1453</v>
      </c>
      <c r="E1454" t="s">
        <v>312</v>
      </c>
      <c r="F1454" t="s">
        <v>0</v>
      </c>
      <c r="G1454" t="s">
        <v>7679</v>
      </c>
      <c r="H1454">
        <v>2.0169999999999999</v>
      </c>
      <c r="I1454">
        <v>26.29</v>
      </c>
      <c r="J1454">
        <v>52</v>
      </c>
    </row>
    <row r="1455" spans="1:10" x14ac:dyDescent="0.35">
      <c r="A1455" t="s">
        <v>7680</v>
      </c>
      <c r="B1455">
        <v>182</v>
      </c>
      <c r="C1455">
        <v>484</v>
      </c>
      <c r="D1455">
        <v>1454</v>
      </c>
      <c r="E1455" t="s">
        <v>334</v>
      </c>
      <c r="F1455" t="s">
        <v>0</v>
      </c>
      <c r="G1455" t="s">
        <v>2003</v>
      </c>
      <c r="H1455">
        <v>1.3819999999999999</v>
      </c>
      <c r="I1455">
        <v>13.89</v>
      </c>
      <c r="J1455">
        <v>1</v>
      </c>
    </row>
    <row r="1456" spans="1:10" x14ac:dyDescent="0.35">
      <c r="A1456" t="s">
        <v>7681</v>
      </c>
      <c r="B1456">
        <v>171</v>
      </c>
      <c r="C1456">
        <v>482</v>
      </c>
      <c r="D1456">
        <v>1455</v>
      </c>
      <c r="E1456" t="s">
        <v>312</v>
      </c>
      <c r="F1456" t="s">
        <v>0</v>
      </c>
      <c r="G1456" t="s">
        <v>7682</v>
      </c>
      <c r="H1456">
        <v>1.5249999999999999</v>
      </c>
      <c r="I1456">
        <v>21</v>
      </c>
      <c r="J1456">
        <v>7</v>
      </c>
    </row>
    <row r="1457" spans="1:10" x14ac:dyDescent="0.35">
      <c r="A1457" t="s">
        <v>7683</v>
      </c>
      <c r="B1457">
        <v>70</v>
      </c>
      <c r="C1457">
        <v>482</v>
      </c>
      <c r="D1457">
        <v>1455</v>
      </c>
      <c r="E1457" t="s">
        <v>319</v>
      </c>
      <c r="F1457" t="s">
        <v>0</v>
      </c>
      <c r="G1457" t="s">
        <v>2379</v>
      </c>
      <c r="H1457">
        <v>3.9550000000000001</v>
      </c>
      <c r="I1457">
        <v>77.52</v>
      </c>
      <c r="J1457">
        <v>70</v>
      </c>
    </row>
    <row r="1458" spans="1:10" x14ac:dyDescent="0.35">
      <c r="A1458" t="s">
        <v>7684</v>
      </c>
      <c r="B1458">
        <v>88</v>
      </c>
      <c r="C1458">
        <v>481</v>
      </c>
      <c r="D1458">
        <v>1457</v>
      </c>
      <c r="E1458" t="s">
        <v>319</v>
      </c>
      <c r="F1458" t="s">
        <v>0</v>
      </c>
      <c r="G1458" t="s">
        <v>4090</v>
      </c>
      <c r="H1458">
        <v>3.226</v>
      </c>
      <c r="I1458">
        <v>75.34</v>
      </c>
      <c r="J1458">
        <v>34</v>
      </c>
    </row>
    <row r="1459" spans="1:10" x14ac:dyDescent="0.35">
      <c r="A1459" t="s">
        <v>7685</v>
      </c>
      <c r="B1459">
        <v>190</v>
      </c>
      <c r="C1459">
        <v>481</v>
      </c>
      <c r="D1459">
        <v>1457</v>
      </c>
      <c r="E1459" t="s">
        <v>311</v>
      </c>
      <c r="F1459" t="s">
        <v>0</v>
      </c>
      <c r="G1459" t="s">
        <v>2799</v>
      </c>
      <c r="H1459" t="s">
        <v>311</v>
      </c>
      <c r="I1459" t="s">
        <v>311</v>
      </c>
      <c r="J1459">
        <v>27</v>
      </c>
    </row>
    <row r="1460" spans="1:10" x14ac:dyDescent="0.35">
      <c r="A1460" t="s">
        <v>7686</v>
      </c>
      <c r="B1460">
        <v>233</v>
      </c>
      <c r="C1460">
        <v>481</v>
      </c>
      <c r="D1460">
        <v>1457</v>
      </c>
      <c r="E1460" t="s">
        <v>311</v>
      </c>
      <c r="F1460" t="s">
        <v>0</v>
      </c>
      <c r="G1460" t="s">
        <v>2520</v>
      </c>
      <c r="H1460" t="s">
        <v>311</v>
      </c>
      <c r="I1460" t="s">
        <v>311</v>
      </c>
      <c r="J1460">
        <v>60</v>
      </c>
    </row>
    <row r="1461" spans="1:10" x14ac:dyDescent="0.35">
      <c r="A1461" t="s">
        <v>7687</v>
      </c>
      <c r="B1461">
        <v>94</v>
      </c>
      <c r="C1461">
        <v>481</v>
      </c>
      <c r="D1461">
        <v>1457</v>
      </c>
      <c r="E1461" t="s">
        <v>328</v>
      </c>
      <c r="F1461" t="s">
        <v>0</v>
      </c>
      <c r="G1461" t="s">
        <v>2675</v>
      </c>
      <c r="H1461">
        <v>2.609</v>
      </c>
      <c r="I1461">
        <v>69.44</v>
      </c>
      <c r="J1461">
        <v>10</v>
      </c>
    </row>
    <row r="1462" spans="1:10" x14ac:dyDescent="0.35">
      <c r="A1462" t="s">
        <v>7688</v>
      </c>
      <c r="B1462">
        <v>49</v>
      </c>
      <c r="C1462">
        <v>479</v>
      </c>
      <c r="D1462">
        <v>1461</v>
      </c>
      <c r="E1462" t="s">
        <v>311</v>
      </c>
      <c r="F1462" t="s">
        <v>0</v>
      </c>
      <c r="G1462" t="s">
        <v>6139</v>
      </c>
      <c r="H1462" t="s">
        <v>311</v>
      </c>
      <c r="I1462" t="s">
        <v>311</v>
      </c>
      <c r="J1462">
        <v>31</v>
      </c>
    </row>
    <row r="1463" spans="1:10" x14ac:dyDescent="0.35">
      <c r="A1463" t="s">
        <v>7689</v>
      </c>
      <c r="B1463">
        <v>101</v>
      </c>
      <c r="C1463">
        <v>478</v>
      </c>
      <c r="D1463">
        <v>1462</v>
      </c>
      <c r="E1463" t="s">
        <v>311</v>
      </c>
      <c r="F1463" t="s">
        <v>0</v>
      </c>
      <c r="G1463" t="s">
        <v>2799</v>
      </c>
      <c r="H1463" t="s">
        <v>311</v>
      </c>
      <c r="I1463" t="s">
        <v>311</v>
      </c>
      <c r="J1463">
        <v>101</v>
      </c>
    </row>
    <row r="1464" spans="1:10" x14ac:dyDescent="0.35">
      <c r="A1464" t="s">
        <v>7690</v>
      </c>
      <c r="B1464">
        <v>123</v>
      </c>
      <c r="C1464">
        <v>477</v>
      </c>
      <c r="D1464">
        <v>1463</v>
      </c>
      <c r="E1464" t="s">
        <v>312</v>
      </c>
      <c r="F1464" t="s">
        <v>0</v>
      </c>
      <c r="G1464" t="s">
        <v>1795</v>
      </c>
      <c r="H1464">
        <v>2.456</v>
      </c>
      <c r="I1464">
        <v>48.63</v>
      </c>
      <c r="J1464">
        <v>54</v>
      </c>
    </row>
    <row r="1465" spans="1:10" x14ac:dyDescent="0.35">
      <c r="A1465" t="s">
        <v>7691</v>
      </c>
      <c r="B1465">
        <v>68</v>
      </c>
      <c r="C1465">
        <v>477</v>
      </c>
      <c r="D1465">
        <v>1463</v>
      </c>
      <c r="E1465" t="s">
        <v>328</v>
      </c>
      <c r="F1465" t="s">
        <v>0</v>
      </c>
      <c r="G1465" t="s">
        <v>4342</v>
      </c>
      <c r="H1465">
        <v>3.5739999999999998</v>
      </c>
      <c r="I1465">
        <v>47.12</v>
      </c>
      <c r="J1465">
        <v>17</v>
      </c>
    </row>
    <row r="1466" spans="1:10" x14ac:dyDescent="0.35">
      <c r="A1466" t="s">
        <v>7692</v>
      </c>
      <c r="B1466">
        <v>101</v>
      </c>
      <c r="C1466">
        <v>476</v>
      </c>
      <c r="D1466">
        <v>1465</v>
      </c>
      <c r="E1466" t="s">
        <v>311</v>
      </c>
      <c r="F1466" t="s">
        <v>0</v>
      </c>
      <c r="G1466" t="s">
        <v>4562</v>
      </c>
      <c r="H1466" t="s">
        <v>311</v>
      </c>
      <c r="I1466" t="s">
        <v>311</v>
      </c>
      <c r="J1466">
        <v>40</v>
      </c>
    </row>
    <row r="1467" spans="1:10" x14ac:dyDescent="0.35">
      <c r="A1467" t="s">
        <v>7693</v>
      </c>
      <c r="B1467">
        <v>54</v>
      </c>
      <c r="C1467">
        <v>476</v>
      </c>
      <c r="D1467">
        <v>1465</v>
      </c>
      <c r="E1467" t="s">
        <v>319</v>
      </c>
      <c r="F1467" t="s">
        <v>0</v>
      </c>
      <c r="G1467" t="s">
        <v>3088</v>
      </c>
      <c r="H1467">
        <v>5</v>
      </c>
      <c r="I1467">
        <v>92.48</v>
      </c>
      <c r="J1467">
        <v>19</v>
      </c>
    </row>
    <row r="1468" spans="1:10" hidden="1" x14ac:dyDescent="0.35">
      <c r="A1468" t="s">
        <v>7694</v>
      </c>
      <c r="B1468">
        <v>44</v>
      </c>
      <c r="C1468">
        <v>476</v>
      </c>
      <c r="D1468">
        <v>1465</v>
      </c>
      <c r="E1468" t="s">
        <v>311</v>
      </c>
      <c r="F1468" t="s">
        <v>3848</v>
      </c>
      <c r="G1468" t="s">
        <v>311</v>
      </c>
      <c r="H1468" t="s">
        <v>311</v>
      </c>
      <c r="I1468" t="s">
        <v>311</v>
      </c>
      <c r="J1468">
        <v>7</v>
      </c>
    </row>
    <row r="1469" spans="1:10" x14ac:dyDescent="0.35">
      <c r="A1469" t="s">
        <v>7695</v>
      </c>
      <c r="B1469">
        <v>124</v>
      </c>
      <c r="C1469">
        <v>475</v>
      </c>
      <c r="D1469">
        <v>1468</v>
      </c>
      <c r="E1469" t="s">
        <v>311</v>
      </c>
      <c r="F1469" t="s">
        <v>0</v>
      </c>
      <c r="G1469" t="s">
        <v>3026</v>
      </c>
      <c r="H1469" t="s">
        <v>311</v>
      </c>
      <c r="I1469" t="s">
        <v>311</v>
      </c>
      <c r="J1469">
        <v>42</v>
      </c>
    </row>
    <row r="1470" spans="1:10" x14ac:dyDescent="0.35">
      <c r="A1470" t="s">
        <v>7696</v>
      </c>
      <c r="B1470">
        <v>116</v>
      </c>
      <c r="C1470">
        <v>474</v>
      </c>
      <c r="D1470">
        <v>1469</v>
      </c>
      <c r="E1470" t="s">
        <v>312</v>
      </c>
      <c r="F1470" t="s">
        <v>0</v>
      </c>
      <c r="G1470" t="s">
        <v>3151</v>
      </c>
      <c r="H1470">
        <v>2.2669999999999999</v>
      </c>
      <c r="I1470">
        <v>39.14</v>
      </c>
      <c r="J1470">
        <v>24</v>
      </c>
    </row>
    <row r="1471" spans="1:10" x14ac:dyDescent="0.35">
      <c r="A1471" t="s">
        <v>7697</v>
      </c>
      <c r="B1471">
        <v>46</v>
      </c>
      <c r="C1471">
        <v>474</v>
      </c>
      <c r="D1471">
        <v>1469</v>
      </c>
      <c r="E1471" t="s">
        <v>311</v>
      </c>
      <c r="F1471" t="s">
        <v>0</v>
      </c>
      <c r="G1471" t="s">
        <v>1827</v>
      </c>
      <c r="H1471" t="s">
        <v>311</v>
      </c>
      <c r="I1471" t="s">
        <v>311</v>
      </c>
      <c r="J1471">
        <v>46</v>
      </c>
    </row>
    <row r="1472" spans="1:10" x14ac:dyDescent="0.35">
      <c r="A1472" t="s">
        <v>7698</v>
      </c>
      <c r="B1472">
        <v>81</v>
      </c>
      <c r="C1472">
        <v>474</v>
      </c>
      <c r="D1472">
        <v>1469</v>
      </c>
      <c r="E1472" t="s">
        <v>328</v>
      </c>
      <c r="F1472" t="s">
        <v>0</v>
      </c>
      <c r="G1472" t="s">
        <v>7699</v>
      </c>
      <c r="H1472">
        <v>3.2629999999999999</v>
      </c>
      <c r="I1472">
        <v>55.4</v>
      </c>
      <c r="J1472">
        <v>81</v>
      </c>
    </row>
    <row r="1473" spans="1:10" x14ac:dyDescent="0.35">
      <c r="A1473" t="s">
        <v>7700</v>
      </c>
      <c r="B1473">
        <v>122</v>
      </c>
      <c r="C1473">
        <v>474</v>
      </c>
      <c r="D1473">
        <v>1469</v>
      </c>
      <c r="E1473" t="s">
        <v>312</v>
      </c>
      <c r="F1473" t="s">
        <v>0</v>
      </c>
      <c r="G1473" t="s">
        <v>7701</v>
      </c>
      <c r="H1473">
        <v>2.1339999999999999</v>
      </c>
      <c r="I1473">
        <v>24.91</v>
      </c>
      <c r="J1473">
        <v>25</v>
      </c>
    </row>
    <row r="1474" spans="1:10" x14ac:dyDescent="0.35">
      <c r="A1474" t="s">
        <v>7702</v>
      </c>
      <c r="B1474">
        <v>302</v>
      </c>
      <c r="C1474">
        <v>473</v>
      </c>
      <c r="D1474">
        <v>1473</v>
      </c>
      <c r="E1474" t="s">
        <v>334</v>
      </c>
      <c r="F1474" t="s">
        <v>0</v>
      </c>
      <c r="G1474" t="s">
        <v>2539</v>
      </c>
      <c r="H1474">
        <v>0.97299999999999998</v>
      </c>
      <c r="I1474">
        <v>8.44</v>
      </c>
      <c r="J1474">
        <v>75</v>
      </c>
    </row>
    <row r="1475" spans="1:10" x14ac:dyDescent="0.35">
      <c r="A1475" t="s">
        <v>7703</v>
      </c>
      <c r="B1475">
        <v>130</v>
      </c>
      <c r="C1475">
        <v>473</v>
      </c>
      <c r="D1475">
        <v>1473</v>
      </c>
      <c r="E1475" t="s">
        <v>312</v>
      </c>
      <c r="F1475" t="s">
        <v>0</v>
      </c>
      <c r="G1475" t="s">
        <v>7472</v>
      </c>
      <c r="H1475">
        <v>1.899</v>
      </c>
      <c r="I1475">
        <v>28.33</v>
      </c>
      <c r="J1475">
        <v>53</v>
      </c>
    </row>
    <row r="1476" spans="1:10" x14ac:dyDescent="0.35">
      <c r="A1476" t="s">
        <v>7704</v>
      </c>
      <c r="B1476">
        <v>141</v>
      </c>
      <c r="C1476">
        <v>472</v>
      </c>
      <c r="D1476">
        <v>1475</v>
      </c>
      <c r="E1476" t="s">
        <v>312</v>
      </c>
      <c r="F1476" t="s">
        <v>0</v>
      </c>
      <c r="G1476" t="s">
        <v>3689</v>
      </c>
      <c r="H1476">
        <v>1.6930000000000001</v>
      </c>
      <c r="I1476">
        <v>40.479999999999997</v>
      </c>
      <c r="J1476">
        <v>29</v>
      </c>
    </row>
    <row r="1477" spans="1:10" x14ac:dyDescent="0.35">
      <c r="A1477" t="s">
        <v>7705</v>
      </c>
      <c r="B1477">
        <v>107</v>
      </c>
      <c r="C1477">
        <v>472</v>
      </c>
      <c r="D1477">
        <v>1475</v>
      </c>
      <c r="E1477" t="s">
        <v>328</v>
      </c>
      <c r="F1477" t="s">
        <v>0</v>
      </c>
      <c r="G1477" t="s">
        <v>4301</v>
      </c>
      <c r="H1477">
        <v>2.29</v>
      </c>
      <c r="I1477">
        <v>60.26</v>
      </c>
      <c r="J1477">
        <v>48</v>
      </c>
    </row>
    <row r="1478" spans="1:10" x14ac:dyDescent="0.35">
      <c r="A1478" t="s">
        <v>7706</v>
      </c>
      <c r="B1478">
        <v>182</v>
      </c>
      <c r="C1478">
        <v>471</v>
      </c>
      <c r="D1478">
        <v>1477</v>
      </c>
      <c r="E1478" t="s">
        <v>328</v>
      </c>
      <c r="F1478" t="s">
        <v>0</v>
      </c>
      <c r="G1478" t="s">
        <v>2590</v>
      </c>
      <c r="H1478">
        <v>1.2609999999999999</v>
      </c>
      <c r="I1478">
        <v>54.77</v>
      </c>
      <c r="J1478">
        <v>120</v>
      </c>
    </row>
    <row r="1479" spans="1:10" x14ac:dyDescent="0.35">
      <c r="A1479" t="s">
        <v>7707</v>
      </c>
      <c r="B1479">
        <v>163</v>
      </c>
      <c r="C1479">
        <v>471</v>
      </c>
      <c r="D1479">
        <v>1477</v>
      </c>
      <c r="E1479" t="s">
        <v>312</v>
      </c>
      <c r="F1479" t="s">
        <v>0</v>
      </c>
      <c r="G1479" t="s">
        <v>2379</v>
      </c>
      <c r="H1479">
        <v>1.4</v>
      </c>
      <c r="I1479">
        <v>31.3</v>
      </c>
      <c r="J1479">
        <v>17</v>
      </c>
    </row>
    <row r="1480" spans="1:10" x14ac:dyDescent="0.35">
      <c r="A1480" t="s">
        <v>7708</v>
      </c>
      <c r="B1480">
        <v>65</v>
      </c>
      <c r="C1480">
        <v>469</v>
      </c>
      <c r="D1480">
        <v>1479</v>
      </c>
      <c r="E1480" t="s">
        <v>328</v>
      </c>
      <c r="F1480" t="s">
        <v>0</v>
      </c>
      <c r="G1480" t="s">
        <v>2850</v>
      </c>
      <c r="H1480">
        <v>3.7869999999999999</v>
      </c>
      <c r="I1480">
        <v>49.82</v>
      </c>
      <c r="J1480">
        <v>65</v>
      </c>
    </row>
    <row r="1481" spans="1:10" x14ac:dyDescent="0.35">
      <c r="A1481" t="s">
        <v>7709</v>
      </c>
      <c r="B1481">
        <v>142</v>
      </c>
      <c r="C1481">
        <v>469</v>
      </c>
      <c r="D1481">
        <v>1479</v>
      </c>
      <c r="E1481" t="s">
        <v>311</v>
      </c>
      <c r="F1481" t="s">
        <v>0</v>
      </c>
      <c r="G1481" t="s">
        <v>1876</v>
      </c>
      <c r="H1481" t="s">
        <v>311</v>
      </c>
      <c r="I1481" t="s">
        <v>311</v>
      </c>
      <c r="J1481">
        <v>141</v>
      </c>
    </row>
    <row r="1482" spans="1:10" x14ac:dyDescent="0.35">
      <c r="A1482" t="s">
        <v>7710</v>
      </c>
      <c r="B1482">
        <v>153</v>
      </c>
      <c r="C1482">
        <v>466</v>
      </c>
      <c r="D1482">
        <v>1481</v>
      </c>
      <c r="E1482" t="s">
        <v>312</v>
      </c>
      <c r="F1482" t="s">
        <v>0</v>
      </c>
      <c r="G1482" t="s">
        <v>1857</v>
      </c>
      <c r="H1482">
        <v>1.554</v>
      </c>
      <c r="I1482">
        <v>37.700000000000003</v>
      </c>
      <c r="J1482">
        <v>7</v>
      </c>
    </row>
    <row r="1483" spans="1:10" x14ac:dyDescent="0.35">
      <c r="A1483" t="s">
        <v>7711</v>
      </c>
      <c r="B1483">
        <v>75</v>
      </c>
      <c r="C1483">
        <v>465</v>
      </c>
      <c r="D1483">
        <v>1482</v>
      </c>
      <c r="E1483" t="s">
        <v>312</v>
      </c>
      <c r="F1483" t="s">
        <v>0</v>
      </c>
      <c r="G1483" t="s">
        <v>1876</v>
      </c>
      <c r="H1483">
        <v>3.2029999999999998</v>
      </c>
      <c r="I1483">
        <v>40.32</v>
      </c>
      <c r="J1483">
        <v>75</v>
      </c>
    </row>
    <row r="1484" spans="1:10" x14ac:dyDescent="0.35">
      <c r="A1484" t="s">
        <v>7712</v>
      </c>
      <c r="B1484">
        <v>129</v>
      </c>
      <c r="C1484">
        <v>464</v>
      </c>
      <c r="D1484">
        <v>1483</v>
      </c>
      <c r="E1484" t="s">
        <v>311</v>
      </c>
      <c r="F1484" t="s">
        <v>0</v>
      </c>
      <c r="G1484" t="s">
        <v>2412</v>
      </c>
      <c r="H1484" t="s">
        <v>311</v>
      </c>
      <c r="I1484" t="s">
        <v>311</v>
      </c>
      <c r="J1484">
        <v>122</v>
      </c>
    </row>
    <row r="1485" spans="1:10" x14ac:dyDescent="0.35">
      <c r="A1485" t="s">
        <v>7713</v>
      </c>
      <c r="B1485">
        <v>74</v>
      </c>
      <c r="C1485">
        <v>464</v>
      </c>
      <c r="D1485">
        <v>1483</v>
      </c>
      <c r="E1485" t="s">
        <v>312</v>
      </c>
      <c r="F1485" t="s">
        <v>0</v>
      </c>
      <c r="G1485" t="s">
        <v>7714</v>
      </c>
      <c r="H1485">
        <v>3.0720000000000001</v>
      </c>
      <c r="I1485">
        <v>39.200000000000003</v>
      </c>
      <c r="J1485">
        <v>44</v>
      </c>
    </row>
    <row r="1486" spans="1:10" x14ac:dyDescent="0.35">
      <c r="A1486" t="s">
        <v>7715</v>
      </c>
      <c r="B1486">
        <v>186</v>
      </c>
      <c r="C1486">
        <v>463</v>
      </c>
      <c r="D1486">
        <v>1485</v>
      </c>
      <c r="E1486" t="s">
        <v>311</v>
      </c>
      <c r="F1486" t="s">
        <v>0</v>
      </c>
      <c r="G1486" t="s">
        <v>2729</v>
      </c>
      <c r="H1486" t="s">
        <v>311</v>
      </c>
      <c r="I1486" t="s">
        <v>311</v>
      </c>
      <c r="J1486">
        <v>31</v>
      </c>
    </row>
    <row r="1487" spans="1:10" x14ac:dyDescent="0.35">
      <c r="A1487" t="s">
        <v>7716</v>
      </c>
      <c r="B1487">
        <v>70</v>
      </c>
      <c r="C1487">
        <v>463</v>
      </c>
      <c r="D1487">
        <v>1485</v>
      </c>
      <c r="E1487" t="s">
        <v>311</v>
      </c>
      <c r="F1487" t="s">
        <v>0</v>
      </c>
      <c r="G1487" t="s">
        <v>1793</v>
      </c>
      <c r="H1487" t="s">
        <v>311</v>
      </c>
      <c r="I1487" t="s">
        <v>311</v>
      </c>
      <c r="J1487">
        <v>14</v>
      </c>
    </row>
    <row r="1488" spans="1:10" x14ac:dyDescent="0.35">
      <c r="A1488" t="s">
        <v>7717</v>
      </c>
      <c r="B1488">
        <v>76</v>
      </c>
      <c r="C1488">
        <v>460</v>
      </c>
      <c r="D1488">
        <v>1487</v>
      </c>
      <c r="E1488" t="s">
        <v>312</v>
      </c>
      <c r="F1488" t="s">
        <v>0</v>
      </c>
      <c r="G1488" t="s">
        <v>1819</v>
      </c>
      <c r="H1488">
        <v>3.4260000000000002</v>
      </c>
      <c r="I1488">
        <v>30.19</v>
      </c>
      <c r="J1488">
        <v>39</v>
      </c>
    </row>
    <row r="1489" spans="1:10" x14ac:dyDescent="0.35">
      <c r="A1489" t="s">
        <v>7718</v>
      </c>
      <c r="B1489">
        <v>111</v>
      </c>
      <c r="C1489">
        <v>459</v>
      </c>
      <c r="D1489">
        <v>1488</v>
      </c>
      <c r="E1489" t="s">
        <v>312</v>
      </c>
      <c r="F1489" t="s">
        <v>0</v>
      </c>
      <c r="G1489" t="s">
        <v>1961</v>
      </c>
      <c r="H1489">
        <v>1.7589999999999999</v>
      </c>
      <c r="I1489">
        <v>28.08</v>
      </c>
      <c r="J1489">
        <v>111</v>
      </c>
    </row>
    <row r="1490" spans="1:10" x14ac:dyDescent="0.35">
      <c r="A1490" t="s">
        <v>7719</v>
      </c>
      <c r="B1490">
        <v>119</v>
      </c>
      <c r="C1490">
        <v>458</v>
      </c>
      <c r="D1490">
        <v>1489</v>
      </c>
      <c r="E1490" t="s">
        <v>312</v>
      </c>
      <c r="F1490" t="s">
        <v>0</v>
      </c>
      <c r="G1490" t="s">
        <v>7720</v>
      </c>
      <c r="H1490">
        <v>1.736</v>
      </c>
      <c r="I1490">
        <v>43.5</v>
      </c>
      <c r="J1490">
        <v>47</v>
      </c>
    </row>
    <row r="1491" spans="1:10" x14ac:dyDescent="0.35">
      <c r="A1491" t="s">
        <v>7721</v>
      </c>
      <c r="B1491">
        <v>149</v>
      </c>
      <c r="C1491">
        <v>458</v>
      </c>
      <c r="D1491">
        <v>1489</v>
      </c>
      <c r="E1491" t="s">
        <v>311</v>
      </c>
      <c r="F1491" t="s">
        <v>0</v>
      </c>
      <c r="G1491" t="s">
        <v>1699</v>
      </c>
      <c r="H1491" t="s">
        <v>311</v>
      </c>
      <c r="I1491" t="s">
        <v>311</v>
      </c>
      <c r="J1491">
        <v>61</v>
      </c>
    </row>
    <row r="1492" spans="1:10" x14ac:dyDescent="0.35">
      <c r="A1492" t="s">
        <v>7722</v>
      </c>
      <c r="B1492">
        <v>50</v>
      </c>
      <c r="C1492">
        <v>457</v>
      </c>
      <c r="D1492">
        <v>1491</v>
      </c>
      <c r="E1492" t="s">
        <v>311</v>
      </c>
      <c r="F1492" t="s">
        <v>0</v>
      </c>
      <c r="G1492" t="s">
        <v>3592</v>
      </c>
      <c r="H1492" t="s">
        <v>311</v>
      </c>
      <c r="I1492" t="s">
        <v>311</v>
      </c>
      <c r="J1492">
        <v>50</v>
      </c>
    </row>
    <row r="1493" spans="1:10" x14ac:dyDescent="0.35">
      <c r="A1493" t="s">
        <v>7723</v>
      </c>
      <c r="B1493">
        <v>325</v>
      </c>
      <c r="C1493">
        <v>454</v>
      </c>
      <c r="D1493">
        <v>1492</v>
      </c>
      <c r="E1493" t="s">
        <v>334</v>
      </c>
      <c r="F1493" t="s">
        <v>0</v>
      </c>
      <c r="G1493" t="s">
        <v>1795</v>
      </c>
      <c r="H1493">
        <v>0.64900000000000002</v>
      </c>
      <c r="I1493">
        <v>8.9</v>
      </c>
      <c r="J1493">
        <v>14</v>
      </c>
    </row>
    <row r="1494" spans="1:10" x14ac:dyDescent="0.35">
      <c r="A1494" t="s">
        <v>7724</v>
      </c>
      <c r="B1494">
        <v>130</v>
      </c>
      <c r="C1494">
        <v>454</v>
      </c>
      <c r="D1494">
        <v>1492</v>
      </c>
      <c r="E1494" t="s">
        <v>328</v>
      </c>
      <c r="F1494" t="s">
        <v>0</v>
      </c>
      <c r="G1494" t="s">
        <v>7725</v>
      </c>
      <c r="H1494">
        <v>1.946</v>
      </c>
      <c r="I1494">
        <v>57.5</v>
      </c>
      <c r="J1494">
        <v>42</v>
      </c>
    </row>
    <row r="1495" spans="1:10" x14ac:dyDescent="0.35">
      <c r="A1495" t="s">
        <v>7726</v>
      </c>
      <c r="B1495">
        <v>162</v>
      </c>
      <c r="C1495">
        <v>452</v>
      </c>
      <c r="D1495">
        <v>1494</v>
      </c>
      <c r="E1495" t="s">
        <v>312</v>
      </c>
      <c r="F1495" t="s">
        <v>0</v>
      </c>
      <c r="G1495" t="s">
        <v>7727</v>
      </c>
      <c r="H1495">
        <v>1.48</v>
      </c>
      <c r="I1495">
        <v>22.39</v>
      </c>
      <c r="J1495">
        <v>46</v>
      </c>
    </row>
    <row r="1496" spans="1:10" x14ac:dyDescent="0.35">
      <c r="A1496" t="s">
        <v>7728</v>
      </c>
      <c r="B1496">
        <v>86</v>
      </c>
      <c r="C1496">
        <v>452</v>
      </c>
      <c r="D1496">
        <v>1494</v>
      </c>
      <c r="E1496" t="s">
        <v>312</v>
      </c>
      <c r="F1496" t="s">
        <v>0</v>
      </c>
      <c r="G1496" t="s">
        <v>7729</v>
      </c>
      <c r="H1496">
        <v>2.7730000000000001</v>
      </c>
      <c r="I1496">
        <v>42.54</v>
      </c>
      <c r="J1496">
        <v>23</v>
      </c>
    </row>
    <row r="1497" spans="1:10" x14ac:dyDescent="0.35">
      <c r="A1497" t="s">
        <v>7730</v>
      </c>
      <c r="B1497">
        <v>154</v>
      </c>
      <c r="C1497">
        <v>450</v>
      </c>
      <c r="D1497">
        <v>1496</v>
      </c>
      <c r="E1497" t="s">
        <v>328</v>
      </c>
      <c r="F1497" t="s">
        <v>0</v>
      </c>
      <c r="G1497" t="s">
        <v>7731</v>
      </c>
      <c r="H1497">
        <v>1.3149999999999999</v>
      </c>
      <c r="I1497">
        <v>28.4</v>
      </c>
      <c r="J1497">
        <v>34</v>
      </c>
    </row>
    <row r="1498" spans="1:10" hidden="1" x14ac:dyDescent="0.35">
      <c r="A1498" t="s">
        <v>7732</v>
      </c>
      <c r="B1498">
        <v>34</v>
      </c>
      <c r="C1498">
        <v>450</v>
      </c>
      <c r="D1498">
        <v>1496</v>
      </c>
      <c r="E1498" t="s">
        <v>311</v>
      </c>
      <c r="F1498" t="s">
        <v>3848</v>
      </c>
      <c r="G1498" t="s">
        <v>311</v>
      </c>
      <c r="H1498" t="s">
        <v>311</v>
      </c>
      <c r="I1498" t="s">
        <v>311</v>
      </c>
      <c r="J1498">
        <v>2</v>
      </c>
    </row>
    <row r="1499" spans="1:10" x14ac:dyDescent="0.35">
      <c r="A1499" t="s">
        <v>7733</v>
      </c>
      <c r="B1499">
        <v>172</v>
      </c>
      <c r="C1499">
        <v>448</v>
      </c>
      <c r="D1499">
        <v>1498</v>
      </c>
      <c r="E1499" t="s">
        <v>334</v>
      </c>
      <c r="F1499" t="s">
        <v>0</v>
      </c>
      <c r="G1499" t="s">
        <v>2402</v>
      </c>
      <c r="H1499">
        <v>1.8779999999999999</v>
      </c>
      <c r="I1499">
        <v>20.96</v>
      </c>
      <c r="J1499">
        <v>42</v>
      </c>
    </row>
    <row r="1500" spans="1:10" x14ac:dyDescent="0.35">
      <c r="A1500" t="s">
        <v>7734</v>
      </c>
      <c r="B1500">
        <v>116</v>
      </c>
      <c r="C1500">
        <v>447</v>
      </c>
      <c r="D1500">
        <v>1499</v>
      </c>
      <c r="E1500" t="s">
        <v>312</v>
      </c>
      <c r="F1500" t="s">
        <v>0</v>
      </c>
      <c r="G1500" t="s">
        <v>1868</v>
      </c>
      <c r="H1500">
        <v>1.8440000000000001</v>
      </c>
      <c r="I1500">
        <v>40.119999999999997</v>
      </c>
      <c r="J1500">
        <v>55</v>
      </c>
    </row>
    <row r="1501" spans="1:10" x14ac:dyDescent="0.35">
      <c r="A1501" t="s">
        <v>7735</v>
      </c>
      <c r="B1501">
        <v>129</v>
      </c>
      <c r="C1501">
        <v>447</v>
      </c>
      <c r="D1501">
        <v>1499</v>
      </c>
      <c r="E1501" t="s">
        <v>312</v>
      </c>
      <c r="F1501" t="s">
        <v>0</v>
      </c>
      <c r="G1501" t="s">
        <v>7736</v>
      </c>
      <c r="H1501">
        <v>1.8160000000000001</v>
      </c>
      <c r="I1501">
        <v>27.97</v>
      </c>
      <c r="J1501">
        <v>18</v>
      </c>
    </row>
    <row r="1502" spans="1:10" x14ac:dyDescent="0.35">
      <c r="A1502" t="s">
        <v>7737</v>
      </c>
      <c r="B1502">
        <v>158</v>
      </c>
      <c r="C1502">
        <v>447</v>
      </c>
      <c r="D1502">
        <v>1499</v>
      </c>
      <c r="E1502" t="s">
        <v>312</v>
      </c>
      <c r="F1502" t="s">
        <v>0</v>
      </c>
      <c r="G1502" t="s">
        <v>2102</v>
      </c>
      <c r="H1502">
        <v>1.504</v>
      </c>
      <c r="I1502">
        <v>30.88</v>
      </c>
      <c r="J1502">
        <v>76</v>
      </c>
    </row>
    <row r="1503" spans="1:10" x14ac:dyDescent="0.35">
      <c r="A1503" t="s">
        <v>7738</v>
      </c>
      <c r="B1503">
        <v>76</v>
      </c>
      <c r="C1503">
        <v>446</v>
      </c>
      <c r="D1503">
        <v>1502</v>
      </c>
      <c r="E1503" t="s">
        <v>312</v>
      </c>
      <c r="F1503" t="s">
        <v>0</v>
      </c>
      <c r="G1503" t="s">
        <v>2962</v>
      </c>
      <c r="H1503">
        <v>3</v>
      </c>
      <c r="I1503">
        <v>43.46</v>
      </c>
      <c r="J1503">
        <v>36</v>
      </c>
    </row>
    <row r="1504" spans="1:10" x14ac:dyDescent="0.35">
      <c r="A1504" t="s">
        <v>7739</v>
      </c>
      <c r="B1504">
        <v>175</v>
      </c>
      <c r="C1504">
        <v>446</v>
      </c>
      <c r="D1504">
        <v>1502</v>
      </c>
      <c r="E1504" t="s">
        <v>334</v>
      </c>
      <c r="F1504" t="s">
        <v>0</v>
      </c>
      <c r="G1504" t="s">
        <v>1868</v>
      </c>
      <c r="H1504">
        <v>1.276</v>
      </c>
      <c r="I1504">
        <v>23.84</v>
      </c>
      <c r="J1504">
        <v>142</v>
      </c>
    </row>
    <row r="1505" spans="1:10" x14ac:dyDescent="0.35">
      <c r="A1505" t="s">
        <v>7740</v>
      </c>
      <c r="B1505">
        <v>104</v>
      </c>
      <c r="C1505">
        <v>445</v>
      </c>
      <c r="D1505">
        <v>1504</v>
      </c>
      <c r="E1505" t="s">
        <v>312</v>
      </c>
      <c r="F1505" t="s">
        <v>0</v>
      </c>
      <c r="G1505" t="s">
        <v>7741</v>
      </c>
      <c r="H1505">
        <v>2.4260000000000002</v>
      </c>
      <c r="I1505">
        <v>21.48</v>
      </c>
      <c r="J1505">
        <v>34</v>
      </c>
    </row>
    <row r="1506" spans="1:10" x14ac:dyDescent="0.35">
      <c r="A1506" t="s">
        <v>7742</v>
      </c>
      <c r="B1506">
        <v>393</v>
      </c>
      <c r="C1506">
        <v>445</v>
      </c>
      <c r="D1506">
        <v>1504</v>
      </c>
      <c r="E1506" t="s">
        <v>334</v>
      </c>
      <c r="F1506" t="s">
        <v>0</v>
      </c>
      <c r="G1506" t="s">
        <v>2019</v>
      </c>
      <c r="H1506">
        <v>0.91500000000000004</v>
      </c>
      <c r="I1506">
        <v>4.49</v>
      </c>
      <c r="J1506">
        <v>371</v>
      </c>
    </row>
    <row r="1507" spans="1:10" x14ac:dyDescent="0.35">
      <c r="A1507" t="s">
        <v>7743</v>
      </c>
      <c r="B1507">
        <v>170</v>
      </c>
      <c r="C1507">
        <v>445</v>
      </c>
      <c r="D1507">
        <v>1504</v>
      </c>
      <c r="E1507" t="s">
        <v>311</v>
      </c>
      <c r="F1507" t="s">
        <v>0</v>
      </c>
      <c r="G1507" t="s">
        <v>2675</v>
      </c>
      <c r="H1507" t="s">
        <v>311</v>
      </c>
      <c r="I1507" t="s">
        <v>311</v>
      </c>
      <c r="J1507">
        <v>12</v>
      </c>
    </row>
    <row r="1508" spans="1:10" x14ac:dyDescent="0.35">
      <c r="A1508" t="s">
        <v>7744</v>
      </c>
      <c r="B1508">
        <v>106</v>
      </c>
      <c r="C1508">
        <v>445</v>
      </c>
      <c r="D1508">
        <v>1504</v>
      </c>
      <c r="E1508" t="s">
        <v>312</v>
      </c>
      <c r="F1508" t="s">
        <v>0</v>
      </c>
      <c r="G1508" t="s">
        <v>2809</v>
      </c>
      <c r="H1508">
        <v>2.198</v>
      </c>
      <c r="I1508">
        <v>30.85</v>
      </c>
      <c r="J1508">
        <v>30</v>
      </c>
    </row>
    <row r="1509" spans="1:10" x14ac:dyDescent="0.35">
      <c r="A1509" t="s">
        <v>7745</v>
      </c>
      <c r="B1509">
        <v>124</v>
      </c>
      <c r="C1509">
        <v>442</v>
      </c>
      <c r="D1509">
        <v>1508</v>
      </c>
      <c r="E1509" t="s">
        <v>312</v>
      </c>
      <c r="F1509" t="s">
        <v>0</v>
      </c>
      <c r="G1509" t="s">
        <v>7746</v>
      </c>
      <c r="H1509">
        <v>1.742</v>
      </c>
      <c r="I1509">
        <v>28.59</v>
      </c>
      <c r="J1509">
        <v>54</v>
      </c>
    </row>
    <row r="1510" spans="1:10" x14ac:dyDescent="0.35">
      <c r="A1510" t="s">
        <v>7747</v>
      </c>
      <c r="B1510">
        <v>138</v>
      </c>
      <c r="C1510">
        <v>440</v>
      </c>
      <c r="D1510">
        <v>1509</v>
      </c>
      <c r="E1510" t="s">
        <v>311</v>
      </c>
      <c r="F1510" t="s">
        <v>0</v>
      </c>
      <c r="G1510" t="s">
        <v>4155</v>
      </c>
      <c r="H1510" t="s">
        <v>311</v>
      </c>
      <c r="I1510" t="s">
        <v>311</v>
      </c>
      <c r="J1510">
        <v>9</v>
      </c>
    </row>
    <row r="1511" spans="1:10" x14ac:dyDescent="0.35">
      <c r="A1511" t="s">
        <v>7748</v>
      </c>
      <c r="B1511">
        <v>136</v>
      </c>
      <c r="C1511">
        <v>439</v>
      </c>
      <c r="D1511">
        <v>1510</v>
      </c>
      <c r="E1511" t="s">
        <v>334</v>
      </c>
      <c r="F1511" t="s">
        <v>0</v>
      </c>
      <c r="G1511" t="s">
        <v>3885</v>
      </c>
      <c r="H1511">
        <v>1.4750000000000001</v>
      </c>
      <c r="I1511">
        <v>8.48</v>
      </c>
      <c r="J1511">
        <v>60</v>
      </c>
    </row>
    <row r="1512" spans="1:10" x14ac:dyDescent="0.35">
      <c r="A1512" t="s">
        <v>7749</v>
      </c>
      <c r="B1512">
        <v>86</v>
      </c>
      <c r="C1512">
        <v>439</v>
      </c>
      <c r="D1512">
        <v>1510</v>
      </c>
      <c r="E1512" t="s">
        <v>311</v>
      </c>
      <c r="F1512" t="s">
        <v>0</v>
      </c>
      <c r="G1512" t="s">
        <v>1759</v>
      </c>
      <c r="H1512" t="s">
        <v>311</v>
      </c>
      <c r="I1512" t="s">
        <v>311</v>
      </c>
      <c r="J1512">
        <v>86</v>
      </c>
    </row>
    <row r="1513" spans="1:10" x14ac:dyDescent="0.35">
      <c r="A1513" t="s">
        <v>7750</v>
      </c>
      <c r="B1513">
        <v>142</v>
      </c>
      <c r="C1513">
        <v>438</v>
      </c>
      <c r="D1513">
        <v>1512</v>
      </c>
      <c r="E1513" t="s">
        <v>328</v>
      </c>
      <c r="F1513" t="s">
        <v>0</v>
      </c>
      <c r="G1513" t="s">
        <v>7751</v>
      </c>
      <c r="H1513">
        <v>1.538</v>
      </c>
      <c r="I1513">
        <v>42.97</v>
      </c>
      <c r="J1513">
        <v>32</v>
      </c>
    </row>
    <row r="1514" spans="1:10" x14ac:dyDescent="0.35">
      <c r="A1514" t="s">
        <v>7752</v>
      </c>
      <c r="B1514">
        <v>133</v>
      </c>
      <c r="C1514">
        <v>438</v>
      </c>
      <c r="D1514">
        <v>1512</v>
      </c>
      <c r="E1514" t="s">
        <v>311</v>
      </c>
      <c r="F1514" t="s">
        <v>0</v>
      </c>
      <c r="G1514" t="s">
        <v>1876</v>
      </c>
      <c r="H1514" t="s">
        <v>311</v>
      </c>
      <c r="I1514" t="s">
        <v>311</v>
      </c>
      <c r="J1514">
        <v>9</v>
      </c>
    </row>
    <row r="1515" spans="1:10" x14ac:dyDescent="0.35">
      <c r="A1515" t="s">
        <v>7753</v>
      </c>
      <c r="B1515">
        <v>247</v>
      </c>
      <c r="C1515">
        <v>438</v>
      </c>
      <c r="D1515">
        <v>1512</v>
      </c>
      <c r="E1515" t="s">
        <v>334</v>
      </c>
      <c r="F1515" t="s">
        <v>0</v>
      </c>
      <c r="G1515" t="s">
        <v>3681</v>
      </c>
      <c r="H1515">
        <v>0.97399999999999998</v>
      </c>
      <c r="I1515">
        <v>13.13</v>
      </c>
      <c r="J1515">
        <v>64</v>
      </c>
    </row>
    <row r="1516" spans="1:10" x14ac:dyDescent="0.35">
      <c r="A1516" t="s">
        <v>7754</v>
      </c>
      <c r="B1516">
        <v>121</v>
      </c>
      <c r="C1516">
        <v>437</v>
      </c>
      <c r="D1516">
        <v>1515</v>
      </c>
      <c r="E1516" t="s">
        <v>319</v>
      </c>
      <c r="F1516" t="s">
        <v>0</v>
      </c>
      <c r="G1516" t="s">
        <v>4397</v>
      </c>
      <c r="H1516">
        <v>1.7949999999999999</v>
      </c>
      <c r="I1516">
        <v>80.12</v>
      </c>
      <c r="J1516">
        <v>70</v>
      </c>
    </row>
    <row r="1517" spans="1:10" x14ac:dyDescent="0.35">
      <c r="A1517" t="s">
        <v>7755</v>
      </c>
      <c r="B1517">
        <v>312</v>
      </c>
      <c r="C1517">
        <v>437</v>
      </c>
      <c r="D1517">
        <v>1515</v>
      </c>
      <c r="E1517" t="s">
        <v>334</v>
      </c>
      <c r="F1517" t="s">
        <v>0</v>
      </c>
      <c r="G1517" t="s">
        <v>2135</v>
      </c>
      <c r="H1517">
        <v>1.9039999999999999</v>
      </c>
      <c r="I1517">
        <v>16.29</v>
      </c>
      <c r="J1517">
        <v>105</v>
      </c>
    </row>
    <row r="1518" spans="1:10" x14ac:dyDescent="0.35">
      <c r="A1518" t="s">
        <v>7756</v>
      </c>
      <c r="B1518">
        <v>88</v>
      </c>
      <c r="C1518">
        <v>437</v>
      </c>
      <c r="D1518">
        <v>1515</v>
      </c>
      <c r="E1518" t="s">
        <v>312</v>
      </c>
      <c r="F1518" t="s">
        <v>0</v>
      </c>
      <c r="G1518" t="s">
        <v>2135</v>
      </c>
      <c r="H1518">
        <v>2.5950000000000002</v>
      </c>
      <c r="I1518">
        <v>32.86</v>
      </c>
      <c r="J1518">
        <v>88</v>
      </c>
    </row>
    <row r="1519" spans="1:10" x14ac:dyDescent="0.35">
      <c r="A1519" t="s">
        <v>7757</v>
      </c>
      <c r="B1519">
        <v>94</v>
      </c>
      <c r="C1519">
        <v>435</v>
      </c>
      <c r="D1519">
        <v>1518</v>
      </c>
      <c r="E1519" t="s">
        <v>312</v>
      </c>
      <c r="F1519" t="s">
        <v>0</v>
      </c>
      <c r="G1519" t="s">
        <v>4607</v>
      </c>
      <c r="H1519">
        <v>2.484</v>
      </c>
      <c r="I1519">
        <v>43.23</v>
      </c>
      <c r="J1519">
        <v>27</v>
      </c>
    </row>
    <row r="1520" spans="1:10" x14ac:dyDescent="0.35">
      <c r="A1520" t="s">
        <v>7758</v>
      </c>
      <c r="B1520">
        <v>82</v>
      </c>
      <c r="C1520">
        <v>435</v>
      </c>
      <c r="D1520">
        <v>1518</v>
      </c>
      <c r="E1520" t="s">
        <v>311</v>
      </c>
      <c r="F1520" t="s">
        <v>0</v>
      </c>
      <c r="G1520" t="s">
        <v>1886</v>
      </c>
      <c r="H1520" t="s">
        <v>311</v>
      </c>
      <c r="I1520" t="s">
        <v>311</v>
      </c>
      <c r="J1520">
        <v>35</v>
      </c>
    </row>
    <row r="1521" spans="1:10" x14ac:dyDescent="0.35">
      <c r="A1521" t="s">
        <v>7759</v>
      </c>
      <c r="B1521">
        <v>165</v>
      </c>
      <c r="C1521">
        <v>433</v>
      </c>
      <c r="D1521">
        <v>1520</v>
      </c>
      <c r="E1521" t="s">
        <v>311</v>
      </c>
      <c r="F1521" t="s">
        <v>0</v>
      </c>
      <c r="G1521" t="s">
        <v>1884</v>
      </c>
      <c r="H1521" t="s">
        <v>311</v>
      </c>
      <c r="I1521" t="s">
        <v>311</v>
      </c>
      <c r="J1521">
        <v>10</v>
      </c>
    </row>
    <row r="1522" spans="1:10" x14ac:dyDescent="0.35">
      <c r="A1522" t="s">
        <v>7760</v>
      </c>
      <c r="B1522">
        <v>217</v>
      </c>
      <c r="C1522">
        <v>432</v>
      </c>
      <c r="D1522">
        <v>1521</v>
      </c>
      <c r="E1522" t="s">
        <v>334</v>
      </c>
      <c r="F1522" t="s">
        <v>0</v>
      </c>
      <c r="G1522" t="s">
        <v>3628</v>
      </c>
      <c r="H1522">
        <v>0.88</v>
      </c>
      <c r="I1522">
        <v>16.399999999999999</v>
      </c>
      <c r="J1522">
        <v>97</v>
      </c>
    </row>
    <row r="1523" spans="1:10" x14ac:dyDescent="0.35">
      <c r="A1523" t="s">
        <v>7761</v>
      </c>
      <c r="B1523">
        <v>144</v>
      </c>
      <c r="C1523">
        <v>432</v>
      </c>
      <c r="D1523">
        <v>1521</v>
      </c>
      <c r="E1523" t="s">
        <v>312</v>
      </c>
      <c r="F1523" t="s">
        <v>0</v>
      </c>
      <c r="G1523" t="s">
        <v>7762</v>
      </c>
      <c r="H1523">
        <v>1.7090000000000001</v>
      </c>
      <c r="I1523">
        <v>19.34</v>
      </c>
      <c r="J1523">
        <v>43</v>
      </c>
    </row>
    <row r="1524" spans="1:10" x14ac:dyDescent="0.35">
      <c r="A1524" t="s">
        <v>7763</v>
      </c>
      <c r="B1524">
        <v>82</v>
      </c>
      <c r="C1524">
        <v>430</v>
      </c>
      <c r="D1524">
        <v>1523</v>
      </c>
      <c r="E1524" t="s">
        <v>312</v>
      </c>
      <c r="F1524" t="s">
        <v>0</v>
      </c>
      <c r="G1524" t="s">
        <v>1967</v>
      </c>
      <c r="H1524">
        <v>2.593</v>
      </c>
      <c r="I1524">
        <v>33.57</v>
      </c>
      <c r="J1524">
        <v>42</v>
      </c>
    </row>
    <row r="1525" spans="1:10" x14ac:dyDescent="0.35">
      <c r="A1525" t="s">
        <v>7764</v>
      </c>
      <c r="B1525">
        <v>114</v>
      </c>
      <c r="C1525">
        <v>430</v>
      </c>
      <c r="D1525">
        <v>1523</v>
      </c>
      <c r="E1525" t="s">
        <v>328</v>
      </c>
      <c r="F1525" t="s">
        <v>0</v>
      </c>
      <c r="G1525" t="s">
        <v>2775</v>
      </c>
      <c r="H1525">
        <v>2.367</v>
      </c>
      <c r="I1525">
        <v>44.11</v>
      </c>
      <c r="J1525">
        <v>114</v>
      </c>
    </row>
    <row r="1526" spans="1:10" x14ac:dyDescent="0.35">
      <c r="A1526" t="s">
        <v>7765</v>
      </c>
      <c r="B1526">
        <v>750</v>
      </c>
      <c r="C1526">
        <v>429</v>
      </c>
      <c r="D1526">
        <v>1525</v>
      </c>
      <c r="E1526" t="s">
        <v>334</v>
      </c>
      <c r="F1526" t="s">
        <v>0</v>
      </c>
      <c r="G1526" t="s">
        <v>1699</v>
      </c>
      <c r="H1526">
        <v>0.83399999999999996</v>
      </c>
      <c r="I1526">
        <v>11.92</v>
      </c>
      <c r="J1526">
        <v>78</v>
      </c>
    </row>
    <row r="1527" spans="1:10" x14ac:dyDescent="0.35">
      <c r="A1527" t="s">
        <v>7766</v>
      </c>
      <c r="B1527">
        <v>158</v>
      </c>
      <c r="C1527">
        <v>429</v>
      </c>
      <c r="D1527">
        <v>1525</v>
      </c>
      <c r="E1527" t="s">
        <v>311</v>
      </c>
      <c r="F1527" t="s">
        <v>0</v>
      </c>
      <c r="G1527" t="s">
        <v>6185</v>
      </c>
      <c r="H1527" t="s">
        <v>311</v>
      </c>
      <c r="I1527" t="s">
        <v>311</v>
      </c>
      <c r="J1527">
        <v>6</v>
      </c>
    </row>
    <row r="1528" spans="1:10" x14ac:dyDescent="0.35">
      <c r="A1528" t="s">
        <v>7767</v>
      </c>
      <c r="B1528">
        <v>155</v>
      </c>
      <c r="C1528">
        <v>428</v>
      </c>
      <c r="D1528">
        <v>1527</v>
      </c>
      <c r="E1528" t="s">
        <v>334</v>
      </c>
      <c r="F1528" t="s">
        <v>0</v>
      </c>
      <c r="G1528" t="s">
        <v>7768</v>
      </c>
      <c r="H1528">
        <v>1.385</v>
      </c>
      <c r="I1528">
        <v>11.63</v>
      </c>
      <c r="J1528">
        <v>41</v>
      </c>
    </row>
    <row r="1529" spans="1:10" x14ac:dyDescent="0.35">
      <c r="A1529" t="s">
        <v>7769</v>
      </c>
      <c r="B1529">
        <v>90</v>
      </c>
      <c r="C1529">
        <v>427</v>
      </c>
      <c r="D1529">
        <v>1528</v>
      </c>
      <c r="E1529" t="s">
        <v>328</v>
      </c>
      <c r="F1529" t="s">
        <v>0</v>
      </c>
      <c r="G1529" t="s">
        <v>2675</v>
      </c>
      <c r="H1529">
        <v>2.5609999999999999</v>
      </c>
      <c r="I1529">
        <v>66.11</v>
      </c>
      <c r="J1529">
        <v>24</v>
      </c>
    </row>
    <row r="1530" spans="1:10" x14ac:dyDescent="0.35">
      <c r="A1530" t="s">
        <v>7770</v>
      </c>
      <c r="B1530">
        <v>91</v>
      </c>
      <c r="C1530">
        <v>427</v>
      </c>
      <c r="D1530">
        <v>1528</v>
      </c>
      <c r="E1530" t="s">
        <v>311</v>
      </c>
      <c r="F1530" t="s">
        <v>0</v>
      </c>
      <c r="G1530" t="s">
        <v>1996</v>
      </c>
      <c r="H1530" t="s">
        <v>311</v>
      </c>
      <c r="I1530" t="s">
        <v>311</v>
      </c>
      <c r="J1530">
        <v>57</v>
      </c>
    </row>
    <row r="1531" spans="1:10" x14ac:dyDescent="0.35">
      <c r="A1531" t="s">
        <v>7771</v>
      </c>
      <c r="B1531">
        <v>31</v>
      </c>
      <c r="C1531">
        <v>426</v>
      </c>
      <c r="D1531">
        <v>1530</v>
      </c>
      <c r="E1531" t="s">
        <v>311</v>
      </c>
      <c r="F1531" t="s">
        <v>0</v>
      </c>
      <c r="G1531" t="s">
        <v>7772</v>
      </c>
      <c r="H1531" t="s">
        <v>311</v>
      </c>
      <c r="I1531" t="s">
        <v>311</v>
      </c>
      <c r="J1531">
        <v>31</v>
      </c>
    </row>
    <row r="1532" spans="1:10" x14ac:dyDescent="0.35">
      <c r="A1532" t="s">
        <v>7773</v>
      </c>
      <c r="B1532">
        <v>63</v>
      </c>
      <c r="C1532">
        <v>425</v>
      </c>
      <c r="D1532">
        <v>1531</v>
      </c>
      <c r="E1532" t="s">
        <v>311</v>
      </c>
      <c r="F1532" t="s">
        <v>0</v>
      </c>
      <c r="G1532" t="s">
        <v>3162</v>
      </c>
      <c r="H1532" t="s">
        <v>311</v>
      </c>
      <c r="I1532" t="s">
        <v>311</v>
      </c>
      <c r="J1532">
        <v>9</v>
      </c>
    </row>
    <row r="1533" spans="1:10" x14ac:dyDescent="0.35">
      <c r="A1533" t="s">
        <v>7774</v>
      </c>
      <c r="B1533">
        <v>60</v>
      </c>
      <c r="C1533">
        <v>425</v>
      </c>
      <c r="D1533">
        <v>1531</v>
      </c>
      <c r="E1533" t="s">
        <v>319</v>
      </c>
      <c r="F1533" t="s">
        <v>0</v>
      </c>
      <c r="G1533" t="s">
        <v>7775</v>
      </c>
      <c r="H1533">
        <v>4.2830000000000004</v>
      </c>
      <c r="I1533">
        <v>73.709999999999994</v>
      </c>
      <c r="J1533">
        <v>31</v>
      </c>
    </row>
    <row r="1534" spans="1:10" x14ac:dyDescent="0.35">
      <c r="A1534" t="s">
        <v>7776</v>
      </c>
      <c r="B1534">
        <v>236</v>
      </c>
      <c r="C1534">
        <v>425</v>
      </c>
      <c r="D1534">
        <v>1531</v>
      </c>
      <c r="E1534" t="s">
        <v>328</v>
      </c>
      <c r="F1534" t="s">
        <v>0</v>
      </c>
      <c r="G1534" t="s">
        <v>2520</v>
      </c>
      <c r="H1534">
        <v>0.97899999999999998</v>
      </c>
      <c r="I1534">
        <v>51.36</v>
      </c>
      <c r="J1534">
        <v>83</v>
      </c>
    </row>
    <row r="1535" spans="1:10" x14ac:dyDescent="0.35">
      <c r="A1535" t="s">
        <v>7777</v>
      </c>
      <c r="B1535">
        <v>211</v>
      </c>
      <c r="C1535">
        <v>425</v>
      </c>
      <c r="D1535">
        <v>1531</v>
      </c>
      <c r="E1535" t="s">
        <v>312</v>
      </c>
      <c r="F1535" t="s">
        <v>0</v>
      </c>
      <c r="G1535" t="s">
        <v>2520</v>
      </c>
      <c r="H1535">
        <v>0.85299999999999998</v>
      </c>
      <c r="I1535">
        <v>40.51</v>
      </c>
      <c r="J1535">
        <v>74</v>
      </c>
    </row>
    <row r="1536" spans="1:10" x14ac:dyDescent="0.35">
      <c r="A1536" t="s">
        <v>7778</v>
      </c>
      <c r="B1536">
        <v>39</v>
      </c>
      <c r="C1536">
        <v>424</v>
      </c>
      <c r="D1536">
        <v>1535</v>
      </c>
      <c r="E1536" t="s">
        <v>319</v>
      </c>
      <c r="F1536" t="s">
        <v>0</v>
      </c>
      <c r="G1536" t="s">
        <v>7779</v>
      </c>
      <c r="H1536">
        <v>5.5129999999999999</v>
      </c>
      <c r="I1536">
        <v>85.72</v>
      </c>
      <c r="J1536">
        <v>39</v>
      </c>
    </row>
    <row r="1537" spans="1:10" x14ac:dyDescent="0.35">
      <c r="A1537" t="s">
        <v>7780</v>
      </c>
      <c r="B1537">
        <v>105</v>
      </c>
      <c r="C1537">
        <v>423</v>
      </c>
      <c r="D1537">
        <v>1536</v>
      </c>
      <c r="E1537" t="s">
        <v>312</v>
      </c>
      <c r="F1537" t="s">
        <v>0</v>
      </c>
      <c r="G1537" t="s">
        <v>7781</v>
      </c>
      <c r="H1537">
        <v>1.333</v>
      </c>
      <c r="I1537">
        <v>28.91</v>
      </c>
      <c r="J1537">
        <v>33</v>
      </c>
    </row>
    <row r="1538" spans="1:10" x14ac:dyDescent="0.35">
      <c r="A1538" t="s">
        <v>7782</v>
      </c>
      <c r="B1538">
        <v>76</v>
      </c>
      <c r="C1538">
        <v>422</v>
      </c>
      <c r="D1538">
        <v>1537</v>
      </c>
      <c r="E1538" t="s">
        <v>334</v>
      </c>
      <c r="F1538" t="s">
        <v>0</v>
      </c>
      <c r="G1538" t="s">
        <v>2392</v>
      </c>
      <c r="H1538">
        <v>2.7749999999999999</v>
      </c>
      <c r="I1538">
        <v>23.16</v>
      </c>
      <c r="J1538">
        <v>13</v>
      </c>
    </row>
    <row r="1539" spans="1:10" x14ac:dyDescent="0.35">
      <c r="A1539" t="s">
        <v>7783</v>
      </c>
      <c r="B1539">
        <v>247</v>
      </c>
      <c r="C1539">
        <v>420</v>
      </c>
      <c r="D1539">
        <v>1538</v>
      </c>
      <c r="E1539" t="s">
        <v>312</v>
      </c>
      <c r="F1539" t="s">
        <v>0</v>
      </c>
      <c r="G1539" t="s">
        <v>2590</v>
      </c>
      <c r="H1539">
        <v>0.83299999999999996</v>
      </c>
      <c r="I1539">
        <v>28.51</v>
      </c>
      <c r="J1539">
        <v>56</v>
      </c>
    </row>
    <row r="1540" spans="1:10" x14ac:dyDescent="0.35">
      <c r="A1540" t="s">
        <v>7784</v>
      </c>
      <c r="B1540">
        <v>365</v>
      </c>
      <c r="C1540">
        <v>420</v>
      </c>
      <c r="D1540">
        <v>1538</v>
      </c>
      <c r="E1540" t="s">
        <v>311</v>
      </c>
      <c r="F1540" t="s">
        <v>0</v>
      </c>
      <c r="G1540" t="s">
        <v>2613</v>
      </c>
      <c r="H1540" t="s">
        <v>311</v>
      </c>
      <c r="I1540" t="s">
        <v>311</v>
      </c>
      <c r="J1540">
        <v>5</v>
      </c>
    </row>
    <row r="1541" spans="1:10" x14ac:dyDescent="0.35">
      <c r="A1541" t="s">
        <v>7785</v>
      </c>
      <c r="B1541">
        <v>121</v>
      </c>
      <c r="C1541">
        <v>420</v>
      </c>
      <c r="D1541">
        <v>1538</v>
      </c>
      <c r="E1541" t="s">
        <v>312</v>
      </c>
      <c r="F1541" t="s">
        <v>0</v>
      </c>
      <c r="G1541" t="s">
        <v>3554</v>
      </c>
      <c r="H1541">
        <v>1.8129999999999999</v>
      </c>
      <c r="I1541">
        <v>37.729999999999997</v>
      </c>
      <c r="J1541">
        <v>54</v>
      </c>
    </row>
    <row r="1542" spans="1:10" x14ac:dyDescent="0.35">
      <c r="A1542" t="s">
        <v>7786</v>
      </c>
      <c r="B1542">
        <v>107</v>
      </c>
      <c r="C1542">
        <v>420</v>
      </c>
      <c r="D1542">
        <v>1538</v>
      </c>
      <c r="E1542" t="s">
        <v>312</v>
      </c>
      <c r="F1542" t="s">
        <v>0</v>
      </c>
      <c r="G1542" t="s">
        <v>7787</v>
      </c>
      <c r="H1542">
        <v>2.13</v>
      </c>
      <c r="I1542">
        <v>30.53</v>
      </c>
      <c r="J1542">
        <v>48</v>
      </c>
    </row>
    <row r="1543" spans="1:10" x14ac:dyDescent="0.35">
      <c r="A1543" t="s">
        <v>7788</v>
      </c>
      <c r="B1543">
        <v>86</v>
      </c>
      <c r="C1543">
        <v>419</v>
      </c>
      <c r="D1543">
        <v>1542</v>
      </c>
      <c r="E1543" t="s">
        <v>319</v>
      </c>
      <c r="F1543" t="s">
        <v>0</v>
      </c>
      <c r="G1543" t="s">
        <v>7789</v>
      </c>
      <c r="H1543">
        <v>2.6629999999999998</v>
      </c>
      <c r="I1543">
        <v>60.04</v>
      </c>
      <c r="J1543">
        <v>30</v>
      </c>
    </row>
    <row r="1544" spans="1:10" x14ac:dyDescent="0.35">
      <c r="A1544" t="s">
        <v>7790</v>
      </c>
      <c r="B1544">
        <v>90</v>
      </c>
      <c r="C1544">
        <v>418</v>
      </c>
      <c r="D1544">
        <v>1543</v>
      </c>
      <c r="E1544" t="s">
        <v>311</v>
      </c>
      <c r="F1544" t="s">
        <v>0</v>
      </c>
      <c r="G1544" t="s">
        <v>1827</v>
      </c>
      <c r="H1544" t="s">
        <v>311</v>
      </c>
      <c r="I1544" t="s">
        <v>311</v>
      </c>
      <c r="J1544">
        <v>25</v>
      </c>
    </row>
    <row r="1545" spans="1:10" x14ac:dyDescent="0.35">
      <c r="A1545" t="s">
        <v>7791</v>
      </c>
      <c r="B1545">
        <v>52</v>
      </c>
      <c r="C1545">
        <v>418</v>
      </c>
      <c r="D1545">
        <v>1543</v>
      </c>
      <c r="E1545" t="s">
        <v>319</v>
      </c>
      <c r="F1545" t="s">
        <v>0</v>
      </c>
      <c r="G1545" t="s">
        <v>7792</v>
      </c>
      <c r="H1545">
        <v>4.2169999999999996</v>
      </c>
      <c r="I1545">
        <v>76.099999999999994</v>
      </c>
      <c r="J1545">
        <v>25</v>
      </c>
    </row>
    <row r="1546" spans="1:10" x14ac:dyDescent="0.35">
      <c r="A1546" t="s">
        <v>7793</v>
      </c>
      <c r="B1546">
        <v>63</v>
      </c>
      <c r="C1546">
        <v>418</v>
      </c>
      <c r="D1546">
        <v>1543</v>
      </c>
      <c r="E1546" t="s">
        <v>311</v>
      </c>
      <c r="F1546" t="s">
        <v>0</v>
      </c>
      <c r="G1546" t="s">
        <v>1803</v>
      </c>
      <c r="H1546" t="s">
        <v>311</v>
      </c>
      <c r="I1546" t="s">
        <v>311</v>
      </c>
      <c r="J1546">
        <v>14</v>
      </c>
    </row>
    <row r="1547" spans="1:10" x14ac:dyDescent="0.35">
      <c r="A1547" t="s">
        <v>7794</v>
      </c>
      <c r="B1547">
        <v>235</v>
      </c>
      <c r="C1547">
        <v>417</v>
      </c>
      <c r="D1547">
        <v>1546</v>
      </c>
      <c r="E1547" t="s">
        <v>311</v>
      </c>
      <c r="F1547" t="s">
        <v>0</v>
      </c>
      <c r="G1547" t="s">
        <v>2520</v>
      </c>
      <c r="H1547" t="s">
        <v>311</v>
      </c>
      <c r="I1547" t="s">
        <v>311</v>
      </c>
      <c r="J1547">
        <v>29</v>
      </c>
    </row>
    <row r="1548" spans="1:10" x14ac:dyDescent="0.35">
      <c r="A1548" t="s">
        <v>7795</v>
      </c>
      <c r="B1548">
        <v>93</v>
      </c>
      <c r="C1548">
        <v>417</v>
      </c>
      <c r="D1548">
        <v>1546</v>
      </c>
      <c r="E1548" t="s">
        <v>312</v>
      </c>
      <c r="F1548" t="s">
        <v>0</v>
      </c>
      <c r="G1548" t="s">
        <v>2881</v>
      </c>
      <c r="H1548">
        <v>2.2090000000000001</v>
      </c>
      <c r="I1548">
        <v>31.14</v>
      </c>
      <c r="J1548">
        <v>36</v>
      </c>
    </row>
    <row r="1549" spans="1:10" x14ac:dyDescent="0.35">
      <c r="A1549" t="s">
        <v>7796</v>
      </c>
      <c r="B1549">
        <v>116</v>
      </c>
      <c r="C1549">
        <v>416</v>
      </c>
      <c r="D1549">
        <v>1548</v>
      </c>
      <c r="E1549" t="s">
        <v>328</v>
      </c>
      <c r="F1549" t="s">
        <v>0</v>
      </c>
      <c r="G1549" t="s">
        <v>3628</v>
      </c>
      <c r="H1549">
        <v>1.944</v>
      </c>
      <c r="I1549">
        <v>62</v>
      </c>
      <c r="J1549">
        <v>62</v>
      </c>
    </row>
    <row r="1550" spans="1:10" x14ac:dyDescent="0.35">
      <c r="A1550" t="s">
        <v>7797</v>
      </c>
      <c r="B1550">
        <v>97</v>
      </c>
      <c r="C1550">
        <v>416</v>
      </c>
      <c r="D1550">
        <v>1548</v>
      </c>
      <c r="E1550" t="s">
        <v>328</v>
      </c>
      <c r="F1550" t="s">
        <v>0</v>
      </c>
      <c r="G1550" t="s">
        <v>7798</v>
      </c>
      <c r="H1550">
        <v>2.2069999999999999</v>
      </c>
      <c r="I1550">
        <v>36.25</v>
      </c>
      <c r="J1550">
        <v>18</v>
      </c>
    </row>
    <row r="1551" spans="1:10" x14ac:dyDescent="0.35">
      <c r="A1551" t="s">
        <v>7799</v>
      </c>
      <c r="B1551">
        <v>177</v>
      </c>
      <c r="C1551">
        <v>415</v>
      </c>
      <c r="D1551">
        <v>1550</v>
      </c>
      <c r="E1551" t="s">
        <v>312</v>
      </c>
      <c r="F1551" t="s">
        <v>0</v>
      </c>
      <c r="G1551" t="s">
        <v>2675</v>
      </c>
      <c r="H1551">
        <v>1.24</v>
      </c>
      <c r="I1551">
        <v>27.22</v>
      </c>
      <c r="J1551">
        <v>81</v>
      </c>
    </row>
    <row r="1552" spans="1:10" x14ac:dyDescent="0.35">
      <c r="A1552" t="s">
        <v>7800</v>
      </c>
      <c r="B1552">
        <v>276</v>
      </c>
      <c r="C1552">
        <v>414</v>
      </c>
      <c r="D1552">
        <v>1551</v>
      </c>
      <c r="E1552" t="s">
        <v>334</v>
      </c>
      <c r="F1552" t="s">
        <v>0</v>
      </c>
      <c r="G1552" t="s">
        <v>2109</v>
      </c>
      <c r="H1552">
        <v>0.84399999999999997</v>
      </c>
      <c r="I1552">
        <v>10.92</v>
      </c>
      <c r="J1552">
        <v>7</v>
      </c>
    </row>
    <row r="1553" spans="1:10" x14ac:dyDescent="0.35">
      <c r="A1553" t="s">
        <v>7801</v>
      </c>
      <c r="B1553">
        <v>257</v>
      </c>
      <c r="C1553">
        <v>414</v>
      </c>
      <c r="D1553">
        <v>1551</v>
      </c>
      <c r="E1553" t="s">
        <v>334</v>
      </c>
      <c r="F1553" t="s">
        <v>0</v>
      </c>
      <c r="G1553" t="s">
        <v>2063</v>
      </c>
      <c r="H1553">
        <v>1.0129999999999999</v>
      </c>
      <c r="I1553">
        <v>4.45</v>
      </c>
      <c r="J1553">
        <v>37</v>
      </c>
    </row>
    <row r="1554" spans="1:10" hidden="1" x14ac:dyDescent="0.35">
      <c r="A1554" t="s">
        <v>7802</v>
      </c>
      <c r="B1554">
        <v>46</v>
      </c>
      <c r="C1554">
        <v>413</v>
      </c>
      <c r="D1554">
        <v>1553</v>
      </c>
      <c r="E1554" t="s">
        <v>311</v>
      </c>
      <c r="F1554" t="s">
        <v>2692</v>
      </c>
      <c r="G1554" t="s">
        <v>311</v>
      </c>
      <c r="H1554" t="s">
        <v>311</v>
      </c>
      <c r="I1554" t="s">
        <v>311</v>
      </c>
      <c r="J1554">
        <v>23</v>
      </c>
    </row>
    <row r="1555" spans="1:10" x14ac:dyDescent="0.35">
      <c r="A1555" t="s">
        <v>7803</v>
      </c>
      <c r="B1555">
        <v>120</v>
      </c>
      <c r="C1555">
        <v>413</v>
      </c>
      <c r="D1555">
        <v>1553</v>
      </c>
      <c r="E1555" t="s">
        <v>328</v>
      </c>
      <c r="F1555" t="s">
        <v>0</v>
      </c>
      <c r="G1555" t="s">
        <v>7804</v>
      </c>
      <c r="H1555">
        <v>1.907</v>
      </c>
      <c r="I1555">
        <v>44.68</v>
      </c>
      <c r="J1555">
        <v>68</v>
      </c>
    </row>
    <row r="1556" spans="1:10" x14ac:dyDescent="0.35">
      <c r="A1556" t="s">
        <v>7805</v>
      </c>
      <c r="B1556">
        <v>42</v>
      </c>
      <c r="C1556">
        <v>412</v>
      </c>
      <c r="D1556">
        <v>1555</v>
      </c>
      <c r="E1556" t="s">
        <v>328</v>
      </c>
      <c r="F1556" t="s">
        <v>0</v>
      </c>
      <c r="G1556" t="s">
        <v>2015</v>
      </c>
      <c r="H1556">
        <v>5.1459999999999999</v>
      </c>
      <c r="I1556">
        <v>59.08</v>
      </c>
      <c r="J1556">
        <v>42</v>
      </c>
    </row>
    <row r="1557" spans="1:10" x14ac:dyDescent="0.35">
      <c r="A1557" t="s">
        <v>7806</v>
      </c>
      <c r="B1557">
        <v>309</v>
      </c>
      <c r="C1557">
        <v>411</v>
      </c>
      <c r="D1557">
        <v>1556</v>
      </c>
      <c r="E1557" t="s">
        <v>334</v>
      </c>
      <c r="F1557" t="s">
        <v>0</v>
      </c>
      <c r="G1557" t="s">
        <v>2729</v>
      </c>
      <c r="H1557">
        <v>0.88700000000000001</v>
      </c>
      <c r="I1557">
        <v>19.62</v>
      </c>
      <c r="J1557">
        <v>7</v>
      </c>
    </row>
    <row r="1558" spans="1:10" hidden="1" x14ac:dyDescent="0.35">
      <c r="A1558" t="s">
        <v>7807</v>
      </c>
      <c r="B1558">
        <v>17</v>
      </c>
      <c r="C1558">
        <v>411</v>
      </c>
      <c r="D1558">
        <v>1556</v>
      </c>
      <c r="E1558" t="s">
        <v>311</v>
      </c>
      <c r="F1558" t="s">
        <v>3848</v>
      </c>
      <c r="G1558" t="s">
        <v>311</v>
      </c>
      <c r="H1558" t="s">
        <v>311</v>
      </c>
      <c r="I1558" t="s">
        <v>311</v>
      </c>
      <c r="J1558">
        <v>2</v>
      </c>
    </row>
    <row r="1559" spans="1:10" x14ac:dyDescent="0.35">
      <c r="A1559" t="s">
        <v>7808</v>
      </c>
      <c r="B1559">
        <v>60</v>
      </c>
      <c r="C1559">
        <v>410</v>
      </c>
      <c r="D1559">
        <v>1558</v>
      </c>
      <c r="E1559" t="s">
        <v>311</v>
      </c>
      <c r="F1559" t="s">
        <v>0</v>
      </c>
      <c r="G1559" t="s">
        <v>2053</v>
      </c>
      <c r="H1559" t="s">
        <v>311</v>
      </c>
      <c r="I1559" t="s">
        <v>311</v>
      </c>
      <c r="J1559">
        <v>13</v>
      </c>
    </row>
    <row r="1560" spans="1:10" x14ac:dyDescent="0.35">
      <c r="A1560" t="s">
        <v>7809</v>
      </c>
      <c r="B1560">
        <v>109</v>
      </c>
      <c r="C1560">
        <v>407</v>
      </c>
      <c r="D1560">
        <v>1559</v>
      </c>
      <c r="E1560" t="s">
        <v>312</v>
      </c>
      <c r="F1560" t="s">
        <v>0</v>
      </c>
      <c r="G1560" t="s">
        <v>4022</v>
      </c>
      <c r="H1560">
        <v>1.845</v>
      </c>
      <c r="I1560">
        <v>45.72</v>
      </c>
      <c r="J1560">
        <v>37</v>
      </c>
    </row>
    <row r="1561" spans="1:10" x14ac:dyDescent="0.35">
      <c r="A1561" t="s">
        <v>7810</v>
      </c>
      <c r="B1561">
        <v>107</v>
      </c>
      <c r="C1561">
        <v>407</v>
      </c>
      <c r="D1561">
        <v>1559</v>
      </c>
      <c r="E1561" t="s">
        <v>334</v>
      </c>
      <c r="F1561" t="s">
        <v>0</v>
      </c>
      <c r="G1561" t="s">
        <v>3026</v>
      </c>
      <c r="H1561">
        <v>1.64</v>
      </c>
      <c r="I1561">
        <v>22.28</v>
      </c>
      <c r="J1561">
        <v>23</v>
      </c>
    </row>
    <row r="1562" spans="1:10" x14ac:dyDescent="0.35">
      <c r="A1562" t="s">
        <v>7811</v>
      </c>
      <c r="B1562">
        <v>60</v>
      </c>
      <c r="C1562">
        <v>407</v>
      </c>
      <c r="D1562">
        <v>1559</v>
      </c>
      <c r="E1562" t="s">
        <v>311</v>
      </c>
      <c r="F1562" t="s">
        <v>0</v>
      </c>
      <c r="G1562" t="s">
        <v>6008</v>
      </c>
      <c r="H1562" t="s">
        <v>311</v>
      </c>
      <c r="I1562" t="s">
        <v>311</v>
      </c>
      <c r="J1562">
        <v>59</v>
      </c>
    </row>
    <row r="1563" spans="1:10" x14ac:dyDescent="0.35">
      <c r="A1563" t="s">
        <v>7812</v>
      </c>
      <c r="B1563">
        <v>136</v>
      </c>
      <c r="C1563">
        <v>404</v>
      </c>
      <c r="D1563">
        <v>1562</v>
      </c>
      <c r="E1563" t="s">
        <v>312</v>
      </c>
      <c r="F1563" t="s">
        <v>0</v>
      </c>
      <c r="G1563" t="s">
        <v>7813</v>
      </c>
      <c r="H1563">
        <v>1.6120000000000001</v>
      </c>
      <c r="I1563">
        <v>34</v>
      </c>
      <c r="J1563">
        <v>46</v>
      </c>
    </row>
    <row r="1564" spans="1:10" x14ac:dyDescent="0.35">
      <c r="A1564" t="s">
        <v>7814</v>
      </c>
      <c r="B1564">
        <v>63</v>
      </c>
      <c r="C1564">
        <v>403</v>
      </c>
      <c r="D1564">
        <v>1563</v>
      </c>
      <c r="E1564" t="s">
        <v>312</v>
      </c>
      <c r="F1564" t="s">
        <v>0</v>
      </c>
      <c r="G1564" t="s">
        <v>2107</v>
      </c>
      <c r="H1564">
        <v>2.919</v>
      </c>
      <c r="I1564">
        <v>32.32</v>
      </c>
      <c r="J1564">
        <v>33</v>
      </c>
    </row>
    <row r="1565" spans="1:10" x14ac:dyDescent="0.35">
      <c r="A1565" t="s">
        <v>7815</v>
      </c>
      <c r="B1565">
        <v>254</v>
      </c>
      <c r="C1565">
        <v>403</v>
      </c>
      <c r="D1565">
        <v>1563</v>
      </c>
      <c r="E1565" t="s">
        <v>334</v>
      </c>
      <c r="F1565" t="s">
        <v>0</v>
      </c>
      <c r="G1565" t="s">
        <v>7816</v>
      </c>
      <c r="H1565">
        <v>0.68500000000000005</v>
      </c>
      <c r="I1565">
        <v>9.5399999999999991</v>
      </c>
      <c r="J1565">
        <v>73</v>
      </c>
    </row>
    <row r="1566" spans="1:10" x14ac:dyDescent="0.35">
      <c r="A1566" t="s">
        <v>7817</v>
      </c>
      <c r="B1566">
        <v>60</v>
      </c>
      <c r="C1566">
        <v>403</v>
      </c>
      <c r="D1566">
        <v>1563</v>
      </c>
      <c r="E1566" t="s">
        <v>328</v>
      </c>
      <c r="F1566" t="s">
        <v>0</v>
      </c>
      <c r="G1566" t="s">
        <v>2302</v>
      </c>
      <c r="H1566">
        <v>4.0190000000000001</v>
      </c>
      <c r="I1566">
        <v>65.38</v>
      </c>
      <c r="J1566">
        <v>27</v>
      </c>
    </row>
    <row r="1567" spans="1:10" x14ac:dyDescent="0.35">
      <c r="A1567" t="s">
        <v>7818</v>
      </c>
      <c r="B1567">
        <v>153</v>
      </c>
      <c r="C1567">
        <v>403</v>
      </c>
      <c r="D1567">
        <v>1563</v>
      </c>
      <c r="E1567" t="s">
        <v>328</v>
      </c>
      <c r="F1567" t="s">
        <v>0</v>
      </c>
      <c r="G1567" t="s">
        <v>3628</v>
      </c>
      <c r="H1567">
        <v>1.7430000000000001</v>
      </c>
      <c r="I1567">
        <v>56.4</v>
      </c>
      <c r="J1567">
        <v>55</v>
      </c>
    </row>
    <row r="1568" spans="1:10" x14ac:dyDescent="0.35">
      <c r="A1568" t="s">
        <v>7819</v>
      </c>
      <c r="B1568">
        <v>108</v>
      </c>
      <c r="C1568">
        <v>400</v>
      </c>
      <c r="D1568">
        <v>1567</v>
      </c>
      <c r="E1568" t="s">
        <v>328</v>
      </c>
      <c r="F1568" t="s">
        <v>0</v>
      </c>
      <c r="G1568" t="s">
        <v>1999</v>
      </c>
      <c r="H1568">
        <v>1.4330000000000001</v>
      </c>
      <c r="I1568">
        <v>53.75</v>
      </c>
      <c r="J1568">
        <v>47</v>
      </c>
    </row>
    <row r="1569" spans="1:10" x14ac:dyDescent="0.35">
      <c r="A1569" t="s">
        <v>7820</v>
      </c>
      <c r="B1569">
        <v>86</v>
      </c>
      <c r="C1569">
        <v>399</v>
      </c>
      <c r="D1569">
        <v>1568</v>
      </c>
      <c r="E1569" t="s">
        <v>319</v>
      </c>
      <c r="F1569" t="s">
        <v>0</v>
      </c>
      <c r="G1569" t="s">
        <v>7821</v>
      </c>
      <c r="H1569">
        <v>2.367</v>
      </c>
      <c r="I1569">
        <v>62.26</v>
      </c>
      <c r="J1569">
        <v>37</v>
      </c>
    </row>
    <row r="1570" spans="1:10" x14ac:dyDescent="0.35">
      <c r="A1570" t="s">
        <v>7822</v>
      </c>
      <c r="B1570">
        <v>59</v>
      </c>
      <c r="C1570">
        <v>399</v>
      </c>
      <c r="D1570">
        <v>1568</v>
      </c>
      <c r="E1570" t="s">
        <v>328</v>
      </c>
      <c r="F1570" t="s">
        <v>0</v>
      </c>
      <c r="G1570" t="s">
        <v>6466</v>
      </c>
      <c r="H1570">
        <v>3.6960000000000002</v>
      </c>
      <c r="I1570">
        <v>59.8</v>
      </c>
      <c r="J1570">
        <v>33</v>
      </c>
    </row>
    <row r="1571" spans="1:10" x14ac:dyDescent="0.35">
      <c r="A1571" t="s">
        <v>7823</v>
      </c>
      <c r="B1571">
        <v>133</v>
      </c>
      <c r="C1571">
        <v>398</v>
      </c>
      <c r="D1571">
        <v>1570</v>
      </c>
      <c r="E1571" t="s">
        <v>311</v>
      </c>
      <c r="F1571" t="s">
        <v>0</v>
      </c>
      <c r="G1571" t="s">
        <v>1876</v>
      </c>
      <c r="H1571" t="s">
        <v>311</v>
      </c>
      <c r="I1571" t="s">
        <v>311</v>
      </c>
      <c r="J1571">
        <v>33</v>
      </c>
    </row>
    <row r="1572" spans="1:10" x14ac:dyDescent="0.35">
      <c r="A1572" t="s">
        <v>7824</v>
      </c>
      <c r="B1572">
        <v>58</v>
      </c>
      <c r="C1572">
        <v>398</v>
      </c>
      <c r="D1572">
        <v>1570</v>
      </c>
      <c r="E1572" t="s">
        <v>328</v>
      </c>
      <c r="F1572" t="s">
        <v>0</v>
      </c>
      <c r="G1572" t="s">
        <v>7368</v>
      </c>
      <c r="H1572">
        <v>3.577</v>
      </c>
      <c r="I1572">
        <v>59.49</v>
      </c>
      <c r="J1572">
        <v>12</v>
      </c>
    </row>
    <row r="1573" spans="1:10" hidden="1" x14ac:dyDescent="0.35">
      <c r="A1573" t="s">
        <v>7825</v>
      </c>
      <c r="B1573">
        <v>76</v>
      </c>
      <c r="C1573">
        <v>397</v>
      </c>
      <c r="D1573">
        <v>1572</v>
      </c>
      <c r="E1573" t="s">
        <v>311</v>
      </c>
      <c r="F1573" t="s">
        <v>2692</v>
      </c>
      <c r="G1573" t="s">
        <v>311</v>
      </c>
      <c r="H1573" t="s">
        <v>311</v>
      </c>
      <c r="I1573" t="s">
        <v>311</v>
      </c>
      <c r="J1573">
        <v>35</v>
      </c>
    </row>
    <row r="1574" spans="1:10" x14ac:dyDescent="0.35">
      <c r="A1574" t="s">
        <v>7826</v>
      </c>
      <c r="B1574">
        <v>144</v>
      </c>
      <c r="C1574">
        <v>397</v>
      </c>
      <c r="D1574">
        <v>1572</v>
      </c>
      <c r="E1574" t="s">
        <v>328</v>
      </c>
      <c r="F1574" t="s">
        <v>0</v>
      </c>
      <c r="G1574" t="s">
        <v>2520</v>
      </c>
      <c r="H1574">
        <v>1.246</v>
      </c>
      <c r="I1574">
        <v>67.92</v>
      </c>
      <c r="J1574">
        <v>65</v>
      </c>
    </row>
    <row r="1575" spans="1:10" x14ac:dyDescent="0.35">
      <c r="A1575" t="s">
        <v>7827</v>
      </c>
      <c r="B1575">
        <v>38</v>
      </c>
      <c r="C1575">
        <v>397</v>
      </c>
      <c r="D1575">
        <v>1572</v>
      </c>
      <c r="E1575" t="s">
        <v>311</v>
      </c>
      <c r="F1575" t="s">
        <v>0</v>
      </c>
      <c r="G1575" t="s">
        <v>7573</v>
      </c>
      <c r="H1575" t="s">
        <v>311</v>
      </c>
      <c r="I1575" t="s">
        <v>311</v>
      </c>
      <c r="J1575">
        <v>38</v>
      </c>
    </row>
    <row r="1576" spans="1:10" x14ac:dyDescent="0.35">
      <c r="A1576" t="s">
        <v>7828</v>
      </c>
      <c r="B1576">
        <v>162</v>
      </c>
      <c r="C1576">
        <v>396</v>
      </c>
      <c r="D1576">
        <v>1575</v>
      </c>
      <c r="E1576" t="s">
        <v>312</v>
      </c>
      <c r="F1576" t="s">
        <v>0</v>
      </c>
      <c r="G1576" t="s">
        <v>2590</v>
      </c>
      <c r="H1576">
        <v>0.93100000000000005</v>
      </c>
      <c r="I1576">
        <v>33.96</v>
      </c>
      <c r="J1576">
        <v>50</v>
      </c>
    </row>
    <row r="1577" spans="1:10" x14ac:dyDescent="0.35">
      <c r="A1577" t="s">
        <v>7829</v>
      </c>
      <c r="B1577">
        <v>81</v>
      </c>
      <c r="C1577">
        <v>395</v>
      </c>
      <c r="D1577">
        <v>1576</v>
      </c>
      <c r="E1577" t="s">
        <v>328</v>
      </c>
      <c r="F1577" t="s">
        <v>0</v>
      </c>
      <c r="G1577" t="s">
        <v>2102</v>
      </c>
      <c r="H1577">
        <v>2.2469999999999999</v>
      </c>
      <c r="I1577">
        <v>40.79</v>
      </c>
      <c r="J1577">
        <v>35</v>
      </c>
    </row>
    <row r="1578" spans="1:10" x14ac:dyDescent="0.35">
      <c r="A1578" t="s">
        <v>7830</v>
      </c>
      <c r="B1578">
        <v>102</v>
      </c>
      <c r="C1578">
        <v>393</v>
      </c>
      <c r="D1578">
        <v>1577</v>
      </c>
      <c r="E1578" t="s">
        <v>334</v>
      </c>
      <c r="F1578" t="s">
        <v>0</v>
      </c>
      <c r="G1578" t="s">
        <v>3282</v>
      </c>
      <c r="H1578">
        <v>1.91</v>
      </c>
      <c r="I1578">
        <v>19.899999999999999</v>
      </c>
      <c r="J1578">
        <v>17</v>
      </c>
    </row>
    <row r="1579" spans="1:10" x14ac:dyDescent="0.35">
      <c r="A1579" t="s">
        <v>7831</v>
      </c>
      <c r="B1579">
        <v>53</v>
      </c>
      <c r="C1579">
        <v>392</v>
      </c>
      <c r="D1579">
        <v>1578</v>
      </c>
      <c r="E1579" t="s">
        <v>311</v>
      </c>
      <c r="F1579" t="s">
        <v>0</v>
      </c>
      <c r="G1579" t="s">
        <v>1938</v>
      </c>
      <c r="H1579" t="s">
        <v>311</v>
      </c>
      <c r="I1579" t="s">
        <v>311</v>
      </c>
      <c r="J1579">
        <v>34</v>
      </c>
    </row>
    <row r="1580" spans="1:10" x14ac:dyDescent="0.35">
      <c r="A1580" t="s">
        <v>7832</v>
      </c>
      <c r="B1580">
        <v>46</v>
      </c>
      <c r="C1580">
        <v>392</v>
      </c>
      <c r="D1580">
        <v>1578</v>
      </c>
      <c r="E1580" t="s">
        <v>311</v>
      </c>
      <c r="F1580" t="s">
        <v>0</v>
      </c>
      <c r="G1580" t="s">
        <v>4613</v>
      </c>
      <c r="H1580" t="s">
        <v>311</v>
      </c>
      <c r="I1580" t="s">
        <v>311</v>
      </c>
      <c r="J1580">
        <v>46</v>
      </c>
    </row>
    <row r="1581" spans="1:10" x14ac:dyDescent="0.35">
      <c r="A1581" t="s">
        <v>7833</v>
      </c>
      <c r="B1581">
        <v>42</v>
      </c>
      <c r="C1581">
        <v>392</v>
      </c>
      <c r="D1581">
        <v>1578</v>
      </c>
      <c r="E1581" t="s">
        <v>328</v>
      </c>
      <c r="F1581" t="s">
        <v>0</v>
      </c>
      <c r="G1581" t="s">
        <v>1791</v>
      </c>
      <c r="H1581">
        <v>4.8780000000000001</v>
      </c>
      <c r="I1581">
        <v>60.24</v>
      </c>
      <c r="J1581">
        <v>42</v>
      </c>
    </row>
    <row r="1582" spans="1:10" x14ac:dyDescent="0.35">
      <c r="A1582" t="s">
        <v>7834</v>
      </c>
      <c r="B1582">
        <v>231</v>
      </c>
      <c r="C1582">
        <v>391</v>
      </c>
      <c r="D1582">
        <v>1581</v>
      </c>
      <c r="E1582" t="s">
        <v>334</v>
      </c>
      <c r="F1582" t="s">
        <v>0</v>
      </c>
      <c r="G1582" t="s">
        <v>2109</v>
      </c>
      <c r="H1582">
        <v>0.86899999999999999</v>
      </c>
      <c r="I1582">
        <v>12.07</v>
      </c>
      <c r="J1582">
        <v>4</v>
      </c>
    </row>
    <row r="1583" spans="1:10" x14ac:dyDescent="0.35">
      <c r="A1583" t="s">
        <v>7835</v>
      </c>
      <c r="B1583">
        <v>141</v>
      </c>
      <c r="C1583">
        <v>390</v>
      </c>
      <c r="D1583">
        <v>1582</v>
      </c>
      <c r="E1583" t="s">
        <v>319</v>
      </c>
      <c r="F1583" t="s">
        <v>0</v>
      </c>
      <c r="G1583" t="s">
        <v>7836</v>
      </c>
      <c r="H1583">
        <v>2.6349999999999998</v>
      </c>
      <c r="I1583">
        <v>79.63</v>
      </c>
      <c r="J1583">
        <v>21</v>
      </c>
    </row>
    <row r="1584" spans="1:10" x14ac:dyDescent="0.35">
      <c r="A1584" t="s">
        <v>7837</v>
      </c>
      <c r="B1584">
        <v>268</v>
      </c>
      <c r="C1584">
        <v>390</v>
      </c>
      <c r="D1584">
        <v>1582</v>
      </c>
      <c r="E1584" t="s">
        <v>334</v>
      </c>
      <c r="F1584" t="s">
        <v>0</v>
      </c>
      <c r="G1584" t="s">
        <v>3628</v>
      </c>
      <c r="H1584">
        <v>0.73299999999999998</v>
      </c>
      <c r="I1584">
        <v>10.8</v>
      </c>
      <c r="J1584">
        <v>210</v>
      </c>
    </row>
    <row r="1585" spans="1:10" x14ac:dyDescent="0.35">
      <c r="A1585" t="s">
        <v>7838</v>
      </c>
      <c r="B1585">
        <v>76</v>
      </c>
      <c r="C1585">
        <v>389</v>
      </c>
      <c r="D1585">
        <v>1584</v>
      </c>
      <c r="E1585" t="s">
        <v>328</v>
      </c>
      <c r="F1585" t="s">
        <v>0</v>
      </c>
      <c r="G1585" t="s">
        <v>3372</v>
      </c>
      <c r="H1585">
        <v>2.8919999999999999</v>
      </c>
      <c r="I1585">
        <v>57.84</v>
      </c>
      <c r="J1585">
        <v>27</v>
      </c>
    </row>
    <row r="1586" spans="1:10" x14ac:dyDescent="0.35">
      <c r="A1586" t="s">
        <v>7839</v>
      </c>
      <c r="B1586">
        <v>152</v>
      </c>
      <c r="C1586">
        <v>389</v>
      </c>
      <c r="D1586">
        <v>1584</v>
      </c>
      <c r="E1586" t="s">
        <v>312</v>
      </c>
      <c r="F1586" t="s">
        <v>0</v>
      </c>
      <c r="G1586" t="s">
        <v>7840</v>
      </c>
      <c r="H1586">
        <v>1.3129999999999999</v>
      </c>
      <c r="I1586">
        <v>16.649999999999999</v>
      </c>
      <c r="J1586">
        <v>66</v>
      </c>
    </row>
    <row r="1587" spans="1:10" x14ac:dyDescent="0.35">
      <c r="A1587" t="s">
        <v>2739</v>
      </c>
      <c r="B1587">
        <v>237</v>
      </c>
      <c r="C1587">
        <v>389</v>
      </c>
      <c r="D1587">
        <v>1584</v>
      </c>
      <c r="E1587" t="s">
        <v>334</v>
      </c>
      <c r="F1587" t="s">
        <v>0</v>
      </c>
      <c r="G1587" t="s">
        <v>2739</v>
      </c>
      <c r="H1587">
        <v>0.91900000000000004</v>
      </c>
      <c r="I1587">
        <v>7.5</v>
      </c>
      <c r="J1587">
        <v>2</v>
      </c>
    </row>
    <row r="1588" spans="1:10" x14ac:dyDescent="0.35">
      <c r="A1588" t="s">
        <v>7841</v>
      </c>
      <c r="B1588">
        <v>84</v>
      </c>
      <c r="C1588">
        <v>389</v>
      </c>
      <c r="D1588">
        <v>1584</v>
      </c>
      <c r="E1588" t="s">
        <v>312</v>
      </c>
      <c r="F1588" t="s">
        <v>0</v>
      </c>
      <c r="G1588" t="s">
        <v>3831</v>
      </c>
      <c r="H1588">
        <v>2.8029999999999999</v>
      </c>
      <c r="I1588">
        <v>49.43</v>
      </c>
      <c r="J1588">
        <v>84</v>
      </c>
    </row>
    <row r="1589" spans="1:10" x14ac:dyDescent="0.35">
      <c r="A1589" t="s">
        <v>7842</v>
      </c>
      <c r="B1589">
        <v>87</v>
      </c>
      <c r="C1589">
        <v>389</v>
      </c>
      <c r="D1589">
        <v>1584</v>
      </c>
      <c r="E1589" t="s">
        <v>311</v>
      </c>
      <c r="F1589" t="s">
        <v>0</v>
      </c>
      <c r="G1589" t="s">
        <v>2962</v>
      </c>
      <c r="H1589" t="s">
        <v>311</v>
      </c>
      <c r="I1589" t="s">
        <v>311</v>
      </c>
      <c r="J1589">
        <v>36</v>
      </c>
    </row>
    <row r="1590" spans="1:10" x14ac:dyDescent="0.35">
      <c r="A1590" t="s">
        <v>7843</v>
      </c>
      <c r="B1590">
        <v>34</v>
      </c>
      <c r="C1590">
        <v>388</v>
      </c>
      <c r="D1590">
        <v>1589</v>
      </c>
      <c r="E1590" t="s">
        <v>319</v>
      </c>
      <c r="F1590" t="s">
        <v>0</v>
      </c>
      <c r="G1590" t="s">
        <v>3375</v>
      </c>
      <c r="H1590">
        <v>7.032</v>
      </c>
      <c r="I1590">
        <v>75.44</v>
      </c>
      <c r="J1590">
        <v>16</v>
      </c>
    </row>
    <row r="1591" spans="1:10" x14ac:dyDescent="0.35">
      <c r="A1591" t="s">
        <v>7844</v>
      </c>
      <c r="B1591">
        <v>53</v>
      </c>
      <c r="C1591">
        <v>387</v>
      </c>
      <c r="D1591">
        <v>1590</v>
      </c>
      <c r="E1591" t="s">
        <v>319</v>
      </c>
      <c r="F1591" t="s">
        <v>0</v>
      </c>
      <c r="G1591" t="s">
        <v>3594</v>
      </c>
      <c r="H1591">
        <v>3.157</v>
      </c>
      <c r="I1591">
        <v>91.76</v>
      </c>
      <c r="J1591">
        <v>53</v>
      </c>
    </row>
    <row r="1592" spans="1:10" x14ac:dyDescent="0.35">
      <c r="A1592" t="s">
        <v>7845</v>
      </c>
      <c r="B1592">
        <v>142</v>
      </c>
      <c r="C1592">
        <v>387</v>
      </c>
      <c r="D1592">
        <v>1590</v>
      </c>
      <c r="E1592" t="s">
        <v>328</v>
      </c>
      <c r="F1592" t="s">
        <v>0</v>
      </c>
      <c r="G1592" t="s">
        <v>2590</v>
      </c>
      <c r="H1592">
        <v>1.1970000000000001</v>
      </c>
      <c r="I1592">
        <v>51.91</v>
      </c>
      <c r="J1592">
        <v>60</v>
      </c>
    </row>
    <row r="1593" spans="1:10" x14ac:dyDescent="0.35">
      <c r="A1593" t="s">
        <v>7846</v>
      </c>
      <c r="B1593">
        <v>332</v>
      </c>
      <c r="C1593">
        <v>386</v>
      </c>
      <c r="D1593">
        <v>1592</v>
      </c>
      <c r="E1593" t="s">
        <v>334</v>
      </c>
      <c r="F1593" t="s">
        <v>0</v>
      </c>
      <c r="G1593" t="s">
        <v>7847</v>
      </c>
      <c r="H1593">
        <v>0.53800000000000003</v>
      </c>
      <c r="I1593">
        <v>1.56</v>
      </c>
      <c r="J1593">
        <v>10</v>
      </c>
    </row>
    <row r="1594" spans="1:10" x14ac:dyDescent="0.35">
      <c r="A1594" t="s">
        <v>7848</v>
      </c>
      <c r="B1594">
        <v>79</v>
      </c>
      <c r="C1594">
        <v>385</v>
      </c>
      <c r="D1594">
        <v>1593</v>
      </c>
      <c r="E1594" t="s">
        <v>312</v>
      </c>
      <c r="F1594" t="s">
        <v>0</v>
      </c>
      <c r="G1594" t="s">
        <v>6707</v>
      </c>
      <c r="H1594">
        <v>2.468</v>
      </c>
      <c r="I1594">
        <v>28.33</v>
      </c>
      <c r="J1594">
        <v>15</v>
      </c>
    </row>
    <row r="1595" spans="1:10" x14ac:dyDescent="0.35">
      <c r="A1595" t="s">
        <v>7849</v>
      </c>
      <c r="B1595">
        <v>120</v>
      </c>
      <c r="C1595">
        <v>385</v>
      </c>
      <c r="D1595">
        <v>1593</v>
      </c>
      <c r="E1595" t="s">
        <v>311</v>
      </c>
      <c r="F1595" t="s">
        <v>0</v>
      </c>
      <c r="G1595" t="s">
        <v>2592</v>
      </c>
      <c r="H1595" t="s">
        <v>311</v>
      </c>
      <c r="I1595" t="s">
        <v>311</v>
      </c>
      <c r="J1595">
        <v>67</v>
      </c>
    </row>
    <row r="1596" spans="1:10" x14ac:dyDescent="0.35">
      <c r="A1596" t="s">
        <v>7850</v>
      </c>
      <c r="B1596">
        <v>118</v>
      </c>
      <c r="C1596">
        <v>384</v>
      </c>
      <c r="D1596">
        <v>1595</v>
      </c>
      <c r="E1596" t="s">
        <v>312</v>
      </c>
      <c r="F1596" t="s">
        <v>0</v>
      </c>
      <c r="G1596" t="s">
        <v>7851</v>
      </c>
      <c r="H1596">
        <v>1.595</v>
      </c>
      <c r="I1596">
        <v>32.42</v>
      </c>
      <c r="J1596">
        <v>69</v>
      </c>
    </row>
    <row r="1597" spans="1:10" x14ac:dyDescent="0.35">
      <c r="A1597" t="s">
        <v>7852</v>
      </c>
      <c r="B1597">
        <v>148</v>
      </c>
      <c r="C1597">
        <v>384</v>
      </c>
      <c r="D1597">
        <v>1595</v>
      </c>
      <c r="E1597" t="s">
        <v>311</v>
      </c>
      <c r="F1597" t="s">
        <v>0</v>
      </c>
      <c r="G1597" t="s">
        <v>1999</v>
      </c>
      <c r="H1597" t="s">
        <v>311</v>
      </c>
      <c r="I1597" t="s">
        <v>311</v>
      </c>
      <c r="J1597">
        <v>20</v>
      </c>
    </row>
    <row r="1598" spans="1:10" x14ac:dyDescent="0.35">
      <c r="A1598" t="s">
        <v>7853</v>
      </c>
      <c r="B1598">
        <v>159</v>
      </c>
      <c r="C1598">
        <v>383</v>
      </c>
      <c r="D1598">
        <v>1597</v>
      </c>
      <c r="E1598" t="s">
        <v>328</v>
      </c>
      <c r="F1598" t="s">
        <v>0</v>
      </c>
      <c r="G1598" t="s">
        <v>2590</v>
      </c>
      <c r="H1598">
        <v>1.1659999999999999</v>
      </c>
      <c r="I1598">
        <v>49.7</v>
      </c>
      <c r="J1598">
        <v>44</v>
      </c>
    </row>
    <row r="1599" spans="1:10" x14ac:dyDescent="0.35">
      <c r="A1599" t="s">
        <v>7854</v>
      </c>
      <c r="B1599">
        <v>134</v>
      </c>
      <c r="C1599">
        <v>382</v>
      </c>
      <c r="D1599">
        <v>1598</v>
      </c>
      <c r="E1599" t="s">
        <v>334</v>
      </c>
      <c r="F1599" t="s">
        <v>0</v>
      </c>
      <c r="G1599" t="s">
        <v>4034</v>
      </c>
      <c r="H1599">
        <v>1.2789999999999999</v>
      </c>
      <c r="I1599">
        <v>21.43</v>
      </c>
      <c r="J1599">
        <v>34</v>
      </c>
    </row>
    <row r="1600" spans="1:10" x14ac:dyDescent="0.35">
      <c r="A1600" t="s">
        <v>7855</v>
      </c>
      <c r="B1600">
        <v>82</v>
      </c>
      <c r="C1600">
        <v>381</v>
      </c>
      <c r="D1600">
        <v>1599</v>
      </c>
      <c r="E1600" t="s">
        <v>312</v>
      </c>
      <c r="F1600" t="s">
        <v>0</v>
      </c>
      <c r="G1600" t="s">
        <v>7130</v>
      </c>
      <c r="H1600">
        <v>2.4750000000000001</v>
      </c>
      <c r="I1600">
        <v>37.57</v>
      </c>
      <c r="J1600">
        <v>45</v>
      </c>
    </row>
    <row r="1601" spans="1:10" x14ac:dyDescent="0.35">
      <c r="A1601" t="s">
        <v>7856</v>
      </c>
      <c r="B1601">
        <v>159</v>
      </c>
      <c r="C1601">
        <v>381</v>
      </c>
      <c r="D1601">
        <v>1599</v>
      </c>
      <c r="E1601" t="s">
        <v>312</v>
      </c>
      <c r="F1601" t="s">
        <v>0</v>
      </c>
      <c r="G1601" t="s">
        <v>1701</v>
      </c>
      <c r="H1601">
        <v>1.284</v>
      </c>
      <c r="I1601">
        <v>18.3</v>
      </c>
      <c r="J1601">
        <v>42</v>
      </c>
    </row>
    <row r="1602" spans="1:10" x14ac:dyDescent="0.35">
      <c r="A1602" t="s">
        <v>7857</v>
      </c>
      <c r="B1602">
        <v>60</v>
      </c>
      <c r="C1602">
        <v>380</v>
      </c>
      <c r="D1602">
        <v>1601</v>
      </c>
      <c r="E1602" t="s">
        <v>311</v>
      </c>
      <c r="F1602" t="s">
        <v>0</v>
      </c>
      <c r="G1602" t="s">
        <v>2962</v>
      </c>
      <c r="H1602" t="s">
        <v>311</v>
      </c>
      <c r="I1602" t="s">
        <v>311</v>
      </c>
      <c r="J1602">
        <v>15</v>
      </c>
    </row>
    <row r="1603" spans="1:10" x14ac:dyDescent="0.35">
      <c r="A1603" t="s">
        <v>7858</v>
      </c>
      <c r="B1603">
        <v>315</v>
      </c>
      <c r="C1603">
        <v>379</v>
      </c>
      <c r="D1603">
        <v>1602</v>
      </c>
      <c r="E1603" t="s">
        <v>334</v>
      </c>
      <c r="F1603" t="s">
        <v>0</v>
      </c>
      <c r="G1603" t="s">
        <v>2520</v>
      </c>
      <c r="H1603">
        <v>0.57799999999999996</v>
      </c>
      <c r="I1603">
        <v>15.81</v>
      </c>
      <c r="J1603">
        <v>170</v>
      </c>
    </row>
    <row r="1604" spans="1:10" x14ac:dyDescent="0.35">
      <c r="A1604" t="s">
        <v>7859</v>
      </c>
      <c r="B1604">
        <v>771</v>
      </c>
      <c r="C1604">
        <v>378</v>
      </c>
      <c r="D1604">
        <v>1603</v>
      </c>
      <c r="E1604" t="s">
        <v>334</v>
      </c>
      <c r="F1604" t="s">
        <v>0</v>
      </c>
      <c r="G1604" t="s">
        <v>1969</v>
      </c>
      <c r="H1604">
        <v>0.80300000000000005</v>
      </c>
      <c r="I1604">
        <v>5</v>
      </c>
      <c r="J1604">
        <v>118</v>
      </c>
    </row>
    <row r="1605" spans="1:10" x14ac:dyDescent="0.35">
      <c r="A1605" t="s">
        <v>7860</v>
      </c>
      <c r="B1605">
        <v>43</v>
      </c>
      <c r="C1605">
        <v>378</v>
      </c>
      <c r="D1605">
        <v>1603</v>
      </c>
      <c r="E1605" t="s">
        <v>319</v>
      </c>
      <c r="F1605" t="s">
        <v>0</v>
      </c>
      <c r="G1605" t="s">
        <v>7861</v>
      </c>
      <c r="H1605">
        <v>5.6109999999999998</v>
      </c>
      <c r="I1605">
        <v>86.71</v>
      </c>
      <c r="J1605">
        <v>24</v>
      </c>
    </row>
    <row r="1606" spans="1:10" x14ac:dyDescent="0.35">
      <c r="A1606" t="s">
        <v>7862</v>
      </c>
      <c r="B1606">
        <v>122</v>
      </c>
      <c r="C1606">
        <v>378</v>
      </c>
      <c r="D1606">
        <v>1603</v>
      </c>
      <c r="E1606" t="s">
        <v>312</v>
      </c>
      <c r="F1606" t="s">
        <v>0</v>
      </c>
      <c r="G1606" t="s">
        <v>4361</v>
      </c>
      <c r="H1606">
        <v>1.504</v>
      </c>
      <c r="I1606">
        <v>46.5</v>
      </c>
      <c r="J1606">
        <v>18</v>
      </c>
    </row>
    <row r="1607" spans="1:10" x14ac:dyDescent="0.35">
      <c r="A1607" t="s">
        <v>7863</v>
      </c>
      <c r="B1607">
        <v>255</v>
      </c>
      <c r="C1607">
        <v>377</v>
      </c>
      <c r="D1607">
        <v>1606</v>
      </c>
      <c r="E1607" t="s">
        <v>334</v>
      </c>
      <c r="F1607" t="s">
        <v>0</v>
      </c>
      <c r="G1607" t="s">
        <v>2520</v>
      </c>
      <c r="H1607">
        <v>0.64</v>
      </c>
      <c r="I1607">
        <v>22.44</v>
      </c>
      <c r="J1607">
        <v>177</v>
      </c>
    </row>
    <row r="1608" spans="1:10" x14ac:dyDescent="0.35">
      <c r="A1608" t="s">
        <v>7864</v>
      </c>
      <c r="B1608">
        <v>115</v>
      </c>
      <c r="C1608">
        <v>376</v>
      </c>
      <c r="D1608">
        <v>1607</v>
      </c>
      <c r="E1608" t="s">
        <v>311</v>
      </c>
      <c r="F1608" t="s">
        <v>0</v>
      </c>
      <c r="G1608" t="s">
        <v>2402</v>
      </c>
      <c r="H1608" t="s">
        <v>311</v>
      </c>
      <c r="I1608" t="s">
        <v>311</v>
      </c>
      <c r="J1608">
        <v>115</v>
      </c>
    </row>
    <row r="1609" spans="1:10" x14ac:dyDescent="0.35">
      <c r="A1609" t="s">
        <v>7865</v>
      </c>
      <c r="B1609">
        <v>48</v>
      </c>
      <c r="C1609">
        <v>373</v>
      </c>
      <c r="D1609">
        <v>1608</v>
      </c>
      <c r="E1609" t="s">
        <v>319</v>
      </c>
      <c r="F1609" t="s">
        <v>0</v>
      </c>
      <c r="G1609" t="s">
        <v>2119</v>
      </c>
      <c r="H1609">
        <v>4.2389999999999999</v>
      </c>
      <c r="I1609">
        <v>81.98</v>
      </c>
      <c r="J1609">
        <v>48</v>
      </c>
    </row>
    <row r="1610" spans="1:10" x14ac:dyDescent="0.35">
      <c r="A1610" t="s">
        <v>7866</v>
      </c>
      <c r="B1610">
        <v>86</v>
      </c>
      <c r="C1610">
        <v>373</v>
      </c>
      <c r="D1610">
        <v>1608</v>
      </c>
      <c r="E1610" t="s">
        <v>319</v>
      </c>
      <c r="F1610" t="s">
        <v>0</v>
      </c>
      <c r="G1610" t="s">
        <v>2590</v>
      </c>
      <c r="H1610">
        <v>2.0699999999999998</v>
      </c>
      <c r="I1610">
        <v>81.040000000000006</v>
      </c>
      <c r="J1610">
        <v>51</v>
      </c>
    </row>
    <row r="1611" spans="1:10" x14ac:dyDescent="0.35">
      <c r="A1611" t="s">
        <v>7867</v>
      </c>
      <c r="B1611">
        <v>153</v>
      </c>
      <c r="C1611">
        <v>371</v>
      </c>
      <c r="D1611">
        <v>1610</v>
      </c>
      <c r="E1611" t="s">
        <v>334</v>
      </c>
      <c r="F1611" t="s">
        <v>0</v>
      </c>
      <c r="G1611" t="s">
        <v>2379</v>
      </c>
      <c r="H1611">
        <v>1.2170000000000001</v>
      </c>
      <c r="I1611">
        <v>24.16</v>
      </c>
      <c r="J1611">
        <v>19</v>
      </c>
    </row>
    <row r="1612" spans="1:10" x14ac:dyDescent="0.35">
      <c r="A1612" t="s">
        <v>7868</v>
      </c>
      <c r="B1612">
        <v>100</v>
      </c>
      <c r="C1612">
        <v>371</v>
      </c>
      <c r="D1612">
        <v>1610</v>
      </c>
      <c r="E1612" t="s">
        <v>312</v>
      </c>
      <c r="F1612" t="s">
        <v>0</v>
      </c>
      <c r="G1612" t="s">
        <v>3026</v>
      </c>
      <c r="H1612">
        <v>1.823</v>
      </c>
      <c r="I1612">
        <v>31.27</v>
      </c>
      <c r="J1612">
        <v>25</v>
      </c>
    </row>
    <row r="1613" spans="1:10" x14ac:dyDescent="0.35">
      <c r="A1613" t="s">
        <v>7869</v>
      </c>
      <c r="B1613">
        <v>117</v>
      </c>
      <c r="C1613">
        <v>369</v>
      </c>
      <c r="D1613">
        <v>1612</v>
      </c>
      <c r="E1613" t="s">
        <v>334</v>
      </c>
      <c r="F1613" t="s">
        <v>0</v>
      </c>
      <c r="G1613" t="s">
        <v>2743</v>
      </c>
      <c r="H1613">
        <v>1.5229999999999999</v>
      </c>
      <c r="I1613">
        <v>10.56</v>
      </c>
      <c r="J1613">
        <v>45</v>
      </c>
    </row>
    <row r="1614" spans="1:10" x14ac:dyDescent="0.35">
      <c r="A1614" t="s">
        <v>7870</v>
      </c>
      <c r="B1614">
        <v>90</v>
      </c>
      <c r="C1614">
        <v>369</v>
      </c>
      <c r="D1614">
        <v>1612</v>
      </c>
      <c r="E1614" t="s">
        <v>311</v>
      </c>
      <c r="F1614" t="s">
        <v>0</v>
      </c>
      <c r="G1614" t="s">
        <v>6185</v>
      </c>
      <c r="H1614" t="s">
        <v>311</v>
      </c>
      <c r="I1614" t="s">
        <v>311</v>
      </c>
      <c r="J1614">
        <v>9</v>
      </c>
    </row>
    <row r="1615" spans="1:10" x14ac:dyDescent="0.35">
      <c r="A1615" t="s">
        <v>7871</v>
      </c>
      <c r="B1615">
        <v>186</v>
      </c>
      <c r="C1615">
        <v>369</v>
      </c>
      <c r="D1615">
        <v>1612</v>
      </c>
      <c r="E1615" t="s">
        <v>328</v>
      </c>
      <c r="F1615" t="s">
        <v>0</v>
      </c>
      <c r="G1615" t="s">
        <v>2590</v>
      </c>
      <c r="H1615">
        <v>0.98399999999999999</v>
      </c>
      <c r="I1615">
        <v>37.5</v>
      </c>
      <c r="J1615">
        <v>94</v>
      </c>
    </row>
    <row r="1616" spans="1:10" x14ac:dyDescent="0.35">
      <c r="A1616" t="s">
        <v>7872</v>
      </c>
      <c r="B1616">
        <v>159</v>
      </c>
      <c r="C1616">
        <v>369</v>
      </c>
      <c r="D1616">
        <v>1612</v>
      </c>
      <c r="E1616" t="s">
        <v>328</v>
      </c>
      <c r="F1616" t="s">
        <v>0</v>
      </c>
      <c r="G1616" t="s">
        <v>2590</v>
      </c>
      <c r="H1616">
        <v>1.1719999999999999</v>
      </c>
      <c r="I1616">
        <v>50.71</v>
      </c>
      <c r="J1616">
        <v>152</v>
      </c>
    </row>
    <row r="1617" spans="1:10" x14ac:dyDescent="0.35">
      <c r="A1617" t="s">
        <v>7873</v>
      </c>
      <c r="B1617">
        <v>99</v>
      </c>
      <c r="C1617">
        <v>369</v>
      </c>
      <c r="D1617">
        <v>1612</v>
      </c>
      <c r="E1617" t="s">
        <v>311</v>
      </c>
      <c r="F1617" t="s">
        <v>0</v>
      </c>
      <c r="G1617" t="s">
        <v>2135</v>
      </c>
      <c r="H1617" t="s">
        <v>311</v>
      </c>
      <c r="I1617" t="s">
        <v>311</v>
      </c>
      <c r="J1617">
        <v>99</v>
      </c>
    </row>
    <row r="1618" spans="1:10" x14ac:dyDescent="0.35">
      <c r="A1618" t="s">
        <v>7874</v>
      </c>
      <c r="B1618">
        <v>101</v>
      </c>
      <c r="C1618">
        <v>369</v>
      </c>
      <c r="D1618">
        <v>1612</v>
      </c>
      <c r="E1618" t="s">
        <v>319</v>
      </c>
      <c r="F1618" t="s">
        <v>0</v>
      </c>
      <c r="G1618" t="s">
        <v>2520</v>
      </c>
      <c r="H1618">
        <v>1.7789999999999999</v>
      </c>
      <c r="I1618">
        <v>83.89</v>
      </c>
      <c r="J1618">
        <v>77</v>
      </c>
    </row>
    <row r="1619" spans="1:10" x14ac:dyDescent="0.35">
      <c r="A1619" t="s">
        <v>7875</v>
      </c>
      <c r="B1619">
        <v>179</v>
      </c>
      <c r="C1619">
        <v>368</v>
      </c>
      <c r="D1619">
        <v>1618</v>
      </c>
      <c r="E1619" t="s">
        <v>334</v>
      </c>
      <c r="F1619" t="s">
        <v>0</v>
      </c>
      <c r="G1619" t="s">
        <v>7876</v>
      </c>
      <c r="H1619">
        <v>1.629</v>
      </c>
      <c r="I1619">
        <v>13.87</v>
      </c>
      <c r="J1619">
        <v>49</v>
      </c>
    </row>
    <row r="1620" spans="1:10" x14ac:dyDescent="0.35">
      <c r="A1620" t="s">
        <v>7877</v>
      </c>
      <c r="B1620">
        <v>104</v>
      </c>
      <c r="C1620">
        <v>367</v>
      </c>
      <c r="D1620">
        <v>1619</v>
      </c>
      <c r="E1620" t="s">
        <v>328</v>
      </c>
      <c r="F1620" t="s">
        <v>0</v>
      </c>
      <c r="G1620" t="s">
        <v>2675</v>
      </c>
      <c r="H1620">
        <v>2.0819999999999999</v>
      </c>
      <c r="I1620">
        <v>52.78</v>
      </c>
      <c r="J1620">
        <v>9</v>
      </c>
    </row>
    <row r="1621" spans="1:10" x14ac:dyDescent="0.35">
      <c r="A1621" t="s">
        <v>7878</v>
      </c>
      <c r="B1621">
        <v>45</v>
      </c>
      <c r="C1621">
        <v>366</v>
      </c>
      <c r="D1621">
        <v>1620</v>
      </c>
      <c r="E1621" t="s">
        <v>311</v>
      </c>
      <c r="F1621" t="s">
        <v>0</v>
      </c>
      <c r="G1621" t="s">
        <v>7879</v>
      </c>
      <c r="H1621" t="s">
        <v>311</v>
      </c>
      <c r="I1621" t="s">
        <v>311</v>
      </c>
      <c r="J1621">
        <v>9</v>
      </c>
    </row>
    <row r="1622" spans="1:10" x14ac:dyDescent="0.35">
      <c r="A1622" t="s">
        <v>7880</v>
      </c>
      <c r="B1622">
        <v>64</v>
      </c>
      <c r="C1622">
        <v>365</v>
      </c>
      <c r="D1622">
        <v>1621</v>
      </c>
      <c r="E1622" t="s">
        <v>311</v>
      </c>
      <c r="F1622" t="s">
        <v>0</v>
      </c>
      <c r="G1622" t="s">
        <v>7881</v>
      </c>
      <c r="H1622" t="s">
        <v>311</v>
      </c>
      <c r="I1622" t="s">
        <v>311</v>
      </c>
      <c r="J1622">
        <v>21</v>
      </c>
    </row>
    <row r="1623" spans="1:10" x14ac:dyDescent="0.35">
      <c r="A1623" t="s">
        <v>7882</v>
      </c>
      <c r="B1623">
        <v>109</v>
      </c>
      <c r="C1623">
        <v>365</v>
      </c>
      <c r="D1623">
        <v>1621</v>
      </c>
      <c r="E1623" t="s">
        <v>311</v>
      </c>
      <c r="F1623" t="s">
        <v>0</v>
      </c>
      <c r="G1623" t="s">
        <v>2402</v>
      </c>
      <c r="H1623" t="s">
        <v>311</v>
      </c>
      <c r="I1623" t="s">
        <v>311</v>
      </c>
      <c r="J1623">
        <v>10</v>
      </c>
    </row>
    <row r="1624" spans="1:10" x14ac:dyDescent="0.35">
      <c r="A1624" t="s">
        <v>7883</v>
      </c>
      <c r="B1624">
        <v>82</v>
      </c>
      <c r="C1624">
        <v>364</v>
      </c>
      <c r="D1624">
        <v>1623</v>
      </c>
      <c r="E1624" t="s">
        <v>319</v>
      </c>
      <c r="F1624" t="s">
        <v>0</v>
      </c>
      <c r="G1624" t="s">
        <v>2520</v>
      </c>
      <c r="H1624">
        <v>1.9259999999999999</v>
      </c>
      <c r="I1624">
        <v>87.2</v>
      </c>
      <c r="J1624">
        <v>70</v>
      </c>
    </row>
    <row r="1625" spans="1:10" x14ac:dyDescent="0.35">
      <c r="A1625" t="s">
        <v>7884</v>
      </c>
      <c r="B1625">
        <v>92</v>
      </c>
      <c r="C1625">
        <v>364</v>
      </c>
      <c r="D1625">
        <v>1623</v>
      </c>
      <c r="E1625" t="s">
        <v>312</v>
      </c>
      <c r="F1625" t="s">
        <v>0</v>
      </c>
      <c r="G1625" t="s">
        <v>3036</v>
      </c>
      <c r="H1625">
        <v>2</v>
      </c>
      <c r="I1625">
        <v>37.119999999999997</v>
      </c>
      <c r="J1625">
        <v>21</v>
      </c>
    </row>
    <row r="1626" spans="1:10" x14ac:dyDescent="0.35">
      <c r="A1626" t="s">
        <v>7885</v>
      </c>
      <c r="B1626">
        <v>244</v>
      </c>
      <c r="C1626">
        <v>363</v>
      </c>
      <c r="D1626">
        <v>1625</v>
      </c>
      <c r="E1626" t="s">
        <v>312</v>
      </c>
      <c r="F1626" t="s">
        <v>0</v>
      </c>
      <c r="G1626" t="s">
        <v>2520</v>
      </c>
      <c r="H1626">
        <v>0.70299999999999996</v>
      </c>
      <c r="I1626">
        <v>27.56</v>
      </c>
      <c r="J1626">
        <v>188</v>
      </c>
    </row>
    <row r="1627" spans="1:10" x14ac:dyDescent="0.35">
      <c r="A1627" t="s">
        <v>7886</v>
      </c>
      <c r="B1627">
        <v>90</v>
      </c>
      <c r="C1627">
        <v>363</v>
      </c>
      <c r="D1627">
        <v>1625</v>
      </c>
      <c r="E1627" t="s">
        <v>328</v>
      </c>
      <c r="F1627" t="s">
        <v>0</v>
      </c>
      <c r="G1627" t="s">
        <v>2550</v>
      </c>
      <c r="H1627">
        <v>1.7929999999999999</v>
      </c>
      <c r="I1627">
        <v>60.29</v>
      </c>
      <c r="J1627">
        <v>35</v>
      </c>
    </row>
    <row r="1628" spans="1:10" x14ac:dyDescent="0.35">
      <c r="A1628" t="s">
        <v>7887</v>
      </c>
      <c r="B1628">
        <v>161</v>
      </c>
      <c r="C1628">
        <v>363</v>
      </c>
      <c r="D1628">
        <v>1625</v>
      </c>
      <c r="E1628" t="s">
        <v>311</v>
      </c>
      <c r="F1628" t="s">
        <v>0</v>
      </c>
      <c r="G1628" t="s">
        <v>3926</v>
      </c>
      <c r="H1628" t="s">
        <v>311</v>
      </c>
      <c r="I1628" t="s">
        <v>311</v>
      </c>
      <c r="J1628">
        <v>29</v>
      </c>
    </row>
    <row r="1629" spans="1:10" x14ac:dyDescent="0.35">
      <c r="A1629" t="s">
        <v>7888</v>
      </c>
      <c r="B1629">
        <v>260</v>
      </c>
      <c r="C1629">
        <v>362</v>
      </c>
      <c r="D1629">
        <v>1628</v>
      </c>
      <c r="E1629" t="s">
        <v>334</v>
      </c>
      <c r="F1629" t="s">
        <v>0</v>
      </c>
      <c r="G1629" t="s">
        <v>7121</v>
      </c>
      <c r="H1629">
        <v>0.51800000000000002</v>
      </c>
      <c r="I1629">
        <v>1.55</v>
      </c>
      <c r="J1629">
        <v>2</v>
      </c>
    </row>
    <row r="1630" spans="1:10" x14ac:dyDescent="0.35">
      <c r="A1630" t="s">
        <v>7889</v>
      </c>
      <c r="B1630">
        <v>93</v>
      </c>
      <c r="C1630">
        <v>362</v>
      </c>
      <c r="D1630">
        <v>1628</v>
      </c>
      <c r="E1630" t="s">
        <v>312</v>
      </c>
      <c r="F1630" t="s">
        <v>0</v>
      </c>
      <c r="G1630" t="s">
        <v>2053</v>
      </c>
      <c r="H1630">
        <v>1.708</v>
      </c>
      <c r="I1630">
        <v>37.340000000000003</v>
      </c>
      <c r="J1630">
        <v>14</v>
      </c>
    </row>
    <row r="1631" spans="1:10" x14ac:dyDescent="0.35">
      <c r="A1631" t="s">
        <v>7890</v>
      </c>
      <c r="B1631">
        <v>69</v>
      </c>
      <c r="C1631">
        <v>361</v>
      </c>
      <c r="D1631">
        <v>1630</v>
      </c>
      <c r="E1631" t="s">
        <v>312</v>
      </c>
      <c r="F1631" t="s">
        <v>0</v>
      </c>
      <c r="G1631" t="s">
        <v>1967</v>
      </c>
      <c r="H1631">
        <v>2.8620000000000001</v>
      </c>
      <c r="I1631">
        <v>41.67</v>
      </c>
      <c r="J1631">
        <v>69</v>
      </c>
    </row>
    <row r="1632" spans="1:10" x14ac:dyDescent="0.35">
      <c r="A1632" t="s">
        <v>7891</v>
      </c>
      <c r="B1632">
        <v>107</v>
      </c>
      <c r="C1632">
        <v>361</v>
      </c>
      <c r="D1632">
        <v>1630</v>
      </c>
      <c r="E1632" t="s">
        <v>328</v>
      </c>
      <c r="F1632" t="s">
        <v>0</v>
      </c>
      <c r="G1632" t="s">
        <v>4332</v>
      </c>
      <c r="H1632">
        <v>1.8560000000000001</v>
      </c>
      <c r="I1632">
        <v>53.36</v>
      </c>
      <c r="J1632">
        <v>68</v>
      </c>
    </row>
    <row r="1633" spans="1:10" x14ac:dyDescent="0.35">
      <c r="A1633" t="s">
        <v>7892</v>
      </c>
      <c r="B1633">
        <v>62</v>
      </c>
      <c r="C1633">
        <v>361</v>
      </c>
      <c r="D1633">
        <v>1630</v>
      </c>
      <c r="E1633" t="s">
        <v>312</v>
      </c>
      <c r="F1633" t="s">
        <v>0</v>
      </c>
      <c r="G1633" t="s">
        <v>6970</v>
      </c>
      <c r="H1633">
        <v>3.2240000000000002</v>
      </c>
      <c r="I1633">
        <v>39.22</v>
      </c>
      <c r="J1633">
        <v>45</v>
      </c>
    </row>
    <row r="1634" spans="1:10" x14ac:dyDescent="0.35">
      <c r="A1634" t="s">
        <v>7893</v>
      </c>
      <c r="B1634">
        <v>82</v>
      </c>
      <c r="C1634">
        <v>360</v>
      </c>
      <c r="D1634">
        <v>1633</v>
      </c>
      <c r="E1634" t="s">
        <v>312</v>
      </c>
      <c r="F1634" t="s">
        <v>0</v>
      </c>
      <c r="G1634" t="s">
        <v>4155</v>
      </c>
      <c r="H1634">
        <v>2.4740000000000002</v>
      </c>
      <c r="I1634">
        <v>46.55</v>
      </c>
      <c r="J1634">
        <v>41</v>
      </c>
    </row>
    <row r="1635" spans="1:10" x14ac:dyDescent="0.35">
      <c r="A1635" t="s">
        <v>7894</v>
      </c>
      <c r="B1635">
        <v>242</v>
      </c>
      <c r="C1635">
        <v>360</v>
      </c>
      <c r="D1635">
        <v>1633</v>
      </c>
      <c r="E1635" t="s">
        <v>334</v>
      </c>
      <c r="F1635" t="s">
        <v>0</v>
      </c>
      <c r="G1635" t="s">
        <v>7895</v>
      </c>
      <c r="H1635">
        <v>0.63900000000000001</v>
      </c>
      <c r="I1635">
        <v>15.43</v>
      </c>
      <c r="J1635">
        <v>211</v>
      </c>
    </row>
    <row r="1636" spans="1:10" x14ac:dyDescent="0.35">
      <c r="A1636" t="s">
        <v>7896</v>
      </c>
      <c r="B1636">
        <v>125</v>
      </c>
      <c r="C1636">
        <v>360</v>
      </c>
      <c r="D1636">
        <v>1633</v>
      </c>
      <c r="E1636" t="s">
        <v>334</v>
      </c>
      <c r="F1636" t="s">
        <v>0</v>
      </c>
      <c r="G1636" t="s">
        <v>1967</v>
      </c>
      <c r="H1636">
        <v>1.7689999999999999</v>
      </c>
      <c r="I1636">
        <v>16.010000000000002</v>
      </c>
      <c r="J1636">
        <v>125</v>
      </c>
    </row>
    <row r="1637" spans="1:10" x14ac:dyDescent="0.35">
      <c r="A1637" t="s">
        <v>7897</v>
      </c>
      <c r="B1637">
        <v>94</v>
      </c>
      <c r="C1637">
        <v>359</v>
      </c>
      <c r="D1637">
        <v>1636</v>
      </c>
      <c r="E1637" t="s">
        <v>319</v>
      </c>
      <c r="F1637" t="s">
        <v>0</v>
      </c>
      <c r="G1637" t="s">
        <v>2590</v>
      </c>
      <c r="H1637">
        <v>2.097</v>
      </c>
      <c r="I1637">
        <v>82.05</v>
      </c>
      <c r="J1637">
        <v>26</v>
      </c>
    </row>
    <row r="1638" spans="1:10" x14ac:dyDescent="0.35">
      <c r="A1638" t="s">
        <v>7898</v>
      </c>
      <c r="B1638">
        <v>188</v>
      </c>
      <c r="C1638">
        <v>358</v>
      </c>
      <c r="D1638">
        <v>1637</v>
      </c>
      <c r="E1638" t="s">
        <v>334</v>
      </c>
      <c r="F1638" t="s">
        <v>0</v>
      </c>
      <c r="G1638" t="s">
        <v>2588</v>
      </c>
      <c r="H1638">
        <v>0.95099999999999996</v>
      </c>
      <c r="I1638">
        <v>17.03</v>
      </c>
      <c r="J1638">
        <v>13</v>
      </c>
    </row>
    <row r="1639" spans="1:10" x14ac:dyDescent="0.35">
      <c r="A1639" t="s">
        <v>7899</v>
      </c>
      <c r="B1639">
        <v>56</v>
      </c>
      <c r="C1639">
        <v>358</v>
      </c>
      <c r="D1639">
        <v>1637</v>
      </c>
      <c r="E1639" t="s">
        <v>328</v>
      </c>
      <c r="F1639" t="s">
        <v>0</v>
      </c>
      <c r="G1639" t="s">
        <v>7900</v>
      </c>
      <c r="H1639">
        <v>3.569</v>
      </c>
      <c r="I1639">
        <v>64.48</v>
      </c>
      <c r="J1639">
        <v>56</v>
      </c>
    </row>
    <row r="1640" spans="1:10" x14ac:dyDescent="0.35">
      <c r="A1640" t="s">
        <v>7901</v>
      </c>
      <c r="B1640">
        <v>140</v>
      </c>
      <c r="C1640">
        <v>357</v>
      </c>
      <c r="D1640">
        <v>1639</v>
      </c>
      <c r="E1640" t="s">
        <v>334</v>
      </c>
      <c r="F1640" t="s">
        <v>0</v>
      </c>
      <c r="G1640" t="s">
        <v>7902</v>
      </c>
      <c r="H1640">
        <v>1.1559999999999999</v>
      </c>
      <c r="I1640">
        <v>3.57</v>
      </c>
      <c r="J1640">
        <v>42</v>
      </c>
    </row>
    <row r="1641" spans="1:10" x14ac:dyDescent="0.35">
      <c r="A1641" t="s">
        <v>7903</v>
      </c>
      <c r="B1641">
        <v>96</v>
      </c>
      <c r="C1641">
        <v>356</v>
      </c>
      <c r="D1641">
        <v>1640</v>
      </c>
      <c r="E1641" t="s">
        <v>312</v>
      </c>
      <c r="F1641" t="s">
        <v>0</v>
      </c>
      <c r="G1641" t="s">
        <v>2402</v>
      </c>
      <c r="H1641">
        <v>2.5070000000000001</v>
      </c>
      <c r="I1641">
        <v>34.19</v>
      </c>
      <c r="J1641">
        <v>46</v>
      </c>
    </row>
    <row r="1642" spans="1:10" x14ac:dyDescent="0.35">
      <c r="A1642" t="s">
        <v>7904</v>
      </c>
      <c r="B1642">
        <v>44</v>
      </c>
      <c r="C1642">
        <v>356</v>
      </c>
      <c r="D1642">
        <v>1640</v>
      </c>
      <c r="E1642" t="s">
        <v>328</v>
      </c>
      <c r="F1642" t="s">
        <v>0</v>
      </c>
      <c r="G1642" t="s">
        <v>7905</v>
      </c>
      <c r="H1642">
        <v>4.6669999999999998</v>
      </c>
      <c r="I1642">
        <v>58.57</v>
      </c>
      <c r="J1642">
        <v>37</v>
      </c>
    </row>
    <row r="1643" spans="1:10" x14ac:dyDescent="0.35">
      <c r="A1643" t="s">
        <v>7906</v>
      </c>
      <c r="B1643">
        <v>177</v>
      </c>
      <c r="C1643">
        <v>355</v>
      </c>
      <c r="D1643">
        <v>1642</v>
      </c>
      <c r="E1643" t="s">
        <v>334</v>
      </c>
      <c r="F1643" t="s">
        <v>0</v>
      </c>
      <c r="G1643" t="s">
        <v>7907</v>
      </c>
      <c r="H1643">
        <v>1.085</v>
      </c>
      <c r="I1643">
        <v>12.08</v>
      </c>
      <c r="J1643">
        <v>3</v>
      </c>
    </row>
    <row r="1644" spans="1:10" x14ac:dyDescent="0.35">
      <c r="A1644" t="s">
        <v>7908</v>
      </c>
      <c r="B1644">
        <v>63</v>
      </c>
      <c r="C1644">
        <v>355</v>
      </c>
      <c r="D1644">
        <v>1642</v>
      </c>
      <c r="E1644" t="s">
        <v>311</v>
      </c>
      <c r="F1644" t="s">
        <v>0</v>
      </c>
      <c r="G1644" t="s">
        <v>3026</v>
      </c>
      <c r="H1644" t="s">
        <v>311</v>
      </c>
      <c r="I1644" t="s">
        <v>311</v>
      </c>
      <c r="J1644">
        <v>63</v>
      </c>
    </row>
    <row r="1645" spans="1:10" x14ac:dyDescent="0.35">
      <c r="A1645" t="s">
        <v>7909</v>
      </c>
      <c r="B1645">
        <v>54</v>
      </c>
      <c r="C1645">
        <v>354</v>
      </c>
      <c r="D1645">
        <v>1644</v>
      </c>
      <c r="E1645" t="s">
        <v>311</v>
      </c>
      <c r="F1645" t="s">
        <v>0</v>
      </c>
      <c r="G1645" t="s">
        <v>6468</v>
      </c>
      <c r="H1645" t="s">
        <v>311</v>
      </c>
      <c r="I1645" t="s">
        <v>311</v>
      </c>
      <c r="J1645">
        <v>53</v>
      </c>
    </row>
    <row r="1646" spans="1:10" x14ac:dyDescent="0.35">
      <c r="A1646" t="s">
        <v>7910</v>
      </c>
      <c r="B1646">
        <v>114</v>
      </c>
      <c r="C1646">
        <v>354</v>
      </c>
      <c r="D1646">
        <v>1644</v>
      </c>
      <c r="E1646" t="s">
        <v>334</v>
      </c>
      <c r="F1646" t="s">
        <v>0</v>
      </c>
      <c r="G1646" t="s">
        <v>7911</v>
      </c>
      <c r="H1646">
        <v>0.96299999999999997</v>
      </c>
      <c r="I1646">
        <v>9.67</v>
      </c>
      <c r="J1646">
        <v>103</v>
      </c>
    </row>
    <row r="1647" spans="1:10" x14ac:dyDescent="0.35">
      <c r="A1647" t="s">
        <v>7912</v>
      </c>
      <c r="B1647">
        <v>66</v>
      </c>
      <c r="C1647">
        <v>353</v>
      </c>
      <c r="D1647">
        <v>1646</v>
      </c>
      <c r="E1647" t="s">
        <v>312</v>
      </c>
      <c r="F1647" t="s">
        <v>0</v>
      </c>
      <c r="G1647" t="s">
        <v>7913</v>
      </c>
      <c r="H1647">
        <v>3.0169999999999999</v>
      </c>
      <c r="I1647">
        <v>39.700000000000003</v>
      </c>
      <c r="J1647">
        <v>17</v>
      </c>
    </row>
    <row r="1648" spans="1:10" hidden="1" x14ac:dyDescent="0.35">
      <c r="A1648" t="s">
        <v>7914</v>
      </c>
      <c r="B1648">
        <v>17</v>
      </c>
      <c r="C1648">
        <v>353</v>
      </c>
      <c r="D1648">
        <v>1646</v>
      </c>
      <c r="E1648" t="s">
        <v>311</v>
      </c>
      <c r="F1648" t="s">
        <v>3848</v>
      </c>
      <c r="G1648" t="s">
        <v>311</v>
      </c>
      <c r="H1648" t="s">
        <v>311</v>
      </c>
      <c r="I1648" t="s">
        <v>311</v>
      </c>
      <c r="J1648">
        <v>1</v>
      </c>
    </row>
    <row r="1649" spans="1:10" x14ac:dyDescent="0.35">
      <c r="A1649" t="s">
        <v>7915</v>
      </c>
      <c r="B1649">
        <v>92</v>
      </c>
      <c r="C1649">
        <v>352</v>
      </c>
      <c r="D1649">
        <v>1648</v>
      </c>
      <c r="E1649" t="s">
        <v>311</v>
      </c>
      <c r="F1649" t="s">
        <v>0</v>
      </c>
      <c r="G1649" t="s">
        <v>2592</v>
      </c>
      <c r="H1649" t="s">
        <v>311</v>
      </c>
      <c r="I1649" t="s">
        <v>311</v>
      </c>
      <c r="J1649">
        <v>20</v>
      </c>
    </row>
    <row r="1650" spans="1:10" x14ac:dyDescent="0.35">
      <c r="A1650" t="s">
        <v>7916</v>
      </c>
      <c r="B1650">
        <v>71</v>
      </c>
      <c r="C1650">
        <v>352</v>
      </c>
      <c r="D1650">
        <v>1648</v>
      </c>
      <c r="E1650" t="s">
        <v>319</v>
      </c>
      <c r="F1650" t="s">
        <v>0</v>
      </c>
      <c r="G1650" t="s">
        <v>7917</v>
      </c>
      <c r="H1650">
        <v>2.7650000000000001</v>
      </c>
      <c r="I1650">
        <v>78.849999999999994</v>
      </c>
      <c r="J1650">
        <v>71</v>
      </c>
    </row>
    <row r="1651" spans="1:10" x14ac:dyDescent="0.35">
      <c r="A1651" t="s">
        <v>7918</v>
      </c>
      <c r="B1651">
        <v>506</v>
      </c>
      <c r="C1651">
        <v>351</v>
      </c>
      <c r="D1651">
        <v>1650</v>
      </c>
      <c r="E1651" t="s">
        <v>334</v>
      </c>
      <c r="F1651" t="s">
        <v>0</v>
      </c>
      <c r="G1651" t="s">
        <v>2402</v>
      </c>
      <c r="H1651">
        <v>0.80300000000000005</v>
      </c>
      <c r="I1651">
        <v>3.31</v>
      </c>
      <c r="J1651">
        <v>93</v>
      </c>
    </row>
    <row r="1652" spans="1:10" x14ac:dyDescent="0.35">
      <c r="A1652" t="s">
        <v>7919</v>
      </c>
      <c r="B1652">
        <v>94</v>
      </c>
      <c r="C1652">
        <v>350</v>
      </c>
      <c r="D1652">
        <v>1651</v>
      </c>
      <c r="E1652" t="s">
        <v>312</v>
      </c>
      <c r="F1652" t="s">
        <v>0</v>
      </c>
      <c r="G1652" t="s">
        <v>2496</v>
      </c>
      <c r="H1652">
        <v>2.0110000000000001</v>
      </c>
      <c r="I1652">
        <v>44.57</v>
      </c>
      <c r="J1652">
        <v>20</v>
      </c>
    </row>
    <row r="1653" spans="1:10" x14ac:dyDescent="0.35">
      <c r="A1653" t="s">
        <v>7920</v>
      </c>
      <c r="B1653">
        <v>103</v>
      </c>
      <c r="C1653">
        <v>349</v>
      </c>
      <c r="D1653">
        <v>1652</v>
      </c>
      <c r="E1653" t="s">
        <v>334</v>
      </c>
      <c r="F1653" t="s">
        <v>0</v>
      </c>
      <c r="G1653" t="s">
        <v>2883</v>
      </c>
      <c r="H1653">
        <v>1.798</v>
      </c>
      <c r="I1653">
        <v>24.57</v>
      </c>
      <c r="J1653">
        <v>61</v>
      </c>
    </row>
    <row r="1654" spans="1:10" x14ac:dyDescent="0.35">
      <c r="A1654" t="s">
        <v>7921</v>
      </c>
      <c r="B1654">
        <v>48</v>
      </c>
      <c r="C1654">
        <v>349</v>
      </c>
      <c r="D1654">
        <v>1652</v>
      </c>
      <c r="E1654" t="s">
        <v>328</v>
      </c>
      <c r="F1654" t="s">
        <v>0</v>
      </c>
      <c r="G1654" t="s">
        <v>1693</v>
      </c>
      <c r="H1654">
        <v>4.3559999999999999</v>
      </c>
      <c r="I1654">
        <v>59.68</v>
      </c>
      <c r="J1654">
        <v>48</v>
      </c>
    </row>
    <row r="1655" spans="1:10" x14ac:dyDescent="0.35">
      <c r="A1655" t="s">
        <v>7922</v>
      </c>
      <c r="B1655">
        <v>114</v>
      </c>
      <c r="C1655">
        <v>349</v>
      </c>
      <c r="D1655">
        <v>1652</v>
      </c>
      <c r="E1655" t="s">
        <v>311</v>
      </c>
      <c r="F1655" t="s">
        <v>0</v>
      </c>
      <c r="G1655" t="s">
        <v>1693</v>
      </c>
      <c r="H1655" t="s">
        <v>311</v>
      </c>
      <c r="I1655" t="s">
        <v>311</v>
      </c>
      <c r="J1655">
        <v>18</v>
      </c>
    </row>
    <row r="1656" spans="1:10" x14ac:dyDescent="0.35">
      <c r="A1656" t="s">
        <v>7923</v>
      </c>
      <c r="B1656">
        <v>132</v>
      </c>
      <c r="C1656">
        <v>347</v>
      </c>
      <c r="D1656">
        <v>1655</v>
      </c>
      <c r="E1656" t="s">
        <v>334</v>
      </c>
      <c r="F1656" t="s">
        <v>0</v>
      </c>
      <c r="G1656" t="s">
        <v>7924</v>
      </c>
      <c r="H1656">
        <v>1.2849999999999999</v>
      </c>
      <c r="I1656">
        <v>11.09</v>
      </c>
      <c r="J1656">
        <v>3</v>
      </c>
    </row>
    <row r="1657" spans="1:10" x14ac:dyDescent="0.35">
      <c r="A1657" t="s">
        <v>7925</v>
      </c>
      <c r="B1657">
        <v>79</v>
      </c>
      <c r="C1657">
        <v>346</v>
      </c>
      <c r="D1657">
        <v>1656</v>
      </c>
      <c r="E1657" t="s">
        <v>328</v>
      </c>
      <c r="F1657" t="s">
        <v>0</v>
      </c>
      <c r="G1657" t="s">
        <v>7926</v>
      </c>
      <c r="H1657">
        <v>2.2669999999999999</v>
      </c>
      <c r="I1657">
        <v>50.64</v>
      </c>
      <c r="J1657">
        <v>42</v>
      </c>
    </row>
    <row r="1658" spans="1:10" x14ac:dyDescent="0.35">
      <c r="A1658" t="s">
        <v>7927</v>
      </c>
      <c r="B1658">
        <v>64</v>
      </c>
      <c r="C1658">
        <v>346</v>
      </c>
      <c r="D1658">
        <v>1656</v>
      </c>
      <c r="E1658" t="s">
        <v>312</v>
      </c>
      <c r="F1658" t="s">
        <v>0</v>
      </c>
      <c r="G1658" t="s">
        <v>6453</v>
      </c>
      <c r="H1658">
        <v>2.6720000000000002</v>
      </c>
      <c r="I1658">
        <v>44.3</v>
      </c>
      <c r="J1658">
        <v>64</v>
      </c>
    </row>
    <row r="1659" spans="1:10" x14ac:dyDescent="0.35">
      <c r="A1659" t="s">
        <v>7928</v>
      </c>
      <c r="B1659">
        <v>57</v>
      </c>
      <c r="C1659">
        <v>346</v>
      </c>
      <c r="D1659">
        <v>1656</v>
      </c>
      <c r="E1659" t="s">
        <v>312</v>
      </c>
      <c r="F1659" t="s">
        <v>0</v>
      </c>
      <c r="G1659" t="s">
        <v>7929</v>
      </c>
      <c r="H1659">
        <v>3.1539999999999999</v>
      </c>
      <c r="I1659">
        <v>39.92</v>
      </c>
      <c r="J1659">
        <v>9</v>
      </c>
    </row>
    <row r="1660" spans="1:10" x14ac:dyDescent="0.35">
      <c r="A1660" t="s">
        <v>7930</v>
      </c>
      <c r="B1660">
        <v>208</v>
      </c>
      <c r="C1660">
        <v>345</v>
      </c>
      <c r="D1660">
        <v>1659</v>
      </c>
      <c r="E1660" t="s">
        <v>311</v>
      </c>
      <c r="F1660" t="s">
        <v>0</v>
      </c>
      <c r="G1660" t="s">
        <v>1876</v>
      </c>
      <c r="H1660" t="s">
        <v>311</v>
      </c>
      <c r="I1660" t="s">
        <v>311</v>
      </c>
      <c r="J1660">
        <v>64</v>
      </c>
    </row>
    <row r="1661" spans="1:10" x14ac:dyDescent="0.35">
      <c r="A1661" t="s">
        <v>7931</v>
      </c>
      <c r="B1661">
        <v>139</v>
      </c>
      <c r="C1661">
        <v>345</v>
      </c>
      <c r="D1661">
        <v>1659</v>
      </c>
      <c r="E1661" t="s">
        <v>334</v>
      </c>
      <c r="F1661" t="s">
        <v>0</v>
      </c>
      <c r="G1661" t="s">
        <v>1803</v>
      </c>
      <c r="H1661">
        <v>1.1499999999999999</v>
      </c>
      <c r="I1661">
        <v>10.76</v>
      </c>
      <c r="J1661">
        <v>101</v>
      </c>
    </row>
    <row r="1662" spans="1:10" x14ac:dyDescent="0.35">
      <c r="A1662" t="s">
        <v>7932</v>
      </c>
      <c r="B1662">
        <v>68</v>
      </c>
      <c r="C1662">
        <v>344</v>
      </c>
      <c r="D1662">
        <v>1661</v>
      </c>
      <c r="E1662" t="s">
        <v>311</v>
      </c>
      <c r="F1662" t="s">
        <v>0</v>
      </c>
      <c r="G1662" t="s">
        <v>2546</v>
      </c>
      <c r="H1662" t="s">
        <v>311</v>
      </c>
      <c r="I1662" t="s">
        <v>311</v>
      </c>
      <c r="J1662">
        <v>25</v>
      </c>
    </row>
    <row r="1663" spans="1:10" x14ac:dyDescent="0.35">
      <c r="A1663" t="s">
        <v>4278</v>
      </c>
      <c r="B1663">
        <v>100</v>
      </c>
      <c r="C1663">
        <v>344</v>
      </c>
      <c r="D1663">
        <v>1661</v>
      </c>
      <c r="E1663" t="s">
        <v>312</v>
      </c>
      <c r="F1663" t="s">
        <v>0</v>
      </c>
      <c r="G1663" t="s">
        <v>4278</v>
      </c>
      <c r="H1663">
        <v>2.1560000000000001</v>
      </c>
      <c r="I1663">
        <v>40.479999999999997</v>
      </c>
      <c r="J1663">
        <v>12</v>
      </c>
    </row>
    <row r="1664" spans="1:10" x14ac:dyDescent="0.35">
      <c r="A1664" t="s">
        <v>7933</v>
      </c>
      <c r="B1664">
        <v>282</v>
      </c>
      <c r="C1664">
        <v>343</v>
      </c>
      <c r="D1664">
        <v>1663</v>
      </c>
      <c r="E1664" t="s">
        <v>334</v>
      </c>
      <c r="F1664" t="s">
        <v>0</v>
      </c>
      <c r="G1664" t="s">
        <v>2520</v>
      </c>
      <c r="H1664">
        <v>0.55600000000000005</v>
      </c>
      <c r="I1664">
        <v>14.01</v>
      </c>
      <c r="J1664">
        <v>127</v>
      </c>
    </row>
    <row r="1665" spans="1:10" x14ac:dyDescent="0.35">
      <c r="A1665" t="s">
        <v>7934</v>
      </c>
      <c r="B1665">
        <v>61</v>
      </c>
      <c r="C1665">
        <v>343</v>
      </c>
      <c r="D1665">
        <v>1663</v>
      </c>
      <c r="E1665" t="s">
        <v>328</v>
      </c>
      <c r="F1665" t="s">
        <v>0</v>
      </c>
      <c r="G1665" t="s">
        <v>7935</v>
      </c>
      <c r="H1665">
        <v>2.754</v>
      </c>
      <c r="I1665">
        <v>45.16</v>
      </c>
      <c r="J1665">
        <v>61</v>
      </c>
    </row>
    <row r="1666" spans="1:10" x14ac:dyDescent="0.35">
      <c r="A1666" t="s">
        <v>7936</v>
      </c>
      <c r="B1666">
        <v>108</v>
      </c>
      <c r="C1666">
        <v>342</v>
      </c>
      <c r="D1666">
        <v>1665</v>
      </c>
      <c r="E1666" t="s">
        <v>312</v>
      </c>
      <c r="F1666" t="s">
        <v>0</v>
      </c>
      <c r="G1666" t="s">
        <v>4022</v>
      </c>
      <c r="H1666">
        <v>1.613</v>
      </c>
      <c r="I1666">
        <v>37.700000000000003</v>
      </c>
      <c r="J1666">
        <v>43</v>
      </c>
    </row>
    <row r="1667" spans="1:10" x14ac:dyDescent="0.35">
      <c r="A1667" t="s">
        <v>7937</v>
      </c>
      <c r="B1667">
        <v>100</v>
      </c>
      <c r="C1667">
        <v>342</v>
      </c>
      <c r="D1667">
        <v>1665</v>
      </c>
      <c r="E1667" t="s">
        <v>311</v>
      </c>
      <c r="F1667" t="s">
        <v>0</v>
      </c>
      <c r="G1667" t="s">
        <v>6953</v>
      </c>
      <c r="H1667" t="s">
        <v>311</v>
      </c>
      <c r="I1667" t="s">
        <v>311</v>
      </c>
      <c r="J1667">
        <v>45</v>
      </c>
    </row>
    <row r="1668" spans="1:10" x14ac:dyDescent="0.35">
      <c r="A1668" t="s">
        <v>7938</v>
      </c>
      <c r="B1668">
        <v>83</v>
      </c>
      <c r="C1668">
        <v>342</v>
      </c>
      <c r="D1668">
        <v>1665</v>
      </c>
      <c r="E1668" t="s">
        <v>319</v>
      </c>
      <c r="F1668" t="s">
        <v>0</v>
      </c>
      <c r="G1668" t="s">
        <v>7939</v>
      </c>
      <c r="H1668">
        <v>2.3330000000000002</v>
      </c>
      <c r="I1668">
        <v>48.07</v>
      </c>
      <c r="J1668">
        <v>41</v>
      </c>
    </row>
    <row r="1669" spans="1:10" x14ac:dyDescent="0.35">
      <c r="A1669" t="s">
        <v>7940</v>
      </c>
      <c r="B1669">
        <v>60</v>
      </c>
      <c r="C1669">
        <v>342</v>
      </c>
      <c r="D1669">
        <v>1665</v>
      </c>
      <c r="E1669" t="s">
        <v>311</v>
      </c>
      <c r="F1669" t="s">
        <v>0</v>
      </c>
      <c r="G1669" t="s">
        <v>4050</v>
      </c>
      <c r="H1669" t="s">
        <v>311</v>
      </c>
      <c r="I1669" t="s">
        <v>311</v>
      </c>
      <c r="J1669">
        <v>26</v>
      </c>
    </row>
    <row r="1670" spans="1:10" x14ac:dyDescent="0.35">
      <c r="A1670" t="s">
        <v>7941</v>
      </c>
      <c r="B1670">
        <v>138</v>
      </c>
      <c r="C1670">
        <v>342</v>
      </c>
      <c r="D1670">
        <v>1665</v>
      </c>
      <c r="E1670" t="s">
        <v>312</v>
      </c>
      <c r="F1670" t="s">
        <v>0</v>
      </c>
      <c r="G1670" t="s">
        <v>7942</v>
      </c>
      <c r="H1670">
        <v>1.18</v>
      </c>
      <c r="I1670">
        <v>29.2</v>
      </c>
      <c r="J1670">
        <v>62</v>
      </c>
    </row>
    <row r="1671" spans="1:10" x14ac:dyDescent="0.35">
      <c r="A1671" t="s">
        <v>7943</v>
      </c>
      <c r="B1671">
        <v>60</v>
      </c>
      <c r="C1671">
        <v>341</v>
      </c>
      <c r="D1671">
        <v>1670</v>
      </c>
      <c r="E1671" t="s">
        <v>328</v>
      </c>
      <c r="F1671" t="s">
        <v>0</v>
      </c>
      <c r="G1671" t="s">
        <v>7944</v>
      </c>
      <c r="H1671">
        <v>2.964</v>
      </c>
      <c r="I1671">
        <v>48.13</v>
      </c>
      <c r="J1671">
        <v>29</v>
      </c>
    </row>
    <row r="1672" spans="1:10" x14ac:dyDescent="0.35">
      <c r="A1672" t="s">
        <v>7945</v>
      </c>
      <c r="B1672">
        <v>177</v>
      </c>
      <c r="C1672">
        <v>341</v>
      </c>
      <c r="D1672">
        <v>1670</v>
      </c>
      <c r="E1672" t="s">
        <v>312</v>
      </c>
      <c r="F1672" t="s">
        <v>0</v>
      </c>
      <c r="G1672" t="s">
        <v>2520</v>
      </c>
      <c r="H1672">
        <v>0.96299999999999997</v>
      </c>
      <c r="I1672">
        <v>49.85</v>
      </c>
      <c r="J1672">
        <v>153</v>
      </c>
    </row>
    <row r="1673" spans="1:10" x14ac:dyDescent="0.35">
      <c r="A1673" t="s">
        <v>7946</v>
      </c>
      <c r="B1673">
        <v>94</v>
      </c>
      <c r="C1673">
        <v>341</v>
      </c>
      <c r="D1673">
        <v>1670</v>
      </c>
      <c r="E1673" t="s">
        <v>312</v>
      </c>
      <c r="F1673" t="s">
        <v>0</v>
      </c>
      <c r="G1673" t="s">
        <v>1815</v>
      </c>
      <c r="H1673">
        <v>2.6280000000000001</v>
      </c>
      <c r="I1673">
        <v>35.31</v>
      </c>
      <c r="J1673">
        <v>22</v>
      </c>
    </row>
    <row r="1674" spans="1:10" x14ac:dyDescent="0.35">
      <c r="A1674" t="s">
        <v>7947</v>
      </c>
      <c r="B1674">
        <v>178</v>
      </c>
      <c r="C1674">
        <v>340</v>
      </c>
      <c r="D1674">
        <v>1673</v>
      </c>
      <c r="E1674" t="s">
        <v>334</v>
      </c>
      <c r="F1674" t="s">
        <v>0</v>
      </c>
      <c r="G1674" t="s">
        <v>2003</v>
      </c>
      <c r="H1674">
        <v>1.0229999999999999</v>
      </c>
      <c r="I1674">
        <v>9.44</v>
      </c>
      <c r="J1674">
        <v>1</v>
      </c>
    </row>
    <row r="1675" spans="1:10" x14ac:dyDescent="0.35">
      <c r="A1675" t="s">
        <v>7948</v>
      </c>
      <c r="B1675">
        <v>354</v>
      </c>
      <c r="C1675">
        <v>340</v>
      </c>
      <c r="D1675">
        <v>1673</v>
      </c>
      <c r="E1675" t="s">
        <v>334</v>
      </c>
      <c r="F1675" t="s">
        <v>0</v>
      </c>
      <c r="G1675" t="s">
        <v>2381</v>
      </c>
      <c r="H1675">
        <v>0.89200000000000002</v>
      </c>
      <c r="I1675">
        <v>7.81</v>
      </c>
      <c r="J1675">
        <v>94</v>
      </c>
    </row>
    <row r="1676" spans="1:10" x14ac:dyDescent="0.35">
      <c r="A1676" t="s">
        <v>7949</v>
      </c>
      <c r="B1676">
        <v>132</v>
      </c>
      <c r="C1676">
        <v>339</v>
      </c>
      <c r="D1676">
        <v>1675</v>
      </c>
      <c r="E1676" t="s">
        <v>328</v>
      </c>
      <c r="F1676" t="s">
        <v>0</v>
      </c>
      <c r="G1676" t="s">
        <v>2590</v>
      </c>
      <c r="H1676">
        <v>1.26</v>
      </c>
      <c r="I1676">
        <v>54.43</v>
      </c>
      <c r="J1676">
        <v>30</v>
      </c>
    </row>
    <row r="1677" spans="1:10" x14ac:dyDescent="0.35">
      <c r="A1677" t="s">
        <v>7950</v>
      </c>
      <c r="B1677">
        <v>31</v>
      </c>
      <c r="C1677">
        <v>339</v>
      </c>
      <c r="D1677">
        <v>1675</v>
      </c>
      <c r="E1677" t="s">
        <v>319</v>
      </c>
      <c r="F1677" t="s">
        <v>0</v>
      </c>
      <c r="G1677" t="s">
        <v>4050</v>
      </c>
      <c r="H1677">
        <v>5.3330000000000002</v>
      </c>
      <c r="I1677">
        <v>99.46</v>
      </c>
      <c r="J1677">
        <v>11</v>
      </c>
    </row>
    <row r="1678" spans="1:10" x14ac:dyDescent="0.35">
      <c r="A1678" t="s">
        <v>7951</v>
      </c>
      <c r="B1678">
        <v>59</v>
      </c>
      <c r="C1678">
        <v>338</v>
      </c>
      <c r="D1678">
        <v>1677</v>
      </c>
      <c r="E1678" t="s">
        <v>312</v>
      </c>
      <c r="F1678" t="s">
        <v>0</v>
      </c>
      <c r="G1678" t="s">
        <v>1742</v>
      </c>
      <c r="H1678">
        <v>2.964</v>
      </c>
      <c r="I1678">
        <v>39.57</v>
      </c>
      <c r="J1678">
        <v>2</v>
      </c>
    </row>
    <row r="1679" spans="1:10" x14ac:dyDescent="0.35">
      <c r="A1679" t="s">
        <v>7952</v>
      </c>
      <c r="B1679">
        <v>78</v>
      </c>
      <c r="C1679">
        <v>337</v>
      </c>
      <c r="D1679">
        <v>1678</v>
      </c>
      <c r="E1679" t="s">
        <v>312</v>
      </c>
      <c r="F1679" t="s">
        <v>0</v>
      </c>
      <c r="G1679" t="s">
        <v>1759</v>
      </c>
      <c r="H1679">
        <v>2.2629999999999999</v>
      </c>
      <c r="I1679">
        <v>25.52</v>
      </c>
      <c r="J1679">
        <v>78</v>
      </c>
    </row>
    <row r="1680" spans="1:10" x14ac:dyDescent="0.35">
      <c r="A1680" t="s">
        <v>7953</v>
      </c>
      <c r="B1680">
        <v>42</v>
      </c>
      <c r="C1680">
        <v>337</v>
      </c>
      <c r="D1680">
        <v>1678</v>
      </c>
      <c r="E1680" t="s">
        <v>328</v>
      </c>
      <c r="F1680" t="s">
        <v>0</v>
      </c>
      <c r="G1680" t="s">
        <v>1845</v>
      </c>
      <c r="H1680">
        <v>4.4630000000000001</v>
      </c>
      <c r="I1680">
        <v>55.16</v>
      </c>
      <c r="J1680">
        <v>42</v>
      </c>
    </row>
    <row r="1681" spans="1:10" x14ac:dyDescent="0.35">
      <c r="A1681" t="s">
        <v>7954</v>
      </c>
      <c r="B1681">
        <v>133</v>
      </c>
      <c r="C1681">
        <v>335</v>
      </c>
      <c r="D1681">
        <v>1680</v>
      </c>
      <c r="E1681" t="s">
        <v>334</v>
      </c>
      <c r="F1681" t="s">
        <v>0</v>
      </c>
      <c r="G1681" t="s">
        <v>2772</v>
      </c>
      <c r="H1681">
        <v>1.2889999999999999</v>
      </c>
      <c r="I1681">
        <v>24.93</v>
      </c>
      <c r="J1681">
        <v>83</v>
      </c>
    </row>
    <row r="1682" spans="1:10" x14ac:dyDescent="0.35">
      <c r="A1682" t="s">
        <v>7955</v>
      </c>
      <c r="B1682">
        <v>75</v>
      </c>
      <c r="C1682">
        <v>335</v>
      </c>
      <c r="D1682">
        <v>1680</v>
      </c>
      <c r="E1682" t="s">
        <v>312</v>
      </c>
      <c r="F1682" t="s">
        <v>0</v>
      </c>
      <c r="G1682" t="s">
        <v>2460</v>
      </c>
      <c r="H1682">
        <v>2.1469999999999998</v>
      </c>
      <c r="I1682">
        <v>39.79</v>
      </c>
      <c r="J1682">
        <v>9</v>
      </c>
    </row>
    <row r="1683" spans="1:10" x14ac:dyDescent="0.35">
      <c r="A1683" t="s">
        <v>7956</v>
      </c>
      <c r="B1683">
        <v>51</v>
      </c>
      <c r="C1683">
        <v>334</v>
      </c>
      <c r="D1683">
        <v>1682</v>
      </c>
      <c r="E1683" t="s">
        <v>311</v>
      </c>
      <c r="F1683" t="s">
        <v>0</v>
      </c>
      <c r="G1683" t="s">
        <v>1819</v>
      </c>
      <c r="H1683" t="s">
        <v>311</v>
      </c>
      <c r="I1683" t="s">
        <v>311</v>
      </c>
      <c r="J1683">
        <v>15</v>
      </c>
    </row>
    <row r="1684" spans="1:10" x14ac:dyDescent="0.35">
      <c r="A1684" t="s">
        <v>7957</v>
      </c>
      <c r="B1684">
        <v>92</v>
      </c>
      <c r="C1684">
        <v>334</v>
      </c>
      <c r="D1684">
        <v>1682</v>
      </c>
      <c r="E1684" t="s">
        <v>311</v>
      </c>
      <c r="F1684" t="s">
        <v>0</v>
      </c>
      <c r="G1684" t="s">
        <v>7222</v>
      </c>
      <c r="H1684" t="s">
        <v>311</v>
      </c>
      <c r="I1684" t="s">
        <v>311</v>
      </c>
      <c r="J1684">
        <v>8</v>
      </c>
    </row>
    <row r="1685" spans="1:10" x14ac:dyDescent="0.35">
      <c r="A1685" t="s">
        <v>7958</v>
      </c>
      <c r="B1685">
        <v>109</v>
      </c>
      <c r="C1685">
        <v>333</v>
      </c>
      <c r="D1685">
        <v>1684</v>
      </c>
      <c r="E1685" t="s">
        <v>311</v>
      </c>
      <c r="F1685" t="s">
        <v>0</v>
      </c>
      <c r="G1685" t="s">
        <v>6759</v>
      </c>
      <c r="H1685" t="s">
        <v>311</v>
      </c>
      <c r="I1685" t="s">
        <v>311</v>
      </c>
      <c r="J1685">
        <v>57</v>
      </c>
    </row>
    <row r="1686" spans="1:10" x14ac:dyDescent="0.35">
      <c r="A1686" t="s">
        <v>7959</v>
      </c>
      <c r="B1686">
        <v>119</v>
      </c>
      <c r="C1686">
        <v>332</v>
      </c>
      <c r="D1686">
        <v>1685</v>
      </c>
      <c r="E1686" t="s">
        <v>312</v>
      </c>
      <c r="F1686" t="s">
        <v>0</v>
      </c>
      <c r="G1686" t="s">
        <v>4296</v>
      </c>
      <c r="H1686">
        <v>1.899</v>
      </c>
      <c r="I1686">
        <v>43.15</v>
      </c>
      <c r="J1686">
        <v>29</v>
      </c>
    </row>
    <row r="1687" spans="1:10" x14ac:dyDescent="0.35">
      <c r="A1687" t="s">
        <v>7960</v>
      </c>
      <c r="B1687">
        <v>26</v>
      </c>
      <c r="C1687">
        <v>332</v>
      </c>
      <c r="D1687">
        <v>1685</v>
      </c>
      <c r="E1687" t="s">
        <v>319</v>
      </c>
      <c r="F1687" t="s">
        <v>0</v>
      </c>
      <c r="G1687" t="s">
        <v>7961</v>
      </c>
      <c r="H1687">
        <v>7.9169999999999998</v>
      </c>
      <c r="I1687">
        <v>74.89</v>
      </c>
      <c r="J1687">
        <v>26</v>
      </c>
    </row>
    <row r="1688" spans="1:10" x14ac:dyDescent="0.35">
      <c r="A1688" t="s">
        <v>7962</v>
      </c>
      <c r="B1688">
        <v>125</v>
      </c>
      <c r="C1688">
        <v>331</v>
      </c>
      <c r="D1688">
        <v>1687</v>
      </c>
      <c r="E1688" t="s">
        <v>334</v>
      </c>
      <c r="F1688" t="s">
        <v>0</v>
      </c>
      <c r="G1688" t="s">
        <v>7963</v>
      </c>
      <c r="H1688">
        <v>1.629</v>
      </c>
      <c r="I1688">
        <v>21.54</v>
      </c>
      <c r="J1688">
        <v>31</v>
      </c>
    </row>
    <row r="1689" spans="1:10" x14ac:dyDescent="0.35">
      <c r="A1689" t="s">
        <v>7964</v>
      </c>
      <c r="B1689">
        <v>75</v>
      </c>
      <c r="C1689">
        <v>331</v>
      </c>
      <c r="D1689">
        <v>1687</v>
      </c>
      <c r="E1689" t="s">
        <v>311</v>
      </c>
      <c r="F1689" t="s">
        <v>0</v>
      </c>
      <c r="G1689" t="s">
        <v>1819</v>
      </c>
      <c r="H1689" t="s">
        <v>311</v>
      </c>
      <c r="I1689" t="s">
        <v>311</v>
      </c>
      <c r="J1689">
        <v>38</v>
      </c>
    </row>
    <row r="1690" spans="1:10" x14ac:dyDescent="0.35">
      <c r="A1690" t="s">
        <v>7965</v>
      </c>
      <c r="B1690">
        <v>85</v>
      </c>
      <c r="C1690">
        <v>329</v>
      </c>
      <c r="D1690">
        <v>1689</v>
      </c>
      <c r="E1690" t="s">
        <v>311</v>
      </c>
      <c r="F1690" t="s">
        <v>0</v>
      </c>
      <c r="G1690" t="s">
        <v>7966</v>
      </c>
      <c r="H1690" t="s">
        <v>311</v>
      </c>
      <c r="I1690" t="s">
        <v>311</v>
      </c>
      <c r="J1690">
        <v>8</v>
      </c>
    </row>
    <row r="1691" spans="1:10" x14ac:dyDescent="0.35">
      <c r="A1691" t="s">
        <v>7967</v>
      </c>
      <c r="B1691">
        <v>78</v>
      </c>
      <c r="C1691">
        <v>329</v>
      </c>
      <c r="D1691">
        <v>1689</v>
      </c>
      <c r="E1691" t="s">
        <v>334</v>
      </c>
      <c r="F1691" t="s">
        <v>0</v>
      </c>
      <c r="G1691" t="s">
        <v>7968</v>
      </c>
      <c r="H1691">
        <v>2.1190000000000002</v>
      </c>
      <c r="I1691">
        <v>25</v>
      </c>
      <c r="J1691">
        <v>46</v>
      </c>
    </row>
    <row r="1692" spans="1:10" x14ac:dyDescent="0.35">
      <c r="A1692" t="s">
        <v>7969</v>
      </c>
      <c r="B1692">
        <v>307</v>
      </c>
      <c r="C1692">
        <v>329</v>
      </c>
      <c r="D1692">
        <v>1689</v>
      </c>
      <c r="E1692" t="s">
        <v>311</v>
      </c>
      <c r="F1692" t="s">
        <v>0</v>
      </c>
      <c r="G1692" t="s">
        <v>2167</v>
      </c>
      <c r="H1692" t="s">
        <v>311</v>
      </c>
      <c r="I1692" t="s">
        <v>311</v>
      </c>
      <c r="J1692">
        <v>61</v>
      </c>
    </row>
    <row r="1693" spans="1:10" x14ac:dyDescent="0.35">
      <c r="A1693" t="s">
        <v>7970</v>
      </c>
      <c r="B1693">
        <v>96</v>
      </c>
      <c r="C1693">
        <v>328</v>
      </c>
      <c r="D1693">
        <v>1692</v>
      </c>
      <c r="E1693" t="s">
        <v>311</v>
      </c>
      <c r="F1693" t="s">
        <v>0</v>
      </c>
      <c r="G1693" t="s">
        <v>7971</v>
      </c>
      <c r="H1693" t="s">
        <v>311</v>
      </c>
      <c r="I1693" t="s">
        <v>311</v>
      </c>
      <c r="J1693">
        <v>14</v>
      </c>
    </row>
    <row r="1694" spans="1:10" x14ac:dyDescent="0.35">
      <c r="A1694" t="s">
        <v>7972</v>
      </c>
      <c r="B1694">
        <v>118</v>
      </c>
      <c r="C1694">
        <v>328</v>
      </c>
      <c r="D1694">
        <v>1692</v>
      </c>
      <c r="E1694" t="s">
        <v>334</v>
      </c>
      <c r="F1694" t="s">
        <v>0</v>
      </c>
      <c r="G1694" t="s">
        <v>2883</v>
      </c>
      <c r="H1694">
        <v>1.333</v>
      </c>
      <c r="I1694">
        <v>17.63</v>
      </c>
      <c r="J1694">
        <v>11</v>
      </c>
    </row>
    <row r="1695" spans="1:10" hidden="1" x14ac:dyDescent="0.35">
      <c r="A1695" t="s">
        <v>7973</v>
      </c>
      <c r="B1695">
        <v>208</v>
      </c>
      <c r="C1695">
        <v>326</v>
      </c>
      <c r="D1695">
        <v>1694</v>
      </c>
      <c r="E1695" t="s">
        <v>311</v>
      </c>
      <c r="F1695" t="s">
        <v>2692</v>
      </c>
      <c r="G1695" t="s">
        <v>311</v>
      </c>
      <c r="H1695" t="s">
        <v>311</v>
      </c>
      <c r="I1695" t="s">
        <v>311</v>
      </c>
      <c r="J1695">
        <v>30</v>
      </c>
    </row>
    <row r="1696" spans="1:10" hidden="1" x14ac:dyDescent="0.35">
      <c r="A1696" t="s">
        <v>7974</v>
      </c>
      <c r="B1696">
        <v>78</v>
      </c>
      <c r="C1696">
        <v>326</v>
      </c>
      <c r="D1696">
        <v>1694</v>
      </c>
      <c r="E1696" t="s">
        <v>311</v>
      </c>
      <c r="F1696" t="s">
        <v>2692</v>
      </c>
      <c r="G1696" t="s">
        <v>311</v>
      </c>
      <c r="H1696" t="s">
        <v>311</v>
      </c>
      <c r="I1696" t="s">
        <v>311</v>
      </c>
      <c r="J1696">
        <v>34</v>
      </c>
    </row>
    <row r="1697" spans="1:10" x14ac:dyDescent="0.35">
      <c r="A1697" t="s">
        <v>7975</v>
      </c>
      <c r="B1697">
        <v>87</v>
      </c>
      <c r="C1697">
        <v>326</v>
      </c>
      <c r="D1697">
        <v>1694</v>
      </c>
      <c r="E1697" t="s">
        <v>311</v>
      </c>
      <c r="F1697" t="s">
        <v>0</v>
      </c>
      <c r="G1697" t="s">
        <v>2053</v>
      </c>
      <c r="H1697" t="s">
        <v>311</v>
      </c>
      <c r="I1697" t="s">
        <v>311</v>
      </c>
      <c r="J1697">
        <v>27</v>
      </c>
    </row>
    <row r="1698" spans="1:10" x14ac:dyDescent="0.35">
      <c r="A1698" t="s">
        <v>7976</v>
      </c>
      <c r="B1698">
        <v>258</v>
      </c>
      <c r="C1698">
        <v>326</v>
      </c>
      <c r="D1698">
        <v>1694</v>
      </c>
      <c r="E1698" t="s">
        <v>334</v>
      </c>
      <c r="F1698" t="s">
        <v>0</v>
      </c>
      <c r="G1698" t="s">
        <v>2520</v>
      </c>
      <c r="H1698">
        <v>0.51600000000000001</v>
      </c>
      <c r="I1698">
        <v>10.99</v>
      </c>
      <c r="J1698">
        <v>205</v>
      </c>
    </row>
    <row r="1699" spans="1:10" x14ac:dyDescent="0.35">
      <c r="A1699" t="s">
        <v>7977</v>
      </c>
      <c r="B1699">
        <v>177</v>
      </c>
      <c r="C1699">
        <v>324</v>
      </c>
      <c r="D1699">
        <v>1698</v>
      </c>
      <c r="E1699" t="s">
        <v>311</v>
      </c>
      <c r="F1699" t="s">
        <v>0</v>
      </c>
      <c r="G1699" t="s">
        <v>6759</v>
      </c>
      <c r="H1699" t="s">
        <v>311</v>
      </c>
      <c r="I1699" t="s">
        <v>311</v>
      </c>
      <c r="J1699">
        <v>86</v>
      </c>
    </row>
    <row r="1700" spans="1:10" x14ac:dyDescent="0.35">
      <c r="A1700" t="s">
        <v>7978</v>
      </c>
      <c r="B1700">
        <v>143</v>
      </c>
      <c r="C1700">
        <v>324</v>
      </c>
      <c r="D1700">
        <v>1698</v>
      </c>
      <c r="E1700" t="s">
        <v>312</v>
      </c>
      <c r="F1700" t="s">
        <v>0</v>
      </c>
      <c r="G1700" t="s">
        <v>2012</v>
      </c>
      <c r="H1700">
        <v>1.206</v>
      </c>
      <c r="I1700">
        <v>40.28</v>
      </c>
      <c r="J1700">
        <v>17</v>
      </c>
    </row>
    <row r="1701" spans="1:10" hidden="1" x14ac:dyDescent="0.35">
      <c r="A1701" t="s">
        <v>7979</v>
      </c>
      <c r="B1701">
        <v>11</v>
      </c>
      <c r="C1701">
        <v>323</v>
      </c>
      <c r="D1701">
        <v>1700</v>
      </c>
      <c r="E1701" t="s">
        <v>311</v>
      </c>
      <c r="F1701" t="s">
        <v>3848</v>
      </c>
      <c r="G1701" t="s">
        <v>311</v>
      </c>
      <c r="H1701" t="s">
        <v>311</v>
      </c>
      <c r="I1701" t="s">
        <v>311</v>
      </c>
      <c r="J1701">
        <v>2</v>
      </c>
    </row>
    <row r="1702" spans="1:10" x14ac:dyDescent="0.35">
      <c r="A1702" t="s">
        <v>7980</v>
      </c>
      <c r="B1702">
        <v>108</v>
      </c>
      <c r="C1702">
        <v>323</v>
      </c>
      <c r="D1702">
        <v>1700</v>
      </c>
      <c r="E1702" t="s">
        <v>312</v>
      </c>
      <c r="F1702" t="s">
        <v>0</v>
      </c>
      <c r="G1702" t="s">
        <v>4204</v>
      </c>
      <c r="H1702">
        <v>1.5529999999999999</v>
      </c>
      <c r="I1702">
        <v>33.020000000000003</v>
      </c>
      <c r="J1702">
        <v>32</v>
      </c>
    </row>
    <row r="1703" spans="1:10" x14ac:dyDescent="0.35">
      <c r="A1703" t="s">
        <v>7981</v>
      </c>
      <c r="B1703">
        <v>255</v>
      </c>
      <c r="C1703">
        <v>323</v>
      </c>
      <c r="D1703">
        <v>1700</v>
      </c>
      <c r="E1703" t="s">
        <v>334</v>
      </c>
      <c r="F1703" t="s">
        <v>0</v>
      </c>
      <c r="G1703" t="s">
        <v>1724</v>
      </c>
      <c r="H1703">
        <v>0.77300000000000002</v>
      </c>
      <c r="I1703">
        <v>15.52</v>
      </c>
      <c r="J1703">
        <v>8</v>
      </c>
    </row>
    <row r="1704" spans="1:10" x14ac:dyDescent="0.35">
      <c r="A1704" t="s">
        <v>7982</v>
      </c>
      <c r="B1704">
        <v>103</v>
      </c>
      <c r="C1704">
        <v>323</v>
      </c>
      <c r="D1704">
        <v>1700</v>
      </c>
      <c r="E1704" t="s">
        <v>319</v>
      </c>
      <c r="F1704" t="s">
        <v>0</v>
      </c>
      <c r="G1704" t="s">
        <v>4124</v>
      </c>
      <c r="H1704">
        <v>2.355</v>
      </c>
      <c r="I1704">
        <v>62.5</v>
      </c>
      <c r="J1704">
        <v>35</v>
      </c>
    </row>
    <row r="1705" spans="1:10" x14ac:dyDescent="0.35">
      <c r="A1705" t="s">
        <v>7983</v>
      </c>
      <c r="B1705">
        <v>56</v>
      </c>
      <c r="C1705">
        <v>323</v>
      </c>
      <c r="D1705">
        <v>1700</v>
      </c>
      <c r="E1705" t="s">
        <v>328</v>
      </c>
      <c r="F1705" t="s">
        <v>0</v>
      </c>
      <c r="G1705" t="s">
        <v>2948</v>
      </c>
      <c r="H1705">
        <v>2.2749999999999999</v>
      </c>
      <c r="I1705">
        <v>40.159999999999997</v>
      </c>
      <c r="J1705">
        <v>27</v>
      </c>
    </row>
    <row r="1706" spans="1:10" x14ac:dyDescent="0.35">
      <c r="A1706" t="s">
        <v>7984</v>
      </c>
      <c r="B1706">
        <v>81</v>
      </c>
      <c r="C1706">
        <v>322</v>
      </c>
      <c r="D1706">
        <v>1705</v>
      </c>
      <c r="E1706" t="s">
        <v>328</v>
      </c>
      <c r="F1706" t="s">
        <v>0</v>
      </c>
      <c r="G1706" t="s">
        <v>6553</v>
      </c>
      <c r="H1706">
        <v>2.1179999999999999</v>
      </c>
      <c r="I1706">
        <v>39.18</v>
      </c>
      <c r="J1706">
        <v>81</v>
      </c>
    </row>
    <row r="1707" spans="1:10" x14ac:dyDescent="0.35">
      <c r="A1707" t="s">
        <v>7985</v>
      </c>
      <c r="B1707">
        <v>205</v>
      </c>
      <c r="C1707">
        <v>321</v>
      </c>
      <c r="D1707">
        <v>1706</v>
      </c>
      <c r="E1707" t="s">
        <v>311</v>
      </c>
      <c r="F1707" t="s">
        <v>0</v>
      </c>
      <c r="G1707" t="s">
        <v>1886</v>
      </c>
      <c r="H1707" t="s">
        <v>311</v>
      </c>
      <c r="I1707" t="s">
        <v>311</v>
      </c>
      <c r="J1707">
        <v>205</v>
      </c>
    </row>
    <row r="1708" spans="1:10" x14ac:dyDescent="0.35">
      <c r="A1708" t="s">
        <v>7986</v>
      </c>
      <c r="B1708">
        <v>292</v>
      </c>
      <c r="C1708">
        <v>321</v>
      </c>
      <c r="D1708">
        <v>1706</v>
      </c>
      <c r="E1708" t="s">
        <v>334</v>
      </c>
      <c r="F1708" t="s">
        <v>0</v>
      </c>
      <c r="G1708" t="s">
        <v>7987</v>
      </c>
      <c r="H1708">
        <v>0.56100000000000005</v>
      </c>
      <c r="I1708">
        <v>2.92</v>
      </c>
      <c r="J1708">
        <v>10</v>
      </c>
    </row>
    <row r="1709" spans="1:10" x14ac:dyDescent="0.35">
      <c r="A1709" t="s">
        <v>7988</v>
      </c>
      <c r="B1709">
        <v>48</v>
      </c>
      <c r="C1709">
        <v>320</v>
      </c>
      <c r="D1709">
        <v>1708</v>
      </c>
      <c r="E1709" t="s">
        <v>311</v>
      </c>
      <c r="F1709" t="s">
        <v>0</v>
      </c>
      <c r="G1709" t="s">
        <v>1819</v>
      </c>
      <c r="H1709" t="s">
        <v>311</v>
      </c>
      <c r="I1709" t="s">
        <v>311</v>
      </c>
      <c r="J1709">
        <v>20</v>
      </c>
    </row>
    <row r="1710" spans="1:10" x14ac:dyDescent="0.35">
      <c r="A1710" t="s">
        <v>7989</v>
      </c>
      <c r="B1710">
        <v>132</v>
      </c>
      <c r="C1710">
        <v>320</v>
      </c>
      <c r="D1710">
        <v>1708</v>
      </c>
      <c r="E1710" t="s">
        <v>334</v>
      </c>
      <c r="F1710" t="s">
        <v>0</v>
      </c>
      <c r="G1710" t="s">
        <v>3068</v>
      </c>
      <c r="H1710">
        <v>1.0229999999999999</v>
      </c>
      <c r="I1710">
        <v>8.9700000000000006</v>
      </c>
      <c r="J1710">
        <v>19</v>
      </c>
    </row>
    <row r="1711" spans="1:10" x14ac:dyDescent="0.35">
      <c r="A1711" t="s">
        <v>7990</v>
      </c>
      <c r="B1711">
        <v>195</v>
      </c>
      <c r="C1711">
        <v>319</v>
      </c>
      <c r="D1711">
        <v>1710</v>
      </c>
      <c r="E1711" t="s">
        <v>311</v>
      </c>
      <c r="F1711" t="s">
        <v>0</v>
      </c>
      <c r="G1711" t="s">
        <v>1969</v>
      </c>
      <c r="H1711" t="s">
        <v>311</v>
      </c>
      <c r="I1711" t="s">
        <v>311</v>
      </c>
      <c r="J1711">
        <v>195</v>
      </c>
    </row>
    <row r="1712" spans="1:10" x14ac:dyDescent="0.35">
      <c r="A1712" t="s">
        <v>7991</v>
      </c>
      <c r="B1712">
        <v>114</v>
      </c>
      <c r="C1712">
        <v>319</v>
      </c>
      <c r="D1712">
        <v>1710</v>
      </c>
      <c r="E1712" t="s">
        <v>311</v>
      </c>
      <c r="F1712" t="s">
        <v>0</v>
      </c>
      <c r="G1712" t="s">
        <v>3788</v>
      </c>
      <c r="H1712" t="s">
        <v>311</v>
      </c>
      <c r="I1712" t="s">
        <v>311</v>
      </c>
      <c r="J1712">
        <v>30</v>
      </c>
    </row>
    <row r="1713" spans="1:10" x14ac:dyDescent="0.35">
      <c r="A1713" t="s">
        <v>7992</v>
      </c>
      <c r="B1713">
        <v>61</v>
      </c>
      <c r="C1713">
        <v>319</v>
      </c>
      <c r="D1713">
        <v>1710</v>
      </c>
      <c r="E1713" t="s">
        <v>328</v>
      </c>
      <c r="F1713" t="s">
        <v>0</v>
      </c>
      <c r="G1713" t="s">
        <v>7993</v>
      </c>
      <c r="H1713">
        <v>2.8769999999999998</v>
      </c>
      <c r="I1713">
        <v>67.959999999999994</v>
      </c>
      <c r="J1713">
        <v>10</v>
      </c>
    </row>
    <row r="1714" spans="1:10" x14ac:dyDescent="0.35">
      <c r="A1714" t="s">
        <v>7994</v>
      </c>
      <c r="B1714">
        <v>144</v>
      </c>
      <c r="C1714">
        <v>319</v>
      </c>
      <c r="D1714">
        <v>1710</v>
      </c>
      <c r="E1714" t="s">
        <v>311</v>
      </c>
      <c r="F1714" t="s">
        <v>0</v>
      </c>
      <c r="G1714" t="s">
        <v>7995</v>
      </c>
      <c r="H1714" t="s">
        <v>311</v>
      </c>
      <c r="I1714" t="s">
        <v>311</v>
      </c>
      <c r="J1714">
        <v>144</v>
      </c>
    </row>
    <row r="1715" spans="1:10" x14ac:dyDescent="0.35">
      <c r="A1715" t="s">
        <v>7996</v>
      </c>
      <c r="B1715">
        <v>90</v>
      </c>
      <c r="C1715">
        <v>319</v>
      </c>
      <c r="D1715">
        <v>1710</v>
      </c>
      <c r="E1715" t="s">
        <v>328</v>
      </c>
      <c r="F1715" t="s">
        <v>0</v>
      </c>
      <c r="G1715" t="s">
        <v>3819</v>
      </c>
      <c r="H1715">
        <v>2.2269999999999999</v>
      </c>
      <c r="I1715">
        <v>58.7</v>
      </c>
      <c r="J1715">
        <v>47</v>
      </c>
    </row>
    <row r="1716" spans="1:10" x14ac:dyDescent="0.35">
      <c r="A1716" t="s">
        <v>7997</v>
      </c>
      <c r="B1716">
        <v>60</v>
      </c>
      <c r="C1716">
        <v>319</v>
      </c>
      <c r="D1716">
        <v>1710</v>
      </c>
      <c r="E1716" t="s">
        <v>319</v>
      </c>
      <c r="F1716" t="s">
        <v>0</v>
      </c>
      <c r="G1716" t="s">
        <v>7998</v>
      </c>
      <c r="H1716">
        <v>3.1549999999999998</v>
      </c>
      <c r="I1716">
        <v>67.819999999999993</v>
      </c>
      <c r="J1716">
        <v>60</v>
      </c>
    </row>
    <row r="1717" spans="1:10" x14ac:dyDescent="0.35">
      <c r="A1717" t="s">
        <v>7999</v>
      </c>
      <c r="B1717">
        <v>63</v>
      </c>
      <c r="C1717">
        <v>319</v>
      </c>
      <c r="D1717">
        <v>1710</v>
      </c>
      <c r="E1717" t="s">
        <v>328</v>
      </c>
      <c r="F1717" t="s">
        <v>0</v>
      </c>
      <c r="G1717" t="s">
        <v>3410</v>
      </c>
      <c r="H1717">
        <v>2.7040000000000002</v>
      </c>
      <c r="I1717">
        <v>57.96</v>
      </c>
      <c r="J1717">
        <v>26</v>
      </c>
    </row>
    <row r="1718" spans="1:10" x14ac:dyDescent="0.35">
      <c r="A1718" t="s">
        <v>8000</v>
      </c>
      <c r="B1718">
        <v>91</v>
      </c>
      <c r="C1718">
        <v>316</v>
      </c>
      <c r="D1718">
        <v>1717</v>
      </c>
      <c r="E1718" t="s">
        <v>334</v>
      </c>
      <c r="F1718" t="s">
        <v>0</v>
      </c>
      <c r="G1718" t="s">
        <v>2546</v>
      </c>
      <c r="H1718">
        <v>1.835</v>
      </c>
      <c r="I1718">
        <v>18.14</v>
      </c>
      <c r="J1718">
        <v>44</v>
      </c>
    </row>
    <row r="1719" spans="1:10" x14ac:dyDescent="0.35">
      <c r="A1719" t="s">
        <v>8001</v>
      </c>
      <c r="B1719">
        <v>130</v>
      </c>
      <c r="C1719">
        <v>315</v>
      </c>
      <c r="D1719">
        <v>1718</v>
      </c>
      <c r="E1719" t="s">
        <v>312</v>
      </c>
      <c r="F1719" t="s">
        <v>0</v>
      </c>
      <c r="G1719" t="s">
        <v>3819</v>
      </c>
      <c r="H1719">
        <v>1.7010000000000001</v>
      </c>
      <c r="I1719">
        <v>34.06</v>
      </c>
      <c r="J1719">
        <v>44</v>
      </c>
    </row>
    <row r="1720" spans="1:10" x14ac:dyDescent="0.35">
      <c r="A1720" t="s">
        <v>8002</v>
      </c>
      <c r="B1720">
        <v>49</v>
      </c>
      <c r="C1720">
        <v>315</v>
      </c>
      <c r="D1720">
        <v>1718</v>
      </c>
      <c r="E1720" t="s">
        <v>311</v>
      </c>
      <c r="F1720" t="s">
        <v>0</v>
      </c>
      <c r="G1720" t="s">
        <v>8003</v>
      </c>
      <c r="H1720" t="s">
        <v>311</v>
      </c>
      <c r="I1720" t="s">
        <v>311</v>
      </c>
      <c r="J1720">
        <v>49</v>
      </c>
    </row>
    <row r="1721" spans="1:10" x14ac:dyDescent="0.35">
      <c r="A1721" t="s">
        <v>8004</v>
      </c>
      <c r="B1721">
        <v>200</v>
      </c>
      <c r="C1721">
        <v>315</v>
      </c>
      <c r="D1721">
        <v>1718</v>
      </c>
      <c r="E1721" t="s">
        <v>312</v>
      </c>
      <c r="F1721" t="s">
        <v>0</v>
      </c>
      <c r="G1721" t="s">
        <v>2520</v>
      </c>
      <c r="H1721">
        <v>0.71699999999999997</v>
      </c>
      <c r="I1721">
        <v>28.77</v>
      </c>
      <c r="J1721">
        <v>106</v>
      </c>
    </row>
    <row r="1722" spans="1:10" x14ac:dyDescent="0.35">
      <c r="A1722" t="s">
        <v>8005</v>
      </c>
      <c r="B1722">
        <v>45</v>
      </c>
      <c r="C1722">
        <v>314</v>
      </c>
      <c r="D1722">
        <v>1721</v>
      </c>
      <c r="E1722" t="s">
        <v>319</v>
      </c>
      <c r="F1722" t="s">
        <v>0</v>
      </c>
      <c r="G1722" t="s">
        <v>2772</v>
      </c>
      <c r="H1722">
        <v>3.9769999999999999</v>
      </c>
      <c r="I1722">
        <v>74.66</v>
      </c>
      <c r="J1722">
        <v>32</v>
      </c>
    </row>
    <row r="1723" spans="1:10" x14ac:dyDescent="0.35">
      <c r="A1723" t="s">
        <v>8006</v>
      </c>
      <c r="B1723">
        <v>50</v>
      </c>
      <c r="C1723">
        <v>314</v>
      </c>
      <c r="D1723">
        <v>1721</v>
      </c>
      <c r="E1723" t="s">
        <v>319</v>
      </c>
      <c r="F1723" t="s">
        <v>0</v>
      </c>
      <c r="G1723" t="s">
        <v>8007</v>
      </c>
      <c r="H1723">
        <v>2.7229999999999999</v>
      </c>
      <c r="I1723">
        <v>55.34</v>
      </c>
      <c r="J1723">
        <v>26</v>
      </c>
    </row>
    <row r="1724" spans="1:10" x14ac:dyDescent="0.35">
      <c r="A1724" t="s">
        <v>8008</v>
      </c>
      <c r="B1724">
        <v>188</v>
      </c>
      <c r="C1724">
        <v>314</v>
      </c>
      <c r="D1724">
        <v>1721</v>
      </c>
      <c r="E1724" t="s">
        <v>334</v>
      </c>
      <c r="F1724" t="s">
        <v>0</v>
      </c>
      <c r="G1724" t="s">
        <v>1849</v>
      </c>
      <c r="H1724">
        <v>0.83399999999999996</v>
      </c>
      <c r="I1724">
        <v>4.7300000000000004</v>
      </c>
      <c r="J1724">
        <v>2</v>
      </c>
    </row>
    <row r="1725" spans="1:10" x14ac:dyDescent="0.35">
      <c r="A1725" t="s">
        <v>8009</v>
      </c>
      <c r="B1725">
        <v>143</v>
      </c>
      <c r="C1725">
        <v>314</v>
      </c>
      <c r="D1725">
        <v>1721</v>
      </c>
      <c r="E1725" t="s">
        <v>334</v>
      </c>
      <c r="F1725" t="s">
        <v>0</v>
      </c>
      <c r="G1725" t="s">
        <v>2109</v>
      </c>
      <c r="H1725">
        <v>1.0840000000000001</v>
      </c>
      <c r="I1725">
        <v>20.11</v>
      </c>
      <c r="J1725">
        <v>5</v>
      </c>
    </row>
    <row r="1726" spans="1:10" x14ac:dyDescent="0.35">
      <c r="A1726" t="s">
        <v>8010</v>
      </c>
      <c r="B1726">
        <v>121</v>
      </c>
      <c r="C1726">
        <v>313</v>
      </c>
      <c r="D1726">
        <v>1725</v>
      </c>
      <c r="E1726" t="s">
        <v>334</v>
      </c>
      <c r="F1726" t="s">
        <v>0</v>
      </c>
      <c r="G1726" t="s">
        <v>7394</v>
      </c>
      <c r="H1726">
        <v>1.296</v>
      </c>
      <c r="I1726">
        <v>17.13</v>
      </c>
      <c r="J1726">
        <v>65</v>
      </c>
    </row>
    <row r="1727" spans="1:10" x14ac:dyDescent="0.35">
      <c r="A1727" t="s">
        <v>8011</v>
      </c>
      <c r="B1727">
        <v>72</v>
      </c>
      <c r="C1727">
        <v>313</v>
      </c>
      <c r="D1727">
        <v>1725</v>
      </c>
      <c r="E1727" t="s">
        <v>328</v>
      </c>
      <c r="F1727" t="s">
        <v>0</v>
      </c>
      <c r="G1727" t="s">
        <v>3167</v>
      </c>
      <c r="H1727">
        <v>2.2109999999999999</v>
      </c>
      <c r="I1727">
        <v>70.900000000000006</v>
      </c>
      <c r="J1727">
        <v>17</v>
      </c>
    </row>
    <row r="1728" spans="1:10" x14ac:dyDescent="0.35">
      <c r="A1728" t="s">
        <v>8012</v>
      </c>
      <c r="B1728">
        <v>88</v>
      </c>
      <c r="C1728">
        <v>313</v>
      </c>
      <c r="D1728">
        <v>1725</v>
      </c>
      <c r="E1728" t="s">
        <v>311</v>
      </c>
      <c r="F1728" t="s">
        <v>0</v>
      </c>
      <c r="G1728" t="s">
        <v>311</v>
      </c>
      <c r="H1728" t="s">
        <v>311</v>
      </c>
      <c r="I1728" t="s">
        <v>311</v>
      </c>
      <c r="J1728">
        <v>16</v>
      </c>
    </row>
    <row r="1729" spans="1:10" x14ac:dyDescent="0.35">
      <c r="A1729" t="s">
        <v>8013</v>
      </c>
      <c r="B1729">
        <v>82</v>
      </c>
      <c r="C1729">
        <v>312</v>
      </c>
      <c r="D1729">
        <v>1728</v>
      </c>
      <c r="E1729" t="s">
        <v>328</v>
      </c>
      <c r="F1729" t="s">
        <v>0</v>
      </c>
      <c r="G1729" t="s">
        <v>8014</v>
      </c>
      <c r="H1729">
        <v>1.6910000000000001</v>
      </c>
      <c r="I1729">
        <v>44.37</v>
      </c>
      <c r="J1729">
        <v>49</v>
      </c>
    </row>
    <row r="1730" spans="1:10" x14ac:dyDescent="0.35">
      <c r="A1730" t="s">
        <v>8015</v>
      </c>
      <c r="B1730">
        <v>66</v>
      </c>
      <c r="C1730">
        <v>311</v>
      </c>
      <c r="D1730">
        <v>1729</v>
      </c>
      <c r="E1730" t="s">
        <v>328</v>
      </c>
      <c r="F1730" t="s">
        <v>0</v>
      </c>
      <c r="G1730" t="s">
        <v>8016</v>
      </c>
      <c r="H1730">
        <v>2.5</v>
      </c>
      <c r="I1730">
        <v>49.23</v>
      </c>
      <c r="J1730">
        <v>14</v>
      </c>
    </row>
    <row r="1731" spans="1:10" x14ac:dyDescent="0.35">
      <c r="A1731" t="s">
        <v>8017</v>
      </c>
      <c r="B1731">
        <v>142</v>
      </c>
      <c r="C1731">
        <v>311</v>
      </c>
      <c r="D1731">
        <v>1729</v>
      </c>
      <c r="E1731" t="s">
        <v>312</v>
      </c>
      <c r="F1731" t="s">
        <v>0</v>
      </c>
      <c r="G1731" t="s">
        <v>8018</v>
      </c>
      <c r="H1731">
        <v>1.2230000000000001</v>
      </c>
      <c r="I1731">
        <v>29.8</v>
      </c>
      <c r="J1731">
        <v>14</v>
      </c>
    </row>
    <row r="1732" spans="1:10" x14ac:dyDescent="0.35">
      <c r="A1732" t="s">
        <v>8019</v>
      </c>
      <c r="B1732">
        <v>112</v>
      </c>
      <c r="C1732">
        <v>310</v>
      </c>
      <c r="D1732">
        <v>1731</v>
      </c>
      <c r="E1732" t="s">
        <v>311</v>
      </c>
      <c r="F1732" t="s">
        <v>0</v>
      </c>
      <c r="G1732" t="s">
        <v>8020</v>
      </c>
      <c r="H1732" t="s">
        <v>311</v>
      </c>
      <c r="I1732" t="s">
        <v>311</v>
      </c>
      <c r="J1732">
        <v>42</v>
      </c>
    </row>
    <row r="1733" spans="1:10" hidden="1" x14ac:dyDescent="0.35">
      <c r="A1733" t="s">
        <v>8021</v>
      </c>
      <c r="B1733">
        <v>17</v>
      </c>
      <c r="C1733">
        <v>310</v>
      </c>
      <c r="D1733">
        <v>1731</v>
      </c>
      <c r="E1733" t="s">
        <v>311</v>
      </c>
      <c r="F1733" t="s">
        <v>3848</v>
      </c>
      <c r="G1733" t="s">
        <v>311</v>
      </c>
      <c r="H1733" t="s">
        <v>311</v>
      </c>
      <c r="I1733" t="s">
        <v>311</v>
      </c>
      <c r="J1733">
        <v>7</v>
      </c>
    </row>
    <row r="1734" spans="1:10" x14ac:dyDescent="0.35">
      <c r="A1734" t="s">
        <v>8022</v>
      </c>
      <c r="B1734">
        <v>69</v>
      </c>
      <c r="C1734">
        <v>310</v>
      </c>
      <c r="D1734">
        <v>1731</v>
      </c>
      <c r="E1734" t="s">
        <v>328</v>
      </c>
      <c r="F1734" t="s">
        <v>0</v>
      </c>
      <c r="G1734" t="s">
        <v>2053</v>
      </c>
      <c r="H1734">
        <v>2.464</v>
      </c>
      <c r="I1734">
        <v>58.18</v>
      </c>
      <c r="J1734">
        <v>18</v>
      </c>
    </row>
    <row r="1735" spans="1:10" x14ac:dyDescent="0.35">
      <c r="A1735" t="s">
        <v>8023</v>
      </c>
      <c r="B1735">
        <v>55</v>
      </c>
      <c r="C1735">
        <v>310</v>
      </c>
      <c r="D1735">
        <v>1731</v>
      </c>
      <c r="E1735" t="s">
        <v>328</v>
      </c>
      <c r="F1735" t="s">
        <v>0</v>
      </c>
      <c r="G1735" t="s">
        <v>3026</v>
      </c>
      <c r="H1735">
        <v>3.4790000000000001</v>
      </c>
      <c r="I1735">
        <v>74.34</v>
      </c>
      <c r="J1735">
        <v>32</v>
      </c>
    </row>
    <row r="1736" spans="1:10" x14ac:dyDescent="0.35">
      <c r="A1736" t="s">
        <v>8024</v>
      </c>
      <c r="B1736">
        <v>111</v>
      </c>
      <c r="C1736">
        <v>309</v>
      </c>
      <c r="D1736">
        <v>1735</v>
      </c>
      <c r="E1736" t="s">
        <v>311</v>
      </c>
      <c r="F1736" t="s">
        <v>0</v>
      </c>
      <c r="G1736" t="s">
        <v>1759</v>
      </c>
      <c r="H1736" t="s">
        <v>311</v>
      </c>
      <c r="I1736" t="s">
        <v>311</v>
      </c>
      <c r="J1736">
        <v>23</v>
      </c>
    </row>
    <row r="1737" spans="1:10" x14ac:dyDescent="0.35">
      <c r="A1737" t="s">
        <v>8025</v>
      </c>
      <c r="B1737">
        <v>125</v>
      </c>
      <c r="C1737">
        <v>309</v>
      </c>
      <c r="D1737">
        <v>1735</v>
      </c>
      <c r="E1737" t="s">
        <v>311</v>
      </c>
      <c r="F1737" t="s">
        <v>0</v>
      </c>
      <c r="G1737" t="s">
        <v>1803</v>
      </c>
      <c r="H1737" t="s">
        <v>311</v>
      </c>
      <c r="I1737" t="s">
        <v>311</v>
      </c>
      <c r="J1737">
        <v>60</v>
      </c>
    </row>
    <row r="1738" spans="1:10" x14ac:dyDescent="0.35">
      <c r="A1738" t="s">
        <v>8026</v>
      </c>
      <c r="B1738">
        <v>59</v>
      </c>
      <c r="C1738">
        <v>309</v>
      </c>
      <c r="D1738">
        <v>1735</v>
      </c>
      <c r="E1738" t="s">
        <v>328</v>
      </c>
      <c r="F1738" t="s">
        <v>0</v>
      </c>
      <c r="G1738" t="s">
        <v>8027</v>
      </c>
      <c r="H1738">
        <v>2.9039999999999999</v>
      </c>
      <c r="I1738">
        <v>49.31</v>
      </c>
      <c r="J1738">
        <v>59</v>
      </c>
    </row>
    <row r="1739" spans="1:10" x14ac:dyDescent="0.35">
      <c r="A1739" t="s">
        <v>8028</v>
      </c>
      <c r="B1739">
        <v>95</v>
      </c>
      <c r="C1739">
        <v>309</v>
      </c>
      <c r="D1739">
        <v>1735</v>
      </c>
      <c r="E1739" t="s">
        <v>319</v>
      </c>
      <c r="F1739" t="s">
        <v>0</v>
      </c>
      <c r="G1739" t="s">
        <v>4397</v>
      </c>
      <c r="H1739">
        <v>1.6020000000000001</v>
      </c>
      <c r="I1739">
        <v>81.45</v>
      </c>
      <c r="J1739">
        <v>76</v>
      </c>
    </row>
    <row r="1740" spans="1:10" x14ac:dyDescent="0.35">
      <c r="A1740" t="s">
        <v>8029</v>
      </c>
      <c r="B1740">
        <v>84</v>
      </c>
      <c r="C1740">
        <v>308</v>
      </c>
      <c r="D1740">
        <v>1739</v>
      </c>
      <c r="E1740" t="s">
        <v>311</v>
      </c>
      <c r="F1740" t="s">
        <v>0</v>
      </c>
      <c r="G1740" t="s">
        <v>6069</v>
      </c>
      <c r="H1740" t="s">
        <v>311</v>
      </c>
      <c r="I1740" t="s">
        <v>311</v>
      </c>
      <c r="J1740">
        <v>14</v>
      </c>
    </row>
    <row r="1741" spans="1:10" x14ac:dyDescent="0.35">
      <c r="A1741" t="s">
        <v>8030</v>
      </c>
      <c r="B1741">
        <v>76</v>
      </c>
      <c r="C1741">
        <v>306</v>
      </c>
      <c r="D1741">
        <v>1740</v>
      </c>
      <c r="E1741" t="s">
        <v>312</v>
      </c>
      <c r="F1741" t="s">
        <v>0</v>
      </c>
      <c r="G1741" t="s">
        <v>2539</v>
      </c>
      <c r="H1741">
        <v>2.0699999999999998</v>
      </c>
      <c r="I1741">
        <v>27.92</v>
      </c>
      <c r="J1741">
        <v>12</v>
      </c>
    </row>
    <row r="1742" spans="1:10" x14ac:dyDescent="0.35">
      <c r="A1742" t="s">
        <v>8031</v>
      </c>
      <c r="B1742">
        <v>75</v>
      </c>
      <c r="C1742">
        <v>306</v>
      </c>
      <c r="D1742">
        <v>1740</v>
      </c>
      <c r="E1742" t="s">
        <v>328</v>
      </c>
      <c r="F1742" t="s">
        <v>0</v>
      </c>
      <c r="G1742" t="s">
        <v>8032</v>
      </c>
      <c r="H1742">
        <v>3.2919999999999998</v>
      </c>
      <c r="I1742">
        <v>49</v>
      </c>
      <c r="J1742">
        <v>29</v>
      </c>
    </row>
    <row r="1743" spans="1:10" x14ac:dyDescent="0.35">
      <c r="A1743" t="s">
        <v>8033</v>
      </c>
      <c r="B1743">
        <v>138</v>
      </c>
      <c r="C1743">
        <v>306</v>
      </c>
      <c r="D1743">
        <v>1740</v>
      </c>
      <c r="E1743" t="s">
        <v>334</v>
      </c>
      <c r="F1743" t="s">
        <v>0</v>
      </c>
      <c r="G1743" t="s">
        <v>1793</v>
      </c>
      <c r="H1743">
        <v>1.0880000000000001</v>
      </c>
      <c r="I1743">
        <v>9.77</v>
      </c>
      <c r="J1743">
        <v>7</v>
      </c>
    </row>
    <row r="1744" spans="1:10" x14ac:dyDescent="0.35">
      <c r="A1744" t="s">
        <v>8034</v>
      </c>
      <c r="B1744">
        <v>63</v>
      </c>
      <c r="C1744">
        <v>305</v>
      </c>
      <c r="D1744">
        <v>1743</v>
      </c>
      <c r="E1744" t="s">
        <v>312</v>
      </c>
      <c r="F1744" t="s">
        <v>0</v>
      </c>
      <c r="G1744" t="s">
        <v>1813</v>
      </c>
      <c r="H1744">
        <v>2.9660000000000002</v>
      </c>
      <c r="I1744">
        <v>39.56</v>
      </c>
      <c r="J1744">
        <v>63</v>
      </c>
    </row>
    <row r="1745" spans="1:10" x14ac:dyDescent="0.35">
      <c r="A1745" t="s">
        <v>8035</v>
      </c>
      <c r="B1745">
        <v>68</v>
      </c>
      <c r="C1745">
        <v>304</v>
      </c>
      <c r="D1745">
        <v>1744</v>
      </c>
      <c r="E1745" t="s">
        <v>319</v>
      </c>
      <c r="F1745" t="s">
        <v>0</v>
      </c>
      <c r="G1745" t="s">
        <v>8036</v>
      </c>
      <c r="H1745">
        <v>2.3559999999999999</v>
      </c>
      <c r="I1745">
        <v>62.91</v>
      </c>
      <c r="J1745">
        <v>40</v>
      </c>
    </row>
    <row r="1746" spans="1:10" hidden="1" x14ac:dyDescent="0.35">
      <c r="A1746" t="s">
        <v>8037</v>
      </c>
      <c r="B1746">
        <v>26</v>
      </c>
      <c r="C1746">
        <v>304</v>
      </c>
      <c r="D1746">
        <v>1744</v>
      </c>
      <c r="E1746" t="s">
        <v>311</v>
      </c>
      <c r="F1746" t="s">
        <v>3848</v>
      </c>
      <c r="G1746" t="s">
        <v>311</v>
      </c>
      <c r="H1746" t="s">
        <v>311</v>
      </c>
      <c r="I1746" t="s">
        <v>311</v>
      </c>
      <c r="J1746">
        <v>26</v>
      </c>
    </row>
    <row r="1747" spans="1:10" x14ac:dyDescent="0.35">
      <c r="A1747" t="s">
        <v>8038</v>
      </c>
      <c r="B1747">
        <v>112</v>
      </c>
      <c r="C1747">
        <v>304</v>
      </c>
      <c r="D1747">
        <v>1744</v>
      </c>
      <c r="E1747" t="s">
        <v>311</v>
      </c>
      <c r="F1747" t="s">
        <v>0</v>
      </c>
      <c r="G1747" t="s">
        <v>7281</v>
      </c>
      <c r="H1747" t="s">
        <v>311</v>
      </c>
      <c r="I1747" t="s">
        <v>311</v>
      </c>
      <c r="J1747">
        <v>48</v>
      </c>
    </row>
    <row r="1748" spans="1:10" x14ac:dyDescent="0.35">
      <c r="A1748" t="s">
        <v>8039</v>
      </c>
      <c r="B1748">
        <v>50</v>
      </c>
      <c r="C1748">
        <v>304</v>
      </c>
      <c r="D1748">
        <v>1744</v>
      </c>
      <c r="E1748" t="s">
        <v>311</v>
      </c>
      <c r="F1748" t="s">
        <v>0</v>
      </c>
      <c r="G1748" t="s">
        <v>3026</v>
      </c>
      <c r="H1748" t="s">
        <v>311</v>
      </c>
      <c r="I1748" t="s">
        <v>311</v>
      </c>
      <c r="J1748">
        <v>12</v>
      </c>
    </row>
    <row r="1749" spans="1:10" hidden="1" x14ac:dyDescent="0.35">
      <c r="A1749" t="s">
        <v>8040</v>
      </c>
      <c r="B1749">
        <v>95</v>
      </c>
      <c r="C1749">
        <v>304</v>
      </c>
      <c r="D1749">
        <v>1744</v>
      </c>
      <c r="E1749" t="s">
        <v>311</v>
      </c>
      <c r="F1749" t="s">
        <v>2692</v>
      </c>
      <c r="G1749" t="s">
        <v>311</v>
      </c>
      <c r="H1749" t="s">
        <v>311</v>
      </c>
      <c r="I1749" t="s">
        <v>311</v>
      </c>
      <c r="J1749">
        <v>24</v>
      </c>
    </row>
    <row r="1750" spans="1:10" x14ac:dyDescent="0.35">
      <c r="A1750" t="s">
        <v>8041</v>
      </c>
      <c r="B1750">
        <v>59</v>
      </c>
      <c r="C1750">
        <v>304</v>
      </c>
      <c r="D1750">
        <v>1744</v>
      </c>
      <c r="E1750" t="s">
        <v>328</v>
      </c>
      <c r="F1750" t="s">
        <v>0</v>
      </c>
      <c r="G1750" t="s">
        <v>8042</v>
      </c>
      <c r="H1750">
        <v>3.14</v>
      </c>
      <c r="I1750">
        <v>52.49</v>
      </c>
      <c r="J1750">
        <v>35</v>
      </c>
    </row>
    <row r="1751" spans="1:10" x14ac:dyDescent="0.35">
      <c r="A1751" t="s">
        <v>8043</v>
      </c>
      <c r="B1751">
        <v>103</v>
      </c>
      <c r="C1751">
        <v>303</v>
      </c>
      <c r="D1751">
        <v>1750</v>
      </c>
      <c r="E1751" t="s">
        <v>328</v>
      </c>
      <c r="F1751" t="s">
        <v>0</v>
      </c>
      <c r="G1751" t="s">
        <v>2590</v>
      </c>
      <c r="H1751">
        <v>1.155</v>
      </c>
      <c r="I1751">
        <v>48.46</v>
      </c>
      <c r="J1751">
        <v>47</v>
      </c>
    </row>
    <row r="1752" spans="1:10" x14ac:dyDescent="0.35">
      <c r="A1752" t="s">
        <v>8044</v>
      </c>
      <c r="B1752">
        <v>50</v>
      </c>
      <c r="C1752">
        <v>303</v>
      </c>
      <c r="D1752">
        <v>1750</v>
      </c>
      <c r="E1752" t="s">
        <v>311</v>
      </c>
      <c r="F1752" t="s">
        <v>0</v>
      </c>
      <c r="G1752" t="s">
        <v>4092</v>
      </c>
      <c r="H1752" t="s">
        <v>311</v>
      </c>
      <c r="I1752" t="s">
        <v>311</v>
      </c>
      <c r="J1752">
        <v>50</v>
      </c>
    </row>
    <row r="1753" spans="1:10" x14ac:dyDescent="0.35">
      <c r="A1753" t="s">
        <v>8045</v>
      </c>
      <c r="B1753">
        <v>48</v>
      </c>
      <c r="C1753">
        <v>303</v>
      </c>
      <c r="D1753">
        <v>1750</v>
      </c>
      <c r="E1753" t="s">
        <v>328</v>
      </c>
      <c r="F1753" t="s">
        <v>0</v>
      </c>
      <c r="G1753" t="s">
        <v>1803</v>
      </c>
      <c r="H1753">
        <v>3.87</v>
      </c>
      <c r="I1753">
        <v>57.29</v>
      </c>
      <c r="J1753">
        <v>18</v>
      </c>
    </row>
    <row r="1754" spans="1:10" x14ac:dyDescent="0.35">
      <c r="A1754" t="s">
        <v>8046</v>
      </c>
      <c r="B1754">
        <v>140</v>
      </c>
      <c r="C1754">
        <v>303</v>
      </c>
      <c r="D1754">
        <v>1750</v>
      </c>
      <c r="E1754" t="s">
        <v>334</v>
      </c>
      <c r="F1754" t="s">
        <v>0</v>
      </c>
      <c r="G1754" t="s">
        <v>7781</v>
      </c>
      <c r="H1754">
        <v>1.1639999999999999</v>
      </c>
      <c r="I1754">
        <v>22.04</v>
      </c>
      <c r="J1754">
        <v>39</v>
      </c>
    </row>
    <row r="1755" spans="1:10" x14ac:dyDescent="0.35">
      <c r="A1755" t="s">
        <v>8047</v>
      </c>
      <c r="B1755">
        <v>40</v>
      </c>
      <c r="C1755">
        <v>302</v>
      </c>
      <c r="D1755">
        <v>1754</v>
      </c>
      <c r="E1755" t="s">
        <v>311</v>
      </c>
      <c r="F1755" t="s">
        <v>0</v>
      </c>
      <c r="G1755" t="s">
        <v>7222</v>
      </c>
      <c r="H1755" t="s">
        <v>311</v>
      </c>
      <c r="I1755" t="s">
        <v>311</v>
      </c>
      <c r="J1755">
        <v>40</v>
      </c>
    </row>
    <row r="1756" spans="1:10" x14ac:dyDescent="0.35">
      <c r="A1756" t="s">
        <v>8048</v>
      </c>
      <c r="B1756">
        <v>305</v>
      </c>
      <c r="C1756">
        <v>301</v>
      </c>
      <c r="D1756">
        <v>1755</v>
      </c>
      <c r="E1756" t="s">
        <v>334</v>
      </c>
      <c r="F1756" t="s">
        <v>0</v>
      </c>
      <c r="G1756" t="s">
        <v>1872</v>
      </c>
      <c r="H1756">
        <v>0.52600000000000002</v>
      </c>
      <c r="I1756">
        <v>2.29</v>
      </c>
      <c r="J1756">
        <v>4</v>
      </c>
    </row>
    <row r="1757" spans="1:10" x14ac:dyDescent="0.35">
      <c r="A1757" t="s">
        <v>8049</v>
      </c>
      <c r="B1757">
        <v>64</v>
      </c>
      <c r="C1757">
        <v>301</v>
      </c>
      <c r="D1757">
        <v>1755</v>
      </c>
      <c r="E1757" t="s">
        <v>328</v>
      </c>
      <c r="F1757" t="s">
        <v>0</v>
      </c>
      <c r="G1757" t="s">
        <v>3819</v>
      </c>
      <c r="H1757">
        <v>2.552</v>
      </c>
      <c r="I1757">
        <v>63.04</v>
      </c>
      <c r="J1757">
        <v>34</v>
      </c>
    </row>
    <row r="1758" spans="1:10" x14ac:dyDescent="0.35">
      <c r="A1758" t="s">
        <v>8050</v>
      </c>
      <c r="B1758">
        <v>283</v>
      </c>
      <c r="C1758">
        <v>299</v>
      </c>
      <c r="D1758">
        <v>1757</v>
      </c>
      <c r="E1758" t="s">
        <v>334</v>
      </c>
      <c r="F1758" t="s">
        <v>0</v>
      </c>
      <c r="G1758" t="s">
        <v>2520</v>
      </c>
      <c r="H1758">
        <v>0.48599999999999999</v>
      </c>
      <c r="I1758">
        <v>8.58</v>
      </c>
      <c r="J1758">
        <v>12</v>
      </c>
    </row>
    <row r="1759" spans="1:10" x14ac:dyDescent="0.35">
      <c r="A1759" t="s">
        <v>8051</v>
      </c>
      <c r="B1759">
        <v>71</v>
      </c>
      <c r="C1759">
        <v>299</v>
      </c>
      <c r="D1759">
        <v>1757</v>
      </c>
      <c r="E1759" t="s">
        <v>334</v>
      </c>
      <c r="F1759" t="s">
        <v>0</v>
      </c>
      <c r="G1759" t="s">
        <v>3784</v>
      </c>
      <c r="H1759">
        <v>1.9</v>
      </c>
      <c r="I1759">
        <v>22.44</v>
      </c>
      <c r="J1759">
        <v>11</v>
      </c>
    </row>
    <row r="1760" spans="1:10" x14ac:dyDescent="0.35">
      <c r="A1760" t="s">
        <v>8052</v>
      </c>
      <c r="B1760">
        <v>65</v>
      </c>
      <c r="C1760">
        <v>298</v>
      </c>
      <c r="D1760">
        <v>1759</v>
      </c>
      <c r="E1760" t="s">
        <v>328</v>
      </c>
      <c r="F1760" t="s">
        <v>0</v>
      </c>
      <c r="G1760" t="s">
        <v>4090</v>
      </c>
      <c r="H1760">
        <v>2.629</v>
      </c>
      <c r="I1760">
        <v>63.18</v>
      </c>
      <c r="J1760">
        <v>18</v>
      </c>
    </row>
    <row r="1761" spans="1:10" x14ac:dyDescent="0.35">
      <c r="A1761" t="s">
        <v>8053</v>
      </c>
      <c r="B1761">
        <v>29</v>
      </c>
      <c r="C1761">
        <v>298</v>
      </c>
      <c r="D1761">
        <v>1759</v>
      </c>
      <c r="E1761" t="s">
        <v>319</v>
      </c>
      <c r="F1761" t="s">
        <v>0</v>
      </c>
      <c r="G1761" t="s">
        <v>4421</v>
      </c>
      <c r="H1761">
        <v>6.36</v>
      </c>
      <c r="I1761">
        <v>81.42</v>
      </c>
      <c r="J1761">
        <v>29</v>
      </c>
    </row>
    <row r="1762" spans="1:10" hidden="1" x14ac:dyDescent="0.35">
      <c r="A1762" t="s">
        <v>8054</v>
      </c>
      <c r="B1762">
        <v>47</v>
      </c>
      <c r="C1762">
        <v>298</v>
      </c>
      <c r="D1762">
        <v>1759</v>
      </c>
      <c r="E1762" t="s">
        <v>311</v>
      </c>
      <c r="F1762" t="s">
        <v>2692</v>
      </c>
      <c r="G1762" t="s">
        <v>311</v>
      </c>
      <c r="H1762" t="s">
        <v>311</v>
      </c>
      <c r="I1762" t="s">
        <v>311</v>
      </c>
      <c r="J1762">
        <v>18</v>
      </c>
    </row>
    <row r="1763" spans="1:10" x14ac:dyDescent="0.35">
      <c r="A1763" t="s">
        <v>8055</v>
      </c>
      <c r="B1763">
        <v>88</v>
      </c>
      <c r="C1763">
        <v>297</v>
      </c>
      <c r="D1763">
        <v>1762</v>
      </c>
      <c r="E1763" t="s">
        <v>334</v>
      </c>
      <c r="F1763" t="s">
        <v>0</v>
      </c>
      <c r="G1763" t="s">
        <v>1967</v>
      </c>
      <c r="H1763">
        <v>1.9630000000000001</v>
      </c>
      <c r="I1763">
        <v>20.6</v>
      </c>
      <c r="J1763">
        <v>27</v>
      </c>
    </row>
    <row r="1764" spans="1:10" x14ac:dyDescent="0.35">
      <c r="A1764" t="s">
        <v>8056</v>
      </c>
      <c r="B1764">
        <v>72</v>
      </c>
      <c r="C1764">
        <v>297</v>
      </c>
      <c r="D1764">
        <v>1762</v>
      </c>
      <c r="E1764" t="s">
        <v>312</v>
      </c>
      <c r="F1764" t="s">
        <v>0</v>
      </c>
      <c r="G1764" t="s">
        <v>3026</v>
      </c>
      <c r="H1764">
        <v>2.4180000000000001</v>
      </c>
      <c r="I1764">
        <v>49.25</v>
      </c>
      <c r="J1764">
        <v>26</v>
      </c>
    </row>
    <row r="1765" spans="1:10" x14ac:dyDescent="0.35">
      <c r="A1765" t="s">
        <v>8057</v>
      </c>
      <c r="B1765">
        <v>85</v>
      </c>
      <c r="C1765">
        <v>296</v>
      </c>
      <c r="D1765">
        <v>1764</v>
      </c>
      <c r="E1765" t="s">
        <v>334</v>
      </c>
      <c r="F1765" t="s">
        <v>0</v>
      </c>
      <c r="G1765" t="s">
        <v>2962</v>
      </c>
      <c r="H1765">
        <v>1.952</v>
      </c>
      <c r="I1765">
        <v>23.46</v>
      </c>
      <c r="J1765">
        <v>18</v>
      </c>
    </row>
    <row r="1766" spans="1:10" x14ac:dyDescent="0.35">
      <c r="A1766" t="s">
        <v>8058</v>
      </c>
      <c r="B1766">
        <v>90</v>
      </c>
      <c r="C1766">
        <v>296</v>
      </c>
      <c r="D1766">
        <v>1764</v>
      </c>
      <c r="E1766" t="s">
        <v>312</v>
      </c>
      <c r="F1766" t="s">
        <v>0</v>
      </c>
      <c r="G1766" t="s">
        <v>3633</v>
      </c>
      <c r="H1766">
        <v>1.1559999999999999</v>
      </c>
      <c r="I1766">
        <v>46.13</v>
      </c>
      <c r="J1766">
        <v>27</v>
      </c>
    </row>
    <row r="1767" spans="1:10" x14ac:dyDescent="0.35">
      <c r="A1767" t="s">
        <v>8059</v>
      </c>
      <c r="B1767">
        <v>60</v>
      </c>
      <c r="C1767">
        <v>295</v>
      </c>
      <c r="D1767">
        <v>1766</v>
      </c>
      <c r="E1767" t="s">
        <v>311</v>
      </c>
      <c r="F1767" t="s">
        <v>0</v>
      </c>
      <c r="G1767" t="s">
        <v>1967</v>
      </c>
      <c r="H1767" t="s">
        <v>311</v>
      </c>
      <c r="I1767" t="s">
        <v>311</v>
      </c>
      <c r="J1767">
        <v>59</v>
      </c>
    </row>
    <row r="1768" spans="1:10" x14ac:dyDescent="0.35">
      <c r="A1768" t="s">
        <v>8060</v>
      </c>
      <c r="B1768">
        <v>211</v>
      </c>
      <c r="C1768">
        <v>295</v>
      </c>
      <c r="D1768">
        <v>1766</v>
      </c>
      <c r="E1768" t="s">
        <v>334</v>
      </c>
      <c r="F1768" t="s">
        <v>0</v>
      </c>
      <c r="G1768" t="s">
        <v>8061</v>
      </c>
      <c r="H1768">
        <v>0.71799999999999997</v>
      </c>
      <c r="I1768">
        <v>8.4600000000000009</v>
      </c>
      <c r="J1768">
        <v>4</v>
      </c>
    </row>
    <row r="1769" spans="1:10" x14ac:dyDescent="0.35">
      <c r="A1769" t="s">
        <v>8062</v>
      </c>
      <c r="B1769">
        <v>54</v>
      </c>
      <c r="C1769">
        <v>295</v>
      </c>
      <c r="D1769">
        <v>1766</v>
      </c>
      <c r="E1769" t="s">
        <v>311</v>
      </c>
      <c r="F1769" t="s">
        <v>0</v>
      </c>
      <c r="G1769" t="s">
        <v>1807</v>
      </c>
      <c r="H1769" t="s">
        <v>311</v>
      </c>
      <c r="I1769" t="s">
        <v>311</v>
      </c>
      <c r="J1769">
        <v>17</v>
      </c>
    </row>
    <row r="1770" spans="1:10" x14ac:dyDescent="0.35">
      <c r="A1770" t="s">
        <v>8063</v>
      </c>
      <c r="B1770">
        <v>26</v>
      </c>
      <c r="C1770">
        <v>295</v>
      </c>
      <c r="D1770">
        <v>1766</v>
      </c>
      <c r="E1770" t="s">
        <v>311</v>
      </c>
      <c r="F1770" t="s">
        <v>0</v>
      </c>
      <c r="G1770" t="s">
        <v>7881</v>
      </c>
      <c r="H1770" t="s">
        <v>311</v>
      </c>
      <c r="I1770" t="s">
        <v>311</v>
      </c>
      <c r="J1770">
        <v>26</v>
      </c>
    </row>
    <row r="1771" spans="1:10" x14ac:dyDescent="0.35">
      <c r="A1771" t="s">
        <v>8064</v>
      </c>
      <c r="B1771">
        <v>122</v>
      </c>
      <c r="C1771">
        <v>295</v>
      </c>
      <c r="D1771">
        <v>1766</v>
      </c>
      <c r="E1771" t="s">
        <v>311</v>
      </c>
      <c r="F1771" t="s">
        <v>0</v>
      </c>
      <c r="G1771" t="s">
        <v>1983</v>
      </c>
      <c r="H1771" t="s">
        <v>311</v>
      </c>
      <c r="I1771" t="s">
        <v>311</v>
      </c>
      <c r="J1771">
        <v>62</v>
      </c>
    </row>
    <row r="1772" spans="1:10" x14ac:dyDescent="0.35">
      <c r="A1772" t="s">
        <v>8065</v>
      </c>
      <c r="B1772">
        <v>67</v>
      </c>
      <c r="C1772">
        <v>294</v>
      </c>
      <c r="D1772">
        <v>1771</v>
      </c>
      <c r="E1772" t="s">
        <v>312</v>
      </c>
      <c r="F1772" t="s">
        <v>0</v>
      </c>
      <c r="G1772" t="s">
        <v>2799</v>
      </c>
      <c r="H1772">
        <v>2.246</v>
      </c>
      <c r="I1772">
        <v>26.63</v>
      </c>
      <c r="J1772">
        <v>67</v>
      </c>
    </row>
    <row r="1773" spans="1:10" x14ac:dyDescent="0.35">
      <c r="A1773" t="s">
        <v>8066</v>
      </c>
      <c r="B1773">
        <v>58</v>
      </c>
      <c r="C1773">
        <v>293</v>
      </c>
      <c r="D1773">
        <v>1772</v>
      </c>
      <c r="E1773" t="s">
        <v>334</v>
      </c>
      <c r="F1773" t="s">
        <v>0</v>
      </c>
      <c r="G1773" t="s">
        <v>1779</v>
      </c>
      <c r="H1773">
        <v>2.1640000000000001</v>
      </c>
      <c r="I1773">
        <v>11.63</v>
      </c>
      <c r="J1773">
        <v>58</v>
      </c>
    </row>
    <row r="1774" spans="1:10" x14ac:dyDescent="0.35">
      <c r="A1774" t="s">
        <v>8067</v>
      </c>
      <c r="B1774">
        <v>79</v>
      </c>
      <c r="C1774">
        <v>293</v>
      </c>
      <c r="D1774">
        <v>1772</v>
      </c>
      <c r="E1774" t="s">
        <v>334</v>
      </c>
      <c r="F1774" t="s">
        <v>0</v>
      </c>
      <c r="G1774" t="s">
        <v>8068</v>
      </c>
      <c r="H1774">
        <v>1.694</v>
      </c>
      <c r="I1774">
        <v>19.97</v>
      </c>
      <c r="J1774">
        <v>42</v>
      </c>
    </row>
    <row r="1775" spans="1:10" x14ac:dyDescent="0.35">
      <c r="A1775" t="s">
        <v>8069</v>
      </c>
      <c r="B1775">
        <v>74</v>
      </c>
      <c r="C1775">
        <v>293</v>
      </c>
      <c r="D1775">
        <v>1772</v>
      </c>
      <c r="E1775" t="s">
        <v>312</v>
      </c>
      <c r="F1775" t="s">
        <v>0</v>
      </c>
      <c r="G1775" t="s">
        <v>2452</v>
      </c>
      <c r="H1775">
        <v>2.1549999999999998</v>
      </c>
      <c r="I1775">
        <v>44.2</v>
      </c>
      <c r="J1775">
        <v>49</v>
      </c>
    </row>
    <row r="1776" spans="1:10" x14ac:dyDescent="0.35">
      <c r="A1776" t="s">
        <v>8070</v>
      </c>
      <c r="B1776">
        <v>56</v>
      </c>
      <c r="C1776">
        <v>291</v>
      </c>
      <c r="D1776">
        <v>1775</v>
      </c>
      <c r="E1776" t="s">
        <v>311</v>
      </c>
      <c r="F1776" t="s">
        <v>0</v>
      </c>
      <c r="G1776" t="s">
        <v>8071</v>
      </c>
      <c r="H1776" t="s">
        <v>311</v>
      </c>
      <c r="I1776" t="s">
        <v>311</v>
      </c>
      <c r="J1776">
        <v>56</v>
      </c>
    </row>
    <row r="1777" spans="1:10" hidden="1" x14ac:dyDescent="0.35">
      <c r="A1777" t="s">
        <v>8072</v>
      </c>
      <c r="B1777">
        <v>47</v>
      </c>
      <c r="C1777">
        <v>289</v>
      </c>
      <c r="D1777">
        <v>1776</v>
      </c>
      <c r="E1777" t="s">
        <v>311</v>
      </c>
      <c r="F1777" t="s">
        <v>3848</v>
      </c>
      <c r="G1777" t="s">
        <v>311</v>
      </c>
      <c r="H1777" t="s">
        <v>311</v>
      </c>
      <c r="I1777" t="s">
        <v>311</v>
      </c>
      <c r="J1777">
        <v>13</v>
      </c>
    </row>
    <row r="1778" spans="1:10" x14ac:dyDescent="0.35">
      <c r="A1778" t="s">
        <v>8073</v>
      </c>
      <c r="B1778">
        <v>119</v>
      </c>
      <c r="C1778">
        <v>289</v>
      </c>
      <c r="D1778">
        <v>1776</v>
      </c>
      <c r="E1778" t="s">
        <v>311</v>
      </c>
      <c r="F1778" t="s">
        <v>0</v>
      </c>
      <c r="G1778" t="s">
        <v>1969</v>
      </c>
      <c r="H1778" t="s">
        <v>311</v>
      </c>
      <c r="I1778" t="s">
        <v>311</v>
      </c>
      <c r="J1778">
        <v>119</v>
      </c>
    </row>
    <row r="1779" spans="1:10" x14ac:dyDescent="0.35">
      <c r="A1779" t="s">
        <v>8074</v>
      </c>
      <c r="B1779">
        <v>172</v>
      </c>
      <c r="C1779">
        <v>288</v>
      </c>
      <c r="D1779">
        <v>1778</v>
      </c>
      <c r="E1779" t="s">
        <v>334</v>
      </c>
      <c r="F1779" t="s">
        <v>0</v>
      </c>
      <c r="G1779" t="s">
        <v>8075</v>
      </c>
      <c r="H1779">
        <v>0.91300000000000003</v>
      </c>
      <c r="I1779">
        <v>23.37</v>
      </c>
      <c r="J1779">
        <v>2</v>
      </c>
    </row>
    <row r="1780" spans="1:10" x14ac:dyDescent="0.35">
      <c r="A1780" t="s">
        <v>8076</v>
      </c>
      <c r="B1780">
        <v>51</v>
      </c>
      <c r="C1780">
        <v>288</v>
      </c>
      <c r="D1780">
        <v>1778</v>
      </c>
      <c r="E1780" t="s">
        <v>311</v>
      </c>
      <c r="F1780" t="s">
        <v>0</v>
      </c>
      <c r="G1780" t="s">
        <v>3112</v>
      </c>
      <c r="H1780" t="s">
        <v>311</v>
      </c>
      <c r="I1780" t="s">
        <v>311</v>
      </c>
      <c r="J1780">
        <v>51</v>
      </c>
    </row>
    <row r="1781" spans="1:10" x14ac:dyDescent="0.35">
      <c r="A1781" t="s">
        <v>8077</v>
      </c>
      <c r="B1781">
        <v>117</v>
      </c>
      <c r="C1781">
        <v>288</v>
      </c>
      <c r="D1781">
        <v>1778</v>
      </c>
      <c r="E1781" t="s">
        <v>334</v>
      </c>
      <c r="F1781" t="s">
        <v>0</v>
      </c>
      <c r="G1781" t="s">
        <v>2197</v>
      </c>
      <c r="H1781">
        <v>1.39</v>
      </c>
      <c r="I1781">
        <v>7.32</v>
      </c>
      <c r="J1781">
        <v>30</v>
      </c>
    </row>
    <row r="1782" spans="1:10" x14ac:dyDescent="0.35">
      <c r="A1782" t="s">
        <v>8078</v>
      </c>
      <c r="B1782">
        <v>31</v>
      </c>
      <c r="C1782">
        <v>288</v>
      </c>
      <c r="D1782">
        <v>1778</v>
      </c>
      <c r="E1782" t="s">
        <v>319</v>
      </c>
      <c r="F1782" t="s">
        <v>0</v>
      </c>
      <c r="G1782" t="s">
        <v>2379</v>
      </c>
      <c r="H1782">
        <v>4.5810000000000004</v>
      </c>
      <c r="I1782">
        <v>82.14</v>
      </c>
      <c r="J1782">
        <v>7</v>
      </c>
    </row>
    <row r="1783" spans="1:10" hidden="1" x14ac:dyDescent="0.35">
      <c r="A1783" t="s">
        <v>8079</v>
      </c>
      <c r="B1783">
        <v>113</v>
      </c>
      <c r="C1783">
        <v>288</v>
      </c>
      <c r="D1783">
        <v>1778</v>
      </c>
      <c r="E1783" t="s">
        <v>311</v>
      </c>
      <c r="F1783" t="s">
        <v>2692</v>
      </c>
      <c r="G1783" t="s">
        <v>311</v>
      </c>
      <c r="H1783" t="s">
        <v>311</v>
      </c>
      <c r="I1783" t="s">
        <v>311</v>
      </c>
      <c r="J1783">
        <v>1</v>
      </c>
    </row>
    <row r="1784" spans="1:10" x14ac:dyDescent="0.35">
      <c r="A1784" t="s">
        <v>8080</v>
      </c>
      <c r="B1784">
        <v>89</v>
      </c>
      <c r="C1784">
        <v>287</v>
      </c>
      <c r="D1784">
        <v>1783</v>
      </c>
      <c r="E1784" t="s">
        <v>312</v>
      </c>
      <c r="F1784" t="s">
        <v>0</v>
      </c>
      <c r="G1784" t="s">
        <v>3026</v>
      </c>
      <c r="H1784">
        <v>1.786</v>
      </c>
      <c r="I1784">
        <v>29.78</v>
      </c>
      <c r="J1784">
        <v>23</v>
      </c>
    </row>
    <row r="1785" spans="1:10" x14ac:dyDescent="0.35">
      <c r="A1785" t="s">
        <v>8081</v>
      </c>
      <c r="B1785">
        <v>150</v>
      </c>
      <c r="C1785">
        <v>286</v>
      </c>
      <c r="D1785">
        <v>1784</v>
      </c>
      <c r="E1785" t="s">
        <v>311</v>
      </c>
      <c r="F1785" t="s">
        <v>0</v>
      </c>
      <c r="G1785" t="s">
        <v>2520</v>
      </c>
      <c r="H1785" t="s">
        <v>311</v>
      </c>
      <c r="I1785" t="s">
        <v>311</v>
      </c>
      <c r="J1785">
        <v>41</v>
      </c>
    </row>
    <row r="1786" spans="1:10" x14ac:dyDescent="0.35">
      <c r="A1786" t="s">
        <v>8082</v>
      </c>
      <c r="B1786">
        <v>254</v>
      </c>
      <c r="C1786">
        <v>285</v>
      </c>
      <c r="D1786">
        <v>1785</v>
      </c>
      <c r="E1786" t="s">
        <v>334</v>
      </c>
      <c r="F1786" t="s">
        <v>0</v>
      </c>
      <c r="G1786" t="s">
        <v>2729</v>
      </c>
      <c r="H1786">
        <v>0.56599999999999995</v>
      </c>
      <c r="I1786">
        <v>9.49</v>
      </c>
      <c r="J1786">
        <v>3</v>
      </c>
    </row>
    <row r="1787" spans="1:10" hidden="1" x14ac:dyDescent="0.35">
      <c r="A1787" t="s">
        <v>8083</v>
      </c>
      <c r="B1787">
        <v>59</v>
      </c>
      <c r="C1787">
        <v>284</v>
      </c>
      <c r="D1787">
        <v>1786</v>
      </c>
      <c r="E1787" t="s">
        <v>311</v>
      </c>
      <c r="F1787" t="s">
        <v>2692</v>
      </c>
      <c r="G1787" t="s">
        <v>311</v>
      </c>
      <c r="H1787" t="s">
        <v>311</v>
      </c>
      <c r="I1787" t="s">
        <v>311</v>
      </c>
      <c r="J1787">
        <v>13</v>
      </c>
    </row>
    <row r="1788" spans="1:10" x14ac:dyDescent="0.35">
      <c r="A1788" t="s">
        <v>8084</v>
      </c>
      <c r="B1788">
        <v>57</v>
      </c>
      <c r="C1788">
        <v>284</v>
      </c>
      <c r="D1788">
        <v>1786</v>
      </c>
      <c r="E1788" t="s">
        <v>312</v>
      </c>
      <c r="F1788" t="s">
        <v>0</v>
      </c>
      <c r="G1788" t="s">
        <v>3732</v>
      </c>
      <c r="H1788">
        <v>2.5089999999999999</v>
      </c>
      <c r="I1788">
        <v>33.950000000000003</v>
      </c>
      <c r="J1788">
        <v>57</v>
      </c>
    </row>
    <row r="1789" spans="1:10" hidden="1" x14ac:dyDescent="0.35">
      <c r="A1789" t="s">
        <v>8085</v>
      </c>
      <c r="B1789">
        <v>24</v>
      </c>
      <c r="C1789">
        <v>284</v>
      </c>
      <c r="D1789">
        <v>1786</v>
      </c>
      <c r="E1789" t="s">
        <v>311</v>
      </c>
      <c r="F1789" t="s">
        <v>2692</v>
      </c>
      <c r="G1789" t="s">
        <v>311</v>
      </c>
      <c r="H1789" t="s">
        <v>311</v>
      </c>
      <c r="I1789" t="s">
        <v>311</v>
      </c>
      <c r="J1789">
        <v>2</v>
      </c>
    </row>
    <row r="1790" spans="1:10" x14ac:dyDescent="0.35">
      <c r="A1790" t="s">
        <v>8086</v>
      </c>
      <c r="B1790">
        <v>161</v>
      </c>
      <c r="C1790">
        <v>283</v>
      </c>
      <c r="D1790">
        <v>1789</v>
      </c>
      <c r="E1790" t="s">
        <v>311</v>
      </c>
      <c r="F1790" t="s">
        <v>0</v>
      </c>
      <c r="G1790" t="s">
        <v>2546</v>
      </c>
      <c r="H1790" t="s">
        <v>311</v>
      </c>
      <c r="I1790" t="s">
        <v>311</v>
      </c>
      <c r="J1790">
        <v>11</v>
      </c>
    </row>
    <row r="1791" spans="1:10" x14ac:dyDescent="0.35">
      <c r="A1791" t="s">
        <v>8087</v>
      </c>
      <c r="B1791">
        <v>160</v>
      </c>
      <c r="C1791">
        <v>283</v>
      </c>
      <c r="D1791">
        <v>1789</v>
      </c>
      <c r="E1791" t="s">
        <v>328</v>
      </c>
      <c r="F1791" t="s">
        <v>0</v>
      </c>
      <c r="G1791" t="s">
        <v>4397</v>
      </c>
      <c r="H1791">
        <v>0.79300000000000004</v>
      </c>
      <c r="I1791">
        <v>54.03</v>
      </c>
      <c r="J1791">
        <v>73</v>
      </c>
    </row>
    <row r="1792" spans="1:10" x14ac:dyDescent="0.35">
      <c r="A1792" t="s">
        <v>8088</v>
      </c>
      <c r="B1792">
        <v>60</v>
      </c>
      <c r="C1792">
        <v>282</v>
      </c>
      <c r="D1792">
        <v>1791</v>
      </c>
      <c r="E1792" t="s">
        <v>312</v>
      </c>
      <c r="F1792" t="s">
        <v>0</v>
      </c>
      <c r="G1792" t="s">
        <v>8089</v>
      </c>
      <c r="H1792">
        <v>2.698</v>
      </c>
      <c r="I1792">
        <v>27.03</v>
      </c>
      <c r="J1792">
        <v>32</v>
      </c>
    </row>
    <row r="1793" spans="1:10" x14ac:dyDescent="0.35">
      <c r="A1793" t="s">
        <v>8090</v>
      </c>
      <c r="B1793">
        <v>102</v>
      </c>
      <c r="C1793">
        <v>282</v>
      </c>
      <c r="D1793">
        <v>1791</v>
      </c>
      <c r="E1793" t="s">
        <v>334</v>
      </c>
      <c r="F1793" t="s">
        <v>0</v>
      </c>
      <c r="G1793" t="s">
        <v>3375</v>
      </c>
      <c r="H1793">
        <v>1.2669999999999999</v>
      </c>
      <c r="I1793">
        <v>6.42</v>
      </c>
      <c r="J1793">
        <v>31</v>
      </c>
    </row>
    <row r="1794" spans="1:10" x14ac:dyDescent="0.35">
      <c r="A1794" t="s">
        <v>8091</v>
      </c>
      <c r="B1794">
        <v>43</v>
      </c>
      <c r="C1794">
        <v>282</v>
      </c>
      <c r="D1794">
        <v>1791</v>
      </c>
      <c r="E1794" t="s">
        <v>319</v>
      </c>
      <c r="F1794" t="s">
        <v>0</v>
      </c>
      <c r="G1794" t="s">
        <v>7222</v>
      </c>
      <c r="H1794">
        <v>4.0789999999999997</v>
      </c>
      <c r="I1794">
        <v>79.819999999999993</v>
      </c>
      <c r="J1794">
        <v>43</v>
      </c>
    </row>
    <row r="1795" spans="1:10" x14ac:dyDescent="0.35">
      <c r="A1795" t="s">
        <v>8092</v>
      </c>
      <c r="B1795">
        <v>51</v>
      </c>
      <c r="C1795">
        <v>281</v>
      </c>
      <c r="D1795">
        <v>1794</v>
      </c>
      <c r="E1795" t="s">
        <v>311</v>
      </c>
      <c r="F1795" t="s">
        <v>0</v>
      </c>
      <c r="G1795" t="s">
        <v>3794</v>
      </c>
      <c r="H1795" t="s">
        <v>311</v>
      </c>
      <c r="I1795" t="s">
        <v>311</v>
      </c>
      <c r="J1795">
        <v>51</v>
      </c>
    </row>
    <row r="1796" spans="1:10" x14ac:dyDescent="0.35">
      <c r="A1796" t="s">
        <v>8093</v>
      </c>
      <c r="B1796">
        <v>141</v>
      </c>
      <c r="C1796">
        <v>281</v>
      </c>
      <c r="D1796">
        <v>1794</v>
      </c>
      <c r="E1796" t="s">
        <v>328</v>
      </c>
      <c r="F1796" t="s">
        <v>0</v>
      </c>
      <c r="G1796" t="s">
        <v>2590</v>
      </c>
      <c r="H1796">
        <v>0.99299999999999999</v>
      </c>
      <c r="I1796">
        <v>38.81</v>
      </c>
      <c r="J1796">
        <v>36</v>
      </c>
    </row>
    <row r="1797" spans="1:10" x14ac:dyDescent="0.35">
      <c r="A1797" t="s">
        <v>8094</v>
      </c>
      <c r="B1797">
        <v>88</v>
      </c>
      <c r="C1797">
        <v>281</v>
      </c>
      <c r="D1797">
        <v>1794</v>
      </c>
      <c r="E1797" t="s">
        <v>311</v>
      </c>
      <c r="F1797" t="s">
        <v>0</v>
      </c>
      <c r="G1797" t="s">
        <v>7121</v>
      </c>
      <c r="H1797" t="s">
        <v>311</v>
      </c>
      <c r="I1797" t="s">
        <v>311</v>
      </c>
      <c r="J1797">
        <v>52</v>
      </c>
    </row>
    <row r="1798" spans="1:10" x14ac:dyDescent="0.35">
      <c r="A1798" t="s">
        <v>8095</v>
      </c>
      <c r="B1798">
        <v>58</v>
      </c>
      <c r="C1798">
        <v>280</v>
      </c>
      <c r="D1798">
        <v>1797</v>
      </c>
      <c r="E1798" t="s">
        <v>328</v>
      </c>
      <c r="F1798" t="s">
        <v>0</v>
      </c>
      <c r="G1798" t="s">
        <v>2379</v>
      </c>
      <c r="H1798">
        <v>2.673</v>
      </c>
      <c r="I1798">
        <v>59.45</v>
      </c>
      <c r="J1798">
        <v>58</v>
      </c>
    </row>
    <row r="1799" spans="1:10" hidden="1" x14ac:dyDescent="0.35">
      <c r="A1799" t="s">
        <v>8096</v>
      </c>
      <c r="B1799">
        <v>27</v>
      </c>
      <c r="C1799">
        <v>279</v>
      </c>
      <c r="D1799">
        <v>1798</v>
      </c>
      <c r="E1799" t="s">
        <v>311</v>
      </c>
      <c r="F1799" t="s">
        <v>2692</v>
      </c>
      <c r="G1799" t="s">
        <v>311</v>
      </c>
      <c r="H1799" t="s">
        <v>311</v>
      </c>
      <c r="I1799" t="s">
        <v>311</v>
      </c>
      <c r="J1799">
        <v>3</v>
      </c>
    </row>
    <row r="1800" spans="1:10" x14ac:dyDescent="0.35">
      <c r="A1800" t="s">
        <v>8097</v>
      </c>
      <c r="B1800">
        <v>125</v>
      </c>
      <c r="C1800">
        <v>279</v>
      </c>
      <c r="D1800">
        <v>1798</v>
      </c>
      <c r="E1800" t="s">
        <v>312</v>
      </c>
      <c r="F1800" t="s">
        <v>0</v>
      </c>
      <c r="G1800" t="s">
        <v>3206</v>
      </c>
      <c r="H1800">
        <v>1.27</v>
      </c>
      <c r="I1800">
        <v>27.02</v>
      </c>
      <c r="J1800">
        <v>42</v>
      </c>
    </row>
    <row r="1801" spans="1:10" x14ac:dyDescent="0.35">
      <c r="A1801" t="s">
        <v>8098</v>
      </c>
      <c r="B1801">
        <v>378</v>
      </c>
      <c r="C1801">
        <v>279</v>
      </c>
      <c r="D1801">
        <v>1798</v>
      </c>
      <c r="E1801" t="s">
        <v>311</v>
      </c>
      <c r="F1801" t="s">
        <v>0</v>
      </c>
      <c r="G1801" t="s">
        <v>1759</v>
      </c>
      <c r="H1801" t="s">
        <v>311</v>
      </c>
      <c r="I1801" t="s">
        <v>311</v>
      </c>
      <c r="J1801">
        <v>376</v>
      </c>
    </row>
    <row r="1802" spans="1:10" x14ac:dyDescent="0.35">
      <c r="A1802" t="s">
        <v>8099</v>
      </c>
      <c r="B1802">
        <v>90</v>
      </c>
      <c r="C1802">
        <v>279</v>
      </c>
      <c r="D1802">
        <v>1798</v>
      </c>
      <c r="E1802" t="s">
        <v>312</v>
      </c>
      <c r="F1802" t="s">
        <v>0</v>
      </c>
      <c r="G1802" t="s">
        <v>2887</v>
      </c>
      <c r="H1802">
        <v>1.444</v>
      </c>
      <c r="I1802">
        <v>27.82</v>
      </c>
      <c r="J1802">
        <v>29</v>
      </c>
    </row>
    <row r="1803" spans="1:10" x14ac:dyDescent="0.35">
      <c r="A1803" t="s">
        <v>8100</v>
      </c>
      <c r="B1803">
        <v>51</v>
      </c>
      <c r="C1803">
        <v>277</v>
      </c>
      <c r="D1803">
        <v>1802</v>
      </c>
      <c r="E1803" t="s">
        <v>328</v>
      </c>
      <c r="F1803" t="s">
        <v>0</v>
      </c>
      <c r="G1803" t="s">
        <v>8101</v>
      </c>
      <c r="H1803">
        <v>2.87</v>
      </c>
      <c r="I1803">
        <v>57.78</v>
      </c>
      <c r="J1803">
        <v>51</v>
      </c>
    </row>
    <row r="1804" spans="1:10" x14ac:dyDescent="0.35">
      <c r="A1804" t="s">
        <v>8102</v>
      </c>
      <c r="B1804">
        <v>48</v>
      </c>
      <c r="C1804">
        <v>277</v>
      </c>
      <c r="D1804">
        <v>1802</v>
      </c>
      <c r="E1804" t="s">
        <v>311</v>
      </c>
      <c r="F1804" t="s">
        <v>0</v>
      </c>
      <c r="G1804" t="s">
        <v>311</v>
      </c>
      <c r="H1804" t="s">
        <v>311</v>
      </c>
      <c r="I1804" t="s">
        <v>311</v>
      </c>
      <c r="J1804">
        <v>20</v>
      </c>
    </row>
    <row r="1805" spans="1:10" x14ac:dyDescent="0.35">
      <c r="A1805" t="s">
        <v>8103</v>
      </c>
      <c r="B1805">
        <v>138</v>
      </c>
      <c r="C1805">
        <v>277</v>
      </c>
      <c r="D1805">
        <v>1802</v>
      </c>
      <c r="E1805" t="s">
        <v>334</v>
      </c>
      <c r="F1805" t="s">
        <v>0</v>
      </c>
      <c r="G1805" t="s">
        <v>3473</v>
      </c>
      <c r="H1805">
        <v>0.99199999999999999</v>
      </c>
      <c r="I1805">
        <v>10.45</v>
      </c>
      <c r="J1805">
        <v>44</v>
      </c>
    </row>
    <row r="1806" spans="1:10" x14ac:dyDescent="0.35">
      <c r="A1806" t="s">
        <v>8104</v>
      </c>
      <c r="B1806">
        <v>142</v>
      </c>
      <c r="C1806">
        <v>276</v>
      </c>
      <c r="D1806">
        <v>1805</v>
      </c>
      <c r="E1806" t="s">
        <v>311</v>
      </c>
      <c r="F1806" t="s">
        <v>0</v>
      </c>
      <c r="G1806" t="s">
        <v>8105</v>
      </c>
      <c r="H1806" t="s">
        <v>311</v>
      </c>
      <c r="I1806" t="s">
        <v>311</v>
      </c>
      <c r="J1806">
        <v>50</v>
      </c>
    </row>
    <row r="1807" spans="1:10" x14ac:dyDescent="0.35">
      <c r="A1807" t="s">
        <v>8106</v>
      </c>
      <c r="B1807">
        <v>57</v>
      </c>
      <c r="C1807">
        <v>276</v>
      </c>
      <c r="D1807">
        <v>1805</v>
      </c>
      <c r="E1807" t="s">
        <v>312</v>
      </c>
      <c r="F1807" t="s">
        <v>0</v>
      </c>
      <c r="G1807" t="s">
        <v>3410</v>
      </c>
      <c r="H1807">
        <v>2.2549999999999999</v>
      </c>
      <c r="I1807">
        <v>44.92</v>
      </c>
      <c r="J1807">
        <v>18</v>
      </c>
    </row>
    <row r="1808" spans="1:10" hidden="1" x14ac:dyDescent="0.35">
      <c r="A1808" t="s">
        <v>8107</v>
      </c>
      <c r="B1808">
        <v>28</v>
      </c>
      <c r="C1808">
        <v>275</v>
      </c>
      <c r="D1808">
        <v>1807</v>
      </c>
      <c r="E1808" t="s">
        <v>311</v>
      </c>
      <c r="F1808" t="s">
        <v>3848</v>
      </c>
      <c r="G1808" t="s">
        <v>311</v>
      </c>
      <c r="H1808" t="s">
        <v>311</v>
      </c>
      <c r="I1808" t="s">
        <v>311</v>
      </c>
      <c r="J1808">
        <v>0</v>
      </c>
    </row>
    <row r="1809" spans="1:10" x14ac:dyDescent="0.35">
      <c r="A1809" t="s">
        <v>8108</v>
      </c>
      <c r="B1809">
        <v>84</v>
      </c>
      <c r="C1809">
        <v>274</v>
      </c>
      <c r="D1809">
        <v>1808</v>
      </c>
      <c r="E1809" t="s">
        <v>311</v>
      </c>
      <c r="F1809" t="s">
        <v>0</v>
      </c>
      <c r="G1809" t="s">
        <v>7881</v>
      </c>
      <c r="H1809" t="s">
        <v>311</v>
      </c>
      <c r="I1809" t="s">
        <v>311</v>
      </c>
      <c r="J1809">
        <v>13</v>
      </c>
    </row>
    <row r="1810" spans="1:10" x14ac:dyDescent="0.35">
      <c r="A1810" t="s">
        <v>8109</v>
      </c>
      <c r="B1810">
        <v>74</v>
      </c>
      <c r="C1810">
        <v>274</v>
      </c>
      <c r="D1810">
        <v>1808</v>
      </c>
      <c r="E1810" t="s">
        <v>334</v>
      </c>
      <c r="F1810" t="s">
        <v>0</v>
      </c>
      <c r="G1810" t="s">
        <v>8110</v>
      </c>
      <c r="H1810">
        <v>1.8620000000000001</v>
      </c>
      <c r="I1810">
        <v>12.13</v>
      </c>
      <c r="J1810">
        <v>32</v>
      </c>
    </row>
    <row r="1811" spans="1:10" x14ac:dyDescent="0.35">
      <c r="A1811" t="s">
        <v>8111</v>
      </c>
      <c r="B1811">
        <v>101</v>
      </c>
      <c r="C1811">
        <v>272</v>
      </c>
      <c r="D1811">
        <v>1810</v>
      </c>
      <c r="E1811" t="s">
        <v>334</v>
      </c>
      <c r="F1811" t="s">
        <v>0</v>
      </c>
      <c r="G1811" t="s">
        <v>8112</v>
      </c>
      <c r="H1811">
        <v>1.333</v>
      </c>
      <c r="I1811">
        <v>20.03</v>
      </c>
      <c r="J1811">
        <v>43</v>
      </c>
    </row>
    <row r="1812" spans="1:10" x14ac:dyDescent="0.35">
      <c r="A1812" t="s">
        <v>8113</v>
      </c>
      <c r="B1812">
        <v>252</v>
      </c>
      <c r="C1812">
        <v>271</v>
      </c>
      <c r="D1812">
        <v>1811</v>
      </c>
      <c r="E1812" t="s">
        <v>334</v>
      </c>
      <c r="F1812" t="s">
        <v>0</v>
      </c>
      <c r="G1812" t="s">
        <v>2590</v>
      </c>
      <c r="H1812">
        <v>0.55600000000000005</v>
      </c>
      <c r="I1812">
        <v>9.5299999999999994</v>
      </c>
      <c r="J1812">
        <v>49</v>
      </c>
    </row>
    <row r="1813" spans="1:10" x14ac:dyDescent="0.35">
      <c r="A1813" t="s">
        <v>8114</v>
      </c>
      <c r="B1813">
        <v>76</v>
      </c>
      <c r="C1813">
        <v>271</v>
      </c>
      <c r="D1813">
        <v>1811</v>
      </c>
      <c r="E1813" t="s">
        <v>311</v>
      </c>
      <c r="F1813" t="s">
        <v>0</v>
      </c>
      <c r="G1813" t="s">
        <v>2053</v>
      </c>
      <c r="H1813" t="s">
        <v>311</v>
      </c>
      <c r="I1813" t="s">
        <v>311</v>
      </c>
      <c r="J1813">
        <v>25</v>
      </c>
    </row>
    <row r="1814" spans="1:10" x14ac:dyDescent="0.35">
      <c r="A1814" t="s">
        <v>8115</v>
      </c>
      <c r="B1814">
        <v>106</v>
      </c>
      <c r="C1814">
        <v>271</v>
      </c>
      <c r="D1814">
        <v>1811</v>
      </c>
      <c r="E1814" t="s">
        <v>328</v>
      </c>
      <c r="F1814" t="s">
        <v>0</v>
      </c>
      <c r="G1814" t="s">
        <v>8116</v>
      </c>
      <c r="H1814">
        <v>1.9259999999999999</v>
      </c>
      <c r="I1814">
        <v>34.29</v>
      </c>
      <c r="J1814">
        <v>106</v>
      </c>
    </row>
    <row r="1815" spans="1:10" x14ac:dyDescent="0.35">
      <c r="A1815" t="s">
        <v>8117</v>
      </c>
      <c r="B1815">
        <v>61</v>
      </c>
      <c r="C1815">
        <v>270</v>
      </c>
      <c r="D1815">
        <v>1814</v>
      </c>
      <c r="E1815" t="s">
        <v>328</v>
      </c>
      <c r="F1815" t="s">
        <v>0</v>
      </c>
      <c r="G1815" t="s">
        <v>8118</v>
      </c>
      <c r="H1815">
        <v>2.2360000000000002</v>
      </c>
      <c r="I1815">
        <v>45.26</v>
      </c>
      <c r="J1815">
        <v>42</v>
      </c>
    </row>
    <row r="1816" spans="1:10" x14ac:dyDescent="0.35">
      <c r="A1816" t="s">
        <v>8119</v>
      </c>
      <c r="B1816">
        <v>82</v>
      </c>
      <c r="C1816">
        <v>270</v>
      </c>
      <c r="D1816">
        <v>1814</v>
      </c>
      <c r="E1816" t="s">
        <v>311</v>
      </c>
      <c r="F1816" t="s">
        <v>0</v>
      </c>
      <c r="G1816" t="s">
        <v>3196</v>
      </c>
      <c r="H1816" t="s">
        <v>311</v>
      </c>
      <c r="I1816" t="s">
        <v>311</v>
      </c>
      <c r="J1816">
        <v>82</v>
      </c>
    </row>
    <row r="1817" spans="1:10" x14ac:dyDescent="0.35">
      <c r="A1817" t="s">
        <v>8120</v>
      </c>
      <c r="B1817">
        <v>99</v>
      </c>
      <c r="C1817">
        <v>269</v>
      </c>
      <c r="D1817">
        <v>1816</v>
      </c>
      <c r="E1817" t="s">
        <v>328</v>
      </c>
      <c r="F1817" t="s">
        <v>0</v>
      </c>
      <c r="G1817" t="s">
        <v>2379</v>
      </c>
      <c r="H1817">
        <v>2.351</v>
      </c>
      <c r="I1817">
        <v>53.15</v>
      </c>
      <c r="J1817">
        <v>20</v>
      </c>
    </row>
    <row r="1818" spans="1:10" x14ac:dyDescent="0.35">
      <c r="A1818" t="s">
        <v>8121</v>
      </c>
      <c r="B1818">
        <v>69</v>
      </c>
      <c r="C1818">
        <v>268</v>
      </c>
      <c r="D1818">
        <v>1817</v>
      </c>
      <c r="E1818" t="s">
        <v>319</v>
      </c>
      <c r="F1818" t="s">
        <v>0</v>
      </c>
      <c r="G1818" t="s">
        <v>2520</v>
      </c>
      <c r="H1818">
        <v>1.8240000000000001</v>
      </c>
      <c r="I1818">
        <v>85.39</v>
      </c>
      <c r="J1818">
        <v>51</v>
      </c>
    </row>
    <row r="1819" spans="1:10" hidden="1" x14ac:dyDescent="0.35">
      <c r="A1819" t="s">
        <v>8122</v>
      </c>
      <c r="B1819">
        <v>14</v>
      </c>
      <c r="C1819">
        <v>268</v>
      </c>
      <c r="D1819">
        <v>1817</v>
      </c>
      <c r="E1819" t="s">
        <v>311</v>
      </c>
      <c r="F1819" t="s">
        <v>3848</v>
      </c>
      <c r="G1819" t="s">
        <v>311</v>
      </c>
      <c r="H1819" t="s">
        <v>311</v>
      </c>
      <c r="I1819" t="s">
        <v>311</v>
      </c>
      <c r="J1819">
        <v>1</v>
      </c>
    </row>
    <row r="1820" spans="1:10" x14ac:dyDescent="0.35">
      <c r="A1820" t="s">
        <v>8123</v>
      </c>
      <c r="B1820">
        <v>184</v>
      </c>
      <c r="C1820">
        <v>268</v>
      </c>
      <c r="D1820">
        <v>1817</v>
      </c>
      <c r="E1820" t="s">
        <v>311</v>
      </c>
      <c r="F1820" t="s">
        <v>0</v>
      </c>
      <c r="G1820" t="s">
        <v>2838</v>
      </c>
      <c r="H1820" t="s">
        <v>311</v>
      </c>
      <c r="I1820" t="s">
        <v>311</v>
      </c>
      <c r="J1820">
        <v>47</v>
      </c>
    </row>
    <row r="1821" spans="1:10" x14ac:dyDescent="0.35">
      <c r="A1821" t="s">
        <v>8124</v>
      </c>
      <c r="B1821">
        <v>101</v>
      </c>
      <c r="C1821">
        <v>267</v>
      </c>
      <c r="D1821">
        <v>1820</v>
      </c>
      <c r="E1821" t="s">
        <v>334</v>
      </c>
      <c r="F1821" t="s">
        <v>0</v>
      </c>
      <c r="G1821" t="s">
        <v>3554</v>
      </c>
      <c r="H1821">
        <v>1.256</v>
      </c>
      <c r="I1821">
        <v>20.45</v>
      </c>
      <c r="J1821">
        <v>53</v>
      </c>
    </row>
    <row r="1822" spans="1:10" x14ac:dyDescent="0.35">
      <c r="A1822" t="s">
        <v>8125</v>
      </c>
      <c r="B1822">
        <v>56</v>
      </c>
      <c r="C1822">
        <v>267</v>
      </c>
      <c r="D1822">
        <v>1820</v>
      </c>
      <c r="E1822" t="s">
        <v>312</v>
      </c>
      <c r="F1822" t="s">
        <v>0</v>
      </c>
      <c r="G1822" t="s">
        <v>3188</v>
      </c>
      <c r="H1822">
        <v>2.6269999999999998</v>
      </c>
      <c r="I1822">
        <v>27.62</v>
      </c>
      <c r="J1822">
        <v>56</v>
      </c>
    </row>
    <row r="1823" spans="1:10" hidden="1" x14ac:dyDescent="0.35">
      <c r="A1823" t="s">
        <v>8126</v>
      </c>
      <c r="B1823">
        <v>37</v>
      </c>
      <c r="C1823">
        <v>267</v>
      </c>
      <c r="D1823">
        <v>1820</v>
      </c>
      <c r="E1823" t="s">
        <v>311</v>
      </c>
      <c r="F1823" t="s">
        <v>2692</v>
      </c>
      <c r="G1823" t="s">
        <v>311</v>
      </c>
      <c r="H1823" t="s">
        <v>311</v>
      </c>
      <c r="I1823" t="s">
        <v>311</v>
      </c>
      <c r="J1823">
        <v>37</v>
      </c>
    </row>
    <row r="1824" spans="1:10" x14ac:dyDescent="0.35">
      <c r="A1824" t="s">
        <v>8127</v>
      </c>
      <c r="B1824">
        <v>88</v>
      </c>
      <c r="C1824">
        <v>266</v>
      </c>
      <c r="D1824">
        <v>1823</v>
      </c>
      <c r="E1824" t="s">
        <v>311</v>
      </c>
      <c r="F1824" t="s">
        <v>0</v>
      </c>
      <c r="G1824" t="s">
        <v>1795</v>
      </c>
      <c r="H1824" t="s">
        <v>311</v>
      </c>
      <c r="I1824" t="s">
        <v>311</v>
      </c>
      <c r="J1824">
        <v>88</v>
      </c>
    </row>
    <row r="1825" spans="1:10" x14ac:dyDescent="0.35">
      <c r="A1825" t="s">
        <v>8128</v>
      </c>
      <c r="B1825">
        <v>67</v>
      </c>
      <c r="C1825">
        <v>266</v>
      </c>
      <c r="D1825">
        <v>1823</v>
      </c>
      <c r="E1825" t="s">
        <v>328</v>
      </c>
      <c r="F1825" t="s">
        <v>0</v>
      </c>
      <c r="G1825" t="s">
        <v>8129</v>
      </c>
      <c r="H1825">
        <v>1.79</v>
      </c>
      <c r="I1825">
        <v>39.94</v>
      </c>
      <c r="J1825">
        <v>32</v>
      </c>
    </row>
    <row r="1826" spans="1:10" hidden="1" x14ac:dyDescent="0.35">
      <c r="A1826" t="s">
        <v>8130</v>
      </c>
      <c r="B1826">
        <v>30</v>
      </c>
      <c r="C1826">
        <v>265</v>
      </c>
      <c r="D1826">
        <v>1825</v>
      </c>
      <c r="E1826" t="s">
        <v>311</v>
      </c>
      <c r="F1826" t="s">
        <v>2692</v>
      </c>
      <c r="G1826" t="s">
        <v>311</v>
      </c>
      <c r="H1826" t="s">
        <v>311</v>
      </c>
      <c r="I1826" t="s">
        <v>311</v>
      </c>
      <c r="J1826">
        <v>7</v>
      </c>
    </row>
    <row r="1827" spans="1:10" x14ac:dyDescent="0.35">
      <c r="A1827" t="s">
        <v>8131</v>
      </c>
      <c r="B1827">
        <v>83</v>
      </c>
      <c r="C1827">
        <v>265</v>
      </c>
      <c r="D1827">
        <v>1825</v>
      </c>
      <c r="E1827" t="s">
        <v>312</v>
      </c>
      <c r="F1827" t="s">
        <v>0</v>
      </c>
      <c r="G1827" t="s">
        <v>2109</v>
      </c>
      <c r="H1827">
        <v>1.768</v>
      </c>
      <c r="I1827">
        <v>33.909999999999997</v>
      </c>
      <c r="J1827">
        <v>11</v>
      </c>
    </row>
    <row r="1828" spans="1:10" x14ac:dyDescent="0.35">
      <c r="A1828" t="s">
        <v>8132</v>
      </c>
      <c r="B1828">
        <v>74</v>
      </c>
      <c r="C1828">
        <v>265</v>
      </c>
      <c r="D1828">
        <v>1825</v>
      </c>
      <c r="E1828" t="s">
        <v>312</v>
      </c>
      <c r="F1828" t="s">
        <v>0</v>
      </c>
      <c r="G1828" t="s">
        <v>8133</v>
      </c>
      <c r="H1828">
        <v>1.9279999999999999</v>
      </c>
      <c r="I1828">
        <v>28.88</v>
      </c>
      <c r="J1828">
        <v>18</v>
      </c>
    </row>
    <row r="1829" spans="1:10" x14ac:dyDescent="0.35">
      <c r="A1829" t="s">
        <v>8134</v>
      </c>
      <c r="B1829">
        <v>39</v>
      </c>
      <c r="C1829">
        <v>265</v>
      </c>
      <c r="D1829">
        <v>1825</v>
      </c>
      <c r="E1829" t="s">
        <v>328</v>
      </c>
      <c r="F1829" t="s">
        <v>0</v>
      </c>
      <c r="G1829" t="s">
        <v>8135</v>
      </c>
      <c r="H1829">
        <v>4.375</v>
      </c>
      <c r="I1829">
        <v>68.59</v>
      </c>
      <c r="J1829">
        <v>39</v>
      </c>
    </row>
    <row r="1830" spans="1:10" x14ac:dyDescent="0.35">
      <c r="A1830" t="s">
        <v>8136</v>
      </c>
      <c r="B1830">
        <v>189</v>
      </c>
      <c r="C1830">
        <v>265</v>
      </c>
      <c r="D1830">
        <v>1825</v>
      </c>
      <c r="E1830" t="s">
        <v>311</v>
      </c>
      <c r="F1830" t="s">
        <v>0</v>
      </c>
      <c r="G1830" t="s">
        <v>6707</v>
      </c>
      <c r="H1830" t="s">
        <v>311</v>
      </c>
      <c r="I1830" t="s">
        <v>311</v>
      </c>
      <c r="J1830">
        <v>14</v>
      </c>
    </row>
    <row r="1831" spans="1:10" x14ac:dyDescent="0.35">
      <c r="A1831" t="s">
        <v>8137</v>
      </c>
      <c r="B1831">
        <v>92</v>
      </c>
      <c r="C1831">
        <v>264</v>
      </c>
      <c r="D1831">
        <v>1830</v>
      </c>
      <c r="E1831" t="s">
        <v>311</v>
      </c>
      <c r="F1831" t="s">
        <v>0</v>
      </c>
      <c r="G1831" t="s">
        <v>2235</v>
      </c>
      <c r="H1831" t="s">
        <v>311</v>
      </c>
      <c r="I1831" t="s">
        <v>311</v>
      </c>
      <c r="J1831">
        <v>32</v>
      </c>
    </row>
    <row r="1832" spans="1:10" hidden="1" x14ac:dyDescent="0.35">
      <c r="A1832" t="s">
        <v>8138</v>
      </c>
      <c r="B1832">
        <v>29</v>
      </c>
      <c r="C1832">
        <v>264</v>
      </c>
      <c r="D1832">
        <v>1830</v>
      </c>
      <c r="E1832" t="s">
        <v>311</v>
      </c>
      <c r="F1832" t="s">
        <v>3848</v>
      </c>
      <c r="G1832" t="s">
        <v>311</v>
      </c>
      <c r="H1832" t="s">
        <v>311</v>
      </c>
      <c r="I1832" t="s">
        <v>311</v>
      </c>
      <c r="J1832">
        <v>1</v>
      </c>
    </row>
    <row r="1833" spans="1:10" x14ac:dyDescent="0.35">
      <c r="A1833" t="s">
        <v>8139</v>
      </c>
      <c r="B1833">
        <v>122</v>
      </c>
      <c r="C1833">
        <v>264</v>
      </c>
      <c r="D1833">
        <v>1830</v>
      </c>
      <c r="E1833" t="s">
        <v>312</v>
      </c>
      <c r="F1833" t="s">
        <v>0</v>
      </c>
      <c r="G1833" t="s">
        <v>3628</v>
      </c>
      <c r="H1833">
        <v>1.1739999999999999</v>
      </c>
      <c r="I1833">
        <v>28.4</v>
      </c>
      <c r="J1833">
        <v>43</v>
      </c>
    </row>
    <row r="1834" spans="1:10" x14ac:dyDescent="0.35">
      <c r="A1834" t="s">
        <v>8140</v>
      </c>
      <c r="B1834">
        <v>161</v>
      </c>
      <c r="C1834">
        <v>263</v>
      </c>
      <c r="D1834">
        <v>1833</v>
      </c>
      <c r="E1834" t="s">
        <v>334</v>
      </c>
      <c r="F1834" t="s">
        <v>0</v>
      </c>
      <c r="G1834" t="s">
        <v>1884</v>
      </c>
      <c r="H1834">
        <v>0.81</v>
      </c>
      <c r="I1834">
        <v>8.42</v>
      </c>
      <c r="J1834">
        <v>18</v>
      </c>
    </row>
    <row r="1835" spans="1:10" x14ac:dyDescent="0.35">
      <c r="A1835" t="s">
        <v>8141</v>
      </c>
      <c r="B1835">
        <v>63</v>
      </c>
      <c r="C1835">
        <v>263</v>
      </c>
      <c r="D1835">
        <v>1833</v>
      </c>
      <c r="E1835" t="s">
        <v>328</v>
      </c>
      <c r="F1835" t="s">
        <v>0</v>
      </c>
      <c r="G1835" t="s">
        <v>8142</v>
      </c>
      <c r="H1835">
        <v>2.0950000000000002</v>
      </c>
      <c r="I1835">
        <v>50.94</v>
      </c>
      <c r="J1835">
        <v>47</v>
      </c>
    </row>
    <row r="1836" spans="1:10" x14ac:dyDescent="0.35">
      <c r="A1836" t="s">
        <v>8143</v>
      </c>
      <c r="B1836">
        <v>44</v>
      </c>
      <c r="C1836">
        <v>263</v>
      </c>
      <c r="D1836">
        <v>1833</v>
      </c>
      <c r="E1836" t="s">
        <v>311</v>
      </c>
      <c r="F1836" t="s">
        <v>0</v>
      </c>
      <c r="G1836" t="s">
        <v>3531</v>
      </c>
      <c r="H1836" t="s">
        <v>311</v>
      </c>
      <c r="I1836" t="s">
        <v>311</v>
      </c>
      <c r="J1836">
        <v>32</v>
      </c>
    </row>
    <row r="1837" spans="1:10" x14ac:dyDescent="0.35">
      <c r="A1837" t="s">
        <v>8144</v>
      </c>
      <c r="B1837">
        <v>113</v>
      </c>
      <c r="C1837">
        <v>263</v>
      </c>
      <c r="D1837">
        <v>1833</v>
      </c>
      <c r="E1837" t="s">
        <v>334</v>
      </c>
      <c r="F1837" t="s">
        <v>0</v>
      </c>
      <c r="G1837" t="s">
        <v>7968</v>
      </c>
      <c r="H1837">
        <v>1.615</v>
      </c>
      <c r="I1837">
        <v>18.48</v>
      </c>
      <c r="J1837">
        <v>45</v>
      </c>
    </row>
    <row r="1838" spans="1:10" x14ac:dyDescent="0.35">
      <c r="A1838" t="s">
        <v>8145</v>
      </c>
      <c r="B1838">
        <v>91</v>
      </c>
      <c r="C1838">
        <v>262</v>
      </c>
      <c r="D1838">
        <v>1837</v>
      </c>
      <c r="E1838" t="s">
        <v>311</v>
      </c>
      <c r="F1838" t="s">
        <v>0</v>
      </c>
      <c r="G1838" t="s">
        <v>6894</v>
      </c>
      <c r="H1838" t="s">
        <v>311</v>
      </c>
      <c r="I1838" t="s">
        <v>311</v>
      </c>
      <c r="J1838">
        <v>11</v>
      </c>
    </row>
    <row r="1839" spans="1:10" x14ac:dyDescent="0.35">
      <c r="A1839" t="s">
        <v>8146</v>
      </c>
      <c r="B1839">
        <v>113</v>
      </c>
      <c r="C1839">
        <v>262</v>
      </c>
      <c r="D1839">
        <v>1837</v>
      </c>
      <c r="E1839" t="s">
        <v>312</v>
      </c>
      <c r="F1839" t="s">
        <v>0</v>
      </c>
      <c r="G1839" t="s">
        <v>2729</v>
      </c>
      <c r="H1839">
        <v>1.0449999999999999</v>
      </c>
      <c r="I1839">
        <v>27.22</v>
      </c>
      <c r="J1839">
        <v>108</v>
      </c>
    </row>
    <row r="1840" spans="1:10" x14ac:dyDescent="0.35">
      <c r="A1840" t="s">
        <v>8147</v>
      </c>
      <c r="B1840">
        <v>90</v>
      </c>
      <c r="C1840">
        <v>262</v>
      </c>
      <c r="D1840">
        <v>1837</v>
      </c>
      <c r="E1840" t="s">
        <v>311</v>
      </c>
      <c r="F1840" t="s">
        <v>0</v>
      </c>
      <c r="G1840" t="s">
        <v>2246</v>
      </c>
      <c r="H1840" t="s">
        <v>311</v>
      </c>
      <c r="I1840" t="s">
        <v>311</v>
      </c>
      <c r="J1840">
        <v>46</v>
      </c>
    </row>
    <row r="1841" spans="1:10" x14ac:dyDescent="0.35">
      <c r="A1841" t="s">
        <v>8148</v>
      </c>
      <c r="B1841">
        <v>76</v>
      </c>
      <c r="C1841">
        <v>261</v>
      </c>
      <c r="D1841">
        <v>1840</v>
      </c>
      <c r="E1841" t="s">
        <v>311</v>
      </c>
      <c r="F1841" t="s">
        <v>0</v>
      </c>
      <c r="G1841" t="s">
        <v>1759</v>
      </c>
      <c r="H1841" t="s">
        <v>311</v>
      </c>
      <c r="I1841" t="s">
        <v>311</v>
      </c>
      <c r="J1841">
        <v>67</v>
      </c>
    </row>
    <row r="1842" spans="1:10" x14ac:dyDescent="0.35">
      <c r="A1842" t="s">
        <v>8149</v>
      </c>
      <c r="B1842">
        <v>82</v>
      </c>
      <c r="C1842">
        <v>261</v>
      </c>
      <c r="D1842">
        <v>1840</v>
      </c>
      <c r="E1842" t="s">
        <v>312</v>
      </c>
      <c r="F1842" t="s">
        <v>0</v>
      </c>
      <c r="G1842" t="s">
        <v>6962</v>
      </c>
      <c r="H1842">
        <v>1.427</v>
      </c>
      <c r="I1842">
        <v>21.86</v>
      </c>
      <c r="J1842">
        <v>42</v>
      </c>
    </row>
    <row r="1843" spans="1:10" x14ac:dyDescent="0.35">
      <c r="A1843" t="s">
        <v>8150</v>
      </c>
      <c r="B1843">
        <v>142</v>
      </c>
      <c r="C1843">
        <v>261</v>
      </c>
      <c r="D1843">
        <v>1840</v>
      </c>
      <c r="E1843" t="s">
        <v>312</v>
      </c>
      <c r="F1843" t="s">
        <v>0</v>
      </c>
      <c r="G1843" t="s">
        <v>8151</v>
      </c>
      <c r="H1843">
        <v>1.272</v>
      </c>
      <c r="I1843">
        <v>17.579999999999998</v>
      </c>
      <c r="J1843">
        <v>67</v>
      </c>
    </row>
    <row r="1844" spans="1:10" hidden="1" x14ac:dyDescent="0.35">
      <c r="A1844" t="s">
        <v>8152</v>
      </c>
      <c r="B1844">
        <v>26</v>
      </c>
      <c r="C1844">
        <v>260</v>
      </c>
      <c r="D1844">
        <v>1843</v>
      </c>
      <c r="E1844" t="s">
        <v>311</v>
      </c>
      <c r="F1844" t="s">
        <v>2692</v>
      </c>
      <c r="G1844" t="s">
        <v>311</v>
      </c>
      <c r="H1844" t="s">
        <v>311</v>
      </c>
      <c r="I1844" t="s">
        <v>311</v>
      </c>
      <c r="J1844">
        <v>11</v>
      </c>
    </row>
    <row r="1845" spans="1:10" hidden="1" x14ac:dyDescent="0.35">
      <c r="A1845" t="s">
        <v>8153</v>
      </c>
      <c r="B1845">
        <v>32</v>
      </c>
      <c r="C1845">
        <v>260</v>
      </c>
      <c r="D1845">
        <v>1843</v>
      </c>
      <c r="E1845" t="s">
        <v>311</v>
      </c>
      <c r="F1845" t="s">
        <v>3848</v>
      </c>
      <c r="G1845" t="s">
        <v>311</v>
      </c>
      <c r="H1845" t="s">
        <v>311</v>
      </c>
      <c r="I1845" t="s">
        <v>311</v>
      </c>
      <c r="J1845">
        <v>2</v>
      </c>
    </row>
    <row r="1846" spans="1:10" x14ac:dyDescent="0.35">
      <c r="A1846" t="s">
        <v>8154</v>
      </c>
      <c r="B1846">
        <v>141</v>
      </c>
      <c r="C1846">
        <v>260</v>
      </c>
      <c r="D1846">
        <v>1843</v>
      </c>
      <c r="E1846" t="s">
        <v>311</v>
      </c>
      <c r="F1846" t="s">
        <v>0</v>
      </c>
      <c r="G1846" t="s">
        <v>2550</v>
      </c>
      <c r="H1846" t="s">
        <v>311</v>
      </c>
      <c r="I1846" t="s">
        <v>311</v>
      </c>
      <c r="J1846">
        <v>17</v>
      </c>
    </row>
    <row r="1847" spans="1:10" x14ac:dyDescent="0.35">
      <c r="A1847" t="s">
        <v>8155</v>
      </c>
      <c r="B1847">
        <v>63</v>
      </c>
      <c r="C1847">
        <v>260</v>
      </c>
      <c r="D1847">
        <v>1843</v>
      </c>
      <c r="E1847" t="s">
        <v>311</v>
      </c>
      <c r="F1847" t="s">
        <v>0</v>
      </c>
      <c r="G1847" t="s">
        <v>2202</v>
      </c>
      <c r="H1847" t="s">
        <v>311</v>
      </c>
      <c r="I1847" t="s">
        <v>311</v>
      </c>
      <c r="J1847">
        <v>63</v>
      </c>
    </row>
    <row r="1848" spans="1:10" x14ac:dyDescent="0.35">
      <c r="A1848" t="s">
        <v>8156</v>
      </c>
      <c r="B1848">
        <v>331</v>
      </c>
      <c r="C1848">
        <v>259</v>
      </c>
      <c r="D1848">
        <v>1847</v>
      </c>
      <c r="E1848" t="s">
        <v>311</v>
      </c>
      <c r="F1848" t="s">
        <v>0</v>
      </c>
      <c r="G1848" t="s">
        <v>6759</v>
      </c>
      <c r="H1848" t="s">
        <v>311</v>
      </c>
      <c r="I1848" t="s">
        <v>311</v>
      </c>
      <c r="J1848">
        <v>120</v>
      </c>
    </row>
    <row r="1849" spans="1:10" x14ac:dyDescent="0.35">
      <c r="A1849" t="s">
        <v>8157</v>
      </c>
      <c r="B1849">
        <v>81</v>
      </c>
      <c r="C1849">
        <v>259</v>
      </c>
      <c r="D1849">
        <v>1847</v>
      </c>
      <c r="E1849" t="s">
        <v>311</v>
      </c>
      <c r="F1849" t="s">
        <v>0</v>
      </c>
      <c r="G1849" t="s">
        <v>6707</v>
      </c>
      <c r="H1849" t="s">
        <v>311</v>
      </c>
      <c r="I1849" t="s">
        <v>311</v>
      </c>
      <c r="J1849">
        <v>22</v>
      </c>
    </row>
    <row r="1850" spans="1:10" x14ac:dyDescent="0.35">
      <c r="A1850" t="s">
        <v>8158</v>
      </c>
      <c r="B1850">
        <v>72</v>
      </c>
      <c r="C1850">
        <v>259</v>
      </c>
      <c r="D1850">
        <v>1847</v>
      </c>
      <c r="E1850" t="s">
        <v>311</v>
      </c>
      <c r="F1850" t="s">
        <v>0</v>
      </c>
      <c r="G1850" t="s">
        <v>8159</v>
      </c>
      <c r="H1850" t="s">
        <v>311</v>
      </c>
      <c r="I1850" t="s">
        <v>311</v>
      </c>
      <c r="J1850">
        <v>19</v>
      </c>
    </row>
    <row r="1851" spans="1:10" x14ac:dyDescent="0.35">
      <c r="A1851" t="s">
        <v>8160</v>
      </c>
      <c r="B1851">
        <v>101</v>
      </c>
      <c r="C1851">
        <v>259</v>
      </c>
      <c r="D1851">
        <v>1847</v>
      </c>
      <c r="E1851" t="s">
        <v>311</v>
      </c>
      <c r="F1851" t="s">
        <v>0</v>
      </c>
      <c r="G1851" t="s">
        <v>1969</v>
      </c>
      <c r="H1851" t="s">
        <v>311</v>
      </c>
      <c r="I1851" t="s">
        <v>311</v>
      </c>
      <c r="J1851">
        <v>23</v>
      </c>
    </row>
    <row r="1852" spans="1:10" x14ac:dyDescent="0.35">
      <c r="A1852" t="s">
        <v>8161</v>
      </c>
      <c r="B1852">
        <v>160</v>
      </c>
      <c r="C1852">
        <v>259</v>
      </c>
      <c r="D1852">
        <v>1847</v>
      </c>
      <c r="E1852" t="s">
        <v>334</v>
      </c>
      <c r="F1852" t="s">
        <v>0</v>
      </c>
      <c r="G1852" t="s">
        <v>1742</v>
      </c>
      <c r="H1852">
        <v>0.84199999999999997</v>
      </c>
      <c r="I1852">
        <v>3.37</v>
      </c>
      <c r="J1852">
        <v>3</v>
      </c>
    </row>
    <row r="1853" spans="1:10" x14ac:dyDescent="0.35">
      <c r="A1853" t="s">
        <v>8162</v>
      </c>
      <c r="B1853">
        <v>160</v>
      </c>
      <c r="C1853">
        <v>258</v>
      </c>
      <c r="D1853">
        <v>1852</v>
      </c>
      <c r="E1853" t="s">
        <v>334</v>
      </c>
      <c r="F1853" t="s">
        <v>0</v>
      </c>
      <c r="G1853" t="s">
        <v>8163</v>
      </c>
      <c r="H1853">
        <v>0.874</v>
      </c>
      <c r="I1853">
        <v>12.4</v>
      </c>
      <c r="J1853">
        <v>103</v>
      </c>
    </row>
    <row r="1854" spans="1:10" hidden="1" x14ac:dyDescent="0.35">
      <c r="A1854" t="s">
        <v>8164</v>
      </c>
      <c r="B1854">
        <v>26</v>
      </c>
      <c r="C1854">
        <v>258</v>
      </c>
      <c r="D1854">
        <v>1852</v>
      </c>
      <c r="E1854" t="s">
        <v>311</v>
      </c>
      <c r="F1854" t="s">
        <v>2692</v>
      </c>
      <c r="G1854" t="s">
        <v>311</v>
      </c>
      <c r="H1854" t="s">
        <v>311</v>
      </c>
      <c r="I1854" t="s">
        <v>311</v>
      </c>
      <c r="J1854">
        <v>3</v>
      </c>
    </row>
    <row r="1855" spans="1:10" x14ac:dyDescent="0.35">
      <c r="A1855" t="s">
        <v>8165</v>
      </c>
      <c r="B1855">
        <v>93</v>
      </c>
      <c r="C1855">
        <v>257</v>
      </c>
      <c r="D1855">
        <v>1854</v>
      </c>
      <c r="E1855" t="s">
        <v>311</v>
      </c>
      <c r="F1855" t="s">
        <v>0</v>
      </c>
      <c r="G1855" t="s">
        <v>2131</v>
      </c>
      <c r="H1855" t="s">
        <v>311</v>
      </c>
      <c r="I1855" t="s">
        <v>311</v>
      </c>
      <c r="J1855">
        <v>18</v>
      </c>
    </row>
    <row r="1856" spans="1:10" x14ac:dyDescent="0.35">
      <c r="A1856" t="s">
        <v>8166</v>
      </c>
      <c r="B1856">
        <v>19</v>
      </c>
      <c r="C1856">
        <v>257</v>
      </c>
      <c r="D1856">
        <v>1854</v>
      </c>
      <c r="E1856" t="s">
        <v>319</v>
      </c>
      <c r="F1856" t="s">
        <v>0</v>
      </c>
      <c r="G1856" t="s">
        <v>8167</v>
      </c>
      <c r="H1856">
        <v>7</v>
      </c>
      <c r="I1856">
        <v>86.16</v>
      </c>
      <c r="J1856">
        <v>19</v>
      </c>
    </row>
    <row r="1857" spans="1:10" x14ac:dyDescent="0.35">
      <c r="A1857" t="s">
        <v>8168</v>
      </c>
      <c r="B1857">
        <v>43</v>
      </c>
      <c r="C1857">
        <v>257</v>
      </c>
      <c r="D1857">
        <v>1854</v>
      </c>
      <c r="E1857" t="s">
        <v>311</v>
      </c>
      <c r="F1857" t="s">
        <v>0</v>
      </c>
      <c r="G1857" t="s">
        <v>3026</v>
      </c>
      <c r="H1857" t="s">
        <v>311</v>
      </c>
      <c r="I1857" t="s">
        <v>311</v>
      </c>
      <c r="J1857">
        <v>21</v>
      </c>
    </row>
    <row r="1858" spans="1:10" x14ac:dyDescent="0.35">
      <c r="A1858" t="s">
        <v>8169</v>
      </c>
      <c r="B1858">
        <v>64</v>
      </c>
      <c r="C1858">
        <v>256</v>
      </c>
      <c r="D1858">
        <v>1857</v>
      </c>
      <c r="E1858" t="s">
        <v>311</v>
      </c>
      <c r="F1858" t="s">
        <v>0</v>
      </c>
      <c r="G1858" t="s">
        <v>1876</v>
      </c>
      <c r="H1858" t="s">
        <v>311</v>
      </c>
      <c r="I1858" t="s">
        <v>311</v>
      </c>
      <c r="J1858">
        <v>64</v>
      </c>
    </row>
    <row r="1859" spans="1:10" hidden="1" x14ac:dyDescent="0.35">
      <c r="A1859" t="s">
        <v>8170</v>
      </c>
      <c r="B1859">
        <v>21</v>
      </c>
      <c r="C1859">
        <v>256</v>
      </c>
      <c r="D1859">
        <v>1857</v>
      </c>
      <c r="E1859" t="s">
        <v>311</v>
      </c>
      <c r="F1859" t="s">
        <v>3848</v>
      </c>
      <c r="G1859" t="s">
        <v>311</v>
      </c>
      <c r="H1859" t="s">
        <v>311</v>
      </c>
      <c r="I1859" t="s">
        <v>311</v>
      </c>
      <c r="J1859">
        <v>21</v>
      </c>
    </row>
    <row r="1860" spans="1:10" x14ac:dyDescent="0.35">
      <c r="A1860" t="s">
        <v>8171</v>
      </c>
      <c r="B1860">
        <v>129</v>
      </c>
      <c r="C1860">
        <v>256</v>
      </c>
      <c r="D1860">
        <v>1857</v>
      </c>
      <c r="E1860" t="s">
        <v>311</v>
      </c>
      <c r="F1860" t="s">
        <v>0</v>
      </c>
      <c r="G1860" t="s">
        <v>2520</v>
      </c>
      <c r="H1860" t="s">
        <v>311</v>
      </c>
      <c r="I1860" t="s">
        <v>311</v>
      </c>
      <c r="J1860">
        <v>27</v>
      </c>
    </row>
    <row r="1861" spans="1:10" x14ac:dyDescent="0.35">
      <c r="A1861" t="s">
        <v>8172</v>
      </c>
      <c r="B1861">
        <v>44</v>
      </c>
      <c r="C1861">
        <v>255</v>
      </c>
      <c r="D1861">
        <v>1860</v>
      </c>
      <c r="E1861" t="s">
        <v>328</v>
      </c>
      <c r="F1861" t="s">
        <v>0</v>
      </c>
      <c r="G1861" t="s">
        <v>8173</v>
      </c>
      <c r="H1861">
        <v>2.5910000000000002</v>
      </c>
      <c r="I1861">
        <v>63.31</v>
      </c>
      <c r="J1861">
        <v>19</v>
      </c>
    </row>
    <row r="1862" spans="1:10" x14ac:dyDescent="0.35">
      <c r="A1862" t="s">
        <v>8174</v>
      </c>
      <c r="B1862">
        <v>159</v>
      </c>
      <c r="C1862">
        <v>255</v>
      </c>
      <c r="D1862">
        <v>1860</v>
      </c>
      <c r="E1862" t="s">
        <v>312</v>
      </c>
      <c r="F1862" t="s">
        <v>0</v>
      </c>
      <c r="G1862" t="s">
        <v>2520</v>
      </c>
      <c r="H1862">
        <v>0.752</v>
      </c>
      <c r="I1862">
        <v>31.78</v>
      </c>
      <c r="J1862">
        <v>133</v>
      </c>
    </row>
    <row r="1863" spans="1:10" x14ac:dyDescent="0.35">
      <c r="A1863" t="s">
        <v>8175</v>
      </c>
      <c r="B1863">
        <v>55</v>
      </c>
      <c r="C1863">
        <v>254</v>
      </c>
      <c r="D1863">
        <v>1862</v>
      </c>
      <c r="E1863" t="s">
        <v>311</v>
      </c>
      <c r="F1863" t="s">
        <v>0</v>
      </c>
      <c r="G1863" t="s">
        <v>7394</v>
      </c>
      <c r="H1863" t="s">
        <v>311</v>
      </c>
      <c r="I1863" t="s">
        <v>311</v>
      </c>
      <c r="J1863">
        <v>27</v>
      </c>
    </row>
    <row r="1864" spans="1:10" x14ac:dyDescent="0.35">
      <c r="A1864" t="s">
        <v>8176</v>
      </c>
      <c r="B1864">
        <v>74</v>
      </c>
      <c r="C1864">
        <v>254</v>
      </c>
      <c r="D1864">
        <v>1862</v>
      </c>
      <c r="E1864" t="s">
        <v>312</v>
      </c>
      <c r="F1864" t="s">
        <v>0</v>
      </c>
      <c r="G1864" t="s">
        <v>1724</v>
      </c>
      <c r="H1864">
        <v>1.8140000000000001</v>
      </c>
      <c r="I1864">
        <v>50</v>
      </c>
      <c r="J1864">
        <v>5</v>
      </c>
    </row>
    <row r="1865" spans="1:10" x14ac:dyDescent="0.35">
      <c r="A1865" t="s">
        <v>8177</v>
      </c>
      <c r="B1865">
        <v>116</v>
      </c>
      <c r="C1865">
        <v>254</v>
      </c>
      <c r="D1865">
        <v>1862</v>
      </c>
      <c r="E1865" t="s">
        <v>312</v>
      </c>
      <c r="F1865" t="s">
        <v>0</v>
      </c>
      <c r="G1865" t="s">
        <v>1999</v>
      </c>
      <c r="H1865">
        <v>1.0609999999999999</v>
      </c>
      <c r="I1865">
        <v>28.65</v>
      </c>
      <c r="J1865">
        <v>73</v>
      </c>
    </row>
    <row r="1866" spans="1:10" hidden="1" x14ac:dyDescent="0.35">
      <c r="A1866" t="s">
        <v>8178</v>
      </c>
      <c r="B1866">
        <v>35</v>
      </c>
      <c r="C1866">
        <v>253</v>
      </c>
      <c r="D1866">
        <v>1865</v>
      </c>
      <c r="E1866" t="s">
        <v>311</v>
      </c>
      <c r="F1866" t="s">
        <v>2692</v>
      </c>
      <c r="G1866" t="s">
        <v>311</v>
      </c>
      <c r="H1866" t="s">
        <v>311</v>
      </c>
      <c r="I1866" t="s">
        <v>311</v>
      </c>
      <c r="J1866">
        <v>8</v>
      </c>
    </row>
    <row r="1867" spans="1:10" x14ac:dyDescent="0.35">
      <c r="A1867" t="s">
        <v>8179</v>
      </c>
      <c r="B1867">
        <v>76</v>
      </c>
      <c r="C1867">
        <v>253</v>
      </c>
      <c r="D1867">
        <v>1865</v>
      </c>
      <c r="E1867" t="s">
        <v>311</v>
      </c>
      <c r="F1867" t="s">
        <v>0</v>
      </c>
      <c r="G1867" t="s">
        <v>8180</v>
      </c>
      <c r="H1867" t="s">
        <v>311</v>
      </c>
      <c r="I1867" t="s">
        <v>311</v>
      </c>
      <c r="J1867">
        <v>76</v>
      </c>
    </row>
    <row r="1868" spans="1:10" x14ac:dyDescent="0.35">
      <c r="A1868" t="s">
        <v>8181</v>
      </c>
      <c r="B1868">
        <v>43</v>
      </c>
      <c r="C1868">
        <v>253</v>
      </c>
      <c r="D1868">
        <v>1865</v>
      </c>
      <c r="E1868" t="s">
        <v>311</v>
      </c>
      <c r="F1868" t="s">
        <v>0</v>
      </c>
      <c r="G1868" t="s">
        <v>8182</v>
      </c>
      <c r="H1868" t="s">
        <v>311</v>
      </c>
      <c r="I1868" t="s">
        <v>311</v>
      </c>
      <c r="J1868">
        <v>25</v>
      </c>
    </row>
    <row r="1869" spans="1:10" x14ac:dyDescent="0.35">
      <c r="A1869" t="s">
        <v>8183</v>
      </c>
      <c r="B1869">
        <v>50</v>
      </c>
      <c r="C1869">
        <v>252</v>
      </c>
      <c r="D1869">
        <v>1868</v>
      </c>
      <c r="E1869" t="s">
        <v>312</v>
      </c>
      <c r="F1869" t="s">
        <v>0</v>
      </c>
      <c r="G1869" t="s">
        <v>1967</v>
      </c>
      <c r="H1869">
        <v>2.9359999999999999</v>
      </c>
      <c r="I1869">
        <v>49.18</v>
      </c>
      <c r="J1869">
        <v>50</v>
      </c>
    </row>
    <row r="1870" spans="1:10" x14ac:dyDescent="0.35">
      <c r="A1870" t="s">
        <v>8184</v>
      </c>
      <c r="B1870">
        <v>101</v>
      </c>
      <c r="C1870">
        <v>251</v>
      </c>
      <c r="D1870">
        <v>1869</v>
      </c>
      <c r="E1870" t="s">
        <v>334</v>
      </c>
      <c r="F1870" t="s">
        <v>0</v>
      </c>
      <c r="G1870" t="s">
        <v>2053</v>
      </c>
      <c r="H1870">
        <v>1.173</v>
      </c>
      <c r="I1870">
        <v>19.920000000000002</v>
      </c>
      <c r="J1870">
        <v>53</v>
      </c>
    </row>
    <row r="1871" spans="1:10" x14ac:dyDescent="0.35">
      <c r="A1871" t="s">
        <v>8185</v>
      </c>
      <c r="B1871">
        <v>75</v>
      </c>
      <c r="C1871">
        <v>251</v>
      </c>
      <c r="D1871">
        <v>1869</v>
      </c>
      <c r="E1871" t="s">
        <v>312</v>
      </c>
      <c r="F1871" t="s">
        <v>0</v>
      </c>
      <c r="G1871" t="s">
        <v>8186</v>
      </c>
      <c r="H1871">
        <v>1.6890000000000001</v>
      </c>
      <c r="I1871">
        <v>38.020000000000003</v>
      </c>
      <c r="J1871">
        <v>34</v>
      </c>
    </row>
    <row r="1872" spans="1:10" x14ac:dyDescent="0.35">
      <c r="A1872" t="s">
        <v>8187</v>
      </c>
      <c r="B1872">
        <v>59</v>
      </c>
      <c r="C1872">
        <v>251</v>
      </c>
      <c r="D1872">
        <v>1869</v>
      </c>
      <c r="E1872" t="s">
        <v>328</v>
      </c>
      <c r="F1872" t="s">
        <v>0</v>
      </c>
      <c r="G1872" t="s">
        <v>3819</v>
      </c>
      <c r="H1872">
        <v>2.222</v>
      </c>
      <c r="I1872">
        <v>57.25</v>
      </c>
      <c r="J1872">
        <v>19</v>
      </c>
    </row>
    <row r="1873" spans="1:10" hidden="1" x14ac:dyDescent="0.35">
      <c r="A1873" t="s">
        <v>8188</v>
      </c>
      <c r="B1873">
        <v>82</v>
      </c>
      <c r="C1873">
        <v>251</v>
      </c>
      <c r="D1873">
        <v>1869</v>
      </c>
      <c r="E1873" t="s">
        <v>311</v>
      </c>
      <c r="F1873" t="s">
        <v>2692</v>
      </c>
      <c r="G1873" t="s">
        <v>311</v>
      </c>
      <c r="H1873" t="s">
        <v>311</v>
      </c>
      <c r="I1873" t="s">
        <v>311</v>
      </c>
      <c r="J1873">
        <v>35</v>
      </c>
    </row>
    <row r="1874" spans="1:10" x14ac:dyDescent="0.35">
      <c r="A1874" t="s">
        <v>8189</v>
      </c>
      <c r="B1874">
        <v>57</v>
      </c>
      <c r="C1874">
        <v>251</v>
      </c>
      <c r="D1874">
        <v>1869</v>
      </c>
      <c r="E1874" t="s">
        <v>312</v>
      </c>
      <c r="F1874" t="s">
        <v>0</v>
      </c>
      <c r="G1874" t="s">
        <v>2546</v>
      </c>
      <c r="H1874">
        <v>2.8</v>
      </c>
      <c r="I1874">
        <v>38.5</v>
      </c>
      <c r="J1874">
        <v>33</v>
      </c>
    </row>
    <row r="1875" spans="1:10" x14ac:dyDescent="0.35">
      <c r="A1875" t="s">
        <v>8190</v>
      </c>
      <c r="B1875">
        <v>97</v>
      </c>
      <c r="C1875">
        <v>249</v>
      </c>
      <c r="D1875">
        <v>1874</v>
      </c>
      <c r="E1875" t="s">
        <v>328</v>
      </c>
      <c r="F1875" t="s">
        <v>0</v>
      </c>
      <c r="G1875" t="s">
        <v>2520</v>
      </c>
      <c r="H1875">
        <v>1.2889999999999999</v>
      </c>
      <c r="I1875">
        <v>70.930000000000007</v>
      </c>
      <c r="J1875">
        <v>81</v>
      </c>
    </row>
    <row r="1876" spans="1:10" x14ac:dyDescent="0.35">
      <c r="A1876" t="s">
        <v>8191</v>
      </c>
      <c r="B1876">
        <v>84</v>
      </c>
      <c r="C1876">
        <v>248</v>
      </c>
      <c r="D1876">
        <v>1875</v>
      </c>
      <c r="E1876" t="s">
        <v>334</v>
      </c>
      <c r="F1876" t="s">
        <v>0</v>
      </c>
      <c r="G1876" t="s">
        <v>4155</v>
      </c>
      <c r="H1876">
        <v>1.7629999999999999</v>
      </c>
      <c r="I1876">
        <v>23.56</v>
      </c>
      <c r="J1876">
        <v>29</v>
      </c>
    </row>
    <row r="1877" spans="1:10" x14ac:dyDescent="0.35">
      <c r="A1877" t="s">
        <v>8192</v>
      </c>
      <c r="B1877">
        <v>52</v>
      </c>
      <c r="C1877">
        <v>248</v>
      </c>
      <c r="D1877">
        <v>1875</v>
      </c>
      <c r="E1877" t="s">
        <v>328</v>
      </c>
      <c r="F1877" t="s">
        <v>0</v>
      </c>
      <c r="G1877" t="s">
        <v>2772</v>
      </c>
      <c r="H1877">
        <v>2.4889999999999999</v>
      </c>
      <c r="I1877">
        <v>52.55</v>
      </c>
      <c r="J1877">
        <v>31</v>
      </c>
    </row>
    <row r="1878" spans="1:10" x14ac:dyDescent="0.35">
      <c r="A1878" t="s">
        <v>8193</v>
      </c>
      <c r="B1878">
        <v>192</v>
      </c>
      <c r="C1878">
        <v>248</v>
      </c>
      <c r="D1878">
        <v>1875</v>
      </c>
      <c r="E1878" t="s">
        <v>334</v>
      </c>
      <c r="F1878" t="s">
        <v>0</v>
      </c>
      <c r="G1878" t="s">
        <v>1724</v>
      </c>
      <c r="H1878">
        <v>0.66800000000000004</v>
      </c>
      <c r="I1878">
        <v>8.6199999999999992</v>
      </c>
      <c r="J1878">
        <v>2</v>
      </c>
    </row>
    <row r="1879" spans="1:10" x14ac:dyDescent="0.35">
      <c r="A1879" t="s">
        <v>8194</v>
      </c>
      <c r="B1879">
        <v>105</v>
      </c>
      <c r="C1879">
        <v>248</v>
      </c>
      <c r="D1879">
        <v>1875</v>
      </c>
      <c r="E1879" t="s">
        <v>312</v>
      </c>
      <c r="F1879" t="s">
        <v>0</v>
      </c>
      <c r="G1879" t="s">
        <v>1983</v>
      </c>
      <c r="H1879">
        <v>1.56</v>
      </c>
      <c r="I1879">
        <v>39.71</v>
      </c>
      <c r="J1879">
        <v>21</v>
      </c>
    </row>
    <row r="1880" spans="1:10" x14ac:dyDescent="0.35">
      <c r="A1880" t="s">
        <v>8195</v>
      </c>
      <c r="B1880">
        <v>114</v>
      </c>
      <c r="C1880">
        <v>247</v>
      </c>
      <c r="D1880">
        <v>1879</v>
      </c>
      <c r="E1880" t="s">
        <v>311</v>
      </c>
      <c r="F1880" t="s">
        <v>0</v>
      </c>
      <c r="G1880" t="s">
        <v>2135</v>
      </c>
      <c r="H1880" t="s">
        <v>311</v>
      </c>
      <c r="I1880" t="s">
        <v>311</v>
      </c>
      <c r="J1880">
        <v>114</v>
      </c>
    </row>
    <row r="1881" spans="1:10" x14ac:dyDescent="0.35">
      <c r="A1881" t="s">
        <v>8196</v>
      </c>
      <c r="B1881">
        <v>51</v>
      </c>
      <c r="C1881">
        <v>247</v>
      </c>
      <c r="D1881">
        <v>1879</v>
      </c>
      <c r="E1881" t="s">
        <v>311</v>
      </c>
      <c r="F1881" t="s">
        <v>0</v>
      </c>
      <c r="G1881" t="s">
        <v>2959</v>
      </c>
      <c r="H1881" t="s">
        <v>311</v>
      </c>
      <c r="I1881" t="s">
        <v>311</v>
      </c>
      <c r="J1881">
        <v>51</v>
      </c>
    </row>
    <row r="1882" spans="1:10" x14ac:dyDescent="0.35">
      <c r="A1882" t="s">
        <v>8197</v>
      </c>
      <c r="B1882">
        <v>96</v>
      </c>
      <c r="C1882">
        <v>246</v>
      </c>
      <c r="D1882">
        <v>1881</v>
      </c>
      <c r="E1882" t="s">
        <v>311</v>
      </c>
      <c r="F1882" t="s">
        <v>0</v>
      </c>
      <c r="G1882" t="s">
        <v>2520</v>
      </c>
      <c r="H1882" t="s">
        <v>311</v>
      </c>
      <c r="I1882" t="s">
        <v>311</v>
      </c>
      <c r="J1882">
        <v>96</v>
      </c>
    </row>
    <row r="1883" spans="1:10" x14ac:dyDescent="0.35">
      <c r="A1883" t="s">
        <v>8198</v>
      </c>
      <c r="B1883">
        <v>69</v>
      </c>
      <c r="C1883">
        <v>246</v>
      </c>
      <c r="D1883">
        <v>1881</v>
      </c>
      <c r="E1883" t="s">
        <v>311</v>
      </c>
      <c r="F1883" t="s">
        <v>0</v>
      </c>
      <c r="G1883" t="s">
        <v>1695</v>
      </c>
      <c r="H1883" t="s">
        <v>311</v>
      </c>
      <c r="I1883" t="s">
        <v>311</v>
      </c>
      <c r="J1883">
        <v>23</v>
      </c>
    </row>
    <row r="1884" spans="1:10" x14ac:dyDescent="0.35">
      <c r="A1884" t="s">
        <v>8199</v>
      </c>
      <c r="B1884">
        <v>45</v>
      </c>
      <c r="C1884">
        <v>245</v>
      </c>
      <c r="D1884">
        <v>1883</v>
      </c>
      <c r="E1884" t="s">
        <v>311</v>
      </c>
      <c r="F1884" t="s">
        <v>0</v>
      </c>
      <c r="G1884" t="s">
        <v>8200</v>
      </c>
      <c r="H1884" t="s">
        <v>311</v>
      </c>
      <c r="I1884" t="s">
        <v>311</v>
      </c>
      <c r="J1884">
        <v>11</v>
      </c>
    </row>
    <row r="1885" spans="1:10" x14ac:dyDescent="0.35">
      <c r="A1885" t="s">
        <v>8201</v>
      </c>
      <c r="B1885">
        <v>85</v>
      </c>
      <c r="C1885">
        <v>245</v>
      </c>
      <c r="D1885">
        <v>1883</v>
      </c>
      <c r="E1885" t="s">
        <v>334</v>
      </c>
      <c r="F1885" t="s">
        <v>0</v>
      </c>
      <c r="G1885" t="s">
        <v>4155</v>
      </c>
      <c r="H1885">
        <v>1.2649999999999999</v>
      </c>
      <c r="I1885">
        <v>10.92</v>
      </c>
      <c r="J1885">
        <v>6</v>
      </c>
    </row>
    <row r="1886" spans="1:10" hidden="1" x14ac:dyDescent="0.35">
      <c r="A1886" t="s">
        <v>8202</v>
      </c>
      <c r="B1886">
        <v>56</v>
      </c>
      <c r="C1886">
        <v>245</v>
      </c>
      <c r="D1886">
        <v>1883</v>
      </c>
      <c r="E1886" t="s">
        <v>311</v>
      </c>
      <c r="F1886" t="s">
        <v>2692</v>
      </c>
      <c r="G1886" t="s">
        <v>311</v>
      </c>
      <c r="H1886" t="s">
        <v>311</v>
      </c>
      <c r="I1886" t="s">
        <v>311</v>
      </c>
      <c r="J1886">
        <v>5</v>
      </c>
    </row>
    <row r="1887" spans="1:10" x14ac:dyDescent="0.35">
      <c r="A1887" t="s">
        <v>8203</v>
      </c>
      <c r="B1887">
        <v>181</v>
      </c>
      <c r="C1887">
        <v>245</v>
      </c>
      <c r="D1887">
        <v>1883</v>
      </c>
      <c r="E1887" t="s">
        <v>311</v>
      </c>
      <c r="F1887" t="s">
        <v>0</v>
      </c>
      <c r="G1887" t="s">
        <v>2520</v>
      </c>
      <c r="H1887" t="s">
        <v>311</v>
      </c>
      <c r="I1887" t="s">
        <v>311</v>
      </c>
      <c r="J1887">
        <v>114</v>
      </c>
    </row>
    <row r="1888" spans="1:10" x14ac:dyDescent="0.35">
      <c r="A1888" t="s">
        <v>8204</v>
      </c>
      <c r="B1888">
        <v>148</v>
      </c>
      <c r="C1888">
        <v>245</v>
      </c>
      <c r="D1888">
        <v>1883</v>
      </c>
      <c r="E1888" t="s">
        <v>311</v>
      </c>
      <c r="F1888" t="s">
        <v>0</v>
      </c>
      <c r="G1888" t="s">
        <v>2520</v>
      </c>
      <c r="H1888" t="s">
        <v>311</v>
      </c>
      <c r="I1888" t="s">
        <v>311</v>
      </c>
      <c r="J1888">
        <v>63</v>
      </c>
    </row>
    <row r="1889" spans="1:10" hidden="1" x14ac:dyDescent="0.35">
      <c r="A1889" t="s">
        <v>8205</v>
      </c>
      <c r="B1889">
        <v>165</v>
      </c>
      <c r="C1889">
        <v>243</v>
      </c>
      <c r="D1889">
        <v>1888</v>
      </c>
      <c r="E1889" t="s">
        <v>311</v>
      </c>
      <c r="F1889" t="s">
        <v>2692</v>
      </c>
      <c r="G1889" t="s">
        <v>311</v>
      </c>
      <c r="H1889" t="s">
        <v>311</v>
      </c>
      <c r="I1889" t="s">
        <v>311</v>
      </c>
      <c r="J1889">
        <v>14</v>
      </c>
    </row>
    <row r="1890" spans="1:10" x14ac:dyDescent="0.35">
      <c r="A1890" t="s">
        <v>8206</v>
      </c>
      <c r="B1890">
        <v>129</v>
      </c>
      <c r="C1890">
        <v>242</v>
      </c>
      <c r="D1890">
        <v>1889</v>
      </c>
      <c r="E1890" t="s">
        <v>334</v>
      </c>
      <c r="F1890" t="s">
        <v>0</v>
      </c>
      <c r="G1890" t="s">
        <v>8207</v>
      </c>
      <c r="H1890">
        <v>1.0780000000000001</v>
      </c>
      <c r="I1890">
        <v>11.79</v>
      </c>
      <c r="J1890">
        <v>6</v>
      </c>
    </row>
    <row r="1891" spans="1:10" x14ac:dyDescent="0.35">
      <c r="A1891" t="s">
        <v>8208</v>
      </c>
      <c r="B1891">
        <v>200</v>
      </c>
      <c r="C1891">
        <v>242</v>
      </c>
      <c r="D1891">
        <v>1889</v>
      </c>
      <c r="E1891" t="s">
        <v>334</v>
      </c>
      <c r="F1891" t="s">
        <v>0</v>
      </c>
      <c r="G1891" t="s">
        <v>3372</v>
      </c>
      <c r="H1891">
        <v>0.67300000000000004</v>
      </c>
      <c r="I1891">
        <v>2.73</v>
      </c>
      <c r="J1891">
        <v>8</v>
      </c>
    </row>
    <row r="1892" spans="1:10" x14ac:dyDescent="0.35">
      <c r="A1892" t="s">
        <v>8209</v>
      </c>
      <c r="B1892">
        <v>66</v>
      </c>
      <c r="C1892">
        <v>242</v>
      </c>
      <c r="D1892">
        <v>1889</v>
      </c>
      <c r="E1892" t="s">
        <v>328</v>
      </c>
      <c r="F1892" t="s">
        <v>0</v>
      </c>
      <c r="G1892" t="s">
        <v>3525</v>
      </c>
      <c r="H1892">
        <v>1.59</v>
      </c>
      <c r="I1892">
        <v>58.51</v>
      </c>
      <c r="J1892">
        <v>18</v>
      </c>
    </row>
    <row r="1893" spans="1:10" hidden="1" x14ac:dyDescent="0.35">
      <c r="A1893" t="s">
        <v>8210</v>
      </c>
      <c r="B1893">
        <v>37</v>
      </c>
      <c r="C1893">
        <v>242</v>
      </c>
      <c r="D1893">
        <v>1889</v>
      </c>
      <c r="E1893" t="s">
        <v>311</v>
      </c>
      <c r="F1893" t="s">
        <v>3848</v>
      </c>
      <c r="G1893" t="s">
        <v>311</v>
      </c>
      <c r="H1893" t="s">
        <v>311</v>
      </c>
      <c r="I1893" t="s">
        <v>311</v>
      </c>
      <c r="J1893">
        <v>12</v>
      </c>
    </row>
    <row r="1894" spans="1:10" x14ac:dyDescent="0.35">
      <c r="A1894" t="s">
        <v>8211</v>
      </c>
      <c r="B1894">
        <v>120</v>
      </c>
      <c r="C1894">
        <v>242</v>
      </c>
      <c r="D1894">
        <v>1889</v>
      </c>
      <c r="E1894" t="s">
        <v>312</v>
      </c>
      <c r="F1894" t="s">
        <v>0</v>
      </c>
      <c r="G1894" t="s">
        <v>3034</v>
      </c>
      <c r="H1894">
        <v>1.202</v>
      </c>
      <c r="I1894">
        <v>20.309999999999999</v>
      </c>
      <c r="J1894">
        <v>44</v>
      </c>
    </row>
    <row r="1895" spans="1:10" x14ac:dyDescent="0.35">
      <c r="A1895" t="s">
        <v>8212</v>
      </c>
      <c r="B1895">
        <v>61</v>
      </c>
      <c r="C1895">
        <v>241</v>
      </c>
      <c r="D1895">
        <v>1894</v>
      </c>
      <c r="E1895" t="s">
        <v>311</v>
      </c>
      <c r="F1895" t="s">
        <v>0</v>
      </c>
      <c r="G1895" t="s">
        <v>2073</v>
      </c>
      <c r="H1895" t="s">
        <v>311</v>
      </c>
      <c r="I1895" t="s">
        <v>311</v>
      </c>
      <c r="J1895">
        <v>61</v>
      </c>
    </row>
    <row r="1896" spans="1:10" x14ac:dyDescent="0.35">
      <c r="A1896" t="s">
        <v>8213</v>
      </c>
      <c r="B1896">
        <v>69</v>
      </c>
      <c r="C1896">
        <v>241</v>
      </c>
      <c r="D1896">
        <v>1894</v>
      </c>
      <c r="E1896" t="s">
        <v>312</v>
      </c>
      <c r="F1896" t="s">
        <v>0</v>
      </c>
      <c r="G1896" t="s">
        <v>1830</v>
      </c>
      <c r="H1896">
        <v>1.585</v>
      </c>
      <c r="I1896">
        <v>43.58</v>
      </c>
      <c r="J1896">
        <v>27</v>
      </c>
    </row>
    <row r="1897" spans="1:10" x14ac:dyDescent="0.35">
      <c r="A1897" t="s">
        <v>8214</v>
      </c>
      <c r="B1897">
        <v>99</v>
      </c>
      <c r="C1897">
        <v>241</v>
      </c>
      <c r="D1897">
        <v>1894</v>
      </c>
      <c r="E1897" t="s">
        <v>334</v>
      </c>
      <c r="F1897" t="s">
        <v>0</v>
      </c>
      <c r="G1897" t="s">
        <v>2053</v>
      </c>
      <c r="H1897">
        <v>1.2370000000000001</v>
      </c>
      <c r="I1897">
        <v>23.09</v>
      </c>
      <c r="J1897">
        <v>47</v>
      </c>
    </row>
    <row r="1898" spans="1:10" x14ac:dyDescent="0.35">
      <c r="A1898" t="s">
        <v>8215</v>
      </c>
      <c r="B1898">
        <v>351</v>
      </c>
      <c r="C1898">
        <v>241</v>
      </c>
      <c r="D1898">
        <v>1894</v>
      </c>
      <c r="E1898" t="s">
        <v>311</v>
      </c>
      <c r="F1898" t="s">
        <v>0</v>
      </c>
      <c r="G1898" t="s">
        <v>4800</v>
      </c>
      <c r="H1898" t="s">
        <v>311</v>
      </c>
      <c r="I1898" t="s">
        <v>311</v>
      </c>
      <c r="J1898">
        <v>30</v>
      </c>
    </row>
    <row r="1899" spans="1:10" x14ac:dyDescent="0.35">
      <c r="A1899" t="s">
        <v>8216</v>
      </c>
      <c r="B1899">
        <v>71</v>
      </c>
      <c r="C1899">
        <v>241</v>
      </c>
      <c r="D1899">
        <v>1894</v>
      </c>
      <c r="E1899" t="s">
        <v>311</v>
      </c>
      <c r="F1899" t="s">
        <v>0</v>
      </c>
      <c r="G1899" t="s">
        <v>8217</v>
      </c>
      <c r="H1899" t="s">
        <v>311</v>
      </c>
      <c r="I1899" t="s">
        <v>311</v>
      </c>
      <c r="J1899">
        <v>27</v>
      </c>
    </row>
    <row r="1900" spans="1:10" hidden="1" x14ac:dyDescent="0.35">
      <c r="A1900" t="s">
        <v>8218</v>
      </c>
      <c r="B1900">
        <v>32</v>
      </c>
      <c r="C1900">
        <v>241</v>
      </c>
      <c r="D1900">
        <v>1894</v>
      </c>
      <c r="E1900" t="s">
        <v>311</v>
      </c>
      <c r="F1900" t="s">
        <v>3848</v>
      </c>
      <c r="G1900" t="s">
        <v>311</v>
      </c>
      <c r="H1900" t="s">
        <v>311</v>
      </c>
      <c r="I1900" t="s">
        <v>311</v>
      </c>
      <c r="J1900">
        <v>17</v>
      </c>
    </row>
    <row r="1901" spans="1:10" x14ac:dyDescent="0.35">
      <c r="A1901" t="s">
        <v>8219</v>
      </c>
      <c r="B1901">
        <v>53</v>
      </c>
      <c r="C1901">
        <v>241</v>
      </c>
      <c r="D1901">
        <v>1894</v>
      </c>
      <c r="E1901" t="s">
        <v>312</v>
      </c>
      <c r="F1901" t="s">
        <v>0</v>
      </c>
      <c r="G1901" t="s">
        <v>8220</v>
      </c>
      <c r="H1901">
        <v>1.9019999999999999</v>
      </c>
      <c r="I1901">
        <v>35.43</v>
      </c>
      <c r="J1901">
        <v>14</v>
      </c>
    </row>
    <row r="1902" spans="1:10" x14ac:dyDescent="0.35">
      <c r="A1902" t="s">
        <v>8221</v>
      </c>
      <c r="B1902">
        <v>24</v>
      </c>
      <c r="C1902">
        <v>241</v>
      </c>
      <c r="D1902">
        <v>1894</v>
      </c>
      <c r="E1902" t="s">
        <v>328</v>
      </c>
      <c r="F1902" t="s">
        <v>0</v>
      </c>
      <c r="G1902" t="s">
        <v>1789</v>
      </c>
      <c r="H1902">
        <v>4.6189999999999998</v>
      </c>
      <c r="I1902">
        <v>55.57</v>
      </c>
      <c r="J1902">
        <v>24</v>
      </c>
    </row>
    <row r="1903" spans="1:10" x14ac:dyDescent="0.35">
      <c r="A1903" t="s">
        <v>8222</v>
      </c>
      <c r="B1903">
        <v>133</v>
      </c>
      <c r="C1903">
        <v>240</v>
      </c>
      <c r="D1903">
        <v>1902</v>
      </c>
      <c r="E1903" t="s">
        <v>311</v>
      </c>
      <c r="F1903" t="s">
        <v>0</v>
      </c>
      <c r="G1903" t="s">
        <v>3042</v>
      </c>
      <c r="H1903" t="s">
        <v>311</v>
      </c>
      <c r="I1903" t="s">
        <v>311</v>
      </c>
      <c r="J1903">
        <v>29</v>
      </c>
    </row>
    <row r="1904" spans="1:10" x14ac:dyDescent="0.35">
      <c r="A1904" t="s">
        <v>8223</v>
      </c>
      <c r="B1904">
        <v>94</v>
      </c>
      <c r="C1904">
        <v>239</v>
      </c>
      <c r="D1904">
        <v>1903</v>
      </c>
      <c r="E1904" t="s">
        <v>312</v>
      </c>
      <c r="F1904" t="s">
        <v>0</v>
      </c>
      <c r="G1904" t="s">
        <v>4155</v>
      </c>
      <c r="H1904">
        <v>1.857</v>
      </c>
      <c r="I1904">
        <v>28.16</v>
      </c>
      <c r="J1904">
        <v>27</v>
      </c>
    </row>
    <row r="1905" spans="1:10" x14ac:dyDescent="0.35">
      <c r="A1905" t="s">
        <v>8224</v>
      </c>
      <c r="B1905">
        <v>59</v>
      </c>
      <c r="C1905">
        <v>239</v>
      </c>
      <c r="D1905">
        <v>1903</v>
      </c>
      <c r="E1905" t="s">
        <v>328</v>
      </c>
      <c r="F1905" t="s">
        <v>0</v>
      </c>
      <c r="G1905" t="s">
        <v>2102</v>
      </c>
      <c r="H1905">
        <v>2.5219999999999998</v>
      </c>
      <c r="I1905">
        <v>48.28</v>
      </c>
      <c r="J1905">
        <v>30</v>
      </c>
    </row>
    <row r="1906" spans="1:10" hidden="1" x14ac:dyDescent="0.35">
      <c r="A1906" t="s">
        <v>8225</v>
      </c>
      <c r="B1906">
        <v>39</v>
      </c>
      <c r="C1906">
        <v>239</v>
      </c>
      <c r="D1906">
        <v>1903</v>
      </c>
      <c r="E1906" t="s">
        <v>311</v>
      </c>
      <c r="F1906" t="s">
        <v>2692</v>
      </c>
      <c r="G1906" t="s">
        <v>311</v>
      </c>
      <c r="H1906" t="s">
        <v>311</v>
      </c>
      <c r="I1906" t="s">
        <v>311</v>
      </c>
      <c r="J1906">
        <v>15</v>
      </c>
    </row>
    <row r="1907" spans="1:10" hidden="1" x14ac:dyDescent="0.35">
      <c r="A1907" t="s">
        <v>8226</v>
      </c>
      <c r="B1907">
        <v>80</v>
      </c>
      <c r="C1907">
        <v>239</v>
      </c>
      <c r="D1907">
        <v>1903</v>
      </c>
      <c r="E1907" t="s">
        <v>311</v>
      </c>
      <c r="F1907" t="s">
        <v>2692</v>
      </c>
      <c r="G1907" t="s">
        <v>311</v>
      </c>
      <c r="H1907" t="s">
        <v>311</v>
      </c>
      <c r="I1907" t="s">
        <v>311</v>
      </c>
      <c r="J1907">
        <v>0</v>
      </c>
    </row>
    <row r="1908" spans="1:10" hidden="1" x14ac:dyDescent="0.35">
      <c r="A1908" t="s">
        <v>8227</v>
      </c>
      <c r="B1908">
        <v>29</v>
      </c>
      <c r="C1908">
        <v>239</v>
      </c>
      <c r="D1908">
        <v>1903</v>
      </c>
      <c r="E1908" t="s">
        <v>311</v>
      </c>
      <c r="F1908" t="s">
        <v>3848</v>
      </c>
      <c r="G1908" t="s">
        <v>311</v>
      </c>
      <c r="H1908" t="s">
        <v>311</v>
      </c>
      <c r="I1908" t="s">
        <v>311</v>
      </c>
      <c r="J1908">
        <v>4</v>
      </c>
    </row>
    <row r="1909" spans="1:10" x14ac:dyDescent="0.35">
      <c r="A1909" t="s">
        <v>8228</v>
      </c>
      <c r="B1909">
        <v>90</v>
      </c>
      <c r="C1909">
        <v>239</v>
      </c>
      <c r="D1909">
        <v>1903</v>
      </c>
      <c r="E1909" t="s">
        <v>334</v>
      </c>
      <c r="F1909" t="s">
        <v>0</v>
      </c>
      <c r="G1909" t="s">
        <v>8229</v>
      </c>
      <c r="H1909">
        <v>1.4019999999999999</v>
      </c>
      <c r="I1909">
        <v>12.27</v>
      </c>
      <c r="J1909">
        <v>56</v>
      </c>
    </row>
    <row r="1910" spans="1:10" hidden="1" x14ac:dyDescent="0.35">
      <c r="A1910" t="s">
        <v>8230</v>
      </c>
      <c r="B1910">
        <v>38</v>
      </c>
      <c r="C1910">
        <v>239</v>
      </c>
      <c r="D1910">
        <v>1903</v>
      </c>
      <c r="E1910" t="s">
        <v>311</v>
      </c>
      <c r="F1910" t="s">
        <v>3848</v>
      </c>
      <c r="G1910" t="s">
        <v>311</v>
      </c>
      <c r="H1910" t="s">
        <v>311</v>
      </c>
      <c r="I1910" t="s">
        <v>311</v>
      </c>
      <c r="J1910">
        <v>7</v>
      </c>
    </row>
    <row r="1911" spans="1:10" x14ac:dyDescent="0.35">
      <c r="A1911" t="s">
        <v>8231</v>
      </c>
      <c r="B1911">
        <v>159</v>
      </c>
      <c r="C1911">
        <v>239</v>
      </c>
      <c r="D1911">
        <v>1903</v>
      </c>
      <c r="E1911" t="s">
        <v>311</v>
      </c>
      <c r="F1911" t="s">
        <v>0</v>
      </c>
      <c r="G1911" t="s">
        <v>2520</v>
      </c>
      <c r="H1911" t="s">
        <v>311</v>
      </c>
      <c r="I1911" t="s">
        <v>311</v>
      </c>
      <c r="J1911">
        <v>17</v>
      </c>
    </row>
    <row r="1912" spans="1:10" hidden="1" x14ac:dyDescent="0.35">
      <c r="A1912" t="s">
        <v>8232</v>
      </c>
      <c r="B1912">
        <v>28</v>
      </c>
      <c r="C1912">
        <v>238</v>
      </c>
      <c r="D1912">
        <v>1911</v>
      </c>
      <c r="E1912" t="s">
        <v>311</v>
      </c>
      <c r="F1912" t="s">
        <v>2692</v>
      </c>
      <c r="G1912" t="s">
        <v>311</v>
      </c>
      <c r="H1912" t="s">
        <v>311</v>
      </c>
      <c r="I1912" t="s">
        <v>311</v>
      </c>
      <c r="J1912">
        <v>5</v>
      </c>
    </row>
    <row r="1913" spans="1:10" x14ac:dyDescent="0.35">
      <c r="A1913" t="s">
        <v>8233</v>
      </c>
      <c r="B1913">
        <v>193</v>
      </c>
      <c r="C1913">
        <v>238</v>
      </c>
      <c r="D1913">
        <v>1911</v>
      </c>
      <c r="E1913" t="s">
        <v>334</v>
      </c>
      <c r="F1913" t="s">
        <v>0</v>
      </c>
      <c r="G1913" t="s">
        <v>3237</v>
      </c>
      <c r="H1913">
        <v>0.66700000000000004</v>
      </c>
      <c r="I1913">
        <v>4.6900000000000004</v>
      </c>
      <c r="J1913">
        <v>6</v>
      </c>
    </row>
    <row r="1914" spans="1:10" x14ac:dyDescent="0.35">
      <c r="A1914" t="s">
        <v>8234</v>
      </c>
      <c r="B1914">
        <v>109</v>
      </c>
      <c r="C1914">
        <v>237</v>
      </c>
      <c r="D1914">
        <v>1913</v>
      </c>
      <c r="E1914" t="s">
        <v>328</v>
      </c>
      <c r="F1914" t="s">
        <v>0</v>
      </c>
      <c r="G1914" t="s">
        <v>2590</v>
      </c>
      <c r="H1914">
        <v>1.0089999999999999</v>
      </c>
      <c r="I1914">
        <v>39.79</v>
      </c>
      <c r="J1914">
        <v>72</v>
      </c>
    </row>
    <row r="1915" spans="1:10" x14ac:dyDescent="0.35">
      <c r="A1915" t="s">
        <v>8235</v>
      </c>
      <c r="B1915">
        <v>46</v>
      </c>
      <c r="C1915">
        <v>236</v>
      </c>
      <c r="D1915">
        <v>1914</v>
      </c>
      <c r="E1915" t="s">
        <v>311</v>
      </c>
      <c r="F1915" t="s">
        <v>0</v>
      </c>
      <c r="G1915" t="s">
        <v>1996</v>
      </c>
      <c r="H1915" t="s">
        <v>311</v>
      </c>
      <c r="I1915" t="s">
        <v>311</v>
      </c>
      <c r="J1915">
        <v>46</v>
      </c>
    </row>
    <row r="1916" spans="1:10" x14ac:dyDescent="0.35">
      <c r="A1916" t="s">
        <v>8236</v>
      </c>
      <c r="B1916">
        <v>109</v>
      </c>
      <c r="C1916">
        <v>236</v>
      </c>
      <c r="D1916">
        <v>1914</v>
      </c>
      <c r="E1916" t="s">
        <v>311</v>
      </c>
      <c r="F1916" t="s">
        <v>0</v>
      </c>
      <c r="G1916" t="s">
        <v>2235</v>
      </c>
      <c r="H1916" t="s">
        <v>311</v>
      </c>
      <c r="I1916" t="s">
        <v>311</v>
      </c>
      <c r="J1916">
        <v>32</v>
      </c>
    </row>
    <row r="1917" spans="1:10" x14ac:dyDescent="0.35">
      <c r="A1917" t="s">
        <v>8237</v>
      </c>
      <c r="B1917">
        <v>149</v>
      </c>
      <c r="C1917">
        <v>236</v>
      </c>
      <c r="D1917">
        <v>1914</v>
      </c>
      <c r="E1917" t="s">
        <v>334</v>
      </c>
      <c r="F1917" t="s">
        <v>0</v>
      </c>
      <c r="G1917" t="s">
        <v>8238</v>
      </c>
      <c r="H1917">
        <v>0.73099999999999998</v>
      </c>
      <c r="I1917">
        <v>7.66</v>
      </c>
      <c r="J1917">
        <v>83</v>
      </c>
    </row>
    <row r="1918" spans="1:10" x14ac:dyDescent="0.35">
      <c r="A1918" t="s">
        <v>8239</v>
      </c>
      <c r="B1918">
        <v>139</v>
      </c>
      <c r="C1918">
        <v>236</v>
      </c>
      <c r="D1918">
        <v>1914</v>
      </c>
      <c r="E1918" t="s">
        <v>334</v>
      </c>
      <c r="F1918" t="s">
        <v>0</v>
      </c>
      <c r="G1918" t="s">
        <v>2379</v>
      </c>
      <c r="H1918">
        <v>0.81299999999999994</v>
      </c>
      <c r="I1918">
        <v>12.4</v>
      </c>
      <c r="J1918">
        <v>54</v>
      </c>
    </row>
    <row r="1919" spans="1:10" x14ac:dyDescent="0.35">
      <c r="A1919" t="s">
        <v>8240</v>
      </c>
      <c r="B1919">
        <v>95</v>
      </c>
      <c r="C1919">
        <v>235</v>
      </c>
      <c r="D1919">
        <v>1918</v>
      </c>
      <c r="E1919" t="s">
        <v>334</v>
      </c>
      <c r="F1919" t="s">
        <v>0</v>
      </c>
      <c r="G1919" t="s">
        <v>2452</v>
      </c>
      <c r="H1919">
        <v>1.202</v>
      </c>
      <c r="I1919">
        <v>22.46</v>
      </c>
      <c r="J1919">
        <v>37</v>
      </c>
    </row>
    <row r="1920" spans="1:10" x14ac:dyDescent="0.35">
      <c r="A1920" t="s">
        <v>8241</v>
      </c>
      <c r="B1920">
        <v>89</v>
      </c>
      <c r="C1920">
        <v>234</v>
      </c>
      <c r="D1920">
        <v>1919</v>
      </c>
      <c r="E1920" t="s">
        <v>312</v>
      </c>
      <c r="F1920" t="s">
        <v>0</v>
      </c>
      <c r="G1920" t="s">
        <v>8242</v>
      </c>
      <c r="H1920">
        <v>1.1379999999999999</v>
      </c>
      <c r="I1920">
        <v>24.38</v>
      </c>
      <c r="J1920">
        <v>24</v>
      </c>
    </row>
    <row r="1921" spans="1:10" x14ac:dyDescent="0.35">
      <c r="A1921" t="s">
        <v>8243</v>
      </c>
      <c r="B1921">
        <v>218</v>
      </c>
      <c r="C1921">
        <v>234</v>
      </c>
      <c r="D1921">
        <v>1919</v>
      </c>
      <c r="E1921" t="s">
        <v>311</v>
      </c>
      <c r="F1921" t="s">
        <v>0</v>
      </c>
      <c r="G1921" t="s">
        <v>8244</v>
      </c>
      <c r="H1921" t="s">
        <v>311</v>
      </c>
      <c r="I1921" t="s">
        <v>311</v>
      </c>
      <c r="J1921">
        <v>7</v>
      </c>
    </row>
    <row r="1922" spans="1:10" x14ac:dyDescent="0.35">
      <c r="A1922" t="s">
        <v>8245</v>
      </c>
      <c r="B1922">
        <v>199</v>
      </c>
      <c r="C1922">
        <v>234</v>
      </c>
      <c r="D1922">
        <v>1919</v>
      </c>
      <c r="E1922" t="s">
        <v>312</v>
      </c>
      <c r="F1922" t="s">
        <v>0</v>
      </c>
      <c r="G1922" t="s">
        <v>2520</v>
      </c>
      <c r="H1922">
        <v>0.69799999999999995</v>
      </c>
      <c r="I1922">
        <v>26.96</v>
      </c>
      <c r="J1922">
        <v>14</v>
      </c>
    </row>
    <row r="1923" spans="1:10" x14ac:dyDescent="0.35">
      <c r="A1923" t="s">
        <v>8246</v>
      </c>
      <c r="B1923">
        <v>65</v>
      </c>
      <c r="C1923">
        <v>233</v>
      </c>
      <c r="D1923">
        <v>1922</v>
      </c>
      <c r="E1923" t="s">
        <v>312</v>
      </c>
      <c r="F1923" t="s">
        <v>0</v>
      </c>
      <c r="G1923" t="s">
        <v>7019</v>
      </c>
      <c r="H1923">
        <v>2.169</v>
      </c>
      <c r="I1923">
        <v>23.41</v>
      </c>
      <c r="J1923">
        <v>17</v>
      </c>
    </row>
    <row r="1924" spans="1:10" hidden="1" x14ac:dyDescent="0.35">
      <c r="A1924" t="s">
        <v>8247</v>
      </c>
      <c r="B1924">
        <v>70</v>
      </c>
      <c r="C1924">
        <v>233</v>
      </c>
      <c r="D1924">
        <v>1922</v>
      </c>
      <c r="E1924" t="s">
        <v>311</v>
      </c>
      <c r="F1924" t="s">
        <v>2692</v>
      </c>
      <c r="G1924" t="s">
        <v>311</v>
      </c>
      <c r="H1924" t="s">
        <v>311</v>
      </c>
      <c r="I1924" t="s">
        <v>311</v>
      </c>
      <c r="J1924">
        <v>21</v>
      </c>
    </row>
    <row r="1925" spans="1:10" x14ac:dyDescent="0.35">
      <c r="A1925" t="s">
        <v>8248</v>
      </c>
      <c r="B1925">
        <v>62</v>
      </c>
      <c r="C1925">
        <v>233</v>
      </c>
      <c r="D1925">
        <v>1922</v>
      </c>
      <c r="E1925" t="s">
        <v>311</v>
      </c>
      <c r="F1925" t="s">
        <v>0</v>
      </c>
      <c r="G1925" t="s">
        <v>1798</v>
      </c>
      <c r="H1925" t="s">
        <v>311</v>
      </c>
      <c r="I1925" t="s">
        <v>311</v>
      </c>
      <c r="J1925">
        <v>25</v>
      </c>
    </row>
    <row r="1926" spans="1:10" x14ac:dyDescent="0.35">
      <c r="A1926" t="s">
        <v>8249</v>
      </c>
      <c r="B1926">
        <v>261</v>
      </c>
      <c r="C1926">
        <v>232</v>
      </c>
      <c r="D1926">
        <v>1925</v>
      </c>
      <c r="E1926" t="s">
        <v>334</v>
      </c>
      <c r="F1926" t="s">
        <v>0</v>
      </c>
      <c r="G1926" t="s">
        <v>4022</v>
      </c>
      <c r="H1926">
        <v>1.0089999999999999</v>
      </c>
      <c r="I1926">
        <v>18.98</v>
      </c>
      <c r="J1926">
        <v>202</v>
      </c>
    </row>
    <row r="1927" spans="1:10" x14ac:dyDescent="0.35">
      <c r="A1927" t="s">
        <v>8250</v>
      </c>
      <c r="B1927">
        <v>58</v>
      </c>
      <c r="C1927">
        <v>232</v>
      </c>
      <c r="D1927">
        <v>1925</v>
      </c>
      <c r="E1927" t="s">
        <v>312</v>
      </c>
      <c r="F1927" t="s">
        <v>0</v>
      </c>
      <c r="G1927" t="s">
        <v>3026</v>
      </c>
      <c r="H1927">
        <v>1.821</v>
      </c>
      <c r="I1927">
        <v>30.9</v>
      </c>
      <c r="J1927">
        <v>39</v>
      </c>
    </row>
    <row r="1928" spans="1:10" x14ac:dyDescent="0.35">
      <c r="A1928" t="s">
        <v>8251</v>
      </c>
      <c r="B1928">
        <v>76</v>
      </c>
      <c r="C1928">
        <v>232</v>
      </c>
      <c r="D1928">
        <v>1925</v>
      </c>
      <c r="E1928" t="s">
        <v>311</v>
      </c>
      <c r="F1928" t="s">
        <v>0</v>
      </c>
      <c r="G1928" t="s">
        <v>1767</v>
      </c>
      <c r="H1928" t="s">
        <v>311</v>
      </c>
      <c r="I1928" t="s">
        <v>311</v>
      </c>
      <c r="J1928">
        <v>16</v>
      </c>
    </row>
    <row r="1929" spans="1:10" x14ac:dyDescent="0.35">
      <c r="A1929" t="s">
        <v>8252</v>
      </c>
      <c r="B1929">
        <v>59</v>
      </c>
      <c r="C1929">
        <v>231</v>
      </c>
      <c r="D1929">
        <v>1928</v>
      </c>
      <c r="E1929" t="s">
        <v>311</v>
      </c>
      <c r="F1929" t="s">
        <v>0</v>
      </c>
      <c r="G1929" t="s">
        <v>4022</v>
      </c>
      <c r="H1929" t="s">
        <v>311</v>
      </c>
      <c r="I1929" t="s">
        <v>311</v>
      </c>
      <c r="J1929">
        <v>14</v>
      </c>
    </row>
    <row r="1930" spans="1:10" x14ac:dyDescent="0.35">
      <c r="A1930" t="s">
        <v>8253</v>
      </c>
      <c r="B1930">
        <v>31</v>
      </c>
      <c r="C1930">
        <v>231</v>
      </c>
      <c r="D1930">
        <v>1928</v>
      </c>
      <c r="E1930" t="s">
        <v>311</v>
      </c>
      <c r="F1930" t="s">
        <v>0</v>
      </c>
      <c r="G1930" t="s">
        <v>1807</v>
      </c>
      <c r="H1930" t="s">
        <v>311</v>
      </c>
      <c r="I1930" t="s">
        <v>311</v>
      </c>
      <c r="J1930">
        <v>31</v>
      </c>
    </row>
    <row r="1931" spans="1:10" x14ac:dyDescent="0.35">
      <c r="A1931" t="s">
        <v>8254</v>
      </c>
      <c r="B1931">
        <v>239</v>
      </c>
      <c r="C1931">
        <v>231</v>
      </c>
      <c r="D1931">
        <v>1928</v>
      </c>
      <c r="E1931" t="s">
        <v>334</v>
      </c>
      <c r="F1931" t="s">
        <v>0</v>
      </c>
      <c r="G1931" t="s">
        <v>1827</v>
      </c>
      <c r="H1931">
        <v>0.50800000000000001</v>
      </c>
      <c r="I1931">
        <v>2.75</v>
      </c>
      <c r="J1931">
        <v>10</v>
      </c>
    </row>
    <row r="1932" spans="1:10" x14ac:dyDescent="0.35">
      <c r="A1932" t="s">
        <v>8255</v>
      </c>
      <c r="B1932">
        <v>124</v>
      </c>
      <c r="C1932">
        <v>231</v>
      </c>
      <c r="D1932">
        <v>1928</v>
      </c>
      <c r="E1932" t="s">
        <v>311</v>
      </c>
      <c r="F1932" t="s">
        <v>0</v>
      </c>
      <c r="G1932" t="s">
        <v>2211</v>
      </c>
      <c r="H1932" t="s">
        <v>311</v>
      </c>
      <c r="I1932" t="s">
        <v>311</v>
      </c>
      <c r="J1932">
        <v>36</v>
      </c>
    </row>
    <row r="1933" spans="1:10" x14ac:dyDescent="0.35">
      <c r="A1933" t="s">
        <v>8256</v>
      </c>
      <c r="B1933">
        <v>121</v>
      </c>
      <c r="C1933">
        <v>230</v>
      </c>
      <c r="D1933">
        <v>1932</v>
      </c>
      <c r="E1933" t="s">
        <v>311</v>
      </c>
      <c r="F1933" t="s">
        <v>0</v>
      </c>
      <c r="G1933" t="s">
        <v>1759</v>
      </c>
      <c r="H1933" t="s">
        <v>311</v>
      </c>
      <c r="I1933" t="s">
        <v>311</v>
      </c>
      <c r="J1933">
        <v>121</v>
      </c>
    </row>
    <row r="1934" spans="1:10" x14ac:dyDescent="0.35">
      <c r="A1934" t="s">
        <v>8257</v>
      </c>
      <c r="B1934">
        <v>75</v>
      </c>
      <c r="C1934">
        <v>229</v>
      </c>
      <c r="D1934">
        <v>1933</v>
      </c>
      <c r="E1934" t="s">
        <v>312</v>
      </c>
      <c r="F1934" t="s">
        <v>0</v>
      </c>
      <c r="G1934" t="s">
        <v>4584</v>
      </c>
      <c r="H1934">
        <v>1.681</v>
      </c>
      <c r="I1934">
        <v>36.630000000000003</v>
      </c>
      <c r="J1934">
        <v>43</v>
      </c>
    </row>
    <row r="1935" spans="1:10" x14ac:dyDescent="0.35">
      <c r="A1935" t="s">
        <v>8258</v>
      </c>
      <c r="B1935">
        <v>33</v>
      </c>
      <c r="C1935">
        <v>229</v>
      </c>
      <c r="D1935">
        <v>1933</v>
      </c>
      <c r="E1935" t="s">
        <v>319</v>
      </c>
      <c r="F1935" t="s">
        <v>0</v>
      </c>
      <c r="G1935" t="s">
        <v>8259</v>
      </c>
      <c r="H1935">
        <v>2.6970000000000001</v>
      </c>
      <c r="I1935">
        <v>87.99</v>
      </c>
      <c r="J1935">
        <v>31</v>
      </c>
    </row>
    <row r="1936" spans="1:10" hidden="1" x14ac:dyDescent="0.35">
      <c r="A1936" t="s">
        <v>8260</v>
      </c>
      <c r="B1936">
        <v>59</v>
      </c>
      <c r="C1936">
        <v>229</v>
      </c>
      <c r="D1936">
        <v>1933</v>
      </c>
      <c r="E1936" t="s">
        <v>311</v>
      </c>
      <c r="F1936" t="s">
        <v>2692</v>
      </c>
      <c r="G1936" t="s">
        <v>311</v>
      </c>
      <c r="H1936" t="s">
        <v>311</v>
      </c>
      <c r="I1936" t="s">
        <v>311</v>
      </c>
      <c r="J1936">
        <v>11</v>
      </c>
    </row>
    <row r="1937" spans="1:10" x14ac:dyDescent="0.35">
      <c r="A1937" t="s">
        <v>8261</v>
      </c>
      <c r="B1937">
        <v>45</v>
      </c>
      <c r="C1937">
        <v>229</v>
      </c>
      <c r="D1937">
        <v>1933</v>
      </c>
      <c r="E1937" t="s">
        <v>311</v>
      </c>
      <c r="F1937" t="s">
        <v>0</v>
      </c>
      <c r="G1937" t="s">
        <v>2799</v>
      </c>
      <c r="H1937" t="s">
        <v>311</v>
      </c>
      <c r="I1937" t="s">
        <v>311</v>
      </c>
      <c r="J1937">
        <v>45</v>
      </c>
    </row>
    <row r="1938" spans="1:10" x14ac:dyDescent="0.35">
      <c r="A1938" t="s">
        <v>8262</v>
      </c>
      <c r="B1938">
        <v>65</v>
      </c>
      <c r="C1938">
        <v>229</v>
      </c>
      <c r="D1938">
        <v>1933</v>
      </c>
      <c r="E1938" t="s">
        <v>311</v>
      </c>
      <c r="F1938" t="s">
        <v>0</v>
      </c>
      <c r="G1938" t="s">
        <v>8263</v>
      </c>
      <c r="H1938" t="s">
        <v>311</v>
      </c>
      <c r="I1938" t="s">
        <v>311</v>
      </c>
      <c r="J1938">
        <v>28</v>
      </c>
    </row>
    <row r="1939" spans="1:10" x14ac:dyDescent="0.35">
      <c r="A1939" t="s">
        <v>8264</v>
      </c>
      <c r="B1939">
        <v>59</v>
      </c>
      <c r="C1939">
        <v>228</v>
      </c>
      <c r="D1939">
        <v>1938</v>
      </c>
      <c r="E1939" t="s">
        <v>328</v>
      </c>
      <c r="F1939" t="s">
        <v>0</v>
      </c>
      <c r="G1939" t="s">
        <v>4090</v>
      </c>
      <c r="H1939">
        <v>2.38</v>
      </c>
      <c r="I1939">
        <v>54.39</v>
      </c>
      <c r="J1939">
        <v>22</v>
      </c>
    </row>
    <row r="1940" spans="1:10" x14ac:dyDescent="0.35">
      <c r="A1940" t="s">
        <v>8265</v>
      </c>
      <c r="B1940">
        <v>85</v>
      </c>
      <c r="C1940">
        <v>227</v>
      </c>
      <c r="D1940">
        <v>1939</v>
      </c>
      <c r="E1940" t="s">
        <v>312</v>
      </c>
      <c r="F1940" t="s">
        <v>0</v>
      </c>
      <c r="G1940" t="s">
        <v>4615</v>
      </c>
      <c r="H1940">
        <v>1.266</v>
      </c>
      <c r="I1940">
        <v>35.479999999999997</v>
      </c>
      <c r="J1940">
        <v>40</v>
      </c>
    </row>
    <row r="1941" spans="1:10" hidden="1" x14ac:dyDescent="0.35">
      <c r="A1941" t="s">
        <v>8266</v>
      </c>
      <c r="B1941">
        <v>64</v>
      </c>
      <c r="C1941">
        <v>227</v>
      </c>
      <c r="D1941">
        <v>1939</v>
      </c>
      <c r="E1941" t="s">
        <v>311</v>
      </c>
      <c r="F1941" t="s">
        <v>2692</v>
      </c>
      <c r="G1941" t="s">
        <v>311</v>
      </c>
      <c r="H1941" t="s">
        <v>311</v>
      </c>
      <c r="I1941" t="s">
        <v>311</v>
      </c>
      <c r="J1941">
        <v>2</v>
      </c>
    </row>
    <row r="1942" spans="1:10" x14ac:dyDescent="0.35">
      <c r="A1942" t="s">
        <v>8267</v>
      </c>
      <c r="B1942">
        <v>82</v>
      </c>
      <c r="C1942">
        <v>227</v>
      </c>
      <c r="D1942">
        <v>1939</v>
      </c>
      <c r="E1942" t="s">
        <v>312</v>
      </c>
      <c r="F1942" t="s">
        <v>0</v>
      </c>
      <c r="G1942" t="s">
        <v>8268</v>
      </c>
      <c r="H1942">
        <v>1.429</v>
      </c>
      <c r="I1942">
        <v>34.590000000000003</v>
      </c>
      <c r="J1942">
        <v>43</v>
      </c>
    </row>
    <row r="1943" spans="1:10" x14ac:dyDescent="0.35">
      <c r="A1943" t="s">
        <v>8269</v>
      </c>
      <c r="B1943">
        <v>54</v>
      </c>
      <c r="C1943">
        <v>227</v>
      </c>
      <c r="D1943">
        <v>1939</v>
      </c>
      <c r="E1943" t="s">
        <v>319</v>
      </c>
      <c r="F1943" t="s">
        <v>0</v>
      </c>
      <c r="G1943" t="s">
        <v>8270</v>
      </c>
      <c r="H1943">
        <v>2.3650000000000002</v>
      </c>
      <c r="I1943">
        <v>53.24</v>
      </c>
      <c r="J1943">
        <v>10</v>
      </c>
    </row>
    <row r="1944" spans="1:10" x14ac:dyDescent="0.35">
      <c r="A1944" t="s">
        <v>8271</v>
      </c>
      <c r="B1944">
        <v>164</v>
      </c>
      <c r="C1944">
        <v>226</v>
      </c>
      <c r="D1944">
        <v>1943</v>
      </c>
      <c r="E1944" t="s">
        <v>311</v>
      </c>
      <c r="F1944" t="s">
        <v>0</v>
      </c>
      <c r="G1944" t="s">
        <v>8272</v>
      </c>
      <c r="H1944" t="s">
        <v>311</v>
      </c>
      <c r="I1944" t="s">
        <v>311</v>
      </c>
      <c r="J1944">
        <v>60</v>
      </c>
    </row>
    <row r="1945" spans="1:10" x14ac:dyDescent="0.35">
      <c r="A1945" t="s">
        <v>8273</v>
      </c>
      <c r="B1945">
        <v>128</v>
      </c>
      <c r="C1945">
        <v>226</v>
      </c>
      <c r="D1945">
        <v>1943</v>
      </c>
      <c r="E1945" t="s">
        <v>334</v>
      </c>
      <c r="F1945" t="s">
        <v>0</v>
      </c>
      <c r="G1945" t="s">
        <v>3628</v>
      </c>
      <c r="H1945">
        <v>0.96</v>
      </c>
      <c r="I1945">
        <v>18.8</v>
      </c>
      <c r="J1945">
        <v>29</v>
      </c>
    </row>
    <row r="1946" spans="1:10" hidden="1" x14ac:dyDescent="0.35">
      <c r="A1946" t="s">
        <v>8274</v>
      </c>
      <c r="B1946">
        <v>241</v>
      </c>
      <c r="C1946">
        <v>226</v>
      </c>
      <c r="D1946">
        <v>1943</v>
      </c>
      <c r="E1946" t="s">
        <v>311</v>
      </c>
      <c r="F1946" t="s">
        <v>2692</v>
      </c>
      <c r="G1946" t="s">
        <v>311</v>
      </c>
      <c r="H1946" t="s">
        <v>311</v>
      </c>
      <c r="I1946" t="s">
        <v>311</v>
      </c>
      <c r="J1946">
        <v>43</v>
      </c>
    </row>
    <row r="1947" spans="1:10" x14ac:dyDescent="0.35">
      <c r="A1947" t="s">
        <v>8275</v>
      </c>
      <c r="B1947">
        <v>69</v>
      </c>
      <c r="C1947">
        <v>225</v>
      </c>
      <c r="D1947">
        <v>1946</v>
      </c>
      <c r="E1947" t="s">
        <v>328</v>
      </c>
      <c r="F1947" t="s">
        <v>0</v>
      </c>
      <c r="G1947" t="s">
        <v>4219</v>
      </c>
      <c r="H1947">
        <v>1.6819999999999999</v>
      </c>
      <c r="I1947">
        <v>60.71</v>
      </c>
      <c r="J1947">
        <v>30</v>
      </c>
    </row>
    <row r="1948" spans="1:10" x14ac:dyDescent="0.35">
      <c r="A1948" t="s">
        <v>8276</v>
      </c>
      <c r="B1948">
        <v>73</v>
      </c>
      <c r="C1948">
        <v>225</v>
      </c>
      <c r="D1948">
        <v>1946</v>
      </c>
      <c r="E1948" t="s">
        <v>311</v>
      </c>
      <c r="F1948" t="s">
        <v>0</v>
      </c>
      <c r="G1948" t="s">
        <v>1819</v>
      </c>
      <c r="H1948" t="s">
        <v>311</v>
      </c>
      <c r="I1948" t="s">
        <v>311</v>
      </c>
      <c r="J1948">
        <v>28</v>
      </c>
    </row>
    <row r="1949" spans="1:10" x14ac:dyDescent="0.35">
      <c r="A1949" t="s">
        <v>8277</v>
      </c>
      <c r="B1949">
        <v>48</v>
      </c>
      <c r="C1949">
        <v>225</v>
      </c>
      <c r="D1949">
        <v>1946</v>
      </c>
      <c r="E1949" t="s">
        <v>311</v>
      </c>
      <c r="F1949" t="s">
        <v>0</v>
      </c>
      <c r="G1949" t="s">
        <v>1876</v>
      </c>
      <c r="H1949" t="s">
        <v>311</v>
      </c>
      <c r="I1949" t="s">
        <v>311</v>
      </c>
      <c r="J1949">
        <v>2</v>
      </c>
    </row>
    <row r="1950" spans="1:10" x14ac:dyDescent="0.35">
      <c r="A1950" t="s">
        <v>8278</v>
      </c>
      <c r="B1950">
        <v>59</v>
      </c>
      <c r="C1950">
        <v>225</v>
      </c>
      <c r="D1950">
        <v>1946</v>
      </c>
      <c r="E1950" t="s">
        <v>311</v>
      </c>
      <c r="F1950" t="s">
        <v>0</v>
      </c>
      <c r="G1950" t="s">
        <v>8279</v>
      </c>
      <c r="H1950" t="s">
        <v>311</v>
      </c>
      <c r="I1950" t="s">
        <v>311</v>
      </c>
      <c r="J1950">
        <v>59</v>
      </c>
    </row>
    <row r="1951" spans="1:10" x14ac:dyDescent="0.35">
      <c r="A1951" t="s">
        <v>8280</v>
      </c>
      <c r="B1951">
        <v>29</v>
      </c>
      <c r="C1951">
        <v>224</v>
      </c>
      <c r="D1951">
        <v>1950</v>
      </c>
      <c r="E1951" t="s">
        <v>311</v>
      </c>
      <c r="F1951" t="s">
        <v>0</v>
      </c>
      <c r="G1951" t="s">
        <v>7881</v>
      </c>
      <c r="H1951" t="s">
        <v>311</v>
      </c>
      <c r="I1951" t="s">
        <v>311</v>
      </c>
      <c r="J1951">
        <v>29</v>
      </c>
    </row>
    <row r="1952" spans="1:10" x14ac:dyDescent="0.35">
      <c r="A1952" t="s">
        <v>8281</v>
      </c>
      <c r="B1952">
        <v>55</v>
      </c>
      <c r="C1952">
        <v>224</v>
      </c>
      <c r="D1952">
        <v>1950</v>
      </c>
      <c r="E1952" t="s">
        <v>311</v>
      </c>
      <c r="F1952" t="s">
        <v>0</v>
      </c>
      <c r="G1952" t="s">
        <v>8282</v>
      </c>
      <c r="H1952" t="s">
        <v>311</v>
      </c>
      <c r="I1952" t="s">
        <v>311</v>
      </c>
      <c r="J1952">
        <v>23</v>
      </c>
    </row>
    <row r="1953" spans="1:10" x14ac:dyDescent="0.35">
      <c r="A1953" t="s">
        <v>8283</v>
      </c>
      <c r="B1953">
        <v>45</v>
      </c>
      <c r="C1953">
        <v>223</v>
      </c>
      <c r="D1953">
        <v>1952</v>
      </c>
      <c r="E1953" t="s">
        <v>319</v>
      </c>
      <c r="F1953" t="s">
        <v>0</v>
      </c>
      <c r="G1953" t="s">
        <v>8284</v>
      </c>
      <c r="H1953">
        <v>2.75</v>
      </c>
      <c r="I1953">
        <v>66.13</v>
      </c>
      <c r="J1953">
        <v>17</v>
      </c>
    </row>
    <row r="1954" spans="1:10" x14ac:dyDescent="0.35">
      <c r="A1954" t="s">
        <v>8285</v>
      </c>
      <c r="B1954">
        <v>173</v>
      </c>
      <c r="C1954">
        <v>223</v>
      </c>
      <c r="D1954">
        <v>1952</v>
      </c>
      <c r="E1954" t="s">
        <v>334</v>
      </c>
      <c r="F1954" t="s">
        <v>0</v>
      </c>
      <c r="G1954" t="s">
        <v>3088</v>
      </c>
      <c r="H1954">
        <v>0.68600000000000005</v>
      </c>
      <c r="I1954">
        <v>11.95</v>
      </c>
      <c r="J1954">
        <v>1</v>
      </c>
    </row>
    <row r="1955" spans="1:10" hidden="1" x14ac:dyDescent="0.35">
      <c r="A1955" t="s">
        <v>8286</v>
      </c>
      <c r="B1955">
        <v>15</v>
      </c>
      <c r="C1955">
        <v>222</v>
      </c>
      <c r="D1955">
        <v>1954</v>
      </c>
      <c r="E1955" t="s">
        <v>311</v>
      </c>
      <c r="F1955" t="s">
        <v>3848</v>
      </c>
      <c r="G1955" t="s">
        <v>311</v>
      </c>
      <c r="H1955" t="s">
        <v>311</v>
      </c>
      <c r="I1955" t="s">
        <v>311</v>
      </c>
      <c r="J1955">
        <v>0</v>
      </c>
    </row>
    <row r="1956" spans="1:10" hidden="1" x14ac:dyDescent="0.35">
      <c r="A1956" t="s">
        <v>8287</v>
      </c>
      <c r="B1956">
        <v>17</v>
      </c>
      <c r="C1956">
        <v>222</v>
      </c>
      <c r="D1956">
        <v>1954</v>
      </c>
      <c r="E1956" t="s">
        <v>311</v>
      </c>
      <c r="F1956" t="s">
        <v>3848</v>
      </c>
      <c r="G1956" t="s">
        <v>311</v>
      </c>
      <c r="H1956" t="s">
        <v>311</v>
      </c>
      <c r="I1956" t="s">
        <v>311</v>
      </c>
      <c r="J1956">
        <v>2</v>
      </c>
    </row>
    <row r="1957" spans="1:10" x14ac:dyDescent="0.35">
      <c r="A1957" t="s">
        <v>8288</v>
      </c>
      <c r="B1957">
        <v>83</v>
      </c>
      <c r="C1957">
        <v>222</v>
      </c>
      <c r="D1957">
        <v>1954</v>
      </c>
      <c r="E1957" t="s">
        <v>311</v>
      </c>
      <c r="F1957" t="s">
        <v>0</v>
      </c>
      <c r="G1957" t="s">
        <v>3788</v>
      </c>
      <c r="H1957" t="s">
        <v>311</v>
      </c>
      <c r="I1957" t="s">
        <v>311</v>
      </c>
      <c r="J1957">
        <v>27</v>
      </c>
    </row>
    <row r="1958" spans="1:10" x14ac:dyDescent="0.35">
      <c r="A1958" t="s">
        <v>8289</v>
      </c>
      <c r="B1958">
        <v>87</v>
      </c>
      <c r="C1958">
        <v>221</v>
      </c>
      <c r="D1958">
        <v>1957</v>
      </c>
      <c r="E1958" t="s">
        <v>311</v>
      </c>
      <c r="F1958" t="s">
        <v>0</v>
      </c>
      <c r="G1958" t="s">
        <v>311</v>
      </c>
      <c r="H1958" t="s">
        <v>311</v>
      </c>
      <c r="I1958" t="s">
        <v>311</v>
      </c>
      <c r="J1958">
        <v>9</v>
      </c>
    </row>
    <row r="1959" spans="1:10" x14ac:dyDescent="0.35">
      <c r="A1959" t="s">
        <v>8290</v>
      </c>
      <c r="B1959">
        <v>43</v>
      </c>
      <c r="C1959">
        <v>220</v>
      </c>
      <c r="D1959">
        <v>1958</v>
      </c>
      <c r="E1959" t="s">
        <v>311</v>
      </c>
      <c r="F1959" t="s">
        <v>0</v>
      </c>
      <c r="G1959" t="s">
        <v>8291</v>
      </c>
      <c r="H1959" t="s">
        <v>311</v>
      </c>
      <c r="I1959" t="s">
        <v>311</v>
      </c>
      <c r="J1959">
        <v>43</v>
      </c>
    </row>
    <row r="1960" spans="1:10" x14ac:dyDescent="0.35">
      <c r="A1960" t="s">
        <v>8292</v>
      </c>
      <c r="B1960">
        <v>54</v>
      </c>
      <c r="C1960">
        <v>220</v>
      </c>
      <c r="D1960">
        <v>1958</v>
      </c>
      <c r="E1960" t="s">
        <v>312</v>
      </c>
      <c r="F1960" t="s">
        <v>0</v>
      </c>
      <c r="G1960" t="s">
        <v>2801</v>
      </c>
      <c r="H1960">
        <v>2.4169999999999998</v>
      </c>
      <c r="I1960">
        <v>47.65</v>
      </c>
      <c r="J1960">
        <v>25</v>
      </c>
    </row>
    <row r="1961" spans="1:10" x14ac:dyDescent="0.35">
      <c r="A1961" t="s">
        <v>8293</v>
      </c>
      <c r="B1961">
        <v>70</v>
      </c>
      <c r="C1961">
        <v>220</v>
      </c>
      <c r="D1961">
        <v>1958</v>
      </c>
      <c r="E1961" t="s">
        <v>311</v>
      </c>
      <c r="F1961" t="s">
        <v>0</v>
      </c>
      <c r="G1961" t="s">
        <v>1693</v>
      </c>
      <c r="H1961" t="s">
        <v>311</v>
      </c>
      <c r="I1961" t="s">
        <v>311</v>
      </c>
      <c r="J1961">
        <v>35</v>
      </c>
    </row>
    <row r="1962" spans="1:10" x14ac:dyDescent="0.35">
      <c r="A1962" t="s">
        <v>8294</v>
      </c>
      <c r="B1962">
        <v>114</v>
      </c>
      <c r="C1962">
        <v>219</v>
      </c>
      <c r="D1962">
        <v>1961</v>
      </c>
      <c r="E1962" t="s">
        <v>312</v>
      </c>
      <c r="F1962" t="s">
        <v>0</v>
      </c>
      <c r="G1962" t="s">
        <v>8295</v>
      </c>
      <c r="H1962">
        <v>1.0189999999999999</v>
      </c>
      <c r="I1962">
        <v>17.010000000000002</v>
      </c>
      <c r="J1962">
        <v>46</v>
      </c>
    </row>
    <row r="1963" spans="1:10" x14ac:dyDescent="0.35">
      <c r="A1963" t="s">
        <v>8296</v>
      </c>
      <c r="B1963">
        <v>130</v>
      </c>
      <c r="C1963">
        <v>219</v>
      </c>
      <c r="D1963">
        <v>1961</v>
      </c>
      <c r="E1963" t="s">
        <v>328</v>
      </c>
      <c r="F1963" t="s">
        <v>0</v>
      </c>
      <c r="G1963" t="s">
        <v>8297</v>
      </c>
      <c r="H1963">
        <v>0.83299999999999996</v>
      </c>
      <c r="I1963">
        <v>51.95</v>
      </c>
      <c r="J1963">
        <v>57</v>
      </c>
    </row>
    <row r="1964" spans="1:10" x14ac:dyDescent="0.35">
      <c r="A1964" t="s">
        <v>8298</v>
      </c>
      <c r="B1964">
        <v>78</v>
      </c>
      <c r="C1964">
        <v>219</v>
      </c>
      <c r="D1964">
        <v>1961</v>
      </c>
      <c r="E1964" t="s">
        <v>311</v>
      </c>
      <c r="F1964" t="s">
        <v>0</v>
      </c>
      <c r="G1964" t="s">
        <v>2760</v>
      </c>
      <c r="H1964" t="s">
        <v>311</v>
      </c>
      <c r="I1964" t="s">
        <v>311</v>
      </c>
      <c r="J1964">
        <v>11</v>
      </c>
    </row>
    <row r="1965" spans="1:10" hidden="1" x14ac:dyDescent="0.35">
      <c r="A1965" t="s">
        <v>8299</v>
      </c>
      <c r="B1965">
        <v>34</v>
      </c>
      <c r="C1965">
        <v>219</v>
      </c>
      <c r="D1965">
        <v>1961</v>
      </c>
      <c r="E1965" t="s">
        <v>311</v>
      </c>
      <c r="F1965" t="s">
        <v>3848</v>
      </c>
      <c r="G1965" t="s">
        <v>311</v>
      </c>
      <c r="H1965" t="s">
        <v>311</v>
      </c>
      <c r="I1965" t="s">
        <v>311</v>
      </c>
      <c r="J1965">
        <v>6</v>
      </c>
    </row>
    <row r="1966" spans="1:10" x14ac:dyDescent="0.35">
      <c r="A1966" t="s">
        <v>8300</v>
      </c>
      <c r="B1966">
        <v>104</v>
      </c>
      <c r="C1966">
        <v>219</v>
      </c>
      <c r="D1966">
        <v>1961</v>
      </c>
      <c r="E1966" t="s">
        <v>312</v>
      </c>
      <c r="F1966" t="s">
        <v>0</v>
      </c>
      <c r="G1966" t="s">
        <v>2053</v>
      </c>
      <c r="H1966">
        <v>1.889</v>
      </c>
      <c r="I1966">
        <v>45.51</v>
      </c>
      <c r="J1966">
        <v>29</v>
      </c>
    </row>
    <row r="1967" spans="1:10" x14ac:dyDescent="0.35">
      <c r="A1967" t="s">
        <v>8301</v>
      </c>
      <c r="B1967">
        <v>154</v>
      </c>
      <c r="C1967">
        <v>219</v>
      </c>
      <c r="D1967">
        <v>1961</v>
      </c>
      <c r="E1967" t="s">
        <v>334</v>
      </c>
      <c r="F1967" t="s">
        <v>0</v>
      </c>
      <c r="G1967" t="s">
        <v>2883</v>
      </c>
      <c r="H1967">
        <v>0.73199999999999998</v>
      </c>
      <c r="I1967">
        <v>6.07</v>
      </c>
      <c r="J1967">
        <v>4</v>
      </c>
    </row>
    <row r="1968" spans="1:10" hidden="1" x14ac:dyDescent="0.35">
      <c r="A1968" t="s">
        <v>8302</v>
      </c>
      <c r="B1968">
        <v>92</v>
      </c>
      <c r="C1968">
        <v>218</v>
      </c>
      <c r="D1968">
        <v>1967</v>
      </c>
      <c r="E1968" t="s">
        <v>311</v>
      </c>
      <c r="F1968" t="s">
        <v>2692</v>
      </c>
      <c r="G1968" t="s">
        <v>311</v>
      </c>
      <c r="H1968" t="s">
        <v>311</v>
      </c>
      <c r="I1968" t="s">
        <v>311</v>
      </c>
      <c r="J1968">
        <v>1</v>
      </c>
    </row>
    <row r="1969" spans="1:10" x14ac:dyDescent="0.35">
      <c r="A1969" t="s">
        <v>8303</v>
      </c>
      <c r="B1969">
        <v>86</v>
      </c>
      <c r="C1969">
        <v>217</v>
      </c>
      <c r="D1969">
        <v>1968</v>
      </c>
      <c r="E1969" t="s">
        <v>312</v>
      </c>
      <c r="F1969" t="s">
        <v>0</v>
      </c>
      <c r="G1969" t="s">
        <v>4755</v>
      </c>
      <c r="H1969">
        <v>1.337</v>
      </c>
      <c r="I1969">
        <v>29.91</v>
      </c>
      <c r="J1969">
        <v>47</v>
      </c>
    </row>
    <row r="1970" spans="1:10" x14ac:dyDescent="0.35">
      <c r="A1970" t="s">
        <v>8304</v>
      </c>
      <c r="B1970">
        <v>120</v>
      </c>
      <c r="C1970">
        <v>217</v>
      </c>
      <c r="D1970">
        <v>1968</v>
      </c>
      <c r="E1970" t="s">
        <v>311</v>
      </c>
      <c r="F1970" t="s">
        <v>0</v>
      </c>
      <c r="G1970" t="s">
        <v>1940</v>
      </c>
      <c r="H1970" t="s">
        <v>311</v>
      </c>
      <c r="I1970" t="s">
        <v>311</v>
      </c>
      <c r="J1970">
        <v>40</v>
      </c>
    </row>
    <row r="1971" spans="1:10" x14ac:dyDescent="0.35">
      <c r="A1971" t="s">
        <v>8305</v>
      </c>
      <c r="B1971">
        <v>94</v>
      </c>
      <c r="C1971">
        <v>217</v>
      </c>
      <c r="D1971">
        <v>1968</v>
      </c>
      <c r="E1971" t="s">
        <v>334</v>
      </c>
      <c r="F1971" t="s">
        <v>0</v>
      </c>
      <c r="G1971" t="s">
        <v>2053</v>
      </c>
      <c r="H1971">
        <v>1.143</v>
      </c>
      <c r="I1971">
        <v>19.39</v>
      </c>
      <c r="J1971">
        <v>32</v>
      </c>
    </row>
    <row r="1972" spans="1:10" x14ac:dyDescent="0.35">
      <c r="A1972" t="s">
        <v>8306</v>
      </c>
      <c r="B1972">
        <v>62</v>
      </c>
      <c r="C1972">
        <v>217</v>
      </c>
      <c r="D1972">
        <v>1968</v>
      </c>
      <c r="E1972" t="s">
        <v>312</v>
      </c>
      <c r="F1972" t="s">
        <v>0</v>
      </c>
      <c r="G1972" t="s">
        <v>2811</v>
      </c>
      <c r="H1972">
        <v>2.069</v>
      </c>
      <c r="I1972">
        <v>23.98</v>
      </c>
      <c r="J1972">
        <v>17</v>
      </c>
    </row>
    <row r="1973" spans="1:10" x14ac:dyDescent="0.35">
      <c r="A1973" t="s">
        <v>8307</v>
      </c>
      <c r="B1973">
        <v>124</v>
      </c>
      <c r="C1973">
        <v>217</v>
      </c>
      <c r="D1973">
        <v>1968</v>
      </c>
      <c r="E1973" t="s">
        <v>311</v>
      </c>
      <c r="F1973" t="s">
        <v>0</v>
      </c>
      <c r="G1973" t="s">
        <v>2972</v>
      </c>
      <c r="H1973" t="s">
        <v>311</v>
      </c>
      <c r="I1973" t="s">
        <v>311</v>
      </c>
      <c r="J1973">
        <v>27</v>
      </c>
    </row>
    <row r="1974" spans="1:10" x14ac:dyDescent="0.35">
      <c r="A1974" t="s">
        <v>8308</v>
      </c>
      <c r="B1974">
        <v>109</v>
      </c>
      <c r="C1974">
        <v>216</v>
      </c>
      <c r="D1974">
        <v>1973</v>
      </c>
      <c r="E1974" t="s">
        <v>311</v>
      </c>
      <c r="F1974" t="s">
        <v>0</v>
      </c>
      <c r="G1974" t="s">
        <v>4155</v>
      </c>
      <c r="H1974" t="s">
        <v>311</v>
      </c>
      <c r="I1974" t="s">
        <v>311</v>
      </c>
      <c r="J1974">
        <v>24</v>
      </c>
    </row>
    <row r="1975" spans="1:10" x14ac:dyDescent="0.35">
      <c r="A1975" t="s">
        <v>8309</v>
      </c>
      <c r="B1975">
        <v>145</v>
      </c>
      <c r="C1975">
        <v>216</v>
      </c>
      <c r="D1975">
        <v>1973</v>
      </c>
      <c r="E1975" t="s">
        <v>311</v>
      </c>
      <c r="F1975" t="s">
        <v>0</v>
      </c>
      <c r="G1975" t="s">
        <v>4219</v>
      </c>
      <c r="H1975" t="s">
        <v>311</v>
      </c>
      <c r="I1975" t="s">
        <v>311</v>
      </c>
      <c r="J1975">
        <v>67</v>
      </c>
    </row>
    <row r="1976" spans="1:10" x14ac:dyDescent="0.35">
      <c r="A1976" t="s">
        <v>8310</v>
      </c>
      <c r="B1976">
        <v>89</v>
      </c>
      <c r="C1976">
        <v>215</v>
      </c>
      <c r="D1976">
        <v>1975</v>
      </c>
      <c r="E1976" t="s">
        <v>311</v>
      </c>
      <c r="F1976" t="s">
        <v>0</v>
      </c>
      <c r="G1976" t="s">
        <v>8311</v>
      </c>
      <c r="H1976" t="s">
        <v>311</v>
      </c>
      <c r="I1976" t="s">
        <v>311</v>
      </c>
      <c r="J1976">
        <v>38</v>
      </c>
    </row>
    <row r="1977" spans="1:10" x14ac:dyDescent="0.35">
      <c r="A1977" t="s">
        <v>8312</v>
      </c>
      <c r="B1977">
        <v>47</v>
      </c>
      <c r="C1977">
        <v>215</v>
      </c>
      <c r="D1977">
        <v>1975</v>
      </c>
      <c r="E1977" t="s">
        <v>311</v>
      </c>
      <c r="F1977" t="s">
        <v>0</v>
      </c>
      <c r="G1977" t="s">
        <v>1938</v>
      </c>
      <c r="H1977" t="s">
        <v>311</v>
      </c>
      <c r="I1977" t="s">
        <v>311</v>
      </c>
      <c r="J1977">
        <v>16</v>
      </c>
    </row>
    <row r="1978" spans="1:10" x14ac:dyDescent="0.35">
      <c r="A1978" t="s">
        <v>8313</v>
      </c>
      <c r="B1978">
        <v>88</v>
      </c>
      <c r="C1978">
        <v>215</v>
      </c>
      <c r="D1978">
        <v>1975</v>
      </c>
      <c r="E1978" t="s">
        <v>334</v>
      </c>
      <c r="F1978" t="s">
        <v>0</v>
      </c>
      <c r="G1978" t="s">
        <v>2235</v>
      </c>
      <c r="H1978">
        <v>1.4550000000000001</v>
      </c>
      <c r="I1978">
        <v>17.57</v>
      </c>
      <c r="J1978">
        <v>25</v>
      </c>
    </row>
    <row r="1979" spans="1:10" x14ac:dyDescent="0.35">
      <c r="A1979" t="s">
        <v>8314</v>
      </c>
      <c r="B1979">
        <v>224</v>
      </c>
      <c r="C1979">
        <v>214</v>
      </c>
      <c r="D1979">
        <v>1978</v>
      </c>
      <c r="E1979" t="s">
        <v>334</v>
      </c>
      <c r="F1979" t="s">
        <v>0</v>
      </c>
      <c r="G1979" t="s">
        <v>8315</v>
      </c>
      <c r="H1979">
        <v>0.51</v>
      </c>
      <c r="I1979">
        <v>4.58</v>
      </c>
      <c r="J1979">
        <v>17</v>
      </c>
    </row>
    <row r="1980" spans="1:10" x14ac:dyDescent="0.35">
      <c r="A1980" t="s">
        <v>8316</v>
      </c>
      <c r="B1980">
        <v>50</v>
      </c>
      <c r="C1980">
        <v>214</v>
      </c>
      <c r="D1980">
        <v>1978</v>
      </c>
      <c r="E1980" t="s">
        <v>311</v>
      </c>
      <c r="F1980" t="s">
        <v>0</v>
      </c>
      <c r="G1980" t="s">
        <v>8317</v>
      </c>
      <c r="H1980" t="s">
        <v>311</v>
      </c>
      <c r="I1980" t="s">
        <v>311</v>
      </c>
      <c r="J1980">
        <v>50</v>
      </c>
    </row>
    <row r="1981" spans="1:10" x14ac:dyDescent="0.35">
      <c r="A1981" t="s">
        <v>8318</v>
      </c>
      <c r="B1981">
        <v>96</v>
      </c>
      <c r="C1981">
        <v>214</v>
      </c>
      <c r="D1981">
        <v>1978</v>
      </c>
      <c r="E1981" t="s">
        <v>334</v>
      </c>
      <c r="F1981" t="s">
        <v>0</v>
      </c>
      <c r="G1981" t="s">
        <v>2452</v>
      </c>
      <c r="H1981">
        <v>1.022</v>
      </c>
      <c r="I1981">
        <v>15.22</v>
      </c>
      <c r="J1981">
        <v>34</v>
      </c>
    </row>
    <row r="1982" spans="1:10" x14ac:dyDescent="0.35">
      <c r="A1982" t="s">
        <v>8319</v>
      </c>
      <c r="B1982">
        <v>103</v>
      </c>
      <c r="C1982">
        <v>214</v>
      </c>
      <c r="D1982">
        <v>1978</v>
      </c>
      <c r="E1982" t="s">
        <v>312</v>
      </c>
      <c r="F1982" t="s">
        <v>0</v>
      </c>
      <c r="G1982" t="s">
        <v>2494</v>
      </c>
      <c r="H1982">
        <v>1.891</v>
      </c>
      <c r="I1982">
        <v>42.19</v>
      </c>
      <c r="J1982">
        <v>7</v>
      </c>
    </row>
    <row r="1983" spans="1:10" x14ac:dyDescent="0.35">
      <c r="A1983" t="s">
        <v>8320</v>
      </c>
      <c r="B1983">
        <v>57</v>
      </c>
      <c r="C1983">
        <v>213</v>
      </c>
      <c r="D1983">
        <v>1982</v>
      </c>
      <c r="E1983" t="s">
        <v>311</v>
      </c>
      <c r="F1983" t="s">
        <v>0</v>
      </c>
      <c r="G1983" t="s">
        <v>7281</v>
      </c>
      <c r="H1983" t="s">
        <v>311</v>
      </c>
      <c r="I1983" t="s">
        <v>311</v>
      </c>
      <c r="J1983">
        <v>14</v>
      </c>
    </row>
    <row r="1984" spans="1:10" x14ac:dyDescent="0.35">
      <c r="A1984" t="s">
        <v>8321</v>
      </c>
      <c r="B1984">
        <v>49</v>
      </c>
      <c r="C1984">
        <v>213</v>
      </c>
      <c r="D1984">
        <v>1982</v>
      </c>
      <c r="E1984" t="s">
        <v>328</v>
      </c>
      <c r="F1984" t="s">
        <v>0</v>
      </c>
      <c r="G1984" t="s">
        <v>8322</v>
      </c>
      <c r="H1984">
        <v>2.5</v>
      </c>
      <c r="I1984">
        <v>46.01</v>
      </c>
      <c r="J1984">
        <v>17</v>
      </c>
    </row>
    <row r="1985" spans="1:10" x14ac:dyDescent="0.35">
      <c r="A1985" t="s">
        <v>8323</v>
      </c>
      <c r="B1985">
        <v>45</v>
      </c>
      <c r="C1985">
        <v>213</v>
      </c>
      <c r="D1985">
        <v>1982</v>
      </c>
      <c r="E1985" t="s">
        <v>311</v>
      </c>
      <c r="F1985" t="s">
        <v>0</v>
      </c>
      <c r="G1985" t="s">
        <v>2817</v>
      </c>
      <c r="H1985" t="s">
        <v>311</v>
      </c>
      <c r="I1985" t="s">
        <v>311</v>
      </c>
      <c r="J1985">
        <v>45</v>
      </c>
    </row>
    <row r="1986" spans="1:10" x14ac:dyDescent="0.35">
      <c r="A1986" t="s">
        <v>8324</v>
      </c>
      <c r="B1986">
        <v>132</v>
      </c>
      <c r="C1986">
        <v>213</v>
      </c>
      <c r="D1986">
        <v>1982</v>
      </c>
      <c r="E1986" t="s">
        <v>334</v>
      </c>
      <c r="F1986" t="s">
        <v>0</v>
      </c>
      <c r="G1986" t="s">
        <v>1961</v>
      </c>
      <c r="H1986">
        <v>0.79500000000000004</v>
      </c>
      <c r="I1986">
        <v>7.43</v>
      </c>
      <c r="J1986">
        <v>21</v>
      </c>
    </row>
    <row r="1987" spans="1:10" x14ac:dyDescent="0.35">
      <c r="A1987" t="s">
        <v>8325</v>
      </c>
      <c r="B1987">
        <v>80</v>
      </c>
      <c r="C1987">
        <v>213</v>
      </c>
      <c r="D1987">
        <v>1982</v>
      </c>
      <c r="E1987" t="s">
        <v>312</v>
      </c>
      <c r="F1987" t="s">
        <v>0</v>
      </c>
      <c r="G1987" t="s">
        <v>3810</v>
      </c>
      <c r="H1987">
        <v>1.163</v>
      </c>
      <c r="I1987">
        <v>31.16</v>
      </c>
      <c r="J1987">
        <v>53</v>
      </c>
    </row>
    <row r="1988" spans="1:10" x14ac:dyDescent="0.35">
      <c r="A1988" t="s">
        <v>8326</v>
      </c>
      <c r="B1988">
        <v>27</v>
      </c>
      <c r="C1988">
        <v>213</v>
      </c>
      <c r="D1988">
        <v>1982</v>
      </c>
      <c r="E1988" t="s">
        <v>311</v>
      </c>
      <c r="F1988" t="s">
        <v>0</v>
      </c>
      <c r="G1988" t="s">
        <v>8327</v>
      </c>
      <c r="H1988" t="s">
        <v>311</v>
      </c>
      <c r="I1988" t="s">
        <v>311</v>
      </c>
      <c r="J1988">
        <v>23</v>
      </c>
    </row>
    <row r="1989" spans="1:10" x14ac:dyDescent="0.35">
      <c r="A1989" t="s">
        <v>8328</v>
      </c>
      <c r="B1989">
        <v>131</v>
      </c>
      <c r="C1989">
        <v>213</v>
      </c>
      <c r="D1989">
        <v>1982</v>
      </c>
      <c r="E1989" t="s">
        <v>312</v>
      </c>
      <c r="F1989" t="s">
        <v>0</v>
      </c>
      <c r="G1989" t="s">
        <v>2520</v>
      </c>
      <c r="H1989">
        <v>0.76200000000000001</v>
      </c>
      <c r="I1989">
        <v>32.979999999999997</v>
      </c>
      <c r="J1989">
        <v>108</v>
      </c>
    </row>
    <row r="1990" spans="1:10" x14ac:dyDescent="0.35">
      <c r="A1990" t="s">
        <v>8329</v>
      </c>
      <c r="B1990">
        <v>198</v>
      </c>
      <c r="C1990">
        <v>212</v>
      </c>
      <c r="D1990">
        <v>1989</v>
      </c>
      <c r="E1990" t="s">
        <v>334</v>
      </c>
      <c r="F1990" t="s">
        <v>0</v>
      </c>
      <c r="G1990" t="s">
        <v>2784</v>
      </c>
      <c r="H1990">
        <v>1.1120000000000001</v>
      </c>
      <c r="I1990">
        <v>14.71</v>
      </c>
      <c r="J1990">
        <v>47</v>
      </c>
    </row>
    <row r="1991" spans="1:10" hidden="1" x14ac:dyDescent="0.35">
      <c r="A1991" t="s">
        <v>8330</v>
      </c>
      <c r="B1991">
        <v>74</v>
      </c>
      <c r="C1991">
        <v>212</v>
      </c>
      <c r="D1991">
        <v>1989</v>
      </c>
      <c r="E1991" t="s">
        <v>311</v>
      </c>
      <c r="F1991" t="s">
        <v>2692</v>
      </c>
      <c r="G1991" t="s">
        <v>311</v>
      </c>
      <c r="H1991" t="s">
        <v>311</v>
      </c>
      <c r="I1991" t="s">
        <v>311</v>
      </c>
      <c r="J1991">
        <v>19</v>
      </c>
    </row>
    <row r="1992" spans="1:10" x14ac:dyDescent="0.35">
      <c r="A1992" t="s">
        <v>8331</v>
      </c>
      <c r="B1992">
        <v>91</v>
      </c>
      <c r="C1992">
        <v>211</v>
      </c>
      <c r="D1992">
        <v>1991</v>
      </c>
      <c r="E1992" t="s">
        <v>311</v>
      </c>
      <c r="F1992" t="s">
        <v>0</v>
      </c>
      <c r="G1992" t="s">
        <v>8332</v>
      </c>
      <c r="H1992" t="s">
        <v>311</v>
      </c>
      <c r="I1992" t="s">
        <v>311</v>
      </c>
      <c r="J1992">
        <v>16</v>
      </c>
    </row>
    <row r="1993" spans="1:10" x14ac:dyDescent="0.35">
      <c r="A1993" t="s">
        <v>8333</v>
      </c>
      <c r="B1993">
        <v>90</v>
      </c>
      <c r="C1993">
        <v>211</v>
      </c>
      <c r="D1993">
        <v>1991</v>
      </c>
      <c r="E1993" t="s">
        <v>311</v>
      </c>
      <c r="F1993" t="s">
        <v>0</v>
      </c>
      <c r="G1993" t="s">
        <v>2613</v>
      </c>
      <c r="H1993" t="s">
        <v>311</v>
      </c>
      <c r="I1993" t="s">
        <v>311</v>
      </c>
      <c r="J1993">
        <v>0</v>
      </c>
    </row>
    <row r="1994" spans="1:10" x14ac:dyDescent="0.35">
      <c r="A1994" t="s">
        <v>8334</v>
      </c>
      <c r="B1994">
        <v>211</v>
      </c>
      <c r="C1994">
        <v>211</v>
      </c>
      <c r="D1994">
        <v>1991</v>
      </c>
      <c r="E1994" t="s">
        <v>311</v>
      </c>
      <c r="F1994" t="s">
        <v>0</v>
      </c>
      <c r="G1994" t="s">
        <v>3926</v>
      </c>
      <c r="H1994" t="s">
        <v>311</v>
      </c>
      <c r="I1994" t="s">
        <v>311</v>
      </c>
      <c r="J1994">
        <v>89</v>
      </c>
    </row>
    <row r="1995" spans="1:10" hidden="1" x14ac:dyDescent="0.35">
      <c r="A1995" t="s">
        <v>8335</v>
      </c>
      <c r="B1995">
        <v>77</v>
      </c>
      <c r="C1995">
        <v>210</v>
      </c>
      <c r="D1995">
        <v>1994</v>
      </c>
      <c r="E1995" t="s">
        <v>311</v>
      </c>
      <c r="F1995" t="s">
        <v>2692</v>
      </c>
      <c r="G1995" t="s">
        <v>311</v>
      </c>
      <c r="H1995" t="s">
        <v>311</v>
      </c>
      <c r="I1995" t="s">
        <v>311</v>
      </c>
      <c r="J1995">
        <v>0</v>
      </c>
    </row>
    <row r="1996" spans="1:10" x14ac:dyDescent="0.35">
      <c r="A1996" t="s">
        <v>8336</v>
      </c>
      <c r="B1996">
        <v>140</v>
      </c>
      <c r="C1996">
        <v>210</v>
      </c>
      <c r="D1996">
        <v>1994</v>
      </c>
      <c r="E1996" t="s">
        <v>334</v>
      </c>
      <c r="F1996" t="s">
        <v>0</v>
      </c>
      <c r="G1996" t="s">
        <v>3026</v>
      </c>
      <c r="H1996">
        <v>1.165</v>
      </c>
      <c r="I1996">
        <v>11.42</v>
      </c>
      <c r="J1996">
        <v>79</v>
      </c>
    </row>
    <row r="1997" spans="1:10" x14ac:dyDescent="0.35">
      <c r="A1997" t="s">
        <v>8337</v>
      </c>
      <c r="B1997">
        <v>262</v>
      </c>
      <c r="C1997">
        <v>210</v>
      </c>
      <c r="D1997">
        <v>1994</v>
      </c>
      <c r="E1997" t="s">
        <v>311</v>
      </c>
      <c r="F1997" t="s">
        <v>0</v>
      </c>
      <c r="G1997" t="s">
        <v>1779</v>
      </c>
      <c r="H1997" t="s">
        <v>311</v>
      </c>
      <c r="I1997" t="s">
        <v>311</v>
      </c>
      <c r="J1997">
        <v>130</v>
      </c>
    </row>
    <row r="1998" spans="1:10" hidden="1" x14ac:dyDescent="0.35">
      <c r="A1998" t="s">
        <v>8338</v>
      </c>
      <c r="B1998">
        <v>75</v>
      </c>
      <c r="C1998">
        <v>209</v>
      </c>
      <c r="D1998">
        <v>1997</v>
      </c>
      <c r="E1998" t="s">
        <v>311</v>
      </c>
      <c r="F1998" t="s">
        <v>2692</v>
      </c>
      <c r="G1998" t="s">
        <v>311</v>
      </c>
      <c r="H1998" t="s">
        <v>311</v>
      </c>
      <c r="I1998" t="s">
        <v>311</v>
      </c>
      <c r="J1998">
        <v>19</v>
      </c>
    </row>
    <row r="1999" spans="1:10" x14ac:dyDescent="0.35">
      <c r="A1999" t="s">
        <v>8339</v>
      </c>
      <c r="B1999">
        <v>21</v>
      </c>
      <c r="C1999">
        <v>209</v>
      </c>
      <c r="D1999">
        <v>1997</v>
      </c>
      <c r="E1999" t="s">
        <v>311</v>
      </c>
      <c r="F1999" t="s">
        <v>0</v>
      </c>
      <c r="G1999" t="s">
        <v>2343</v>
      </c>
      <c r="H1999" t="s">
        <v>311</v>
      </c>
      <c r="I1999" t="s">
        <v>311</v>
      </c>
      <c r="J1999">
        <v>21</v>
      </c>
    </row>
    <row r="2000" spans="1:10" x14ac:dyDescent="0.35">
      <c r="A2000" t="s">
        <v>8340</v>
      </c>
      <c r="B2000">
        <v>77</v>
      </c>
      <c r="C2000">
        <v>209</v>
      </c>
      <c r="D2000">
        <v>1997</v>
      </c>
      <c r="E2000" t="s">
        <v>311</v>
      </c>
      <c r="F2000" t="s">
        <v>0</v>
      </c>
      <c r="G2000" t="s">
        <v>7222</v>
      </c>
      <c r="H2000" t="s">
        <v>311</v>
      </c>
      <c r="I2000" t="s">
        <v>311</v>
      </c>
      <c r="J2000">
        <v>50</v>
      </c>
    </row>
    <row r="2001" spans="1:10" x14ac:dyDescent="0.35">
      <c r="A2001" t="s">
        <v>8341</v>
      </c>
      <c r="B2001">
        <v>83</v>
      </c>
      <c r="C2001">
        <v>209</v>
      </c>
      <c r="D2001">
        <v>1997</v>
      </c>
      <c r="E2001" t="s">
        <v>334</v>
      </c>
      <c r="F2001" t="s">
        <v>0</v>
      </c>
      <c r="G2001" t="s">
        <v>1938</v>
      </c>
      <c r="H2001">
        <v>1.341</v>
      </c>
      <c r="I2001">
        <v>19.27</v>
      </c>
      <c r="J2001">
        <v>1</v>
      </c>
    </row>
    <row r="2002" spans="1:10" x14ac:dyDescent="0.35">
      <c r="A2002" t="s">
        <v>8342</v>
      </c>
      <c r="B2002">
        <v>86</v>
      </c>
      <c r="C2002">
        <v>208</v>
      </c>
      <c r="D2002">
        <v>2001</v>
      </c>
      <c r="E2002" t="s">
        <v>328</v>
      </c>
      <c r="F2002" t="s">
        <v>0</v>
      </c>
      <c r="G2002" t="s">
        <v>2590</v>
      </c>
      <c r="H2002">
        <v>1.349</v>
      </c>
      <c r="I2002">
        <v>61.26</v>
      </c>
      <c r="J2002">
        <v>58</v>
      </c>
    </row>
    <row r="2003" spans="1:10" x14ac:dyDescent="0.35">
      <c r="A2003" t="s">
        <v>8343</v>
      </c>
      <c r="B2003">
        <v>168</v>
      </c>
      <c r="C2003">
        <v>208</v>
      </c>
      <c r="D2003">
        <v>2001</v>
      </c>
      <c r="E2003" t="s">
        <v>334</v>
      </c>
      <c r="F2003" t="s">
        <v>0</v>
      </c>
      <c r="G2003" t="s">
        <v>7895</v>
      </c>
      <c r="H2003">
        <v>0.61599999999999999</v>
      </c>
      <c r="I2003">
        <v>13.31</v>
      </c>
      <c r="J2003">
        <v>123</v>
      </c>
    </row>
    <row r="2004" spans="1:10" hidden="1" x14ac:dyDescent="0.35">
      <c r="A2004" t="s">
        <v>8344</v>
      </c>
      <c r="B2004">
        <v>22</v>
      </c>
      <c r="C2004">
        <v>207</v>
      </c>
      <c r="D2004">
        <v>2003</v>
      </c>
      <c r="E2004" t="s">
        <v>311</v>
      </c>
      <c r="F2004" t="s">
        <v>2692</v>
      </c>
      <c r="G2004" t="s">
        <v>311</v>
      </c>
      <c r="H2004" t="s">
        <v>311</v>
      </c>
      <c r="I2004" t="s">
        <v>311</v>
      </c>
      <c r="J2004">
        <v>1</v>
      </c>
    </row>
    <row r="2005" spans="1:10" x14ac:dyDescent="0.35">
      <c r="A2005" t="s">
        <v>8345</v>
      </c>
      <c r="B2005">
        <v>62</v>
      </c>
      <c r="C2005">
        <v>207</v>
      </c>
      <c r="D2005">
        <v>2003</v>
      </c>
      <c r="E2005" t="s">
        <v>311</v>
      </c>
      <c r="F2005" t="s">
        <v>0</v>
      </c>
      <c r="G2005" t="s">
        <v>1819</v>
      </c>
      <c r="H2005" t="s">
        <v>311</v>
      </c>
      <c r="I2005" t="s">
        <v>311</v>
      </c>
      <c r="J2005">
        <v>16</v>
      </c>
    </row>
    <row r="2006" spans="1:10" hidden="1" x14ac:dyDescent="0.35">
      <c r="A2006" t="s">
        <v>8346</v>
      </c>
      <c r="B2006">
        <v>12</v>
      </c>
      <c r="C2006">
        <v>207</v>
      </c>
      <c r="D2006">
        <v>2003</v>
      </c>
      <c r="E2006" t="s">
        <v>311</v>
      </c>
      <c r="F2006" t="s">
        <v>3848</v>
      </c>
      <c r="G2006" t="s">
        <v>311</v>
      </c>
      <c r="H2006" t="s">
        <v>311</v>
      </c>
      <c r="I2006" t="s">
        <v>311</v>
      </c>
      <c r="J2006">
        <v>1</v>
      </c>
    </row>
    <row r="2007" spans="1:10" x14ac:dyDescent="0.35">
      <c r="A2007" t="s">
        <v>8347</v>
      </c>
      <c r="B2007">
        <v>29</v>
      </c>
      <c r="C2007">
        <v>207</v>
      </c>
      <c r="D2007">
        <v>2003</v>
      </c>
      <c r="E2007" t="s">
        <v>311</v>
      </c>
      <c r="F2007" t="s">
        <v>0</v>
      </c>
      <c r="G2007" t="s">
        <v>6217</v>
      </c>
      <c r="H2007" t="s">
        <v>311</v>
      </c>
      <c r="I2007" t="s">
        <v>311</v>
      </c>
      <c r="J2007">
        <v>29</v>
      </c>
    </row>
    <row r="2008" spans="1:10" x14ac:dyDescent="0.35">
      <c r="A2008" t="s">
        <v>8348</v>
      </c>
      <c r="B2008">
        <v>40</v>
      </c>
      <c r="C2008">
        <v>207</v>
      </c>
      <c r="D2008">
        <v>2003</v>
      </c>
      <c r="E2008" t="s">
        <v>319</v>
      </c>
      <c r="F2008" t="s">
        <v>0</v>
      </c>
      <c r="G2008" t="s">
        <v>3052</v>
      </c>
      <c r="H2008">
        <v>2.8159999999999998</v>
      </c>
      <c r="I2008">
        <v>83.68</v>
      </c>
      <c r="J2008">
        <v>13</v>
      </c>
    </row>
    <row r="2009" spans="1:10" x14ac:dyDescent="0.35">
      <c r="A2009" t="s">
        <v>8349</v>
      </c>
      <c r="B2009">
        <v>62</v>
      </c>
      <c r="C2009">
        <v>206</v>
      </c>
      <c r="D2009">
        <v>2008</v>
      </c>
      <c r="E2009" t="s">
        <v>311</v>
      </c>
      <c r="F2009" t="s">
        <v>0</v>
      </c>
      <c r="G2009" t="s">
        <v>3262</v>
      </c>
      <c r="H2009" t="s">
        <v>311</v>
      </c>
      <c r="I2009" t="s">
        <v>311</v>
      </c>
      <c r="J2009">
        <v>30</v>
      </c>
    </row>
    <row r="2010" spans="1:10" x14ac:dyDescent="0.35">
      <c r="A2010" t="s">
        <v>8350</v>
      </c>
      <c r="B2010">
        <v>58</v>
      </c>
      <c r="C2010">
        <v>206</v>
      </c>
      <c r="D2010">
        <v>2008</v>
      </c>
      <c r="E2010" t="s">
        <v>311</v>
      </c>
      <c r="F2010" t="s">
        <v>0</v>
      </c>
      <c r="G2010" t="s">
        <v>2379</v>
      </c>
      <c r="H2010" t="s">
        <v>311</v>
      </c>
      <c r="I2010" t="s">
        <v>311</v>
      </c>
      <c r="J2010">
        <v>57</v>
      </c>
    </row>
    <row r="2011" spans="1:10" hidden="1" x14ac:dyDescent="0.35">
      <c r="A2011" t="s">
        <v>8351</v>
      </c>
      <c r="B2011">
        <v>17</v>
      </c>
      <c r="C2011">
        <v>206</v>
      </c>
      <c r="D2011">
        <v>2008</v>
      </c>
      <c r="E2011" t="s">
        <v>311</v>
      </c>
      <c r="F2011" t="s">
        <v>3848</v>
      </c>
      <c r="G2011" t="s">
        <v>311</v>
      </c>
      <c r="H2011" t="s">
        <v>311</v>
      </c>
      <c r="I2011" t="s">
        <v>311</v>
      </c>
      <c r="J2011">
        <v>17</v>
      </c>
    </row>
    <row r="2012" spans="1:10" x14ac:dyDescent="0.35">
      <c r="A2012" t="s">
        <v>8352</v>
      </c>
      <c r="B2012">
        <v>72</v>
      </c>
      <c r="C2012">
        <v>205</v>
      </c>
      <c r="D2012">
        <v>2011</v>
      </c>
      <c r="E2012" t="s">
        <v>312</v>
      </c>
      <c r="F2012" t="s">
        <v>0</v>
      </c>
      <c r="G2012" t="s">
        <v>2053</v>
      </c>
      <c r="H2012">
        <v>1.55</v>
      </c>
      <c r="I2012">
        <v>33.9</v>
      </c>
      <c r="J2012">
        <v>46</v>
      </c>
    </row>
    <row r="2013" spans="1:10" x14ac:dyDescent="0.35">
      <c r="A2013" t="s">
        <v>8353</v>
      </c>
      <c r="B2013">
        <v>89</v>
      </c>
      <c r="C2013">
        <v>204</v>
      </c>
      <c r="D2013">
        <v>2012</v>
      </c>
      <c r="E2013" t="s">
        <v>334</v>
      </c>
      <c r="F2013" t="s">
        <v>0</v>
      </c>
      <c r="G2013" t="s">
        <v>2457</v>
      </c>
      <c r="H2013">
        <v>1.069</v>
      </c>
      <c r="I2013">
        <v>15.43</v>
      </c>
      <c r="J2013">
        <v>67</v>
      </c>
    </row>
    <row r="2014" spans="1:10" x14ac:dyDescent="0.35">
      <c r="A2014" t="s">
        <v>8354</v>
      </c>
      <c r="B2014">
        <v>145</v>
      </c>
      <c r="C2014">
        <v>204</v>
      </c>
      <c r="D2014">
        <v>2012</v>
      </c>
      <c r="E2014" t="s">
        <v>334</v>
      </c>
      <c r="F2014" t="s">
        <v>0</v>
      </c>
      <c r="G2014" t="s">
        <v>3628</v>
      </c>
      <c r="H2014">
        <v>0.82</v>
      </c>
      <c r="I2014">
        <v>12.4</v>
      </c>
      <c r="J2014">
        <v>19</v>
      </c>
    </row>
    <row r="2015" spans="1:10" x14ac:dyDescent="0.35">
      <c r="A2015" t="s">
        <v>8355</v>
      </c>
      <c r="B2015">
        <v>62</v>
      </c>
      <c r="C2015">
        <v>203</v>
      </c>
      <c r="D2015">
        <v>2014</v>
      </c>
      <c r="E2015" t="s">
        <v>311</v>
      </c>
      <c r="F2015" t="s">
        <v>0</v>
      </c>
      <c r="G2015" t="s">
        <v>2037</v>
      </c>
      <c r="H2015" t="s">
        <v>311</v>
      </c>
      <c r="I2015" t="s">
        <v>311</v>
      </c>
      <c r="J2015">
        <v>33</v>
      </c>
    </row>
    <row r="2016" spans="1:10" x14ac:dyDescent="0.35">
      <c r="A2016" t="s">
        <v>8356</v>
      </c>
      <c r="B2016">
        <v>695</v>
      </c>
      <c r="C2016">
        <v>203</v>
      </c>
      <c r="D2016">
        <v>2014</v>
      </c>
      <c r="E2016" t="s">
        <v>334</v>
      </c>
      <c r="F2016" t="s">
        <v>0</v>
      </c>
      <c r="G2016" t="s">
        <v>2194</v>
      </c>
      <c r="H2016">
        <v>0.41599999999999998</v>
      </c>
      <c r="I2016">
        <v>1.92</v>
      </c>
      <c r="J2016">
        <v>159</v>
      </c>
    </row>
    <row r="2017" spans="1:10" x14ac:dyDescent="0.35">
      <c r="A2017" t="s">
        <v>8357</v>
      </c>
      <c r="B2017">
        <v>47</v>
      </c>
      <c r="C2017">
        <v>202</v>
      </c>
      <c r="D2017">
        <v>2016</v>
      </c>
      <c r="E2017" t="s">
        <v>311</v>
      </c>
      <c r="F2017" t="s">
        <v>0</v>
      </c>
      <c r="G2017" t="s">
        <v>3026</v>
      </c>
      <c r="H2017" t="s">
        <v>311</v>
      </c>
      <c r="I2017" t="s">
        <v>311</v>
      </c>
      <c r="J2017">
        <v>47</v>
      </c>
    </row>
    <row r="2018" spans="1:10" hidden="1" x14ac:dyDescent="0.35">
      <c r="A2018" t="s">
        <v>8358</v>
      </c>
      <c r="B2018">
        <v>183</v>
      </c>
      <c r="C2018">
        <v>202</v>
      </c>
      <c r="D2018">
        <v>2016</v>
      </c>
      <c r="E2018" t="s">
        <v>311</v>
      </c>
      <c r="F2018" t="s">
        <v>2692</v>
      </c>
      <c r="G2018" t="s">
        <v>311</v>
      </c>
      <c r="H2018" t="s">
        <v>311</v>
      </c>
      <c r="I2018" t="s">
        <v>311</v>
      </c>
      <c r="J2018">
        <v>11</v>
      </c>
    </row>
    <row r="2019" spans="1:10" hidden="1" x14ac:dyDescent="0.35">
      <c r="A2019" t="s">
        <v>8359</v>
      </c>
      <c r="B2019">
        <v>22</v>
      </c>
      <c r="C2019">
        <v>202</v>
      </c>
      <c r="D2019">
        <v>2016</v>
      </c>
      <c r="E2019" t="s">
        <v>311</v>
      </c>
      <c r="F2019" t="s">
        <v>3848</v>
      </c>
      <c r="G2019" t="s">
        <v>311</v>
      </c>
      <c r="H2019" t="s">
        <v>311</v>
      </c>
      <c r="I2019" t="s">
        <v>311</v>
      </c>
      <c r="J2019">
        <v>20</v>
      </c>
    </row>
    <row r="2020" spans="1:10" x14ac:dyDescent="0.35">
      <c r="A2020" t="s">
        <v>8360</v>
      </c>
      <c r="B2020">
        <v>48</v>
      </c>
      <c r="C2020">
        <v>201</v>
      </c>
      <c r="D2020">
        <v>2019</v>
      </c>
      <c r="E2020" t="s">
        <v>311</v>
      </c>
      <c r="F2020" t="s">
        <v>0</v>
      </c>
      <c r="G2020" t="s">
        <v>1819</v>
      </c>
      <c r="H2020" t="s">
        <v>311</v>
      </c>
      <c r="I2020" t="s">
        <v>311</v>
      </c>
      <c r="J2020">
        <v>48</v>
      </c>
    </row>
    <row r="2021" spans="1:10" hidden="1" x14ac:dyDescent="0.35">
      <c r="A2021" t="s">
        <v>8361</v>
      </c>
      <c r="B2021">
        <v>53</v>
      </c>
      <c r="C2021">
        <v>201</v>
      </c>
      <c r="D2021">
        <v>2019</v>
      </c>
      <c r="E2021" t="s">
        <v>311</v>
      </c>
      <c r="F2021" t="s">
        <v>2692</v>
      </c>
      <c r="G2021" t="s">
        <v>311</v>
      </c>
      <c r="H2021" t="s">
        <v>311</v>
      </c>
      <c r="I2021" t="s">
        <v>311</v>
      </c>
      <c r="J2021">
        <v>12</v>
      </c>
    </row>
    <row r="2022" spans="1:10" hidden="1" x14ac:dyDescent="0.35">
      <c r="A2022" t="s">
        <v>8362</v>
      </c>
      <c r="B2022">
        <v>70</v>
      </c>
      <c r="C2022">
        <v>200</v>
      </c>
      <c r="D2022">
        <v>2021</v>
      </c>
      <c r="E2022" t="s">
        <v>311</v>
      </c>
      <c r="F2022" t="s">
        <v>3848</v>
      </c>
      <c r="G2022" t="s">
        <v>311</v>
      </c>
      <c r="H2022" t="s">
        <v>311</v>
      </c>
      <c r="I2022" t="s">
        <v>311</v>
      </c>
      <c r="J2022">
        <v>1</v>
      </c>
    </row>
    <row r="2023" spans="1:10" hidden="1" x14ac:dyDescent="0.35">
      <c r="A2023" t="s">
        <v>8363</v>
      </c>
      <c r="B2023">
        <v>27</v>
      </c>
      <c r="C2023">
        <v>200</v>
      </c>
      <c r="D2023">
        <v>2021</v>
      </c>
      <c r="E2023" t="s">
        <v>311</v>
      </c>
      <c r="F2023" t="s">
        <v>3848</v>
      </c>
      <c r="G2023" t="s">
        <v>311</v>
      </c>
      <c r="H2023" t="s">
        <v>311</v>
      </c>
      <c r="I2023" t="s">
        <v>311</v>
      </c>
      <c r="J2023">
        <v>25</v>
      </c>
    </row>
    <row r="2024" spans="1:10" hidden="1" x14ac:dyDescent="0.35">
      <c r="A2024" t="s">
        <v>8364</v>
      </c>
      <c r="B2024">
        <v>95</v>
      </c>
      <c r="C2024">
        <v>199</v>
      </c>
      <c r="D2024">
        <v>2023</v>
      </c>
      <c r="E2024" t="s">
        <v>311</v>
      </c>
      <c r="F2024" t="s">
        <v>3848</v>
      </c>
      <c r="G2024" t="s">
        <v>311</v>
      </c>
      <c r="H2024" t="s">
        <v>311</v>
      </c>
      <c r="I2024" t="s">
        <v>311</v>
      </c>
      <c r="J2024">
        <v>95</v>
      </c>
    </row>
    <row r="2025" spans="1:10" x14ac:dyDescent="0.35">
      <c r="A2025" t="s">
        <v>8365</v>
      </c>
      <c r="B2025">
        <v>32</v>
      </c>
      <c r="C2025">
        <v>198</v>
      </c>
      <c r="D2025">
        <v>2024</v>
      </c>
      <c r="E2025" t="s">
        <v>311</v>
      </c>
      <c r="F2025" t="s">
        <v>0</v>
      </c>
      <c r="G2025" t="s">
        <v>1836</v>
      </c>
      <c r="H2025" t="s">
        <v>311</v>
      </c>
      <c r="I2025" t="s">
        <v>311</v>
      </c>
      <c r="J2025">
        <v>32</v>
      </c>
    </row>
    <row r="2026" spans="1:10" x14ac:dyDescent="0.35">
      <c r="A2026" t="s">
        <v>8366</v>
      </c>
      <c r="B2026">
        <v>37</v>
      </c>
      <c r="C2026">
        <v>198</v>
      </c>
      <c r="D2026">
        <v>2024</v>
      </c>
      <c r="E2026" t="s">
        <v>312</v>
      </c>
      <c r="F2026" t="s">
        <v>0</v>
      </c>
      <c r="G2026" t="s">
        <v>5015</v>
      </c>
      <c r="H2026">
        <v>2.8860000000000001</v>
      </c>
      <c r="I2026">
        <v>43.75</v>
      </c>
      <c r="J2026">
        <v>37</v>
      </c>
    </row>
    <row r="2027" spans="1:10" x14ac:dyDescent="0.35">
      <c r="A2027" t="s">
        <v>8367</v>
      </c>
      <c r="B2027">
        <v>120</v>
      </c>
      <c r="C2027">
        <v>198</v>
      </c>
      <c r="D2027">
        <v>2024</v>
      </c>
      <c r="E2027" t="s">
        <v>312</v>
      </c>
      <c r="F2027" t="s">
        <v>0</v>
      </c>
      <c r="G2027" t="s">
        <v>2590</v>
      </c>
      <c r="H2027">
        <v>0.67200000000000004</v>
      </c>
      <c r="I2027">
        <v>17.350000000000001</v>
      </c>
      <c r="J2027">
        <v>45</v>
      </c>
    </row>
    <row r="2028" spans="1:10" x14ac:dyDescent="0.35">
      <c r="A2028" t="s">
        <v>8368</v>
      </c>
      <c r="B2028">
        <v>470</v>
      </c>
      <c r="C2028">
        <v>196</v>
      </c>
      <c r="D2028">
        <v>2027</v>
      </c>
      <c r="E2028" t="s">
        <v>319</v>
      </c>
      <c r="F2028" t="s">
        <v>0</v>
      </c>
      <c r="G2028" t="s">
        <v>3052</v>
      </c>
      <c r="H2028">
        <v>9.6669999999999998</v>
      </c>
      <c r="I2028">
        <v>98.96</v>
      </c>
      <c r="J2028">
        <v>380</v>
      </c>
    </row>
    <row r="2029" spans="1:10" x14ac:dyDescent="0.35">
      <c r="A2029" t="s">
        <v>8369</v>
      </c>
      <c r="B2029">
        <v>64</v>
      </c>
      <c r="C2029">
        <v>196</v>
      </c>
      <c r="D2029">
        <v>2027</v>
      </c>
      <c r="E2029" t="s">
        <v>328</v>
      </c>
      <c r="F2029" t="s">
        <v>0</v>
      </c>
      <c r="G2029" t="s">
        <v>8370</v>
      </c>
      <c r="H2029">
        <v>1.5649999999999999</v>
      </c>
      <c r="I2029">
        <v>54.89</v>
      </c>
      <c r="J2029">
        <v>56</v>
      </c>
    </row>
    <row r="2030" spans="1:10" x14ac:dyDescent="0.35">
      <c r="A2030" t="s">
        <v>8371</v>
      </c>
      <c r="B2030">
        <v>64</v>
      </c>
      <c r="C2030">
        <v>196</v>
      </c>
      <c r="D2030">
        <v>2027</v>
      </c>
      <c r="E2030" t="s">
        <v>334</v>
      </c>
      <c r="F2030" t="s">
        <v>0</v>
      </c>
      <c r="G2030" t="s">
        <v>2135</v>
      </c>
      <c r="H2030">
        <v>1.633</v>
      </c>
      <c r="I2030">
        <v>13.43</v>
      </c>
      <c r="J2030">
        <v>14</v>
      </c>
    </row>
    <row r="2031" spans="1:10" x14ac:dyDescent="0.35">
      <c r="A2031" t="s">
        <v>8372</v>
      </c>
      <c r="B2031">
        <v>44</v>
      </c>
      <c r="C2031">
        <v>196</v>
      </c>
      <c r="D2031">
        <v>2027</v>
      </c>
      <c r="E2031" t="s">
        <v>328</v>
      </c>
      <c r="F2031" t="s">
        <v>0</v>
      </c>
      <c r="G2031" t="s">
        <v>8373</v>
      </c>
      <c r="H2031">
        <v>2.1139999999999999</v>
      </c>
      <c r="I2031">
        <v>45.26</v>
      </c>
      <c r="J2031">
        <v>44</v>
      </c>
    </row>
    <row r="2032" spans="1:10" x14ac:dyDescent="0.35">
      <c r="A2032" t="s">
        <v>8374</v>
      </c>
      <c r="B2032">
        <v>122</v>
      </c>
      <c r="C2032">
        <v>195</v>
      </c>
      <c r="D2032">
        <v>2031</v>
      </c>
      <c r="E2032" t="s">
        <v>334</v>
      </c>
      <c r="F2032" t="s">
        <v>0</v>
      </c>
      <c r="G2032" t="s">
        <v>8163</v>
      </c>
      <c r="H2032">
        <v>0.80200000000000005</v>
      </c>
      <c r="I2032">
        <v>10.93</v>
      </c>
      <c r="J2032">
        <v>68</v>
      </c>
    </row>
    <row r="2033" spans="1:10" x14ac:dyDescent="0.35">
      <c r="A2033" t="s">
        <v>8375</v>
      </c>
      <c r="B2033">
        <v>43</v>
      </c>
      <c r="C2033">
        <v>195</v>
      </c>
      <c r="D2033">
        <v>2031</v>
      </c>
      <c r="E2033" t="s">
        <v>328</v>
      </c>
      <c r="F2033" t="s">
        <v>0</v>
      </c>
      <c r="G2033" t="s">
        <v>8376</v>
      </c>
      <c r="H2033">
        <v>2.5529999999999999</v>
      </c>
      <c r="I2033">
        <v>47.23</v>
      </c>
      <c r="J2033">
        <v>11</v>
      </c>
    </row>
    <row r="2034" spans="1:10" hidden="1" x14ac:dyDescent="0.35">
      <c r="A2034" t="s">
        <v>8377</v>
      </c>
      <c r="B2034">
        <v>69</v>
      </c>
      <c r="C2034">
        <v>194</v>
      </c>
      <c r="D2034">
        <v>2033</v>
      </c>
      <c r="E2034" t="s">
        <v>311</v>
      </c>
      <c r="F2034" t="s">
        <v>2692</v>
      </c>
      <c r="G2034" t="s">
        <v>311</v>
      </c>
      <c r="H2034" t="s">
        <v>311</v>
      </c>
      <c r="I2034" t="s">
        <v>311</v>
      </c>
      <c r="J2034">
        <v>0</v>
      </c>
    </row>
    <row r="2035" spans="1:10" x14ac:dyDescent="0.35">
      <c r="A2035" t="s">
        <v>8378</v>
      </c>
      <c r="B2035">
        <v>105</v>
      </c>
      <c r="C2035">
        <v>194</v>
      </c>
      <c r="D2035">
        <v>2033</v>
      </c>
      <c r="E2035" t="s">
        <v>312</v>
      </c>
      <c r="F2035" t="s">
        <v>0</v>
      </c>
      <c r="G2035" t="s">
        <v>1999</v>
      </c>
      <c r="H2035">
        <v>1.04</v>
      </c>
      <c r="I2035">
        <v>27.9</v>
      </c>
      <c r="J2035">
        <v>69</v>
      </c>
    </row>
    <row r="2036" spans="1:10" hidden="1" x14ac:dyDescent="0.35">
      <c r="A2036" t="s">
        <v>8379</v>
      </c>
      <c r="B2036">
        <v>26</v>
      </c>
      <c r="C2036">
        <v>194</v>
      </c>
      <c r="D2036">
        <v>2033</v>
      </c>
      <c r="E2036" t="s">
        <v>311</v>
      </c>
      <c r="F2036" t="s">
        <v>2692</v>
      </c>
      <c r="G2036" t="s">
        <v>311</v>
      </c>
      <c r="H2036" t="s">
        <v>311</v>
      </c>
      <c r="I2036" t="s">
        <v>311</v>
      </c>
      <c r="J2036">
        <v>5</v>
      </c>
    </row>
    <row r="2037" spans="1:10" hidden="1" x14ac:dyDescent="0.35">
      <c r="A2037" t="s">
        <v>8380</v>
      </c>
      <c r="B2037">
        <v>20</v>
      </c>
      <c r="C2037">
        <v>194</v>
      </c>
      <c r="D2037">
        <v>2033</v>
      </c>
      <c r="E2037" t="s">
        <v>311</v>
      </c>
      <c r="F2037" t="s">
        <v>3848</v>
      </c>
      <c r="G2037" t="s">
        <v>311</v>
      </c>
      <c r="H2037" t="s">
        <v>311</v>
      </c>
      <c r="I2037" t="s">
        <v>311</v>
      </c>
      <c r="J2037">
        <v>5</v>
      </c>
    </row>
    <row r="2038" spans="1:10" hidden="1" x14ac:dyDescent="0.35">
      <c r="A2038" t="s">
        <v>8381</v>
      </c>
      <c r="B2038">
        <v>19</v>
      </c>
      <c r="C2038">
        <v>193</v>
      </c>
      <c r="D2038">
        <v>2037</v>
      </c>
      <c r="E2038" t="s">
        <v>311</v>
      </c>
      <c r="F2038" t="s">
        <v>3848</v>
      </c>
      <c r="G2038" t="s">
        <v>311</v>
      </c>
      <c r="H2038" t="s">
        <v>311</v>
      </c>
      <c r="I2038" t="s">
        <v>311</v>
      </c>
      <c r="J2038">
        <v>0</v>
      </c>
    </row>
    <row r="2039" spans="1:10" x14ac:dyDescent="0.35">
      <c r="A2039" t="s">
        <v>8382</v>
      </c>
      <c r="B2039">
        <v>140</v>
      </c>
      <c r="C2039">
        <v>193</v>
      </c>
      <c r="D2039">
        <v>2037</v>
      </c>
      <c r="E2039" t="s">
        <v>334</v>
      </c>
      <c r="F2039" t="s">
        <v>0</v>
      </c>
      <c r="G2039" t="s">
        <v>6185</v>
      </c>
      <c r="H2039">
        <v>0.76800000000000002</v>
      </c>
      <c r="I2039">
        <v>3.66</v>
      </c>
      <c r="J2039">
        <v>0</v>
      </c>
    </row>
    <row r="2040" spans="1:10" hidden="1" x14ac:dyDescent="0.35">
      <c r="A2040" t="s">
        <v>8383</v>
      </c>
      <c r="B2040">
        <v>25</v>
      </c>
      <c r="C2040">
        <v>193</v>
      </c>
      <c r="D2040">
        <v>2037</v>
      </c>
      <c r="E2040" t="s">
        <v>311</v>
      </c>
      <c r="F2040" t="s">
        <v>3848</v>
      </c>
      <c r="G2040" t="s">
        <v>311</v>
      </c>
      <c r="H2040" t="s">
        <v>311</v>
      </c>
      <c r="I2040" t="s">
        <v>311</v>
      </c>
      <c r="J2040">
        <v>0</v>
      </c>
    </row>
    <row r="2041" spans="1:10" x14ac:dyDescent="0.35">
      <c r="A2041" t="s">
        <v>8384</v>
      </c>
      <c r="B2041">
        <v>59</v>
      </c>
      <c r="C2041">
        <v>193</v>
      </c>
      <c r="D2041">
        <v>2037</v>
      </c>
      <c r="E2041" t="s">
        <v>311</v>
      </c>
      <c r="F2041" t="s">
        <v>0</v>
      </c>
      <c r="G2041" t="s">
        <v>2546</v>
      </c>
      <c r="H2041" t="s">
        <v>311</v>
      </c>
      <c r="I2041" t="s">
        <v>311</v>
      </c>
      <c r="J2041">
        <v>13</v>
      </c>
    </row>
    <row r="2042" spans="1:10" x14ac:dyDescent="0.35">
      <c r="A2042" t="s">
        <v>8385</v>
      </c>
      <c r="B2042">
        <v>276</v>
      </c>
      <c r="C2042">
        <v>192</v>
      </c>
      <c r="D2042">
        <v>2041</v>
      </c>
      <c r="E2042" t="s">
        <v>334</v>
      </c>
      <c r="F2042" t="s">
        <v>0</v>
      </c>
      <c r="G2042" t="s">
        <v>2590</v>
      </c>
      <c r="H2042">
        <v>0.46400000000000002</v>
      </c>
      <c r="I2042">
        <v>5.24</v>
      </c>
      <c r="J2042">
        <v>29</v>
      </c>
    </row>
    <row r="2043" spans="1:10" x14ac:dyDescent="0.35">
      <c r="A2043" t="s">
        <v>8386</v>
      </c>
      <c r="B2043">
        <v>157</v>
      </c>
      <c r="C2043">
        <v>192</v>
      </c>
      <c r="D2043">
        <v>2041</v>
      </c>
      <c r="E2043" t="s">
        <v>311</v>
      </c>
      <c r="F2043" t="s">
        <v>0</v>
      </c>
      <c r="G2043" t="s">
        <v>1967</v>
      </c>
      <c r="H2043" t="s">
        <v>311</v>
      </c>
      <c r="I2043" t="s">
        <v>311</v>
      </c>
      <c r="J2043">
        <v>57</v>
      </c>
    </row>
    <row r="2044" spans="1:10" x14ac:dyDescent="0.35">
      <c r="A2044" t="s">
        <v>8387</v>
      </c>
      <c r="B2044">
        <v>183</v>
      </c>
      <c r="C2044">
        <v>191</v>
      </c>
      <c r="D2044">
        <v>2043</v>
      </c>
      <c r="E2044" t="s">
        <v>311</v>
      </c>
      <c r="F2044" t="s">
        <v>0</v>
      </c>
      <c r="G2044" t="s">
        <v>2211</v>
      </c>
      <c r="H2044" t="s">
        <v>311</v>
      </c>
      <c r="I2044" t="s">
        <v>311</v>
      </c>
      <c r="J2044">
        <v>183</v>
      </c>
    </row>
    <row r="2045" spans="1:10" x14ac:dyDescent="0.35">
      <c r="A2045" t="s">
        <v>8388</v>
      </c>
      <c r="B2045">
        <v>85</v>
      </c>
      <c r="C2045">
        <v>190</v>
      </c>
      <c r="D2045">
        <v>2044</v>
      </c>
      <c r="E2045" t="s">
        <v>311</v>
      </c>
      <c r="F2045" t="s">
        <v>0</v>
      </c>
      <c r="G2045" t="s">
        <v>7281</v>
      </c>
      <c r="H2045" t="s">
        <v>311</v>
      </c>
      <c r="I2045" t="s">
        <v>311</v>
      </c>
      <c r="J2045">
        <v>16</v>
      </c>
    </row>
    <row r="2046" spans="1:10" x14ac:dyDescent="0.35">
      <c r="A2046" t="s">
        <v>8389</v>
      </c>
      <c r="B2046">
        <v>77</v>
      </c>
      <c r="C2046">
        <v>190</v>
      </c>
      <c r="D2046">
        <v>2044</v>
      </c>
      <c r="E2046" t="s">
        <v>311</v>
      </c>
      <c r="F2046" t="s">
        <v>0</v>
      </c>
      <c r="G2046" t="s">
        <v>2053</v>
      </c>
      <c r="H2046" t="s">
        <v>311</v>
      </c>
      <c r="I2046" t="s">
        <v>311</v>
      </c>
      <c r="J2046">
        <v>30</v>
      </c>
    </row>
    <row r="2047" spans="1:10" x14ac:dyDescent="0.35">
      <c r="A2047" t="s">
        <v>8390</v>
      </c>
      <c r="B2047">
        <v>63</v>
      </c>
      <c r="C2047">
        <v>190</v>
      </c>
      <c r="D2047">
        <v>2044</v>
      </c>
      <c r="E2047" t="s">
        <v>312</v>
      </c>
      <c r="F2047" t="s">
        <v>0</v>
      </c>
      <c r="G2047" t="s">
        <v>2883</v>
      </c>
      <c r="H2047">
        <v>1.8029999999999999</v>
      </c>
      <c r="I2047">
        <v>25.72</v>
      </c>
      <c r="J2047">
        <v>38</v>
      </c>
    </row>
    <row r="2048" spans="1:10" hidden="1" x14ac:dyDescent="0.35">
      <c r="A2048" t="s">
        <v>8391</v>
      </c>
      <c r="B2048">
        <v>74</v>
      </c>
      <c r="C2048">
        <v>189</v>
      </c>
      <c r="D2048">
        <v>2047</v>
      </c>
      <c r="E2048" t="s">
        <v>311</v>
      </c>
      <c r="F2048" t="s">
        <v>2692</v>
      </c>
      <c r="G2048" t="s">
        <v>311</v>
      </c>
      <c r="H2048" t="s">
        <v>311</v>
      </c>
      <c r="I2048" t="s">
        <v>311</v>
      </c>
      <c r="J2048">
        <v>0</v>
      </c>
    </row>
    <row r="2049" spans="1:10" x14ac:dyDescent="0.35">
      <c r="A2049" t="s">
        <v>8392</v>
      </c>
      <c r="B2049">
        <v>64</v>
      </c>
      <c r="C2049">
        <v>189</v>
      </c>
      <c r="D2049">
        <v>2047</v>
      </c>
      <c r="E2049" t="s">
        <v>312</v>
      </c>
      <c r="F2049" t="s">
        <v>0</v>
      </c>
      <c r="G2049" t="s">
        <v>2379</v>
      </c>
      <c r="H2049">
        <v>1.508</v>
      </c>
      <c r="I2049">
        <v>34.659999999999997</v>
      </c>
      <c r="J2049">
        <v>4</v>
      </c>
    </row>
    <row r="2050" spans="1:10" hidden="1" x14ac:dyDescent="0.35">
      <c r="A2050" t="s">
        <v>8393</v>
      </c>
      <c r="B2050">
        <v>78</v>
      </c>
      <c r="C2050">
        <v>189</v>
      </c>
      <c r="D2050">
        <v>2047</v>
      </c>
      <c r="E2050" t="s">
        <v>311</v>
      </c>
      <c r="F2050" t="s">
        <v>2692</v>
      </c>
      <c r="G2050" t="s">
        <v>311</v>
      </c>
      <c r="H2050" t="s">
        <v>311</v>
      </c>
      <c r="I2050" t="s">
        <v>311</v>
      </c>
      <c r="J2050">
        <v>20</v>
      </c>
    </row>
    <row r="2051" spans="1:10" x14ac:dyDescent="0.35">
      <c r="A2051" t="s">
        <v>8394</v>
      </c>
      <c r="B2051">
        <v>49</v>
      </c>
      <c r="C2051">
        <v>188</v>
      </c>
      <c r="D2051">
        <v>2050</v>
      </c>
      <c r="E2051" t="s">
        <v>334</v>
      </c>
      <c r="F2051" t="s">
        <v>0</v>
      </c>
      <c r="G2051" t="s">
        <v>8395</v>
      </c>
      <c r="H2051">
        <v>2.1160000000000001</v>
      </c>
      <c r="I2051">
        <v>17.28</v>
      </c>
      <c r="J2051">
        <v>25</v>
      </c>
    </row>
    <row r="2052" spans="1:10" hidden="1" x14ac:dyDescent="0.35">
      <c r="A2052" t="s">
        <v>8396</v>
      </c>
      <c r="B2052">
        <v>27</v>
      </c>
      <c r="C2052">
        <v>188</v>
      </c>
      <c r="D2052">
        <v>2050</v>
      </c>
      <c r="E2052" t="s">
        <v>311</v>
      </c>
      <c r="F2052" t="s">
        <v>2692</v>
      </c>
      <c r="G2052" t="s">
        <v>311</v>
      </c>
      <c r="H2052" t="s">
        <v>311</v>
      </c>
      <c r="I2052" t="s">
        <v>311</v>
      </c>
      <c r="J2052">
        <v>7</v>
      </c>
    </row>
    <row r="2053" spans="1:10" x14ac:dyDescent="0.35">
      <c r="A2053" t="s">
        <v>8397</v>
      </c>
      <c r="B2053">
        <v>88</v>
      </c>
      <c r="C2053">
        <v>188</v>
      </c>
      <c r="D2053">
        <v>2050</v>
      </c>
      <c r="E2053" t="s">
        <v>311</v>
      </c>
      <c r="F2053" t="s">
        <v>0</v>
      </c>
      <c r="G2053" t="s">
        <v>4921</v>
      </c>
      <c r="H2053" t="s">
        <v>311</v>
      </c>
      <c r="I2053" t="s">
        <v>311</v>
      </c>
      <c r="J2053">
        <v>36</v>
      </c>
    </row>
    <row r="2054" spans="1:10" x14ac:dyDescent="0.35">
      <c r="A2054" t="s">
        <v>8398</v>
      </c>
      <c r="B2054">
        <v>127</v>
      </c>
      <c r="C2054">
        <v>188</v>
      </c>
      <c r="D2054">
        <v>2050</v>
      </c>
      <c r="E2054" t="s">
        <v>311</v>
      </c>
      <c r="F2054" t="s">
        <v>0</v>
      </c>
      <c r="G2054" t="s">
        <v>2520</v>
      </c>
      <c r="H2054" t="s">
        <v>311</v>
      </c>
      <c r="I2054" t="s">
        <v>311</v>
      </c>
      <c r="J2054">
        <v>61</v>
      </c>
    </row>
    <row r="2055" spans="1:10" x14ac:dyDescent="0.35">
      <c r="A2055" t="s">
        <v>8399</v>
      </c>
      <c r="B2055">
        <v>63</v>
      </c>
      <c r="C2055">
        <v>188</v>
      </c>
      <c r="D2055">
        <v>2050</v>
      </c>
      <c r="E2055" t="s">
        <v>311</v>
      </c>
      <c r="F2055" t="s">
        <v>0</v>
      </c>
      <c r="G2055" t="s">
        <v>8400</v>
      </c>
      <c r="H2055" t="s">
        <v>311</v>
      </c>
      <c r="I2055" t="s">
        <v>311</v>
      </c>
      <c r="J2055">
        <v>11</v>
      </c>
    </row>
    <row r="2056" spans="1:10" hidden="1" x14ac:dyDescent="0.35">
      <c r="A2056" t="s">
        <v>8401</v>
      </c>
      <c r="B2056">
        <v>32</v>
      </c>
      <c r="C2056">
        <v>188</v>
      </c>
      <c r="D2056">
        <v>2050</v>
      </c>
      <c r="E2056" t="s">
        <v>311</v>
      </c>
      <c r="F2056" t="s">
        <v>2692</v>
      </c>
      <c r="G2056" t="s">
        <v>311</v>
      </c>
      <c r="H2056" t="s">
        <v>311</v>
      </c>
      <c r="I2056" t="s">
        <v>311</v>
      </c>
      <c r="J2056">
        <v>14</v>
      </c>
    </row>
    <row r="2057" spans="1:10" hidden="1" x14ac:dyDescent="0.35">
      <c r="A2057" t="s">
        <v>8402</v>
      </c>
      <c r="B2057">
        <v>22</v>
      </c>
      <c r="C2057">
        <v>188</v>
      </c>
      <c r="D2057">
        <v>2050</v>
      </c>
      <c r="E2057" t="s">
        <v>311</v>
      </c>
      <c r="F2057" t="s">
        <v>3848</v>
      </c>
      <c r="G2057" t="s">
        <v>311</v>
      </c>
      <c r="H2057" t="s">
        <v>311</v>
      </c>
      <c r="I2057" t="s">
        <v>311</v>
      </c>
      <c r="J2057">
        <v>1</v>
      </c>
    </row>
    <row r="2058" spans="1:10" hidden="1" x14ac:dyDescent="0.35">
      <c r="A2058" t="s">
        <v>8403</v>
      </c>
      <c r="B2058">
        <v>25</v>
      </c>
      <c r="C2058">
        <v>187</v>
      </c>
      <c r="D2058">
        <v>2057</v>
      </c>
      <c r="E2058" t="s">
        <v>311</v>
      </c>
      <c r="F2058" t="s">
        <v>3848</v>
      </c>
      <c r="G2058" t="s">
        <v>311</v>
      </c>
      <c r="H2058" t="s">
        <v>311</v>
      </c>
      <c r="I2058" t="s">
        <v>311</v>
      </c>
      <c r="J2058">
        <v>1</v>
      </c>
    </row>
    <row r="2059" spans="1:10" x14ac:dyDescent="0.35">
      <c r="A2059" t="s">
        <v>8404</v>
      </c>
      <c r="B2059">
        <v>26</v>
      </c>
      <c r="C2059">
        <v>187</v>
      </c>
      <c r="D2059">
        <v>2057</v>
      </c>
      <c r="E2059" t="s">
        <v>311</v>
      </c>
      <c r="F2059" t="s">
        <v>0</v>
      </c>
      <c r="G2059" t="s">
        <v>1827</v>
      </c>
      <c r="H2059" t="s">
        <v>311</v>
      </c>
      <c r="I2059" t="s">
        <v>311</v>
      </c>
      <c r="J2059">
        <v>26</v>
      </c>
    </row>
    <row r="2060" spans="1:10" x14ac:dyDescent="0.35">
      <c r="A2060" t="s">
        <v>8405</v>
      </c>
      <c r="B2060">
        <v>95</v>
      </c>
      <c r="C2060">
        <v>187</v>
      </c>
      <c r="D2060">
        <v>2057</v>
      </c>
      <c r="E2060" t="s">
        <v>328</v>
      </c>
      <c r="F2060" t="s">
        <v>0</v>
      </c>
      <c r="G2060" t="s">
        <v>4050</v>
      </c>
      <c r="H2060">
        <v>1.407</v>
      </c>
      <c r="I2060">
        <v>53.23</v>
      </c>
      <c r="J2060">
        <v>35</v>
      </c>
    </row>
    <row r="2061" spans="1:10" x14ac:dyDescent="0.35">
      <c r="A2061" t="s">
        <v>8406</v>
      </c>
      <c r="B2061">
        <v>69</v>
      </c>
      <c r="C2061">
        <v>187</v>
      </c>
      <c r="D2061">
        <v>2057</v>
      </c>
      <c r="E2061" t="s">
        <v>312</v>
      </c>
      <c r="F2061" t="s">
        <v>0</v>
      </c>
      <c r="G2061" t="s">
        <v>8407</v>
      </c>
      <c r="H2061">
        <v>1.3180000000000001</v>
      </c>
      <c r="I2061">
        <v>28.09</v>
      </c>
      <c r="J2061">
        <v>54</v>
      </c>
    </row>
    <row r="2062" spans="1:10" x14ac:dyDescent="0.35">
      <c r="A2062" t="s">
        <v>8408</v>
      </c>
      <c r="B2062">
        <v>67</v>
      </c>
      <c r="C2062">
        <v>186</v>
      </c>
      <c r="D2062">
        <v>2061</v>
      </c>
      <c r="E2062" t="s">
        <v>311</v>
      </c>
      <c r="F2062" t="s">
        <v>0</v>
      </c>
      <c r="G2062" t="s">
        <v>2202</v>
      </c>
      <c r="H2062" t="s">
        <v>311</v>
      </c>
      <c r="I2062" t="s">
        <v>311</v>
      </c>
      <c r="J2062">
        <v>27</v>
      </c>
    </row>
    <row r="2063" spans="1:10" hidden="1" x14ac:dyDescent="0.35">
      <c r="A2063" t="s">
        <v>8409</v>
      </c>
      <c r="B2063">
        <v>23</v>
      </c>
      <c r="C2063">
        <v>186</v>
      </c>
      <c r="D2063">
        <v>2061</v>
      </c>
      <c r="E2063" t="s">
        <v>311</v>
      </c>
      <c r="F2063" t="s">
        <v>3848</v>
      </c>
      <c r="G2063" t="s">
        <v>311</v>
      </c>
      <c r="H2063" t="s">
        <v>311</v>
      </c>
      <c r="I2063" t="s">
        <v>311</v>
      </c>
      <c r="J2063">
        <v>23</v>
      </c>
    </row>
    <row r="2064" spans="1:10" x14ac:dyDescent="0.35">
      <c r="A2064" t="s">
        <v>8410</v>
      </c>
      <c r="B2064">
        <v>29</v>
      </c>
      <c r="C2064">
        <v>186</v>
      </c>
      <c r="D2064">
        <v>2061</v>
      </c>
      <c r="E2064" t="s">
        <v>311</v>
      </c>
      <c r="F2064" t="s">
        <v>0</v>
      </c>
      <c r="G2064" t="s">
        <v>8411</v>
      </c>
      <c r="H2064" t="s">
        <v>311</v>
      </c>
      <c r="I2064" t="s">
        <v>311</v>
      </c>
      <c r="J2064">
        <v>29</v>
      </c>
    </row>
    <row r="2065" spans="1:10" x14ac:dyDescent="0.35">
      <c r="A2065" t="s">
        <v>8412</v>
      </c>
      <c r="B2065">
        <v>92</v>
      </c>
      <c r="C2065">
        <v>186</v>
      </c>
      <c r="D2065">
        <v>2061</v>
      </c>
      <c r="E2065" t="s">
        <v>334</v>
      </c>
      <c r="F2065" t="s">
        <v>0</v>
      </c>
      <c r="G2065" t="s">
        <v>2053</v>
      </c>
      <c r="H2065">
        <v>1.024</v>
      </c>
      <c r="I2065">
        <v>15.96</v>
      </c>
      <c r="J2065">
        <v>47</v>
      </c>
    </row>
    <row r="2066" spans="1:10" x14ac:dyDescent="0.35">
      <c r="A2066" t="s">
        <v>8413</v>
      </c>
      <c r="B2066">
        <v>54</v>
      </c>
      <c r="C2066">
        <v>186</v>
      </c>
      <c r="D2066">
        <v>2061</v>
      </c>
      <c r="E2066" t="s">
        <v>311</v>
      </c>
      <c r="F2066" t="s">
        <v>0</v>
      </c>
      <c r="G2066" t="s">
        <v>2037</v>
      </c>
      <c r="H2066" t="s">
        <v>311</v>
      </c>
      <c r="I2066" t="s">
        <v>311</v>
      </c>
      <c r="J2066">
        <v>20</v>
      </c>
    </row>
    <row r="2067" spans="1:10" hidden="1" x14ac:dyDescent="0.35">
      <c r="A2067" t="s">
        <v>8414</v>
      </c>
      <c r="B2067">
        <v>90</v>
      </c>
      <c r="C2067">
        <v>185</v>
      </c>
      <c r="D2067">
        <v>2066</v>
      </c>
      <c r="E2067" t="s">
        <v>311</v>
      </c>
      <c r="F2067" t="s">
        <v>2692</v>
      </c>
      <c r="G2067" t="s">
        <v>311</v>
      </c>
      <c r="H2067" t="s">
        <v>311</v>
      </c>
      <c r="I2067" t="s">
        <v>311</v>
      </c>
      <c r="J2067">
        <v>1</v>
      </c>
    </row>
    <row r="2068" spans="1:10" x14ac:dyDescent="0.35">
      <c r="A2068" t="s">
        <v>8415</v>
      </c>
      <c r="B2068">
        <v>141</v>
      </c>
      <c r="C2068">
        <v>185</v>
      </c>
      <c r="D2068">
        <v>2066</v>
      </c>
      <c r="E2068" t="s">
        <v>311</v>
      </c>
      <c r="F2068" t="s">
        <v>0</v>
      </c>
      <c r="G2068" t="s">
        <v>3628</v>
      </c>
      <c r="H2068" t="s">
        <v>311</v>
      </c>
      <c r="I2068" t="s">
        <v>311</v>
      </c>
      <c r="J2068">
        <v>33</v>
      </c>
    </row>
    <row r="2069" spans="1:10" hidden="1" x14ac:dyDescent="0.35">
      <c r="A2069" t="s">
        <v>8416</v>
      </c>
      <c r="B2069">
        <v>19</v>
      </c>
      <c r="C2069">
        <v>185</v>
      </c>
      <c r="D2069">
        <v>2066</v>
      </c>
      <c r="E2069" t="s">
        <v>311</v>
      </c>
      <c r="F2069" t="s">
        <v>3848</v>
      </c>
      <c r="G2069" t="s">
        <v>311</v>
      </c>
      <c r="H2069" t="s">
        <v>311</v>
      </c>
      <c r="I2069" t="s">
        <v>311</v>
      </c>
      <c r="J2069">
        <v>6</v>
      </c>
    </row>
    <row r="2070" spans="1:10" x14ac:dyDescent="0.35">
      <c r="A2070" t="s">
        <v>8417</v>
      </c>
      <c r="B2070">
        <v>60</v>
      </c>
      <c r="C2070">
        <v>185</v>
      </c>
      <c r="D2070">
        <v>2066</v>
      </c>
      <c r="E2070" t="s">
        <v>312</v>
      </c>
      <c r="F2070" t="s">
        <v>0</v>
      </c>
      <c r="G2070" t="s">
        <v>2088</v>
      </c>
      <c r="H2070">
        <v>1.333</v>
      </c>
      <c r="I2070">
        <v>31.16</v>
      </c>
      <c r="J2070">
        <v>11</v>
      </c>
    </row>
    <row r="2071" spans="1:10" hidden="1" x14ac:dyDescent="0.35">
      <c r="A2071" t="s">
        <v>8418</v>
      </c>
      <c r="B2071">
        <v>11</v>
      </c>
      <c r="C2071">
        <v>185</v>
      </c>
      <c r="D2071">
        <v>2066</v>
      </c>
      <c r="E2071" t="s">
        <v>311</v>
      </c>
      <c r="F2071" t="s">
        <v>3848</v>
      </c>
      <c r="G2071" t="s">
        <v>311</v>
      </c>
      <c r="H2071" t="s">
        <v>311</v>
      </c>
      <c r="I2071" t="s">
        <v>311</v>
      </c>
      <c r="J2071">
        <v>0</v>
      </c>
    </row>
    <row r="2072" spans="1:10" x14ac:dyDescent="0.35">
      <c r="A2072" t="s">
        <v>8419</v>
      </c>
      <c r="B2072">
        <v>62</v>
      </c>
      <c r="C2072">
        <v>185</v>
      </c>
      <c r="D2072">
        <v>2066</v>
      </c>
      <c r="E2072" t="s">
        <v>312</v>
      </c>
      <c r="F2072" t="s">
        <v>0</v>
      </c>
      <c r="G2072" t="s">
        <v>3819</v>
      </c>
      <c r="H2072">
        <v>1.778</v>
      </c>
      <c r="I2072">
        <v>42.75</v>
      </c>
      <c r="J2072">
        <v>12</v>
      </c>
    </row>
    <row r="2073" spans="1:10" x14ac:dyDescent="0.35">
      <c r="A2073" t="s">
        <v>8420</v>
      </c>
      <c r="B2073">
        <v>54</v>
      </c>
      <c r="C2073">
        <v>185</v>
      </c>
      <c r="D2073">
        <v>2066</v>
      </c>
      <c r="E2073" t="s">
        <v>311</v>
      </c>
      <c r="F2073" t="s">
        <v>0</v>
      </c>
      <c r="G2073" t="s">
        <v>1819</v>
      </c>
      <c r="H2073" t="s">
        <v>311</v>
      </c>
      <c r="I2073" t="s">
        <v>311</v>
      </c>
      <c r="J2073">
        <v>13</v>
      </c>
    </row>
    <row r="2074" spans="1:10" x14ac:dyDescent="0.35">
      <c r="A2074" t="s">
        <v>8421</v>
      </c>
      <c r="B2074">
        <v>99</v>
      </c>
      <c r="C2074">
        <v>184</v>
      </c>
      <c r="D2074">
        <v>2073</v>
      </c>
      <c r="E2074" t="s">
        <v>311</v>
      </c>
      <c r="F2074" t="s">
        <v>0</v>
      </c>
      <c r="G2074" t="s">
        <v>4022</v>
      </c>
      <c r="H2074" t="s">
        <v>311</v>
      </c>
      <c r="I2074" t="s">
        <v>311</v>
      </c>
      <c r="J2074">
        <v>41</v>
      </c>
    </row>
    <row r="2075" spans="1:10" x14ac:dyDescent="0.35">
      <c r="A2075" t="s">
        <v>8422</v>
      </c>
      <c r="B2075">
        <v>277</v>
      </c>
      <c r="C2075">
        <v>184</v>
      </c>
      <c r="D2075">
        <v>2073</v>
      </c>
      <c r="E2075" t="s">
        <v>311</v>
      </c>
      <c r="F2075" t="s">
        <v>0</v>
      </c>
      <c r="G2075" t="s">
        <v>8423</v>
      </c>
      <c r="H2075" t="s">
        <v>311</v>
      </c>
      <c r="I2075" t="s">
        <v>311</v>
      </c>
      <c r="J2075">
        <v>4</v>
      </c>
    </row>
    <row r="2076" spans="1:10" hidden="1" x14ac:dyDescent="0.35">
      <c r="A2076" t="s">
        <v>8424</v>
      </c>
      <c r="B2076">
        <v>13</v>
      </c>
      <c r="C2076">
        <v>184</v>
      </c>
      <c r="D2076">
        <v>2073</v>
      </c>
      <c r="E2076" t="s">
        <v>311</v>
      </c>
      <c r="F2076" t="s">
        <v>3848</v>
      </c>
      <c r="G2076" t="s">
        <v>311</v>
      </c>
      <c r="H2076" t="s">
        <v>311</v>
      </c>
      <c r="I2076" t="s">
        <v>311</v>
      </c>
      <c r="J2076">
        <v>0</v>
      </c>
    </row>
    <row r="2077" spans="1:10" x14ac:dyDescent="0.35">
      <c r="A2077" t="s">
        <v>8425</v>
      </c>
      <c r="B2077">
        <v>69</v>
      </c>
      <c r="C2077">
        <v>184</v>
      </c>
      <c r="D2077">
        <v>2073</v>
      </c>
      <c r="E2077" t="s">
        <v>312</v>
      </c>
      <c r="F2077" t="s">
        <v>0</v>
      </c>
      <c r="G2077" t="s">
        <v>8159</v>
      </c>
      <c r="H2077">
        <v>1.2</v>
      </c>
      <c r="I2077">
        <v>36.61</v>
      </c>
      <c r="J2077">
        <v>17</v>
      </c>
    </row>
    <row r="2078" spans="1:10" x14ac:dyDescent="0.35">
      <c r="A2078" t="s">
        <v>8426</v>
      </c>
      <c r="B2078">
        <v>35</v>
      </c>
      <c r="C2078">
        <v>183</v>
      </c>
      <c r="D2078">
        <v>2077</v>
      </c>
      <c r="E2078" t="s">
        <v>311</v>
      </c>
      <c r="F2078" t="s">
        <v>0</v>
      </c>
      <c r="G2078" t="s">
        <v>3375</v>
      </c>
      <c r="H2078" t="s">
        <v>311</v>
      </c>
      <c r="I2078" t="s">
        <v>311</v>
      </c>
      <c r="J2078">
        <v>24</v>
      </c>
    </row>
    <row r="2079" spans="1:10" x14ac:dyDescent="0.35">
      <c r="A2079" t="s">
        <v>8427</v>
      </c>
      <c r="B2079">
        <v>68</v>
      </c>
      <c r="C2079">
        <v>183</v>
      </c>
      <c r="D2079">
        <v>2077</v>
      </c>
      <c r="E2079" t="s">
        <v>311</v>
      </c>
      <c r="F2079" t="s">
        <v>0</v>
      </c>
      <c r="G2079" t="s">
        <v>4022</v>
      </c>
      <c r="H2079" t="s">
        <v>311</v>
      </c>
      <c r="I2079" t="s">
        <v>311</v>
      </c>
      <c r="J2079">
        <v>20</v>
      </c>
    </row>
    <row r="2080" spans="1:10" hidden="1" x14ac:dyDescent="0.35">
      <c r="A2080" t="s">
        <v>8428</v>
      </c>
      <c r="B2080">
        <v>172</v>
      </c>
      <c r="C2080">
        <v>183</v>
      </c>
      <c r="D2080">
        <v>2077</v>
      </c>
      <c r="E2080" t="s">
        <v>311</v>
      </c>
      <c r="F2080" t="s">
        <v>2692</v>
      </c>
      <c r="G2080" t="s">
        <v>311</v>
      </c>
      <c r="H2080" t="s">
        <v>311</v>
      </c>
      <c r="I2080" t="s">
        <v>311</v>
      </c>
      <c r="J2080">
        <v>16</v>
      </c>
    </row>
    <row r="2081" spans="1:10" x14ac:dyDescent="0.35">
      <c r="A2081" t="s">
        <v>8429</v>
      </c>
      <c r="B2081">
        <v>76</v>
      </c>
      <c r="C2081">
        <v>183</v>
      </c>
      <c r="D2081">
        <v>2077</v>
      </c>
      <c r="E2081" t="s">
        <v>311</v>
      </c>
      <c r="F2081" t="s">
        <v>0</v>
      </c>
      <c r="G2081" t="s">
        <v>2343</v>
      </c>
      <c r="H2081" t="s">
        <v>311</v>
      </c>
      <c r="I2081" t="s">
        <v>311</v>
      </c>
      <c r="J2081">
        <v>14</v>
      </c>
    </row>
    <row r="2082" spans="1:10" x14ac:dyDescent="0.35">
      <c r="A2082" t="s">
        <v>8430</v>
      </c>
      <c r="B2082">
        <v>63</v>
      </c>
      <c r="C2082">
        <v>182</v>
      </c>
      <c r="D2082">
        <v>2081</v>
      </c>
      <c r="E2082" t="s">
        <v>328</v>
      </c>
      <c r="F2082" t="s">
        <v>0</v>
      </c>
      <c r="G2082" t="s">
        <v>8431</v>
      </c>
      <c r="H2082">
        <v>2.1579999999999999</v>
      </c>
      <c r="I2082">
        <v>44.3</v>
      </c>
      <c r="J2082">
        <v>16</v>
      </c>
    </row>
    <row r="2083" spans="1:10" hidden="1" x14ac:dyDescent="0.35">
      <c r="A2083" t="s">
        <v>8432</v>
      </c>
      <c r="B2083">
        <v>32</v>
      </c>
      <c r="C2083">
        <v>181</v>
      </c>
      <c r="D2083">
        <v>2082</v>
      </c>
      <c r="E2083" t="s">
        <v>311</v>
      </c>
      <c r="F2083" t="s">
        <v>3848</v>
      </c>
      <c r="G2083" t="s">
        <v>311</v>
      </c>
      <c r="H2083" t="s">
        <v>311</v>
      </c>
      <c r="I2083" t="s">
        <v>311</v>
      </c>
      <c r="J2083">
        <v>1</v>
      </c>
    </row>
    <row r="2084" spans="1:10" hidden="1" x14ac:dyDescent="0.35">
      <c r="A2084" t="s">
        <v>8433</v>
      </c>
      <c r="B2084">
        <v>58</v>
      </c>
      <c r="C2084">
        <v>181</v>
      </c>
      <c r="D2084">
        <v>2082</v>
      </c>
      <c r="E2084" t="s">
        <v>311</v>
      </c>
      <c r="F2084" t="s">
        <v>2692</v>
      </c>
      <c r="G2084" t="s">
        <v>311</v>
      </c>
      <c r="H2084" t="s">
        <v>311</v>
      </c>
      <c r="I2084" t="s">
        <v>311</v>
      </c>
      <c r="J2084">
        <v>14</v>
      </c>
    </row>
    <row r="2085" spans="1:10" x14ac:dyDescent="0.35">
      <c r="A2085" t="s">
        <v>8434</v>
      </c>
      <c r="B2085">
        <v>48</v>
      </c>
      <c r="C2085">
        <v>181</v>
      </c>
      <c r="D2085">
        <v>2082</v>
      </c>
      <c r="E2085" t="s">
        <v>312</v>
      </c>
      <c r="F2085" t="s">
        <v>0</v>
      </c>
      <c r="G2085" t="s">
        <v>1807</v>
      </c>
      <c r="H2085">
        <v>2.024</v>
      </c>
      <c r="I2085">
        <v>25.91</v>
      </c>
      <c r="J2085">
        <v>22</v>
      </c>
    </row>
    <row r="2086" spans="1:10" hidden="1" x14ac:dyDescent="0.35">
      <c r="A2086" t="s">
        <v>8435</v>
      </c>
      <c r="B2086">
        <v>48</v>
      </c>
      <c r="C2086">
        <v>181</v>
      </c>
      <c r="D2086">
        <v>2082</v>
      </c>
      <c r="E2086" t="s">
        <v>311</v>
      </c>
      <c r="F2086" t="s">
        <v>3848</v>
      </c>
      <c r="G2086" t="s">
        <v>311</v>
      </c>
      <c r="H2086" t="s">
        <v>311</v>
      </c>
      <c r="I2086" t="s">
        <v>311</v>
      </c>
      <c r="J2086">
        <v>2</v>
      </c>
    </row>
    <row r="2087" spans="1:10" x14ac:dyDescent="0.35">
      <c r="A2087" t="s">
        <v>8436</v>
      </c>
      <c r="B2087">
        <v>75</v>
      </c>
      <c r="C2087">
        <v>181</v>
      </c>
      <c r="D2087">
        <v>2082</v>
      </c>
      <c r="E2087" t="s">
        <v>311</v>
      </c>
      <c r="F2087" t="s">
        <v>0</v>
      </c>
      <c r="G2087" t="s">
        <v>1958</v>
      </c>
      <c r="H2087" t="s">
        <v>311</v>
      </c>
      <c r="I2087" t="s">
        <v>311</v>
      </c>
      <c r="J2087">
        <v>11</v>
      </c>
    </row>
    <row r="2088" spans="1:10" x14ac:dyDescent="0.35">
      <c r="A2088" t="s">
        <v>8437</v>
      </c>
      <c r="B2088">
        <v>44</v>
      </c>
      <c r="C2088">
        <v>181</v>
      </c>
      <c r="D2088">
        <v>2082</v>
      </c>
      <c r="E2088" t="s">
        <v>311</v>
      </c>
      <c r="F2088" t="s">
        <v>0</v>
      </c>
      <c r="G2088" t="s">
        <v>2129</v>
      </c>
      <c r="H2088" t="s">
        <v>311</v>
      </c>
      <c r="I2088" t="s">
        <v>311</v>
      </c>
      <c r="J2088">
        <v>44</v>
      </c>
    </row>
    <row r="2089" spans="1:10" x14ac:dyDescent="0.35">
      <c r="A2089" t="s">
        <v>8438</v>
      </c>
      <c r="B2089">
        <v>138</v>
      </c>
      <c r="C2089">
        <v>180</v>
      </c>
      <c r="D2089">
        <v>2088</v>
      </c>
      <c r="E2089" t="s">
        <v>334</v>
      </c>
      <c r="F2089" t="s">
        <v>0</v>
      </c>
      <c r="G2089" t="s">
        <v>1999</v>
      </c>
      <c r="H2089">
        <v>0.69099999999999995</v>
      </c>
      <c r="I2089">
        <v>11.8</v>
      </c>
      <c r="J2089">
        <v>23</v>
      </c>
    </row>
    <row r="2090" spans="1:10" x14ac:dyDescent="0.35">
      <c r="A2090" t="s">
        <v>8439</v>
      </c>
      <c r="B2090">
        <v>117</v>
      </c>
      <c r="C2090">
        <v>179</v>
      </c>
      <c r="D2090">
        <v>2089</v>
      </c>
      <c r="E2090" t="s">
        <v>311</v>
      </c>
      <c r="F2090" t="s">
        <v>0</v>
      </c>
      <c r="G2090" t="s">
        <v>3026</v>
      </c>
      <c r="H2090" t="s">
        <v>311</v>
      </c>
      <c r="I2090" t="s">
        <v>311</v>
      </c>
      <c r="J2090">
        <v>17</v>
      </c>
    </row>
    <row r="2091" spans="1:10" hidden="1" x14ac:dyDescent="0.35">
      <c r="A2091" t="s">
        <v>8440</v>
      </c>
      <c r="B2091">
        <v>8</v>
      </c>
      <c r="C2091">
        <v>179</v>
      </c>
      <c r="D2091">
        <v>2089</v>
      </c>
      <c r="E2091" t="s">
        <v>311</v>
      </c>
      <c r="F2091" t="s">
        <v>3848</v>
      </c>
      <c r="G2091" t="s">
        <v>311</v>
      </c>
      <c r="H2091" t="s">
        <v>311</v>
      </c>
      <c r="I2091" t="s">
        <v>311</v>
      </c>
      <c r="J2091">
        <v>0</v>
      </c>
    </row>
    <row r="2092" spans="1:10" hidden="1" x14ac:dyDescent="0.35">
      <c r="A2092" t="s">
        <v>8441</v>
      </c>
      <c r="B2092">
        <v>17</v>
      </c>
      <c r="C2092">
        <v>179</v>
      </c>
      <c r="D2092">
        <v>2089</v>
      </c>
      <c r="E2092" t="s">
        <v>311</v>
      </c>
      <c r="F2092" t="s">
        <v>3848</v>
      </c>
      <c r="G2092" t="s">
        <v>311</v>
      </c>
      <c r="H2092" t="s">
        <v>311</v>
      </c>
      <c r="I2092" t="s">
        <v>311</v>
      </c>
      <c r="J2092">
        <v>2</v>
      </c>
    </row>
    <row r="2093" spans="1:10" x14ac:dyDescent="0.35">
      <c r="A2093" t="s">
        <v>8442</v>
      </c>
      <c r="B2093">
        <v>102</v>
      </c>
      <c r="C2093">
        <v>178</v>
      </c>
      <c r="D2093">
        <v>2092</v>
      </c>
      <c r="E2093" t="s">
        <v>334</v>
      </c>
      <c r="F2093" t="s">
        <v>0</v>
      </c>
      <c r="G2093" t="s">
        <v>8443</v>
      </c>
      <c r="H2093">
        <v>0.85599999999999998</v>
      </c>
      <c r="I2093">
        <v>6.68</v>
      </c>
      <c r="J2093">
        <v>15</v>
      </c>
    </row>
    <row r="2094" spans="1:10" x14ac:dyDescent="0.35">
      <c r="A2094" t="s">
        <v>8444</v>
      </c>
      <c r="B2094">
        <v>85</v>
      </c>
      <c r="C2094">
        <v>178</v>
      </c>
      <c r="D2094">
        <v>2092</v>
      </c>
      <c r="E2094" t="s">
        <v>311</v>
      </c>
      <c r="F2094" t="s">
        <v>0</v>
      </c>
      <c r="G2094" t="s">
        <v>3026</v>
      </c>
      <c r="H2094" t="s">
        <v>311</v>
      </c>
      <c r="I2094" t="s">
        <v>311</v>
      </c>
      <c r="J2094">
        <v>26</v>
      </c>
    </row>
    <row r="2095" spans="1:10" x14ac:dyDescent="0.35">
      <c r="A2095" t="s">
        <v>8445</v>
      </c>
      <c r="B2095">
        <v>25</v>
      </c>
      <c r="C2095">
        <v>178</v>
      </c>
      <c r="D2095">
        <v>2092</v>
      </c>
      <c r="E2095" t="s">
        <v>328</v>
      </c>
      <c r="F2095" t="s">
        <v>0</v>
      </c>
      <c r="G2095" t="s">
        <v>8446</v>
      </c>
      <c r="H2095">
        <v>3.8</v>
      </c>
      <c r="I2095">
        <v>63.09</v>
      </c>
      <c r="J2095">
        <v>25</v>
      </c>
    </row>
    <row r="2096" spans="1:10" x14ac:dyDescent="0.35">
      <c r="A2096" t="s">
        <v>8447</v>
      </c>
      <c r="B2096">
        <v>29</v>
      </c>
      <c r="C2096">
        <v>178</v>
      </c>
      <c r="D2096">
        <v>2092</v>
      </c>
      <c r="E2096" t="s">
        <v>311</v>
      </c>
      <c r="F2096" t="s">
        <v>0</v>
      </c>
      <c r="G2096" t="s">
        <v>311</v>
      </c>
      <c r="H2096" t="s">
        <v>311</v>
      </c>
      <c r="I2096" t="s">
        <v>311</v>
      </c>
      <c r="J2096">
        <v>0</v>
      </c>
    </row>
    <row r="2097" spans="1:10" x14ac:dyDescent="0.35">
      <c r="A2097" t="s">
        <v>8448</v>
      </c>
      <c r="B2097">
        <v>71</v>
      </c>
      <c r="C2097">
        <v>178</v>
      </c>
      <c r="D2097">
        <v>2092</v>
      </c>
      <c r="E2097" t="s">
        <v>334</v>
      </c>
      <c r="F2097" t="s">
        <v>0</v>
      </c>
      <c r="G2097" t="s">
        <v>8449</v>
      </c>
      <c r="H2097">
        <v>1.4530000000000001</v>
      </c>
      <c r="I2097">
        <v>9.9499999999999993</v>
      </c>
      <c r="J2097">
        <v>34</v>
      </c>
    </row>
    <row r="2098" spans="1:10" x14ac:dyDescent="0.35">
      <c r="A2098" t="s">
        <v>8450</v>
      </c>
      <c r="B2098">
        <v>57</v>
      </c>
      <c r="C2098">
        <v>178</v>
      </c>
      <c r="D2098">
        <v>2092</v>
      </c>
      <c r="E2098" t="s">
        <v>311</v>
      </c>
      <c r="F2098" t="s">
        <v>0</v>
      </c>
      <c r="G2098" t="s">
        <v>8451</v>
      </c>
      <c r="H2098" t="s">
        <v>311</v>
      </c>
      <c r="I2098" t="s">
        <v>311</v>
      </c>
      <c r="J2098">
        <v>23</v>
      </c>
    </row>
    <row r="2099" spans="1:10" x14ac:dyDescent="0.35">
      <c r="A2099" t="s">
        <v>8452</v>
      </c>
      <c r="B2099">
        <v>41</v>
      </c>
      <c r="C2099">
        <v>177</v>
      </c>
      <c r="D2099">
        <v>2098</v>
      </c>
      <c r="E2099" t="s">
        <v>328</v>
      </c>
      <c r="F2099" t="s">
        <v>0</v>
      </c>
      <c r="G2099" t="s">
        <v>3052</v>
      </c>
      <c r="H2099">
        <v>2.359</v>
      </c>
      <c r="I2099">
        <v>71.88</v>
      </c>
      <c r="J2099">
        <v>41</v>
      </c>
    </row>
    <row r="2100" spans="1:10" x14ac:dyDescent="0.35">
      <c r="A2100" t="s">
        <v>8453</v>
      </c>
      <c r="B2100">
        <v>138</v>
      </c>
      <c r="C2100">
        <v>177</v>
      </c>
      <c r="D2100">
        <v>2098</v>
      </c>
      <c r="E2100" t="s">
        <v>334</v>
      </c>
      <c r="F2100" t="s">
        <v>0</v>
      </c>
      <c r="G2100" t="s">
        <v>8454</v>
      </c>
      <c r="H2100">
        <v>0.58199999999999996</v>
      </c>
      <c r="I2100">
        <v>3.47</v>
      </c>
      <c r="J2100">
        <v>16</v>
      </c>
    </row>
    <row r="2101" spans="1:10" x14ac:dyDescent="0.35">
      <c r="A2101" t="s">
        <v>8455</v>
      </c>
      <c r="B2101">
        <v>79</v>
      </c>
      <c r="C2101">
        <v>177</v>
      </c>
      <c r="D2101">
        <v>2098</v>
      </c>
      <c r="E2101" t="s">
        <v>311</v>
      </c>
      <c r="F2101" t="s">
        <v>0</v>
      </c>
      <c r="G2101" t="s">
        <v>8456</v>
      </c>
      <c r="H2101" t="s">
        <v>311</v>
      </c>
      <c r="I2101" t="s">
        <v>311</v>
      </c>
      <c r="J2101">
        <v>18</v>
      </c>
    </row>
    <row r="2102" spans="1:10" x14ac:dyDescent="0.35">
      <c r="A2102" t="s">
        <v>8457</v>
      </c>
      <c r="B2102">
        <v>44</v>
      </c>
      <c r="C2102">
        <v>176</v>
      </c>
      <c r="D2102">
        <v>2101</v>
      </c>
      <c r="E2102" t="s">
        <v>311</v>
      </c>
      <c r="F2102" t="s">
        <v>0</v>
      </c>
      <c r="G2102" t="s">
        <v>3026</v>
      </c>
      <c r="H2102" t="s">
        <v>311</v>
      </c>
      <c r="I2102" t="s">
        <v>311</v>
      </c>
      <c r="J2102">
        <v>15</v>
      </c>
    </row>
    <row r="2103" spans="1:10" x14ac:dyDescent="0.35">
      <c r="A2103" t="s">
        <v>8458</v>
      </c>
      <c r="B2103">
        <v>111</v>
      </c>
      <c r="C2103">
        <v>176</v>
      </c>
      <c r="D2103">
        <v>2101</v>
      </c>
      <c r="E2103" t="s">
        <v>311</v>
      </c>
      <c r="F2103" t="s">
        <v>0</v>
      </c>
      <c r="G2103" t="s">
        <v>2178</v>
      </c>
      <c r="H2103" t="s">
        <v>311</v>
      </c>
      <c r="I2103" t="s">
        <v>311</v>
      </c>
      <c r="J2103">
        <v>9</v>
      </c>
    </row>
    <row r="2104" spans="1:10" x14ac:dyDescent="0.35">
      <c r="A2104" t="s">
        <v>8459</v>
      </c>
      <c r="B2104">
        <v>24</v>
      </c>
      <c r="C2104">
        <v>176</v>
      </c>
      <c r="D2104">
        <v>2101</v>
      </c>
      <c r="E2104" t="s">
        <v>319</v>
      </c>
      <c r="F2104" t="s">
        <v>0</v>
      </c>
      <c r="G2104" t="s">
        <v>2053</v>
      </c>
      <c r="H2104">
        <v>3.9169999999999998</v>
      </c>
      <c r="I2104">
        <v>76.91</v>
      </c>
      <c r="J2104">
        <v>16</v>
      </c>
    </row>
    <row r="2105" spans="1:10" hidden="1" x14ac:dyDescent="0.35">
      <c r="A2105" t="s">
        <v>8460</v>
      </c>
      <c r="B2105">
        <v>30</v>
      </c>
      <c r="C2105">
        <v>176</v>
      </c>
      <c r="D2105">
        <v>2101</v>
      </c>
      <c r="E2105" t="s">
        <v>311</v>
      </c>
      <c r="F2105" t="s">
        <v>2692</v>
      </c>
      <c r="G2105" t="s">
        <v>311</v>
      </c>
      <c r="H2105" t="s">
        <v>311</v>
      </c>
      <c r="I2105" t="s">
        <v>311</v>
      </c>
      <c r="J2105">
        <v>12</v>
      </c>
    </row>
    <row r="2106" spans="1:10" x14ac:dyDescent="0.35">
      <c r="A2106" t="s">
        <v>8461</v>
      </c>
      <c r="B2106">
        <v>42</v>
      </c>
      <c r="C2106">
        <v>176</v>
      </c>
      <c r="D2106">
        <v>2101</v>
      </c>
      <c r="E2106" t="s">
        <v>328</v>
      </c>
      <c r="F2106" t="s">
        <v>0</v>
      </c>
      <c r="G2106" t="s">
        <v>3446</v>
      </c>
      <c r="H2106">
        <v>2.2749999999999999</v>
      </c>
      <c r="I2106">
        <v>63.1</v>
      </c>
      <c r="J2106">
        <v>13</v>
      </c>
    </row>
    <row r="2107" spans="1:10" hidden="1" x14ac:dyDescent="0.35">
      <c r="A2107" t="s">
        <v>8462</v>
      </c>
      <c r="B2107">
        <v>55</v>
      </c>
      <c r="C2107">
        <v>175</v>
      </c>
      <c r="D2107">
        <v>2106</v>
      </c>
      <c r="E2107" t="s">
        <v>311</v>
      </c>
      <c r="F2107" t="s">
        <v>2692</v>
      </c>
      <c r="G2107" t="s">
        <v>311</v>
      </c>
      <c r="H2107" t="s">
        <v>311</v>
      </c>
      <c r="I2107" t="s">
        <v>311</v>
      </c>
      <c r="J2107">
        <v>0</v>
      </c>
    </row>
    <row r="2108" spans="1:10" x14ac:dyDescent="0.35">
      <c r="A2108" t="s">
        <v>8463</v>
      </c>
      <c r="B2108">
        <v>91</v>
      </c>
      <c r="C2108">
        <v>175</v>
      </c>
      <c r="D2108">
        <v>2106</v>
      </c>
      <c r="E2108" t="s">
        <v>311</v>
      </c>
      <c r="F2108" t="s">
        <v>0</v>
      </c>
      <c r="G2108" t="s">
        <v>2592</v>
      </c>
      <c r="H2108" t="s">
        <v>311</v>
      </c>
      <c r="I2108" t="s">
        <v>311</v>
      </c>
      <c r="J2108">
        <v>10</v>
      </c>
    </row>
    <row r="2109" spans="1:10" hidden="1" x14ac:dyDescent="0.35">
      <c r="A2109" t="s">
        <v>8464</v>
      </c>
      <c r="B2109">
        <v>41</v>
      </c>
      <c r="C2109">
        <v>175</v>
      </c>
      <c r="D2109">
        <v>2106</v>
      </c>
      <c r="E2109" t="s">
        <v>311</v>
      </c>
      <c r="F2109" t="s">
        <v>3848</v>
      </c>
      <c r="G2109" t="s">
        <v>311</v>
      </c>
      <c r="H2109" t="s">
        <v>311</v>
      </c>
      <c r="I2109" t="s">
        <v>311</v>
      </c>
      <c r="J2109">
        <v>7</v>
      </c>
    </row>
    <row r="2110" spans="1:10" hidden="1" x14ac:dyDescent="0.35">
      <c r="A2110" t="s">
        <v>8465</v>
      </c>
      <c r="B2110">
        <v>49</v>
      </c>
      <c r="C2110">
        <v>175</v>
      </c>
      <c r="D2110">
        <v>2106</v>
      </c>
      <c r="E2110" t="s">
        <v>311</v>
      </c>
      <c r="F2110" t="s">
        <v>3848</v>
      </c>
      <c r="G2110" t="s">
        <v>311</v>
      </c>
      <c r="H2110" t="s">
        <v>311</v>
      </c>
      <c r="I2110" t="s">
        <v>311</v>
      </c>
      <c r="J2110">
        <v>3</v>
      </c>
    </row>
    <row r="2111" spans="1:10" x14ac:dyDescent="0.35">
      <c r="A2111" t="s">
        <v>8466</v>
      </c>
      <c r="B2111">
        <v>43</v>
      </c>
      <c r="C2111">
        <v>175</v>
      </c>
      <c r="D2111">
        <v>2106</v>
      </c>
      <c r="E2111" t="s">
        <v>311</v>
      </c>
      <c r="F2111" t="s">
        <v>0</v>
      </c>
      <c r="G2111" t="s">
        <v>1779</v>
      </c>
      <c r="H2111" t="s">
        <v>311</v>
      </c>
      <c r="I2111" t="s">
        <v>311</v>
      </c>
      <c r="J2111">
        <v>43</v>
      </c>
    </row>
    <row r="2112" spans="1:10" x14ac:dyDescent="0.35">
      <c r="A2112" t="s">
        <v>8467</v>
      </c>
      <c r="B2112">
        <v>40</v>
      </c>
      <c r="C2112">
        <v>174</v>
      </c>
      <c r="D2112">
        <v>2111</v>
      </c>
      <c r="E2112" t="s">
        <v>311</v>
      </c>
      <c r="F2112" t="s">
        <v>0</v>
      </c>
      <c r="G2112" t="s">
        <v>1779</v>
      </c>
      <c r="H2112" t="s">
        <v>311</v>
      </c>
      <c r="I2112" t="s">
        <v>311</v>
      </c>
      <c r="J2112">
        <v>40</v>
      </c>
    </row>
    <row r="2113" spans="1:10" x14ac:dyDescent="0.35">
      <c r="A2113" t="s">
        <v>8468</v>
      </c>
      <c r="B2113">
        <v>52</v>
      </c>
      <c r="C2113">
        <v>174</v>
      </c>
      <c r="D2113">
        <v>2111</v>
      </c>
      <c r="E2113" t="s">
        <v>319</v>
      </c>
      <c r="F2113" t="s">
        <v>0</v>
      </c>
      <c r="G2113" t="s">
        <v>8469</v>
      </c>
      <c r="H2113">
        <v>1.583</v>
      </c>
      <c r="I2113">
        <v>70.05</v>
      </c>
      <c r="J2113">
        <v>26</v>
      </c>
    </row>
    <row r="2114" spans="1:10" x14ac:dyDescent="0.35">
      <c r="A2114" t="s">
        <v>8470</v>
      </c>
      <c r="B2114">
        <v>78</v>
      </c>
      <c r="C2114">
        <v>174</v>
      </c>
      <c r="D2114">
        <v>2111</v>
      </c>
      <c r="E2114" t="s">
        <v>311</v>
      </c>
      <c r="F2114" t="s">
        <v>0</v>
      </c>
      <c r="G2114" t="s">
        <v>7560</v>
      </c>
      <c r="H2114" t="s">
        <v>311</v>
      </c>
      <c r="I2114" t="s">
        <v>311</v>
      </c>
      <c r="J2114">
        <v>31</v>
      </c>
    </row>
    <row r="2115" spans="1:10" x14ac:dyDescent="0.35">
      <c r="A2115" t="s">
        <v>8471</v>
      </c>
      <c r="B2115">
        <v>94</v>
      </c>
      <c r="C2115">
        <v>174</v>
      </c>
      <c r="D2115">
        <v>2111</v>
      </c>
      <c r="E2115" t="s">
        <v>334</v>
      </c>
      <c r="F2115" t="s">
        <v>0</v>
      </c>
      <c r="G2115" t="s">
        <v>2379</v>
      </c>
      <c r="H2115">
        <v>0.75800000000000001</v>
      </c>
      <c r="I2115">
        <v>11.13</v>
      </c>
      <c r="J2115">
        <v>2</v>
      </c>
    </row>
    <row r="2116" spans="1:10" x14ac:dyDescent="0.35">
      <c r="A2116" t="s">
        <v>8472</v>
      </c>
      <c r="B2116">
        <v>83</v>
      </c>
      <c r="C2116">
        <v>174</v>
      </c>
      <c r="D2116">
        <v>2111</v>
      </c>
      <c r="E2116" t="s">
        <v>334</v>
      </c>
      <c r="F2116" t="s">
        <v>0</v>
      </c>
      <c r="G2116" t="s">
        <v>6008</v>
      </c>
      <c r="H2116">
        <v>0.97399999999999998</v>
      </c>
      <c r="I2116">
        <v>15.66</v>
      </c>
      <c r="J2116">
        <v>25</v>
      </c>
    </row>
    <row r="2117" spans="1:10" x14ac:dyDescent="0.35">
      <c r="A2117" t="s">
        <v>8473</v>
      </c>
      <c r="B2117">
        <v>16</v>
      </c>
      <c r="C2117">
        <v>174</v>
      </c>
      <c r="D2117">
        <v>2111</v>
      </c>
      <c r="E2117" t="s">
        <v>311</v>
      </c>
      <c r="F2117" t="s">
        <v>0</v>
      </c>
      <c r="G2117" t="s">
        <v>1779</v>
      </c>
      <c r="H2117" t="s">
        <v>311</v>
      </c>
      <c r="I2117" t="s">
        <v>311</v>
      </c>
      <c r="J2117">
        <v>16</v>
      </c>
    </row>
    <row r="2118" spans="1:10" hidden="1" x14ac:dyDescent="0.35">
      <c r="A2118" t="s">
        <v>8474</v>
      </c>
      <c r="B2118">
        <v>18</v>
      </c>
      <c r="C2118">
        <v>174</v>
      </c>
      <c r="D2118">
        <v>2111</v>
      </c>
      <c r="E2118" t="s">
        <v>311</v>
      </c>
      <c r="F2118" t="s">
        <v>3848</v>
      </c>
      <c r="G2118" t="s">
        <v>311</v>
      </c>
      <c r="H2118" t="s">
        <v>311</v>
      </c>
      <c r="I2118" t="s">
        <v>311</v>
      </c>
      <c r="J2118">
        <v>7</v>
      </c>
    </row>
    <row r="2119" spans="1:10" x14ac:dyDescent="0.35">
      <c r="A2119" t="s">
        <v>8475</v>
      </c>
      <c r="B2119">
        <v>56</v>
      </c>
      <c r="C2119">
        <v>174</v>
      </c>
      <c r="D2119">
        <v>2111</v>
      </c>
      <c r="E2119" t="s">
        <v>334</v>
      </c>
      <c r="F2119" t="s">
        <v>0</v>
      </c>
      <c r="G2119" t="s">
        <v>2936</v>
      </c>
      <c r="H2119">
        <v>1.3149999999999999</v>
      </c>
      <c r="I2119">
        <v>15.73</v>
      </c>
      <c r="J2119">
        <v>25</v>
      </c>
    </row>
    <row r="2120" spans="1:10" x14ac:dyDescent="0.35">
      <c r="A2120" t="s">
        <v>8476</v>
      </c>
      <c r="B2120">
        <v>115</v>
      </c>
      <c r="C2120">
        <v>173</v>
      </c>
      <c r="D2120">
        <v>2119</v>
      </c>
      <c r="E2120" t="s">
        <v>319</v>
      </c>
      <c r="F2120" t="s">
        <v>0</v>
      </c>
      <c r="G2120" t="s">
        <v>4397</v>
      </c>
      <c r="H2120">
        <v>1.452</v>
      </c>
      <c r="I2120">
        <v>69.040000000000006</v>
      </c>
      <c r="J2120">
        <v>31</v>
      </c>
    </row>
    <row r="2121" spans="1:10" hidden="1" x14ac:dyDescent="0.35">
      <c r="A2121" t="s">
        <v>8477</v>
      </c>
      <c r="B2121">
        <v>15</v>
      </c>
      <c r="C2121">
        <v>173</v>
      </c>
      <c r="D2121">
        <v>2119</v>
      </c>
      <c r="E2121" t="s">
        <v>311</v>
      </c>
      <c r="F2121" t="s">
        <v>3848</v>
      </c>
      <c r="G2121" t="s">
        <v>311</v>
      </c>
      <c r="H2121" t="s">
        <v>311</v>
      </c>
      <c r="I2121" t="s">
        <v>311</v>
      </c>
      <c r="J2121">
        <v>0</v>
      </c>
    </row>
    <row r="2122" spans="1:10" x14ac:dyDescent="0.35">
      <c r="A2122" t="s">
        <v>8478</v>
      </c>
      <c r="B2122">
        <v>122</v>
      </c>
      <c r="C2122">
        <v>173</v>
      </c>
      <c r="D2122">
        <v>2119</v>
      </c>
      <c r="E2122" t="s">
        <v>334</v>
      </c>
      <c r="F2122" t="s">
        <v>0</v>
      </c>
      <c r="G2122" t="s">
        <v>1938</v>
      </c>
      <c r="H2122">
        <v>0.64500000000000002</v>
      </c>
      <c r="I2122">
        <v>6.42</v>
      </c>
      <c r="J2122">
        <v>2</v>
      </c>
    </row>
    <row r="2123" spans="1:10" x14ac:dyDescent="0.35">
      <c r="A2123" t="s">
        <v>8479</v>
      </c>
      <c r="B2123">
        <v>113</v>
      </c>
      <c r="C2123">
        <v>173</v>
      </c>
      <c r="D2123">
        <v>2119</v>
      </c>
      <c r="E2123" t="s">
        <v>334</v>
      </c>
      <c r="F2123" t="s">
        <v>0</v>
      </c>
      <c r="G2123" t="s">
        <v>8480</v>
      </c>
      <c r="H2123">
        <v>0.69299999999999995</v>
      </c>
      <c r="I2123">
        <v>8.75</v>
      </c>
      <c r="J2123">
        <v>46</v>
      </c>
    </row>
    <row r="2124" spans="1:10" x14ac:dyDescent="0.35">
      <c r="A2124" t="s">
        <v>8481</v>
      </c>
      <c r="B2124">
        <v>61</v>
      </c>
      <c r="C2124">
        <v>172</v>
      </c>
      <c r="D2124">
        <v>2123</v>
      </c>
      <c r="E2124" t="s">
        <v>311</v>
      </c>
      <c r="F2124" t="s">
        <v>0</v>
      </c>
      <c r="G2124" t="s">
        <v>2257</v>
      </c>
      <c r="H2124" t="s">
        <v>311</v>
      </c>
      <c r="I2124" t="s">
        <v>311</v>
      </c>
      <c r="J2124">
        <v>17</v>
      </c>
    </row>
    <row r="2125" spans="1:10" x14ac:dyDescent="0.35">
      <c r="A2125" t="s">
        <v>8482</v>
      </c>
      <c r="B2125">
        <v>65</v>
      </c>
      <c r="C2125">
        <v>172</v>
      </c>
      <c r="D2125">
        <v>2123</v>
      </c>
      <c r="E2125" t="s">
        <v>312</v>
      </c>
      <c r="F2125" t="s">
        <v>0</v>
      </c>
      <c r="G2125" t="s">
        <v>4022</v>
      </c>
      <c r="H2125">
        <v>1.262</v>
      </c>
      <c r="I2125">
        <v>27.54</v>
      </c>
      <c r="J2125">
        <v>33</v>
      </c>
    </row>
    <row r="2126" spans="1:10" hidden="1" x14ac:dyDescent="0.35">
      <c r="A2126" t="s">
        <v>8483</v>
      </c>
      <c r="B2126">
        <v>23</v>
      </c>
      <c r="C2126">
        <v>172</v>
      </c>
      <c r="D2126">
        <v>2123</v>
      </c>
      <c r="E2126" t="s">
        <v>311</v>
      </c>
      <c r="F2126" t="s">
        <v>3848</v>
      </c>
      <c r="G2126" t="s">
        <v>311</v>
      </c>
      <c r="H2126" t="s">
        <v>311</v>
      </c>
      <c r="I2126" t="s">
        <v>311</v>
      </c>
      <c r="J2126">
        <v>1</v>
      </c>
    </row>
    <row r="2127" spans="1:10" x14ac:dyDescent="0.35">
      <c r="A2127" t="s">
        <v>8484</v>
      </c>
      <c r="B2127">
        <v>65</v>
      </c>
      <c r="C2127">
        <v>172</v>
      </c>
      <c r="D2127">
        <v>2123</v>
      </c>
      <c r="E2127" t="s">
        <v>334</v>
      </c>
      <c r="F2127" t="s">
        <v>0</v>
      </c>
      <c r="G2127" t="s">
        <v>8485</v>
      </c>
      <c r="H2127">
        <v>1.2190000000000001</v>
      </c>
      <c r="I2127">
        <v>18.010000000000002</v>
      </c>
      <c r="J2127">
        <v>37</v>
      </c>
    </row>
    <row r="2128" spans="1:10" x14ac:dyDescent="0.35">
      <c r="A2128" t="s">
        <v>8486</v>
      </c>
      <c r="B2128">
        <v>21</v>
      </c>
      <c r="C2128">
        <v>172</v>
      </c>
      <c r="D2128">
        <v>2123</v>
      </c>
      <c r="E2128" t="s">
        <v>319</v>
      </c>
      <c r="F2128" t="s">
        <v>0</v>
      </c>
      <c r="G2128" t="s">
        <v>2297</v>
      </c>
      <c r="H2128">
        <v>3.95</v>
      </c>
      <c r="I2128">
        <v>66.459999999999994</v>
      </c>
      <c r="J2128">
        <v>21</v>
      </c>
    </row>
    <row r="2129" spans="1:10" hidden="1" x14ac:dyDescent="0.35">
      <c r="A2129" t="s">
        <v>8487</v>
      </c>
      <c r="B2129">
        <v>15</v>
      </c>
      <c r="C2129">
        <v>172</v>
      </c>
      <c r="D2129">
        <v>2123</v>
      </c>
      <c r="E2129" t="s">
        <v>311</v>
      </c>
      <c r="F2129" t="s">
        <v>3848</v>
      </c>
      <c r="G2129" t="s">
        <v>311</v>
      </c>
      <c r="H2129" t="s">
        <v>311</v>
      </c>
      <c r="I2129" t="s">
        <v>311</v>
      </c>
      <c r="J2129">
        <v>3</v>
      </c>
    </row>
    <row r="2130" spans="1:10" hidden="1" x14ac:dyDescent="0.35">
      <c r="A2130" t="s">
        <v>8488</v>
      </c>
      <c r="B2130">
        <v>21</v>
      </c>
      <c r="C2130">
        <v>172</v>
      </c>
      <c r="D2130">
        <v>2123</v>
      </c>
      <c r="E2130" t="s">
        <v>311</v>
      </c>
      <c r="F2130" t="s">
        <v>3848</v>
      </c>
      <c r="G2130" t="s">
        <v>311</v>
      </c>
      <c r="H2130" t="s">
        <v>311</v>
      </c>
      <c r="I2130" t="s">
        <v>311</v>
      </c>
      <c r="J2130">
        <v>0</v>
      </c>
    </row>
    <row r="2131" spans="1:10" x14ac:dyDescent="0.35">
      <c r="A2131" t="s">
        <v>8489</v>
      </c>
      <c r="B2131">
        <v>41</v>
      </c>
      <c r="C2131">
        <v>172</v>
      </c>
      <c r="D2131">
        <v>2123</v>
      </c>
      <c r="E2131" t="s">
        <v>311</v>
      </c>
      <c r="F2131" t="s">
        <v>0</v>
      </c>
      <c r="G2131" t="s">
        <v>8490</v>
      </c>
      <c r="H2131" t="s">
        <v>311</v>
      </c>
      <c r="I2131" t="s">
        <v>311</v>
      </c>
      <c r="J2131">
        <v>19</v>
      </c>
    </row>
    <row r="2132" spans="1:10" hidden="1" x14ac:dyDescent="0.35">
      <c r="A2132" t="s">
        <v>8491</v>
      </c>
      <c r="B2132">
        <v>19</v>
      </c>
      <c r="C2132">
        <v>171</v>
      </c>
      <c r="D2132">
        <v>2131</v>
      </c>
      <c r="E2132" t="s">
        <v>311</v>
      </c>
      <c r="F2132" t="s">
        <v>3848</v>
      </c>
      <c r="G2132" t="s">
        <v>311</v>
      </c>
      <c r="H2132" t="s">
        <v>311</v>
      </c>
      <c r="I2132" t="s">
        <v>311</v>
      </c>
      <c r="J2132">
        <v>1</v>
      </c>
    </row>
    <row r="2133" spans="1:10" hidden="1" x14ac:dyDescent="0.35">
      <c r="A2133" t="s">
        <v>8492</v>
      </c>
      <c r="B2133">
        <v>16</v>
      </c>
      <c r="C2133">
        <v>171</v>
      </c>
      <c r="D2133">
        <v>2131</v>
      </c>
      <c r="E2133" t="s">
        <v>311</v>
      </c>
      <c r="F2133" t="s">
        <v>3848</v>
      </c>
      <c r="G2133" t="s">
        <v>311</v>
      </c>
      <c r="H2133" t="s">
        <v>311</v>
      </c>
      <c r="I2133" t="s">
        <v>311</v>
      </c>
      <c r="J2133">
        <v>1</v>
      </c>
    </row>
    <row r="2134" spans="1:10" x14ac:dyDescent="0.35">
      <c r="A2134" t="s">
        <v>8493</v>
      </c>
      <c r="B2134">
        <v>119</v>
      </c>
      <c r="C2134">
        <v>171</v>
      </c>
      <c r="D2134">
        <v>2131</v>
      </c>
      <c r="E2134" t="s">
        <v>334</v>
      </c>
      <c r="F2134" t="s">
        <v>0</v>
      </c>
      <c r="G2134" t="s">
        <v>2109</v>
      </c>
      <c r="H2134">
        <v>0.65500000000000003</v>
      </c>
      <c r="I2134">
        <v>4.0199999999999996</v>
      </c>
      <c r="J2134">
        <v>0</v>
      </c>
    </row>
    <row r="2135" spans="1:10" hidden="1" x14ac:dyDescent="0.35">
      <c r="A2135" t="s">
        <v>8494</v>
      </c>
      <c r="B2135">
        <v>26</v>
      </c>
      <c r="C2135">
        <v>171</v>
      </c>
      <c r="D2135">
        <v>2131</v>
      </c>
      <c r="E2135" t="s">
        <v>311</v>
      </c>
      <c r="F2135" t="s">
        <v>3848</v>
      </c>
      <c r="G2135" t="s">
        <v>311</v>
      </c>
      <c r="H2135" t="s">
        <v>311</v>
      </c>
      <c r="I2135" t="s">
        <v>311</v>
      </c>
      <c r="J2135">
        <v>8</v>
      </c>
    </row>
    <row r="2136" spans="1:10" x14ac:dyDescent="0.35">
      <c r="A2136" t="s">
        <v>8495</v>
      </c>
      <c r="B2136">
        <v>66</v>
      </c>
      <c r="C2136">
        <v>170</v>
      </c>
      <c r="D2136">
        <v>2135</v>
      </c>
      <c r="E2136" t="s">
        <v>312</v>
      </c>
      <c r="F2136" t="s">
        <v>0</v>
      </c>
      <c r="G2136" t="s">
        <v>3628</v>
      </c>
      <c r="H2136">
        <v>1.2809999999999999</v>
      </c>
      <c r="I2136">
        <v>36.4</v>
      </c>
      <c r="J2136">
        <v>24</v>
      </c>
    </row>
    <row r="2137" spans="1:10" x14ac:dyDescent="0.35">
      <c r="A2137" t="s">
        <v>8496</v>
      </c>
      <c r="B2137">
        <v>151</v>
      </c>
      <c r="C2137">
        <v>170</v>
      </c>
      <c r="D2137">
        <v>2135</v>
      </c>
      <c r="E2137" t="s">
        <v>334</v>
      </c>
      <c r="F2137" t="s">
        <v>0</v>
      </c>
      <c r="G2137" t="s">
        <v>2520</v>
      </c>
      <c r="H2137">
        <v>0.626</v>
      </c>
      <c r="I2137">
        <v>20.63</v>
      </c>
      <c r="J2137">
        <v>41</v>
      </c>
    </row>
    <row r="2138" spans="1:10" hidden="1" x14ac:dyDescent="0.35">
      <c r="A2138" t="s">
        <v>8497</v>
      </c>
      <c r="B2138">
        <v>88</v>
      </c>
      <c r="C2138">
        <v>170</v>
      </c>
      <c r="D2138">
        <v>2135</v>
      </c>
      <c r="E2138" t="s">
        <v>311</v>
      </c>
      <c r="F2138" t="s">
        <v>2692</v>
      </c>
      <c r="G2138" t="s">
        <v>311</v>
      </c>
      <c r="H2138" t="s">
        <v>311</v>
      </c>
      <c r="I2138" t="s">
        <v>311</v>
      </c>
      <c r="J2138">
        <v>87</v>
      </c>
    </row>
    <row r="2139" spans="1:10" x14ac:dyDescent="0.35">
      <c r="A2139" t="s">
        <v>8498</v>
      </c>
      <c r="B2139">
        <v>114</v>
      </c>
      <c r="C2139">
        <v>169</v>
      </c>
      <c r="D2139">
        <v>2138</v>
      </c>
      <c r="E2139" t="s">
        <v>311</v>
      </c>
      <c r="F2139" t="s">
        <v>0</v>
      </c>
      <c r="G2139" t="s">
        <v>1779</v>
      </c>
      <c r="H2139" t="s">
        <v>311</v>
      </c>
      <c r="I2139" t="s">
        <v>311</v>
      </c>
      <c r="J2139">
        <v>114</v>
      </c>
    </row>
    <row r="2140" spans="1:10" x14ac:dyDescent="0.35">
      <c r="A2140" t="s">
        <v>8499</v>
      </c>
      <c r="B2140">
        <v>237</v>
      </c>
      <c r="C2140">
        <v>169</v>
      </c>
      <c r="D2140">
        <v>2138</v>
      </c>
      <c r="E2140" t="s">
        <v>334</v>
      </c>
      <c r="F2140" t="s">
        <v>0</v>
      </c>
      <c r="G2140" t="s">
        <v>2550</v>
      </c>
      <c r="H2140">
        <v>0.33</v>
      </c>
      <c r="I2140">
        <v>10.29</v>
      </c>
      <c r="J2140">
        <v>4</v>
      </c>
    </row>
    <row r="2141" spans="1:10" x14ac:dyDescent="0.35">
      <c r="A2141" t="s">
        <v>8500</v>
      </c>
      <c r="B2141">
        <v>121</v>
      </c>
      <c r="C2141">
        <v>169</v>
      </c>
      <c r="D2141">
        <v>2138</v>
      </c>
      <c r="E2141" t="s">
        <v>311</v>
      </c>
      <c r="F2141" t="s">
        <v>0</v>
      </c>
      <c r="G2141" t="s">
        <v>1845</v>
      </c>
      <c r="H2141" t="s">
        <v>311</v>
      </c>
      <c r="I2141" t="s">
        <v>311</v>
      </c>
      <c r="J2141">
        <v>51</v>
      </c>
    </row>
    <row r="2142" spans="1:10" hidden="1" x14ac:dyDescent="0.35">
      <c r="A2142" t="s">
        <v>8501</v>
      </c>
      <c r="B2142">
        <v>42</v>
      </c>
      <c r="C2142">
        <v>169</v>
      </c>
      <c r="D2142">
        <v>2138</v>
      </c>
      <c r="E2142" t="s">
        <v>311</v>
      </c>
      <c r="F2142" t="s">
        <v>2692</v>
      </c>
      <c r="G2142" t="s">
        <v>311</v>
      </c>
      <c r="H2142" t="s">
        <v>311</v>
      </c>
      <c r="I2142" t="s">
        <v>311</v>
      </c>
      <c r="J2142">
        <v>21</v>
      </c>
    </row>
    <row r="2143" spans="1:10" x14ac:dyDescent="0.35">
      <c r="A2143" t="s">
        <v>8502</v>
      </c>
      <c r="B2143">
        <v>38</v>
      </c>
      <c r="C2143">
        <v>169</v>
      </c>
      <c r="D2143">
        <v>2138</v>
      </c>
      <c r="E2143" t="s">
        <v>311</v>
      </c>
      <c r="F2143" t="s">
        <v>0</v>
      </c>
      <c r="G2143" t="s">
        <v>7394</v>
      </c>
      <c r="H2143" t="s">
        <v>311</v>
      </c>
      <c r="I2143" t="s">
        <v>311</v>
      </c>
      <c r="J2143">
        <v>38</v>
      </c>
    </row>
    <row r="2144" spans="1:10" x14ac:dyDescent="0.35">
      <c r="A2144" t="s">
        <v>8503</v>
      </c>
      <c r="B2144">
        <v>55</v>
      </c>
      <c r="C2144">
        <v>168</v>
      </c>
      <c r="D2144">
        <v>2143</v>
      </c>
      <c r="E2144" t="s">
        <v>311</v>
      </c>
      <c r="F2144" t="s">
        <v>0</v>
      </c>
      <c r="G2144" t="s">
        <v>1779</v>
      </c>
      <c r="H2144" t="s">
        <v>311</v>
      </c>
      <c r="I2144" t="s">
        <v>311</v>
      </c>
      <c r="J2144">
        <v>55</v>
      </c>
    </row>
    <row r="2145" spans="1:10" hidden="1" x14ac:dyDescent="0.35">
      <c r="A2145" t="s">
        <v>8504</v>
      </c>
      <c r="B2145">
        <v>45</v>
      </c>
      <c r="C2145">
        <v>168</v>
      </c>
      <c r="D2145">
        <v>2143</v>
      </c>
      <c r="E2145" t="s">
        <v>311</v>
      </c>
      <c r="F2145" t="s">
        <v>2692</v>
      </c>
      <c r="G2145" t="s">
        <v>311</v>
      </c>
      <c r="H2145" t="s">
        <v>311</v>
      </c>
      <c r="I2145" t="s">
        <v>311</v>
      </c>
      <c r="J2145">
        <v>24</v>
      </c>
    </row>
    <row r="2146" spans="1:10" hidden="1" x14ac:dyDescent="0.35">
      <c r="A2146" t="s">
        <v>8505</v>
      </c>
      <c r="B2146">
        <v>29</v>
      </c>
      <c r="C2146">
        <v>168</v>
      </c>
      <c r="D2146">
        <v>2143</v>
      </c>
      <c r="E2146" t="s">
        <v>311</v>
      </c>
      <c r="F2146" t="s">
        <v>2692</v>
      </c>
      <c r="G2146" t="s">
        <v>311</v>
      </c>
      <c r="H2146" t="s">
        <v>311</v>
      </c>
      <c r="I2146" t="s">
        <v>311</v>
      </c>
      <c r="J2146">
        <v>6</v>
      </c>
    </row>
    <row r="2147" spans="1:10" x14ac:dyDescent="0.35">
      <c r="A2147" t="s">
        <v>8506</v>
      </c>
      <c r="B2147">
        <v>54</v>
      </c>
      <c r="C2147">
        <v>168</v>
      </c>
      <c r="D2147">
        <v>2143</v>
      </c>
      <c r="E2147" t="s">
        <v>311</v>
      </c>
      <c r="F2147" t="s">
        <v>0</v>
      </c>
      <c r="G2147" t="s">
        <v>1876</v>
      </c>
      <c r="H2147" t="s">
        <v>311</v>
      </c>
      <c r="I2147" t="s">
        <v>311</v>
      </c>
      <c r="J2147">
        <v>54</v>
      </c>
    </row>
    <row r="2148" spans="1:10" hidden="1" x14ac:dyDescent="0.35">
      <c r="A2148" t="s">
        <v>8507</v>
      </c>
      <c r="B2148">
        <v>21</v>
      </c>
      <c r="C2148">
        <v>167</v>
      </c>
      <c r="D2148">
        <v>2147</v>
      </c>
      <c r="E2148" t="s">
        <v>311</v>
      </c>
      <c r="F2148" t="s">
        <v>3848</v>
      </c>
      <c r="G2148" t="s">
        <v>311</v>
      </c>
      <c r="H2148" t="s">
        <v>311</v>
      </c>
      <c r="I2148" t="s">
        <v>311</v>
      </c>
      <c r="J2148">
        <v>3</v>
      </c>
    </row>
    <row r="2149" spans="1:10" hidden="1" x14ac:dyDescent="0.35">
      <c r="A2149" t="s">
        <v>8508</v>
      </c>
      <c r="B2149">
        <v>78</v>
      </c>
      <c r="C2149">
        <v>166</v>
      </c>
      <c r="D2149">
        <v>2148</v>
      </c>
      <c r="E2149" t="s">
        <v>311</v>
      </c>
      <c r="F2149" t="s">
        <v>2692</v>
      </c>
      <c r="G2149" t="s">
        <v>311</v>
      </c>
      <c r="H2149" t="s">
        <v>311</v>
      </c>
      <c r="I2149" t="s">
        <v>311</v>
      </c>
      <c r="J2149">
        <v>0</v>
      </c>
    </row>
    <row r="2150" spans="1:10" x14ac:dyDescent="0.35">
      <c r="A2150" t="s">
        <v>8509</v>
      </c>
      <c r="B2150">
        <v>46</v>
      </c>
      <c r="C2150">
        <v>165</v>
      </c>
      <c r="D2150">
        <v>2149</v>
      </c>
      <c r="E2150" t="s">
        <v>311</v>
      </c>
      <c r="F2150" t="s">
        <v>0</v>
      </c>
      <c r="G2150" t="s">
        <v>3375</v>
      </c>
      <c r="H2150" t="s">
        <v>311</v>
      </c>
      <c r="I2150" t="s">
        <v>311</v>
      </c>
      <c r="J2150">
        <v>11</v>
      </c>
    </row>
    <row r="2151" spans="1:10" hidden="1" x14ac:dyDescent="0.35">
      <c r="A2151" t="s">
        <v>8510</v>
      </c>
      <c r="B2151">
        <v>24</v>
      </c>
      <c r="C2151">
        <v>165</v>
      </c>
      <c r="D2151">
        <v>2149</v>
      </c>
      <c r="E2151" t="s">
        <v>311</v>
      </c>
      <c r="F2151" t="s">
        <v>3848</v>
      </c>
      <c r="G2151" t="s">
        <v>311</v>
      </c>
      <c r="H2151" t="s">
        <v>311</v>
      </c>
      <c r="I2151" t="s">
        <v>311</v>
      </c>
      <c r="J2151">
        <v>1</v>
      </c>
    </row>
    <row r="2152" spans="1:10" hidden="1" x14ac:dyDescent="0.35">
      <c r="A2152" t="s">
        <v>8511</v>
      </c>
      <c r="B2152">
        <v>86</v>
      </c>
      <c r="C2152">
        <v>165</v>
      </c>
      <c r="D2152">
        <v>2149</v>
      </c>
      <c r="E2152" t="s">
        <v>311</v>
      </c>
      <c r="F2152" t="s">
        <v>2692</v>
      </c>
      <c r="G2152" t="s">
        <v>311</v>
      </c>
      <c r="H2152" t="s">
        <v>311</v>
      </c>
      <c r="I2152" t="s">
        <v>311</v>
      </c>
      <c r="J2152">
        <v>38</v>
      </c>
    </row>
    <row r="2153" spans="1:10" hidden="1" x14ac:dyDescent="0.35">
      <c r="A2153" t="s">
        <v>8512</v>
      </c>
      <c r="B2153">
        <v>16</v>
      </c>
      <c r="C2153">
        <v>165</v>
      </c>
      <c r="D2153">
        <v>2149</v>
      </c>
      <c r="E2153" t="s">
        <v>311</v>
      </c>
      <c r="F2153" t="s">
        <v>3848</v>
      </c>
      <c r="G2153" t="s">
        <v>311</v>
      </c>
      <c r="H2153" t="s">
        <v>311</v>
      </c>
      <c r="I2153" t="s">
        <v>311</v>
      </c>
      <c r="J2153">
        <v>6</v>
      </c>
    </row>
    <row r="2154" spans="1:10" x14ac:dyDescent="0.35">
      <c r="A2154" t="s">
        <v>8513</v>
      </c>
      <c r="B2154">
        <v>135</v>
      </c>
      <c r="C2154">
        <v>165</v>
      </c>
      <c r="D2154">
        <v>2149</v>
      </c>
      <c r="E2154" t="s">
        <v>334</v>
      </c>
      <c r="F2154" t="s">
        <v>0</v>
      </c>
      <c r="G2154" t="s">
        <v>3088</v>
      </c>
      <c r="H2154">
        <v>0.746</v>
      </c>
      <c r="I2154">
        <v>12.83</v>
      </c>
      <c r="J2154">
        <v>1</v>
      </c>
    </row>
    <row r="2155" spans="1:10" hidden="1" x14ac:dyDescent="0.35">
      <c r="A2155" t="s">
        <v>8514</v>
      </c>
      <c r="B2155">
        <v>46</v>
      </c>
      <c r="C2155">
        <v>165</v>
      </c>
      <c r="D2155">
        <v>2149</v>
      </c>
      <c r="E2155" t="s">
        <v>311</v>
      </c>
      <c r="F2155" t="s">
        <v>2692</v>
      </c>
      <c r="G2155" t="s">
        <v>311</v>
      </c>
      <c r="H2155" t="s">
        <v>311</v>
      </c>
      <c r="I2155" t="s">
        <v>311</v>
      </c>
      <c r="J2155">
        <v>14</v>
      </c>
    </row>
    <row r="2156" spans="1:10" x14ac:dyDescent="0.35">
      <c r="A2156" t="s">
        <v>8515</v>
      </c>
      <c r="B2156">
        <v>34</v>
      </c>
      <c r="C2156">
        <v>165</v>
      </c>
      <c r="D2156">
        <v>2149</v>
      </c>
      <c r="E2156" t="s">
        <v>311</v>
      </c>
      <c r="F2156" t="s">
        <v>0</v>
      </c>
      <c r="G2156" t="s">
        <v>7222</v>
      </c>
      <c r="H2156" t="s">
        <v>311</v>
      </c>
      <c r="I2156" t="s">
        <v>311</v>
      </c>
      <c r="J2156">
        <v>34</v>
      </c>
    </row>
    <row r="2157" spans="1:10" x14ac:dyDescent="0.35">
      <c r="A2157" t="s">
        <v>8516</v>
      </c>
      <c r="B2157">
        <v>299</v>
      </c>
      <c r="C2157">
        <v>163</v>
      </c>
      <c r="D2157">
        <v>2156</v>
      </c>
      <c r="E2157" t="s">
        <v>311</v>
      </c>
      <c r="F2157" t="s">
        <v>0</v>
      </c>
      <c r="G2157" t="s">
        <v>3788</v>
      </c>
      <c r="H2157" t="s">
        <v>311</v>
      </c>
      <c r="I2157" t="s">
        <v>311</v>
      </c>
      <c r="J2157">
        <v>92</v>
      </c>
    </row>
    <row r="2158" spans="1:10" hidden="1" x14ac:dyDescent="0.35">
      <c r="A2158" t="s">
        <v>8517</v>
      </c>
      <c r="B2158">
        <v>155</v>
      </c>
      <c r="C2158">
        <v>162</v>
      </c>
      <c r="D2158">
        <v>2157</v>
      </c>
      <c r="E2158" t="s">
        <v>311</v>
      </c>
      <c r="F2158" t="s">
        <v>2692</v>
      </c>
      <c r="G2158" t="s">
        <v>311</v>
      </c>
      <c r="H2158" t="s">
        <v>311</v>
      </c>
      <c r="I2158" t="s">
        <v>311</v>
      </c>
      <c r="J2158">
        <v>6</v>
      </c>
    </row>
    <row r="2159" spans="1:10" x14ac:dyDescent="0.35">
      <c r="A2159" t="s">
        <v>8518</v>
      </c>
      <c r="B2159">
        <v>57</v>
      </c>
      <c r="C2159">
        <v>162</v>
      </c>
      <c r="D2159">
        <v>2157</v>
      </c>
      <c r="E2159" t="s">
        <v>334</v>
      </c>
      <c r="F2159" t="s">
        <v>0</v>
      </c>
      <c r="G2159" t="s">
        <v>2235</v>
      </c>
      <c r="H2159">
        <v>1.4910000000000001</v>
      </c>
      <c r="I2159">
        <v>20.27</v>
      </c>
      <c r="J2159">
        <v>22</v>
      </c>
    </row>
    <row r="2160" spans="1:10" hidden="1" x14ac:dyDescent="0.35">
      <c r="A2160" t="s">
        <v>8519</v>
      </c>
      <c r="B2160">
        <v>23</v>
      </c>
      <c r="C2160">
        <v>162</v>
      </c>
      <c r="D2160">
        <v>2157</v>
      </c>
      <c r="E2160" t="s">
        <v>311</v>
      </c>
      <c r="F2160" t="s">
        <v>2692</v>
      </c>
      <c r="G2160" t="s">
        <v>311</v>
      </c>
      <c r="H2160" t="s">
        <v>311</v>
      </c>
      <c r="I2160" t="s">
        <v>311</v>
      </c>
      <c r="J2160">
        <v>23</v>
      </c>
    </row>
    <row r="2161" spans="1:10" x14ac:dyDescent="0.35">
      <c r="A2161" t="s">
        <v>8520</v>
      </c>
      <c r="B2161">
        <v>151</v>
      </c>
      <c r="C2161">
        <v>162</v>
      </c>
      <c r="D2161">
        <v>2157</v>
      </c>
      <c r="E2161" t="s">
        <v>311</v>
      </c>
      <c r="F2161" t="s">
        <v>0</v>
      </c>
      <c r="G2161" t="s">
        <v>2520</v>
      </c>
      <c r="H2161" t="s">
        <v>311</v>
      </c>
      <c r="I2161" t="s">
        <v>311</v>
      </c>
      <c r="J2161">
        <v>72</v>
      </c>
    </row>
    <row r="2162" spans="1:10" x14ac:dyDescent="0.35">
      <c r="A2162" t="s">
        <v>8521</v>
      </c>
      <c r="B2162">
        <v>23</v>
      </c>
      <c r="C2162">
        <v>162</v>
      </c>
      <c r="D2162">
        <v>2157</v>
      </c>
      <c r="E2162" t="s">
        <v>319</v>
      </c>
      <c r="F2162" t="s">
        <v>0</v>
      </c>
      <c r="G2162" t="s">
        <v>4050</v>
      </c>
      <c r="H2162">
        <v>3.5449999999999999</v>
      </c>
      <c r="I2162">
        <v>93.01</v>
      </c>
      <c r="J2162">
        <v>16</v>
      </c>
    </row>
    <row r="2163" spans="1:10" x14ac:dyDescent="0.35">
      <c r="A2163" t="s">
        <v>8522</v>
      </c>
      <c r="B2163">
        <v>44</v>
      </c>
      <c r="C2163">
        <v>162</v>
      </c>
      <c r="D2163">
        <v>2157</v>
      </c>
      <c r="E2163" t="s">
        <v>312</v>
      </c>
      <c r="F2163" t="s">
        <v>0</v>
      </c>
      <c r="G2163" t="s">
        <v>8523</v>
      </c>
      <c r="H2163">
        <v>1.837</v>
      </c>
      <c r="I2163">
        <v>28.55</v>
      </c>
      <c r="J2163">
        <v>15</v>
      </c>
    </row>
    <row r="2164" spans="1:10" x14ac:dyDescent="0.35">
      <c r="A2164" t="s">
        <v>8524</v>
      </c>
      <c r="B2164">
        <v>118</v>
      </c>
      <c r="C2164">
        <v>161</v>
      </c>
      <c r="D2164">
        <v>2163</v>
      </c>
      <c r="E2164" t="s">
        <v>334</v>
      </c>
      <c r="F2164" t="s">
        <v>0</v>
      </c>
      <c r="G2164" t="s">
        <v>1999</v>
      </c>
      <c r="H2164">
        <v>0.68200000000000005</v>
      </c>
      <c r="I2164">
        <v>10.67</v>
      </c>
      <c r="J2164">
        <v>50</v>
      </c>
    </row>
    <row r="2165" spans="1:10" x14ac:dyDescent="0.35">
      <c r="A2165" t="s">
        <v>8525</v>
      </c>
      <c r="B2165">
        <v>55</v>
      </c>
      <c r="C2165">
        <v>161</v>
      </c>
      <c r="D2165">
        <v>2163</v>
      </c>
      <c r="E2165" t="s">
        <v>311</v>
      </c>
      <c r="F2165" t="s">
        <v>0</v>
      </c>
      <c r="G2165" t="s">
        <v>2246</v>
      </c>
      <c r="H2165" t="s">
        <v>311</v>
      </c>
      <c r="I2165" t="s">
        <v>311</v>
      </c>
      <c r="J2165">
        <v>24</v>
      </c>
    </row>
    <row r="2166" spans="1:10" hidden="1" x14ac:dyDescent="0.35">
      <c r="A2166" t="s">
        <v>8526</v>
      </c>
      <c r="B2166">
        <v>75</v>
      </c>
      <c r="C2166">
        <v>161</v>
      </c>
      <c r="D2166">
        <v>2163</v>
      </c>
      <c r="E2166" t="s">
        <v>311</v>
      </c>
      <c r="F2166" t="s">
        <v>2692</v>
      </c>
      <c r="G2166" t="s">
        <v>311</v>
      </c>
      <c r="H2166" t="s">
        <v>311</v>
      </c>
      <c r="I2166" t="s">
        <v>311</v>
      </c>
      <c r="J2166">
        <v>6</v>
      </c>
    </row>
    <row r="2167" spans="1:10" hidden="1" x14ac:dyDescent="0.35">
      <c r="A2167" t="s">
        <v>8527</v>
      </c>
      <c r="B2167">
        <v>15</v>
      </c>
      <c r="C2167">
        <v>161</v>
      </c>
      <c r="D2167">
        <v>2163</v>
      </c>
      <c r="E2167" t="s">
        <v>311</v>
      </c>
      <c r="F2167" t="s">
        <v>2692</v>
      </c>
      <c r="G2167" t="s">
        <v>311</v>
      </c>
      <c r="H2167" t="s">
        <v>311</v>
      </c>
      <c r="I2167" t="s">
        <v>311</v>
      </c>
      <c r="J2167">
        <v>15</v>
      </c>
    </row>
    <row r="2168" spans="1:10" x14ac:dyDescent="0.35">
      <c r="A2168" t="s">
        <v>8528</v>
      </c>
      <c r="B2168">
        <v>54</v>
      </c>
      <c r="C2168">
        <v>161</v>
      </c>
      <c r="D2168">
        <v>2163</v>
      </c>
      <c r="E2168" t="s">
        <v>311</v>
      </c>
      <c r="F2168" t="s">
        <v>0</v>
      </c>
      <c r="G2168" t="s">
        <v>6897</v>
      </c>
      <c r="H2168" t="s">
        <v>311</v>
      </c>
      <c r="I2168" t="s">
        <v>311</v>
      </c>
      <c r="J2168">
        <v>11</v>
      </c>
    </row>
    <row r="2169" spans="1:10" x14ac:dyDescent="0.35">
      <c r="A2169" t="s">
        <v>8529</v>
      </c>
      <c r="B2169">
        <v>67</v>
      </c>
      <c r="C2169">
        <v>160</v>
      </c>
      <c r="D2169">
        <v>2168</v>
      </c>
      <c r="E2169" t="s">
        <v>312</v>
      </c>
      <c r="F2169" t="s">
        <v>0</v>
      </c>
      <c r="G2169" t="s">
        <v>1830</v>
      </c>
      <c r="H2169">
        <v>1.9370000000000001</v>
      </c>
      <c r="I2169">
        <v>50</v>
      </c>
      <c r="J2169">
        <v>49</v>
      </c>
    </row>
    <row r="2170" spans="1:10" x14ac:dyDescent="0.35">
      <c r="A2170" t="s">
        <v>8530</v>
      </c>
      <c r="B2170">
        <v>69</v>
      </c>
      <c r="C2170">
        <v>160</v>
      </c>
      <c r="D2170">
        <v>2168</v>
      </c>
      <c r="E2170" t="s">
        <v>312</v>
      </c>
      <c r="F2170" t="s">
        <v>0</v>
      </c>
      <c r="G2170" t="s">
        <v>3633</v>
      </c>
      <c r="H2170">
        <v>1.167</v>
      </c>
      <c r="I2170">
        <v>46.65</v>
      </c>
      <c r="J2170">
        <v>30</v>
      </c>
    </row>
    <row r="2171" spans="1:10" hidden="1" x14ac:dyDescent="0.35">
      <c r="A2171" t="s">
        <v>8531</v>
      </c>
      <c r="B2171">
        <v>27</v>
      </c>
      <c r="C2171">
        <v>160</v>
      </c>
      <c r="D2171">
        <v>2168</v>
      </c>
      <c r="E2171" t="s">
        <v>311</v>
      </c>
      <c r="F2171" t="s">
        <v>2692</v>
      </c>
      <c r="G2171" t="s">
        <v>311</v>
      </c>
      <c r="H2171" t="s">
        <v>311</v>
      </c>
      <c r="I2171" t="s">
        <v>311</v>
      </c>
      <c r="J2171">
        <v>27</v>
      </c>
    </row>
    <row r="2172" spans="1:10" x14ac:dyDescent="0.35">
      <c r="A2172" t="s">
        <v>8532</v>
      </c>
      <c r="B2172">
        <v>109</v>
      </c>
      <c r="C2172">
        <v>160</v>
      </c>
      <c r="D2172">
        <v>2168</v>
      </c>
      <c r="E2172" t="s">
        <v>312</v>
      </c>
      <c r="F2172" t="s">
        <v>0</v>
      </c>
      <c r="G2172" t="s">
        <v>2520</v>
      </c>
      <c r="H2172">
        <v>0.72</v>
      </c>
      <c r="I2172">
        <v>29.07</v>
      </c>
      <c r="J2172">
        <v>76</v>
      </c>
    </row>
    <row r="2173" spans="1:10" hidden="1" x14ac:dyDescent="0.35">
      <c r="A2173" t="s">
        <v>8533</v>
      </c>
      <c r="B2173">
        <v>26</v>
      </c>
      <c r="C2173">
        <v>159</v>
      </c>
      <c r="D2173">
        <v>2172</v>
      </c>
      <c r="E2173" t="s">
        <v>311</v>
      </c>
      <c r="F2173" t="s">
        <v>3848</v>
      </c>
      <c r="G2173" t="s">
        <v>311</v>
      </c>
      <c r="H2173" t="s">
        <v>311</v>
      </c>
      <c r="I2173" t="s">
        <v>311</v>
      </c>
      <c r="J2173">
        <v>6</v>
      </c>
    </row>
    <row r="2174" spans="1:10" x14ac:dyDescent="0.35">
      <c r="A2174" t="s">
        <v>8534</v>
      </c>
      <c r="B2174">
        <v>333</v>
      </c>
      <c r="C2174">
        <v>159</v>
      </c>
      <c r="D2174">
        <v>2172</v>
      </c>
      <c r="E2174" t="s">
        <v>311</v>
      </c>
      <c r="F2174" t="s">
        <v>0</v>
      </c>
      <c r="G2174" t="s">
        <v>3592</v>
      </c>
      <c r="H2174" t="s">
        <v>311</v>
      </c>
      <c r="I2174" t="s">
        <v>311</v>
      </c>
      <c r="J2174">
        <v>81</v>
      </c>
    </row>
    <row r="2175" spans="1:10" hidden="1" x14ac:dyDescent="0.35">
      <c r="A2175" t="s">
        <v>8535</v>
      </c>
      <c r="B2175">
        <v>22</v>
      </c>
      <c r="C2175">
        <v>159</v>
      </c>
      <c r="D2175">
        <v>2172</v>
      </c>
      <c r="E2175" t="s">
        <v>311</v>
      </c>
      <c r="F2175" t="s">
        <v>3848</v>
      </c>
      <c r="G2175" t="s">
        <v>311</v>
      </c>
      <c r="H2175" t="s">
        <v>311</v>
      </c>
      <c r="I2175" t="s">
        <v>311</v>
      </c>
      <c r="J2175">
        <v>2</v>
      </c>
    </row>
    <row r="2176" spans="1:10" x14ac:dyDescent="0.35">
      <c r="A2176" t="s">
        <v>8536</v>
      </c>
      <c r="B2176">
        <v>52</v>
      </c>
      <c r="C2176">
        <v>159</v>
      </c>
      <c r="D2176">
        <v>2172</v>
      </c>
      <c r="E2176" t="s">
        <v>312</v>
      </c>
      <c r="F2176" t="s">
        <v>0</v>
      </c>
      <c r="G2176" t="s">
        <v>2592</v>
      </c>
      <c r="H2176">
        <v>1.7</v>
      </c>
      <c r="I2176">
        <v>32.31</v>
      </c>
      <c r="J2176">
        <v>52</v>
      </c>
    </row>
    <row r="2177" spans="1:10" hidden="1" x14ac:dyDescent="0.35">
      <c r="A2177" t="s">
        <v>8537</v>
      </c>
      <c r="B2177">
        <v>68</v>
      </c>
      <c r="C2177">
        <v>158</v>
      </c>
      <c r="D2177">
        <v>2176</v>
      </c>
      <c r="E2177" t="s">
        <v>311</v>
      </c>
      <c r="F2177" t="s">
        <v>2692</v>
      </c>
      <c r="G2177" t="s">
        <v>311</v>
      </c>
      <c r="H2177" t="s">
        <v>311</v>
      </c>
      <c r="I2177" t="s">
        <v>311</v>
      </c>
      <c r="J2177">
        <v>68</v>
      </c>
    </row>
    <row r="2178" spans="1:10" hidden="1" x14ac:dyDescent="0.35">
      <c r="A2178" t="s">
        <v>8538</v>
      </c>
      <c r="B2178">
        <v>44</v>
      </c>
      <c r="C2178">
        <v>158</v>
      </c>
      <c r="D2178">
        <v>2176</v>
      </c>
      <c r="E2178" t="s">
        <v>311</v>
      </c>
      <c r="F2178" t="s">
        <v>2692</v>
      </c>
      <c r="G2178" t="s">
        <v>311</v>
      </c>
      <c r="H2178" t="s">
        <v>311</v>
      </c>
      <c r="I2178" t="s">
        <v>311</v>
      </c>
      <c r="J2178">
        <v>32</v>
      </c>
    </row>
    <row r="2179" spans="1:10" x14ac:dyDescent="0.35">
      <c r="A2179" t="s">
        <v>8539</v>
      </c>
      <c r="B2179">
        <v>84</v>
      </c>
      <c r="C2179">
        <v>158</v>
      </c>
      <c r="D2179">
        <v>2176</v>
      </c>
      <c r="E2179" t="s">
        <v>312</v>
      </c>
      <c r="F2179" t="s">
        <v>0</v>
      </c>
      <c r="G2179" t="s">
        <v>8540</v>
      </c>
      <c r="H2179">
        <v>1.1719999999999999</v>
      </c>
      <c r="I2179">
        <v>28.64</v>
      </c>
      <c r="J2179">
        <v>24</v>
      </c>
    </row>
    <row r="2180" spans="1:10" x14ac:dyDescent="0.35">
      <c r="A2180" t="s">
        <v>8541</v>
      </c>
      <c r="B2180">
        <v>25</v>
      </c>
      <c r="C2180">
        <v>157</v>
      </c>
      <c r="D2180">
        <v>2179</v>
      </c>
      <c r="E2180" t="s">
        <v>328</v>
      </c>
      <c r="F2180" t="s">
        <v>0</v>
      </c>
      <c r="G2180" t="s">
        <v>8542</v>
      </c>
      <c r="H2180">
        <v>3.7269999999999999</v>
      </c>
      <c r="I2180">
        <v>56.42</v>
      </c>
      <c r="J2180">
        <v>13</v>
      </c>
    </row>
    <row r="2181" spans="1:10" hidden="1" x14ac:dyDescent="0.35">
      <c r="A2181" t="s">
        <v>8543</v>
      </c>
      <c r="B2181">
        <v>44</v>
      </c>
      <c r="C2181">
        <v>157</v>
      </c>
      <c r="D2181">
        <v>2179</v>
      </c>
      <c r="E2181" t="s">
        <v>311</v>
      </c>
      <c r="F2181" t="s">
        <v>2692</v>
      </c>
      <c r="G2181" t="s">
        <v>311</v>
      </c>
      <c r="H2181" t="s">
        <v>311</v>
      </c>
      <c r="I2181" t="s">
        <v>311</v>
      </c>
      <c r="J2181">
        <v>22</v>
      </c>
    </row>
    <row r="2182" spans="1:10" x14ac:dyDescent="0.35">
      <c r="A2182" t="s">
        <v>8544</v>
      </c>
      <c r="B2182">
        <v>109</v>
      </c>
      <c r="C2182">
        <v>157</v>
      </c>
      <c r="D2182">
        <v>2179</v>
      </c>
      <c r="E2182" t="s">
        <v>311</v>
      </c>
      <c r="F2182" t="s">
        <v>0</v>
      </c>
      <c r="G2182" t="s">
        <v>2520</v>
      </c>
      <c r="H2182" t="s">
        <v>311</v>
      </c>
      <c r="I2182" t="s">
        <v>311</v>
      </c>
      <c r="J2182">
        <v>55</v>
      </c>
    </row>
    <row r="2183" spans="1:10" x14ac:dyDescent="0.35">
      <c r="A2183" t="s">
        <v>8545</v>
      </c>
      <c r="B2183">
        <v>24</v>
      </c>
      <c r="C2183">
        <v>157</v>
      </c>
      <c r="D2183">
        <v>2179</v>
      </c>
      <c r="E2183" t="s">
        <v>328</v>
      </c>
      <c r="F2183" t="s">
        <v>0</v>
      </c>
      <c r="G2183" t="s">
        <v>1868</v>
      </c>
      <c r="H2183">
        <v>3.609</v>
      </c>
      <c r="I2183">
        <v>61.05</v>
      </c>
      <c r="J2183">
        <v>6</v>
      </c>
    </row>
    <row r="2184" spans="1:10" hidden="1" x14ac:dyDescent="0.35">
      <c r="A2184" t="s">
        <v>8546</v>
      </c>
      <c r="B2184">
        <v>24</v>
      </c>
      <c r="C2184">
        <v>157</v>
      </c>
      <c r="D2184">
        <v>2179</v>
      </c>
      <c r="E2184" t="s">
        <v>311</v>
      </c>
      <c r="F2184" t="s">
        <v>3848</v>
      </c>
      <c r="G2184" t="s">
        <v>311</v>
      </c>
      <c r="H2184" t="s">
        <v>311</v>
      </c>
      <c r="I2184" t="s">
        <v>311</v>
      </c>
      <c r="J2184">
        <v>4</v>
      </c>
    </row>
    <row r="2185" spans="1:10" x14ac:dyDescent="0.35">
      <c r="A2185" t="s">
        <v>8547</v>
      </c>
      <c r="B2185">
        <v>170</v>
      </c>
      <c r="C2185">
        <v>157</v>
      </c>
      <c r="D2185">
        <v>2179</v>
      </c>
      <c r="E2185" t="s">
        <v>311</v>
      </c>
      <c r="F2185" t="s">
        <v>0</v>
      </c>
      <c r="G2185" t="s">
        <v>1868</v>
      </c>
      <c r="H2185" t="s">
        <v>311</v>
      </c>
      <c r="I2185" t="s">
        <v>311</v>
      </c>
      <c r="J2185">
        <v>0</v>
      </c>
    </row>
    <row r="2186" spans="1:10" hidden="1" x14ac:dyDescent="0.35">
      <c r="A2186" t="s">
        <v>8548</v>
      </c>
      <c r="B2186">
        <v>21</v>
      </c>
      <c r="C2186">
        <v>157</v>
      </c>
      <c r="D2186">
        <v>2179</v>
      </c>
      <c r="E2186" t="s">
        <v>311</v>
      </c>
      <c r="F2186" t="s">
        <v>3848</v>
      </c>
      <c r="G2186" t="s">
        <v>311</v>
      </c>
      <c r="H2186" t="s">
        <v>311</v>
      </c>
      <c r="I2186" t="s">
        <v>311</v>
      </c>
      <c r="J2186">
        <v>2</v>
      </c>
    </row>
    <row r="2187" spans="1:10" x14ac:dyDescent="0.35">
      <c r="A2187" t="s">
        <v>8549</v>
      </c>
      <c r="B2187">
        <v>205</v>
      </c>
      <c r="C2187">
        <v>156</v>
      </c>
      <c r="D2187">
        <v>2186</v>
      </c>
      <c r="E2187" t="s">
        <v>311</v>
      </c>
      <c r="F2187" t="s">
        <v>0</v>
      </c>
      <c r="G2187" t="s">
        <v>1759</v>
      </c>
      <c r="H2187" t="s">
        <v>311</v>
      </c>
      <c r="I2187" t="s">
        <v>311</v>
      </c>
      <c r="J2187">
        <v>27</v>
      </c>
    </row>
    <row r="2188" spans="1:10" x14ac:dyDescent="0.35">
      <c r="A2188" t="s">
        <v>8550</v>
      </c>
      <c r="B2188">
        <v>98</v>
      </c>
      <c r="C2188">
        <v>156</v>
      </c>
      <c r="D2188">
        <v>2186</v>
      </c>
      <c r="E2188" t="s">
        <v>311</v>
      </c>
      <c r="F2188" t="s">
        <v>0</v>
      </c>
      <c r="G2188" t="s">
        <v>1779</v>
      </c>
      <c r="H2188" t="s">
        <v>311</v>
      </c>
      <c r="I2188" t="s">
        <v>311</v>
      </c>
      <c r="J2188">
        <v>29</v>
      </c>
    </row>
    <row r="2189" spans="1:10" x14ac:dyDescent="0.35">
      <c r="A2189" t="s">
        <v>8551</v>
      </c>
      <c r="B2189">
        <v>46</v>
      </c>
      <c r="C2189">
        <v>155</v>
      </c>
      <c r="D2189">
        <v>2188</v>
      </c>
      <c r="E2189" t="s">
        <v>311</v>
      </c>
      <c r="F2189" t="s">
        <v>0</v>
      </c>
      <c r="G2189" t="s">
        <v>6136</v>
      </c>
      <c r="H2189" t="s">
        <v>311</v>
      </c>
      <c r="I2189" t="s">
        <v>311</v>
      </c>
      <c r="J2189">
        <v>46</v>
      </c>
    </row>
    <row r="2190" spans="1:10" x14ac:dyDescent="0.35">
      <c r="A2190" t="s">
        <v>8552</v>
      </c>
      <c r="B2190">
        <v>86</v>
      </c>
      <c r="C2190">
        <v>155</v>
      </c>
      <c r="D2190">
        <v>2188</v>
      </c>
      <c r="E2190" t="s">
        <v>311</v>
      </c>
      <c r="F2190" t="s">
        <v>0</v>
      </c>
      <c r="G2190" t="s">
        <v>3926</v>
      </c>
      <c r="H2190" t="s">
        <v>311</v>
      </c>
      <c r="I2190" t="s">
        <v>311</v>
      </c>
      <c r="J2190">
        <v>24</v>
      </c>
    </row>
    <row r="2191" spans="1:10" x14ac:dyDescent="0.35">
      <c r="A2191" t="s">
        <v>8553</v>
      </c>
      <c r="B2191">
        <v>106</v>
      </c>
      <c r="C2191">
        <v>154</v>
      </c>
      <c r="D2191">
        <v>2190</v>
      </c>
      <c r="E2191" t="s">
        <v>311</v>
      </c>
      <c r="F2191" t="s">
        <v>0</v>
      </c>
      <c r="G2191" t="s">
        <v>2520</v>
      </c>
      <c r="H2191" t="s">
        <v>311</v>
      </c>
      <c r="I2191" t="s">
        <v>311</v>
      </c>
      <c r="J2191">
        <v>40</v>
      </c>
    </row>
    <row r="2192" spans="1:10" x14ac:dyDescent="0.35">
      <c r="A2192" t="s">
        <v>8554</v>
      </c>
      <c r="B2192">
        <v>104</v>
      </c>
      <c r="C2192">
        <v>154</v>
      </c>
      <c r="D2192">
        <v>2190</v>
      </c>
      <c r="E2192" t="s">
        <v>311</v>
      </c>
      <c r="F2192" t="s">
        <v>0</v>
      </c>
      <c r="G2192" t="s">
        <v>1827</v>
      </c>
      <c r="H2192" t="s">
        <v>311</v>
      </c>
      <c r="I2192" t="s">
        <v>311</v>
      </c>
      <c r="J2192">
        <v>0</v>
      </c>
    </row>
    <row r="2193" spans="1:10" hidden="1" x14ac:dyDescent="0.35">
      <c r="A2193" t="s">
        <v>8555</v>
      </c>
      <c r="B2193">
        <v>35</v>
      </c>
      <c r="C2193">
        <v>154</v>
      </c>
      <c r="D2193">
        <v>2190</v>
      </c>
      <c r="E2193" t="s">
        <v>311</v>
      </c>
      <c r="F2193" t="s">
        <v>3848</v>
      </c>
      <c r="G2193" t="s">
        <v>311</v>
      </c>
      <c r="H2193" t="s">
        <v>311</v>
      </c>
      <c r="I2193" t="s">
        <v>311</v>
      </c>
      <c r="J2193">
        <v>4</v>
      </c>
    </row>
    <row r="2194" spans="1:10" hidden="1" x14ac:dyDescent="0.35">
      <c r="A2194" t="s">
        <v>8556</v>
      </c>
      <c r="B2194">
        <v>17</v>
      </c>
      <c r="C2194">
        <v>154</v>
      </c>
      <c r="D2194">
        <v>2190</v>
      </c>
      <c r="E2194" t="s">
        <v>311</v>
      </c>
      <c r="F2194" t="s">
        <v>3848</v>
      </c>
      <c r="G2194" t="s">
        <v>311</v>
      </c>
      <c r="H2194" t="s">
        <v>311</v>
      </c>
      <c r="I2194" t="s">
        <v>311</v>
      </c>
      <c r="J2194">
        <v>1</v>
      </c>
    </row>
    <row r="2195" spans="1:10" hidden="1" x14ac:dyDescent="0.35">
      <c r="A2195" t="s">
        <v>8557</v>
      </c>
      <c r="B2195">
        <v>80</v>
      </c>
      <c r="C2195">
        <v>154</v>
      </c>
      <c r="D2195">
        <v>2190</v>
      </c>
      <c r="E2195" t="s">
        <v>311</v>
      </c>
      <c r="F2195" t="s">
        <v>2692</v>
      </c>
      <c r="G2195" t="s">
        <v>311</v>
      </c>
      <c r="H2195" t="s">
        <v>311</v>
      </c>
      <c r="I2195" t="s">
        <v>311</v>
      </c>
      <c r="J2195">
        <v>2</v>
      </c>
    </row>
    <row r="2196" spans="1:10" x14ac:dyDescent="0.35">
      <c r="A2196" t="s">
        <v>8558</v>
      </c>
      <c r="B2196">
        <v>69</v>
      </c>
      <c r="C2196">
        <v>154</v>
      </c>
      <c r="D2196">
        <v>2190</v>
      </c>
      <c r="E2196" t="s">
        <v>312</v>
      </c>
      <c r="F2196" t="s">
        <v>0</v>
      </c>
      <c r="G2196" t="s">
        <v>4548</v>
      </c>
      <c r="H2196">
        <v>1.18</v>
      </c>
      <c r="I2196">
        <v>20.45</v>
      </c>
      <c r="J2196">
        <v>29</v>
      </c>
    </row>
    <row r="2197" spans="1:10" x14ac:dyDescent="0.35">
      <c r="A2197" t="s">
        <v>8559</v>
      </c>
      <c r="B2197">
        <v>40</v>
      </c>
      <c r="C2197">
        <v>153</v>
      </c>
      <c r="D2197">
        <v>2196</v>
      </c>
      <c r="E2197" t="s">
        <v>311</v>
      </c>
      <c r="F2197" t="s">
        <v>0</v>
      </c>
      <c r="G2197" t="s">
        <v>311</v>
      </c>
      <c r="H2197" t="s">
        <v>311</v>
      </c>
      <c r="I2197" t="s">
        <v>311</v>
      </c>
      <c r="J2197">
        <v>40</v>
      </c>
    </row>
    <row r="2198" spans="1:10" hidden="1" x14ac:dyDescent="0.35">
      <c r="A2198" t="s">
        <v>8560</v>
      </c>
      <c r="B2198">
        <v>43</v>
      </c>
      <c r="C2198">
        <v>153</v>
      </c>
      <c r="D2198">
        <v>2196</v>
      </c>
      <c r="E2198" t="s">
        <v>311</v>
      </c>
      <c r="F2198" t="s">
        <v>3848</v>
      </c>
      <c r="G2198" t="s">
        <v>311</v>
      </c>
      <c r="H2198" t="s">
        <v>311</v>
      </c>
      <c r="I2198" t="s">
        <v>311</v>
      </c>
      <c r="J2198">
        <v>2</v>
      </c>
    </row>
    <row r="2199" spans="1:10" hidden="1" x14ac:dyDescent="0.35">
      <c r="A2199" t="s">
        <v>8561</v>
      </c>
      <c r="B2199">
        <v>63</v>
      </c>
      <c r="C2199">
        <v>153</v>
      </c>
      <c r="D2199">
        <v>2196</v>
      </c>
      <c r="E2199" t="s">
        <v>311</v>
      </c>
      <c r="F2199" t="s">
        <v>2692</v>
      </c>
      <c r="G2199" t="s">
        <v>311</v>
      </c>
      <c r="H2199" t="s">
        <v>311</v>
      </c>
      <c r="I2199" t="s">
        <v>311</v>
      </c>
      <c r="J2199">
        <v>12</v>
      </c>
    </row>
    <row r="2200" spans="1:10" x14ac:dyDescent="0.35">
      <c r="A2200" t="s">
        <v>8562</v>
      </c>
      <c r="B2200">
        <v>46</v>
      </c>
      <c r="C2200">
        <v>152</v>
      </c>
      <c r="D2200">
        <v>2199</v>
      </c>
      <c r="E2200" t="s">
        <v>311</v>
      </c>
      <c r="F2200" t="s">
        <v>0</v>
      </c>
      <c r="G2200" t="s">
        <v>2743</v>
      </c>
      <c r="H2200" t="s">
        <v>311</v>
      </c>
      <c r="I2200" t="s">
        <v>311</v>
      </c>
      <c r="J2200">
        <v>18</v>
      </c>
    </row>
    <row r="2201" spans="1:10" x14ac:dyDescent="0.35">
      <c r="A2201" t="s">
        <v>8563</v>
      </c>
      <c r="B2201">
        <v>39</v>
      </c>
      <c r="C2201">
        <v>152</v>
      </c>
      <c r="D2201">
        <v>2199</v>
      </c>
      <c r="E2201" t="s">
        <v>311</v>
      </c>
      <c r="F2201" t="s">
        <v>0</v>
      </c>
      <c r="G2201" t="s">
        <v>4124</v>
      </c>
      <c r="H2201" t="s">
        <v>311</v>
      </c>
      <c r="I2201" t="s">
        <v>311</v>
      </c>
      <c r="J2201">
        <v>39</v>
      </c>
    </row>
    <row r="2202" spans="1:10" hidden="1" x14ac:dyDescent="0.35">
      <c r="A2202" t="s">
        <v>8564</v>
      </c>
      <c r="B2202">
        <v>30</v>
      </c>
      <c r="C2202">
        <v>152</v>
      </c>
      <c r="D2202">
        <v>2199</v>
      </c>
      <c r="E2202" t="s">
        <v>311</v>
      </c>
      <c r="F2202" t="s">
        <v>3848</v>
      </c>
      <c r="G2202" t="s">
        <v>311</v>
      </c>
      <c r="H2202" t="s">
        <v>311</v>
      </c>
      <c r="I2202" t="s">
        <v>311</v>
      </c>
      <c r="J2202">
        <v>1</v>
      </c>
    </row>
    <row r="2203" spans="1:10" hidden="1" x14ac:dyDescent="0.35">
      <c r="A2203" t="s">
        <v>8565</v>
      </c>
      <c r="B2203">
        <v>32</v>
      </c>
      <c r="C2203">
        <v>152</v>
      </c>
      <c r="D2203">
        <v>2199</v>
      </c>
      <c r="E2203" t="s">
        <v>311</v>
      </c>
      <c r="F2203" t="s">
        <v>2692</v>
      </c>
      <c r="G2203" t="s">
        <v>311</v>
      </c>
      <c r="H2203" t="s">
        <v>311</v>
      </c>
      <c r="I2203" t="s">
        <v>311</v>
      </c>
      <c r="J2203">
        <v>32</v>
      </c>
    </row>
    <row r="2204" spans="1:10" x14ac:dyDescent="0.35">
      <c r="A2204" t="s">
        <v>8566</v>
      </c>
      <c r="B2204">
        <v>44</v>
      </c>
      <c r="C2204">
        <v>152</v>
      </c>
      <c r="D2204">
        <v>2199</v>
      </c>
      <c r="E2204" t="s">
        <v>312</v>
      </c>
      <c r="F2204" t="s">
        <v>0</v>
      </c>
      <c r="G2204" t="s">
        <v>6036</v>
      </c>
      <c r="H2204">
        <v>1.7210000000000001</v>
      </c>
      <c r="I2204">
        <v>15.29</v>
      </c>
      <c r="J2204">
        <v>44</v>
      </c>
    </row>
    <row r="2205" spans="1:10" x14ac:dyDescent="0.35">
      <c r="A2205" t="s">
        <v>8567</v>
      </c>
      <c r="B2205">
        <v>80</v>
      </c>
      <c r="C2205">
        <v>151</v>
      </c>
      <c r="D2205">
        <v>2204</v>
      </c>
      <c r="E2205" t="s">
        <v>311</v>
      </c>
      <c r="F2205" t="s">
        <v>0</v>
      </c>
      <c r="G2205" t="s">
        <v>3331</v>
      </c>
      <c r="H2205" t="s">
        <v>311</v>
      </c>
      <c r="I2205" t="s">
        <v>311</v>
      </c>
      <c r="J2205">
        <v>11</v>
      </c>
    </row>
    <row r="2206" spans="1:10" hidden="1" x14ac:dyDescent="0.35">
      <c r="A2206" t="s">
        <v>8568</v>
      </c>
      <c r="B2206">
        <v>103</v>
      </c>
      <c r="C2206">
        <v>151</v>
      </c>
      <c r="D2206">
        <v>2204</v>
      </c>
      <c r="E2206" t="s">
        <v>311</v>
      </c>
      <c r="F2206" t="s">
        <v>2692</v>
      </c>
      <c r="G2206" t="s">
        <v>311</v>
      </c>
      <c r="H2206" t="s">
        <v>311</v>
      </c>
      <c r="I2206" t="s">
        <v>311</v>
      </c>
      <c r="J2206">
        <v>1</v>
      </c>
    </row>
    <row r="2207" spans="1:10" x14ac:dyDescent="0.35">
      <c r="A2207" t="s">
        <v>8569</v>
      </c>
      <c r="B2207">
        <v>190</v>
      </c>
      <c r="C2207">
        <v>151</v>
      </c>
      <c r="D2207">
        <v>2204</v>
      </c>
      <c r="E2207" t="s">
        <v>334</v>
      </c>
      <c r="F2207" t="s">
        <v>0</v>
      </c>
      <c r="G2207" t="s">
        <v>2520</v>
      </c>
      <c r="H2207">
        <v>0.32800000000000001</v>
      </c>
      <c r="I2207">
        <v>2.56</v>
      </c>
      <c r="J2207">
        <v>117</v>
      </c>
    </row>
    <row r="2208" spans="1:10" hidden="1" x14ac:dyDescent="0.35">
      <c r="A2208" t="s">
        <v>8570</v>
      </c>
      <c r="B2208">
        <v>13</v>
      </c>
      <c r="C2208">
        <v>150</v>
      </c>
      <c r="D2208">
        <v>2207</v>
      </c>
      <c r="E2208" t="s">
        <v>311</v>
      </c>
      <c r="F2208" t="s">
        <v>3848</v>
      </c>
      <c r="G2208" t="s">
        <v>311</v>
      </c>
      <c r="H2208" t="s">
        <v>311</v>
      </c>
      <c r="I2208" t="s">
        <v>311</v>
      </c>
      <c r="J2208">
        <v>1</v>
      </c>
    </row>
    <row r="2209" spans="1:10" x14ac:dyDescent="0.35">
      <c r="A2209" t="s">
        <v>8571</v>
      </c>
      <c r="B2209">
        <v>93</v>
      </c>
      <c r="C2209">
        <v>150</v>
      </c>
      <c r="D2209">
        <v>2207</v>
      </c>
      <c r="E2209" t="s">
        <v>312</v>
      </c>
      <c r="F2209" t="s">
        <v>0</v>
      </c>
      <c r="G2209" t="s">
        <v>2520</v>
      </c>
      <c r="H2209">
        <v>0.70299999999999996</v>
      </c>
      <c r="I2209">
        <v>27.56</v>
      </c>
      <c r="J2209">
        <v>25</v>
      </c>
    </row>
    <row r="2210" spans="1:10" hidden="1" x14ac:dyDescent="0.35">
      <c r="A2210" t="s">
        <v>8572</v>
      </c>
      <c r="B2210">
        <v>24</v>
      </c>
      <c r="C2210">
        <v>149</v>
      </c>
      <c r="D2210">
        <v>2209</v>
      </c>
      <c r="E2210" t="s">
        <v>311</v>
      </c>
      <c r="F2210" t="s">
        <v>2692</v>
      </c>
      <c r="G2210" t="s">
        <v>311</v>
      </c>
      <c r="H2210" t="s">
        <v>311</v>
      </c>
      <c r="I2210" t="s">
        <v>311</v>
      </c>
      <c r="J2210">
        <v>10</v>
      </c>
    </row>
    <row r="2211" spans="1:10" x14ac:dyDescent="0.35">
      <c r="A2211" t="s">
        <v>8573</v>
      </c>
      <c r="B2211">
        <v>193</v>
      </c>
      <c r="C2211">
        <v>149</v>
      </c>
      <c r="D2211">
        <v>2209</v>
      </c>
      <c r="E2211" t="s">
        <v>334</v>
      </c>
      <c r="F2211" t="s">
        <v>0</v>
      </c>
      <c r="G2211" t="s">
        <v>8574</v>
      </c>
      <c r="H2211">
        <v>0.69299999999999995</v>
      </c>
      <c r="I2211">
        <v>7.98</v>
      </c>
      <c r="J2211">
        <v>0</v>
      </c>
    </row>
    <row r="2212" spans="1:10" hidden="1" x14ac:dyDescent="0.35">
      <c r="A2212" t="s">
        <v>8575</v>
      </c>
      <c r="B2212">
        <v>49</v>
      </c>
      <c r="C2212">
        <v>149</v>
      </c>
      <c r="D2212">
        <v>2209</v>
      </c>
      <c r="E2212" t="s">
        <v>311</v>
      </c>
      <c r="F2212" t="s">
        <v>2692</v>
      </c>
      <c r="G2212" t="s">
        <v>311</v>
      </c>
      <c r="H2212" t="s">
        <v>311</v>
      </c>
      <c r="I2212" t="s">
        <v>311</v>
      </c>
      <c r="J2212">
        <v>12</v>
      </c>
    </row>
    <row r="2213" spans="1:10" x14ac:dyDescent="0.35">
      <c r="A2213" t="s">
        <v>8576</v>
      </c>
      <c r="B2213">
        <v>32</v>
      </c>
      <c r="C2213">
        <v>149</v>
      </c>
      <c r="D2213">
        <v>2209</v>
      </c>
      <c r="E2213" t="s">
        <v>328</v>
      </c>
      <c r="F2213" t="s">
        <v>0</v>
      </c>
      <c r="G2213" t="s">
        <v>2379</v>
      </c>
      <c r="H2213">
        <v>2.742</v>
      </c>
      <c r="I2213">
        <v>61.55</v>
      </c>
      <c r="J2213">
        <v>10</v>
      </c>
    </row>
    <row r="2214" spans="1:10" x14ac:dyDescent="0.35">
      <c r="A2214" t="s">
        <v>8577</v>
      </c>
      <c r="B2214">
        <v>160</v>
      </c>
      <c r="C2214">
        <v>149</v>
      </c>
      <c r="D2214">
        <v>2209</v>
      </c>
      <c r="E2214" t="s">
        <v>311</v>
      </c>
      <c r="F2214" t="s">
        <v>0</v>
      </c>
      <c r="G2214" t="s">
        <v>8578</v>
      </c>
      <c r="H2214" t="s">
        <v>311</v>
      </c>
      <c r="I2214" t="s">
        <v>311</v>
      </c>
      <c r="J2214">
        <v>19</v>
      </c>
    </row>
    <row r="2215" spans="1:10" x14ac:dyDescent="0.35">
      <c r="A2215" t="s">
        <v>8579</v>
      </c>
      <c r="B2215">
        <v>20</v>
      </c>
      <c r="C2215">
        <v>149</v>
      </c>
      <c r="D2215">
        <v>2209</v>
      </c>
      <c r="E2215" t="s">
        <v>319</v>
      </c>
      <c r="F2215" t="s">
        <v>0</v>
      </c>
      <c r="G2215" t="s">
        <v>2520</v>
      </c>
      <c r="H2215">
        <v>3.5</v>
      </c>
      <c r="I2215">
        <v>98.04</v>
      </c>
      <c r="J2215">
        <v>17</v>
      </c>
    </row>
    <row r="2216" spans="1:10" x14ac:dyDescent="0.35">
      <c r="A2216" t="s">
        <v>8580</v>
      </c>
      <c r="B2216">
        <v>66</v>
      </c>
      <c r="C2216">
        <v>149</v>
      </c>
      <c r="D2216">
        <v>2209</v>
      </c>
      <c r="E2216" t="s">
        <v>311</v>
      </c>
      <c r="F2216" t="s">
        <v>0</v>
      </c>
      <c r="G2216" t="s">
        <v>3375</v>
      </c>
      <c r="H2216" t="s">
        <v>311</v>
      </c>
      <c r="I2216" t="s">
        <v>311</v>
      </c>
      <c r="J2216">
        <v>28</v>
      </c>
    </row>
    <row r="2217" spans="1:10" hidden="1" x14ac:dyDescent="0.35">
      <c r="A2217" t="s">
        <v>8581</v>
      </c>
      <c r="B2217">
        <v>22</v>
      </c>
      <c r="C2217">
        <v>149</v>
      </c>
      <c r="D2217">
        <v>2209</v>
      </c>
      <c r="E2217" t="s">
        <v>311</v>
      </c>
      <c r="F2217" t="s">
        <v>3848</v>
      </c>
      <c r="G2217" t="s">
        <v>311</v>
      </c>
      <c r="H2217" t="s">
        <v>311</v>
      </c>
      <c r="I2217" t="s">
        <v>311</v>
      </c>
      <c r="J2217">
        <v>0</v>
      </c>
    </row>
    <row r="2218" spans="1:10" hidden="1" x14ac:dyDescent="0.35">
      <c r="A2218" t="s">
        <v>8582</v>
      </c>
      <c r="B2218">
        <v>25</v>
      </c>
      <c r="C2218">
        <v>148</v>
      </c>
      <c r="D2218">
        <v>2217</v>
      </c>
      <c r="E2218" t="s">
        <v>311</v>
      </c>
      <c r="F2218" t="s">
        <v>3848</v>
      </c>
      <c r="G2218" t="s">
        <v>311</v>
      </c>
      <c r="H2218" t="s">
        <v>311</v>
      </c>
      <c r="I2218" t="s">
        <v>311</v>
      </c>
      <c r="J2218">
        <v>4</v>
      </c>
    </row>
    <row r="2219" spans="1:10" x14ac:dyDescent="0.35">
      <c r="A2219" t="s">
        <v>8583</v>
      </c>
      <c r="B2219">
        <v>38</v>
      </c>
      <c r="C2219">
        <v>148</v>
      </c>
      <c r="D2219">
        <v>2217</v>
      </c>
      <c r="E2219" t="s">
        <v>311</v>
      </c>
      <c r="F2219" t="s">
        <v>0</v>
      </c>
      <c r="G2219" t="s">
        <v>2592</v>
      </c>
      <c r="H2219" t="s">
        <v>311</v>
      </c>
      <c r="I2219" t="s">
        <v>311</v>
      </c>
      <c r="J2219">
        <v>7</v>
      </c>
    </row>
    <row r="2220" spans="1:10" x14ac:dyDescent="0.35">
      <c r="A2220" t="s">
        <v>8584</v>
      </c>
      <c r="B2220">
        <v>51</v>
      </c>
      <c r="C2220">
        <v>148</v>
      </c>
      <c r="D2220">
        <v>2217</v>
      </c>
      <c r="E2220" t="s">
        <v>334</v>
      </c>
      <c r="F2220" t="s">
        <v>0</v>
      </c>
      <c r="G2220" t="s">
        <v>2438</v>
      </c>
      <c r="H2220">
        <v>1.56</v>
      </c>
      <c r="I2220">
        <v>14.58</v>
      </c>
      <c r="J2220">
        <v>51</v>
      </c>
    </row>
    <row r="2221" spans="1:10" hidden="1" x14ac:dyDescent="0.35">
      <c r="A2221" t="s">
        <v>8585</v>
      </c>
      <c r="B2221">
        <v>14</v>
      </c>
      <c r="C2221">
        <v>148</v>
      </c>
      <c r="D2221">
        <v>2217</v>
      </c>
      <c r="E2221" t="s">
        <v>311</v>
      </c>
      <c r="F2221" t="s">
        <v>3848</v>
      </c>
      <c r="G2221" t="s">
        <v>311</v>
      </c>
      <c r="H2221" t="s">
        <v>311</v>
      </c>
      <c r="I2221" t="s">
        <v>311</v>
      </c>
      <c r="J2221">
        <v>0</v>
      </c>
    </row>
    <row r="2222" spans="1:10" x14ac:dyDescent="0.35">
      <c r="A2222" t="s">
        <v>8586</v>
      </c>
      <c r="B2222">
        <v>67</v>
      </c>
      <c r="C2222">
        <v>148</v>
      </c>
      <c r="D2222">
        <v>2217</v>
      </c>
      <c r="E2222" t="s">
        <v>311</v>
      </c>
      <c r="F2222" t="s">
        <v>0</v>
      </c>
      <c r="G2222" t="s">
        <v>2235</v>
      </c>
      <c r="H2222" t="s">
        <v>311</v>
      </c>
      <c r="I2222" t="s">
        <v>311</v>
      </c>
      <c r="J2222">
        <v>22</v>
      </c>
    </row>
    <row r="2223" spans="1:10" hidden="1" x14ac:dyDescent="0.35">
      <c r="A2223" t="s">
        <v>8587</v>
      </c>
      <c r="B2223">
        <v>12</v>
      </c>
      <c r="C2223">
        <v>148</v>
      </c>
      <c r="D2223">
        <v>2217</v>
      </c>
      <c r="E2223" t="s">
        <v>311</v>
      </c>
      <c r="F2223" t="s">
        <v>3848</v>
      </c>
      <c r="G2223" t="s">
        <v>311</v>
      </c>
      <c r="H2223" t="s">
        <v>311</v>
      </c>
      <c r="I2223" t="s">
        <v>311</v>
      </c>
      <c r="J2223">
        <v>2</v>
      </c>
    </row>
    <row r="2224" spans="1:10" x14ac:dyDescent="0.35">
      <c r="A2224" t="s">
        <v>8588</v>
      </c>
      <c r="B2224">
        <v>26</v>
      </c>
      <c r="C2224">
        <v>147</v>
      </c>
      <c r="D2224">
        <v>2223</v>
      </c>
      <c r="E2224" t="s">
        <v>328</v>
      </c>
      <c r="F2224" t="s">
        <v>0</v>
      </c>
      <c r="G2224" t="s">
        <v>3926</v>
      </c>
      <c r="H2224">
        <v>2.56</v>
      </c>
      <c r="I2224">
        <v>64.41</v>
      </c>
      <c r="J2224">
        <v>3</v>
      </c>
    </row>
    <row r="2225" spans="1:10" x14ac:dyDescent="0.35">
      <c r="A2225" t="s">
        <v>8589</v>
      </c>
      <c r="B2225">
        <v>40</v>
      </c>
      <c r="C2225">
        <v>147</v>
      </c>
      <c r="D2225">
        <v>2223</v>
      </c>
      <c r="E2225" t="s">
        <v>311</v>
      </c>
      <c r="F2225" t="s">
        <v>0</v>
      </c>
      <c r="G2225" t="s">
        <v>2135</v>
      </c>
      <c r="H2225" t="s">
        <v>311</v>
      </c>
      <c r="I2225" t="s">
        <v>311</v>
      </c>
      <c r="J2225">
        <v>25</v>
      </c>
    </row>
    <row r="2226" spans="1:10" hidden="1" x14ac:dyDescent="0.35">
      <c r="A2226" t="s">
        <v>8590</v>
      </c>
      <c r="B2226">
        <v>61</v>
      </c>
      <c r="C2226">
        <v>147</v>
      </c>
      <c r="D2226">
        <v>2223</v>
      </c>
      <c r="E2226" t="s">
        <v>311</v>
      </c>
      <c r="F2226" t="s">
        <v>2692</v>
      </c>
      <c r="G2226" t="s">
        <v>311</v>
      </c>
      <c r="H2226" t="s">
        <v>311</v>
      </c>
      <c r="I2226" t="s">
        <v>311</v>
      </c>
      <c r="J2226">
        <v>11</v>
      </c>
    </row>
    <row r="2227" spans="1:10" x14ac:dyDescent="0.35">
      <c r="A2227" t="s">
        <v>8591</v>
      </c>
      <c r="B2227">
        <v>40</v>
      </c>
      <c r="C2227">
        <v>147</v>
      </c>
      <c r="D2227">
        <v>2223</v>
      </c>
      <c r="E2227" t="s">
        <v>334</v>
      </c>
      <c r="F2227" t="s">
        <v>0</v>
      </c>
      <c r="G2227" t="s">
        <v>8592</v>
      </c>
      <c r="H2227">
        <v>1.5640000000000001</v>
      </c>
      <c r="I2227">
        <v>16.63</v>
      </c>
      <c r="J2227">
        <v>4</v>
      </c>
    </row>
    <row r="2228" spans="1:10" hidden="1" x14ac:dyDescent="0.35">
      <c r="A2228" t="s">
        <v>8593</v>
      </c>
      <c r="B2228">
        <v>28</v>
      </c>
      <c r="C2228">
        <v>147</v>
      </c>
      <c r="D2228">
        <v>2223</v>
      </c>
      <c r="E2228" t="s">
        <v>311</v>
      </c>
      <c r="F2228" t="s">
        <v>3848</v>
      </c>
      <c r="G2228" t="s">
        <v>311</v>
      </c>
      <c r="H2228" t="s">
        <v>311</v>
      </c>
      <c r="I2228" t="s">
        <v>311</v>
      </c>
      <c r="J2228">
        <v>0</v>
      </c>
    </row>
    <row r="2229" spans="1:10" x14ac:dyDescent="0.35">
      <c r="A2229" t="s">
        <v>8594</v>
      </c>
      <c r="B2229">
        <v>170</v>
      </c>
      <c r="C2229">
        <v>147</v>
      </c>
      <c r="D2229">
        <v>2223</v>
      </c>
      <c r="E2229" t="s">
        <v>334</v>
      </c>
      <c r="F2229" t="s">
        <v>0</v>
      </c>
      <c r="G2229" t="s">
        <v>2962</v>
      </c>
      <c r="H2229">
        <v>0.56999999999999995</v>
      </c>
      <c r="I2229">
        <v>1.92</v>
      </c>
      <c r="J2229">
        <v>53</v>
      </c>
    </row>
    <row r="2230" spans="1:10" hidden="1" x14ac:dyDescent="0.35">
      <c r="A2230" t="s">
        <v>8595</v>
      </c>
      <c r="B2230">
        <v>35</v>
      </c>
      <c r="C2230">
        <v>147</v>
      </c>
      <c r="D2230">
        <v>2223</v>
      </c>
      <c r="E2230" t="s">
        <v>311</v>
      </c>
      <c r="F2230" t="s">
        <v>2692</v>
      </c>
      <c r="G2230" t="s">
        <v>311</v>
      </c>
      <c r="H2230" t="s">
        <v>311</v>
      </c>
      <c r="I2230" t="s">
        <v>311</v>
      </c>
      <c r="J2230">
        <v>4</v>
      </c>
    </row>
    <row r="2231" spans="1:10" x14ac:dyDescent="0.35">
      <c r="A2231" t="s">
        <v>8596</v>
      </c>
      <c r="B2231">
        <v>47</v>
      </c>
      <c r="C2231">
        <v>147</v>
      </c>
      <c r="D2231">
        <v>2223</v>
      </c>
      <c r="E2231" t="s">
        <v>311</v>
      </c>
      <c r="F2231" t="s">
        <v>0</v>
      </c>
      <c r="G2231" t="s">
        <v>2402</v>
      </c>
      <c r="H2231" t="s">
        <v>311</v>
      </c>
      <c r="I2231" t="s">
        <v>311</v>
      </c>
      <c r="J2231">
        <v>47</v>
      </c>
    </row>
    <row r="2232" spans="1:10" hidden="1" x14ac:dyDescent="0.35">
      <c r="A2232" t="s">
        <v>8597</v>
      </c>
      <c r="B2232">
        <v>17</v>
      </c>
      <c r="C2232">
        <v>147</v>
      </c>
      <c r="D2232">
        <v>2223</v>
      </c>
      <c r="E2232" t="s">
        <v>311</v>
      </c>
      <c r="F2232" t="s">
        <v>3848</v>
      </c>
      <c r="G2232" t="s">
        <v>311</v>
      </c>
      <c r="H2232" t="s">
        <v>311</v>
      </c>
      <c r="I2232" t="s">
        <v>311</v>
      </c>
      <c r="J2232">
        <v>0</v>
      </c>
    </row>
    <row r="2233" spans="1:10" x14ac:dyDescent="0.35">
      <c r="A2233" t="s">
        <v>8598</v>
      </c>
      <c r="B2233">
        <v>33</v>
      </c>
      <c r="C2233">
        <v>147</v>
      </c>
      <c r="D2233">
        <v>2223</v>
      </c>
      <c r="E2233" t="s">
        <v>312</v>
      </c>
      <c r="F2233" t="s">
        <v>0</v>
      </c>
      <c r="G2233" t="s">
        <v>3554</v>
      </c>
      <c r="H2233">
        <v>1.677</v>
      </c>
      <c r="I2233">
        <v>31.36</v>
      </c>
      <c r="J2233">
        <v>11</v>
      </c>
    </row>
    <row r="2234" spans="1:10" hidden="1" x14ac:dyDescent="0.35">
      <c r="A2234" t="s">
        <v>8599</v>
      </c>
      <c r="B2234">
        <v>16</v>
      </c>
      <c r="C2234">
        <v>146</v>
      </c>
      <c r="D2234">
        <v>2233</v>
      </c>
      <c r="E2234" t="s">
        <v>311</v>
      </c>
      <c r="F2234" t="s">
        <v>3848</v>
      </c>
      <c r="G2234" t="s">
        <v>311</v>
      </c>
      <c r="H2234" t="s">
        <v>311</v>
      </c>
      <c r="I2234" t="s">
        <v>311</v>
      </c>
      <c r="J2234">
        <v>0</v>
      </c>
    </row>
    <row r="2235" spans="1:10" hidden="1" x14ac:dyDescent="0.35">
      <c r="A2235" t="s">
        <v>8600</v>
      </c>
      <c r="B2235">
        <v>68</v>
      </c>
      <c r="C2235">
        <v>146</v>
      </c>
      <c r="D2235">
        <v>2233</v>
      </c>
      <c r="E2235" t="s">
        <v>311</v>
      </c>
      <c r="F2235" t="s">
        <v>2692</v>
      </c>
      <c r="G2235" t="s">
        <v>311</v>
      </c>
      <c r="H2235" t="s">
        <v>311</v>
      </c>
      <c r="I2235" t="s">
        <v>311</v>
      </c>
      <c r="J2235">
        <v>21</v>
      </c>
    </row>
    <row r="2236" spans="1:10" x14ac:dyDescent="0.35">
      <c r="A2236" t="s">
        <v>8601</v>
      </c>
      <c r="B2236">
        <v>105</v>
      </c>
      <c r="C2236">
        <v>146</v>
      </c>
      <c r="D2236">
        <v>2233</v>
      </c>
      <c r="E2236" t="s">
        <v>311</v>
      </c>
      <c r="F2236" t="s">
        <v>0</v>
      </c>
      <c r="G2236" t="s">
        <v>4397</v>
      </c>
      <c r="H2236" t="s">
        <v>311</v>
      </c>
      <c r="I2236" t="s">
        <v>311</v>
      </c>
      <c r="J2236">
        <v>49</v>
      </c>
    </row>
    <row r="2237" spans="1:10" x14ac:dyDescent="0.35">
      <c r="A2237" t="s">
        <v>8602</v>
      </c>
      <c r="B2237">
        <v>45</v>
      </c>
      <c r="C2237">
        <v>146</v>
      </c>
      <c r="D2237">
        <v>2233</v>
      </c>
      <c r="E2237" t="s">
        <v>311</v>
      </c>
      <c r="F2237" t="s">
        <v>0</v>
      </c>
      <c r="G2237" t="s">
        <v>1819</v>
      </c>
      <c r="H2237" t="s">
        <v>311</v>
      </c>
      <c r="I2237" t="s">
        <v>311</v>
      </c>
      <c r="J2237">
        <v>45</v>
      </c>
    </row>
    <row r="2238" spans="1:10" hidden="1" x14ac:dyDescent="0.35">
      <c r="A2238" t="s">
        <v>8603</v>
      </c>
      <c r="B2238">
        <v>45</v>
      </c>
      <c r="C2238">
        <v>146</v>
      </c>
      <c r="D2238">
        <v>2233</v>
      </c>
      <c r="E2238" t="s">
        <v>311</v>
      </c>
      <c r="F2238" t="s">
        <v>2692</v>
      </c>
      <c r="G2238" t="s">
        <v>311</v>
      </c>
      <c r="H2238" t="s">
        <v>311</v>
      </c>
      <c r="I2238" t="s">
        <v>311</v>
      </c>
      <c r="J2238">
        <v>21</v>
      </c>
    </row>
    <row r="2239" spans="1:10" x14ac:dyDescent="0.35">
      <c r="A2239" t="s">
        <v>8604</v>
      </c>
      <c r="B2239">
        <v>26</v>
      </c>
      <c r="C2239">
        <v>146</v>
      </c>
      <c r="D2239">
        <v>2233</v>
      </c>
      <c r="E2239" t="s">
        <v>312</v>
      </c>
      <c r="F2239" t="s">
        <v>0</v>
      </c>
      <c r="G2239" t="s">
        <v>2006</v>
      </c>
      <c r="H2239">
        <v>3.36</v>
      </c>
      <c r="I2239">
        <v>44.39</v>
      </c>
      <c r="J2239">
        <v>7</v>
      </c>
    </row>
    <row r="2240" spans="1:10" hidden="1" x14ac:dyDescent="0.35">
      <c r="A2240" t="s">
        <v>8605</v>
      </c>
      <c r="B2240">
        <v>10</v>
      </c>
      <c r="C2240">
        <v>145</v>
      </c>
      <c r="D2240">
        <v>2239</v>
      </c>
      <c r="E2240" t="s">
        <v>311</v>
      </c>
      <c r="F2240" t="s">
        <v>3848</v>
      </c>
      <c r="G2240" t="s">
        <v>311</v>
      </c>
      <c r="H2240" t="s">
        <v>311</v>
      </c>
      <c r="I2240" t="s">
        <v>311</v>
      </c>
      <c r="J2240">
        <v>2</v>
      </c>
    </row>
    <row r="2241" spans="1:10" x14ac:dyDescent="0.35">
      <c r="A2241" t="s">
        <v>8606</v>
      </c>
      <c r="B2241">
        <v>124</v>
      </c>
      <c r="C2241">
        <v>145</v>
      </c>
      <c r="D2241">
        <v>2239</v>
      </c>
      <c r="E2241" t="s">
        <v>334</v>
      </c>
      <c r="F2241" t="s">
        <v>0</v>
      </c>
      <c r="G2241" t="s">
        <v>2167</v>
      </c>
      <c r="H2241">
        <v>0.79600000000000004</v>
      </c>
      <c r="I2241">
        <v>6.4</v>
      </c>
      <c r="J2241">
        <v>61</v>
      </c>
    </row>
    <row r="2242" spans="1:10" hidden="1" x14ac:dyDescent="0.35">
      <c r="A2242" t="s">
        <v>8607</v>
      </c>
      <c r="B2242">
        <v>175</v>
      </c>
      <c r="C2242">
        <v>145</v>
      </c>
      <c r="D2242">
        <v>2239</v>
      </c>
      <c r="E2242" t="s">
        <v>311</v>
      </c>
      <c r="F2242" t="s">
        <v>2692</v>
      </c>
      <c r="G2242" t="s">
        <v>311</v>
      </c>
      <c r="H2242" t="s">
        <v>311</v>
      </c>
      <c r="I2242" t="s">
        <v>311</v>
      </c>
      <c r="J2242">
        <v>25</v>
      </c>
    </row>
    <row r="2243" spans="1:10" hidden="1" x14ac:dyDescent="0.35">
      <c r="A2243" t="s">
        <v>8608</v>
      </c>
      <c r="B2243">
        <v>10</v>
      </c>
      <c r="C2243">
        <v>145</v>
      </c>
      <c r="D2243">
        <v>2239</v>
      </c>
      <c r="E2243" t="s">
        <v>311</v>
      </c>
      <c r="F2243" t="s">
        <v>3848</v>
      </c>
      <c r="G2243" t="s">
        <v>311</v>
      </c>
      <c r="H2243" t="s">
        <v>311</v>
      </c>
      <c r="I2243" t="s">
        <v>311</v>
      </c>
      <c r="J2243">
        <v>1</v>
      </c>
    </row>
    <row r="2244" spans="1:10" hidden="1" x14ac:dyDescent="0.35">
      <c r="A2244" t="s">
        <v>8609</v>
      </c>
      <c r="B2244">
        <v>13</v>
      </c>
      <c r="C2244">
        <v>145</v>
      </c>
      <c r="D2244">
        <v>2239</v>
      </c>
      <c r="E2244" t="s">
        <v>311</v>
      </c>
      <c r="F2244" t="s">
        <v>3848</v>
      </c>
      <c r="G2244" t="s">
        <v>311</v>
      </c>
      <c r="H2244" t="s">
        <v>311</v>
      </c>
      <c r="I2244" t="s">
        <v>311</v>
      </c>
      <c r="J2244">
        <v>3</v>
      </c>
    </row>
    <row r="2245" spans="1:10" hidden="1" x14ac:dyDescent="0.35">
      <c r="A2245" t="s">
        <v>8610</v>
      </c>
      <c r="B2245">
        <v>28</v>
      </c>
      <c r="C2245">
        <v>145</v>
      </c>
      <c r="D2245">
        <v>2239</v>
      </c>
      <c r="E2245" t="s">
        <v>311</v>
      </c>
      <c r="F2245" t="s">
        <v>3848</v>
      </c>
      <c r="G2245" t="s">
        <v>311</v>
      </c>
      <c r="H2245" t="s">
        <v>311</v>
      </c>
      <c r="I2245" t="s">
        <v>311</v>
      </c>
      <c r="J2245">
        <v>1</v>
      </c>
    </row>
    <row r="2246" spans="1:10" hidden="1" x14ac:dyDescent="0.35">
      <c r="A2246" t="s">
        <v>8611</v>
      </c>
      <c r="B2246">
        <v>37</v>
      </c>
      <c r="C2246">
        <v>144</v>
      </c>
      <c r="D2246">
        <v>2245</v>
      </c>
      <c r="E2246" t="s">
        <v>311</v>
      </c>
      <c r="F2246" t="s">
        <v>3848</v>
      </c>
      <c r="G2246" t="s">
        <v>311</v>
      </c>
      <c r="H2246" t="s">
        <v>311</v>
      </c>
      <c r="I2246" t="s">
        <v>311</v>
      </c>
      <c r="J2246">
        <v>5</v>
      </c>
    </row>
    <row r="2247" spans="1:10" x14ac:dyDescent="0.35">
      <c r="A2247" t="s">
        <v>8612</v>
      </c>
      <c r="B2247">
        <v>177</v>
      </c>
      <c r="C2247">
        <v>144</v>
      </c>
      <c r="D2247">
        <v>2245</v>
      </c>
      <c r="E2247" t="s">
        <v>312</v>
      </c>
      <c r="F2247" t="s">
        <v>0</v>
      </c>
      <c r="G2247" t="s">
        <v>5482</v>
      </c>
      <c r="H2247">
        <v>0.55200000000000005</v>
      </c>
      <c r="I2247">
        <v>19.739999999999998</v>
      </c>
      <c r="J2247">
        <v>8</v>
      </c>
    </row>
    <row r="2248" spans="1:10" x14ac:dyDescent="0.35">
      <c r="A2248" t="s">
        <v>8613</v>
      </c>
      <c r="B2248">
        <v>44</v>
      </c>
      <c r="C2248">
        <v>144</v>
      </c>
      <c r="D2248">
        <v>2245</v>
      </c>
      <c r="E2248" t="s">
        <v>312</v>
      </c>
      <c r="F2248" t="s">
        <v>0</v>
      </c>
      <c r="G2248" t="s">
        <v>1830</v>
      </c>
      <c r="H2248">
        <v>1.865</v>
      </c>
      <c r="I2248">
        <v>49.08</v>
      </c>
      <c r="J2248">
        <v>12</v>
      </c>
    </row>
    <row r="2249" spans="1:10" x14ac:dyDescent="0.35">
      <c r="A2249" t="s">
        <v>8614</v>
      </c>
      <c r="B2249">
        <v>47</v>
      </c>
      <c r="C2249">
        <v>144</v>
      </c>
      <c r="D2249">
        <v>2245</v>
      </c>
      <c r="E2249" t="s">
        <v>311</v>
      </c>
      <c r="F2249" t="s">
        <v>0</v>
      </c>
      <c r="G2249" t="s">
        <v>8615</v>
      </c>
      <c r="H2249" t="s">
        <v>311</v>
      </c>
      <c r="I2249" t="s">
        <v>311</v>
      </c>
      <c r="J2249">
        <v>13</v>
      </c>
    </row>
    <row r="2250" spans="1:10" hidden="1" x14ac:dyDescent="0.35">
      <c r="A2250" t="s">
        <v>8616</v>
      </c>
      <c r="B2250">
        <v>46</v>
      </c>
      <c r="C2250">
        <v>144</v>
      </c>
      <c r="D2250">
        <v>2245</v>
      </c>
      <c r="E2250" t="s">
        <v>311</v>
      </c>
      <c r="F2250" t="s">
        <v>2692</v>
      </c>
      <c r="G2250" t="s">
        <v>311</v>
      </c>
      <c r="H2250" t="s">
        <v>311</v>
      </c>
      <c r="I2250" t="s">
        <v>311</v>
      </c>
      <c r="J2250">
        <v>7</v>
      </c>
    </row>
    <row r="2251" spans="1:10" x14ac:dyDescent="0.35">
      <c r="A2251" t="s">
        <v>8617</v>
      </c>
      <c r="B2251">
        <v>25</v>
      </c>
      <c r="C2251">
        <v>143</v>
      </c>
      <c r="D2251">
        <v>2250</v>
      </c>
      <c r="E2251" t="s">
        <v>311</v>
      </c>
      <c r="F2251" t="s">
        <v>0</v>
      </c>
      <c r="G2251" t="s">
        <v>3026</v>
      </c>
      <c r="H2251" t="s">
        <v>311</v>
      </c>
      <c r="I2251" t="s">
        <v>311</v>
      </c>
      <c r="J2251">
        <v>25</v>
      </c>
    </row>
    <row r="2252" spans="1:10" x14ac:dyDescent="0.35">
      <c r="A2252" t="s">
        <v>8618</v>
      </c>
      <c r="B2252">
        <v>47</v>
      </c>
      <c r="C2252">
        <v>142</v>
      </c>
      <c r="D2252">
        <v>2251</v>
      </c>
      <c r="E2252" t="s">
        <v>312</v>
      </c>
      <c r="F2252" t="s">
        <v>0</v>
      </c>
      <c r="G2252" t="s">
        <v>2379</v>
      </c>
      <c r="H2252">
        <v>1.7210000000000001</v>
      </c>
      <c r="I2252">
        <v>38.869999999999997</v>
      </c>
      <c r="J2252">
        <v>10</v>
      </c>
    </row>
    <row r="2253" spans="1:10" hidden="1" x14ac:dyDescent="0.35">
      <c r="A2253" t="s">
        <v>8619</v>
      </c>
      <c r="B2253">
        <v>22</v>
      </c>
      <c r="C2253">
        <v>142</v>
      </c>
      <c r="D2253">
        <v>2251</v>
      </c>
      <c r="E2253" t="s">
        <v>311</v>
      </c>
      <c r="F2253" t="s">
        <v>3848</v>
      </c>
      <c r="G2253" t="s">
        <v>311</v>
      </c>
      <c r="H2253" t="s">
        <v>311</v>
      </c>
      <c r="I2253" t="s">
        <v>311</v>
      </c>
      <c r="J2253">
        <v>1</v>
      </c>
    </row>
    <row r="2254" spans="1:10" hidden="1" x14ac:dyDescent="0.35">
      <c r="A2254" t="s">
        <v>8620</v>
      </c>
      <c r="B2254">
        <v>14</v>
      </c>
      <c r="C2254">
        <v>142</v>
      </c>
      <c r="D2254">
        <v>2251</v>
      </c>
      <c r="E2254" t="s">
        <v>311</v>
      </c>
      <c r="F2254" t="s">
        <v>3848</v>
      </c>
      <c r="G2254" t="s">
        <v>311</v>
      </c>
      <c r="H2254" t="s">
        <v>311</v>
      </c>
      <c r="I2254" t="s">
        <v>311</v>
      </c>
      <c r="J2254">
        <v>2</v>
      </c>
    </row>
    <row r="2255" spans="1:10" x14ac:dyDescent="0.35">
      <c r="A2255" t="s">
        <v>8621</v>
      </c>
      <c r="B2255">
        <v>40</v>
      </c>
      <c r="C2255">
        <v>142</v>
      </c>
      <c r="D2255">
        <v>2251</v>
      </c>
      <c r="E2255" t="s">
        <v>334</v>
      </c>
      <c r="F2255" t="s">
        <v>0</v>
      </c>
      <c r="G2255" t="s">
        <v>7222</v>
      </c>
      <c r="H2255">
        <v>1.675</v>
      </c>
      <c r="I2255">
        <v>21.93</v>
      </c>
      <c r="J2255">
        <v>40</v>
      </c>
    </row>
    <row r="2256" spans="1:10" hidden="1" x14ac:dyDescent="0.35">
      <c r="A2256" t="s">
        <v>8622</v>
      </c>
      <c r="B2256">
        <v>77</v>
      </c>
      <c r="C2256">
        <v>142</v>
      </c>
      <c r="D2256">
        <v>2251</v>
      </c>
      <c r="E2256" t="s">
        <v>311</v>
      </c>
      <c r="F2256" t="s">
        <v>2692</v>
      </c>
      <c r="G2256" t="s">
        <v>311</v>
      </c>
      <c r="H2256" t="s">
        <v>311</v>
      </c>
      <c r="I2256" t="s">
        <v>311</v>
      </c>
      <c r="J2256">
        <v>1</v>
      </c>
    </row>
    <row r="2257" spans="1:10" hidden="1" x14ac:dyDescent="0.35">
      <c r="A2257" t="s">
        <v>8623</v>
      </c>
      <c r="B2257">
        <v>11</v>
      </c>
      <c r="C2257">
        <v>142</v>
      </c>
      <c r="D2257">
        <v>2251</v>
      </c>
      <c r="E2257" t="s">
        <v>311</v>
      </c>
      <c r="F2257" t="s">
        <v>3848</v>
      </c>
      <c r="G2257" t="s">
        <v>311</v>
      </c>
      <c r="H2257" t="s">
        <v>311</v>
      </c>
      <c r="I2257" t="s">
        <v>311</v>
      </c>
      <c r="J2257">
        <v>0</v>
      </c>
    </row>
    <row r="2258" spans="1:10" hidden="1" x14ac:dyDescent="0.35">
      <c r="A2258" t="s">
        <v>8624</v>
      </c>
      <c r="B2258">
        <v>26</v>
      </c>
      <c r="C2258">
        <v>141</v>
      </c>
      <c r="D2258">
        <v>2257</v>
      </c>
      <c r="E2258" t="s">
        <v>311</v>
      </c>
      <c r="F2258" t="s">
        <v>3848</v>
      </c>
      <c r="G2258" t="s">
        <v>311</v>
      </c>
      <c r="H2258" t="s">
        <v>311</v>
      </c>
      <c r="I2258" t="s">
        <v>311</v>
      </c>
      <c r="J2258">
        <v>0</v>
      </c>
    </row>
    <row r="2259" spans="1:10" x14ac:dyDescent="0.35">
      <c r="A2259" t="s">
        <v>8625</v>
      </c>
      <c r="B2259">
        <v>114</v>
      </c>
      <c r="C2259">
        <v>141</v>
      </c>
      <c r="D2259">
        <v>2257</v>
      </c>
      <c r="E2259" t="s">
        <v>334</v>
      </c>
      <c r="F2259" t="s">
        <v>0</v>
      </c>
      <c r="G2259" t="s">
        <v>3948</v>
      </c>
      <c r="H2259">
        <v>0.64900000000000002</v>
      </c>
      <c r="I2259">
        <v>5.23</v>
      </c>
      <c r="J2259">
        <v>61</v>
      </c>
    </row>
    <row r="2260" spans="1:10" hidden="1" x14ac:dyDescent="0.35">
      <c r="A2260" t="s">
        <v>8626</v>
      </c>
      <c r="B2260">
        <v>16</v>
      </c>
      <c r="C2260">
        <v>141</v>
      </c>
      <c r="D2260">
        <v>2257</v>
      </c>
      <c r="E2260" t="s">
        <v>311</v>
      </c>
      <c r="F2260" t="s">
        <v>3848</v>
      </c>
      <c r="G2260" t="s">
        <v>311</v>
      </c>
      <c r="H2260" t="s">
        <v>311</v>
      </c>
      <c r="I2260" t="s">
        <v>311</v>
      </c>
      <c r="J2260">
        <v>1</v>
      </c>
    </row>
    <row r="2261" spans="1:10" x14ac:dyDescent="0.35">
      <c r="A2261" t="s">
        <v>8627</v>
      </c>
      <c r="B2261">
        <v>83</v>
      </c>
      <c r="C2261">
        <v>141</v>
      </c>
      <c r="D2261">
        <v>2257</v>
      </c>
      <c r="E2261" t="s">
        <v>334</v>
      </c>
      <c r="F2261" t="s">
        <v>0</v>
      </c>
      <c r="G2261" t="s">
        <v>1742</v>
      </c>
      <c r="H2261">
        <v>0.89200000000000002</v>
      </c>
      <c r="I2261">
        <v>3.99</v>
      </c>
      <c r="J2261">
        <v>0</v>
      </c>
    </row>
    <row r="2262" spans="1:10" hidden="1" x14ac:dyDescent="0.35">
      <c r="A2262" t="s">
        <v>8628</v>
      </c>
      <c r="B2262">
        <v>13</v>
      </c>
      <c r="C2262">
        <v>141</v>
      </c>
      <c r="D2262">
        <v>2257</v>
      </c>
      <c r="E2262" t="s">
        <v>311</v>
      </c>
      <c r="F2262" t="s">
        <v>3848</v>
      </c>
      <c r="G2262" t="s">
        <v>311</v>
      </c>
      <c r="H2262" t="s">
        <v>311</v>
      </c>
      <c r="I2262" t="s">
        <v>311</v>
      </c>
      <c r="J2262">
        <v>0</v>
      </c>
    </row>
    <row r="2263" spans="1:10" hidden="1" x14ac:dyDescent="0.35">
      <c r="A2263" t="s">
        <v>8629</v>
      </c>
      <c r="B2263">
        <v>60</v>
      </c>
      <c r="C2263">
        <v>140</v>
      </c>
      <c r="D2263">
        <v>2262</v>
      </c>
      <c r="E2263" t="s">
        <v>311</v>
      </c>
      <c r="F2263" t="s">
        <v>2692</v>
      </c>
      <c r="G2263" t="s">
        <v>311</v>
      </c>
      <c r="H2263" t="s">
        <v>311</v>
      </c>
      <c r="I2263" t="s">
        <v>311</v>
      </c>
      <c r="J2263">
        <v>0</v>
      </c>
    </row>
    <row r="2264" spans="1:10" hidden="1" x14ac:dyDescent="0.35">
      <c r="A2264" t="s">
        <v>8630</v>
      </c>
      <c r="B2264">
        <v>17</v>
      </c>
      <c r="C2264">
        <v>140</v>
      </c>
      <c r="D2264">
        <v>2262</v>
      </c>
      <c r="E2264" t="s">
        <v>311</v>
      </c>
      <c r="F2264" t="s">
        <v>3848</v>
      </c>
      <c r="G2264" t="s">
        <v>311</v>
      </c>
      <c r="H2264" t="s">
        <v>311</v>
      </c>
      <c r="I2264" t="s">
        <v>311</v>
      </c>
      <c r="J2264">
        <v>0</v>
      </c>
    </row>
    <row r="2265" spans="1:10" x14ac:dyDescent="0.35">
      <c r="A2265" t="s">
        <v>8631</v>
      </c>
      <c r="B2265">
        <v>60</v>
      </c>
      <c r="C2265">
        <v>140</v>
      </c>
      <c r="D2265">
        <v>2262</v>
      </c>
      <c r="E2265" t="s">
        <v>311</v>
      </c>
      <c r="F2265" t="s">
        <v>0</v>
      </c>
      <c r="G2265" t="s">
        <v>1999</v>
      </c>
      <c r="H2265" t="s">
        <v>311</v>
      </c>
      <c r="I2265" t="s">
        <v>311</v>
      </c>
      <c r="J2265">
        <v>17</v>
      </c>
    </row>
    <row r="2266" spans="1:10" x14ac:dyDescent="0.35">
      <c r="A2266" t="s">
        <v>8632</v>
      </c>
      <c r="B2266">
        <v>43</v>
      </c>
      <c r="C2266">
        <v>140</v>
      </c>
      <c r="D2266">
        <v>2262</v>
      </c>
      <c r="E2266" t="s">
        <v>312</v>
      </c>
      <c r="F2266" t="s">
        <v>0</v>
      </c>
      <c r="G2266" t="s">
        <v>8151</v>
      </c>
      <c r="H2266">
        <v>1.7</v>
      </c>
      <c r="I2266">
        <v>27.07</v>
      </c>
      <c r="J2266">
        <v>13</v>
      </c>
    </row>
    <row r="2267" spans="1:10" x14ac:dyDescent="0.35">
      <c r="A2267" t="s">
        <v>8633</v>
      </c>
      <c r="B2267">
        <v>36</v>
      </c>
      <c r="C2267">
        <v>140</v>
      </c>
      <c r="D2267">
        <v>2262</v>
      </c>
      <c r="E2267" t="s">
        <v>311</v>
      </c>
      <c r="F2267" t="s">
        <v>0</v>
      </c>
      <c r="G2267" t="s">
        <v>1886</v>
      </c>
      <c r="H2267" t="s">
        <v>311</v>
      </c>
      <c r="I2267" t="s">
        <v>311</v>
      </c>
      <c r="J2267">
        <v>11</v>
      </c>
    </row>
    <row r="2268" spans="1:10" x14ac:dyDescent="0.35">
      <c r="A2268" t="s">
        <v>8634</v>
      </c>
      <c r="B2268">
        <v>55</v>
      </c>
      <c r="C2268">
        <v>140</v>
      </c>
      <c r="D2268">
        <v>2262</v>
      </c>
      <c r="E2268" t="s">
        <v>311</v>
      </c>
      <c r="F2268" t="s">
        <v>0</v>
      </c>
      <c r="G2268" t="s">
        <v>3304</v>
      </c>
      <c r="H2268" t="s">
        <v>311</v>
      </c>
      <c r="I2268" t="s">
        <v>311</v>
      </c>
      <c r="J2268">
        <v>8</v>
      </c>
    </row>
    <row r="2269" spans="1:10" hidden="1" x14ac:dyDescent="0.35">
      <c r="A2269" t="s">
        <v>8635</v>
      </c>
      <c r="B2269">
        <v>22</v>
      </c>
      <c r="C2269">
        <v>140</v>
      </c>
      <c r="D2269">
        <v>2262</v>
      </c>
      <c r="E2269" t="s">
        <v>311</v>
      </c>
      <c r="F2269" t="s">
        <v>3848</v>
      </c>
      <c r="G2269" t="s">
        <v>311</v>
      </c>
      <c r="H2269" t="s">
        <v>311</v>
      </c>
      <c r="I2269" t="s">
        <v>311</v>
      </c>
      <c r="J2269">
        <v>6</v>
      </c>
    </row>
    <row r="2270" spans="1:10" hidden="1" x14ac:dyDescent="0.35">
      <c r="A2270" t="s">
        <v>8636</v>
      </c>
      <c r="B2270">
        <v>27</v>
      </c>
      <c r="C2270">
        <v>139</v>
      </c>
      <c r="D2270">
        <v>2269</v>
      </c>
      <c r="E2270" t="s">
        <v>311</v>
      </c>
      <c r="F2270" t="s">
        <v>3848</v>
      </c>
      <c r="G2270" t="s">
        <v>311</v>
      </c>
      <c r="H2270" t="s">
        <v>311</v>
      </c>
      <c r="I2270" t="s">
        <v>311</v>
      </c>
      <c r="J2270">
        <v>5</v>
      </c>
    </row>
    <row r="2271" spans="1:10" hidden="1" x14ac:dyDescent="0.35">
      <c r="A2271" t="s">
        <v>8637</v>
      </c>
      <c r="B2271">
        <v>28</v>
      </c>
      <c r="C2271">
        <v>139</v>
      </c>
      <c r="D2271">
        <v>2269</v>
      </c>
      <c r="E2271" t="s">
        <v>311</v>
      </c>
      <c r="F2271" t="s">
        <v>2692</v>
      </c>
      <c r="G2271" t="s">
        <v>311</v>
      </c>
      <c r="H2271" t="s">
        <v>311</v>
      </c>
      <c r="I2271" t="s">
        <v>311</v>
      </c>
      <c r="J2271">
        <v>28</v>
      </c>
    </row>
    <row r="2272" spans="1:10" hidden="1" x14ac:dyDescent="0.35">
      <c r="A2272" t="s">
        <v>8638</v>
      </c>
      <c r="B2272">
        <v>28</v>
      </c>
      <c r="C2272">
        <v>139</v>
      </c>
      <c r="D2272">
        <v>2269</v>
      </c>
      <c r="E2272" t="s">
        <v>311</v>
      </c>
      <c r="F2272" t="s">
        <v>3848</v>
      </c>
      <c r="G2272" t="s">
        <v>311</v>
      </c>
      <c r="H2272" t="s">
        <v>311</v>
      </c>
      <c r="I2272" t="s">
        <v>311</v>
      </c>
      <c r="J2272">
        <v>1</v>
      </c>
    </row>
    <row r="2273" spans="1:10" hidden="1" x14ac:dyDescent="0.35">
      <c r="A2273" t="s">
        <v>8639</v>
      </c>
      <c r="B2273">
        <v>73</v>
      </c>
      <c r="C2273">
        <v>139</v>
      </c>
      <c r="D2273">
        <v>2269</v>
      </c>
      <c r="E2273" t="s">
        <v>311</v>
      </c>
      <c r="F2273" t="s">
        <v>2692</v>
      </c>
      <c r="G2273" t="s">
        <v>311</v>
      </c>
      <c r="H2273" t="s">
        <v>311</v>
      </c>
      <c r="I2273" t="s">
        <v>311</v>
      </c>
      <c r="J2273">
        <v>0</v>
      </c>
    </row>
    <row r="2274" spans="1:10" x14ac:dyDescent="0.35">
      <c r="A2274" t="s">
        <v>8640</v>
      </c>
      <c r="B2274">
        <v>129</v>
      </c>
      <c r="C2274">
        <v>139</v>
      </c>
      <c r="D2274">
        <v>2269</v>
      </c>
      <c r="E2274" t="s">
        <v>334</v>
      </c>
      <c r="F2274" t="s">
        <v>0</v>
      </c>
      <c r="G2274" t="s">
        <v>8641</v>
      </c>
      <c r="H2274">
        <v>0.49199999999999999</v>
      </c>
      <c r="I2274">
        <v>10.4</v>
      </c>
      <c r="J2274">
        <v>82</v>
      </c>
    </row>
    <row r="2275" spans="1:10" hidden="1" x14ac:dyDescent="0.35">
      <c r="A2275" t="s">
        <v>8642</v>
      </c>
      <c r="B2275">
        <v>43</v>
      </c>
      <c r="C2275">
        <v>139</v>
      </c>
      <c r="D2275">
        <v>2269</v>
      </c>
      <c r="E2275" t="s">
        <v>311</v>
      </c>
      <c r="F2275" t="s">
        <v>3848</v>
      </c>
      <c r="G2275" t="s">
        <v>311</v>
      </c>
      <c r="H2275" t="s">
        <v>311</v>
      </c>
      <c r="I2275" t="s">
        <v>311</v>
      </c>
      <c r="J2275">
        <v>11</v>
      </c>
    </row>
    <row r="2276" spans="1:10" x14ac:dyDescent="0.35">
      <c r="A2276" t="s">
        <v>8643</v>
      </c>
      <c r="B2276">
        <v>73</v>
      </c>
      <c r="C2276">
        <v>139</v>
      </c>
      <c r="D2276">
        <v>2269</v>
      </c>
      <c r="E2276" t="s">
        <v>312</v>
      </c>
      <c r="F2276" t="s">
        <v>0</v>
      </c>
      <c r="G2276" t="s">
        <v>3810</v>
      </c>
      <c r="H2276">
        <v>1.0269999999999999</v>
      </c>
      <c r="I2276">
        <v>25.26</v>
      </c>
      <c r="J2276">
        <v>58</v>
      </c>
    </row>
    <row r="2277" spans="1:10" x14ac:dyDescent="0.35">
      <c r="A2277" t="s">
        <v>8644</v>
      </c>
      <c r="B2277">
        <v>57</v>
      </c>
      <c r="C2277">
        <v>139</v>
      </c>
      <c r="D2277">
        <v>2269</v>
      </c>
      <c r="E2277" t="s">
        <v>312</v>
      </c>
      <c r="F2277" t="s">
        <v>0</v>
      </c>
      <c r="G2277" t="s">
        <v>8645</v>
      </c>
      <c r="H2277">
        <v>1.1819999999999999</v>
      </c>
      <c r="I2277">
        <v>18.12</v>
      </c>
      <c r="J2277">
        <v>29</v>
      </c>
    </row>
    <row r="2278" spans="1:10" x14ac:dyDescent="0.35">
      <c r="A2278" t="s">
        <v>8646</v>
      </c>
      <c r="B2278">
        <v>172</v>
      </c>
      <c r="C2278">
        <v>138</v>
      </c>
      <c r="D2278">
        <v>2277</v>
      </c>
      <c r="E2278" t="s">
        <v>311</v>
      </c>
      <c r="F2278" t="s">
        <v>0</v>
      </c>
      <c r="G2278" t="s">
        <v>1961</v>
      </c>
      <c r="H2278" t="s">
        <v>311</v>
      </c>
      <c r="I2278" t="s">
        <v>311</v>
      </c>
      <c r="J2278">
        <v>81</v>
      </c>
    </row>
    <row r="2279" spans="1:10" x14ac:dyDescent="0.35">
      <c r="A2279" t="s">
        <v>8647</v>
      </c>
      <c r="B2279">
        <v>39</v>
      </c>
      <c r="C2279">
        <v>138</v>
      </c>
      <c r="D2279">
        <v>2277</v>
      </c>
      <c r="E2279" t="s">
        <v>311</v>
      </c>
      <c r="F2279" t="s">
        <v>0</v>
      </c>
      <c r="G2279" t="s">
        <v>1882</v>
      </c>
      <c r="H2279" t="s">
        <v>311</v>
      </c>
      <c r="I2279" t="s">
        <v>311</v>
      </c>
      <c r="J2279">
        <v>39</v>
      </c>
    </row>
    <row r="2280" spans="1:10" hidden="1" x14ac:dyDescent="0.35">
      <c r="A2280" t="s">
        <v>8648</v>
      </c>
      <c r="B2280">
        <v>16</v>
      </c>
      <c r="C2280">
        <v>138</v>
      </c>
      <c r="D2280">
        <v>2277</v>
      </c>
      <c r="E2280" t="s">
        <v>311</v>
      </c>
      <c r="F2280" t="s">
        <v>3848</v>
      </c>
      <c r="G2280" t="s">
        <v>311</v>
      </c>
      <c r="H2280" t="s">
        <v>311</v>
      </c>
      <c r="I2280" t="s">
        <v>311</v>
      </c>
      <c r="J2280">
        <v>0</v>
      </c>
    </row>
    <row r="2281" spans="1:10" x14ac:dyDescent="0.35">
      <c r="A2281" t="s">
        <v>8649</v>
      </c>
      <c r="B2281">
        <v>66</v>
      </c>
      <c r="C2281">
        <v>138</v>
      </c>
      <c r="D2281">
        <v>2277</v>
      </c>
      <c r="E2281" t="s">
        <v>311</v>
      </c>
      <c r="F2281" t="s">
        <v>0</v>
      </c>
      <c r="G2281" t="s">
        <v>1940</v>
      </c>
      <c r="H2281" t="s">
        <v>311</v>
      </c>
      <c r="I2281" t="s">
        <v>311</v>
      </c>
      <c r="J2281">
        <v>23</v>
      </c>
    </row>
    <row r="2282" spans="1:10" hidden="1" x14ac:dyDescent="0.35">
      <c r="A2282" t="s">
        <v>8650</v>
      </c>
      <c r="B2282">
        <v>63</v>
      </c>
      <c r="C2282">
        <v>138</v>
      </c>
      <c r="D2282">
        <v>2277</v>
      </c>
      <c r="E2282" t="s">
        <v>311</v>
      </c>
      <c r="F2282" t="s">
        <v>2692</v>
      </c>
      <c r="G2282" t="s">
        <v>311</v>
      </c>
      <c r="H2282" t="s">
        <v>311</v>
      </c>
      <c r="I2282" t="s">
        <v>311</v>
      </c>
      <c r="J2282">
        <v>1</v>
      </c>
    </row>
    <row r="2283" spans="1:10" x14ac:dyDescent="0.35">
      <c r="A2283" t="s">
        <v>8651</v>
      </c>
      <c r="B2283">
        <v>54</v>
      </c>
      <c r="C2283">
        <v>138</v>
      </c>
      <c r="D2283">
        <v>2277</v>
      </c>
      <c r="E2283" t="s">
        <v>311</v>
      </c>
      <c r="F2283" t="s">
        <v>0</v>
      </c>
      <c r="G2283" t="s">
        <v>3026</v>
      </c>
      <c r="H2283" t="s">
        <v>311</v>
      </c>
      <c r="I2283" t="s">
        <v>311</v>
      </c>
      <c r="J2283">
        <v>18</v>
      </c>
    </row>
    <row r="2284" spans="1:10" hidden="1" x14ac:dyDescent="0.35">
      <c r="A2284" t="s">
        <v>8652</v>
      </c>
      <c r="B2284">
        <v>55</v>
      </c>
      <c r="C2284">
        <v>138</v>
      </c>
      <c r="D2284">
        <v>2277</v>
      </c>
      <c r="E2284" t="s">
        <v>311</v>
      </c>
      <c r="F2284" t="s">
        <v>2692</v>
      </c>
      <c r="G2284" t="s">
        <v>311</v>
      </c>
      <c r="H2284" t="s">
        <v>311</v>
      </c>
      <c r="I2284" t="s">
        <v>311</v>
      </c>
      <c r="J2284">
        <v>33</v>
      </c>
    </row>
    <row r="2285" spans="1:10" hidden="1" x14ac:dyDescent="0.35">
      <c r="A2285" t="s">
        <v>8653</v>
      </c>
      <c r="B2285">
        <v>12</v>
      </c>
      <c r="C2285">
        <v>138</v>
      </c>
      <c r="D2285">
        <v>2277</v>
      </c>
      <c r="E2285" t="s">
        <v>311</v>
      </c>
      <c r="F2285" t="s">
        <v>3848</v>
      </c>
      <c r="G2285" t="s">
        <v>311</v>
      </c>
      <c r="H2285" t="s">
        <v>311</v>
      </c>
      <c r="I2285" t="s">
        <v>311</v>
      </c>
      <c r="J2285">
        <v>0</v>
      </c>
    </row>
    <row r="2286" spans="1:10" hidden="1" x14ac:dyDescent="0.35">
      <c r="A2286" t="s">
        <v>8654</v>
      </c>
      <c r="B2286">
        <v>86</v>
      </c>
      <c r="C2286">
        <v>138</v>
      </c>
      <c r="D2286">
        <v>2277</v>
      </c>
      <c r="E2286" t="s">
        <v>311</v>
      </c>
      <c r="F2286" t="s">
        <v>2692</v>
      </c>
      <c r="G2286" t="s">
        <v>311</v>
      </c>
      <c r="H2286" t="s">
        <v>311</v>
      </c>
      <c r="I2286" t="s">
        <v>311</v>
      </c>
      <c r="J2286">
        <v>13</v>
      </c>
    </row>
    <row r="2287" spans="1:10" hidden="1" x14ac:dyDescent="0.35">
      <c r="A2287" t="s">
        <v>8655</v>
      </c>
      <c r="B2287">
        <v>16</v>
      </c>
      <c r="C2287">
        <v>137</v>
      </c>
      <c r="D2287">
        <v>2286</v>
      </c>
      <c r="E2287" t="s">
        <v>311</v>
      </c>
      <c r="F2287" t="s">
        <v>3848</v>
      </c>
      <c r="G2287" t="s">
        <v>311</v>
      </c>
      <c r="H2287" t="s">
        <v>311</v>
      </c>
      <c r="I2287" t="s">
        <v>311</v>
      </c>
      <c r="J2287">
        <v>16</v>
      </c>
    </row>
    <row r="2288" spans="1:10" hidden="1" x14ac:dyDescent="0.35">
      <c r="A2288" t="s">
        <v>8656</v>
      </c>
      <c r="B2288">
        <v>18</v>
      </c>
      <c r="C2288">
        <v>137</v>
      </c>
      <c r="D2288">
        <v>2286</v>
      </c>
      <c r="E2288" t="s">
        <v>311</v>
      </c>
      <c r="F2288" t="s">
        <v>3848</v>
      </c>
      <c r="G2288" t="s">
        <v>311</v>
      </c>
      <c r="H2288" t="s">
        <v>311</v>
      </c>
      <c r="I2288" t="s">
        <v>311</v>
      </c>
      <c r="J2288">
        <v>9</v>
      </c>
    </row>
    <row r="2289" spans="1:10" x14ac:dyDescent="0.35">
      <c r="A2289" t="s">
        <v>8657</v>
      </c>
      <c r="B2289">
        <v>101</v>
      </c>
      <c r="C2289">
        <v>137</v>
      </c>
      <c r="D2289">
        <v>2286</v>
      </c>
      <c r="E2289" t="s">
        <v>311</v>
      </c>
      <c r="F2289" t="s">
        <v>0</v>
      </c>
      <c r="G2289" t="s">
        <v>2053</v>
      </c>
      <c r="H2289" t="s">
        <v>311</v>
      </c>
      <c r="I2289" t="s">
        <v>311</v>
      </c>
      <c r="J2289">
        <v>14</v>
      </c>
    </row>
    <row r="2290" spans="1:10" x14ac:dyDescent="0.35">
      <c r="A2290" t="s">
        <v>8658</v>
      </c>
      <c r="B2290">
        <v>216</v>
      </c>
      <c r="C2290">
        <v>136</v>
      </c>
      <c r="D2290">
        <v>2289</v>
      </c>
      <c r="E2290" t="s">
        <v>334</v>
      </c>
      <c r="F2290" t="s">
        <v>0</v>
      </c>
      <c r="G2290" t="s">
        <v>3760</v>
      </c>
      <c r="H2290">
        <v>0.97899999999999998</v>
      </c>
      <c r="I2290">
        <v>21.9</v>
      </c>
      <c r="J2290">
        <v>43</v>
      </c>
    </row>
    <row r="2291" spans="1:10" hidden="1" x14ac:dyDescent="0.35">
      <c r="A2291" t="s">
        <v>8659</v>
      </c>
      <c r="B2291">
        <v>20</v>
      </c>
      <c r="C2291">
        <v>136</v>
      </c>
      <c r="D2291">
        <v>2289</v>
      </c>
      <c r="E2291" t="s">
        <v>311</v>
      </c>
      <c r="F2291" t="s">
        <v>3848</v>
      </c>
      <c r="G2291" t="s">
        <v>311</v>
      </c>
      <c r="H2291" t="s">
        <v>311</v>
      </c>
      <c r="I2291" t="s">
        <v>311</v>
      </c>
      <c r="J2291">
        <v>0</v>
      </c>
    </row>
    <row r="2292" spans="1:10" x14ac:dyDescent="0.35">
      <c r="A2292" t="s">
        <v>8660</v>
      </c>
      <c r="B2292">
        <v>63</v>
      </c>
      <c r="C2292">
        <v>136</v>
      </c>
      <c r="D2292">
        <v>2289</v>
      </c>
      <c r="E2292" t="s">
        <v>311</v>
      </c>
      <c r="F2292" t="s">
        <v>0</v>
      </c>
      <c r="G2292" t="s">
        <v>3026</v>
      </c>
      <c r="H2292" t="s">
        <v>311</v>
      </c>
      <c r="I2292" t="s">
        <v>311</v>
      </c>
      <c r="J2292">
        <v>12</v>
      </c>
    </row>
    <row r="2293" spans="1:10" hidden="1" x14ac:dyDescent="0.35">
      <c r="A2293" t="s">
        <v>8661</v>
      </c>
      <c r="B2293">
        <v>15</v>
      </c>
      <c r="C2293">
        <v>136</v>
      </c>
      <c r="D2293">
        <v>2289</v>
      </c>
      <c r="E2293" t="s">
        <v>311</v>
      </c>
      <c r="F2293" t="s">
        <v>3848</v>
      </c>
      <c r="G2293" t="s">
        <v>311</v>
      </c>
      <c r="H2293" t="s">
        <v>311</v>
      </c>
      <c r="I2293" t="s">
        <v>311</v>
      </c>
      <c r="J2293">
        <v>2</v>
      </c>
    </row>
    <row r="2294" spans="1:10" hidden="1" x14ac:dyDescent="0.35">
      <c r="A2294" t="s">
        <v>8662</v>
      </c>
      <c r="B2294">
        <v>77</v>
      </c>
      <c r="C2294">
        <v>136</v>
      </c>
      <c r="D2294">
        <v>2289</v>
      </c>
      <c r="E2294" t="s">
        <v>311</v>
      </c>
      <c r="F2294" t="s">
        <v>2692</v>
      </c>
      <c r="G2294" t="s">
        <v>311</v>
      </c>
      <c r="H2294" t="s">
        <v>311</v>
      </c>
      <c r="I2294" t="s">
        <v>311</v>
      </c>
      <c r="J2294">
        <v>12</v>
      </c>
    </row>
    <row r="2295" spans="1:10" hidden="1" x14ac:dyDescent="0.35">
      <c r="A2295" t="s">
        <v>8663</v>
      </c>
      <c r="B2295">
        <v>30</v>
      </c>
      <c r="C2295">
        <v>135</v>
      </c>
      <c r="D2295">
        <v>2294</v>
      </c>
      <c r="E2295" t="s">
        <v>311</v>
      </c>
      <c r="F2295" t="s">
        <v>2692</v>
      </c>
      <c r="G2295" t="s">
        <v>311</v>
      </c>
      <c r="H2295" t="s">
        <v>311</v>
      </c>
      <c r="I2295" t="s">
        <v>311</v>
      </c>
      <c r="J2295">
        <v>30</v>
      </c>
    </row>
    <row r="2296" spans="1:10" hidden="1" x14ac:dyDescent="0.35">
      <c r="A2296" t="s">
        <v>8664</v>
      </c>
      <c r="B2296">
        <v>50</v>
      </c>
      <c r="C2296">
        <v>135</v>
      </c>
      <c r="D2296">
        <v>2294</v>
      </c>
      <c r="E2296" t="s">
        <v>311</v>
      </c>
      <c r="F2296" t="s">
        <v>3848</v>
      </c>
      <c r="G2296" t="s">
        <v>311</v>
      </c>
      <c r="H2296" t="s">
        <v>311</v>
      </c>
      <c r="I2296" t="s">
        <v>311</v>
      </c>
      <c r="J2296">
        <v>7</v>
      </c>
    </row>
    <row r="2297" spans="1:10" x14ac:dyDescent="0.35">
      <c r="A2297" t="s">
        <v>8665</v>
      </c>
      <c r="B2297">
        <v>71</v>
      </c>
      <c r="C2297">
        <v>135</v>
      </c>
      <c r="D2297">
        <v>2294</v>
      </c>
      <c r="E2297" t="s">
        <v>311</v>
      </c>
      <c r="F2297" t="s">
        <v>0</v>
      </c>
      <c r="G2297" t="s">
        <v>1868</v>
      </c>
      <c r="H2297" t="s">
        <v>311</v>
      </c>
      <c r="I2297" t="s">
        <v>311</v>
      </c>
      <c r="J2297">
        <v>46</v>
      </c>
    </row>
    <row r="2298" spans="1:10" x14ac:dyDescent="0.35">
      <c r="A2298" t="s">
        <v>8666</v>
      </c>
      <c r="B2298">
        <v>48</v>
      </c>
      <c r="C2298">
        <v>135</v>
      </c>
      <c r="D2298">
        <v>2294</v>
      </c>
      <c r="E2298" t="s">
        <v>312</v>
      </c>
      <c r="F2298" t="s">
        <v>0</v>
      </c>
      <c r="G2298" t="s">
        <v>2053</v>
      </c>
      <c r="H2298">
        <v>1.5529999999999999</v>
      </c>
      <c r="I2298">
        <v>34.17</v>
      </c>
      <c r="J2298">
        <v>14</v>
      </c>
    </row>
    <row r="2299" spans="1:10" hidden="1" x14ac:dyDescent="0.35">
      <c r="A2299" t="s">
        <v>8667</v>
      </c>
      <c r="B2299">
        <v>38</v>
      </c>
      <c r="C2299">
        <v>134</v>
      </c>
      <c r="D2299">
        <v>2298</v>
      </c>
      <c r="E2299" t="s">
        <v>311</v>
      </c>
      <c r="F2299" t="s">
        <v>2692</v>
      </c>
      <c r="G2299" t="s">
        <v>311</v>
      </c>
      <c r="H2299" t="s">
        <v>311</v>
      </c>
      <c r="I2299" t="s">
        <v>311</v>
      </c>
      <c r="J2299">
        <v>18</v>
      </c>
    </row>
    <row r="2300" spans="1:10" hidden="1" x14ac:dyDescent="0.35">
      <c r="A2300" t="s">
        <v>8668</v>
      </c>
      <c r="B2300">
        <v>36</v>
      </c>
      <c r="C2300">
        <v>134</v>
      </c>
      <c r="D2300">
        <v>2298</v>
      </c>
      <c r="E2300" t="s">
        <v>311</v>
      </c>
      <c r="F2300" t="s">
        <v>3848</v>
      </c>
      <c r="G2300" t="s">
        <v>311</v>
      </c>
      <c r="H2300" t="s">
        <v>311</v>
      </c>
      <c r="I2300" t="s">
        <v>311</v>
      </c>
      <c r="J2300">
        <v>8</v>
      </c>
    </row>
    <row r="2301" spans="1:10" x14ac:dyDescent="0.35">
      <c r="A2301" t="s">
        <v>8669</v>
      </c>
      <c r="B2301">
        <v>55</v>
      </c>
      <c r="C2301">
        <v>134</v>
      </c>
      <c r="D2301">
        <v>2298</v>
      </c>
      <c r="E2301" t="s">
        <v>312</v>
      </c>
      <c r="F2301" t="s">
        <v>0</v>
      </c>
      <c r="G2301" t="s">
        <v>4361</v>
      </c>
      <c r="H2301">
        <v>1.038</v>
      </c>
      <c r="I2301">
        <v>28.5</v>
      </c>
      <c r="J2301">
        <v>9</v>
      </c>
    </row>
    <row r="2302" spans="1:10" x14ac:dyDescent="0.35">
      <c r="A2302" t="s">
        <v>8670</v>
      </c>
      <c r="B2302">
        <v>85</v>
      </c>
      <c r="C2302">
        <v>134</v>
      </c>
      <c r="D2302">
        <v>2298</v>
      </c>
      <c r="E2302" t="s">
        <v>311</v>
      </c>
      <c r="F2302" t="s">
        <v>0</v>
      </c>
      <c r="G2302" t="s">
        <v>2520</v>
      </c>
      <c r="H2302" t="s">
        <v>311</v>
      </c>
      <c r="I2302" t="s">
        <v>311</v>
      </c>
      <c r="J2302">
        <v>69</v>
      </c>
    </row>
    <row r="2303" spans="1:10" hidden="1" x14ac:dyDescent="0.35">
      <c r="A2303" t="s">
        <v>8671</v>
      </c>
      <c r="B2303">
        <v>45</v>
      </c>
      <c r="C2303">
        <v>134</v>
      </c>
      <c r="D2303">
        <v>2298</v>
      </c>
      <c r="E2303" t="s">
        <v>311</v>
      </c>
      <c r="F2303" t="s">
        <v>2692</v>
      </c>
      <c r="G2303" t="s">
        <v>311</v>
      </c>
      <c r="H2303" t="s">
        <v>311</v>
      </c>
      <c r="I2303" t="s">
        <v>311</v>
      </c>
      <c r="J2303">
        <v>4</v>
      </c>
    </row>
    <row r="2304" spans="1:10" hidden="1" x14ac:dyDescent="0.35">
      <c r="A2304" t="s">
        <v>8672</v>
      </c>
      <c r="B2304">
        <v>17</v>
      </c>
      <c r="C2304">
        <v>134</v>
      </c>
      <c r="D2304">
        <v>2298</v>
      </c>
      <c r="E2304" t="s">
        <v>311</v>
      </c>
      <c r="F2304" t="s">
        <v>3848</v>
      </c>
      <c r="G2304" t="s">
        <v>311</v>
      </c>
      <c r="H2304" t="s">
        <v>311</v>
      </c>
      <c r="I2304" t="s">
        <v>311</v>
      </c>
      <c r="J2304">
        <v>1</v>
      </c>
    </row>
    <row r="2305" spans="1:10" x14ac:dyDescent="0.35">
      <c r="A2305" t="s">
        <v>8673</v>
      </c>
      <c r="B2305">
        <v>82</v>
      </c>
      <c r="C2305">
        <v>134</v>
      </c>
      <c r="D2305">
        <v>2298</v>
      </c>
      <c r="E2305" t="s">
        <v>311</v>
      </c>
      <c r="F2305" t="s">
        <v>0</v>
      </c>
      <c r="G2305" t="s">
        <v>2379</v>
      </c>
      <c r="H2305" t="s">
        <v>311</v>
      </c>
      <c r="I2305" t="s">
        <v>311</v>
      </c>
      <c r="J2305">
        <v>82</v>
      </c>
    </row>
    <row r="2306" spans="1:10" x14ac:dyDescent="0.35">
      <c r="A2306" t="s">
        <v>8674</v>
      </c>
      <c r="B2306">
        <v>62</v>
      </c>
      <c r="C2306">
        <v>133</v>
      </c>
      <c r="D2306">
        <v>2305</v>
      </c>
      <c r="E2306" t="s">
        <v>334</v>
      </c>
      <c r="F2306" t="s">
        <v>0</v>
      </c>
      <c r="G2306" t="s">
        <v>2936</v>
      </c>
      <c r="H2306">
        <v>1.1850000000000001</v>
      </c>
      <c r="I2306">
        <v>6.14</v>
      </c>
      <c r="J2306">
        <v>30</v>
      </c>
    </row>
    <row r="2307" spans="1:10" x14ac:dyDescent="0.35">
      <c r="A2307" t="s">
        <v>8675</v>
      </c>
      <c r="B2307">
        <v>56</v>
      </c>
      <c r="C2307">
        <v>133</v>
      </c>
      <c r="D2307">
        <v>2305</v>
      </c>
      <c r="E2307" t="s">
        <v>311</v>
      </c>
      <c r="F2307" t="s">
        <v>0</v>
      </c>
      <c r="G2307" t="s">
        <v>3026</v>
      </c>
      <c r="H2307" t="s">
        <v>311</v>
      </c>
      <c r="I2307" t="s">
        <v>311</v>
      </c>
      <c r="J2307">
        <v>9</v>
      </c>
    </row>
    <row r="2308" spans="1:10" hidden="1" x14ac:dyDescent="0.35">
      <c r="A2308" t="s">
        <v>8676</v>
      </c>
      <c r="B2308">
        <v>67</v>
      </c>
      <c r="C2308">
        <v>133</v>
      </c>
      <c r="D2308">
        <v>2305</v>
      </c>
      <c r="E2308" t="s">
        <v>311</v>
      </c>
      <c r="F2308" t="s">
        <v>2692</v>
      </c>
      <c r="G2308" t="s">
        <v>311</v>
      </c>
      <c r="H2308" t="s">
        <v>311</v>
      </c>
      <c r="I2308" t="s">
        <v>311</v>
      </c>
      <c r="J2308">
        <v>67</v>
      </c>
    </row>
    <row r="2309" spans="1:10" hidden="1" x14ac:dyDescent="0.35">
      <c r="A2309" t="s">
        <v>8677</v>
      </c>
      <c r="B2309">
        <v>49</v>
      </c>
      <c r="C2309">
        <v>133</v>
      </c>
      <c r="D2309">
        <v>2305</v>
      </c>
      <c r="E2309" t="s">
        <v>311</v>
      </c>
      <c r="F2309" t="s">
        <v>2692</v>
      </c>
      <c r="G2309" t="s">
        <v>311</v>
      </c>
      <c r="H2309" t="s">
        <v>311</v>
      </c>
      <c r="I2309" t="s">
        <v>311</v>
      </c>
      <c r="J2309">
        <v>0</v>
      </c>
    </row>
    <row r="2310" spans="1:10" hidden="1" x14ac:dyDescent="0.35">
      <c r="A2310" t="s">
        <v>8678</v>
      </c>
      <c r="B2310">
        <v>16</v>
      </c>
      <c r="C2310">
        <v>133</v>
      </c>
      <c r="D2310">
        <v>2305</v>
      </c>
      <c r="E2310" t="s">
        <v>311</v>
      </c>
      <c r="F2310" t="s">
        <v>3848</v>
      </c>
      <c r="G2310" t="s">
        <v>311</v>
      </c>
      <c r="H2310" t="s">
        <v>311</v>
      </c>
      <c r="I2310" t="s">
        <v>311</v>
      </c>
      <c r="J2310">
        <v>2</v>
      </c>
    </row>
    <row r="2311" spans="1:10" hidden="1" x14ac:dyDescent="0.35">
      <c r="A2311" t="s">
        <v>8679</v>
      </c>
      <c r="B2311">
        <v>12</v>
      </c>
      <c r="C2311">
        <v>133</v>
      </c>
      <c r="D2311">
        <v>2305</v>
      </c>
      <c r="E2311" t="s">
        <v>311</v>
      </c>
      <c r="F2311" t="s">
        <v>3848</v>
      </c>
      <c r="G2311" t="s">
        <v>311</v>
      </c>
      <c r="H2311" t="s">
        <v>311</v>
      </c>
      <c r="I2311" t="s">
        <v>311</v>
      </c>
      <c r="J2311">
        <v>0</v>
      </c>
    </row>
    <row r="2312" spans="1:10" x14ac:dyDescent="0.35">
      <c r="A2312" t="s">
        <v>8680</v>
      </c>
      <c r="B2312">
        <v>30</v>
      </c>
      <c r="C2312">
        <v>133</v>
      </c>
      <c r="D2312">
        <v>2305</v>
      </c>
      <c r="E2312" t="s">
        <v>312</v>
      </c>
      <c r="F2312" t="s">
        <v>0</v>
      </c>
      <c r="G2312" t="s">
        <v>4455</v>
      </c>
      <c r="H2312">
        <v>2.31</v>
      </c>
      <c r="I2312">
        <v>32.47</v>
      </c>
      <c r="J2312">
        <v>5</v>
      </c>
    </row>
    <row r="2313" spans="1:10" hidden="1" x14ac:dyDescent="0.35">
      <c r="A2313" t="s">
        <v>8681</v>
      </c>
      <c r="B2313">
        <v>26</v>
      </c>
      <c r="C2313">
        <v>133</v>
      </c>
      <c r="D2313">
        <v>2305</v>
      </c>
      <c r="E2313" t="s">
        <v>311</v>
      </c>
      <c r="F2313" t="s">
        <v>3848</v>
      </c>
      <c r="G2313" t="s">
        <v>311</v>
      </c>
      <c r="H2313" t="s">
        <v>311</v>
      </c>
      <c r="I2313" t="s">
        <v>311</v>
      </c>
      <c r="J2313">
        <v>6</v>
      </c>
    </row>
    <row r="2314" spans="1:10" x14ac:dyDescent="0.35">
      <c r="A2314" t="s">
        <v>8682</v>
      </c>
      <c r="B2314">
        <v>192</v>
      </c>
      <c r="C2314">
        <v>133</v>
      </c>
      <c r="D2314">
        <v>2305</v>
      </c>
      <c r="E2314" t="s">
        <v>311</v>
      </c>
      <c r="F2314" t="s">
        <v>0</v>
      </c>
      <c r="G2314" t="s">
        <v>3282</v>
      </c>
      <c r="H2314" t="s">
        <v>311</v>
      </c>
      <c r="I2314" t="s">
        <v>311</v>
      </c>
      <c r="J2314">
        <v>0</v>
      </c>
    </row>
    <row r="2315" spans="1:10" x14ac:dyDescent="0.35">
      <c r="A2315" t="s">
        <v>8683</v>
      </c>
      <c r="B2315">
        <v>90</v>
      </c>
      <c r="C2315">
        <v>133</v>
      </c>
      <c r="D2315">
        <v>2305</v>
      </c>
      <c r="E2315" t="s">
        <v>334</v>
      </c>
      <c r="F2315" t="s">
        <v>0</v>
      </c>
      <c r="G2315" t="s">
        <v>2053</v>
      </c>
      <c r="H2315">
        <v>0.77600000000000002</v>
      </c>
      <c r="I2315">
        <v>9.6300000000000008</v>
      </c>
      <c r="J2315">
        <v>48</v>
      </c>
    </row>
    <row r="2316" spans="1:10" x14ac:dyDescent="0.35">
      <c r="A2316" t="s">
        <v>8684</v>
      </c>
      <c r="B2316">
        <v>79</v>
      </c>
      <c r="C2316">
        <v>133</v>
      </c>
      <c r="D2316">
        <v>2305</v>
      </c>
      <c r="E2316" t="s">
        <v>328</v>
      </c>
      <c r="F2316" t="s">
        <v>0</v>
      </c>
      <c r="G2316" t="s">
        <v>4397</v>
      </c>
      <c r="H2316">
        <v>0.82499999999999996</v>
      </c>
      <c r="I2316">
        <v>57.26</v>
      </c>
      <c r="J2316">
        <v>34</v>
      </c>
    </row>
    <row r="2317" spans="1:10" hidden="1" x14ac:dyDescent="0.35">
      <c r="A2317" t="s">
        <v>8685</v>
      </c>
      <c r="B2317">
        <v>11</v>
      </c>
      <c r="C2317">
        <v>133</v>
      </c>
      <c r="D2317">
        <v>2305</v>
      </c>
      <c r="E2317" t="s">
        <v>311</v>
      </c>
      <c r="F2317" t="s">
        <v>3848</v>
      </c>
      <c r="G2317" t="s">
        <v>311</v>
      </c>
      <c r="H2317" t="s">
        <v>311</v>
      </c>
      <c r="I2317" t="s">
        <v>311</v>
      </c>
      <c r="J2317">
        <v>1</v>
      </c>
    </row>
    <row r="2318" spans="1:10" hidden="1" x14ac:dyDescent="0.35">
      <c r="A2318" t="s">
        <v>8686</v>
      </c>
      <c r="B2318">
        <v>20</v>
      </c>
      <c r="C2318">
        <v>133</v>
      </c>
      <c r="D2318">
        <v>2305</v>
      </c>
      <c r="E2318" t="s">
        <v>311</v>
      </c>
      <c r="F2318" t="s">
        <v>3848</v>
      </c>
      <c r="G2318" t="s">
        <v>311</v>
      </c>
      <c r="H2318" t="s">
        <v>311</v>
      </c>
      <c r="I2318" t="s">
        <v>311</v>
      </c>
      <c r="J2318">
        <v>2</v>
      </c>
    </row>
    <row r="2319" spans="1:10" x14ac:dyDescent="0.35">
      <c r="A2319" t="s">
        <v>8687</v>
      </c>
      <c r="B2319">
        <v>65</v>
      </c>
      <c r="C2319">
        <v>133</v>
      </c>
      <c r="D2319">
        <v>2305</v>
      </c>
      <c r="E2319" t="s">
        <v>311</v>
      </c>
      <c r="F2319" t="s">
        <v>0</v>
      </c>
      <c r="G2319" t="s">
        <v>1767</v>
      </c>
      <c r="H2319" t="s">
        <v>311</v>
      </c>
      <c r="I2319" t="s">
        <v>311</v>
      </c>
      <c r="J2319">
        <v>20</v>
      </c>
    </row>
    <row r="2320" spans="1:10" x14ac:dyDescent="0.35">
      <c r="A2320" t="s">
        <v>8688</v>
      </c>
      <c r="B2320">
        <v>126</v>
      </c>
      <c r="C2320">
        <v>132</v>
      </c>
      <c r="D2320">
        <v>2319</v>
      </c>
      <c r="E2320" t="s">
        <v>311</v>
      </c>
      <c r="F2320" t="s">
        <v>0</v>
      </c>
      <c r="G2320" t="s">
        <v>1999</v>
      </c>
      <c r="H2320" t="s">
        <v>311</v>
      </c>
      <c r="I2320" t="s">
        <v>311</v>
      </c>
      <c r="J2320">
        <v>60</v>
      </c>
    </row>
    <row r="2321" spans="1:10" hidden="1" x14ac:dyDescent="0.35">
      <c r="A2321" t="s">
        <v>8689</v>
      </c>
      <c r="B2321">
        <v>131</v>
      </c>
      <c r="C2321">
        <v>132</v>
      </c>
      <c r="D2321">
        <v>2319</v>
      </c>
      <c r="E2321" t="s">
        <v>311</v>
      </c>
      <c r="F2321" t="s">
        <v>2692</v>
      </c>
      <c r="G2321" t="s">
        <v>311</v>
      </c>
      <c r="H2321" t="s">
        <v>311</v>
      </c>
      <c r="I2321" t="s">
        <v>311</v>
      </c>
      <c r="J2321">
        <v>0</v>
      </c>
    </row>
    <row r="2322" spans="1:10" x14ac:dyDescent="0.35">
      <c r="A2322" t="s">
        <v>8690</v>
      </c>
      <c r="B2322">
        <v>19</v>
      </c>
      <c r="C2322">
        <v>132</v>
      </c>
      <c r="D2322">
        <v>2319</v>
      </c>
      <c r="E2322" t="s">
        <v>311</v>
      </c>
      <c r="F2322" t="s">
        <v>0</v>
      </c>
      <c r="G2322" t="s">
        <v>1819</v>
      </c>
      <c r="H2322" t="s">
        <v>311</v>
      </c>
      <c r="I2322" t="s">
        <v>311</v>
      </c>
      <c r="J2322">
        <v>4</v>
      </c>
    </row>
    <row r="2323" spans="1:10" x14ac:dyDescent="0.35">
      <c r="A2323" t="s">
        <v>8691</v>
      </c>
      <c r="B2323">
        <v>59</v>
      </c>
      <c r="C2323">
        <v>132</v>
      </c>
      <c r="D2323">
        <v>2319</v>
      </c>
      <c r="E2323" t="s">
        <v>319</v>
      </c>
      <c r="F2323" t="s">
        <v>0</v>
      </c>
      <c r="G2323" t="s">
        <v>8692</v>
      </c>
      <c r="H2323">
        <v>1.7350000000000001</v>
      </c>
      <c r="I2323">
        <v>76.430000000000007</v>
      </c>
      <c r="J2323">
        <v>22</v>
      </c>
    </row>
    <row r="2324" spans="1:10" hidden="1" x14ac:dyDescent="0.35">
      <c r="A2324" t="s">
        <v>8693</v>
      </c>
      <c r="B2324">
        <v>39</v>
      </c>
      <c r="C2324">
        <v>131</v>
      </c>
      <c r="D2324">
        <v>2323</v>
      </c>
      <c r="E2324" t="s">
        <v>311</v>
      </c>
      <c r="F2324" t="s">
        <v>2692</v>
      </c>
      <c r="G2324" t="s">
        <v>311</v>
      </c>
      <c r="H2324" t="s">
        <v>311</v>
      </c>
      <c r="I2324" t="s">
        <v>311</v>
      </c>
      <c r="J2324">
        <v>39</v>
      </c>
    </row>
    <row r="2325" spans="1:10" hidden="1" x14ac:dyDescent="0.35">
      <c r="A2325" t="s">
        <v>8694</v>
      </c>
      <c r="B2325">
        <v>72</v>
      </c>
      <c r="C2325">
        <v>131</v>
      </c>
      <c r="D2325">
        <v>2323</v>
      </c>
      <c r="E2325" t="s">
        <v>311</v>
      </c>
      <c r="F2325" t="s">
        <v>2692</v>
      </c>
      <c r="G2325" t="s">
        <v>311</v>
      </c>
      <c r="H2325" t="s">
        <v>311</v>
      </c>
      <c r="I2325" t="s">
        <v>311</v>
      </c>
      <c r="J2325">
        <v>18</v>
      </c>
    </row>
    <row r="2326" spans="1:10" hidden="1" x14ac:dyDescent="0.35">
      <c r="A2326" t="s">
        <v>8695</v>
      </c>
      <c r="B2326">
        <v>19</v>
      </c>
      <c r="C2326">
        <v>131</v>
      </c>
      <c r="D2326">
        <v>2323</v>
      </c>
      <c r="E2326" t="s">
        <v>311</v>
      </c>
      <c r="F2326" t="s">
        <v>3848</v>
      </c>
      <c r="G2326" t="s">
        <v>311</v>
      </c>
      <c r="H2326" t="s">
        <v>311</v>
      </c>
      <c r="I2326" t="s">
        <v>311</v>
      </c>
      <c r="J2326">
        <v>1</v>
      </c>
    </row>
    <row r="2327" spans="1:10" x14ac:dyDescent="0.35">
      <c r="A2327" t="s">
        <v>8696</v>
      </c>
      <c r="B2327">
        <v>69</v>
      </c>
      <c r="C2327">
        <v>131</v>
      </c>
      <c r="D2327">
        <v>2323</v>
      </c>
      <c r="E2327" t="s">
        <v>311</v>
      </c>
      <c r="F2327" t="s">
        <v>0</v>
      </c>
      <c r="G2327" t="s">
        <v>2235</v>
      </c>
      <c r="H2327" t="s">
        <v>311</v>
      </c>
      <c r="I2327" t="s">
        <v>311</v>
      </c>
      <c r="J2327">
        <v>25</v>
      </c>
    </row>
    <row r="2328" spans="1:10" x14ac:dyDescent="0.35">
      <c r="A2328" t="s">
        <v>8697</v>
      </c>
      <c r="B2328">
        <v>82</v>
      </c>
      <c r="C2328">
        <v>131</v>
      </c>
      <c r="D2328">
        <v>2323</v>
      </c>
      <c r="E2328" t="s">
        <v>311</v>
      </c>
      <c r="F2328" t="s">
        <v>0</v>
      </c>
      <c r="G2328" t="s">
        <v>4219</v>
      </c>
      <c r="H2328" t="s">
        <v>311</v>
      </c>
      <c r="I2328" t="s">
        <v>311</v>
      </c>
      <c r="J2328">
        <v>18</v>
      </c>
    </row>
    <row r="2329" spans="1:10" x14ac:dyDescent="0.35">
      <c r="A2329" t="s">
        <v>8698</v>
      </c>
      <c r="B2329">
        <v>162</v>
      </c>
      <c r="C2329">
        <v>131</v>
      </c>
      <c r="D2329">
        <v>2323</v>
      </c>
      <c r="E2329" t="s">
        <v>334</v>
      </c>
      <c r="F2329" t="s">
        <v>0</v>
      </c>
      <c r="G2329" t="s">
        <v>4022</v>
      </c>
      <c r="H2329">
        <v>0.76300000000000001</v>
      </c>
      <c r="I2329">
        <v>10.96</v>
      </c>
      <c r="J2329">
        <v>72</v>
      </c>
    </row>
    <row r="2330" spans="1:10" hidden="1" x14ac:dyDescent="0.35">
      <c r="A2330" t="s">
        <v>8699</v>
      </c>
      <c r="B2330">
        <v>56</v>
      </c>
      <c r="C2330">
        <v>131</v>
      </c>
      <c r="D2330">
        <v>2323</v>
      </c>
      <c r="E2330" t="s">
        <v>311</v>
      </c>
      <c r="F2330" t="s">
        <v>2692</v>
      </c>
      <c r="G2330" t="s">
        <v>311</v>
      </c>
      <c r="H2330" t="s">
        <v>311</v>
      </c>
      <c r="I2330" t="s">
        <v>311</v>
      </c>
      <c r="J2330">
        <v>26</v>
      </c>
    </row>
    <row r="2331" spans="1:10" x14ac:dyDescent="0.35">
      <c r="A2331" t="s">
        <v>8700</v>
      </c>
      <c r="B2331">
        <v>22</v>
      </c>
      <c r="C2331">
        <v>131</v>
      </c>
      <c r="D2331">
        <v>2323</v>
      </c>
      <c r="E2331" t="s">
        <v>311</v>
      </c>
      <c r="F2331" t="s">
        <v>0</v>
      </c>
      <c r="G2331" t="s">
        <v>311</v>
      </c>
      <c r="H2331" t="s">
        <v>311</v>
      </c>
      <c r="I2331" t="s">
        <v>311</v>
      </c>
      <c r="J2331">
        <v>1</v>
      </c>
    </row>
    <row r="2332" spans="1:10" hidden="1" x14ac:dyDescent="0.35">
      <c r="A2332" t="s">
        <v>8701</v>
      </c>
      <c r="B2332">
        <v>18</v>
      </c>
      <c r="C2332">
        <v>130</v>
      </c>
      <c r="D2332">
        <v>2331</v>
      </c>
      <c r="E2332" t="s">
        <v>311</v>
      </c>
      <c r="F2332" t="s">
        <v>3848</v>
      </c>
      <c r="G2332" t="s">
        <v>311</v>
      </c>
      <c r="H2332" t="s">
        <v>311</v>
      </c>
      <c r="I2332" t="s">
        <v>311</v>
      </c>
      <c r="J2332">
        <v>4</v>
      </c>
    </row>
    <row r="2333" spans="1:10" hidden="1" x14ac:dyDescent="0.35">
      <c r="A2333" t="s">
        <v>8702</v>
      </c>
      <c r="B2333">
        <v>21</v>
      </c>
      <c r="C2333">
        <v>130</v>
      </c>
      <c r="D2333">
        <v>2331</v>
      </c>
      <c r="E2333" t="s">
        <v>311</v>
      </c>
      <c r="F2333" t="s">
        <v>3848</v>
      </c>
      <c r="G2333" t="s">
        <v>311</v>
      </c>
      <c r="H2333" t="s">
        <v>311</v>
      </c>
      <c r="I2333" t="s">
        <v>311</v>
      </c>
      <c r="J2333">
        <v>0</v>
      </c>
    </row>
    <row r="2334" spans="1:10" hidden="1" x14ac:dyDescent="0.35">
      <c r="A2334" t="s">
        <v>8703</v>
      </c>
      <c r="B2334">
        <v>71</v>
      </c>
      <c r="C2334">
        <v>130</v>
      </c>
      <c r="D2334">
        <v>2331</v>
      </c>
      <c r="E2334" t="s">
        <v>311</v>
      </c>
      <c r="F2334" t="s">
        <v>2692</v>
      </c>
      <c r="G2334" t="s">
        <v>311</v>
      </c>
      <c r="H2334" t="s">
        <v>311</v>
      </c>
      <c r="I2334" t="s">
        <v>311</v>
      </c>
      <c r="J2334">
        <v>13</v>
      </c>
    </row>
    <row r="2335" spans="1:10" hidden="1" x14ac:dyDescent="0.35">
      <c r="A2335" t="s">
        <v>8704</v>
      </c>
      <c r="B2335">
        <v>67</v>
      </c>
      <c r="C2335">
        <v>130</v>
      </c>
      <c r="D2335">
        <v>2331</v>
      </c>
      <c r="E2335" t="s">
        <v>311</v>
      </c>
      <c r="F2335" t="s">
        <v>2692</v>
      </c>
      <c r="G2335" t="s">
        <v>311</v>
      </c>
      <c r="H2335" t="s">
        <v>311</v>
      </c>
      <c r="I2335" t="s">
        <v>311</v>
      </c>
      <c r="J2335">
        <v>34</v>
      </c>
    </row>
    <row r="2336" spans="1:10" x14ac:dyDescent="0.35">
      <c r="A2336" t="s">
        <v>8705</v>
      </c>
      <c r="B2336">
        <v>77</v>
      </c>
      <c r="C2336">
        <v>130</v>
      </c>
      <c r="D2336">
        <v>2331</v>
      </c>
      <c r="E2336" t="s">
        <v>311</v>
      </c>
      <c r="F2336" t="s">
        <v>0</v>
      </c>
      <c r="G2336" t="s">
        <v>4800</v>
      </c>
      <c r="H2336" t="s">
        <v>311</v>
      </c>
      <c r="I2336" t="s">
        <v>311</v>
      </c>
      <c r="J2336">
        <v>11</v>
      </c>
    </row>
    <row r="2337" spans="1:10" hidden="1" x14ac:dyDescent="0.35">
      <c r="A2337" t="s">
        <v>8706</v>
      </c>
      <c r="B2337">
        <v>13</v>
      </c>
      <c r="C2337">
        <v>130</v>
      </c>
      <c r="D2337">
        <v>2331</v>
      </c>
      <c r="E2337" t="s">
        <v>311</v>
      </c>
      <c r="F2337" t="s">
        <v>3848</v>
      </c>
      <c r="G2337" t="s">
        <v>311</v>
      </c>
      <c r="H2337" t="s">
        <v>311</v>
      </c>
      <c r="I2337" t="s">
        <v>311</v>
      </c>
      <c r="J2337">
        <v>0</v>
      </c>
    </row>
    <row r="2338" spans="1:10" x14ac:dyDescent="0.35">
      <c r="A2338" t="s">
        <v>8707</v>
      </c>
      <c r="B2338">
        <v>100</v>
      </c>
      <c r="C2338">
        <v>130</v>
      </c>
      <c r="D2338">
        <v>2331</v>
      </c>
      <c r="E2338" t="s">
        <v>311</v>
      </c>
      <c r="F2338" t="s">
        <v>0</v>
      </c>
      <c r="G2338" t="s">
        <v>3704</v>
      </c>
      <c r="H2338" t="s">
        <v>311</v>
      </c>
      <c r="I2338" t="s">
        <v>311</v>
      </c>
      <c r="J2338">
        <v>18</v>
      </c>
    </row>
    <row r="2339" spans="1:10" hidden="1" x14ac:dyDescent="0.35">
      <c r="A2339" t="s">
        <v>8708</v>
      </c>
      <c r="B2339">
        <v>18</v>
      </c>
      <c r="C2339">
        <v>129</v>
      </c>
      <c r="D2339">
        <v>2338</v>
      </c>
      <c r="E2339" t="s">
        <v>311</v>
      </c>
      <c r="F2339" t="s">
        <v>3848</v>
      </c>
      <c r="G2339" t="s">
        <v>311</v>
      </c>
      <c r="H2339" t="s">
        <v>311</v>
      </c>
      <c r="I2339" t="s">
        <v>311</v>
      </c>
      <c r="J2339">
        <v>0</v>
      </c>
    </row>
    <row r="2340" spans="1:10" hidden="1" x14ac:dyDescent="0.35">
      <c r="A2340" t="s">
        <v>8709</v>
      </c>
      <c r="B2340">
        <v>66</v>
      </c>
      <c r="C2340">
        <v>129</v>
      </c>
      <c r="D2340">
        <v>2338</v>
      </c>
      <c r="E2340" t="s">
        <v>311</v>
      </c>
      <c r="F2340" t="s">
        <v>2692</v>
      </c>
      <c r="G2340" t="s">
        <v>311</v>
      </c>
      <c r="H2340" t="s">
        <v>311</v>
      </c>
      <c r="I2340" t="s">
        <v>311</v>
      </c>
      <c r="J2340">
        <v>0</v>
      </c>
    </row>
    <row r="2341" spans="1:10" hidden="1" x14ac:dyDescent="0.35">
      <c r="A2341" t="s">
        <v>8710</v>
      </c>
      <c r="B2341">
        <v>12</v>
      </c>
      <c r="C2341">
        <v>129</v>
      </c>
      <c r="D2341">
        <v>2338</v>
      </c>
      <c r="E2341" t="s">
        <v>311</v>
      </c>
      <c r="F2341" t="s">
        <v>3848</v>
      </c>
      <c r="G2341" t="s">
        <v>311</v>
      </c>
      <c r="H2341" t="s">
        <v>311</v>
      </c>
      <c r="I2341" t="s">
        <v>311</v>
      </c>
      <c r="J2341">
        <v>0</v>
      </c>
    </row>
    <row r="2342" spans="1:10" hidden="1" x14ac:dyDescent="0.35">
      <c r="A2342" t="s">
        <v>8711</v>
      </c>
      <c r="B2342">
        <v>17</v>
      </c>
      <c r="C2342">
        <v>129</v>
      </c>
      <c r="D2342">
        <v>2338</v>
      </c>
      <c r="E2342" t="s">
        <v>311</v>
      </c>
      <c r="F2342" t="s">
        <v>3848</v>
      </c>
      <c r="G2342" t="s">
        <v>311</v>
      </c>
      <c r="H2342" t="s">
        <v>311</v>
      </c>
      <c r="I2342" t="s">
        <v>311</v>
      </c>
      <c r="J2342">
        <v>17</v>
      </c>
    </row>
    <row r="2343" spans="1:10" hidden="1" x14ac:dyDescent="0.35">
      <c r="A2343" t="s">
        <v>8712</v>
      </c>
      <c r="B2343">
        <v>34</v>
      </c>
      <c r="C2343">
        <v>129</v>
      </c>
      <c r="D2343">
        <v>2338</v>
      </c>
      <c r="E2343" t="s">
        <v>311</v>
      </c>
      <c r="F2343" t="s">
        <v>2692</v>
      </c>
      <c r="G2343" t="s">
        <v>311</v>
      </c>
      <c r="H2343" t="s">
        <v>311</v>
      </c>
      <c r="I2343" t="s">
        <v>311</v>
      </c>
      <c r="J2343">
        <v>22</v>
      </c>
    </row>
    <row r="2344" spans="1:10" x14ac:dyDescent="0.35">
      <c r="A2344" t="s">
        <v>8713</v>
      </c>
      <c r="B2344">
        <v>24</v>
      </c>
      <c r="C2344">
        <v>129</v>
      </c>
      <c r="D2344">
        <v>2338</v>
      </c>
      <c r="E2344" t="s">
        <v>334</v>
      </c>
      <c r="F2344" t="s">
        <v>0</v>
      </c>
      <c r="G2344" t="s">
        <v>1751</v>
      </c>
      <c r="H2344">
        <v>2.8260000000000001</v>
      </c>
      <c r="I2344">
        <v>19.329999999999998</v>
      </c>
      <c r="J2344">
        <v>24</v>
      </c>
    </row>
    <row r="2345" spans="1:10" hidden="1" x14ac:dyDescent="0.35">
      <c r="A2345" t="s">
        <v>8714</v>
      </c>
      <c r="B2345">
        <v>23</v>
      </c>
      <c r="C2345">
        <v>129</v>
      </c>
      <c r="D2345">
        <v>2338</v>
      </c>
      <c r="E2345" t="s">
        <v>311</v>
      </c>
      <c r="F2345" t="s">
        <v>3848</v>
      </c>
      <c r="G2345" t="s">
        <v>311</v>
      </c>
      <c r="H2345" t="s">
        <v>311</v>
      </c>
      <c r="I2345" t="s">
        <v>311</v>
      </c>
      <c r="J2345">
        <v>7</v>
      </c>
    </row>
    <row r="2346" spans="1:10" x14ac:dyDescent="0.35">
      <c r="A2346" t="s">
        <v>8715</v>
      </c>
      <c r="B2346">
        <v>45</v>
      </c>
      <c r="C2346">
        <v>129</v>
      </c>
      <c r="D2346">
        <v>2338</v>
      </c>
      <c r="E2346" t="s">
        <v>311</v>
      </c>
      <c r="F2346" t="s">
        <v>0</v>
      </c>
      <c r="G2346" t="s">
        <v>2838</v>
      </c>
      <c r="H2346" t="s">
        <v>311</v>
      </c>
      <c r="I2346" t="s">
        <v>311</v>
      </c>
      <c r="J2346">
        <v>24</v>
      </c>
    </row>
    <row r="2347" spans="1:10" hidden="1" x14ac:dyDescent="0.35">
      <c r="A2347" t="s">
        <v>8716</v>
      </c>
      <c r="B2347">
        <v>8</v>
      </c>
      <c r="C2347">
        <v>128</v>
      </c>
      <c r="D2347">
        <v>2346</v>
      </c>
      <c r="E2347" t="s">
        <v>311</v>
      </c>
      <c r="F2347" t="s">
        <v>3848</v>
      </c>
      <c r="G2347" t="s">
        <v>311</v>
      </c>
      <c r="H2347" t="s">
        <v>311</v>
      </c>
      <c r="I2347" t="s">
        <v>311</v>
      </c>
      <c r="J2347">
        <v>2</v>
      </c>
    </row>
    <row r="2348" spans="1:10" x14ac:dyDescent="0.35">
      <c r="A2348" t="s">
        <v>8717</v>
      </c>
      <c r="B2348">
        <v>426</v>
      </c>
      <c r="C2348">
        <v>128</v>
      </c>
      <c r="D2348">
        <v>2346</v>
      </c>
      <c r="E2348" t="s">
        <v>334</v>
      </c>
      <c r="F2348" t="s">
        <v>0</v>
      </c>
      <c r="G2348" t="s">
        <v>1779</v>
      </c>
      <c r="H2348">
        <v>0.17</v>
      </c>
      <c r="I2348">
        <v>0.61</v>
      </c>
      <c r="J2348">
        <v>58</v>
      </c>
    </row>
    <row r="2349" spans="1:10" hidden="1" x14ac:dyDescent="0.35">
      <c r="A2349" t="s">
        <v>8718</v>
      </c>
      <c r="B2349">
        <v>9</v>
      </c>
      <c r="C2349">
        <v>128</v>
      </c>
      <c r="D2349">
        <v>2346</v>
      </c>
      <c r="E2349" t="s">
        <v>311</v>
      </c>
      <c r="F2349" t="s">
        <v>3848</v>
      </c>
      <c r="G2349" t="s">
        <v>311</v>
      </c>
      <c r="H2349" t="s">
        <v>311</v>
      </c>
      <c r="I2349" t="s">
        <v>311</v>
      </c>
      <c r="J2349">
        <v>0</v>
      </c>
    </row>
    <row r="2350" spans="1:10" x14ac:dyDescent="0.35">
      <c r="A2350" t="s">
        <v>8719</v>
      </c>
      <c r="B2350">
        <v>82</v>
      </c>
      <c r="C2350">
        <v>128</v>
      </c>
      <c r="D2350">
        <v>2346</v>
      </c>
      <c r="E2350" t="s">
        <v>311</v>
      </c>
      <c r="F2350" t="s">
        <v>0</v>
      </c>
      <c r="G2350" t="s">
        <v>8182</v>
      </c>
      <c r="H2350" t="s">
        <v>311</v>
      </c>
      <c r="I2350" t="s">
        <v>311</v>
      </c>
      <c r="J2350">
        <v>34</v>
      </c>
    </row>
    <row r="2351" spans="1:10" x14ac:dyDescent="0.35">
      <c r="A2351" t="s">
        <v>8720</v>
      </c>
      <c r="B2351">
        <v>303</v>
      </c>
      <c r="C2351">
        <v>127</v>
      </c>
      <c r="D2351">
        <v>2350</v>
      </c>
      <c r="E2351" t="s">
        <v>311</v>
      </c>
      <c r="F2351" t="s">
        <v>0</v>
      </c>
      <c r="G2351" t="s">
        <v>1872</v>
      </c>
      <c r="H2351" t="s">
        <v>311</v>
      </c>
      <c r="I2351" t="s">
        <v>311</v>
      </c>
      <c r="J2351">
        <v>5</v>
      </c>
    </row>
    <row r="2352" spans="1:10" x14ac:dyDescent="0.35">
      <c r="A2352" t="s">
        <v>8721</v>
      </c>
      <c r="B2352">
        <v>73</v>
      </c>
      <c r="C2352">
        <v>127</v>
      </c>
      <c r="D2352">
        <v>2350</v>
      </c>
      <c r="E2352" t="s">
        <v>311</v>
      </c>
      <c r="F2352" t="s">
        <v>0</v>
      </c>
      <c r="G2352" t="s">
        <v>2402</v>
      </c>
      <c r="H2352" t="s">
        <v>311</v>
      </c>
      <c r="I2352" t="s">
        <v>311</v>
      </c>
      <c r="J2352">
        <v>19</v>
      </c>
    </row>
    <row r="2353" spans="1:10" hidden="1" x14ac:dyDescent="0.35">
      <c r="A2353" t="s">
        <v>8722</v>
      </c>
      <c r="B2353">
        <v>23</v>
      </c>
      <c r="C2353">
        <v>127</v>
      </c>
      <c r="D2353">
        <v>2350</v>
      </c>
      <c r="E2353" t="s">
        <v>311</v>
      </c>
      <c r="F2353" t="s">
        <v>3848</v>
      </c>
      <c r="G2353" t="s">
        <v>311</v>
      </c>
      <c r="H2353" t="s">
        <v>311</v>
      </c>
      <c r="I2353" t="s">
        <v>311</v>
      </c>
      <c r="J2353">
        <v>0</v>
      </c>
    </row>
    <row r="2354" spans="1:10" x14ac:dyDescent="0.35">
      <c r="A2354" t="s">
        <v>8723</v>
      </c>
      <c r="B2354">
        <v>103</v>
      </c>
      <c r="C2354">
        <v>127</v>
      </c>
      <c r="D2354">
        <v>2350</v>
      </c>
      <c r="E2354" t="s">
        <v>311</v>
      </c>
      <c r="F2354" t="s">
        <v>0</v>
      </c>
      <c r="G2354" t="s">
        <v>6759</v>
      </c>
      <c r="H2354" t="s">
        <v>311</v>
      </c>
      <c r="I2354" t="s">
        <v>311</v>
      </c>
      <c r="J2354">
        <v>43</v>
      </c>
    </row>
    <row r="2355" spans="1:10" hidden="1" x14ac:dyDescent="0.35">
      <c r="A2355" t="s">
        <v>8724</v>
      </c>
      <c r="B2355">
        <v>26</v>
      </c>
      <c r="C2355">
        <v>127</v>
      </c>
      <c r="D2355">
        <v>2350</v>
      </c>
      <c r="E2355" t="s">
        <v>311</v>
      </c>
      <c r="F2355" t="s">
        <v>2692</v>
      </c>
      <c r="G2355" t="s">
        <v>311</v>
      </c>
      <c r="H2355" t="s">
        <v>311</v>
      </c>
      <c r="I2355" t="s">
        <v>311</v>
      </c>
      <c r="J2355">
        <v>0</v>
      </c>
    </row>
    <row r="2356" spans="1:10" x14ac:dyDescent="0.35">
      <c r="A2356" t="s">
        <v>8725</v>
      </c>
      <c r="B2356">
        <v>69</v>
      </c>
      <c r="C2356">
        <v>127</v>
      </c>
      <c r="D2356">
        <v>2350</v>
      </c>
      <c r="E2356" t="s">
        <v>311</v>
      </c>
      <c r="F2356" t="s">
        <v>0</v>
      </c>
      <c r="G2356" t="s">
        <v>2053</v>
      </c>
      <c r="H2356" t="s">
        <v>311</v>
      </c>
      <c r="I2356" t="s">
        <v>311</v>
      </c>
      <c r="J2356">
        <v>31</v>
      </c>
    </row>
    <row r="2357" spans="1:10" x14ac:dyDescent="0.35">
      <c r="A2357" t="s">
        <v>8726</v>
      </c>
      <c r="B2357">
        <v>96</v>
      </c>
      <c r="C2357">
        <v>127</v>
      </c>
      <c r="D2357">
        <v>2350</v>
      </c>
      <c r="E2357" t="s">
        <v>334</v>
      </c>
      <c r="F2357" t="s">
        <v>0</v>
      </c>
      <c r="G2357" t="s">
        <v>8727</v>
      </c>
      <c r="H2357">
        <v>0.81299999999999994</v>
      </c>
      <c r="I2357">
        <v>3.71</v>
      </c>
      <c r="J2357">
        <v>14</v>
      </c>
    </row>
    <row r="2358" spans="1:10" hidden="1" x14ac:dyDescent="0.35">
      <c r="A2358" t="s">
        <v>8728</v>
      </c>
      <c r="B2358">
        <v>55</v>
      </c>
      <c r="C2358">
        <v>126</v>
      </c>
      <c r="D2358">
        <v>2357</v>
      </c>
      <c r="E2358" t="s">
        <v>311</v>
      </c>
      <c r="F2358" t="s">
        <v>2692</v>
      </c>
      <c r="G2358" t="s">
        <v>311</v>
      </c>
      <c r="H2358" t="s">
        <v>311</v>
      </c>
      <c r="I2358" t="s">
        <v>311</v>
      </c>
      <c r="J2358">
        <v>11</v>
      </c>
    </row>
    <row r="2359" spans="1:10" hidden="1" x14ac:dyDescent="0.35">
      <c r="A2359" t="s">
        <v>8729</v>
      </c>
      <c r="B2359">
        <v>46</v>
      </c>
      <c r="C2359">
        <v>126</v>
      </c>
      <c r="D2359">
        <v>2357</v>
      </c>
      <c r="E2359" t="s">
        <v>311</v>
      </c>
      <c r="F2359" t="s">
        <v>2692</v>
      </c>
      <c r="G2359" t="s">
        <v>311</v>
      </c>
      <c r="H2359" t="s">
        <v>311</v>
      </c>
      <c r="I2359" t="s">
        <v>311</v>
      </c>
      <c r="J2359">
        <v>2</v>
      </c>
    </row>
    <row r="2360" spans="1:10" x14ac:dyDescent="0.35">
      <c r="A2360" t="s">
        <v>8730</v>
      </c>
      <c r="B2360">
        <v>29</v>
      </c>
      <c r="C2360">
        <v>126</v>
      </c>
      <c r="D2360">
        <v>2357</v>
      </c>
      <c r="E2360" t="s">
        <v>319</v>
      </c>
      <c r="F2360" t="s">
        <v>0</v>
      </c>
      <c r="G2360" t="s">
        <v>8731</v>
      </c>
      <c r="H2360">
        <v>2.2000000000000002</v>
      </c>
      <c r="I2360">
        <v>66.92</v>
      </c>
      <c r="J2360">
        <v>29</v>
      </c>
    </row>
    <row r="2361" spans="1:10" hidden="1" x14ac:dyDescent="0.35">
      <c r="A2361" t="s">
        <v>8732</v>
      </c>
      <c r="B2361">
        <v>17</v>
      </c>
      <c r="C2361">
        <v>126</v>
      </c>
      <c r="D2361">
        <v>2357</v>
      </c>
      <c r="E2361" t="s">
        <v>311</v>
      </c>
      <c r="F2361" t="s">
        <v>3848</v>
      </c>
      <c r="G2361" t="s">
        <v>311</v>
      </c>
      <c r="H2361" t="s">
        <v>311</v>
      </c>
      <c r="I2361" t="s">
        <v>311</v>
      </c>
      <c r="J2361">
        <v>0</v>
      </c>
    </row>
    <row r="2362" spans="1:10" hidden="1" x14ac:dyDescent="0.35">
      <c r="A2362" t="s">
        <v>8733</v>
      </c>
      <c r="B2362">
        <v>29</v>
      </c>
      <c r="C2362">
        <v>126</v>
      </c>
      <c r="D2362">
        <v>2357</v>
      </c>
      <c r="E2362" t="s">
        <v>311</v>
      </c>
      <c r="F2362" t="s">
        <v>2692</v>
      </c>
      <c r="G2362" t="s">
        <v>311</v>
      </c>
      <c r="H2362" t="s">
        <v>311</v>
      </c>
      <c r="I2362" t="s">
        <v>311</v>
      </c>
      <c r="J2362">
        <v>6</v>
      </c>
    </row>
    <row r="2363" spans="1:10" x14ac:dyDescent="0.35">
      <c r="A2363" t="s">
        <v>8734</v>
      </c>
      <c r="B2363">
        <v>56</v>
      </c>
      <c r="C2363">
        <v>126</v>
      </c>
      <c r="D2363">
        <v>2357</v>
      </c>
      <c r="E2363" t="s">
        <v>312</v>
      </c>
      <c r="F2363" t="s">
        <v>0</v>
      </c>
      <c r="G2363" t="s">
        <v>3034</v>
      </c>
      <c r="H2363">
        <v>1.298</v>
      </c>
      <c r="I2363">
        <v>23.52</v>
      </c>
      <c r="J2363">
        <v>16</v>
      </c>
    </row>
    <row r="2364" spans="1:10" x14ac:dyDescent="0.35">
      <c r="A2364" t="s">
        <v>8735</v>
      </c>
      <c r="B2364">
        <v>59</v>
      </c>
      <c r="C2364">
        <v>125</v>
      </c>
      <c r="D2364">
        <v>2363</v>
      </c>
      <c r="E2364" t="s">
        <v>334</v>
      </c>
      <c r="F2364" t="s">
        <v>0</v>
      </c>
      <c r="G2364" t="s">
        <v>2003</v>
      </c>
      <c r="H2364">
        <v>1.208</v>
      </c>
      <c r="I2364">
        <v>10.56</v>
      </c>
      <c r="J2364">
        <v>5</v>
      </c>
    </row>
    <row r="2365" spans="1:10" hidden="1" x14ac:dyDescent="0.35">
      <c r="A2365" t="s">
        <v>8736</v>
      </c>
      <c r="B2365">
        <v>19</v>
      </c>
      <c r="C2365">
        <v>125</v>
      </c>
      <c r="D2365">
        <v>2363</v>
      </c>
      <c r="E2365" t="s">
        <v>311</v>
      </c>
      <c r="F2365" t="s">
        <v>3848</v>
      </c>
      <c r="G2365" t="s">
        <v>311</v>
      </c>
      <c r="H2365" t="s">
        <v>311</v>
      </c>
      <c r="I2365" t="s">
        <v>311</v>
      </c>
      <c r="J2365">
        <v>1</v>
      </c>
    </row>
    <row r="2366" spans="1:10" x14ac:dyDescent="0.35">
      <c r="A2366" t="s">
        <v>8737</v>
      </c>
      <c r="B2366">
        <v>42</v>
      </c>
      <c r="C2366">
        <v>125</v>
      </c>
      <c r="D2366">
        <v>2363</v>
      </c>
      <c r="E2366" t="s">
        <v>311</v>
      </c>
      <c r="F2366" t="s">
        <v>0</v>
      </c>
      <c r="G2366" t="s">
        <v>3262</v>
      </c>
      <c r="H2366" t="s">
        <v>311</v>
      </c>
      <c r="I2366" t="s">
        <v>311</v>
      </c>
      <c r="J2366">
        <v>2</v>
      </c>
    </row>
    <row r="2367" spans="1:10" hidden="1" x14ac:dyDescent="0.35">
      <c r="A2367" t="s">
        <v>8738</v>
      </c>
      <c r="B2367">
        <v>73</v>
      </c>
      <c r="C2367">
        <v>125</v>
      </c>
      <c r="D2367">
        <v>2363</v>
      </c>
      <c r="E2367" t="s">
        <v>311</v>
      </c>
      <c r="F2367" t="s">
        <v>2692</v>
      </c>
      <c r="G2367" t="s">
        <v>311</v>
      </c>
      <c r="H2367" t="s">
        <v>311</v>
      </c>
      <c r="I2367" t="s">
        <v>311</v>
      </c>
      <c r="J2367">
        <v>12</v>
      </c>
    </row>
    <row r="2368" spans="1:10" x14ac:dyDescent="0.35">
      <c r="A2368" t="s">
        <v>8739</v>
      </c>
      <c r="B2368">
        <v>71</v>
      </c>
      <c r="C2368">
        <v>125</v>
      </c>
      <c r="D2368">
        <v>2363</v>
      </c>
      <c r="E2368" t="s">
        <v>311</v>
      </c>
      <c r="F2368" t="s">
        <v>0</v>
      </c>
      <c r="G2368" t="s">
        <v>2053</v>
      </c>
      <c r="H2368" t="s">
        <v>311</v>
      </c>
      <c r="I2368" t="s">
        <v>311</v>
      </c>
      <c r="J2368">
        <v>12</v>
      </c>
    </row>
    <row r="2369" spans="1:10" hidden="1" x14ac:dyDescent="0.35">
      <c r="A2369" t="s">
        <v>8740</v>
      </c>
      <c r="B2369">
        <v>1</v>
      </c>
      <c r="C2369">
        <v>125</v>
      </c>
      <c r="D2369">
        <v>2363</v>
      </c>
      <c r="E2369" t="s">
        <v>311</v>
      </c>
      <c r="F2369" t="s">
        <v>3848</v>
      </c>
      <c r="G2369" t="s">
        <v>311</v>
      </c>
      <c r="H2369" t="s">
        <v>311</v>
      </c>
      <c r="I2369" t="s">
        <v>311</v>
      </c>
      <c r="J2369">
        <v>0</v>
      </c>
    </row>
    <row r="2370" spans="1:10" x14ac:dyDescent="0.35">
      <c r="A2370" t="s">
        <v>8741</v>
      </c>
      <c r="B2370">
        <v>116</v>
      </c>
      <c r="C2370">
        <v>125</v>
      </c>
      <c r="D2370">
        <v>2363</v>
      </c>
      <c r="E2370" t="s">
        <v>334</v>
      </c>
      <c r="F2370" t="s">
        <v>0</v>
      </c>
      <c r="G2370" t="s">
        <v>2520</v>
      </c>
      <c r="H2370">
        <v>0.52600000000000002</v>
      </c>
      <c r="I2370">
        <v>11.3</v>
      </c>
      <c r="J2370">
        <v>62</v>
      </c>
    </row>
    <row r="2371" spans="1:10" hidden="1" x14ac:dyDescent="0.35">
      <c r="A2371" t="s">
        <v>8742</v>
      </c>
      <c r="B2371">
        <v>97</v>
      </c>
      <c r="C2371">
        <v>125</v>
      </c>
      <c r="D2371">
        <v>2363</v>
      </c>
      <c r="E2371" t="s">
        <v>311</v>
      </c>
      <c r="F2371" t="s">
        <v>2692</v>
      </c>
      <c r="G2371" t="s">
        <v>311</v>
      </c>
      <c r="H2371" t="s">
        <v>311</v>
      </c>
      <c r="I2371" t="s">
        <v>311</v>
      </c>
      <c r="J2371">
        <v>3</v>
      </c>
    </row>
    <row r="2372" spans="1:10" hidden="1" x14ac:dyDescent="0.35">
      <c r="A2372" t="s">
        <v>8743</v>
      </c>
      <c r="B2372">
        <v>13</v>
      </c>
      <c r="C2372">
        <v>125</v>
      </c>
      <c r="D2372">
        <v>2363</v>
      </c>
      <c r="E2372" t="s">
        <v>311</v>
      </c>
      <c r="F2372" t="s">
        <v>3848</v>
      </c>
      <c r="G2372" t="s">
        <v>311</v>
      </c>
      <c r="H2372" t="s">
        <v>311</v>
      </c>
      <c r="I2372" t="s">
        <v>311</v>
      </c>
      <c r="J2372">
        <v>1</v>
      </c>
    </row>
    <row r="2373" spans="1:10" hidden="1" x14ac:dyDescent="0.35">
      <c r="A2373" t="s">
        <v>8744</v>
      </c>
      <c r="B2373">
        <v>17</v>
      </c>
      <c r="C2373">
        <v>125</v>
      </c>
      <c r="D2373">
        <v>2363</v>
      </c>
      <c r="E2373" t="s">
        <v>311</v>
      </c>
      <c r="F2373" t="s">
        <v>3848</v>
      </c>
      <c r="G2373" t="s">
        <v>311</v>
      </c>
      <c r="H2373" t="s">
        <v>311</v>
      </c>
      <c r="I2373" t="s">
        <v>311</v>
      </c>
      <c r="J2373">
        <v>1</v>
      </c>
    </row>
    <row r="2374" spans="1:10" x14ac:dyDescent="0.35">
      <c r="A2374" t="s">
        <v>8745</v>
      </c>
      <c r="B2374">
        <v>71</v>
      </c>
      <c r="C2374">
        <v>124</v>
      </c>
      <c r="D2374">
        <v>2373</v>
      </c>
      <c r="E2374" t="s">
        <v>311</v>
      </c>
      <c r="F2374" t="s">
        <v>0</v>
      </c>
      <c r="G2374" t="s">
        <v>1884</v>
      </c>
      <c r="H2374" t="s">
        <v>311</v>
      </c>
      <c r="I2374" t="s">
        <v>311</v>
      </c>
      <c r="J2374">
        <v>3</v>
      </c>
    </row>
    <row r="2375" spans="1:10" hidden="1" x14ac:dyDescent="0.35">
      <c r="A2375" t="s">
        <v>8746</v>
      </c>
      <c r="B2375">
        <v>72</v>
      </c>
      <c r="C2375">
        <v>124</v>
      </c>
      <c r="D2375">
        <v>2373</v>
      </c>
      <c r="E2375" t="s">
        <v>311</v>
      </c>
      <c r="F2375" t="s">
        <v>2692</v>
      </c>
      <c r="G2375" t="s">
        <v>311</v>
      </c>
      <c r="H2375" t="s">
        <v>311</v>
      </c>
      <c r="I2375" t="s">
        <v>311</v>
      </c>
      <c r="J2375">
        <v>0</v>
      </c>
    </row>
    <row r="2376" spans="1:10" hidden="1" x14ac:dyDescent="0.35">
      <c r="A2376" t="s">
        <v>8747</v>
      </c>
      <c r="B2376">
        <v>13</v>
      </c>
      <c r="C2376">
        <v>124</v>
      </c>
      <c r="D2376">
        <v>2373</v>
      </c>
      <c r="E2376" t="s">
        <v>311</v>
      </c>
      <c r="F2376" t="s">
        <v>3848</v>
      </c>
      <c r="G2376" t="s">
        <v>311</v>
      </c>
      <c r="H2376" t="s">
        <v>311</v>
      </c>
      <c r="I2376" t="s">
        <v>311</v>
      </c>
      <c r="J2376">
        <v>13</v>
      </c>
    </row>
    <row r="2377" spans="1:10" x14ac:dyDescent="0.35">
      <c r="A2377" t="s">
        <v>8748</v>
      </c>
      <c r="B2377">
        <v>42</v>
      </c>
      <c r="C2377">
        <v>124</v>
      </c>
      <c r="D2377">
        <v>2373</v>
      </c>
      <c r="E2377" t="s">
        <v>311</v>
      </c>
      <c r="F2377" t="s">
        <v>0</v>
      </c>
      <c r="G2377" t="s">
        <v>8749</v>
      </c>
      <c r="H2377" t="s">
        <v>311</v>
      </c>
      <c r="I2377" t="s">
        <v>311</v>
      </c>
      <c r="J2377">
        <v>10</v>
      </c>
    </row>
    <row r="2378" spans="1:10" hidden="1" x14ac:dyDescent="0.35">
      <c r="A2378" t="s">
        <v>8750</v>
      </c>
      <c r="B2378">
        <v>95</v>
      </c>
      <c r="C2378">
        <v>124</v>
      </c>
      <c r="D2378">
        <v>2373</v>
      </c>
      <c r="E2378" t="s">
        <v>311</v>
      </c>
      <c r="F2378" t="s">
        <v>2692</v>
      </c>
      <c r="G2378" t="s">
        <v>311</v>
      </c>
      <c r="H2378" t="s">
        <v>311</v>
      </c>
      <c r="I2378" t="s">
        <v>311</v>
      </c>
      <c r="J2378">
        <v>21</v>
      </c>
    </row>
    <row r="2379" spans="1:10" hidden="1" x14ac:dyDescent="0.35">
      <c r="A2379" t="s">
        <v>8751</v>
      </c>
      <c r="B2379">
        <v>10</v>
      </c>
      <c r="C2379">
        <v>124</v>
      </c>
      <c r="D2379">
        <v>2373</v>
      </c>
      <c r="E2379" t="s">
        <v>311</v>
      </c>
      <c r="F2379" t="s">
        <v>3848</v>
      </c>
      <c r="G2379" t="s">
        <v>311</v>
      </c>
      <c r="H2379" t="s">
        <v>311</v>
      </c>
      <c r="I2379" t="s">
        <v>311</v>
      </c>
      <c r="J2379">
        <v>0</v>
      </c>
    </row>
    <row r="2380" spans="1:10" hidden="1" x14ac:dyDescent="0.35">
      <c r="A2380" t="s">
        <v>8752</v>
      </c>
      <c r="B2380">
        <v>13</v>
      </c>
      <c r="C2380">
        <v>124</v>
      </c>
      <c r="D2380">
        <v>2373</v>
      </c>
      <c r="E2380" t="s">
        <v>311</v>
      </c>
      <c r="F2380" t="s">
        <v>3848</v>
      </c>
      <c r="G2380" t="s">
        <v>311</v>
      </c>
      <c r="H2380" t="s">
        <v>311</v>
      </c>
      <c r="I2380" t="s">
        <v>311</v>
      </c>
      <c r="J2380">
        <v>0</v>
      </c>
    </row>
    <row r="2381" spans="1:10" hidden="1" x14ac:dyDescent="0.35">
      <c r="A2381" t="s">
        <v>8753</v>
      </c>
      <c r="B2381">
        <v>32</v>
      </c>
      <c r="C2381">
        <v>124</v>
      </c>
      <c r="D2381">
        <v>2373</v>
      </c>
      <c r="E2381" t="s">
        <v>311</v>
      </c>
      <c r="F2381" t="s">
        <v>3848</v>
      </c>
      <c r="G2381" t="s">
        <v>311</v>
      </c>
      <c r="H2381" t="s">
        <v>311</v>
      </c>
      <c r="I2381" t="s">
        <v>311</v>
      </c>
      <c r="J2381">
        <v>1</v>
      </c>
    </row>
    <row r="2382" spans="1:10" hidden="1" x14ac:dyDescent="0.35">
      <c r="A2382" t="s">
        <v>8754</v>
      </c>
      <c r="B2382">
        <v>59</v>
      </c>
      <c r="C2382">
        <v>124</v>
      </c>
      <c r="D2382">
        <v>2373</v>
      </c>
      <c r="E2382" t="s">
        <v>311</v>
      </c>
      <c r="F2382" t="s">
        <v>2692</v>
      </c>
      <c r="G2382" t="s">
        <v>311</v>
      </c>
      <c r="H2382" t="s">
        <v>311</v>
      </c>
      <c r="I2382" t="s">
        <v>311</v>
      </c>
      <c r="J2382">
        <v>15</v>
      </c>
    </row>
    <row r="2383" spans="1:10" x14ac:dyDescent="0.35">
      <c r="A2383" t="s">
        <v>8755</v>
      </c>
      <c r="B2383">
        <v>62</v>
      </c>
      <c r="C2383">
        <v>124</v>
      </c>
      <c r="D2383">
        <v>2373</v>
      </c>
      <c r="E2383" t="s">
        <v>311</v>
      </c>
      <c r="F2383" t="s">
        <v>0</v>
      </c>
      <c r="G2383" t="s">
        <v>8182</v>
      </c>
      <c r="H2383" t="s">
        <v>311</v>
      </c>
      <c r="I2383" t="s">
        <v>311</v>
      </c>
      <c r="J2383">
        <v>30</v>
      </c>
    </row>
    <row r="2384" spans="1:10" hidden="1" x14ac:dyDescent="0.35">
      <c r="A2384" t="s">
        <v>8756</v>
      </c>
      <c r="B2384">
        <v>15</v>
      </c>
      <c r="C2384">
        <v>124</v>
      </c>
      <c r="D2384">
        <v>2373</v>
      </c>
      <c r="E2384" t="s">
        <v>311</v>
      </c>
      <c r="F2384" t="s">
        <v>3848</v>
      </c>
      <c r="G2384" t="s">
        <v>311</v>
      </c>
      <c r="H2384" t="s">
        <v>311</v>
      </c>
      <c r="I2384" t="s">
        <v>311</v>
      </c>
      <c r="J2384">
        <v>0</v>
      </c>
    </row>
    <row r="2385" spans="1:10" hidden="1" x14ac:dyDescent="0.35">
      <c r="A2385" t="s">
        <v>8757</v>
      </c>
      <c r="B2385">
        <v>43</v>
      </c>
      <c r="C2385">
        <v>124</v>
      </c>
      <c r="D2385">
        <v>2373</v>
      </c>
      <c r="E2385" t="s">
        <v>311</v>
      </c>
      <c r="F2385" t="s">
        <v>2692</v>
      </c>
      <c r="G2385" t="s">
        <v>311</v>
      </c>
      <c r="H2385" t="s">
        <v>311</v>
      </c>
      <c r="I2385" t="s">
        <v>311</v>
      </c>
      <c r="J2385">
        <v>28</v>
      </c>
    </row>
    <row r="2386" spans="1:10" hidden="1" x14ac:dyDescent="0.35">
      <c r="A2386" t="s">
        <v>8758</v>
      </c>
      <c r="B2386">
        <v>196</v>
      </c>
      <c r="C2386">
        <v>124</v>
      </c>
      <c r="D2386">
        <v>2373</v>
      </c>
      <c r="E2386" t="s">
        <v>311</v>
      </c>
      <c r="F2386" t="s">
        <v>2692</v>
      </c>
      <c r="G2386" t="s">
        <v>311</v>
      </c>
      <c r="H2386" t="s">
        <v>311</v>
      </c>
      <c r="I2386" t="s">
        <v>311</v>
      </c>
      <c r="J2386">
        <v>6</v>
      </c>
    </row>
    <row r="2387" spans="1:10" hidden="1" x14ac:dyDescent="0.35">
      <c r="A2387" t="s">
        <v>8759</v>
      </c>
      <c r="B2387">
        <v>87</v>
      </c>
      <c r="C2387">
        <v>123</v>
      </c>
      <c r="D2387">
        <v>2386</v>
      </c>
      <c r="E2387" t="s">
        <v>311</v>
      </c>
      <c r="F2387" t="s">
        <v>2692</v>
      </c>
      <c r="G2387" t="s">
        <v>311</v>
      </c>
      <c r="H2387" t="s">
        <v>311</v>
      </c>
      <c r="I2387" t="s">
        <v>311</v>
      </c>
      <c r="J2387">
        <v>0</v>
      </c>
    </row>
    <row r="2388" spans="1:10" x14ac:dyDescent="0.35">
      <c r="A2388" t="s">
        <v>8760</v>
      </c>
      <c r="B2388">
        <v>909</v>
      </c>
      <c r="C2388">
        <v>123</v>
      </c>
      <c r="D2388">
        <v>2386</v>
      </c>
      <c r="E2388" t="s">
        <v>311</v>
      </c>
      <c r="F2388" t="s">
        <v>0</v>
      </c>
      <c r="G2388" t="s">
        <v>1795</v>
      </c>
      <c r="H2388" t="s">
        <v>311</v>
      </c>
      <c r="I2388" t="s">
        <v>311</v>
      </c>
      <c r="J2388">
        <v>0</v>
      </c>
    </row>
    <row r="2389" spans="1:10" hidden="1" x14ac:dyDescent="0.35">
      <c r="A2389" t="s">
        <v>8761</v>
      </c>
      <c r="B2389">
        <v>32</v>
      </c>
      <c r="C2389">
        <v>123</v>
      </c>
      <c r="D2389">
        <v>2386</v>
      </c>
      <c r="E2389" t="s">
        <v>311</v>
      </c>
      <c r="F2389" t="s">
        <v>2692</v>
      </c>
      <c r="G2389" t="s">
        <v>311</v>
      </c>
      <c r="H2389" t="s">
        <v>311</v>
      </c>
      <c r="I2389" t="s">
        <v>311</v>
      </c>
      <c r="J2389">
        <v>16</v>
      </c>
    </row>
    <row r="2390" spans="1:10" hidden="1" x14ac:dyDescent="0.35">
      <c r="A2390" t="s">
        <v>8762</v>
      </c>
      <c r="B2390">
        <v>46</v>
      </c>
      <c r="C2390">
        <v>123</v>
      </c>
      <c r="D2390">
        <v>2386</v>
      </c>
      <c r="E2390" t="s">
        <v>311</v>
      </c>
      <c r="F2390" t="s">
        <v>2692</v>
      </c>
      <c r="G2390" t="s">
        <v>311</v>
      </c>
      <c r="H2390" t="s">
        <v>311</v>
      </c>
      <c r="I2390" t="s">
        <v>311</v>
      </c>
      <c r="J2390">
        <v>8</v>
      </c>
    </row>
    <row r="2391" spans="1:10" hidden="1" x14ac:dyDescent="0.35">
      <c r="A2391" t="s">
        <v>8763</v>
      </c>
      <c r="B2391">
        <v>30</v>
      </c>
      <c r="C2391">
        <v>123</v>
      </c>
      <c r="D2391">
        <v>2386</v>
      </c>
      <c r="E2391" t="s">
        <v>311</v>
      </c>
      <c r="F2391" t="s">
        <v>3848</v>
      </c>
      <c r="G2391" t="s">
        <v>311</v>
      </c>
      <c r="H2391" t="s">
        <v>311</v>
      </c>
      <c r="I2391" t="s">
        <v>311</v>
      </c>
      <c r="J2391">
        <v>3</v>
      </c>
    </row>
    <row r="2392" spans="1:10" x14ac:dyDescent="0.35">
      <c r="A2392" t="s">
        <v>8764</v>
      </c>
      <c r="B2392">
        <v>49</v>
      </c>
      <c r="C2392">
        <v>122</v>
      </c>
      <c r="D2392">
        <v>2391</v>
      </c>
      <c r="E2392" t="s">
        <v>311</v>
      </c>
      <c r="F2392" t="s">
        <v>0</v>
      </c>
      <c r="G2392" t="s">
        <v>8765</v>
      </c>
      <c r="H2392" t="s">
        <v>311</v>
      </c>
      <c r="I2392" t="s">
        <v>311</v>
      </c>
      <c r="J2392">
        <v>4</v>
      </c>
    </row>
    <row r="2393" spans="1:10" hidden="1" x14ac:dyDescent="0.35">
      <c r="A2393" t="s">
        <v>8766</v>
      </c>
      <c r="B2393">
        <v>19</v>
      </c>
      <c r="C2393">
        <v>122</v>
      </c>
      <c r="D2393">
        <v>2391</v>
      </c>
      <c r="E2393" t="s">
        <v>311</v>
      </c>
      <c r="F2393" t="s">
        <v>2692</v>
      </c>
      <c r="G2393" t="s">
        <v>311</v>
      </c>
      <c r="H2393" t="s">
        <v>311</v>
      </c>
      <c r="I2393" t="s">
        <v>311</v>
      </c>
      <c r="J2393">
        <v>5</v>
      </c>
    </row>
    <row r="2394" spans="1:10" x14ac:dyDescent="0.35">
      <c r="A2394" t="s">
        <v>8767</v>
      </c>
      <c r="B2394">
        <v>103</v>
      </c>
      <c r="C2394">
        <v>122</v>
      </c>
      <c r="D2394">
        <v>2391</v>
      </c>
      <c r="E2394" t="s">
        <v>311</v>
      </c>
      <c r="F2394" t="s">
        <v>0</v>
      </c>
      <c r="G2394" t="s">
        <v>2302</v>
      </c>
      <c r="H2394" t="s">
        <v>311</v>
      </c>
      <c r="I2394" t="s">
        <v>311</v>
      </c>
      <c r="J2394">
        <v>48</v>
      </c>
    </row>
    <row r="2395" spans="1:10" hidden="1" x14ac:dyDescent="0.35">
      <c r="A2395" t="s">
        <v>8768</v>
      </c>
      <c r="B2395">
        <v>48</v>
      </c>
      <c r="C2395">
        <v>122</v>
      </c>
      <c r="D2395">
        <v>2391</v>
      </c>
      <c r="E2395" t="s">
        <v>311</v>
      </c>
      <c r="F2395" t="s">
        <v>3848</v>
      </c>
      <c r="G2395" t="s">
        <v>311</v>
      </c>
      <c r="H2395" t="s">
        <v>311</v>
      </c>
      <c r="I2395" t="s">
        <v>311</v>
      </c>
      <c r="J2395">
        <v>6</v>
      </c>
    </row>
    <row r="2396" spans="1:10" hidden="1" x14ac:dyDescent="0.35">
      <c r="A2396" t="s">
        <v>8769</v>
      </c>
      <c r="B2396">
        <v>65</v>
      </c>
      <c r="C2396">
        <v>122</v>
      </c>
      <c r="D2396">
        <v>2391</v>
      </c>
      <c r="E2396" t="s">
        <v>311</v>
      </c>
      <c r="F2396" t="s">
        <v>2692</v>
      </c>
      <c r="G2396" t="s">
        <v>311</v>
      </c>
      <c r="H2396" t="s">
        <v>311</v>
      </c>
      <c r="I2396" t="s">
        <v>311</v>
      </c>
      <c r="J2396">
        <v>1</v>
      </c>
    </row>
    <row r="2397" spans="1:10" x14ac:dyDescent="0.35">
      <c r="A2397" t="s">
        <v>8770</v>
      </c>
      <c r="B2397">
        <v>41</v>
      </c>
      <c r="C2397">
        <v>122</v>
      </c>
      <c r="D2397">
        <v>2391</v>
      </c>
      <c r="E2397" t="s">
        <v>311</v>
      </c>
      <c r="F2397" t="s">
        <v>0</v>
      </c>
      <c r="G2397" t="s">
        <v>4042</v>
      </c>
      <c r="H2397" t="s">
        <v>311</v>
      </c>
      <c r="I2397" t="s">
        <v>311</v>
      </c>
      <c r="J2397">
        <v>19</v>
      </c>
    </row>
    <row r="2398" spans="1:10" x14ac:dyDescent="0.35">
      <c r="A2398" t="s">
        <v>8771</v>
      </c>
      <c r="B2398">
        <v>91</v>
      </c>
      <c r="C2398">
        <v>122</v>
      </c>
      <c r="D2398">
        <v>2391</v>
      </c>
      <c r="E2398" t="s">
        <v>334</v>
      </c>
      <c r="F2398" t="s">
        <v>0</v>
      </c>
      <c r="G2398" t="s">
        <v>1999</v>
      </c>
      <c r="H2398">
        <v>0.67400000000000004</v>
      </c>
      <c r="I2398">
        <v>9.93</v>
      </c>
      <c r="J2398">
        <v>50</v>
      </c>
    </row>
    <row r="2399" spans="1:10" x14ac:dyDescent="0.35">
      <c r="A2399" t="s">
        <v>8772</v>
      </c>
      <c r="B2399">
        <v>121</v>
      </c>
      <c r="C2399">
        <v>121</v>
      </c>
      <c r="D2399">
        <v>2398</v>
      </c>
      <c r="E2399" t="s">
        <v>311</v>
      </c>
      <c r="F2399" t="s">
        <v>0</v>
      </c>
      <c r="G2399" t="s">
        <v>2972</v>
      </c>
      <c r="H2399" t="s">
        <v>311</v>
      </c>
      <c r="I2399" t="s">
        <v>311</v>
      </c>
      <c r="J2399">
        <v>12</v>
      </c>
    </row>
    <row r="2400" spans="1:10" hidden="1" x14ac:dyDescent="0.35">
      <c r="A2400" t="s">
        <v>8773</v>
      </c>
      <c r="B2400">
        <v>18</v>
      </c>
      <c r="C2400">
        <v>121</v>
      </c>
      <c r="D2400">
        <v>2398</v>
      </c>
      <c r="E2400" t="s">
        <v>311</v>
      </c>
      <c r="F2400" t="s">
        <v>3848</v>
      </c>
      <c r="G2400" t="s">
        <v>311</v>
      </c>
      <c r="H2400" t="s">
        <v>311</v>
      </c>
      <c r="I2400" t="s">
        <v>311</v>
      </c>
      <c r="J2400">
        <v>16</v>
      </c>
    </row>
    <row r="2401" spans="1:10" hidden="1" x14ac:dyDescent="0.35">
      <c r="A2401" t="s">
        <v>8774</v>
      </c>
      <c r="B2401">
        <v>53</v>
      </c>
      <c r="C2401">
        <v>121</v>
      </c>
      <c r="D2401">
        <v>2398</v>
      </c>
      <c r="E2401" t="s">
        <v>311</v>
      </c>
      <c r="F2401" t="s">
        <v>2692</v>
      </c>
      <c r="G2401" t="s">
        <v>311</v>
      </c>
      <c r="H2401" t="s">
        <v>311</v>
      </c>
      <c r="I2401" t="s">
        <v>311</v>
      </c>
      <c r="J2401">
        <v>14</v>
      </c>
    </row>
    <row r="2402" spans="1:10" x14ac:dyDescent="0.35">
      <c r="A2402" t="s">
        <v>8775</v>
      </c>
      <c r="B2402">
        <v>40</v>
      </c>
      <c r="C2402">
        <v>121</v>
      </c>
      <c r="D2402">
        <v>2398</v>
      </c>
      <c r="E2402" t="s">
        <v>312</v>
      </c>
      <c r="F2402" t="s">
        <v>0</v>
      </c>
      <c r="G2402" t="s">
        <v>2109</v>
      </c>
      <c r="H2402">
        <v>1.8129999999999999</v>
      </c>
      <c r="I2402">
        <v>37.36</v>
      </c>
      <c r="J2402">
        <v>15</v>
      </c>
    </row>
    <row r="2403" spans="1:10" hidden="1" x14ac:dyDescent="0.35">
      <c r="A2403" t="s">
        <v>8776</v>
      </c>
      <c r="B2403">
        <v>28</v>
      </c>
      <c r="C2403">
        <v>120</v>
      </c>
      <c r="D2403">
        <v>2402</v>
      </c>
      <c r="E2403" t="s">
        <v>311</v>
      </c>
      <c r="F2403" t="s">
        <v>3848</v>
      </c>
      <c r="G2403" t="s">
        <v>311</v>
      </c>
      <c r="H2403" t="s">
        <v>311</v>
      </c>
      <c r="I2403" t="s">
        <v>311</v>
      </c>
      <c r="J2403">
        <v>10</v>
      </c>
    </row>
    <row r="2404" spans="1:10" x14ac:dyDescent="0.35">
      <c r="A2404" t="s">
        <v>8777</v>
      </c>
      <c r="B2404">
        <v>134</v>
      </c>
      <c r="C2404">
        <v>120</v>
      </c>
      <c r="D2404">
        <v>2402</v>
      </c>
      <c r="E2404" t="s">
        <v>311</v>
      </c>
      <c r="F2404" t="s">
        <v>0</v>
      </c>
      <c r="G2404" t="s">
        <v>1967</v>
      </c>
      <c r="H2404" t="s">
        <v>311</v>
      </c>
      <c r="I2404" t="s">
        <v>311</v>
      </c>
      <c r="J2404">
        <v>37</v>
      </c>
    </row>
    <row r="2405" spans="1:10" hidden="1" x14ac:dyDescent="0.35">
      <c r="A2405" t="s">
        <v>8778</v>
      </c>
      <c r="B2405">
        <v>25</v>
      </c>
      <c r="C2405">
        <v>120</v>
      </c>
      <c r="D2405">
        <v>2402</v>
      </c>
      <c r="E2405" t="s">
        <v>311</v>
      </c>
      <c r="F2405" t="s">
        <v>3848</v>
      </c>
      <c r="G2405" t="s">
        <v>311</v>
      </c>
      <c r="H2405" t="s">
        <v>311</v>
      </c>
      <c r="I2405" t="s">
        <v>311</v>
      </c>
      <c r="J2405">
        <v>1</v>
      </c>
    </row>
    <row r="2406" spans="1:10" hidden="1" x14ac:dyDescent="0.35">
      <c r="A2406" t="s">
        <v>8779</v>
      </c>
      <c r="B2406">
        <v>12</v>
      </c>
      <c r="C2406">
        <v>120</v>
      </c>
      <c r="D2406">
        <v>2402</v>
      </c>
      <c r="E2406" t="s">
        <v>311</v>
      </c>
      <c r="F2406" t="s">
        <v>3848</v>
      </c>
      <c r="G2406" t="s">
        <v>311</v>
      </c>
      <c r="H2406" t="s">
        <v>311</v>
      </c>
      <c r="I2406" t="s">
        <v>311</v>
      </c>
      <c r="J2406">
        <v>1</v>
      </c>
    </row>
    <row r="2407" spans="1:10" hidden="1" x14ac:dyDescent="0.35">
      <c r="A2407" t="s">
        <v>8780</v>
      </c>
      <c r="B2407">
        <v>84</v>
      </c>
      <c r="C2407">
        <v>120</v>
      </c>
      <c r="D2407">
        <v>2402</v>
      </c>
      <c r="E2407" t="s">
        <v>311</v>
      </c>
      <c r="F2407" t="s">
        <v>2692</v>
      </c>
      <c r="G2407" t="s">
        <v>311</v>
      </c>
      <c r="H2407" t="s">
        <v>311</v>
      </c>
      <c r="I2407" t="s">
        <v>311</v>
      </c>
      <c r="J2407">
        <v>8</v>
      </c>
    </row>
    <row r="2408" spans="1:10" x14ac:dyDescent="0.35">
      <c r="A2408" t="s">
        <v>8781</v>
      </c>
      <c r="B2408">
        <v>102</v>
      </c>
      <c r="C2408">
        <v>120</v>
      </c>
      <c r="D2408">
        <v>2402</v>
      </c>
      <c r="E2408" t="s">
        <v>334</v>
      </c>
      <c r="F2408" t="s">
        <v>0</v>
      </c>
      <c r="G2408" t="s">
        <v>8782</v>
      </c>
      <c r="H2408">
        <v>0.54900000000000004</v>
      </c>
      <c r="I2408">
        <v>5.47</v>
      </c>
      <c r="J2408">
        <v>0</v>
      </c>
    </row>
    <row r="2409" spans="1:10" x14ac:dyDescent="0.35">
      <c r="A2409" t="s">
        <v>8783</v>
      </c>
      <c r="B2409">
        <v>228</v>
      </c>
      <c r="C2409">
        <v>119</v>
      </c>
      <c r="D2409">
        <v>2408</v>
      </c>
      <c r="E2409" t="s">
        <v>311</v>
      </c>
      <c r="F2409" t="s">
        <v>0</v>
      </c>
      <c r="G2409" t="s">
        <v>2073</v>
      </c>
      <c r="H2409" t="s">
        <v>311</v>
      </c>
      <c r="I2409" t="s">
        <v>311</v>
      </c>
      <c r="J2409">
        <v>13</v>
      </c>
    </row>
    <row r="2410" spans="1:10" x14ac:dyDescent="0.35">
      <c r="A2410" t="s">
        <v>8784</v>
      </c>
      <c r="B2410">
        <v>81</v>
      </c>
      <c r="C2410">
        <v>119</v>
      </c>
      <c r="D2410">
        <v>2408</v>
      </c>
      <c r="E2410" t="s">
        <v>311</v>
      </c>
      <c r="F2410" t="s">
        <v>0</v>
      </c>
      <c r="G2410" t="s">
        <v>3628</v>
      </c>
      <c r="H2410" t="s">
        <v>311</v>
      </c>
      <c r="I2410" t="s">
        <v>311</v>
      </c>
      <c r="J2410">
        <v>33</v>
      </c>
    </row>
    <row r="2411" spans="1:10" x14ac:dyDescent="0.35">
      <c r="A2411" t="s">
        <v>8785</v>
      </c>
      <c r="B2411">
        <v>53</v>
      </c>
      <c r="C2411">
        <v>119</v>
      </c>
      <c r="D2411">
        <v>2408</v>
      </c>
      <c r="E2411" t="s">
        <v>311</v>
      </c>
      <c r="F2411" t="s">
        <v>0</v>
      </c>
      <c r="G2411" t="s">
        <v>2661</v>
      </c>
      <c r="H2411" t="s">
        <v>311</v>
      </c>
      <c r="I2411" t="s">
        <v>311</v>
      </c>
      <c r="J2411">
        <v>14</v>
      </c>
    </row>
    <row r="2412" spans="1:10" x14ac:dyDescent="0.35">
      <c r="A2412" t="s">
        <v>8786</v>
      </c>
      <c r="B2412">
        <v>67</v>
      </c>
      <c r="C2412">
        <v>119</v>
      </c>
      <c r="D2412">
        <v>2408</v>
      </c>
      <c r="E2412" t="s">
        <v>311</v>
      </c>
      <c r="F2412" t="s">
        <v>0</v>
      </c>
      <c r="G2412" t="s">
        <v>1759</v>
      </c>
      <c r="H2412" t="s">
        <v>311</v>
      </c>
      <c r="I2412" t="s">
        <v>311</v>
      </c>
      <c r="J2412">
        <v>13</v>
      </c>
    </row>
    <row r="2413" spans="1:10" hidden="1" x14ac:dyDescent="0.35">
      <c r="A2413" t="s">
        <v>8787</v>
      </c>
      <c r="B2413">
        <v>10</v>
      </c>
      <c r="C2413">
        <v>119</v>
      </c>
      <c r="D2413">
        <v>2408</v>
      </c>
      <c r="E2413" t="s">
        <v>311</v>
      </c>
      <c r="F2413" t="s">
        <v>3848</v>
      </c>
      <c r="G2413" t="s">
        <v>311</v>
      </c>
      <c r="H2413" t="s">
        <v>311</v>
      </c>
      <c r="I2413" t="s">
        <v>311</v>
      </c>
      <c r="J2413">
        <v>0</v>
      </c>
    </row>
    <row r="2414" spans="1:10" hidden="1" x14ac:dyDescent="0.35">
      <c r="A2414" t="s">
        <v>8788</v>
      </c>
      <c r="B2414">
        <v>51</v>
      </c>
      <c r="C2414">
        <v>119</v>
      </c>
      <c r="D2414">
        <v>2408</v>
      </c>
      <c r="E2414" t="s">
        <v>311</v>
      </c>
      <c r="F2414" t="s">
        <v>3848</v>
      </c>
      <c r="G2414" t="s">
        <v>311</v>
      </c>
      <c r="H2414" t="s">
        <v>311</v>
      </c>
      <c r="I2414" t="s">
        <v>311</v>
      </c>
      <c r="J2414">
        <v>1</v>
      </c>
    </row>
    <row r="2415" spans="1:10" x14ac:dyDescent="0.35">
      <c r="A2415" t="s">
        <v>8789</v>
      </c>
      <c r="B2415">
        <v>80</v>
      </c>
      <c r="C2415">
        <v>119</v>
      </c>
      <c r="D2415">
        <v>2408</v>
      </c>
      <c r="E2415" t="s">
        <v>311</v>
      </c>
      <c r="F2415" t="s">
        <v>0</v>
      </c>
      <c r="G2415" t="s">
        <v>2053</v>
      </c>
      <c r="H2415" t="s">
        <v>311</v>
      </c>
      <c r="I2415" t="s">
        <v>311</v>
      </c>
      <c r="J2415">
        <v>33</v>
      </c>
    </row>
    <row r="2416" spans="1:10" x14ac:dyDescent="0.35">
      <c r="A2416" t="s">
        <v>8790</v>
      </c>
      <c r="B2416">
        <v>82</v>
      </c>
      <c r="C2416">
        <v>118</v>
      </c>
      <c r="D2416">
        <v>2415</v>
      </c>
      <c r="E2416" t="s">
        <v>311</v>
      </c>
      <c r="F2416" t="s">
        <v>0</v>
      </c>
      <c r="G2416" t="s">
        <v>3628</v>
      </c>
      <c r="H2416" t="s">
        <v>311</v>
      </c>
      <c r="I2416" t="s">
        <v>311</v>
      </c>
      <c r="J2416">
        <v>79</v>
      </c>
    </row>
    <row r="2417" spans="1:10" hidden="1" x14ac:dyDescent="0.35">
      <c r="A2417" t="s">
        <v>8791</v>
      </c>
      <c r="B2417">
        <v>47</v>
      </c>
      <c r="C2417">
        <v>118</v>
      </c>
      <c r="D2417">
        <v>2415</v>
      </c>
      <c r="E2417" t="s">
        <v>311</v>
      </c>
      <c r="F2417" t="s">
        <v>2692</v>
      </c>
      <c r="G2417" t="s">
        <v>311</v>
      </c>
      <c r="H2417" t="s">
        <v>311</v>
      </c>
      <c r="I2417" t="s">
        <v>311</v>
      </c>
      <c r="J2417">
        <v>6</v>
      </c>
    </row>
    <row r="2418" spans="1:10" x14ac:dyDescent="0.35">
      <c r="A2418" t="s">
        <v>8792</v>
      </c>
      <c r="B2418">
        <v>50</v>
      </c>
      <c r="C2418">
        <v>118</v>
      </c>
      <c r="D2418">
        <v>2415</v>
      </c>
      <c r="E2418" t="s">
        <v>311</v>
      </c>
      <c r="F2418" t="s">
        <v>0</v>
      </c>
      <c r="G2418" t="s">
        <v>3628</v>
      </c>
      <c r="H2418" t="s">
        <v>311</v>
      </c>
      <c r="I2418" t="s">
        <v>311</v>
      </c>
      <c r="J2418">
        <v>29</v>
      </c>
    </row>
    <row r="2419" spans="1:10" hidden="1" x14ac:dyDescent="0.35">
      <c r="A2419" t="s">
        <v>8793</v>
      </c>
      <c r="B2419">
        <v>28</v>
      </c>
      <c r="C2419">
        <v>118</v>
      </c>
      <c r="D2419">
        <v>2415</v>
      </c>
      <c r="E2419" t="s">
        <v>311</v>
      </c>
      <c r="F2419" t="s">
        <v>2692</v>
      </c>
      <c r="G2419" t="s">
        <v>311</v>
      </c>
      <c r="H2419" t="s">
        <v>311</v>
      </c>
      <c r="I2419" t="s">
        <v>311</v>
      </c>
      <c r="J2419">
        <v>9</v>
      </c>
    </row>
    <row r="2420" spans="1:10" hidden="1" x14ac:dyDescent="0.35">
      <c r="A2420" t="s">
        <v>8794</v>
      </c>
      <c r="B2420">
        <v>49</v>
      </c>
      <c r="C2420">
        <v>118</v>
      </c>
      <c r="D2420">
        <v>2415</v>
      </c>
      <c r="E2420" t="s">
        <v>311</v>
      </c>
      <c r="F2420" t="s">
        <v>2692</v>
      </c>
      <c r="G2420" t="s">
        <v>311</v>
      </c>
      <c r="H2420" t="s">
        <v>311</v>
      </c>
      <c r="I2420" t="s">
        <v>311</v>
      </c>
      <c r="J2420">
        <v>17</v>
      </c>
    </row>
    <row r="2421" spans="1:10" hidden="1" x14ac:dyDescent="0.35">
      <c r="A2421" t="s">
        <v>8795</v>
      </c>
      <c r="B2421">
        <v>169</v>
      </c>
      <c r="C2421">
        <v>118</v>
      </c>
      <c r="D2421">
        <v>2415</v>
      </c>
      <c r="E2421" t="s">
        <v>311</v>
      </c>
      <c r="F2421" t="s">
        <v>2692</v>
      </c>
      <c r="G2421" t="s">
        <v>311</v>
      </c>
      <c r="H2421" t="s">
        <v>311</v>
      </c>
      <c r="I2421" t="s">
        <v>311</v>
      </c>
      <c r="J2421">
        <v>0</v>
      </c>
    </row>
    <row r="2422" spans="1:10" x14ac:dyDescent="0.35">
      <c r="A2422" t="s">
        <v>8796</v>
      </c>
      <c r="B2422">
        <v>33</v>
      </c>
      <c r="C2422">
        <v>118</v>
      </c>
      <c r="D2422">
        <v>2415</v>
      </c>
      <c r="E2422" t="s">
        <v>311</v>
      </c>
      <c r="F2422" t="s">
        <v>0</v>
      </c>
      <c r="G2422" t="s">
        <v>6715</v>
      </c>
      <c r="H2422" t="s">
        <v>311</v>
      </c>
      <c r="I2422" t="s">
        <v>311</v>
      </c>
      <c r="J2422">
        <v>17</v>
      </c>
    </row>
    <row r="2423" spans="1:10" hidden="1" x14ac:dyDescent="0.35">
      <c r="A2423" t="s">
        <v>8797</v>
      </c>
      <c r="B2423">
        <v>20</v>
      </c>
      <c r="C2423">
        <v>118</v>
      </c>
      <c r="D2423">
        <v>2415</v>
      </c>
      <c r="E2423" t="s">
        <v>311</v>
      </c>
      <c r="F2423" t="s">
        <v>3848</v>
      </c>
      <c r="G2423" t="s">
        <v>311</v>
      </c>
      <c r="H2423" t="s">
        <v>311</v>
      </c>
      <c r="I2423" t="s">
        <v>311</v>
      </c>
      <c r="J2423">
        <v>0</v>
      </c>
    </row>
    <row r="2424" spans="1:10" hidden="1" x14ac:dyDescent="0.35">
      <c r="A2424" t="s">
        <v>8798</v>
      </c>
      <c r="B2424">
        <v>63</v>
      </c>
      <c r="C2424">
        <v>117</v>
      </c>
      <c r="D2424">
        <v>2423</v>
      </c>
      <c r="E2424" t="s">
        <v>311</v>
      </c>
      <c r="F2424" t="s">
        <v>2692</v>
      </c>
      <c r="G2424" t="s">
        <v>311</v>
      </c>
      <c r="H2424" t="s">
        <v>311</v>
      </c>
      <c r="I2424" t="s">
        <v>311</v>
      </c>
      <c r="J2424">
        <v>7</v>
      </c>
    </row>
    <row r="2425" spans="1:10" hidden="1" x14ac:dyDescent="0.35">
      <c r="A2425" t="s">
        <v>8799</v>
      </c>
      <c r="B2425">
        <v>75</v>
      </c>
      <c r="C2425">
        <v>117</v>
      </c>
      <c r="D2425">
        <v>2423</v>
      </c>
      <c r="E2425" t="s">
        <v>311</v>
      </c>
      <c r="F2425" t="s">
        <v>2692</v>
      </c>
      <c r="G2425" t="s">
        <v>311</v>
      </c>
      <c r="H2425" t="s">
        <v>311</v>
      </c>
      <c r="I2425" t="s">
        <v>311</v>
      </c>
      <c r="J2425">
        <v>12</v>
      </c>
    </row>
    <row r="2426" spans="1:10" hidden="1" x14ac:dyDescent="0.35">
      <c r="A2426" t="s">
        <v>8800</v>
      </c>
      <c r="B2426">
        <v>13</v>
      </c>
      <c r="C2426">
        <v>117</v>
      </c>
      <c r="D2426">
        <v>2423</v>
      </c>
      <c r="E2426" t="s">
        <v>311</v>
      </c>
      <c r="F2426" t="s">
        <v>3848</v>
      </c>
      <c r="G2426" t="s">
        <v>311</v>
      </c>
      <c r="H2426" t="s">
        <v>311</v>
      </c>
      <c r="I2426" t="s">
        <v>311</v>
      </c>
      <c r="J2426">
        <v>0</v>
      </c>
    </row>
    <row r="2427" spans="1:10" x14ac:dyDescent="0.35">
      <c r="A2427" t="s">
        <v>8801</v>
      </c>
      <c r="B2427">
        <v>40</v>
      </c>
      <c r="C2427">
        <v>117</v>
      </c>
      <c r="D2427">
        <v>2423</v>
      </c>
      <c r="E2427" t="s">
        <v>311</v>
      </c>
      <c r="F2427" t="s">
        <v>0</v>
      </c>
      <c r="G2427" t="s">
        <v>1693</v>
      </c>
      <c r="H2427" t="s">
        <v>311</v>
      </c>
      <c r="I2427" t="s">
        <v>311</v>
      </c>
      <c r="J2427">
        <v>8</v>
      </c>
    </row>
    <row r="2428" spans="1:10" x14ac:dyDescent="0.35">
      <c r="A2428" t="s">
        <v>8802</v>
      </c>
      <c r="B2428">
        <v>59</v>
      </c>
      <c r="C2428">
        <v>117</v>
      </c>
      <c r="D2428">
        <v>2423</v>
      </c>
      <c r="E2428" t="s">
        <v>334</v>
      </c>
      <c r="F2428" t="s">
        <v>0</v>
      </c>
      <c r="G2428" t="s">
        <v>3446</v>
      </c>
      <c r="H2428">
        <v>1.0960000000000001</v>
      </c>
      <c r="I2428">
        <v>8.1999999999999993</v>
      </c>
      <c r="J2428">
        <v>4</v>
      </c>
    </row>
    <row r="2429" spans="1:10" hidden="1" x14ac:dyDescent="0.35">
      <c r="A2429" t="s">
        <v>8803</v>
      </c>
      <c r="B2429">
        <v>104</v>
      </c>
      <c r="C2429">
        <v>117</v>
      </c>
      <c r="D2429">
        <v>2423</v>
      </c>
      <c r="E2429" t="s">
        <v>311</v>
      </c>
      <c r="F2429" t="s">
        <v>2692</v>
      </c>
      <c r="G2429" t="s">
        <v>311</v>
      </c>
      <c r="H2429" t="s">
        <v>311</v>
      </c>
      <c r="I2429" t="s">
        <v>311</v>
      </c>
      <c r="J2429">
        <v>0</v>
      </c>
    </row>
    <row r="2430" spans="1:10" x14ac:dyDescent="0.35">
      <c r="A2430" t="s">
        <v>8804</v>
      </c>
      <c r="B2430">
        <v>87</v>
      </c>
      <c r="C2430">
        <v>117</v>
      </c>
      <c r="D2430">
        <v>2423</v>
      </c>
      <c r="E2430" t="s">
        <v>334</v>
      </c>
      <c r="F2430" t="s">
        <v>0</v>
      </c>
      <c r="G2430" t="s">
        <v>8805</v>
      </c>
      <c r="H2430">
        <v>1.119</v>
      </c>
      <c r="I2430">
        <v>21.96</v>
      </c>
      <c r="J2430">
        <v>13</v>
      </c>
    </row>
    <row r="2431" spans="1:10" x14ac:dyDescent="0.35">
      <c r="A2431" t="s">
        <v>8806</v>
      </c>
      <c r="B2431">
        <v>75</v>
      </c>
      <c r="C2431">
        <v>117</v>
      </c>
      <c r="D2431">
        <v>2423</v>
      </c>
      <c r="E2431" t="s">
        <v>311</v>
      </c>
      <c r="F2431" t="s">
        <v>0</v>
      </c>
      <c r="G2431" t="s">
        <v>7560</v>
      </c>
      <c r="H2431" t="s">
        <v>311</v>
      </c>
      <c r="I2431" t="s">
        <v>311</v>
      </c>
      <c r="J2431">
        <v>20</v>
      </c>
    </row>
    <row r="2432" spans="1:10" x14ac:dyDescent="0.35">
      <c r="A2432" t="s">
        <v>8807</v>
      </c>
      <c r="B2432">
        <v>33</v>
      </c>
      <c r="C2432">
        <v>117</v>
      </c>
      <c r="D2432">
        <v>2423</v>
      </c>
      <c r="E2432" t="s">
        <v>311</v>
      </c>
      <c r="F2432" t="s">
        <v>0</v>
      </c>
      <c r="G2432" t="s">
        <v>6185</v>
      </c>
      <c r="H2432" t="s">
        <v>311</v>
      </c>
      <c r="I2432" t="s">
        <v>311</v>
      </c>
      <c r="J2432">
        <v>33</v>
      </c>
    </row>
    <row r="2433" spans="1:10" hidden="1" x14ac:dyDescent="0.35">
      <c r="A2433" t="s">
        <v>8808</v>
      </c>
      <c r="B2433">
        <v>7</v>
      </c>
      <c r="C2433">
        <v>116</v>
      </c>
      <c r="D2433">
        <v>2432</v>
      </c>
      <c r="E2433" t="s">
        <v>311</v>
      </c>
      <c r="F2433" t="s">
        <v>3848</v>
      </c>
      <c r="G2433" t="s">
        <v>311</v>
      </c>
      <c r="H2433" t="s">
        <v>311</v>
      </c>
      <c r="I2433" t="s">
        <v>311</v>
      </c>
      <c r="J2433">
        <v>0</v>
      </c>
    </row>
    <row r="2434" spans="1:10" hidden="1" x14ac:dyDescent="0.35">
      <c r="A2434" t="s">
        <v>8809</v>
      </c>
      <c r="B2434">
        <v>55</v>
      </c>
      <c r="C2434">
        <v>116</v>
      </c>
      <c r="D2434">
        <v>2432</v>
      </c>
      <c r="E2434" t="s">
        <v>311</v>
      </c>
      <c r="F2434" t="s">
        <v>2692</v>
      </c>
      <c r="G2434" t="s">
        <v>311</v>
      </c>
      <c r="H2434" t="s">
        <v>311</v>
      </c>
      <c r="I2434" t="s">
        <v>311</v>
      </c>
      <c r="J2434">
        <v>19</v>
      </c>
    </row>
    <row r="2435" spans="1:10" hidden="1" x14ac:dyDescent="0.35">
      <c r="A2435" t="s">
        <v>8810</v>
      </c>
      <c r="B2435">
        <v>158</v>
      </c>
      <c r="C2435">
        <v>116</v>
      </c>
      <c r="D2435">
        <v>2432</v>
      </c>
      <c r="E2435" t="s">
        <v>311</v>
      </c>
      <c r="F2435" t="s">
        <v>2692</v>
      </c>
      <c r="G2435" t="s">
        <v>311</v>
      </c>
      <c r="H2435" t="s">
        <v>311</v>
      </c>
      <c r="I2435" t="s">
        <v>311</v>
      </c>
      <c r="J2435">
        <v>8</v>
      </c>
    </row>
    <row r="2436" spans="1:10" x14ac:dyDescent="0.35">
      <c r="A2436" t="s">
        <v>8811</v>
      </c>
      <c r="B2436">
        <v>34</v>
      </c>
      <c r="C2436">
        <v>116</v>
      </c>
      <c r="D2436">
        <v>2432</v>
      </c>
      <c r="E2436" t="s">
        <v>311</v>
      </c>
      <c r="F2436" t="s">
        <v>0</v>
      </c>
      <c r="G2436" t="s">
        <v>8812</v>
      </c>
      <c r="H2436" t="s">
        <v>311</v>
      </c>
      <c r="I2436" t="s">
        <v>311</v>
      </c>
      <c r="J2436">
        <v>4</v>
      </c>
    </row>
    <row r="2437" spans="1:10" hidden="1" x14ac:dyDescent="0.35">
      <c r="A2437" t="s">
        <v>8813</v>
      </c>
      <c r="B2437">
        <v>17</v>
      </c>
      <c r="C2437">
        <v>115</v>
      </c>
      <c r="D2437">
        <v>2436</v>
      </c>
      <c r="E2437" t="s">
        <v>311</v>
      </c>
      <c r="F2437" t="s">
        <v>3848</v>
      </c>
      <c r="G2437" t="s">
        <v>311</v>
      </c>
      <c r="H2437" t="s">
        <v>311</v>
      </c>
      <c r="I2437" t="s">
        <v>311</v>
      </c>
      <c r="J2437">
        <v>0</v>
      </c>
    </row>
    <row r="2438" spans="1:10" x14ac:dyDescent="0.35">
      <c r="A2438" t="s">
        <v>8814</v>
      </c>
      <c r="B2438">
        <v>33</v>
      </c>
      <c r="C2438">
        <v>115</v>
      </c>
      <c r="D2438">
        <v>2436</v>
      </c>
      <c r="E2438" t="s">
        <v>328</v>
      </c>
      <c r="F2438" t="s">
        <v>0</v>
      </c>
      <c r="G2438" t="s">
        <v>4204</v>
      </c>
      <c r="H2438">
        <v>2.069</v>
      </c>
      <c r="I2438">
        <v>61.32</v>
      </c>
      <c r="J2438">
        <v>32</v>
      </c>
    </row>
    <row r="2439" spans="1:10" hidden="1" x14ac:dyDescent="0.35">
      <c r="A2439" t="s">
        <v>8815</v>
      </c>
      <c r="B2439">
        <v>17</v>
      </c>
      <c r="C2439">
        <v>115</v>
      </c>
      <c r="D2439">
        <v>2436</v>
      </c>
      <c r="E2439" t="s">
        <v>311</v>
      </c>
      <c r="F2439" t="s">
        <v>3848</v>
      </c>
      <c r="G2439" t="s">
        <v>311</v>
      </c>
      <c r="H2439" t="s">
        <v>311</v>
      </c>
      <c r="I2439" t="s">
        <v>311</v>
      </c>
      <c r="J2439">
        <v>3</v>
      </c>
    </row>
    <row r="2440" spans="1:10" hidden="1" x14ac:dyDescent="0.35">
      <c r="A2440" t="s">
        <v>8816</v>
      </c>
      <c r="B2440">
        <v>32</v>
      </c>
      <c r="C2440">
        <v>115</v>
      </c>
      <c r="D2440">
        <v>2436</v>
      </c>
      <c r="E2440" t="s">
        <v>311</v>
      </c>
      <c r="F2440" t="s">
        <v>3848</v>
      </c>
      <c r="G2440" t="s">
        <v>311</v>
      </c>
      <c r="H2440" t="s">
        <v>311</v>
      </c>
      <c r="I2440" t="s">
        <v>311</v>
      </c>
      <c r="J2440">
        <v>4</v>
      </c>
    </row>
    <row r="2441" spans="1:10" x14ac:dyDescent="0.35">
      <c r="A2441" t="s">
        <v>8817</v>
      </c>
      <c r="B2441">
        <v>37</v>
      </c>
      <c r="C2441">
        <v>115</v>
      </c>
      <c r="D2441">
        <v>2436</v>
      </c>
      <c r="E2441" t="s">
        <v>311</v>
      </c>
      <c r="F2441" t="s">
        <v>0</v>
      </c>
      <c r="G2441" t="s">
        <v>2053</v>
      </c>
      <c r="H2441" t="s">
        <v>311</v>
      </c>
      <c r="I2441" t="s">
        <v>311</v>
      </c>
      <c r="J2441">
        <v>22</v>
      </c>
    </row>
    <row r="2442" spans="1:10" hidden="1" x14ac:dyDescent="0.35">
      <c r="A2442" t="s">
        <v>8818</v>
      </c>
      <c r="B2442">
        <v>48</v>
      </c>
      <c r="C2442">
        <v>115</v>
      </c>
      <c r="D2442">
        <v>2436</v>
      </c>
      <c r="E2442" t="s">
        <v>311</v>
      </c>
      <c r="F2442" t="s">
        <v>2692</v>
      </c>
      <c r="G2442" t="s">
        <v>311</v>
      </c>
      <c r="H2442" t="s">
        <v>311</v>
      </c>
      <c r="I2442" t="s">
        <v>311</v>
      </c>
      <c r="J2442">
        <v>9</v>
      </c>
    </row>
    <row r="2443" spans="1:10" hidden="1" x14ac:dyDescent="0.35">
      <c r="A2443" t="s">
        <v>8819</v>
      </c>
      <c r="B2443">
        <v>39</v>
      </c>
      <c r="C2443">
        <v>114</v>
      </c>
      <c r="D2443">
        <v>2442</v>
      </c>
      <c r="E2443" t="s">
        <v>311</v>
      </c>
      <c r="F2443" t="s">
        <v>2692</v>
      </c>
      <c r="G2443" t="s">
        <v>311</v>
      </c>
      <c r="H2443" t="s">
        <v>311</v>
      </c>
      <c r="I2443" t="s">
        <v>311</v>
      </c>
      <c r="J2443">
        <v>35</v>
      </c>
    </row>
    <row r="2444" spans="1:10" hidden="1" x14ac:dyDescent="0.35">
      <c r="A2444" t="s">
        <v>8820</v>
      </c>
      <c r="B2444">
        <v>31</v>
      </c>
      <c r="C2444">
        <v>114</v>
      </c>
      <c r="D2444">
        <v>2442</v>
      </c>
      <c r="E2444" t="s">
        <v>311</v>
      </c>
      <c r="F2444" t="s">
        <v>3848</v>
      </c>
      <c r="G2444" t="s">
        <v>311</v>
      </c>
      <c r="H2444" t="s">
        <v>311</v>
      </c>
      <c r="I2444" t="s">
        <v>311</v>
      </c>
      <c r="J2444">
        <v>0</v>
      </c>
    </row>
    <row r="2445" spans="1:10" x14ac:dyDescent="0.35">
      <c r="A2445" t="s">
        <v>8821</v>
      </c>
      <c r="B2445">
        <v>58</v>
      </c>
      <c r="C2445">
        <v>114</v>
      </c>
      <c r="D2445">
        <v>2442</v>
      </c>
      <c r="E2445" t="s">
        <v>334</v>
      </c>
      <c r="F2445" t="s">
        <v>0</v>
      </c>
      <c r="G2445" t="s">
        <v>2109</v>
      </c>
      <c r="H2445">
        <v>0.81</v>
      </c>
      <c r="I2445">
        <v>8.6199999999999992</v>
      </c>
      <c r="J2445">
        <v>4</v>
      </c>
    </row>
    <row r="2446" spans="1:10" x14ac:dyDescent="0.35">
      <c r="A2446" t="s">
        <v>8822</v>
      </c>
      <c r="B2446">
        <v>30</v>
      </c>
      <c r="C2446">
        <v>114</v>
      </c>
      <c r="D2446">
        <v>2442</v>
      </c>
      <c r="E2446" t="s">
        <v>328</v>
      </c>
      <c r="F2446" t="s">
        <v>0</v>
      </c>
      <c r="G2446" t="s">
        <v>8449</v>
      </c>
      <c r="H2446">
        <v>2.407</v>
      </c>
      <c r="I2446">
        <v>42.04</v>
      </c>
      <c r="J2446">
        <v>30</v>
      </c>
    </row>
    <row r="2447" spans="1:10" hidden="1" x14ac:dyDescent="0.35">
      <c r="A2447" t="s">
        <v>8823</v>
      </c>
      <c r="B2447">
        <v>20</v>
      </c>
      <c r="C2447">
        <v>114</v>
      </c>
      <c r="D2447">
        <v>2442</v>
      </c>
      <c r="E2447" t="s">
        <v>311</v>
      </c>
      <c r="F2447" t="s">
        <v>3848</v>
      </c>
      <c r="G2447" t="s">
        <v>311</v>
      </c>
      <c r="H2447" t="s">
        <v>311</v>
      </c>
      <c r="I2447" t="s">
        <v>311</v>
      </c>
      <c r="J2447">
        <v>0</v>
      </c>
    </row>
    <row r="2448" spans="1:10" hidden="1" x14ac:dyDescent="0.35">
      <c r="A2448" t="s">
        <v>8824</v>
      </c>
      <c r="B2448">
        <v>54</v>
      </c>
      <c r="C2448">
        <v>114</v>
      </c>
      <c r="D2448">
        <v>2442</v>
      </c>
      <c r="E2448" t="s">
        <v>311</v>
      </c>
      <c r="F2448" t="s">
        <v>2692</v>
      </c>
      <c r="G2448" t="s">
        <v>311</v>
      </c>
      <c r="H2448" t="s">
        <v>311</v>
      </c>
      <c r="I2448" t="s">
        <v>311</v>
      </c>
      <c r="J2448">
        <v>22</v>
      </c>
    </row>
    <row r="2449" spans="1:10" x14ac:dyDescent="0.35">
      <c r="A2449" t="s">
        <v>8825</v>
      </c>
      <c r="B2449">
        <v>95</v>
      </c>
      <c r="C2449">
        <v>114</v>
      </c>
      <c r="D2449">
        <v>2442</v>
      </c>
      <c r="E2449" t="s">
        <v>311</v>
      </c>
      <c r="F2449" t="s">
        <v>0</v>
      </c>
      <c r="G2449" t="s">
        <v>2520</v>
      </c>
      <c r="H2449" t="s">
        <v>311</v>
      </c>
      <c r="I2449" t="s">
        <v>311</v>
      </c>
      <c r="J2449">
        <v>42</v>
      </c>
    </row>
    <row r="2450" spans="1:10" x14ac:dyDescent="0.35">
      <c r="A2450" t="s">
        <v>8826</v>
      </c>
      <c r="B2450">
        <v>49</v>
      </c>
      <c r="C2450">
        <v>113</v>
      </c>
      <c r="D2450">
        <v>2449</v>
      </c>
      <c r="E2450" t="s">
        <v>312</v>
      </c>
      <c r="F2450" t="s">
        <v>0</v>
      </c>
      <c r="G2450" t="s">
        <v>2053</v>
      </c>
      <c r="H2450">
        <v>1.5329999999999999</v>
      </c>
      <c r="I2450">
        <v>33.64</v>
      </c>
      <c r="J2450">
        <v>42</v>
      </c>
    </row>
    <row r="2451" spans="1:10" x14ac:dyDescent="0.35">
      <c r="A2451" t="s">
        <v>8827</v>
      </c>
      <c r="B2451">
        <v>27</v>
      </c>
      <c r="C2451">
        <v>113</v>
      </c>
      <c r="D2451">
        <v>2449</v>
      </c>
      <c r="E2451" t="s">
        <v>311</v>
      </c>
      <c r="F2451" t="s">
        <v>0</v>
      </c>
      <c r="G2451" t="s">
        <v>8828</v>
      </c>
      <c r="H2451" t="s">
        <v>311</v>
      </c>
      <c r="I2451" t="s">
        <v>311</v>
      </c>
      <c r="J2451">
        <v>16</v>
      </c>
    </row>
    <row r="2452" spans="1:10" hidden="1" x14ac:dyDescent="0.35">
      <c r="A2452" t="s">
        <v>8829</v>
      </c>
      <c r="B2452">
        <v>60</v>
      </c>
      <c r="C2452">
        <v>113</v>
      </c>
      <c r="D2452">
        <v>2449</v>
      </c>
      <c r="E2452" t="s">
        <v>311</v>
      </c>
      <c r="F2452" t="s">
        <v>2692</v>
      </c>
      <c r="G2452" t="s">
        <v>311</v>
      </c>
      <c r="H2452" t="s">
        <v>311</v>
      </c>
      <c r="I2452" t="s">
        <v>311</v>
      </c>
      <c r="J2452">
        <v>6</v>
      </c>
    </row>
    <row r="2453" spans="1:10" hidden="1" x14ac:dyDescent="0.35">
      <c r="A2453" t="s">
        <v>8830</v>
      </c>
      <c r="B2453">
        <v>19</v>
      </c>
      <c r="C2453">
        <v>113</v>
      </c>
      <c r="D2453">
        <v>2449</v>
      </c>
      <c r="E2453" t="s">
        <v>311</v>
      </c>
      <c r="F2453" t="s">
        <v>3848</v>
      </c>
      <c r="G2453" t="s">
        <v>311</v>
      </c>
      <c r="H2453" t="s">
        <v>311</v>
      </c>
      <c r="I2453" t="s">
        <v>311</v>
      </c>
      <c r="J2453">
        <v>9</v>
      </c>
    </row>
    <row r="2454" spans="1:10" x14ac:dyDescent="0.35">
      <c r="A2454" t="s">
        <v>8831</v>
      </c>
      <c r="B2454">
        <v>96</v>
      </c>
      <c r="C2454">
        <v>113</v>
      </c>
      <c r="D2454">
        <v>2449</v>
      </c>
      <c r="E2454" t="s">
        <v>311</v>
      </c>
      <c r="F2454" t="s">
        <v>0</v>
      </c>
      <c r="G2454" t="s">
        <v>6759</v>
      </c>
      <c r="H2454" t="s">
        <v>311</v>
      </c>
      <c r="I2454" t="s">
        <v>311</v>
      </c>
      <c r="J2454">
        <v>29</v>
      </c>
    </row>
    <row r="2455" spans="1:10" x14ac:dyDescent="0.35">
      <c r="A2455" t="s">
        <v>8832</v>
      </c>
      <c r="B2455">
        <v>41</v>
      </c>
      <c r="C2455">
        <v>113</v>
      </c>
      <c r="D2455">
        <v>2449</v>
      </c>
      <c r="E2455" t="s">
        <v>312</v>
      </c>
      <c r="F2455" t="s">
        <v>0</v>
      </c>
      <c r="G2455" t="s">
        <v>8833</v>
      </c>
      <c r="H2455">
        <v>1.6</v>
      </c>
      <c r="I2455">
        <v>27.18</v>
      </c>
      <c r="J2455">
        <v>26</v>
      </c>
    </row>
    <row r="2456" spans="1:10" x14ac:dyDescent="0.35">
      <c r="A2456" t="s">
        <v>8834</v>
      </c>
      <c r="B2456">
        <v>391</v>
      </c>
      <c r="C2456">
        <v>113</v>
      </c>
      <c r="D2456">
        <v>2449</v>
      </c>
      <c r="E2456" t="s">
        <v>334</v>
      </c>
      <c r="F2456" t="s">
        <v>0</v>
      </c>
      <c r="G2456" t="s">
        <v>2739</v>
      </c>
      <c r="H2456">
        <v>0.14000000000000001</v>
      </c>
      <c r="I2456">
        <v>0.5</v>
      </c>
      <c r="J2456">
        <v>2</v>
      </c>
    </row>
    <row r="2457" spans="1:10" hidden="1" x14ac:dyDescent="0.35">
      <c r="A2457" t="s">
        <v>8835</v>
      </c>
      <c r="B2457">
        <v>74</v>
      </c>
      <c r="C2457">
        <v>113</v>
      </c>
      <c r="D2457">
        <v>2449</v>
      </c>
      <c r="E2457" t="s">
        <v>311</v>
      </c>
      <c r="F2457" t="s">
        <v>2692</v>
      </c>
      <c r="G2457" t="s">
        <v>311</v>
      </c>
      <c r="H2457" t="s">
        <v>311</v>
      </c>
      <c r="I2457" t="s">
        <v>311</v>
      </c>
      <c r="J2457">
        <v>0</v>
      </c>
    </row>
    <row r="2458" spans="1:10" hidden="1" x14ac:dyDescent="0.35">
      <c r="A2458" t="s">
        <v>8836</v>
      </c>
      <c r="B2458">
        <v>50</v>
      </c>
      <c r="C2458">
        <v>113</v>
      </c>
      <c r="D2458">
        <v>2449</v>
      </c>
      <c r="E2458" t="s">
        <v>311</v>
      </c>
      <c r="F2458" t="s">
        <v>2692</v>
      </c>
      <c r="G2458" t="s">
        <v>311</v>
      </c>
      <c r="H2458" t="s">
        <v>311</v>
      </c>
      <c r="I2458" t="s">
        <v>311</v>
      </c>
      <c r="J2458">
        <v>45</v>
      </c>
    </row>
    <row r="2459" spans="1:10" hidden="1" x14ac:dyDescent="0.35">
      <c r="A2459" t="s">
        <v>8837</v>
      </c>
      <c r="B2459">
        <v>100</v>
      </c>
      <c r="C2459">
        <v>112</v>
      </c>
      <c r="D2459">
        <v>2458</v>
      </c>
      <c r="E2459" t="s">
        <v>311</v>
      </c>
      <c r="F2459" t="s">
        <v>2692</v>
      </c>
      <c r="G2459" t="s">
        <v>311</v>
      </c>
      <c r="H2459" t="s">
        <v>311</v>
      </c>
      <c r="I2459" t="s">
        <v>311</v>
      </c>
      <c r="J2459">
        <v>0</v>
      </c>
    </row>
    <row r="2460" spans="1:10" hidden="1" x14ac:dyDescent="0.35">
      <c r="A2460" t="s">
        <v>8838</v>
      </c>
      <c r="B2460">
        <v>22</v>
      </c>
      <c r="C2460">
        <v>112</v>
      </c>
      <c r="D2460">
        <v>2458</v>
      </c>
      <c r="E2460" t="s">
        <v>311</v>
      </c>
      <c r="F2460" t="s">
        <v>2692</v>
      </c>
      <c r="G2460" t="s">
        <v>311</v>
      </c>
      <c r="H2460" t="s">
        <v>311</v>
      </c>
      <c r="I2460" t="s">
        <v>311</v>
      </c>
      <c r="J2460">
        <v>22</v>
      </c>
    </row>
    <row r="2461" spans="1:10" hidden="1" x14ac:dyDescent="0.35">
      <c r="A2461" t="s">
        <v>8839</v>
      </c>
      <c r="B2461">
        <v>17</v>
      </c>
      <c r="C2461">
        <v>112</v>
      </c>
      <c r="D2461">
        <v>2458</v>
      </c>
      <c r="E2461" t="s">
        <v>311</v>
      </c>
      <c r="F2461" t="s">
        <v>3848</v>
      </c>
      <c r="G2461" t="s">
        <v>311</v>
      </c>
      <c r="H2461" t="s">
        <v>311</v>
      </c>
      <c r="I2461" t="s">
        <v>311</v>
      </c>
      <c r="J2461">
        <v>0</v>
      </c>
    </row>
    <row r="2462" spans="1:10" hidden="1" x14ac:dyDescent="0.35">
      <c r="A2462" t="s">
        <v>8840</v>
      </c>
      <c r="B2462">
        <v>33</v>
      </c>
      <c r="C2462">
        <v>112</v>
      </c>
      <c r="D2462">
        <v>2458</v>
      </c>
      <c r="E2462" t="s">
        <v>311</v>
      </c>
      <c r="F2462" t="s">
        <v>2692</v>
      </c>
      <c r="G2462" t="s">
        <v>311</v>
      </c>
      <c r="H2462" t="s">
        <v>311</v>
      </c>
      <c r="I2462" t="s">
        <v>311</v>
      </c>
      <c r="J2462">
        <v>4</v>
      </c>
    </row>
    <row r="2463" spans="1:10" x14ac:dyDescent="0.35">
      <c r="A2463" t="s">
        <v>8841</v>
      </c>
      <c r="B2463">
        <v>46</v>
      </c>
      <c r="C2463">
        <v>112</v>
      </c>
      <c r="D2463">
        <v>2458</v>
      </c>
      <c r="E2463" t="s">
        <v>311</v>
      </c>
      <c r="F2463" t="s">
        <v>0</v>
      </c>
      <c r="G2463" t="s">
        <v>4219</v>
      </c>
      <c r="H2463" t="s">
        <v>311</v>
      </c>
      <c r="I2463" t="s">
        <v>311</v>
      </c>
      <c r="J2463">
        <v>20</v>
      </c>
    </row>
    <row r="2464" spans="1:10" x14ac:dyDescent="0.35">
      <c r="A2464" t="s">
        <v>8842</v>
      </c>
      <c r="B2464">
        <v>19</v>
      </c>
      <c r="C2464">
        <v>112</v>
      </c>
      <c r="D2464">
        <v>2458</v>
      </c>
      <c r="E2464" t="s">
        <v>311</v>
      </c>
      <c r="F2464" t="s">
        <v>0</v>
      </c>
      <c r="G2464" t="s">
        <v>8843</v>
      </c>
      <c r="H2464" t="s">
        <v>311</v>
      </c>
      <c r="I2464" t="s">
        <v>311</v>
      </c>
      <c r="J2464">
        <v>19</v>
      </c>
    </row>
    <row r="2465" spans="1:10" hidden="1" x14ac:dyDescent="0.35">
      <c r="A2465" t="s">
        <v>8844</v>
      </c>
      <c r="B2465">
        <v>32</v>
      </c>
      <c r="C2465">
        <v>112</v>
      </c>
      <c r="D2465">
        <v>2458</v>
      </c>
      <c r="E2465" t="s">
        <v>311</v>
      </c>
      <c r="F2465" t="s">
        <v>2692</v>
      </c>
      <c r="G2465" t="s">
        <v>311</v>
      </c>
      <c r="H2465" t="s">
        <v>311</v>
      </c>
      <c r="I2465" t="s">
        <v>311</v>
      </c>
      <c r="J2465">
        <v>10</v>
      </c>
    </row>
    <row r="2466" spans="1:10" x14ac:dyDescent="0.35">
      <c r="A2466" t="s">
        <v>8845</v>
      </c>
      <c r="B2466">
        <v>94</v>
      </c>
      <c r="C2466">
        <v>112</v>
      </c>
      <c r="D2466">
        <v>2458</v>
      </c>
      <c r="E2466" t="s">
        <v>311</v>
      </c>
      <c r="F2466" t="s">
        <v>0</v>
      </c>
      <c r="G2466" t="s">
        <v>4219</v>
      </c>
      <c r="H2466" t="s">
        <v>311</v>
      </c>
      <c r="I2466" t="s">
        <v>311</v>
      </c>
      <c r="J2466">
        <v>36</v>
      </c>
    </row>
    <row r="2467" spans="1:10" x14ac:dyDescent="0.35">
      <c r="A2467" t="s">
        <v>8846</v>
      </c>
      <c r="B2467">
        <v>37</v>
      </c>
      <c r="C2467">
        <v>112</v>
      </c>
      <c r="D2467">
        <v>2458</v>
      </c>
      <c r="E2467" t="s">
        <v>311</v>
      </c>
      <c r="F2467" t="s">
        <v>0</v>
      </c>
      <c r="G2467" t="s">
        <v>8847</v>
      </c>
      <c r="H2467" t="s">
        <v>311</v>
      </c>
      <c r="I2467" t="s">
        <v>311</v>
      </c>
      <c r="J2467">
        <v>11</v>
      </c>
    </row>
    <row r="2468" spans="1:10" hidden="1" x14ac:dyDescent="0.35">
      <c r="A2468" t="s">
        <v>8848</v>
      </c>
      <c r="B2468">
        <v>22</v>
      </c>
      <c r="C2468">
        <v>112</v>
      </c>
      <c r="D2468">
        <v>2458</v>
      </c>
      <c r="E2468" t="s">
        <v>311</v>
      </c>
      <c r="F2468" t="s">
        <v>3848</v>
      </c>
      <c r="G2468" t="s">
        <v>311</v>
      </c>
      <c r="H2468" t="s">
        <v>311</v>
      </c>
      <c r="I2468" t="s">
        <v>311</v>
      </c>
      <c r="J2468">
        <v>4</v>
      </c>
    </row>
    <row r="2469" spans="1:10" hidden="1" x14ac:dyDescent="0.35">
      <c r="A2469" t="s">
        <v>8849</v>
      </c>
      <c r="B2469">
        <v>28</v>
      </c>
      <c r="C2469">
        <v>111</v>
      </c>
      <c r="D2469">
        <v>2468</v>
      </c>
      <c r="E2469" t="s">
        <v>311</v>
      </c>
      <c r="F2469" t="s">
        <v>3848</v>
      </c>
      <c r="G2469" t="s">
        <v>311</v>
      </c>
      <c r="H2469" t="s">
        <v>311</v>
      </c>
      <c r="I2469" t="s">
        <v>311</v>
      </c>
      <c r="J2469">
        <v>1</v>
      </c>
    </row>
    <row r="2470" spans="1:10" hidden="1" x14ac:dyDescent="0.35">
      <c r="A2470" t="s">
        <v>8850</v>
      </c>
      <c r="B2470">
        <v>144</v>
      </c>
      <c r="C2470">
        <v>111</v>
      </c>
      <c r="D2470">
        <v>2468</v>
      </c>
      <c r="E2470" t="s">
        <v>311</v>
      </c>
      <c r="F2470" t="s">
        <v>2692</v>
      </c>
      <c r="G2470" t="s">
        <v>311</v>
      </c>
      <c r="H2470" t="s">
        <v>311</v>
      </c>
      <c r="I2470" t="s">
        <v>311</v>
      </c>
      <c r="J2470">
        <v>0</v>
      </c>
    </row>
    <row r="2471" spans="1:10" x14ac:dyDescent="0.35">
      <c r="A2471" t="s">
        <v>8851</v>
      </c>
      <c r="B2471">
        <v>115</v>
      </c>
      <c r="C2471">
        <v>111</v>
      </c>
      <c r="D2471">
        <v>2468</v>
      </c>
      <c r="E2471" t="s">
        <v>311</v>
      </c>
      <c r="F2471" t="s">
        <v>0</v>
      </c>
      <c r="G2471" t="s">
        <v>4090</v>
      </c>
      <c r="H2471" t="s">
        <v>311</v>
      </c>
      <c r="I2471" t="s">
        <v>311</v>
      </c>
      <c r="J2471">
        <v>49</v>
      </c>
    </row>
    <row r="2472" spans="1:10" hidden="1" x14ac:dyDescent="0.35">
      <c r="A2472" t="s">
        <v>8852</v>
      </c>
      <c r="B2472">
        <v>21</v>
      </c>
      <c r="C2472">
        <v>111</v>
      </c>
      <c r="D2472">
        <v>2468</v>
      </c>
      <c r="E2472" t="s">
        <v>311</v>
      </c>
      <c r="F2472" t="s">
        <v>3848</v>
      </c>
      <c r="G2472" t="s">
        <v>311</v>
      </c>
      <c r="H2472" t="s">
        <v>311</v>
      </c>
      <c r="I2472" t="s">
        <v>311</v>
      </c>
      <c r="J2472">
        <v>8</v>
      </c>
    </row>
    <row r="2473" spans="1:10" hidden="1" x14ac:dyDescent="0.35">
      <c r="A2473" t="s">
        <v>8853</v>
      </c>
      <c r="B2473">
        <v>70</v>
      </c>
      <c r="C2473">
        <v>111</v>
      </c>
      <c r="D2473">
        <v>2468</v>
      </c>
      <c r="E2473" t="s">
        <v>311</v>
      </c>
      <c r="F2473" t="s">
        <v>2692</v>
      </c>
      <c r="G2473" t="s">
        <v>311</v>
      </c>
      <c r="H2473" t="s">
        <v>311</v>
      </c>
      <c r="I2473" t="s">
        <v>311</v>
      </c>
      <c r="J2473">
        <v>0</v>
      </c>
    </row>
    <row r="2474" spans="1:10" hidden="1" x14ac:dyDescent="0.35">
      <c r="A2474" t="s">
        <v>8854</v>
      </c>
      <c r="B2474">
        <v>61</v>
      </c>
      <c r="C2474">
        <v>110</v>
      </c>
      <c r="D2474">
        <v>2473</v>
      </c>
      <c r="E2474" t="s">
        <v>311</v>
      </c>
      <c r="F2474" t="s">
        <v>2692</v>
      </c>
      <c r="G2474" t="s">
        <v>311</v>
      </c>
      <c r="H2474" t="s">
        <v>311</v>
      </c>
      <c r="I2474" t="s">
        <v>311</v>
      </c>
      <c r="J2474">
        <v>12</v>
      </c>
    </row>
    <row r="2475" spans="1:10" x14ac:dyDescent="0.35">
      <c r="A2475" t="s">
        <v>8855</v>
      </c>
      <c r="B2475">
        <v>92</v>
      </c>
      <c r="C2475">
        <v>110</v>
      </c>
      <c r="D2475">
        <v>2473</v>
      </c>
      <c r="E2475" t="s">
        <v>312</v>
      </c>
      <c r="F2475" t="s">
        <v>0</v>
      </c>
      <c r="G2475" t="s">
        <v>8641</v>
      </c>
      <c r="H2475">
        <v>0.68500000000000005</v>
      </c>
      <c r="I2475">
        <v>37.880000000000003</v>
      </c>
      <c r="J2475">
        <v>11</v>
      </c>
    </row>
    <row r="2476" spans="1:10" x14ac:dyDescent="0.35">
      <c r="A2476" t="s">
        <v>8856</v>
      </c>
      <c r="B2476">
        <v>30</v>
      </c>
      <c r="C2476">
        <v>110</v>
      </c>
      <c r="D2476">
        <v>2473</v>
      </c>
      <c r="E2476" t="s">
        <v>311</v>
      </c>
      <c r="F2476" t="s">
        <v>0</v>
      </c>
      <c r="G2476" t="s">
        <v>2063</v>
      </c>
      <c r="H2476" t="s">
        <v>311</v>
      </c>
      <c r="I2476" t="s">
        <v>311</v>
      </c>
      <c r="J2476">
        <v>30</v>
      </c>
    </row>
    <row r="2477" spans="1:10" x14ac:dyDescent="0.35">
      <c r="A2477" t="s">
        <v>8857</v>
      </c>
      <c r="B2477">
        <v>139</v>
      </c>
      <c r="C2477">
        <v>110</v>
      </c>
      <c r="D2477">
        <v>2473</v>
      </c>
      <c r="E2477" t="s">
        <v>334</v>
      </c>
      <c r="F2477" t="s">
        <v>0</v>
      </c>
      <c r="G2477" t="s">
        <v>8858</v>
      </c>
      <c r="H2477">
        <v>0.54500000000000004</v>
      </c>
      <c r="I2477">
        <v>16.96</v>
      </c>
      <c r="J2477">
        <v>27</v>
      </c>
    </row>
    <row r="2478" spans="1:10" hidden="1" x14ac:dyDescent="0.35">
      <c r="A2478" t="s">
        <v>8859</v>
      </c>
      <c r="B2478">
        <v>28</v>
      </c>
      <c r="C2478">
        <v>110</v>
      </c>
      <c r="D2478">
        <v>2473</v>
      </c>
      <c r="E2478" t="s">
        <v>311</v>
      </c>
      <c r="F2478" t="s">
        <v>3848</v>
      </c>
      <c r="G2478" t="s">
        <v>311</v>
      </c>
      <c r="H2478" t="s">
        <v>311</v>
      </c>
      <c r="I2478" t="s">
        <v>311</v>
      </c>
      <c r="J2478">
        <v>3</v>
      </c>
    </row>
    <row r="2479" spans="1:10" hidden="1" x14ac:dyDescent="0.35">
      <c r="A2479" t="s">
        <v>8860</v>
      </c>
      <c r="B2479">
        <v>55</v>
      </c>
      <c r="C2479">
        <v>109</v>
      </c>
      <c r="D2479">
        <v>2478</v>
      </c>
      <c r="E2479" t="s">
        <v>311</v>
      </c>
      <c r="F2479" t="s">
        <v>2692</v>
      </c>
      <c r="G2479" t="s">
        <v>311</v>
      </c>
      <c r="H2479" t="s">
        <v>311</v>
      </c>
      <c r="I2479" t="s">
        <v>311</v>
      </c>
      <c r="J2479">
        <v>0</v>
      </c>
    </row>
    <row r="2480" spans="1:10" hidden="1" x14ac:dyDescent="0.35">
      <c r="A2480" t="s">
        <v>8861</v>
      </c>
      <c r="B2480">
        <v>86</v>
      </c>
      <c r="C2480">
        <v>109</v>
      </c>
      <c r="D2480">
        <v>2478</v>
      </c>
      <c r="E2480" t="s">
        <v>311</v>
      </c>
      <c r="F2480" t="s">
        <v>2692</v>
      </c>
      <c r="G2480" t="s">
        <v>311</v>
      </c>
      <c r="H2480" t="s">
        <v>311</v>
      </c>
      <c r="I2480" t="s">
        <v>311</v>
      </c>
      <c r="J2480">
        <v>0</v>
      </c>
    </row>
    <row r="2481" spans="1:10" hidden="1" x14ac:dyDescent="0.35">
      <c r="A2481" t="s">
        <v>8862</v>
      </c>
      <c r="B2481">
        <v>24</v>
      </c>
      <c r="C2481">
        <v>109</v>
      </c>
      <c r="D2481">
        <v>2478</v>
      </c>
      <c r="E2481" t="s">
        <v>311</v>
      </c>
      <c r="F2481" t="s">
        <v>3848</v>
      </c>
      <c r="G2481" t="s">
        <v>311</v>
      </c>
      <c r="H2481" t="s">
        <v>311</v>
      </c>
      <c r="I2481" t="s">
        <v>311</v>
      </c>
      <c r="J2481">
        <v>2</v>
      </c>
    </row>
    <row r="2482" spans="1:10" hidden="1" x14ac:dyDescent="0.35">
      <c r="A2482" t="s">
        <v>8863</v>
      </c>
      <c r="B2482">
        <v>52</v>
      </c>
      <c r="C2482">
        <v>108</v>
      </c>
      <c r="D2482">
        <v>2481</v>
      </c>
      <c r="E2482" t="s">
        <v>311</v>
      </c>
      <c r="F2482" t="s">
        <v>2692</v>
      </c>
      <c r="G2482" t="s">
        <v>311</v>
      </c>
      <c r="H2482" t="s">
        <v>311</v>
      </c>
      <c r="I2482" t="s">
        <v>311</v>
      </c>
      <c r="J2482">
        <v>22</v>
      </c>
    </row>
    <row r="2483" spans="1:10" x14ac:dyDescent="0.35">
      <c r="A2483" t="s">
        <v>8864</v>
      </c>
      <c r="B2483">
        <v>51</v>
      </c>
      <c r="C2483">
        <v>108</v>
      </c>
      <c r="D2483">
        <v>2481</v>
      </c>
      <c r="E2483" t="s">
        <v>311</v>
      </c>
      <c r="F2483" t="s">
        <v>0</v>
      </c>
      <c r="G2483" t="s">
        <v>3819</v>
      </c>
      <c r="H2483" t="s">
        <v>311</v>
      </c>
      <c r="I2483" t="s">
        <v>311</v>
      </c>
      <c r="J2483">
        <v>21</v>
      </c>
    </row>
    <row r="2484" spans="1:10" hidden="1" x14ac:dyDescent="0.35">
      <c r="A2484" t="s">
        <v>8865</v>
      </c>
      <c r="B2484">
        <v>17</v>
      </c>
      <c r="C2484">
        <v>108</v>
      </c>
      <c r="D2484">
        <v>2481</v>
      </c>
      <c r="E2484" t="s">
        <v>311</v>
      </c>
      <c r="F2484" t="s">
        <v>3848</v>
      </c>
      <c r="G2484" t="s">
        <v>311</v>
      </c>
      <c r="H2484" t="s">
        <v>311</v>
      </c>
      <c r="I2484" t="s">
        <v>311</v>
      </c>
      <c r="J2484">
        <v>1</v>
      </c>
    </row>
    <row r="2485" spans="1:10" hidden="1" x14ac:dyDescent="0.35">
      <c r="A2485" t="s">
        <v>8866</v>
      </c>
      <c r="B2485">
        <v>69</v>
      </c>
      <c r="C2485">
        <v>108</v>
      </c>
      <c r="D2485">
        <v>2481</v>
      </c>
      <c r="E2485" t="s">
        <v>311</v>
      </c>
      <c r="F2485" t="s">
        <v>2692</v>
      </c>
      <c r="G2485" t="s">
        <v>311</v>
      </c>
      <c r="H2485" t="s">
        <v>311</v>
      </c>
      <c r="I2485" t="s">
        <v>311</v>
      </c>
      <c r="J2485">
        <v>19</v>
      </c>
    </row>
    <row r="2486" spans="1:10" x14ac:dyDescent="0.35">
      <c r="A2486" t="s">
        <v>8867</v>
      </c>
      <c r="B2486">
        <v>63</v>
      </c>
      <c r="C2486">
        <v>108</v>
      </c>
      <c r="D2486">
        <v>2481</v>
      </c>
      <c r="E2486" t="s">
        <v>311</v>
      </c>
      <c r="F2486" t="s">
        <v>0</v>
      </c>
      <c r="G2486" t="s">
        <v>3628</v>
      </c>
      <c r="H2486" t="s">
        <v>311</v>
      </c>
      <c r="I2486" t="s">
        <v>311</v>
      </c>
      <c r="J2486">
        <v>24</v>
      </c>
    </row>
    <row r="2487" spans="1:10" x14ac:dyDescent="0.35">
      <c r="A2487" t="s">
        <v>8868</v>
      </c>
      <c r="B2487">
        <v>81</v>
      </c>
      <c r="C2487">
        <v>108</v>
      </c>
      <c r="D2487">
        <v>2481</v>
      </c>
      <c r="E2487" t="s">
        <v>311</v>
      </c>
      <c r="F2487" t="s">
        <v>0</v>
      </c>
      <c r="G2487" t="s">
        <v>3628</v>
      </c>
      <c r="H2487" t="s">
        <v>311</v>
      </c>
      <c r="I2487" t="s">
        <v>311</v>
      </c>
      <c r="J2487">
        <v>26</v>
      </c>
    </row>
    <row r="2488" spans="1:10" hidden="1" x14ac:dyDescent="0.35">
      <c r="A2488" t="s">
        <v>8869</v>
      </c>
      <c r="B2488">
        <v>23</v>
      </c>
      <c r="C2488">
        <v>108</v>
      </c>
      <c r="D2488">
        <v>2481</v>
      </c>
      <c r="E2488" t="s">
        <v>311</v>
      </c>
      <c r="F2488" t="s">
        <v>3848</v>
      </c>
      <c r="G2488" t="s">
        <v>311</v>
      </c>
      <c r="H2488" t="s">
        <v>311</v>
      </c>
      <c r="I2488" t="s">
        <v>311</v>
      </c>
      <c r="J2488">
        <v>2</v>
      </c>
    </row>
    <row r="2489" spans="1:10" hidden="1" x14ac:dyDescent="0.35">
      <c r="A2489" t="s">
        <v>8870</v>
      </c>
      <c r="B2489">
        <v>19</v>
      </c>
      <c r="C2489">
        <v>108</v>
      </c>
      <c r="D2489">
        <v>2481</v>
      </c>
      <c r="E2489" t="s">
        <v>311</v>
      </c>
      <c r="F2489" t="s">
        <v>3848</v>
      </c>
      <c r="G2489" t="s">
        <v>311</v>
      </c>
      <c r="H2489" t="s">
        <v>311</v>
      </c>
      <c r="I2489" t="s">
        <v>311</v>
      </c>
      <c r="J2489">
        <v>1</v>
      </c>
    </row>
    <row r="2490" spans="1:10" x14ac:dyDescent="0.35">
      <c r="A2490" t="s">
        <v>8871</v>
      </c>
      <c r="B2490">
        <v>104</v>
      </c>
      <c r="C2490">
        <v>107</v>
      </c>
      <c r="D2490">
        <v>2489</v>
      </c>
      <c r="E2490" t="s">
        <v>334</v>
      </c>
      <c r="F2490" t="s">
        <v>0</v>
      </c>
      <c r="G2490" t="s">
        <v>2452</v>
      </c>
      <c r="H2490">
        <v>0.67300000000000004</v>
      </c>
      <c r="I2490">
        <v>7.97</v>
      </c>
      <c r="J2490">
        <v>18</v>
      </c>
    </row>
    <row r="2491" spans="1:10" hidden="1" x14ac:dyDescent="0.35">
      <c r="A2491" t="s">
        <v>8872</v>
      </c>
      <c r="B2491">
        <v>14</v>
      </c>
      <c r="C2491">
        <v>107</v>
      </c>
      <c r="D2491">
        <v>2489</v>
      </c>
      <c r="E2491" t="s">
        <v>311</v>
      </c>
      <c r="F2491" t="s">
        <v>2692</v>
      </c>
      <c r="G2491" t="s">
        <v>311</v>
      </c>
      <c r="H2491" t="s">
        <v>311</v>
      </c>
      <c r="I2491" t="s">
        <v>311</v>
      </c>
      <c r="J2491">
        <v>2</v>
      </c>
    </row>
    <row r="2492" spans="1:10" hidden="1" x14ac:dyDescent="0.35">
      <c r="A2492" t="s">
        <v>8873</v>
      </c>
      <c r="B2492">
        <v>63</v>
      </c>
      <c r="C2492">
        <v>107</v>
      </c>
      <c r="D2492">
        <v>2489</v>
      </c>
      <c r="E2492" t="s">
        <v>311</v>
      </c>
      <c r="F2492" t="s">
        <v>2692</v>
      </c>
      <c r="G2492" t="s">
        <v>311</v>
      </c>
      <c r="H2492" t="s">
        <v>311</v>
      </c>
      <c r="I2492" t="s">
        <v>311</v>
      </c>
      <c r="J2492">
        <v>1</v>
      </c>
    </row>
    <row r="2493" spans="1:10" hidden="1" x14ac:dyDescent="0.35">
      <c r="A2493" t="s">
        <v>8874</v>
      </c>
      <c r="B2493">
        <v>45</v>
      </c>
      <c r="C2493">
        <v>107</v>
      </c>
      <c r="D2493">
        <v>2489</v>
      </c>
      <c r="E2493" t="s">
        <v>311</v>
      </c>
      <c r="F2493" t="s">
        <v>2692</v>
      </c>
      <c r="G2493" t="s">
        <v>311</v>
      </c>
      <c r="H2493" t="s">
        <v>311</v>
      </c>
      <c r="I2493" t="s">
        <v>311</v>
      </c>
      <c r="J2493">
        <v>6</v>
      </c>
    </row>
    <row r="2494" spans="1:10" hidden="1" x14ac:dyDescent="0.35">
      <c r="A2494" t="s">
        <v>8875</v>
      </c>
      <c r="B2494">
        <v>61</v>
      </c>
      <c r="C2494">
        <v>107</v>
      </c>
      <c r="D2494">
        <v>2489</v>
      </c>
      <c r="E2494" t="s">
        <v>311</v>
      </c>
      <c r="F2494" t="s">
        <v>2692</v>
      </c>
      <c r="G2494" t="s">
        <v>311</v>
      </c>
      <c r="H2494" t="s">
        <v>311</v>
      </c>
      <c r="I2494" t="s">
        <v>311</v>
      </c>
      <c r="J2494">
        <v>0</v>
      </c>
    </row>
    <row r="2495" spans="1:10" hidden="1" x14ac:dyDescent="0.35">
      <c r="A2495" t="s">
        <v>8876</v>
      </c>
      <c r="B2495">
        <v>65</v>
      </c>
      <c r="C2495">
        <v>107</v>
      </c>
      <c r="D2495">
        <v>2489</v>
      </c>
      <c r="E2495" t="s">
        <v>311</v>
      </c>
      <c r="F2495" t="s">
        <v>2692</v>
      </c>
      <c r="G2495" t="s">
        <v>311</v>
      </c>
      <c r="H2495" t="s">
        <v>311</v>
      </c>
      <c r="I2495" t="s">
        <v>311</v>
      </c>
      <c r="J2495">
        <v>8</v>
      </c>
    </row>
    <row r="2496" spans="1:10" hidden="1" x14ac:dyDescent="0.35">
      <c r="A2496" t="s">
        <v>8877</v>
      </c>
      <c r="B2496">
        <v>62</v>
      </c>
      <c r="C2496">
        <v>107</v>
      </c>
      <c r="D2496">
        <v>2489</v>
      </c>
      <c r="E2496" t="s">
        <v>311</v>
      </c>
      <c r="F2496" t="s">
        <v>2692</v>
      </c>
      <c r="G2496" t="s">
        <v>311</v>
      </c>
      <c r="H2496" t="s">
        <v>311</v>
      </c>
      <c r="I2496" t="s">
        <v>311</v>
      </c>
      <c r="J2496">
        <v>13</v>
      </c>
    </row>
    <row r="2497" spans="1:10" hidden="1" x14ac:dyDescent="0.35">
      <c r="A2497" t="s">
        <v>8878</v>
      </c>
      <c r="B2497">
        <v>34</v>
      </c>
      <c r="C2497">
        <v>107</v>
      </c>
      <c r="D2497">
        <v>2489</v>
      </c>
      <c r="E2497" t="s">
        <v>311</v>
      </c>
      <c r="F2497" t="s">
        <v>3848</v>
      </c>
      <c r="G2497" t="s">
        <v>311</v>
      </c>
      <c r="H2497" t="s">
        <v>311</v>
      </c>
      <c r="I2497" t="s">
        <v>311</v>
      </c>
      <c r="J2497">
        <v>0</v>
      </c>
    </row>
    <row r="2498" spans="1:10" hidden="1" x14ac:dyDescent="0.35">
      <c r="A2498" t="s">
        <v>8879</v>
      </c>
      <c r="B2498">
        <v>32</v>
      </c>
      <c r="C2498">
        <v>107</v>
      </c>
      <c r="D2498">
        <v>2489</v>
      </c>
      <c r="E2498" t="s">
        <v>311</v>
      </c>
      <c r="F2498" t="s">
        <v>2692</v>
      </c>
      <c r="G2498" t="s">
        <v>311</v>
      </c>
      <c r="H2498" t="s">
        <v>311</v>
      </c>
      <c r="I2498" t="s">
        <v>311</v>
      </c>
      <c r="J2498">
        <v>1</v>
      </c>
    </row>
    <row r="2499" spans="1:10" x14ac:dyDescent="0.35">
      <c r="A2499" t="s">
        <v>8880</v>
      </c>
      <c r="B2499">
        <v>80</v>
      </c>
      <c r="C2499">
        <v>106</v>
      </c>
      <c r="D2499">
        <v>2498</v>
      </c>
      <c r="E2499" t="s">
        <v>312</v>
      </c>
      <c r="F2499" t="s">
        <v>0</v>
      </c>
      <c r="G2499" t="s">
        <v>2590</v>
      </c>
      <c r="H2499">
        <v>0.71299999999999997</v>
      </c>
      <c r="I2499">
        <v>28.46</v>
      </c>
      <c r="J2499">
        <v>57</v>
      </c>
    </row>
    <row r="2500" spans="1:10" hidden="1" x14ac:dyDescent="0.35">
      <c r="A2500" t="s">
        <v>8881</v>
      </c>
      <c r="B2500">
        <v>90</v>
      </c>
      <c r="C2500">
        <v>106</v>
      </c>
      <c r="D2500">
        <v>2498</v>
      </c>
      <c r="E2500" t="s">
        <v>311</v>
      </c>
      <c r="F2500" t="s">
        <v>2692</v>
      </c>
      <c r="G2500" t="s">
        <v>311</v>
      </c>
      <c r="H2500" t="s">
        <v>311</v>
      </c>
      <c r="I2500" t="s">
        <v>311</v>
      </c>
      <c r="J2500">
        <v>8</v>
      </c>
    </row>
    <row r="2501" spans="1:10" hidden="1" x14ac:dyDescent="0.35">
      <c r="A2501" t="s">
        <v>8882</v>
      </c>
      <c r="B2501">
        <v>49</v>
      </c>
      <c r="C2501">
        <v>106</v>
      </c>
      <c r="D2501">
        <v>2498</v>
      </c>
      <c r="E2501" t="s">
        <v>311</v>
      </c>
      <c r="F2501" t="s">
        <v>2692</v>
      </c>
      <c r="G2501" t="s">
        <v>311</v>
      </c>
      <c r="H2501" t="s">
        <v>311</v>
      </c>
      <c r="I2501" t="s">
        <v>311</v>
      </c>
      <c r="J2501">
        <v>14</v>
      </c>
    </row>
    <row r="2502" spans="1:10" hidden="1" x14ac:dyDescent="0.35">
      <c r="A2502" t="s">
        <v>8883</v>
      </c>
      <c r="B2502">
        <v>24</v>
      </c>
      <c r="C2502">
        <v>106</v>
      </c>
      <c r="D2502">
        <v>2498</v>
      </c>
      <c r="E2502" t="s">
        <v>311</v>
      </c>
      <c r="F2502" t="s">
        <v>3848</v>
      </c>
      <c r="G2502" t="s">
        <v>311</v>
      </c>
      <c r="H2502" t="s">
        <v>311</v>
      </c>
      <c r="I2502" t="s">
        <v>311</v>
      </c>
      <c r="J2502">
        <v>4</v>
      </c>
    </row>
    <row r="2503" spans="1:10" x14ac:dyDescent="0.35">
      <c r="A2503" t="s">
        <v>8884</v>
      </c>
      <c r="B2503">
        <v>62</v>
      </c>
      <c r="C2503">
        <v>105</v>
      </c>
      <c r="D2503">
        <v>2502</v>
      </c>
      <c r="E2503" t="s">
        <v>311</v>
      </c>
      <c r="F2503" t="s">
        <v>0</v>
      </c>
      <c r="G2503" t="s">
        <v>2520</v>
      </c>
      <c r="H2503" t="s">
        <v>311</v>
      </c>
      <c r="I2503" t="s">
        <v>311</v>
      </c>
      <c r="J2503">
        <v>19</v>
      </c>
    </row>
    <row r="2504" spans="1:10" hidden="1" x14ac:dyDescent="0.35">
      <c r="A2504" t="s">
        <v>8885</v>
      </c>
      <c r="B2504">
        <v>30</v>
      </c>
      <c r="C2504">
        <v>105</v>
      </c>
      <c r="D2504">
        <v>2502</v>
      </c>
      <c r="E2504" t="s">
        <v>311</v>
      </c>
      <c r="F2504" t="s">
        <v>3848</v>
      </c>
      <c r="G2504" t="s">
        <v>311</v>
      </c>
      <c r="H2504" t="s">
        <v>311</v>
      </c>
      <c r="I2504" t="s">
        <v>311</v>
      </c>
      <c r="J2504">
        <v>2</v>
      </c>
    </row>
    <row r="2505" spans="1:10" hidden="1" x14ac:dyDescent="0.35">
      <c r="A2505" t="s">
        <v>8886</v>
      </c>
      <c r="B2505">
        <v>44</v>
      </c>
      <c r="C2505">
        <v>105</v>
      </c>
      <c r="D2505">
        <v>2502</v>
      </c>
      <c r="E2505" t="s">
        <v>311</v>
      </c>
      <c r="F2505" t="s">
        <v>2692</v>
      </c>
      <c r="G2505" t="s">
        <v>311</v>
      </c>
      <c r="H2505" t="s">
        <v>311</v>
      </c>
      <c r="I2505" t="s">
        <v>311</v>
      </c>
      <c r="J2505">
        <v>26</v>
      </c>
    </row>
    <row r="2506" spans="1:10" x14ac:dyDescent="0.35">
      <c r="A2506" t="s">
        <v>8887</v>
      </c>
      <c r="B2506">
        <v>71</v>
      </c>
      <c r="C2506">
        <v>105</v>
      </c>
      <c r="D2506">
        <v>2502</v>
      </c>
      <c r="E2506" t="s">
        <v>334</v>
      </c>
      <c r="F2506" t="s">
        <v>0</v>
      </c>
      <c r="G2506" t="s">
        <v>1807</v>
      </c>
      <c r="H2506">
        <v>0.871</v>
      </c>
      <c r="I2506">
        <v>6.4</v>
      </c>
      <c r="J2506">
        <v>43</v>
      </c>
    </row>
    <row r="2507" spans="1:10" hidden="1" x14ac:dyDescent="0.35">
      <c r="A2507" t="s">
        <v>8888</v>
      </c>
      <c r="B2507">
        <v>14</v>
      </c>
      <c r="C2507">
        <v>105</v>
      </c>
      <c r="D2507">
        <v>2502</v>
      </c>
      <c r="E2507" t="s">
        <v>311</v>
      </c>
      <c r="F2507" t="s">
        <v>3848</v>
      </c>
      <c r="G2507" t="s">
        <v>311</v>
      </c>
      <c r="H2507" t="s">
        <v>311</v>
      </c>
      <c r="I2507" t="s">
        <v>311</v>
      </c>
      <c r="J2507">
        <v>2</v>
      </c>
    </row>
    <row r="2508" spans="1:10" x14ac:dyDescent="0.35">
      <c r="A2508" t="s">
        <v>8889</v>
      </c>
      <c r="B2508">
        <v>43</v>
      </c>
      <c r="C2508">
        <v>105</v>
      </c>
      <c r="D2508">
        <v>2502</v>
      </c>
      <c r="E2508" t="s">
        <v>311</v>
      </c>
      <c r="F2508" t="s">
        <v>0</v>
      </c>
      <c r="G2508" t="s">
        <v>2235</v>
      </c>
      <c r="H2508" t="s">
        <v>311</v>
      </c>
      <c r="I2508" t="s">
        <v>311</v>
      </c>
      <c r="J2508">
        <v>8</v>
      </c>
    </row>
    <row r="2509" spans="1:10" hidden="1" x14ac:dyDescent="0.35">
      <c r="A2509" t="s">
        <v>8890</v>
      </c>
      <c r="B2509">
        <v>22</v>
      </c>
      <c r="C2509">
        <v>105</v>
      </c>
      <c r="D2509">
        <v>2502</v>
      </c>
      <c r="E2509" t="s">
        <v>311</v>
      </c>
      <c r="F2509" t="s">
        <v>2692</v>
      </c>
      <c r="G2509" t="s">
        <v>311</v>
      </c>
      <c r="H2509" t="s">
        <v>311</v>
      </c>
      <c r="I2509" t="s">
        <v>311</v>
      </c>
      <c r="J2509">
        <v>8</v>
      </c>
    </row>
    <row r="2510" spans="1:10" hidden="1" x14ac:dyDescent="0.35">
      <c r="A2510" t="s">
        <v>8891</v>
      </c>
      <c r="B2510">
        <v>17</v>
      </c>
      <c r="C2510">
        <v>105</v>
      </c>
      <c r="D2510">
        <v>2502</v>
      </c>
      <c r="E2510" t="s">
        <v>311</v>
      </c>
      <c r="F2510" t="s">
        <v>3848</v>
      </c>
      <c r="G2510" t="s">
        <v>311</v>
      </c>
      <c r="H2510" t="s">
        <v>311</v>
      </c>
      <c r="I2510" t="s">
        <v>311</v>
      </c>
      <c r="J2510">
        <v>4</v>
      </c>
    </row>
    <row r="2511" spans="1:10" hidden="1" x14ac:dyDescent="0.35">
      <c r="A2511" t="s">
        <v>8892</v>
      </c>
      <c r="B2511">
        <v>77</v>
      </c>
      <c r="C2511">
        <v>105</v>
      </c>
      <c r="D2511">
        <v>2502</v>
      </c>
      <c r="E2511" t="s">
        <v>311</v>
      </c>
      <c r="F2511" t="s">
        <v>2692</v>
      </c>
      <c r="G2511" t="s">
        <v>311</v>
      </c>
      <c r="H2511" t="s">
        <v>311</v>
      </c>
      <c r="I2511" t="s">
        <v>311</v>
      </c>
      <c r="J2511">
        <v>3</v>
      </c>
    </row>
    <row r="2512" spans="1:10" hidden="1" x14ac:dyDescent="0.35">
      <c r="A2512" t="s">
        <v>8893</v>
      </c>
      <c r="B2512">
        <v>19</v>
      </c>
      <c r="C2512">
        <v>104</v>
      </c>
      <c r="D2512">
        <v>2511</v>
      </c>
      <c r="E2512" t="s">
        <v>311</v>
      </c>
      <c r="F2512" t="s">
        <v>3848</v>
      </c>
      <c r="G2512" t="s">
        <v>311</v>
      </c>
      <c r="H2512" t="s">
        <v>311</v>
      </c>
      <c r="I2512" t="s">
        <v>311</v>
      </c>
      <c r="J2512">
        <v>0</v>
      </c>
    </row>
    <row r="2513" spans="1:10" x14ac:dyDescent="0.35">
      <c r="A2513" t="s">
        <v>8894</v>
      </c>
      <c r="B2513">
        <v>39</v>
      </c>
      <c r="C2513">
        <v>104</v>
      </c>
      <c r="D2513">
        <v>2511</v>
      </c>
      <c r="E2513" t="s">
        <v>334</v>
      </c>
      <c r="F2513" t="s">
        <v>0</v>
      </c>
      <c r="G2513" t="s">
        <v>2003</v>
      </c>
      <c r="H2513">
        <v>1.73</v>
      </c>
      <c r="I2513">
        <v>22.78</v>
      </c>
      <c r="J2513">
        <v>2</v>
      </c>
    </row>
    <row r="2514" spans="1:10" hidden="1" x14ac:dyDescent="0.35">
      <c r="A2514" t="s">
        <v>8895</v>
      </c>
      <c r="B2514">
        <v>222</v>
      </c>
      <c r="C2514">
        <v>104</v>
      </c>
      <c r="D2514">
        <v>2511</v>
      </c>
      <c r="E2514" t="s">
        <v>311</v>
      </c>
      <c r="F2514" t="s">
        <v>2692</v>
      </c>
      <c r="G2514" t="s">
        <v>311</v>
      </c>
      <c r="H2514" t="s">
        <v>311</v>
      </c>
      <c r="I2514" t="s">
        <v>311</v>
      </c>
      <c r="J2514">
        <v>23</v>
      </c>
    </row>
    <row r="2515" spans="1:10" hidden="1" x14ac:dyDescent="0.35">
      <c r="A2515" t="s">
        <v>8896</v>
      </c>
      <c r="B2515">
        <v>52</v>
      </c>
      <c r="C2515">
        <v>104</v>
      </c>
      <c r="D2515">
        <v>2511</v>
      </c>
      <c r="E2515" t="s">
        <v>311</v>
      </c>
      <c r="F2515" t="s">
        <v>2692</v>
      </c>
      <c r="G2515" t="s">
        <v>311</v>
      </c>
      <c r="H2515" t="s">
        <v>311</v>
      </c>
      <c r="I2515" t="s">
        <v>311</v>
      </c>
      <c r="J2515">
        <v>16</v>
      </c>
    </row>
    <row r="2516" spans="1:10" hidden="1" x14ac:dyDescent="0.35">
      <c r="A2516" t="s">
        <v>8897</v>
      </c>
      <c r="B2516">
        <v>25</v>
      </c>
      <c r="C2516">
        <v>104</v>
      </c>
      <c r="D2516">
        <v>2511</v>
      </c>
      <c r="E2516" t="s">
        <v>311</v>
      </c>
      <c r="F2516" t="s">
        <v>3848</v>
      </c>
      <c r="G2516" t="s">
        <v>311</v>
      </c>
      <c r="H2516" t="s">
        <v>311</v>
      </c>
      <c r="I2516" t="s">
        <v>311</v>
      </c>
      <c r="J2516">
        <v>3</v>
      </c>
    </row>
    <row r="2517" spans="1:10" hidden="1" x14ac:dyDescent="0.35">
      <c r="A2517" t="s">
        <v>8898</v>
      </c>
      <c r="B2517">
        <v>162</v>
      </c>
      <c r="C2517">
        <v>104</v>
      </c>
      <c r="D2517">
        <v>2511</v>
      </c>
      <c r="E2517" t="s">
        <v>311</v>
      </c>
      <c r="F2517" t="s">
        <v>2692</v>
      </c>
      <c r="G2517" t="s">
        <v>311</v>
      </c>
      <c r="H2517" t="s">
        <v>311</v>
      </c>
      <c r="I2517" t="s">
        <v>311</v>
      </c>
      <c r="J2517">
        <v>16</v>
      </c>
    </row>
    <row r="2518" spans="1:10" hidden="1" x14ac:dyDescent="0.35">
      <c r="A2518" t="s">
        <v>8899</v>
      </c>
      <c r="B2518">
        <v>24</v>
      </c>
      <c r="C2518">
        <v>104</v>
      </c>
      <c r="D2518">
        <v>2511</v>
      </c>
      <c r="E2518" t="s">
        <v>311</v>
      </c>
      <c r="F2518" t="s">
        <v>2692</v>
      </c>
      <c r="G2518" t="s">
        <v>311</v>
      </c>
      <c r="H2518" t="s">
        <v>311</v>
      </c>
      <c r="I2518" t="s">
        <v>311</v>
      </c>
      <c r="J2518">
        <v>21</v>
      </c>
    </row>
    <row r="2519" spans="1:10" hidden="1" x14ac:dyDescent="0.35">
      <c r="A2519" t="s">
        <v>8900</v>
      </c>
      <c r="B2519">
        <v>25</v>
      </c>
      <c r="C2519">
        <v>103</v>
      </c>
      <c r="D2519">
        <v>2518</v>
      </c>
      <c r="E2519" t="s">
        <v>311</v>
      </c>
      <c r="F2519" t="s">
        <v>2692</v>
      </c>
      <c r="G2519" t="s">
        <v>311</v>
      </c>
      <c r="H2519" t="s">
        <v>311</v>
      </c>
      <c r="I2519" t="s">
        <v>311</v>
      </c>
      <c r="J2519">
        <v>25</v>
      </c>
    </row>
    <row r="2520" spans="1:10" hidden="1" x14ac:dyDescent="0.35">
      <c r="A2520" t="s">
        <v>8901</v>
      </c>
      <c r="B2520">
        <v>8</v>
      </c>
      <c r="C2520">
        <v>103</v>
      </c>
      <c r="D2520">
        <v>2518</v>
      </c>
      <c r="E2520" t="s">
        <v>311</v>
      </c>
      <c r="F2520" t="s">
        <v>3848</v>
      </c>
      <c r="G2520" t="s">
        <v>311</v>
      </c>
      <c r="H2520" t="s">
        <v>311</v>
      </c>
      <c r="I2520" t="s">
        <v>311</v>
      </c>
      <c r="J2520">
        <v>0</v>
      </c>
    </row>
    <row r="2521" spans="1:10" hidden="1" x14ac:dyDescent="0.35">
      <c r="A2521" t="s">
        <v>8902</v>
      </c>
      <c r="B2521">
        <v>23</v>
      </c>
      <c r="C2521">
        <v>103</v>
      </c>
      <c r="D2521">
        <v>2518</v>
      </c>
      <c r="E2521" t="s">
        <v>311</v>
      </c>
      <c r="F2521" t="s">
        <v>3848</v>
      </c>
      <c r="G2521" t="s">
        <v>311</v>
      </c>
      <c r="H2521" t="s">
        <v>311</v>
      </c>
      <c r="I2521" t="s">
        <v>311</v>
      </c>
      <c r="J2521">
        <v>22</v>
      </c>
    </row>
    <row r="2522" spans="1:10" x14ac:dyDescent="0.35">
      <c r="A2522" t="s">
        <v>8903</v>
      </c>
      <c r="B2522">
        <v>340</v>
      </c>
      <c r="C2522">
        <v>103</v>
      </c>
      <c r="D2522">
        <v>2518</v>
      </c>
      <c r="E2522" t="s">
        <v>334</v>
      </c>
      <c r="F2522" t="s">
        <v>0</v>
      </c>
      <c r="G2522" t="s">
        <v>2063</v>
      </c>
      <c r="H2522">
        <v>0.35199999999999998</v>
      </c>
      <c r="I2522">
        <v>1.71</v>
      </c>
      <c r="J2522">
        <v>35</v>
      </c>
    </row>
    <row r="2523" spans="1:10" x14ac:dyDescent="0.35">
      <c r="A2523" t="s">
        <v>8904</v>
      </c>
      <c r="B2523">
        <v>138</v>
      </c>
      <c r="C2523">
        <v>103</v>
      </c>
      <c r="D2523">
        <v>2518</v>
      </c>
      <c r="E2523" t="s">
        <v>311</v>
      </c>
      <c r="F2523" t="s">
        <v>0</v>
      </c>
      <c r="G2523" t="s">
        <v>2924</v>
      </c>
      <c r="H2523" t="s">
        <v>311</v>
      </c>
      <c r="I2523" t="s">
        <v>311</v>
      </c>
      <c r="J2523">
        <v>1</v>
      </c>
    </row>
    <row r="2524" spans="1:10" x14ac:dyDescent="0.35">
      <c r="A2524" t="s">
        <v>8905</v>
      </c>
      <c r="B2524">
        <v>49</v>
      </c>
      <c r="C2524">
        <v>103</v>
      </c>
      <c r="D2524">
        <v>2518</v>
      </c>
      <c r="E2524" t="s">
        <v>311</v>
      </c>
      <c r="F2524" t="s">
        <v>0</v>
      </c>
      <c r="G2524" t="s">
        <v>2235</v>
      </c>
      <c r="H2524" t="s">
        <v>311</v>
      </c>
      <c r="I2524" t="s">
        <v>311</v>
      </c>
      <c r="J2524">
        <v>24</v>
      </c>
    </row>
    <row r="2525" spans="1:10" hidden="1" x14ac:dyDescent="0.35">
      <c r="A2525" t="s">
        <v>8906</v>
      </c>
      <c r="B2525">
        <v>34</v>
      </c>
      <c r="C2525">
        <v>103</v>
      </c>
      <c r="D2525">
        <v>2518</v>
      </c>
      <c r="E2525" t="s">
        <v>311</v>
      </c>
      <c r="F2525" t="s">
        <v>3848</v>
      </c>
      <c r="G2525" t="s">
        <v>311</v>
      </c>
      <c r="H2525" t="s">
        <v>311</v>
      </c>
      <c r="I2525" t="s">
        <v>311</v>
      </c>
      <c r="J2525">
        <v>0</v>
      </c>
    </row>
    <row r="2526" spans="1:10" hidden="1" x14ac:dyDescent="0.35">
      <c r="A2526" t="s">
        <v>8907</v>
      </c>
      <c r="B2526">
        <v>87</v>
      </c>
      <c r="C2526">
        <v>102</v>
      </c>
      <c r="D2526">
        <v>2525</v>
      </c>
      <c r="E2526" t="s">
        <v>311</v>
      </c>
      <c r="F2526" t="s">
        <v>2692</v>
      </c>
      <c r="G2526" t="s">
        <v>311</v>
      </c>
      <c r="H2526" t="s">
        <v>311</v>
      </c>
      <c r="I2526" t="s">
        <v>311</v>
      </c>
      <c r="J2526">
        <v>11</v>
      </c>
    </row>
    <row r="2527" spans="1:10" hidden="1" x14ac:dyDescent="0.35">
      <c r="A2527" t="s">
        <v>8908</v>
      </c>
      <c r="B2527">
        <v>20</v>
      </c>
      <c r="C2527">
        <v>102</v>
      </c>
      <c r="D2527">
        <v>2525</v>
      </c>
      <c r="E2527" t="s">
        <v>311</v>
      </c>
      <c r="F2527" t="s">
        <v>3848</v>
      </c>
      <c r="G2527" t="s">
        <v>311</v>
      </c>
      <c r="H2527" t="s">
        <v>311</v>
      </c>
      <c r="I2527" t="s">
        <v>311</v>
      </c>
      <c r="J2527">
        <v>1</v>
      </c>
    </row>
    <row r="2528" spans="1:10" hidden="1" x14ac:dyDescent="0.35">
      <c r="A2528" t="s">
        <v>8909</v>
      </c>
      <c r="B2528">
        <v>26</v>
      </c>
      <c r="C2528">
        <v>102</v>
      </c>
      <c r="D2528">
        <v>2525</v>
      </c>
      <c r="E2528" t="s">
        <v>311</v>
      </c>
      <c r="F2528" t="s">
        <v>3848</v>
      </c>
      <c r="G2528" t="s">
        <v>311</v>
      </c>
      <c r="H2528" t="s">
        <v>311</v>
      </c>
      <c r="I2528" t="s">
        <v>311</v>
      </c>
      <c r="J2528">
        <v>1</v>
      </c>
    </row>
    <row r="2529" spans="1:10" hidden="1" x14ac:dyDescent="0.35">
      <c r="A2529" t="s">
        <v>8910</v>
      </c>
      <c r="B2529">
        <v>15</v>
      </c>
      <c r="C2529">
        <v>102</v>
      </c>
      <c r="D2529">
        <v>2525</v>
      </c>
      <c r="E2529" t="s">
        <v>311</v>
      </c>
      <c r="F2529" t="s">
        <v>3848</v>
      </c>
      <c r="G2529" t="s">
        <v>311</v>
      </c>
      <c r="H2529" t="s">
        <v>311</v>
      </c>
      <c r="I2529" t="s">
        <v>311</v>
      </c>
      <c r="J2529">
        <v>1</v>
      </c>
    </row>
    <row r="2530" spans="1:10" hidden="1" x14ac:dyDescent="0.35">
      <c r="A2530" t="s">
        <v>8911</v>
      </c>
      <c r="B2530">
        <v>33</v>
      </c>
      <c r="C2530">
        <v>102</v>
      </c>
      <c r="D2530">
        <v>2525</v>
      </c>
      <c r="E2530" t="s">
        <v>311</v>
      </c>
      <c r="F2530" t="s">
        <v>2692</v>
      </c>
      <c r="G2530" t="s">
        <v>311</v>
      </c>
      <c r="H2530" t="s">
        <v>311</v>
      </c>
      <c r="I2530" t="s">
        <v>311</v>
      </c>
      <c r="J2530">
        <v>33</v>
      </c>
    </row>
    <row r="2531" spans="1:10" hidden="1" x14ac:dyDescent="0.35">
      <c r="A2531" t="s">
        <v>8912</v>
      </c>
      <c r="B2531">
        <v>62</v>
      </c>
      <c r="C2531">
        <v>102</v>
      </c>
      <c r="D2531">
        <v>2525</v>
      </c>
      <c r="E2531" t="s">
        <v>311</v>
      </c>
      <c r="F2531" t="s">
        <v>2692</v>
      </c>
      <c r="G2531" t="s">
        <v>311</v>
      </c>
      <c r="H2531" t="s">
        <v>311</v>
      </c>
      <c r="I2531" t="s">
        <v>311</v>
      </c>
      <c r="J2531">
        <v>0</v>
      </c>
    </row>
    <row r="2532" spans="1:10" x14ac:dyDescent="0.35">
      <c r="A2532" t="s">
        <v>8913</v>
      </c>
      <c r="B2532">
        <v>19</v>
      </c>
      <c r="C2532">
        <v>102</v>
      </c>
      <c r="D2532">
        <v>2525</v>
      </c>
      <c r="E2532" t="s">
        <v>311</v>
      </c>
      <c r="F2532" t="s">
        <v>0</v>
      </c>
      <c r="G2532" t="s">
        <v>2959</v>
      </c>
      <c r="H2532" t="s">
        <v>311</v>
      </c>
      <c r="I2532" t="s">
        <v>311</v>
      </c>
      <c r="J2532">
        <v>18</v>
      </c>
    </row>
    <row r="2533" spans="1:10" hidden="1" x14ac:dyDescent="0.35">
      <c r="A2533" t="s">
        <v>8914</v>
      </c>
      <c r="B2533">
        <v>15</v>
      </c>
      <c r="C2533">
        <v>101</v>
      </c>
      <c r="D2533">
        <v>2532</v>
      </c>
      <c r="E2533" t="s">
        <v>311</v>
      </c>
      <c r="F2533" t="s">
        <v>2692</v>
      </c>
      <c r="G2533" t="s">
        <v>311</v>
      </c>
      <c r="H2533" t="s">
        <v>311</v>
      </c>
      <c r="I2533" t="s">
        <v>311</v>
      </c>
      <c r="J2533">
        <v>15</v>
      </c>
    </row>
    <row r="2534" spans="1:10" x14ac:dyDescent="0.35">
      <c r="A2534" t="s">
        <v>8915</v>
      </c>
      <c r="B2534">
        <v>28</v>
      </c>
      <c r="C2534">
        <v>101</v>
      </c>
      <c r="D2534">
        <v>2532</v>
      </c>
      <c r="E2534" t="s">
        <v>311</v>
      </c>
      <c r="F2534" t="s">
        <v>0</v>
      </c>
      <c r="G2534" t="s">
        <v>311</v>
      </c>
      <c r="H2534" t="s">
        <v>311</v>
      </c>
      <c r="I2534" t="s">
        <v>311</v>
      </c>
      <c r="J2534">
        <v>28</v>
      </c>
    </row>
    <row r="2535" spans="1:10" hidden="1" x14ac:dyDescent="0.35">
      <c r="A2535" t="s">
        <v>8916</v>
      </c>
      <c r="B2535">
        <v>14</v>
      </c>
      <c r="C2535">
        <v>101</v>
      </c>
      <c r="D2535">
        <v>2532</v>
      </c>
      <c r="E2535" t="s">
        <v>311</v>
      </c>
      <c r="F2535" t="s">
        <v>3848</v>
      </c>
      <c r="G2535" t="s">
        <v>311</v>
      </c>
      <c r="H2535" t="s">
        <v>311</v>
      </c>
      <c r="I2535" t="s">
        <v>311</v>
      </c>
      <c r="J2535">
        <v>0</v>
      </c>
    </row>
    <row r="2536" spans="1:10" hidden="1" x14ac:dyDescent="0.35">
      <c r="A2536" t="s">
        <v>8917</v>
      </c>
      <c r="B2536">
        <v>69</v>
      </c>
      <c r="C2536">
        <v>101</v>
      </c>
      <c r="D2536">
        <v>2532</v>
      </c>
      <c r="E2536" t="s">
        <v>311</v>
      </c>
      <c r="F2536" t="s">
        <v>2692</v>
      </c>
      <c r="G2536" t="s">
        <v>311</v>
      </c>
      <c r="H2536" t="s">
        <v>311</v>
      </c>
      <c r="I2536" t="s">
        <v>311</v>
      </c>
      <c r="J2536">
        <v>17</v>
      </c>
    </row>
    <row r="2537" spans="1:10" hidden="1" x14ac:dyDescent="0.35">
      <c r="A2537" t="s">
        <v>8918</v>
      </c>
      <c r="B2537">
        <v>64</v>
      </c>
      <c r="C2537">
        <v>101</v>
      </c>
      <c r="D2537">
        <v>2532</v>
      </c>
      <c r="E2537" t="s">
        <v>311</v>
      </c>
      <c r="F2537" t="s">
        <v>2692</v>
      </c>
      <c r="G2537" t="s">
        <v>311</v>
      </c>
      <c r="H2537" t="s">
        <v>311</v>
      </c>
      <c r="I2537" t="s">
        <v>311</v>
      </c>
      <c r="J2537">
        <v>9</v>
      </c>
    </row>
    <row r="2538" spans="1:10" hidden="1" x14ac:dyDescent="0.35">
      <c r="A2538" t="s">
        <v>8919</v>
      </c>
      <c r="B2538">
        <v>21</v>
      </c>
      <c r="C2538">
        <v>101</v>
      </c>
      <c r="D2538">
        <v>2532</v>
      </c>
      <c r="E2538" t="s">
        <v>311</v>
      </c>
      <c r="F2538" t="s">
        <v>3848</v>
      </c>
      <c r="G2538" t="s">
        <v>311</v>
      </c>
      <c r="H2538" t="s">
        <v>311</v>
      </c>
      <c r="I2538" t="s">
        <v>311</v>
      </c>
      <c r="J2538">
        <v>4</v>
      </c>
    </row>
    <row r="2539" spans="1:10" hidden="1" x14ac:dyDescent="0.35">
      <c r="A2539" t="s">
        <v>8920</v>
      </c>
      <c r="B2539">
        <v>43</v>
      </c>
      <c r="C2539">
        <v>101</v>
      </c>
      <c r="D2539">
        <v>2532</v>
      </c>
      <c r="E2539" t="s">
        <v>311</v>
      </c>
      <c r="F2539" t="s">
        <v>2692</v>
      </c>
      <c r="G2539" t="s">
        <v>311</v>
      </c>
      <c r="H2539" t="s">
        <v>311</v>
      </c>
      <c r="I2539" t="s">
        <v>311</v>
      </c>
      <c r="J2539">
        <v>3</v>
      </c>
    </row>
    <row r="2540" spans="1:10" hidden="1" x14ac:dyDescent="0.35">
      <c r="A2540" t="s">
        <v>8921</v>
      </c>
      <c r="B2540">
        <v>13</v>
      </c>
      <c r="C2540">
        <v>101</v>
      </c>
      <c r="D2540">
        <v>2532</v>
      </c>
      <c r="E2540" t="s">
        <v>311</v>
      </c>
      <c r="F2540" t="s">
        <v>3848</v>
      </c>
      <c r="G2540" t="s">
        <v>311</v>
      </c>
      <c r="H2540" t="s">
        <v>311</v>
      </c>
      <c r="I2540" t="s">
        <v>311</v>
      </c>
      <c r="J2540">
        <v>0</v>
      </c>
    </row>
    <row r="2541" spans="1:10" hidden="1" x14ac:dyDescent="0.35">
      <c r="A2541" t="s">
        <v>8922</v>
      </c>
      <c r="B2541">
        <v>19</v>
      </c>
      <c r="C2541">
        <v>101</v>
      </c>
      <c r="D2541">
        <v>2532</v>
      </c>
      <c r="E2541" t="s">
        <v>311</v>
      </c>
      <c r="F2541" t="s">
        <v>2692</v>
      </c>
      <c r="G2541" t="s">
        <v>311</v>
      </c>
      <c r="H2541" t="s">
        <v>311</v>
      </c>
      <c r="I2541" t="s">
        <v>311</v>
      </c>
      <c r="J2541">
        <v>11</v>
      </c>
    </row>
    <row r="2542" spans="1:10" hidden="1" x14ac:dyDescent="0.35">
      <c r="A2542" t="s">
        <v>8923</v>
      </c>
      <c r="B2542">
        <v>14</v>
      </c>
      <c r="C2542">
        <v>101</v>
      </c>
      <c r="D2542">
        <v>2532</v>
      </c>
      <c r="E2542" t="s">
        <v>311</v>
      </c>
      <c r="F2542" t="s">
        <v>2692</v>
      </c>
      <c r="G2542" t="s">
        <v>311</v>
      </c>
      <c r="H2542" t="s">
        <v>311</v>
      </c>
      <c r="I2542" t="s">
        <v>311</v>
      </c>
      <c r="J2542">
        <v>0</v>
      </c>
    </row>
    <row r="2543" spans="1:10" hidden="1" x14ac:dyDescent="0.35">
      <c r="A2543" t="s">
        <v>8924</v>
      </c>
      <c r="B2543">
        <v>96</v>
      </c>
      <c r="C2543">
        <v>101</v>
      </c>
      <c r="D2543">
        <v>2532</v>
      </c>
      <c r="E2543" t="s">
        <v>311</v>
      </c>
      <c r="F2543" t="s">
        <v>2692</v>
      </c>
      <c r="G2543" t="s">
        <v>311</v>
      </c>
      <c r="H2543" t="s">
        <v>311</v>
      </c>
      <c r="I2543" t="s">
        <v>311</v>
      </c>
      <c r="J2543">
        <v>1</v>
      </c>
    </row>
    <row r="2544" spans="1:10" hidden="1" x14ac:dyDescent="0.35">
      <c r="A2544" t="s">
        <v>8925</v>
      </c>
      <c r="B2544">
        <v>47</v>
      </c>
      <c r="C2544">
        <v>101</v>
      </c>
      <c r="D2544">
        <v>2532</v>
      </c>
      <c r="E2544" t="s">
        <v>311</v>
      </c>
      <c r="F2544" t="s">
        <v>2692</v>
      </c>
      <c r="G2544" t="s">
        <v>311</v>
      </c>
      <c r="H2544" t="s">
        <v>311</v>
      </c>
      <c r="I2544" t="s">
        <v>311</v>
      </c>
      <c r="J2544">
        <v>9</v>
      </c>
    </row>
    <row r="2545" spans="1:10" x14ac:dyDescent="0.35">
      <c r="A2545" t="s">
        <v>8926</v>
      </c>
      <c r="B2545">
        <v>149</v>
      </c>
      <c r="C2545">
        <v>100</v>
      </c>
      <c r="D2545">
        <v>2544</v>
      </c>
      <c r="E2545" t="s">
        <v>311</v>
      </c>
      <c r="F2545" t="s">
        <v>0</v>
      </c>
      <c r="G2545" t="s">
        <v>3525</v>
      </c>
      <c r="H2545" t="s">
        <v>311</v>
      </c>
      <c r="I2545" t="s">
        <v>311</v>
      </c>
      <c r="J2545">
        <v>0</v>
      </c>
    </row>
    <row r="2546" spans="1:10" x14ac:dyDescent="0.35">
      <c r="A2546" t="s">
        <v>8927</v>
      </c>
      <c r="B2546">
        <v>77</v>
      </c>
      <c r="C2546">
        <v>100</v>
      </c>
      <c r="D2546">
        <v>2544</v>
      </c>
      <c r="E2546" t="s">
        <v>311</v>
      </c>
      <c r="F2546" t="s">
        <v>0</v>
      </c>
      <c r="G2546" t="s">
        <v>311</v>
      </c>
      <c r="H2546" t="s">
        <v>311</v>
      </c>
      <c r="I2546" t="s">
        <v>311</v>
      </c>
      <c r="J2546">
        <v>10</v>
      </c>
    </row>
    <row r="2547" spans="1:10" hidden="1" x14ac:dyDescent="0.35">
      <c r="A2547" t="s">
        <v>8928</v>
      </c>
      <c r="B2547">
        <v>25</v>
      </c>
      <c r="C2547">
        <v>100</v>
      </c>
      <c r="D2547">
        <v>2544</v>
      </c>
      <c r="E2547" t="s">
        <v>311</v>
      </c>
      <c r="F2547" t="s">
        <v>2692</v>
      </c>
      <c r="G2547" t="s">
        <v>311</v>
      </c>
      <c r="H2547" t="s">
        <v>311</v>
      </c>
      <c r="I2547" t="s">
        <v>311</v>
      </c>
      <c r="J2547">
        <v>6</v>
      </c>
    </row>
    <row r="2548" spans="1:10" hidden="1" x14ac:dyDescent="0.35">
      <c r="A2548" t="s">
        <v>8929</v>
      </c>
      <c r="B2548">
        <v>47</v>
      </c>
      <c r="C2548">
        <v>100</v>
      </c>
      <c r="D2548">
        <v>2544</v>
      </c>
      <c r="E2548" t="s">
        <v>311</v>
      </c>
      <c r="F2548" t="s">
        <v>3848</v>
      </c>
      <c r="G2548" t="s">
        <v>311</v>
      </c>
      <c r="H2548" t="s">
        <v>311</v>
      </c>
      <c r="I2548" t="s">
        <v>311</v>
      </c>
      <c r="J2548">
        <v>9</v>
      </c>
    </row>
    <row r="2549" spans="1:10" hidden="1" x14ac:dyDescent="0.35">
      <c r="A2549" t="s">
        <v>8930</v>
      </c>
      <c r="B2549">
        <v>22</v>
      </c>
      <c r="C2549">
        <v>100</v>
      </c>
      <c r="D2549">
        <v>2544</v>
      </c>
      <c r="E2549" t="s">
        <v>311</v>
      </c>
      <c r="F2549" t="s">
        <v>3848</v>
      </c>
      <c r="G2549" t="s">
        <v>311</v>
      </c>
      <c r="H2549" t="s">
        <v>311</v>
      </c>
      <c r="I2549" t="s">
        <v>311</v>
      </c>
      <c r="J2549">
        <v>0</v>
      </c>
    </row>
    <row r="2550" spans="1:10" hidden="1" x14ac:dyDescent="0.35">
      <c r="A2550" t="s">
        <v>8931</v>
      </c>
      <c r="B2550">
        <v>26</v>
      </c>
      <c r="C2550">
        <v>100</v>
      </c>
      <c r="D2550">
        <v>2544</v>
      </c>
      <c r="E2550" t="s">
        <v>311</v>
      </c>
      <c r="F2550" t="s">
        <v>3848</v>
      </c>
      <c r="G2550" t="s">
        <v>311</v>
      </c>
      <c r="H2550" t="s">
        <v>311</v>
      </c>
      <c r="I2550" t="s">
        <v>311</v>
      </c>
      <c r="J2550">
        <v>0</v>
      </c>
    </row>
    <row r="2551" spans="1:10" x14ac:dyDescent="0.35">
      <c r="A2551" t="s">
        <v>8932</v>
      </c>
      <c r="B2551">
        <v>42</v>
      </c>
      <c r="C2551">
        <v>99</v>
      </c>
      <c r="D2551">
        <v>2550</v>
      </c>
      <c r="E2551" t="s">
        <v>312</v>
      </c>
      <c r="F2551" t="s">
        <v>0</v>
      </c>
      <c r="G2551" t="s">
        <v>2053</v>
      </c>
      <c r="H2551">
        <v>1.7370000000000001</v>
      </c>
      <c r="I2551">
        <v>38.65</v>
      </c>
      <c r="J2551">
        <v>42</v>
      </c>
    </row>
    <row r="2552" spans="1:10" x14ac:dyDescent="0.35">
      <c r="A2552" t="s">
        <v>8933</v>
      </c>
      <c r="B2552">
        <v>41</v>
      </c>
      <c r="C2552">
        <v>99</v>
      </c>
      <c r="D2552">
        <v>2550</v>
      </c>
      <c r="E2552" t="s">
        <v>311</v>
      </c>
      <c r="F2552" t="s">
        <v>0</v>
      </c>
      <c r="G2552" t="s">
        <v>3026</v>
      </c>
      <c r="H2552" t="s">
        <v>311</v>
      </c>
      <c r="I2552" t="s">
        <v>311</v>
      </c>
      <c r="J2552">
        <v>12</v>
      </c>
    </row>
    <row r="2553" spans="1:10" hidden="1" x14ac:dyDescent="0.35">
      <c r="A2553" t="s">
        <v>8934</v>
      </c>
      <c r="B2553">
        <v>25</v>
      </c>
      <c r="C2553">
        <v>99</v>
      </c>
      <c r="D2553">
        <v>2550</v>
      </c>
      <c r="E2553" t="s">
        <v>311</v>
      </c>
      <c r="F2553" t="s">
        <v>3848</v>
      </c>
      <c r="G2553" t="s">
        <v>311</v>
      </c>
      <c r="H2553" t="s">
        <v>311</v>
      </c>
      <c r="I2553" t="s">
        <v>311</v>
      </c>
      <c r="J2553">
        <v>0</v>
      </c>
    </row>
    <row r="2554" spans="1:10" hidden="1" x14ac:dyDescent="0.35">
      <c r="A2554" t="s">
        <v>8935</v>
      </c>
      <c r="B2554">
        <v>23</v>
      </c>
      <c r="C2554">
        <v>99</v>
      </c>
      <c r="D2554">
        <v>2550</v>
      </c>
      <c r="E2554" t="s">
        <v>311</v>
      </c>
      <c r="F2554" t="s">
        <v>2692</v>
      </c>
      <c r="G2554" t="s">
        <v>311</v>
      </c>
      <c r="H2554" t="s">
        <v>311</v>
      </c>
      <c r="I2554" t="s">
        <v>311</v>
      </c>
      <c r="J2554">
        <v>6</v>
      </c>
    </row>
    <row r="2555" spans="1:10" x14ac:dyDescent="0.35">
      <c r="A2555" t="s">
        <v>8936</v>
      </c>
      <c r="B2555">
        <v>28</v>
      </c>
      <c r="C2555">
        <v>99</v>
      </c>
      <c r="D2555">
        <v>2550</v>
      </c>
      <c r="E2555" t="s">
        <v>311</v>
      </c>
      <c r="F2555" t="s">
        <v>0</v>
      </c>
      <c r="G2555" t="s">
        <v>3026</v>
      </c>
      <c r="H2555" t="s">
        <v>311</v>
      </c>
      <c r="I2555" t="s">
        <v>311</v>
      </c>
      <c r="J2555">
        <v>28</v>
      </c>
    </row>
    <row r="2556" spans="1:10" x14ac:dyDescent="0.35">
      <c r="A2556" t="s">
        <v>8937</v>
      </c>
      <c r="B2556">
        <v>86</v>
      </c>
      <c r="C2556">
        <v>99</v>
      </c>
      <c r="D2556">
        <v>2550</v>
      </c>
      <c r="E2556" t="s">
        <v>312</v>
      </c>
      <c r="F2556" t="s">
        <v>0</v>
      </c>
      <c r="G2556" t="s">
        <v>2520</v>
      </c>
      <c r="H2556">
        <v>0.70399999999999996</v>
      </c>
      <c r="I2556">
        <v>27.86</v>
      </c>
      <c r="J2556">
        <v>21</v>
      </c>
    </row>
    <row r="2557" spans="1:10" hidden="1" x14ac:dyDescent="0.35">
      <c r="A2557" t="s">
        <v>8938</v>
      </c>
      <c r="B2557">
        <v>28</v>
      </c>
      <c r="C2557">
        <v>99</v>
      </c>
      <c r="D2557">
        <v>2550</v>
      </c>
      <c r="E2557" t="s">
        <v>311</v>
      </c>
      <c r="F2557" t="s">
        <v>2692</v>
      </c>
      <c r="G2557" t="s">
        <v>311</v>
      </c>
      <c r="H2557" t="s">
        <v>311</v>
      </c>
      <c r="I2557" t="s">
        <v>311</v>
      </c>
      <c r="J2557">
        <v>27</v>
      </c>
    </row>
    <row r="2558" spans="1:10" hidden="1" x14ac:dyDescent="0.35">
      <c r="A2558" t="s">
        <v>8939</v>
      </c>
      <c r="B2558">
        <v>27</v>
      </c>
      <c r="C2558">
        <v>99</v>
      </c>
      <c r="D2558">
        <v>2550</v>
      </c>
      <c r="E2558" t="s">
        <v>311</v>
      </c>
      <c r="F2558" t="s">
        <v>3848</v>
      </c>
      <c r="G2558" t="s">
        <v>311</v>
      </c>
      <c r="H2558" t="s">
        <v>311</v>
      </c>
      <c r="I2558" t="s">
        <v>311</v>
      </c>
      <c r="J2558">
        <v>2</v>
      </c>
    </row>
    <row r="2559" spans="1:10" x14ac:dyDescent="0.35">
      <c r="A2559" t="s">
        <v>8940</v>
      </c>
      <c r="B2559">
        <v>57</v>
      </c>
      <c r="C2559">
        <v>98</v>
      </c>
      <c r="D2559">
        <v>2558</v>
      </c>
      <c r="E2559" t="s">
        <v>328</v>
      </c>
      <c r="F2559" t="s">
        <v>0</v>
      </c>
      <c r="G2559" t="s">
        <v>8941</v>
      </c>
      <c r="H2559">
        <v>1.958</v>
      </c>
      <c r="I2559">
        <v>65.989999999999995</v>
      </c>
      <c r="J2559">
        <v>31</v>
      </c>
    </row>
    <row r="2560" spans="1:10" hidden="1" x14ac:dyDescent="0.35">
      <c r="A2560" t="s">
        <v>8942</v>
      </c>
      <c r="B2560">
        <v>80</v>
      </c>
      <c r="C2560">
        <v>98</v>
      </c>
      <c r="D2560">
        <v>2558</v>
      </c>
      <c r="E2560" t="s">
        <v>311</v>
      </c>
      <c r="F2560" t="s">
        <v>2692</v>
      </c>
      <c r="G2560" t="s">
        <v>311</v>
      </c>
      <c r="H2560" t="s">
        <v>311</v>
      </c>
      <c r="I2560" t="s">
        <v>311</v>
      </c>
      <c r="J2560">
        <v>20</v>
      </c>
    </row>
    <row r="2561" spans="1:10" hidden="1" x14ac:dyDescent="0.35">
      <c r="A2561" t="s">
        <v>8943</v>
      </c>
      <c r="B2561">
        <v>26</v>
      </c>
      <c r="C2561">
        <v>98</v>
      </c>
      <c r="D2561">
        <v>2558</v>
      </c>
      <c r="E2561" t="s">
        <v>311</v>
      </c>
      <c r="F2561" t="s">
        <v>3848</v>
      </c>
      <c r="G2561" t="s">
        <v>311</v>
      </c>
      <c r="H2561" t="s">
        <v>311</v>
      </c>
      <c r="I2561" t="s">
        <v>311</v>
      </c>
      <c r="J2561">
        <v>1</v>
      </c>
    </row>
    <row r="2562" spans="1:10" hidden="1" x14ac:dyDescent="0.35">
      <c r="A2562" t="s">
        <v>8944</v>
      </c>
      <c r="B2562">
        <v>78</v>
      </c>
      <c r="C2562">
        <v>98</v>
      </c>
      <c r="D2562">
        <v>2558</v>
      </c>
      <c r="E2562" t="s">
        <v>311</v>
      </c>
      <c r="F2562" t="s">
        <v>2692</v>
      </c>
      <c r="G2562" t="s">
        <v>311</v>
      </c>
      <c r="H2562" t="s">
        <v>311</v>
      </c>
      <c r="I2562" t="s">
        <v>311</v>
      </c>
      <c r="J2562">
        <v>1</v>
      </c>
    </row>
    <row r="2563" spans="1:10" hidden="1" x14ac:dyDescent="0.35">
      <c r="A2563" t="s">
        <v>8945</v>
      </c>
      <c r="B2563">
        <v>61</v>
      </c>
      <c r="C2563">
        <v>98</v>
      </c>
      <c r="D2563">
        <v>2558</v>
      </c>
      <c r="E2563" t="s">
        <v>311</v>
      </c>
      <c r="F2563" t="s">
        <v>2692</v>
      </c>
      <c r="G2563" t="s">
        <v>311</v>
      </c>
      <c r="H2563" t="s">
        <v>311</v>
      </c>
      <c r="I2563" t="s">
        <v>311</v>
      </c>
      <c r="J2563">
        <v>3</v>
      </c>
    </row>
    <row r="2564" spans="1:10" x14ac:dyDescent="0.35">
      <c r="A2564" t="s">
        <v>8946</v>
      </c>
      <c r="B2564">
        <v>63</v>
      </c>
      <c r="C2564">
        <v>98</v>
      </c>
      <c r="D2564">
        <v>2558</v>
      </c>
      <c r="E2564" t="s">
        <v>311</v>
      </c>
      <c r="F2564" t="s">
        <v>0</v>
      </c>
      <c r="G2564" t="s">
        <v>2053</v>
      </c>
      <c r="H2564" t="s">
        <v>311</v>
      </c>
      <c r="I2564" t="s">
        <v>311</v>
      </c>
      <c r="J2564">
        <v>15</v>
      </c>
    </row>
    <row r="2565" spans="1:10" hidden="1" x14ac:dyDescent="0.35">
      <c r="A2565" t="s">
        <v>8947</v>
      </c>
      <c r="B2565">
        <v>233</v>
      </c>
      <c r="C2565">
        <v>98</v>
      </c>
      <c r="D2565">
        <v>2558</v>
      </c>
      <c r="E2565" t="s">
        <v>311</v>
      </c>
      <c r="F2565" t="s">
        <v>2692</v>
      </c>
      <c r="G2565" t="s">
        <v>311</v>
      </c>
      <c r="H2565" t="s">
        <v>311</v>
      </c>
      <c r="I2565" t="s">
        <v>311</v>
      </c>
      <c r="J2565">
        <v>65</v>
      </c>
    </row>
    <row r="2566" spans="1:10" x14ac:dyDescent="0.35">
      <c r="A2566" t="s">
        <v>8948</v>
      </c>
      <c r="B2566">
        <v>54</v>
      </c>
      <c r="C2566">
        <v>98</v>
      </c>
      <c r="D2566">
        <v>2558</v>
      </c>
      <c r="E2566" t="s">
        <v>311</v>
      </c>
      <c r="F2566" t="s">
        <v>0</v>
      </c>
      <c r="G2566" t="s">
        <v>3554</v>
      </c>
      <c r="H2566" t="s">
        <v>311</v>
      </c>
      <c r="I2566" t="s">
        <v>311</v>
      </c>
      <c r="J2566">
        <v>14</v>
      </c>
    </row>
    <row r="2567" spans="1:10" hidden="1" x14ac:dyDescent="0.35">
      <c r="A2567" t="s">
        <v>8949</v>
      </c>
      <c r="B2567">
        <v>24</v>
      </c>
      <c r="C2567">
        <v>98</v>
      </c>
      <c r="D2567">
        <v>2558</v>
      </c>
      <c r="E2567" t="s">
        <v>311</v>
      </c>
      <c r="F2567" t="s">
        <v>3848</v>
      </c>
      <c r="G2567" t="s">
        <v>311</v>
      </c>
      <c r="H2567" t="s">
        <v>311</v>
      </c>
      <c r="I2567" t="s">
        <v>311</v>
      </c>
      <c r="J2567">
        <v>6</v>
      </c>
    </row>
    <row r="2568" spans="1:10" hidden="1" x14ac:dyDescent="0.35">
      <c r="A2568" t="s">
        <v>8950</v>
      </c>
      <c r="B2568">
        <v>79</v>
      </c>
      <c r="C2568">
        <v>97</v>
      </c>
      <c r="D2568">
        <v>2567</v>
      </c>
      <c r="E2568" t="s">
        <v>311</v>
      </c>
      <c r="F2568" t="s">
        <v>2692</v>
      </c>
      <c r="G2568" t="s">
        <v>311</v>
      </c>
      <c r="H2568" t="s">
        <v>311</v>
      </c>
      <c r="I2568" t="s">
        <v>311</v>
      </c>
      <c r="J2568">
        <v>0</v>
      </c>
    </row>
    <row r="2569" spans="1:10" x14ac:dyDescent="0.35">
      <c r="A2569" t="s">
        <v>8951</v>
      </c>
      <c r="B2569">
        <v>164</v>
      </c>
      <c r="C2569">
        <v>97</v>
      </c>
      <c r="D2569">
        <v>2567</v>
      </c>
      <c r="E2569" t="s">
        <v>311</v>
      </c>
      <c r="F2569" t="s">
        <v>0</v>
      </c>
      <c r="G2569" t="s">
        <v>1940</v>
      </c>
      <c r="H2569" t="s">
        <v>311</v>
      </c>
      <c r="I2569" t="s">
        <v>311</v>
      </c>
      <c r="J2569">
        <v>36</v>
      </c>
    </row>
    <row r="2570" spans="1:10" x14ac:dyDescent="0.35">
      <c r="A2570" t="s">
        <v>8952</v>
      </c>
      <c r="B2570">
        <v>31</v>
      </c>
      <c r="C2570">
        <v>97</v>
      </c>
      <c r="D2570">
        <v>2567</v>
      </c>
      <c r="E2570" t="s">
        <v>311</v>
      </c>
      <c r="F2570" t="s">
        <v>0</v>
      </c>
      <c r="G2570" t="s">
        <v>8953</v>
      </c>
      <c r="H2570" t="s">
        <v>311</v>
      </c>
      <c r="I2570" t="s">
        <v>311</v>
      </c>
      <c r="J2570">
        <v>31</v>
      </c>
    </row>
    <row r="2571" spans="1:10" hidden="1" x14ac:dyDescent="0.35">
      <c r="A2571" t="s">
        <v>8954</v>
      </c>
      <c r="B2571">
        <v>28</v>
      </c>
      <c r="C2571">
        <v>97</v>
      </c>
      <c r="D2571">
        <v>2567</v>
      </c>
      <c r="E2571" t="s">
        <v>311</v>
      </c>
      <c r="F2571" t="s">
        <v>3848</v>
      </c>
      <c r="G2571" t="s">
        <v>311</v>
      </c>
      <c r="H2571" t="s">
        <v>311</v>
      </c>
      <c r="I2571" t="s">
        <v>311</v>
      </c>
      <c r="J2571">
        <v>3</v>
      </c>
    </row>
    <row r="2572" spans="1:10" x14ac:dyDescent="0.35">
      <c r="A2572" t="s">
        <v>8955</v>
      </c>
      <c r="B2572">
        <v>58</v>
      </c>
      <c r="C2572">
        <v>97</v>
      </c>
      <c r="D2572">
        <v>2567</v>
      </c>
      <c r="E2572" t="s">
        <v>311</v>
      </c>
      <c r="F2572" t="s">
        <v>0</v>
      </c>
      <c r="G2572" t="s">
        <v>4219</v>
      </c>
      <c r="H2572" t="s">
        <v>311</v>
      </c>
      <c r="I2572" t="s">
        <v>311</v>
      </c>
      <c r="J2572">
        <v>16</v>
      </c>
    </row>
    <row r="2573" spans="1:10" hidden="1" x14ac:dyDescent="0.35">
      <c r="A2573" t="s">
        <v>8956</v>
      </c>
      <c r="B2573">
        <v>65</v>
      </c>
      <c r="C2573">
        <v>97</v>
      </c>
      <c r="D2573">
        <v>2567</v>
      </c>
      <c r="E2573" t="s">
        <v>311</v>
      </c>
      <c r="F2573" t="s">
        <v>2692</v>
      </c>
      <c r="G2573" t="s">
        <v>311</v>
      </c>
      <c r="H2573" t="s">
        <v>311</v>
      </c>
      <c r="I2573" t="s">
        <v>311</v>
      </c>
      <c r="J2573">
        <v>65</v>
      </c>
    </row>
    <row r="2574" spans="1:10" hidden="1" x14ac:dyDescent="0.35">
      <c r="A2574" t="s">
        <v>8957</v>
      </c>
      <c r="B2574">
        <v>34</v>
      </c>
      <c r="C2574">
        <v>97</v>
      </c>
      <c r="D2574">
        <v>2567</v>
      </c>
      <c r="E2574" t="s">
        <v>311</v>
      </c>
      <c r="F2574" t="s">
        <v>3848</v>
      </c>
      <c r="G2574" t="s">
        <v>311</v>
      </c>
      <c r="H2574" t="s">
        <v>311</v>
      </c>
      <c r="I2574" t="s">
        <v>311</v>
      </c>
      <c r="J2574">
        <v>1</v>
      </c>
    </row>
    <row r="2575" spans="1:10" x14ac:dyDescent="0.35">
      <c r="A2575" t="s">
        <v>8958</v>
      </c>
      <c r="B2575">
        <v>56</v>
      </c>
      <c r="C2575">
        <v>97</v>
      </c>
      <c r="D2575">
        <v>2567</v>
      </c>
      <c r="E2575" t="s">
        <v>311</v>
      </c>
      <c r="F2575" t="s">
        <v>0</v>
      </c>
      <c r="G2575" t="s">
        <v>2972</v>
      </c>
      <c r="H2575" t="s">
        <v>311</v>
      </c>
      <c r="I2575" t="s">
        <v>311</v>
      </c>
      <c r="J2575">
        <v>19</v>
      </c>
    </row>
    <row r="2576" spans="1:10" hidden="1" x14ac:dyDescent="0.35">
      <c r="A2576" t="s">
        <v>8959</v>
      </c>
      <c r="B2576">
        <v>50</v>
      </c>
      <c r="C2576">
        <v>97</v>
      </c>
      <c r="D2576">
        <v>2567</v>
      </c>
      <c r="E2576" t="s">
        <v>311</v>
      </c>
      <c r="F2576" t="s">
        <v>2692</v>
      </c>
      <c r="G2576" t="s">
        <v>311</v>
      </c>
      <c r="H2576" t="s">
        <v>311</v>
      </c>
      <c r="I2576" t="s">
        <v>311</v>
      </c>
      <c r="J2576">
        <v>24</v>
      </c>
    </row>
    <row r="2577" spans="1:10" hidden="1" x14ac:dyDescent="0.35">
      <c r="A2577" t="s">
        <v>8960</v>
      </c>
      <c r="B2577">
        <v>20</v>
      </c>
      <c r="C2577">
        <v>97</v>
      </c>
      <c r="D2577">
        <v>2567</v>
      </c>
      <c r="E2577" t="s">
        <v>311</v>
      </c>
      <c r="F2577" t="s">
        <v>3848</v>
      </c>
      <c r="G2577" t="s">
        <v>311</v>
      </c>
      <c r="H2577" t="s">
        <v>311</v>
      </c>
      <c r="I2577" t="s">
        <v>311</v>
      </c>
      <c r="J2577">
        <v>1</v>
      </c>
    </row>
    <row r="2578" spans="1:10" hidden="1" x14ac:dyDescent="0.35">
      <c r="A2578" t="s">
        <v>8961</v>
      </c>
      <c r="B2578">
        <v>53</v>
      </c>
      <c r="C2578">
        <v>96</v>
      </c>
      <c r="D2578">
        <v>2577</v>
      </c>
      <c r="E2578" t="s">
        <v>311</v>
      </c>
      <c r="F2578" t="s">
        <v>2692</v>
      </c>
      <c r="G2578" t="s">
        <v>311</v>
      </c>
      <c r="H2578" t="s">
        <v>311</v>
      </c>
      <c r="I2578" t="s">
        <v>311</v>
      </c>
      <c r="J2578">
        <v>1</v>
      </c>
    </row>
    <row r="2579" spans="1:10" hidden="1" x14ac:dyDescent="0.35">
      <c r="A2579" t="s">
        <v>8962</v>
      </c>
      <c r="B2579">
        <v>22</v>
      </c>
      <c r="C2579">
        <v>96</v>
      </c>
      <c r="D2579">
        <v>2577</v>
      </c>
      <c r="E2579" t="s">
        <v>311</v>
      </c>
      <c r="F2579" t="s">
        <v>3848</v>
      </c>
      <c r="G2579" t="s">
        <v>311</v>
      </c>
      <c r="H2579" t="s">
        <v>311</v>
      </c>
      <c r="I2579" t="s">
        <v>311</v>
      </c>
      <c r="J2579">
        <v>5</v>
      </c>
    </row>
    <row r="2580" spans="1:10" hidden="1" x14ac:dyDescent="0.35">
      <c r="A2580" t="s">
        <v>8963</v>
      </c>
      <c r="B2580">
        <v>29</v>
      </c>
      <c r="C2580">
        <v>96</v>
      </c>
      <c r="D2580">
        <v>2577</v>
      </c>
      <c r="E2580" t="s">
        <v>311</v>
      </c>
      <c r="F2580" t="s">
        <v>3848</v>
      </c>
      <c r="G2580" t="s">
        <v>311</v>
      </c>
      <c r="H2580" t="s">
        <v>311</v>
      </c>
      <c r="I2580" t="s">
        <v>311</v>
      </c>
      <c r="J2580">
        <v>4</v>
      </c>
    </row>
    <row r="2581" spans="1:10" hidden="1" x14ac:dyDescent="0.35">
      <c r="A2581" t="s">
        <v>8964</v>
      </c>
      <c r="B2581">
        <v>28</v>
      </c>
      <c r="C2581">
        <v>96</v>
      </c>
      <c r="D2581">
        <v>2577</v>
      </c>
      <c r="E2581" t="s">
        <v>311</v>
      </c>
      <c r="F2581" t="s">
        <v>3848</v>
      </c>
      <c r="G2581" t="s">
        <v>311</v>
      </c>
      <c r="H2581" t="s">
        <v>311</v>
      </c>
      <c r="I2581" t="s">
        <v>311</v>
      </c>
      <c r="J2581">
        <v>4</v>
      </c>
    </row>
    <row r="2582" spans="1:10" x14ac:dyDescent="0.35">
      <c r="A2582" t="s">
        <v>8965</v>
      </c>
      <c r="B2582">
        <v>26</v>
      </c>
      <c r="C2582">
        <v>96</v>
      </c>
      <c r="D2582">
        <v>2577</v>
      </c>
      <c r="E2582" t="s">
        <v>311</v>
      </c>
      <c r="F2582" t="s">
        <v>0</v>
      </c>
      <c r="G2582" t="s">
        <v>1803</v>
      </c>
      <c r="H2582" t="s">
        <v>311</v>
      </c>
      <c r="I2582" t="s">
        <v>311</v>
      </c>
      <c r="J2582">
        <v>13</v>
      </c>
    </row>
    <row r="2583" spans="1:10" hidden="1" x14ac:dyDescent="0.35">
      <c r="A2583" t="s">
        <v>8966</v>
      </c>
      <c r="B2583">
        <v>21</v>
      </c>
      <c r="C2583">
        <v>96</v>
      </c>
      <c r="D2583">
        <v>2577</v>
      </c>
      <c r="E2583" t="s">
        <v>311</v>
      </c>
      <c r="F2583" t="s">
        <v>3848</v>
      </c>
      <c r="G2583" t="s">
        <v>311</v>
      </c>
      <c r="H2583" t="s">
        <v>311</v>
      </c>
      <c r="I2583" t="s">
        <v>311</v>
      </c>
      <c r="J2583">
        <v>0</v>
      </c>
    </row>
    <row r="2584" spans="1:10" hidden="1" x14ac:dyDescent="0.35">
      <c r="A2584" t="s">
        <v>8967</v>
      </c>
      <c r="B2584">
        <v>83</v>
      </c>
      <c r="C2584">
        <v>96</v>
      </c>
      <c r="D2584">
        <v>2577</v>
      </c>
      <c r="E2584" t="s">
        <v>311</v>
      </c>
      <c r="F2584" t="s">
        <v>2692</v>
      </c>
      <c r="G2584" t="s">
        <v>311</v>
      </c>
      <c r="H2584" t="s">
        <v>311</v>
      </c>
      <c r="I2584" t="s">
        <v>311</v>
      </c>
      <c r="J2584">
        <v>5</v>
      </c>
    </row>
    <row r="2585" spans="1:10" hidden="1" x14ac:dyDescent="0.35">
      <c r="A2585" t="s">
        <v>8968</v>
      </c>
      <c r="B2585">
        <v>23</v>
      </c>
      <c r="C2585">
        <v>96</v>
      </c>
      <c r="D2585">
        <v>2577</v>
      </c>
      <c r="E2585" t="s">
        <v>311</v>
      </c>
      <c r="F2585" t="s">
        <v>3848</v>
      </c>
      <c r="G2585" t="s">
        <v>311</v>
      </c>
      <c r="H2585" t="s">
        <v>311</v>
      </c>
      <c r="I2585" t="s">
        <v>311</v>
      </c>
      <c r="J2585">
        <v>4</v>
      </c>
    </row>
    <row r="2586" spans="1:10" hidden="1" x14ac:dyDescent="0.35">
      <c r="A2586" t="s">
        <v>8969</v>
      </c>
      <c r="B2586">
        <v>29</v>
      </c>
      <c r="C2586">
        <v>96</v>
      </c>
      <c r="D2586">
        <v>2577</v>
      </c>
      <c r="E2586" t="s">
        <v>311</v>
      </c>
      <c r="F2586" t="s">
        <v>3848</v>
      </c>
      <c r="G2586" t="s">
        <v>311</v>
      </c>
      <c r="H2586" t="s">
        <v>311</v>
      </c>
      <c r="I2586" t="s">
        <v>311</v>
      </c>
      <c r="J2586">
        <v>6</v>
      </c>
    </row>
    <row r="2587" spans="1:10" hidden="1" x14ac:dyDescent="0.35">
      <c r="A2587" t="s">
        <v>8970</v>
      </c>
      <c r="B2587">
        <v>21</v>
      </c>
      <c r="C2587">
        <v>96</v>
      </c>
      <c r="D2587">
        <v>2577</v>
      </c>
      <c r="E2587" t="s">
        <v>311</v>
      </c>
      <c r="F2587" t="s">
        <v>3848</v>
      </c>
      <c r="G2587" t="s">
        <v>311</v>
      </c>
      <c r="H2587" t="s">
        <v>311</v>
      </c>
      <c r="I2587" t="s">
        <v>311</v>
      </c>
      <c r="J2587">
        <v>0</v>
      </c>
    </row>
    <row r="2588" spans="1:10" x14ac:dyDescent="0.35">
      <c r="A2588" t="s">
        <v>8971</v>
      </c>
      <c r="B2588">
        <v>35</v>
      </c>
      <c r="C2588">
        <v>96</v>
      </c>
      <c r="D2588">
        <v>2577</v>
      </c>
      <c r="E2588" t="s">
        <v>311</v>
      </c>
      <c r="F2588" t="s">
        <v>0</v>
      </c>
      <c r="G2588" t="s">
        <v>3304</v>
      </c>
      <c r="H2588" t="s">
        <v>311</v>
      </c>
      <c r="I2588" t="s">
        <v>311</v>
      </c>
      <c r="J2588">
        <v>35</v>
      </c>
    </row>
    <row r="2589" spans="1:10" hidden="1" x14ac:dyDescent="0.35">
      <c r="A2589" t="s">
        <v>8972</v>
      </c>
      <c r="B2589">
        <v>17</v>
      </c>
      <c r="C2589">
        <v>96</v>
      </c>
      <c r="D2589">
        <v>2577</v>
      </c>
      <c r="E2589" t="s">
        <v>311</v>
      </c>
      <c r="F2589" t="s">
        <v>3848</v>
      </c>
      <c r="G2589" t="s">
        <v>311</v>
      </c>
      <c r="H2589" t="s">
        <v>311</v>
      </c>
      <c r="I2589" t="s">
        <v>311</v>
      </c>
      <c r="J2589">
        <v>2</v>
      </c>
    </row>
    <row r="2590" spans="1:10" x14ac:dyDescent="0.35">
      <c r="A2590" t="s">
        <v>8973</v>
      </c>
      <c r="B2590">
        <v>34</v>
      </c>
      <c r="C2590">
        <v>96</v>
      </c>
      <c r="D2590">
        <v>2577</v>
      </c>
      <c r="E2590" t="s">
        <v>328</v>
      </c>
      <c r="F2590" t="s">
        <v>0</v>
      </c>
      <c r="G2590" t="s">
        <v>2590</v>
      </c>
      <c r="H2590">
        <v>1.1819999999999999</v>
      </c>
      <c r="I2590">
        <v>51.39</v>
      </c>
      <c r="J2590">
        <v>20</v>
      </c>
    </row>
    <row r="2591" spans="1:10" x14ac:dyDescent="0.35">
      <c r="A2591" t="s">
        <v>8974</v>
      </c>
      <c r="B2591">
        <v>31</v>
      </c>
      <c r="C2591">
        <v>96</v>
      </c>
      <c r="D2591">
        <v>2577</v>
      </c>
      <c r="E2591" t="s">
        <v>311</v>
      </c>
      <c r="F2591" t="s">
        <v>0</v>
      </c>
      <c r="G2591" t="s">
        <v>1893</v>
      </c>
      <c r="H2591" t="s">
        <v>311</v>
      </c>
      <c r="I2591" t="s">
        <v>311</v>
      </c>
      <c r="J2591">
        <v>8</v>
      </c>
    </row>
    <row r="2592" spans="1:10" hidden="1" x14ac:dyDescent="0.35">
      <c r="A2592" t="s">
        <v>8975</v>
      </c>
      <c r="B2592">
        <v>42</v>
      </c>
      <c r="C2592">
        <v>96</v>
      </c>
      <c r="D2592">
        <v>2577</v>
      </c>
      <c r="E2592" t="s">
        <v>311</v>
      </c>
      <c r="F2592" t="s">
        <v>2692</v>
      </c>
      <c r="G2592" t="s">
        <v>311</v>
      </c>
      <c r="H2592" t="s">
        <v>311</v>
      </c>
      <c r="I2592" t="s">
        <v>311</v>
      </c>
      <c r="J2592">
        <v>2</v>
      </c>
    </row>
    <row r="2593" spans="1:10" hidden="1" x14ac:dyDescent="0.35">
      <c r="A2593" t="s">
        <v>8976</v>
      </c>
      <c r="B2593">
        <v>20</v>
      </c>
      <c r="C2593">
        <v>96</v>
      </c>
      <c r="D2593">
        <v>2577</v>
      </c>
      <c r="E2593" t="s">
        <v>311</v>
      </c>
      <c r="F2593" t="s">
        <v>3848</v>
      </c>
      <c r="G2593" t="s">
        <v>311</v>
      </c>
      <c r="H2593" t="s">
        <v>311</v>
      </c>
      <c r="I2593" t="s">
        <v>311</v>
      </c>
      <c r="J2593">
        <v>0</v>
      </c>
    </row>
    <row r="2594" spans="1:10" hidden="1" x14ac:dyDescent="0.35">
      <c r="A2594" t="s">
        <v>8977</v>
      </c>
      <c r="B2594">
        <v>21</v>
      </c>
      <c r="C2594">
        <v>95</v>
      </c>
      <c r="D2594">
        <v>2593</v>
      </c>
      <c r="E2594" t="s">
        <v>311</v>
      </c>
      <c r="F2594" t="s">
        <v>2692</v>
      </c>
      <c r="G2594" t="s">
        <v>311</v>
      </c>
      <c r="H2594" t="s">
        <v>311</v>
      </c>
      <c r="I2594" t="s">
        <v>311</v>
      </c>
      <c r="J2594">
        <v>5</v>
      </c>
    </row>
    <row r="2595" spans="1:10" x14ac:dyDescent="0.35">
      <c r="A2595" t="s">
        <v>8978</v>
      </c>
      <c r="B2595">
        <v>17</v>
      </c>
      <c r="C2595">
        <v>95</v>
      </c>
      <c r="D2595">
        <v>2593</v>
      </c>
      <c r="E2595" t="s">
        <v>319</v>
      </c>
      <c r="F2595" t="s">
        <v>0</v>
      </c>
      <c r="G2595" t="s">
        <v>3926</v>
      </c>
      <c r="H2595">
        <v>3.625</v>
      </c>
      <c r="I2595">
        <v>83.33</v>
      </c>
      <c r="J2595">
        <v>17</v>
      </c>
    </row>
    <row r="2596" spans="1:10" hidden="1" x14ac:dyDescent="0.35">
      <c r="A2596" t="s">
        <v>8979</v>
      </c>
      <c r="B2596">
        <v>21</v>
      </c>
      <c r="C2596">
        <v>95</v>
      </c>
      <c r="D2596">
        <v>2593</v>
      </c>
      <c r="E2596" t="s">
        <v>311</v>
      </c>
      <c r="F2596" t="s">
        <v>3848</v>
      </c>
      <c r="G2596" t="s">
        <v>311</v>
      </c>
      <c r="H2596" t="s">
        <v>311</v>
      </c>
      <c r="I2596" t="s">
        <v>311</v>
      </c>
      <c r="J2596">
        <v>2</v>
      </c>
    </row>
    <row r="2597" spans="1:10" hidden="1" x14ac:dyDescent="0.35">
      <c r="A2597" t="s">
        <v>8980</v>
      </c>
      <c r="B2597">
        <v>104</v>
      </c>
      <c r="C2597">
        <v>95</v>
      </c>
      <c r="D2597">
        <v>2593</v>
      </c>
      <c r="E2597" t="s">
        <v>311</v>
      </c>
      <c r="F2597" t="s">
        <v>2692</v>
      </c>
      <c r="G2597" t="s">
        <v>311</v>
      </c>
      <c r="H2597" t="s">
        <v>311</v>
      </c>
      <c r="I2597" t="s">
        <v>311</v>
      </c>
      <c r="J2597">
        <v>12</v>
      </c>
    </row>
    <row r="2598" spans="1:10" hidden="1" x14ac:dyDescent="0.35">
      <c r="A2598" t="s">
        <v>8981</v>
      </c>
      <c r="B2598">
        <v>73</v>
      </c>
      <c r="C2598">
        <v>95</v>
      </c>
      <c r="D2598">
        <v>2593</v>
      </c>
      <c r="E2598" t="s">
        <v>311</v>
      </c>
      <c r="F2598" t="s">
        <v>2692</v>
      </c>
      <c r="G2598" t="s">
        <v>311</v>
      </c>
      <c r="H2598" t="s">
        <v>311</v>
      </c>
      <c r="I2598" t="s">
        <v>311</v>
      </c>
      <c r="J2598">
        <v>9</v>
      </c>
    </row>
    <row r="2599" spans="1:10" hidden="1" x14ac:dyDescent="0.35">
      <c r="A2599" t="s">
        <v>8982</v>
      </c>
      <c r="B2599">
        <v>60</v>
      </c>
      <c r="C2599">
        <v>95</v>
      </c>
      <c r="D2599">
        <v>2593</v>
      </c>
      <c r="E2599" t="s">
        <v>311</v>
      </c>
      <c r="F2599" t="s">
        <v>2692</v>
      </c>
      <c r="G2599" t="s">
        <v>311</v>
      </c>
      <c r="H2599" t="s">
        <v>311</v>
      </c>
      <c r="I2599" t="s">
        <v>311</v>
      </c>
      <c r="J2599">
        <v>3</v>
      </c>
    </row>
    <row r="2600" spans="1:10" hidden="1" x14ac:dyDescent="0.35">
      <c r="A2600" t="s">
        <v>8983</v>
      </c>
      <c r="B2600">
        <v>40</v>
      </c>
      <c r="C2600">
        <v>94</v>
      </c>
      <c r="D2600">
        <v>2599</v>
      </c>
      <c r="E2600" t="s">
        <v>311</v>
      </c>
      <c r="F2600" t="s">
        <v>2692</v>
      </c>
      <c r="G2600" t="s">
        <v>311</v>
      </c>
      <c r="H2600" t="s">
        <v>311</v>
      </c>
      <c r="I2600" t="s">
        <v>311</v>
      </c>
      <c r="J2600">
        <v>19</v>
      </c>
    </row>
    <row r="2601" spans="1:10" x14ac:dyDescent="0.35">
      <c r="A2601" t="s">
        <v>8984</v>
      </c>
      <c r="B2601">
        <v>58</v>
      </c>
      <c r="C2601">
        <v>94</v>
      </c>
      <c r="D2601">
        <v>2599</v>
      </c>
      <c r="E2601" t="s">
        <v>311</v>
      </c>
      <c r="F2601" t="s">
        <v>0</v>
      </c>
      <c r="G2601" t="s">
        <v>3375</v>
      </c>
      <c r="H2601" t="s">
        <v>311</v>
      </c>
      <c r="I2601" t="s">
        <v>311</v>
      </c>
      <c r="J2601">
        <v>11</v>
      </c>
    </row>
    <row r="2602" spans="1:10" hidden="1" x14ac:dyDescent="0.35">
      <c r="A2602" t="s">
        <v>8985</v>
      </c>
      <c r="B2602">
        <v>28</v>
      </c>
      <c r="C2602">
        <v>94</v>
      </c>
      <c r="D2602">
        <v>2599</v>
      </c>
      <c r="E2602" t="s">
        <v>311</v>
      </c>
      <c r="F2602" t="s">
        <v>3848</v>
      </c>
      <c r="G2602" t="s">
        <v>311</v>
      </c>
      <c r="H2602" t="s">
        <v>311</v>
      </c>
      <c r="I2602" t="s">
        <v>311</v>
      </c>
      <c r="J2602">
        <v>9</v>
      </c>
    </row>
    <row r="2603" spans="1:10" hidden="1" x14ac:dyDescent="0.35">
      <c r="A2603" t="s">
        <v>8986</v>
      </c>
      <c r="B2603">
        <v>59</v>
      </c>
      <c r="C2603">
        <v>94</v>
      </c>
      <c r="D2603">
        <v>2599</v>
      </c>
      <c r="E2603" t="s">
        <v>311</v>
      </c>
      <c r="F2603" t="s">
        <v>2692</v>
      </c>
      <c r="G2603" t="s">
        <v>311</v>
      </c>
      <c r="H2603" t="s">
        <v>311</v>
      </c>
      <c r="I2603" t="s">
        <v>311</v>
      </c>
      <c r="J2603">
        <v>1</v>
      </c>
    </row>
    <row r="2604" spans="1:10" hidden="1" x14ac:dyDescent="0.35">
      <c r="A2604" t="s">
        <v>8987</v>
      </c>
      <c r="B2604">
        <v>26</v>
      </c>
      <c r="C2604">
        <v>94</v>
      </c>
      <c r="D2604">
        <v>2599</v>
      </c>
      <c r="E2604" t="s">
        <v>311</v>
      </c>
      <c r="F2604" t="s">
        <v>3848</v>
      </c>
      <c r="G2604" t="s">
        <v>311</v>
      </c>
      <c r="H2604" t="s">
        <v>311</v>
      </c>
      <c r="I2604" t="s">
        <v>311</v>
      </c>
      <c r="J2604">
        <v>0</v>
      </c>
    </row>
    <row r="2605" spans="1:10" hidden="1" x14ac:dyDescent="0.35">
      <c r="A2605" t="s">
        <v>8988</v>
      </c>
      <c r="B2605">
        <v>120</v>
      </c>
      <c r="C2605">
        <v>94</v>
      </c>
      <c r="D2605">
        <v>2599</v>
      </c>
      <c r="E2605" t="s">
        <v>311</v>
      </c>
      <c r="F2605" t="s">
        <v>2692</v>
      </c>
      <c r="G2605" t="s">
        <v>311</v>
      </c>
      <c r="H2605" t="s">
        <v>311</v>
      </c>
      <c r="I2605" t="s">
        <v>311</v>
      </c>
      <c r="J2605">
        <v>1</v>
      </c>
    </row>
    <row r="2606" spans="1:10" hidden="1" x14ac:dyDescent="0.35">
      <c r="A2606" t="s">
        <v>8989</v>
      </c>
      <c r="B2606">
        <v>61</v>
      </c>
      <c r="C2606">
        <v>94</v>
      </c>
      <c r="D2606">
        <v>2599</v>
      </c>
      <c r="E2606" t="s">
        <v>311</v>
      </c>
      <c r="F2606" t="s">
        <v>2692</v>
      </c>
      <c r="G2606" t="s">
        <v>311</v>
      </c>
      <c r="H2606" t="s">
        <v>311</v>
      </c>
      <c r="I2606" t="s">
        <v>311</v>
      </c>
      <c r="J2606">
        <v>4</v>
      </c>
    </row>
    <row r="2607" spans="1:10" hidden="1" x14ac:dyDescent="0.35">
      <c r="A2607" t="s">
        <v>8990</v>
      </c>
      <c r="B2607">
        <v>21</v>
      </c>
      <c r="C2607">
        <v>94</v>
      </c>
      <c r="D2607">
        <v>2599</v>
      </c>
      <c r="E2607" t="s">
        <v>311</v>
      </c>
      <c r="F2607" t="s">
        <v>3848</v>
      </c>
      <c r="G2607" t="s">
        <v>311</v>
      </c>
      <c r="H2607" t="s">
        <v>311</v>
      </c>
      <c r="I2607" t="s">
        <v>311</v>
      </c>
      <c r="J2607">
        <v>0</v>
      </c>
    </row>
    <row r="2608" spans="1:10" hidden="1" x14ac:dyDescent="0.35">
      <c r="A2608" t="s">
        <v>8991</v>
      </c>
      <c r="B2608">
        <v>11</v>
      </c>
      <c r="C2608">
        <v>94</v>
      </c>
      <c r="D2608">
        <v>2599</v>
      </c>
      <c r="E2608" t="s">
        <v>311</v>
      </c>
      <c r="F2608" t="s">
        <v>3848</v>
      </c>
      <c r="G2608" t="s">
        <v>311</v>
      </c>
      <c r="H2608" t="s">
        <v>311</v>
      </c>
      <c r="I2608" t="s">
        <v>311</v>
      </c>
      <c r="J2608">
        <v>0</v>
      </c>
    </row>
    <row r="2609" spans="1:10" hidden="1" x14ac:dyDescent="0.35">
      <c r="A2609" t="s">
        <v>8992</v>
      </c>
      <c r="B2609">
        <v>17</v>
      </c>
      <c r="C2609">
        <v>94</v>
      </c>
      <c r="D2609">
        <v>2599</v>
      </c>
      <c r="E2609" t="s">
        <v>311</v>
      </c>
      <c r="F2609" t="s">
        <v>3848</v>
      </c>
      <c r="G2609" t="s">
        <v>311</v>
      </c>
      <c r="H2609" t="s">
        <v>311</v>
      </c>
      <c r="I2609" t="s">
        <v>311</v>
      </c>
      <c r="J2609">
        <v>1</v>
      </c>
    </row>
    <row r="2610" spans="1:10" x14ac:dyDescent="0.35">
      <c r="A2610" t="s">
        <v>8993</v>
      </c>
      <c r="B2610">
        <v>29</v>
      </c>
      <c r="C2610">
        <v>94</v>
      </c>
      <c r="D2610">
        <v>2599</v>
      </c>
      <c r="E2610" t="s">
        <v>311</v>
      </c>
      <c r="F2610" t="s">
        <v>0</v>
      </c>
      <c r="G2610" t="s">
        <v>7472</v>
      </c>
      <c r="H2610" t="s">
        <v>311</v>
      </c>
      <c r="I2610" t="s">
        <v>311</v>
      </c>
      <c r="J2610">
        <v>13</v>
      </c>
    </row>
    <row r="2611" spans="1:10" hidden="1" x14ac:dyDescent="0.35">
      <c r="A2611" t="s">
        <v>8994</v>
      </c>
      <c r="B2611">
        <v>73</v>
      </c>
      <c r="C2611">
        <v>94</v>
      </c>
      <c r="D2611">
        <v>2599</v>
      </c>
      <c r="E2611" t="s">
        <v>311</v>
      </c>
      <c r="F2611" t="s">
        <v>2692</v>
      </c>
      <c r="G2611" t="s">
        <v>311</v>
      </c>
      <c r="H2611" t="s">
        <v>311</v>
      </c>
      <c r="I2611" t="s">
        <v>311</v>
      </c>
      <c r="J2611">
        <v>73</v>
      </c>
    </row>
    <row r="2612" spans="1:10" hidden="1" x14ac:dyDescent="0.35">
      <c r="A2612" t="s">
        <v>8995</v>
      </c>
      <c r="B2612">
        <v>86</v>
      </c>
      <c r="C2612">
        <v>94</v>
      </c>
      <c r="D2612">
        <v>2599</v>
      </c>
      <c r="E2612" t="s">
        <v>311</v>
      </c>
      <c r="F2612" t="s">
        <v>2692</v>
      </c>
      <c r="G2612" t="s">
        <v>311</v>
      </c>
      <c r="H2612" t="s">
        <v>311</v>
      </c>
      <c r="I2612" t="s">
        <v>311</v>
      </c>
      <c r="J2612">
        <v>16</v>
      </c>
    </row>
    <row r="2613" spans="1:10" x14ac:dyDescent="0.35">
      <c r="A2613" t="s">
        <v>8996</v>
      </c>
      <c r="B2613">
        <v>57</v>
      </c>
      <c r="C2613">
        <v>93</v>
      </c>
      <c r="D2613">
        <v>2612</v>
      </c>
      <c r="E2613" t="s">
        <v>312</v>
      </c>
      <c r="F2613" t="s">
        <v>0</v>
      </c>
      <c r="G2613" t="s">
        <v>2520</v>
      </c>
      <c r="H2613">
        <v>0.86799999999999999</v>
      </c>
      <c r="I2613">
        <v>42.02</v>
      </c>
      <c r="J2613">
        <v>9</v>
      </c>
    </row>
    <row r="2614" spans="1:10" hidden="1" x14ac:dyDescent="0.35">
      <c r="A2614" t="s">
        <v>8997</v>
      </c>
      <c r="B2614">
        <v>131</v>
      </c>
      <c r="C2614">
        <v>93</v>
      </c>
      <c r="D2614">
        <v>2612</v>
      </c>
      <c r="E2614" t="s">
        <v>311</v>
      </c>
      <c r="F2614" t="s">
        <v>2692</v>
      </c>
      <c r="G2614" t="s">
        <v>311</v>
      </c>
      <c r="H2614" t="s">
        <v>311</v>
      </c>
      <c r="I2614" t="s">
        <v>311</v>
      </c>
      <c r="J2614">
        <v>7</v>
      </c>
    </row>
    <row r="2615" spans="1:10" hidden="1" x14ac:dyDescent="0.35">
      <c r="A2615" t="s">
        <v>8998</v>
      </c>
      <c r="B2615">
        <v>12</v>
      </c>
      <c r="C2615">
        <v>93</v>
      </c>
      <c r="D2615">
        <v>2612</v>
      </c>
      <c r="E2615" t="s">
        <v>311</v>
      </c>
      <c r="F2615" t="s">
        <v>3848</v>
      </c>
      <c r="G2615" t="s">
        <v>311</v>
      </c>
      <c r="H2615" t="s">
        <v>311</v>
      </c>
      <c r="I2615" t="s">
        <v>311</v>
      </c>
      <c r="J2615">
        <v>1</v>
      </c>
    </row>
    <row r="2616" spans="1:10" hidden="1" x14ac:dyDescent="0.35">
      <c r="A2616" t="s">
        <v>8999</v>
      </c>
      <c r="B2616">
        <v>29</v>
      </c>
      <c r="C2616">
        <v>93</v>
      </c>
      <c r="D2616">
        <v>2612</v>
      </c>
      <c r="E2616" t="s">
        <v>311</v>
      </c>
      <c r="F2616" t="s">
        <v>3848</v>
      </c>
      <c r="G2616" t="s">
        <v>311</v>
      </c>
      <c r="H2616" t="s">
        <v>311</v>
      </c>
      <c r="I2616" t="s">
        <v>311</v>
      </c>
      <c r="J2616">
        <v>1</v>
      </c>
    </row>
    <row r="2617" spans="1:10" x14ac:dyDescent="0.35">
      <c r="A2617" t="s">
        <v>9000</v>
      </c>
      <c r="B2617">
        <v>96</v>
      </c>
      <c r="C2617">
        <v>93</v>
      </c>
      <c r="D2617">
        <v>2612</v>
      </c>
      <c r="E2617" t="s">
        <v>334</v>
      </c>
      <c r="F2617" t="s">
        <v>0</v>
      </c>
      <c r="G2617" t="s">
        <v>2520</v>
      </c>
      <c r="H2617">
        <v>0.55800000000000005</v>
      </c>
      <c r="I2617">
        <v>14.31</v>
      </c>
      <c r="J2617">
        <v>61</v>
      </c>
    </row>
    <row r="2618" spans="1:10" x14ac:dyDescent="0.35">
      <c r="A2618" t="s">
        <v>9001</v>
      </c>
      <c r="B2618">
        <v>20</v>
      </c>
      <c r="C2618">
        <v>93</v>
      </c>
      <c r="D2618">
        <v>2612</v>
      </c>
      <c r="E2618" t="s">
        <v>312</v>
      </c>
      <c r="F2618" t="s">
        <v>0</v>
      </c>
      <c r="G2618" t="s">
        <v>2626</v>
      </c>
      <c r="H2618">
        <v>2.8820000000000001</v>
      </c>
      <c r="I2618">
        <v>36.08</v>
      </c>
      <c r="J2618">
        <v>20</v>
      </c>
    </row>
    <row r="2619" spans="1:10" x14ac:dyDescent="0.35">
      <c r="A2619" t="s">
        <v>9002</v>
      </c>
      <c r="B2619">
        <v>36</v>
      </c>
      <c r="C2619">
        <v>93</v>
      </c>
      <c r="D2619">
        <v>2612</v>
      </c>
      <c r="E2619" t="s">
        <v>311</v>
      </c>
      <c r="F2619" t="s">
        <v>0</v>
      </c>
      <c r="G2619" t="s">
        <v>8159</v>
      </c>
      <c r="H2619" t="s">
        <v>311</v>
      </c>
      <c r="I2619" t="s">
        <v>311</v>
      </c>
      <c r="J2619">
        <v>15</v>
      </c>
    </row>
    <row r="2620" spans="1:10" hidden="1" x14ac:dyDescent="0.35">
      <c r="A2620" t="s">
        <v>9003</v>
      </c>
      <c r="B2620">
        <v>61</v>
      </c>
      <c r="C2620">
        <v>93</v>
      </c>
      <c r="D2620">
        <v>2612</v>
      </c>
      <c r="E2620" t="s">
        <v>311</v>
      </c>
      <c r="F2620" t="s">
        <v>2692</v>
      </c>
      <c r="G2620" t="s">
        <v>311</v>
      </c>
      <c r="H2620" t="s">
        <v>311</v>
      </c>
      <c r="I2620" t="s">
        <v>311</v>
      </c>
      <c r="J2620">
        <v>9</v>
      </c>
    </row>
    <row r="2621" spans="1:10" hidden="1" x14ac:dyDescent="0.35">
      <c r="A2621" t="s">
        <v>9004</v>
      </c>
      <c r="B2621">
        <v>72</v>
      </c>
      <c r="C2621">
        <v>93</v>
      </c>
      <c r="D2621">
        <v>2612</v>
      </c>
      <c r="E2621" t="s">
        <v>311</v>
      </c>
      <c r="F2621" t="s">
        <v>3848</v>
      </c>
      <c r="G2621" t="s">
        <v>311</v>
      </c>
      <c r="H2621" t="s">
        <v>311</v>
      </c>
      <c r="I2621" t="s">
        <v>311</v>
      </c>
      <c r="J2621">
        <v>1</v>
      </c>
    </row>
    <row r="2622" spans="1:10" hidden="1" x14ac:dyDescent="0.35">
      <c r="A2622" t="s">
        <v>9005</v>
      </c>
      <c r="B2622">
        <v>35</v>
      </c>
      <c r="C2622">
        <v>93</v>
      </c>
      <c r="D2622">
        <v>2612</v>
      </c>
      <c r="E2622" t="s">
        <v>311</v>
      </c>
      <c r="F2622" t="s">
        <v>2692</v>
      </c>
      <c r="G2622" t="s">
        <v>311</v>
      </c>
      <c r="H2622" t="s">
        <v>311</v>
      </c>
      <c r="I2622" t="s">
        <v>311</v>
      </c>
      <c r="J2622">
        <v>0</v>
      </c>
    </row>
    <row r="2623" spans="1:10" x14ac:dyDescent="0.35">
      <c r="A2623" t="s">
        <v>9006</v>
      </c>
      <c r="B2623">
        <v>84</v>
      </c>
      <c r="C2623">
        <v>92</v>
      </c>
      <c r="D2623">
        <v>2622</v>
      </c>
      <c r="E2623" t="s">
        <v>328</v>
      </c>
      <c r="F2623" t="s">
        <v>0</v>
      </c>
      <c r="G2623" t="s">
        <v>9007</v>
      </c>
      <c r="H2623">
        <v>0.81799999999999995</v>
      </c>
      <c r="I2623">
        <v>35.81</v>
      </c>
      <c r="J2623">
        <v>21</v>
      </c>
    </row>
    <row r="2624" spans="1:10" hidden="1" x14ac:dyDescent="0.35">
      <c r="A2624" t="s">
        <v>9008</v>
      </c>
      <c r="B2624">
        <v>12</v>
      </c>
      <c r="C2624">
        <v>92</v>
      </c>
      <c r="D2624">
        <v>2622</v>
      </c>
      <c r="E2624" t="s">
        <v>311</v>
      </c>
      <c r="F2624" t="s">
        <v>3848</v>
      </c>
      <c r="G2624" t="s">
        <v>311</v>
      </c>
      <c r="H2624" t="s">
        <v>311</v>
      </c>
      <c r="I2624" t="s">
        <v>311</v>
      </c>
      <c r="J2624">
        <v>0</v>
      </c>
    </row>
    <row r="2625" spans="1:10" hidden="1" x14ac:dyDescent="0.35">
      <c r="A2625" t="s">
        <v>9009</v>
      </c>
      <c r="B2625">
        <v>22</v>
      </c>
      <c r="C2625">
        <v>92</v>
      </c>
      <c r="D2625">
        <v>2622</v>
      </c>
      <c r="E2625" t="s">
        <v>311</v>
      </c>
      <c r="F2625" t="s">
        <v>3848</v>
      </c>
      <c r="G2625" t="s">
        <v>311</v>
      </c>
      <c r="H2625" t="s">
        <v>311</v>
      </c>
      <c r="I2625" t="s">
        <v>311</v>
      </c>
      <c r="J2625">
        <v>4</v>
      </c>
    </row>
    <row r="2626" spans="1:10" hidden="1" x14ac:dyDescent="0.35">
      <c r="A2626" t="s">
        <v>9010</v>
      </c>
      <c r="B2626">
        <v>21</v>
      </c>
      <c r="C2626">
        <v>92</v>
      </c>
      <c r="D2626">
        <v>2622</v>
      </c>
      <c r="E2626" t="s">
        <v>311</v>
      </c>
      <c r="F2626" t="s">
        <v>3848</v>
      </c>
      <c r="G2626" t="s">
        <v>311</v>
      </c>
      <c r="H2626" t="s">
        <v>311</v>
      </c>
      <c r="I2626" t="s">
        <v>311</v>
      </c>
      <c r="J2626">
        <v>0</v>
      </c>
    </row>
    <row r="2627" spans="1:10" hidden="1" x14ac:dyDescent="0.35">
      <c r="A2627" t="s">
        <v>9011</v>
      </c>
      <c r="B2627">
        <v>15</v>
      </c>
      <c r="C2627">
        <v>92</v>
      </c>
      <c r="D2627">
        <v>2622</v>
      </c>
      <c r="E2627" t="s">
        <v>311</v>
      </c>
      <c r="F2627" t="s">
        <v>3848</v>
      </c>
      <c r="G2627" t="s">
        <v>311</v>
      </c>
      <c r="H2627" t="s">
        <v>311</v>
      </c>
      <c r="I2627" t="s">
        <v>311</v>
      </c>
      <c r="J2627">
        <v>0</v>
      </c>
    </row>
    <row r="2628" spans="1:10" hidden="1" x14ac:dyDescent="0.35">
      <c r="A2628" t="s">
        <v>9012</v>
      </c>
      <c r="B2628">
        <v>33</v>
      </c>
      <c r="C2628">
        <v>92</v>
      </c>
      <c r="D2628">
        <v>2622</v>
      </c>
      <c r="E2628" t="s">
        <v>311</v>
      </c>
      <c r="F2628" t="s">
        <v>2692</v>
      </c>
      <c r="G2628" t="s">
        <v>311</v>
      </c>
      <c r="H2628" t="s">
        <v>311</v>
      </c>
      <c r="I2628" t="s">
        <v>311</v>
      </c>
      <c r="J2628">
        <v>13</v>
      </c>
    </row>
    <row r="2629" spans="1:10" hidden="1" x14ac:dyDescent="0.35">
      <c r="A2629" t="s">
        <v>9013</v>
      </c>
      <c r="B2629">
        <v>56</v>
      </c>
      <c r="C2629">
        <v>92</v>
      </c>
      <c r="D2629">
        <v>2622</v>
      </c>
      <c r="E2629" t="s">
        <v>311</v>
      </c>
      <c r="F2629" t="s">
        <v>2692</v>
      </c>
      <c r="G2629" t="s">
        <v>311</v>
      </c>
      <c r="H2629" t="s">
        <v>311</v>
      </c>
      <c r="I2629" t="s">
        <v>311</v>
      </c>
      <c r="J2629">
        <v>56</v>
      </c>
    </row>
    <row r="2630" spans="1:10" hidden="1" x14ac:dyDescent="0.35">
      <c r="A2630" t="s">
        <v>9014</v>
      </c>
      <c r="B2630">
        <v>28</v>
      </c>
      <c r="C2630">
        <v>91</v>
      </c>
      <c r="D2630">
        <v>2629</v>
      </c>
      <c r="E2630" t="s">
        <v>311</v>
      </c>
      <c r="F2630" t="s">
        <v>3848</v>
      </c>
      <c r="G2630" t="s">
        <v>311</v>
      </c>
      <c r="H2630" t="s">
        <v>311</v>
      </c>
      <c r="I2630" t="s">
        <v>311</v>
      </c>
      <c r="J2630">
        <v>5</v>
      </c>
    </row>
    <row r="2631" spans="1:10" x14ac:dyDescent="0.35">
      <c r="A2631" t="s">
        <v>9015</v>
      </c>
      <c r="B2631">
        <v>40</v>
      </c>
      <c r="C2631">
        <v>91</v>
      </c>
      <c r="D2631">
        <v>2629</v>
      </c>
      <c r="E2631" t="s">
        <v>311</v>
      </c>
      <c r="F2631" t="s">
        <v>0</v>
      </c>
      <c r="G2631" t="s">
        <v>9016</v>
      </c>
      <c r="H2631" t="s">
        <v>311</v>
      </c>
      <c r="I2631" t="s">
        <v>311</v>
      </c>
      <c r="J2631">
        <v>11</v>
      </c>
    </row>
    <row r="2632" spans="1:10" hidden="1" x14ac:dyDescent="0.35">
      <c r="A2632" t="s">
        <v>9017</v>
      </c>
      <c r="B2632">
        <v>46</v>
      </c>
      <c r="C2632">
        <v>91</v>
      </c>
      <c r="D2632">
        <v>2629</v>
      </c>
      <c r="E2632" t="s">
        <v>311</v>
      </c>
      <c r="F2632" t="s">
        <v>2692</v>
      </c>
      <c r="G2632" t="s">
        <v>311</v>
      </c>
      <c r="H2632" t="s">
        <v>311</v>
      </c>
      <c r="I2632" t="s">
        <v>311</v>
      </c>
      <c r="J2632">
        <v>32</v>
      </c>
    </row>
    <row r="2633" spans="1:10" hidden="1" x14ac:dyDescent="0.35">
      <c r="A2633" t="s">
        <v>9018</v>
      </c>
      <c r="B2633">
        <v>18</v>
      </c>
      <c r="C2633">
        <v>91</v>
      </c>
      <c r="D2633">
        <v>2629</v>
      </c>
      <c r="E2633" t="s">
        <v>311</v>
      </c>
      <c r="F2633" t="s">
        <v>3848</v>
      </c>
      <c r="G2633" t="s">
        <v>311</v>
      </c>
      <c r="H2633" t="s">
        <v>311</v>
      </c>
      <c r="I2633" t="s">
        <v>311</v>
      </c>
      <c r="J2633">
        <v>2</v>
      </c>
    </row>
    <row r="2634" spans="1:10" hidden="1" x14ac:dyDescent="0.35">
      <c r="A2634" t="s">
        <v>9019</v>
      </c>
      <c r="B2634">
        <v>50</v>
      </c>
      <c r="C2634">
        <v>91</v>
      </c>
      <c r="D2634">
        <v>2629</v>
      </c>
      <c r="E2634" t="s">
        <v>311</v>
      </c>
      <c r="F2634" t="s">
        <v>2692</v>
      </c>
      <c r="G2634" t="s">
        <v>311</v>
      </c>
      <c r="H2634" t="s">
        <v>311</v>
      </c>
      <c r="I2634" t="s">
        <v>311</v>
      </c>
      <c r="J2634">
        <v>5</v>
      </c>
    </row>
    <row r="2635" spans="1:10" hidden="1" x14ac:dyDescent="0.35">
      <c r="A2635" t="s">
        <v>9020</v>
      </c>
      <c r="B2635">
        <v>14</v>
      </c>
      <c r="C2635">
        <v>91</v>
      </c>
      <c r="D2635">
        <v>2629</v>
      </c>
      <c r="E2635" t="s">
        <v>311</v>
      </c>
      <c r="F2635" t="s">
        <v>3848</v>
      </c>
      <c r="G2635" t="s">
        <v>311</v>
      </c>
      <c r="H2635" t="s">
        <v>311</v>
      </c>
      <c r="I2635" t="s">
        <v>311</v>
      </c>
      <c r="J2635">
        <v>1</v>
      </c>
    </row>
    <row r="2636" spans="1:10" hidden="1" x14ac:dyDescent="0.35">
      <c r="A2636" t="s">
        <v>9021</v>
      </c>
      <c r="B2636">
        <v>53</v>
      </c>
      <c r="C2636">
        <v>91</v>
      </c>
      <c r="D2636">
        <v>2629</v>
      </c>
      <c r="E2636" t="s">
        <v>311</v>
      </c>
      <c r="F2636" t="s">
        <v>2692</v>
      </c>
      <c r="G2636" t="s">
        <v>311</v>
      </c>
      <c r="H2636" t="s">
        <v>311</v>
      </c>
      <c r="I2636" t="s">
        <v>311</v>
      </c>
      <c r="J2636">
        <v>6</v>
      </c>
    </row>
    <row r="2637" spans="1:10" hidden="1" x14ac:dyDescent="0.35">
      <c r="A2637" t="s">
        <v>9022</v>
      </c>
      <c r="B2637">
        <v>19</v>
      </c>
      <c r="C2637">
        <v>91</v>
      </c>
      <c r="D2637">
        <v>2629</v>
      </c>
      <c r="E2637" t="s">
        <v>311</v>
      </c>
      <c r="F2637" t="s">
        <v>3848</v>
      </c>
      <c r="G2637" t="s">
        <v>311</v>
      </c>
      <c r="H2637" t="s">
        <v>311</v>
      </c>
      <c r="I2637" t="s">
        <v>311</v>
      </c>
      <c r="J2637">
        <v>2</v>
      </c>
    </row>
    <row r="2638" spans="1:10" hidden="1" x14ac:dyDescent="0.35">
      <c r="A2638" t="s">
        <v>9023</v>
      </c>
      <c r="B2638">
        <v>10</v>
      </c>
      <c r="C2638">
        <v>91</v>
      </c>
      <c r="D2638">
        <v>2629</v>
      </c>
      <c r="E2638" t="s">
        <v>311</v>
      </c>
      <c r="F2638" t="s">
        <v>3848</v>
      </c>
      <c r="G2638" t="s">
        <v>311</v>
      </c>
      <c r="H2638" t="s">
        <v>311</v>
      </c>
      <c r="I2638" t="s">
        <v>311</v>
      </c>
      <c r="J2638">
        <v>1</v>
      </c>
    </row>
    <row r="2639" spans="1:10" hidden="1" x14ac:dyDescent="0.35">
      <c r="A2639" t="s">
        <v>9024</v>
      </c>
      <c r="B2639">
        <v>63</v>
      </c>
      <c r="C2639">
        <v>91</v>
      </c>
      <c r="D2639">
        <v>2629</v>
      </c>
      <c r="E2639" t="s">
        <v>311</v>
      </c>
      <c r="F2639" t="s">
        <v>2692</v>
      </c>
      <c r="G2639" t="s">
        <v>311</v>
      </c>
      <c r="H2639" t="s">
        <v>311</v>
      </c>
      <c r="I2639" t="s">
        <v>311</v>
      </c>
      <c r="J2639">
        <v>63</v>
      </c>
    </row>
    <row r="2640" spans="1:10" x14ac:dyDescent="0.35">
      <c r="A2640" t="s">
        <v>9025</v>
      </c>
      <c r="B2640">
        <v>86</v>
      </c>
      <c r="C2640">
        <v>91</v>
      </c>
      <c r="D2640">
        <v>2629</v>
      </c>
      <c r="E2640" t="s">
        <v>311</v>
      </c>
      <c r="F2640" t="s">
        <v>0</v>
      </c>
      <c r="G2640" t="s">
        <v>4090</v>
      </c>
      <c r="H2640" t="s">
        <v>311</v>
      </c>
      <c r="I2640" t="s">
        <v>311</v>
      </c>
      <c r="J2640">
        <v>22</v>
      </c>
    </row>
    <row r="2641" spans="1:10" hidden="1" x14ac:dyDescent="0.35">
      <c r="A2641" t="s">
        <v>9026</v>
      </c>
      <c r="B2641">
        <v>52</v>
      </c>
      <c r="C2641">
        <v>91</v>
      </c>
      <c r="D2641">
        <v>2629</v>
      </c>
      <c r="E2641" t="s">
        <v>311</v>
      </c>
      <c r="F2641" t="s">
        <v>2692</v>
      </c>
      <c r="G2641" t="s">
        <v>311</v>
      </c>
      <c r="H2641" t="s">
        <v>311</v>
      </c>
      <c r="I2641" t="s">
        <v>311</v>
      </c>
      <c r="J2641">
        <v>4</v>
      </c>
    </row>
    <row r="2642" spans="1:10" hidden="1" x14ac:dyDescent="0.35">
      <c r="A2642" t="s">
        <v>9027</v>
      </c>
      <c r="B2642">
        <v>20</v>
      </c>
      <c r="C2642">
        <v>90</v>
      </c>
      <c r="D2642">
        <v>2641</v>
      </c>
      <c r="E2642" t="s">
        <v>311</v>
      </c>
      <c r="F2642" t="s">
        <v>3848</v>
      </c>
      <c r="G2642" t="s">
        <v>311</v>
      </c>
      <c r="H2642" t="s">
        <v>311</v>
      </c>
      <c r="I2642" t="s">
        <v>311</v>
      </c>
      <c r="J2642">
        <v>1</v>
      </c>
    </row>
    <row r="2643" spans="1:10" hidden="1" x14ac:dyDescent="0.35">
      <c r="A2643" t="s">
        <v>9028</v>
      </c>
      <c r="B2643">
        <v>25</v>
      </c>
      <c r="C2643">
        <v>90</v>
      </c>
      <c r="D2643">
        <v>2641</v>
      </c>
      <c r="E2643" t="s">
        <v>311</v>
      </c>
      <c r="F2643" t="s">
        <v>3848</v>
      </c>
      <c r="G2643" t="s">
        <v>311</v>
      </c>
      <c r="H2643" t="s">
        <v>311</v>
      </c>
      <c r="I2643" t="s">
        <v>311</v>
      </c>
      <c r="J2643">
        <v>10</v>
      </c>
    </row>
    <row r="2644" spans="1:10" hidden="1" x14ac:dyDescent="0.35">
      <c r="A2644" t="s">
        <v>9029</v>
      </c>
      <c r="B2644">
        <v>32</v>
      </c>
      <c r="C2644">
        <v>90</v>
      </c>
      <c r="D2644">
        <v>2641</v>
      </c>
      <c r="E2644" t="s">
        <v>311</v>
      </c>
      <c r="F2644" t="s">
        <v>2692</v>
      </c>
      <c r="G2644" t="s">
        <v>311</v>
      </c>
      <c r="H2644" t="s">
        <v>311</v>
      </c>
      <c r="I2644" t="s">
        <v>311</v>
      </c>
      <c r="J2644">
        <v>17</v>
      </c>
    </row>
    <row r="2645" spans="1:10" hidden="1" x14ac:dyDescent="0.35">
      <c r="A2645" t="s">
        <v>9030</v>
      </c>
      <c r="B2645">
        <v>30</v>
      </c>
      <c r="C2645">
        <v>90</v>
      </c>
      <c r="D2645">
        <v>2641</v>
      </c>
      <c r="E2645" t="s">
        <v>311</v>
      </c>
      <c r="F2645" t="s">
        <v>3848</v>
      </c>
      <c r="G2645" t="s">
        <v>311</v>
      </c>
      <c r="H2645" t="s">
        <v>311</v>
      </c>
      <c r="I2645" t="s">
        <v>311</v>
      </c>
      <c r="J2645">
        <v>0</v>
      </c>
    </row>
    <row r="2646" spans="1:10" hidden="1" x14ac:dyDescent="0.35">
      <c r="A2646" t="s">
        <v>9031</v>
      </c>
      <c r="B2646">
        <v>32</v>
      </c>
      <c r="C2646">
        <v>90</v>
      </c>
      <c r="D2646">
        <v>2641</v>
      </c>
      <c r="E2646" t="s">
        <v>311</v>
      </c>
      <c r="F2646" t="s">
        <v>2692</v>
      </c>
      <c r="G2646" t="s">
        <v>311</v>
      </c>
      <c r="H2646" t="s">
        <v>311</v>
      </c>
      <c r="I2646" t="s">
        <v>311</v>
      </c>
      <c r="J2646">
        <v>0</v>
      </c>
    </row>
    <row r="2647" spans="1:10" hidden="1" x14ac:dyDescent="0.35">
      <c r="A2647" t="s">
        <v>9032</v>
      </c>
      <c r="B2647">
        <v>199</v>
      </c>
      <c r="C2647">
        <v>90</v>
      </c>
      <c r="D2647">
        <v>2641</v>
      </c>
      <c r="E2647" t="s">
        <v>311</v>
      </c>
      <c r="F2647" t="s">
        <v>2692</v>
      </c>
      <c r="G2647" t="s">
        <v>311</v>
      </c>
      <c r="H2647" t="s">
        <v>311</v>
      </c>
      <c r="I2647" t="s">
        <v>311</v>
      </c>
      <c r="J2647">
        <v>1</v>
      </c>
    </row>
    <row r="2648" spans="1:10" hidden="1" x14ac:dyDescent="0.35">
      <c r="A2648" t="s">
        <v>9033</v>
      </c>
      <c r="B2648">
        <v>94</v>
      </c>
      <c r="C2648">
        <v>90</v>
      </c>
      <c r="D2648">
        <v>2641</v>
      </c>
      <c r="E2648" t="s">
        <v>311</v>
      </c>
      <c r="F2648" t="s">
        <v>2692</v>
      </c>
      <c r="G2648" t="s">
        <v>311</v>
      </c>
      <c r="H2648" t="s">
        <v>311</v>
      </c>
      <c r="I2648" t="s">
        <v>311</v>
      </c>
      <c r="J2648">
        <v>6</v>
      </c>
    </row>
    <row r="2649" spans="1:10" hidden="1" x14ac:dyDescent="0.35">
      <c r="A2649" t="s">
        <v>9034</v>
      </c>
      <c r="B2649">
        <v>20</v>
      </c>
      <c r="C2649">
        <v>90</v>
      </c>
      <c r="D2649">
        <v>2641</v>
      </c>
      <c r="E2649" t="s">
        <v>311</v>
      </c>
      <c r="F2649" t="s">
        <v>3848</v>
      </c>
      <c r="G2649" t="s">
        <v>311</v>
      </c>
      <c r="H2649" t="s">
        <v>311</v>
      </c>
      <c r="I2649" t="s">
        <v>311</v>
      </c>
      <c r="J2649">
        <v>20</v>
      </c>
    </row>
    <row r="2650" spans="1:10" x14ac:dyDescent="0.35">
      <c r="A2650" t="s">
        <v>9035</v>
      </c>
      <c r="B2650">
        <v>24</v>
      </c>
      <c r="C2650">
        <v>90</v>
      </c>
      <c r="D2650">
        <v>2641</v>
      </c>
      <c r="E2650" t="s">
        <v>328</v>
      </c>
      <c r="F2650" t="s">
        <v>0</v>
      </c>
      <c r="G2650" t="s">
        <v>2588</v>
      </c>
      <c r="H2650">
        <v>2.2170000000000001</v>
      </c>
      <c r="I2650">
        <v>48.49</v>
      </c>
      <c r="J2650">
        <v>24</v>
      </c>
    </row>
    <row r="2651" spans="1:10" hidden="1" x14ac:dyDescent="0.35">
      <c r="A2651" t="s">
        <v>9036</v>
      </c>
      <c r="B2651">
        <v>50</v>
      </c>
      <c r="C2651">
        <v>89</v>
      </c>
      <c r="D2651">
        <v>2650</v>
      </c>
      <c r="E2651" t="s">
        <v>311</v>
      </c>
      <c r="F2651" t="s">
        <v>2692</v>
      </c>
      <c r="G2651" t="s">
        <v>311</v>
      </c>
      <c r="H2651" t="s">
        <v>311</v>
      </c>
      <c r="I2651" t="s">
        <v>311</v>
      </c>
      <c r="J2651">
        <v>8</v>
      </c>
    </row>
    <row r="2652" spans="1:10" x14ac:dyDescent="0.35">
      <c r="A2652" t="s">
        <v>9037</v>
      </c>
      <c r="B2652">
        <v>36</v>
      </c>
      <c r="C2652">
        <v>89</v>
      </c>
      <c r="D2652">
        <v>2650</v>
      </c>
      <c r="E2652" t="s">
        <v>334</v>
      </c>
      <c r="F2652" t="s">
        <v>0</v>
      </c>
      <c r="G2652" t="s">
        <v>9038</v>
      </c>
      <c r="H2652">
        <v>1.323</v>
      </c>
      <c r="I2652">
        <v>10.35</v>
      </c>
      <c r="J2652">
        <v>15</v>
      </c>
    </row>
    <row r="2653" spans="1:10" hidden="1" x14ac:dyDescent="0.35">
      <c r="A2653" t="s">
        <v>9039</v>
      </c>
      <c r="B2653">
        <v>45</v>
      </c>
      <c r="C2653">
        <v>89</v>
      </c>
      <c r="D2653">
        <v>2650</v>
      </c>
      <c r="E2653" t="s">
        <v>311</v>
      </c>
      <c r="F2653" t="s">
        <v>2692</v>
      </c>
      <c r="G2653" t="s">
        <v>311</v>
      </c>
      <c r="H2653" t="s">
        <v>311</v>
      </c>
      <c r="I2653" t="s">
        <v>311</v>
      </c>
      <c r="J2653">
        <v>3</v>
      </c>
    </row>
    <row r="2654" spans="1:10" hidden="1" x14ac:dyDescent="0.35">
      <c r="A2654" t="s">
        <v>9040</v>
      </c>
      <c r="B2654">
        <v>22</v>
      </c>
      <c r="C2654">
        <v>89</v>
      </c>
      <c r="D2654">
        <v>2650</v>
      </c>
      <c r="E2654" t="s">
        <v>311</v>
      </c>
      <c r="F2654" t="s">
        <v>2692</v>
      </c>
      <c r="G2654" t="s">
        <v>311</v>
      </c>
      <c r="H2654" t="s">
        <v>311</v>
      </c>
      <c r="I2654" t="s">
        <v>311</v>
      </c>
      <c r="J2654">
        <v>11</v>
      </c>
    </row>
    <row r="2655" spans="1:10" hidden="1" x14ac:dyDescent="0.35">
      <c r="A2655" t="s">
        <v>9041</v>
      </c>
      <c r="B2655">
        <v>23</v>
      </c>
      <c r="C2655">
        <v>89</v>
      </c>
      <c r="D2655">
        <v>2650</v>
      </c>
      <c r="E2655" t="s">
        <v>311</v>
      </c>
      <c r="F2655" t="s">
        <v>3848</v>
      </c>
      <c r="G2655" t="s">
        <v>311</v>
      </c>
      <c r="H2655" t="s">
        <v>311</v>
      </c>
      <c r="I2655" t="s">
        <v>311</v>
      </c>
      <c r="J2655">
        <v>6</v>
      </c>
    </row>
    <row r="2656" spans="1:10" hidden="1" x14ac:dyDescent="0.35">
      <c r="A2656" t="s">
        <v>9042</v>
      </c>
      <c r="B2656">
        <v>58</v>
      </c>
      <c r="C2656">
        <v>89</v>
      </c>
      <c r="D2656">
        <v>2650</v>
      </c>
      <c r="E2656" t="s">
        <v>311</v>
      </c>
      <c r="F2656" t="s">
        <v>2692</v>
      </c>
      <c r="G2656" t="s">
        <v>311</v>
      </c>
      <c r="H2656" t="s">
        <v>311</v>
      </c>
      <c r="I2656" t="s">
        <v>311</v>
      </c>
      <c r="J2656">
        <v>12</v>
      </c>
    </row>
    <row r="2657" spans="1:10" hidden="1" x14ac:dyDescent="0.35">
      <c r="A2657" t="s">
        <v>9043</v>
      </c>
      <c r="B2657">
        <v>21</v>
      </c>
      <c r="C2657">
        <v>89</v>
      </c>
      <c r="D2657">
        <v>2650</v>
      </c>
      <c r="E2657" t="s">
        <v>311</v>
      </c>
      <c r="F2657" t="s">
        <v>3848</v>
      </c>
      <c r="G2657" t="s">
        <v>311</v>
      </c>
      <c r="H2657" t="s">
        <v>311</v>
      </c>
      <c r="I2657" t="s">
        <v>311</v>
      </c>
      <c r="J2657">
        <v>0</v>
      </c>
    </row>
    <row r="2658" spans="1:10" hidden="1" x14ac:dyDescent="0.35">
      <c r="A2658" t="s">
        <v>9044</v>
      </c>
      <c r="B2658">
        <v>15</v>
      </c>
      <c r="C2658">
        <v>89</v>
      </c>
      <c r="D2658">
        <v>2650</v>
      </c>
      <c r="E2658" t="s">
        <v>311</v>
      </c>
      <c r="F2658" t="s">
        <v>3848</v>
      </c>
      <c r="G2658" t="s">
        <v>311</v>
      </c>
      <c r="H2658" t="s">
        <v>311</v>
      </c>
      <c r="I2658" t="s">
        <v>311</v>
      </c>
      <c r="J2658">
        <v>2</v>
      </c>
    </row>
    <row r="2659" spans="1:10" hidden="1" x14ac:dyDescent="0.35">
      <c r="A2659" t="s">
        <v>9045</v>
      </c>
      <c r="B2659">
        <v>23</v>
      </c>
      <c r="C2659">
        <v>89</v>
      </c>
      <c r="D2659">
        <v>2650</v>
      </c>
      <c r="E2659" t="s">
        <v>311</v>
      </c>
      <c r="F2659" t="s">
        <v>3848</v>
      </c>
      <c r="G2659" t="s">
        <v>311</v>
      </c>
      <c r="H2659" t="s">
        <v>311</v>
      </c>
      <c r="I2659" t="s">
        <v>311</v>
      </c>
      <c r="J2659">
        <v>6</v>
      </c>
    </row>
    <row r="2660" spans="1:10" hidden="1" x14ac:dyDescent="0.35">
      <c r="A2660" t="s">
        <v>9046</v>
      </c>
      <c r="B2660">
        <v>174</v>
      </c>
      <c r="C2660">
        <v>89</v>
      </c>
      <c r="D2660">
        <v>2650</v>
      </c>
      <c r="E2660" t="s">
        <v>311</v>
      </c>
      <c r="F2660" t="s">
        <v>2692</v>
      </c>
      <c r="G2660" t="s">
        <v>311</v>
      </c>
      <c r="H2660" t="s">
        <v>311</v>
      </c>
      <c r="I2660" t="s">
        <v>311</v>
      </c>
      <c r="J2660">
        <v>10</v>
      </c>
    </row>
    <row r="2661" spans="1:10" x14ac:dyDescent="0.35">
      <c r="A2661" t="s">
        <v>9047</v>
      </c>
      <c r="B2661">
        <v>164</v>
      </c>
      <c r="C2661">
        <v>89</v>
      </c>
      <c r="D2661">
        <v>2650</v>
      </c>
      <c r="E2661" t="s">
        <v>311</v>
      </c>
      <c r="F2661" t="s">
        <v>0</v>
      </c>
      <c r="G2661" t="s">
        <v>2959</v>
      </c>
      <c r="H2661" t="s">
        <v>311</v>
      </c>
      <c r="I2661" t="s">
        <v>311</v>
      </c>
      <c r="J2661">
        <v>145</v>
      </c>
    </row>
    <row r="2662" spans="1:10" hidden="1" x14ac:dyDescent="0.35">
      <c r="A2662" t="s">
        <v>9048</v>
      </c>
      <c r="B2662">
        <v>23</v>
      </c>
      <c r="C2662">
        <v>89</v>
      </c>
      <c r="D2662">
        <v>2650</v>
      </c>
      <c r="E2662" t="s">
        <v>311</v>
      </c>
      <c r="F2662" t="s">
        <v>2692</v>
      </c>
      <c r="G2662" t="s">
        <v>311</v>
      </c>
      <c r="H2662" t="s">
        <v>311</v>
      </c>
      <c r="I2662" t="s">
        <v>311</v>
      </c>
      <c r="J2662">
        <v>6</v>
      </c>
    </row>
    <row r="2663" spans="1:10" x14ac:dyDescent="0.35">
      <c r="A2663" t="s">
        <v>9049</v>
      </c>
      <c r="B2663">
        <v>47</v>
      </c>
      <c r="C2663">
        <v>88</v>
      </c>
      <c r="D2663">
        <v>2662</v>
      </c>
      <c r="E2663" t="s">
        <v>311</v>
      </c>
      <c r="F2663" t="s">
        <v>0</v>
      </c>
      <c r="G2663" t="s">
        <v>311</v>
      </c>
      <c r="H2663" t="s">
        <v>311</v>
      </c>
      <c r="I2663" t="s">
        <v>311</v>
      </c>
      <c r="J2663">
        <v>46</v>
      </c>
    </row>
    <row r="2664" spans="1:10" hidden="1" x14ac:dyDescent="0.35">
      <c r="A2664" t="s">
        <v>9050</v>
      </c>
      <c r="B2664">
        <v>33</v>
      </c>
      <c r="C2664">
        <v>88</v>
      </c>
      <c r="D2664">
        <v>2662</v>
      </c>
      <c r="E2664" t="s">
        <v>311</v>
      </c>
      <c r="F2664" t="s">
        <v>2692</v>
      </c>
      <c r="G2664" t="s">
        <v>311</v>
      </c>
      <c r="H2664" t="s">
        <v>311</v>
      </c>
      <c r="I2664" t="s">
        <v>311</v>
      </c>
      <c r="J2664">
        <v>27</v>
      </c>
    </row>
    <row r="2665" spans="1:10" hidden="1" x14ac:dyDescent="0.35">
      <c r="A2665" t="s">
        <v>9051</v>
      </c>
      <c r="B2665">
        <v>46</v>
      </c>
      <c r="C2665">
        <v>88</v>
      </c>
      <c r="D2665">
        <v>2662</v>
      </c>
      <c r="E2665" t="s">
        <v>311</v>
      </c>
      <c r="F2665" t="s">
        <v>2692</v>
      </c>
      <c r="G2665" t="s">
        <v>311</v>
      </c>
      <c r="H2665" t="s">
        <v>311</v>
      </c>
      <c r="I2665" t="s">
        <v>311</v>
      </c>
      <c r="J2665">
        <v>12</v>
      </c>
    </row>
    <row r="2666" spans="1:10" x14ac:dyDescent="0.35">
      <c r="A2666" t="s">
        <v>9052</v>
      </c>
      <c r="B2666">
        <v>106</v>
      </c>
      <c r="C2666">
        <v>88</v>
      </c>
      <c r="D2666">
        <v>2662</v>
      </c>
      <c r="E2666" t="s">
        <v>311</v>
      </c>
      <c r="F2666" t="s">
        <v>0</v>
      </c>
      <c r="G2666" t="s">
        <v>9053</v>
      </c>
      <c r="H2666" t="s">
        <v>311</v>
      </c>
      <c r="I2666" t="s">
        <v>311</v>
      </c>
      <c r="J2666">
        <v>37</v>
      </c>
    </row>
    <row r="2667" spans="1:10" hidden="1" x14ac:dyDescent="0.35">
      <c r="A2667" t="s">
        <v>9054</v>
      </c>
      <c r="B2667">
        <v>17</v>
      </c>
      <c r="C2667">
        <v>88</v>
      </c>
      <c r="D2667">
        <v>2662</v>
      </c>
      <c r="E2667" t="s">
        <v>311</v>
      </c>
      <c r="F2667" t="s">
        <v>3848</v>
      </c>
      <c r="G2667" t="s">
        <v>311</v>
      </c>
      <c r="H2667" t="s">
        <v>311</v>
      </c>
      <c r="I2667" t="s">
        <v>311</v>
      </c>
      <c r="J2667">
        <v>2</v>
      </c>
    </row>
    <row r="2668" spans="1:10" hidden="1" x14ac:dyDescent="0.35">
      <c r="A2668" t="s">
        <v>9055</v>
      </c>
      <c r="B2668">
        <v>42</v>
      </c>
      <c r="C2668">
        <v>88</v>
      </c>
      <c r="D2668">
        <v>2662</v>
      </c>
      <c r="E2668" t="s">
        <v>311</v>
      </c>
      <c r="F2668" t="s">
        <v>2692</v>
      </c>
      <c r="G2668" t="s">
        <v>311</v>
      </c>
      <c r="H2668" t="s">
        <v>311</v>
      </c>
      <c r="I2668" t="s">
        <v>311</v>
      </c>
      <c r="J2668">
        <v>12</v>
      </c>
    </row>
    <row r="2669" spans="1:10" hidden="1" x14ac:dyDescent="0.35">
      <c r="A2669" t="s">
        <v>9056</v>
      </c>
      <c r="B2669">
        <v>15</v>
      </c>
      <c r="C2669">
        <v>88</v>
      </c>
      <c r="D2669">
        <v>2662</v>
      </c>
      <c r="E2669" t="s">
        <v>311</v>
      </c>
      <c r="F2669" t="s">
        <v>3848</v>
      </c>
      <c r="G2669" t="s">
        <v>311</v>
      </c>
      <c r="H2669" t="s">
        <v>311</v>
      </c>
      <c r="I2669" t="s">
        <v>311</v>
      </c>
      <c r="J2669">
        <v>3</v>
      </c>
    </row>
    <row r="2670" spans="1:10" hidden="1" x14ac:dyDescent="0.35">
      <c r="A2670" t="s">
        <v>9057</v>
      </c>
      <c r="B2670">
        <v>12</v>
      </c>
      <c r="C2670">
        <v>88</v>
      </c>
      <c r="D2670">
        <v>2662</v>
      </c>
      <c r="E2670" t="s">
        <v>311</v>
      </c>
      <c r="F2670" t="s">
        <v>3848</v>
      </c>
      <c r="G2670" t="s">
        <v>311</v>
      </c>
      <c r="H2670" t="s">
        <v>311</v>
      </c>
      <c r="I2670" t="s">
        <v>311</v>
      </c>
      <c r="J2670">
        <v>0</v>
      </c>
    </row>
    <row r="2671" spans="1:10" hidden="1" x14ac:dyDescent="0.35">
      <c r="A2671" t="s">
        <v>9058</v>
      </c>
      <c r="B2671">
        <v>74</v>
      </c>
      <c r="C2671">
        <v>88</v>
      </c>
      <c r="D2671">
        <v>2662</v>
      </c>
      <c r="E2671" t="s">
        <v>311</v>
      </c>
      <c r="F2671" t="s">
        <v>2692</v>
      </c>
      <c r="G2671" t="s">
        <v>311</v>
      </c>
      <c r="H2671" t="s">
        <v>311</v>
      </c>
      <c r="I2671" t="s">
        <v>311</v>
      </c>
      <c r="J2671">
        <v>8</v>
      </c>
    </row>
    <row r="2672" spans="1:10" hidden="1" x14ac:dyDescent="0.35">
      <c r="A2672" t="s">
        <v>9059</v>
      </c>
      <c r="B2672">
        <v>10</v>
      </c>
      <c r="C2672">
        <v>88</v>
      </c>
      <c r="D2672">
        <v>2662</v>
      </c>
      <c r="E2672" t="s">
        <v>311</v>
      </c>
      <c r="F2672" t="s">
        <v>3848</v>
      </c>
      <c r="G2672" t="s">
        <v>311</v>
      </c>
      <c r="H2672" t="s">
        <v>311</v>
      </c>
      <c r="I2672" t="s">
        <v>311</v>
      </c>
      <c r="J2672">
        <v>1</v>
      </c>
    </row>
    <row r="2673" spans="1:10" hidden="1" x14ac:dyDescent="0.35">
      <c r="A2673" t="s">
        <v>9060</v>
      </c>
      <c r="B2673">
        <v>49</v>
      </c>
      <c r="C2673">
        <v>88</v>
      </c>
      <c r="D2673">
        <v>2662</v>
      </c>
      <c r="E2673" t="s">
        <v>311</v>
      </c>
      <c r="F2673" t="s">
        <v>2692</v>
      </c>
      <c r="G2673" t="s">
        <v>311</v>
      </c>
      <c r="H2673" t="s">
        <v>311</v>
      </c>
      <c r="I2673" t="s">
        <v>311</v>
      </c>
      <c r="J2673">
        <v>3</v>
      </c>
    </row>
    <row r="2674" spans="1:10" x14ac:dyDescent="0.35">
      <c r="A2674" t="s">
        <v>9061</v>
      </c>
      <c r="B2674">
        <v>47</v>
      </c>
      <c r="C2674">
        <v>87</v>
      </c>
      <c r="D2674">
        <v>2673</v>
      </c>
      <c r="E2674" t="s">
        <v>328</v>
      </c>
      <c r="F2674" t="s">
        <v>0</v>
      </c>
      <c r="G2674" t="s">
        <v>7573</v>
      </c>
      <c r="H2674">
        <v>1.333</v>
      </c>
      <c r="I2674">
        <v>56.36</v>
      </c>
      <c r="J2674">
        <v>28</v>
      </c>
    </row>
    <row r="2675" spans="1:10" x14ac:dyDescent="0.35">
      <c r="A2675" t="s">
        <v>9062</v>
      </c>
      <c r="B2675">
        <v>106</v>
      </c>
      <c r="C2675">
        <v>87</v>
      </c>
      <c r="D2675">
        <v>2673</v>
      </c>
      <c r="E2675" t="s">
        <v>334</v>
      </c>
      <c r="F2675" t="s">
        <v>0</v>
      </c>
      <c r="G2675" t="s">
        <v>1886</v>
      </c>
      <c r="H2675">
        <v>0.44800000000000001</v>
      </c>
      <c r="I2675">
        <v>1.28</v>
      </c>
      <c r="J2675">
        <v>0</v>
      </c>
    </row>
    <row r="2676" spans="1:10" hidden="1" x14ac:dyDescent="0.35">
      <c r="A2676" t="s">
        <v>9063</v>
      </c>
      <c r="B2676">
        <v>11</v>
      </c>
      <c r="C2676">
        <v>87</v>
      </c>
      <c r="D2676">
        <v>2673</v>
      </c>
      <c r="E2676" t="s">
        <v>311</v>
      </c>
      <c r="F2676" t="s">
        <v>2692</v>
      </c>
      <c r="G2676" t="s">
        <v>311</v>
      </c>
      <c r="H2676" t="s">
        <v>311</v>
      </c>
      <c r="I2676" t="s">
        <v>311</v>
      </c>
      <c r="J2676">
        <v>2</v>
      </c>
    </row>
    <row r="2677" spans="1:10" hidden="1" x14ac:dyDescent="0.35">
      <c r="A2677" t="s">
        <v>9064</v>
      </c>
      <c r="B2677">
        <v>21</v>
      </c>
      <c r="C2677">
        <v>87</v>
      </c>
      <c r="D2677">
        <v>2673</v>
      </c>
      <c r="E2677" t="s">
        <v>311</v>
      </c>
      <c r="F2677" t="s">
        <v>3848</v>
      </c>
      <c r="G2677" t="s">
        <v>311</v>
      </c>
      <c r="H2677" t="s">
        <v>311</v>
      </c>
      <c r="I2677" t="s">
        <v>311</v>
      </c>
      <c r="J2677">
        <v>1</v>
      </c>
    </row>
    <row r="2678" spans="1:10" hidden="1" x14ac:dyDescent="0.35">
      <c r="A2678" t="s">
        <v>9065</v>
      </c>
      <c r="B2678">
        <v>26</v>
      </c>
      <c r="C2678">
        <v>87</v>
      </c>
      <c r="D2678">
        <v>2673</v>
      </c>
      <c r="E2678" t="s">
        <v>311</v>
      </c>
      <c r="F2678" t="s">
        <v>3848</v>
      </c>
      <c r="G2678" t="s">
        <v>311</v>
      </c>
      <c r="H2678" t="s">
        <v>311</v>
      </c>
      <c r="I2678" t="s">
        <v>311</v>
      </c>
      <c r="J2678">
        <v>1</v>
      </c>
    </row>
    <row r="2679" spans="1:10" x14ac:dyDescent="0.35">
      <c r="A2679" t="s">
        <v>9066</v>
      </c>
      <c r="B2679">
        <v>45</v>
      </c>
      <c r="C2679">
        <v>87</v>
      </c>
      <c r="D2679">
        <v>2673</v>
      </c>
      <c r="E2679" t="s">
        <v>311</v>
      </c>
      <c r="F2679" t="s">
        <v>0</v>
      </c>
      <c r="G2679" t="s">
        <v>4090</v>
      </c>
      <c r="H2679" t="s">
        <v>311</v>
      </c>
      <c r="I2679" t="s">
        <v>311</v>
      </c>
      <c r="J2679">
        <v>45</v>
      </c>
    </row>
    <row r="2680" spans="1:10" hidden="1" x14ac:dyDescent="0.35">
      <c r="A2680" t="s">
        <v>9067</v>
      </c>
      <c r="B2680">
        <v>39</v>
      </c>
      <c r="C2680">
        <v>87</v>
      </c>
      <c r="D2680">
        <v>2673</v>
      </c>
      <c r="E2680" t="s">
        <v>311</v>
      </c>
      <c r="F2680" t="s">
        <v>2692</v>
      </c>
      <c r="G2680" t="s">
        <v>311</v>
      </c>
      <c r="H2680" t="s">
        <v>311</v>
      </c>
      <c r="I2680" t="s">
        <v>311</v>
      </c>
      <c r="J2680">
        <v>5</v>
      </c>
    </row>
    <row r="2681" spans="1:10" hidden="1" x14ac:dyDescent="0.35">
      <c r="A2681" t="s">
        <v>9068</v>
      </c>
      <c r="B2681">
        <v>77</v>
      </c>
      <c r="C2681">
        <v>87</v>
      </c>
      <c r="D2681">
        <v>2673</v>
      </c>
      <c r="E2681" t="s">
        <v>311</v>
      </c>
      <c r="F2681" t="s">
        <v>2692</v>
      </c>
      <c r="G2681" t="s">
        <v>311</v>
      </c>
      <c r="H2681" t="s">
        <v>311</v>
      </c>
      <c r="I2681" t="s">
        <v>311</v>
      </c>
      <c r="J2681">
        <v>8</v>
      </c>
    </row>
    <row r="2682" spans="1:10" hidden="1" x14ac:dyDescent="0.35">
      <c r="A2682" t="s">
        <v>9069</v>
      </c>
      <c r="B2682">
        <v>38</v>
      </c>
      <c r="C2682">
        <v>87</v>
      </c>
      <c r="D2682">
        <v>2673</v>
      </c>
      <c r="E2682" t="s">
        <v>311</v>
      </c>
      <c r="F2682" t="s">
        <v>3848</v>
      </c>
      <c r="G2682" t="s">
        <v>311</v>
      </c>
      <c r="H2682" t="s">
        <v>311</v>
      </c>
      <c r="I2682" t="s">
        <v>311</v>
      </c>
      <c r="J2682">
        <v>3</v>
      </c>
    </row>
    <row r="2683" spans="1:10" x14ac:dyDescent="0.35">
      <c r="A2683" t="s">
        <v>9070</v>
      </c>
      <c r="B2683">
        <v>26</v>
      </c>
      <c r="C2683">
        <v>87</v>
      </c>
      <c r="D2683">
        <v>2673</v>
      </c>
      <c r="E2683" t="s">
        <v>311</v>
      </c>
      <c r="F2683" t="s">
        <v>0</v>
      </c>
      <c r="G2683" t="s">
        <v>2392</v>
      </c>
      <c r="H2683" t="s">
        <v>311</v>
      </c>
      <c r="I2683" t="s">
        <v>311</v>
      </c>
      <c r="J2683">
        <v>25</v>
      </c>
    </row>
    <row r="2684" spans="1:10" hidden="1" x14ac:dyDescent="0.35">
      <c r="A2684" t="s">
        <v>9071</v>
      </c>
      <c r="B2684">
        <v>26</v>
      </c>
      <c r="C2684">
        <v>87</v>
      </c>
      <c r="D2684">
        <v>2673</v>
      </c>
      <c r="E2684" t="s">
        <v>311</v>
      </c>
      <c r="F2684" t="s">
        <v>2692</v>
      </c>
      <c r="G2684" t="s">
        <v>311</v>
      </c>
      <c r="H2684" t="s">
        <v>311</v>
      </c>
      <c r="I2684" t="s">
        <v>311</v>
      </c>
      <c r="J2684">
        <v>1</v>
      </c>
    </row>
    <row r="2685" spans="1:10" hidden="1" x14ac:dyDescent="0.35">
      <c r="A2685" t="s">
        <v>9072</v>
      </c>
      <c r="B2685">
        <v>15</v>
      </c>
      <c r="C2685">
        <v>87</v>
      </c>
      <c r="D2685">
        <v>2673</v>
      </c>
      <c r="E2685" t="s">
        <v>311</v>
      </c>
      <c r="F2685" t="s">
        <v>3848</v>
      </c>
      <c r="G2685" t="s">
        <v>311</v>
      </c>
      <c r="H2685" t="s">
        <v>311</v>
      </c>
      <c r="I2685" t="s">
        <v>311</v>
      </c>
      <c r="J2685">
        <v>3</v>
      </c>
    </row>
    <row r="2686" spans="1:10" hidden="1" x14ac:dyDescent="0.35">
      <c r="A2686" t="s">
        <v>9073</v>
      </c>
      <c r="B2686">
        <v>20</v>
      </c>
      <c r="C2686">
        <v>87</v>
      </c>
      <c r="D2686">
        <v>2673</v>
      </c>
      <c r="E2686" t="s">
        <v>311</v>
      </c>
      <c r="F2686" t="s">
        <v>3848</v>
      </c>
      <c r="G2686" t="s">
        <v>311</v>
      </c>
      <c r="H2686" t="s">
        <v>311</v>
      </c>
      <c r="I2686" t="s">
        <v>311</v>
      </c>
      <c r="J2686">
        <v>1</v>
      </c>
    </row>
    <row r="2687" spans="1:10" hidden="1" x14ac:dyDescent="0.35">
      <c r="A2687" t="s">
        <v>9074</v>
      </c>
      <c r="B2687">
        <v>79</v>
      </c>
      <c r="C2687">
        <v>87</v>
      </c>
      <c r="D2687">
        <v>2673</v>
      </c>
      <c r="E2687" t="s">
        <v>311</v>
      </c>
      <c r="F2687" t="s">
        <v>2692</v>
      </c>
      <c r="G2687" t="s">
        <v>311</v>
      </c>
      <c r="H2687" t="s">
        <v>311</v>
      </c>
      <c r="I2687" t="s">
        <v>311</v>
      </c>
      <c r="J2687">
        <v>34</v>
      </c>
    </row>
    <row r="2688" spans="1:10" hidden="1" x14ac:dyDescent="0.35">
      <c r="A2688" t="s">
        <v>9075</v>
      </c>
      <c r="B2688">
        <v>76</v>
      </c>
      <c r="C2688">
        <v>87</v>
      </c>
      <c r="D2688">
        <v>2673</v>
      </c>
      <c r="E2688" t="s">
        <v>311</v>
      </c>
      <c r="F2688" t="s">
        <v>2692</v>
      </c>
      <c r="G2688" t="s">
        <v>311</v>
      </c>
      <c r="H2688" t="s">
        <v>311</v>
      </c>
      <c r="I2688" t="s">
        <v>311</v>
      </c>
      <c r="J2688">
        <v>58</v>
      </c>
    </row>
    <row r="2689" spans="1:10" hidden="1" x14ac:dyDescent="0.35">
      <c r="A2689" t="s">
        <v>9076</v>
      </c>
      <c r="B2689">
        <v>18</v>
      </c>
      <c r="C2689">
        <v>86</v>
      </c>
      <c r="D2689">
        <v>2688</v>
      </c>
      <c r="E2689" t="s">
        <v>311</v>
      </c>
      <c r="F2689" t="s">
        <v>3848</v>
      </c>
      <c r="G2689" t="s">
        <v>311</v>
      </c>
      <c r="H2689" t="s">
        <v>311</v>
      </c>
      <c r="I2689" t="s">
        <v>311</v>
      </c>
      <c r="J2689">
        <v>0</v>
      </c>
    </row>
    <row r="2690" spans="1:10" hidden="1" x14ac:dyDescent="0.35">
      <c r="A2690" t="s">
        <v>9077</v>
      </c>
      <c r="B2690">
        <v>27</v>
      </c>
      <c r="C2690">
        <v>86</v>
      </c>
      <c r="D2690">
        <v>2688</v>
      </c>
      <c r="E2690" t="s">
        <v>311</v>
      </c>
      <c r="F2690" t="s">
        <v>3848</v>
      </c>
      <c r="G2690" t="s">
        <v>311</v>
      </c>
      <c r="H2690" t="s">
        <v>311</v>
      </c>
      <c r="I2690" t="s">
        <v>311</v>
      </c>
      <c r="J2690">
        <v>1</v>
      </c>
    </row>
    <row r="2691" spans="1:10" hidden="1" x14ac:dyDescent="0.35">
      <c r="A2691" t="s">
        <v>9078</v>
      </c>
      <c r="B2691">
        <v>44</v>
      </c>
      <c r="C2691">
        <v>86</v>
      </c>
      <c r="D2691">
        <v>2688</v>
      </c>
      <c r="E2691" t="s">
        <v>311</v>
      </c>
      <c r="F2691" t="s">
        <v>2692</v>
      </c>
      <c r="G2691" t="s">
        <v>311</v>
      </c>
      <c r="H2691" t="s">
        <v>311</v>
      </c>
      <c r="I2691" t="s">
        <v>311</v>
      </c>
      <c r="J2691">
        <v>14</v>
      </c>
    </row>
    <row r="2692" spans="1:10" x14ac:dyDescent="0.35">
      <c r="A2692" t="s">
        <v>9079</v>
      </c>
      <c r="B2692">
        <v>61</v>
      </c>
      <c r="C2692">
        <v>86</v>
      </c>
      <c r="D2692">
        <v>2688</v>
      </c>
      <c r="E2692" t="s">
        <v>311</v>
      </c>
      <c r="F2692" t="s">
        <v>0</v>
      </c>
      <c r="G2692" t="s">
        <v>4022</v>
      </c>
      <c r="H2692" t="s">
        <v>311</v>
      </c>
      <c r="I2692" t="s">
        <v>311</v>
      </c>
      <c r="J2692">
        <v>25</v>
      </c>
    </row>
    <row r="2693" spans="1:10" hidden="1" x14ac:dyDescent="0.35">
      <c r="A2693" t="s">
        <v>9080</v>
      </c>
      <c r="B2693">
        <v>196</v>
      </c>
      <c r="C2693">
        <v>86</v>
      </c>
      <c r="D2693">
        <v>2688</v>
      </c>
      <c r="E2693" t="s">
        <v>311</v>
      </c>
      <c r="F2693" t="s">
        <v>2692</v>
      </c>
      <c r="G2693" t="s">
        <v>311</v>
      </c>
      <c r="H2693" t="s">
        <v>311</v>
      </c>
      <c r="I2693" t="s">
        <v>311</v>
      </c>
      <c r="J2693">
        <v>9</v>
      </c>
    </row>
    <row r="2694" spans="1:10" hidden="1" x14ac:dyDescent="0.35">
      <c r="A2694" t="s">
        <v>9081</v>
      </c>
      <c r="B2694">
        <v>16</v>
      </c>
      <c r="C2694">
        <v>86</v>
      </c>
      <c r="D2694">
        <v>2688</v>
      </c>
      <c r="E2694" t="s">
        <v>311</v>
      </c>
      <c r="F2694" t="s">
        <v>3848</v>
      </c>
      <c r="G2694" t="s">
        <v>311</v>
      </c>
      <c r="H2694" t="s">
        <v>311</v>
      </c>
      <c r="I2694" t="s">
        <v>311</v>
      </c>
      <c r="J2694">
        <v>2</v>
      </c>
    </row>
    <row r="2695" spans="1:10" hidden="1" x14ac:dyDescent="0.35">
      <c r="A2695" t="s">
        <v>9082</v>
      </c>
      <c r="B2695">
        <v>15</v>
      </c>
      <c r="C2695">
        <v>86</v>
      </c>
      <c r="D2695">
        <v>2688</v>
      </c>
      <c r="E2695" t="s">
        <v>311</v>
      </c>
      <c r="F2695" t="s">
        <v>3848</v>
      </c>
      <c r="G2695" t="s">
        <v>311</v>
      </c>
      <c r="H2695" t="s">
        <v>311</v>
      </c>
      <c r="I2695" t="s">
        <v>311</v>
      </c>
      <c r="J2695">
        <v>0</v>
      </c>
    </row>
    <row r="2696" spans="1:10" hidden="1" x14ac:dyDescent="0.35">
      <c r="A2696" t="s">
        <v>9083</v>
      </c>
      <c r="B2696">
        <v>10</v>
      </c>
      <c r="C2696">
        <v>86</v>
      </c>
      <c r="D2696">
        <v>2688</v>
      </c>
      <c r="E2696" t="s">
        <v>311</v>
      </c>
      <c r="F2696" t="s">
        <v>3848</v>
      </c>
      <c r="G2696" t="s">
        <v>311</v>
      </c>
      <c r="H2696" t="s">
        <v>311</v>
      </c>
      <c r="I2696" t="s">
        <v>311</v>
      </c>
      <c r="J2696">
        <v>2</v>
      </c>
    </row>
    <row r="2697" spans="1:10" x14ac:dyDescent="0.35">
      <c r="A2697" t="s">
        <v>9084</v>
      </c>
      <c r="B2697">
        <v>26</v>
      </c>
      <c r="C2697">
        <v>86</v>
      </c>
      <c r="D2697">
        <v>2688</v>
      </c>
      <c r="E2697" t="s">
        <v>328</v>
      </c>
      <c r="F2697" t="s">
        <v>0</v>
      </c>
      <c r="G2697" t="s">
        <v>3594</v>
      </c>
      <c r="H2697">
        <v>1.7689999999999999</v>
      </c>
      <c r="I2697">
        <v>60.51</v>
      </c>
      <c r="J2697">
        <v>16</v>
      </c>
    </row>
    <row r="2698" spans="1:10" hidden="1" x14ac:dyDescent="0.35">
      <c r="A2698" t="s">
        <v>9085</v>
      </c>
      <c r="B2698">
        <v>63</v>
      </c>
      <c r="C2698">
        <v>86</v>
      </c>
      <c r="D2698">
        <v>2688</v>
      </c>
      <c r="E2698" t="s">
        <v>311</v>
      </c>
      <c r="F2698" t="s">
        <v>2692</v>
      </c>
      <c r="G2698" t="s">
        <v>311</v>
      </c>
      <c r="H2698" t="s">
        <v>311</v>
      </c>
      <c r="I2698" t="s">
        <v>311</v>
      </c>
      <c r="J2698">
        <v>16</v>
      </c>
    </row>
    <row r="2699" spans="1:10" hidden="1" x14ac:dyDescent="0.35">
      <c r="A2699" t="s">
        <v>9086</v>
      </c>
      <c r="B2699">
        <v>58</v>
      </c>
      <c r="C2699">
        <v>86</v>
      </c>
      <c r="D2699">
        <v>2688</v>
      </c>
      <c r="E2699" t="s">
        <v>311</v>
      </c>
      <c r="F2699" t="s">
        <v>2692</v>
      </c>
      <c r="G2699" t="s">
        <v>311</v>
      </c>
      <c r="H2699" t="s">
        <v>311</v>
      </c>
      <c r="I2699" t="s">
        <v>311</v>
      </c>
      <c r="J2699">
        <v>15</v>
      </c>
    </row>
    <row r="2700" spans="1:10" hidden="1" x14ac:dyDescent="0.35">
      <c r="A2700" t="s">
        <v>9087</v>
      </c>
      <c r="B2700">
        <v>23</v>
      </c>
      <c r="C2700">
        <v>86</v>
      </c>
      <c r="D2700">
        <v>2688</v>
      </c>
      <c r="E2700" t="s">
        <v>311</v>
      </c>
      <c r="F2700" t="s">
        <v>3848</v>
      </c>
      <c r="G2700" t="s">
        <v>311</v>
      </c>
      <c r="H2700" t="s">
        <v>311</v>
      </c>
      <c r="I2700" t="s">
        <v>311</v>
      </c>
      <c r="J2700">
        <v>4</v>
      </c>
    </row>
    <row r="2701" spans="1:10" hidden="1" x14ac:dyDescent="0.35">
      <c r="A2701" t="s">
        <v>9088</v>
      </c>
      <c r="B2701">
        <v>13</v>
      </c>
      <c r="C2701">
        <v>85</v>
      </c>
      <c r="D2701">
        <v>2700</v>
      </c>
      <c r="E2701" t="s">
        <v>311</v>
      </c>
      <c r="F2701" t="s">
        <v>3848</v>
      </c>
      <c r="G2701" t="s">
        <v>311</v>
      </c>
      <c r="H2701" t="s">
        <v>311</v>
      </c>
      <c r="I2701" t="s">
        <v>311</v>
      </c>
      <c r="J2701">
        <v>4</v>
      </c>
    </row>
    <row r="2702" spans="1:10" hidden="1" x14ac:dyDescent="0.35">
      <c r="A2702" t="s">
        <v>9089</v>
      </c>
      <c r="B2702">
        <v>63</v>
      </c>
      <c r="C2702">
        <v>85</v>
      </c>
      <c r="D2702">
        <v>2700</v>
      </c>
      <c r="E2702" t="s">
        <v>311</v>
      </c>
      <c r="F2702" t="s">
        <v>2692</v>
      </c>
      <c r="G2702" t="s">
        <v>311</v>
      </c>
      <c r="H2702" t="s">
        <v>311</v>
      </c>
      <c r="I2702" t="s">
        <v>311</v>
      </c>
      <c r="J2702">
        <v>4</v>
      </c>
    </row>
    <row r="2703" spans="1:10" hidden="1" x14ac:dyDescent="0.35">
      <c r="A2703" t="s">
        <v>9090</v>
      </c>
      <c r="B2703">
        <v>19</v>
      </c>
      <c r="C2703">
        <v>85</v>
      </c>
      <c r="D2703">
        <v>2700</v>
      </c>
      <c r="E2703" t="s">
        <v>311</v>
      </c>
      <c r="F2703" t="s">
        <v>3848</v>
      </c>
      <c r="G2703" t="s">
        <v>311</v>
      </c>
      <c r="H2703" t="s">
        <v>311</v>
      </c>
      <c r="I2703" t="s">
        <v>311</v>
      </c>
      <c r="J2703">
        <v>0</v>
      </c>
    </row>
    <row r="2704" spans="1:10" hidden="1" x14ac:dyDescent="0.35">
      <c r="A2704" t="s">
        <v>9091</v>
      </c>
      <c r="B2704">
        <v>12</v>
      </c>
      <c r="C2704">
        <v>85</v>
      </c>
      <c r="D2704">
        <v>2700</v>
      </c>
      <c r="E2704" t="s">
        <v>311</v>
      </c>
      <c r="F2704" t="s">
        <v>3848</v>
      </c>
      <c r="G2704" t="s">
        <v>311</v>
      </c>
      <c r="H2704" t="s">
        <v>311</v>
      </c>
      <c r="I2704" t="s">
        <v>311</v>
      </c>
      <c r="J2704">
        <v>0</v>
      </c>
    </row>
    <row r="2705" spans="1:10" hidden="1" x14ac:dyDescent="0.35">
      <c r="A2705" t="s">
        <v>9092</v>
      </c>
      <c r="B2705">
        <v>28</v>
      </c>
      <c r="C2705">
        <v>85</v>
      </c>
      <c r="D2705">
        <v>2700</v>
      </c>
      <c r="E2705" t="s">
        <v>311</v>
      </c>
      <c r="F2705" t="s">
        <v>3848</v>
      </c>
      <c r="G2705" t="s">
        <v>311</v>
      </c>
      <c r="H2705" t="s">
        <v>311</v>
      </c>
      <c r="I2705" t="s">
        <v>311</v>
      </c>
      <c r="J2705">
        <v>2</v>
      </c>
    </row>
    <row r="2706" spans="1:10" x14ac:dyDescent="0.35">
      <c r="A2706" t="s">
        <v>9093</v>
      </c>
      <c r="B2706">
        <v>32</v>
      </c>
      <c r="C2706">
        <v>85</v>
      </c>
      <c r="D2706">
        <v>2700</v>
      </c>
      <c r="E2706" t="s">
        <v>312</v>
      </c>
      <c r="F2706" t="s">
        <v>0</v>
      </c>
      <c r="G2706" t="s">
        <v>1830</v>
      </c>
      <c r="H2706">
        <v>1.1000000000000001</v>
      </c>
      <c r="I2706">
        <v>30.73</v>
      </c>
      <c r="J2706">
        <v>21</v>
      </c>
    </row>
    <row r="2707" spans="1:10" hidden="1" x14ac:dyDescent="0.35">
      <c r="A2707" t="s">
        <v>9094</v>
      </c>
      <c r="B2707">
        <v>21</v>
      </c>
      <c r="C2707">
        <v>85</v>
      </c>
      <c r="D2707">
        <v>2700</v>
      </c>
      <c r="E2707" t="s">
        <v>311</v>
      </c>
      <c r="F2707" t="s">
        <v>3848</v>
      </c>
      <c r="G2707" t="s">
        <v>311</v>
      </c>
      <c r="H2707" t="s">
        <v>311</v>
      </c>
      <c r="I2707" t="s">
        <v>311</v>
      </c>
      <c r="J2707">
        <v>1</v>
      </c>
    </row>
    <row r="2708" spans="1:10" hidden="1" x14ac:dyDescent="0.35">
      <c r="A2708" t="s">
        <v>9095</v>
      </c>
      <c r="B2708">
        <v>61</v>
      </c>
      <c r="C2708">
        <v>85</v>
      </c>
      <c r="D2708">
        <v>2700</v>
      </c>
      <c r="E2708" t="s">
        <v>311</v>
      </c>
      <c r="F2708" t="s">
        <v>2692</v>
      </c>
      <c r="G2708" t="s">
        <v>311</v>
      </c>
      <c r="H2708" t="s">
        <v>311</v>
      </c>
      <c r="I2708" t="s">
        <v>311</v>
      </c>
      <c r="J2708">
        <v>5</v>
      </c>
    </row>
    <row r="2709" spans="1:10" x14ac:dyDescent="0.35">
      <c r="A2709" t="s">
        <v>9096</v>
      </c>
      <c r="B2709">
        <v>52</v>
      </c>
      <c r="C2709">
        <v>85</v>
      </c>
      <c r="D2709">
        <v>2700</v>
      </c>
      <c r="E2709" t="s">
        <v>312</v>
      </c>
      <c r="F2709" t="s">
        <v>0</v>
      </c>
      <c r="G2709" t="s">
        <v>9097</v>
      </c>
      <c r="H2709">
        <v>0.61699999999999999</v>
      </c>
      <c r="I2709">
        <v>19.07</v>
      </c>
      <c r="J2709">
        <v>35</v>
      </c>
    </row>
    <row r="2710" spans="1:10" x14ac:dyDescent="0.35">
      <c r="A2710" t="s">
        <v>9098</v>
      </c>
      <c r="B2710">
        <v>30</v>
      </c>
      <c r="C2710">
        <v>85</v>
      </c>
      <c r="D2710">
        <v>2700</v>
      </c>
      <c r="E2710" t="s">
        <v>311</v>
      </c>
      <c r="F2710" t="s">
        <v>0</v>
      </c>
      <c r="G2710" t="s">
        <v>6707</v>
      </c>
      <c r="H2710" t="s">
        <v>311</v>
      </c>
      <c r="I2710" t="s">
        <v>311</v>
      </c>
      <c r="J2710">
        <v>11</v>
      </c>
    </row>
    <row r="2711" spans="1:10" hidden="1" x14ac:dyDescent="0.35">
      <c r="A2711" t="s">
        <v>9099</v>
      </c>
      <c r="B2711">
        <v>73</v>
      </c>
      <c r="C2711">
        <v>85</v>
      </c>
      <c r="D2711">
        <v>2700</v>
      </c>
      <c r="E2711" t="s">
        <v>311</v>
      </c>
      <c r="F2711" t="s">
        <v>2692</v>
      </c>
      <c r="G2711" t="s">
        <v>311</v>
      </c>
      <c r="H2711" t="s">
        <v>311</v>
      </c>
      <c r="I2711" t="s">
        <v>311</v>
      </c>
      <c r="J2711">
        <v>13</v>
      </c>
    </row>
    <row r="2712" spans="1:10" hidden="1" x14ac:dyDescent="0.35">
      <c r="A2712" t="s">
        <v>9100</v>
      </c>
      <c r="B2712">
        <v>27</v>
      </c>
      <c r="C2712">
        <v>85</v>
      </c>
      <c r="D2712">
        <v>2700</v>
      </c>
      <c r="E2712" t="s">
        <v>311</v>
      </c>
      <c r="F2712" t="s">
        <v>3848</v>
      </c>
      <c r="G2712" t="s">
        <v>311</v>
      </c>
      <c r="H2712" t="s">
        <v>311</v>
      </c>
      <c r="I2712" t="s">
        <v>311</v>
      </c>
      <c r="J2712">
        <v>2</v>
      </c>
    </row>
    <row r="2713" spans="1:10" hidden="1" x14ac:dyDescent="0.35">
      <c r="A2713" t="s">
        <v>9101</v>
      </c>
      <c r="B2713">
        <v>51</v>
      </c>
      <c r="C2713">
        <v>85</v>
      </c>
      <c r="D2713">
        <v>2700</v>
      </c>
      <c r="E2713" t="s">
        <v>311</v>
      </c>
      <c r="F2713" t="s">
        <v>2692</v>
      </c>
      <c r="G2713" t="s">
        <v>311</v>
      </c>
      <c r="H2713" t="s">
        <v>311</v>
      </c>
      <c r="I2713" t="s">
        <v>311</v>
      </c>
      <c r="J2713">
        <v>1</v>
      </c>
    </row>
    <row r="2714" spans="1:10" hidden="1" x14ac:dyDescent="0.35">
      <c r="A2714" t="s">
        <v>9102</v>
      </c>
      <c r="B2714">
        <v>22</v>
      </c>
      <c r="C2714">
        <v>85</v>
      </c>
      <c r="D2714">
        <v>2700</v>
      </c>
      <c r="E2714" t="s">
        <v>311</v>
      </c>
      <c r="F2714" t="s">
        <v>3848</v>
      </c>
      <c r="G2714" t="s">
        <v>311</v>
      </c>
      <c r="H2714" t="s">
        <v>311</v>
      </c>
      <c r="I2714" t="s">
        <v>311</v>
      </c>
      <c r="J2714">
        <v>22</v>
      </c>
    </row>
    <row r="2715" spans="1:10" x14ac:dyDescent="0.35">
      <c r="A2715" t="s">
        <v>9103</v>
      </c>
      <c r="B2715">
        <v>19</v>
      </c>
      <c r="C2715">
        <v>85</v>
      </c>
      <c r="D2715">
        <v>2700</v>
      </c>
      <c r="E2715" t="s">
        <v>311</v>
      </c>
      <c r="F2715" t="s">
        <v>0</v>
      </c>
      <c r="G2715" t="s">
        <v>2063</v>
      </c>
      <c r="H2715" t="s">
        <v>311</v>
      </c>
      <c r="I2715" t="s">
        <v>311</v>
      </c>
      <c r="J2715">
        <v>5</v>
      </c>
    </row>
    <row r="2716" spans="1:10" x14ac:dyDescent="0.35">
      <c r="A2716" t="s">
        <v>9104</v>
      </c>
      <c r="B2716">
        <v>156</v>
      </c>
      <c r="C2716">
        <v>85</v>
      </c>
      <c r="D2716">
        <v>2700</v>
      </c>
      <c r="E2716" t="s">
        <v>311</v>
      </c>
      <c r="F2716" t="s">
        <v>0</v>
      </c>
      <c r="G2716" t="s">
        <v>2119</v>
      </c>
      <c r="H2716" t="s">
        <v>311</v>
      </c>
      <c r="I2716" t="s">
        <v>311</v>
      </c>
      <c r="J2716">
        <v>66</v>
      </c>
    </row>
    <row r="2717" spans="1:10" hidden="1" x14ac:dyDescent="0.35">
      <c r="A2717" t="s">
        <v>9105</v>
      </c>
      <c r="B2717">
        <v>23</v>
      </c>
      <c r="C2717">
        <v>85</v>
      </c>
      <c r="D2717">
        <v>2700</v>
      </c>
      <c r="E2717" t="s">
        <v>311</v>
      </c>
      <c r="F2717" t="s">
        <v>3848</v>
      </c>
      <c r="G2717" t="s">
        <v>311</v>
      </c>
      <c r="H2717" t="s">
        <v>311</v>
      </c>
      <c r="I2717" t="s">
        <v>311</v>
      </c>
      <c r="J2717">
        <v>4</v>
      </c>
    </row>
    <row r="2718" spans="1:10" hidden="1" x14ac:dyDescent="0.35">
      <c r="A2718" t="s">
        <v>9106</v>
      </c>
      <c r="B2718">
        <v>23</v>
      </c>
      <c r="C2718">
        <v>85</v>
      </c>
      <c r="D2718">
        <v>2700</v>
      </c>
      <c r="E2718" t="s">
        <v>311</v>
      </c>
      <c r="F2718" t="s">
        <v>3848</v>
      </c>
      <c r="G2718" t="s">
        <v>311</v>
      </c>
      <c r="H2718" t="s">
        <v>311</v>
      </c>
      <c r="I2718" t="s">
        <v>311</v>
      </c>
      <c r="J2718">
        <v>0</v>
      </c>
    </row>
    <row r="2719" spans="1:10" hidden="1" x14ac:dyDescent="0.35">
      <c r="A2719" t="s">
        <v>9107</v>
      </c>
      <c r="B2719">
        <v>30</v>
      </c>
      <c r="C2719">
        <v>85</v>
      </c>
      <c r="D2719">
        <v>2700</v>
      </c>
      <c r="E2719" t="s">
        <v>311</v>
      </c>
      <c r="F2719" t="s">
        <v>3848</v>
      </c>
      <c r="G2719" t="s">
        <v>311</v>
      </c>
      <c r="H2719" t="s">
        <v>311</v>
      </c>
      <c r="I2719" t="s">
        <v>311</v>
      </c>
      <c r="J2719">
        <v>4</v>
      </c>
    </row>
    <row r="2720" spans="1:10" hidden="1" x14ac:dyDescent="0.35">
      <c r="A2720" t="s">
        <v>9108</v>
      </c>
      <c r="B2720">
        <v>52</v>
      </c>
      <c r="C2720">
        <v>85</v>
      </c>
      <c r="D2720">
        <v>2700</v>
      </c>
      <c r="E2720" t="s">
        <v>311</v>
      </c>
      <c r="F2720" t="s">
        <v>2692</v>
      </c>
      <c r="G2720" t="s">
        <v>311</v>
      </c>
      <c r="H2720" t="s">
        <v>311</v>
      </c>
      <c r="I2720" t="s">
        <v>311</v>
      </c>
      <c r="J2720">
        <v>4</v>
      </c>
    </row>
    <row r="2721" spans="1:10" hidden="1" x14ac:dyDescent="0.35">
      <c r="A2721" t="s">
        <v>9109</v>
      </c>
      <c r="B2721">
        <v>11</v>
      </c>
      <c r="C2721">
        <v>85</v>
      </c>
      <c r="D2721">
        <v>2700</v>
      </c>
      <c r="E2721" t="s">
        <v>311</v>
      </c>
      <c r="F2721" t="s">
        <v>3848</v>
      </c>
      <c r="G2721" t="s">
        <v>311</v>
      </c>
      <c r="H2721" t="s">
        <v>311</v>
      </c>
      <c r="I2721" t="s">
        <v>311</v>
      </c>
      <c r="J2721">
        <v>3</v>
      </c>
    </row>
    <row r="2722" spans="1:10" hidden="1" x14ac:dyDescent="0.35">
      <c r="A2722" t="s">
        <v>9110</v>
      </c>
      <c r="B2722">
        <v>51</v>
      </c>
      <c r="C2722">
        <v>84</v>
      </c>
      <c r="D2722">
        <v>2721</v>
      </c>
      <c r="E2722" t="s">
        <v>311</v>
      </c>
      <c r="F2722" t="s">
        <v>2692</v>
      </c>
      <c r="G2722" t="s">
        <v>311</v>
      </c>
      <c r="H2722" t="s">
        <v>311</v>
      </c>
      <c r="I2722" t="s">
        <v>311</v>
      </c>
      <c r="J2722">
        <v>2</v>
      </c>
    </row>
    <row r="2723" spans="1:10" hidden="1" x14ac:dyDescent="0.35">
      <c r="A2723" t="s">
        <v>9111</v>
      </c>
      <c r="B2723">
        <v>54</v>
      </c>
      <c r="C2723">
        <v>84</v>
      </c>
      <c r="D2723">
        <v>2721</v>
      </c>
      <c r="E2723" t="s">
        <v>311</v>
      </c>
      <c r="F2723" t="s">
        <v>2692</v>
      </c>
      <c r="G2723" t="s">
        <v>311</v>
      </c>
      <c r="H2723" t="s">
        <v>311</v>
      </c>
      <c r="I2723" t="s">
        <v>311</v>
      </c>
      <c r="J2723">
        <v>0</v>
      </c>
    </row>
    <row r="2724" spans="1:10" hidden="1" x14ac:dyDescent="0.35">
      <c r="A2724" t="s">
        <v>9112</v>
      </c>
      <c r="B2724">
        <v>16</v>
      </c>
      <c r="C2724">
        <v>84</v>
      </c>
      <c r="D2724">
        <v>2721</v>
      </c>
      <c r="E2724" t="s">
        <v>311</v>
      </c>
      <c r="F2724" t="s">
        <v>3848</v>
      </c>
      <c r="G2724" t="s">
        <v>311</v>
      </c>
      <c r="H2724" t="s">
        <v>311</v>
      </c>
      <c r="I2724" t="s">
        <v>311</v>
      </c>
      <c r="J2724">
        <v>1</v>
      </c>
    </row>
    <row r="2725" spans="1:10" hidden="1" x14ac:dyDescent="0.35">
      <c r="A2725" t="s">
        <v>9113</v>
      </c>
      <c r="B2725">
        <v>35</v>
      </c>
      <c r="C2725">
        <v>84</v>
      </c>
      <c r="D2725">
        <v>2721</v>
      </c>
      <c r="E2725" t="s">
        <v>311</v>
      </c>
      <c r="F2725" t="s">
        <v>3848</v>
      </c>
      <c r="G2725" t="s">
        <v>311</v>
      </c>
      <c r="H2725" t="s">
        <v>311</v>
      </c>
      <c r="I2725" t="s">
        <v>311</v>
      </c>
      <c r="J2725">
        <v>1</v>
      </c>
    </row>
    <row r="2726" spans="1:10" hidden="1" x14ac:dyDescent="0.35">
      <c r="A2726" t="s">
        <v>9114</v>
      </c>
      <c r="B2726">
        <v>16</v>
      </c>
      <c r="C2726">
        <v>84</v>
      </c>
      <c r="D2726">
        <v>2721</v>
      </c>
      <c r="E2726" t="s">
        <v>311</v>
      </c>
      <c r="F2726" t="s">
        <v>3848</v>
      </c>
      <c r="G2726" t="s">
        <v>311</v>
      </c>
      <c r="H2726" t="s">
        <v>311</v>
      </c>
      <c r="I2726" t="s">
        <v>311</v>
      </c>
      <c r="J2726">
        <v>16</v>
      </c>
    </row>
    <row r="2727" spans="1:10" hidden="1" x14ac:dyDescent="0.35">
      <c r="A2727" t="s">
        <v>9115</v>
      </c>
      <c r="B2727">
        <v>20</v>
      </c>
      <c r="C2727">
        <v>84</v>
      </c>
      <c r="D2727">
        <v>2721</v>
      </c>
      <c r="E2727" t="s">
        <v>311</v>
      </c>
      <c r="F2727" t="s">
        <v>3848</v>
      </c>
      <c r="G2727" t="s">
        <v>311</v>
      </c>
      <c r="H2727" t="s">
        <v>311</v>
      </c>
      <c r="I2727" t="s">
        <v>311</v>
      </c>
      <c r="J2727">
        <v>0</v>
      </c>
    </row>
    <row r="2728" spans="1:10" hidden="1" x14ac:dyDescent="0.35">
      <c r="A2728" t="s">
        <v>9116</v>
      </c>
      <c r="B2728">
        <v>11</v>
      </c>
      <c r="C2728">
        <v>84</v>
      </c>
      <c r="D2728">
        <v>2721</v>
      </c>
      <c r="E2728" t="s">
        <v>311</v>
      </c>
      <c r="F2728" t="s">
        <v>3848</v>
      </c>
      <c r="G2728" t="s">
        <v>311</v>
      </c>
      <c r="H2728" t="s">
        <v>311</v>
      </c>
      <c r="I2728" t="s">
        <v>311</v>
      </c>
      <c r="J2728">
        <v>11</v>
      </c>
    </row>
    <row r="2729" spans="1:10" x14ac:dyDescent="0.35">
      <c r="A2729" t="s">
        <v>9117</v>
      </c>
      <c r="B2729">
        <v>70</v>
      </c>
      <c r="C2729">
        <v>84</v>
      </c>
      <c r="D2729">
        <v>2721</v>
      </c>
      <c r="E2729" t="s">
        <v>311</v>
      </c>
      <c r="F2729" t="s">
        <v>0</v>
      </c>
      <c r="G2729" t="s">
        <v>2592</v>
      </c>
      <c r="H2729" t="s">
        <v>311</v>
      </c>
      <c r="I2729" t="s">
        <v>311</v>
      </c>
      <c r="J2729">
        <v>12</v>
      </c>
    </row>
    <row r="2730" spans="1:10" x14ac:dyDescent="0.35">
      <c r="A2730" t="s">
        <v>9118</v>
      </c>
      <c r="B2730">
        <v>63</v>
      </c>
      <c r="C2730">
        <v>84</v>
      </c>
      <c r="D2730">
        <v>2721</v>
      </c>
      <c r="E2730" t="s">
        <v>311</v>
      </c>
      <c r="F2730" t="s">
        <v>0</v>
      </c>
      <c r="G2730" t="s">
        <v>3026</v>
      </c>
      <c r="H2730" t="s">
        <v>311</v>
      </c>
      <c r="I2730" t="s">
        <v>311</v>
      </c>
      <c r="J2730">
        <v>17</v>
      </c>
    </row>
    <row r="2731" spans="1:10" x14ac:dyDescent="0.35">
      <c r="A2731" t="s">
        <v>9119</v>
      </c>
      <c r="B2731">
        <v>55</v>
      </c>
      <c r="C2731">
        <v>84</v>
      </c>
      <c r="D2731">
        <v>2721</v>
      </c>
      <c r="E2731" t="s">
        <v>311</v>
      </c>
      <c r="F2731" t="s">
        <v>0</v>
      </c>
      <c r="G2731" t="s">
        <v>2053</v>
      </c>
      <c r="H2731" t="s">
        <v>311</v>
      </c>
      <c r="I2731" t="s">
        <v>311</v>
      </c>
      <c r="J2731">
        <v>18</v>
      </c>
    </row>
    <row r="2732" spans="1:10" hidden="1" x14ac:dyDescent="0.35">
      <c r="A2732" t="s">
        <v>9120</v>
      </c>
      <c r="B2732">
        <v>64</v>
      </c>
      <c r="C2732">
        <v>83</v>
      </c>
      <c r="D2732">
        <v>2731</v>
      </c>
      <c r="E2732" t="s">
        <v>311</v>
      </c>
      <c r="F2732" t="s">
        <v>2692</v>
      </c>
      <c r="G2732" t="s">
        <v>311</v>
      </c>
      <c r="H2732" t="s">
        <v>311</v>
      </c>
      <c r="I2732" t="s">
        <v>311</v>
      </c>
      <c r="J2732">
        <v>10</v>
      </c>
    </row>
    <row r="2733" spans="1:10" hidden="1" x14ac:dyDescent="0.35">
      <c r="A2733" t="s">
        <v>9121</v>
      </c>
      <c r="B2733">
        <v>54</v>
      </c>
      <c r="C2733">
        <v>83</v>
      </c>
      <c r="D2733">
        <v>2731</v>
      </c>
      <c r="E2733" t="s">
        <v>311</v>
      </c>
      <c r="F2733" t="s">
        <v>2692</v>
      </c>
      <c r="G2733" t="s">
        <v>311</v>
      </c>
      <c r="H2733" t="s">
        <v>311</v>
      </c>
      <c r="I2733" t="s">
        <v>311</v>
      </c>
      <c r="J2733">
        <v>23</v>
      </c>
    </row>
    <row r="2734" spans="1:10" hidden="1" x14ac:dyDescent="0.35">
      <c r="A2734" t="s">
        <v>9122</v>
      </c>
      <c r="B2734">
        <v>20</v>
      </c>
      <c r="C2734">
        <v>83</v>
      </c>
      <c r="D2734">
        <v>2731</v>
      </c>
      <c r="E2734" t="s">
        <v>311</v>
      </c>
      <c r="F2734" t="s">
        <v>3848</v>
      </c>
      <c r="G2734" t="s">
        <v>311</v>
      </c>
      <c r="H2734" t="s">
        <v>311</v>
      </c>
      <c r="I2734" t="s">
        <v>311</v>
      </c>
      <c r="J2734">
        <v>11</v>
      </c>
    </row>
    <row r="2735" spans="1:10" hidden="1" x14ac:dyDescent="0.35">
      <c r="A2735" t="s">
        <v>9123</v>
      </c>
      <c r="B2735">
        <v>22</v>
      </c>
      <c r="C2735">
        <v>83</v>
      </c>
      <c r="D2735">
        <v>2731</v>
      </c>
      <c r="E2735" t="s">
        <v>311</v>
      </c>
      <c r="F2735" t="s">
        <v>3848</v>
      </c>
      <c r="G2735" t="s">
        <v>311</v>
      </c>
      <c r="H2735" t="s">
        <v>311</v>
      </c>
      <c r="I2735" t="s">
        <v>311</v>
      </c>
      <c r="J2735">
        <v>4</v>
      </c>
    </row>
    <row r="2736" spans="1:10" x14ac:dyDescent="0.35">
      <c r="A2736" t="s">
        <v>9124</v>
      </c>
      <c r="B2736">
        <v>94</v>
      </c>
      <c r="C2736">
        <v>83</v>
      </c>
      <c r="D2736">
        <v>2731</v>
      </c>
      <c r="E2736" t="s">
        <v>311</v>
      </c>
      <c r="F2736" t="s">
        <v>0</v>
      </c>
      <c r="G2736" t="s">
        <v>2053</v>
      </c>
      <c r="H2736" t="s">
        <v>311</v>
      </c>
      <c r="I2736" t="s">
        <v>311</v>
      </c>
      <c r="J2736">
        <v>30</v>
      </c>
    </row>
    <row r="2737" spans="1:10" hidden="1" x14ac:dyDescent="0.35">
      <c r="A2737" t="s">
        <v>9125</v>
      </c>
      <c r="B2737">
        <v>66</v>
      </c>
      <c r="C2737">
        <v>83</v>
      </c>
      <c r="D2737">
        <v>2731</v>
      </c>
      <c r="E2737" t="s">
        <v>311</v>
      </c>
      <c r="F2737" t="s">
        <v>2692</v>
      </c>
      <c r="G2737" t="s">
        <v>311</v>
      </c>
      <c r="H2737" t="s">
        <v>311</v>
      </c>
      <c r="I2737" t="s">
        <v>311</v>
      </c>
      <c r="J2737">
        <v>6</v>
      </c>
    </row>
    <row r="2738" spans="1:10" hidden="1" x14ac:dyDescent="0.35">
      <c r="A2738" t="s">
        <v>9126</v>
      </c>
      <c r="B2738">
        <v>33</v>
      </c>
      <c r="C2738">
        <v>83</v>
      </c>
      <c r="D2738">
        <v>2731</v>
      </c>
      <c r="E2738" t="s">
        <v>311</v>
      </c>
      <c r="F2738" t="s">
        <v>2692</v>
      </c>
      <c r="G2738" t="s">
        <v>311</v>
      </c>
      <c r="H2738" t="s">
        <v>311</v>
      </c>
      <c r="I2738" t="s">
        <v>311</v>
      </c>
      <c r="J2738">
        <v>0</v>
      </c>
    </row>
    <row r="2739" spans="1:10" x14ac:dyDescent="0.35">
      <c r="A2739" t="s">
        <v>9127</v>
      </c>
      <c r="B2739">
        <v>8</v>
      </c>
      <c r="C2739">
        <v>83</v>
      </c>
      <c r="D2739">
        <v>2731</v>
      </c>
      <c r="E2739" t="s">
        <v>311</v>
      </c>
      <c r="F2739" t="s">
        <v>0</v>
      </c>
      <c r="G2739" t="s">
        <v>311</v>
      </c>
      <c r="H2739" t="s">
        <v>311</v>
      </c>
      <c r="I2739" t="s">
        <v>311</v>
      </c>
      <c r="J2739">
        <v>8</v>
      </c>
    </row>
    <row r="2740" spans="1:10" hidden="1" x14ac:dyDescent="0.35">
      <c r="A2740" t="s">
        <v>9128</v>
      </c>
      <c r="B2740">
        <v>22</v>
      </c>
      <c r="C2740">
        <v>83</v>
      </c>
      <c r="D2740">
        <v>2731</v>
      </c>
      <c r="E2740" t="s">
        <v>311</v>
      </c>
      <c r="F2740" t="s">
        <v>3848</v>
      </c>
      <c r="G2740" t="s">
        <v>311</v>
      </c>
      <c r="H2740" t="s">
        <v>311</v>
      </c>
      <c r="I2740" t="s">
        <v>311</v>
      </c>
      <c r="J2740">
        <v>7</v>
      </c>
    </row>
    <row r="2741" spans="1:10" hidden="1" x14ac:dyDescent="0.35">
      <c r="A2741" t="s">
        <v>9129</v>
      </c>
      <c r="B2741">
        <v>25</v>
      </c>
      <c r="C2741">
        <v>83</v>
      </c>
      <c r="D2741">
        <v>2731</v>
      </c>
      <c r="E2741" t="s">
        <v>311</v>
      </c>
      <c r="F2741" t="s">
        <v>3848</v>
      </c>
      <c r="G2741" t="s">
        <v>311</v>
      </c>
      <c r="H2741" t="s">
        <v>311</v>
      </c>
      <c r="I2741" t="s">
        <v>311</v>
      </c>
      <c r="J2741">
        <v>2</v>
      </c>
    </row>
    <row r="2742" spans="1:10" hidden="1" x14ac:dyDescent="0.35">
      <c r="A2742" t="s">
        <v>9130</v>
      </c>
      <c r="B2742">
        <v>26</v>
      </c>
      <c r="C2742">
        <v>83</v>
      </c>
      <c r="D2742">
        <v>2731</v>
      </c>
      <c r="E2742" t="s">
        <v>311</v>
      </c>
      <c r="F2742" t="s">
        <v>2692</v>
      </c>
      <c r="G2742" t="s">
        <v>311</v>
      </c>
      <c r="H2742" t="s">
        <v>311</v>
      </c>
      <c r="I2742" t="s">
        <v>311</v>
      </c>
      <c r="J2742">
        <v>3</v>
      </c>
    </row>
    <row r="2743" spans="1:10" hidden="1" x14ac:dyDescent="0.35">
      <c r="A2743" t="s">
        <v>9131</v>
      </c>
      <c r="B2743">
        <v>92</v>
      </c>
      <c r="C2743">
        <v>83</v>
      </c>
      <c r="D2743">
        <v>2731</v>
      </c>
      <c r="E2743" t="s">
        <v>311</v>
      </c>
      <c r="F2743" t="s">
        <v>2692</v>
      </c>
      <c r="G2743" t="s">
        <v>311</v>
      </c>
      <c r="H2743" t="s">
        <v>311</v>
      </c>
      <c r="I2743" t="s">
        <v>311</v>
      </c>
      <c r="J2743">
        <v>1</v>
      </c>
    </row>
    <row r="2744" spans="1:10" hidden="1" x14ac:dyDescent="0.35">
      <c r="A2744" t="s">
        <v>9132</v>
      </c>
      <c r="B2744">
        <v>10</v>
      </c>
      <c r="C2744">
        <v>83</v>
      </c>
      <c r="D2744">
        <v>2731</v>
      </c>
      <c r="E2744" t="s">
        <v>311</v>
      </c>
      <c r="F2744" t="s">
        <v>3848</v>
      </c>
      <c r="G2744" t="s">
        <v>311</v>
      </c>
      <c r="H2744" t="s">
        <v>311</v>
      </c>
      <c r="I2744" t="s">
        <v>311</v>
      </c>
      <c r="J2744">
        <v>1</v>
      </c>
    </row>
    <row r="2745" spans="1:10" hidden="1" x14ac:dyDescent="0.35">
      <c r="A2745" t="s">
        <v>9133</v>
      </c>
      <c r="B2745">
        <v>46</v>
      </c>
      <c r="C2745">
        <v>83</v>
      </c>
      <c r="D2745">
        <v>2731</v>
      </c>
      <c r="E2745" t="s">
        <v>311</v>
      </c>
      <c r="F2745" t="s">
        <v>2692</v>
      </c>
      <c r="G2745" t="s">
        <v>311</v>
      </c>
      <c r="H2745" t="s">
        <v>311</v>
      </c>
      <c r="I2745" t="s">
        <v>311</v>
      </c>
      <c r="J2745">
        <v>44</v>
      </c>
    </row>
    <row r="2746" spans="1:10" hidden="1" x14ac:dyDescent="0.35">
      <c r="A2746" t="s">
        <v>9134</v>
      </c>
      <c r="B2746">
        <v>20</v>
      </c>
      <c r="C2746">
        <v>83</v>
      </c>
      <c r="D2746">
        <v>2731</v>
      </c>
      <c r="E2746" t="s">
        <v>311</v>
      </c>
      <c r="F2746" t="s">
        <v>3848</v>
      </c>
      <c r="G2746" t="s">
        <v>311</v>
      </c>
      <c r="H2746" t="s">
        <v>311</v>
      </c>
      <c r="I2746" t="s">
        <v>311</v>
      </c>
      <c r="J2746">
        <v>1</v>
      </c>
    </row>
    <row r="2747" spans="1:10" hidden="1" x14ac:dyDescent="0.35">
      <c r="A2747" t="s">
        <v>9135</v>
      </c>
      <c r="B2747">
        <v>9</v>
      </c>
      <c r="C2747">
        <v>82</v>
      </c>
      <c r="D2747">
        <v>2746</v>
      </c>
      <c r="E2747" t="s">
        <v>311</v>
      </c>
      <c r="F2747" t="s">
        <v>3848</v>
      </c>
      <c r="G2747" t="s">
        <v>311</v>
      </c>
      <c r="H2747" t="s">
        <v>311</v>
      </c>
      <c r="I2747" t="s">
        <v>311</v>
      </c>
      <c r="J2747">
        <v>0</v>
      </c>
    </row>
    <row r="2748" spans="1:10" x14ac:dyDescent="0.35">
      <c r="A2748" t="s">
        <v>9136</v>
      </c>
      <c r="B2748">
        <v>53</v>
      </c>
      <c r="C2748">
        <v>82</v>
      </c>
      <c r="D2748">
        <v>2746</v>
      </c>
      <c r="E2748" t="s">
        <v>311</v>
      </c>
      <c r="F2748" t="s">
        <v>0</v>
      </c>
      <c r="G2748" t="s">
        <v>4219</v>
      </c>
      <c r="H2748" t="s">
        <v>311</v>
      </c>
      <c r="I2748" t="s">
        <v>311</v>
      </c>
      <c r="J2748">
        <v>26</v>
      </c>
    </row>
    <row r="2749" spans="1:10" hidden="1" x14ac:dyDescent="0.35">
      <c r="A2749" t="s">
        <v>9137</v>
      </c>
      <c r="B2749">
        <v>47</v>
      </c>
      <c r="C2749">
        <v>82</v>
      </c>
      <c r="D2749">
        <v>2746</v>
      </c>
      <c r="E2749" t="s">
        <v>311</v>
      </c>
      <c r="F2749" t="s">
        <v>2692</v>
      </c>
      <c r="G2749" t="s">
        <v>311</v>
      </c>
      <c r="H2749" t="s">
        <v>311</v>
      </c>
      <c r="I2749" t="s">
        <v>311</v>
      </c>
      <c r="J2749">
        <v>4</v>
      </c>
    </row>
    <row r="2750" spans="1:10" hidden="1" x14ac:dyDescent="0.35">
      <c r="A2750" t="s">
        <v>9138</v>
      </c>
      <c r="B2750">
        <v>96</v>
      </c>
      <c r="C2750">
        <v>82</v>
      </c>
      <c r="D2750">
        <v>2746</v>
      </c>
      <c r="E2750" t="s">
        <v>311</v>
      </c>
      <c r="F2750" t="s">
        <v>2692</v>
      </c>
      <c r="G2750" t="s">
        <v>311</v>
      </c>
      <c r="H2750" t="s">
        <v>311</v>
      </c>
      <c r="I2750" t="s">
        <v>311</v>
      </c>
      <c r="J2750">
        <v>0</v>
      </c>
    </row>
    <row r="2751" spans="1:10" hidden="1" x14ac:dyDescent="0.35">
      <c r="A2751" t="s">
        <v>9139</v>
      </c>
      <c r="B2751">
        <v>108</v>
      </c>
      <c r="C2751">
        <v>82</v>
      </c>
      <c r="D2751">
        <v>2746</v>
      </c>
      <c r="E2751" t="s">
        <v>311</v>
      </c>
      <c r="F2751" t="s">
        <v>2692</v>
      </c>
      <c r="G2751" t="s">
        <v>311</v>
      </c>
      <c r="H2751" t="s">
        <v>311</v>
      </c>
      <c r="I2751" t="s">
        <v>311</v>
      </c>
      <c r="J2751">
        <v>0</v>
      </c>
    </row>
    <row r="2752" spans="1:10" hidden="1" x14ac:dyDescent="0.35">
      <c r="A2752" t="s">
        <v>9140</v>
      </c>
      <c r="B2752">
        <v>63</v>
      </c>
      <c r="C2752">
        <v>82</v>
      </c>
      <c r="D2752">
        <v>2746</v>
      </c>
      <c r="E2752" t="s">
        <v>311</v>
      </c>
      <c r="F2752" t="s">
        <v>2692</v>
      </c>
      <c r="G2752" t="s">
        <v>311</v>
      </c>
      <c r="H2752" t="s">
        <v>311</v>
      </c>
      <c r="I2752" t="s">
        <v>311</v>
      </c>
      <c r="J2752">
        <v>14</v>
      </c>
    </row>
    <row r="2753" spans="1:10" hidden="1" x14ac:dyDescent="0.35">
      <c r="A2753" t="s">
        <v>9141</v>
      </c>
      <c r="B2753">
        <v>27</v>
      </c>
      <c r="C2753">
        <v>82</v>
      </c>
      <c r="D2753">
        <v>2746</v>
      </c>
      <c r="E2753" t="s">
        <v>311</v>
      </c>
      <c r="F2753" t="s">
        <v>3848</v>
      </c>
      <c r="G2753" t="s">
        <v>311</v>
      </c>
      <c r="H2753" t="s">
        <v>311</v>
      </c>
      <c r="I2753" t="s">
        <v>311</v>
      </c>
      <c r="J2753">
        <v>6</v>
      </c>
    </row>
    <row r="2754" spans="1:10" hidden="1" x14ac:dyDescent="0.35">
      <c r="A2754" t="s">
        <v>9142</v>
      </c>
      <c r="B2754">
        <v>11</v>
      </c>
      <c r="C2754">
        <v>82</v>
      </c>
      <c r="D2754">
        <v>2746</v>
      </c>
      <c r="E2754" t="s">
        <v>311</v>
      </c>
      <c r="F2754" t="s">
        <v>3848</v>
      </c>
      <c r="G2754" t="s">
        <v>311</v>
      </c>
      <c r="H2754" t="s">
        <v>311</v>
      </c>
      <c r="I2754" t="s">
        <v>311</v>
      </c>
      <c r="J2754">
        <v>0</v>
      </c>
    </row>
    <row r="2755" spans="1:10" hidden="1" x14ac:dyDescent="0.35">
      <c r="A2755" t="s">
        <v>9143</v>
      </c>
      <c r="B2755">
        <v>55</v>
      </c>
      <c r="C2755">
        <v>82</v>
      </c>
      <c r="D2755">
        <v>2746</v>
      </c>
      <c r="E2755" t="s">
        <v>311</v>
      </c>
      <c r="F2755" t="s">
        <v>2692</v>
      </c>
      <c r="G2755" t="s">
        <v>311</v>
      </c>
      <c r="H2755" t="s">
        <v>311</v>
      </c>
      <c r="I2755" t="s">
        <v>311</v>
      </c>
      <c r="J2755">
        <v>13</v>
      </c>
    </row>
    <row r="2756" spans="1:10" hidden="1" x14ac:dyDescent="0.35">
      <c r="A2756" t="s">
        <v>9144</v>
      </c>
      <c r="B2756">
        <v>15</v>
      </c>
      <c r="C2756">
        <v>82</v>
      </c>
      <c r="D2756">
        <v>2746</v>
      </c>
      <c r="E2756" t="s">
        <v>311</v>
      </c>
      <c r="F2756" t="s">
        <v>3848</v>
      </c>
      <c r="G2756" t="s">
        <v>311</v>
      </c>
      <c r="H2756" t="s">
        <v>311</v>
      </c>
      <c r="I2756" t="s">
        <v>311</v>
      </c>
      <c r="J2756">
        <v>1</v>
      </c>
    </row>
    <row r="2757" spans="1:10" hidden="1" x14ac:dyDescent="0.35">
      <c r="A2757" t="s">
        <v>9145</v>
      </c>
      <c r="B2757">
        <v>50</v>
      </c>
      <c r="C2757">
        <v>82</v>
      </c>
      <c r="D2757">
        <v>2746</v>
      </c>
      <c r="E2757" t="s">
        <v>311</v>
      </c>
      <c r="F2757" t="s">
        <v>2692</v>
      </c>
      <c r="G2757" t="s">
        <v>311</v>
      </c>
      <c r="H2757" t="s">
        <v>311</v>
      </c>
      <c r="I2757" t="s">
        <v>311</v>
      </c>
      <c r="J2757">
        <v>7</v>
      </c>
    </row>
    <row r="2758" spans="1:10" hidden="1" x14ac:dyDescent="0.35">
      <c r="A2758" t="s">
        <v>9146</v>
      </c>
      <c r="B2758">
        <v>82</v>
      </c>
      <c r="C2758">
        <v>82</v>
      </c>
      <c r="D2758">
        <v>2746</v>
      </c>
      <c r="E2758" t="s">
        <v>311</v>
      </c>
      <c r="F2758" t="s">
        <v>2692</v>
      </c>
      <c r="G2758" t="s">
        <v>311</v>
      </c>
      <c r="H2758" t="s">
        <v>311</v>
      </c>
      <c r="I2758" t="s">
        <v>311</v>
      </c>
      <c r="J2758">
        <v>8</v>
      </c>
    </row>
    <row r="2759" spans="1:10" hidden="1" x14ac:dyDescent="0.35">
      <c r="A2759" t="s">
        <v>9147</v>
      </c>
      <c r="B2759">
        <v>81</v>
      </c>
      <c r="C2759">
        <v>82</v>
      </c>
      <c r="D2759">
        <v>2746</v>
      </c>
      <c r="E2759" t="s">
        <v>311</v>
      </c>
      <c r="F2759" t="s">
        <v>2692</v>
      </c>
      <c r="G2759" t="s">
        <v>311</v>
      </c>
      <c r="H2759" t="s">
        <v>311</v>
      </c>
      <c r="I2759" t="s">
        <v>311</v>
      </c>
      <c r="J2759">
        <v>0</v>
      </c>
    </row>
    <row r="2760" spans="1:10" hidden="1" x14ac:dyDescent="0.35">
      <c r="A2760" t="s">
        <v>9148</v>
      </c>
      <c r="B2760">
        <v>63</v>
      </c>
      <c r="C2760">
        <v>81</v>
      </c>
      <c r="D2760">
        <v>2759</v>
      </c>
      <c r="E2760" t="s">
        <v>311</v>
      </c>
      <c r="F2760" t="s">
        <v>2692</v>
      </c>
      <c r="G2760" t="s">
        <v>311</v>
      </c>
      <c r="H2760" t="s">
        <v>311</v>
      </c>
      <c r="I2760" t="s">
        <v>311</v>
      </c>
      <c r="J2760">
        <v>3</v>
      </c>
    </row>
    <row r="2761" spans="1:10" x14ac:dyDescent="0.35">
      <c r="A2761" t="s">
        <v>9149</v>
      </c>
      <c r="B2761">
        <v>45</v>
      </c>
      <c r="C2761">
        <v>81</v>
      </c>
      <c r="D2761">
        <v>2759</v>
      </c>
      <c r="E2761" t="s">
        <v>311</v>
      </c>
      <c r="F2761" t="s">
        <v>0</v>
      </c>
      <c r="G2761" t="s">
        <v>4224</v>
      </c>
      <c r="H2761" t="s">
        <v>311</v>
      </c>
      <c r="I2761" t="s">
        <v>311</v>
      </c>
      <c r="J2761">
        <v>45</v>
      </c>
    </row>
    <row r="2762" spans="1:10" hidden="1" x14ac:dyDescent="0.35">
      <c r="A2762" t="s">
        <v>9150</v>
      </c>
      <c r="B2762">
        <v>22</v>
      </c>
      <c r="C2762">
        <v>81</v>
      </c>
      <c r="D2762">
        <v>2759</v>
      </c>
      <c r="E2762" t="s">
        <v>311</v>
      </c>
      <c r="F2762" t="s">
        <v>3848</v>
      </c>
      <c r="G2762" t="s">
        <v>311</v>
      </c>
      <c r="H2762" t="s">
        <v>311</v>
      </c>
      <c r="I2762" t="s">
        <v>311</v>
      </c>
      <c r="J2762">
        <v>1</v>
      </c>
    </row>
    <row r="2763" spans="1:10" x14ac:dyDescent="0.35">
      <c r="A2763" t="s">
        <v>9151</v>
      </c>
      <c r="B2763">
        <v>50</v>
      </c>
      <c r="C2763">
        <v>81</v>
      </c>
      <c r="D2763">
        <v>2759</v>
      </c>
      <c r="E2763" t="s">
        <v>311</v>
      </c>
      <c r="F2763" t="s">
        <v>0</v>
      </c>
      <c r="G2763" t="s">
        <v>4219</v>
      </c>
      <c r="H2763" t="s">
        <v>311</v>
      </c>
      <c r="I2763" t="s">
        <v>311</v>
      </c>
      <c r="J2763">
        <v>26</v>
      </c>
    </row>
    <row r="2764" spans="1:10" x14ac:dyDescent="0.35">
      <c r="A2764" t="s">
        <v>9152</v>
      </c>
      <c r="B2764">
        <v>28</v>
      </c>
      <c r="C2764">
        <v>81</v>
      </c>
      <c r="D2764">
        <v>2759</v>
      </c>
      <c r="E2764" t="s">
        <v>311</v>
      </c>
      <c r="F2764" t="s">
        <v>0</v>
      </c>
      <c r="G2764" t="s">
        <v>3026</v>
      </c>
      <c r="H2764" t="s">
        <v>311</v>
      </c>
      <c r="I2764" t="s">
        <v>311</v>
      </c>
      <c r="J2764">
        <v>28</v>
      </c>
    </row>
    <row r="2765" spans="1:10" hidden="1" x14ac:dyDescent="0.35">
      <c r="A2765" t="s">
        <v>9153</v>
      </c>
      <c r="B2765">
        <v>45</v>
      </c>
      <c r="C2765">
        <v>81</v>
      </c>
      <c r="D2765">
        <v>2759</v>
      </c>
      <c r="E2765" t="s">
        <v>311</v>
      </c>
      <c r="F2765" t="s">
        <v>2692</v>
      </c>
      <c r="G2765" t="s">
        <v>311</v>
      </c>
      <c r="H2765" t="s">
        <v>311</v>
      </c>
      <c r="I2765" t="s">
        <v>311</v>
      </c>
      <c r="J2765">
        <v>45</v>
      </c>
    </row>
    <row r="2766" spans="1:10" hidden="1" x14ac:dyDescent="0.35">
      <c r="A2766" t="s">
        <v>9154</v>
      </c>
      <c r="B2766">
        <v>23</v>
      </c>
      <c r="C2766">
        <v>81</v>
      </c>
      <c r="D2766">
        <v>2759</v>
      </c>
      <c r="E2766" t="s">
        <v>311</v>
      </c>
      <c r="F2766" t="s">
        <v>3848</v>
      </c>
      <c r="G2766" t="s">
        <v>311</v>
      </c>
      <c r="H2766" t="s">
        <v>311</v>
      </c>
      <c r="I2766" t="s">
        <v>311</v>
      </c>
      <c r="J2766">
        <v>10</v>
      </c>
    </row>
    <row r="2767" spans="1:10" hidden="1" x14ac:dyDescent="0.35">
      <c r="A2767" t="s">
        <v>9155</v>
      </c>
      <c r="B2767">
        <v>22</v>
      </c>
      <c r="C2767">
        <v>81</v>
      </c>
      <c r="D2767">
        <v>2759</v>
      </c>
      <c r="E2767" t="s">
        <v>311</v>
      </c>
      <c r="F2767" t="s">
        <v>3848</v>
      </c>
      <c r="G2767" t="s">
        <v>311</v>
      </c>
      <c r="H2767" t="s">
        <v>311</v>
      </c>
      <c r="I2767" t="s">
        <v>311</v>
      </c>
      <c r="J2767">
        <v>3</v>
      </c>
    </row>
    <row r="2768" spans="1:10" hidden="1" x14ac:dyDescent="0.35">
      <c r="A2768" t="s">
        <v>9156</v>
      </c>
      <c r="B2768">
        <v>40</v>
      </c>
      <c r="C2768">
        <v>81</v>
      </c>
      <c r="D2768">
        <v>2759</v>
      </c>
      <c r="E2768" t="s">
        <v>311</v>
      </c>
      <c r="F2768" t="s">
        <v>2692</v>
      </c>
      <c r="G2768" t="s">
        <v>311</v>
      </c>
      <c r="H2768" t="s">
        <v>311</v>
      </c>
      <c r="I2768" t="s">
        <v>311</v>
      </c>
      <c r="J2768">
        <v>3</v>
      </c>
    </row>
    <row r="2769" spans="1:10" hidden="1" x14ac:dyDescent="0.35">
      <c r="A2769" t="s">
        <v>9157</v>
      </c>
      <c r="B2769">
        <v>83</v>
      </c>
      <c r="C2769">
        <v>81</v>
      </c>
      <c r="D2769">
        <v>2759</v>
      </c>
      <c r="E2769" t="s">
        <v>311</v>
      </c>
      <c r="F2769" t="s">
        <v>2692</v>
      </c>
      <c r="G2769" t="s">
        <v>311</v>
      </c>
      <c r="H2769" t="s">
        <v>311</v>
      </c>
      <c r="I2769" t="s">
        <v>311</v>
      </c>
      <c r="J2769">
        <v>1</v>
      </c>
    </row>
    <row r="2770" spans="1:10" x14ac:dyDescent="0.35">
      <c r="A2770" t="s">
        <v>9158</v>
      </c>
      <c r="B2770">
        <v>38</v>
      </c>
      <c r="C2770">
        <v>81</v>
      </c>
      <c r="D2770">
        <v>2759</v>
      </c>
      <c r="E2770" t="s">
        <v>311</v>
      </c>
      <c r="F2770" t="s">
        <v>0</v>
      </c>
      <c r="G2770" t="s">
        <v>1779</v>
      </c>
      <c r="H2770" t="s">
        <v>311</v>
      </c>
      <c r="I2770" t="s">
        <v>311</v>
      </c>
      <c r="J2770">
        <v>11</v>
      </c>
    </row>
    <row r="2771" spans="1:10" hidden="1" x14ac:dyDescent="0.35">
      <c r="A2771" t="s">
        <v>9159</v>
      </c>
      <c r="B2771">
        <v>57</v>
      </c>
      <c r="C2771">
        <v>81</v>
      </c>
      <c r="D2771">
        <v>2759</v>
      </c>
      <c r="E2771" t="s">
        <v>311</v>
      </c>
      <c r="F2771" t="s">
        <v>2692</v>
      </c>
      <c r="G2771" t="s">
        <v>311</v>
      </c>
      <c r="H2771" t="s">
        <v>311</v>
      </c>
      <c r="I2771" t="s">
        <v>311</v>
      </c>
      <c r="J2771">
        <v>12</v>
      </c>
    </row>
    <row r="2772" spans="1:10" hidden="1" x14ac:dyDescent="0.35">
      <c r="A2772" t="s">
        <v>9160</v>
      </c>
      <c r="B2772">
        <v>39</v>
      </c>
      <c r="C2772">
        <v>81</v>
      </c>
      <c r="D2772">
        <v>2759</v>
      </c>
      <c r="E2772" t="s">
        <v>311</v>
      </c>
      <c r="F2772" t="s">
        <v>2692</v>
      </c>
      <c r="G2772" t="s">
        <v>311</v>
      </c>
      <c r="H2772" t="s">
        <v>311</v>
      </c>
      <c r="I2772" t="s">
        <v>311</v>
      </c>
      <c r="J2772">
        <v>0</v>
      </c>
    </row>
    <row r="2773" spans="1:10" hidden="1" x14ac:dyDescent="0.35">
      <c r="A2773" t="s">
        <v>9161</v>
      </c>
      <c r="B2773">
        <v>18</v>
      </c>
      <c r="C2773">
        <v>81</v>
      </c>
      <c r="D2773">
        <v>2759</v>
      </c>
      <c r="E2773" t="s">
        <v>311</v>
      </c>
      <c r="F2773" t="s">
        <v>3848</v>
      </c>
      <c r="G2773" t="s">
        <v>311</v>
      </c>
      <c r="H2773" t="s">
        <v>311</v>
      </c>
      <c r="I2773" t="s">
        <v>311</v>
      </c>
      <c r="J2773">
        <v>1</v>
      </c>
    </row>
    <row r="2774" spans="1:10" x14ac:dyDescent="0.35">
      <c r="A2774" t="s">
        <v>9162</v>
      </c>
      <c r="B2774">
        <v>44</v>
      </c>
      <c r="C2774">
        <v>81</v>
      </c>
      <c r="D2774">
        <v>2759</v>
      </c>
      <c r="E2774" t="s">
        <v>312</v>
      </c>
      <c r="F2774" t="s">
        <v>0</v>
      </c>
      <c r="G2774" t="s">
        <v>2053</v>
      </c>
      <c r="H2774">
        <v>1.3420000000000001</v>
      </c>
      <c r="I2774">
        <v>28.63</v>
      </c>
      <c r="J2774">
        <v>27</v>
      </c>
    </row>
    <row r="2775" spans="1:10" hidden="1" x14ac:dyDescent="0.35">
      <c r="A2775" t="s">
        <v>9163</v>
      </c>
      <c r="B2775">
        <v>18</v>
      </c>
      <c r="C2775">
        <v>80</v>
      </c>
      <c r="D2775">
        <v>2774</v>
      </c>
      <c r="E2775" t="s">
        <v>311</v>
      </c>
      <c r="F2775" t="s">
        <v>3848</v>
      </c>
      <c r="G2775" t="s">
        <v>311</v>
      </c>
      <c r="H2775" t="s">
        <v>311</v>
      </c>
      <c r="I2775" t="s">
        <v>311</v>
      </c>
      <c r="J2775">
        <v>2</v>
      </c>
    </row>
    <row r="2776" spans="1:10" hidden="1" x14ac:dyDescent="0.35">
      <c r="A2776" t="s">
        <v>9164</v>
      </c>
      <c r="B2776">
        <v>101</v>
      </c>
      <c r="C2776">
        <v>80</v>
      </c>
      <c r="D2776">
        <v>2774</v>
      </c>
      <c r="E2776" t="s">
        <v>311</v>
      </c>
      <c r="F2776" t="s">
        <v>2692</v>
      </c>
      <c r="G2776" t="s">
        <v>311</v>
      </c>
      <c r="H2776" t="s">
        <v>311</v>
      </c>
      <c r="I2776" t="s">
        <v>311</v>
      </c>
      <c r="J2776">
        <v>5</v>
      </c>
    </row>
    <row r="2777" spans="1:10" hidden="1" x14ac:dyDescent="0.35">
      <c r="A2777" t="s">
        <v>9165</v>
      </c>
      <c r="B2777">
        <v>22</v>
      </c>
      <c r="C2777">
        <v>80</v>
      </c>
      <c r="D2777">
        <v>2774</v>
      </c>
      <c r="E2777" t="s">
        <v>311</v>
      </c>
      <c r="F2777" t="s">
        <v>3848</v>
      </c>
      <c r="G2777" t="s">
        <v>311</v>
      </c>
      <c r="H2777" t="s">
        <v>311</v>
      </c>
      <c r="I2777" t="s">
        <v>311</v>
      </c>
      <c r="J2777">
        <v>5</v>
      </c>
    </row>
    <row r="2778" spans="1:10" x14ac:dyDescent="0.35">
      <c r="A2778" t="s">
        <v>9166</v>
      </c>
      <c r="B2778">
        <v>127</v>
      </c>
      <c r="C2778">
        <v>80</v>
      </c>
      <c r="D2778">
        <v>2774</v>
      </c>
      <c r="E2778" t="s">
        <v>311</v>
      </c>
      <c r="F2778" t="s">
        <v>0</v>
      </c>
      <c r="G2778" t="s">
        <v>6759</v>
      </c>
      <c r="H2778" t="s">
        <v>311</v>
      </c>
      <c r="I2778" t="s">
        <v>311</v>
      </c>
      <c r="J2778">
        <v>55</v>
      </c>
    </row>
    <row r="2779" spans="1:10" hidden="1" x14ac:dyDescent="0.35">
      <c r="A2779" t="s">
        <v>9167</v>
      </c>
      <c r="B2779">
        <v>47</v>
      </c>
      <c r="C2779">
        <v>80</v>
      </c>
      <c r="D2779">
        <v>2774</v>
      </c>
      <c r="E2779" t="s">
        <v>311</v>
      </c>
      <c r="F2779" t="s">
        <v>2692</v>
      </c>
      <c r="G2779" t="s">
        <v>311</v>
      </c>
      <c r="H2779" t="s">
        <v>311</v>
      </c>
      <c r="I2779" t="s">
        <v>311</v>
      </c>
      <c r="J2779">
        <v>14</v>
      </c>
    </row>
    <row r="2780" spans="1:10" hidden="1" x14ac:dyDescent="0.35">
      <c r="A2780" t="s">
        <v>9168</v>
      </c>
      <c r="B2780">
        <v>104</v>
      </c>
      <c r="C2780">
        <v>80</v>
      </c>
      <c r="D2780">
        <v>2774</v>
      </c>
      <c r="E2780" t="s">
        <v>311</v>
      </c>
      <c r="F2780" t="s">
        <v>2692</v>
      </c>
      <c r="G2780" t="s">
        <v>311</v>
      </c>
      <c r="H2780" t="s">
        <v>311</v>
      </c>
      <c r="I2780" t="s">
        <v>311</v>
      </c>
      <c r="J2780">
        <v>15</v>
      </c>
    </row>
    <row r="2781" spans="1:10" hidden="1" x14ac:dyDescent="0.35">
      <c r="A2781" t="s">
        <v>9169</v>
      </c>
      <c r="B2781">
        <v>61</v>
      </c>
      <c r="C2781">
        <v>80</v>
      </c>
      <c r="D2781">
        <v>2774</v>
      </c>
      <c r="E2781" t="s">
        <v>311</v>
      </c>
      <c r="F2781" t="s">
        <v>2692</v>
      </c>
      <c r="G2781" t="s">
        <v>311</v>
      </c>
      <c r="H2781" t="s">
        <v>311</v>
      </c>
      <c r="I2781" t="s">
        <v>311</v>
      </c>
      <c r="J2781">
        <v>6</v>
      </c>
    </row>
    <row r="2782" spans="1:10" hidden="1" x14ac:dyDescent="0.35">
      <c r="A2782" t="s">
        <v>9170</v>
      </c>
      <c r="B2782">
        <v>59</v>
      </c>
      <c r="C2782">
        <v>80</v>
      </c>
      <c r="D2782">
        <v>2774</v>
      </c>
      <c r="E2782" t="s">
        <v>311</v>
      </c>
      <c r="F2782" t="s">
        <v>2692</v>
      </c>
      <c r="G2782" t="s">
        <v>311</v>
      </c>
      <c r="H2782" t="s">
        <v>311</v>
      </c>
      <c r="I2782" t="s">
        <v>311</v>
      </c>
      <c r="J2782">
        <v>0</v>
      </c>
    </row>
    <row r="2783" spans="1:10" hidden="1" x14ac:dyDescent="0.35">
      <c r="A2783" t="s">
        <v>9171</v>
      </c>
      <c r="B2783">
        <v>27</v>
      </c>
      <c r="C2783">
        <v>80</v>
      </c>
      <c r="D2783">
        <v>2774</v>
      </c>
      <c r="E2783" t="s">
        <v>311</v>
      </c>
      <c r="F2783" t="s">
        <v>2692</v>
      </c>
      <c r="G2783" t="s">
        <v>311</v>
      </c>
      <c r="H2783" t="s">
        <v>311</v>
      </c>
      <c r="I2783" t="s">
        <v>311</v>
      </c>
      <c r="J2783">
        <v>27</v>
      </c>
    </row>
    <row r="2784" spans="1:10" hidden="1" x14ac:dyDescent="0.35">
      <c r="A2784" t="s">
        <v>9172</v>
      </c>
      <c r="B2784">
        <v>18</v>
      </c>
      <c r="C2784">
        <v>80</v>
      </c>
      <c r="D2784">
        <v>2774</v>
      </c>
      <c r="E2784" t="s">
        <v>311</v>
      </c>
      <c r="F2784" t="s">
        <v>3848</v>
      </c>
      <c r="G2784" t="s">
        <v>311</v>
      </c>
      <c r="H2784" t="s">
        <v>311</v>
      </c>
      <c r="I2784" t="s">
        <v>311</v>
      </c>
      <c r="J2784">
        <v>1</v>
      </c>
    </row>
    <row r="2785" spans="1:10" hidden="1" x14ac:dyDescent="0.35">
      <c r="A2785" t="s">
        <v>9173</v>
      </c>
      <c r="B2785">
        <v>57</v>
      </c>
      <c r="C2785">
        <v>80</v>
      </c>
      <c r="D2785">
        <v>2774</v>
      </c>
      <c r="E2785" t="s">
        <v>311</v>
      </c>
      <c r="F2785" t="s">
        <v>2692</v>
      </c>
      <c r="G2785" t="s">
        <v>311</v>
      </c>
      <c r="H2785" t="s">
        <v>311</v>
      </c>
      <c r="I2785" t="s">
        <v>311</v>
      </c>
      <c r="J2785">
        <v>0</v>
      </c>
    </row>
    <row r="2786" spans="1:10" hidden="1" x14ac:dyDescent="0.35">
      <c r="A2786" t="s">
        <v>9174</v>
      </c>
      <c r="B2786">
        <v>17</v>
      </c>
      <c r="C2786">
        <v>80</v>
      </c>
      <c r="D2786">
        <v>2774</v>
      </c>
      <c r="E2786" t="s">
        <v>311</v>
      </c>
      <c r="F2786" t="s">
        <v>3848</v>
      </c>
      <c r="G2786" t="s">
        <v>311</v>
      </c>
      <c r="H2786" t="s">
        <v>311</v>
      </c>
      <c r="I2786" t="s">
        <v>311</v>
      </c>
      <c r="J2786">
        <v>5</v>
      </c>
    </row>
    <row r="2787" spans="1:10" hidden="1" x14ac:dyDescent="0.35">
      <c r="A2787" t="s">
        <v>9175</v>
      </c>
      <c r="B2787">
        <v>75</v>
      </c>
      <c r="C2787">
        <v>80</v>
      </c>
      <c r="D2787">
        <v>2774</v>
      </c>
      <c r="E2787" t="s">
        <v>311</v>
      </c>
      <c r="F2787" t="s">
        <v>2692</v>
      </c>
      <c r="G2787" t="s">
        <v>311</v>
      </c>
      <c r="H2787" t="s">
        <v>311</v>
      </c>
      <c r="I2787" t="s">
        <v>311</v>
      </c>
      <c r="J2787">
        <v>1</v>
      </c>
    </row>
    <row r="2788" spans="1:10" hidden="1" x14ac:dyDescent="0.35">
      <c r="A2788" t="s">
        <v>9176</v>
      </c>
      <c r="B2788">
        <v>67</v>
      </c>
      <c r="C2788">
        <v>80</v>
      </c>
      <c r="D2788">
        <v>2774</v>
      </c>
      <c r="E2788" t="s">
        <v>311</v>
      </c>
      <c r="F2788" t="s">
        <v>2692</v>
      </c>
      <c r="G2788" t="s">
        <v>311</v>
      </c>
      <c r="H2788" t="s">
        <v>311</v>
      </c>
      <c r="I2788" t="s">
        <v>311</v>
      </c>
      <c r="J2788">
        <v>4</v>
      </c>
    </row>
    <row r="2789" spans="1:10" hidden="1" x14ac:dyDescent="0.35">
      <c r="A2789" t="s">
        <v>9177</v>
      </c>
      <c r="B2789">
        <v>25</v>
      </c>
      <c r="C2789">
        <v>80</v>
      </c>
      <c r="D2789">
        <v>2774</v>
      </c>
      <c r="E2789" t="s">
        <v>311</v>
      </c>
      <c r="F2789" t="s">
        <v>3848</v>
      </c>
      <c r="G2789" t="s">
        <v>311</v>
      </c>
      <c r="H2789" t="s">
        <v>311</v>
      </c>
      <c r="I2789" t="s">
        <v>311</v>
      </c>
      <c r="J2789">
        <v>6</v>
      </c>
    </row>
    <row r="2790" spans="1:10" hidden="1" x14ac:dyDescent="0.35">
      <c r="A2790" t="s">
        <v>9178</v>
      </c>
      <c r="B2790">
        <v>34</v>
      </c>
      <c r="C2790">
        <v>80</v>
      </c>
      <c r="D2790">
        <v>2774</v>
      </c>
      <c r="E2790" t="s">
        <v>311</v>
      </c>
      <c r="F2790" t="s">
        <v>2692</v>
      </c>
      <c r="G2790" t="s">
        <v>311</v>
      </c>
      <c r="H2790" t="s">
        <v>311</v>
      </c>
      <c r="I2790" t="s">
        <v>311</v>
      </c>
      <c r="J2790">
        <v>0</v>
      </c>
    </row>
    <row r="2791" spans="1:10" hidden="1" x14ac:dyDescent="0.35">
      <c r="A2791" t="s">
        <v>9179</v>
      </c>
      <c r="B2791">
        <v>17</v>
      </c>
      <c r="C2791">
        <v>80</v>
      </c>
      <c r="D2791">
        <v>2774</v>
      </c>
      <c r="E2791" t="s">
        <v>311</v>
      </c>
      <c r="F2791" t="s">
        <v>3848</v>
      </c>
      <c r="G2791" t="s">
        <v>311</v>
      </c>
      <c r="H2791" t="s">
        <v>311</v>
      </c>
      <c r="I2791" t="s">
        <v>311</v>
      </c>
      <c r="J2791">
        <v>4</v>
      </c>
    </row>
    <row r="2792" spans="1:10" hidden="1" x14ac:dyDescent="0.35">
      <c r="A2792" t="s">
        <v>9180</v>
      </c>
      <c r="B2792">
        <v>18</v>
      </c>
      <c r="C2792">
        <v>80</v>
      </c>
      <c r="D2792">
        <v>2774</v>
      </c>
      <c r="E2792" t="s">
        <v>311</v>
      </c>
      <c r="F2792" t="s">
        <v>3848</v>
      </c>
      <c r="G2792" t="s">
        <v>311</v>
      </c>
      <c r="H2792" t="s">
        <v>311</v>
      </c>
      <c r="I2792" t="s">
        <v>311</v>
      </c>
      <c r="J2792">
        <v>2</v>
      </c>
    </row>
    <row r="2793" spans="1:10" hidden="1" x14ac:dyDescent="0.35">
      <c r="A2793" t="s">
        <v>9181</v>
      </c>
      <c r="B2793">
        <v>54</v>
      </c>
      <c r="C2793">
        <v>80</v>
      </c>
      <c r="D2793">
        <v>2774</v>
      </c>
      <c r="E2793" t="s">
        <v>311</v>
      </c>
      <c r="F2793" t="s">
        <v>2692</v>
      </c>
      <c r="G2793" t="s">
        <v>311</v>
      </c>
      <c r="H2793" t="s">
        <v>311</v>
      </c>
      <c r="I2793" t="s">
        <v>311</v>
      </c>
      <c r="J2793">
        <v>0</v>
      </c>
    </row>
    <row r="2794" spans="1:10" hidden="1" x14ac:dyDescent="0.35">
      <c r="A2794" t="s">
        <v>9182</v>
      </c>
      <c r="B2794">
        <v>39</v>
      </c>
      <c r="C2794">
        <v>80</v>
      </c>
      <c r="D2794">
        <v>2774</v>
      </c>
      <c r="E2794" t="s">
        <v>311</v>
      </c>
      <c r="F2794" t="s">
        <v>3848</v>
      </c>
      <c r="G2794" t="s">
        <v>311</v>
      </c>
      <c r="H2794" t="s">
        <v>311</v>
      </c>
      <c r="I2794" t="s">
        <v>311</v>
      </c>
      <c r="J2794">
        <v>0</v>
      </c>
    </row>
    <row r="2795" spans="1:10" x14ac:dyDescent="0.35">
      <c r="A2795" t="s">
        <v>9183</v>
      </c>
      <c r="B2795">
        <v>35</v>
      </c>
      <c r="C2795">
        <v>79</v>
      </c>
      <c r="D2795">
        <v>2794</v>
      </c>
      <c r="E2795" t="s">
        <v>311</v>
      </c>
      <c r="F2795" t="s">
        <v>0</v>
      </c>
      <c r="G2795" t="s">
        <v>311</v>
      </c>
      <c r="H2795" t="s">
        <v>311</v>
      </c>
      <c r="I2795" t="s">
        <v>311</v>
      </c>
      <c r="J2795">
        <v>22</v>
      </c>
    </row>
    <row r="2796" spans="1:10" hidden="1" x14ac:dyDescent="0.35">
      <c r="A2796" t="s">
        <v>9184</v>
      </c>
      <c r="B2796">
        <v>26</v>
      </c>
      <c r="C2796">
        <v>79</v>
      </c>
      <c r="D2796">
        <v>2794</v>
      </c>
      <c r="E2796" t="s">
        <v>311</v>
      </c>
      <c r="F2796" t="s">
        <v>3848</v>
      </c>
      <c r="G2796" t="s">
        <v>311</v>
      </c>
      <c r="H2796" t="s">
        <v>311</v>
      </c>
      <c r="I2796" t="s">
        <v>311</v>
      </c>
      <c r="J2796">
        <v>6</v>
      </c>
    </row>
    <row r="2797" spans="1:10" hidden="1" x14ac:dyDescent="0.35">
      <c r="A2797" t="s">
        <v>9185</v>
      </c>
      <c r="B2797">
        <v>50</v>
      </c>
      <c r="C2797">
        <v>79</v>
      </c>
      <c r="D2797">
        <v>2794</v>
      </c>
      <c r="E2797" t="s">
        <v>311</v>
      </c>
      <c r="F2797" t="s">
        <v>2692</v>
      </c>
      <c r="G2797" t="s">
        <v>311</v>
      </c>
      <c r="H2797" t="s">
        <v>311</v>
      </c>
      <c r="I2797" t="s">
        <v>311</v>
      </c>
      <c r="J2797">
        <v>6</v>
      </c>
    </row>
    <row r="2798" spans="1:10" hidden="1" x14ac:dyDescent="0.35">
      <c r="A2798" t="s">
        <v>9186</v>
      </c>
      <c r="B2798">
        <v>35</v>
      </c>
      <c r="C2798">
        <v>79</v>
      </c>
      <c r="D2798">
        <v>2794</v>
      </c>
      <c r="E2798" t="s">
        <v>311</v>
      </c>
      <c r="F2798" t="s">
        <v>2692</v>
      </c>
      <c r="G2798" t="s">
        <v>311</v>
      </c>
      <c r="H2798" t="s">
        <v>311</v>
      </c>
      <c r="I2798" t="s">
        <v>311</v>
      </c>
      <c r="J2798">
        <v>11</v>
      </c>
    </row>
    <row r="2799" spans="1:10" hidden="1" x14ac:dyDescent="0.35">
      <c r="A2799" t="s">
        <v>9187</v>
      </c>
      <c r="B2799">
        <v>9</v>
      </c>
      <c r="C2799">
        <v>79</v>
      </c>
      <c r="D2799">
        <v>2794</v>
      </c>
      <c r="E2799" t="s">
        <v>311</v>
      </c>
      <c r="F2799" t="s">
        <v>3848</v>
      </c>
      <c r="G2799" t="s">
        <v>311</v>
      </c>
      <c r="H2799" t="s">
        <v>311</v>
      </c>
      <c r="I2799" t="s">
        <v>311</v>
      </c>
      <c r="J2799">
        <v>0</v>
      </c>
    </row>
    <row r="2800" spans="1:10" x14ac:dyDescent="0.35">
      <c r="A2800" t="s">
        <v>9188</v>
      </c>
      <c r="B2800">
        <v>138</v>
      </c>
      <c r="C2800">
        <v>79</v>
      </c>
      <c r="D2800">
        <v>2794</v>
      </c>
      <c r="E2800" t="s">
        <v>311</v>
      </c>
      <c r="F2800" t="s">
        <v>0</v>
      </c>
      <c r="G2800" t="s">
        <v>6759</v>
      </c>
      <c r="H2800" t="s">
        <v>311</v>
      </c>
      <c r="I2800" t="s">
        <v>311</v>
      </c>
      <c r="J2800">
        <v>29</v>
      </c>
    </row>
    <row r="2801" spans="1:10" hidden="1" x14ac:dyDescent="0.35">
      <c r="A2801" t="s">
        <v>9189</v>
      </c>
      <c r="B2801">
        <v>29</v>
      </c>
      <c r="C2801">
        <v>79</v>
      </c>
      <c r="D2801">
        <v>2794</v>
      </c>
      <c r="E2801" t="s">
        <v>311</v>
      </c>
      <c r="F2801" t="s">
        <v>3848</v>
      </c>
      <c r="G2801" t="s">
        <v>311</v>
      </c>
      <c r="H2801" t="s">
        <v>311</v>
      </c>
      <c r="I2801" t="s">
        <v>311</v>
      </c>
      <c r="J2801">
        <v>0</v>
      </c>
    </row>
    <row r="2802" spans="1:10" x14ac:dyDescent="0.35">
      <c r="A2802" t="s">
        <v>9190</v>
      </c>
      <c r="B2802">
        <v>45</v>
      </c>
      <c r="C2802">
        <v>79</v>
      </c>
      <c r="D2802">
        <v>2794</v>
      </c>
      <c r="E2802" t="s">
        <v>311</v>
      </c>
      <c r="F2802" t="s">
        <v>0</v>
      </c>
      <c r="G2802" t="s">
        <v>3026</v>
      </c>
      <c r="H2802" t="s">
        <v>311</v>
      </c>
      <c r="I2802" t="s">
        <v>311</v>
      </c>
      <c r="J2802">
        <v>26</v>
      </c>
    </row>
    <row r="2803" spans="1:10" hidden="1" x14ac:dyDescent="0.35">
      <c r="A2803" t="s">
        <v>9191</v>
      </c>
      <c r="B2803">
        <v>46</v>
      </c>
      <c r="C2803">
        <v>79</v>
      </c>
      <c r="D2803">
        <v>2794</v>
      </c>
      <c r="E2803" t="s">
        <v>311</v>
      </c>
      <c r="F2803" t="s">
        <v>2692</v>
      </c>
      <c r="G2803" t="s">
        <v>311</v>
      </c>
      <c r="H2803" t="s">
        <v>311</v>
      </c>
      <c r="I2803" t="s">
        <v>311</v>
      </c>
      <c r="J2803">
        <v>26</v>
      </c>
    </row>
    <row r="2804" spans="1:10" hidden="1" x14ac:dyDescent="0.35">
      <c r="A2804" t="s">
        <v>9192</v>
      </c>
      <c r="B2804">
        <v>15</v>
      </c>
      <c r="C2804">
        <v>79</v>
      </c>
      <c r="D2804">
        <v>2794</v>
      </c>
      <c r="E2804" t="s">
        <v>311</v>
      </c>
      <c r="F2804" t="s">
        <v>3848</v>
      </c>
      <c r="G2804" t="s">
        <v>311</v>
      </c>
      <c r="H2804" t="s">
        <v>311</v>
      </c>
      <c r="I2804" t="s">
        <v>311</v>
      </c>
      <c r="J2804">
        <v>0</v>
      </c>
    </row>
    <row r="2805" spans="1:10" hidden="1" x14ac:dyDescent="0.35">
      <c r="A2805" t="s">
        <v>9193</v>
      </c>
      <c r="B2805">
        <v>64</v>
      </c>
      <c r="C2805">
        <v>79</v>
      </c>
      <c r="D2805">
        <v>2794</v>
      </c>
      <c r="E2805" t="s">
        <v>311</v>
      </c>
      <c r="F2805" t="s">
        <v>2692</v>
      </c>
      <c r="G2805" t="s">
        <v>311</v>
      </c>
      <c r="H2805" t="s">
        <v>311</v>
      </c>
      <c r="I2805" t="s">
        <v>311</v>
      </c>
      <c r="J2805">
        <v>23</v>
      </c>
    </row>
    <row r="2806" spans="1:10" x14ac:dyDescent="0.35">
      <c r="A2806" t="s">
        <v>9194</v>
      </c>
      <c r="B2806">
        <v>11</v>
      </c>
      <c r="C2806">
        <v>79</v>
      </c>
      <c r="D2806">
        <v>2794</v>
      </c>
      <c r="E2806" t="s">
        <v>311</v>
      </c>
      <c r="F2806" t="s">
        <v>0</v>
      </c>
      <c r="G2806" t="s">
        <v>2053</v>
      </c>
      <c r="H2806" t="s">
        <v>311</v>
      </c>
      <c r="I2806" t="s">
        <v>311</v>
      </c>
      <c r="J2806">
        <v>4</v>
      </c>
    </row>
    <row r="2807" spans="1:10" hidden="1" x14ac:dyDescent="0.35">
      <c r="A2807" t="s">
        <v>9195</v>
      </c>
      <c r="B2807">
        <v>24</v>
      </c>
      <c r="C2807">
        <v>79</v>
      </c>
      <c r="D2807">
        <v>2794</v>
      </c>
      <c r="E2807" t="s">
        <v>311</v>
      </c>
      <c r="F2807" t="s">
        <v>3848</v>
      </c>
      <c r="G2807" t="s">
        <v>311</v>
      </c>
      <c r="H2807" t="s">
        <v>311</v>
      </c>
      <c r="I2807" t="s">
        <v>311</v>
      </c>
      <c r="J2807">
        <v>4</v>
      </c>
    </row>
    <row r="2808" spans="1:10" hidden="1" x14ac:dyDescent="0.35">
      <c r="A2808" t="s">
        <v>9196</v>
      </c>
      <c r="B2808">
        <v>17</v>
      </c>
      <c r="C2808">
        <v>79</v>
      </c>
      <c r="D2808">
        <v>2794</v>
      </c>
      <c r="E2808" t="s">
        <v>311</v>
      </c>
      <c r="F2808" t="s">
        <v>3848</v>
      </c>
      <c r="G2808" t="s">
        <v>311</v>
      </c>
      <c r="H2808" t="s">
        <v>311</v>
      </c>
      <c r="I2808" t="s">
        <v>311</v>
      </c>
      <c r="J2808">
        <v>1</v>
      </c>
    </row>
    <row r="2809" spans="1:10" hidden="1" x14ac:dyDescent="0.35">
      <c r="A2809" t="s">
        <v>9197</v>
      </c>
      <c r="B2809">
        <v>126</v>
      </c>
      <c r="C2809">
        <v>79</v>
      </c>
      <c r="D2809">
        <v>2794</v>
      </c>
      <c r="E2809" t="s">
        <v>311</v>
      </c>
      <c r="F2809" t="s">
        <v>3848</v>
      </c>
      <c r="G2809" t="s">
        <v>311</v>
      </c>
      <c r="H2809" t="s">
        <v>311</v>
      </c>
      <c r="I2809" t="s">
        <v>311</v>
      </c>
      <c r="J2809">
        <v>0</v>
      </c>
    </row>
    <row r="2810" spans="1:10" hidden="1" x14ac:dyDescent="0.35">
      <c r="A2810" t="s">
        <v>5002</v>
      </c>
      <c r="B2810">
        <v>18</v>
      </c>
      <c r="C2810">
        <v>79</v>
      </c>
      <c r="D2810">
        <v>2794</v>
      </c>
      <c r="E2810" t="s">
        <v>311</v>
      </c>
      <c r="F2810" t="s">
        <v>3848</v>
      </c>
      <c r="G2810" t="s">
        <v>311</v>
      </c>
      <c r="H2810" t="s">
        <v>311</v>
      </c>
      <c r="I2810" t="s">
        <v>311</v>
      </c>
      <c r="J2810">
        <v>8</v>
      </c>
    </row>
    <row r="2811" spans="1:10" hidden="1" x14ac:dyDescent="0.35">
      <c r="A2811" t="s">
        <v>9198</v>
      </c>
      <c r="B2811">
        <v>13</v>
      </c>
      <c r="C2811">
        <v>79</v>
      </c>
      <c r="D2811">
        <v>2794</v>
      </c>
      <c r="E2811" t="s">
        <v>311</v>
      </c>
      <c r="F2811" t="s">
        <v>3848</v>
      </c>
      <c r="G2811" t="s">
        <v>311</v>
      </c>
      <c r="H2811" t="s">
        <v>311</v>
      </c>
      <c r="I2811" t="s">
        <v>311</v>
      </c>
      <c r="J2811">
        <v>5</v>
      </c>
    </row>
    <row r="2812" spans="1:10" hidden="1" x14ac:dyDescent="0.35">
      <c r="A2812" t="s">
        <v>9199</v>
      </c>
      <c r="B2812">
        <v>16</v>
      </c>
      <c r="C2812">
        <v>79</v>
      </c>
      <c r="D2812">
        <v>2794</v>
      </c>
      <c r="E2812" t="s">
        <v>311</v>
      </c>
      <c r="F2812" t="s">
        <v>3848</v>
      </c>
      <c r="G2812" t="s">
        <v>311</v>
      </c>
      <c r="H2812" t="s">
        <v>311</v>
      </c>
      <c r="I2812" t="s">
        <v>311</v>
      </c>
      <c r="J2812">
        <v>4</v>
      </c>
    </row>
    <row r="2813" spans="1:10" hidden="1" x14ac:dyDescent="0.35">
      <c r="A2813" t="s">
        <v>9200</v>
      </c>
      <c r="B2813">
        <v>17</v>
      </c>
      <c r="C2813">
        <v>79</v>
      </c>
      <c r="D2813">
        <v>2794</v>
      </c>
      <c r="E2813" t="s">
        <v>311</v>
      </c>
      <c r="F2813" t="s">
        <v>3848</v>
      </c>
      <c r="G2813" t="s">
        <v>311</v>
      </c>
      <c r="H2813" t="s">
        <v>311</v>
      </c>
      <c r="I2813" t="s">
        <v>311</v>
      </c>
      <c r="J2813">
        <v>17</v>
      </c>
    </row>
    <row r="2814" spans="1:10" x14ac:dyDescent="0.35">
      <c r="A2814" t="s">
        <v>9201</v>
      </c>
      <c r="B2814">
        <v>84</v>
      </c>
      <c r="C2814">
        <v>78</v>
      </c>
      <c r="D2814">
        <v>2813</v>
      </c>
      <c r="E2814" t="s">
        <v>311</v>
      </c>
      <c r="F2814" t="s">
        <v>0</v>
      </c>
      <c r="G2814" t="s">
        <v>2053</v>
      </c>
      <c r="H2814" t="s">
        <v>311</v>
      </c>
      <c r="I2814" t="s">
        <v>311</v>
      </c>
      <c r="J2814">
        <v>37</v>
      </c>
    </row>
    <row r="2815" spans="1:10" hidden="1" x14ac:dyDescent="0.35">
      <c r="A2815" t="s">
        <v>9202</v>
      </c>
      <c r="B2815">
        <v>115</v>
      </c>
      <c r="C2815">
        <v>78</v>
      </c>
      <c r="D2815">
        <v>2813</v>
      </c>
      <c r="E2815" t="s">
        <v>311</v>
      </c>
      <c r="F2815" t="s">
        <v>2692</v>
      </c>
      <c r="G2815" t="s">
        <v>311</v>
      </c>
      <c r="H2815" t="s">
        <v>311</v>
      </c>
      <c r="I2815" t="s">
        <v>311</v>
      </c>
      <c r="J2815">
        <v>7</v>
      </c>
    </row>
    <row r="2816" spans="1:10" hidden="1" x14ac:dyDescent="0.35">
      <c r="A2816" t="s">
        <v>9203</v>
      </c>
      <c r="B2816">
        <v>18</v>
      </c>
      <c r="C2816">
        <v>78</v>
      </c>
      <c r="D2816">
        <v>2813</v>
      </c>
      <c r="E2816" t="s">
        <v>311</v>
      </c>
      <c r="F2816" t="s">
        <v>3848</v>
      </c>
      <c r="G2816" t="s">
        <v>311</v>
      </c>
      <c r="H2816" t="s">
        <v>311</v>
      </c>
      <c r="I2816" t="s">
        <v>311</v>
      </c>
      <c r="J2816">
        <v>3</v>
      </c>
    </row>
    <row r="2817" spans="1:10" x14ac:dyDescent="0.35">
      <c r="A2817" t="s">
        <v>9204</v>
      </c>
      <c r="B2817">
        <v>48</v>
      </c>
      <c r="C2817">
        <v>78</v>
      </c>
      <c r="D2817">
        <v>2813</v>
      </c>
      <c r="E2817" t="s">
        <v>311</v>
      </c>
      <c r="F2817" t="s">
        <v>0</v>
      </c>
      <c r="G2817" t="s">
        <v>2392</v>
      </c>
      <c r="H2817" t="s">
        <v>311</v>
      </c>
      <c r="I2817" t="s">
        <v>311</v>
      </c>
      <c r="J2817">
        <v>29</v>
      </c>
    </row>
    <row r="2818" spans="1:10" hidden="1" x14ac:dyDescent="0.35">
      <c r="A2818" t="s">
        <v>9205</v>
      </c>
      <c r="B2818">
        <v>56</v>
      </c>
      <c r="C2818">
        <v>78</v>
      </c>
      <c r="D2818">
        <v>2813</v>
      </c>
      <c r="E2818" t="s">
        <v>311</v>
      </c>
      <c r="F2818" t="s">
        <v>2692</v>
      </c>
      <c r="G2818" t="s">
        <v>311</v>
      </c>
      <c r="H2818" t="s">
        <v>311</v>
      </c>
      <c r="I2818" t="s">
        <v>311</v>
      </c>
      <c r="J2818">
        <v>10</v>
      </c>
    </row>
    <row r="2819" spans="1:10" hidden="1" x14ac:dyDescent="0.35">
      <c r="A2819" t="s">
        <v>9206</v>
      </c>
      <c r="B2819">
        <v>18</v>
      </c>
      <c r="C2819">
        <v>78</v>
      </c>
      <c r="D2819">
        <v>2813</v>
      </c>
      <c r="E2819" t="s">
        <v>311</v>
      </c>
      <c r="F2819" t="s">
        <v>3848</v>
      </c>
      <c r="G2819" t="s">
        <v>311</v>
      </c>
      <c r="H2819" t="s">
        <v>311</v>
      </c>
      <c r="I2819" t="s">
        <v>311</v>
      </c>
      <c r="J2819">
        <v>0</v>
      </c>
    </row>
    <row r="2820" spans="1:10" hidden="1" x14ac:dyDescent="0.35">
      <c r="A2820" t="s">
        <v>9207</v>
      </c>
      <c r="B2820">
        <v>79</v>
      </c>
      <c r="C2820">
        <v>78</v>
      </c>
      <c r="D2820">
        <v>2813</v>
      </c>
      <c r="E2820" t="s">
        <v>311</v>
      </c>
      <c r="F2820" t="s">
        <v>2692</v>
      </c>
      <c r="G2820" t="s">
        <v>311</v>
      </c>
      <c r="H2820" t="s">
        <v>311</v>
      </c>
      <c r="I2820" t="s">
        <v>311</v>
      </c>
      <c r="J2820">
        <v>0</v>
      </c>
    </row>
    <row r="2821" spans="1:10" x14ac:dyDescent="0.35">
      <c r="A2821" t="s">
        <v>9208</v>
      </c>
      <c r="B2821">
        <v>55</v>
      </c>
      <c r="C2821">
        <v>78</v>
      </c>
      <c r="D2821">
        <v>2813</v>
      </c>
      <c r="E2821" t="s">
        <v>311</v>
      </c>
      <c r="F2821" t="s">
        <v>0</v>
      </c>
      <c r="G2821" t="s">
        <v>2119</v>
      </c>
      <c r="H2821" t="s">
        <v>311</v>
      </c>
      <c r="I2821" t="s">
        <v>311</v>
      </c>
      <c r="J2821">
        <v>55</v>
      </c>
    </row>
    <row r="2822" spans="1:10" hidden="1" x14ac:dyDescent="0.35">
      <c r="A2822" t="s">
        <v>9209</v>
      </c>
      <c r="B2822">
        <v>185</v>
      </c>
      <c r="C2822">
        <v>78</v>
      </c>
      <c r="D2822">
        <v>2813</v>
      </c>
      <c r="E2822" t="s">
        <v>311</v>
      </c>
      <c r="F2822" t="s">
        <v>2692</v>
      </c>
      <c r="G2822" t="s">
        <v>311</v>
      </c>
      <c r="H2822" t="s">
        <v>311</v>
      </c>
      <c r="I2822" t="s">
        <v>311</v>
      </c>
      <c r="J2822">
        <v>1</v>
      </c>
    </row>
    <row r="2823" spans="1:10" hidden="1" x14ac:dyDescent="0.35">
      <c r="A2823" t="s">
        <v>9210</v>
      </c>
      <c r="B2823">
        <v>23</v>
      </c>
      <c r="C2823">
        <v>78</v>
      </c>
      <c r="D2823">
        <v>2813</v>
      </c>
      <c r="E2823" t="s">
        <v>311</v>
      </c>
      <c r="F2823" t="s">
        <v>3848</v>
      </c>
      <c r="G2823" t="s">
        <v>311</v>
      </c>
      <c r="H2823" t="s">
        <v>311</v>
      </c>
      <c r="I2823" t="s">
        <v>311</v>
      </c>
      <c r="J2823">
        <v>4</v>
      </c>
    </row>
    <row r="2824" spans="1:10" x14ac:dyDescent="0.35">
      <c r="A2824" t="s">
        <v>9211</v>
      </c>
      <c r="B2824">
        <v>28</v>
      </c>
      <c r="C2824">
        <v>78</v>
      </c>
      <c r="D2824">
        <v>2813</v>
      </c>
      <c r="E2824" t="s">
        <v>334</v>
      </c>
      <c r="F2824" t="s">
        <v>0</v>
      </c>
      <c r="G2824" t="s">
        <v>3225</v>
      </c>
      <c r="H2824">
        <v>1</v>
      </c>
      <c r="I2824">
        <v>7.09</v>
      </c>
      <c r="J2824">
        <v>6</v>
      </c>
    </row>
    <row r="2825" spans="1:10" hidden="1" x14ac:dyDescent="0.35">
      <c r="A2825" t="s">
        <v>9212</v>
      </c>
      <c r="B2825">
        <v>25</v>
      </c>
      <c r="C2825">
        <v>78</v>
      </c>
      <c r="D2825">
        <v>2813</v>
      </c>
      <c r="E2825" t="s">
        <v>311</v>
      </c>
      <c r="F2825" t="s">
        <v>2692</v>
      </c>
      <c r="G2825" t="s">
        <v>311</v>
      </c>
      <c r="H2825" t="s">
        <v>311</v>
      </c>
      <c r="I2825" t="s">
        <v>311</v>
      </c>
      <c r="J2825">
        <v>2</v>
      </c>
    </row>
    <row r="2826" spans="1:10" hidden="1" x14ac:dyDescent="0.35">
      <c r="A2826" t="s">
        <v>9213</v>
      </c>
      <c r="B2826">
        <v>49</v>
      </c>
      <c r="C2826">
        <v>78</v>
      </c>
      <c r="D2826">
        <v>2813</v>
      </c>
      <c r="E2826" t="s">
        <v>311</v>
      </c>
      <c r="F2826" t="s">
        <v>2692</v>
      </c>
      <c r="G2826" t="s">
        <v>311</v>
      </c>
      <c r="H2826" t="s">
        <v>311</v>
      </c>
      <c r="I2826" t="s">
        <v>311</v>
      </c>
      <c r="J2826">
        <v>4</v>
      </c>
    </row>
    <row r="2827" spans="1:10" x14ac:dyDescent="0.35">
      <c r="A2827" t="s">
        <v>9214</v>
      </c>
      <c r="B2827">
        <v>64</v>
      </c>
      <c r="C2827">
        <v>78</v>
      </c>
      <c r="D2827">
        <v>2813</v>
      </c>
      <c r="E2827" t="s">
        <v>334</v>
      </c>
      <c r="F2827" t="s">
        <v>0</v>
      </c>
      <c r="G2827" t="s">
        <v>2520</v>
      </c>
      <c r="H2827">
        <v>0.41899999999999998</v>
      </c>
      <c r="I2827">
        <v>5.57</v>
      </c>
      <c r="J2827">
        <v>51</v>
      </c>
    </row>
    <row r="2828" spans="1:10" hidden="1" x14ac:dyDescent="0.35">
      <c r="A2828" t="s">
        <v>9215</v>
      </c>
      <c r="B2828">
        <v>17</v>
      </c>
      <c r="C2828">
        <v>78</v>
      </c>
      <c r="D2828">
        <v>2813</v>
      </c>
      <c r="E2828" t="s">
        <v>311</v>
      </c>
      <c r="F2828" t="s">
        <v>3848</v>
      </c>
      <c r="G2828" t="s">
        <v>311</v>
      </c>
      <c r="H2828" t="s">
        <v>311</v>
      </c>
      <c r="I2828" t="s">
        <v>311</v>
      </c>
      <c r="J2828">
        <v>0</v>
      </c>
    </row>
    <row r="2829" spans="1:10" hidden="1" x14ac:dyDescent="0.35">
      <c r="A2829" t="s">
        <v>9216</v>
      </c>
      <c r="B2829">
        <v>26</v>
      </c>
      <c r="C2829">
        <v>78</v>
      </c>
      <c r="D2829">
        <v>2813</v>
      </c>
      <c r="E2829" t="s">
        <v>311</v>
      </c>
      <c r="F2829" t="s">
        <v>2692</v>
      </c>
      <c r="G2829" t="s">
        <v>311</v>
      </c>
      <c r="H2829" t="s">
        <v>311</v>
      </c>
      <c r="I2829" t="s">
        <v>311</v>
      </c>
      <c r="J2829">
        <v>12</v>
      </c>
    </row>
    <row r="2830" spans="1:10" x14ac:dyDescent="0.35">
      <c r="A2830" t="s">
        <v>9217</v>
      </c>
      <c r="B2830">
        <v>40</v>
      </c>
      <c r="C2830">
        <v>77</v>
      </c>
      <c r="D2830">
        <v>2829</v>
      </c>
      <c r="E2830" t="s">
        <v>311</v>
      </c>
      <c r="F2830" t="s">
        <v>0</v>
      </c>
      <c r="G2830" t="s">
        <v>2801</v>
      </c>
      <c r="H2830" t="s">
        <v>311</v>
      </c>
      <c r="I2830" t="s">
        <v>311</v>
      </c>
      <c r="J2830">
        <v>12</v>
      </c>
    </row>
    <row r="2831" spans="1:10" hidden="1" x14ac:dyDescent="0.35">
      <c r="A2831" t="s">
        <v>9218</v>
      </c>
      <c r="B2831">
        <v>28</v>
      </c>
      <c r="C2831">
        <v>77</v>
      </c>
      <c r="D2831">
        <v>2829</v>
      </c>
      <c r="E2831" t="s">
        <v>311</v>
      </c>
      <c r="F2831" t="s">
        <v>3848</v>
      </c>
      <c r="G2831" t="s">
        <v>311</v>
      </c>
      <c r="H2831" t="s">
        <v>311</v>
      </c>
      <c r="I2831" t="s">
        <v>311</v>
      </c>
      <c r="J2831">
        <v>5</v>
      </c>
    </row>
    <row r="2832" spans="1:10" hidden="1" x14ac:dyDescent="0.35">
      <c r="A2832" t="s">
        <v>9219</v>
      </c>
      <c r="B2832">
        <v>38</v>
      </c>
      <c r="C2832">
        <v>77</v>
      </c>
      <c r="D2832">
        <v>2829</v>
      </c>
      <c r="E2832" t="s">
        <v>311</v>
      </c>
      <c r="F2832" t="s">
        <v>2692</v>
      </c>
      <c r="G2832" t="s">
        <v>311</v>
      </c>
      <c r="H2832" t="s">
        <v>311</v>
      </c>
      <c r="I2832" t="s">
        <v>311</v>
      </c>
      <c r="J2832">
        <v>0</v>
      </c>
    </row>
    <row r="2833" spans="1:10" x14ac:dyDescent="0.35">
      <c r="A2833" t="s">
        <v>9220</v>
      </c>
      <c r="B2833">
        <v>24</v>
      </c>
      <c r="C2833">
        <v>77</v>
      </c>
      <c r="D2833">
        <v>2829</v>
      </c>
      <c r="E2833" t="s">
        <v>312</v>
      </c>
      <c r="F2833" t="s">
        <v>0</v>
      </c>
      <c r="G2833" t="s">
        <v>2772</v>
      </c>
      <c r="H2833">
        <v>1.8260000000000001</v>
      </c>
      <c r="I2833">
        <v>35.18</v>
      </c>
      <c r="J2833">
        <v>11</v>
      </c>
    </row>
    <row r="2834" spans="1:10" hidden="1" x14ac:dyDescent="0.35">
      <c r="A2834" t="s">
        <v>9221</v>
      </c>
      <c r="B2834">
        <v>16</v>
      </c>
      <c r="C2834">
        <v>77</v>
      </c>
      <c r="D2834">
        <v>2829</v>
      </c>
      <c r="E2834" t="s">
        <v>311</v>
      </c>
      <c r="F2834" t="s">
        <v>3848</v>
      </c>
      <c r="G2834" t="s">
        <v>311</v>
      </c>
      <c r="H2834" t="s">
        <v>311</v>
      </c>
      <c r="I2834" t="s">
        <v>311</v>
      </c>
      <c r="J2834">
        <v>0</v>
      </c>
    </row>
    <row r="2835" spans="1:10" hidden="1" x14ac:dyDescent="0.35">
      <c r="A2835" t="s">
        <v>9222</v>
      </c>
      <c r="B2835">
        <v>57</v>
      </c>
      <c r="C2835">
        <v>77</v>
      </c>
      <c r="D2835">
        <v>2829</v>
      </c>
      <c r="E2835" t="s">
        <v>311</v>
      </c>
      <c r="F2835" t="s">
        <v>2692</v>
      </c>
      <c r="G2835" t="s">
        <v>311</v>
      </c>
      <c r="H2835" t="s">
        <v>311</v>
      </c>
      <c r="I2835" t="s">
        <v>311</v>
      </c>
      <c r="J2835">
        <v>13</v>
      </c>
    </row>
    <row r="2836" spans="1:10" hidden="1" x14ac:dyDescent="0.35">
      <c r="A2836" t="s">
        <v>9223</v>
      </c>
      <c r="B2836">
        <v>136</v>
      </c>
      <c r="C2836">
        <v>77</v>
      </c>
      <c r="D2836">
        <v>2829</v>
      </c>
      <c r="E2836" t="s">
        <v>311</v>
      </c>
      <c r="F2836" t="s">
        <v>2692</v>
      </c>
      <c r="G2836" t="s">
        <v>311</v>
      </c>
      <c r="H2836" t="s">
        <v>311</v>
      </c>
      <c r="I2836" t="s">
        <v>311</v>
      </c>
      <c r="J2836">
        <v>2</v>
      </c>
    </row>
    <row r="2837" spans="1:10" hidden="1" x14ac:dyDescent="0.35">
      <c r="A2837" t="s">
        <v>9224</v>
      </c>
      <c r="B2837">
        <v>13</v>
      </c>
      <c r="C2837">
        <v>77</v>
      </c>
      <c r="D2837">
        <v>2829</v>
      </c>
      <c r="E2837" t="s">
        <v>311</v>
      </c>
      <c r="F2837" t="s">
        <v>3848</v>
      </c>
      <c r="G2837" t="s">
        <v>311</v>
      </c>
      <c r="H2837" t="s">
        <v>311</v>
      </c>
      <c r="I2837" t="s">
        <v>311</v>
      </c>
      <c r="J2837">
        <v>0</v>
      </c>
    </row>
    <row r="2838" spans="1:10" x14ac:dyDescent="0.35">
      <c r="A2838" t="s">
        <v>9225</v>
      </c>
      <c r="B2838">
        <v>36</v>
      </c>
      <c r="C2838">
        <v>77</v>
      </c>
      <c r="D2838">
        <v>2829</v>
      </c>
      <c r="E2838" t="s">
        <v>311</v>
      </c>
      <c r="F2838" t="s">
        <v>0</v>
      </c>
      <c r="G2838" t="s">
        <v>2592</v>
      </c>
      <c r="H2838" t="s">
        <v>311</v>
      </c>
      <c r="I2838" t="s">
        <v>311</v>
      </c>
      <c r="J2838">
        <v>36</v>
      </c>
    </row>
    <row r="2839" spans="1:10" hidden="1" x14ac:dyDescent="0.35">
      <c r="A2839" t="s">
        <v>9226</v>
      </c>
      <c r="B2839">
        <v>28</v>
      </c>
      <c r="C2839">
        <v>77</v>
      </c>
      <c r="D2839">
        <v>2829</v>
      </c>
      <c r="E2839" t="s">
        <v>311</v>
      </c>
      <c r="F2839" t="s">
        <v>3848</v>
      </c>
      <c r="G2839" t="s">
        <v>311</v>
      </c>
      <c r="H2839" t="s">
        <v>311</v>
      </c>
      <c r="I2839" t="s">
        <v>311</v>
      </c>
      <c r="J2839">
        <v>3</v>
      </c>
    </row>
    <row r="2840" spans="1:10" hidden="1" x14ac:dyDescent="0.35">
      <c r="A2840" t="s">
        <v>9227</v>
      </c>
      <c r="B2840">
        <v>15</v>
      </c>
      <c r="C2840">
        <v>77</v>
      </c>
      <c r="D2840">
        <v>2829</v>
      </c>
      <c r="E2840" t="s">
        <v>311</v>
      </c>
      <c r="F2840" t="s">
        <v>3848</v>
      </c>
      <c r="G2840" t="s">
        <v>311</v>
      </c>
      <c r="H2840" t="s">
        <v>311</v>
      </c>
      <c r="I2840" t="s">
        <v>311</v>
      </c>
      <c r="J2840">
        <v>0</v>
      </c>
    </row>
    <row r="2841" spans="1:10" hidden="1" x14ac:dyDescent="0.35">
      <c r="A2841" t="s">
        <v>9228</v>
      </c>
      <c r="B2841">
        <v>88</v>
      </c>
      <c r="C2841">
        <v>76</v>
      </c>
      <c r="D2841">
        <v>2840</v>
      </c>
      <c r="E2841" t="s">
        <v>311</v>
      </c>
      <c r="F2841" t="s">
        <v>2692</v>
      </c>
      <c r="G2841" t="s">
        <v>311</v>
      </c>
      <c r="H2841" t="s">
        <v>311</v>
      </c>
      <c r="I2841" t="s">
        <v>311</v>
      </c>
      <c r="J2841">
        <v>7</v>
      </c>
    </row>
    <row r="2842" spans="1:10" hidden="1" x14ac:dyDescent="0.35">
      <c r="A2842" t="s">
        <v>9229</v>
      </c>
      <c r="B2842">
        <v>10</v>
      </c>
      <c r="C2842">
        <v>76</v>
      </c>
      <c r="D2842">
        <v>2840</v>
      </c>
      <c r="E2842" t="s">
        <v>311</v>
      </c>
      <c r="F2842" t="s">
        <v>3848</v>
      </c>
      <c r="G2842" t="s">
        <v>311</v>
      </c>
      <c r="H2842" t="s">
        <v>311</v>
      </c>
      <c r="I2842" t="s">
        <v>311</v>
      </c>
      <c r="J2842">
        <v>1</v>
      </c>
    </row>
    <row r="2843" spans="1:10" hidden="1" x14ac:dyDescent="0.35">
      <c r="A2843" t="s">
        <v>9230</v>
      </c>
      <c r="B2843">
        <v>18</v>
      </c>
      <c r="C2843">
        <v>76</v>
      </c>
      <c r="D2843">
        <v>2840</v>
      </c>
      <c r="E2843" t="s">
        <v>311</v>
      </c>
      <c r="F2843" t="s">
        <v>3848</v>
      </c>
      <c r="G2843" t="s">
        <v>311</v>
      </c>
      <c r="H2843" t="s">
        <v>311</v>
      </c>
      <c r="I2843" t="s">
        <v>311</v>
      </c>
      <c r="J2843">
        <v>3</v>
      </c>
    </row>
    <row r="2844" spans="1:10" hidden="1" x14ac:dyDescent="0.35">
      <c r="A2844" t="s">
        <v>9231</v>
      </c>
      <c r="B2844">
        <v>10</v>
      </c>
      <c r="C2844">
        <v>76</v>
      </c>
      <c r="D2844">
        <v>2840</v>
      </c>
      <c r="E2844" t="s">
        <v>311</v>
      </c>
      <c r="F2844" t="s">
        <v>3848</v>
      </c>
      <c r="G2844" t="s">
        <v>311</v>
      </c>
      <c r="H2844" t="s">
        <v>311</v>
      </c>
      <c r="I2844" t="s">
        <v>311</v>
      </c>
      <c r="J2844">
        <v>2</v>
      </c>
    </row>
    <row r="2845" spans="1:10" x14ac:dyDescent="0.35">
      <c r="A2845" t="s">
        <v>9232</v>
      </c>
      <c r="B2845">
        <v>95</v>
      </c>
      <c r="C2845">
        <v>76</v>
      </c>
      <c r="D2845">
        <v>2840</v>
      </c>
      <c r="E2845" t="s">
        <v>311</v>
      </c>
      <c r="F2845" t="s">
        <v>0</v>
      </c>
      <c r="G2845" t="s">
        <v>9233</v>
      </c>
      <c r="H2845" t="s">
        <v>311</v>
      </c>
      <c r="I2845" t="s">
        <v>311</v>
      </c>
      <c r="J2845">
        <v>32</v>
      </c>
    </row>
    <row r="2846" spans="1:10" x14ac:dyDescent="0.35">
      <c r="A2846" t="s">
        <v>9234</v>
      </c>
      <c r="B2846">
        <v>106</v>
      </c>
      <c r="C2846">
        <v>76</v>
      </c>
      <c r="D2846">
        <v>2840</v>
      </c>
      <c r="E2846" t="s">
        <v>311</v>
      </c>
      <c r="F2846" t="s">
        <v>0</v>
      </c>
      <c r="G2846" t="s">
        <v>1969</v>
      </c>
      <c r="H2846" t="s">
        <v>311</v>
      </c>
      <c r="I2846" t="s">
        <v>311</v>
      </c>
      <c r="J2846">
        <v>16</v>
      </c>
    </row>
    <row r="2847" spans="1:10" hidden="1" x14ac:dyDescent="0.35">
      <c r="A2847" t="s">
        <v>9235</v>
      </c>
      <c r="B2847">
        <v>47</v>
      </c>
      <c r="C2847">
        <v>76</v>
      </c>
      <c r="D2847">
        <v>2840</v>
      </c>
      <c r="E2847" t="s">
        <v>311</v>
      </c>
      <c r="F2847" t="s">
        <v>3848</v>
      </c>
      <c r="G2847" t="s">
        <v>311</v>
      </c>
      <c r="H2847" t="s">
        <v>311</v>
      </c>
      <c r="I2847" t="s">
        <v>311</v>
      </c>
      <c r="J2847">
        <v>0</v>
      </c>
    </row>
    <row r="2848" spans="1:10" hidden="1" x14ac:dyDescent="0.35">
      <c r="A2848" t="s">
        <v>9236</v>
      </c>
      <c r="B2848">
        <v>22</v>
      </c>
      <c r="C2848">
        <v>76</v>
      </c>
      <c r="D2848">
        <v>2840</v>
      </c>
      <c r="E2848" t="s">
        <v>311</v>
      </c>
      <c r="F2848" t="s">
        <v>2692</v>
      </c>
      <c r="G2848" t="s">
        <v>311</v>
      </c>
      <c r="H2848" t="s">
        <v>311</v>
      </c>
      <c r="I2848" t="s">
        <v>311</v>
      </c>
      <c r="J2848">
        <v>8</v>
      </c>
    </row>
    <row r="2849" spans="1:10" hidden="1" x14ac:dyDescent="0.35">
      <c r="A2849" t="s">
        <v>9237</v>
      </c>
      <c r="B2849">
        <v>25</v>
      </c>
      <c r="C2849">
        <v>76</v>
      </c>
      <c r="D2849">
        <v>2840</v>
      </c>
      <c r="E2849" t="s">
        <v>311</v>
      </c>
      <c r="F2849" t="s">
        <v>2692</v>
      </c>
      <c r="G2849" t="s">
        <v>311</v>
      </c>
      <c r="H2849" t="s">
        <v>311</v>
      </c>
      <c r="I2849" t="s">
        <v>311</v>
      </c>
      <c r="J2849">
        <v>13</v>
      </c>
    </row>
    <row r="2850" spans="1:10" hidden="1" x14ac:dyDescent="0.35">
      <c r="A2850" t="s">
        <v>9238</v>
      </c>
      <c r="B2850">
        <v>31</v>
      </c>
      <c r="C2850">
        <v>76</v>
      </c>
      <c r="D2850">
        <v>2840</v>
      </c>
      <c r="E2850" t="s">
        <v>311</v>
      </c>
      <c r="F2850" t="s">
        <v>2692</v>
      </c>
      <c r="G2850" t="s">
        <v>311</v>
      </c>
      <c r="H2850" t="s">
        <v>311</v>
      </c>
      <c r="I2850" t="s">
        <v>311</v>
      </c>
      <c r="J2850">
        <v>31</v>
      </c>
    </row>
    <row r="2851" spans="1:10" hidden="1" x14ac:dyDescent="0.35">
      <c r="A2851" t="s">
        <v>9239</v>
      </c>
      <c r="B2851">
        <v>16</v>
      </c>
      <c r="C2851">
        <v>76</v>
      </c>
      <c r="D2851">
        <v>2840</v>
      </c>
      <c r="E2851" t="s">
        <v>311</v>
      </c>
      <c r="F2851" t="s">
        <v>3848</v>
      </c>
      <c r="G2851" t="s">
        <v>311</v>
      </c>
      <c r="H2851" t="s">
        <v>311</v>
      </c>
      <c r="I2851" t="s">
        <v>311</v>
      </c>
      <c r="J2851">
        <v>2</v>
      </c>
    </row>
    <row r="2852" spans="1:10" hidden="1" x14ac:dyDescent="0.35">
      <c r="A2852" t="s">
        <v>9240</v>
      </c>
      <c r="B2852">
        <v>48</v>
      </c>
      <c r="C2852">
        <v>76</v>
      </c>
      <c r="D2852">
        <v>2840</v>
      </c>
      <c r="E2852" t="s">
        <v>311</v>
      </c>
      <c r="F2852" t="s">
        <v>3848</v>
      </c>
      <c r="G2852" t="s">
        <v>311</v>
      </c>
      <c r="H2852" t="s">
        <v>311</v>
      </c>
      <c r="I2852" t="s">
        <v>311</v>
      </c>
      <c r="J2852">
        <v>9</v>
      </c>
    </row>
    <row r="2853" spans="1:10" x14ac:dyDescent="0.35">
      <c r="A2853" t="s">
        <v>9241</v>
      </c>
      <c r="B2853">
        <v>58</v>
      </c>
      <c r="C2853">
        <v>76</v>
      </c>
      <c r="D2853">
        <v>2840</v>
      </c>
      <c r="E2853" t="s">
        <v>311</v>
      </c>
      <c r="F2853" t="s">
        <v>0</v>
      </c>
      <c r="G2853" t="s">
        <v>8858</v>
      </c>
      <c r="H2853" t="s">
        <v>311</v>
      </c>
      <c r="I2853" t="s">
        <v>311</v>
      </c>
      <c r="J2853">
        <v>25</v>
      </c>
    </row>
    <row r="2854" spans="1:10" hidden="1" x14ac:dyDescent="0.35">
      <c r="A2854" t="s">
        <v>9242</v>
      </c>
      <c r="B2854">
        <v>10</v>
      </c>
      <c r="C2854">
        <v>76</v>
      </c>
      <c r="D2854">
        <v>2840</v>
      </c>
      <c r="E2854" t="s">
        <v>311</v>
      </c>
      <c r="F2854" t="s">
        <v>3848</v>
      </c>
      <c r="G2854" t="s">
        <v>311</v>
      </c>
      <c r="H2854" t="s">
        <v>311</v>
      </c>
      <c r="I2854" t="s">
        <v>311</v>
      </c>
      <c r="J2854">
        <v>1</v>
      </c>
    </row>
    <row r="2855" spans="1:10" hidden="1" x14ac:dyDescent="0.35">
      <c r="A2855" t="s">
        <v>9243</v>
      </c>
      <c r="B2855">
        <v>20</v>
      </c>
      <c r="C2855">
        <v>76</v>
      </c>
      <c r="D2855">
        <v>2840</v>
      </c>
      <c r="E2855" t="s">
        <v>311</v>
      </c>
      <c r="F2855" t="s">
        <v>3848</v>
      </c>
      <c r="G2855" t="s">
        <v>311</v>
      </c>
      <c r="H2855" t="s">
        <v>311</v>
      </c>
      <c r="I2855" t="s">
        <v>311</v>
      </c>
      <c r="J2855">
        <v>4</v>
      </c>
    </row>
    <row r="2856" spans="1:10" hidden="1" x14ac:dyDescent="0.35">
      <c r="A2856" t="s">
        <v>9244</v>
      </c>
      <c r="B2856">
        <v>47</v>
      </c>
      <c r="C2856">
        <v>75</v>
      </c>
      <c r="D2856">
        <v>2855</v>
      </c>
      <c r="E2856" t="s">
        <v>311</v>
      </c>
      <c r="F2856" t="s">
        <v>2692</v>
      </c>
      <c r="G2856" t="s">
        <v>311</v>
      </c>
      <c r="H2856" t="s">
        <v>311</v>
      </c>
      <c r="I2856" t="s">
        <v>311</v>
      </c>
      <c r="J2856">
        <v>45</v>
      </c>
    </row>
    <row r="2857" spans="1:10" hidden="1" x14ac:dyDescent="0.35">
      <c r="A2857" t="s">
        <v>9245</v>
      </c>
      <c r="B2857">
        <v>8</v>
      </c>
      <c r="C2857">
        <v>75</v>
      </c>
      <c r="D2857">
        <v>2855</v>
      </c>
      <c r="E2857" t="s">
        <v>311</v>
      </c>
      <c r="F2857" t="s">
        <v>3848</v>
      </c>
      <c r="G2857" t="s">
        <v>311</v>
      </c>
      <c r="H2857" t="s">
        <v>311</v>
      </c>
      <c r="I2857" t="s">
        <v>311</v>
      </c>
      <c r="J2857">
        <v>0</v>
      </c>
    </row>
    <row r="2858" spans="1:10" hidden="1" x14ac:dyDescent="0.35">
      <c r="A2858" t="s">
        <v>9246</v>
      </c>
      <c r="B2858">
        <v>13</v>
      </c>
      <c r="C2858">
        <v>75</v>
      </c>
      <c r="D2858">
        <v>2855</v>
      </c>
      <c r="E2858" t="s">
        <v>311</v>
      </c>
      <c r="F2858" t="s">
        <v>3848</v>
      </c>
      <c r="G2858" t="s">
        <v>311</v>
      </c>
      <c r="H2858" t="s">
        <v>311</v>
      </c>
      <c r="I2858" t="s">
        <v>311</v>
      </c>
      <c r="J2858">
        <v>0</v>
      </c>
    </row>
    <row r="2859" spans="1:10" hidden="1" x14ac:dyDescent="0.35">
      <c r="A2859" t="s">
        <v>9247</v>
      </c>
      <c r="B2859">
        <v>20</v>
      </c>
      <c r="C2859">
        <v>75</v>
      </c>
      <c r="D2859">
        <v>2855</v>
      </c>
      <c r="E2859" t="s">
        <v>311</v>
      </c>
      <c r="F2859" t="s">
        <v>3848</v>
      </c>
      <c r="G2859" t="s">
        <v>311</v>
      </c>
      <c r="H2859" t="s">
        <v>311</v>
      </c>
      <c r="I2859" t="s">
        <v>311</v>
      </c>
      <c r="J2859">
        <v>0</v>
      </c>
    </row>
    <row r="2860" spans="1:10" x14ac:dyDescent="0.35">
      <c r="A2860" t="s">
        <v>9248</v>
      </c>
      <c r="B2860">
        <v>27</v>
      </c>
      <c r="C2860">
        <v>75</v>
      </c>
      <c r="D2860">
        <v>2855</v>
      </c>
      <c r="E2860" t="s">
        <v>334</v>
      </c>
      <c r="F2860" t="s">
        <v>0</v>
      </c>
      <c r="G2860" t="s">
        <v>2457</v>
      </c>
      <c r="H2860">
        <v>1.1200000000000001</v>
      </c>
      <c r="I2860">
        <v>17.55</v>
      </c>
      <c r="J2860">
        <v>7</v>
      </c>
    </row>
    <row r="2861" spans="1:10" hidden="1" x14ac:dyDescent="0.35">
      <c r="A2861" t="s">
        <v>9249</v>
      </c>
      <c r="B2861">
        <v>12</v>
      </c>
      <c r="C2861">
        <v>75</v>
      </c>
      <c r="D2861">
        <v>2855</v>
      </c>
      <c r="E2861" t="s">
        <v>311</v>
      </c>
      <c r="F2861" t="s">
        <v>3848</v>
      </c>
      <c r="G2861" t="s">
        <v>311</v>
      </c>
      <c r="H2861" t="s">
        <v>311</v>
      </c>
      <c r="I2861" t="s">
        <v>311</v>
      </c>
      <c r="J2861">
        <v>2</v>
      </c>
    </row>
    <row r="2862" spans="1:10" hidden="1" x14ac:dyDescent="0.35">
      <c r="A2862" t="s">
        <v>9250</v>
      </c>
      <c r="B2862">
        <v>25</v>
      </c>
      <c r="C2862">
        <v>75</v>
      </c>
      <c r="D2862">
        <v>2855</v>
      </c>
      <c r="E2862" t="s">
        <v>311</v>
      </c>
      <c r="F2862" t="s">
        <v>3848</v>
      </c>
      <c r="G2862" t="s">
        <v>311</v>
      </c>
      <c r="H2862" t="s">
        <v>311</v>
      </c>
      <c r="I2862" t="s">
        <v>311</v>
      </c>
      <c r="J2862">
        <v>3</v>
      </c>
    </row>
    <row r="2863" spans="1:10" hidden="1" x14ac:dyDescent="0.35">
      <c r="A2863" t="s">
        <v>9251</v>
      </c>
      <c r="B2863">
        <v>23</v>
      </c>
      <c r="C2863">
        <v>75</v>
      </c>
      <c r="D2863">
        <v>2855</v>
      </c>
      <c r="E2863" t="s">
        <v>311</v>
      </c>
      <c r="F2863" t="s">
        <v>3848</v>
      </c>
      <c r="G2863" t="s">
        <v>311</v>
      </c>
      <c r="H2863" t="s">
        <v>311</v>
      </c>
      <c r="I2863" t="s">
        <v>311</v>
      </c>
      <c r="J2863">
        <v>5</v>
      </c>
    </row>
    <row r="2864" spans="1:10" hidden="1" x14ac:dyDescent="0.35">
      <c r="A2864" t="s">
        <v>9252</v>
      </c>
      <c r="B2864">
        <v>58</v>
      </c>
      <c r="C2864">
        <v>75</v>
      </c>
      <c r="D2864">
        <v>2855</v>
      </c>
      <c r="E2864" t="s">
        <v>311</v>
      </c>
      <c r="F2864" t="s">
        <v>2692</v>
      </c>
      <c r="G2864" t="s">
        <v>311</v>
      </c>
      <c r="H2864" t="s">
        <v>311</v>
      </c>
      <c r="I2864" t="s">
        <v>311</v>
      </c>
      <c r="J2864">
        <v>6</v>
      </c>
    </row>
    <row r="2865" spans="1:10" hidden="1" x14ac:dyDescent="0.35">
      <c r="A2865" t="s">
        <v>9253</v>
      </c>
      <c r="B2865">
        <v>20</v>
      </c>
      <c r="C2865">
        <v>75</v>
      </c>
      <c r="D2865">
        <v>2855</v>
      </c>
      <c r="E2865" t="s">
        <v>311</v>
      </c>
      <c r="F2865" t="s">
        <v>3848</v>
      </c>
      <c r="G2865" t="s">
        <v>311</v>
      </c>
      <c r="H2865" t="s">
        <v>311</v>
      </c>
      <c r="I2865" t="s">
        <v>311</v>
      </c>
      <c r="J2865">
        <v>2</v>
      </c>
    </row>
    <row r="2866" spans="1:10" hidden="1" x14ac:dyDescent="0.35">
      <c r="A2866" t="s">
        <v>9254</v>
      </c>
      <c r="B2866">
        <v>9</v>
      </c>
      <c r="C2866">
        <v>75</v>
      </c>
      <c r="D2866">
        <v>2855</v>
      </c>
      <c r="E2866" t="s">
        <v>311</v>
      </c>
      <c r="F2866" t="s">
        <v>3848</v>
      </c>
      <c r="G2866" t="s">
        <v>311</v>
      </c>
      <c r="H2866" t="s">
        <v>311</v>
      </c>
      <c r="I2866" t="s">
        <v>311</v>
      </c>
      <c r="J2866">
        <v>0</v>
      </c>
    </row>
    <row r="2867" spans="1:10" hidden="1" x14ac:dyDescent="0.35">
      <c r="A2867" t="s">
        <v>9255</v>
      </c>
      <c r="B2867">
        <v>28</v>
      </c>
      <c r="C2867">
        <v>75</v>
      </c>
      <c r="D2867">
        <v>2855</v>
      </c>
      <c r="E2867" t="s">
        <v>311</v>
      </c>
      <c r="F2867" t="s">
        <v>3848</v>
      </c>
      <c r="G2867" t="s">
        <v>311</v>
      </c>
      <c r="H2867" t="s">
        <v>311</v>
      </c>
      <c r="I2867" t="s">
        <v>311</v>
      </c>
      <c r="J2867">
        <v>2</v>
      </c>
    </row>
    <row r="2868" spans="1:10" hidden="1" x14ac:dyDescent="0.35">
      <c r="A2868" t="s">
        <v>9256</v>
      </c>
      <c r="B2868">
        <v>60</v>
      </c>
      <c r="C2868">
        <v>75</v>
      </c>
      <c r="D2868">
        <v>2855</v>
      </c>
      <c r="E2868" t="s">
        <v>311</v>
      </c>
      <c r="F2868" t="s">
        <v>2692</v>
      </c>
      <c r="G2868" t="s">
        <v>311</v>
      </c>
      <c r="H2868" t="s">
        <v>311</v>
      </c>
      <c r="I2868" t="s">
        <v>311</v>
      </c>
      <c r="J2868">
        <v>0</v>
      </c>
    </row>
    <row r="2869" spans="1:10" hidden="1" x14ac:dyDescent="0.35">
      <c r="A2869" t="s">
        <v>9257</v>
      </c>
      <c r="B2869">
        <v>66</v>
      </c>
      <c r="C2869">
        <v>74</v>
      </c>
      <c r="D2869">
        <v>2868</v>
      </c>
      <c r="E2869" t="s">
        <v>311</v>
      </c>
      <c r="F2869" t="s">
        <v>2692</v>
      </c>
      <c r="G2869" t="s">
        <v>311</v>
      </c>
      <c r="H2869" t="s">
        <v>311</v>
      </c>
      <c r="I2869" t="s">
        <v>311</v>
      </c>
      <c r="J2869">
        <v>0</v>
      </c>
    </row>
    <row r="2870" spans="1:10" hidden="1" x14ac:dyDescent="0.35">
      <c r="A2870" t="s">
        <v>9258</v>
      </c>
      <c r="B2870">
        <v>10</v>
      </c>
      <c r="C2870">
        <v>74</v>
      </c>
      <c r="D2870">
        <v>2868</v>
      </c>
      <c r="E2870" t="s">
        <v>311</v>
      </c>
      <c r="F2870" t="s">
        <v>3848</v>
      </c>
      <c r="G2870" t="s">
        <v>311</v>
      </c>
      <c r="H2870" t="s">
        <v>311</v>
      </c>
      <c r="I2870" t="s">
        <v>311</v>
      </c>
      <c r="J2870">
        <v>1</v>
      </c>
    </row>
    <row r="2871" spans="1:10" hidden="1" x14ac:dyDescent="0.35">
      <c r="A2871" t="s">
        <v>9259</v>
      </c>
      <c r="B2871">
        <v>27</v>
      </c>
      <c r="C2871">
        <v>74</v>
      </c>
      <c r="D2871">
        <v>2868</v>
      </c>
      <c r="E2871" t="s">
        <v>311</v>
      </c>
      <c r="F2871" t="s">
        <v>3848</v>
      </c>
      <c r="G2871" t="s">
        <v>311</v>
      </c>
      <c r="H2871" t="s">
        <v>311</v>
      </c>
      <c r="I2871" t="s">
        <v>311</v>
      </c>
      <c r="J2871">
        <v>2</v>
      </c>
    </row>
    <row r="2872" spans="1:10" hidden="1" x14ac:dyDescent="0.35">
      <c r="A2872" t="s">
        <v>9260</v>
      </c>
      <c r="B2872">
        <v>70</v>
      </c>
      <c r="C2872">
        <v>74</v>
      </c>
      <c r="D2872">
        <v>2868</v>
      </c>
      <c r="E2872" t="s">
        <v>311</v>
      </c>
      <c r="F2872" t="s">
        <v>2692</v>
      </c>
      <c r="G2872" t="s">
        <v>311</v>
      </c>
      <c r="H2872" t="s">
        <v>311</v>
      </c>
      <c r="I2872" t="s">
        <v>311</v>
      </c>
      <c r="J2872">
        <v>8</v>
      </c>
    </row>
    <row r="2873" spans="1:10" hidden="1" x14ac:dyDescent="0.35">
      <c r="A2873" t="s">
        <v>9261</v>
      </c>
      <c r="B2873">
        <v>22</v>
      </c>
      <c r="C2873">
        <v>74</v>
      </c>
      <c r="D2873">
        <v>2868</v>
      </c>
      <c r="E2873" t="s">
        <v>311</v>
      </c>
      <c r="F2873" t="s">
        <v>3848</v>
      </c>
      <c r="G2873" t="s">
        <v>311</v>
      </c>
      <c r="H2873" t="s">
        <v>311</v>
      </c>
      <c r="I2873" t="s">
        <v>311</v>
      </c>
      <c r="J2873">
        <v>1</v>
      </c>
    </row>
    <row r="2874" spans="1:10" x14ac:dyDescent="0.35">
      <c r="A2874" t="s">
        <v>9262</v>
      </c>
      <c r="B2874">
        <v>94</v>
      </c>
      <c r="C2874">
        <v>74</v>
      </c>
      <c r="D2874">
        <v>2868</v>
      </c>
      <c r="E2874" t="s">
        <v>311</v>
      </c>
      <c r="F2874" t="s">
        <v>0</v>
      </c>
      <c r="G2874" t="s">
        <v>3171</v>
      </c>
      <c r="H2874" t="s">
        <v>311</v>
      </c>
      <c r="I2874" t="s">
        <v>311</v>
      </c>
      <c r="J2874">
        <v>16</v>
      </c>
    </row>
    <row r="2875" spans="1:10" hidden="1" x14ac:dyDescent="0.35">
      <c r="A2875" t="s">
        <v>9263</v>
      </c>
      <c r="B2875">
        <v>20</v>
      </c>
      <c r="C2875">
        <v>74</v>
      </c>
      <c r="D2875">
        <v>2868</v>
      </c>
      <c r="E2875" t="s">
        <v>311</v>
      </c>
      <c r="F2875" t="s">
        <v>2692</v>
      </c>
      <c r="G2875" t="s">
        <v>311</v>
      </c>
      <c r="H2875" t="s">
        <v>311</v>
      </c>
      <c r="I2875" t="s">
        <v>311</v>
      </c>
      <c r="J2875">
        <v>5</v>
      </c>
    </row>
    <row r="2876" spans="1:10" hidden="1" x14ac:dyDescent="0.35">
      <c r="A2876" t="s">
        <v>9264</v>
      </c>
      <c r="B2876">
        <v>59</v>
      </c>
      <c r="C2876">
        <v>74</v>
      </c>
      <c r="D2876">
        <v>2868</v>
      </c>
      <c r="E2876" t="s">
        <v>311</v>
      </c>
      <c r="F2876" t="s">
        <v>2692</v>
      </c>
      <c r="G2876" t="s">
        <v>311</v>
      </c>
      <c r="H2876" t="s">
        <v>311</v>
      </c>
      <c r="I2876" t="s">
        <v>311</v>
      </c>
      <c r="J2876">
        <v>2</v>
      </c>
    </row>
    <row r="2877" spans="1:10" hidden="1" x14ac:dyDescent="0.35">
      <c r="A2877" t="s">
        <v>9265</v>
      </c>
      <c r="B2877">
        <v>87</v>
      </c>
      <c r="C2877">
        <v>74</v>
      </c>
      <c r="D2877">
        <v>2868</v>
      </c>
      <c r="E2877" t="s">
        <v>311</v>
      </c>
      <c r="F2877" t="s">
        <v>2692</v>
      </c>
      <c r="G2877" t="s">
        <v>311</v>
      </c>
      <c r="H2877" t="s">
        <v>311</v>
      </c>
      <c r="I2877" t="s">
        <v>311</v>
      </c>
      <c r="J2877">
        <v>7</v>
      </c>
    </row>
    <row r="2878" spans="1:10" hidden="1" x14ac:dyDescent="0.35">
      <c r="A2878" t="s">
        <v>9266</v>
      </c>
      <c r="B2878">
        <v>42</v>
      </c>
      <c r="C2878">
        <v>74</v>
      </c>
      <c r="D2878">
        <v>2868</v>
      </c>
      <c r="E2878" t="s">
        <v>311</v>
      </c>
      <c r="F2878" t="s">
        <v>2692</v>
      </c>
      <c r="G2878" t="s">
        <v>311</v>
      </c>
      <c r="H2878" t="s">
        <v>311</v>
      </c>
      <c r="I2878" t="s">
        <v>311</v>
      </c>
      <c r="J2878">
        <v>24</v>
      </c>
    </row>
    <row r="2879" spans="1:10" hidden="1" x14ac:dyDescent="0.35">
      <c r="A2879" t="s">
        <v>9267</v>
      </c>
      <c r="B2879">
        <v>39</v>
      </c>
      <c r="C2879">
        <v>74</v>
      </c>
      <c r="D2879">
        <v>2868</v>
      </c>
      <c r="E2879" t="s">
        <v>311</v>
      </c>
      <c r="F2879" t="s">
        <v>2692</v>
      </c>
      <c r="G2879" t="s">
        <v>311</v>
      </c>
      <c r="H2879" t="s">
        <v>311</v>
      </c>
      <c r="I2879" t="s">
        <v>311</v>
      </c>
      <c r="J2879">
        <v>2</v>
      </c>
    </row>
    <row r="2880" spans="1:10" x14ac:dyDescent="0.35">
      <c r="A2880" t="s">
        <v>9268</v>
      </c>
      <c r="B2880">
        <v>38</v>
      </c>
      <c r="C2880">
        <v>74</v>
      </c>
      <c r="D2880">
        <v>2868</v>
      </c>
      <c r="E2880" t="s">
        <v>334</v>
      </c>
      <c r="F2880" t="s">
        <v>0</v>
      </c>
      <c r="G2880" t="s">
        <v>8953</v>
      </c>
      <c r="H2880">
        <v>1.026</v>
      </c>
      <c r="I2880">
        <v>21.67</v>
      </c>
      <c r="J2880">
        <v>15</v>
      </c>
    </row>
    <row r="2881" spans="1:10" hidden="1" x14ac:dyDescent="0.35">
      <c r="A2881" t="s">
        <v>9269</v>
      </c>
      <c r="B2881">
        <v>20</v>
      </c>
      <c r="C2881">
        <v>73</v>
      </c>
      <c r="D2881">
        <v>2880</v>
      </c>
      <c r="E2881" t="s">
        <v>311</v>
      </c>
      <c r="F2881" t="s">
        <v>3848</v>
      </c>
      <c r="G2881" t="s">
        <v>311</v>
      </c>
      <c r="H2881" t="s">
        <v>311</v>
      </c>
      <c r="I2881" t="s">
        <v>311</v>
      </c>
      <c r="J2881">
        <v>4</v>
      </c>
    </row>
    <row r="2882" spans="1:10" x14ac:dyDescent="0.35">
      <c r="A2882" t="s">
        <v>9270</v>
      </c>
      <c r="B2882">
        <v>13</v>
      </c>
      <c r="C2882">
        <v>73</v>
      </c>
      <c r="D2882">
        <v>2880</v>
      </c>
      <c r="E2882" t="s">
        <v>328</v>
      </c>
      <c r="F2882" t="s">
        <v>0</v>
      </c>
      <c r="G2882" t="s">
        <v>2109</v>
      </c>
      <c r="H2882">
        <v>3.7</v>
      </c>
      <c r="I2882">
        <v>64.94</v>
      </c>
      <c r="J2882">
        <v>13</v>
      </c>
    </row>
    <row r="2883" spans="1:10" hidden="1" x14ac:dyDescent="0.35">
      <c r="A2883" t="s">
        <v>9271</v>
      </c>
      <c r="B2883">
        <v>73</v>
      </c>
      <c r="C2883">
        <v>73</v>
      </c>
      <c r="D2883">
        <v>2880</v>
      </c>
      <c r="E2883" t="s">
        <v>311</v>
      </c>
      <c r="F2883" t="s">
        <v>2692</v>
      </c>
      <c r="G2883" t="s">
        <v>311</v>
      </c>
      <c r="H2883" t="s">
        <v>311</v>
      </c>
      <c r="I2883" t="s">
        <v>311</v>
      </c>
      <c r="J2883">
        <v>9</v>
      </c>
    </row>
    <row r="2884" spans="1:10" hidden="1" x14ac:dyDescent="0.35">
      <c r="A2884" t="s">
        <v>9272</v>
      </c>
      <c r="B2884">
        <v>16</v>
      </c>
      <c r="C2884">
        <v>73</v>
      </c>
      <c r="D2884">
        <v>2880</v>
      </c>
      <c r="E2884" t="s">
        <v>311</v>
      </c>
      <c r="F2884" t="s">
        <v>3848</v>
      </c>
      <c r="G2884" t="s">
        <v>311</v>
      </c>
      <c r="H2884" t="s">
        <v>311</v>
      </c>
      <c r="I2884" t="s">
        <v>311</v>
      </c>
      <c r="J2884">
        <v>3</v>
      </c>
    </row>
    <row r="2885" spans="1:10" hidden="1" x14ac:dyDescent="0.35">
      <c r="A2885" t="s">
        <v>9273</v>
      </c>
      <c r="B2885">
        <v>24</v>
      </c>
      <c r="C2885">
        <v>73</v>
      </c>
      <c r="D2885">
        <v>2880</v>
      </c>
      <c r="E2885" t="s">
        <v>311</v>
      </c>
      <c r="F2885" t="s">
        <v>3848</v>
      </c>
      <c r="G2885" t="s">
        <v>311</v>
      </c>
      <c r="H2885" t="s">
        <v>311</v>
      </c>
      <c r="I2885" t="s">
        <v>311</v>
      </c>
      <c r="J2885">
        <v>5</v>
      </c>
    </row>
    <row r="2886" spans="1:10" x14ac:dyDescent="0.35">
      <c r="A2886" t="s">
        <v>9274</v>
      </c>
      <c r="B2886">
        <v>44</v>
      </c>
      <c r="C2886">
        <v>73</v>
      </c>
      <c r="D2886">
        <v>2880</v>
      </c>
      <c r="E2886" t="s">
        <v>311</v>
      </c>
      <c r="F2886" t="s">
        <v>0</v>
      </c>
      <c r="G2886" t="s">
        <v>3628</v>
      </c>
      <c r="H2886" t="s">
        <v>311</v>
      </c>
      <c r="I2886" t="s">
        <v>311</v>
      </c>
      <c r="J2886">
        <v>18</v>
      </c>
    </row>
    <row r="2887" spans="1:10" hidden="1" x14ac:dyDescent="0.35">
      <c r="A2887" t="s">
        <v>9275</v>
      </c>
      <c r="B2887">
        <v>29</v>
      </c>
      <c r="C2887">
        <v>73</v>
      </c>
      <c r="D2887">
        <v>2880</v>
      </c>
      <c r="E2887" t="s">
        <v>311</v>
      </c>
      <c r="F2887" t="s">
        <v>2692</v>
      </c>
      <c r="G2887" t="s">
        <v>311</v>
      </c>
      <c r="H2887" t="s">
        <v>311</v>
      </c>
      <c r="I2887" t="s">
        <v>311</v>
      </c>
      <c r="J2887">
        <v>6</v>
      </c>
    </row>
    <row r="2888" spans="1:10" hidden="1" x14ac:dyDescent="0.35">
      <c r="A2888" t="s">
        <v>9276</v>
      </c>
      <c r="B2888">
        <v>68</v>
      </c>
      <c r="C2888">
        <v>73</v>
      </c>
      <c r="D2888">
        <v>2880</v>
      </c>
      <c r="E2888" t="s">
        <v>311</v>
      </c>
      <c r="F2888" t="s">
        <v>2692</v>
      </c>
      <c r="G2888" t="s">
        <v>311</v>
      </c>
      <c r="H2888" t="s">
        <v>311</v>
      </c>
      <c r="I2888" t="s">
        <v>311</v>
      </c>
      <c r="J2888">
        <v>3</v>
      </c>
    </row>
    <row r="2889" spans="1:10" hidden="1" x14ac:dyDescent="0.35">
      <c r="A2889" t="s">
        <v>9277</v>
      </c>
      <c r="B2889">
        <v>52</v>
      </c>
      <c r="C2889">
        <v>73</v>
      </c>
      <c r="D2889">
        <v>2880</v>
      </c>
      <c r="E2889" t="s">
        <v>311</v>
      </c>
      <c r="F2889" t="s">
        <v>2692</v>
      </c>
      <c r="G2889" t="s">
        <v>311</v>
      </c>
      <c r="H2889" t="s">
        <v>311</v>
      </c>
      <c r="I2889" t="s">
        <v>311</v>
      </c>
      <c r="J2889">
        <v>0</v>
      </c>
    </row>
    <row r="2890" spans="1:10" x14ac:dyDescent="0.35">
      <c r="A2890" t="s">
        <v>9278</v>
      </c>
      <c r="B2890">
        <v>44</v>
      </c>
      <c r="C2890">
        <v>73</v>
      </c>
      <c r="D2890">
        <v>2880</v>
      </c>
      <c r="E2890" t="s">
        <v>311</v>
      </c>
      <c r="F2890" t="s">
        <v>0</v>
      </c>
      <c r="G2890" t="s">
        <v>2088</v>
      </c>
      <c r="H2890" t="s">
        <v>311</v>
      </c>
      <c r="I2890" t="s">
        <v>311</v>
      </c>
      <c r="J2890">
        <v>1</v>
      </c>
    </row>
    <row r="2891" spans="1:10" hidden="1" x14ac:dyDescent="0.35">
      <c r="A2891" t="s">
        <v>9279</v>
      </c>
      <c r="B2891">
        <v>13</v>
      </c>
      <c r="C2891">
        <v>73</v>
      </c>
      <c r="D2891">
        <v>2880</v>
      </c>
      <c r="E2891" t="s">
        <v>311</v>
      </c>
      <c r="F2891" t="s">
        <v>3848</v>
      </c>
      <c r="G2891" t="s">
        <v>311</v>
      </c>
      <c r="H2891" t="s">
        <v>311</v>
      </c>
      <c r="I2891" t="s">
        <v>311</v>
      </c>
      <c r="J2891">
        <v>4</v>
      </c>
    </row>
    <row r="2892" spans="1:10" hidden="1" x14ac:dyDescent="0.35">
      <c r="A2892" t="s">
        <v>9280</v>
      </c>
      <c r="B2892">
        <v>58</v>
      </c>
      <c r="C2892">
        <v>72</v>
      </c>
      <c r="D2892">
        <v>2891</v>
      </c>
      <c r="E2892" t="s">
        <v>311</v>
      </c>
      <c r="F2892" t="s">
        <v>2692</v>
      </c>
      <c r="G2892" t="s">
        <v>311</v>
      </c>
      <c r="H2892" t="s">
        <v>311</v>
      </c>
      <c r="I2892" t="s">
        <v>311</v>
      </c>
      <c r="J2892">
        <v>14</v>
      </c>
    </row>
    <row r="2893" spans="1:10" hidden="1" x14ac:dyDescent="0.35">
      <c r="A2893" t="s">
        <v>9281</v>
      </c>
      <c r="B2893">
        <v>134</v>
      </c>
      <c r="C2893">
        <v>72</v>
      </c>
      <c r="D2893">
        <v>2891</v>
      </c>
      <c r="E2893" t="s">
        <v>311</v>
      </c>
      <c r="F2893" t="s">
        <v>2692</v>
      </c>
      <c r="G2893" t="s">
        <v>311</v>
      </c>
      <c r="H2893" t="s">
        <v>311</v>
      </c>
      <c r="I2893" t="s">
        <v>311</v>
      </c>
      <c r="J2893">
        <v>1</v>
      </c>
    </row>
    <row r="2894" spans="1:10" hidden="1" x14ac:dyDescent="0.35">
      <c r="A2894" t="s">
        <v>9282</v>
      </c>
      <c r="B2894">
        <v>32</v>
      </c>
      <c r="C2894">
        <v>72</v>
      </c>
      <c r="D2894">
        <v>2891</v>
      </c>
      <c r="E2894" t="s">
        <v>311</v>
      </c>
      <c r="F2894" t="s">
        <v>3848</v>
      </c>
      <c r="G2894" t="s">
        <v>311</v>
      </c>
      <c r="H2894" t="s">
        <v>311</v>
      </c>
      <c r="I2894" t="s">
        <v>311</v>
      </c>
      <c r="J2894">
        <v>5</v>
      </c>
    </row>
    <row r="2895" spans="1:10" hidden="1" x14ac:dyDescent="0.35">
      <c r="A2895" t="s">
        <v>9283</v>
      </c>
      <c r="B2895">
        <v>12</v>
      </c>
      <c r="C2895">
        <v>72</v>
      </c>
      <c r="D2895">
        <v>2891</v>
      </c>
      <c r="E2895" t="s">
        <v>311</v>
      </c>
      <c r="F2895" t="s">
        <v>3848</v>
      </c>
      <c r="G2895" t="s">
        <v>311</v>
      </c>
      <c r="H2895" t="s">
        <v>311</v>
      </c>
      <c r="I2895" t="s">
        <v>311</v>
      </c>
      <c r="J2895">
        <v>2</v>
      </c>
    </row>
    <row r="2896" spans="1:10" x14ac:dyDescent="0.35">
      <c r="A2896" t="s">
        <v>9284</v>
      </c>
      <c r="B2896">
        <v>28</v>
      </c>
      <c r="C2896">
        <v>72</v>
      </c>
      <c r="D2896">
        <v>2891</v>
      </c>
      <c r="E2896" t="s">
        <v>311</v>
      </c>
      <c r="F2896" t="s">
        <v>0</v>
      </c>
      <c r="G2896" t="s">
        <v>2167</v>
      </c>
      <c r="H2896" t="s">
        <v>311</v>
      </c>
      <c r="I2896" t="s">
        <v>311</v>
      </c>
      <c r="J2896">
        <v>28</v>
      </c>
    </row>
    <row r="2897" spans="1:10" hidden="1" x14ac:dyDescent="0.35">
      <c r="A2897" t="s">
        <v>9285</v>
      </c>
      <c r="B2897">
        <v>25</v>
      </c>
      <c r="C2897">
        <v>72</v>
      </c>
      <c r="D2897">
        <v>2891</v>
      </c>
      <c r="E2897" t="s">
        <v>311</v>
      </c>
      <c r="F2897" t="s">
        <v>3848</v>
      </c>
      <c r="G2897" t="s">
        <v>311</v>
      </c>
      <c r="H2897" t="s">
        <v>311</v>
      </c>
      <c r="I2897" t="s">
        <v>311</v>
      </c>
      <c r="J2897">
        <v>25</v>
      </c>
    </row>
    <row r="2898" spans="1:10" hidden="1" x14ac:dyDescent="0.35">
      <c r="A2898" t="s">
        <v>9286</v>
      </c>
      <c r="B2898">
        <v>16</v>
      </c>
      <c r="C2898">
        <v>72</v>
      </c>
      <c r="D2898">
        <v>2891</v>
      </c>
      <c r="E2898" t="s">
        <v>311</v>
      </c>
      <c r="F2898" t="s">
        <v>3848</v>
      </c>
      <c r="G2898" t="s">
        <v>311</v>
      </c>
      <c r="H2898" t="s">
        <v>311</v>
      </c>
      <c r="I2898" t="s">
        <v>311</v>
      </c>
      <c r="J2898">
        <v>16</v>
      </c>
    </row>
    <row r="2899" spans="1:10" hidden="1" x14ac:dyDescent="0.35">
      <c r="A2899" t="s">
        <v>9287</v>
      </c>
      <c r="B2899">
        <v>59</v>
      </c>
      <c r="C2899">
        <v>72</v>
      </c>
      <c r="D2899">
        <v>2891</v>
      </c>
      <c r="E2899" t="s">
        <v>311</v>
      </c>
      <c r="F2899" t="s">
        <v>2692</v>
      </c>
      <c r="G2899" t="s">
        <v>311</v>
      </c>
      <c r="H2899" t="s">
        <v>311</v>
      </c>
      <c r="I2899" t="s">
        <v>311</v>
      </c>
      <c r="J2899">
        <v>12</v>
      </c>
    </row>
    <row r="2900" spans="1:10" hidden="1" x14ac:dyDescent="0.35">
      <c r="A2900" t="s">
        <v>9288</v>
      </c>
      <c r="B2900">
        <v>116</v>
      </c>
      <c r="C2900">
        <v>72</v>
      </c>
      <c r="D2900">
        <v>2891</v>
      </c>
      <c r="E2900" t="s">
        <v>311</v>
      </c>
      <c r="F2900" t="s">
        <v>2692</v>
      </c>
      <c r="G2900" t="s">
        <v>311</v>
      </c>
      <c r="H2900" t="s">
        <v>311</v>
      </c>
      <c r="I2900" t="s">
        <v>311</v>
      </c>
      <c r="J2900">
        <v>11</v>
      </c>
    </row>
    <row r="2901" spans="1:10" hidden="1" x14ac:dyDescent="0.35">
      <c r="A2901" t="s">
        <v>9289</v>
      </c>
      <c r="B2901">
        <v>30</v>
      </c>
      <c r="C2901">
        <v>72</v>
      </c>
      <c r="D2901">
        <v>2891</v>
      </c>
      <c r="E2901" t="s">
        <v>311</v>
      </c>
      <c r="F2901" t="s">
        <v>3848</v>
      </c>
      <c r="G2901" t="s">
        <v>311</v>
      </c>
      <c r="H2901" t="s">
        <v>311</v>
      </c>
      <c r="I2901" t="s">
        <v>311</v>
      </c>
      <c r="J2901">
        <v>2</v>
      </c>
    </row>
    <row r="2902" spans="1:10" hidden="1" x14ac:dyDescent="0.35">
      <c r="A2902" t="s">
        <v>9290</v>
      </c>
      <c r="B2902">
        <v>24</v>
      </c>
      <c r="C2902">
        <v>72</v>
      </c>
      <c r="D2902">
        <v>2891</v>
      </c>
      <c r="E2902" t="s">
        <v>311</v>
      </c>
      <c r="F2902" t="s">
        <v>3848</v>
      </c>
      <c r="G2902" t="s">
        <v>311</v>
      </c>
      <c r="H2902" t="s">
        <v>311</v>
      </c>
      <c r="I2902" t="s">
        <v>311</v>
      </c>
      <c r="J2902">
        <v>5</v>
      </c>
    </row>
    <row r="2903" spans="1:10" hidden="1" x14ac:dyDescent="0.35">
      <c r="A2903" t="s">
        <v>9291</v>
      </c>
      <c r="B2903">
        <v>14</v>
      </c>
      <c r="C2903">
        <v>72</v>
      </c>
      <c r="D2903">
        <v>2891</v>
      </c>
      <c r="E2903" t="s">
        <v>311</v>
      </c>
      <c r="F2903" t="s">
        <v>3848</v>
      </c>
      <c r="G2903" t="s">
        <v>311</v>
      </c>
      <c r="H2903" t="s">
        <v>311</v>
      </c>
      <c r="I2903" t="s">
        <v>311</v>
      </c>
      <c r="J2903">
        <v>14</v>
      </c>
    </row>
    <row r="2904" spans="1:10" hidden="1" x14ac:dyDescent="0.35">
      <c r="A2904" t="s">
        <v>9292</v>
      </c>
      <c r="B2904">
        <v>66</v>
      </c>
      <c r="C2904">
        <v>72</v>
      </c>
      <c r="D2904">
        <v>2891</v>
      </c>
      <c r="E2904" t="s">
        <v>311</v>
      </c>
      <c r="F2904" t="s">
        <v>2692</v>
      </c>
      <c r="G2904" t="s">
        <v>311</v>
      </c>
      <c r="H2904" t="s">
        <v>311</v>
      </c>
      <c r="I2904" t="s">
        <v>311</v>
      </c>
      <c r="J2904">
        <v>0</v>
      </c>
    </row>
    <row r="2905" spans="1:10" hidden="1" x14ac:dyDescent="0.35">
      <c r="A2905" t="s">
        <v>9293</v>
      </c>
      <c r="B2905">
        <v>17</v>
      </c>
      <c r="C2905">
        <v>72</v>
      </c>
      <c r="D2905">
        <v>2891</v>
      </c>
      <c r="E2905" t="s">
        <v>311</v>
      </c>
      <c r="F2905" t="s">
        <v>3848</v>
      </c>
      <c r="G2905" t="s">
        <v>311</v>
      </c>
      <c r="H2905" t="s">
        <v>311</v>
      </c>
      <c r="I2905" t="s">
        <v>311</v>
      </c>
      <c r="J2905">
        <v>0</v>
      </c>
    </row>
    <row r="2906" spans="1:10" hidden="1" x14ac:dyDescent="0.35">
      <c r="A2906" t="s">
        <v>9294</v>
      </c>
      <c r="B2906">
        <v>29</v>
      </c>
      <c r="C2906">
        <v>72</v>
      </c>
      <c r="D2906">
        <v>2891</v>
      </c>
      <c r="E2906" t="s">
        <v>311</v>
      </c>
      <c r="F2906" t="s">
        <v>3848</v>
      </c>
      <c r="G2906" t="s">
        <v>311</v>
      </c>
      <c r="H2906" t="s">
        <v>311</v>
      </c>
      <c r="I2906" t="s">
        <v>311</v>
      </c>
      <c r="J2906">
        <v>0</v>
      </c>
    </row>
    <row r="2907" spans="1:10" hidden="1" x14ac:dyDescent="0.35">
      <c r="A2907" t="s">
        <v>9295</v>
      </c>
      <c r="B2907">
        <v>53</v>
      </c>
      <c r="C2907">
        <v>72</v>
      </c>
      <c r="D2907">
        <v>2891</v>
      </c>
      <c r="E2907" t="s">
        <v>311</v>
      </c>
      <c r="F2907" t="s">
        <v>2692</v>
      </c>
      <c r="G2907" t="s">
        <v>311</v>
      </c>
      <c r="H2907" t="s">
        <v>311</v>
      </c>
      <c r="I2907" t="s">
        <v>311</v>
      </c>
      <c r="J2907">
        <v>1</v>
      </c>
    </row>
    <row r="2908" spans="1:10" hidden="1" x14ac:dyDescent="0.35">
      <c r="A2908" t="s">
        <v>9296</v>
      </c>
      <c r="B2908">
        <v>21</v>
      </c>
      <c r="C2908">
        <v>72</v>
      </c>
      <c r="D2908">
        <v>2891</v>
      </c>
      <c r="E2908" t="s">
        <v>311</v>
      </c>
      <c r="F2908" t="s">
        <v>2692</v>
      </c>
      <c r="G2908" t="s">
        <v>311</v>
      </c>
      <c r="H2908" t="s">
        <v>311</v>
      </c>
      <c r="I2908" t="s">
        <v>311</v>
      </c>
      <c r="J2908">
        <v>0</v>
      </c>
    </row>
    <row r="2909" spans="1:10" hidden="1" x14ac:dyDescent="0.35">
      <c r="A2909" t="s">
        <v>9297</v>
      </c>
      <c r="B2909">
        <v>13</v>
      </c>
      <c r="C2909">
        <v>71</v>
      </c>
      <c r="D2909">
        <v>2908</v>
      </c>
      <c r="E2909" t="s">
        <v>311</v>
      </c>
      <c r="F2909" t="s">
        <v>3848</v>
      </c>
      <c r="G2909" t="s">
        <v>311</v>
      </c>
      <c r="H2909" t="s">
        <v>311</v>
      </c>
      <c r="I2909" t="s">
        <v>311</v>
      </c>
      <c r="J2909">
        <v>0</v>
      </c>
    </row>
    <row r="2910" spans="1:10" hidden="1" x14ac:dyDescent="0.35">
      <c r="A2910" t="s">
        <v>9298</v>
      </c>
      <c r="B2910">
        <v>19</v>
      </c>
      <c r="C2910">
        <v>71</v>
      </c>
      <c r="D2910">
        <v>2908</v>
      </c>
      <c r="E2910" t="s">
        <v>311</v>
      </c>
      <c r="F2910" t="s">
        <v>3848</v>
      </c>
      <c r="G2910" t="s">
        <v>311</v>
      </c>
      <c r="H2910" t="s">
        <v>311</v>
      </c>
      <c r="I2910" t="s">
        <v>311</v>
      </c>
      <c r="J2910">
        <v>0</v>
      </c>
    </row>
    <row r="2911" spans="1:10" hidden="1" x14ac:dyDescent="0.35">
      <c r="A2911" t="s">
        <v>9299</v>
      </c>
      <c r="B2911">
        <v>42</v>
      </c>
      <c r="C2911">
        <v>71</v>
      </c>
      <c r="D2911">
        <v>2908</v>
      </c>
      <c r="E2911" t="s">
        <v>311</v>
      </c>
      <c r="F2911" t="s">
        <v>2692</v>
      </c>
      <c r="G2911" t="s">
        <v>311</v>
      </c>
      <c r="H2911" t="s">
        <v>311</v>
      </c>
      <c r="I2911" t="s">
        <v>311</v>
      </c>
      <c r="J2911">
        <v>33</v>
      </c>
    </row>
    <row r="2912" spans="1:10" x14ac:dyDescent="0.35">
      <c r="A2912" t="s">
        <v>9300</v>
      </c>
      <c r="B2912">
        <v>30</v>
      </c>
      <c r="C2912">
        <v>71</v>
      </c>
      <c r="D2912">
        <v>2908</v>
      </c>
      <c r="E2912" t="s">
        <v>311</v>
      </c>
      <c r="F2912" t="s">
        <v>0</v>
      </c>
      <c r="G2912" t="s">
        <v>3262</v>
      </c>
      <c r="H2912" t="s">
        <v>311</v>
      </c>
      <c r="I2912" t="s">
        <v>311</v>
      </c>
      <c r="J2912">
        <v>12</v>
      </c>
    </row>
    <row r="2913" spans="1:10" x14ac:dyDescent="0.35">
      <c r="A2913" t="s">
        <v>9301</v>
      </c>
      <c r="B2913">
        <v>445</v>
      </c>
      <c r="C2913">
        <v>71</v>
      </c>
      <c r="D2913">
        <v>2908</v>
      </c>
      <c r="E2913" t="s">
        <v>311</v>
      </c>
      <c r="F2913" t="s">
        <v>0</v>
      </c>
      <c r="G2913" t="s">
        <v>2073</v>
      </c>
      <c r="H2913" t="s">
        <v>311</v>
      </c>
      <c r="I2913" t="s">
        <v>311</v>
      </c>
      <c r="J2913">
        <v>50</v>
      </c>
    </row>
    <row r="2914" spans="1:10" x14ac:dyDescent="0.35">
      <c r="A2914" t="s">
        <v>9302</v>
      </c>
      <c r="B2914">
        <v>51</v>
      </c>
      <c r="C2914">
        <v>71</v>
      </c>
      <c r="D2914">
        <v>2908</v>
      </c>
      <c r="E2914" t="s">
        <v>311</v>
      </c>
      <c r="F2914" t="s">
        <v>0</v>
      </c>
      <c r="G2914" t="s">
        <v>9303</v>
      </c>
      <c r="H2914" t="s">
        <v>311</v>
      </c>
      <c r="I2914" t="s">
        <v>311</v>
      </c>
      <c r="J2914">
        <v>13</v>
      </c>
    </row>
    <row r="2915" spans="1:10" hidden="1" x14ac:dyDescent="0.35">
      <c r="A2915" t="s">
        <v>9304</v>
      </c>
      <c r="B2915">
        <v>17</v>
      </c>
      <c r="C2915">
        <v>71</v>
      </c>
      <c r="D2915">
        <v>2908</v>
      </c>
      <c r="E2915" t="s">
        <v>311</v>
      </c>
      <c r="F2915" t="s">
        <v>3848</v>
      </c>
      <c r="G2915" t="s">
        <v>311</v>
      </c>
      <c r="H2915" t="s">
        <v>311</v>
      </c>
      <c r="I2915" t="s">
        <v>311</v>
      </c>
      <c r="J2915">
        <v>3</v>
      </c>
    </row>
    <row r="2916" spans="1:10" hidden="1" x14ac:dyDescent="0.35">
      <c r="A2916" t="s">
        <v>9305</v>
      </c>
      <c r="B2916">
        <v>13</v>
      </c>
      <c r="C2916">
        <v>71</v>
      </c>
      <c r="D2916">
        <v>2908</v>
      </c>
      <c r="E2916" t="s">
        <v>311</v>
      </c>
      <c r="F2916" t="s">
        <v>3848</v>
      </c>
      <c r="G2916" t="s">
        <v>311</v>
      </c>
      <c r="H2916" t="s">
        <v>311</v>
      </c>
      <c r="I2916" t="s">
        <v>311</v>
      </c>
      <c r="J2916">
        <v>1</v>
      </c>
    </row>
    <row r="2917" spans="1:10" hidden="1" x14ac:dyDescent="0.35">
      <c r="A2917" t="s">
        <v>9306</v>
      </c>
      <c r="B2917">
        <v>13</v>
      </c>
      <c r="C2917">
        <v>71</v>
      </c>
      <c r="D2917">
        <v>2908</v>
      </c>
      <c r="E2917" t="s">
        <v>311</v>
      </c>
      <c r="F2917" t="s">
        <v>3848</v>
      </c>
      <c r="G2917" t="s">
        <v>311</v>
      </c>
      <c r="H2917" t="s">
        <v>311</v>
      </c>
      <c r="I2917" t="s">
        <v>311</v>
      </c>
      <c r="J2917">
        <v>11</v>
      </c>
    </row>
    <row r="2918" spans="1:10" hidden="1" x14ac:dyDescent="0.35">
      <c r="A2918" t="s">
        <v>9307</v>
      </c>
      <c r="B2918">
        <v>90</v>
      </c>
      <c r="C2918">
        <v>71</v>
      </c>
      <c r="D2918">
        <v>2908</v>
      </c>
      <c r="E2918" t="s">
        <v>311</v>
      </c>
      <c r="F2918" t="s">
        <v>2692</v>
      </c>
      <c r="G2918" t="s">
        <v>311</v>
      </c>
      <c r="H2918" t="s">
        <v>311</v>
      </c>
      <c r="I2918" t="s">
        <v>311</v>
      </c>
      <c r="J2918">
        <v>1</v>
      </c>
    </row>
    <row r="2919" spans="1:10" hidden="1" x14ac:dyDescent="0.35">
      <c r="A2919" t="s">
        <v>9308</v>
      </c>
      <c r="B2919">
        <v>29</v>
      </c>
      <c r="C2919">
        <v>71</v>
      </c>
      <c r="D2919">
        <v>2908</v>
      </c>
      <c r="E2919" t="s">
        <v>311</v>
      </c>
      <c r="F2919" t="s">
        <v>2692</v>
      </c>
      <c r="G2919" t="s">
        <v>311</v>
      </c>
      <c r="H2919" t="s">
        <v>311</v>
      </c>
      <c r="I2919" t="s">
        <v>311</v>
      </c>
      <c r="J2919">
        <v>0</v>
      </c>
    </row>
    <row r="2920" spans="1:10" hidden="1" x14ac:dyDescent="0.35">
      <c r="A2920" t="s">
        <v>9309</v>
      </c>
      <c r="B2920">
        <v>67</v>
      </c>
      <c r="C2920">
        <v>71</v>
      </c>
      <c r="D2920">
        <v>2908</v>
      </c>
      <c r="E2920" t="s">
        <v>311</v>
      </c>
      <c r="F2920" t="s">
        <v>2692</v>
      </c>
      <c r="G2920" t="s">
        <v>311</v>
      </c>
      <c r="H2920" t="s">
        <v>311</v>
      </c>
      <c r="I2920" t="s">
        <v>311</v>
      </c>
      <c r="J2920">
        <v>2</v>
      </c>
    </row>
    <row r="2921" spans="1:10" hidden="1" x14ac:dyDescent="0.35">
      <c r="A2921" t="s">
        <v>9310</v>
      </c>
      <c r="B2921">
        <v>56</v>
      </c>
      <c r="C2921">
        <v>71</v>
      </c>
      <c r="D2921">
        <v>2908</v>
      </c>
      <c r="E2921" t="s">
        <v>311</v>
      </c>
      <c r="F2921" t="s">
        <v>2692</v>
      </c>
      <c r="G2921" t="s">
        <v>311</v>
      </c>
      <c r="H2921" t="s">
        <v>311</v>
      </c>
      <c r="I2921" t="s">
        <v>311</v>
      </c>
      <c r="J2921">
        <v>6</v>
      </c>
    </row>
    <row r="2922" spans="1:10" x14ac:dyDescent="0.35">
      <c r="A2922" t="s">
        <v>9311</v>
      </c>
      <c r="B2922">
        <v>77</v>
      </c>
      <c r="C2922">
        <v>71</v>
      </c>
      <c r="D2922">
        <v>2908</v>
      </c>
      <c r="E2922" t="s">
        <v>334</v>
      </c>
      <c r="F2922" t="s">
        <v>0</v>
      </c>
      <c r="G2922" t="s">
        <v>7701</v>
      </c>
      <c r="H2922">
        <v>1.1499999999999999</v>
      </c>
      <c r="I2922">
        <v>8.24</v>
      </c>
      <c r="J2922">
        <v>25</v>
      </c>
    </row>
    <row r="2923" spans="1:10" x14ac:dyDescent="0.35">
      <c r="A2923" t="s">
        <v>9312</v>
      </c>
      <c r="B2923">
        <v>48</v>
      </c>
      <c r="C2923">
        <v>71</v>
      </c>
      <c r="D2923">
        <v>2908</v>
      </c>
      <c r="E2923" t="s">
        <v>311</v>
      </c>
      <c r="F2923" t="s">
        <v>0</v>
      </c>
      <c r="G2923" t="s">
        <v>2381</v>
      </c>
      <c r="H2923" t="s">
        <v>311</v>
      </c>
      <c r="I2923" t="s">
        <v>311</v>
      </c>
      <c r="J2923">
        <v>11</v>
      </c>
    </row>
    <row r="2924" spans="1:10" hidden="1" x14ac:dyDescent="0.35">
      <c r="A2924" t="s">
        <v>9313</v>
      </c>
      <c r="B2924">
        <v>25</v>
      </c>
      <c r="C2924">
        <v>70</v>
      </c>
      <c r="D2924">
        <v>2923</v>
      </c>
      <c r="E2924" t="s">
        <v>311</v>
      </c>
      <c r="F2924" t="s">
        <v>3848</v>
      </c>
      <c r="G2924" t="s">
        <v>311</v>
      </c>
      <c r="H2924" t="s">
        <v>311</v>
      </c>
      <c r="I2924" t="s">
        <v>311</v>
      </c>
      <c r="J2924">
        <v>8</v>
      </c>
    </row>
    <row r="2925" spans="1:10" hidden="1" x14ac:dyDescent="0.35">
      <c r="A2925" t="s">
        <v>9314</v>
      </c>
      <c r="B2925">
        <v>19</v>
      </c>
      <c r="C2925">
        <v>70</v>
      </c>
      <c r="D2925">
        <v>2923</v>
      </c>
      <c r="E2925" t="s">
        <v>311</v>
      </c>
      <c r="F2925" t="s">
        <v>3848</v>
      </c>
      <c r="G2925" t="s">
        <v>311</v>
      </c>
      <c r="H2925" t="s">
        <v>311</v>
      </c>
      <c r="I2925" t="s">
        <v>311</v>
      </c>
      <c r="J2925">
        <v>17</v>
      </c>
    </row>
    <row r="2926" spans="1:10" x14ac:dyDescent="0.35">
      <c r="A2926" t="s">
        <v>9315</v>
      </c>
      <c r="B2926">
        <v>21</v>
      </c>
      <c r="C2926">
        <v>70</v>
      </c>
      <c r="D2926">
        <v>2923</v>
      </c>
      <c r="E2926" t="s">
        <v>328</v>
      </c>
      <c r="F2926" t="s">
        <v>0</v>
      </c>
      <c r="G2926" t="s">
        <v>3633</v>
      </c>
      <c r="H2926">
        <v>1.524</v>
      </c>
      <c r="I2926">
        <v>56.96</v>
      </c>
      <c r="J2926">
        <v>11</v>
      </c>
    </row>
    <row r="2927" spans="1:10" hidden="1" x14ac:dyDescent="0.35">
      <c r="A2927" t="s">
        <v>9316</v>
      </c>
      <c r="B2927">
        <v>15</v>
      </c>
      <c r="C2927">
        <v>70</v>
      </c>
      <c r="D2927">
        <v>2923</v>
      </c>
      <c r="E2927" t="s">
        <v>311</v>
      </c>
      <c r="F2927" t="s">
        <v>3848</v>
      </c>
      <c r="G2927" t="s">
        <v>311</v>
      </c>
      <c r="H2927" t="s">
        <v>311</v>
      </c>
      <c r="I2927" t="s">
        <v>311</v>
      </c>
      <c r="J2927">
        <v>0</v>
      </c>
    </row>
    <row r="2928" spans="1:10" hidden="1" x14ac:dyDescent="0.35">
      <c r="A2928" t="s">
        <v>9317</v>
      </c>
      <c r="B2928">
        <v>39</v>
      </c>
      <c r="C2928">
        <v>70</v>
      </c>
      <c r="D2928">
        <v>2923</v>
      </c>
      <c r="E2928" t="s">
        <v>311</v>
      </c>
      <c r="F2928" t="s">
        <v>2692</v>
      </c>
      <c r="G2928" t="s">
        <v>311</v>
      </c>
      <c r="H2928" t="s">
        <v>311</v>
      </c>
      <c r="I2928" t="s">
        <v>311</v>
      </c>
      <c r="J2928">
        <v>0</v>
      </c>
    </row>
    <row r="2929" spans="1:10" hidden="1" x14ac:dyDescent="0.35">
      <c r="A2929" t="s">
        <v>9318</v>
      </c>
      <c r="B2929">
        <v>79</v>
      </c>
      <c r="C2929">
        <v>70</v>
      </c>
      <c r="D2929">
        <v>2923</v>
      </c>
      <c r="E2929" t="s">
        <v>311</v>
      </c>
      <c r="F2929" t="s">
        <v>2692</v>
      </c>
      <c r="G2929" t="s">
        <v>311</v>
      </c>
      <c r="H2929" t="s">
        <v>311</v>
      </c>
      <c r="I2929" t="s">
        <v>311</v>
      </c>
      <c r="J2929">
        <v>1</v>
      </c>
    </row>
    <row r="2930" spans="1:10" hidden="1" x14ac:dyDescent="0.35">
      <c r="A2930" t="s">
        <v>9319</v>
      </c>
      <c r="B2930">
        <v>216</v>
      </c>
      <c r="C2930">
        <v>70</v>
      </c>
      <c r="D2930">
        <v>2923</v>
      </c>
      <c r="E2930" t="s">
        <v>311</v>
      </c>
      <c r="F2930" t="s">
        <v>2692</v>
      </c>
      <c r="G2930" t="s">
        <v>311</v>
      </c>
      <c r="H2930" t="s">
        <v>311</v>
      </c>
      <c r="I2930" t="s">
        <v>311</v>
      </c>
      <c r="J2930">
        <v>29</v>
      </c>
    </row>
    <row r="2931" spans="1:10" hidden="1" x14ac:dyDescent="0.35">
      <c r="A2931" t="s">
        <v>9320</v>
      </c>
      <c r="B2931">
        <v>13</v>
      </c>
      <c r="C2931">
        <v>70</v>
      </c>
      <c r="D2931">
        <v>2923</v>
      </c>
      <c r="E2931" t="s">
        <v>311</v>
      </c>
      <c r="F2931" t="s">
        <v>3848</v>
      </c>
      <c r="G2931" t="s">
        <v>311</v>
      </c>
      <c r="H2931" t="s">
        <v>311</v>
      </c>
      <c r="I2931" t="s">
        <v>311</v>
      </c>
      <c r="J2931">
        <v>0</v>
      </c>
    </row>
    <row r="2932" spans="1:10" hidden="1" x14ac:dyDescent="0.35">
      <c r="A2932" t="s">
        <v>9321</v>
      </c>
      <c r="B2932">
        <v>41</v>
      </c>
      <c r="C2932">
        <v>70</v>
      </c>
      <c r="D2932">
        <v>2923</v>
      </c>
      <c r="E2932" t="s">
        <v>311</v>
      </c>
      <c r="F2932" t="s">
        <v>2692</v>
      </c>
      <c r="G2932" t="s">
        <v>311</v>
      </c>
      <c r="H2932" t="s">
        <v>311</v>
      </c>
      <c r="I2932" t="s">
        <v>311</v>
      </c>
      <c r="J2932">
        <v>7</v>
      </c>
    </row>
    <row r="2933" spans="1:10" hidden="1" x14ac:dyDescent="0.35">
      <c r="A2933" t="s">
        <v>9322</v>
      </c>
      <c r="B2933">
        <v>64</v>
      </c>
      <c r="C2933">
        <v>70</v>
      </c>
      <c r="D2933">
        <v>2923</v>
      </c>
      <c r="E2933" t="s">
        <v>311</v>
      </c>
      <c r="F2933" t="s">
        <v>2692</v>
      </c>
      <c r="G2933" t="s">
        <v>311</v>
      </c>
      <c r="H2933" t="s">
        <v>311</v>
      </c>
      <c r="I2933" t="s">
        <v>311</v>
      </c>
      <c r="J2933">
        <v>4</v>
      </c>
    </row>
    <row r="2934" spans="1:10" hidden="1" x14ac:dyDescent="0.35">
      <c r="A2934" t="s">
        <v>9323</v>
      </c>
      <c r="B2934">
        <v>29</v>
      </c>
      <c r="C2934">
        <v>70</v>
      </c>
      <c r="D2934">
        <v>2923</v>
      </c>
      <c r="E2934" t="s">
        <v>311</v>
      </c>
      <c r="F2934" t="s">
        <v>3848</v>
      </c>
      <c r="G2934" t="s">
        <v>311</v>
      </c>
      <c r="H2934" t="s">
        <v>311</v>
      </c>
      <c r="I2934" t="s">
        <v>311</v>
      </c>
      <c r="J2934">
        <v>5</v>
      </c>
    </row>
    <row r="2935" spans="1:10" x14ac:dyDescent="0.35">
      <c r="A2935" t="s">
        <v>9324</v>
      </c>
      <c r="B2935">
        <v>216</v>
      </c>
      <c r="C2935">
        <v>70</v>
      </c>
      <c r="D2935">
        <v>2923</v>
      </c>
      <c r="E2935" t="s">
        <v>311</v>
      </c>
      <c r="F2935" t="s">
        <v>0</v>
      </c>
      <c r="G2935" t="s">
        <v>1781</v>
      </c>
      <c r="H2935" t="s">
        <v>311</v>
      </c>
      <c r="I2935" t="s">
        <v>311</v>
      </c>
      <c r="J2935">
        <v>43</v>
      </c>
    </row>
    <row r="2936" spans="1:10" hidden="1" x14ac:dyDescent="0.35">
      <c r="A2936" t="s">
        <v>9325</v>
      </c>
      <c r="B2936">
        <v>30</v>
      </c>
      <c r="C2936">
        <v>70</v>
      </c>
      <c r="D2936">
        <v>2923</v>
      </c>
      <c r="E2936" t="s">
        <v>311</v>
      </c>
      <c r="F2936" t="s">
        <v>3848</v>
      </c>
      <c r="G2936" t="s">
        <v>311</v>
      </c>
      <c r="H2936" t="s">
        <v>311</v>
      </c>
      <c r="I2936" t="s">
        <v>311</v>
      </c>
      <c r="J2936">
        <v>0</v>
      </c>
    </row>
    <row r="2937" spans="1:10" x14ac:dyDescent="0.35">
      <c r="A2937" t="s">
        <v>9326</v>
      </c>
      <c r="B2937">
        <v>122</v>
      </c>
      <c r="C2937">
        <v>70</v>
      </c>
      <c r="D2937">
        <v>2923</v>
      </c>
      <c r="E2937" t="s">
        <v>311</v>
      </c>
      <c r="F2937" t="s">
        <v>0</v>
      </c>
      <c r="G2937" t="s">
        <v>3171</v>
      </c>
      <c r="H2937" t="s">
        <v>311</v>
      </c>
      <c r="I2937" t="s">
        <v>311</v>
      </c>
      <c r="J2937">
        <v>70</v>
      </c>
    </row>
    <row r="2938" spans="1:10" hidden="1" x14ac:dyDescent="0.35">
      <c r="A2938" t="s">
        <v>9327</v>
      </c>
      <c r="B2938">
        <v>15</v>
      </c>
      <c r="C2938">
        <v>70</v>
      </c>
      <c r="D2938">
        <v>2923</v>
      </c>
      <c r="E2938" t="s">
        <v>311</v>
      </c>
      <c r="F2938" t="s">
        <v>3848</v>
      </c>
      <c r="G2938" t="s">
        <v>311</v>
      </c>
      <c r="H2938" t="s">
        <v>311</v>
      </c>
      <c r="I2938" t="s">
        <v>311</v>
      </c>
      <c r="J2938">
        <v>0</v>
      </c>
    </row>
    <row r="2939" spans="1:10" x14ac:dyDescent="0.35">
      <c r="A2939" t="s">
        <v>9328</v>
      </c>
      <c r="B2939">
        <v>28</v>
      </c>
      <c r="C2939">
        <v>69</v>
      </c>
      <c r="D2939">
        <v>2938</v>
      </c>
      <c r="E2939" t="s">
        <v>312</v>
      </c>
      <c r="F2939" t="s">
        <v>0</v>
      </c>
      <c r="G2939" t="s">
        <v>8322</v>
      </c>
      <c r="H2939">
        <v>1.48</v>
      </c>
      <c r="I2939">
        <v>22.82</v>
      </c>
      <c r="J2939">
        <v>11</v>
      </c>
    </row>
    <row r="2940" spans="1:10" x14ac:dyDescent="0.35">
      <c r="A2940" t="s">
        <v>9329</v>
      </c>
      <c r="B2940">
        <v>85</v>
      </c>
      <c r="C2940">
        <v>69</v>
      </c>
      <c r="D2940">
        <v>2938</v>
      </c>
      <c r="E2940" t="s">
        <v>334</v>
      </c>
      <c r="F2940" t="s">
        <v>0</v>
      </c>
      <c r="G2940" t="s">
        <v>9330</v>
      </c>
      <c r="H2940">
        <v>0.625</v>
      </c>
      <c r="I2940">
        <v>3.23</v>
      </c>
      <c r="J2940">
        <v>85</v>
      </c>
    </row>
    <row r="2941" spans="1:10" hidden="1" x14ac:dyDescent="0.35">
      <c r="A2941" t="s">
        <v>9331</v>
      </c>
      <c r="B2941">
        <v>33</v>
      </c>
      <c r="C2941">
        <v>69</v>
      </c>
      <c r="D2941">
        <v>2938</v>
      </c>
      <c r="E2941" t="s">
        <v>311</v>
      </c>
      <c r="F2941" t="s">
        <v>2692</v>
      </c>
      <c r="G2941" t="s">
        <v>311</v>
      </c>
      <c r="H2941" t="s">
        <v>311</v>
      </c>
      <c r="I2941" t="s">
        <v>311</v>
      </c>
      <c r="J2941">
        <v>11</v>
      </c>
    </row>
    <row r="2942" spans="1:10" hidden="1" x14ac:dyDescent="0.35">
      <c r="A2942" t="s">
        <v>9332</v>
      </c>
      <c r="B2942">
        <v>40</v>
      </c>
      <c r="C2942">
        <v>69</v>
      </c>
      <c r="D2942">
        <v>2938</v>
      </c>
      <c r="E2942" t="s">
        <v>311</v>
      </c>
      <c r="F2942" t="s">
        <v>2692</v>
      </c>
      <c r="G2942" t="s">
        <v>311</v>
      </c>
      <c r="H2942" t="s">
        <v>311</v>
      </c>
      <c r="I2942" t="s">
        <v>311</v>
      </c>
      <c r="J2942">
        <v>0</v>
      </c>
    </row>
    <row r="2943" spans="1:10" hidden="1" x14ac:dyDescent="0.35">
      <c r="A2943" t="s">
        <v>9333</v>
      </c>
      <c r="B2943">
        <v>16</v>
      </c>
      <c r="C2943">
        <v>69</v>
      </c>
      <c r="D2943">
        <v>2938</v>
      </c>
      <c r="E2943" t="s">
        <v>311</v>
      </c>
      <c r="F2943" t="s">
        <v>3848</v>
      </c>
      <c r="G2943" t="s">
        <v>311</v>
      </c>
      <c r="H2943" t="s">
        <v>311</v>
      </c>
      <c r="I2943" t="s">
        <v>311</v>
      </c>
      <c r="J2943">
        <v>0</v>
      </c>
    </row>
    <row r="2944" spans="1:10" hidden="1" x14ac:dyDescent="0.35">
      <c r="A2944" t="s">
        <v>9334</v>
      </c>
      <c r="B2944">
        <v>28</v>
      </c>
      <c r="C2944">
        <v>69</v>
      </c>
      <c r="D2944">
        <v>2938</v>
      </c>
      <c r="E2944" t="s">
        <v>311</v>
      </c>
      <c r="F2944" t="s">
        <v>2692</v>
      </c>
      <c r="G2944" t="s">
        <v>311</v>
      </c>
      <c r="H2944" t="s">
        <v>311</v>
      </c>
      <c r="I2944" t="s">
        <v>311</v>
      </c>
      <c r="J2944">
        <v>5</v>
      </c>
    </row>
    <row r="2945" spans="1:10" hidden="1" x14ac:dyDescent="0.35">
      <c r="A2945" t="s">
        <v>9335</v>
      </c>
      <c r="B2945">
        <v>71</v>
      </c>
      <c r="C2945">
        <v>69</v>
      </c>
      <c r="D2945">
        <v>2938</v>
      </c>
      <c r="E2945" t="s">
        <v>311</v>
      </c>
      <c r="F2945" t="s">
        <v>2692</v>
      </c>
      <c r="G2945" t="s">
        <v>311</v>
      </c>
      <c r="H2945" t="s">
        <v>311</v>
      </c>
      <c r="I2945" t="s">
        <v>311</v>
      </c>
      <c r="J2945">
        <v>2</v>
      </c>
    </row>
    <row r="2946" spans="1:10" hidden="1" x14ac:dyDescent="0.35">
      <c r="A2946" t="s">
        <v>9336</v>
      </c>
      <c r="B2946">
        <v>37</v>
      </c>
      <c r="C2946">
        <v>69</v>
      </c>
      <c r="D2946">
        <v>2938</v>
      </c>
      <c r="E2946" t="s">
        <v>311</v>
      </c>
      <c r="F2946" t="s">
        <v>2692</v>
      </c>
      <c r="G2946" t="s">
        <v>311</v>
      </c>
      <c r="H2946" t="s">
        <v>311</v>
      </c>
      <c r="I2946" t="s">
        <v>311</v>
      </c>
      <c r="J2946">
        <v>1</v>
      </c>
    </row>
    <row r="2947" spans="1:10" hidden="1" x14ac:dyDescent="0.35">
      <c r="A2947" t="s">
        <v>9337</v>
      </c>
      <c r="B2947">
        <v>73</v>
      </c>
      <c r="C2947">
        <v>69</v>
      </c>
      <c r="D2947">
        <v>2938</v>
      </c>
      <c r="E2947" t="s">
        <v>311</v>
      </c>
      <c r="F2947" t="s">
        <v>2692</v>
      </c>
      <c r="G2947" t="s">
        <v>311</v>
      </c>
      <c r="H2947" t="s">
        <v>311</v>
      </c>
      <c r="I2947" t="s">
        <v>311</v>
      </c>
      <c r="J2947">
        <v>0</v>
      </c>
    </row>
    <row r="2948" spans="1:10" hidden="1" x14ac:dyDescent="0.35">
      <c r="A2948" t="s">
        <v>9338</v>
      </c>
      <c r="B2948">
        <v>21</v>
      </c>
      <c r="C2948">
        <v>69</v>
      </c>
      <c r="D2948">
        <v>2938</v>
      </c>
      <c r="E2948" t="s">
        <v>311</v>
      </c>
      <c r="F2948" t="s">
        <v>3848</v>
      </c>
      <c r="G2948" t="s">
        <v>311</v>
      </c>
      <c r="H2948" t="s">
        <v>311</v>
      </c>
      <c r="I2948" t="s">
        <v>311</v>
      </c>
      <c r="J2948">
        <v>0</v>
      </c>
    </row>
    <row r="2949" spans="1:10" hidden="1" x14ac:dyDescent="0.35">
      <c r="A2949" t="s">
        <v>9339</v>
      </c>
      <c r="B2949">
        <v>37</v>
      </c>
      <c r="C2949">
        <v>69</v>
      </c>
      <c r="D2949">
        <v>2938</v>
      </c>
      <c r="E2949" t="s">
        <v>311</v>
      </c>
      <c r="F2949" t="s">
        <v>2692</v>
      </c>
      <c r="G2949" t="s">
        <v>311</v>
      </c>
      <c r="H2949" t="s">
        <v>311</v>
      </c>
      <c r="I2949" t="s">
        <v>311</v>
      </c>
      <c r="J2949">
        <v>9</v>
      </c>
    </row>
    <row r="2950" spans="1:10" hidden="1" x14ac:dyDescent="0.35">
      <c r="A2950" t="s">
        <v>9340</v>
      </c>
      <c r="B2950">
        <v>54</v>
      </c>
      <c r="C2950">
        <v>69</v>
      </c>
      <c r="D2950">
        <v>2938</v>
      </c>
      <c r="E2950" t="s">
        <v>311</v>
      </c>
      <c r="F2950" t="s">
        <v>2692</v>
      </c>
      <c r="G2950" t="s">
        <v>311</v>
      </c>
      <c r="H2950" t="s">
        <v>311</v>
      </c>
      <c r="I2950" t="s">
        <v>311</v>
      </c>
      <c r="J2950">
        <v>1</v>
      </c>
    </row>
    <row r="2951" spans="1:10" hidden="1" x14ac:dyDescent="0.35">
      <c r="A2951" t="s">
        <v>9341</v>
      </c>
      <c r="B2951">
        <v>19</v>
      </c>
      <c r="C2951">
        <v>69</v>
      </c>
      <c r="D2951">
        <v>2938</v>
      </c>
      <c r="E2951" t="s">
        <v>311</v>
      </c>
      <c r="F2951" t="s">
        <v>3848</v>
      </c>
      <c r="G2951" t="s">
        <v>311</v>
      </c>
      <c r="H2951" t="s">
        <v>311</v>
      </c>
      <c r="I2951" t="s">
        <v>311</v>
      </c>
      <c r="J2951">
        <v>1</v>
      </c>
    </row>
    <row r="2952" spans="1:10" x14ac:dyDescent="0.35">
      <c r="A2952" t="s">
        <v>9342</v>
      </c>
      <c r="B2952">
        <v>157</v>
      </c>
      <c r="C2952">
        <v>69</v>
      </c>
      <c r="D2952">
        <v>2938</v>
      </c>
      <c r="E2952" t="s">
        <v>334</v>
      </c>
      <c r="F2952" t="s">
        <v>0</v>
      </c>
      <c r="G2952" t="s">
        <v>2520</v>
      </c>
      <c r="H2952">
        <v>0.35699999999999998</v>
      </c>
      <c r="I2952">
        <v>4.07</v>
      </c>
      <c r="J2952">
        <v>60</v>
      </c>
    </row>
    <row r="2953" spans="1:10" hidden="1" x14ac:dyDescent="0.35">
      <c r="A2953" t="s">
        <v>9343</v>
      </c>
      <c r="B2953">
        <v>53</v>
      </c>
      <c r="C2953">
        <v>68</v>
      </c>
      <c r="D2953">
        <v>2952</v>
      </c>
      <c r="E2953" t="s">
        <v>311</v>
      </c>
      <c r="F2953" t="s">
        <v>2692</v>
      </c>
      <c r="G2953" t="s">
        <v>311</v>
      </c>
      <c r="H2953" t="s">
        <v>311</v>
      </c>
      <c r="I2953" t="s">
        <v>311</v>
      </c>
      <c r="J2953">
        <v>0</v>
      </c>
    </row>
    <row r="2954" spans="1:10" hidden="1" x14ac:dyDescent="0.35">
      <c r="A2954" t="s">
        <v>9344</v>
      </c>
      <c r="B2954">
        <v>17</v>
      </c>
      <c r="C2954">
        <v>68</v>
      </c>
      <c r="D2954">
        <v>2952</v>
      </c>
      <c r="E2954" t="s">
        <v>311</v>
      </c>
      <c r="F2954" t="s">
        <v>3848</v>
      </c>
      <c r="G2954" t="s">
        <v>311</v>
      </c>
      <c r="H2954" t="s">
        <v>311</v>
      </c>
      <c r="I2954" t="s">
        <v>311</v>
      </c>
      <c r="J2954">
        <v>3</v>
      </c>
    </row>
    <row r="2955" spans="1:10" hidden="1" x14ac:dyDescent="0.35">
      <c r="A2955" t="s">
        <v>9345</v>
      </c>
      <c r="B2955">
        <v>28</v>
      </c>
      <c r="C2955">
        <v>68</v>
      </c>
      <c r="D2955">
        <v>2952</v>
      </c>
      <c r="E2955" t="s">
        <v>311</v>
      </c>
      <c r="F2955" t="s">
        <v>2692</v>
      </c>
      <c r="G2955" t="s">
        <v>311</v>
      </c>
      <c r="H2955" t="s">
        <v>311</v>
      </c>
      <c r="I2955" t="s">
        <v>311</v>
      </c>
      <c r="J2955">
        <v>7</v>
      </c>
    </row>
    <row r="2956" spans="1:10" hidden="1" x14ac:dyDescent="0.35">
      <c r="A2956" t="s">
        <v>9346</v>
      </c>
      <c r="B2956">
        <v>38</v>
      </c>
      <c r="C2956">
        <v>68</v>
      </c>
      <c r="D2956">
        <v>2952</v>
      </c>
      <c r="E2956" t="s">
        <v>311</v>
      </c>
      <c r="F2956" t="s">
        <v>2692</v>
      </c>
      <c r="G2956" t="s">
        <v>311</v>
      </c>
      <c r="H2956" t="s">
        <v>311</v>
      </c>
      <c r="I2956" t="s">
        <v>311</v>
      </c>
      <c r="J2956">
        <v>0</v>
      </c>
    </row>
    <row r="2957" spans="1:10" hidden="1" x14ac:dyDescent="0.35">
      <c r="A2957" t="s">
        <v>9347</v>
      </c>
      <c r="B2957">
        <v>62</v>
      </c>
      <c r="C2957">
        <v>68</v>
      </c>
      <c r="D2957">
        <v>2952</v>
      </c>
      <c r="E2957" t="s">
        <v>311</v>
      </c>
      <c r="F2957" t="s">
        <v>2692</v>
      </c>
      <c r="G2957" t="s">
        <v>311</v>
      </c>
      <c r="H2957" t="s">
        <v>311</v>
      </c>
      <c r="I2957" t="s">
        <v>311</v>
      </c>
      <c r="J2957">
        <v>9</v>
      </c>
    </row>
    <row r="2958" spans="1:10" hidden="1" x14ac:dyDescent="0.35">
      <c r="A2958" t="s">
        <v>9348</v>
      </c>
      <c r="B2958">
        <v>73</v>
      </c>
      <c r="C2958">
        <v>68</v>
      </c>
      <c r="D2958">
        <v>2952</v>
      </c>
      <c r="E2958" t="s">
        <v>311</v>
      </c>
      <c r="F2958" t="s">
        <v>2692</v>
      </c>
      <c r="G2958" t="s">
        <v>311</v>
      </c>
      <c r="H2958" t="s">
        <v>311</v>
      </c>
      <c r="I2958" t="s">
        <v>311</v>
      </c>
      <c r="J2958">
        <v>4</v>
      </c>
    </row>
    <row r="2959" spans="1:10" hidden="1" x14ac:dyDescent="0.35">
      <c r="A2959" t="s">
        <v>9349</v>
      </c>
      <c r="B2959">
        <v>40</v>
      </c>
      <c r="C2959">
        <v>68</v>
      </c>
      <c r="D2959">
        <v>2952</v>
      </c>
      <c r="E2959" t="s">
        <v>311</v>
      </c>
      <c r="F2959" t="s">
        <v>3848</v>
      </c>
      <c r="G2959" t="s">
        <v>311</v>
      </c>
      <c r="H2959" t="s">
        <v>311</v>
      </c>
      <c r="I2959" t="s">
        <v>311</v>
      </c>
      <c r="J2959">
        <v>5</v>
      </c>
    </row>
    <row r="2960" spans="1:10" hidden="1" x14ac:dyDescent="0.35">
      <c r="A2960" t="s">
        <v>9350</v>
      </c>
      <c r="B2960">
        <v>16</v>
      </c>
      <c r="C2960">
        <v>68</v>
      </c>
      <c r="D2960">
        <v>2952</v>
      </c>
      <c r="E2960" t="s">
        <v>311</v>
      </c>
      <c r="F2960" t="s">
        <v>3848</v>
      </c>
      <c r="G2960" t="s">
        <v>311</v>
      </c>
      <c r="H2960" t="s">
        <v>311</v>
      </c>
      <c r="I2960" t="s">
        <v>311</v>
      </c>
      <c r="J2960">
        <v>1</v>
      </c>
    </row>
    <row r="2961" spans="1:10" hidden="1" x14ac:dyDescent="0.35">
      <c r="A2961" t="s">
        <v>9351</v>
      </c>
      <c r="B2961">
        <v>19</v>
      </c>
      <c r="C2961">
        <v>68</v>
      </c>
      <c r="D2961">
        <v>2952</v>
      </c>
      <c r="E2961" t="s">
        <v>311</v>
      </c>
      <c r="F2961" t="s">
        <v>2692</v>
      </c>
      <c r="G2961" t="s">
        <v>311</v>
      </c>
      <c r="H2961" t="s">
        <v>311</v>
      </c>
      <c r="I2961" t="s">
        <v>311</v>
      </c>
      <c r="J2961">
        <v>19</v>
      </c>
    </row>
    <row r="2962" spans="1:10" hidden="1" x14ac:dyDescent="0.35">
      <c r="A2962" t="s">
        <v>9352</v>
      </c>
      <c r="B2962">
        <v>55</v>
      </c>
      <c r="C2962">
        <v>68</v>
      </c>
      <c r="D2962">
        <v>2952</v>
      </c>
      <c r="E2962" t="s">
        <v>311</v>
      </c>
      <c r="F2962" t="s">
        <v>2692</v>
      </c>
      <c r="G2962" t="s">
        <v>311</v>
      </c>
      <c r="H2962" t="s">
        <v>311</v>
      </c>
      <c r="I2962" t="s">
        <v>311</v>
      </c>
      <c r="J2962">
        <v>14</v>
      </c>
    </row>
    <row r="2963" spans="1:10" hidden="1" x14ac:dyDescent="0.35">
      <c r="A2963" t="s">
        <v>9353</v>
      </c>
      <c r="B2963">
        <v>41</v>
      </c>
      <c r="C2963">
        <v>68</v>
      </c>
      <c r="D2963">
        <v>2952</v>
      </c>
      <c r="E2963" t="s">
        <v>311</v>
      </c>
      <c r="F2963" t="s">
        <v>3848</v>
      </c>
      <c r="G2963" t="s">
        <v>311</v>
      </c>
      <c r="H2963" t="s">
        <v>311</v>
      </c>
      <c r="I2963" t="s">
        <v>311</v>
      </c>
      <c r="J2963">
        <v>2</v>
      </c>
    </row>
    <row r="2964" spans="1:10" hidden="1" x14ac:dyDescent="0.35">
      <c r="A2964" t="s">
        <v>9354</v>
      </c>
      <c r="B2964">
        <v>17</v>
      </c>
      <c r="C2964">
        <v>68</v>
      </c>
      <c r="D2964">
        <v>2952</v>
      </c>
      <c r="E2964" t="s">
        <v>311</v>
      </c>
      <c r="F2964" t="s">
        <v>3848</v>
      </c>
      <c r="G2964" t="s">
        <v>311</v>
      </c>
      <c r="H2964" t="s">
        <v>311</v>
      </c>
      <c r="I2964" t="s">
        <v>311</v>
      </c>
      <c r="J2964">
        <v>0</v>
      </c>
    </row>
    <row r="2965" spans="1:10" hidden="1" x14ac:dyDescent="0.35">
      <c r="A2965" t="s">
        <v>9355</v>
      </c>
      <c r="B2965">
        <v>52</v>
      </c>
      <c r="C2965">
        <v>68</v>
      </c>
      <c r="D2965">
        <v>2952</v>
      </c>
      <c r="E2965" t="s">
        <v>311</v>
      </c>
      <c r="F2965" t="s">
        <v>2692</v>
      </c>
      <c r="G2965" t="s">
        <v>311</v>
      </c>
      <c r="H2965" t="s">
        <v>311</v>
      </c>
      <c r="I2965" t="s">
        <v>311</v>
      </c>
      <c r="J2965">
        <v>9</v>
      </c>
    </row>
    <row r="2966" spans="1:10" hidden="1" x14ac:dyDescent="0.35">
      <c r="A2966" t="s">
        <v>9356</v>
      </c>
      <c r="B2966">
        <v>59</v>
      </c>
      <c r="C2966">
        <v>68</v>
      </c>
      <c r="D2966">
        <v>2952</v>
      </c>
      <c r="E2966" t="s">
        <v>311</v>
      </c>
      <c r="F2966" t="s">
        <v>2692</v>
      </c>
      <c r="G2966" t="s">
        <v>311</v>
      </c>
      <c r="H2966" t="s">
        <v>311</v>
      </c>
      <c r="I2966" t="s">
        <v>311</v>
      </c>
      <c r="J2966">
        <v>11</v>
      </c>
    </row>
    <row r="2967" spans="1:10" hidden="1" x14ac:dyDescent="0.35">
      <c r="A2967" t="s">
        <v>9357</v>
      </c>
      <c r="B2967">
        <v>88</v>
      </c>
      <c r="C2967">
        <v>67</v>
      </c>
      <c r="D2967">
        <v>2966</v>
      </c>
      <c r="E2967" t="s">
        <v>311</v>
      </c>
      <c r="F2967" t="s">
        <v>2692</v>
      </c>
      <c r="G2967" t="s">
        <v>311</v>
      </c>
      <c r="H2967" t="s">
        <v>311</v>
      </c>
      <c r="I2967" t="s">
        <v>311</v>
      </c>
      <c r="J2967">
        <v>2</v>
      </c>
    </row>
    <row r="2968" spans="1:10" x14ac:dyDescent="0.35">
      <c r="A2968" t="s">
        <v>9358</v>
      </c>
      <c r="B2968">
        <v>59</v>
      </c>
      <c r="C2968">
        <v>67</v>
      </c>
      <c r="D2968">
        <v>2966</v>
      </c>
      <c r="E2968" t="s">
        <v>334</v>
      </c>
      <c r="F2968" t="s">
        <v>0</v>
      </c>
      <c r="G2968" t="s">
        <v>9359</v>
      </c>
      <c r="H2968">
        <v>0.46300000000000002</v>
      </c>
      <c r="I2968">
        <v>7.14</v>
      </c>
      <c r="J2968">
        <v>20</v>
      </c>
    </row>
    <row r="2969" spans="1:10" hidden="1" x14ac:dyDescent="0.35">
      <c r="A2969" t="s">
        <v>9360</v>
      </c>
      <c r="B2969">
        <v>32</v>
      </c>
      <c r="C2969">
        <v>67</v>
      </c>
      <c r="D2969">
        <v>2966</v>
      </c>
      <c r="E2969" t="s">
        <v>311</v>
      </c>
      <c r="F2969" t="s">
        <v>3848</v>
      </c>
      <c r="G2969" t="s">
        <v>311</v>
      </c>
      <c r="H2969" t="s">
        <v>311</v>
      </c>
      <c r="I2969" t="s">
        <v>311</v>
      </c>
      <c r="J2969">
        <v>6</v>
      </c>
    </row>
    <row r="2970" spans="1:10" hidden="1" x14ac:dyDescent="0.35">
      <c r="A2970" t="s">
        <v>9361</v>
      </c>
      <c r="B2970">
        <v>34</v>
      </c>
      <c r="C2970">
        <v>67</v>
      </c>
      <c r="D2970">
        <v>2966</v>
      </c>
      <c r="E2970" t="s">
        <v>311</v>
      </c>
      <c r="F2970" t="s">
        <v>2692</v>
      </c>
      <c r="G2970" t="s">
        <v>311</v>
      </c>
      <c r="H2970" t="s">
        <v>311</v>
      </c>
      <c r="I2970" t="s">
        <v>311</v>
      </c>
      <c r="J2970">
        <v>5</v>
      </c>
    </row>
    <row r="2971" spans="1:10" x14ac:dyDescent="0.35">
      <c r="A2971" t="s">
        <v>9362</v>
      </c>
      <c r="B2971">
        <v>67</v>
      </c>
      <c r="C2971">
        <v>67</v>
      </c>
      <c r="D2971">
        <v>2966</v>
      </c>
      <c r="E2971" t="s">
        <v>311</v>
      </c>
      <c r="F2971" t="s">
        <v>0</v>
      </c>
      <c r="G2971" t="s">
        <v>2972</v>
      </c>
      <c r="H2971" t="s">
        <v>311</v>
      </c>
      <c r="I2971" t="s">
        <v>311</v>
      </c>
      <c r="J2971">
        <v>14</v>
      </c>
    </row>
    <row r="2972" spans="1:10" x14ac:dyDescent="0.35">
      <c r="A2972" t="s">
        <v>9363</v>
      </c>
      <c r="B2972">
        <v>54</v>
      </c>
      <c r="C2972">
        <v>67</v>
      </c>
      <c r="D2972">
        <v>2966</v>
      </c>
      <c r="E2972" t="s">
        <v>311</v>
      </c>
      <c r="F2972" t="s">
        <v>0</v>
      </c>
      <c r="G2972" t="s">
        <v>2167</v>
      </c>
      <c r="H2972" t="s">
        <v>311</v>
      </c>
      <c r="I2972" t="s">
        <v>311</v>
      </c>
      <c r="J2972">
        <v>3</v>
      </c>
    </row>
    <row r="2973" spans="1:10" hidden="1" x14ac:dyDescent="0.35">
      <c r="A2973" t="s">
        <v>9364</v>
      </c>
      <c r="B2973">
        <v>16</v>
      </c>
      <c r="C2973">
        <v>67</v>
      </c>
      <c r="D2973">
        <v>2966</v>
      </c>
      <c r="E2973" t="s">
        <v>311</v>
      </c>
      <c r="F2973" t="s">
        <v>3848</v>
      </c>
      <c r="G2973" t="s">
        <v>311</v>
      </c>
      <c r="H2973" t="s">
        <v>311</v>
      </c>
      <c r="I2973" t="s">
        <v>311</v>
      </c>
      <c r="J2973">
        <v>16</v>
      </c>
    </row>
    <row r="2974" spans="1:10" hidden="1" x14ac:dyDescent="0.35">
      <c r="A2974" t="s">
        <v>9365</v>
      </c>
      <c r="B2974">
        <v>19</v>
      </c>
      <c r="C2974">
        <v>67</v>
      </c>
      <c r="D2974">
        <v>2966</v>
      </c>
      <c r="E2974" t="s">
        <v>311</v>
      </c>
      <c r="F2974" t="s">
        <v>3848</v>
      </c>
      <c r="G2974" t="s">
        <v>311</v>
      </c>
      <c r="H2974" t="s">
        <v>311</v>
      </c>
      <c r="I2974" t="s">
        <v>311</v>
      </c>
      <c r="J2974">
        <v>2</v>
      </c>
    </row>
    <row r="2975" spans="1:10" x14ac:dyDescent="0.35">
      <c r="A2975" t="s">
        <v>9366</v>
      </c>
      <c r="B2975">
        <v>81</v>
      </c>
      <c r="C2975">
        <v>67</v>
      </c>
      <c r="D2975">
        <v>2966</v>
      </c>
      <c r="E2975" t="s">
        <v>334</v>
      </c>
      <c r="F2975" t="s">
        <v>0</v>
      </c>
      <c r="G2975" t="s">
        <v>9367</v>
      </c>
      <c r="H2975">
        <v>0.43099999999999999</v>
      </c>
      <c r="I2975">
        <v>8.02</v>
      </c>
      <c r="J2975">
        <v>23</v>
      </c>
    </row>
    <row r="2976" spans="1:10" hidden="1" x14ac:dyDescent="0.35">
      <c r="A2976" t="s">
        <v>9368</v>
      </c>
      <c r="B2976">
        <v>43</v>
      </c>
      <c r="C2976">
        <v>67</v>
      </c>
      <c r="D2976">
        <v>2966</v>
      </c>
      <c r="E2976" t="s">
        <v>311</v>
      </c>
      <c r="F2976" t="s">
        <v>2692</v>
      </c>
      <c r="G2976" t="s">
        <v>311</v>
      </c>
      <c r="H2976" t="s">
        <v>311</v>
      </c>
      <c r="I2976" t="s">
        <v>311</v>
      </c>
      <c r="J2976">
        <v>14</v>
      </c>
    </row>
    <row r="2977" spans="1:10" hidden="1" x14ac:dyDescent="0.35">
      <c r="A2977" t="s">
        <v>9369</v>
      </c>
      <c r="B2977">
        <v>40</v>
      </c>
      <c r="C2977">
        <v>66</v>
      </c>
      <c r="D2977">
        <v>2976</v>
      </c>
      <c r="E2977" t="s">
        <v>311</v>
      </c>
      <c r="F2977" t="s">
        <v>2692</v>
      </c>
      <c r="G2977" t="s">
        <v>311</v>
      </c>
      <c r="H2977" t="s">
        <v>311</v>
      </c>
      <c r="I2977" t="s">
        <v>311</v>
      </c>
      <c r="J2977">
        <v>3</v>
      </c>
    </row>
    <row r="2978" spans="1:10" hidden="1" x14ac:dyDescent="0.35">
      <c r="A2978" t="s">
        <v>9370</v>
      </c>
      <c r="B2978">
        <v>18</v>
      </c>
      <c r="C2978">
        <v>66</v>
      </c>
      <c r="D2978">
        <v>2976</v>
      </c>
      <c r="E2978" t="s">
        <v>311</v>
      </c>
      <c r="F2978" t="s">
        <v>3848</v>
      </c>
      <c r="G2978" t="s">
        <v>311</v>
      </c>
      <c r="H2978" t="s">
        <v>311</v>
      </c>
      <c r="I2978" t="s">
        <v>311</v>
      </c>
      <c r="J2978">
        <v>0</v>
      </c>
    </row>
    <row r="2979" spans="1:10" hidden="1" x14ac:dyDescent="0.35">
      <c r="A2979" t="s">
        <v>9371</v>
      </c>
      <c r="B2979">
        <v>46</v>
      </c>
      <c r="C2979">
        <v>66</v>
      </c>
      <c r="D2979">
        <v>2976</v>
      </c>
      <c r="E2979" t="s">
        <v>311</v>
      </c>
      <c r="F2979" t="s">
        <v>2692</v>
      </c>
      <c r="G2979" t="s">
        <v>311</v>
      </c>
      <c r="H2979" t="s">
        <v>311</v>
      </c>
      <c r="I2979" t="s">
        <v>311</v>
      </c>
      <c r="J2979">
        <v>16</v>
      </c>
    </row>
    <row r="2980" spans="1:10" hidden="1" x14ac:dyDescent="0.35">
      <c r="A2980" t="s">
        <v>9372</v>
      </c>
      <c r="B2980">
        <v>34</v>
      </c>
      <c r="C2980">
        <v>66</v>
      </c>
      <c r="D2980">
        <v>2976</v>
      </c>
      <c r="E2980" t="s">
        <v>311</v>
      </c>
      <c r="F2980" t="s">
        <v>3848</v>
      </c>
      <c r="G2980" t="s">
        <v>311</v>
      </c>
      <c r="H2980" t="s">
        <v>311</v>
      </c>
      <c r="I2980" t="s">
        <v>311</v>
      </c>
      <c r="J2980">
        <v>6</v>
      </c>
    </row>
    <row r="2981" spans="1:10" hidden="1" x14ac:dyDescent="0.35">
      <c r="A2981" t="s">
        <v>9373</v>
      </c>
      <c r="B2981">
        <v>13</v>
      </c>
      <c r="C2981">
        <v>66</v>
      </c>
      <c r="D2981">
        <v>2976</v>
      </c>
      <c r="E2981" t="s">
        <v>311</v>
      </c>
      <c r="F2981" t="s">
        <v>3848</v>
      </c>
      <c r="G2981" t="s">
        <v>311</v>
      </c>
      <c r="H2981" t="s">
        <v>311</v>
      </c>
      <c r="I2981" t="s">
        <v>311</v>
      </c>
      <c r="J2981">
        <v>0</v>
      </c>
    </row>
    <row r="2982" spans="1:10" hidden="1" x14ac:dyDescent="0.35">
      <c r="A2982" t="s">
        <v>9374</v>
      </c>
      <c r="B2982">
        <v>16</v>
      </c>
      <c r="C2982">
        <v>66</v>
      </c>
      <c r="D2982">
        <v>2976</v>
      </c>
      <c r="E2982" t="s">
        <v>311</v>
      </c>
      <c r="F2982" t="s">
        <v>3848</v>
      </c>
      <c r="G2982" t="s">
        <v>311</v>
      </c>
      <c r="H2982" t="s">
        <v>311</v>
      </c>
      <c r="I2982" t="s">
        <v>311</v>
      </c>
      <c r="J2982">
        <v>2</v>
      </c>
    </row>
    <row r="2983" spans="1:10" hidden="1" x14ac:dyDescent="0.35">
      <c r="A2983" t="s">
        <v>9375</v>
      </c>
      <c r="B2983">
        <v>25</v>
      </c>
      <c r="C2983">
        <v>66</v>
      </c>
      <c r="D2983">
        <v>2976</v>
      </c>
      <c r="E2983" t="s">
        <v>311</v>
      </c>
      <c r="F2983" t="s">
        <v>3848</v>
      </c>
      <c r="G2983" t="s">
        <v>311</v>
      </c>
      <c r="H2983" t="s">
        <v>311</v>
      </c>
      <c r="I2983" t="s">
        <v>311</v>
      </c>
      <c r="J2983">
        <v>1</v>
      </c>
    </row>
    <row r="2984" spans="1:10" hidden="1" x14ac:dyDescent="0.35">
      <c r="A2984" t="s">
        <v>9376</v>
      </c>
      <c r="B2984">
        <v>26</v>
      </c>
      <c r="C2984">
        <v>66</v>
      </c>
      <c r="D2984">
        <v>2976</v>
      </c>
      <c r="E2984" t="s">
        <v>311</v>
      </c>
      <c r="F2984" t="s">
        <v>3848</v>
      </c>
      <c r="G2984" t="s">
        <v>311</v>
      </c>
      <c r="H2984" t="s">
        <v>311</v>
      </c>
      <c r="I2984" t="s">
        <v>311</v>
      </c>
      <c r="J2984">
        <v>7</v>
      </c>
    </row>
    <row r="2985" spans="1:10" hidden="1" x14ac:dyDescent="0.35">
      <c r="A2985" t="s">
        <v>9377</v>
      </c>
      <c r="B2985">
        <v>41</v>
      </c>
      <c r="C2985">
        <v>66</v>
      </c>
      <c r="D2985">
        <v>2976</v>
      </c>
      <c r="E2985" t="s">
        <v>311</v>
      </c>
      <c r="F2985" t="s">
        <v>2692</v>
      </c>
      <c r="G2985" t="s">
        <v>311</v>
      </c>
      <c r="H2985" t="s">
        <v>311</v>
      </c>
      <c r="I2985" t="s">
        <v>311</v>
      </c>
      <c r="J2985">
        <v>15</v>
      </c>
    </row>
    <row r="2986" spans="1:10" hidden="1" x14ac:dyDescent="0.35">
      <c r="A2986" t="s">
        <v>9378</v>
      </c>
      <c r="B2986">
        <v>28</v>
      </c>
      <c r="C2986">
        <v>65</v>
      </c>
      <c r="D2986">
        <v>2985</v>
      </c>
      <c r="E2986" t="s">
        <v>311</v>
      </c>
      <c r="F2986" t="s">
        <v>3848</v>
      </c>
      <c r="G2986" t="s">
        <v>311</v>
      </c>
      <c r="H2986" t="s">
        <v>311</v>
      </c>
      <c r="I2986" t="s">
        <v>311</v>
      </c>
      <c r="J2986">
        <v>1</v>
      </c>
    </row>
    <row r="2987" spans="1:10" hidden="1" x14ac:dyDescent="0.35">
      <c r="A2987" t="s">
        <v>9379</v>
      </c>
      <c r="B2987">
        <v>17</v>
      </c>
      <c r="C2987">
        <v>65</v>
      </c>
      <c r="D2987">
        <v>2985</v>
      </c>
      <c r="E2987" t="s">
        <v>311</v>
      </c>
      <c r="F2987" t="s">
        <v>3848</v>
      </c>
      <c r="G2987" t="s">
        <v>311</v>
      </c>
      <c r="H2987" t="s">
        <v>311</v>
      </c>
      <c r="I2987" t="s">
        <v>311</v>
      </c>
      <c r="J2987">
        <v>4</v>
      </c>
    </row>
    <row r="2988" spans="1:10" x14ac:dyDescent="0.35">
      <c r="A2988" t="s">
        <v>9380</v>
      </c>
      <c r="B2988">
        <v>39</v>
      </c>
      <c r="C2988">
        <v>65</v>
      </c>
      <c r="D2988">
        <v>2985</v>
      </c>
      <c r="E2988" t="s">
        <v>311</v>
      </c>
      <c r="F2988" t="s">
        <v>0</v>
      </c>
      <c r="G2988" t="s">
        <v>3026</v>
      </c>
      <c r="H2988" t="s">
        <v>311</v>
      </c>
      <c r="I2988" t="s">
        <v>311</v>
      </c>
      <c r="J2988">
        <v>0</v>
      </c>
    </row>
    <row r="2989" spans="1:10" x14ac:dyDescent="0.35">
      <c r="A2989" t="s">
        <v>9381</v>
      </c>
      <c r="B2989">
        <v>35</v>
      </c>
      <c r="C2989">
        <v>65</v>
      </c>
      <c r="D2989">
        <v>2985</v>
      </c>
      <c r="E2989" t="s">
        <v>311</v>
      </c>
      <c r="F2989" t="s">
        <v>0</v>
      </c>
      <c r="G2989" t="s">
        <v>7472</v>
      </c>
      <c r="H2989" t="s">
        <v>311</v>
      </c>
      <c r="I2989" t="s">
        <v>311</v>
      </c>
      <c r="J2989">
        <v>9</v>
      </c>
    </row>
    <row r="2990" spans="1:10" hidden="1" x14ac:dyDescent="0.35">
      <c r="A2990" t="s">
        <v>9382</v>
      </c>
      <c r="B2990">
        <v>15</v>
      </c>
      <c r="C2990">
        <v>65</v>
      </c>
      <c r="D2990">
        <v>2985</v>
      </c>
      <c r="E2990" t="s">
        <v>311</v>
      </c>
      <c r="F2990" t="s">
        <v>3848</v>
      </c>
      <c r="G2990" t="s">
        <v>311</v>
      </c>
      <c r="H2990" t="s">
        <v>311</v>
      </c>
      <c r="I2990" t="s">
        <v>311</v>
      </c>
      <c r="J2990">
        <v>4</v>
      </c>
    </row>
    <row r="2991" spans="1:10" hidden="1" x14ac:dyDescent="0.35">
      <c r="A2991" t="s">
        <v>9383</v>
      </c>
      <c r="B2991">
        <v>48</v>
      </c>
      <c r="C2991">
        <v>65</v>
      </c>
      <c r="D2991">
        <v>2985</v>
      </c>
      <c r="E2991" t="s">
        <v>311</v>
      </c>
      <c r="F2991" t="s">
        <v>2692</v>
      </c>
      <c r="G2991" t="s">
        <v>311</v>
      </c>
      <c r="H2991" t="s">
        <v>311</v>
      </c>
      <c r="I2991" t="s">
        <v>311</v>
      </c>
      <c r="J2991">
        <v>0</v>
      </c>
    </row>
    <row r="2992" spans="1:10" hidden="1" x14ac:dyDescent="0.35">
      <c r="A2992" t="s">
        <v>9384</v>
      </c>
      <c r="B2992">
        <v>20</v>
      </c>
      <c r="C2992">
        <v>65</v>
      </c>
      <c r="D2992">
        <v>2985</v>
      </c>
      <c r="E2992" t="s">
        <v>311</v>
      </c>
      <c r="F2992" t="s">
        <v>3848</v>
      </c>
      <c r="G2992" t="s">
        <v>311</v>
      </c>
      <c r="H2992" t="s">
        <v>311</v>
      </c>
      <c r="I2992" t="s">
        <v>311</v>
      </c>
      <c r="J2992">
        <v>1</v>
      </c>
    </row>
    <row r="2993" spans="1:10" hidden="1" x14ac:dyDescent="0.35">
      <c r="A2993" t="s">
        <v>9385</v>
      </c>
      <c r="B2993">
        <v>12</v>
      </c>
      <c r="C2993">
        <v>65</v>
      </c>
      <c r="D2993">
        <v>2985</v>
      </c>
      <c r="E2993" t="s">
        <v>311</v>
      </c>
      <c r="F2993" t="s">
        <v>3848</v>
      </c>
      <c r="G2993" t="s">
        <v>311</v>
      </c>
      <c r="H2993" t="s">
        <v>311</v>
      </c>
      <c r="I2993" t="s">
        <v>311</v>
      </c>
      <c r="J2993">
        <v>0</v>
      </c>
    </row>
    <row r="2994" spans="1:10" x14ac:dyDescent="0.35">
      <c r="A2994" t="s">
        <v>9386</v>
      </c>
      <c r="B2994">
        <v>79</v>
      </c>
      <c r="C2994">
        <v>65</v>
      </c>
      <c r="D2994">
        <v>2985</v>
      </c>
      <c r="E2994" t="s">
        <v>334</v>
      </c>
      <c r="F2994" t="s">
        <v>0</v>
      </c>
      <c r="G2994" t="s">
        <v>3592</v>
      </c>
      <c r="H2994">
        <v>0.81299999999999994</v>
      </c>
      <c r="I2994">
        <v>0.75</v>
      </c>
      <c r="J2994">
        <v>65</v>
      </c>
    </row>
    <row r="2995" spans="1:10" hidden="1" x14ac:dyDescent="0.35">
      <c r="A2995" t="s">
        <v>9387</v>
      </c>
      <c r="B2995">
        <v>47</v>
      </c>
      <c r="C2995">
        <v>65</v>
      </c>
      <c r="D2995">
        <v>2985</v>
      </c>
      <c r="E2995" t="s">
        <v>311</v>
      </c>
      <c r="F2995" t="s">
        <v>2692</v>
      </c>
      <c r="G2995" t="s">
        <v>311</v>
      </c>
      <c r="H2995" t="s">
        <v>311</v>
      </c>
      <c r="I2995" t="s">
        <v>311</v>
      </c>
      <c r="J2995">
        <v>13</v>
      </c>
    </row>
    <row r="2996" spans="1:10" hidden="1" x14ac:dyDescent="0.35">
      <c r="A2996" t="s">
        <v>9388</v>
      </c>
      <c r="B2996">
        <v>49</v>
      </c>
      <c r="C2996">
        <v>65</v>
      </c>
      <c r="D2996">
        <v>2985</v>
      </c>
      <c r="E2996" t="s">
        <v>311</v>
      </c>
      <c r="F2996" t="s">
        <v>2692</v>
      </c>
      <c r="G2996" t="s">
        <v>311</v>
      </c>
      <c r="H2996" t="s">
        <v>311</v>
      </c>
      <c r="I2996" t="s">
        <v>311</v>
      </c>
      <c r="J2996">
        <v>3</v>
      </c>
    </row>
    <row r="2997" spans="1:10" hidden="1" x14ac:dyDescent="0.35">
      <c r="A2997" t="s">
        <v>9389</v>
      </c>
      <c r="B2997">
        <v>103</v>
      </c>
      <c r="C2997">
        <v>65</v>
      </c>
      <c r="D2997">
        <v>2985</v>
      </c>
      <c r="E2997" t="s">
        <v>311</v>
      </c>
      <c r="F2997" t="s">
        <v>2692</v>
      </c>
      <c r="G2997" t="s">
        <v>311</v>
      </c>
      <c r="H2997" t="s">
        <v>311</v>
      </c>
      <c r="I2997" t="s">
        <v>311</v>
      </c>
      <c r="J2997">
        <v>3</v>
      </c>
    </row>
    <row r="2998" spans="1:10" hidden="1" x14ac:dyDescent="0.35">
      <c r="A2998" t="s">
        <v>9390</v>
      </c>
      <c r="B2998">
        <v>36</v>
      </c>
      <c r="C2998">
        <v>65</v>
      </c>
      <c r="D2998">
        <v>2985</v>
      </c>
      <c r="E2998" t="s">
        <v>311</v>
      </c>
      <c r="F2998" t="s">
        <v>2692</v>
      </c>
      <c r="G2998" t="s">
        <v>311</v>
      </c>
      <c r="H2998" t="s">
        <v>311</v>
      </c>
      <c r="I2998" t="s">
        <v>311</v>
      </c>
      <c r="J2998">
        <v>35</v>
      </c>
    </row>
    <row r="2999" spans="1:10" hidden="1" x14ac:dyDescent="0.35">
      <c r="A2999" t="s">
        <v>9391</v>
      </c>
      <c r="B2999">
        <v>51</v>
      </c>
      <c r="C2999">
        <v>65</v>
      </c>
      <c r="D2999">
        <v>2985</v>
      </c>
      <c r="E2999" t="s">
        <v>311</v>
      </c>
      <c r="F2999" t="s">
        <v>2692</v>
      </c>
      <c r="G2999" t="s">
        <v>311</v>
      </c>
      <c r="H2999" t="s">
        <v>311</v>
      </c>
      <c r="I2999" t="s">
        <v>311</v>
      </c>
      <c r="J2999">
        <v>11</v>
      </c>
    </row>
    <row r="3000" spans="1:10" hidden="1" x14ac:dyDescent="0.35">
      <c r="A3000" t="s">
        <v>9392</v>
      </c>
      <c r="B3000">
        <v>9</v>
      </c>
      <c r="C3000">
        <v>65</v>
      </c>
      <c r="D3000">
        <v>2985</v>
      </c>
      <c r="E3000" t="s">
        <v>311</v>
      </c>
      <c r="F3000" t="s">
        <v>3848</v>
      </c>
      <c r="G3000" t="s">
        <v>311</v>
      </c>
      <c r="H3000" t="s">
        <v>311</v>
      </c>
      <c r="I3000" t="s">
        <v>311</v>
      </c>
      <c r="J3000">
        <v>2</v>
      </c>
    </row>
    <row r="3001" spans="1:10" hidden="1" x14ac:dyDescent="0.35">
      <c r="A3001" t="s">
        <v>9393</v>
      </c>
      <c r="B3001">
        <v>22</v>
      </c>
      <c r="C3001">
        <v>65</v>
      </c>
      <c r="D3001">
        <v>2985</v>
      </c>
      <c r="E3001" t="s">
        <v>311</v>
      </c>
      <c r="F3001" t="s">
        <v>3848</v>
      </c>
      <c r="G3001" t="s">
        <v>311</v>
      </c>
      <c r="H3001" t="s">
        <v>311</v>
      </c>
      <c r="I3001" t="s">
        <v>311</v>
      </c>
      <c r="J3001">
        <v>4</v>
      </c>
    </row>
    <row r="3002" spans="1:10" hidden="1" x14ac:dyDescent="0.35">
      <c r="A3002" t="s">
        <v>9394</v>
      </c>
      <c r="B3002">
        <v>26</v>
      </c>
      <c r="C3002">
        <v>65</v>
      </c>
      <c r="D3002">
        <v>2985</v>
      </c>
      <c r="E3002" t="s">
        <v>311</v>
      </c>
      <c r="F3002" t="s">
        <v>2692</v>
      </c>
      <c r="G3002" t="s">
        <v>311</v>
      </c>
      <c r="H3002" t="s">
        <v>311</v>
      </c>
      <c r="I3002" t="s">
        <v>311</v>
      </c>
      <c r="J3002">
        <v>7</v>
      </c>
    </row>
    <row r="3003" spans="1:10" hidden="1" x14ac:dyDescent="0.35">
      <c r="A3003" t="s">
        <v>9395</v>
      </c>
      <c r="B3003">
        <v>60</v>
      </c>
      <c r="C3003">
        <v>65</v>
      </c>
      <c r="D3003">
        <v>2985</v>
      </c>
      <c r="E3003" t="s">
        <v>311</v>
      </c>
      <c r="F3003" t="s">
        <v>2692</v>
      </c>
      <c r="G3003" t="s">
        <v>311</v>
      </c>
      <c r="H3003" t="s">
        <v>311</v>
      </c>
      <c r="I3003" t="s">
        <v>311</v>
      </c>
      <c r="J3003">
        <v>7</v>
      </c>
    </row>
    <row r="3004" spans="1:10" hidden="1" x14ac:dyDescent="0.35">
      <c r="A3004" t="s">
        <v>9396</v>
      </c>
      <c r="B3004">
        <v>25</v>
      </c>
      <c r="C3004">
        <v>65</v>
      </c>
      <c r="D3004">
        <v>2985</v>
      </c>
      <c r="E3004" t="s">
        <v>311</v>
      </c>
      <c r="F3004" t="s">
        <v>2692</v>
      </c>
      <c r="G3004" t="s">
        <v>311</v>
      </c>
      <c r="H3004" t="s">
        <v>311</v>
      </c>
      <c r="I3004" t="s">
        <v>311</v>
      </c>
      <c r="J3004">
        <v>12</v>
      </c>
    </row>
    <row r="3005" spans="1:10" hidden="1" x14ac:dyDescent="0.35">
      <c r="A3005" t="s">
        <v>9397</v>
      </c>
      <c r="B3005">
        <v>16</v>
      </c>
      <c r="C3005">
        <v>65</v>
      </c>
      <c r="D3005">
        <v>2985</v>
      </c>
      <c r="E3005" t="s">
        <v>311</v>
      </c>
      <c r="F3005" t="s">
        <v>3848</v>
      </c>
      <c r="G3005" t="s">
        <v>311</v>
      </c>
      <c r="H3005" t="s">
        <v>311</v>
      </c>
      <c r="I3005" t="s">
        <v>311</v>
      </c>
      <c r="J3005">
        <v>1</v>
      </c>
    </row>
    <row r="3006" spans="1:10" hidden="1" x14ac:dyDescent="0.35">
      <c r="A3006" t="s">
        <v>9398</v>
      </c>
      <c r="B3006">
        <v>22</v>
      </c>
      <c r="C3006">
        <v>65</v>
      </c>
      <c r="D3006">
        <v>2985</v>
      </c>
      <c r="E3006" t="s">
        <v>311</v>
      </c>
      <c r="F3006" t="s">
        <v>3848</v>
      </c>
      <c r="G3006" t="s">
        <v>311</v>
      </c>
      <c r="H3006" t="s">
        <v>311</v>
      </c>
      <c r="I3006" t="s">
        <v>311</v>
      </c>
      <c r="J3006">
        <v>22</v>
      </c>
    </row>
    <row r="3007" spans="1:10" hidden="1" x14ac:dyDescent="0.35">
      <c r="A3007" t="s">
        <v>9399</v>
      </c>
      <c r="B3007">
        <v>29</v>
      </c>
      <c r="C3007">
        <v>65</v>
      </c>
      <c r="D3007">
        <v>2985</v>
      </c>
      <c r="E3007" t="s">
        <v>311</v>
      </c>
      <c r="F3007" t="s">
        <v>3848</v>
      </c>
      <c r="G3007" t="s">
        <v>311</v>
      </c>
      <c r="H3007" t="s">
        <v>311</v>
      </c>
      <c r="I3007" t="s">
        <v>311</v>
      </c>
      <c r="J3007">
        <v>2</v>
      </c>
    </row>
    <row r="3008" spans="1:10" hidden="1" x14ac:dyDescent="0.35">
      <c r="A3008" t="s">
        <v>9400</v>
      </c>
      <c r="B3008">
        <v>25</v>
      </c>
      <c r="C3008">
        <v>64</v>
      </c>
      <c r="D3008">
        <v>3007</v>
      </c>
      <c r="E3008" t="s">
        <v>311</v>
      </c>
      <c r="F3008" t="s">
        <v>2692</v>
      </c>
      <c r="G3008" t="s">
        <v>311</v>
      </c>
      <c r="H3008" t="s">
        <v>311</v>
      </c>
      <c r="I3008" t="s">
        <v>311</v>
      </c>
      <c r="J3008">
        <v>20</v>
      </c>
    </row>
    <row r="3009" spans="1:10" hidden="1" x14ac:dyDescent="0.35">
      <c r="A3009" t="s">
        <v>9401</v>
      </c>
      <c r="B3009">
        <v>24</v>
      </c>
      <c r="C3009">
        <v>64</v>
      </c>
      <c r="D3009">
        <v>3007</v>
      </c>
      <c r="E3009" t="s">
        <v>311</v>
      </c>
      <c r="F3009" t="s">
        <v>2692</v>
      </c>
      <c r="G3009" t="s">
        <v>311</v>
      </c>
      <c r="H3009" t="s">
        <v>311</v>
      </c>
      <c r="I3009" t="s">
        <v>311</v>
      </c>
      <c r="J3009">
        <v>0</v>
      </c>
    </row>
    <row r="3010" spans="1:10" hidden="1" x14ac:dyDescent="0.35">
      <c r="A3010" t="s">
        <v>9402</v>
      </c>
      <c r="B3010">
        <v>48</v>
      </c>
      <c r="C3010">
        <v>64</v>
      </c>
      <c r="D3010">
        <v>3007</v>
      </c>
      <c r="E3010" t="s">
        <v>311</v>
      </c>
      <c r="F3010" t="s">
        <v>2692</v>
      </c>
      <c r="G3010" t="s">
        <v>311</v>
      </c>
      <c r="H3010" t="s">
        <v>311</v>
      </c>
      <c r="I3010" t="s">
        <v>311</v>
      </c>
      <c r="J3010">
        <v>0</v>
      </c>
    </row>
    <row r="3011" spans="1:10" hidden="1" x14ac:dyDescent="0.35">
      <c r="A3011" t="s">
        <v>9403</v>
      </c>
      <c r="B3011">
        <v>22</v>
      </c>
      <c r="C3011">
        <v>64</v>
      </c>
      <c r="D3011">
        <v>3007</v>
      </c>
      <c r="E3011" t="s">
        <v>311</v>
      </c>
      <c r="F3011" t="s">
        <v>3848</v>
      </c>
      <c r="G3011" t="s">
        <v>311</v>
      </c>
      <c r="H3011" t="s">
        <v>311</v>
      </c>
      <c r="I3011" t="s">
        <v>311</v>
      </c>
      <c r="J3011">
        <v>1</v>
      </c>
    </row>
    <row r="3012" spans="1:10" hidden="1" x14ac:dyDescent="0.35">
      <c r="A3012" t="s">
        <v>9404</v>
      </c>
      <c r="B3012">
        <v>19</v>
      </c>
      <c r="C3012">
        <v>64</v>
      </c>
      <c r="D3012">
        <v>3007</v>
      </c>
      <c r="E3012" t="s">
        <v>311</v>
      </c>
      <c r="F3012" t="s">
        <v>3848</v>
      </c>
      <c r="G3012" t="s">
        <v>311</v>
      </c>
      <c r="H3012" t="s">
        <v>311</v>
      </c>
      <c r="I3012" t="s">
        <v>311</v>
      </c>
      <c r="J3012">
        <v>0</v>
      </c>
    </row>
    <row r="3013" spans="1:10" x14ac:dyDescent="0.35">
      <c r="A3013" t="s">
        <v>9405</v>
      </c>
      <c r="B3013">
        <v>54</v>
      </c>
      <c r="C3013">
        <v>64</v>
      </c>
      <c r="D3013">
        <v>3007</v>
      </c>
      <c r="E3013" t="s">
        <v>311</v>
      </c>
      <c r="F3013" t="s">
        <v>0</v>
      </c>
      <c r="G3013" t="s">
        <v>9016</v>
      </c>
      <c r="H3013" t="s">
        <v>311</v>
      </c>
      <c r="I3013" t="s">
        <v>311</v>
      </c>
      <c r="J3013">
        <v>17</v>
      </c>
    </row>
    <row r="3014" spans="1:10" hidden="1" x14ac:dyDescent="0.35">
      <c r="A3014" t="s">
        <v>9406</v>
      </c>
      <c r="B3014">
        <v>67</v>
      </c>
      <c r="C3014">
        <v>64</v>
      </c>
      <c r="D3014">
        <v>3007</v>
      </c>
      <c r="E3014" t="s">
        <v>311</v>
      </c>
      <c r="F3014" t="s">
        <v>2692</v>
      </c>
      <c r="G3014" t="s">
        <v>311</v>
      </c>
      <c r="H3014" t="s">
        <v>311</v>
      </c>
      <c r="I3014" t="s">
        <v>311</v>
      </c>
      <c r="J3014">
        <v>8</v>
      </c>
    </row>
    <row r="3015" spans="1:10" hidden="1" x14ac:dyDescent="0.35">
      <c r="A3015" t="s">
        <v>9407</v>
      </c>
      <c r="B3015">
        <v>12</v>
      </c>
      <c r="C3015">
        <v>64</v>
      </c>
      <c r="D3015">
        <v>3007</v>
      </c>
      <c r="E3015" t="s">
        <v>311</v>
      </c>
      <c r="F3015" t="s">
        <v>3848</v>
      </c>
      <c r="G3015" t="s">
        <v>311</v>
      </c>
      <c r="H3015" t="s">
        <v>311</v>
      </c>
      <c r="I3015" t="s">
        <v>311</v>
      </c>
      <c r="J3015">
        <v>0</v>
      </c>
    </row>
    <row r="3016" spans="1:10" x14ac:dyDescent="0.35">
      <c r="A3016" t="s">
        <v>9408</v>
      </c>
      <c r="B3016">
        <v>20</v>
      </c>
      <c r="C3016">
        <v>64</v>
      </c>
      <c r="D3016">
        <v>3007</v>
      </c>
      <c r="E3016" t="s">
        <v>311</v>
      </c>
      <c r="F3016" t="s">
        <v>0</v>
      </c>
      <c r="G3016" t="s">
        <v>1807</v>
      </c>
      <c r="H3016" t="s">
        <v>311</v>
      </c>
      <c r="I3016" t="s">
        <v>311</v>
      </c>
      <c r="J3016">
        <v>10</v>
      </c>
    </row>
    <row r="3017" spans="1:10" hidden="1" x14ac:dyDescent="0.35">
      <c r="A3017" t="s">
        <v>9409</v>
      </c>
      <c r="B3017">
        <v>19</v>
      </c>
      <c r="C3017">
        <v>64</v>
      </c>
      <c r="D3017">
        <v>3007</v>
      </c>
      <c r="E3017" t="s">
        <v>311</v>
      </c>
      <c r="F3017" t="s">
        <v>3848</v>
      </c>
      <c r="G3017" t="s">
        <v>311</v>
      </c>
      <c r="H3017" t="s">
        <v>311</v>
      </c>
      <c r="I3017" t="s">
        <v>311</v>
      </c>
      <c r="J3017">
        <v>4</v>
      </c>
    </row>
    <row r="3018" spans="1:10" hidden="1" x14ac:dyDescent="0.35">
      <c r="A3018" t="s">
        <v>9410</v>
      </c>
      <c r="B3018">
        <v>28</v>
      </c>
      <c r="C3018">
        <v>64</v>
      </c>
      <c r="D3018">
        <v>3007</v>
      </c>
      <c r="E3018" t="s">
        <v>311</v>
      </c>
      <c r="F3018" t="s">
        <v>3848</v>
      </c>
      <c r="G3018" t="s">
        <v>311</v>
      </c>
      <c r="H3018" t="s">
        <v>311</v>
      </c>
      <c r="I3018" t="s">
        <v>311</v>
      </c>
      <c r="J3018">
        <v>0</v>
      </c>
    </row>
    <row r="3019" spans="1:10" x14ac:dyDescent="0.35">
      <c r="A3019" t="s">
        <v>9411</v>
      </c>
      <c r="B3019">
        <v>89</v>
      </c>
      <c r="C3019">
        <v>64</v>
      </c>
      <c r="D3019">
        <v>3007</v>
      </c>
      <c r="E3019" t="s">
        <v>311</v>
      </c>
      <c r="F3019" t="s">
        <v>0</v>
      </c>
      <c r="G3019" t="s">
        <v>9412</v>
      </c>
      <c r="H3019" t="s">
        <v>311</v>
      </c>
      <c r="I3019" t="s">
        <v>311</v>
      </c>
      <c r="J3019">
        <v>18</v>
      </c>
    </row>
    <row r="3020" spans="1:10" hidden="1" x14ac:dyDescent="0.35">
      <c r="A3020" t="s">
        <v>9413</v>
      </c>
      <c r="B3020">
        <v>19</v>
      </c>
      <c r="C3020">
        <v>64</v>
      </c>
      <c r="D3020">
        <v>3007</v>
      </c>
      <c r="E3020" t="s">
        <v>311</v>
      </c>
      <c r="F3020" t="s">
        <v>3848</v>
      </c>
      <c r="G3020" t="s">
        <v>311</v>
      </c>
      <c r="H3020" t="s">
        <v>311</v>
      </c>
      <c r="I3020" t="s">
        <v>311</v>
      </c>
      <c r="J3020">
        <v>1</v>
      </c>
    </row>
    <row r="3021" spans="1:10" hidden="1" x14ac:dyDescent="0.35">
      <c r="A3021" t="s">
        <v>9414</v>
      </c>
      <c r="B3021">
        <v>46</v>
      </c>
      <c r="C3021">
        <v>64</v>
      </c>
      <c r="D3021">
        <v>3007</v>
      </c>
      <c r="E3021" t="s">
        <v>311</v>
      </c>
      <c r="F3021" t="s">
        <v>2692</v>
      </c>
      <c r="G3021" t="s">
        <v>311</v>
      </c>
      <c r="H3021" t="s">
        <v>311</v>
      </c>
      <c r="I3021" t="s">
        <v>311</v>
      </c>
      <c r="J3021">
        <v>5</v>
      </c>
    </row>
    <row r="3022" spans="1:10" hidden="1" x14ac:dyDescent="0.35">
      <c r="A3022" t="s">
        <v>9415</v>
      </c>
      <c r="B3022">
        <v>22</v>
      </c>
      <c r="C3022">
        <v>64</v>
      </c>
      <c r="D3022">
        <v>3007</v>
      </c>
      <c r="E3022" t="s">
        <v>311</v>
      </c>
      <c r="F3022" t="s">
        <v>3848</v>
      </c>
      <c r="G3022" t="s">
        <v>311</v>
      </c>
      <c r="H3022" t="s">
        <v>311</v>
      </c>
      <c r="I3022" t="s">
        <v>311</v>
      </c>
      <c r="J3022">
        <v>1</v>
      </c>
    </row>
    <row r="3023" spans="1:10" hidden="1" x14ac:dyDescent="0.35">
      <c r="A3023" t="s">
        <v>9416</v>
      </c>
      <c r="B3023">
        <v>18</v>
      </c>
      <c r="C3023">
        <v>64</v>
      </c>
      <c r="D3023">
        <v>3007</v>
      </c>
      <c r="E3023" t="s">
        <v>311</v>
      </c>
      <c r="F3023" t="s">
        <v>3848</v>
      </c>
      <c r="G3023" t="s">
        <v>311</v>
      </c>
      <c r="H3023" t="s">
        <v>311</v>
      </c>
      <c r="I3023" t="s">
        <v>311</v>
      </c>
      <c r="J3023">
        <v>1</v>
      </c>
    </row>
    <row r="3024" spans="1:10" x14ac:dyDescent="0.35">
      <c r="A3024" t="s">
        <v>9417</v>
      </c>
      <c r="B3024">
        <v>32</v>
      </c>
      <c r="C3024">
        <v>64</v>
      </c>
      <c r="D3024">
        <v>3007</v>
      </c>
      <c r="E3024" t="s">
        <v>311</v>
      </c>
      <c r="F3024" t="s">
        <v>0</v>
      </c>
      <c r="G3024" t="s">
        <v>8159</v>
      </c>
      <c r="H3024" t="s">
        <v>311</v>
      </c>
      <c r="I3024" t="s">
        <v>311</v>
      </c>
      <c r="J3024">
        <v>5</v>
      </c>
    </row>
    <row r="3025" spans="1:10" hidden="1" x14ac:dyDescent="0.35">
      <c r="A3025" t="s">
        <v>9418</v>
      </c>
      <c r="B3025">
        <v>44</v>
      </c>
      <c r="C3025">
        <v>63</v>
      </c>
      <c r="D3025">
        <v>3024</v>
      </c>
      <c r="E3025" t="s">
        <v>311</v>
      </c>
      <c r="F3025" t="s">
        <v>2692</v>
      </c>
      <c r="G3025" t="s">
        <v>311</v>
      </c>
      <c r="H3025" t="s">
        <v>311</v>
      </c>
      <c r="I3025" t="s">
        <v>311</v>
      </c>
      <c r="J3025">
        <v>1</v>
      </c>
    </row>
    <row r="3026" spans="1:10" hidden="1" x14ac:dyDescent="0.35">
      <c r="A3026" t="s">
        <v>9419</v>
      </c>
      <c r="B3026">
        <v>58</v>
      </c>
      <c r="C3026">
        <v>63</v>
      </c>
      <c r="D3026">
        <v>3024</v>
      </c>
      <c r="E3026" t="s">
        <v>311</v>
      </c>
      <c r="F3026" t="s">
        <v>2692</v>
      </c>
      <c r="G3026" t="s">
        <v>311</v>
      </c>
      <c r="H3026" t="s">
        <v>311</v>
      </c>
      <c r="I3026" t="s">
        <v>311</v>
      </c>
      <c r="J3026">
        <v>8</v>
      </c>
    </row>
    <row r="3027" spans="1:10" hidden="1" x14ac:dyDescent="0.35">
      <c r="A3027" t="s">
        <v>9420</v>
      </c>
      <c r="B3027">
        <v>21</v>
      </c>
      <c r="C3027">
        <v>63</v>
      </c>
      <c r="D3027">
        <v>3024</v>
      </c>
      <c r="E3027" t="s">
        <v>311</v>
      </c>
      <c r="F3027" t="s">
        <v>3848</v>
      </c>
      <c r="G3027" t="s">
        <v>311</v>
      </c>
      <c r="H3027" t="s">
        <v>311</v>
      </c>
      <c r="I3027" t="s">
        <v>311</v>
      </c>
      <c r="J3027">
        <v>2</v>
      </c>
    </row>
    <row r="3028" spans="1:10" hidden="1" x14ac:dyDescent="0.35">
      <c r="A3028" t="s">
        <v>9421</v>
      </c>
      <c r="B3028">
        <v>22</v>
      </c>
      <c r="C3028">
        <v>63</v>
      </c>
      <c r="D3028">
        <v>3024</v>
      </c>
      <c r="E3028" t="s">
        <v>311</v>
      </c>
      <c r="F3028" t="s">
        <v>3848</v>
      </c>
      <c r="G3028" t="s">
        <v>311</v>
      </c>
      <c r="H3028" t="s">
        <v>311</v>
      </c>
      <c r="I3028" t="s">
        <v>311</v>
      </c>
      <c r="J3028">
        <v>1</v>
      </c>
    </row>
    <row r="3029" spans="1:10" hidden="1" x14ac:dyDescent="0.35">
      <c r="A3029" t="s">
        <v>9422</v>
      </c>
      <c r="B3029">
        <v>21</v>
      </c>
      <c r="C3029">
        <v>63</v>
      </c>
      <c r="D3029">
        <v>3024</v>
      </c>
      <c r="E3029" t="s">
        <v>311</v>
      </c>
      <c r="F3029" t="s">
        <v>3848</v>
      </c>
      <c r="G3029" t="s">
        <v>311</v>
      </c>
      <c r="H3029" t="s">
        <v>311</v>
      </c>
      <c r="I3029" t="s">
        <v>311</v>
      </c>
      <c r="J3029">
        <v>2</v>
      </c>
    </row>
    <row r="3030" spans="1:10" hidden="1" x14ac:dyDescent="0.35">
      <c r="A3030" t="s">
        <v>9423</v>
      </c>
      <c r="B3030">
        <v>25</v>
      </c>
      <c r="C3030">
        <v>63</v>
      </c>
      <c r="D3030">
        <v>3024</v>
      </c>
      <c r="E3030" t="s">
        <v>311</v>
      </c>
      <c r="F3030" t="s">
        <v>3848</v>
      </c>
      <c r="G3030" t="s">
        <v>311</v>
      </c>
      <c r="H3030" t="s">
        <v>311</v>
      </c>
      <c r="I3030" t="s">
        <v>311</v>
      </c>
      <c r="J3030">
        <v>7</v>
      </c>
    </row>
    <row r="3031" spans="1:10" hidden="1" x14ac:dyDescent="0.35">
      <c r="A3031" t="s">
        <v>9424</v>
      </c>
      <c r="B3031">
        <v>32</v>
      </c>
      <c r="C3031">
        <v>63</v>
      </c>
      <c r="D3031">
        <v>3024</v>
      </c>
      <c r="E3031" t="s">
        <v>311</v>
      </c>
      <c r="F3031" t="s">
        <v>2692</v>
      </c>
      <c r="G3031" t="s">
        <v>311</v>
      </c>
      <c r="H3031" t="s">
        <v>311</v>
      </c>
      <c r="I3031" t="s">
        <v>311</v>
      </c>
      <c r="J3031">
        <v>0</v>
      </c>
    </row>
    <row r="3032" spans="1:10" x14ac:dyDescent="0.35">
      <c r="A3032" t="s">
        <v>9425</v>
      </c>
      <c r="B3032">
        <v>52</v>
      </c>
      <c r="C3032">
        <v>63</v>
      </c>
      <c r="D3032">
        <v>3024</v>
      </c>
      <c r="E3032" t="s">
        <v>328</v>
      </c>
      <c r="F3032" t="s">
        <v>0</v>
      </c>
      <c r="G3032" t="s">
        <v>9426</v>
      </c>
      <c r="H3032">
        <v>0.68799999999999994</v>
      </c>
      <c r="I3032">
        <v>28.88</v>
      </c>
      <c r="J3032">
        <v>20</v>
      </c>
    </row>
    <row r="3033" spans="1:10" x14ac:dyDescent="0.35">
      <c r="A3033" t="s">
        <v>9427</v>
      </c>
      <c r="B3033">
        <v>8</v>
      </c>
      <c r="C3033">
        <v>63</v>
      </c>
      <c r="D3033">
        <v>3024</v>
      </c>
      <c r="E3033" t="s">
        <v>311</v>
      </c>
      <c r="F3033" t="s">
        <v>0</v>
      </c>
      <c r="G3033" t="s">
        <v>7971</v>
      </c>
      <c r="H3033" t="s">
        <v>311</v>
      </c>
      <c r="I3033" t="s">
        <v>311</v>
      </c>
      <c r="J3033">
        <v>8</v>
      </c>
    </row>
    <row r="3034" spans="1:10" hidden="1" x14ac:dyDescent="0.35">
      <c r="A3034" t="s">
        <v>9428</v>
      </c>
      <c r="B3034">
        <v>44</v>
      </c>
      <c r="C3034">
        <v>63</v>
      </c>
      <c r="D3034">
        <v>3024</v>
      </c>
      <c r="E3034" t="s">
        <v>311</v>
      </c>
      <c r="F3034" t="s">
        <v>2692</v>
      </c>
      <c r="G3034" t="s">
        <v>311</v>
      </c>
      <c r="H3034" t="s">
        <v>311</v>
      </c>
      <c r="I3034" t="s">
        <v>311</v>
      </c>
      <c r="J3034">
        <v>17</v>
      </c>
    </row>
    <row r="3035" spans="1:10" hidden="1" x14ac:dyDescent="0.35">
      <c r="A3035" t="s">
        <v>9429</v>
      </c>
      <c r="B3035">
        <v>12</v>
      </c>
      <c r="C3035">
        <v>63</v>
      </c>
      <c r="D3035">
        <v>3024</v>
      </c>
      <c r="E3035" t="s">
        <v>311</v>
      </c>
      <c r="F3035" t="s">
        <v>3848</v>
      </c>
      <c r="G3035" t="s">
        <v>311</v>
      </c>
      <c r="H3035" t="s">
        <v>311</v>
      </c>
      <c r="I3035" t="s">
        <v>311</v>
      </c>
      <c r="J3035">
        <v>12</v>
      </c>
    </row>
    <row r="3036" spans="1:10" x14ac:dyDescent="0.35">
      <c r="A3036" t="s">
        <v>9430</v>
      </c>
      <c r="B3036">
        <v>89</v>
      </c>
      <c r="C3036">
        <v>63</v>
      </c>
      <c r="D3036">
        <v>3024</v>
      </c>
      <c r="E3036" t="s">
        <v>334</v>
      </c>
      <c r="F3036" t="s">
        <v>0</v>
      </c>
      <c r="G3036" t="s">
        <v>9431</v>
      </c>
      <c r="H3036">
        <v>0.72899999999999998</v>
      </c>
      <c r="I3036">
        <v>9.3800000000000008</v>
      </c>
      <c r="J3036">
        <v>36</v>
      </c>
    </row>
    <row r="3037" spans="1:10" hidden="1" x14ac:dyDescent="0.35">
      <c r="A3037" t="s">
        <v>9432</v>
      </c>
      <c r="B3037">
        <v>16</v>
      </c>
      <c r="C3037">
        <v>63</v>
      </c>
      <c r="D3037">
        <v>3024</v>
      </c>
      <c r="E3037" t="s">
        <v>311</v>
      </c>
      <c r="F3037" t="s">
        <v>3848</v>
      </c>
      <c r="G3037" t="s">
        <v>311</v>
      </c>
      <c r="H3037" t="s">
        <v>311</v>
      </c>
      <c r="I3037" t="s">
        <v>311</v>
      </c>
      <c r="J3037">
        <v>3</v>
      </c>
    </row>
    <row r="3038" spans="1:10" hidden="1" x14ac:dyDescent="0.35">
      <c r="A3038" t="s">
        <v>9433</v>
      </c>
      <c r="B3038">
        <v>36</v>
      </c>
      <c r="C3038">
        <v>63</v>
      </c>
      <c r="D3038">
        <v>3024</v>
      </c>
      <c r="E3038" t="s">
        <v>311</v>
      </c>
      <c r="F3038" t="s">
        <v>2692</v>
      </c>
      <c r="G3038" t="s">
        <v>311</v>
      </c>
      <c r="H3038" t="s">
        <v>311</v>
      </c>
      <c r="I3038" t="s">
        <v>311</v>
      </c>
      <c r="J3038">
        <v>35</v>
      </c>
    </row>
    <row r="3039" spans="1:10" hidden="1" x14ac:dyDescent="0.35">
      <c r="A3039" t="s">
        <v>9434</v>
      </c>
      <c r="B3039">
        <v>16</v>
      </c>
      <c r="C3039">
        <v>63</v>
      </c>
      <c r="D3039">
        <v>3024</v>
      </c>
      <c r="E3039" t="s">
        <v>311</v>
      </c>
      <c r="F3039" t="s">
        <v>2692</v>
      </c>
      <c r="G3039" t="s">
        <v>311</v>
      </c>
      <c r="H3039" t="s">
        <v>311</v>
      </c>
      <c r="I3039" t="s">
        <v>311</v>
      </c>
      <c r="J3039">
        <v>2</v>
      </c>
    </row>
    <row r="3040" spans="1:10" hidden="1" x14ac:dyDescent="0.35">
      <c r="A3040" t="s">
        <v>9435</v>
      </c>
      <c r="B3040">
        <v>94</v>
      </c>
      <c r="C3040">
        <v>63</v>
      </c>
      <c r="D3040">
        <v>3024</v>
      </c>
      <c r="E3040" t="s">
        <v>311</v>
      </c>
      <c r="F3040" t="s">
        <v>2692</v>
      </c>
      <c r="G3040" t="s">
        <v>311</v>
      </c>
      <c r="H3040" t="s">
        <v>311</v>
      </c>
      <c r="I3040" t="s">
        <v>311</v>
      </c>
      <c r="J3040">
        <v>3</v>
      </c>
    </row>
    <row r="3041" spans="1:10" hidden="1" x14ac:dyDescent="0.35">
      <c r="A3041" t="s">
        <v>9436</v>
      </c>
      <c r="B3041">
        <v>13</v>
      </c>
      <c r="C3041">
        <v>63</v>
      </c>
      <c r="D3041">
        <v>3024</v>
      </c>
      <c r="E3041" t="s">
        <v>311</v>
      </c>
      <c r="F3041" t="s">
        <v>3848</v>
      </c>
      <c r="G3041" t="s">
        <v>311</v>
      </c>
      <c r="H3041" t="s">
        <v>311</v>
      </c>
      <c r="I3041" t="s">
        <v>311</v>
      </c>
      <c r="J3041">
        <v>1</v>
      </c>
    </row>
    <row r="3042" spans="1:10" hidden="1" x14ac:dyDescent="0.35">
      <c r="A3042" t="s">
        <v>9437</v>
      </c>
      <c r="B3042">
        <v>24</v>
      </c>
      <c r="C3042">
        <v>63</v>
      </c>
      <c r="D3042">
        <v>3024</v>
      </c>
      <c r="E3042" t="s">
        <v>311</v>
      </c>
      <c r="F3042" t="s">
        <v>3848</v>
      </c>
      <c r="G3042" t="s">
        <v>311</v>
      </c>
      <c r="H3042" t="s">
        <v>311</v>
      </c>
      <c r="I3042" t="s">
        <v>311</v>
      </c>
      <c r="J3042">
        <v>0</v>
      </c>
    </row>
    <row r="3043" spans="1:10" hidden="1" x14ac:dyDescent="0.35">
      <c r="A3043" t="s">
        <v>9438</v>
      </c>
      <c r="B3043">
        <v>13</v>
      </c>
      <c r="C3043">
        <v>62</v>
      </c>
      <c r="D3043">
        <v>3042</v>
      </c>
      <c r="E3043" t="s">
        <v>311</v>
      </c>
      <c r="F3043" t="s">
        <v>3848</v>
      </c>
      <c r="G3043" t="s">
        <v>311</v>
      </c>
      <c r="H3043" t="s">
        <v>311</v>
      </c>
      <c r="I3043" t="s">
        <v>311</v>
      </c>
      <c r="J3043">
        <v>13</v>
      </c>
    </row>
    <row r="3044" spans="1:10" hidden="1" x14ac:dyDescent="0.35">
      <c r="A3044" t="s">
        <v>9439</v>
      </c>
      <c r="B3044">
        <v>11</v>
      </c>
      <c r="C3044">
        <v>62</v>
      </c>
      <c r="D3044">
        <v>3042</v>
      </c>
      <c r="E3044" t="s">
        <v>311</v>
      </c>
      <c r="F3044" t="s">
        <v>3848</v>
      </c>
      <c r="G3044" t="s">
        <v>311</v>
      </c>
      <c r="H3044" t="s">
        <v>311</v>
      </c>
      <c r="I3044" t="s">
        <v>311</v>
      </c>
      <c r="J3044">
        <v>0</v>
      </c>
    </row>
    <row r="3045" spans="1:10" hidden="1" x14ac:dyDescent="0.35">
      <c r="A3045" t="s">
        <v>9440</v>
      </c>
      <c r="B3045">
        <v>35</v>
      </c>
      <c r="C3045">
        <v>62</v>
      </c>
      <c r="D3045">
        <v>3042</v>
      </c>
      <c r="E3045" t="s">
        <v>311</v>
      </c>
      <c r="F3045" t="s">
        <v>3848</v>
      </c>
      <c r="G3045" t="s">
        <v>311</v>
      </c>
      <c r="H3045" t="s">
        <v>311</v>
      </c>
      <c r="I3045" t="s">
        <v>311</v>
      </c>
      <c r="J3045">
        <v>2</v>
      </c>
    </row>
    <row r="3046" spans="1:10" hidden="1" x14ac:dyDescent="0.35">
      <c r="A3046" t="s">
        <v>9441</v>
      </c>
      <c r="B3046">
        <v>92</v>
      </c>
      <c r="C3046">
        <v>62</v>
      </c>
      <c r="D3046">
        <v>3042</v>
      </c>
      <c r="E3046" t="s">
        <v>311</v>
      </c>
      <c r="F3046" t="s">
        <v>2692</v>
      </c>
      <c r="G3046" t="s">
        <v>311</v>
      </c>
      <c r="H3046" t="s">
        <v>311</v>
      </c>
      <c r="I3046" t="s">
        <v>311</v>
      </c>
      <c r="J3046">
        <v>3</v>
      </c>
    </row>
    <row r="3047" spans="1:10" hidden="1" x14ac:dyDescent="0.35">
      <c r="A3047" t="s">
        <v>9442</v>
      </c>
      <c r="B3047">
        <v>37</v>
      </c>
      <c r="C3047">
        <v>62</v>
      </c>
      <c r="D3047">
        <v>3042</v>
      </c>
      <c r="E3047" t="s">
        <v>311</v>
      </c>
      <c r="F3047" t="s">
        <v>2692</v>
      </c>
      <c r="G3047" t="s">
        <v>311</v>
      </c>
      <c r="H3047" t="s">
        <v>311</v>
      </c>
      <c r="I3047" t="s">
        <v>311</v>
      </c>
      <c r="J3047">
        <v>7</v>
      </c>
    </row>
    <row r="3048" spans="1:10" hidden="1" x14ac:dyDescent="0.35">
      <c r="A3048" t="s">
        <v>9443</v>
      </c>
      <c r="B3048">
        <v>15</v>
      </c>
      <c r="C3048">
        <v>62</v>
      </c>
      <c r="D3048">
        <v>3042</v>
      </c>
      <c r="E3048" t="s">
        <v>311</v>
      </c>
      <c r="F3048" t="s">
        <v>3848</v>
      </c>
      <c r="G3048" t="s">
        <v>311</v>
      </c>
      <c r="H3048" t="s">
        <v>311</v>
      </c>
      <c r="I3048" t="s">
        <v>311</v>
      </c>
      <c r="J3048">
        <v>2</v>
      </c>
    </row>
    <row r="3049" spans="1:10" hidden="1" x14ac:dyDescent="0.35">
      <c r="A3049" t="s">
        <v>9444</v>
      </c>
      <c r="B3049">
        <v>49</v>
      </c>
      <c r="C3049">
        <v>62</v>
      </c>
      <c r="D3049">
        <v>3042</v>
      </c>
      <c r="E3049" t="s">
        <v>311</v>
      </c>
      <c r="F3049" t="s">
        <v>2692</v>
      </c>
      <c r="G3049" t="s">
        <v>311</v>
      </c>
      <c r="H3049" t="s">
        <v>311</v>
      </c>
      <c r="I3049" t="s">
        <v>311</v>
      </c>
      <c r="J3049">
        <v>0</v>
      </c>
    </row>
    <row r="3050" spans="1:10" hidden="1" x14ac:dyDescent="0.35">
      <c r="A3050" t="s">
        <v>9445</v>
      </c>
      <c r="B3050">
        <v>46</v>
      </c>
      <c r="C3050">
        <v>62</v>
      </c>
      <c r="D3050">
        <v>3042</v>
      </c>
      <c r="E3050" t="s">
        <v>311</v>
      </c>
      <c r="F3050" t="s">
        <v>2692</v>
      </c>
      <c r="G3050" t="s">
        <v>311</v>
      </c>
      <c r="H3050" t="s">
        <v>311</v>
      </c>
      <c r="I3050" t="s">
        <v>311</v>
      </c>
      <c r="J3050">
        <v>10</v>
      </c>
    </row>
    <row r="3051" spans="1:10" hidden="1" x14ac:dyDescent="0.35">
      <c r="A3051" t="s">
        <v>9446</v>
      </c>
      <c r="B3051">
        <v>58</v>
      </c>
      <c r="C3051">
        <v>62</v>
      </c>
      <c r="D3051">
        <v>3042</v>
      </c>
      <c r="E3051" t="s">
        <v>311</v>
      </c>
      <c r="F3051" t="s">
        <v>2692</v>
      </c>
      <c r="G3051" t="s">
        <v>311</v>
      </c>
      <c r="H3051" t="s">
        <v>311</v>
      </c>
      <c r="I3051" t="s">
        <v>311</v>
      </c>
      <c r="J3051">
        <v>2</v>
      </c>
    </row>
    <row r="3052" spans="1:10" x14ac:dyDescent="0.35">
      <c r="A3052" t="s">
        <v>9447</v>
      </c>
      <c r="B3052">
        <v>72</v>
      </c>
      <c r="C3052">
        <v>62</v>
      </c>
      <c r="D3052">
        <v>3042</v>
      </c>
      <c r="E3052" t="s">
        <v>311</v>
      </c>
      <c r="F3052" t="s">
        <v>0</v>
      </c>
      <c r="G3052" t="s">
        <v>6759</v>
      </c>
      <c r="H3052" t="s">
        <v>311</v>
      </c>
      <c r="I3052" t="s">
        <v>311</v>
      </c>
      <c r="J3052">
        <v>15</v>
      </c>
    </row>
    <row r="3053" spans="1:10" hidden="1" x14ac:dyDescent="0.35">
      <c r="A3053" t="s">
        <v>9448</v>
      </c>
      <c r="B3053">
        <v>45</v>
      </c>
      <c r="C3053">
        <v>62</v>
      </c>
      <c r="D3053">
        <v>3042</v>
      </c>
      <c r="E3053" t="s">
        <v>311</v>
      </c>
      <c r="F3053" t="s">
        <v>2692</v>
      </c>
      <c r="G3053" t="s">
        <v>311</v>
      </c>
      <c r="H3053" t="s">
        <v>311</v>
      </c>
      <c r="I3053" t="s">
        <v>311</v>
      </c>
      <c r="J3053">
        <v>6</v>
      </c>
    </row>
    <row r="3054" spans="1:10" hidden="1" x14ac:dyDescent="0.35">
      <c r="A3054" t="s">
        <v>9449</v>
      </c>
      <c r="B3054">
        <v>8</v>
      </c>
      <c r="C3054">
        <v>62</v>
      </c>
      <c r="D3054">
        <v>3042</v>
      </c>
      <c r="E3054" t="s">
        <v>311</v>
      </c>
      <c r="F3054" t="s">
        <v>2692</v>
      </c>
      <c r="G3054" t="s">
        <v>311</v>
      </c>
      <c r="H3054" t="s">
        <v>311</v>
      </c>
      <c r="I3054" t="s">
        <v>311</v>
      </c>
      <c r="J3054">
        <v>3</v>
      </c>
    </row>
    <row r="3055" spans="1:10" hidden="1" x14ac:dyDescent="0.35">
      <c r="A3055" t="s">
        <v>9450</v>
      </c>
      <c r="B3055">
        <v>23</v>
      </c>
      <c r="C3055">
        <v>62</v>
      </c>
      <c r="D3055">
        <v>3042</v>
      </c>
      <c r="E3055" t="s">
        <v>311</v>
      </c>
      <c r="F3055" t="s">
        <v>3848</v>
      </c>
      <c r="G3055" t="s">
        <v>311</v>
      </c>
      <c r="H3055" t="s">
        <v>311</v>
      </c>
      <c r="I3055" t="s">
        <v>311</v>
      </c>
      <c r="J3055">
        <v>1</v>
      </c>
    </row>
    <row r="3056" spans="1:10" x14ac:dyDescent="0.35">
      <c r="A3056" t="s">
        <v>9451</v>
      </c>
      <c r="B3056">
        <v>52</v>
      </c>
      <c r="C3056">
        <v>62</v>
      </c>
      <c r="D3056">
        <v>3042</v>
      </c>
      <c r="E3056" t="s">
        <v>311</v>
      </c>
      <c r="F3056" t="s">
        <v>0</v>
      </c>
      <c r="G3056" t="s">
        <v>2520</v>
      </c>
      <c r="H3056" t="s">
        <v>311</v>
      </c>
      <c r="I3056" t="s">
        <v>311</v>
      </c>
      <c r="J3056">
        <v>38</v>
      </c>
    </row>
    <row r="3057" spans="1:10" hidden="1" x14ac:dyDescent="0.35">
      <c r="A3057" t="s">
        <v>9452</v>
      </c>
      <c r="B3057">
        <v>51</v>
      </c>
      <c r="C3057">
        <v>62</v>
      </c>
      <c r="D3057">
        <v>3042</v>
      </c>
      <c r="E3057" t="s">
        <v>311</v>
      </c>
      <c r="F3057" t="s">
        <v>2692</v>
      </c>
      <c r="G3057" t="s">
        <v>311</v>
      </c>
      <c r="H3057" t="s">
        <v>311</v>
      </c>
      <c r="I3057" t="s">
        <v>311</v>
      </c>
      <c r="J3057">
        <v>4</v>
      </c>
    </row>
    <row r="3058" spans="1:10" hidden="1" x14ac:dyDescent="0.35">
      <c r="A3058" t="s">
        <v>9453</v>
      </c>
      <c r="B3058">
        <v>19</v>
      </c>
      <c r="C3058">
        <v>62</v>
      </c>
      <c r="D3058">
        <v>3042</v>
      </c>
      <c r="E3058" t="s">
        <v>311</v>
      </c>
      <c r="F3058" t="s">
        <v>3848</v>
      </c>
      <c r="G3058" t="s">
        <v>311</v>
      </c>
      <c r="H3058" t="s">
        <v>311</v>
      </c>
      <c r="I3058" t="s">
        <v>311</v>
      </c>
      <c r="J3058">
        <v>1</v>
      </c>
    </row>
    <row r="3059" spans="1:10" hidden="1" x14ac:dyDescent="0.35">
      <c r="A3059" t="s">
        <v>9454</v>
      </c>
      <c r="B3059">
        <v>21</v>
      </c>
      <c r="C3059">
        <v>61</v>
      </c>
      <c r="D3059">
        <v>3058</v>
      </c>
      <c r="E3059" t="s">
        <v>311</v>
      </c>
      <c r="F3059" t="s">
        <v>3848</v>
      </c>
      <c r="G3059" t="s">
        <v>311</v>
      </c>
      <c r="H3059" t="s">
        <v>311</v>
      </c>
      <c r="I3059" t="s">
        <v>311</v>
      </c>
      <c r="J3059">
        <v>1</v>
      </c>
    </row>
    <row r="3060" spans="1:10" hidden="1" x14ac:dyDescent="0.35">
      <c r="A3060" t="s">
        <v>9455</v>
      </c>
      <c r="B3060">
        <v>23</v>
      </c>
      <c r="C3060">
        <v>61</v>
      </c>
      <c r="D3060">
        <v>3058</v>
      </c>
      <c r="E3060" t="s">
        <v>311</v>
      </c>
      <c r="F3060" t="s">
        <v>3848</v>
      </c>
      <c r="G3060" t="s">
        <v>311</v>
      </c>
      <c r="H3060" t="s">
        <v>311</v>
      </c>
      <c r="I3060" t="s">
        <v>311</v>
      </c>
      <c r="J3060">
        <v>23</v>
      </c>
    </row>
    <row r="3061" spans="1:10" x14ac:dyDescent="0.35">
      <c r="A3061" t="s">
        <v>9456</v>
      </c>
      <c r="B3061">
        <v>54</v>
      </c>
      <c r="C3061">
        <v>61</v>
      </c>
      <c r="D3061">
        <v>3058</v>
      </c>
      <c r="E3061" t="s">
        <v>311</v>
      </c>
      <c r="F3061" t="s">
        <v>0</v>
      </c>
      <c r="G3061" t="s">
        <v>9016</v>
      </c>
      <c r="H3061" t="s">
        <v>311</v>
      </c>
      <c r="I3061" t="s">
        <v>311</v>
      </c>
      <c r="J3061">
        <v>29</v>
      </c>
    </row>
    <row r="3062" spans="1:10" hidden="1" x14ac:dyDescent="0.35">
      <c r="A3062" t="s">
        <v>9457</v>
      </c>
      <c r="B3062">
        <v>57</v>
      </c>
      <c r="C3062">
        <v>61</v>
      </c>
      <c r="D3062">
        <v>3058</v>
      </c>
      <c r="E3062" t="s">
        <v>311</v>
      </c>
      <c r="F3062" t="s">
        <v>2692</v>
      </c>
      <c r="G3062" t="s">
        <v>311</v>
      </c>
      <c r="H3062" t="s">
        <v>311</v>
      </c>
      <c r="I3062" t="s">
        <v>311</v>
      </c>
      <c r="J3062">
        <v>8</v>
      </c>
    </row>
    <row r="3063" spans="1:10" hidden="1" x14ac:dyDescent="0.35">
      <c r="A3063" t="s">
        <v>9458</v>
      </c>
      <c r="B3063">
        <v>19</v>
      </c>
      <c r="C3063">
        <v>61</v>
      </c>
      <c r="D3063">
        <v>3058</v>
      </c>
      <c r="E3063" t="s">
        <v>311</v>
      </c>
      <c r="F3063" t="s">
        <v>3848</v>
      </c>
      <c r="G3063" t="s">
        <v>311</v>
      </c>
      <c r="H3063" t="s">
        <v>311</v>
      </c>
      <c r="I3063" t="s">
        <v>311</v>
      </c>
      <c r="J3063">
        <v>4</v>
      </c>
    </row>
    <row r="3064" spans="1:10" hidden="1" x14ac:dyDescent="0.35">
      <c r="A3064" t="s">
        <v>9459</v>
      </c>
      <c r="B3064">
        <v>28</v>
      </c>
      <c r="C3064">
        <v>61</v>
      </c>
      <c r="D3064">
        <v>3058</v>
      </c>
      <c r="E3064" t="s">
        <v>311</v>
      </c>
      <c r="F3064" t="s">
        <v>2692</v>
      </c>
      <c r="G3064" t="s">
        <v>311</v>
      </c>
      <c r="H3064" t="s">
        <v>311</v>
      </c>
      <c r="I3064" t="s">
        <v>311</v>
      </c>
      <c r="J3064">
        <v>15</v>
      </c>
    </row>
    <row r="3065" spans="1:10" hidden="1" x14ac:dyDescent="0.35">
      <c r="A3065" t="s">
        <v>9460</v>
      </c>
      <c r="B3065">
        <v>30</v>
      </c>
      <c r="C3065">
        <v>61</v>
      </c>
      <c r="D3065">
        <v>3058</v>
      </c>
      <c r="E3065" t="s">
        <v>311</v>
      </c>
      <c r="F3065" t="s">
        <v>3848</v>
      </c>
      <c r="G3065" t="s">
        <v>311</v>
      </c>
      <c r="H3065" t="s">
        <v>311</v>
      </c>
      <c r="I3065" t="s">
        <v>311</v>
      </c>
      <c r="J3065">
        <v>4</v>
      </c>
    </row>
    <row r="3066" spans="1:10" hidden="1" x14ac:dyDescent="0.35">
      <c r="A3066" t="s">
        <v>9461</v>
      </c>
      <c r="B3066">
        <v>50</v>
      </c>
      <c r="C3066">
        <v>61</v>
      </c>
      <c r="D3066">
        <v>3058</v>
      </c>
      <c r="E3066" t="s">
        <v>311</v>
      </c>
      <c r="F3066" t="s">
        <v>3848</v>
      </c>
      <c r="G3066" t="s">
        <v>311</v>
      </c>
      <c r="H3066" t="s">
        <v>311</v>
      </c>
      <c r="I3066" t="s">
        <v>311</v>
      </c>
      <c r="J3066">
        <v>10</v>
      </c>
    </row>
    <row r="3067" spans="1:10" hidden="1" x14ac:dyDescent="0.35">
      <c r="A3067" t="s">
        <v>9462</v>
      </c>
      <c r="B3067">
        <v>7</v>
      </c>
      <c r="C3067">
        <v>61</v>
      </c>
      <c r="D3067">
        <v>3058</v>
      </c>
      <c r="E3067" t="s">
        <v>311</v>
      </c>
      <c r="F3067" t="s">
        <v>3848</v>
      </c>
      <c r="G3067" t="s">
        <v>311</v>
      </c>
      <c r="H3067" t="s">
        <v>311</v>
      </c>
      <c r="I3067" t="s">
        <v>311</v>
      </c>
      <c r="J3067">
        <v>1</v>
      </c>
    </row>
    <row r="3068" spans="1:10" hidden="1" x14ac:dyDescent="0.35">
      <c r="A3068" t="s">
        <v>9463</v>
      </c>
      <c r="B3068">
        <v>27</v>
      </c>
      <c r="C3068">
        <v>61</v>
      </c>
      <c r="D3068">
        <v>3058</v>
      </c>
      <c r="E3068" t="s">
        <v>311</v>
      </c>
      <c r="F3068" t="s">
        <v>3848</v>
      </c>
      <c r="G3068" t="s">
        <v>311</v>
      </c>
      <c r="H3068" t="s">
        <v>311</v>
      </c>
      <c r="I3068" t="s">
        <v>311</v>
      </c>
      <c r="J3068">
        <v>1</v>
      </c>
    </row>
    <row r="3069" spans="1:10" hidden="1" x14ac:dyDescent="0.35">
      <c r="A3069" t="s">
        <v>9464</v>
      </c>
      <c r="B3069">
        <v>37</v>
      </c>
      <c r="C3069">
        <v>61</v>
      </c>
      <c r="D3069">
        <v>3058</v>
      </c>
      <c r="E3069" t="s">
        <v>311</v>
      </c>
      <c r="F3069" t="s">
        <v>2692</v>
      </c>
      <c r="G3069" t="s">
        <v>311</v>
      </c>
      <c r="H3069" t="s">
        <v>311</v>
      </c>
      <c r="I3069" t="s">
        <v>311</v>
      </c>
      <c r="J3069">
        <v>2</v>
      </c>
    </row>
    <row r="3070" spans="1:10" hidden="1" x14ac:dyDescent="0.35">
      <c r="A3070" t="s">
        <v>9465</v>
      </c>
      <c r="B3070">
        <v>63</v>
      </c>
      <c r="C3070">
        <v>61</v>
      </c>
      <c r="D3070">
        <v>3058</v>
      </c>
      <c r="E3070" t="s">
        <v>311</v>
      </c>
      <c r="F3070" t="s">
        <v>2692</v>
      </c>
      <c r="G3070" t="s">
        <v>311</v>
      </c>
      <c r="H3070" t="s">
        <v>311</v>
      </c>
      <c r="I3070" t="s">
        <v>311</v>
      </c>
      <c r="J3070">
        <v>3</v>
      </c>
    </row>
    <row r="3071" spans="1:10" hidden="1" x14ac:dyDescent="0.35">
      <c r="A3071" t="s">
        <v>9466</v>
      </c>
      <c r="B3071">
        <v>25</v>
      </c>
      <c r="C3071">
        <v>61</v>
      </c>
      <c r="D3071">
        <v>3058</v>
      </c>
      <c r="E3071" t="s">
        <v>311</v>
      </c>
      <c r="F3071" t="s">
        <v>3848</v>
      </c>
      <c r="G3071" t="s">
        <v>311</v>
      </c>
      <c r="H3071" t="s">
        <v>311</v>
      </c>
      <c r="I3071" t="s">
        <v>311</v>
      </c>
      <c r="J3071">
        <v>0</v>
      </c>
    </row>
    <row r="3072" spans="1:10" hidden="1" x14ac:dyDescent="0.35">
      <c r="A3072" t="s">
        <v>9467</v>
      </c>
      <c r="B3072">
        <v>50</v>
      </c>
      <c r="C3072">
        <v>61</v>
      </c>
      <c r="D3072">
        <v>3058</v>
      </c>
      <c r="E3072" t="s">
        <v>311</v>
      </c>
      <c r="F3072" t="s">
        <v>2692</v>
      </c>
      <c r="G3072" t="s">
        <v>311</v>
      </c>
      <c r="H3072" t="s">
        <v>311</v>
      </c>
      <c r="I3072" t="s">
        <v>311</v>
      </c>
      <c r="J3072">
        <v>2</v>
      </c>
    </row>
    <row r="3073" spans="1:10" hidden="1" x14ac:dyDescent="0.35">
      <c r="A3073" t="s">
        <v>9468</v>
      </c>
      <c r="B3073">
        <v>35</v>
      </c>
      <c r="C3073">
        <v>61</v>
      </c>
      <c r="D3073">
        <v>3058</v>
      </c>
      <c r="E3073" t="s">
        <v>311</v>
      </c>
      <c r="F3073" t="s">
        <v>3848</v>
      </c>
      <c r="G3073" t="s">
        <v>311</v>
      </c>
      <c r="H3073" t="s">
        <v>311</v>
      </c>
      <c r="I3073" t="s">
        <v>311</v>
      </c>
      <c r="J3073">
        <v>1</v>
      </c>
    </row>
    <row r="3074" spans="1:10" hidden="1" x14ac:dyDescent="0.35">
      <c r="A3074" t="s">
        <v>9469</v>
      </c>
      <c r="B3074">
        <v>21</v>
      </c>
      <c r="C3074">
        <v>61</v>
      </c>
      <c r="D3074">
        <v>3058</v>
      </c>
      <c r="E3074" t="s">
        <v>311</v>
      </c>
      <c r="F3074" t="s">
        <v>3848</v>
      </c>
      <c r="G3074" t="s">
        <v>311</v>
      </c>
      <c r="H3074" t="s">
        <v>311</v>
      </c>
      <c r="I3074" t="s">
        <v>311</v>
      </c>
      <c r="J3074">
        <v>0</v>
      </c>
    </row>
    <row r="3075" spans="1:10" hidden="1" x14ac:dyDescent="0.35">
      <c r="A3075" t="s">
        <v>9470</v>
      </c>
      <c r="B3075">
        <v>127</v>
      </c>
      <c r="C3075">
        <v>61</v>
      </c>
      <c r="D3075">
        <v>3058</v>
      </c>
      <c r="E3075" t="s">
        <v>311</v>
      </c>
      <c r="F3075" t="s">
        <v>2692</v>
      </c>
      <c r="G3075" t="s">
        <v>311</v>
      </c>
      <c r="H3075" t="s">
        <v>311</v>
      </c>
      <c r="I3075" t="s">
        <v>311</v>
      </c>
      <c r="J3075">
        <v>8</v>
      </c>
    </row>
    <row r="3076" spans="1:10" hidden="1" x14ac:dyDescent="0.35">
      <c r="A3076" t="s">
        <v>9471</v>
      </c>
      <c r="B3076">
        <v>24</v>
      </c>
      <c r="C3076">
        <v>61</v>
      </c>
      <c r="D3076">
        <v>3058</v>
      </c>
      <c r="E3076" t="s">
        <v>311</v>
      </c>
      <c r="F3076" t="s">
        <v>3848</v>
      </c>
      <c r="G3076" t="s">
        <v>311</v>
      </c>
      <c r="H3076" t="s">
        <v>311</v>
      </c>
      <c r="I3076" t="s">
        <v>311</v>
      </c>
      <c r="J3076">
        <v>7</v>
      </c>
    </row>
    <row r="3077" spans="1:10" hidden="1" x14ac:dyDescent="0.35">
      <c r="A3077" t="s">
        <v>9472</v>
      </c>
      <c r="B3077">
        <v>27</v>
      </c>
      <c r="C3077">
        <v>61</v>
      </c>
      <c r="D3077">
        <v>3058</v>
      </c>
      <c r="E3077" t="s">
        <v>311</v>
      </c>
      <c r="F3077" t="s">
        <v>3848</v>
      </c>
      <c r="G3077" t="s">
        <v>311</v>
      </c>
      <c r="H3077" t="s">
        <v>311</v>
      </c>
      <c r="I3077" t="s">
        <v>311</v>
      </c>
      <c r="J3077">
        <v>3</v>
      </c>
    </row>
    <row r="3078" spans="1:10" hidden="1" x14ac:dyDescent="0.35">
      <c r="A3078" t="s">
        <v>9473</v>
      </c>
      <c r="B3078">
        <v>57</v>
      </c>
      <c r="C3078">
        <v>61</v>
      </c>
      <c r="D3078">
        <v>3058</v>
      </c>
      <c r="E3078" t="s">
        <v>311</v>
      </c>
      <c r="F3078" t="s">
        <v>3848</v>
      </c>
      <c r="G3078" t="s">
        <v>311</v>
      </c>
      <c r="H3078" t="s">
        <v>311</v>
      </c>
      <c r="I3078" t="s">
        <v>311</v>
      </c>
      <c r="J3078">
        <v>0</v>
      </c>
    </row>
    <row r="3079" spans="1:10" hidden="1" x14ac:dyDescent="0.35">
      <c r="A3079" t="s">
        <v>9474</v>
      </c>
      <c r="B3079">
        <v>89</v>
      </c>
      <c r="C3079">
        <v>61</v>
      </c>
      <c r="D3079">
        <v>3058</v>
      </c>
      <c r="E3079" t="s">
        <v>311</v>
      </c>
      <c r="F3079" t="s">
        <v>2692</v>
      </c>
      <c r="G3079" t="s">
        <v>311</v>
      </c>
      <c r="H3079" t="s">
        <v>311</v>
      </c>
      <c r="I3079" t="s">
        <v>311</v>
      </c>
      <c r="J3079">
        <v>6</v>
      </c>
    </row>
    <row r="3080" spans="1:10" hidden="1" x14ac:dyDescent="0.35">
      <c r="A3080" t="s">
        <v>9475</v>
      </c>
      <c r="B3080">
        <v>15</v>
      </c>
      <c r="C3080">
        <v>61</v>
      </c>
      <c r="D3080">
        <v>3058</v>
      </c>
      <c r="E3080" t="s">
        <v>311</v>
      </c>
      <c r="F3080" t="s">
        <v>2692</v>
      </c>
      <c r="G3080" t="s">
        <v>311</v>
      </c>
      <c r="H3080" t="s">
        <v>311</v>
      </c>
      <c r="I3080" t="s">
        <v>311</v>
      </c>
      <c r="J3080">
        <v>15</v>
      </c>
    </row>
    <row r="3081" spans="1:10" hidden="1" x14ac:dyDescent="0.35">
      <c r="A3081" t="s">
        <v>9476</v>
      </c>
      <c r="B3081">
        <v>22</v>
      </c>
      <c r="C3081">
        <v>61</v>
      </c>
      <c r="D3081">
        <v>3058</v>
      </c>
      <c r="E3081" t="s">
        <v>311</v>
      </c>
      <c r="F3081" t="s">
        <v>2692</v>
      </c>
      <c r="G3081" t="s">
        <v>311</v>
      </c>
      <c r="H3081" t="s">
        <v>311</v>
      </c>
      <c r="I3081" t="s">
        <v>311</v>
      </c>
      <c r="J3081">
        <v>3</v>
      </c>
    </row>
    <row r="3082" spans="1:10" x14ac:dyDescent="0.35">
      <c r="A3082" t="s">
        <v>9477</v>
      </c>
      <c r="B3082">
        <v>88</v>
      </c>
      <c r="C3082">
        <v>60</v>
      </c>
      <c r="D3082">
        <v>3081</v>
      </c>
      <c r="E3082" t="s">
        <v>311</v>
      </c>
      <c r="F3082" t="s">
        <v>0</v>
      </c>
      <c r="G3082" t="s">
        <v>2520</v>
      </c>
      <c r="H3082" t="s">
        <v>311</v>
      </c>
      <c r="I3082" t="s">
        <v>311</v>
      </c>
      <c r="J3082">
        <v>29</v>
      </c>
    </row>
    <row r="3083" spans="1:10" hidden="1" x14ac:dyDescent="0.35">
      <c r="A3083" t="s">
        <v>9478</v>
      </c>
      <c r="B3083">
        <v>105</v>
      </c>
      <c r="C3083">
        <v>60</v>
      </c>
      <c r="D3083">
        <v>3081</v>
      </c>
      <c r="E3083" t="s">
        <v>311</v>
      </c>
      <c r="F3083" t="s">
        <v>2692</v>
      </c>
      <c r="G3083" t="s">
        <v>311</v>
      </c>
      <c r="H3083" t="s">
        <v>311</v>
      </c>
      <c r="I3083" t="s">
        <v>311</v>
      </c>
      <c r="J3083">
        <v>1</v>
      </c>
    </row>
    <row r="3084" spans="1:10" hidden="1" x14ac:dyDescent="0.35">
      <c r="A3084" t="s">
        <v>9479</v>
      </c>
      <c r="B3084">
        <v>14</v>
      </c>
      <c r="C3084">
        <v>60</v>
      </c>
      <c r="D3084">
        <v>3081</v>
      </c>
      <c r="E3084" t="s">
        <v>311</v>
      </c>
      <c r="F3084" t="s">
        <v>3848</v>
      </c>
      <c r="G3084" t="s">
        <v>311</v>
      </c>
      <c r="H3084" t="s">
        <v>311</v>
      </c>
      <c r="I3084" t="s">
        <v>311</v>
      </c>
      <c r="J3084">
        <v>3</v>
      </c>
    </row>
    <row r="3085" spans="1:10" hidden="1" x14ac:dyDescent="0.35">
      <c r="A3085" t="s">
        <v>9480</v>
      </c>
      <c r="B3085">
        <v>35</v>
      </c>
      <c r="C3085">
        <v>60</v>
      </c>
      <c r="D3085">
        <v>3081</v>
      </c>
      <c r="E3085" t="s">
        <v>311</v>
      </c>
      <c r="F3085" t="s">
        <v>3848</v>
      </c>
      <c r="G3085" t="s">
        <v>311</v>
      </c>
      <c r="H3085" t="s">
        <v>311</v>
      </c>
      <c r="I3085" t="s">
        <v>311</v>
      </c>
      <c r="J3085">
        <v>3</v>
      </c>
    </row>
    <row r="3086" spans="1:10" x14ac:dyDescent="0.35">
      <c r="A3086" t="s">
        <v>9481</v>
      </c>
      <c r="B3086">
        <v>46</v>
      </c>
      <c r="C3086">
        <v>60</v>
      </c>
      <c r="D3086">
        <v>3081</v>
      </c>
      <c r="E3086" t="s">
        <v>311</v>
      </c>
      <c r="F3086" t="s">
        <v>0</v>
      </c>
      <c r="G3086" t="s">
        <v>9482</v>
      </c>
      <c r="H3086" t="s">
        <v>311</v>
      </c>
      <c r="I3086" t="s">
        <v>311</v>
      </c>
      <c r="J3086">
        <v>10</v>
      </c>
    </row>
    <row r="3087" spans="1:10" hidden="1" x14ac:dyDescent="0.35">
      <c r="A3087" t="s">
        <v>9483</v>
      </c>
      <c r="B3087">
        <v>17</v>
      </c>
      <c r="C3087">
        <v>60</v>
      </c>
      <c r="D3087">
        <v>3081</v>
      </c>
      <c r="E3087" t="s">
        <v>311</v>
      </c>
      <c r="F3087" t="s">
        <v>3848</v>
      </c>
      <c r="G3087" t="s">
        <v>311</v>
      </c>
      <c r="H3087" t="s">
        <v>311</v>
      </c>
      <c r="I3087" t="s">
        <v>311</v>
      </c>
      <c r="J3087">
        <v>3</v>
      </c>
    </row>
    <row r="3088" spans="1:10" hidden="1" x14ac:dyDescent="0.35">
      <c r="A3088" t="s">
        <v>9484</v>
      </c>
      <c r="B3088">
        <v>60</v>
      </c>
      <c r="C3088">
        <v>60</v>
      </c>
      <c r="D3088">
        <v>3081</v>
      </c>
      <c r="E3088" t="s">
        <v>311</v>
      </c>
      <c r="F3088" t="s">
        <v>2692</v>
      </c>
      <c r="G3088" t="s">
        <v>311</v>
      </c>
      <c r="H3088" t="s">
        <v>311</v>
      </c>
      <c r="I3088" t="s">
        <v>311</v>
      </c>
      <c r="J3088">
        <v>0</v>
      </c>
    </row>
    <row r="3089" spans="1:10" hidden="1" x14ac:dyDescent="0.35">
      <c r="A3089" t="s">
        <v>9485</v>
      </c>
      <c r="B3089">
        <v>25</v>
      </c>
      <c r="C3089">
        <v>60</v>
      </c>
      <c r="D3089">
        <v>3081</v>
      </c>
      <c r="E3089" t="s">
        <v>311</v>
      </c>
      <c r="F3089" t="s">
        <v>3848</v>
      </c>
      <c r="G3089" t="s">
        <v>311</v>
      </c>
      <c r="H3089" t="s">
        <v>311</v>
      </c>
      <c r="I3089" t="s">
        <v>311</v>
      </c>
      <c r="J3089">
        <v>3</v>
      </c>
    </row>
    <row r="3090" spans="1:10" hidden="1" x14ac:dyDescent="0.35">
      <c r="A3090" t="s">
        <v>9486</v>
      </c>
      <c r="B3090">
        <v>35</v>
      </c>
      <c r="C3090">
        <v>60</v>
      </c>
      <c r="D3090">
        <v>3081</v>
      </c>
      <c r="E3090" t="s">
        <v>311</v>
      </c>
      <c r="F3090" t="s">
        <v>2692</v>
      </c>
      <c r="G3090" t="s">
        <v>311</v>
      </c>
      <c r="H3090" t="s">
        <v>311</v>
      </c>
      <c r="I3090" t="s">
        <v>311</v>
      </c>
      <c r="J3090">
        <v>0</v>
      </c>
    </row>
    <row r="3091" spans="1:10" hidden="1" x14ac:dyDescent="0.35">
      <c r="A3091" t="s">
        <v>9487</v>
      </c>
      <c r="B3091">
        <v>19</v>
      </c>
      <c r="C3091">
        <v>60</v>
      </c>
      <c r="D3091">
        <v>3081</v>
      </c>
      <c r="E3091" t="s">
        <v>311</v>
      </c>
      <c r="F3091" t="s">
        <v>2692</v>
      </c>
      <c r="G3091" t="s">
        <v>311</v>
      </c>
      <c r="H3091" t="s">
        <v>311</v>
      </c>
      <c r="I3091" t="s">
        <v>311</v>
      </c>
      <c r="J3091">
        <v>3</v>
      </c>
    </row>
    <row r="3092" spans="1:10" hidden="1" x14ac:dyDescent="0.35">
      <c r="A3092" t="s">
        <v>9488</v>
      </c>
      <c r="B3092">
        <v>37</v>
      </c>
      <c r="C3092">
        <v>60</v>
      </c>
      <c r="D3092">
        <v>3081</v>
      </c>
      <c r="E3092" t="s">
        <v>311</v>
      </c>
      <c r="F3092" t="s">
        <v>3848</v>
      </c>
      <c r="G3092" t="s">
        <v>311</v>
      </c>
      <c r="H3092" t="s">
        <v>311</v>
      </c>
      <c r="I3092" t="s">
        <v>311</v>
      </c>
      <c r="J3092">
        <v>1</v>
      </c>
    </row>
    <row r="3093" spans="1:10" hidden="1" x14ac:dyDescent="0.35">
      <c r="A3093" t="s">
        <v>9489</v>
      </c>
      <c r="B3093">
        <v>12</v>
      </c>
      <c r="C3093">
        <v>60</v>
      </c>
      <c r="D3093">
        <v>3081</v>
      </c>
      <c r="E3093" t="s">
        <v>311</v>
      </c>
      <c r="F3093" t="s">
        <v>3848</v>
      </c>
      <c r="G3093" t="s">
        <v>311</v>
      </c>
      <c r="H3093" t="s">
        <v>311</v>
      </c>
      <c r="I3093" t="s">
        <v>311</v>
      </c>
      <c r="J3093">
        <v>3</v>
      </c>
    </row>
    <row r="3094" spans="1:10" hidden="1" x14ac:dyDescent="0.35">
      <c r="A3094" t="s">
        <v>9490</v>
      </c>
      <c r="B3094">
        <v>44</v>
      </c>
      <c r="C3094">
        <v>60</v>
      </c>
      <c r="D3094">
        <v>3081</v>
      </c>
      <c r="E3094" t="s">
        <v>311</v>
      </c>
      <c r="F3094" t="s">
        <v>2692</v>
      </c>
      <c r="G3094" t="s">
        <v>311</v>
      </c>
      <c r="H3094" t="s">
        <v>311</v>
      </c>
      <c r="I3094" t="s">
        <v>311</v>
      </c>
      <c r="J3094">
        <v>2</v>
      </c>
    </row>
    <row r="3095" spans="1:10" hidden="1" x14ac:dyDescent="0.35">
      <c r="A3095" t="s">
        <v>9491</v>
      </c>
      <c r="B3095">
        <v>33</v>
      </c>
      <c r="C3095">
        <v>60</v>
      </c>
      <c r="D3095">
        <v>3081</v>
      </c>
      <c r="E3095" t="s">
        <v>311</v>
      </c>
      <c r="F3095" t="s">
        <v>3848</v>
      </c>
      <c r="G3095" t="s">
        <v>311</v>
      </c>
      <c r="H3095" t="s">
        <v>311</v>
      </c>
      <c r="I3095" t="s">
        <v>311</v>
      </c>
      <c r="J3095">
        <v>1</v>
      </c>
    </row>
    <row r="3096" spans="1:10" hidden="1" x14ac:dyDescent="0.35">
      <c r="A3096" t="s">
        <v>9492</v>
      </c>
      <c r="B3096">
        <v>33</v>
      </c>
      <c r="C3096">
        <v>60</v>
      </c>
      <c r="D3096">
        <v>3081</v>
      </c>
      <c r="E3096" t="s">
        <v>311</v>
      </c>
      <c r="F3096" t="s">
        <v>2692</v>
      </c>
      <c r="G3096" t="s">
        <v>311</v>
      </c>
      <c r="H3096" t="s">
        <v>311</v>
      </c>
      <c r="I3096" t="s">
        <v>311</v>
      </c>
      <c r="J3096">
        <v>4</v>
      </c>
    </row>
    <row r="3097" spans="1:10" hidden="1" x14ac:dyDescent="0.35">
      <c r="A3097" t="s">
        <v>9493</v>
      </c>
      <c r="B3097">
        <v>48</v>
      </c>
      <c r="C3097">
        <v>60</v>
      </c>
      <c r="D3097">
        <v>3081</v>
      </c>
      <c r="E3097" t="s">
        <v>311</v>
      </c>
      <c r="F3097" t="s">
        <v>2692</v>
      </c>
      <c r="G3097" t="s">
        <v>311</v>
      </c>
      <c r="H3097" t="s">
        <v>311</v>
      </c>
      <c r="I3097" t="s">
        <v>311</v>
      </c>
      <c r="J3097">
        <v>9</v>
      </c>
    </row>
    <row r="3098" spans="1:10" hidden="1" x14ac:dyDescent="0.35">
      <c r="A3098" t="s">
        <v>9494</v>
      </c>
      <c r="B3098">
        <v>22</v>
      </c>
      <c r="C3098">
        <v>60</v>
      </c>
      <c r="D3098">
        <v>3081</v>
      </c>
      <c r="E3098" t="s">
        <v>311</v>
      </c>
      <c r="F3098" t="s">
        <v>3848</v>
      </c>
      <c r="G3098" t="s">
        <v>311</v>
      </c>
      <c r="H3098" t="s">
        <v>311</v>
      </c>
      <c r="I3098" t="s">
        <v>311</v>
      </c>
      <c r="J3098">
        <v>0</v>
      </c>
    </row>
    <row r="3099" spans="1:10" hidden="1" x14ac:dyDescent="0.35">
      <c r="A3099" t="s">
        <v>9495</v>
      </c>
      <c r="B3099">
        <v>82</v>
      </c>
      <c r="C3099">
        <v>60</v>
      </c>
      <c r="D3099">
        <v>3081</v>
      </c>
      <c r="E3099" t="s">
        <v>311</v>
      </c>
      <c r="F3099" t="s">
        <v>2692</v>
      </c>
      <c r="G3099" t="s">
        <v>311</v>
      </c>
      <c r="H3099" t="s">
        <v>311</v>
      </c>
      <c r="I3099" t="s">
        <v>311</v>
      </c>
      <c r="J3099">
        <v>8</v>
      </c>
    </row>
    <row r="3100" spans="1:10" hidden="1" x14ac:dyDescent="0.35">
      <c r="A3100" t="s">
        <v>9496</v>
      </c>
      <c r="B3100">
        <v>22</v>
      </c>
      <c r="C3100">
        <v>60</v>
      </c>
      <c r="D3100">
        <v>3081</v>
      </c>
      <c r="E3100" t="s">
        <v>311</v>
      </c>
      <c r="F3100" t="s">
        <v>3848</v>
      </c>
      <c r="G3100" t="s">
        <v>311</v>
      </c>
      <c r="H3100" t="s">
        <v>311</v>
      </c>
      <c r="I3100" t="s">
        <v>311</v>
      </c>
      <c r="J3100">
        <v>2</v>
      </c>
    </row>
    <row r="3101" spans="1:10" hidden="1" x14ac:dyDescent="0.35">
      <c r="A3101" t="s">
        <v>9497</v>
      </c>
      <c r="B3101">
        <v>15</v>
      </c>
      <c r="C3101">
        <v>60</v>
      </c>
      <c r="D3101">
        <v>3081</v>
      </c>
      <c r="E3101" t="s">
        <v>311</v>
      </c>
      <c r="F3101" t="s">
        <v>3848</v>
      </c>
      <c r="G3101" t="s">
        <v>311</v>
      </c>
      <c r="H3101" t="s">
        <v>311</v>
      </c>
      <c r="I3101" t="s">
        <v>311</v>
      </c>
      <c r="J3101">
        <v>1</v>
      </c>
    </row>
    <row r="3102" spans="1:10" hidden="1" x14ac:dyDescent="0.35">
      <c r="A3102" t="s">
        <v>9498</v>
      </c>
      <c r="B3102">
        <v>12</v>
      </c>
      <c r="C3102">
        <v>59</v>
      </c>
      <c r="D3102">
        <v>3101</v>
      </c>
      <c r="E3102" t="s">
        <v>311</v>
      </c>
      <c r="F3102" t="s">
        <v>3848</v>
      </c>
      <c r="G3102" t="s">
        <v>311</v>
      </c>
      <c r="H3102" t="s">
        <v>311</v>
      </c>
      <c r="I3102" t="s">
        <v>311</v>
      </c>
      <c r="J3102">
        <v>1</v>
      </c>
    </row>
    <row r="3103" spans="1:10" hidden="1" x14ac:dyDescent="0.35">
      <c r="A3103" t="s">
        <v>9499</v>
      </c>
      <c r="B3103">
        <v>63</v>
      </c>
      <c r="C3103">
        <v>59</v>
      </c>
      <c r="D3103">
        <v>3101</v>
      </c>
      <c r="E3103" t="s">
        <v>311</v>
      </c>
      <c r="F3103" t="s">
        <v>2692</v>
      </c>
      <c r="G3103" t="s">
        <v>311</v>
      </c>
      <c r="H3103" t="s">
        <v>311</v>
      </c>
      <c r="I3103" t="s">
        <v>311</v>
      </c>
      <c r="J3103">
        <v>7</v>
      </c>
    </row>
    <row r="3104" spans="1:10" hidden="1" x14ac:dyDescent="0.35">
      <c r="A3104" t="s">
        <v>9500</v>
      </c>
      <c r="B3104">
        <v>20</v>
      </c>
      <c r="C3104">
        <v>59</v>
      </c>
      <c r="D3104">
        <v>3101</v>
      </c>
      <c r="E3104" t="s">
        <v>311</v>
      </c>
      <c r="F3104" t="s">
        <v>3848</v>
      </c>
      <c r="G3104" t="s">
        <v>311</v>
      </c>
      <c r="H3104" t="s">
        <v>311</v>
      </c>
      <c r="I3104" t="s">
        <v>311</v>
      </c>
      <c r="J3104">
        <v>1</v>
      </c>
    </row>
    <row r="3105" spans="1:10" x14ac:dyDescent="0.35">
      <c r="A3105" t="s">
        <v>9501</v>
      </c>
      <c r="B3105">
        <v>62</v>
      </c>
      <c r="C3105">
        <v>59</v>
      </c>
      <c r="D3105">
        <v>3101</v>
      </c>
      <c r="E3105" t="s">
        <v>311</v>
      </c>
      <c r="F3105" t="s">
        <v>0</v>
      </c>
      <c r="G3105" t="s">
        <v>2402</v>
      </c>
      <c r="H3105" t="s">
        <v>311</v>
      </c>
      <c r="I3105" t="s">
        <v>311</v>
      </c>
      <c r="J3105">
        <v>5</v>
      </c>
    </row>
    <row r="3106" spans="1:10" hidden="1" x14ac:dyDescent="0.35">
      <c r="A3106" t="s">
        <v>9502</v>
      </c>
      <c r="B3106">
        <v>15</v>
      </c>
      <c r="C3106">
        <v>59</v>
      </c>
      <c r="D3106">
        <v>3101</v>
      </c>
      <c r="E3106" t="s">
        <v>311</v>
      </c>
      <c r="F3106" t="s">
        <v>3848</v>
      </c>
      <c r="G3106" t="s">
        <v>311</v>
      </c>
      <c r="H3106" t="s">
        <v>311</v>
      </c>
      <c r="I3106" t="s">
        <v>311</v>
      </c>
      <c r="J3106">
        <v>15</v>
      </c>
    </row>
    <row r="3107" spans="1:10" hidden="1" x14ac:dyDescent="0.35">
      <c r="A3107" t="s">
        <v>9503</v>
      </c>
      <c r="B3107">
        <v>14</v>
      </c>
      <c r="C3107">
        <v>59</v>
      </c>
      <c r="D3107">
        <v>3101</v>
      </c>
      <c r="E3107" t="s">
        <v>311</v>
      </c>
      <c r="F3107" t="s">
        <v>3848</v>
      </c>
      <c r="G3107" t="s">
        <v>311</v>
      </c>
      <c r="H3107" t="s">
        <v>311</v>
      </c>
      <c r="I3107" t="s">
        <v>311</v>
      </c>
      <c r="J3107">
        <v>2</v>
      </c>
    </row>
    <row r="3108" spans="1:10" hidden="1" x14ac:dyDescent="0.35">
      <c r="A3108" t="s">
        <v>9504</v>
      </c>
      <c r="B3108">
        <v>202</v>
      </c>
      <c r="C3108">
        <v>59</v>
      </c>
      <c r="D3108">
        <v>3101</v>
      </c>
      <c r="E3108" t="s">
        <v>311</v>
      </c>
      <c r="F3108" t="s">
        <v>2692</v>
      </c>
      <c r="G3108" t="s">
        <v>311</v>
      </c>
      <c r="H3108" t="s">
        <v>311</v>
      </c>
      <c r="I3108" t="s">
        <v>311</v>
      </c>
      <c r="J3108">
        <v>0</v>
      </c>
    </row>
    <row r="3109" spans="1:10" hidden="1" x14ac:dyDescent="0.35">
      <c r="A3109" t="s">
        <v>9505</v>
      </c>
      <c r="B3109">
        <v>14</v>
      </c>
      <c r="C3109">
        <v>59</v>
      </c>
      <c r="D3109">
        <v>3101</v>
      </c>
      <c r="E3109" t="s">
        <v>311</v>
      </c>
      <c r="F3109" t="s">
        <v>3848</v>
      </c>
      <c r="G3109" t="s">
        <v>311</v>
      </c>
      <c r="H3109" t="s">
        <v>311</v>
      </c>
      <c r="I3109" t="s">
        <v>311</v>
      </c>
      <c r="J3109">
        <v>0</v>
      </c>
    </row>
    <row r="3110" spans="1:10" x14ac:dyDescent="0.35">
      <c r="A3110" t="s">
        <v>9506</v>
      </c>
      <c r="B3110">
        <v>49</v>
      </c>
      <c r="C3110">
        <v>59</v>
      </c>
      <c r="D3110">
        <v>3101</v>
      </c>
      <c r="E3110" t="s">
        <v>311</v>
      </c>
      <c r="F3110" t="s">
        <v>0</v>
      </c>
      <c r="G3110" t="s">
        <v>3926</v>
      </c>
      <c r="H3110" t="s">
        <v>311</v>
      </c>
      <c r="I3110" t="s">
        <v>311</v>
      </c>
      <c r="J3110">
        <v>17</v>
      </c>
    </row>
    <row r="3111" spans="1:10" x14ac:dyDescent="0.35">
      <c r="A3111" t="s">
        <v>9507</v>
      </c>
      <c r="B3111">
        <v>62</v>
      </c>
      <c r="C3111">
        <v>59</v>
      </c>
      <c r="D3111">
        <v>3101</v>
      </c>
      <c r="E3111" t="s">
        <v>334</v>
      </c>
      <c r="F3111" t="s">
        <v>0</v>
      </c>
      <c r="G3111" t="s">
        <v>9508</v>
      </c>
      <c r="H3111">
        <v>0.52600000000000002</v>
      </c>
      <c r="I3111">
        <v>13.68</v>
      </c>
      <c r="J3111">
        <v>33</v>
      </c>
    </row>
    <row r="3112" spans="1:10" hidden="1" x14ac:dyDescent="0.35">
      <c r="A3112" t="s">
        <v>9509</v>
      </c>
      <c r="B3112">
        <v>53</v>
      </c>
      <c r="C3112">
        <v>59</v>
      </c>
      <c r="D3112">
        <v>3101</v>
      </c>
      <c r="E3112" t="s">
        <v>311</v>
      </c>
      <c r="F3112" t="s">
        <v>2692</v>
      </c>
      <c r="G3112" t="s">
        <v>311</v>
      </c>
      <c r="H3112" t="s">
        <v>311</v>
      </c>
      <c r="I3112" t="s">
        <v>311</v>
      </c>
      <c r="J3112">
        <v>0</v>
      </c>
    </row>
    <row r="3113" spans="1:10" hidden="1" x14ac:dyDescent="0.35">
      <c r="A3113" t="s">
        <v>9510</v>
      </c>
      <c r="B3113">
        <v>109</v>
      </c>
      <c r="C3113">
        <v>59</v>
      </c>
      <c r="D3113">
        <v>3101</v>
      </c>
      <c r="E3113" t="s">
        <v>311</v>
      </c>
      <c r="F3113" t="s">
        <v>2692</v>
      </c>
      <c r="G3113" t="s">
        <v>311</v>
      </c>
      <c r="H3113" t="s">
        <v>311</v>
      </c>
      <c r="I3113" t="s">
        <v>311</v>
      </c>
      <c r="J3113">
        <v>4</v>
      </c>
    </row>
    <row r="3114" spans="1:10" hidden="1" x14ac:dyDescent="0.35">
      <c r="A3114" t="s">
        <v>9511</v>
      </c>
      <c r="B3114">
        <v>72</v>
      </c>
      <c r="C3114">
        <v>59</v>
      </c>
      <c r="D3114">
        <v>3101</v>
      </c>
      <c r="E3114" t="s">
        <v>311</v>
      </c>
      <c r="F3114" t="s">
        <v>2692</v>
      </c>
      <c r="G3114" t="s">
        <v>311</v>
      </c>
      <c r="H3114" t="s">
        <v>311</v>
      </c>
      <c r="I3114" t="s">
        <v>311</v>
      </c>
      <c r="J3114">
        <v>6</v>
      </c>
    </row>
    <row r="3115" spans="1:10" hidden="1" x14ac:dyDescent="0.35">
      <c r="A3115" t="s">
        <v>9512</v>
      </c>
      <c r="B3115">
        <v>31</v>
      </c>
      <c r="C3115">
        <v>59</v>
      </c>
      <c r="D3115">
        <v>3101</v>
      </c>
      <c r="E3115" t="s">
        <v>311</v>
      </c>
      <c r="F3115" t="s">
        <v>2692</v>
      </c>
      <c r="G3115" t="s">
        <v>311</v>
      </c>
      <c r="H3115" t="s">
        <v>311</v>
      </c>
      <c r="I3115" t="s">
        <v>311</v>
      </c>
      <c r="J3115">
        <v>17</v>
      </c>
    </row>
    <row r="3116" spans="1:10" hidden="1" x14ac:dyDescent="0.35">
      <c r="A3116" t="s">
        <v>9513</v>
      </c>
      <c r="B3116">
        <v>65</v>
      </c>
      <c r="C3116">
        <v>59</v>
      </c>
      <c r="D3116">
        <v>3101</v>
      </c>
      <c r="E3116" t="s">
        <v>311</v>
      </c>
      <c r="F3116" t="s">
        <v>2692</v>
      </c>
      <c r="G3116" t="s">
        <v>311</v>
      </c>
      <c r="H3116" t="s">
        <v>311</v>
      </c>
      <c r="I3116" t="s">
        <v>311</v>
      </c>
      <c r="J3116">
        <v>0</v>
      </c>
    </row>
    <row r="3117" spans="1:10" hidden="1" x14ac:dyDescent="0.35">
      <c r="A3117" t="s">
        <v>9514</v>
      </c>
      <c r="B3117">
        <v>28</v>
      </c>
      <c r="C3117">
        <v>58</v>
      </c>
      <c r="D3117">
        <v>3116</v>
      </c>
      <c r="E3117" t="s">
        <v>311</v>
      </c>
      <c r="F3117" t="s">
        <v>3848</v>
      </c>
      <c r="G3117" t="s">
        <v>311</v>
      </c>
      <c r="H3117" t="s">
        <v>311</v>
      </c>
      <c r="I3117" t="s">
        <v>311</v>
      </c>
      <c r="J3117">
        <v>3</v>
      </c>
    </row>
    <row r="3118" spans="1:10" hidden="1" x14ac:dyDescent="0.35">
      <c r="A3118" t="s">
        <v>9515</v>
      </c>
      <c r="B3118">
        <v>41</v>
      </c>
      <c r="C3118">
        <v>58</v>
      </c>
      <c r="D3118">
        <v>3116</v>
      </c>
      <c r="E3118" t="s">
        <v>311</v>
      </c>
      <c r="F3118" t="s">
        <v>2692</v>
      </c>
      <c r="G3118" t="s">
        <v>311</v>
      </c>
      <c r="H3118" t="s">
        <v>311</v>
      </c>
      <c r="I3118" t="s">
        <v>311</v>
      </c>
      <c r="J3118">
        <v>5</v>
      </c>
    </row>
    <row r="3119" spans="1:10" hidden="1" x14ac:dyDescent="0.35">
      <c r="A3119" t="s">
        <v>9516</v>
      </c>
      <c r="B3119">
        <v>25</v>
      </c>
      <c r="C3119">
        <v>58</v>
      </c>
      <c r="D3119">
        <v>3116</v>
      </c>
      <c r="E3119" t="s">
        <v>311</v>
      </c>
      <c r="F3119" t="s">
        <v>2692</v>
      </c>
      <c r="G3119" t="s">
        <v>311</v>
      </c>
      <c r="H3119" t="s">
        <v>311</v>
      </c>
      <c r="I3119" t="s">
        <v>311</v>
      </c>
      <c r="J3119">
        <v>5</v>
      </c>
    </row>
    <row r="3120" spans="1:10" hidden="1" x14ac:dyDescent="0.35">
      <c r="A3120" t="s">
        <v>9517</v>
      </c>
      <c r="B3120">
        <v>57</v>
      </c>
      <c r="C3120">
        <v>58</v>
      </c>
      <c r="D3120">
        <v>3116</v>
      </c>
      <c r="E3120" t="s">
        <v>311</v>
      </c>
      <c r="F3120" t="s">
        <v>2692</v>
      </c>
      <c r="G3120" t="s">
        <v>311</v>
      </c>
      <c r="H3120" t="s">
        <v>311</v>
      </c>
      <c r="I3120" t="s">
        <v>311</v>
      </c>
      <c r="J3120">
        <v>1</v>
      </c>
    </row>
    <row r="3121" spans="1:10" hidden="1" x14ac:dyDescent="0.35">
      <c r="A3121" t="s">
        <v>9518</v>
      </c>
      <c r="B3121">
        <v>44</v>
      </c>
      <c r="C3121">
        <v>58</v>
      </c>
      <c r="D3121">
        <v>3116</v>
      </c>
      <c r="E3121" t="s">
        <v>311</v>
      </c>
      <c r="F3121" t="s">
        <v>2692</v>
      </c>
      <c r="G3121" t="s">
        <v>311</v>
      </c>
      <c r="H3121" t="s">
        <v>311</v>
      </c>
      <c r="I3121" t="s">
        <v>311</v>
      </c>
      <c r="J3121">
        <v>18</v>
      </c>
    </row>
    <row r="3122" spans="1:10" hidden="1" x14ac:dyDescent="0.35">
      <c r="A3122" t="s">
        <v>9519</v>
      </c>
      <c r="B3122">
        <v>29</v>
      </c>
      <c r="C3122">
        <v>58</v>
      </c>
      <c r="D3122">
        <v>3116</v>
      </c>
      <c r="E3122" t="s">
        <v>311</v>
      </c>
      <c r="F3122" t="s">
        <v>2692</v>
      </c>
      <c r="G3122" t="s">
        <v>311</v>
      </c>
      <c r="H3122" t="s">
        <v>311</v>
      </c>
      <c r="I3122" t="s">
        <v>311</v>
      </c>
      <c r="J3122">
        <v>6</v>
      </c>
    </row>
    <row r="3123" spans="1:10" hidden="1" x14ac:dyDescent="0.35">
      <c r="A3123" t="s">
        <v>9520</v>
      </c>
      <c r="B3123">
        <v>20</v>
      </c>
      <c r="C3123">
        <v>58</v>
      </c>
      <c r="D3123">
        <v>3116</v>
      </c>
      <c r="E3123" t="s">
        <v>311</v>
      </c>
      <c r="F3123" t="s">
        <v>3848</v>
      </c>
      <c r="G3123" t="s">
        <v>311</v>
      </c>
      <c r="H3123" t="s">
        <v>311</v>
      </c>
      <c r="I3123" t="s">
        <v>311</v>
      </c>
      <c r="J3123">
        <v>5</v>
      </c>
    </row>
    <row r="3124" spans="1:10" hidden="1" x14ac:dyDescent="0.35">
      <c r="A3124" t="s">
        <v>9521</v>
      </c>
      <c r="B3124">
        <v>15</v>
      </c>
      <c r="C3124">
        <v>58</v>
      </c>
      <c r="D3124">
        <v>3116</v>
      </c>
      <c r="E3124" t="s">
        <v>311</v>
      </c>
      <c r="F3124" t="s">
        <v>3848</v>
      </c>
      <c r="G3124" t="s">
        <v>311</v>
      </c>
      <c r="H3124" t="s">
        <v>311</v>
      </c>
      <c r="I3124" t="s">
        <v>311</v>
      </c>
      <c r="J3124">
        <v>0</v>
      </c>
    </row>
    <row r="3125" spans="1:10" x14ac:dyDescent="0.35">
      <c r="A3125" t="s">
        <v>9522</v>
      </c>
      <c r="B3125">
        <v>98</v>
      </c>
      <c r="C3125">
        <v>58</v>
      </c>
      <c r="D3125">
        <v>3116</v>
      </c>
      <c r="E3125" t="s">
        <v>311</v>
      </c>
      <c r="F3125" t="s">
        <v>0</v>
      </c>
      <c r="G3125" t="s">
        <v>1969</v>
      </c>
      <c r="H3125" t="s">
        <v>311</v>
      </c>
      <c r="I3125" t="s">
        <v>311</v>
      </c>
      <c r="J3125">
        <v>97</v>
      </c>
    </row>
    <row r="3126" spans="1:10" hidden="1" x14ac:dyDescent="0.35">
      <c r="A3126" t="s">
        <v>9523</v>
      </c>
      <c r="B3126">
        <v>20</v>
      </c>
      <c r="C3126">
        <v>58</v>
      </c>
      <c r="D3126">
        <v>3116</v>
      </c>
      <c r="E3126" t="s">
        <v>311</v>
      </c>
      <c r="F3126" t="s">
        <v>3848</v>
      </c>
      <c r="G3126" t="s">
        <v>311</v>
      </c>
      <c r="H3126" t="s">
        <v>311</v>
      </c>
      <c r="I3126" t="s">
        <v>311</v>
      </c>
      <c r="J3126">
        <v>8</v>
      </c>
    </row>
    <row r="3127" spans="1:10" hidden="1" x14ac:dyDescent="0.35">
      <c r="A3127" t="s">
        <v>9524</v>
      </c>
      <c r="B3127">
        <v>57</v>
      </c>
      <c r="C3127">
        <v>58</v>
      </c>
      <c r="D3127">
        <v>3116</v>
      </c>
      <c r="E3127" t="s">
        <v>311</v>
      </c>
      <c r="F3127" t="s">
        <v>2692</v>
      </c>
      <c r="G3127" t="s">
        <v>311</v>
      </c>
      <c r="H3127" t="s">
        <v>311</v>
      </c>
      <c r="I3127" t="s">
        <v>311</v>
      </c>
      <c r="J3127">
        <v>0</v>
      </c>
    </row>
    <row r="3128" spans="1:10" hidden="1" x14ac:dyDescent="0.35">
      <c r="A3128" t="s">
        <v>9525</v>
      </c>
      <c r="B3128">
        <v>39</v>
      </c>
      <c r="C3128">
        <v>58</v>
      </c>
      <c r="D3128">
        <v>3116</v>
      </c>
      <c r="E3128" t="s">
        <v>311</v>
      </c>
      <c r="F3128" t="s">
        <v>2692</v>
      </c>
      <c r="G3128" t="s">
        <v>311</v>
      </c>
      <c r="H3128" t="s">
        <v>311</v>
      </c>
      <c r="I3128" t="s">
        <v>311</v>
      </c>
      <c r="J3128">
        <v>2</v>
      </c>
    </row>
    <row r="3129" spans="1:10" hidden="1" x14ac:dyDescent="0.35">
      <c r="A3129" t="s">
        <v>9526</v>
      </c>
      <c r="B3129">
        <v>15</v>
      </c>
      <c r="C3129">
        <v>58</v>
      </c>
      <c r="D3129">
        <v>3116</v>
      </c>
      <c r="E3129" t="s">
        <v>311</v>
      </c>
      <c r="F3129" t="s">
        <v>3848</v>
      </c>
      <c r="G3129" t="s">
        <v>311</v>
      </c>
      <c r="H3129" t="s">
        <v>311</v>
      </c>
      <c r="I3129" t="s">
        <v>311</v>
      </c>
      <c r="J3129">
        <v>15</v>
      </c>
    </row>
    <row r="3130" spans="1:10" hidden="1" x14ac:dyDescent="0.35">
      <c r="A3130" t="s">
        <v>9527</v>
      </c>
      <c r="B3130">
        <v>22</v>
      </c>
      <c r="C3130">
        <v>58</v>
      </c>
      <c r="D3130">
        <v>3116</v>
      </c>
      <c r="E3130" t="s">
        <v>311</v>
      </c>
      <c r="F3130" t="s">
        <v>3848</v>
      </c>
      <c r="G3130" t="s">
        <v>311</v>
      </c>
      <c r="H3130" t="s">
        <v>311</v>
      </c>
      <c r="I3130" t="s">
        <v>311</v>
      </c>
      <c r="J3130">
        <v>1</v>
      </c>
    </row>
    <row r="3131" spans="1:10" hidden="1" x14ac:dyDescent="0.35">
      <c r="A3131" t="s">
        <v>9528</v>
      </c>
      <c r="B3131">
        <v>33</v>
      </c>
      <c r="C3131">
        <v>58</v>
      </c>
      <c r="D3131">
        <v>3116</v>
      </c>
      <c r="E3131" t="s">
        <v>311</v>
      </c>
      <c r="F3131" t="s">
        <v>2692</v>
      </c>
      <c r="G3131" t="s">
        <v>311</v>
      </c>
      <c r="H3131" t="s">
        <v>311</v>
      </c>
      <c r="I3131" t="s">
        <v>311</v>
      </c>
      <c r="J3131">
        <v>0</v>
      </c>
    </row>
    <row r="3132" spans="1:10" hidden="1" x14ac:dyDescent="0.35">
      <c r="A3132" t="s">
        <v>9529</v>
      </c>
      <c r="B3132">
        <v>34</v>
      </c>
      <c r="C3132">
        <v>58</v>
      </c>
      <c r="D3132">
        <v>3116</v>
      </c>
      <c r="E3132" t="s">
        <v>311</v>
      </c>
      <c r="F3132" t="s">
        <v>2692</v>
      </c>
      <c r="G3132" t="s">
        <v>311</v>
      </c>
      <c r="H3132" t="s">
        <v>311</v>
      </c>
      <c r="I3132" t="s">
        <v>311</v>
      </c>
      <c r="J3132">
        <v>20</v>
      </c>
    </row>
    <row r="3133" spans="1:10" hidden="1" x14ac:dyDescent="0.35">
      <c r="A3133" t="s">
        <v>9530</v>
      </c>
      <c r="B3133">
        <v>11</v>
      </c>
      <c r="C3133">
        <v>58</v>
      </c>
      <c r="D3133">
        <v>3116</v>
      </c>
      <c r="E3133" t="s">
        <v>311</v>
      </c>
      <c r="F3133" t="s">
        <v>3848</v>
      </c>
      <c r="G3133" t="s">
        <v>311</v>
      </c>
      <c r="H3133" t="s">
        <v>311</v>
      </c>
      <c r="I3133" t="s">
        <v>311</v>
      </c>
      <c r="J3133">
        <v>2</v>
      </c>
    </row>
    <row r="3134" spans="1:10" hidden="1" x14ac:dyDescent="0.35">
      <c r="A3134" t="s">
        <v>9531</v>
      </c>
      <c r="B3134">
        <v>18</v>
      </c>
      <c r="C3134">
        <v>58</v>
      </c>
      <c r="D3134">
        <v>3116</v>
      </c>
      <c r="E3134" t="s">
        <v>311</v>
      </c>
      <c r="F3134" t="s">
        <v>2692</v>
      </c>
      <c r="G3134" t="s">
        <v>311</v>
      </c>
      <c r="H3134" t="s">
        <v>311</v>
      </c>
      <c r="I3134" t="s">
        <v>311</v>
      </c>
      <c r="J3134">
        <v>3</v>
      </c>
    </row>
    <row r="3135" spans="1:10" hidden="1" x14ac:dyDescent="0.35">
      <c r="A3135" t="s">
        <v>9532</v>
      </c>
      <c r="B3135">
        <v>15</v>
      </c>
      <c r="C3135">
        <v>58</v>
      </c>
      <c r="D3135">
        <v>3116</v>
      </c>
      <c r="E3135" t="s">
        <v>311</v>
      </c>
      <c r="F3135" t="s">
        <v>2692</v>
      </c>
      <c r="G3135" t="s">
        <v>311</v>
      </c>
      <c r="H3135" t="s">
        <v>311</v>
      </c>
      <c r="I3135" t="s">
        <v>311</v>
      </c>
      <c r="J3135">
        <v>1</v>
      </c>
    </row>
    <row r="3136" spans="1:10" hidden="1" x14ac:dyDescent="0.35">
      <c r="A3136" t="s">
        <v>9533</v>
      </c>
      <c r="B3136">
        <v>8</v>
      </c>
      <c r="C3136">
        <v>58</v>
      </c>
      <c r="D3136">
        <v>3116</v>
      </c>
      <c r="E3136" t="s">
        <v>311</v>
      </c>
      <c r="F3136" t="s">
        <v>3848</v>
      </c>
      <c r="G3136" t="s">
        <v>311</v>
      </c>
      <c r="H3136" t="s">
        <v>311</v>
      </c>
      <c r="I3136" t="s">
        <v>311</v>
      </c>
      <c r="J3136">
        <v>0</v>
      </c>
    </row>
    <row r="3137" spans="1:10" hidden="1" x14ac:dyDescent="0.35">
      <c r="A3137" t="s">
        <v>9534</v>
      </c>
      <c r="B3137">
        <v>46</v>
      </c>
      <c r="C3137">
        <v>58</v>
      </c>
      <c r="D3137">
        <v>3116</v>
      </c>
      <c r="E3137" t="s">
        <v>311</v>
      </c>
      <c r="F3137" t="s">
        <v>2692</v>
      </c>
      <c r="G3137" t="s">
        <v>311</v>
      </c>
      <c r="H3137" t="s">
        <v>311</v>
      </c>
      <c r="I3137" t="s">
        <v>311</v>
      </c>
      <c r="J3137">
        <v>1</v>
      </c>
    </row>
    <row r="3138" spans="1:10" hidden="1" x14ac:dyDescent="0.35">
      <c r="A3138" t="s">
        <v>9535</v>
      </c>
      <c r="B3138">
        <v>24</v>
      </c>
      <c r="C3138">
        <v>58</v>
      </c>
      <c r="D3138">
        <v>3116</v>
      </c>
      <c r="E3138" t="s">
        <v>311</v>
      </c>
      <c r="F3138" t="s">
        <v>2692</v>
      </c>
      <c r="G3138" t="s">
        <v>311</v>
      </c>
      <c r="H3138" t="s">
        <v>311</v>
      </c>
      <c r="I3138" t="s">
        <v>311</v>
      </c>
      <c r="J3138">
        <v>14</v>
      </c>
    </row>
    <row r="3139" spans="1:10" hidden="1" x14ac:dyDescent="0.35">
      <c r="A3139" t="s">
        <v>9536</v>
      </c>
      <c r="B3139">
        <v>20</v>
      </c>
      <c r="C3139">
        <v>57</v>
      </c>
      <c r="D3139">
        <v>3138</v>
      </c>
      <c r="E3139" t="s">
        <v>311</v>
      </c>
      <c r="F3139" t="s">
        <v>3848</v>
      </c>
      <c r="G3139" t="s">
        <v>311</v>
      </c>
      <c r="H3139" t="s">
        <v>311</v>
      </c>
      <c r="I3139" t="s">
        <v>311</v>
      </c>
      <c r="J3139">
        <v>1</v>
      </c>
    </row>
    <row r="3140" spans="1:10" hidden="1" x14ac:dyDescent="0.35">
      <c r="A3140" t="s">
        <v>9537</v>
      </c>
      <c r="B3140">
        <v>60</v>
      </c>
      <c r="C3140">
        <v>57</v>
      </c>
      <c r="D3140">
        <v>3138</v>
      </c>
      <c r="E3140" t="s">
        <v>311</v>
      </c>
      <c r="F3140" t="s">
        <v>2692</v>
      </c>
      <c r="G3140" t="s">
        <v>311</v>
      </c>
      <c r="H3140" t="s">
        <v>311</v>
      </c>
      <c r="I3140" t="s">
        <v>311</v>
      </c>
      <c r="J3140">
        <v>20</v>
      </c>
    </row>
    <row r="3141" spans="1:10" hidden="1" x14ac:dyDescent="0.35">
      <c r="A3141" t="s">
        <v>9538</v>
      </c>
      <c r="B3141">
        <v>12</v>
      </c>
      <c r="C3141">
        <v>57</v>
      </c>
      <c r="D3141">
        <v>3138</v>
      </c>
      <c r="E3141" t="s">
        <v>311</v>
      </c>
      <c r="F3141" t="s">
        <v>3848</v>
      </c>
      <c r="G3141" t="s">
        <v>311</v>
      </c>
      <c r="H3141" t="s">
        <v>311</v>
      </c>
      <c r="I3141" t="s">
        <v>311</v>
      </c>
      <c r="J3141">
        <v>0</v>
      </c>
    </row>
    <row r="3142" spans="1:10" x14ac:dyDescent="0.35">
      <c r="A3142" t="s">
        <v>9539</v>
      </c>
      <c r="B3142">
        <v>48</v>
      </c>
      <c r="C3142">
        <v>57</v>
      </c>
      <c r="D3142">
        <v>3138</v>
      </c>
      <c r="E3142" t="s">
        <v>311</v>
      </c>
      <c r="F3142" t="s">
        <v>0</v>
      </c>
      <c r="G3142" t="s">
        <v>6759</v>
      </c>
      <c r="H3142" t="s">
        <v>311</v>
      </c>
      <c r="I3142" t="s">
        <v>311</v>
      </c>
      <c r="J3142">
        <v>14</v>
      </c>
    </row>
    <row r="3143" spans="1:10" hidden="1" x14ac:dyDescent="0.35">
      <c r="A3143" t="s">
        <v>9540</v>
      </c>
      <c r="B3143">
        <v>23</v>
      </c>
      <c r="C3143">
        <v>57</v>
      </c>
      <c r="D3143">
        <v>3138</v>
      </c>
      <c r="E3143" t="s">
        <v>311</v>
      </c>
      <c r="F3143" t="s">
        <v>3848</v>
      </c>
      <c r="G3143" t="s">
        <v>311</v>
      </c>
      <c r="H3143" t="s">
        <v>311</v>
      </c>
      <c r="I3143" t="s">
        <v>311</v>
      </c>
      <c r="J3143">
        <v>3</v>
      </c>
    </row>
    <row r="3144" spans="1:10" hidden="1" x14ac:dyDescent="0.35">
      <c r="A3144" t="s">
        <v>9541</v>
      </c>
      <c r="B3144">
        <v>103</v>
      </c>
      <c r="C3144">
        <v>57</v>
      </c>
      <c r="D3144">
        <v>3138</v>
      </c>
      <c r="E3144" t="s">
        <v>311</v>
      </c>
      <c r="F3144" t="s">
        <v>2692</v>
      </c>
      <c r="G3144" t="s">
        <v>311</v>
      </c>
      <c r="H3144" t="s">
        <v>311</v>
      </c>
      <c r="I3144" t="s">
        <v>311</v>
      </c>
      <c r="J3144">
        <v>5</v>
      </c>
    </row>
    <row r="3145" spans="1:10" hidden="1" x14ac:dyDescent="0.35">
      <c r="A3145" t="s">
        <v>9542</v>
      </c>
      <c r="B3145">
        <v>97</v>
      </c>
      <c r="C3145">
        <v>57</v>
      </c>
      <c r="D3145">
        <v>3138</v>
      </c>
      <c r="E3145" t="s">
        <v>311</v>
      </c>
      <c r="F3145" t="s">
        <v>2692</v>
      </c>
      <c r="G3145" t="s">
        <v>311</v>
      </c>
      <c r="H3145" t="s">
        <v>311</v>
      </c>
      <c r="I3145" t="s">
        <v>311</v>
      </c>
      <c r="J3145">
        <v>19</v>
      </c>
    </row>
    <row r="3146" spans="1:10" hidden="1" x14ac:dyDescent="0.35">
      <c r="A3146" t="s">
        <v>9543</v>
      </c>
      <c r="B3146">
        <v>21</v>
      </c>
      <c r="C3146">
        <v>57</v>
      </c>
      <c r="D3146">
        <v>3138</v>
      </c>
      <c r="E3146" t="s">
        <v>311</v>
      </c>
      <c r="F3146" t="s">
        <v>2692</v>
      </c>
      <c r="G3146" t="s">
        <v>311</v>
      </c>
      <c r="H3146" t="s">
        <v>311</v>
      </c>
      <c r="I3146" t="s">
        <v>311</v>
      </c>
      <c r="J3146">
        <v>9</v>
      </c>
    </row>
    <row r="3147" spans="1:10" hidden="1" x14ac:dyDescent="0.35">
      <c r="A3147" t="s">
        <v>9544</v>
      </c>
      <c r="B3147">
        <v>64</v>
      </c>
      <c r="C3147">
        <v>57</v>
      </c>
      <c r="D3147">
        <v>3138</v>
      </c>
      <c r="E3147" t="s">
        <v>311</v>
      </c>
      <c r="F3147" t="s">
        <v>2692</v>
      </c>
      <c r="G3147" t="s">
        <v>311</v>
      </c>
      <c r="H3147" t="s">
        <v>311</v>
      </c>
      <c r="I3147" t="s">
        <v>311</v>
      </c>
      <c r="J3147">
        <v>13</v>
      </c>
    </row>
    <row r="3148" spans="1:10" x14ac:dyDescent="0.35">
      <c r="A3148" t="s">
        <v>9545</v>
      </c>
      <c r="B3148">
        <v>64</v>
      </c>
      <c r="C3148">
        <v>57</v>
      </c>
      <c r="D3148">
        <v>3138</v>
      </c>
      <c r="E3148" t="s">
        <v>311</v>
      </c>
      <c r="F3148" t="s">
        <v>0</v>
      </c>
      <c r="G3148" t="s">
        <v>4022</v>
      </c>
      <c r="H3148" t="s">
        <v>311</v>
      </c>
      <c r="I3148" t="s">
        <v>311</v>
      </c>
      <c r="J3148">
        <v>34</v>
      </c>
    </row>
    <row r="3149" spans="1:10" hidden="1" x14ac:dyDescent="0.35">
      <c r="A3149" t="s">
        <v>9546</v>
      </c>
      <c r="B3149">
        <v>23</v>
      </c>
      <c r="C3149">
        <v>57</v>
      </c>
      <c r="D3149">
        <v>3138</v>
      </c>
      <c r="E3149" t="s">
        <v>311</v>
      </c>
      <c r="F3149" t="s">
        <v>2692</v>
      </c>
      <c r="G3149" t="s">
        <v>311</v>
      </c>
      <c r="H3149" t="s">
        <v>311</v>
      </c>
      <c r="I3149" t="s">
        <v>311</v>
      </c>
      <c r="J3149">
        <v>3</v>
      </c>
    </row>
    <row r="3150" spans="1:10" x14ac:dyDescent="0.35">
      <c r="A3150" t="s">
        <v>9547</v>
      </c>
      <c r="B3150">
        <v>57</v>
      </c>
      <c r="C3150">
        <v>57</v>
      </c>
      <c r="D3150">
        <v>3138</v>
      </c>
      <c r="E3150" t="s">
        <v>311</v>
      </c>
      <c r="F3150" t="s">
        <v>0</v>
      </c>
      <c r="G3150" t="s">
        <v>2053</v>
      </c>
      <c r="H3150" t="s">
        <v>311</v>
      </c>
      <c r="I3150" t="s">
        <v>311</v>
      </c>
      <c r="J3150">
        <v>19</v>
      </c>
    </row>
    <row r="3151" spans="1:10" hidden="1" x14ac:dyDescent="0.35">
      <c r="A3151" t="s">
        <v>9548</v>
      </c>
      <c r="B3151">
        <v>15</v>
      </c>
      <c r="C3151">
        <v>57</v>
      </c>
      <c r="D3151">
        <v>3138</v>
      </c>
      <c r="E3151" t="s">
        <v>311</v>
      </c>
      <c r="F3151" t="s">
        <v>3848</v>
      </c>
      <c r="G3151" t="s">
        <v>311</v>
      </c>
      <c r="H3151" t="s">
        <v>311</v>
      </c>
      <c r="I3151" t="s">
        <v>311</v>
      </c>
      <c r="J3151">
        <v>0</v>
      </c>
    </row>
    <row r="3152" spans="1:10" hidden="1" x14ac:dyDescent="0.35">
      <c r="A3152" t="s">
        <v>9549</v>
      </c>
      <c r="B3152">
        <v>32</v>
      </c>
      <c r="C3152">
        <v>57</v>
      </c>
      <c r="D3152">
        <v>3138</v>
      </c>
      <c r="E3152" t="s">
        <v>311</v>
      </c>
      <c r="F3152" t="s">
        <v>3848</v>
      </c>
      <c r="G3152" t="s">
        <v>311</v>
      </c>
      <c r="H3152" t="s">
        <v>311</v>
      </c>
      <c r="I3152" t="s">
        <v>311</v>
      </c>
      <c r="J3152">
        <v>7</v>
      </c>
    </row>
    <row r="3153" spans="1:10" hidden="1" x14ac:dyDescent="0.35">
      <c r="A3153" t="s">
        <v>9550</v>
      </c>
      <c r="B3153">
        <v>20</v>
      </c>
      <c r="C3153">
        <v>57</v>
      </c>
      <c r="D3153">
        <v>3138</v>
      </c>
      <c r="E3153" t="s">
        <v>311</v>
      </c>
      <c r="F3153" t="s">
        <v>3848</v>
      </c>
      <c r="G3153" t="s">
        <v>311</v>
      </c>
      <c r="H3153" t="s">
        <v>311</v>
      </c>
      <c r="I3153" t="s">
        <v>311</v>
      </c>
      <c r="J3153">
        <v>1</v>
      </c>
    </row>
    <row r="3154" spans="1:10" x14ac:dyDescent="0.35">
      <c r="A3154" t="s">
        <v>9551</v>
      </c>
      <c r="B3154">
        <v>56</v>
      </c>
      <c r="C3154">
        <v>57</v>
      </c>
      <c r="D3154">
        <v>3138</v>
      </c>
      <c r="E3154" t="s">
        <v>311</v>
      </c>
      <c r="F3154" t="s">
        <v>0</v>
      </c>
      <c r="G3154" t="s">
        <v>4120</v>
      </c>
      <c r="H3154" t="s">
        <v>311</v>
      </c>
      <c r="I3154" t="s">
        <v>311</v>
      </c>
      <c r="J3154">
        <v>3</v>
      </c>
    </row>
    <row r="3155" spans="1:10" x14ac:dyDescent="0.35">
      <c r="A3155" t="s">
        <v>9552</v>
      </c>
      <c r="B3155">
        <v>21</v>
      </c>
      <c r="C3155">
        <v>57</v>
      </c>
      <c r="D3155">
        <v>3138</v>
      </c>
      <c r="E3155" t="s">
        <v>311</v>
      </c>
      <c r="F3155" t="s">
        <v>0</v>
      </c>
      <c r="G3155" t="s">
        <v>3026</v>
      </c>
      <c r="H3155" t="s">
        <v>311</v>
      </c>
      <c r="I3155" t="s">
        <v>311</v>
      </c>
      <c r="J3155">
        <v>21</v>
      </c>
    </row>
    <row r="3156" spans="1:10" x14ac:dyDescent="0.35">
      <c r="A3156" t="s">
        <v>9553</v>
      </c>
      <c r="B3156">
        <v>99</v>
      </c>
      <c r="C3156">
        <v>57</v>
      </c>
      <c r="D3156">
        <v>3138</v>
      </c>
      <c r="E3156" t="s">
        <v>311</v>
      </c>
      <c r="F3156" t="s">
        <v>0</v>
      </c>
      <c r="G3156" t="s">
        <v>3926</v>
      </c>
      <c r="H3156" t="s">
        <v>311</v>
      </c>
      <c r="I3156" t="s">
        <v>311</v>
      </c>
      <c r="J3156">
        <v>23</v>
      </c>
    </row>
    <row r="3157" spans="1:10" hidden="1" x14ac:dyDescent="0.35">
      <c r="A3157" t="s">
        <v>9554</v>
      </c>
      <c r="B3157">
        <v>23</v>
      </c>
      <c r="C3157">
        <v>57</v>
      </c>
      <c r="D3157">
        <v>3138</v>
      </c>
      <c r="E3157" t="s">
        <v>311</v>
      </c>
      <c r="F3157" t="s">
        <v>3848</v>
      </c>
      <c r="G3157" t="s">
        <v>311</v>
      </c>
      <c r="H3157" t="s">
        <v>311</v>
      </c>
      <c r="I3157" t="s">
        <v>311</v>
      </c>
      <c r="J3157">
        <v>5</v>
      </c>
    </row>
    <row r="3158" spans="1:10" hidden="1" x14ac:dyDescent="0.35">
      <c r="A3158" t="s">
        <v>9555</v>
      </c>
      <c r="B3158">
        <v>65</v>
      </c>
      <c r="C3158">
        <v>57</v>
      </c>
      <c r="D3158">
        <v>3138</v>
      </c>
      <c r="E3158" t="s">
        <v>311</v>
      </c>
      <c r="F3158" t="s">
        <v>2692</v>
      </c>
      <c r="G3158" t="s">
        <v>311</v>
      </c>
      <c r="H3158" t="s">
        <v>311</v>
      </c>
      <c r="I3158" t="s">
        <v>311</v>
      </c>
      <c r="J3158">
        <v>3</v>
      </c>
    </row>
    <row r="3159" spans="1:10" x14ac:dyDescent="0.35">
      <c r="A3159" t="s">
        <v>9556</v>
      </c>
      <c r="B3159">
        <v>107</v>
      </c>
      <c r="C3159">
        <v>56</v>
      </c>
      <c r="D3159">
        <v>3158</v>
      </c>
      <c r="E3159" t="s">
        <v>311</v>
      </c>
      <c r="F3159" t="s">
        <v>0</v>
      </c>
      <c r="G3159" t="s">
        <v>4090</v>
      </c>
      <c r="H3159" t="s">
        <v>311</v>
      </c>
      <c r="I3159" t="s">
        <v>311</v>
      </c>
      <c r="J3159">
        <v>17</v>
      </c>
    </row>
    <row r="3160" spans="1:10" hidden="1" x14ac:dyDescent="0.35">
      <c r="A3160" t="s">
        <v>9557</v>
      </c>
      <c r="B3160">
        <v>18</v>
      </c>
      <c r="C3160">
        <v>56</v>
      </c>
      <c r="D3160">
        <v>3158</v>
      </c>
      <c r="E3160" t="s">
        <v>311</v>
      </c>
      <c r="F3160" t="s">
        <v>2692</v>
      </c>
      <c r="G3160" t="s">
        <v>311</v>
      </c>
      <c r="H3160" t="s">
        <v>311</v>
      </c>
      <c r="I3160" t="s">
        <v>311</v>
      </c>
      <c r="J3160">
        <v>3</v>
      </c>
    </row>
    <row r="3161" spans="1:10" hidden="1" x14ac:dyDescent="0.35">
      <c r="A3161" t="s">
        <v>9558</v>
      </c>
      <c r="B3161">
        <v>137</v>
      </c>
      <c r="C3161">
        <v>56</v>
      </c>
      <c r="D3161">
        <v>3158</v>
      </c>
      <c r="E3161" t="s">
        <v>311</v>
      </c>
      <c r="F3161" t="s">
        <v>2692</v>
      </c>
      <c r="G3161" t="s">
        <v>311</v>
      </c>
      <c r="H3161" t="s">
        <v>311</v>
      </c>
      <c r="I3161" t="s">
        <v>311</v>
      </c>
      <c r="J3161">
        <v>1</v>
      </c>
    </row>
    <row r="3162" spans="1:10" hidden="1" x14ac:dyDescent="0.35">
      <c r="A3162" t="s">
        <v>9559</v>
      </c>
      <c r="B3162">
        <v>64</v>
      </c>
      <c r="C3162">
        <v>56</v>
      </c>
      <c r="D3162">
        <v>3158</v>
      </c>
      <c r="E3162" t="s">
        <v>311</v>
      </c>
      <c r="F3162" t="s">
        <v>2692</v>
      </c>
      <c r="G3162" t="s">
        <v>311</v>
      </c>
      <c r="H3162" t="s">
        <v>311</v>
      </c>
      <c r="I3162" t="s">
        <v>311</v>
      </c>
      <c r="J3162">
        <v>22</v>
      </c>
    </row>
    <row r="3163" spans="1:10" hidden="1" x14ac:dyDescent="0.35">
      <c r="A3163" t="s">
        <v>9560</v>
      </c>
      <c r="B3163">
        <v>26</v>
      </c>
      <c r="C3163">
        <v>56</v>
      </c>
      <c r="D3163">
        <v>3158</v>
      </c>
      <c r="E3163" t="s">
        <v>311</v>
      </c>
      <c r="F3163" t="s">
        <v>3848</v>
      </c>
      <c r="G3163" t="s">
        <v>311</v>
      </c>
      <c r="H3163" t="s">
        <v>311</v>
      </c>
      <c r="I3163" t="s">
        <v>311</v>
      </c>
      <c r="J3163">
        <v>5</v>
      </c>
    </row>
    <row r="3164" spans="1:10" hidden="1" x14ac:dyDescent="0.35">
      <c r="A3164" t="s">
        <v>9561</v>
      </c>
      <c r="B3164">
        <v>18</v>
      </c>
      <c r="C3164">
        <v>56</v>
      </c>
      <c r="D3164">
        <v>3158</v>
      </c>
      <c r="E3164" t="s">
        <v>311</v>
      </c>
      <c r="F3164" t="s">
        <v>3848</v>
      </c>
      <c r="G3164" t="s">
        <v>311</v>
      </c>
      <c r="H3164" t="s">
        <v>311</v>
      </c>
      <c r="I3164" t="s">
        <v>311</v>
      </c>
      <c r="J3164">
        <v>0</v>
      </c>
    </row>
    <row r="3165" spans="1:10" hidden="1" x14ac:dyDescent="0.35">
      <c r="A3165" t="s">
        <v>9562</v>
      </c>
      <c r="B3165">
        <v>20</v>
      </c>
      <c r="C3165">
        <v>56</v>
      </c>
      <c r="D3165">
        <v>3158</v>
      </c>
      <c r="E3165" t="s">
        <v>311</v>
      </c>
      <c r="F3165" t="s">
        <v>3848</v>
      </c>
      <c r="G3165" t="s">
        <v>311</v>
      </c>
      <c r="H3165" t="s">
        <v>311</v>
      </c>
      <c r="I3165" t="s">
        <v>311</v>
      </c>
      <c r="J3165">
        <v>0</v>
      </c>
    </row>
    <row r="3166" spans="1:10" hidden="1" x14ac:dyDescent="0.35">
      <c r="A3166" t="s">
        <v>9563</v>
      </c>
      <c r="B3166">
        <v>10</v>
      </c>
      <c r="C3166">
        <v>56</v>
      </c>
      <c r="D3166">
        <v>3158</v>
      </c>
      <c r="E3166" t="s">
        <v>311</v>
      </c>
      <c r="F3166" t="s">
        <v>3848</v>
      </c>
      <c r="G3166" t="s">
        <v>311</v>
      </c>
      <c r="H3166" t="s">
        <v>311</v>
      </c>
      <c r="I3166" t="s">
        <v>311</v>
      </c>
      <c r="J3166">
        <v>0</v>
      </c>
    </row>
    <row r="3167" spans="1:10" hidden="1" x14ac:dyDescent="0.35">
      <c r="A3167" t="s">
        <v>9564</v>
      </c>
      <c r="B3167">
        <v>63</v>
      </c>
      <c r="C3167">
        <v>56</v>
      </c>
      <c r="D3167">
        <v>3158</v>
      </c>
      <c r="E3167" t="s">
        <v>311</v>
      </c>
      <c r="F3167" t="s">
        <v>2692</v>
      </c>
      <c r="G3167" t="s">
        <v>311</v>
      </c>
      <c r="H3167" t="s">
        <v>311</v>
      </c>
      <c r="I3167" t="s">
        <v>311</v>
      </c>
      <c r="J3167">
        <v>3</v>
      </c>
    </row>
    <row r="3168" spans="1:10" hidden="1" x14ac:dyDescent="0.35">
      <c r="A3168" t="s">
        <v>9565</v>
      </c>
      <c r="B3168">
        <v>67</v>
      </c>
      <c r="C3168">
        <v>56</v>
      </c>
      <c r="D3168">
        <v>3158</v>
      </c>
      <c r="E3168" t="s">
        <v>311</v>
      </c>
      <c r="F3168" t="s">
        <v>2692</v>
      </c>
      <c r="G3168" t="s">
        <v>311</v>
      </c>
      <c r="H3168" t="s">
        <v>311</v>
      </c>
      <c r="I3168" t="s">
        <v>311</v>
      </c>
      <c r="J3168">
        <v>0</v>
      </c>
    </row>
    <row r="3169" spans="1:10" hidden="1" x14ac:dyDescent="0.35">
      <c r="A3169" t="s">
        <v>9566</v>
      </c>
      <c r="B3169">
        <v>98</v>
      </c>
      <c r="C3169">
        <v>56</v>
      </c>
      <c r="D3169">
        <v>3158</v>
      </c>
      <c r="E3169" t="s">
        <v>311</v>
      </c>
      <c r="F3169" t="s">
        <v>2692</v>
      </c>
      <c r="G3169" t="s">
        <v>311</v>
      </c>
      <c r="H3169" t="s">
        <v>311</v>
      </c>
      <c r="I3169" t="s">
        <v>311</v>
      </c>
      <c r="J3169">
        <v>1</v>
      </c>
    </row>
    <row r="3170" spans="1:10" hidden="1" x14ac:dyDescent="0.35">
      <c r="A3170" t="s">
        <v>9567</v>
      </c>
      <c r="B3170">
        <v>8</v>
      </c>
      <c r="C3170">
        <v>56</v>
      </c>
      <c r="D3170">
        <v>3158</v>
      </c>
      <c r="E3170" t="s">
        <v>311</v>
      </c>
      <c r="F3170" t="s">
        <v>3848</v>
      </c>
      <c r="G3170" t="s">
        <v>311</v>
      </c>
      <c r="H3170" t="s">
        <v>311</v>
      </c>
      <c r="I3170" t="s">
        <v>311</v>
      </c>
      <c r="J3170">
        <v>8</v>
      </c>
    </row>
    <row r="3171" spans="1:10" hidden="1" x14ac:dyDescent="0.35">
      <c r="A3171" t="s">
        <v>9568</v>
      </c>
      <c r="B3171">
        <v>23</v>
      </c>
      <c r="C3171">
        <v>56</v>
      </c>
      <c r="D3171">
        <v>3158</v>
      </c>
      <c r="E3171" t="s">
        <v>311</v>
      </c>
      <c r="F3171" t="s">
        <v>2692</v>
      </c>
      <c r="G3171" t="s">
        <v>311</v>
      </c>
      <c r="H3171" t="s">
        <v>311</v>
      </c>
      <c r="I3171" t="s">
        <v>311</v>
      </c>
      <c r="J3171">
        <v>4</v>
      </c>
    </row>
    <row r="3172" spans="1:10" hidden="1" x14ac:dyDescent="0.35">
      <c r="A3172" t="s">
        <v>9569</v>
      </c>
      <c r="B3172">
        <v>18</v>
      </c>
      <c r="C3172">
        <v>56</v>
      </c>
      <c r="D3172">
        <v>3158</v>
      </c>
      <c r="E3172" t="s">
        <v>311</v>
      </c>
      <c r="F3172" t="s">
        <v>3848</v>
      </c>
      <c r="G3172" t="s">
        <v>311</v>
      </c>
      <c r="H3172" t="s">
        <v>311</v>
      </c>
      <c r="I3172" t="s">
        <v>311</v>
      </c>
      <c r="J3172">
        <v>7</v>
      </c>
    </row>
    <row r="3173" spans="1:10" hidden="1" x14ac:dyDescent="0.35">
      <c r="A3173" t="s">
        <v>9570</v>
      </c>
      <c r="B3173">
        <v>20</v>
      </c>
      <c r="C3173">
        <v>56</v>
      </c>
      <c r="D3173">
        <v>3158</v>
      </c>
      <c r="E3173" t="s">
        <v>311</v>
      </c>
      <c r="F3173" t="s">
        <v>2692</v>
      </c>
      <c r="G3173" t="s">
        <v>311</v>
      </c>
      <c r="H3173" t="s">
        <v>311</v>
      </c>
      <c r="I3173" t="s">
        <v>311</v>
      </c>
      <c r="J3173">
        <v>9</v>
      </c>
    </row>
    <row r="3174" spans="1:10" x14ac:dyDescent="0.35">
      <c r="A3174" t="s">
        <v>9571</v>
      </c>
      <c r="B3174">
        <v>48</v>
      </c>
      <c r="C3174">
        <v>56</v>
      </c>
      <c r="D3174">
        <v>3158</v>
      </c>
      <c r="E3174" t="s">
        <v>311</v>
      </c>
      <c r="F3174" t="s">
        <v>0</v>
      </c>
      <c r="G3174" t="s">
        <v>2073</v>
      </c>
      <c r="H3174" t="s">
        <v>311</v>
      </c>
      <c r="I3174" t="s">
        <v>311</v>
      </c>
      <c r="J3174">
        <v>13</v>
      </c>
    </row>
    <row r="3175" spans="1:10" hidden="1" x14ac:dyDescent="0.35">
      <c r="A3175" t="s">
        <v>9572</v>
      </c>
      <c r="B3175">
        <v>56</v>
      </c>
      <c r="C3175">
        <v>56</v>
      </c>
      <c r="D3175">
        <v>3158</v>
      </c>
      <c r="E3175" t="s">
        <v>311</v>
      </c>
      <c r="F3175" t="s">
        <v>2692</v>
      </c>
      <c r="G3175" t="s">
        <v>311</v>
      </c>
      <c r="H3175" t="s">
        <v>311</v>
      </c>
      <c r="I3175" t="s">
        <v>311</v>
      </c>
      <c r="J3175">
        <v>1</v>
      </c>
    </row>
    <row r="3176" spans="1:10" hidden="1" x14ac:dyDescent="0.35">
      <c r="A3176" t="s">
        <v>9573</v>
      </c>
      <c r="B3176">
        <v>28</v>
      </c>
      <c r="C3176">
        <v>56</v>
      </c>
      <c r="D3176">
        <v>3158</v>
      </c>
      <c r="E3176" t="s">
        <v>311</v>
      </c>
      <c r="F3176" t="s">
        <v>2692</v>
      </c>
      <c r="G3176" t="s">
        <v>311</v>
      </c>
      <c r="H3176" t="s">
        <v>311</v>
      </c>
      <c r="I3176" t="s">
        <v>311</v>
      </c>
      <c r="J3176">
        <v>5</v>
      </c>
    </row>
    <row r="3177" spans="1:10" hidden="1" x14ac:dyDescent="0.35">
      <c r="A3177" t="s">
        <v>9574</v>
      </c>
      <c r="B3177">
        <v>61</v>
      </c>
      <c r="C3177">
        <v>56</v>
      </c>
      <c r="D3177">
        <v>3158</v>
      </c>
      <c r="E3177" t="s">
        <v>311</v>
      </c>
      <c r="F3177" t="s">
        <v>2692</v>
      </c>
      <c r="G3177" t="s">
        <v>311</v>
      </c>
      <c r="H3177" t="s">
        <v>311</v>
      </c>
      <c r="I3177" t="s">
        <v>311</v>
      </c>
      <c r="J3177">
        <v>4</v>
      </c>
    </row>
    <row r="3178" spans="1:10" hidden="1" x14ac:dyDescent="0.35">
      <c r="A3178" t="s">
        <v>9575</v>
      </c>
      <c r="B3178">
        <v>67</v>
      </c>
      <c r="C3178">
        <v>55</v>
      </c>
      <c r="D3178">
        <v>3177</v>
      </c>
      <c r="E3178" t="s">
        <v>311</v>
      </c>
      <c r="F3178" t="s">
        <v>2692</v>
      </c>
      <c r="G3178" t="s">
        <v>311</v>
      </c>
      <c r="H3178" t="s">
        <v>311</v>
      </c>
      <c r="I3178" t="s">
        <v>311</v>
      </c>
      <c r="J3178">
        <v>8</v>
      </c>
    </row>
    <row r="3179" spans="1:10" hidden="1" x14ac:dyDescent="0.35">
      <c r="A3179" t="s">
        <v>9576</v>
      </c>
      <c r="B3179">
        <v>12</v>
      </c>
      <c r="C3179">
        <v>55</v>
      </c>
      <c r="D3179">
        <v>3177</v>
      </c>
      <c r="E3179" t="s">
        <v>311</v>
      </c>
      <c r="F3179" t="s">
        <v>3848</v>
      </c>
      <c r="G3179" t="s">
        <v>311</v>
      </c>
      <c r="H3179" t="s">
        <v>311</v>
      </c>
      <c r="I3179" t="s">
        <v>311</v>
      </c>
      <c r="J3179">
        <v>2</v>
      </c>
    </row>
    <row r="3180" spans="1:10" hidden="1" x14ac:dyDescent="0.35">
      <c r="A3180" t="s">
        <v>9577</v>
      </c>
      <c r="B3180">
        <v>12</v>
      </c>
      <c r="C3180">
        <v>55</v>
      </c>
      <c r="D3180">
        <v>3177</v>
      </c>
      <c r="E3180" t="s">
        <v>311</v>
      </c>
      <c r="F3180" t="s">
        <v>3848</v>
      </c>
      <c r="G3180" t="s">
        <v>311</v>
      </c>
      <c r="H3180" t="s">
        <v>311</v>
      </c>
      <c r="I3180" t="s">
        <v>311</v>
      </c>
      <c r="J3180">
        <v>5</v>
      </c>
    </row>
    <row r="3181" spans="1:10" x14ac:dyDescent="0.35">
      <c r="A3181" t="s">
        <v>9578</v>
      </c>
      <c r="B3181">
        <v>85</v>
      </c>
      <c r="C3181">
        <v>55</v>
      </c>
      <c r="D3181">
        <v>3177</v>
      </c>
      <c r="E3181" t="s">
        <v>311</v>
      </c>
      <c r="F3181" t="s">
        <v>0</v>
      </c>
      <c r="G3181" t="s">
        <v>9579</v>
      </c>
      <c r="H3181" t="s">
        <v>311</v>
      </c>
      <c r="I3181" t="s">
        <v>311</v>
      </c>
      <c r="J3181">
        <v>14</v>
      </c>
    </row>
    <row r="3182" spans="1:10" hidden="1" x14ac:dyDescent="0.35">
      <c r="A3182" t="s">
        <v>9580</v>
      </c>
      <c r="B3182">
        <v>56</v>
      </c>
      <c r="C3182">
        <v>55</v>
      </c>
      <c r="D3182">
        <v>3177</v>
      </c>
      <c r="E3182" t="s">
        <v>311</v>
      </c>
      <c r="F3182" t="s">
        <v>2692</v>
      </c>
      <c r="G3182" t="s">
        <v>311</v>
      </c>
      <c r="H3182" t="s">
        <v>311</v>
      </c>
      <c r="I3182" t="s">
        <v>311</v>
      </c>
      <c r="J3182">
        <v>6</v>
      </c>
    </row>
    <row r="3183" spans="1:10" x14ac:dyDescent="0.35">
      <c r="A3183" t="s">
        <v>9581</v>
      </c>
      <c r="B3183">
        <v>32</v>
      </c>
      <c r="C3183">
        <v>55</v>
      </c>
      <c r="D3183">
        <v>3177</v>
      </c>
      <c r="E3183" t="s">
        <v>334</v>
      </c>
      <c r="F3183" t="s">
        <v>0</v>
      </c>
      <c r="G3183" t="s">
        <v>2053</v>
      </c>
      <c r="H3183">
        <v>0.78100000000000003</v>
      </c>
      <c r="I3183">
        <v>9.89</v>
      </c>
      <c r="J3183">
        <v>10</v>
      </c>
    </row>
    <row r="3184" spans="1:10" hidden="1" x14ac:dyDescent="0.35">
      <c r="A3184" t="s">
        <v>9582</v>
      </c>
      <c r="B3184">
        <v>17</v>
      </c>
      <c r="C3184">
        <v>55</v>
      </c>
      <c r="D3184">
        <v>3177</v>
      </c>
      <c r="E3184" t="s">
        <v>311</v>
      </c>
      <c r="F3184" t="s">
        <v>2692</v>
      </c>
      <c r="G3184" t="s">
        <v>311</v>
      </c>
      <c r="H3184" t="s">
        <v>311</v>
      </c>
      <c r="I3184" t="s">
        <v>311</v>
      </c>
      <c r="J3184">
        <v>4</v>
      </c>
    </row>
    <row r="3185" spans="1:10" hidden="1" x14ac:dyDescent="0.35">
      <c r="A3185" t="s">
        <v>9583</v>
      </c>
      <c r="B3185">
        <v>38</v>
      </c>
      <c r="C3185">
        <v>55</v>
      </c>
      <c r="D3185">
        <v>3177</v>
      </c>
      <c r="E3185" t="s">
        <v>311</v>
      </c>
      <c r="F3185" t="s">
        <v>3848</v>
      </c>
      <c r="G3185" t="s">
        <v>311</v>
      </c>
      <c r="H3185" t="s">
        <v>311</v>
      </c>
      <c r="I3185" t="s">
        <v>311</v>
      </c>
      <c r="J3185">
        <v>2</v>
      </c>
    </row>
    <row r="3186" spans="1:10" hidden="1" x14ac:dyDescent="0.35">
      <c r="A3186" t="s">
        <v>9584</v>
      </c>
      <c r="B3186">
        <v>48</v>
      </c>
      <c r="C3186">
        <v>55</v>
      </c>
      <c r="D3186">
        <v>3177</v>
      </c>
      <c r="E3186" t="s">
        <v>311</v>
      </c>
      <c r="F3186" t="s">
        <v>2692</v>
      </c>
      <c r="G3186" t="s">
        <v>311</v>
      </c>
      <c r="H3186" t="s">
        <v>311</v>
      </c>
      <c r="I3186" t="s">
        <v>311</v>
      </c>
      <c r="J3186">
        <v>1</v>
      </c>
    </row>
    <row r="3187" spans="1:10" hidden="1" x14ac:dyDescent="0.35">
      <c r="A3187" t="s">
        <v>9585</v>
      </c>
      <c r="B3187">
        <v>70</v>
      </c>
      <c r="C3187">
        <v>55</v>
      </c>
      <c r="D3187">
        <v>3177</v>
      </c>
      <c r="E3187" t="s">
        <v>311</v>
      </c>
      <c r="F3187" t="s">
        <v>2692</v>
      </c>
      <c r="G3187" t="s">
        <v>311</v>
      </c>
      <c r="H3187" t="s">
        <v>311</v>
      </c>
      <c r="I3187" t="s">
        <v>311</v>
      </c>
      <c r="J3187">
        <v>26</v>
      </c>
    </row>
    <row r="3188" spans="1:10" hidden="1" x14ac:dyDescent="0.35">
      <c r="A3188" t="s">
        <v>9586</v>
      </c>
      <c r="B3188">
        <v>50</v>
      </c>
      <c r="C3188">
        <v>55</v>
      </c>
      <c r="D3188">
        <v>3177</v>
      </c>
      <c r="E3188" t="s">
        <v>311</v>
      </c>
      <c r="F3188" t="s">
        <v>2692</v>
      </c>
      <c r="G3188" t="s">
        <v>311</v>
      </c>
      <c r="H3188" t="s">
        <v>311</v>
      </c>
      <c r="I3188" t="s">
        <v>311</v>
      </c>
      <c r="J3188">
        <v>3</v>
      </c>
    </row>
    <row r="3189" spans="1:10" hidden="1" x14ac:dyDescent="0.35">
      <c r="A3189" t="s">
        <v>9587</v>
      </c>
      <c r="B3189">
        <v>26</v>
      </c>
      <c r="C3189">
        <v>55</v>
      </c>
      <c r="D3189">
        <v>3177</v>
      </c>
      <c r="E3189" t="s">
        <v>311</v>
      </c>
      <c r="F3189" t="s">
        <v>3848</v>
      </c>
      <c r="G3189" t="s">
        <v>311</v>
      </c>
      <c r="H3189" t="s">
        <v>311</v>
      </c>
      <c r="I3189" t="s">
        <v>311</v>
      </c>
      <c r="J3189">
        <v>26</v>
      </c>
    </row>
    <row r="3190" spans="1:10" hidden="1" x14ac:dyDescent="0.35">
      <c r="A3190" t="s">
        <v>9588</v>
      </c>
      <c r="B3190">
        <v>40</v>
      </c>
      <c r="C3190">
        <v>55</v>
      </c>
      <c r="D3190">
        <v>3177</v>
      </c>
      <c r="E3190" t="s">
        <v>311</v>
      </c>
      <c r="F3190" t="s">
        <v>2692</v>
      </c>
      <c r="G3190" t="s">
        <v>311</v>
      </c>
      <c r="H3190" t="s">
        <v>311</v>
      </c>
      <c r="I3190" t="s">
        <v>311</v>
      </c>
      <c r="J3190">
        <v>6</v>
      </c>
    </row>
    <row r="3191" spans="1:10" hidden="1" x14ac:dyDescent="0.35">
      <c r="A3191" t="s">
        <v>9589</v>
      </c>
      <c r="B3191">
        <v>22</v>
      </c>
      <c r="C3191">
        <v>55</v>
      </c>
      <c r="D3191">
        <v>3177</v>
      </c>
      <c r="E3191" t="s">
        <v>311</v>
      </c>
      <c r="F3191" t="s">
        <v>3848</v>
      </c>
      <c r="G3191" t="s">
        <v>311</v>
      </c>
      <c r="H3191" t="s">
        <v>311</v>
      </c>
      <c r="I3191" t="s">
        <v>311</v>
      </c>
      <c r="J3191">
        <v>0</v>
      </c>
    </row>
    <row r="3192" spans="1:10" hidden="1" x14ac:dyDescent="0.35">
      <c r="A3192" t="s">
        <v>9590</v>
      </c>
      <c r="B3192">
        <v>24</v>
      </c>
      <c r="C3192">
        <v>55</v>
      </c>
      <c r="D3192">
        <v>3177</v>
      </c>
      <c r="E3192" t="s">
        <v>311</v>
      </c>
      <c r="F3192" t="s">
        <v>3848</v>
      </c>
      <c r="G3192" t="s">
        <v>311</v>
      </c>
      <c r="H3192" t="s">
        <v>311</v>
      </c>
      <c r="I3192" t="s">
        <v>311</v>
      </c>
      <c r="J3192">
        <v>3</v>
      </c>
    </row>
    <row r="3193" spans="1:10" hidden="1" x14ac:dyDescent="0.35">
      <c r="A3193" t="s">
        <v>9591</v>
      </c>
      <c r="B3193">
        <v>18</v>
      </c>
      <c r="C3193">
        <v>55</v>
      </c>
      <c r="D3193">
        <v>3177</v>
      </c>
      <c r="E3193" t="s">
        <v>311</v>
      </c>
      <c r="F3193" t="s">
        <v>3848</v>
      </c>
      <c r="G3193" t="s">
        <v>311</v>
      </c>
      <c r="H3193" t="s">
        <v>311</v>
      </c>
      <c r="I3193" t="s">
        <v>311</v>
      </c>
      <c r="J3193">
        <v>0</v>
      </c>
    </row>
    <row r="3194" spans="1:10" hidden="1" x14ac:dyDescent="0.35">
      <c r="A3194" t="s">
        <v>9592</v>
      </c>
      <c r="B3194">
        <v>31</v>
      </c>
      <c r="C3194">
        <v>55</v>
      </c>
      <c r="D3194">
        <v>3177</v>
      </c>
      <c r="E3194" t="s">
        <v>311</v>
      </c>
      <c r="F3194" t="s">
        <v>3848</v>
      </c>
      <c r="G3194" t="s">
        <v>311</v>
      </c>
      <c r="H3194" t="s">
        <v>311</v>
      </c>
      <c r="I3194" t="s">
        <v>311</v>
      </c>
      <c r="J3194">
        <v>2</v>
      </c>
    </row>
    <row r="3195" spans="1:10" hidden="1" x14ac:dyDescent="0.35">
      <c r="A3195" t="s">
        <v>9593</v>
      </c>
      <c r="B3195">
        <v>39</v>
      </c>
      <c r="C3195">
        <v>55</v>
      </c>
      <c r="D3195">
        <v>3177</v>
      </c>
      <c r="E3195" t="s">
        <v>311</v>
      </c>
      <c r="F3195" t="s">
        <v>2692</v>
      </c>
      <c r="G3195" t="s">
        <v>311</v>
      </c>
      <c r="H3195" t="s">
        <v>311</v>
      </c>
      <c r="I3195" t="s">
        <v>311</v>
      </c>
      <c r="J3195">
        <v>6</v>
      </c>
    </row>
    <row r="3196" spans="1:10" hidden="1" x14ac:dyDescent="0.35">
      <c r="A3196" t="s">
        <v>9594</v>
      </c>
      <c r="B3196">
        <v>22</v>
      </c>
      <c r="C3196">
        <v>55</v>
      </c>
      <c r="D3196">
        <v>3177</v>
      </c>
      <c r="E3196" t="s">
        <v>311</v>
      </c>
      <c r="F3196" t="s">
        <v>3848</v>
      </c>
      <c r="G3196" t="s">
        <v>311</v>
      </c>
      <c r="H3196" t="s">
        <v>311</v>
      </c>
      <c r="I3196" t="s">
        <v>311</v>
      </c>
      <c r="J3196">
        <v>22</v>
      </c>
    </row>
    <row r="3197" spans="1:10" hidden="1" x14ac:dyDescent="0.35">
      <c r="A3197" t="s">
        <v>9595</v>
      </c>
      <c r="B3197">
        <v>16</v>
      </c>
      <c r="C3197">
        <v>55</v>
      </c>
      <c r="D3197">
        <v>3177</v>
      </c>
      <c r="E3197" t="s">
        <v>311</v>
      </c>
      <c r="F3197" t="s">
        <v>3848</v>
      </c>
      <c r="G3197" t="s">
        <v>311</v>
      </c>
      <c r="H3197" t="s">
        <v>311</v>
      </c>
      <c r="I3197" t="s">
        <v>311</v>
      </c>
      <c r="J3197">
        <v>0</v>
      </c>
    </row>
    <row r="3198" spans="1:10" hidden="1" x14ac:dyDescent="0.35">
      <c r="A3198" t="s">
        <v>9596</v>
      </c>
      <c r="B3198">
        <v>11</v>
      </c>
      <c r="C3198">
        <v>55</v>
      </c>
      <c r="D3198">
        <v>3177</v>
      </c>
      <c r="E3198" t="s">
        <v>311</v>
      </c>
      <c r="F3198" t="s">
        <v>3848</v>
      </c>
      <c r="G3198" t="s">
        <v>311</v>
      </c>
      <c r="H3198" t="s">
        <v>311</v>
      </c>
      <c r="I3198" t="s">
        <v>311</v>
      </c>
      <c r="J3198">
        <v>0</v>
      </c>
    </row>
    <row r="3199" spans="1:10" hidden="1" x14ac:dyDescent="0.35">
      <c r="A3199" t="s">
        <v>9597</v>
      </c>
      <c r="B3199">
        <v>15</v>
      </c>
      <c r="C3199">
        <v>54</v>
      </c>
      <c r="D3199">
        <v>3198</v>
      </c>
      <c r="E3199" t="s">
        <v>311</v>
      </c>
      <c r="F3199" t="s">
        <v>3848</v>
      </c>
      <c r="G3199" t="s">
        <v>311</v>
      </c>
      <c r="H3199" t="s">
        <v>311</v>
      </c>
      <c r="I3199" t="s">
        <v>311</v>
      </c>
      <c r="J3199">
        <v>1</v>
      </c>
    </row>
    <row r="3200" spans="1:10" hidden="1" x14ac:dyDescent="0.35">
      <c r="A3200" t="s">
        <v>9598</v>
      </c>
      <c r="B3200">
        <v>18</v>
      </c>
      <c r="C3200">
        <v>54</v>
      </c>
      <c r="D3200">
        <v>3198</v>
      </c>
      <c r="E3200" t="s">
        <v>311</v>
      </c>
      <c r="F3200" t="s">
        <v>3848</v>
      </c>
      <c r="G3200" t="s">
        <v>311</v>
      </c>
      <c r="H3200" t="s">
        <v>311</v>
      </c>
      <c r="I3200" t="s">
        <v>311</v>
      </c>
      <c r="J3200">
        <v>1</v>
      </c>
    </row>
    <row r="3201" spans="1:10" hidden="1" x14ac:dyDescent="0.35">
      <c r="A3201" t="s">
        <v>9599</v>
      </c>
      <c r="B3201">
        <v>23</v>
      </c>
      <c r="C3201">
        <v>54</v>
      </c>
      <c r="D3201">
        <v>3198</v>
      </c>
      <c r="E3201" t="s">
        <v>311</v>
      </c>
      <c r="F3201" t="s">
        <v>3848</v>
      </c>
      <c r="G3201" t="s">
        <v>311</v>
      </c>
      <c r="H3201" t="s">
        <v>311</v>
      </c>
      <c r="I3201" t="s">
        <v>311</v>
      </c>
      <c r="J3201">
        <v>5</v>
      </c>
    </row>
    <row r="3202" spans="1:10" x14ac:dyDescent="0.35">
      <c r="A3202" t="s">
        <v>9600</v>
      </c>
      <c r="B3202">
        <v>37</v>
      </c>
      <c r="C3202">
        <v>54</v>
      </c>
      <c r="D3202">
        <v>3198</v>
      </c>
      <c r="E3202" t="s">
        <v>311</v>
      </c>
      <c r="F3202" t="s">
        <v>0</v>
      </c>
      <c r="G3202" t="s">
        <v>2448</v>
      </c>
      <c r="H3202" t="s">
        <v>311</v>
      </c>
      <c r="I3202" t="s">
        <v>311</v>
      </c>
      <c r="J3202">
        <v>8</v>
      </c>
    </row>
    <row r="3203" spans="1:10" hidden="1" x14ac:dyDescent="0.35">
      <c r="A3203" t="s">
        <v>9601</v>
      </c>
      <c r="B3203">
        <v>30</v>
      </c>
      <c r="C3203">
        <v>54</v>
      </c>
      <c r="D3203">
        <v>3198</v>
      </c>
      <c r="E3203" t="s">
        <v>311</v>
      </c>
      <c r="F3203" t="s">
        <v>2692</v>
      </c>
      <c r="G3203" t="s">
        <v>311</v>
      </c>
      <c r="H3203" t="s">
        <v>311</v>
      </c>
      <c r="I3203" t="s">
        <v>311</v>
      </c>
      <c r="J3203">
        <v>12</v>
      </c>
    </row>
    <row r="3204" spans="1:10" hidden="1" x14ac:dyDescent="0.35">
      <c r="A3204" t="s">
        <v>9602</v>
      </c>
      <c r="B3204">
        <v>81</v>
      </c>
      <c r="C3204">
        <v>54</v>
      </c>
      <c r="D3204">
        <v>3198</v>
      </c>
      <c r="E3204" t="s">
        <v>311</v>
      </c>
      <c r="F3204" t="s">
        <v>2692</v>
      </c>
      <c r="G3204" t="s">
        <v>311</v>
      </c>
      <c r="H3204" t="s">
        <v>311</v>
      </c>
      <c r="I3204" t="s">
        <v>311</v>
      </c>
      <c r="J3204">
        <v>2</v>
      </c>
    </row>
    <row r="3205" spans="1:10" hidden="1" x14ac:dyDescent="0.35">
      <c r="A3205" t="s">
        <v>9603</v>
      </c>
      <c r="B3205">
        <v>64</v>
      </c>
      <c r="C3205">
        <v>54</v>
      </c>
      <c r="D3205">
        <v>3198</v>
      </c>
      <c r="E3205" t="s">
        <v>311</v>
      </c>
      <c r="F3205" t="s">
        <v>2692</v>
      </c>
      <c r="G3205" t="s">
        <v>311</v>
      </c>
      <c r="H3205" t="s">
        <v>311</v>
      </c>
      <c r="I3205" t="s">
        <v>311</v>
      </c>
      <c r="J3205">
        <v>2</v>
      </c>
    </row>
    <row r="3206" spans="1:10" hidden="1" x14ac:dyDescent="0.35">
      <c r="A3206" t="s">
        <v>9604</v>
      </c>
      <c r="B3206">
        <v>13</v>
      </c>
      <c r="C3206">
        <v>54</v>
      </c>
      <c r="D3206">
        <v>3198</v>
      </c>
      <c r="E3206" t="s">
        <v>311</v>
      </c>
      <c r="F3206" t="s">
        <v>3848</v>
      </c>
      <c r="G3206" t="s">
        <v>311</v>
      </c>
      <c r="H3206" t="s">
        <v>311</v>
      </c>
      <c r="I3206" t="s">
        <v>311</v>
      </c>
      <c r="J3206">
        <v>1</v>
      </c>
    </row>
    <row r="3207" spans="1:10" hidden="1" x14ac:dyDescent="0.35">
      <c r="A3207" t="s">
        <v>9605</v>
      </c>
      <c r="B3207">
        <v>7</v>
      </c>
      <c r="C3207">
        <v>54</v>
      </c>
      <c r="D3207">
        <v>3198</v>
      </c>
      <c r="E3207" t="s">
        <v>311</v>
      </c>
      <c r="F3207" t="s">
        <v>3848</v>
      </c>
      <c r="G3207" t="s">
        <v>311</v>
      </c>
      <c r="H3207" t="s">
        <v>311</v>
      </c>
      <c r="I3207" t="s">
        <v>311</v>
      </c>
      <c r="J3207">
        <v>0</v>
      </c>
    </row>
    <row r="3208" spans="1:10" hidden="1" x14ac:dyDescent="0.35">
      <c r="A3208" t="s">
        <v>9606</v>
      </c>
      <c r="B3208">
        <v>23</v>
      </c>
      <c r="C3208">
        <v>54</v>
      </c>
      <c r="D3208">
        <v>3198</v>
      </c>
      <c r="E3208" t="s">
        <v>311</v>
      </c>
      <c r="F3208" t="s">
        <v>3848</v>
      </c>
      <c r="G3208" t="s">
        <v>311</v>
      </c>
      <c r="H3208" t="s">
        <v>311</v>
      </c>
      <c r="I3208" t="s">
        <v>311</v>
      </c>
      <c r="J3208">
        <v>0</v>
      </c>
    </row>
    <row r="3209" spans="1:10" hidden="1" x14ac:dyDescent="0.35">
      <c r="A3209" t="s">
        <v>9607</v>
      </c>
      <c r="B3209">
        <v>42</v>
      </c>
      <c r="C3209">
        <v>54</v>
      </c>
      <c r="D3209">
        <v>3198</v>
      </c>
      <c r="E3209" t="s">
        <v>311</v>
      </c>
      <c r="F3209" t="s">
        <v>3848</v>
      </c>
      <c r="G3209" t="s">
        <v>311</v>
      </c>
      <c r="H3209" t="s">
        <v>311</v>
      </c>
      <c r="I3209" t="s">
        <v>311</v>
      </c>
      <c r="J3209">
        <v>4</v>
      </c>
    </row>
    <row r="3210" spans="1:10" hidden="1" x14ac:dyDescent="0.35">
      <c r="A3210" t="s">
        <v>9608</v>
      </c>
      <c r="B3210">
        <v>18</v>
      </c>
      <c r="C3210">
        <v>54</v>
      </c>
      <c r="D3210">
        <v>3198</v>
      </c>
      <c r="E3210" t="s">
        <v>311</v>
      </c>
      <c r="F3210" t="s">
        <v>3848</v>
      </c>
      <c r="G3210" t="s">
        <v>311</v>
      </c>
      <c r="H3210" t="s">
        <v>311</v>
      </c>
      <c r="I3210" t="s">
        <v>311</v>
      </c>
      <c r="J3210">
        <v>0</v>
      </c>
    </row>
    <row r="3211" spans="1:10" hidden="1" x14ac:dyDescent="0.35">
      <c r="A3211" t="s">
        <v>9609</v>
      </c>
      <c r="B3211">
        <v>5</v>
      </c>
      <c r="C3211">
        <v>54</v>
      </c>
      <c r="D3211">
        <v>3198</v>
      </c>
      <c r="E3211" t="s">
        <v>311</v>
      </c>
      <c r="F3211" t="s">
        <v>3848</v>
      </c>
      <c r="G3211" t="s">
        <v>311</v>
      </c>
      <c r="H3211" t="s">
        <v>311</v>
      </c>
      <c r="I3211" t="s">
        <v>311</v>
      </c>
      <c r="J3211">
        <v>0</v>
      </c>
    </row>
    <row r="3212" spans="1:10" hidden="1" x14ac:dyDescent="0.35">
      <c r="A3212" t="s">
        <v>9610</v>
      </c>
      <c r="B3212">
        <v>44</v>
      </c>
      <c r="C3212">
        <v>54</v>
      </c>
      <c r="D3212">
        <v>3198</v>
      </c>
      <c r="E3212" t="s">
        <v>311</v>
      </c>
      <c r="F3212" t="s">
        <v>2692</v>
      </c>
      <c r="G3212" t="s">
        <v>311</v>
      </c>
      <c r="H3212" t="s">
        <v>311</v>
      </c>
      <c r="I3212" t="s">
        <v>311</v>
      </c>
      <c r="J3212">
        <v>41</v>
      </c>
    </row>
    <row r="3213" spans="1:10" hidden="1" x14ac:dyDescent="0.35">
      <c r="A3213" t="s">
        <v>9611</v>
      </c>
      <c r="B3213">
        <v>21</v>
      </c>
      <c r="C3213">
        <v>54</v>
      </c>
      <c r="D3213">
        <v>3198</v>
      </c>
      <c r="E3213" t="s">
        <v>311</v>
      </c>
      <c r="F3213" t="s">
        <v>3848</v>
      </c>
      <c r="G3213" t="s">
        <v>311</v>
      </c>
      <c r="H3213" t="s">
        <v>311</v>
      </c>
      <c r="I3213" t="s">
        <v>311</v>
      </c>
      <c r="J3213">
        <v>0</v>
      </c>
    </row>
    <row r="3214" spans="1:10" hidden="1" x14ac:dyDescent="0.35">
      <c r="A3214" t="s">
        <v>9612</v>
      </c>
      <c r="B3214">
        <v>11</v>
      </c>
      <c r="C3214">
        <v>54</v>
      </c>
      <c r="D3214">
        <v>3198</v>
      </c>
      <c r="E3214" t="s">
        <v>311</v>
      </c>
      <c r="F3214" t="s">
        <v>3848</v>
      </c>
      <c r="G3214" t="s">
        <v>311</v>
      </c>
      <c r="H3214" t="s">
        <v>311</v>
      </c>
      <c r="I3214" t="s">
        <v>311</v>
      </c>
      <c r="J3214">
        <v>0</v>
      </c>
    </row>
    <row r="3215" spans="1:10" hidden="1" x14ac:dyDescent="0.35">
      <c r="A3215" t="s">
        <v>9613</v>
      </c>
      <c r="B3215">
        <v>24</v>
      </c>
      <c r="C3215">
        <v>54</v>
      </c>
      <c r="D3215">
        <v>3198</v>
      </c>
      <c r="E3215" t="s">
        <v>311</v>
      </c>
      <c r="F3215" t="s">
        <v>3848</v>
      </c>
      <c r="G3215" t="s">
        <v>311</v>
      </c>
      <c r="H3215" t="s">
        <v>311</v>
      </c>
      <c r="I3215" t="s">
        <v>311</v>
      </c>
      <c r="J3215">
        <v>1</v>
      </c>
    </row>
    <row r="3216" spans="1:10" hidden="1" x14ac:dyDescent="0.35">
      <c r="A3216" t="s">
        <v>9614</v>
      </c>
      <c r="B3216">
        <v>65</v>
      </c>
      <c r="C3216">
        <v>54</v>
      </c>
      <c r="D3216">
        <v>3198</v>
      </c>
      <c r="E3216" t="s">
        <v>311</v>
      </c>
      <c r="F3216" t="s">
        <v>2692</v>
      </c>
      <c r="G3216" t="s">
        <v>311</v>
      </c>
      <c r="H3216" t="s">
        <v>311</v>
      </c>
      <c r="I3216" t="s">
        <v>311</v>
      </c>
      <c r="J3216">
        <v>1</v>
      </c>
    </row>
    <row r="3217" spans="1:10" hidden="1" x14ac:dyDescent="0.35">
      <c r="A3217" t="s">
        <v>9615</v>
      </c>
      <c r="B3217">
        <v>336</v>
      </c>
      <c r="C3217">
        <v>54</v>
      </c>
      <c r="D3217">
        <v>3198</v>
      </c>
      <c r="E3217" t="s">
        <v>311</v>
      </c>
      <c r="F3217" t="s">
        <v>2692</v>
      </c>
      <c r="G3217" t="s">
        <v>311</v>
      </c>
      <c r="H3217" t="s">
        <v>311</v>
      </c>
      <c r="I3217" t="s">
        <v>311</v>
      </c>
      <c r="J3217">
        <v>9</v>
      </c>
    </row>
    <row r="3218" spans="1:10" hidden="1" x14ac:dyDescent="0.35">
      <c r="A3218" t="s">
        <v>9616</v>
      </c>
      <c r="B3218">
        <v>26</v>
      </c>
      <c r="C3218">
        <v>53</v>
      </c>
      <c r="D3218">
        <v>3217</v>
      </c>
      <c r="E3218" t="s">
        <v>311</v>
      </c>
      <c r="F3218" t="s">
        <v>3848</v>
      </c>
      <c r="G3218" t="s">
        <v>311</v>
      </c>
      <c r="H3218" t="s">
        <v>311</v>
      </c>
      <c r="I3218" t="s">
        <v>311</v>
      </c>
      <c r="J3218">
        <v>3</v>
      </c>
    </row>
    <row r="3219" spans="1:10" hidden="1" x14ac:dyDescent="0.35">
      <c r="A3219" t="s">
        <v>9617</v>
      </c>
      <c r="B3219">
        <v>42</v>
      </c>
      <c r="C3219">
        <v>53</v>
      </c>
      <c r="D3219">
        <v>3217</v>
      </c>
      <c r="E3219" t="s">
        <v>311</v>
      </c>
      <c r="F3219" t="s">
        <v>2692</v>
      </c>
      <c r="G3219" t="s">
        <v>311</v>
      </c>
      <c r="H3219" t="s">
        <v>311</v>
      </c>
      <c r="I3219" t="s">
        <v>311</v>
      </c>
      <c r="J3219">
        <v>16</v>
      </c>
    </row>
    <row r="3220" spans="1:10" hidden="1" x14ac:dyDescent="0.35">
      <c r="A3220" t="s">
        <v>9618</v>
      </c>
      <c r="B3220">
        <v>38</v>
      </c>
      <c r="C3220">
        <v>53</v>
      </c>
      <c r="D3220">
        <v>3217</v>
      </c>
      <c r="E3220" t="s">
        <v>311</v>
      </c>
      <c r="F3220" t="s">
        <v>2692</v>
      </c>
      <c r="G3220" t="s">
        <v>311</v>
      </c>
      <c r="H3220" t="s">
        <v>311</v>
      </c>
      <c r="I3220" t="s">
        <v>311</v>
      </c>
      <c r="J3220">
        <v>0</v>
      </c>
    </row>
    <row r="3221" spans="1:10" hidden="1" x14ac:dyDescent="0.35">
      <c r="A3221" t="s">
        <v>9619</v>
      </c>
      <c r="B3221">
        <v>10</v>
      </c>
      <c r="C3221">
        <v>53</v>
      </c>
      <c r="D3221">
        <v>3217</v>
      </c>
      <c r="E3221" t="s">
        <v>311</v>
      </c>
      <c r="F3221" t="s">
        <v>3848</v>
      </c>
      <c r="G3221" t="s">
        <v>311</v>
      </c>
      <c r="H3221" t="s">
        <v>311</v>
      </c>
      <c r="I3221" t="s">
        <v>311</v>
      </c>
      <c r="J3221">
        <v>0</v>
      </c>
    </row>
    <row r="3222" spans="1:10" hidden="1" x14ac:dyDescent="0.35">
      <c r="A3222" t="s">
        <v>9620</v>
      </c>
      <c r="B3222">
        <v>19</v>
      </c>
      <c r="C3222">
        <v>53</v>
      </c>
      <c r="D3222">
        <v>3217</v>
      </c>
      <c r="E3222" t="s">
        <v>311</v>
      </c>
      <c r="F3222" t="s">
        <v>3848</v>
      </c>
      <c r="G3222" t="s">
        <v>311</v>
      </c>
      <c r="H3222" t="s">
        <v>311</v>
      </c>
      <c r="I3222" t="s">
        <v>311</v>
      </c>
      <c r="J3222">
        <v>2</v>
      </c>
    </row>
    <row r="3223" spans="1:10" x14ac:dyDescent="0.35">
      <c r="A3223" t="s">
        <v>9621</v>
      </c>
      <c r="B3223">
        <v>92</v>
      </c>
      <c r="C3223">
        <v>53</v>
      </c>
      <c r="D3223">
        <v>3217</v>
      </c>
      <c r="E3223" t="s">
        <v>311</v>
      </c>
      <c r="F3223" t="s">
        <v>0</v>
      </c>
      <c r="G3223" t="s">
        <v>2520</v>
      </c>
      <c r="H3223" t="s">
        <v>311</v>
      </c>
      <c r="I3223" t="s">
        <v>311</v>
      </c>
      <c r="J3223">
        <v>1</v>
      </c>
    </row>
    <row r="3224" spans="1:10" hidden="1" x14ac:dyDescent="0.35">
      <c r="A3224" t="s">
        <v>9622</v>
      </c>
      <c r="B3224">
        <v>73</v>
      </c>
      <c r="C3224">
        <v>53</v>
      </c>
      <c r="D3224">
        <v>3217</v>
      </c>
      <c r="E3224" t="s">
        <v>311</v>
      </c>
      <c r="F3224" t="s">
        <v>2692</v>
      </c>
      <c r="G3224" t="s">
        <v>311</v>
      </c>
      <c r="H3224" t="s">
        <v>311</v>
      </c>
      <c r="I3224" t="s">
        <v>311</v>
      </c>
      <c r="J3224">
        <v>0</v>
      </c>
    </row>
    <row r="3225" spans="1:10" hidden="1" x14ac:dyDescent="0.35">
      <c r="A3225" t="s">
        <v>9623</v>
      </c>
      <c r="B3225">
        <v>24</v>
      </c>
      <c r="C3225">
        <v>53</v>
      </c>
      <c r="D3225">
        <v>3217</v>
      </c>
      <c r="E3225" t="s">
        <v>311</v>
      </c>
      <c r="F3225" t="s">
        <v>2692</v>
      </c>
      <c r="G3225" t="s">
        <v>311</v>
      </c>
      <c r="H3225" t="s">
        <v>311</v>
      </c>
      <c r="I3225" t="s">
        <v>311</v>
      </c>
      <c r="J3225">
        <v>5</v>
      </c>
    </row>
    <row r="3226" spans="1:10" hidden="1" x14ac:dyDescent="0.35">
      <c r="A3226" t="s">
        <v>9624</v>
      </c>
      <c r="B3226">
        <v>12</v>
      </c>
      <c r="C3226">
        <v>53</v>
      </c>
      <c r="D3226">
        <v>3217</v>
      </c>
      <c r="E3226" t="s">
        <v>311</v>
      </c>
      <c r="F3226" t="s">
        <v>2692</v>
      </c>
      <c r="G3226" t="s">
        <v>311</v>
      </c>
      <c r="H3226" t="s">
        <v>311</v>
      </c>
      <c r="I3226" t="s">
        <v>311</v>
      </c>
      <c r="J3226">
        <v>4</v>
      </c>
    </row>
    <row r="3227" spans="1:10" hidden="1" x14ac:dyDescent="0.35">
      <c r="A3227" t="s">
        <v>9625</v>
      </c>
      <c r="B3227">
        <v>23</v>
      </c>
      <c r="C3227">
        <v>53</v>
      </c>
      <c r="D3227">
        <v>3217</v>
      </c>
      <c r="E3227" t="s">
        <v>311</v>
      </c>
      <c r="F3227" t="s">
        <v>3848</v>
      </c>
      <c r="G3227" t="s">
        <v>311</v>
      </c>
      <c r="H3227" t="s">
        <v>311</v>
      </c>
      <c r="I3227" t="s">
        <v>311</v>
      </c>
      <c r="J3227">
        <v>1</v>
      </c>
    </row>
    <row r="3228" spans="1:10" hidden="1" x14ac:dyDescent="0.35">
      <c r="A3228" t="s">
        <v>9626</v>
      </c>
      <c r="B3228">
        <v>13</v>
      </c>
      <c r="C3228">
        <v>53</v>
      </c>
      <c r="D3228">
        <v>3217</v>
      </c>
      <c r="E3228" t="s">
        <v>311</v>
      </c>
      <c r="F3228" t="s">
        <v>3848</v>
      </c>
      <c r="G3228" t="s">
        <v>311</v>
      </c>
      <c r="H3228" t="s">
        <v>311</v>
      </c>
      <c r="I3228" t="s">
        <v>311</v>
      </c>
      <c r="J3228">
        <v>0</v>
      </c>
    </row>
    <row r="3229" spans="1:10" hidden="1" x14ac:dyDescent="0.35">
      <c r="A3229" t="s">
        <v>9627</v>
      </c>
      <c r="B3229">
        <v>13</v>
      </c>
      <c r="C3229">
        <v>53</v>
      </c>
      <c r="D3229">
        <v>3217</v>
      </c>
      <c r="E3229" t="s">
        <v>311</v>
      </c>
      <c r="F3229" t="s">
        <v>3848</v>
      </c>
      <c r="G3229" t="s">
        <v>311</v>
      </c>
      <c r="H3229" t="s">
        <v>311</v>
      </c>
      <c r="I3229" t="s">
        <v>311</v>
      </c>
      <c r="J3229">
        <v>0</v>
      </c>
    </row>
    <row r="3230" spans="1:10" hidden="1" x14ac:dyDescent="0.35">
      <c r="A3230" t="s">
        <v>9628</v>
      </c>
      <c r="B3230">
        <v>26</v>
      </c>
      <c r="C3230">
        <v>53</v>
      </c>
      <c r="D3230">
        <v>3217</v>
      </c>
      <c r="E3230" t="s">
        <v>311</v>
      </c>
      <c r="F3230" t="s">
        <v>3848</v>
      </c>
      <c r="G3230" t="s">
        <v>311</v>
      </c>
      <c r="H3230" t="s">
        <v>311</v>
      </c>
      <c r="I3230" t="s">
        <v>311</v>
      </c>
      <c r="J3230">
        <v>1</v>
      </c>
    </row>
    <row r="3231" spans="1:10" hidden="1" x14ac:dyDescent="0.35">
      <c r="A3231" t="s">
        <v>9629</v>
      </c>
      <c r="B3231">
        <v>30</v>
      </c>
      <c r="C3231">
        <v>53</v>
      </c>
      <c r="D3231">
        <v>3217</v>
      </c>
      <c r="E3231" t="s">
        <v>311</v>
      </c>
      <c r="F3231" t="s">
        <v>3848</v>
      </c>
      <c r="G3231" t="s">
        <v>311</v>
      </c>
      <c r="H3231" t="s">
        <v>311</v>
      </c>
      <c r="I3231" t="s">
        <v>311</v>
      </c>
      <c r="J3231">
        <v>1</v>
      </c>
    </row>
    <row r="3232" spans="1:10" x14ac:dyDescent="0.35">
      <c r="A3232" t="s">
        <v>9630</v>
      </c>
      <c r="B3232">
        <v>25</v>
      </c>
      <c r="C3232">
        <v>53</v>
      </c>
      <c r="D3232">
        <v>3217</v>
      </c>
      <c r="E3232" t="s">
        <v>328</v>
      </c>
      <c r="F3232" t="s">
        <v>0</v>
      </c>
      <c r="G3232" t="s">
        <v>4467</v>
      </c>
      <c r="H3232">
        <v>0.87</v>
      </c>
      <c r="I3232">
        <v>38.67</v>
      </c>
      <c r="J3232">
        <v>16</v>
      </c>
    </row>
    <row r="3233" spans="1:10" hidden="1" x14ac:dyDescent="0.35">
      <c r="A3233" t="s">
        <v>9631</v>
      </c>
      <c r="B3233">
        <v>15</v>
      </c>
      <c r="C3233">
        <v>53</v>
      </c>
      <c r="D3233">
        <v>3217</v>
      </c>
      <c r="E3233" t="s">
        <v>311</v>
      </c>
      <c r="F3233" t="s">
        <v>3848</v>
      </c>
      <c r="G3233" t="s">
        <v>311</v>
      </c>
      <c r="H3233" t="s">
        <v>311</v>
      </c>
      <c r="I3233" t="s">
        <v>311</v>
      </c>
      <c r="J3233">
        <v>0</v>
      </c>
    </row>
    <row r="3234" spans="1:10" hidden="1" x14ac:dyDescent="0.35">
      <c r="A3234" t="s">
        <v>9632</v>
      </c>
      <c r="B3234">
        <v>54</v>
      </c>
      <c r="C3234">
        <v>53</v>
      </c>
      <c r="D3234">
        <v>3217</v>
      </c>
      <c r="E3234" t="s">
        <v>311</v>
      </c>
      <c r="F3234" t="s">
        <v>2692</v>
      </c>
      <c r="G3234" t="s">
        <v>311</v>
      </c>
      <c r="H3234" t="s">
        <v>311</v>
      </c>
      <c r="I3234" t="s">
        <v>311</v>
      </c>
      <c r="J3234">
        <v>10</v>
      </c>
    </row>
    <row r="3235" spans="1:10" hidden="1" x14ac:dyDescent="0.35">
      <c r="A3235" t="s">
        <v>9633</v>
      </c>
      <c r="B3235">
        <v>41</v>
      </c>
      <c r="C3235">
        <v>53</v>
      </c>
      <c r="D3235">
        <v>3217</v>
      </c>
      <c r="E3235" t="s">
        <v>311</v>
      </c>
      <c r="F3235" t="s">
        <v>2692</v>
      </c>
      <c r="G3235" t="s">
        <v>311</v>
      </c>
      <c r="H3235" t="s">
        <v>311</v>
      </c>
      <c r="I3235" t="s">
        <v>311</v>
      </c>
      <c r="J3235">
        <v>18</v>
      </c>
    </row>
    <row r="3236" spans="1:10" hidden="1" x14ac:dyDescent="0.35">
      <c r="A3236" t="s">
        <v>9634</v>
      </c>
      <c r="B3236">
        <v>57</v>
      </c>
      <c r="C3236">
        <v>53</v>
      </c>
      <c r="D3236">
        <v>3217</v>
      </c>
      <c r="E3236" t="s">
        <v>311</v>
      </c>
      <c r="F3236" t="s">
        <v>2692</v>
      </c>
      <c r="G3236" t="s">
        <v>311</v>
      </c>
      <c r="H3236" t="s">
        <v>311</v>
      </c>
      <c r="I3236" t="s">
        <v>311</v>
      </c>
      <c r="J3236">
        <v>9</v>
      </c>
    </row>
    <row r="3237" spans="1:10" hidden="1" x14ac:dyDescent="0.35">
      <c r="A3237" t="s">
        <v>9635</v>
      </c>
      <c r="B3237">
        <v>12</v>
      </c>
      <c r="C3237">
        <v>53</v>
      </c>
      <c r="D3237">
        <v>3217</v>
      </c>
      <c r="E3237" t="s">
        <v>311</v>
      </c>
      <c r="F3237" t="s">
        <v>3848</v>
      </c>
      <c r="G3237" t="s">
        <v>311</v>
      </c>
      <c r="H3237" t="s">
        <v>311</v>
      </c>
      <c r="I3237" t="s">
        <v>311</v>
      </c>
      <c r="J3237">
        <v>0</v>
      </c>
    </row>
    <row r="3238" spans="1:10" hidden="1" x14ac:dyDescent="0.35">
      <c r="A3238" t="s">
        <v>9636</v>
      </c>
      <c r="B3238">
        <v>27</v>
      </c>
      <c r="C3238">
        <v>53</v>
      </c>
      <c r="D3238">
        <v>3217</v>
      </c>
      <c r="E3238" t="s">
        <v>311</v>
      </c>
      <c r="F3238" t="s">
        <v>2692</v>
      </c>
      <c r="G3238" t="s">
        <v>311</v>
      </c>
      <c r="H3238" t="s">
        <v>311</v>
      </c>
      <c r="I3238" t="s">
        <v>311</v>
      </c>
      <c r="J3238">
        <v>4</v>
      </c>
    </row>
    <row r="3239" spans="1:10" hidden="1" x14ac:dyDescent="0.35">
      <c r="A3239" t="s">
        <v>9637</v>
      </c>
      <c r="B3239">
        <v>22</v>
      </c>
      <c r="C3239">
        <v>53</v>
      </c>
      <c r="D3239">
        <v>3217</v>
      </c>
      <c r="E3239" t="s">
        <v>311</v>
      </c>
      <c r="F3239" t="s">
        <v>2692</v>
      </c>
      <c r="G3239" t="s">
        <v>311</v>
      </c>
      <c r="H3239" t="s">
        <v>311</v>
      </c>
      <c r="I3239" t="s">
        <v>311</v>
      </c>
      <c r="J3239">
        <v>11</v>
      </c>
    </row>
    <row r="3240" spans="1:10" hidden="1" x14ac:dyDescent="0.35">
      <c r="A3240" t="s">
        <v>9638</v>
      </c>
      <c r="B3240">
        <v>37</v>
      </c>
      <c r="C3240">
        <v>53</v>
      </c>
      <c r="D3240">
        <v>3217</v>
      </c>
      <c r="E3240" t="s">
        <v>311</v>
      </c>
      <c r="F3240" t="s">
        <v>2692</v>
      </c>
      <c r="G3240" t="s">
        <v>311</v>
      </c>
      <c r="H3240" t="s">
        <v>311</v>
      </c>
      <c r="I3240" t="s">
        <v>311</v>
      </c>
      <c r="J3240">
        <v>37</v>
      </c>
    </row>
    <row r="3241" spans="1:10" hidden="1" x14ac:dyDescent="0.35">
      <c r="A3241" t="s">
        <v>9639</v>
      </c>
      <c r="B3241">
        <v>35</v>
      </c>
      <c r="C3241">
        <v>53</v>
      </c>
      <c r="D3241">
        <v>3217</v>
      </c>
      <c r="E3241" t="s">
        <v>311</v>
      </c>
      <c r="F3241" t="s">
        <v>2692</v>
      </c>
      <c r="G3241" t="s">
        <v>311</v>
      </c>
      <c r="H3241" t="s">
        <v>311</v>
      </c>
      <c r="I3241" t="s">
        <v>311</v>
      </c>
      <c r="J3241">
        <v>0</v>
      </c>
    </row>
    <row r="3242" spans="1:10" hidden="1" x14ac:dyDescent="0.35">
      <c r="A3242" t="s">
        <v>9640</v>
      </c>
      <c r="B3242">
        <v>22</v>
      </c>
      <c r="C3242">
        <v>53</v>
      </c>
      <c r="D3242">
        <v>3217</v>
      </c>
      <c r="E3242" t="s">
        <v>311</v>
      </c>
      <c r="F3242" t="s">
        <v>3848</v>
      </c>
      <c r="G3242" t="s">
        <v>311</v>
      </c>
      <c r="H3242" t="s">
        <v>311</v>
      </c>
      <c r="I3242" t="s">
        <v>311</v>
      </c>
      <c r="J3242">
        <v>1</v>
      </c>
    </row>
    <row r="3243" spans="1:10" hidden="1" x14ac:dyDescent="0.35">
      <c r="A3243" t="s">
        <v>9641</v>
      </c>
      <c r="B3243">
        <v>15</v>
      </c>
      <c r="C3243">
        <v>53</v>
      </c>
      <c r="D3243">
        <v>3217</v>
      </c>
      <c r="E3243" t="s">
        <v>311</v>
      </c>
      <c r="F3243" t="s">
        <v>2692</v>
      </c>
      <c r="G3243" t="s">
        <v>311</v>
      </c>
      <c r="H3243" t="s">
        <v>311</v>
      </c>
      <c r="I3243" t="s">
        <v>311</v>
      </c>
      <c r="J3243">
        <v>2</v>
      </c>
    </row>
    <row r="3244" spans="1:10" hidden="1" x14ac:dyDescent="0.35">
      <c r="A3244" t="s">
        <v>9642</v>
      </c>
      <c r="B3244">
        <v>41</v>
      </c>
      <c r="C3244">
        <v>53</v>
      </c>
      <c r="D3244">
        <v>3217</v>
      </c>
      <c r="E3244" t="s">
        <v>311</v>
      </c>
      <c r="F3244" t="s">
        <v>2692</v>
      </c>
      <c r="G3244" t="s">
        <v>311</v>
      </c>
      <c r="H3244" t="s">
        <v>311</v>
      </c>
      <c r="I3244" t="s">
        <v>311</v>
      </c>
      <c r="J3244">
        <v>6</v>
      </c>
    </row>
    <row r="3245" spans="1:10" hidden="1" x14ac:dyDescent="0.35">
      <c r="A3245" t="s">
        <v>9643</v>
      </c>
      <c r="B3245">
        <v>12</v>
      </c>
      <c r="C3245">
        <v>53</v>
      </c>
      <c r="D3245">
        <v>3217</v>
      </c>
      <c r="E3245" t="s">
        <v>311</v>
      </c>
      <c r="F3245" t="s">
        <v>3848</v>
      </c>
      <c r="G3245" t="s">
        <v>311</v>
      </c>
      <c r="H3245" t="s">
        <v>311</v>
      </c>
      <c r="I3245" t="s">
        <v>311</v>
      </c>
      <c r="J3245">
        <v>0</v>
      </c>
    </row>
    <row r="3246" spans="1:10" hidden="1" x14ac:dyDescent="0.35">
      <c r="A3246" t="s">
        <v>9644</v>
      </c>
      <c r="B3246">
        <v>19</v>
      </c>
      <c r="C3246">
        <v>53</v>
      </c>
      <c r="D3246">
        <v>3217</v>
      </c>
      <c r="E3246" t="s">
        <v>311</v>
      </c>
      <c r="F3246" t="s">
        <v>3848</v>
      </c>
      <c r="G3246" t="s">
        <v>311</v>
      </c>
      <c r="H3246" t="s">
        <v>311</v>
      </c>
      <c r="I3246" t="s">
        <v>311</v>
      </c>
      <c r="J3246">
        <v>1</v>
      </c>
    </row>
    <row r="3247" spans="1:10" hidden="1" x14ac:dyDescent="0.35">
      <c r="A3247" t="s">
        <v>9645</v>
      </c>
      <c r="B3247">
        <v>48</v>
      </c>
      <c r="C3247">
        <v>53</v>
      </c>
      <c r="D3247">
        <v>3217</v>
      </c>
      <c r="E3247" t="s">
        <v>311</v>
      </c>
      <c r="F3247" t="s">
        <v>2692</v>
      </c>
      <c r="G3247" t="s">
        <v>311</v>
      </c>
      <c r="H3247" t="s">
        <v>311</v>
      </c>
      <c r="I3247" t="s">
        <v>311</v>
      </c>
      <c r="J3247">
        <v>7</v>
      </c>
    </row>
    <row r="3248" spans="1:10" hidden="1" x14ac:dyDescent="0.35">
      <c r="A3248" t="s">
        <v>9646</v>
      </c>
      <c r="B3248">
        <v>50</v>
      </c>
      <c r="C3248">
        <v>53</v>
      </c>
      <c r="D3248">
        <v>3217</v>
      </c>
      <c r="E3248" t="s">
        <v>311</v>
      </c>
      <c r="F3248" t="s">
        <v>2692</v>
      </c>
      <c r="G3248" t="s">
        <v>311</v>
      </c>
      <c r="H3248" t="s">
        <v>311</v>
      </c>
      <c r="I3248" t="s">
        <v>311</v>
      </c>
      <c r="J3248">
        <v>19</v>
      </c>
    </row>
    <row r="3249" spans="1:10" hidden="1" x14ac:dyDescent="0.35">
      <c r="A3249" t="s">
        <v>9647</v>
      </c>
      <c r="B3249">
        <v>97</v>
      </c>
      <c r="C3249">
        <v>53</v>
      </c>
      <c r="D3249">
        <v>3217</v>
      </c>
      <c r="E3249" t="s">
        <v>311</v>
      </c>
      <c r="F3249" t="s">
        <v>2692</v>
      </c>
      <c r="G3249" t="s">
        <v>311</v>
      </c>
      <c r="H3249" t="s">
        <v>311</v>
      </c>
      <c r="I3249" t="s">
        <v>311</v>
      </c>
      <c r="J3249">
        <v>15</v>
      </c>
    </row>
    <row r="3250" spans="1:10" hidden="1" x14ac:dyDescent="0.35">
      <c r="A3250" t="s">
        <v>9648</v>
      </c>
      <c r="B3250">
        <v>62</v>
      </c>
      <c r="C3250">
        <v>52</v>
      </c>
      <c r="D3250">
        <v>3249</v>
      </c>
      <c r="E3250" t="s">
        <v>311</v>
      </c>
      <c r="F3250" t="s">
        <v>3848</v>
      </c>
      <c r="G3250" t="s">
        <v>311</v>
      </c>
      <c r="H3250" t="s">
        <v>311</v>
      </c>
      <c r="I3250" t="s">
        <v>311</v>
      </c>
      <c r="J3250">
        <v>6</v>
      </c>
    </row>
    <row r="3251" spans="1:10" hidden="1" x14ac:dyDescent="0.35">
      <c r="A3251" t="s">
        <v>9649</v>
      </c>
      <c r="B3251">
        <v>29</v>
      </c>
      <c r="C3251">
        <v>52</v>
      </c>
      <c r="D3251">
        <v>3249</v>
      </c>
      <c r="E3251" t="s">
        <v>311</v>
      </c>
      <c r="F3251" t="s">
        <v>2692</v>
      </c>
      <c r="G3251" t="s">
        <v>311</v>
      </c>
      <c r="H3251" t="s">
        <v>311</v>
      </c>
      <c r="I3251" t="s">
        <v>311</v>
      </c>
      <c r="J3251">
        <v>4</v>
      </c>
    </row>
    <row r="3252" spans="1:10" hidden="1" x14ac:dyDescent="0.35">
      <c r="A3252" t="s">
        <v>9650</v>
      </c>
      <c r="B3252">
        <v>15</v>
      </c>
      <c r="C3252">
        <v>52</v>
      </c>
      <c r="D3252">
        <v>3249</v>
      </c>
      <c r="E3252" t="s">
        <v>311</v>
      </c>
      <c r="F3252" t="s">
        <v>3848</v>
      </c>
      <c r="G3252" t="s">
        <v>311</v>
      </c>
      <c r="H3252" t="s">
        <v>311</v>
      </c>
      <c r="I3252" t="s">
        <v>311</v>
      </c>
      <c r="J3252">
        <v>0</v>
      </c>
    </row>
    <row r="3253" spans="1:10" hidden="1" x14ac:dyDescent="0.35">
      <c r="A3253" t="s">
        <v>9651</v>
      </c>
      <c r="B3253">
        <v>51</v>
      </c>
      <c r="C3253">
        <v>52</v>
      </c>
      <c r="D3253">
        <v>3249</v>
      </c>
      <c r="E3253" t="s">
        <v>311</v>
      </c>
      <c r="F3253" t="s">
        <v>3848</v>
      </c>
      <c r="G3253" t="s">
        <v>311</v>
      </c>
      <c r="H3253" t="s">
        <v>311</v>
      </c>
      <c r="I3253" t="s">
        <v>311</v>
      </c>
      <c r="J3253">
        <v>1</v>
      </c>
    </row>
    <row r="3254" spans="1:10" hidden="1" x14ac:dyDescent="0.35">
      <c r="A3254" t="s">
        <v>9652</v>
      </c>
      <c r="B3254">
        <v>21</v>
      </c>
      <c r="C3254">
        <v>52</v>
      </c>
      <c r="D3254">
        <v>3249</v>
      </c>
      <c r="E3254" t="s">
        <v>311</v>
      </c>
      <c r="F3254" t="s">
        <v>2692</v>
      </c>
      <c r="G3254" t="s">
        <v>311</v>
      </c>
      <c r="H3254" t="s">
        <v>311</v>
      </c>
      <c r="I3254" t="s">
        <v>311</v>
      </c>
      <c r="J3254">
        <v>21</v>
      </c>
    </row>
    <row r="3255" spans="1:10" hidden="1" x14ac:dyDescent="0.35">
      <c r="A3255" t="s">
        <v>9653</v>
      </c>
      <c r="B3255">
        <v>41</v>
      </c>
      <c r="C3255">
        <v>52</v>
      </c>
      <c r="D3255">
        <v>3249</v>
      </c>
      <c r="E3255" t="s">
        <v>311</v>
      </c>
      <c r="F3255" t="s">
        <v>2692</v>
      </c>
      <c r="G3255" t="s">
        <v>311</v>
      </c>
      <c r="H3255" t="s">
        <v>311</v>
      </c>
      <c r="I3255" t="s">
        <v>311</v>
      </c>
      <c r="J3255">
        <v>18</v>
      </c>
    </row>
    <row r="3256" spans="1:10" hidden="1" x14ac:dyDescent="0.35">
      <c r="A3256" t="s">
        <v>9654</v>
      </c>
      <c r="B3256">
        <v>28</v>
      </c>
      <c r="C3256">
        <v>52</v>
      </c>
      <c r="D3256">
        <v>3249</v>
      </c>
      <c r="E3256" t="s">
        <v>311</v>
      </c>
      <c r="F3256" t="s">
        <v>2692</v>
      </c>
      <c r="G3256" t="s">
        <v>311</v>
      </c>
      <c r="H3256" t="s">
        <v>311</v>
      </c>
      <c r="I3256" t="s">
        <v>311</v>
      </c>
      <c r="J3256">
        <v>4</v>
      </c>
    </row>
    <row r="3257" spans="1:10" hidden="1" x14ac:dyDescent="0.35">
      <c r="A3257" t="s">
        <v>9655</v>
      </c>
      <c r="B3257">
        <v>34</v>
      </c>
      <c r="C3257">
        <v>52</v>
      </c>
      <c r="D3257">
        <v>3249</v>
      </c>
      <c r="E3257" t="s">
        <v>311</v>
      </c>
      <c r="F3257" t="s">
        <v>3848</v>
      </c>
      <c r="G3257" t="s">
        <v>311</v>
      </c>
      <c r="H3257" t="s">
        <v>311</v>
      </c>
      <c r="I3257" t="s">
        <v>311</v>
      </c>
      <c r="J3257">
        <v>8</v>
      </c>
    </row>
    <row r="3258" spans="1:10" hidden="1" x14ac:dyDescent="0.35">
      <c r="A3258" t="s">
        <v>9656</v>
      </c>
      <c r="B3258">
        <v>15</v>
      </c>
      <c r="C3258">
        <v>52</v>
      </c>
      <c r="D3258">
        <v>3249</v>
      </c>
      <c r="E3258" t="s">
        <v>311</v>
      </c>
      <c r="F3258" t="s">
        <v>2692</v>
      </c>
      <c r="G3258" t="s">
        <v>311</v>
      </c>
      <c r="H3258" t="s">
        <v>311</v>
      </c>
      <c r="I3258" t="s">
        <v>311</v>
      </c>
      <c r="J3258">
        <v>1</v>
      </c>
    </row>
    <row r="3259" spans="1:10" x14ac:dyDescent="0.35">
      <c r="A3259" t="s">
        <v>9657</v>
      </c>
      <c r="B3259">
        <v>187</v>
      </c>
      <c r="C3259">
        <v>52</v>
      </c>
      <c r="D3259">
        <v>3249</v>
      </c>
      <c r="E3259" t="s">
        <v>334</v>
      </c>
      <c r="F3259" t="s">
        <v>0</v>
      </c>
      <c r="G3259" t="s">
        <v>1714</v>
      </c>
      <c r="H3259">
        <v>0.158</v>
      </c>
      <c r="I3259">
        <v>0.49</v>
      </c>
      <c r="J3259">
        <v>0</v>
      </c>
    </row>
    <row r="3260" spans="1:10" hidden="1" x14ac:dyDescent="0.35">
      <c r="A3260" t="s">
        <v>9658</v>
      </c>
      <c r="B3260">
        <v>54</v>
      </c>
      <c r="C3260">
        <v>52</v>
      </c>
      <c r="D3260">
        <v>3249</v>
      </c>
      <c r="E3260" t="s">
        <v>311</v>
      </c>
      <c r="F3260" t="s">
        <v>2692</v>
      </c>
      <c r="G3260" t="s">
        <v>311</v>
      </c>
      <c r="H3260" t="s">
        <v>311</v>
      </c>
      <c r="I3260" t="s">
        <v>311</v>
      </c>
      <c r="J3260">
        <v>0</v>
      </c>
    </row>
    <row r="3261" spans="1:10" hidden="1" x14ac:dyDescent="0.35">
      <c r="A3261" t="s">
        <v>9659</v>
      </c>
      <c r="B3261">
        <v>23</v>
      </c>
      <c r="C3261">
        <v>52</v>
      </c>
      <c r="D3261">
        <v>3249</v>
      </c>
      <c r="E3261" t="s">
        <v>311</v>
      </c>
      <c r="F3261" t="s">
        <v>2692</v>
      </c>
      <c r="G3261" t="s">
        <v>311</v>
      </c>
      <c r="H3261" t="s">
        <v>311</v>
      </c>
      <c r="I3261" t="s">
        <v>311</v>
      </c>
      <c r="J3261">
        <v>5</v>
      </c>
    </row>
    <row r="3262" spans="1:10" hidden="1" x14ac:dyDescent="0.35">
      <c r="A3262" t="s">
        <v>9660</v>
      </c>
      <c r="B3262">
        <v>31</v>
      </c>
      <c r="C3262">
        <v>52</v>
      </c>
      <c r="D3262">
        <v>3249</v>
      </c>
      <c r="E3262" t="s">
        <v>311</v>
      </c>
      <c r="F3262" t="s">
        <v>2692</v>
      </c>
      <c r="G3262" t="s">
        <v>311</v>
      </c>
      <c r="H3262" t="s">
        <v>311</v>
      </c>
      <c r="I3262" t="s">
        <v>311</v>
      </c>
      <c r="J3262">
        <v>3</v>
      </c>
    </row>
    <row r="3263" spans="1:10" hidden="1" x14ac:dyDescent="0.35">
      <c r="A3263" t="s">
        <v>9661</v>
      </c>
      <c r="B3263">
        <v>37</v>
      </c>
      <c r="C3263">
        <v>52</v>
      </c>
      <c r="D3263">
        <v>3249</v>
      </c>
      <c r="E3263" t="s">
        <v>311</v>
      </c>
      <c r="F3263" t="s">
        <v>2692</v>
      </c>
      <c r="G3263" t="s">
        <v>311</v>
      </c>
      <c r="H3263" t="s">
        <v>311</v>
      </c>
      <c r="I3263" t="s">
        <v>311</v>
      </c>
      <c r="J3263">
        <v>0</v>
      </c>
    </row>
    <row r="3264" spans="1:10" hidden="1" x14ac:dyDescent="0.35">
      <c r="A3264" t="s">
        <v>9067</v>
      </c>
      <c r="B3264">
        <v>21</v>
      </c>
      <c r="C3264">
        <v>52</v>
      </c>
      <c r="D3264">
        <v>3249</v>
      </c>
      <c r="E3264" t="s">
        <v>311</v>
      </c>
      <c r="F3264" t="s">
        <v>2692</v>
      </c>
      <c r="G3264" t="s">
        <v>311</v>
      </c>
      <c r="H3264" t="s">
        <v>311</v>
      </c>
      <c r="I3264" t="s">
        <v>311</v>
      </c>
      <c r="J3264">
        <v>3</v>
      </c>
    </row>
    <row r="3265" spans="1:10" hidden="1" x14ac:dyDescent="0.35">
      <c r="A3265" t="s">
        <v>9662</v>
      </c>
      <c r="B3265">
        <v>91</v>
      </c>
      <c r="C3265">
        <v>52</v>
      </c>
      <c r="D3265">
        <v>3249</v>
      </c>
      <c r="E3265" t="s">
        <v>311</v>
      </c>
      <c r="F3265" t="s">
        <v>2692</v>
      </c>
      <c r="G3265" t="s">
        <v>311</v>
      </c>
      <c r="H3265" t="s">
        <v>311</v>
      </c>
      <c r="I3265" t="s">
        <v>311</v>
      </c>
      <c r="J3265">
        <v>4</v>
      </c>
    </row>
    <row r="3266" spans="1:10" hidden="1" x14ac:dyDescent="0.35">
      <c r="A3266" t="s">
        <v>9663</v>
      </c>
      <c r="B3266">
        <v>6</v>
      </c>
      <c r="C3266">
        <v>52</v>
      </c>
      <c r="D3266">
        <v>3249</v>
      </c>
      <c r="E3266" t="s">
        <v>311</v>
      </c>
      <c r="F3266" t="s">
        <v>3848</v>
      </c>
      <c r="G3266" t="s">
        <v>311</v>
      </c>
      <c r="H3266" t="s">
        <v>311</v>
      </c>
      <c r="I3266" t="s">
        <v>311</v>
      </c>
      <c r="J3266">
        <v>1</v>
      </c>
    </row>
    <row r="3267" spans="1:10" hidden="1" x14ac:dyDescent="0.35">
      <c r="A3267" t="s">
        <v>9664</v>
      </c>
      <c r="B3267">
        <v>9</v>
      </c>
      <c r="C3267">
        <v>52</v>
      </c>
      <c r="D3267">
        <v>3249</v>
      </c>
      <c r="E3267" t="s">
        <v>311</v>
      </c>
      <c r="F3267" t="s">
        <v>3848</v>
      </c>
      <c r="G3267" t="s">
        <v>311</v>
      </c>
      <c r="H3267" t="s">
        <v>311</v>
      </c>
      <c r="I3267" t="s">
        <v>311</v>
      </c>
      <c r="J3267">
        <v>0</v>
      </c>
    </row>
    <row r="3268" spans="1:10" hidden="1" x14ac:dyDescent="0.35">
      <c r="A3268" t="s">
        <v>9665</v>
      </c>
      <c r="B3268">
        <v>63</v>
      </c>
      <c r="C3268">
        <v>51</v>
      </c>
      <c r="D3268">
        <v>3267</v>
      </c>
      <c r="E3268" t="s">
        <v>311</v>
      </c>
      <c r="F3268" t="s">
        <v>2692</v>
      </c>
      <c r="G3268" t="s">
        <v>311</v>
      </c>
      <c r="H3268" t="s">
        <v>311</v>
      </c>
      <c r="I3268" t="s">
        <v>311</v>
      </c>
      <c r="J3268">
        <v>1</v>
      </c>
    </row>
    <row r="3269" spans="1:10" hidden="1" x14ac:dyDescent="0.35">
      <c r="A3269" t="s">
        <v>9666</v>
      </c>
      <c r="B3269">
        <v>17</v>
      </c>
      <c r="C3269">
        <v>51</v>
      </c>
      <c r="D3269">
        <v>3267</v>
      </c>
      <c r="E3269" t="s">
        <v>311</v>
      </c>
      <c r="F3269" t="s">
        <v>3848</v>
      </c>
      <c r="G3269" t="s">
        <v>311</v>
      </c>
      <c r="H3269" t="s">
        <v>311</v>
      </c>
      <c r="I3269" t="s">
        <v>311</v>
      </c>
      <c r="J3269">
        <v>0</v>
      </c>
    </row>
    <row r="3270" spans="1:10" hidden="1" x14ac:dyDescent="0.35">
      <c r="A3270" t="s">
        <v>9667</v>
      </c>
      <c r="B3270">
        <v>23</v>
      </c>
      <c r="C3270">
        <v>51</v>
      </c>
      <c r="D3270">
        <v>3267</v>
      </c>
      <c r="E3270" t="s">
        <v>311</v>
      </c>
      <c r="F3270" t="s">
        <v>3848</v>
      </c>
      <c r="G3270" t="s">
        <v>311</v>
      </c>
      <c r="H3270" t="s">
        <v>311</v>
      </c>
      <c r="I3270" t="s">
        <v>311</v>
      </c>
      <c r="J3270">
        <v>0</v>
      </c>
    </row>
    <row r="3271" spans="1:10" x14ac:dyDescent="0.35">
      <c r="A3271" t="s">
        <v>9668</v>
      </c>
      <c r="B3271">
        <v>98</v>
      </c>
      <c r="C3271">
        <v>51</v>
      </c>
      <c r="D3271">
        <v>3267</v>
      </c>
      <c r="E3271" t="s">
        <v>334</v>
      </c>
      <c r="F3271" t="s">
        <v>0</v>
      </c>
      <c r="G3271" t="s">
        <v>9669</v>
      </c>
      <c r="H3271">
        <v>0.43</v>
      </c>
      <c r="I3271">
        <v>19.77</v>
      </c>
      <c r="J3271">
        <v>25</v>
      </c>
    </row>
    <row r="3272" spans="1:10" hidden="1" x14ac:dyDescent="0.35">
      <c r="A3272" t="s">
        <v>9670</v>
      </c>
      <c r="B3272">
        <v>30</v>
      </c>
      <c r="C3272">
        <v>51</v>
      </c>
      <c r="D3272">
        <v>3267</v>
      </c>
      <c r="E3272" t="s">
        <v>311</v>
      </c>
      <c r="F3272" t="s">
        <v>2692</v>
      </c>
      <c r="G3272" t="s">
        <v>311</v>
      </c>
      <c r="H3272" t="s">
        <v>311</v>
      </c>
      <c r="I3272" t="s">
        <v>311</v>
      </c>
      <c r="J3272">
        <v>0</v>
      </c>
    </row>
    <row r="3273" spans="1:10" hidden="1" x14ac:dyDescent="0.35">
      <c r="A3273" t="s">
        <v>9671</v>
      </c>
      <c r="B3273">
        <v>19</v>
      </c>
      <c r="C3273">
        <v>51</v>
      </c>
      <c r="D3273">
        <v>3267</v>
      </c>
      <c r="E3273" t="s">
        <v>311</v>
      </c>
      <c r="F3273" t="s">
        <v>3848</v>
      </c>
      <c r="G3273" t="s">
        <v>311</v>
      </c>
      <c r="H3273" t="s">
        <v>311</v>
      </c>
      <c r="I3273" t="s">
        <v>311</v>
      </c>
      <c r="J3273">
        <v>1</v>
      </c>
    </row>
    <row r="3274" spans="1:10" x14ac:dyDescent="0.35">
      <c r="A3274" t="s">
        <v>9672</v>
      </c>
      <c r="B3274">
        <v>8</v>
      </c>
      <c r="C3274">
        <v>51</v>
      </c>
      <c r="D3274">
        <v>3267</v>
      </c>
      <c r="E3274" t="s">
        <v>311</v>
      </c>
      <c r="F3274" t="s">
        <v>0</v>
      </c>
      <c r="G3274" t="s">
        <v>1967</v>
      </c>
      <c r="H3274" t="s">
        <v>311</v>
      </c>
      <c r="I3274" t="s">
        <v>311</v>
      </c>
      <c r="J3274">
        <v>8</v>
      </c>
    </row>
    <row r="3275" spans="1:10" hidden="1" x14ac:dyDescent="0.35">
      <c r="A3275" t="s">
        <v>9673</v>
      </c>
      <c r="B3275">
        <v>15</v>
      </c>
      <c r="C3275">
        <v>51</v>
      </c>
      <c r="D3275">
        <v>3267</v>
      </c>
      <c r="E3275" t="s">
        <v>311</v>
      </c>
      <c r="F3275" t="s">
        <v>2692</v>
      </c>
      <c r="G3275" t="s">
        <v>311</v>
      </c>
      <c r="H3275" t="s">
        <v>311</v>
      </c>
      <c r="I3275" t="s">
        <v>311</v>
      </c>
      <c r="J3275">
        <v>15</v>
      </c>
    </row>
    <row r="3276" spans="1:10" hidden="1" x14ac:dyDescent="0.35">
      <c r="A3276" t="s">
        <v>9674</v>
      </c>
      <c r="B3276">
        <v>18</v>
      </c>
      <c r="C3276">
        <v>51</v>
      </c>
      <c r="D3276">
        <v>3267</v>
      </c>
      <c r="E3276" t="s">
        <v>311</v>
      </c>
      <c r="F3276" t="s">
        <v>3848</v>
      </c>
      <c r="G3276" t="s">
        <v>311</v>
      </c>
      <c r="H3276" t="s">
        <v>311</v>
      </c>
      <c r="I3276" t="s">
        <v>311</v>
      </c>
      <c r="J3276">
        <v>1</v>
      </c>
    </row>
    <row r="3277" spans="1:10" hidden="1" x14ac:dyDescent="0.35">
      <c r="A3277" t="s">
        <v>9675</v>
      </c>
      <c r="B3277">
        <v>40</v>
      </c>
      <c r="C3277">
        <v>51</v>
      </c>
      <c r="D3277">
        <v>3267</v>
      </c>
      <c r="E3277" t="s">
        <v>311</v>
      </c>
      <c r="F3277" t="s">
        <v>3848</v>
      </c>
      <c r="G3277" t="s">
        <v>311</v>
      </c>
      <c r="H3277" t="s">
        <v>311</v>
      </c>
      <c r="I3277" t="s">
        <v>311</v>
      </c>
      <c r="J3277">
        <v>0</v>
      </c>
    </row>
    <row r="3278" spans="1:10" hidden="1" x14ac:dyDescent="0.35">
      <c r="A3278" t="s">
        <v>9676</v>
      </c>
      <c r="B3278">
        <v>20</v>
      </c>
      <c r="C3278">
        <v>51</v>
      </c>
      <c r="D3278">
        <v>3267</v>
      </c>
      <c r="E3278" t="s">
        <v>311</v>
      </c>
      <c r="F3278" t="s">
        <v>3848</v>
      </c>
      <c r="G3278" t="s">
        <v>311</v>
      </c>
      <c r="H3278" t="s">
        <v>311</v>
      </c>
      <c r="I3278" t="s">
        <v>311</v>
      </c>
      <c r="J3278">
        <v>7</v>
      </c>
    </row>
    <row r="3279" spans="1:10" hidden="1" x14ac:dyDescent="0.35">
      <c r="A3279" t="s">
        <v>9677</v>
      </c>
      <c r="B3279">
        <v>14</v>
      </c>
      <c r="C3279">
        <v>51</v>
      </c>
      <c r="D3279">
        <v>3267</v>
      </c>
      <c r="E3279" t="s">
        <v>311</v>
      </c>
      <c r="F3279" t="s">
        <v>3848</v>
      </c>
      <c r="G3279" t="s">
        <v>311</v>
      </c>
      <c r="H3279" t="s">
        <v>311</v>
      </c>
      <c r="I3279" t="s">
        <v>311</v>
      </c>
      <c r="J3279">
        <v>0</v>
      </c>
    </row>
    <row r="3280" spans="1:10" hidden="1" x14ac:dyDescent="0.35">
      <c r="A3280" t="s">
        <v>9678</v>
      </c>
      <c r="B3280">
        <v>14</v>
      </c>
      <c r="C3280">
        <v>51</v>
      </c>
      <c r="D3280">
        <v>3267</v>
      </c>
      <c r="E3280" t="s">
        <v>311</v>
      </c>
      <c r="F3280" t="s">
        <v>3848</v>
      </c>
      <c r="G3280" t="s">
        <v>311</v>
      </c>
      <c r="H3280" t="s">
        <v>311</v>
      </c>
      <c r="I3280" t="s">
        <v>311</v>
      </c>
      <c r="J3280">
        <v>0</v>
      </c>
    </row>
    <row r="3281" spans="1:10" x14ac:dyDescent="0.35">
      <c r="A3281" t="s">
        <v>9679</v>
      </c>
      <c r="B3281">
        <v>8</v>
      </c>
      <c r="C3281">
        <v>51</v>
      </c>
      <c r="D3281">
        <v>3267</v>
      </c>
      <c r="E3281" t="s">
        <v>311</v>
      </c>
      <c r="F3281" t="s">
        <v>0</v>
      </c>
      <c r="G3281" t="s">
        <v>2438</v>
      </c>
      <c r="H3281" t="s">
        <v>311</v>
      </c>
      <c r="I3281" t="s">
        <v>311</v>
      </c>
      <c r="J3281">
        <v>8</v>
      </c>
    </row>
    <row r="3282" spans="1:10" hidden="1" x14ac:dyDescent="0.35">
      <c r="A3282" t="s">
        <v>9680</v>
      </c>
      <c r="B3282">
        <v>14</v>
      </c>
      <c r="C3282">
        <v>51</v>
      </c>
      <c r="D3282">
        <v>3267</v>
      </c>
      <c r="E3282" t="s">
        <v>311</v>
      </c>
      <c r="F3282" t="s">
        <v>3848</v>
      </c>
      <c r="G3282" t="s">
        <v>311</v>
      </c>
      <c r="H3282" t="s">
        <v>311</v>
      </c>
      <c r="I3282" t="s">
        <v>311</v>
      </c>
      <c r="J3282">
        <v>14</v>
      </c>
    </row>
    <row r="3283" spans="1:10" hidden="1" x14ac:dyDescent="0.35">
      <c r="A3283" t="s">
        <v>9681</v>
      </c>
      <c r="B3283">
        <v>92</v>
      </c>
      <c r="C3283">
        <v>51</v>
      </c>
      <c r="D3283">
        <v>3267</v>
      </c>
      <c r="E3283" t="s">
        <v>311</v>
      </c>
      <c r="F3283" t="s">
        <v>2692</v>
      </c>
      <c r="G3283" t="s">
        <v>311</v>
      </c>
      <c r="H3283" t="s">
        <v>311</v>
      </c>
      <c r="I3283" t="s">
        <v>311</v>
      </c>
      <c r="J3283">
        <v>0</v>
      </c>
    </row>
    <row r="3284" spans="1:10" hidden="1" x14ac:dyDescent="0.35">
      <c r="A3284" t="s">
        <v>9682</v>
      </c>
      <c r="B3284">
        <v>45</v>
      </c>
      <c r="C3284">
        <v>51</v>
      </c>
      <c r="D3284">
        <v>3267</v>
      </c>
      <c r="E3284" t="s">
        <v>311</v>
      </c>
      <c r="F3284" t="s">
        <v>3848</v>
      </c>
      <c r="G3284" t="s">
        <v>311</v>
      </c>
      <c r="H3284" t="s">
        <v>311</v>
      </c>
      <c r="I3284" t="s">
        <v>311</v>
      </c>
      <c r="J3284">
        <v>0</v>
      </c>
    </row>
    <row r="3285" spans="1:10" hidden="1" x14ac:dyDescent="0.35">
      <c r="A3285" t="s">
        <v>9683</v>
      </c>
      <c r="B3285">
        <v>16</v>
      </c>
      <c r="C3285">
        <v>51</v>
      </c>
      <c r="D3285">
        <v>3267</v>
      </c>
      <c r="E3285" t="s">
        <v>311</v>
      </c>
      <c r="F3285" t="s">
        <v>2692</v>
      </c>
      <c r="G3285" t="s">
        <v>311</v>
      </c>
      <c r="H3285" t="s">
        <v>311</v>
      </c>
      <c r="I3285" t="s">
        <v>311</v>
      </c>
      <c r="J3285">
        <v>6</v>
      </c>
    </row>
    <row r="3286" spans="1:10" hidden="1" x14ac:dyDescent="0.35">
      <c r="A3286" t="s">
        <v>9684</v>
      </c>
      <c r="B3286">
        <v>32</v>
      </c>
      <c r="C3286">
        <v>51</v>
      </c>
      <c r="D3286">
        <v>3267</v>
      </c>
      <c r="E3286" t="s">
        <v>311</v>
      </c>
      <c r="F3286" t="s">
        <v>2692</v>
      </c>
      <c r="G3286" t="s">
        <v>311</v>
      </c>
      <c r="H3286" t="s">
        <v>311</v>
      </c>
      <c r="I3286" t="s">
        <v>311</v>
      </c>
      <c r="J3286">
        <v>32</v>
      </c>
    </row>
    <row r="3287" spans="1:10" hidden="1" x14ac:dyDescent="0.35">
      <c r="A3287" t="s">
        <v>9685</v>
      </c>
      <c r="B3287">
        <v>53</v>
      </c>
      <c r="C3287">
        <v>51</v>
      </c>
      <c r="D3287">
        <v>3267</v>
      </c>
      <c r="E3287" t="s">
        <v>311</v>
      </c>
      <c r="F3287" t="s">
        <v>2692</v>
      </c>
      <c r="G3287" t="s">
        <v>311</v>
      </c>
      <c r="H3287" t="s">
        <v>311</v>
      </c>
      <c r="I3287" t="s">
        <v>311</v>
      </c>
      <c r="J3287">
        <v>15</v>
      </c>
    </row>
    <row r="3288" spans="1:10" hidden="1" x14ac:dyDescent="0.35">
      <c r="A3288" t="s">
        <v>9686</v>
      </c>
      <c r="B3288">
        <v>70</v>
      </c>
      <c r="C3288">
        <v>51</v>
      </c>
      <c r="D3288">
        <v>3267</v>
      </c>
      <c r="E3288" t="s">
        <v>311</v>
      </c>
      <c r="F3288" t="s">
        <v>2692</v>
      </c>
      <c r="G3288" t="s">
        <v>311</v>
      </c>
      <c r="H3288" t="s">
        <v>311</v>
      </c>
      <c r="I3288" t="s">
        <v>311</v>
      </c>
      <c r="J3288">
        <v>0</v>
      </c>
    </row>
    <row r="3289" spans="1:10" hidden="1" x14ac:dyDescent="0.35">
      <c r="A3289" t="s">
        <v>9687</v>
      </c>
      <c r="B3289">
        <v>87</v>
      </c>
      <c r="C3289">
        <v>51</v>
      </c>
      <c r="D3289">
        <v>3267</v>
      </c>
      <c r="E3289" t="s">
        <v>311</v>
      </c>
      <c r="F3289" t="s">
        <v>2692</v>
      </c>
      <c r="G3289" t="s">
        <v>311</v>
      </c>
      <c r="H3289" t="s">
        <v>311</v>
      </c>
      <c r="I3289" t="s">
        <v>311</v>
      </c>
      <c r="J3289">
        <v>4</v>
      </c>
    </row>
    <row r="3290" spans="1:10" hidden="1" x14ac:dyDescent="0.35">
      <c r="A3290" t="s">
        <v>9688</v>
      </c>
      <c r="B3290">
        <v>16</v>
      </c>
      <c r="C3290">
        <v>51</v>
      </c>
      <c r="D3290">
        <v>3267</v>
      </c>
      <c r="E3290" t="s">
        <v>311</v>
      </c>
      <c r="F3290" t="s">
        <v>3848</v>
      </c>
      <c r="G3290" t="s">
        <v>311</v>
      </c>
      <c r="H3290" t="s">
        <v>311</v>
      </c>
      <c r="I3290" t="s">
        <v>311</v>
      </c>
      <c r="J3290">
        <v>0</v>
      </c>
    </row>
    <row r="3291" spans="1:10" hidden="1" x14ac:dyDescent="0.35">
      <c r="A3291" t="s">
        <v>9689</v>
      </c>
      <c r="B3291">
        <v>28</v>
      </c>
      <c r="C3291">
        <v>51</v>
      </c>
      <c r="D3291">
        <v>3267</v>
      </c>
      <c r="E3291" t="s">
        <v>311</v>
      </c>
      <c r="F3291" t="s">
        <v>2692</v>
      </c>
      <c r="G3291" t="s">
        <v>311</v>
      </c>
      <c r="H3291" t="s">
        <v>311</v>
      </c>
      <c r="I3291" t="s">
        <v>311</v>
      </c>
      <c r="J3291">
        <v>7</v>
      </c>
    </row>
    <row r="3292" spans="1:10" hidden="1" x14ac:dyDescent="0.35">
      <c r="A3292" t="s">
        <v>9690</v>
      </c>
      <c r="B3292">
        <v>72</v>
      </c>
      <c r="C3292">
        <v>51</v>
      </c>
      <c r="D3292">
        <v>3267</v>
      </c>
      <c r="E3292" t="s">
        <v>311</v>
      </c>
      <c r="F3292" t="s">
        <v>2692</v>
      </c>
      <c r="G3292" t="s">
        <v>311</v>
      </c>
      <c r="H3292" t="s">
        <v>311</v>
      </c>
      <c r="I3292" t="s">
        <v>311</v>
      </c>
      <c r="J3292">
        <v>0</v>
      </c>
    </row>
    <row r="3293" spans="1:10" hidden="1" x14ac:dyDescent="0.35">
      <c r="A3293" t="s">
        <v>9691</v>
      </c>
      <c r="B3293">
        <v>72</v>
      </c>
      <c r="C3293">
        <v>51</v>
      </c>
      <c r="D3293">
        <v>3267</v>
      </c>
      <c r="E3293" t="s">
        <v>311</v>
      </c>
      <c r="F3293" t="s">
        <v>2692</v>
      </c>
      <c r="G3293" t="s">
        <v>311</v>
      </c>
      <c r="H3293" t="s">
        <v>311</v>
      </c>
      <c r="I3293" t="s">
        <v>311</v>
      </c>
      <c r="J3293">
        <v>0</v>
      </c>
    </row>
    <row r="3294" spans="1:10" hidden="1" x14ac:dyDescent="0.35">
      <c r="A3294" t="s">
        <v>9692</v>
      </c>
      <c r="B3294">
        <v>13</v>
      </c>
      <c r="C3294">
        <v>51</v>
      </c>
      <c r="D3294">
        <v>3267</v>
      </c>
      <c r="E3294" t="s">
        <v>311</v>
      </c>
      <c r="F3294" t="s">
        <v>3848</v>
      </c>
      <c r="G3294" t="s">
        <v>311</v>
      </c>
      <c r="H3294" t="s">
        <v>311</v>
      </c>
      <c r="I3294" t="s">
        <v>311</v>
      </c>
      <c r="J3294">
        <v>3</v>
      </c>
    </row>
    <row r="3295" spans="1:10" hidden="1" x14ac:dyDescent="0.35">
      <c r="A3295" t="s">
        <v>9693</v>
      </c>
      <c r="B3295">
        <v>31</v>
      </c>
      <c r="C3295">
        <v>51</v>
      </c>
      <c r="D3295">
        <v>3267</v>
      </c>
      <c r="E3295" t="s">
        <v>311</v>
      </c>
      <c r="F3295" t="s">
        <v>3848</v>
      </c>
      <c r="G3295" t="s">
        <v>311</v>
      </c>
      <c r="H3295" t="s">
        <v>311</v>
      </c>
      <c r="I3295" t="s">
        <v>311</v>
      </c>
      <c r="J3295">
        <v>0</v>
      </c>
    </row>
    <row r="3296" spans="1:10" hidden="1" x14ac:dyDescent="0.35">
      <c r="A3296" t="s">
        <v>9694</v>
      </c>
      <c r="B3296">
        <v>32</v>
      </c>
      <c r="C3296">
        <v>50</v>
      </c>
      <c r="D3296">
        <v>3295</v>
      </c>
      <c r="E3296" t="s">
        <v>311</v>
      </c>
      <c r="F3296" t="s">
        <v>2692</v>
      </c>
      <c r="G3296" t="s">
        <v>311</v>
      </c>
      <c r="H3296" t="s">
        <v>311</v>
      </c>
      <c r="I3296" t="s">
        <v>311</v>
      </c>
      <c r="J3296">
        <v>4</v>
      </c>
    </row>
    <row r="3297" spans="1:10" hidden="1" x14ac:dyDescent="0.35">
      <c r="A3297" t="s">
        <v>9695</v>
      </c>
      <c r="B3297">
        <v>22</v>
      </c>
      <c r="C3297">
        <v>50</v>
      </c>
      <c r="D3297">
        <v>3295</v>
      </c>
      <c r="E3297" t="s">
        <v>311</v>
      </c>
      <c r="F3297" t="s">
        <v>3848</v>
      </c>
      <c r="G3297" t="s">
        <v>311</v>
      </c>
      <c r="H3297" t="s">
        <v>311</v>
      </c>
      <c r="I3297" t="s">
        <v>311</v>
      </c>
      <c r="J3297">
        <v>22</v>
      </c>
    </row>
    <row r="3298" spans="1:10" hidden="1" x14ac:dyDescent="0.35">
      <c r="A3298" t="s">
        <v>9696</v>
      </c>
      <c r="B3298">
        <v>49</v>
      </c>
      <c r="C3298">
        <v>50</v>
      </c>
      <c r="D3298">
        <v>3295</v>
      </c>
      <c r="E3298" t="s">
        <v>311</v>
      </c>
      <c r="F3298" t="s">
        <v>2692</v>
      </c>
      <c r="G3298" t="s">
        <v>311</v>
      </c>
      <c r="H3298" t="s">
        <v>311</v>
      </c>
      <c r="I3298" t="s">
        <v>311</v>
      </c>
      <c r="J3298">
        <v>0</v>
      </c>
    </row>
    <row r="3299" spans="1:10" x14ac:dyDescent="0.35">
      <c r="A3299" t="s">
        <v>9697</v>
      </c>
      <c r="B3299">
        <v>161</v>
      </c>
      <c r="C3299">
        <v>50</v>
      </c>
      <c r="D3299">
        <v>3295</v>
      </c>
      <c r="E3299" t="s">
        <v>311</v>
      </c>
      <c r="F3299" t="s">
        <v>0</v>
      </c>
      <c r="G3299" t="s">
        <v>3704</v>
      </c>
      <c r="H3299" t="s">
        <v>311</v>
      </c>
      <c r="I3299" t="s">
        <v>311</v>
      </c>
      <c r="J3299">
        <v>28</v>
      </c>
    </row>
    <row r="3300" spans="1:10" hidden="1" x14ac:dyDescent="0.35">
      <c r="A3300" t="s">
        <v>9698</v>
      </c>
      <c r="B3300">
        <v>21</v>
      </c>
      <c r="C3300">
        <v>50</v>
      </c>
      <c r="D3300">
        <v>3295</v>
      </c>
      <c r="E3300" t="s">
        <v>311</v>
      </c>
      <c r="F3300" t="s">
        <v>2692</v>
      </c>
      <c r="G3300" t="s">
        <v>311</v>
      </c>
      <c r="H3300" t="s">
        <v>311</v>
      </c>
      <c r="I3300" t="s">
        <v>311</v>
      </c>
      <c r="J3300">
        <v>6</v>
      </c>
    </row>
    <row r="3301" spans="1:10" hidden="1" x14ac:dyDescent="0.35">
      <c r="A3301" t="s">
        <v>9699</v>
      </c>
      <c r="B3301">
        <v>32</v>
      </c>
      <c r="C3301">
        <v>50</v>
      </c>
      <c r="D3301">
        <v>3295</v>
      </c>
      <c r="E3301" t="s">
        <v>311</v>
      </c>
      <c r="F3301" t="s">
        <v>2692</v>
      </c>
      <c r="G3301" t="s">
        <v>311</v>
      </c>
      <c r="H3301" t="s">
        <v>311</v>
      </c>
      <c r="I3301" t="s">
        <v>311</v>
      </c>
      <c r="J3301">
        <v>0</v>
      </c>
    </row>
    <row r="3302" spans="1:10" hidden="1" x14ac:dyDescent="0.35">
      <c r="A3302" t="s">
        <v>9700</v>
      </c>
      <c r="B3302">
        <v>52</v>
      </c>
      <c r="C3302">
        <v>50</v>
      </c>
      <c r="D3302">
        <v>3295</v>
      </c>
      <c r="E3302" t="s">
        <v>311</v>
      </c>
      <c r="F3302" t="s">
        <v>3848</v>
      </c>
      <c r="G3302" t="s">
        <v>311</v>
      </c>
      <c r="H3302" t="s">
        <v>311</v>
      </c>
      <c r="I3302" t="s">
        <v>311</v>
      </c>
      <c r="J3302">
        <v>52</v>
      </c>
    </row>
    <row r="3303" spans="1:10" hidden="1" x14ac:dyDescent="0.35">
      <c r="A3303" t="s">
        <v>9701</v>
      </c>
      <c r="B3303">
        <v>28</v>
      </c>
      <c r="C3303">
        <v>50</v>
      </c>
      <c r="D3303">
        <v>3295</v>
      </c>
      <c r="E3303" t="s">
        <v>311</v>
      </c>
      <c r="F3303" t="s">
        <v>2692</v>
      </c>
      <c r="G3303" t="s">
        <v>311</v>
      </c>
      <c r="H3303" t="s">
        <v>311</v>
      </c>
      <c r="I3303" t="s">
        <v>311</v>
      </c>
      <c r="J3303">
        <v>4</v>
      </c>
    </row>
    <row r="3304" spans="1:10" hidden="1" x14ac:dyDescent="0.35">
      <c r="A3304" t="s">
        <v>9702</v>
      </c>
      <c r="B3304">
        <v>23</v>
      </c>
      <c r="C3304">
        <v>50</v>
      </c>
      <c r="D3304">
        <v>3295</v>
      </c>
      <c r="E3304" t="s">
        <v>311</v>
      </c>
      <c r="F3304" t="s">
        <v>3848</v>
      </c>
      <c r="G3304" t="s">
        <v>311</v>
      </c>
      <c r="H3304" t="s">
        <v>311</v>
      </c>
      <c r="I3304" t="s">
        <v>311</v>
      </c>
      <c r="J3304">
        <v>1</v>
      </c>
    </row>
    <row r="3305" spans="1:10" hidden="1" x14ac:dyDescent="0.35">
      <c r="A3305" t="s">
        <v>9703</v>
      </c>
      <c r="B3305">
        <v>47</v>
      </c>
      <c r="C3305">
        <v>50</v>
      </c>
      <c r="D3305">
        <v>3295</v>
      </c>
      <c r="E3305" t="s">
        <v>311</v>
      </c>
      <c r="F3305" t="s">
        <v>2692</v>
      </c>
      <c r="G3305" t="s">
        <v>311</v>
      </c>
      <c r="H3305" t="s">
        <v>311</v>
      </c>
      <c r="I3305" t="s">
        <v>311</v>
      </c>
      <c r="J3305">
        <v>8</v>
      </c>
    </row>
    <row r="3306" spans="1:10" x14ac:dyDescent="0.35">
      <c r="A3306" t="s">
        <v>9704</v>
      </c>
      <c r="B3306">
        <v>37</v>
      </c>
      <c r="C3306">
        <v>50</v>
      </c>
      <c r="D3306">
        <v>3295</v>
      </c>
      <c r="E3306" t="s">
        <v>311</v>
      </c>
      <c r="F3306" t="s">
        <v>0</v>
      </c>
      <c r="G3306" t="s">
        <v>8953</v>
      </c>
      <c r="H3306" t="s">
        <v>311</v>
      </c>
      <c r="I3306" t="s">
        <v>311</v>
      </c>
      <c r="J3306">
        <v>9</v>
      </c>
    </row>
    <row r="3307" spans="1:10" hidden="1" x14ac:dyDescent="0.35">
      <c r="A3307" t="s">
        <v>9705</v>
      </c>
      <c r="B3307">
        <v>21</v>
      </c>
      <c r="C3307">
        <v>50</v>
      </c>
      <c r="D3307">
        <v>3295</v>
      </c>
      <c r="E3307" t="s">
        <v>311</v>
      </c>
      <c r="F3307" t="s">
        <v>3848</v>
      </c>
      <c r="G3307" t="s">
        <v>311</v>
      </c>
      <c r="H3307" t="s">
        <v>311</v>
      </c>
      <c r="I3307" t="s">
        <v>311</v>
      </c>
      <c r="J3307">
        <v>0</v>
      </c>
    </row>
    <row r="3308" spans="1:10" hidden="1" x14ac:dyDescent="0.35">
      <c r="A3308" t="s">
        <v>9706</v>
      </c>
      <c r="B3308">
        <v>35</v>
      </c>
      <c r="C3308">
        <v>50</v>
      </c>
      <c r="D3308">
        <v>3295</v>
      </c>
      <c r="E3308" t="s">
        <v>311</v>
      </c>
      <c r="F3308" t="s">
        <v>2692</v>
      </c>
      <c r="G3308" t="s">
        <v>311</v>
      </c>
      <c r="H3308" t="s">
        <v>311</v>
      </c>
      <c r="I3308" t="s">
        <v>311</v>
      </c>
      <c r="J3308">
        <v>0</v>
      </c>
    </row>
    <row r="3309" spans="1:10" hidden="1" x14ac:dyDescent="0.35">
      <c r="A3309" t="s">
        <v>9707</v>
      </c>
      <c r="B3309">
        <v>16</v>
      </c>
      <c r="C3309">
        <v>50</v>
      </c>
      <c r="D3309">
        <v>3295</v>
      </c>
      <c r="E3309" t="s">
        <v>311</v>
      </c>
      <c r="F3309" t="s">
        <v>3848</v>
      </c>
      <c r="G3309" t="s">
        <v>311</v>
      </c>
      <c r="H3309" t="s">
        <v>311</v>
      </c>
      <c r="I3309" t="s">
        <v>311</v>
      </c>
      <c r="J3309">
        <v>0</v>
      </c>
    </row>
    <row r="3310" spans="1:10" hidden="1" x14ac:dyDescent="0.35">
      <c r="A3310" t="s">
        <v>9708</v>
      </c>
      <c r="B3310">
        <v>88</v>
      </c>
      <c r="C3310">
        <v>50</v>
      </c>
      <c r="D3310">
        <v>3295</v>
      </c>
      <c r="E3310" t="s">
        <v>311</v>
      </c>
      <c r="F3310" t="s">
        <v>2692</v>
      </c>
      <c r="G3310" t="s">
        <v>311</v>
      </c>
      <c r="H3310" t="s">
        <v>311</v>
      </c>
      <c r="I3310" t="s">
        <v>311</v>
      </c>
      <c r="J3310">
        <v>8</v>
      </c>
    </row>
    <row r="3311" spans="1:10" hidden="1" x14ac:dyDescent="0.35">
      <c r="A3311" t="s">
        <v>9709</v>
      </c>
      <c r="B3311">
        <v>15</v>
      </c>
      <c r="C3311">
        <v>50</v>
      </c>
      <c r="D3311">
        <v>3295</v>
      </c>
      <c r="E3311" t="s">
        <v>311</v>
      </c>
      <c r="F3311" t="s">
        <v>3848</v>
      </c>
      <c r="G3311" t="s">
        <v>311</v>
      </c>
      <c r="H3311" t="s">
        <v>311</v>
      </c>
      <c r="I3311" t="s">
        <v>311</v>
      </c>
      <c r="J3311">
        <v>0</v>
      </c>
    </row>
    <row r="3312" spans="1:10" hidden="1" x14ac:dyDescent="0.35">
      <c r="A3312" t="s">
        <v>9710</v>
      </c>
      <c r="B3312">
        <v>18</v>
      </c>
      <c r="C3312">
        <v>50</v>
      </c>
      <c r="D3312">
        <v>3295</v>
      </c>
      <c r="E3312" t="s">
        <v>311</v>
      </c>
      <c r="F3312" t="s">
        <v>3848</v>
      </c>
      <c r="G3312" t="s">
        <v>311</v>
      </c>
      <c r="H3312" t="s">
        <v>311</v>
      </c>
      <c r="I3312" t="s">
        <v>311</v>
      </c>
      <c r="J3312">
        <v>0</v>
      </c>
    </row>
    <row r="3313" spans="1:10" hidden="1" x14ac:dyDescent="0.35">
      <c r="A3313" t="s">
        <v>9711</v>
      </c>
      <c r="B3313">
        <v>55</v>
      </c>
      <c r="C3313">
        <v>50</v>
      </c>
      <c r="D3313">
        <v>3295</v>
      </c>
      <c r="E3313" t="s">
        <v>311</v>
      </c>
      <c r="F3313" t="s">
        <v>2692</v>
      </c>
      <c r="G3313" t="s">
        <v>311</v>
      </c>
      <c r="H3313" t="s">
        <v>311</v>
      </c>
      <c r="I3313" t="s">
        <v>311</v>
      </c>
      <c r="J3313">
        <v>2</v>
      </c>
    </row>
    <row r="3314" spans="1:10" hidden="1" x14ac:dyDescent="0.35">
      <c r="A3314" t="s">
        <v>9712</v>
      </c>
      <c r="B3314">
        <v>28</v>
      </c>
      <c r="C3314">
        <v>50</v>
      </c>
      <c r="D3314">
        <v>3295</v>
      </c>
      <c r="E3314" t="s">
        <v>311</v>
      </c>
      <c r="F3314" t="s">
        <v>3848</v>
      </c>
      <c r="G3314" t="s">
        <v>311</v>
      </c>
      <c r="H3314" t="s">
        <v>311</v>
      </c>
      <c r="I3314" t="s">
        <v>311</v>
      </c>
      <c r="J3314">
        <v>1</v>
      </c>
    </row>
    <row r="3315" spans="1:10" hidden="1" x14ac:dyDescent="0.35">
      <c r="A3315" t="s">
        <v>9713</v>
      </c>
      <c r="B3315">
        <v>16</v>
      </c>
      <c r="C3315">
        <v>50</v>
      </c>
      <c r="D3315">
        <v>3295</v>
      </c>
      <c r="E3315" t="s">
        <v>311</v>
      </c>
      <c r="F3315" t="s">
        <v>3848</v>
      </c>
      <c r="G3315" t="s">
        <v>311</v>
      </c>
      <c r="H3315" t="s">
        <v>311</v>
      </c>
      <c r="I3315" t="s">
        <v>311</v>
      </c>
      <c r="J3315">
        <v>0</v>
      </c>
    </row>
    <row r="3316" spans="1:10" hidden="1" x14ac:dyDescent="0.35">
      <c r="A3316" t="s">
        <v>9714</v>
      </c>
      <c r="B3316">
        <v>12</v>
      </c>
      <c r="C3316">
        <v>50</v>
      </c>
      <c r="D3316">
        <v>3295</v>
      </c>
      <c r="E3316" t="s">
        <v>311</v>
      </c>
      <c r="F3316" t="s">
        <v>3848</v>
      </c>
      <c r="G3316" t="s">
        <v>311</v>
      </c>
      <c r="H3316" t="s">
        <v>311</v>
      </c>
      <c r="I3316" t="s">
        <v>311</v>
      </c>
      <c r="J3316">
        <v>0</v>
      </c>
    </row>
    <row r="3317" spans="1:10" hidden="1" x14ac:dyDescent="0.35">
      <c r="A3317" t="s">
        <v>9715</v>
      </c>
      <c r="B3317">
        <v>18</v>
      </c>
      <c r="C3317">
        <v>50</v>
      </c>
      <c r="D3317">
        <v>3295</v>
      </c>
      <c r="E3317" t="s">
        <v>311</v>
      </c>
      <c r="F3317" t="s">
        <v>3848</v>
      </c>
      <c r="G3317" t="s">
        <v>311</v>
      </c>
      <c r="H3317" t="s">
        <v>311</v>
      </c>
      <c r="I3317" t="s">
        <v>311</v>
      </c>
      <c r="J3317">
        <v>1</v>
      </c>
    </row>
    <row r="3318" spans="1:10" hidden="1" x14ac:dyDescent="0.35">
      <c r="A3318" t="s">
        <v>9716</v>
      </c>
      <c r="B3318">
        <v>35</v>
      </c>
      <c r="C3318">
        <v>50</v>
      </c>
      <c r="D3318">
        <v>3295</v>
      </c>
      <c r="E3318" t="s">
        <v>311</v>
      </c>
      <c r="F3318" t="s">
        <v>2692</v>
      </c>
      <c r="G3318" t="s">
        <v>311</v>
      </c>
      <c r="H3318" t="s">
        <v>311</v>
      </c>
      <c r="I3318" t="s">
        <v>311</v>
      </c>
      <c r="J3318">
        <v>13</v>
      </c>
    </row>
    <row r="3319" spans="1:10" hidden="1" x14ac:dyDescent="0.35">
      <c r="A3319" t="s">
        <v>9717</v>
      </c>
      <c r="B3319">
        <v>27</v>
      </c>
      <c r="C3319">
        <v>50</v>
      </c>
      <c r="D3319">
        <v>3295</v>
      </c>
      <c r="E3319" t="s">
        <v>311</v>
      </c>
      <c r="F3319" t="s">
        <v>3848</v>
      </c>
      <c r="G3319" t="s">
        <v>311</v>
      </c>
      <c r="H3319" t="s">
        <v>311</v>
      </c>
      <c r="I3319" t="s">
        <v>311</v>
      </c>
      <c r="J3319">
        <v>9</v>
      </c>
    </row>
    <row r="3320" spans="1:10" hidden="1" x14ac:dyDescent="0.35">
      <c r="A3320" t="s">
        <v>9718</v>
      </c>
      <c r="B3320">
        <v>52</v>
      </c>
      <c r="C3320">
        <v>50</v>
      </c>
      <c r="D3320">
        <v>3295</v>
      </c>
      <c r="E3320" t="s">
        <v>311</v>
      </c>
      <c r="F3320" t="s">
        <v>2692</v>
      </c>
      <c r="G3320" t="s">
        <v>311</v>
      </c>
      <c r="H3320" t="s">
        <v>311</v>
      </c>
      <c r="I3320" t="s">
        <v>311</v>
      </c>
      <c r="J3320">
        <v>28</v>
      </c>
    </row>
    <row r="3321" spans="1:10" hidden="1" x14ac:dyDescent="0.35">
      <c r="A3321" t="s">
        <v>9719</v>
      </c>
      <c r="B3321">
        <v>24</v>
      </c>
      <c r="C3321">
        <v>50</v>
      </c>
      <c r="D3321">
        <v>3295</v>
      </c>
      <c r="E3321" t="s">
        <v>311</v>
      </c>
      <c r="F3321" t="s">
        <v>2692</v>
      </c>
      <c r="G3321" t="s">
        <v>311</v>
      </c>
      <c r="H3321" t="s">
        <v>311</v>
      </c>
      <c r="I3321" t="s">
        <v>311</v>
      </c>
      <c r="J3321">
        <v>3</v>
      </c>
    </row>
    <row r="3322" spans="1:10" hidden="1" x14ac:dyDescent="0.35">
      <c r="A3322" t="s">
        <v>9720</v>
      </c>
      <c r="B3322">
        <v>24</v>
      </c>
      <c r="C3322">
        <v>50</v>
      </c>
      <c r="D3322">
        <v>3295</v>
      </c>
      <c r="E3322" t="s">
        <v>311</v>
      </c>
      <c r="F3322" t="s">
        <v>2692</v>
      </c>
      <c r="G3322" t="s">
        <v>311</v>
      </c>
      <c r="H3322" t="s">
        <v>311</v>
      </c>
      <c r="I3322" t="s">
        <v>311</v>
      </c>
      <c r="J3322">
        <v>8</v>
      </c>
    </row>
    <row r="3323" spans="1:10" hidden="1" x14ac:dyDescent="0.35">
      <c r="A3323" t="s">
        <v>9721</v>
      </c>
      <c r="B3323">
        <v>14</v>
      </c>
      <c r="C3323">
        <v>50</v>
      </c>
      <c r="D3323">
        <v>3295</v>
      </c>
      <c r="E3323" t="s">
        <v>311</v>
      </c>
      <c r="F3323" t="s">
        <v>3848</v>
      </c>
      <c r="G3323" t="s">
        <v>311</v>
      </c>
      <c r="H3323" t="s">
        <v>311</v>
      </c>
      <c r="I3323" t="s">
        <v>311</v>
      </c>
      <c r="J3323">
        <v>14</v>
      </c>
    </row>
    <row r="3324" spans="1:10" hidden="1" x14ac:dyDescent="0.35">
      <c r="A3324" t="s">
        <v>9722</v>
      </c>
      <c r="B3324">
        <v>18</v>
      </c>
      <c r="C3324">
        <v>50</v>
      </c>
      <c r="D3324">
        <v>3295</v>
      </c>
      <c r="E3324" t="s">
        <v>311</v>
      </c>
      <c r="F3324" t="s">
        <v>3848</v>
      </c>
      <c r="G3324" t="s">
        <v>311</v>
      </c>
      <c r="H3324" t="s">
        <v>311</v>
      </c>
      <c r="I3324" t="s">
        <v>311</v>
      </c>
      <c r="J3324">
        <v>0</v>
      </c>
    </row>
    <row r="3325" spans="1:10" hidden="1" x14ac:dyDescent="0.35">
      <c r="A3325" t="s">
        <v>9723</v>
      </c>
      <c r="B3325">
        <v>26</v>
      </c>
      <c r="C3325">
        <v>50</v>
      </c>
      <c r="D3325">
        <v>3295</v>
      </c>
      <c r="E3325" t="s">
        <v>311</v>
      </c>
      <c r="F3325" t="s">
        <v>3848</v>
      </c>
      <c r="G3325" t="s">
        <v>311</v>
      </c>
      <c r="H3325" t="s">
        <v>311</v>
      </c>
      <c r="I3325" t="s">
        <v>311</v>
      </c>
      <c r="J3325">
        <v>4</v>
      </c>
    </row>
    <row r="3326" spans="1:10" hidden="1" x14ac:dyDescent="0.35">
      <c r="A3326" t="s">
        <v>9724</v>
      </c>
      <c r="B3326">
        <v>77</v>
      </c>
      <c r="C3326">
        <v>50</v>
      </c>
      <c r="D3326">
        <v>3295</v>
      </c>
      <c r="E3326" t="s">
        <v>311</v>
      </c>
      <c r="F3326" t="s">
        <v>2692</v>
      </c>
      <c r="G3326" t="s">
        <v>311</v>
      </c>
      <c r="H3326" t="s">
        <v>311</v>
      </c>
      <c r="I3326" t="s">
        <v>311</v>
      </c>
      <c r="J3326">
        <v>2</v>
      </c>
    </row>
    <row r="3327" spans="1:10" hidden="1" x14ac:dyDescent="0.35">
      <c r="A3327" t="s">
        <v>9725</v>
      </c>
      <c r="B3327">
        <v>25</v>
      </c>
      <c r="C3327">
        <v>49</v>
      </c>
      <c r="D3327">
        <v>3326</v>
      </c>
      <c r="E3327" t="s">
        <v>311</v>
      </c>
      <c r="F3327" t="s">
        <v>3848</v>
      </c>
      <c r="G3327" t="s">
        <v>311</v>
      </c>
      <c r="H3327" t="s">
        <v>311</v>
      </c>
      <c r="I3327" t="s">
        <v>311</v>
      </c>
      <c r="J3327">
        <v>1</v>
      </c>
    </row>
    <row r="3328" spans="1:10" x14ac:dyDescent="0.35">
      <c r="A3328" t="s">
        <v>9726</v>
      </c>
      <c r="B3328">
        <v>4</v>
      </c>
      <c r="C3328">
        <v>49</v>
      </c>
      <c r="D3328">
        <v>3326</v>
      </c>
      <c r="E3328" t="s">
        <v>328</v>
      </c>
      <c r="F3328" t="s">
        <v>0</v>
      </c>
      <c r="G3328" t="s">
        <v>1789</v>
      </c>
      <c r="H3328">
        <v>4.5</v>
      </c>
      <c r="I3328">
        <v>54.56</v>
      </c>
      <c r="J3328">
        <v>4</v>
      </c>
    </row>
    <row r="3329" spans="1:10" x14ac:dyDescent="0.35">
      <c r="A3329" t="s">
        <v>9727</v>
      </c>
      <c r="B3329">
        <v>105</v>
      </c>
      <c r="C3329">
        <v>49</v>
      </c>
      <c r="D3329">
        <v>3326</v>
      </c>
      <c r="E3329" t="s">
        <v>311</v>
      </c>
      <c r="F3329" t="s">
        <v>0</v>
      </c>
      <c r="G3329" t="s">
        <v>2211</v>
      </c>
      <c r="H3329" t="s">
        <v>311</v>
      </c>
      <c r="I3329" t="s">
        <v>311</v>
      </c>
      <c r="J3329">
        <v>102</v>
      </c>
    </row>
    <row r="3330" spans="1:10" hidden="1" x14ac:dyDescent="0.35">
      <c r="A3330" t="s">
        <v>9728</v>
      </c>
      <c r="B3330">
        <v>27</v>
      </c>
      <c r="C3330">
        <v>49</v>
      </c>
      <c r="D3330">
        <v>3326</v>
      </c>
      <c r="E3330" t="s">
        <v>311</v>
      </c>
      <c r="F3330" t="s">
        <v>3848</v>
      </c>
      <c r="G3330" t="s">
        <v>311</v>
      </c>
      <c r="H3330" t="s">
        <v>311</v>
      </c>
      <c r="I3330" t="s">
        <v>311</v>
      </c>
      <c r="J3330">
        <v>6</v>
      </c>
    </row>
    <row r="3331" spans="1:10" hidden="1" x14ac:dyDescent="0.35">
      <c r="A3331" t="s">
        <v>9729</v>
      </c>
      <c r="B3331">
        <v>38</v>
      </c>
      <c r="C3331">
        <v>49</v>
      </c>
      <c r="D3331">
        <v>3326</v>
      </c>
      <c r="E3331" t="s">
        <v>311</v>
      </c>
      <c r="F3331" t="s">
        <v>2692</v>
      </c>
      <c r="G3331" t="s">
        <v>311</v>
      </c>
      <c r="H3331" t="s">
        <v>311</v>
      </c>
      <c r="I3331" t="s">
        <v>311</v>
      </c>
      <c r="J3331">
        <v>20</v>
      </c>
    </row>
    <row r="3332" spans="1:10" hidden="1" x14ac:dyDescent="0.35">
      <c r="A3332" t="s">
        <v>9730</v>
      </c>
      <c r="B3332">
        <v>27</v>
      </c>
      <c r="C3332">
        <v>49</v>
      </c>
      <c r="D3332">
        <v>3326</v>
      </c>
      <c r="E3332" t="s">
        <v>311</v>
      </c>
      <c r="F3332" t="s">
        <v>3848</v>
      </c>
      <c r="G3332" t="s">
        <v>311</v>
      </c>
      <c r="H3332" t="s">
        <v>311</v>
      </c>
      <c r="I3332" t="s">
        <v>311</v>
      </c>
      <c r="J3332">
        <v>0</v>
      </c>
    </row>
    <row r="3333" spans="1:10" hidden="1" x14ac:dyDescent="0.35">
      <c r="A3333" t="s">
        <v>9731</v>
      </c>
      <c r="B3333">
        <v>41</v>
      </c>
      <c r="C3333">
        <v>49</v>
      </c>
      <c r="D3333">
        <v>3326</v>
      </c>
      <c r="E3333" t="s">
        <v>311</v>
      </c>
      <c r="F3333" t="s">
        <v>2692</v>
      </c>
      <c r="G3333" t="s">
        <v>311</v>
      </c>
      <c r="H3333" t="s">
        <v>311</v>
      </c>
      <c r="I3333" t="s">
        <v>311</v>
      </c>
      <c r="J3333">
        <v>1</v>
      </c>
    </row>
    <row r="3334" spans="1:10" hidden="1" x14ac:dyDescent="0.35">
      <c r="A3334" t="s">
        <v>9732</v>
      </c>
      <c r="B3334">
        <v>12</v>
      </c>
      <c r="C3334">
        <v>49</v>
      </c>
      <c r="D3334">
        <v>3326</v>
      </c>
      <c r="E3334" t="s">
        <v>311</v>
      </c>
      <c r="F3334" t="s">
        <v>3848</v>
      </c>
      <c r="G3334" t="s">
        <v>311</v>
      </c>
      <c r="H3334" t="s">
        <v>311</v>
      </c>
      <c r="I3334" t="s">
        <v>311</v>
      </c>
      <c r="J3334">
        <v>2</v>
      </c>
    </row>
    <row r="3335" spans="1:10" hidden="1" x14ac:dyDescent="0.35">
      <c r="A3335" t="s">
        <v>9733</v>
      </c>
      <c r="B3335">
        <v>24</v>
      </c>
      <c r="C3335">
        <v>49</v>
      </c>
      <c r="D3335">
        <v>3326</v>
      </c>
      <c r="E3335" t="s">
        <v>311</v>
      </c>
      <c r="F3335" t="s">
        <v>3848</v>
      </c>
      <c r="G3335" t="s">
        <v>311</v>
      </c>
      <c r="H3335" t="s">
        <v>311</v>
      </c>
      <c r="I3335" t="s">
        <v>311</v>
      </c>
      <c r="J3335">
        <v>0</v>
      </c>
    </row>
    <row r="3336" spans="1:10" hidden="1" x14ac:dyDescent="0.35">
      <c r="A3336" t="s">
        <v>9734</v>
      </c>
      <c r="B3336">
        <v>14</v>
      </c>
      <c r="C3336">
        <v>49</v>
      </c>
      <c r="D3336">
        <v>3326</v>
      </c>
      <c r="E3336" t="s">
        <v>311</v>
      </c>
      <c r="F3336" t="s">
        <v>3848</v>
      </c>
      <c r="G3336" t="s">
        <v>311</v>
      </c>
      <c r="H3336" t="s">
        <v>311</v>
      </c>
      <c r="I3336" t="s">
        <v>311</v>
      </c>
      <c r="J3336">
        <v>0</v>
      </c>
    </row>
    <row r="3337" spans="1:10" hidden="1" x14ac:dyDescent="0.35">
      <c r="A3337" t="s">
        <v>9735</v>
      </c>
      <c r="B3337">
        <v>35</v>
      </c>
      <c r="C3337">
        <v>49</v>
      </c>
      <c r="D3337">
        <v>3326</v>
      </c>
      <c r="E3337" t="s">
        <v>311</v>
      </c>
      <c r="F3337" t="s">
        <v>2692</v>
      </c>
      <c r="G3337" t="s">
        <v>311</v>
      </c>
      <c r="H3337" t="s">
        <v>311</v>
      </c>
      <c r="I3337" t="s">
        <v>311</v>
      </c>
      <c r="J3337">
        <v>5</v>
      </c>
    </row>
    <row r="3338" spans="1:10" hidden="1" x14ac:dyDescent="0.35">
      <c r="A3338" t="s">
        <v>9736</v>
      </c>
      <c r="B3338">
        <v>46</v>
      </c>
      <c r="C3338">
        <v>49</v>
      </c>
      <c r="D3338">
        <v>3326</v>
      </c>
      <c r="E3338" t="s">
        <v>311</v>
      </c>
      <c r="F3338" t="s">
        <v>2692</v>
      </c>
      <c r="G3338" t="s">
        <v>311</v>
      </c>
      <c r="H3338" t="s">
        <v>311</v>
      </c>
      <c r="I3338" t="s">
        <v>311</v>
      </c>
      <c r="J3338">
        <v>1</v>
      </c>
    </row>
    <row r="3339" spans="1:10" hidden="1" x14ac:dyDescent="0.35">
      <c r="A3339" t="s">
        <v>9737</v>
      </c>
      <c r="B3339">
        <v>31</v>
      </c>
      <c r="C3339">
        <v>49</v>
      </c>
      <c r="D3339">
        <v>3326</v>
      </c>
      <c r="E3339" t="s">
        <v>311</v>
      </c>
      <c r="F3339" t="s">
        <v>3848</v>
      </c>
      <c r="G3339" t="s">
        <v>311</v>
      </c>
      <c r="H3339" t="s">
        <v>311</v>
      </c>
      <c r="I3339" t="s">
        <v>311</v>
      </c>
      <c r="J3339">
        <v>6</v>
      </c>
    </row>
    <row r="3340" spans="1:10" hidden="1" x14ac:dyDescent="0.35">
      <c r="A3340" t="s">
        <v>9738</v>
      </c>
      <c r="B3340">
        <v>55</v>
      </c>
      <c r="C3340">
        <v>49</v>
      </c>
      <c r="D3340">
        <v>3326</v>
      </c>
      <c r="E3340" t="s">
        <v>311</v>
      </c>
      <c r="F3340" t="s">
        <v>2692</v>
      </c>
      <c r="G3340" t="s">
        <v>311</v>
      </c>
      <c r="H3340" t="s">
        <v>311</v>
      </c>
      <c r="I3340" t="s">
        <v>311</v>
      </c>
      <c r="J3340">
        <v>12</v>
      </c>
    </row>
    <row r="3341" spans="1:10" hidden="1" x14ac:dyDescent="0.35">
      <c r="A3341" t="s">
        <v>9739</v>
      </c>
      <c r="B3341">
        <v>19</v>
      </c>
      <c r="C3341">
        <v>49</v>
      </c>
      <c r="D3341">
        <v>3326</v>
      </c>
      <c r="E3341" t="s">
        <v>311</v>
      </c>
      <c r="F3341" t="s">
        <v>2692</v>
      </c>
      <c r="G3341" t="s">
        <v>311</v>
      </c>
      <c r="H3341" t="s">
        <v>311</v>
      </c>
      <c r="I3341" t="s">
        <v>311</v>
      </c>
      <c r="J3341">
        <v>4</v>
      </c>
    </row>
    <row r="3342" spans="1:10" hidden="1" x14ac:dyDescent="0.35">
      <c r="A3342" t="s">
        <v>9740</v>
      </c>
      <c r="B3342">
        <v>11</v>
      </c>
      <c r="C3342">
        <v>49</v>
      </c>
      <c r="D3342">
        <v>3326</v>
      </c>
      <c r="E3342" t="s">
        <v>311</v>
      </c>
      <c r="F3342" t="s">
        <v>3848</v>
      </c>
      <c r="G3342" t="s">
        <v>311</v>
      </c>
      <c r="H3342" t="s">
        <v>311</v>
      </c>
      <c r="I3342" t="s">
        <v>311</v>
      </c>
      <c r="J3342">
        <v>0</v>
      </c>
    </row>
    <row r="3343" spans="1:10" hidden="1" x14ac:dyDescent="0.35">
      <c r="A3343" t="s">
        <v>9741</v>
      </c>
      <c r="B3343">
        <v>11</v>
      </c>
      <c r="C3343">
        <v>49</v>
      </c>
      <c r="D3343">
        <v>3326</v>
      </c>
      <c r="E3343" t="s">
        <v>311</v>
      </c>
      <c r="F3343" t="s">
        <v>3848</v>
      </c>
      <c r="G3343" t="s">
        <v>311</v>
      </c>
      <c r="H3343" t="s">
        <v>311</v>
      </c>
      <c r="I3343" t="s">
        <v>311</v>
      </c>
      <c r="J3343">
        <v>10</v>
      </c>
    </row>
    <row r="3344" spans="1:10" hidden="1" x14ac:dyDescent="0.35">
      <c r="A3344" t="s">
        <v>9742</v>
      </c>
      <c r="B3344">
        <v>35</v>
      </c>
      <c r="C3344">
        <v>49</v>
      </c>
      <c r="D3344">
        <v>3326</v>
      </c>
      <c r="E3344" t="s">
        <v>311</v>
      </c>
      <c r="F3344" t="s">
        <v>2692</v>
      </c>
      <c r="G3344" t="s">
        <v>311</v>
      </c>
      <c r="H3344" t="s">
        <v>311</v>
      </c>
      <c r="I3344" t="s">
        <v>311</v>
      </c>
      <c r="J3344">
        <v>8</v>
      </c>
    </row>
    <row r="3345" spans="1:10" hidden="1" x14ac:dyDescent="0.35">
      <c r="A3345" t="s">
        <v>9743</v>
      </c>
      <c r="B3345">
        <v>44</v>
      </c>
      <c r="C3345">
        <v>49</v>
      </c>
      <c r="D3345">
        <v>3326</v>
      </c>
      <c r="E3345" t="s">
        <v>311</v>
      </c>
      <c r="F3345" t="s">
        <v>2692</v>
      </c>
      <c r="G3345" t="s">
        <v>311</v>
      </c>
      <c r="H3345" t="s">
        <v>311</v>
      </c>
      <c r="I3345" t="s">
        <v>311</v>
      </c>
      <c r="J3345">
        <v>4</v>
      </c>
    </row>
    <row r="3346" spans="1:10" hidden="1" x14ac:dyDescent="0.35">
      <c r="A3346" t="s">
        <v>9744</v>
      </c>
      <c r="B3346">
        <v>43</v>
      </c>
      <c r="C3346">
        <v>49</v>
      </c>
      <c r="D3346">
        <v>3326</v>
      </c>
      <c r="E3346" t="s">
        <v>311</v>
      </c>
      <c r="F3346" t="s">
        <v>2692</v>
      </c>
      <c r="G3346" t="s">
        <v>311</v>
      </c>
      <c r="H3346" t="s">
        <v>311</v>
      </c>
      <c r="I3346" t="s">
        <v>311</v>
      </c>
      <c r="J3346">
        <v>0</v>
      </c>
    </row>
    <row r="3347" spans="1:10" hidden="1" x14ac:dyDescent="0.35">
      <c r="A3347" t="s">
        <v>9745</v>
      </c>
      <c r="B3347">
        <v>22</v>
      </c>
      <c r="C3347">
        <v>49</v>
      </c>
      <c r="D3347">
        <v>3326</v>
      </c>
      <c r="E3347" t="s">
        <v>311</v>
      </c>
      <c r="F3347" t="s">
        <v>3848</v>
      </c>
      <c r="G3347" t="s">
        <v>311</v>
      </c>
      <c r="H3347" t="s">
        <v>311</v>
      </c>
      <c r="I3347" t="s">
        <v>311</v>
      </c>
      <c r="J3347">
        <v>3</v>
      </c>
    </row>
    <row r="3348" spans="1:10" hidden="1" x14ac:dyDescent="0.35">
      <c r="A3348" t="s">
        <v>9746</v>
      </c>
      <c r="B3348">
        <v>32</v>
      </c>
      <c r="C3348">
        <v>49</v>
      </c>
      <c r="D3348">
        <v>3326</v>
      </c>
      <c r="E3348" t="s">
        <v>311</v>
      </c>
      <c r="F3348" t="s">
        <v>2692</v>
      </c>
      <c r="G3348" t="s">
        <v>311</v>
      </c>
      <c r="H3348" t="s">
        <v>311</v>
      </c>
      <c r="I3348" t="s">
        <v>311</v>
      </c>
      <c r="J3348">
        <v>6</v>
      </c>
    </row>
    <row r="3349" spans="1:10" hidden="1" x14ac:dyDescent="0.35">
      <c r="A3349" t="s">
        <v>9747</v>
      </c>
      <c r="B3349">
        <v>33</v>
      </c>
      <c r="C3349">
        <v>49</v>
      </c>
      <c r="D3349">
        <v>3326</v>
      </c>
      <c r="E3349" t="s">
        <v>311</v>
      </c>
      <c r="F3349" t="s">
        <v>3848</v>
      </c>
      <c r="G3349" t="s">
        <v>311</v>
      </c>
      <c r="H3349" t="s">
        <v>311</v>
      </c>
      <c r="I3349" t="s">
        <v>311</v>
      </c>
      <c r="J3349">
        <v>0</v>
      </c>
    </row>
    <row r="3350" spans="1:10" hidden="1" x14ac:dyDescent="0.35">
      <c r="A3350" t="s">
        <v>9748</v>
      </c>
      <c r="B3350">
        <v>21</v>
      </c>
      <c r="C3350">
        <v>49</v>
      </c>
      <c r="D3350">
        <v>3326</v>
      </c>
      <c r="E3350" t="s">
        <v>311</v>
      </c>
      <c r="F3350" t="s">
        <v>3848</v>
      </c>
      <c r="G3350" t="s">
        <v>311</v>
      </c>
      <c r="H3350" t="s">
        <v>311</v>
      </c>
      <c r="I3350" t="s">
        <v>311</v>
      </c>
      <c r="J3350">
        <v>0</v>
      </c>
    </row>
    <row r="3351" spans="1:10" hidden="1" x14ac:dyDescent="0.35">
      <c r="A3351" t="s">
        <v>9749</v>
      </c>
      <c r="B3351">
        <v>19</v>
      </c>
      <c r="C3351">
        <v>49</v>
      </c>
      <c r="D3351">
        <v>3326</v>
      </c>
      <c r="E3351" t="s">
        <v>311</v>
      </c>
      <c r="F3351" t="s">
        <v>3848</v>
      </c>
      <c r="G3351" t="s">
        <v>311</v>
      </c>
      <c r="H3351" t="s">
        <v>311</v>
      </c>
      <c r="I3351" t="s">
        <v>311</v>
      </c>
      <c r="J3351">
        <v>1</v>
      </c>
    </row>
    <row r="3352" spans="1:10" hidden="1" x14ac:dyDescent="0.35">
      <c r="A3352" t="s">
        <v>9750</v>
      </c>
      <c r="B3352">
        <v>20</v>
      </c>
      <c r="C3352">
        <v>49</v>
      </c>
      <c r="D3352">
        <v>3326</v>
      </c>
      <c r="E3352" t="s">
        <v>311</v>
      </c>
      <c r="F3352" t="s">
        <v>3848</v>
      </c>
      <c r="G3352" t="s">
        <v>311</v>
      </c>
      <c r="H3352" t="s">
        <v>311</v>
      </c>
      <c r="I3352" t="s">
        <v>311</v>
      </c>
      <c r="J3352">
        <v>20</v>
      </c>
    </row>
    <row r="3353" spans="1:10" hidden="1" x14ac:dyDescent="0.35">
      <c r="A3353" t="s">
        <v>9751</v>
      </c>
      <c r="B3353">
        <v>34</v>
      </c>
      <c r="C3353">
        <v>49</v>
      </c>
      <c r="D3353">
        <v>3326</v>
      </c>
      <c r="E3353" t="s">
        <v>311</v>
      </c>
      <c r="F3353" t="s">
        <v>2692</v>
      </c>
      <c r="G3353" t="s">
        <v>311</v>
      </c>
      <c r="H3353" t="s">
        <v>311</v>
      </c>
      <c r="I3353" t="s">
        <v>311</v>
      </c>
      <c r="J3353">
        <v>14</v>
      </c>
    </row>
    <row r="3354" spans="1:10" hidden="1" x14ac:dyDescent="0.35">
      <c r="A3354" t="s">
        <v>9752</v>
      </c>
      <c r="B3354">
        <v>13</v>
      </c>
      <c r="C3354">
        <v>48</v>
      </c>
      <c r="D3354">
        <v>3353</v>
      </c>
      <c r="E3354" t="s">
        <v>311</v>
      </c>
      <c r="F3354" t="s">
        <v>2692</v>
      </c>
      <c r="G3354" t="s">
        <v>311</v>
      </c>
      <c r="H3354" t="s">
        <v>311</v>
      </c>
      <c r="I3354" t="s">
        <v>311</v>
      </c>
      <c r="J3354">
        <v>0</v>
      </c>
    </row>
    <row r="3355" spans="1:10" hidden="1" x14ac:dyDescent="0.35">
      <c r="A3355" t="s">
        <v>9753</v>
      </c>
      <c r="B3355">
        <v>17</v>
      </c>
      <c r="C3355">
        <v>48</v>
      </c>
      <c r="D3355">
        <v>3353</v>
      </c>
      <c r="E3355" t="s">
        <v>311</v>
      </c>
      <c r="F3355" t="s">
        <v>3848</v>
      </c>
      <c r="G3355" t="s">
        <v>311</v>
      </c>
      <c r="H3355" t="s">
        <v>311</v>
      </c>
      <c r="I3355" t="s">
        <v>311</v>
      </c>
      <c r="J3355">
        <v>4</v>
      </c>
    </row>
    <row r="3356" spans="1:10" hidden="1" x14ac:dyDescent="0.35">
      <c r="A3356" t="s">
        <v>9754</v>
      </c>
      <c r="B3356">
        <v>147</v>
      </c>
      <c r="C3356">
        <v>48</v>
      </c>
      <c r="D3356">
        <v>3353</v>
      </c>
      <c r="E3356" t="s">
        <v>311</v>
      </c>
      <c r="F3356" t="s">
        <v>2692</v>
      </c>
      <c r="G3356" t="s">
        <v>311</v>
      </c>
      <c r="H3356" t="s">
        <v>311</v>
      </c>
      <c r="I3356" t="s">
        <v>311</v>
      </c>
      <c r="J3356">
        <v>7</v>
      </c>
    </row>
    <row r="3357" spans="1:10" hidden="1" x14ac:dyDescent="0.35">
      <c r="A3357" t="s">
        <v>9755</v>
      </c>
      <c r="B3357">
        <v>26</v>
      </c>
      <c r="C3357">
        <v>48</v>
      </c>
      <c r="D3357">
        <v>3353</v>
      </c>
      <c r="E3357" t="s">
        <v>311</v>
      </c>
      <c r="F3357" t="s">
        <v>3848</v>
      </c>
      <c r="G3357" t="s">
        <v>311</v>
      </c>
      <c r="H3357" t="s">
        <v>311</v>
      </c>
      <c r="I3357" t="s">
        <v>311</v>
      </c>
      <c r="J3357">
        <v>0</v>
      </c>
    </row>
    <row r="3358" spans="1:10" hidden="1" x14ac:dyDescent="0.35">
      <c r="A3358" t="s">
        <v>9756</v>
      </c>
      <c r="B3358">
        <v>24</v>
      </c>
      <c r="C3358">
        <v>48</v>
      </c>
      <c r="D3358">
        <v>3353</v>
      </c>
      <c r="E3358" t="s">
        <v>311</v>
      </c>
      <c r="F3358" t="s">
        <v>2692</v>
      </c>
      <c r="G3358" t="s">
        <v>311</v>
      </c>
      <c r="H3358" t="s">
        <v>311</v>
      </c>
      <c r="I3358" t="s">
        <v>311</v>
      </c>
      <c r="J3358">
        <v>0</v>
      </c>
    </row>
    <row r="3359" spans="1:10" hidden="1" x14ac:dyDescent="0.35">
      <c r="A3359" t="s">
        <v>9757</v>
      </c>
      <c r="B3359">
        <v>27</v>
      </c>
      <c r="C3359">
        <v>48</v>
      </c>
      <c r="D3359">
        <v>3353</v>
      </c>
      <c r="E3359" t="s">
        <v>311</v>
      </c>
      <c r="F3359" t="s">
        <v>2692</v>
      </c>
      <c r="G3359" t="s">
        <v>311</v>
      </c>
      <c r="H3359" t="s">
        <v>311</v>
      </c>
      <c r="I3359" t="s">
        <v>311</v>
      </c>
      <c r="J3359">
        <v>27</v>
      </c>
    </row>
    <row r="3360" spans="1:10" hidden="1" x14ac:dyDescent="0.35">
      <c r="A3360" t="s">
        <v>9758</v>
      </c>
      <c r="B3360">
        <v>20</v>
      </c>
      <c r="C3360">
        <v>48</v>
      </c>
      <c r="D3360">
        <v>3353</v>
      </c>
      <c r="E3360" t="s">
        <v>311</v>
      </c>
      <c r="F3360" t="s">
        <v>3848</v>
      </c>
      <c r="G3360" t="s">
        <v>311</v>
      </c>
      <c r="H3360" t="s">
        <v>311</v>
      </c>
      <c r="I3360" t="s">
        <v>311</v>
      </c>
      <c r="J3360">
        <v>1</v>
      </c>
    </row>
    <row r="3361" spans="1:10" hidden="1" x14ac:dyDescent="0.35">
      <c r="A3361" t="s">
        <v>9759</v>
      </c>
      <c r="B3361">
        <v>11</v>
      </c>
      <c r="C3361">
        <v>48</v>
      </c>
      <c r="D3361">
        <v>3353</v>
      </c>
      <c r="E3361" t="s">
        <v>311</v>
      </c>
      <c r="F3361" t="s">
        <v>3848</v>
      </c>
      <c r="G3361" t="s">
        <v>311</v>
      </c>
      <c r="H3361" t="s">
        <v>311</v>
      </c>
      <c r="I3361" t="s">
        <v>311</v>
      </c>
      <c r="J3361">
        <v>0</v>
      </c>
    </row>
    <row r="3362" spans="1:10" hidden="1" x14ac:dyDescent="0.35">
      <c r="A3362" t="s">
        <v>9760</v>
      </c>
      <c r="B3362">
        <v>27</v>
      </c>
      <c r="C3362">
        <v>48</v>
      </c>
      <c r="D3362">
        <v>3353</v>
      </c>
      <c r="E3362" t="s">
        <v>311</v>
      </c>
      <c r="F3362" t="s">
        <v>2692</v>
      </c>
      <c r="G3362" t="s">
        <v>311</v>
      </c>
      <c r="H3362" t="s">
        <v>311</v>
      </c>
      <c r="I3362" t="s">
        <v>311</v>
      </c>
      <c r="J3362">
        <v>1</v>
      </c>
    </row>
    <row r="3363" spans="1:10" hidden="1" x14ac:dyDescent="0.35">
      <c r="A3363" t="s">
        <v>9761</v>
      </c>
      <c r="B3363">
        <v>24</v>
      </c>
      <c r="C3363">
        <v>48</v>
      </c>
      <c r="D3363">
        <v>3353</v>
      </c>
      <c r="E3363" t="s">
        <v>311</v>
      </c>
      <c r="F3363" t="s">
        <v>3848</v>
      </c>
      <c r="G3363" t="s">
        <v>311</v>
      </c>
      <c r="H3363" t="s">
        <v>311</v>
      </c>
      <c r="I3363" t="s">
        <v>311</v>
      </c>
      <c r="J3363">
        <v>0</v>
      </c>
    </row>
    <row r="3364" spans="1:10" hidden="1" x14ac:dyDescent="0.35">
      <c r="A3364" t="s">
        <v>9762</v>
      </c>
      <c r="B3364">
        <v>59</v>
      </c>
      <c r="C3364">
        <v>48</v>
      </c>
      <c r="D3364">
        <v>3353</v>
      </c>
      <c r="E3364" t="s">
        <v>311</v>
      </c>
      <c r="F3364" t="s">
        <v>2692</v>
      </c>
      <c r="G3364" t="s">
        <v>311</v>
      </c>
      <c r="H3364" t="s">
        <v>311</v>
      </c>
      <c r="I3364" t="s">
        <v>311</v>
      </c>
      <c r="J3364">
        <v>3</v>
      </c>
    </row>
    <row r="3365" spans="1:10" hidden="1" x14ac:dyDescent="0.35">
      <c r="A3365" t="s">
        <v>9763</v>
      </c>
      <c r="B3365">
        <v>28</v>
      </c>
      <c r="C3365">
        <v>48</v>
      </c>
      <c r="D3365">
        <v>3353</v>
      </c>
      <c r="E3365" t="s">
        <v>311</v>
      </c>
      <c r="F3365" t="s">
        <v>2692</v>
      </c>
      <c r="G3365" t="s">
        <v>311</v>
      </c>
      <c r="H3365" t="s">
        <v>311</v>
      </c>
      <c r="I3365" t="s">
        <v>311</v>
      </c>
      <c r="J3365">
        <v>5</v>
      </c>
    </row>
    <row r="3366" spans="1:10" hidden="1" x14ac:dyDescent="0.35">
      <c r="A3366" t="s">
        <v>9764</v>
      </c>
      <c r="B3366">
        <v>24</v>
      </c>
      <c r="C3366">
        <v>48</v>
      </c>
      <c r="D3366">
        <v>3353</v>
      </c>
      <c r="E3366" t="s">
        <v>311</v>
      </c>
      <c r="F3366" t="s">
        <v>3848</v>
      </c>
      <c r="G3366" t="s">
        <v>311</v>
      </c>
      <c r="H3366" t="s">
        <v>311</v>
      </c>
      <c r="I3366" t="s">
        <v>311</v>
      </c>
      <c r="J3366">
        <v>0</v>
      </c>
    </row>
    <row r="3367" spans="1:10" hidden="1" x14ac:dyDescent="0.35">
      <c r="A3367" t="s">
        <v>9765</v>
      </c>
      <c r="B3367">
        <v>16</v>
      </c>
      <c r="C3367">
        <v>48</v>
      </c>
      <c r="D3367">
        <v>3353</v>
      </c>
      <c r="E3367" t="s">
        <v>311</v>
      </c>
      <c r="F3367" t="s">
        <v>3848</v>
      </c>
      <c r="G3367" t="s">
        <v>311</v>
      </c>
      <c r="H3367" t="s">
        <v>311</v>
      </c>
      <c r="I3367" t="s">
        <v>311</v>
      </c>
      <c r="J3367">
        <v>0</v>
      </c>
    </row>
    <row r="3368" spans="1:10" hidden="1" x14ac:dyDescent="0.35">
      <c r="A3368" t="s">
        <v>9766</v>
      </c>
      <c r="B3368">
        <v>28</v>
      </c>
      <c r="C3368">
        <v>48</v>
      </c>
      <c r="D3368">
        <v>3353</v>
      </c>
      <c r="E3368" t="s">
        <v>311</v>
      </c>
      <c r="F3368" t="s">
        <v>3848</v>
      </c>
      <c r="G3368" t="s">
        <v>311</v>
      </c>
      <c r="H3368" t="s">
        <v>311</v>
      </c>
      <c r="I3368" t="s">
        <v>311</v>
      </c>
      <c r="J3368">
        <v>6</v>
      </c>
    </row>
    <row r="3369" spans="1:10" hidden="1" x14ac:dyDescent="0.35">
      <c r="A3369" t="s">
        <v>9767</v>
      </c>
      <c r="B3369">
        <v>29</v>
      </c>
      <c r="C3369">
        <v>48</v>
      </c>
      <c r="D3369">
        <v>3353</v>
      </c>
      <c r="E3369" t="s">
        <v>311</v>
      </c>
      <c r="F3369" t="s">
        <v>2692</v>
      </c>
      <c r="G3369" t="s">
        <v>311</v>
      </c>
      <c r="H3369" t="s">
        <v>311</v>
      </c>
      <c r="I3369" t="s">
        <v>311</v>
      </c>
      <c r="J3369">
        <v>4</v>
      </c>
    </row>
    <row r="3370" spans="1:10" x14ac:dyDescent="0.35">
      <c r="A3370" t="s">
        <v>9768</v>
      </c>
      <c r="B3370">
        <v>21</v>
      </c>
      <c r="C3370">
        <v>48</v>
      </c>
      <c r="D3370">
        <v>3353</v>
      </c>
      <c r="E3370" t="s">
        <v>311</v>
      </c>
      <c r="F3370" t="s">
        <v>0</v>
      </c>
      <c r="G3370" t="s">
        <v>2053</v>
      </c>
      <c r="H3370" t="s">
        <v>311</v>
      </c>
      <c r="I3370" t="s">
        <v>311</v>
      </c>
      <c r="J3370">
        <v>13</v>
      </c>
    </row>
    <row r="3371" spans="1:10" hidden="1" x14ac:dyDescent="0.35">
      <c r="A3371" t="s">
        <v>9769</v>
      </c>
      <c r="B3371">
        <v>40</v>
      </c>
      <c r="C3371">
        <v>48</v>
      </c>
      <c r="D3371">
        <v>3353</v>
      </c>
      <c r="E3371" t="s">
        <v>311</v>
      </c>
      <c r="F3371" t="s">
        <v>2692</v>
      </c>
      <c r="G3371" t="s">
        <v>311</v>
      </c>
      <c r="H3371" t="s">
        <v>311</v>
      </c>
      <c r="I3371" t="s">
        <v>311</v>
      </c>
      <c r="J3371">
        <v>11</v>
      </c>
    </row>
    <row r="3372" spans="1:10" hidden="1" x14ac:dyDescent="0.35">
      <c r="A3372" t="s">
        <v>9770</v>
      </c>
      <c r="B3372">
        <v>10</v>
      </c>
      <c r="C3372">
        <v>48</v>
      </c>
      <c r="D3372">
        <v>3353</v>
      </c>
      <c r="E3372" t="s">
        <v>311</v>
      </c>
      <c r="F3372" t="s">
        <v>3848</v>
      </c>
      <c r="G3372" t="s">
        <v>311</v>
      </c>
      <c r="H3372" t="s">
        <v>311</v>
      </c>
      <c r="I3372" t="s">
        <v>311</v>
      </c>
      <c r="J3372">
        <v>1</v>
      </c>
    </row>
    <row r="3373" spans="1:10" hidden="1" x14ac:dyDescent="0.35">
      <c r="A3373" t="s">
        <v>9771</v>
      </c>
      <c r="B3373">
        <v>20</v>
      </c>
      <c r="C3373">
        <v>48</v>
      </c>
      <c r="D3373">
        <v>3353</v>
      </c>
      <c r="E3373" t="s">
        <v>311</v>
      </c>
      <c r="F3373" t="s">
        <v>3848</v>
      </c>
      <c r="G3373" t="s">
        <v>311</v>
      </c>
      <c r="H3373" t="s">
        <v>311</v>
      </c>
      <c r="I3373" t="s">
        <v>311</v>
      </c>
      <c r="J3373">
        <v>1</v>
      </c>
    </row>
    <row r="3374" spans="1:10" hidden="1" x14ac:dyDescent="0.35">
      <c r="A3374" t="s">
        <v>9772</v>
      </c>
      <c r="B3374">
        <v>22</v>
      </c>
      <c r="C3374">
        <v>48</v>
      </c>
      <c r="D3374">
        <v>3353</v>
      </c>
      <c r="E3374" t="s">
        <v>311</v>
      </c>
      <c r="F3374" t="s">
        <v>3848</v>
      </c>
      <c r="G3374" t="s">
        <v>311</v>
      </c>
      <c r="H3374" t="s">
        <v>311</v>
      </c>
      <c r="I3374" t="s">
        <v>311</v>
      </c>
      <c r="J3374">
        <v>6</v>
      </c>
    </row>
    <row r="3375" spans="1:10" hidden="1" x14ac:dyDescent="0.35">
      <c r="A3375" t="s">
        <v>9773</v>
      </c>
      <c r="B3375">
        <v>49</v>
      </c>
      <c r="C3375">
        <v>48</v>
      </c>
      <c r="D3375">
        <v>3353</v>
      </c>
      <c r="E3375" t="s">
        <v>311</v>
      </c>
      <c r="F3375" t="s">
        <v>2692</v>
      </c>
      <c r="G3375" t="s">
        <v>311</v>
      </c>
      <c r="H3375" t="s">
        <v>311</v>
      </c>
      <c r="I3375" t="s">
        <v>311</v>
      </c>
      <c r="J3375">
        <v>21</v>
      </c>
    </row>
    <row r="3376" spans="1:10" hidden="1" x14ac:dyDescent="0.35">
      <c r="A3376" t="s">
        <v>9774</v>
      </c>
      <c r="B3376">
        <v>31</v>
      </c>
      <c r="C3376">
        <v>48</v>
      </c>
      <c r="D3376">
        <v>3353</v>
      </c>
      <c r="E3376" t="s">
        <v>311</v>
      </c>
      <c r="F3376" t="s">
        <v>2692</v>
      </c>
      <c r="G3376" t="s">
        <v>311</v>
      </c>
      <c r="H3376" t="s">
        <v>311</v>
      </c>
      <c r="I3376" t="s">
        <v>311</v>
      </c>
      <c r="J3376">
        <v>13</v>
      </c>
    </row>
    <row r="3377" spans="1:10" hidden="1" x14ac:dyDescent="0.35">
      <c r="A3377" t="s">
        <v>9775</v>
      </c>
      <c r="B3377">
        <v>59</v>
      </c>
      <c r="C3377">
        <v>48</v>
      </c>
      <c r="D3377">
        <v>3353</v>
      </c>
      <c r="E3377" t="s">
        <v>311</v>
      </c>
      <c r="F3377" t="s">
        <v>2692</v>
      </c>
      <c r="G3377" t="s">
        <v>311</v>
      </c>
      <c r="H3377" t="s">
        <v>311</v>
      </c>
      <c r="I3377" t="s">
        <v>311</v>
      </c>
      <c r="J3377">
        <v>3</v>
      </c>
    </row>
    <row r="3378" spans="1:10" hidden="1" x14ac:dyDescent="0.35">
      <c r="A3378" t="s">
        <v>9776</v>
      </c>
      <c r="B3378">
        <v>69</v>
      </c>
      <c r="C3378">
        <v>48</v>
      </c>
      <c r="D3378">
        <v>3353</v>
      </c>
      <c r="E3378" t="s">
        <v>311</v>
      </c>
      <c r="F3378" t="s">
        <v>2692</v>
      </c>
      <c r="G3378" t="s">
        <v>311</v>
      </c>
      <c r="H3378" t="s">
        <v>311</v>
      </c>
      <c r="I3378" t="s">
        <v>311</v>
      </c>
      <c r="J3378">
        <v>7</v>
      </c>
    </row>
    <row r="3379" spans="1:10" hidden="1" x14ac:dyDescent="0.35">
      <c r="A3379" t="s">
        <v>9777</v>
      </c>
      <c r="B3379">
        <v>38</v>
      </c>
      <c r="C3379">
        <v>48</v>
      </c>
      <c r="D3379">
        <v>3353</v>
      </c>
      <c r="E3379" t="s">
        <v>311</v>
      </c>
      <c r="F3379" t="s">
        <v>2692</v>
      </c>
      <c r="G3379" t="s">
        <v>311</v>
      </c>
      <c r="H3379" t="s">
        <v>311</v>
      </c>
      <c r="I3379" t="s">
        <v>311</v>
      </c>
      <c r="J3379">
        <v>0</v>
      </c>
    </row>
    <row r="3380" spans="1:10" hidden="1" x14ac:dyDescent="0.35">
      <c r="A3380" t="s">
        <v>9778</v>
      </c>
      <c r="B3380">
        <v>15</v>
      </c>
      <c r="C3380">
        <v>48</v>
      </c>
      <c r="D3380">
        <v>3353</v>
      </c>
      <c r="E3380" t="s">
        <v>311</v>
      </c>
      <c r="F3380" t="s">
        <v>3848</v>
      </c>
      <c r="G3380" t="s">
        <v>311</v>
      </c>
      <c r="H3380" t="s">
        <v>311</v>
      </c>
      <c r="I3380" t="s">
        <v>311</v>
      </c>
      <c r="J3380">
        <v>3</v>
      </c>
    </row>
    <row r="3381" spans="1:10" hidden="1" x14ac:dyDescent="0.35">
      <c r="A3381" t="s">
        <v>9779</v>
      </c>
      <c r="B3381">
        <v>16</v>
      </c>
      <c r="C3381">
        <v>47</v>
      </c>
      <c r="D3381">
        <v>3380</v>
      </c>
      <c r="E3381" t="s">
        <v>311</v>
      </c>
      <c r="F3381" t="s">
        <v>3848</v>
      </c>
      <c r="G3381" t="s">
        <v>311</v>
      </c>
      <c r="H3381" t="s">
        <v>311</v>
      </c>
      <c r="I3381" t="s">
        <v>311</v>
      </c>
      <c r="J3381">
        <v>0</v>
      </c>
    </row>
    <row r="3382" spans="1:10" hidden="1" x14ac:dyDescent="0.35">
      <c r="A3382" t="s">
        <v>9780</v>
      </c>
      <c r="B3382">
        <v>32</v>
      </c>
      <c r="C3382">
        <v>47</v>
      </c>
      <c r="D3382">
        <v>3380</v>
      </c>
      <c r="E3382" t="s">
        <v>311</v>
      </c>
      <c r="F3382" t="s">
        <v>2692</v>
      </c>
      <c r="G3382" t="s">
        <v>311</v>
      </c>
      <c r="H3382" t="s">
        <v>311</v>
      </c>
      <c r="I3382" t="s">
        <v>311</v>
      </c>
      <c r="J3382">
        <v>2</v>
      </c>
    </row>
    <row r="3383" spans="1:10" hidden="1" x14ac:dyDescent="0.35">
      <c r="A3383" t="s">
        <v>9781</v>
      </c>
      <c r="B3383">
        <v>66</v>
      </c>
      <c r="C3383">
        <v>47</v>
      </c>
      <c r="D3383">
        <v>3380</v>
      </c>
      <c r="E3383" t="s">
        <v>311</v>
      </c>
      <c r="F3383" t="s">
        <v>2692</v>
      </c>
      <c r="G3383" t="s">
        <v>311</v>
      </c>
      <c r="H3383" t="s">
        <v>311</v>
      </c>
      <c r="I3383" t="s">
        <v>311</v>
      </c>
      <c r="J3383">
        <v>0</v>
      </c>
    </row>
    <row r="3384" spans="1:10" x14ac:dyDescent="0.35">
      <c r="A3384" t="s">
        <v>9782</v>
      </c>
      <c r="B3384">
        <v>45</v>
      </c>
      <c r="C3384">
        <v>47</v>
      </c>
      <c r="D3384">
        <v>3380</v>
      </c>
      <c r="E3384" t="s">
        <v>311</v>
      </c>
      <c r="F3384" t="s">
        <v>0</v>
      </c>
      <c r="G3384" t="s">
        <v>3633</v>
      </c>
      <c r="H3384" t="s">
        <v>311</v>
      </c>
      <c r="I3384" t="s">
        <v>311</v>
      </c>
      <c r="J3384">
        <v>9</v>
      </c>
    </row>
    <row r="3385" spans="1:10" hidden="1" x14ac:dyDescent="0.35">
      <c r="A3385" t="s">
        <v>9783</v>
      </c>
      <c r="B3385">
        <v>20</v>
      </c>
      <c r="C3385">
        <v>47</v>
      </c>
      <c r="D3385">
        <v>3380</v>
      </c>
      <c r="E3385" t="s">
        <v>311</v>
      </c>
      <c r="F3385" t="s">
        <v>3848</v>
      </c>
      <c r="G3385" t="s">
        <v>311</v>
      </c>
      <c r="H3385" t="s">
        <v>311</v>
      </c>
      <c r="I3385" t="s">
        <v>311</v>
      </c>
      <c r="J3385">
        <v>0</v>
      </c>
    </row>
    <row r="3386" spans="1:10" hidden="1" x14ac:dyDescent="0.35">
      <c r="A3386" t="s">
        <v>9784</v>
      </c>
      <c r="B3386">
        <v>23</v>
      </c>
      <c r="C3386">
        <v>47</v>
      </c>
      <c r="D3386">
        <v>3380</v>
      </c>
      <c r="E3386" t="s">
        <v>311</v>
      </c>
      <c r="F3386" t="s">
        <v>2692</v>
      </c>
      <c r="G3386" t="s">
        <v>311</v>
      </c>
      <c r="H3386" t="s">
        <v>311</v>
      </c>
      <c r="I3386" t="s">
        <v>311</v>
      </c>
      <c r="J3386">
        <v>5</v>
      </c>
    </row>
    <row r="3387" spans="1:10" hidden="1" x14ac:dyDescent="0.35">
      <c r="A3387" t="s">
        <v>9785</v>
      </c>
      <c r="B3387">
        <v>18</v>
      </c>
      <c r="C3387">
        <v>47</v>
      </c>
      <c r="D3387">
        <v>3380</v>
      </c>
      <c r="E3387" t="s">
        <v>311</v>
      </c>
      <c r="F3387" t="s">
        <v>3848</v>
      </c>
      <c r="G3387" t="s">
        <v>311</v>
      </c>
      <c r="H3387" t="s">
        <v>311</v>
      </c>
      <c r="I3387" t="s">
        <v>311</v>
      </c>
      <c r="J3387">
        <v>0</v>
      </c>
    </row>
    <row r="3388" spans="1:10" hidden="1" x14ac:dyDescent="0.35">
      <c r="A3388" t="s">
        <v>9786</v>
      </c>
      <c r="B3388">
        <v>17</v>
      </c>
      <c r="C3388">
        <v>47</v>
      </c>
      <c r="D3388">
        <v>3380</v>
      </c>
      <c r="E3388" t="s">
        <v>311</v>
      </c>
      <c r="F3388" t="s">
        <v>3848</v>
      </c>
      <c r="G3388" t="s">
        <v>311</v>
      </c>
      <c r="H3388" t="s">
        <v>311</v>
      </c>
      <c r="I3388" t="s">
        <v>311</v>
      </c>
      <c r="J3388">
        <v>1</v>
      </c>
    </row>
    <row r="3389" spans="1:10" hidden="1" x14ac:dyDescent="0.35">
      <c r="A3389" t="s">
        <v>9787</v>
      </c>
      <c r="B3389">
        <v>27</v>
      </c>
      <c r="C3389">
        <v>47</v>
      </c>
      <c r="D3389">
        <v>3380</v>
      </c>
      <c r="E3389" t="s">
        <v>311</v>
      </c>
      <c r="F3389" t="s">
        <v>3848</v>
      </c>
      <c r="G3389" t="s">
        <v>311</v>
      </c>
      <c r="H3389" t="s">
        <v>311</v>
      </c>
      <c r="I3389" t="s">
        <v>311</v>
      </c>
      <c r="J3389">
        <v>0</v>
      </c>
    </row>
    <row r="3390" spans="1:10" hidden="1" x14ac:dyDescent="0.35">
      <c r="A3390" t="s">
        <v>9788</v>
      </c>
      <c r="B3390">
        <v>54</v>
      </c>
      <c r="C3390">
        <v>47</v>
      </c>
      <c r="D3390">
        <v>3380</v>
      </c>
      <c r="E3390" t="s">
        <v>311</v>
      </c>
      <c r="F3390" t="s">
        <v>2692</v>
      </c>
      <c r="G3390" t="s">
        <v>311</v>
      </c>
      <c r="H3390" t="s">
        <v>311</v>
      </c>
      <c r="I3390" t="s">
        <v>311</v>
      </c>
      <c r="J3390">
        <v>3</v>
      </c>
    </row>
    <row r="3391" spans="1:10" hidden="1" x14ac:dyDescent="0.35">
      <c r="A3391" t="s">
        <v>9789</v>
      </c>
      <c r="B3391">
        <v>20</v>
      </c>
      <c r="C3391">
        <v>47</v>
      </c>
      <c r="D3391">
        <v>3380</v>
      </c>
      <c r="E3391" t="s">
        <v>311</v>
      </c>
      <c r="F3391" t="s">
        <v>2692</v>
      </c>
      <c r="G3391" t="s">
        <v>311</v>
      </c>
      <c r="H3391" t="s">
        <v>311</v>
      </c>
      <c r="I3391" t="s">
        <v>311</v>
      </c>
      <c r="J3391">
        <v>0</v>
      </c>
    </row>
    <row r="3392" spans="1:10" hidden="1" x14ac:dyDescent="0.35">
      <c r="A3392" t="s">
        <v>9790</v>
      </c>
      <c r="B3392">
        <v>35</v>
      </c>
      <c r="C3392">
        <v>47</v>
      </c>
      <c r="D3392">
        <v>3380</v>
      </c>
      <c r="E3392" t="s">
        <v>311</v>
      </c>
      <c r="F3392" t="s">
        <v>2692</v>
      </c>
      <c r="G3392" t="s">
        <v>311</v>
      </c>
      <c r="H3392" t="s">
        <v>311</v>
      </c>
      <c r="I3392" t="s">
        <v>311</v>
      </c>
      <c r="J3392">
        <v>0</v>
      </c>
    </row>
    <row r="3393" spans="1:10" hidden="1" x14ac:dyDescent="0.35">
      <c r="A3393" t="s">
        <v>9791</v>
      </c>
      <c r="B3393">
        <v>17</v>
      </c>
      <c r="C3393">
        <v>47</v>
      </c>
      <c r="D3393">
        <v>3380</v>
      </c>
      <c r="E3393" t="s">
        <v>311</v>
      </c>
      <c r="F3393" t="s">
        <v>3848</v>
      </c>
      <c r="G3393" t="s">
        <v>311</v>
      </c>
      <c r="H3393" t="s">
        <v>311</v>
      </c>
      <c r="I3393" t="s">
        <v>311</v>
      </c>
      <c r="J3393">
        <v>0</v>
      </c>
    </row>
    <row r="3394" spans="1:10" hidden="1" x14ac:dyDescent="0.35">
      <c r="A3394" t="s">
        <v>9792</v>
      </c>
      <c r="B3394">
        <v>30</v>
      </c>
      <c r="C3394">
        <v>47</v>
      </c>
      <c r="D3394">
        <v>3380</v>
      </c>
      <c r="E3394" t="s">
        <v>311</v>
      </c>
      <c r="F3394" t="s">
        <v>2692</v>
      </c>
      <c r="G3394" t="s">
        <v>311</v>
      </c>
      <c r="H3394" t="s">
        <v>311</v>
      </c>
      <c r="I3394" t="s">
        <v>311</v>
      </c>
      <c r="J3394">
        <v>8</v>
      </c>
    </row>
    <row r="3395" spans="1:10" hidden="1" x14ac:dyDescent="0.35">
      <c r="A3395" t="s">
        <v>9793</v>
      </c>
      <c r="B3395">
        <v>12</v>
      </c>
      <c r="C3395">
        <v>47</v>
      </c>
      <c r="D3395">
        <v>3380</v>
      </c>
      <c r="E3395" t="s">
        <v>311</v>
      </c>
      <c r="F3395" t="s">
        <v>3848</v>
      </c>
      <c r="G3395" t="s">
        <v>311</v>
      </c>
      <c r="H3395" t="s">
        <v>311</v>
      </c>
      <c r="I3395" t="s">
        <v>311</v>
      </c>
      <c r="J3395">
        <v>0</v>
      </c>
    </row>
    <row r="3396" spans="1:10" hidden="1" x14ac:dyDescent="0.35">
      <c r="A3396" t="s">
        <v>9794</v>
      </c>
      <c r="B3396">
        <v>55</v>
      </c>
      <c r="C3396">
        <v>47</v>
      </c>
      <c r="D3396">
        <v>3380</v>
      </c>
      <c r="E3396" t="s">
        <v>311</v>
      </c>
      <c r="F3396" t="s">
        <v>2692</v>
      </c>
      <c r="G3396" t="s">
        <v>311</v>
      </c>
      <c r="H3396" t="s">
        <v>311</v>
      </c>
      <c r="I3396" t="s">
        <v>311</v>
      </c>
      <c r="J3396">
        <v>2</v>
      </c>
    </row>
    <row r="3397" spans="1:10" hidden="1" x14ac:dyDescent="0.35">
      <c r="A3397" t="s">
        <v>9795</v>
      </c>
      <c r="B3397">
        <v>52</v>
      </c>
      <c r="C3397">
        <v>47</v>
      </c>
      <c r="D3397">
        <v>3380</v>
      </c>
      <c r="E3397" t="s">
        <v>311</v>
      </c>
      <c r="F3397" t="s">
        <v>2692</v>
      </c>
      <c r="G3397" t="s">
        <v>311</v>
      </c>
      <c r="H3397" t="s">
        <v>311</v>
      </c>
      <c r="I3397" t="s">
        <v>311</v>
      </c>
      <c r="J3397">
        <v>13</v>
      </c>
    </row>
    <row r="3398" spans="1:10" hidden="1" x14ac:dyDescent="0.35">
      <c r="A3398" t="s">
        <v>9796</v>
      </c>
      <c r="B3398">
        <v>12</v>
      </c>
      <c r="C3398">
        <v>47</v>
      </c>
      <c r="D3398">
        <v>3380</v>
      </c>
      <c r="E3398" t="s">
        <v>311</v>
      </c>
      <c r="F3398" t="s">
        <v>3848</v>
      </c>
      <c r="G3398" t="s">
        <v>311</v>
      </c>
      <c r="H3398" t="s">
        <v>311</v>
      </c>
      <c r="I3398" t="s">
        <v>311</v>
      </c>
      <c r="J3398">
        <v>1</v>
      </c>
    </row>
    <row r="3399" spans="1:10" hidden="1" x14ac:dyDescent="0.35">
      <c r="A3399" t="s">
        <v>9797</v>
      </c>
      <c r="B3399">
        <v>25</v>
      </c>
      <c r="C3399">
        <v>47</v>
      </c>
      <c r="D3399">
        <v>3380</v>
      </c>
      <c r="E3399" t="s">
        <v>311</v>
      </c>
      <c r="F3399" t="s">
        <v>3848</v>
      </c>
      <c r="G3399" t="s">
        <v>311</v>
      </c>
      <c r="H3399" t="s">
        <v>311</v>
      </c>
      <c r="I3399" t="s">
        <v>311</v>
      </c>
      <c r="J3399">
        <v>0</v>
      </c>
    </row>
    <row r="3400" spans="1:10" hidden="1" x14ac:dyDescent="0.35">
      <c r="A3400" t="s">
        <v>9798</v>
      </c>
      <c r="B3400">
        <v>35</v>
      </c>
      <c r="C3400">
        <v>47</v>
      </c>
      <c r="D3400">
        <v>3380</v>
      </c>
      <c r="E3400" t="s">
        <v>311</v>
      </c>
      <c r="F3400" t="s">
        <v>2692</v>
      </c>
      <c r="G3400" t="s">
        <v>311</v>
      </c>
      <c r="H3400" t="s">
        <v>311</v>
      </c>
      <c r="I3400" t="s">
        <v>311</v>
      </c>
      <c r="J3400">
        <v>3</v>
      </c>
    </row>
    <row r="3401" spans="1:10" hidden="1" x14ac:dyDescent="0.35">
      <c r="A3401" t="s">
        <v>9799</v>
      </c>
      <c r="B3401">
        <v>15</v>
      </c>
      <c r="C3401">
        <v>47</v>
      </c>
      <c r="D3401">
        <v>3380</v>
      </c>
      <c r="E3401" t="s">
        <v>311</v>
      </c>
      <c r="F3401" t="s">
        <v>3848</v>
      </c>
      <c r="G3401" t="s">
        <v>311</v>
      </c>
      <c r="H3401" t="s">
        <v>311</v>
      </c>
      <c r="I3401" t="s">
        <v>311</v>
      </c>
      <c r="J3401">
        <v>0</v>
      </c>
    </row>
    <row r="3402" spans="1:10" hidden="1" x14ac:dyDescent="0.35">
      <c r="A3402" t="s">
        <v>9800</v>
      </c>
      <c r="B3402">
        <v>58</v>
      </c>
      <c r="C3402">
        <v>47</v>
      </c>
      <c r="D3402">
        <v>3380</v>
      </c>
      <c r="E3402" t="s">
        <v>311</v>
      </c>
      <c r="F3402" t="s">
        <v>2692</v>
      </c>
      <c r="G3402" t="s">
        <v>311</v>
      </c>
      <c r="H3402" t="s">
        <v>311</v>
      </c>
      <c r="I3402" t="s">
        <v>311</v>
      </c>
      <c r="J3402">
        <v>15</v>
      </c>
    </row>
    <row r="3403" spans="1:10" hidden="1" x14ac:dyDescent="0.35">
      <c r="A3403" t="s">
        <v>9801</v>
      </c>
      <c r="B3403">
        <v>38</v>
      </c>
      <c r="C3403">
        <v>47</v>
      </c>
      <c r="D3403">
        <v>3380</v>
      </c>
      <c r="E3403" t="s">
        <v>311</v>
      </c>
      <c r="F3403" t="s">
        <v>2692</v>
      </c>
      <c r="G3403" t="s">
        <v>311</v>
      </c>
      <c r="H3403" t="s">
        <v>311</v>
      </c>
      <c r="I3403" t="s">
        <v>311</v>
      </c>
      <c r="J3403">
        <v>17</v>
      </c>
    </row>
    <row r="3404" spans="1:10" x14ac:dyDescent="0.35">
      <c r="A3404" t="s">
        <v>9802</v>
      </c>
      <c r="B3404">
        <v>96</v>
      </c>
      <c r="C3404">
        <v>47</v>
      </c>
      <c r="D3404">
        <v>3380</v>
      </c>
      <c r="E3404" t="s">
        <v>311</v>
      </c>
      <c r="F3404" t="s">
        <v>0</v>
      </c>
      <c r="G3404" t="s">
        <v>2801</v>
      </c>
      <c r="H3404" t="s">
        <v>311</v>
      </c>
      <c r="I3404" t="s">
        <v>311</v>
      </c>
      <c r="J3404">
        <v>0</v>
      </c>
    </row>
    <row r="3405" spans="1:10" hidden="1" x14ac:dyDescent="0.35">
      <c r="A3405" t="s">
        <v>9803</v>
      </c>
      <c r="B3405">
        <v>24</v>
      </c>
      <c r="C3405">
        <v>47</v>
      </c>
      <c r="D3405">
        <v>3380</v>
      </c>
      <c r="E3405" t="s">
        <v>311</v>
      </c>
      <c r="F3405" t="s">
        <v>3848</v>
      </c>
      <c r="G3405" t="s">
        <v>311</v>
      </c>
      <c r="H3405" t="s">
        <v>311</v>
      </c>
      <c r="I3405" t="s">
        <v>311</v>
      </c>
      <c r="J3405">
        <v>0</v>
      </c>
    </row>
    <row r="3406" spans="1:10" hidden="1" x14ac:dyDescent="0.35">
      <c r="A3406" t="s">
        <v>9804</v>
      </c>
      <c r="B3406">
        <v>55</v>
      </c>
      <c r="C3406">
        <v>47</v>
      </c>
      <c r="D3406">
        <v>3380</v>
      </c>
      <c r="E3406" t="s">
        <v>311</v>
      </c>
      <c r="F3406" t="s">
        <v>2692</v>
      </c>
      <c r="G3406" t="s">
        <v>311</v>
      </c>
      <c r="H3406" t="s">
        <v>311</v>
      </c>
      <c r="I3406" t="s">
        <v>311</v>
      </c>
      <c r="J3406">
        <v>4</v>
      </c>
    </row>
    <row r="3407" spans="1:10" hidden="1" x14ac:dyDescent="0.35">
      <c r="A3407" t="s">
        <v>9805</v>
      </c>
      <c r="B3407">
        <v>29</v>
      </c>
      <c r="C3407">
        <v>46</v>
      </c>
      <c r="D3407">
        <v>3406</v>
      </c>
      <c r="E3407" t="s">
        <v>311</v>
      </c>
      <c r="F3407" t="s">
        <v>3848</v>
      </c>
      <c r="G3407" t="s">
        <v>311</v>
      </c>
      <c r="H3407" t="s">
        <v>311</v>
      </c>
      <c r="I3407" t="s">
        <v>311</v>
      </c>
      <c r="J3407">
        <v>1</v>
      </c>
    </row>
    <row r="3408" spans="1:10" hidden="1" x14ac:dyDescent="0.35">
      <c r="A3408" t="s">
        <v>9806</v>
      </c>
      <c r="B3408">
        <v>21</v>
      </c>
      <c r="C3408">
        <v>46</v>
      </c>
      <c r="D3408">
        <v>3406</v>
      </c>
      <c r="E3408" t="s">
        <v>311</v>
      </c>
      <c r="F3408" t="s">
        <v>3848</v>
      </c>
      <c r="G3408" t="s">
        <v>311</v>
      </c>
      <c r="H3408" t="s">
        <v>311</v>
      </c>
      <c r="I3408" t="s">
        <v>311</v>
      </c>
      <c r="J3408">
        <v>0</v>
      </c>
    </row>
    <row r="3409" spans="1:10" hidden="1" x14ac:dyDescent="0.35">
      <c r="A3409" t="s">
        <v>9807</v>
      </c>
      <c r="B3409">
        <v>184</v>
      </c>
      <c r="C3409">
        <v>46</v>
      </c>
      <c r="D3409">
        <v>3406</v>
      </c>
      <c r="E3409" t="s">
        <v>311</v>
      </c>
      <c r="F3409" t="s">
        <v>2692</v>
      </c>
      <c r="G3409" t="s">
        <v>311</v>
      </c>
      <c r="H3409" t="s">
        <v>311</v>
      </c>
      <c r="I3409" t="s">
        <v>311</v>
      </c>
      <c r="J3409">
        <v>1</v>
      </c>
    </row>
    <row r="3410" spans="1:10" x14ac:dyDescent="0.35">
      <c r="A3410" t="s">
        <v>9808</v>
      </c>
      <c r="B3410">
        <v>64</v>
      </c>
      <c r="C3410">
        <v>46</v>
      </c>
      <c r="D3410">
        <v>3406</v>
      </c>
      <c r="E3410" t="s">
        <v>311</v>
      </c>
      <c r="F3410" t="s">
        <v>0</v>
      </c>
      <c r="G3410" t="s">
        <v>2194</v>
      </c>
      <c r="H3410" t="s">
        <v>311</v>
      </c>
      <c r="I3410" t="s">
        <v>311</v>
      </c>
      <c r="J3410">
        <v>63</v>
      </c>
    </row>
    <row r="3411" spans="1:10" hidden="1" x14ac:dyDescent="0.35">
      <c r="A3411" t="s">
        <v>9809</v>
      </c>
      <c r="B3411">
        <v>25</v>
      </c>
      <c r="C3411">
        <v>46</v>
      </c>
      <c r="D3411">
        <v>3406</v>
      </c>
      <c r="E3411" t="s">
        <v>311</v>
      </c>
      <c r="F3411" t="s">
        <v>3848</v>
      </c>
      <c r="G3411" t="s">
        <v>311</v>
      </c>
      <c r="H3411" t="s">
        <v>311</v>
      </c>
      <c r="I3411" t="s">
        <v>311</v>
      </c>
      <c r="J3411">
        <v>0</v>
      </c>
    </row>
    <row r="3412" spans="1:10" hidden="1" x14ac:dyDescent="0.35">
      <c r="A3412" t="s">
        <v>9810</v>
      </c>
      <c r="B3412">
        <v>13</v>
      </c>
      <c r="C3412">
        <v>46</v>
      </c>
      <c r="D3412">
        <v>3406</v>
      </c>
      <c r="E3412" t="s">
        <v>311</v>
      </c>
      <c r="F3412" t="s">
        <v>3848</v>
      </c>
      <c r="G3412" t="s">
        <v>311</v>
      </c>
      <c r="H3412" t="s">
        <v>311</v>
      </c>
      <c r="I3412" t="s">
        <v>311</v>
      </c>
      <c r="J3412">
        <v>2</v>
      </c>
    </row>
    <row r="3413" spans="1:10" hidden="1" x14ac:dyDescent="0.35">
      <c r="A3413" t="s">
        <v>9811</v>
      </c>
      <c r="B3413">
        <v>53</v>
      </c>
      <c r="C3413">
        <v>46</v>
      </c>
      <c r="D3413">
        <v>3406</v>
      </c>
      <c r="E3413" t="s">
        <v>311</v>
      </c>
      <c r="F3413" t="s">
        <v>2692</v>
      </c>
      <c r="G3413" t="s">
        <v>311</v>
      </c>
      <c r="H3413" t="s">
        <v>311</v>
      </c>
      <c r="I3413" t="s">
        <v>311</v>
      </c>
      <c r="J3413">
        <v>2</v>
      </c>
    </row>
    <row r="3414" spans="1:10" hidden="1" x14ac:dyDescent="0.35">
      <c r="A3414" t="s">
        <v>9812</v>
      </c>
      <c r="B3414">
        <v>14</v>
      </c>
      <c r="C3414">
        <v>46</v>
      </c>
      <c r="D3414">
        <v>3406</v>
      </c>
      <c r="E3414" t="s">
        <v>311</v>
      </c>
      <c r="F3414" t="s">
        <v>3848</v>
      </c>
      <c r="G3414" t="s">
        <v>311</v>
      </c>
      <c r="H3414" t="s">
        <v>311</v>
      </c>
      <c r="I3414" t="s">
        <v>311</v>
      </c>
      <c r="J3414">
        <v>0</v>
      </c>
    </row>
    <row r="3415" spans="1:10" hidden="1" x14ac:dyDescent="0.35">
      <c r="A3415" t="s">
        <v>9813</v>
      </c>
      <c r="B3415">
        <v>30</v>
      </c>
      <c r="C3415">
        <v>46</v>
      </c>
      <c r="D3415">
        <v>3406</v>
      </c>
      <c r="E3415" t="s">
        <v>311</v>
      </c>
      <c r="F3415" t="s">
        <v>2692</v>
      </c>
      <c r="G3415" t="s">
        <v>311</v>
      </c>
      <c r="H3415" t="s">
        <v>311</v>
      </c>
      <c r="I3415" t="s">
        <v>311</v>
      </c>
      <c r="J3415">
        <v>30</v>
      </c>
    </row>
    <row r="3416" spans="1:10" hidden="1" x14ac:dyDescent="0.35">
      <c r="A3416" t="s">
        <v>9814</v>
      </c>
      <c r="B3416">
        <v>127</v>
      </c>
      <c r="C3416">
        <v>46</v>
      </c>
      <c r="D3416">
        <v>3406</v>
      </c>
      <c r="E3416" t="s">
        <v>311</v>
      </c>
      <c r="F3416" t="s">
        <v>2692</v>
      </c>
      <c r="G3416" t="s">
        <v>311</v>
      </c>
      <c r="H3416" t="s">
        <v>311</v>
      </c>
      <c r="I3416" t="s">
        <v>311</v>
      </c>
      <c r="J3416">
        <v>3</v>
      </c>
    </row>
    <row r="3417" spans="1:10" x14ac:dyDescent="0.35">
      <c r="A3417" t="s">
        <v>9815</v>
      </c>
      <c r="B3417">
        <v>256</v>
      </c>
      <c r="C3417">
        <v>46</v>
      </c>
      <c r="D3417">
        <v>3406</v>
      </c>
      <c r="E3417" t="s">
        <v>311</v>
      </c>
      <c r="F3417" t="s">
        <v>0</v>
      </c>
      <c r="G3417" t="s">
        <v>1969</v>
      </c>
      <c r="H3417" t="s">
        <v>311</v>
      </c>
      <c r="I3417" t="s">
        <v>311</v>
      </c>
      <c r="J3417">
        <v>40</v>
      </c>
    </row>
    <row r="3418" spans="1:10" hidden="1" x14ac:dyDescent="0.35">
      <c r="A3418" t="s">
        <v>9816</v>
      </c>
      <c r="B3418">
        <v>22</v>
      </c>
      <c r="C3418">
        <v>46</v>
      </c>
      <c r="D3418">
        <v>3406</v>
      </c>
      <c r="E3418" t="s">
        <v>311</v>
      </c>
      <c r="F3418" t="s">
        <v>3848</v>
      </c>
      <c r="G3418" t="s">
        <v>311</v>
      </c>
      <c r="H3418" t="s">
        <v>311</v>
      </c>
      <c r="I3418" t="s">
        <v>311</v>
      </c>
      <c r="J3418">
        <v>2</v>
      </c>
    </row>
    <row r="3419" spans="1:10" hidden="1" x14ac:dyDescent="0.35">
      <c r="A3419" t="s">
        <v>9817</v>
      </c>
      <c r="B3419">
        <v>65</v>
      </c>
      <c r="C3419">
        <v>46</v>
      </c>
      <c r="D3419">
        <v>3406</v>
      </c>
      <c r="E3419" t="s">
        <v>311</v>
      </c>
      <c r="F3419" t="s">
        <v>2692</v>
      </c>
      <c r="G3419" t="s">
        <v>311</v>
      </c>
      <c r="H3419" t="s">
        <v>311</v>
      </c>
      <c r="I3419" t="s">
        <v>311</v>
      </c>
      <c r="J3419">
        <v>3</v>
      </c>
    </row>
    <row r="3420" spans="1:10" hidden="1" x14ac:dyDescent="0.35">
      <c r="A3420" t="s">
        <v>9818</v>
      </c>
      <c r="B3420">
        <v>20</v>
      </c>
      <c r="C3420">
        <v>46</v>
      </c>
      <c r="D3420">
        <v>3406</v>
      </c>
      <c r="E3420" t="s">
        <v>311</v>
      </c>
      <c r="F3420" t="s">
        <v>3848</v>
      </c>
      <c r="G3420" t="s">
        <v>311</v>
      </c>
      <c r="H3420" t="s">
        <v>311</v>
      </c>
      <c r="I3420" t="s">
        <v>311</v>
      </c>
      <c r="J3420">
        <v>1</v>
      </c>
    </row>
    <row r="3421" spans="1:10" hidden="1" x14ac:dyDescent="0.35">
      <c r="A3421" t="s">
        <v>9819</v>
      </c>
      <c r="B3421">
        <v>11</v>
      </c>
      <c r="C3421">
        <v>46</v>
      </c>
      <c r="D3421">
        <v>3406</v>
      </c>
      <c r="E3421" t="s">
        <v>311</v>
      </c>
      <c r="F3421" t="s">
        <v>3848</v>
      </c>
      <c r="G3421" t="s">
        <v>311</v>
      </c>
      <c r="H3421" t="s">
        <v>311</v>
      </c>
      <c r="I3421" t="s">
        <v>311</v>
      </c>
      <c r="J3421">
        <v>3</v>
      </c>
    </row>
    <row r="3422" spans="1:10" hidden="1" x14ac:dyDescent="0.35">
      <c r="A3422" t="s">
        <v>9820</v>
      </c>
      <c r="B3422">
        <v>71</v>
      </c>
      <c r="C3422">
        <v>46</v>
      </c>
      <c r="D3422">
        <v>3406</v>
      </c>
      <c r="E3422" t="s">
        <v>311</v>
      </c>
      <c r="F3422" t="s">
        <v>2692</v>
      </c>
      <c r="G3422" t="s">
        <v>311</v>
      </c>
      <c r="H3422" t="s">
        <v>311</v>
      </c>
      <c r="I3422" t="s">
        <v>311</v>
      </c>
      <c r="J3422">
        <v>0</v>
      </c>
    </row>
    <row r="3423" spans="1:10" hidden="1" x14ac:dyDescent="0.35">
      <c r="A3423" t="s">
        <v>9821</v>
      </c>
      <c r="B3423">
        <v>54</v>
      </c>
      <c r="C3423">
        <v>46</v>
      </c>
      <c r="D3423">
        <v>3406</v>
      </c>
      <c r="E3423" t="s">
        <v>311</v>
      </c>
      <c r="F3423" t="s">
        <v>2692</v>
      </c>
      <c r="G3423" t="s">
        <v>311</v>
      </c>
      <c r="H3423" t="s">
        <v>311</v>
      </c>
      <c r="I3423" t="s">
        <v>311</v>
      </c>
      <c r="J3423">
        <v>20</v>
      </c>
    </row>
    <row r="3424" spans="1:10" hidden="1" x14ac:dyDescent="0.35">
      <c r="A3424" t="s">
        <v>9822</v>
      </c>
      <c r="B3424">
        <v>20</v>
      </c>
      <c r="C3424">
        <v>46</v>
      </c>
      <c r="D3424">
        <v>3406</v>
      </c>
      <c r="E3424" t="s">
        <v>311</v>
      </c>
      <c r="F3424" t="s">
        <v>3848</v>
      </c>
      <c r="G3424" t="s">
        <v>311</v>
      </c>
      <c r="H3424" t="s">
        <v>311</v>
      </c>
      <c r="I3424" t="s">
        <v>311</v>
      </c>
      <c r="J3424">
        <v>0</v>
      </c>
    </row>
    <row r="3425" spans="1:10" hidden="1" x14ac:dyDescent="0.35">
      <c r="A3425" t="s">
        <v>9823</v>
      </c>
      <c r="B3425">
        <v>89</v>
      </c>
      <c r="C3425">
        <v>46</v>
      </c>
      <c r="D3425">
        <v>3406</v>
      </c>
      <c r="E3425" t="s">
        <v>311</v>
      </c>
      <c r="F3425" t="s">
        <v>2692</v>
      </c>
      <c r="G3425" t="s">
        <v>311</v>
      </c>
      <c r="H3425" t="s">
        <v>311</v>
      </c>
      <c r="I3425" t="s">
        <v>311</v>
      </c>
      <c r="J3425">
        <v>1</v>
      </c>
    </row>
    <row r="3426" spans="1:10" hidden="1" x14ac:dyDescent="0.35">
      <c r="A3426" t="s">
        <v>9824</v>
      </c>
      <c r="B3426">
        <v>26</v>
      </c>
      <c r="C3426">
        <v>46</v>
      </c>
      <c r="D3426">
        <v>3406</v>
      </c>
      <c r="E3426" t="s">
        <v>311</v>
      </c>
      <c r="F3426" t="s">
        <v>3848</v>
      </c>
      <c r="G3426" t="s">
        <v>311</v>
      </c>
      <c r="H3426" t="s">
        <v>311</v>
      </c>
      <c r="I3426" t="s">
        <v>311</v>
      </c>
      <c r="J3426">
        <v>8</v>
      </c>
    </row>
    <row r="3427" spans="1:10" hidden="1" x14ac:dyDescent="0.35">
      <c r="A3427" t="s">
        <v>9825</v>
      </c>
      <c r="B3427">
        <v>18</v>
      </c>
      <c r="C3427">
        <v>46</v>
      </c>
      <c r="D3427">
        <v>3406</v>
      </c>
      <c r="E3427" t="s">
        <v>311</v>
      </c>
      <c r="F3427" t="s">
        <v>3848</v>
      </c>
      <c r="G3427" t="s">
        <v>311</v>
      </c>
      <c r="H3427" t="s">
        <v>311</v>
      </c>
      <c r="I3427" t="s">
        <v>311</v>
      </c>
      <c r="J3427">
        <v>5</v>
      </c>
    </row>
    <row r="3428" spans="1:10" x14ac:dyDescent="0.35">
      <c r="A3428" t="s">
        <v>9826</v>
      </c>
      <c r="B3428">
        <v>120</v>
      </c>
      <c r="C3428">
        <v>46</v>
      </c>
      <c r="D3428">
        <v>3406</v>
      </c>
      <c r="E3428" t="s">
        <v>311</v>
      </c>
      <c r="F3428" t="s">
        <v>0</v>
      </c>
      <c r="G3428" t="s">
        <v>9412</v>
      </c>
      <c r="H3428" t="s">
        <v>311</v>
      </c>
      <c r="I3428" t="s">
        <v>311</v>
      </c>
      <c r="J3428">
        <v>8</v>
      </c>
    </row>
    <row r="3429" spans="1:10" x14ac:dyDescent="0.35">
      <c r="A3429" t="s">
        <v>9827</v>
      </c>
      <c r="B3429">
        <v>45</v>
      </c>
      <c r="C3429">
        <v>46</v>
      </c>
      <c r="D3429">
        <v>3406</v>
      </c>
      <c r="E3429" t="s">
        <v>311</v>
      </c>
      <c r="F3429" t="s">
        <v>0</v>
      </c>
      <c r="G3429" t="s">
        <v>2194</v>
      </c>
      <c r="H3429" t="s">
        <v>311</v>
      </c>
      <c r="I3429" t="s">
        <v>311</v>
      </c>
      <c r="J3429">
        <v>45</v>
      </c>
    </row>
    <row r="3430" spans="1:10" hidden="1" x14ac:dyDescent="0.35">
      <c r="A3430" t="s">
        <v>9828</v>
      </c>
      <c r="B3430">
        <v>19</v>
      </c>
      <c r="C3430">
        <v>46</v>
      </c>
      <c r="D3430">
        <v>3406</v>
      </c>
      <c r="E3430" t="s">
        <v>311</v>
      </c>
      <c r="F3430" t="s">
        <v>3848</v>
      </c>
      <c r="G3430" t="s">
        <v>311</v>
      </c>
      <c r="H3430" t="s">
        <v>311</v>
      </c>
      <c r="I3430" t="s">
        <v>311</v>
      </c>
      <c r="J3430">
        <v>19</v>
      </c>
    </row>
    <row r="3431" spans="1:10" hidden="1" x14ac:dyDescent="0.35">
      <c r="A3431" t="s">
        <v>9829</v>
      </c>
      <c r="B3431">
        <v>29</v>
      </c>
      <c r="C3431">
        <v>45</v>
      </c>
      <c r="D3431">
        <v>3430</v>
      </c>
      <c r="E3431" t="s">
        <v>311</v>
      </c>
      <c r="F3431" t="s">
        <v>2692</v>
      </c>
      <c r="G3431" t="s">
        <v>311</v>
      </c>
      <c r="H3431" t="s">
        <v>311</v>
      </c>
      <c r="I3431" t="s">
        <v>311</v>
      </c>
      <c r="J3431">
        <v>3</v>
      </c>
    </row>
    <row r="3432" spans="1:10" hidden="1" x14ac:dyDescent="0.35">
      <c r="A3432" t="s">
        <v>9830</v>
      </c>
      <c r="B3432">
        <v>70</v>
      </c>
      <c r="C3432">
        <v>45</v>
      </c>
      <c r="D3432">
        <v>3430</v>
      </c>
      <c r="E3432" t="s">
        <v>311</v>
      </c>
      <c r="F3432" t="s">
        <v>2692</v>
      </c>
      <c r="G3432" t="s">
        <v>311</v>
      </c>
      <c r="H3432" t="s">
        <v>311</v>
      </c>
      <c r="I3432" t="s">
        <v>311</v>
      </c>
      <c r="J3432">
        <v>9</v>
      </c>
    </row>
    <row r="3433" spans="1:10" hidden="1" x14ac:dyDescent="0.35">
      <c r="A3433" t="s">
        <v>9831</v>
      </c>
      <c r="B3433">
        <v>15</v>
      </c>
      <c r="C3433">
        <v>45</v>
      </c>
      <c r="D3433">
        <v>3430</v>
      </c>
      <c r="E3433" t="s">
        <v>311</v>
      </c>
      <c r="F3433" t="s">
        <v>3848</v>
      </c>
      <c r="G3433" t="s">
        <v>311</v>
      </c>
      <c r="H3433" t="s">
        <v>311</v>
      </c>
      <c r="I3433" t="s">
        <v>311</v>
      </c>
      <c r="J3433">
        <v>2</v>
      </c>
    </row>
    <row r="3434" spans="1:10" hidden="1" x14ac:dyDescent="0.35">
      <c r="A3434" t="s">
        <v>9832</v>
      </c>
      <c r="B3434">
        <v>18</v>
      </c>
      <c r="C3434">
        <v>45</v>
      </c>
      <c r="D3434">
        <v>3430</v>
      </c>
      <c r="E3434" t="s">
        <v>311</v>
      </c>
      <c r="F3434" t="s">
        <v>3848</v>
      </c>
      <c r="G3434" t="s">
        <v>311</v>
      </c>
      <c r="H3434" t="s">
        <v>311</v>
      </c>
      <c r="I3434" t="s">
        <v>311</v>
      </c>
      <c r="J3434">
        <v>1</v>
      </c>
    </row>
    <row r="3435" spans="1:10" hidden="1" x14ac:dyDescent="0.35">
      <c r="A3435" t="s">
        <v>9833</v>
      </c>
      <c r="B3435">
        <v>14</v>
      </c>
      <c r="C3435">
        <v>45</v>
      </c>
      <c r="D3435">
        <v>3430</v>
      </c>
      <c r="E3435" t="s">
        <v>311</v>
      </c>
      <c r="F3435" t="s">
        <v>3848</v>
      </c>
      <c r="G3435" t="s">
        <v>311</v>
      </c>
      <c r="H3435" t="s">
        <v>311</v>
      </c>
      <c r="I3435" t="s">
        <v>311</v>
      </c>
      <c r="J3435">
        <v>0</v>
      </c>
    </row>
    <row r="3436" spans="1:10" hidden="1" x14ac:dyDescent="0.35">
      <c r="A3436" t="s">
        <v>9834</v>
      </c>
      <c r="B3436">
        <v>41</v>
      </c>
      <c r="C3436">
        <v>45</v>
      </c>
      <c r="D3436">
        <v>3430</v>
      </c>
      <c r="E3436" t="s">
        <v>311</v>
      </c>
      <c r="F3436" t="s">
        <v>3848</v>
      </c>
      <c r="G3436" t="s">
        <v>311</v>
      </c>
      <c r="H3436" t="s">
        <v>311</v>
      </c>
      <c r="I3436" t="s">
        <v>311</v>
      </c>
      <c r="J3436">
        <v>1</v>
      </c>
    </row>
    <row r="3437" spans="1:10" hidden="1" x14ac:dyDescent="0.35">
      <c r="A3437" t="s">
        <v>9835</v>
      </c>
      <c r="B3437">
        <v>31</v>
      </c>
      <c r="C3437">
        <v>45</v>
      </c>
      <c r="D3437">
        <v>3430</v>
      </c>
      <c r="E3437" t="s">
        <v>311</v>
      </c>
      <c r="F3437" t="s">
        <v>3848</v>
      </c>
      <c r="G3437" t="s">
        <v>311</v>
      </c>
      <c r="H3437" t="s">
        <v>311</v>
      </c>
      <c r="I3437" t="s">
        <v>311</v>
      </c>
      <c r="J3437">
        <v>1</v>
      </c>
    </row>
    <row r="3438" spans="1:10" hidden="1" x14ac:dyDescent="0.35">
      <c r="A3438" t="s">
        <v>9836</v>
      </c>
      <c r="B3438">
        <v>24</v>
      </c>
      <c r="C3438">
        <v>45</v>
      </c>
      <c r="D3438">
        <v>3430</v>
      </c>
      <c r="E3438" t="s">
        <v>311</v>
      </c>
      <c r="F3438" t="s">
        <v>3848</v>
      </c>
      <c r="G3438" t="s">
        <v>311</v>
      </c>
      <c r="H3438" t="s">
        <v>311</v>
      </c>
      <c r="I3438" t="s">
        <v>311</v>
      </c>
      <c r="J3438">
        <v>0</v>
      </c>
    </row>
    <row r="3439" spans="1:10" hidden="1" x14ac:dyDescent="0.35">
      <c r="A3439" t="s">
        <v>9837</v>
      </c>
      <c r="B3439">
        <v>29</v>
      </c>
      <c r="C3439">
        <v>45</v>
      </c>
      <c r="D3439">
        <v>3430</v>
      </c>
      <c r="E3439" t="s">
        <v>311</v>
      </c>
      <c r="F3439" t="s">
        <v>2692</v>
      </c>
      <c r="G3439" t="s">
        <v>311</v>
      </c>
      <c r="H3439" t="s">
        <v>311</v>
      </c>
      <c r="I3439" t="s">
        <v>311</v>
      </c>
      <c r="J3439">
        <v>1</v>
      </c>
    </row>
    <row r="3440" spans="1:10" hidden="1" x14ac:dyDescent="0.35">
      <c r="A3440" t="s">
        <v>9838</v>
      </c>
      <c r="B3440">
        <v>11</v>
      </c>
      <c r="C3440">
        <v>45</v>
      </c>
      <c r="D3440">
        <v>3430</v>
      </c>
      <c r="E3440" t="s">
        <v>311</v>
      </c>
      <c r="F3440" t="s">
        <v>2692</v>
      </c>
      <c r="G3440" t="s">
        <v>311</v>
      </c>
      <c r="H3440" t="s">
        <v>311</v>
      </c>
      <c r="I3440" t="s">
        <v>311</v>
      </c>
      <c r="J3440">
        <v>6</v>
      </c>
    </row>
    <row r="3441" spans="1:10" hidden="1" x14ac:dyDescent="0.35">
      <c r="A3441" t="s">
        <v>9839</v>
      </c>
      <c r="B3441">
        <v>119</v>
      </c>
      <c r="C3441">
        <v>45</v>
      </c>
      <c r="D3441">
        <v>3430</v>
      </c>
      <c r="E3441" t="s">
        <v>311</v>
      </c>
      <c r="F3441" t="s">
        <v>2692</v>
      </c>
      <c r="G3441" t="s">
        <v>311</v>
      </c>
      <c r="H3441" t="s">
        <v>311</v>
      </c>
      <c r="I3441" t="s">
        <v>311</v>
      </c>
      <c r="J3441">
        <v>119</v>
      </c>
    </row>
    <row r="3442" spans="1:10" hidden="1" x14ac:dyDescent="0.35">
      <c r="A3442" t="s">
        <v>9840</v>
      </c>
      <c r="B3442">
        <v>43</v>
      </c>
      <c r="C3442">
        <v>45</v>
      </c>
      <c r="D3442">
        <v>3430</v>
      </c>
      <c r="E3442" t="s">
        <v>311</v>
      </c>
      <c r="F3442" t="s">
        <v>2692</v>
      </c>
      <c r="G3442" t="s">
        <v>311</v>
      </c>
      <c r="H3442" t="s">
        <v>311</v>
      </c>
      <c r="I3442" t="s">
        <v>311</v>
      </c>
      <c r="J3442">
        <v>23</v>
      </c>
    </row>
    <row r="3443" spans="1:10" hidden="1" x14ac:dyDescent="0.35">
      <c r="A3443" t="s">
        <v>9841</v>
      </c>
      <c r="B3443">
        <v>66</v>
      </c>
      <c r="C3443">
        <v>45</v>
      </c>
      <c r="D3443">
        <v>3430</v>
      </c>
      <c r="E3443" t="s">
        <v>311</v>
      </c>
      <c r="F3443" t="s">
        <v>2692</v>
      </c>
      <c r="G3443" t="s">
        <v>311</v>
      </c>
      <c r="H3443" t="s">
        <v>311</v>
      </c>
      <c r="I3443" t="s">
        <v>311</v>
      </c>
      <c r="J3443">
        <v>0</v>
      </c>
    </row>
    <row r="3444" spans="1:10" hidden="1" x14ac:dyDescent="0.35">
      <c r="A3444" t="s">
        <v>9842</v>
      </c>
      <c r="B3444">
        <v>18</v>
      </c>
      <c r="C3444">
        <v>45</v>
      </c>
      <c r="D3444">
        <v>3430</v>
      </c>
      <c r="E3444" t="s">
        <v>311</v>
      </c>
      <c r="F3444" t="s">
        <v>3848</v>
      </c>
      <c r="G3444" t="s">
        <v>311</v>
      </c>
      <c r="H3444" t="s">
        <v>311</v>
      </c>
      <c r="I3444" t="s">
        <v>311</v>
      </c>
      <c r="J3444">
        <v>7</v>
      </c>
    </row>
    <row r="3445" spans="1:10" hidden="1" x14ac:dyDescent="0.35">
      <c r="A3445" t="s">
        <v>9843</v>
      </c>
      <c r="B3445">
        <v>19</v>
      </c>
      <c r="C3445">
        <v>45</v>
      </c>
      <c r="D3445">
        <v>3430</v>
      </c>
      <c r="E3445" t="s">
        <v>311</v>
      </c>
      <c r="F3445" t="s">
        <v>3848</v>
      </c>
      <c r="G3445" t="s">
        <v>311</v>
      </c>
      <c r="H3445" t="s">
        <v>311</v>
      </c>
      <c r="I3445" t="s">
        <v>311</v>
      </c>
      <c r="J3445">
        <v>0</v>
      </c>
    </row>
    <row r="3446" spans="1:10" hidden="1" x14ac:dyDescent="0.35">
      <c r="A3446" t="s">
        <v>9844</v>
      </c>
      <c r="B3446">
        <v>19</v>
      </c>
      <c r="C3446">
        <v>45</v>
      </c>
      <c r="D3446">
        <v>3430</v>
      </c>
      <c r="E3446" t="s">
        <v>311</v>
      </c>
      <c r="F3446" t="s">
        <v>3848</v>
      </c>
      <c r="G3446" t="s">
        <v>311</v>
      </c>
      <c r="H3446" t="s">
        <v>311</v>
      </c>
      <c r="I3446" t="s">
        <v>311</v>
      </c>
      <c r="J3446">
        <v>4</v>
      </c>
    </row>
    <row r="3447" spans="1:10" hidden="1" x14ac:dyDescent="0.35">
      <c r="A3447" t="s">
        <v>9845</v>
      </c>
      <c r="B3447">
        <v>51</v>
      </c>
      <c r="C3447">
        <v>45</v>
      </c>
      <c r="D3447">
        <v>3430</v>
      </c>
      <c r="E3447" t="s">
        <v>311</v>
      </c>
      <c r="F3447" t="s">
        <v>2692</v>
      </c>
      <c r="G3447" t="s">
        <v>311</v>
      </c>
      <c r="H3447" t="s">
        <v>311</v>
      </c>
      <c r="I3447" t="s">
        <v>311</v>
      </c>
      <c r="J3447">
        <v>4</v>
      </c>
    </row>
    <row r="3448" spans="1:10" hidden="1" x14ac:dyDescent="0.35">
      <c r="A3448" t="s">
        <v>9846</v>
      </c>
      <c r="B3448">
        <v>18</v>
      </c>
      <c r="C3448">
        <v>45</v>
      </c>
      <c r="D3448">
        <v>3430</v>
      </c>
      <c r="E3448" t="s">
        <v>311</v>
      </c>
      <c r="F3448" t="s">
        <v>3848</v>
      </c>
      <c r="G3448" t="s">
        <v>311</v>
      </c>
      <c r="H3448" t="s">
        <v>311</v>
      </c>
      <c r="I3448" t="s">
        <v>311</v>
      </c>
      <c r="J3448">
        <v>0</v>
      </c>
    </row>
    <row r="3449" spans="1:10" hidden="1" x14ac:dyDescent="0.35">
      <c r="A3449" t="s">
        <v>9847</v>
      </c>
      <c r="B3449">
        <v>40</v>
      </c>
      <c r="C3449">
        <v>45</v>
      </c>
      <c r="D3449">
        <v>3430</v>
      </c>
      <c r="E3449" t="s">
        <v>311</v>
      </c>
      <c r="F3449" t="s">
        <v>2692</v>
      </c>
      <c r="G3449" t="s">
        <v>311</v>
      </c>
      <c r="H3449" t="s">
        <v>311</v>
      </c>
      <c r="I3449" t="s">
        <v>311</v>
      </c>
      <c r="J3449">
        <v>1</v>
      </c>
    </row>
    <row r="3450" spans="1:10" hidden="1" x14ac:dyDescent="0.35">
      <c r="A3450" t="s">
        <v>9848</v>
      </c>
      <c r="B3450">
        <v>22</v>
      </c>
      <c r="C3450">
        <v>45</v>
      </c>
      <c r="D3450">
        <v>3430</v>
      </c>
      <c r="E3450" t="s">
        <v>311</v>
      </c>
      <c r="F3450" t="s">
        <v>3848</v>
      </c>
      <c r="G3450" t="s">
        <v>311</v>
      </c>
      <c r="H3450" t="s">
        <v>311</v>
      </c>
      <c r="I3450" t="s">
        <v>311</v>
      </c>
      <c r="J3450">
        <v>2</v>
      </c>
    </row>
    <row r="3451" spans="1:10" hidden="1" x14ac:dyDescent="0.35">
      <c r="A3451" t="s">
        <v>9849</v>
      </c>
      <c r="B3451">
        <v>18</v>
      </c>
      <c r="C3451">
        <v>45</v>
      </c>
      <c r="D3451">
        <v>3430</v>
      </c>
      <c r="E3451" t="s">
        <v>311</v>
      </c>
      <c r="F3451" t="s">
        <v>3848</v>
      </c>
      <c r="G3451" t="s">
        <v>311</v>
      </c>
      <c r="H3451" t="s">
        <v>311</v>
      </c>
      <c r="I3451" t="s">
        <v>311</v>
      </c>
      <c r="J3451">
        <v>0</v>
      </c>
    </row>
    <row r="3452" spans="1:10" hidden="1" x14ac:dyDescent="0.35">
      <c r="A3452" t="s">
        <v>9850</v>
      </c>
      <c r="B3452">
        <v>29</v>
      </c>
      <c r="C3452">
        <v>45</v>
      </c>
      <c r="D3452">
        <v>3430</v>
      </c>
      <c r="E3452" t="s">
        <v>311</v>
      </c>
      <c r="F3452" t="s">
        <v>3848</v>
      </c>
      <c r="G3452" t="s">
        <v>311</v>
      </c>
      <c r="H3452" t="s">
        <v>311</v>
      </c>
      <c r="I3452" t="s">
        <v>311</v>
      </c>
      <c r="J3452">
        <v>0</v>
      </c>
    </row>
    <row r="3453" spans="1:10" hidden="1" x14ac:dyDescent="0.35">
      <c r="A3453" t="s">
        <v>9851</v>
      </c>
      <c r="B3453">
        <v>28</v>
      </c>
      <c r="C3453">
        <v>45</v>
      </c>
      <c r="D3453">
        <v>3430</v>
      </c>
      <c r="E3453" t="s">
        <v>311</v>
      </c>
      <c r="F3453" t="s">
        <v>2692</v>
      </c>
      <c r="G3453" t="s">
        <v>311</v>
      </c>
      <c r="H3453" t="s">
        <v>311</v>
      </c>
      <c r="I3453" t="s">
        <v>311</v>
      </c>
      <c r="J3453">
        <v>5</v>
      </c>
    </row>
    <row r="3454" spans="1:10" hidden="1" x14ac:dyDescent="0.35">
      <c r="A3454" t="s">
        <v>9852</v>
      </c>
      <c r="B3454">
        <v>24</v>
      </c>
      <c r="C3454">
        <v>45</v>
      </c>
      <c r="D3454">
        <v>3430</v>
      </c>
      <c r="E3454" t="s">
        <v>311</v>
      </c>
      <c r="F3454" t="s">
        <v>3848</v>
      </c>
      <c r="G3454" t="s">
        <v>311</v>
      </c>
      <c r="H3454" t="s">
        <v>311</v>
      </c>
      <c r="I3454" t="s">
        <v>311</v>
      </c>
      <c r="J3454">
        <v>6</v>
      </c>
    </row>
    <row r="3455" spans="1:10" hidden="1" x14ac:dyDescent="0.35">
      <c r="A3455" t="s">
        <v>9853</v>
      </c>
      <c r="B3455">
        <v>16</v>
      </c>
      <c r="C3455">
        <v>45</v>
      </c>
      <c r="D3455">
        <v>3430</v>
      </c>
      <c r="E3455" t="s">
        <v>311</v>
      </c>
      <c r="F3455" t="s">
        <v>3848</v>
      </c>
      <c r="G3455" t="s">
        <v>311</v>
      </c>
      <c r="H3455" t="s">
        <v>311</v>
      </c>
      <c r="I3455" t="s">
        <v>311</v>
      </c>
      <c r="J3455">
        <v>0</v>
      </c>
    </row>
    <row r="3456" spans="1:10" hidden="1" x14ac:dyDescent="0.35">
      <c r="A3456" t="s">
        <v>9854</v>
      </c>
      <c r="B3456">
        <v>75</v>
      </c>
      <c r="C3456">
        <v>45</v>
      </c>
      <c r="D3456">
        <v>3430</v>
      </c>
      <c r="E3456" t="s">
        <v>311</v>
      </c>
      <c r="F3456" t="s">
        <v>2692</v>
      </c>
      <c r="G3456" t="s">
        <v>311</v>
      </c>
      <c r="H3456" t="s">
        <v>311</v>
      </c>
      <c r="I3456" t="s">
        <v>311</v>
      </c>
      <c r="J3456">
        <v>0</v>
      </c>
    </row>
    <row r="3457" spans="1:10" hidden="1" x14ac:dyDescent="0.35">
      <c r="A3457" t="s">
        <v>9855</v>
      </c>
      <c r="B3457">
        <v>91</v>
      </c>
      <c r="C3457">
        <v>45</v>
      </c>
      <c r="D3457">
        <v>3430</v>
      </c>
      <c r="E3457" t="s">
        <v>311</v>
      </c>
      <c r="F3457" t="s">
        <v>2692</v>
      </c>
      <c r="G3457" t="s">
        <v>311</v>
      </c>
      <c r="H3457" t="s">
        <v>311</v>
      </c>
      <c r="I3457" t="s">
        <v>311</v>
      </c>
      <c r="J3457">
        <v>17</v>
      </c>
    </row>
    <row r="3458" spans="1:10" hidden="1" x14ac:dyDescent="0.35">
      <c r="A3458" t="s">
        <v>9856</v>
      </c>
      <c r="B3458">
        <v>39</v>
      </c>
      <c r="C3458">
        <v>45</v>
      </c>
      <c r="D3458">
        <v>3430</v>
      </c>
      <c r="E3458" t="s">
        <v>311</v>
      </c>
      <c r="F3458" t="s">
        <v>2692</v>
      </c>
      <c r="G3458" t="s">
        <v>311</v>
      </c>
      <c r="H3458" t="s">
        <v>311</v>
      </c>
      <c r="I3458" t="s">
        <v>311</v>
      </c>
      <c r="J3458">
        <v>0</v>
      </c>
    </row>
    <row r="3459" spans="1:10" hidden="1" x14ac:dyDescent="0.35">
      <c r="A3459" t="s">
        <v>9857</v>
      </c>
      <c r="B3459">
        <v>47</v>
      </c>
      <c r="C3459">
        <v>45</v>
      </c>
      <c r="D3459">
        <v>3430</v>
      </c>
      <c r="E3459" t="s">
        <v>311</v>
      </c>
      <c r="F3459" t="s">
        <v>2692</v>
      </c>
      <c r="G3459" t="s">
        <v>311</v>
      </c>
      <c r="H3459" t="s">
        <v>311</v>
      </c>
      <c r="I3459" t="s">
        <v>311</v>
      </c>
      <c r="J3459">
        <v>13</v>
      </c>
    </row>
    <row r="3460" spans="1:10" hidden="1" x14ac:dyDescent="0.35">
      <c r="A3460" t="s">
        <v>9858</v>
      </c>
      <c r="B3460">
        <v>15</v>
      </c>
      <c r="C3460">
        <v>45</v>
      </c>
      <c r="D3460">
        <v>3430</v>
      </c>
      <c r="E3460" t="s">
        <v>311</v>
      </c>
      <c r="F3460" t="s">
        <v>3848</v>
      </c>
      <c r="G3460" t="s">
        <v>311</v>
      </c>
      <c r="H3460" t="s">
        <v>311</v>
      </c>
      <c r="I3460" t="s">
        <v>311</v>
      </c>
      <c r="J3460">
        <v>0</v>
      </c>
    </row>
    <row r="3461" spans="1:10" hidden="1" x14ac:dyDescent="0.35">
      <c r="A3461" t="s">
        <v>9859</v>
      </c>
      <c r="B3461">
        <v>23</v>
      </c>
      <c r="C3461">
        <v>45</v>
      </c>
      <c r="D3461">
        <v>3430</v>
      </c>
      <c r="E3461" t="s">
        <v>311</v>
      </c>
      <c r="F3461" t="s">
        <v>3848</v>
      </c>
      <c r="G3461" t="s">
        <v>311</v>
      </c>
      <c r="H3461" t="s">
        <v>311</v>
      </c>
      <c r="I3461" t="s">
        <v>311</v>
      </c>
      <c r="J3461">
        <v>0</v>
      </c>
    </row>
    <row r="3462" spans="1:10" hidden="1" x14ac:dyDescent="0.35">
      <c r="A3462" t="s">
        <v>9860</v>
      </c>
      <c r="B3462">
        <v>95</v>
      </c>
      <c r="C3462">
        <v>45</v>
      </c>
      <c r="D3462">
        <v>3430</v>
      </c>
      <c r="E3462" t="s">
        <v>311</v>
      </c>
      <c r="F3462" t="s">
        <v>2692</v>
      </c>
      <c r="G3462" t="s">
        <v>311</v>
      </c>
      <c r="H3462" t="s">
        <v>311</v>
      </c>
      <c r="I3462" t="s">
        <v>311</v>
      </c>
      <c r="J3462">
        <v>3</v>
      </c>
    </row>
    <row r="3463" spans="1:10" hidden="1" x14ac:dyDescent="0.35">
      <c r="A3463" t="s">
        <v>9861</v>
      </c>
      <c r="B3463">
        <v>72</v>
      </c>
      <c r="C3463">
        <v>45</v>
      </c>
      <c r="D3463">
        <v>3430</v>
      </c>
      <c r="E3463" t="s">
        <v>311</v>
      </c>
      <c r="F3463" t="s">
        <v>2692</v>
      </c>
      <c r="G3463" t="s">
        <v>311</v>
      </c>
      <c r="H3463" t="s">
        <v>311</v>
      </c>
      <c r="I3463" t="s">
        <v>311</v>
      </c>
      <c r="J3463">
        <v>15</v>
      </c>
    </row>
    <row r="3464" spans="1:10" hidden="1" x14ac:dyDescent="0.35">
      <c r="A3464" t="s">
        <v>9862</v>
      </c>
      <c r="B3464">
        <v>14</v>
      </c>
      <c r="C3464">
        <v>44</v>
      </c>
      <c r="D3464">
        <v>3463</v>
      </c>
      <c r="E3464" t="s">
        <v>311</v>
      </c>
      <c r="F3464" t="s">
        <v>3848</v>
      </c>
      <c r="G3464" t="s">
        <v>311</v>
      </c>
      <c r="H3464" t="s">
        <v>311</v>
      </c>
      <c r="I3464" t="s">
        <v>311</v>
      </c>
      <c r="J3464">
        <v>0</v>
      </c>
    </row>
    <row r="3465" spans="1:10" hidden="1" x14ac:dyDescent="0.35">
      <c r="A3465" t="s">
        <v>9863</v>
      </c>
      <c r="B3465">
        <v>17</v>
      </c>
      <c r="C3465">
        <v>44</v>
      </c>
      <c r="D3465">
        <v>3463</v>
      </c>
      <c r="E3465" t="s">
        <v>311</v>
      </c>
      <c r="F3465" t="s">
        <v>3848</v>
      </c>
      <c r="G3465" t="s">
        <v>311</v>
      </c>
      <c r="H3465" t="s">
        <v>311</v>
      </c>
      <c r="I3465" t="s">
        <v>311</v>
      </c>
      <c r="J3465">
        <v>2</v>
      </c>
    </row>
    <row r="3466" spans="1:10" hidden="1" x14ac:dyDescent="0.35">
      <c r="A3466" t="s">
        <v>9864</v>
      </c>
      <c r="B3466">
        <v>28</v>
      </c>
      <c r="C3466">
        <v>44</v>
      </c>
      <c r="D3466">
        <v>3463</v>
      </c>
      <c r="E3466" t="s">
        <v>311</v>
      </c>
      <c r="F3466" t="s">
        <v>2692</v>
      </c>
      <c r="G3466" t="s">
        <v>311</v>
      </c>
      <c r="H3466" t="s">
        <v>311</v>
      </c>
      <c r="I3466" t="s">
        <v>311</v>
      </c>
      <c r="J3466">
        <v>0</v>
      </c>
    </row>
    <row r="3467" spans="1:10" hidden="1" x14ac:dyDescent="0.35">
      <c r="A3467" t="s">
        <v>9865</v>
      </c>
      <c r="B3467">
        <v>14</v>
      </c>
      <c r="C3467">
        <v>44</v>
      </c>
      <c r="D3467">
        <v>3463</v>
      </c>
      <c r="E3467" t="s">
        <v>311</v>
      </c>
      <c r="F3467" t="s">
        <v>3848</v>
      </c>
      <c r="G3467" t="s">
        <v>311</v>
      </c>
      <c r="H3467" t="s">
        <v>311</v>
      </c>
      <c r="I3467" t="s">
        <v>311</v>
      </c>
      <c r="J3467">
        <v>1</v>
      </c>
    </row>
    <row r="3468" spans="1:10" hidden="1" x14ac:dyDescent="0.35">
      <c r="A3468" t="s">
        <v>9866</v>
      </c>
      <c r="B3468">
        <v>26</v>
      </c>
      <c r="C3468">
        <v>44</v>
      </c>
      <c r="D3468">
        <v>3463</v>
      </c>
      <c r="E3468" t="s">
        <v>311</v>
      </c>
      <c r="F3468" t="s">
        <v>2692</v>
      </c>
      <c r="G3468" t="s">
        <v>311</v>
      </c>
      <c r="H3468" t="s">
        <v>311</v>
      </c>
      <c r="I3468" t="s">
        <v>311</v>
      </c>
      <c r="J3468">
        <v>1</v>
      </c>
    </row>
    <row r="3469" spans="1:10" hidden="1" x14ac:dyDescent="0.35">
      <c r="A3469" t="s">
        <v>9867</v>
      </c>
      <c r="B3469">
        <v>34</v>
      </c>
      <c r="C3469">
        <v>44</v>
      </c>
      <c r="D3469">
        <v>3463</v>
      </c>
      <c r="E3469" t="s">
        <v>311</v>
      </c>
      <c r="F3469" t="s">
        <v>2692</v>
      </c>
      <c r="G3469" t="s">
        <v>311</v>
      </c>
      <c r="H3469" t="s">
        <v>311</v>
      </c>
      <c r="I3469" t="s">
        <v>311</v>
      </c>
      <c r="J3469">
        <v>11</v>
      </c>
    </row>
    <row r="3470" spans="1:10" hidden="1" x14ac:dyDescent="0.35">
      <c r="A3470" t="s">
        <v>9868</v>
      </c>
      <c r="B3470">
        <v>18</v>
      </c>
      <c r="C3470">
        <v>44</v>
      </c>
      <c r="D3470">
        <v>3463</v>
      </c>
      <c r="E3470" t="s">
        <v>311</v>
      </c>
      <c r="F3470" t="s">
        <v>3848</v>
      </c>
      <c r="G3470" t="s">
        <v>311</v>
      </c>
      <c r="H3470" t="s">
        <v>311</v>
      </c>
      <c r="I3470" t="s">
        <v>311</v>
      </c>
      <c r="J3470">
        <v>0</v>
      </c>
    </row>
    <row r="3471" spans="1:10" hidden="1" x14ac:dyDescent="0.35">
      <c r="A3471" t="s">
        <v>9869</v>
      </c>
      <c r="B3471">
        <v>79</v>
      </c>
      <c r="C3471">
        <v>44</v>
      </c>
      <c r="D3471">
        <v>3463</v>
      </c>
      <c r="E3471" t="s">
        <v>311</v>
      </c>
      <c r="F3471" t="s">
        <v>2692</v>
      </c>
      <c r="G3471" t="s">
        <v>311</v>
      </c>
      <c r="H3471" t="s">
        <v>311</v>
      </c>
      <c r="I3471" t="s">
        <v>311</v>
      </c>
      <c r="J3471">
        <v>0</v>
      </c>
    </row>
    <row r="3472" spans="1:10" hidden="1" x14ac:dyDescent="0.35">
      <c r="A3472" t="s">
        <v>9870</v>
      </c>
      <c r="B3472">
        <v>36</v>
      </c>
      <c r="C3472">
        <v>44</v>
      </c>
      <c r="D3472">
        <v>3463</v>
      </c>
      <c r="E3472" t="s">
        <v>311</v>
      </c>
      <c r="F3472" t="s">
        <v>2692</v>
      </c>
      <c r="G3472" t="s">
        <v>311</v>
      </c>
      <c r="H3472" t="s">
        <v>311</v>
      </c>
      <c r="I3472" t="s">
        <v>311</v>
      </c>
      <c r="J3472">
        <v>10</v>
      </c>
    </row>
    <row r="3473" spans="1:10" hidden="1" x14ac:dyDescent="0.35">
      <c r="A3473" t="s">
        <v>9871</v>
      </c>
      <c r="B3473">
        <v>12</v>
      </c>
      <c r="C3473">
        <v>44</v>
      </c>
      <c r="D3473">
        <v>3463</v>
      </c>
      <c r="E3473" t="s">
        <v>311</v>
      </c>
      <c r="F3473" t="s">
        <v>3848</v>
      </c>
      <c r="G3473" t="s">
        <v>311</v>
      </c>
      <c r="H3473" t="s">
        <v>311</v>
      </c>
      <c r="I3473" t="s">
        <v>311</v>
      </c>
      <c r="J3473">
        <v>0</v>
      </c>
    </row>
    <row r="3474" spans="1:10" hidden="1" x14ac:dyDescent="0.35">
      <c r="A3474" t="s">
        <v>9872</v>
      </c>
      <c r="B3474">
        <v>16</v>
      </c>
      <c r="C3474">
        <v>44</v>
      </c>
      <c r="D3474">
        <v>3463</v>
      </c>
      <c r="E3474" t="s">
        <v>311</v>
      </c>
      <c r="F3474" t="s">
        <v>3848</v>
      </c>
      <c r="G3474" t="s">
        <v>311</v>
      </c>
      <c r="H3474" t="s">
        <v>311</v>
      </c>
      <c r="I3474" t="s">
        <v>311</v>
      </c>
      <c r="J3474">
        <v>4</v>
      </c>
    </row>
    <row r="3475" spans="1:10" hidden="1" x14ac:dyDescent="0.35">
      <c r="A3475" t="s">
        <v>9873</v>
      </c>
      <c r="B3475">
        <v>65</v>
      </c>
      <c r="C3475">
        <v>44</v>
      </c>
      <c r="D3475">
        <v>3463</v>
      </c>
      <c r="E3475" t="s">
        <v>311</v>
      </c>
      <c r="F3475" t="s">
        <v>2692</v>
      </c>
      <c r="G3475" t="s">
        <v>311</v>
      </c>
      <c r="H3475" t="s">
        <v>311</v>
      </c>
      <c r="I3475" t="s">
        <v>311</v>
      </c>
      <c r="J3475">
        <v>0</v>
      </c>
    </row>
    <row r="3476" spans="1:10" hidden="1" x14ac:dyDescent="0.35">
      <c r="A3476" t="s">
        <v>9874</v>
      </c>
      <c r="B3476">
        <v>27</v>
      </c>
      <c r="C3476">
        <v>44</v>
      </c>
      <c r="D3476">
        <v>3463</v>
      </c>
      <c r="E3476" t="s">
        <v>311</v>
      </c>
      <c r="F3476" t="s">
        <v>3848</v>
      </c>
      <c r="G3476" t="s">
        <v>311</v>
      </c>
      <c r="H3476" t="s">
        <v>311</v>
      </c>
      <c r="I3476" t="s">
        <v>311</v>
      </c>
      <c r="J3476">
        <v>1</v>
      </c>
    </row>
    <row r="3477" spans="1:10" hidden="1" x14ac:dyDescent="0.35">
      <c r="A3477" t="s">
        <v>9875</v>
      </c>
      <c r="B3477">
        <v>24</v>
      </c>
      <c r="C3477">
        <v>44</v>
      </c>
      <c r="D3477">
        <v>3463</v>
      </c>
      <c r="E3477" t="s">
        <v>311</v>
      </c>
      <c r="F3477" t="s">
        <v>2692</v>
      </c>
      <c r="G3477" t="s">
        <v>311</v>
      </c>
      <c r="H3477" t="s">
        <v>311</v>
      </c>
      <c r="I3477" t="s">
        <v>311</v>
      </c>
      <c r="J3477">
        <v>0</v>
      </c>
    </row>
    <row r="3478" spans="1:10" hidden="1" x14ac:dyDescent="0.35">
      <c r="A3478" t="s">
        <v>9876</v>
      </c>
      <c r="B3478">
        <v>16</v>
      </c>
      <c r="C3478">
        <v>44</v>
      </c>
      <c r="D3478">
        <v>3463</v>
      </c>
      <c r="E3478" t="s">
        <v>311</v>
      </c>
      <c r="F3478" t="s">
        <v>3848</v>
      </c>
      <c r="G3478" t="s">
        <v>311</v>
      </c>
      <c r="H3478" t="s">
        <v>311</v>
      </c>
      <c r="I3478" t="s">
        <v>311</v>
      </c>
      <c r="J3478">
        <v>0</v>
      </c>
    </row>
    <row r="3479" spans="1:10" hidden="1" x14ac:dyDescent="0.35">
      <c r="A3479" t="s">
        <v>9877</v>
      </c>
      <c r="B3479">
        <v>16</v>
      </c>
      <c r="C3479">
        <v>44</v>
      </c>
      <c r="D3479">
        <v>3463</v>
      </c>
      <c r="E3479" t="s">
        <v>311</v>
      </c>
      <c r="F3479" t="s">
        <v>3848</v>
      </c>
      <c r="G3479" t="s">
        <v>311</v>
      </c>
      <c r="H3479" t="s">
        <v>311</v>
      </c>
      <c r="I3479" t="s">
        <v>311</v>
      </c>
      <c r="J3479">
        <v>1</v>
      </c>
    </row>
    <row r="3480" spans="1:10" hidden="1" x14ac:dyDescent="0.35">
      <c r="A3480" t="s">
        <v>9878</v>
      </c>
      <c r="B3480">
        <v>28</v>
      </c>
      <c r="C3480">
        <v>44</v>
      </c>
      <c r="D3480">
        <v>3463</v>
      </c>
      <c r="E3480" t="s">
        <v>311</v>
      </c>
      <c r="F3480" t="s">
        <v>3848</v>
      </c>
      <c r="G3480" t="s">
        <v>311</v>
      </c>
      <c r="H3480" t="s">
        <v>311</v>
      </c>
      <c r="I3480" t="s">
        <v>311</v>
      </c>
      <c r="J3480">
        <v>10</v>
      </c>
    </row>
    <row r="3481" spans="1:10" hidden="1" x14ac:dyDescent="0.35">
      <c r="A3481" t="s">
        <v>9879</v>
      </c>
      <c r="B3481">
        <v>42</v>
      </c>
      <c r="C3481">
        <v>44</v>
      </c>
      <c r="D3481">
        <v>3463</v>
      </c>
      <c r="E3481" t="s">
        <v>311</v>
      </c>
      <c r="F3481" t="s">
        <v>2692</v>
      </c>
      <c r="G3481" t="s">
        <v>311</v>
      </c>
      <c r="H3481" t="s">
        <v>311</v>
      </c>
      <c r="I3481" t="s">
        <v>311</v>
      </c>
      <c r="J3481">
        <v>12</v>
      </c>
    </row>
    <row r="3482" spans="1:10" hidden="1" x14ac:dyDescent="0.35">
      <c r="A3482" t="s">
        <v>9880</v>
      </c>
      <c r="B3482">
        <v>47</v>
      </c>
      <c r="C3482">
        <v>44</v>
      </c>
      <c r="D3482">
        <v>3463</v>
      </c>
      <c r="E3482" t="s">
        <v>311</v>
      </c>
      <c r="F3482" t="s">
        <v>2692</v>
      </c>
      <c r="G3482" t="s">
        <v>311</v>
      </c>
      <c r="H3482" t="s">
        <v>311</v>
      </c>
      <c r="I3482" t="s">
        <v>311</v>
      </c>
      <c r="J3482">
        <v>8</v>
      </c>
    </row>
    <row r="3483" spans="1:10" hidden="1" x14ac:dyDescent="0.35">
      <c r="A3483" t="s">
        <v>9881</v>
      </c>
      <c r="B3483">
        <v>24</v>
      </c>
      <c r="C3483">
        <v>44</v>
      </c>
      <c r="D3483">
        <v>3463</v>
      </c>
      <c r="E3483" t="s">
        <v>311</v>
      </c>
      <c r="F3483" t="s">
        <v>2692</v>
      </c>
      <c r="G3483" t="s">
        <v>311</v>
      </c>
      <c r="H3483" t="s">
        <v>311</v>
      </c>
      <c r="I3483" t="s">
        <v>311</v>
      </c>
      <c r="J3483">
        <v>2</v>
      </c>
    </row>
    <row r="3484" spans="1:10" hidden="1" x14ac:dyDescent="0.35">
      <c r="A3484" t="s">
        <v>9882</v>
      </c>
      <c r="B3484">
        <v>57</v>
      </c>
      <c r="C3484">
        <v>44</v>
      </c>
      <c r="D3484">
        <v>3463</v>
      </c>
      <c r="E3484" t="s">
        <v>311</v>
      </c>
      <c r="F3484" t="s">
        <v>2692</v>
      </c>
      <c r="G3484" t="s">
        <v>311</v>
      </c>
      <c r="H3484" t="s">
        <v>311</v>
      </c>
      <c r="I3484" t="s">
        <v>311</v>
      </c>
      <c r="J3484">
        <v>0</v>
      </c>
    </row>
    <row r="3485" spans="1:10" hidden="1" x14ac:dyDescent="0.35">
      <c r="A3485" t="s">
        <v>9883</v>
      </c>
      <c r="B3485">
        <v>49</v>
      </c>
      <c r="C3485">
        <v>44</v>
      </c>
      <c r="D3485">
        <v>3463</v>
      </c>
      <c r="E3485" t="s">
        <v>311</v>
      </c>
      <c r="F3485" t="s">
        <v>2692</v>
      </c>
      <c r="G3485" t="s">
        <v>311</v>
      </c>
      <c r="H3485" t="s">
        <v>311</v>
      </c>
      <c r="I3485" t="s">
        <v>311</v>
      </c>
      <c r="J3485">
        <v>2</v>
      </c>
    </row>
    <row r="3486" spans="1:10" hidden="1" x14ac:dyDescent="0.35">
      <c r="A3486" t="s">
        <v>9884</v>
      </c>
      <c r="B3486">
        <v>16</v>
      </c>
      <c r="C3486">
        <v>44</v>
      </c>
      <c r="D3486">
        <v>3463</v>
      </c>
      <c r="E3486" t="s">
        <v>311</v>
      </c>
      <c r="F3486" t="s">
        <v>3848</v>
      </c>
      <c r="G3486" t="s">
        <v>311</v>
      </c>
      <c r="H3486" t="s">
        <v>311</v>
      </c>
      <c r="I3486" t="s">
        <v>311</v>
      </c>
      <c r="J3486">
        <v>1</v>
      </c>
    </row>
    <row r="3487" spans="1:10" hidden="1" x14ac:dyDescent="0.35">
      <c r="A3487" t="s">
        <v>9885</v>
      </c>
      <c r="B3487">
        <v>53</v>
      </c>
      <c r="C3487">
        <v>44</v>
      </c>
      <c r="D3487">
        <v>3463</v>
      </c>
      <c r="E3487" t="s">
        <v>311</v>
      </c>
      <c r="F3487" t="s">
        <v>2692</v>
      </c>
      <c r="G3487" t="s">
        <v>311</v>
      </c>
      <c r="H3487" t="s">
        <v>311</v>
      </c>
      <c r="I3487" t="s">
        <v>311</v>
      </c>
      <c r="J3487">
        <v>2</v>
      </c>
    </row>
    <row r="3488" spans="1:10" hidden="1" x14ac:dyDescent="0.35">
      <c r="A3488" t="s">
        <v>9886</v>
      </c>
      <c r="B3488">
        <v>11</v>
      </c>
      <c r="C3488">
        <v>44</v>
      </c>
      <c r="D3488">
        <v>3463</v>
      </c>
      <c r="E3488" t="s">
        <v>311</v>
      </c>
      <c r="F3488" t="s">
        <v>3848</v>
      </c>
      <c r="G3488" t="s">
        <v>311</v>
      </c>
      <c r="H3488" t="s">
        <v>311</v>
      </c>
      <c r="I3488" t="s">
        <v>311</v>
      </c>
      <c r="J3488">
        <v>0</v>
      </c>
    </row>
    <row r="3489" spans="1:10" hidden="1" x14ac:dyDescent="0.35">
      <c r="A3489" t="s">
        <v>9887</v>
      </c>
      <c r="B3489">
        <v>26</v>
      </c>
      <c r="C3489">
        <v>44</v>
      </c>
      <c r="D3489">
        <v>3463</v>
      </c>
      <c r="E3489" t="s">
        <v>311</v>
      </c>
      <c r="F3489" t="s">
        <v>3848</v>
      </c>
      <c r="G3489" t="s">
        <v>311</v>
      </c>
      <c r="H3489" t="s">
        <v>311</v>
      </c>
      <c r="I3489" t="s">
        <v>311</v>
      </c>
      <c r="J3489">
        <v>0</v>
      </c>
    </row>
    <row r="3490" spans="1:10" hidden="1" x14ac:dyDescent="0.35">
      <c r="A3490" t="s">
        <v>9888</v>
      </c>
      <c r="B3490">
        <v>17</v>
      </c>
      <c r="C3490">
        <v>44</v>
      </c>
      <c r="D3490">
        <v>3463</v>
      </c>
      <c r="E3490" t="s">
        <v>311</v>
      </c>
      <c r="F3490" t="s">
        <v>3848</v>
      </c>
      <c r="G3490" t="s">
        <v>311</v>
      </c>
      <c r="H3490" t="s">
        <v>311</v>
      </c>
      <c r="I3490" t="s">
        <v>311</v>
      </c>
      <c r="J3490">
        <v>15</v>
      </c>
    </row>
    <row r="3491" spans="1:10" hidden="1" x14ac:dyDescent="0.35">
      <c r="A3491" t="s">
        <v>9889</v>
      </c>
      <c r="B3491">
        <v>22</v>
      </c>
      <c r="C3491">
        <v>44</v>
      </c>
      <c r="D3491">
        <v>3463</v>
      </c>
      <c r="E3491" t="s">
        <v>311</v>
      </c>
      <c r="F3491" t="s">
        <v>2692</v>
      </c>
      <c r="G3491" t="s">
        <v>311</v>
      </c>
      <c r="H3491" t="s">
        <v>311</v>
      </c>
      <c r="I3491" t="s">
        <v>311</v>
      </c>
      <c r="J3491">
        <v>2</v>
      </c>
    </row>
    <row r="3492" spans="1:10" hidden="1" x14ac:dyDescent="0.35">
      <c r="A3492" t="s">
        <v>9890</v>
      </c>
      <c r="B3492">
        <v>23</v>
      </c>
      <c r="C3492">
        <v>44</v>
      </c>
      <c r="D3492">
        <v>3463</v>
      </c>
      <c r="E3492" t="s">
        <v>311</v>
      </c>
      <c r="F3492" t="s">
        <v>3848</v>
      </c>
      <c r="G3492" t="s">
        <v>311</v>
      </c>
      <c r="H3492" t="s">
        <v>311</v>
      </c>
      <c r="I3492" t="s">
        <v>311</v>
      </c>
      <c r="J3492">
        <v>0</v>
      </c>
    </row>
    <row r="3493" spans="1:10" hidden="1" x14ac:dyDescent="0.35">
      <c r="A3493" t="s">
        <v>9891</v>
      </c>
      <c r="B3493">
        <v>29</v>
      </c>
      <c r="C3493">
        <v>44</v>
      </c>
      <c r="D3493">
        <v>3463</v>
      </c>
      <c r="E3493" t="s">
        <v>311</v>
      </c>
      <c r="F3493" t="s">
        <v>3848</v>
      </c>
      <c r="G3493" t="s">
        <v>311</v>
      </c>
      <c r="H3493" t="s">
        <v>311</v>
      </c>
      <c r="I3493" t="s">
        <v>311</v>
      </c>
      <c r="J3493">
        <v>6</v>
      </c>
    </row>
    <row r="3494" spans="1:10" hidden="1" x14ac:dyDescent="0.35">
      <c r="A3494" t="s">
        <v>9892</v>
      </c>
      <c r="B3494">
        <v>26</v>
      </c>
      <c r="C3494">
        <v>44</v>
      </c>
      <c r="D3494">
        <v>3463</v>
      </c>
      <c r="E3494" t="s">
        <v>311</v>
      </c>
      <c r="F3494" t="s">
        <v>2692</v>
      </c>
      <c r="G3494" t="s">
        <v>311</v>
      </c>
      <c r="H3494" t="s">
        <v>311</v>
      </c>
      <c r="I3494" t="s">
        <v>311</v>
      </c>
      <c r="J3494">
        <v>2</v>
      </c>
    </row>
    <row r="3495" spans="1:10" hidden="1" x14ac:dyDescent="0.35">
      <c r="A3495" t="s">
        <v>9893</v>
      </c>
      <c r="B3495">
        <v>18</v>
      </c>
      <c r="C3495">
        <v>44</v>
      </c>
      <c r="D3495">
        <v>3463</v>
      </c>
      <c r="E3495" t="s">
        <v>311</v>
      </c>
      <c r="F3495" t="s">
        <v>3848</v>
      </c>
      <c r="G3495" t="s">
        <v>311</v>
      </c>
      <c r="H3495" t="s">
        <v>311</v>
      </c>
      <c r="I3495" t="s">
        <v>311</v>
      </c>
      <c r="J3495">
        <v>3</v>
      </c>
    </row>
    <row r="3496" spans="1:10" hidden="1" x14ac:dyDescent="0.35">
      <c r="A3496" t="s">
        <v>9894</v>
      </c>
      <c r="B3496">
        <v>13</v>
      </c>
      <c r="C3496">
        <v>44</v>
      </c>
      <c r="D3496">
        <v>3463</v>
      </c>
      <c r="E3496" t="s">
        <v>311</v>
      </c>
      <c r="F3496" t="s">
        <v>3848</v>
      </c>
      <c r="G3496" t="s">
        <v>311</v>
      </c>
      <c r="H3496" t="s">
        <v>311</v>
      </c>
      <c r="I3496" t="s">
        <v>311</v>
      </c>
      <c r="J3496">
        <v>1</v>
      </c>
    </row>
    <row r="3497" spans="1:10" hidden="1" x14ac:dyDescent="0.35">
      <c r="A3497" t="s">
        <v>9895</v>
      </c>
      <c r="B3497">
        <v>7</v>
      </c>
      <c r="C3497">
        <v>44</v>
      </c>
      <c r="D3497">
        <v>3463</v>
      </c>
      <c r="E3497" t="s">
        <v>311</v>
      </c>
      <c r="F3497" t="s">
        <v>3848</v>
      </c>
      <c r="G3497" t="s">
        <v>311</v>
      </c>
      <c r="H3497" t="s">
        <v>311</v>
      </c>
      <c r="I3497" t="s">
        <v>311</v>
      </c>
      <c r="J3497">
        <v>2</v>
      </c>
    </row>
    <row r="3498" spans="1:10" hidden="1" x14ac:dyDescent="0.35">
      <c r="A3498" t="s">
        <v>9896</v>
      </c>
      <c r="B3498">
        <v>12</v>
      </c>
      <c r="C3498">
        <v>43</v>
      </c>
      <c r="D3498">
        <v>3497</v>
      </c>
      <c r="E3498" t="s">
        <v>311</v>
      </c>
      <c r="F3498" t="s">
        <v>3848</v>
      </c>
      <c r="G3498" t="s">
        <v>311</v>
      </c>
      <c r="H3498" t="s">
        <v>311</v>
      </c>
      <c r="I3498" t="s">
        <v>311</v>
      </c>
      <c r="J3498">
        <v>3</v>
      </c>
    </row>
    <row r="3499" spans="1:10" x14ac:dyDescent="0.35">
      <c r="A3499" t="s">
        <v>9897</v>
      </c>
      <c r="B3499">
        <v>13</v>
      </c>
      <c r="C3499">
        <v>43</v>
      </c>
      <c r="D3499">
        <v>3497</v>
      </c>
      <c r="E3499" t="s">
        <v>311</v>
      </c>
      <c r="F3499" t="s">
        <v>0</v>
      </c>
      <c r="G3499" t="s">
        <v>6532</v>
      </c>
      <c r="H3499" t="s">
        <v>311</v>
      </c>
      <c r="I3499" t="s">
        <v>311</v>
      </c>
      <c r="J3499">
        <v>5</v>
      </c>
    </row>
    <row r="3500" spans="1:10" hidden="1" x14ac:dyDescent="0.35">
      <c r="A3500" t="s">
        <v>9898</v>
      </c>
      <c r="B3500">
        <v>18</v>
      </c>
      <c r="C3500">
        <v>43</v>
      </c>
      <c r="D3500">
        <v>3497</v>
      </c>
      <c r="E3500" t="s">
        <v>311</v>
      </c>
      <c r="F3500" t="s">
        <v>3848</v>
      </c>
      <c r="G3500" t="s">
        <v>311</v>
      </c>
      <c r="H3500" t="s">
        <v>311</v>
      </c>
      <c r="I3500" t="s">
        <v>311</v>
      </c>
      <c r="J3500">
        <v>4</v>
      </c>
    </row>
    <row r="3501" spans="1:10" hidden="1" x14ac:dyDescent="0.35">
      <c r="A3501" t="s">
        <v>9899</v>
      </c>
      <c r="B3501">
        <v>135</v>
      </c>
      <c r="C3501">
        <v>43</v>
      </c>
      <c r="D3501">
        <v>3497</v>
      </c>
      <c r="E3501" t="s">
        <v>311</v>
      </c>
      <c r="F3501" t="s">
        <v>2692</v>
      </c>
      <c r="G3501" t="s">
        <v>311</v>
      </c>
      <c r="H3501" t="s">
        <v>311</v>
      </c>
      <c r="I3501" t="s">
        <v>311</v>
      </c>
      <c r="J3501">
        <v>1</v>
      </c>
    </row>
    <row r="3502" spans="1:10" hidden="1" x14ac:dyDescent="0.35">
      <c r="A3502" t="s">
        <v>9900</v>
      </c>
      <c r="B3502">
        <v>75</v>
      </c>
      <c r="C3502">
        <v>43</v>
      </c>
      <c r="D3502">
        <v>3497</v>
      </c>
      <c r="E3502" t="s">
        <v>311</v>
      </c>
      <c r="F3502" t="s">
        <v>2692</v>
      </c>
      <c r="G3502" t="s">
        <v>311</v>
      </c>
      <c r="H3502" t="s">
        <v>311</v>
      </c>
      <c r="I3502" t="s">
        <v>311</v>
      </c>
      <c r="J3502">
        <v>1</v>
      </c>
    </row>
    <row r="3503" spans="1:10" hidden="1" x14ac:dyDescent="0.35">
      <c r="A3503" t="s">
        <v>9901</v>
      </c>
      <c r="B3503">
        <v>11</v>
      </c>
      <c r="C3503">
        <v>43</v>
      </c>
      <c r="D3503">
        <v>3497</v>
      </c>
      <c r="E3503" t="s">
        <v>311</v>
      </c>
      <c r="F3503" t="s">
        <v>3848</v>
      </c>
      <c r="G3503" t="s">
        <v>311</v>
      </c>
      <c r="H3503" t="s">
        <v>311</v>
      </c>
      <c r="I3503" t="s">
        <v>311</v>
      </c>
      <c r="J3503">
        <v>1</v>
      </c>
    </row>
    <row r="3504" spans="1:10" hidden="1" x14ac:dyDescent="0.35">
      <c r="A3504" t="s">
        <v>9902</v>
      </c>
      <c r="B3504">
        <v>9</v>
      </c>
      <c r="C3504">
        <v>43</v>
      </c>
      <c r="D3504">
        <v>3497</v>
      </c>
      <c r="E3504" t="s">
        <v>311</v>
      </c>
      <c r="F3504" t="s">
        <v>3848</v>
      </c>
      <c r="G3504" t="s">
        <v>311</v>
      </c>
      <c r="H3504" t="s">
        <v>311</v>
      </c>
      <c r="I3504" t="s">
        <v>311</v>
      </c>
      <c r="J3504">
        <v>0</v>
      </c>
    </row>
    <row r="3505" spans="1:10" hidden="1" x14ac:dyDescent="0.35">
      <c r="A3505" t="s">
        <v>9903</v>
      </c>
      <c r="B3505">
        <v>21</v>
      </c>
      <c r="C3505">
        <v>43</v>
      </c>
      <c r="D3505">
        <v>3497</v>
      </c>
      <c r="E3505" t="s">
        <v>311</v>
      </c>
      <c r="F3505" t="s">
        <v>3848</v>
      </c>
      <c r="G3505" t="s">
        <v>311</v>
      </c>
      <c r="H3505" t="s">
        <v>311</v>
      </c>
      <c r="I3505" t="s">
        <v>311</v>
      </c>
      <c r="J3505">
        <v>4</v>
      </c>
    </row>
    <row r="3506" spans="1:10" hidden="1" x14ac:dyDescent="0.35">
      <c r="A3506" t="s">
        <v>9904</v>
      </c>
      <c r="B3506">
        <v>26</v>
      </c>
      <c r="C3506">
        <v>43</v>
      </c>
      <c r="D3506">
        <v>3497</v>
      </c>
      <c r="E3506" t="s">
        <v>311</v>
      </c>
      <c r="F3506" t="s">
        <v>2692</v>
      </c>
      <c r="G3506" t="s">
        <v>311</v>
      </c>
      <c r="H3506" t="s">
        <v>311</v>
      </c>
      <c r="I3506" t="s">
        <v>311</v>
      </c>
      <c r="J3506">
        <v>18</v>
      </c>
    </row>
    <row r="3507" spans="1:10" hidden="1" x14ac:dyDescent="0.35">
      <c r="A3507" t="s">
        <v>9905</v>
      </c>
      <c r="B3507">
        <v>25</v>
      </c>
      <c r="C3507">
        <v>43</v>
      </c>
      <c r="D3507">
        <v>3497</v>
      </c>
      <c r="E3507" t="s">
        <v>311</v>
      </c>
      <c r="F3507" t="s">
        <v>3848</v>
      </c>
      <c r="G3507" t="s">
        <v>311</v>
      </c>
      <c r="H3507" t="s">
        <v>311</v>
      </c>
      <c r="I3507" t="s">
        <v>311</v>
      </c>
      <c r="J3507">
        <v>0</v>
      </c>
    </row>
    <row r="3508" spans="1:10" hidden="1" x14ac:dyDescent="0.35">
      <c r="A3508" t="s">
        <v>9906</v>
      </c>
      <c r="B3508">
        <v>22</v>
      </c>
      <c r="C3508">
        <v>43</v>
      </c>
      <c r="D3508">
        <v>3497</v>
      </c>
      <c r="E3508" t="s">
        <v>311</v>
      </c>
      <c r="F3508" t="s">
        <v>3848</v>
      </c>
      <c r="G3508" t="s">
        <v>311</v>
      </c>
      <c r="H3508" t="s">
        <v>311</v>
      </c>
      <c r="I3508" t="s">
        <v>311</v>
      </c>
      <c r="J3508">
        <v>22</v>
      </c>
    </row>
    <row r="3509" spans="1:10" hidden="1" x14ac:dyDescent="0.35">
      <c r="A3509" t="s">
        <v>9907</v>
      </c>
      <c r="B3509">
        <v>72</v>
      </c>
      <c r="C3509">
        <v>43</v>
      </c>
      <c r="D3509">
        <v>3497</v>
      </c>
      <c r="E3509" t="s">
        <v>311</v>
      </c>
      <c r="F3509" t="s">
        <v>2692</v>
      </c>
      <c r="G3509" t="s">
        <v>311</v>
      </c>
      <c r="H3509" t="s">
        <v>311</v>
      </c>
      <c r="I3509" t="s">
        <v>311</v>
      </c>
      <c r="J3509">
        <v>1</v>
      </c>
    </row>
    <row r="3510" spans="1:10" hidden="1" x14ac:dyDescent="0.35">
      <c r="A3510" t="s">
        <v>9908</v>
      </c>
      <c r="B3510">
        <v>12</v>
      </c>
      <c r="C3510">
        <v>43</v>
      </c>
      <c r="D3510">
        <v>3497</v>
      </c>
      <c r="E3510" t="s">
        <v>311</v>
      </c>
      <c r="F3510" t="s">
        <v>3848</v>
      </c>
      <c r="G3510" t="s">
        <v>311</v>
      </c>
      <c r="H3510" t="s">
        <v>311</v>
      </c>
      <c r="I3510" t="s">
        <v>311</v>
      </c>
      <c r="J3510">
        <v>2</v>
      </c>
    </row>
    <row r="3511" spans="1:10" hidden="1" x14ac:dyDescent="0.35">
      <c r="A3511" t="s">
        <v>9909</v>
      </c>
      <c r="B3511">
        <v>65</v>
      </c>
      <c r="C3511">
        <v>43</v>
      </c>
      <c r="D3511">
        <v>3497</v>
      </c>
      <c r="E3511" t="s">
        <v>311</v>
      </c>
      <c r="F3511" t="s">
        <v>2692</v>
      </c>
      <c r="G3511" t="s">
        <v>311</v>
      </c>
      <c r="H3511" t="s">
        <v>311</v>
      </c>
      <c r="I3511" t="s">
        <v>311</v>
      </c>
      <c r="J3511">
        <v>2</v>
      </c>
    </row>
    <row r="3512" spans="1:10" x14ac:dyDescent="0.35">
      <c r="A3512" t="s">
        <v>9910</v>
      </c>
      <c r="B3512">
        <v>37</v>
      </c>
      <c r="C3512">
        <v>43</v>
      </c>
      <c r="D3512">
        <v>3497</v>
      </c>
      <c r="E3512" t="s">
        <v>311</v>
      </c>
      <c r="F3512" t="s">
        <v>0</v>
      </c>
      <c r="G3512" t="s">
        <v>4393</v>
      </c>
      <c r="H3512" t="s">
        <v>311</v>
      </c>
      <c r="I3512" t="s">
        <v>311</v>
      </c>
      <c r="J3512">
        <v>3</v>
      </c>
    </row>
    <row r="3513" spans="1:10" hidden="1" x14ac:dyDescent="0.35">
      <c r="A3513" t="s">
        <v>9911</v>
      </c>
      <c r="B3513">
        <v>30</v>
      </c>
      <c r="C3513">
        <v>43</v>
      </c>
      <c r="D3513">
        <v>3497</v>
      </c>
      <c r="E3513" t="s">
        <v>311</v>
      </c>
      <c r="F3513" t="s">
        <v>2692</v>
      </c>
      <c r="G3513" t="s">
        <v>311</v>
      </c>
      <c r="H3513" t="s">
        <v>311</v>
      </c>
      <c r="I3513" t="s">
        <v>311</v>
      </c>
      <c r="J3513">
        <v>0</v>
      </c>
    </row>
    <row r="3514" spans="1:10" hidden="1" x14ac:dyDescent="0.35">
      <c r="A3514" t="s">
        <v>9912</v>
      </c>
      <c r="B3514">
        <v>19</v>
      </c>
      <c r="C3514">
        <v>43</v>
      </c>
      <c r="D3514">
        <v>3497</v>
      </c>
      <c r="E3514" t="s">
        <v>311</v>
      </c>
      <c r="F3514" t="s">
        <v>2692</v>
      </c>
      <c r="G3514" t="s">
        <v>311</v>
      </c>
      <c r="H3514" t="s">
        <v>311</v>
      </c>
      <c r="I3514" t="s">
        <v>311</v>
      </c>
      <c r="J3514">
        <v>1</v>
      </c>
    </row>
    <row r="3515" spans="1:10" hidden="1" x14ac:dyDescent="0.35">
      <c r="A3515" t="s">
        <v>9913</v>
      </c>
      <c r="B3515">
        <v>19</v>
      </c>
      <c r="C3515">
        <v>43</v>
      </c>
      <c r="D3515">
        <v>3497</v>
      </c>
      <c r="E3515" t="s">
        <v>311</v>
      </c>
      <c r="F3515" t="s">
        <v>3848</v>
      </c>
      <c r="G3515" t="s">
        <v>311</v>
      </c>
      <c r="H3515" t="s">
        <v>311</v>
      </c>
      <c r="I3515" t="s">
        <v>311</v>
      </c>
      <c r="J3515">
        <v>0</v>
      </c>
    </row>
    <row r="3516" spans="1:10" hidden="1" x14ac:dyDescent="0.35">
      <c r="A3516" t="s">
        <v>9914</v>
      </c>
      <c r="B3516">
        <v>58</v>
      </c>
      <c r="C3516">
        <v>43</v>
      </c>
      <c r="D3516">
        <v>3497</v>
      </c>
      <c r="E3516" t="s">
        <v>311</v>
      </c>
      <c r="F3516" t="s">
        <v>2692</v>
      </c>
      <c r="G3516" t="s">
        <v>311</v>
      </c>
      <c r="H3516" t="s">
        <v>311</v>
      </c>
      <c r="I3516" t="s">
        <v>311</v>
      </c>
      <c r="J3516">
        <v>0</v>
      </c>
    </row>
    <row r="3517" spans="1:10" hidden="1" x14ac:dyDescent="0.35">
      <c r="A3517" t="s">
        <v>9915</v>
      </c>
      <c r="B3517">
        <v>22</v>
      </c>
      <c r="C3517">
        <v>43</v>
      </c>
      <c r="D3517">
        <v>3497</v>
      </c>
      <c r="E3517" t="s">
        <v>311</v>
      </c>
      <c r="F3517" t="s">
        <v>3848</v>
      </c>
      <c r="G3517" t="s">
        <v>311</v>
      </c>
      <c r="H3517" t="s">
        <v>311</v>
      </c>
      <c r="I3517" t="s">
        <v>311</v>
      </c>
      <c r="J3517">
        <v>2</v>
      </c>
    </row>
    <row r="3518" spans="1:10" hidden="1" x14ac:dyDescent="0.35">
      <c r="A3518" t="s">
        <v>9916</v>
      </c>
      <c r="B3518">
        <v>80</v>
      </c>
      <c r="C3518">
        <v>43</v>
      </c>
      <c r="D3518">
        <v>3497</v>
      </c>
      <c r="E3518" t="s">
        <v>311</v>
      </c>
      <c r="F3518" t="s">
        <v>2692</v>
      </c>
      <c r="G3518" t="s">
        <v>311</v>
      </c>
      <c r="H3518" t="s">
        <v>311</v>
      </c>
      <c r="I3518" t="s">
        <v>311</v>
      </c>
      <c r="J3518">
        <v>1</v>
      </c>
    </row>
    <row r="3519" spans="1:10" hidden="1" x14ac:dyDescent="0.35">
      <c r="A3519" t="s">
        <v>9917</v>
      </c>
      <c r="B3519">
        <v>47</v>
      </c>
      <c r="C3519">
        <v>43</v>
      </c>
      <c r="D3519">
        <v>3497</v>
      </c>
      <c r="E3519" t="s">
        <v>311</v>
      </c>
      <c r="F3519" t="s">
        <v>2692</v>
      </c>
      <c r="G3519" t="s">
        <v>311</v>
      </c>
      <c r="H3519" t="s">
        <v>311</v>
      </c>
      <c r="I3519" t="s">
        <v>311</v>
      </c>
      <c r="J3519">
        <v>3</v>
      </c>
    </row>
    <row r="3520" spans="1:10" hidden="1" x14ac:dyDescent="0.35">
      <c r="A3520" t="s">
        <v>9918</v>
      </c>
      <c r="B3520">
        <v>16</v>
      </c>
      <c r="C3520">
        <v>43</v>
      </c>
      <c r="D3520">
        <v>3497</v>
      </c>
      <c r="E3520" t="s">
        <v>311</v>
      </c>
      <c r="F3520" t="s">
        <v>3848</v>
      </c>
      <c r="G3520" t="s">
        <v>311</v>
      </c>
      <c r="H3520" t="s">
        <v>311</v>
      </c>
      <c r="I3520" t="s">
        <v>311</v>
      </c>
      <c r="J3520">
        <v>2</v>
      </c>
    </row>
    <row r="3521" spans="1:10" hidden="1" x14ac:dyDescent="0.35">
      <c r="A3521" t="s">
        <v>9919</v>
      </c>
      <c r="B3521">
        <v>10</v>
      </c>
      <c r="C3521">
        <v>43</v>
      </c>
      <c r="D3521">
        <v>3497</v>
      </c>
      <c r="E3521" t="s">
        <v>311</v>
      </c>
      <c r="F3521" t="s">
        <v>3848</v>
      </c>
      <c r="G3521" t="s">
        <v>311</v>
      </c>
      <c r="H3521" t="s">
        <v>311</v>
      </c>
      <c r="I3521" t="s">
        <v>311</v>
      </c>
      <c r="J3521">
        <v>0</v>
      </c>
    </row>
    <row r="3522" spans="1:10" hidden="1" x14ac:dyDescent="0.35">
      <c r="A3522" t="s">
        <v>9920</v>
      </c>
      <c r="B3522">
        <v>32</v>
      </c>
      <c r="C3522">
        <v>43</v>
      </c>
      <c r="D3522">
        <v>3497</v>
      </c>
      <c r="E3522" t="s">
        <v>311</v>
      </c>
      <c r="F3522" t="s">
        <v>2692</v>
      </c>
      <c r="G3522" t="s">
        <v>311</v>
      </c>
      <c r="H3522" t="s">
        <v>311</v>
      </c>
      <c r="I3522" t="s">
        <v>311</v>
      </c>
      <c r="J3522">
        <v>32</v>
      </c>
    </row>
    <row r="3523" spans="1:10" hidden="1" x14ac:dyDescent="0.35">
      <c r="A3523" t="s">
        <v>9921</v>
      </c>
      <c r="B3523">
        <v>17</v>
      </c>
      <c r="C3523">
        <v>43</v>
      </c>
      <c r="D3523">
        <v>3497</v>
      </c>
      <c r="E3523" t="s">
        <v>311</v>
      </c>
      <c r="F3523" t="s">
        <v>3848</v>
      </c>
      <c r="G3523" t="s">
        <v>311</v>
      </c>
      <c r="H3523" t="s">
        <v>311</v>
      </c>
      <c r="I3523" t="s">
        <v>311</v>
      </c>
      <c r="J3523">
        <v>0</v>
      </c>
    </row>
    <row r="3524" spans="1:10" hidden="1" x14ac:dyDescent="0.35">
      <c r="A3524" t="s">
        <v>9542</v>
      </c>
      <c r="B3524">
        <v>95</v>
      </c>
      <c r="C3524">
        <v>43</v>
      </c>
      <c r="D3524">
        <v>3497</v>
      </c>
      <c r="E3524" t="s">
        <v>311</v>
      </c>
      <c r="F3524" t="s">
        <v>2692</v>
      </c>
      <c r="G3524" t="s">
        <v>311</v>
      </c>
      <c r="H3524" t="s">
        <v>311</v>
      </c>
      <c r="I3524" t="s">
        <v>311</v>
      </c>
      <c r="J3524">
        <v>20</v>
      </c>
    </row>
    <row r="3525" spans="1:10" x14ac:dyDescent="0.35">
      <c r="A3525" t="s">
        <v>9922</v>
      </c>
      <c r="B3525">
        <v>124</v>
      </c>
      <c r="C3525">
        <v>43</v>
      </c>
      <c r="D3525">
        <v>3497</v>
      </c>
      <c r="E3525" t="s">
        <v>311</v>
      </c>
      <c r="F3525" t="s">
        <v>0</v>
      </c>
      <c r="G3525" t="s">
        <v>4397</v>
      </c>
      <c r="H3525" t="s">
        <v>311</v>
      </c>
      <c r="I3525" t="s">
        <v>311</v>
      </c>
      <c r="J3525">
        <v>56</v>
      </c>
    </row>
    <row r="3526" spans="1:10" hidden="1" x14ac:dyDescent="0.35">
      <c r="A3526" t="s">
        <v>9923</v>
      </c>
      <c r="B3526">
        <v>50</v>
      </c>
      <c r="C3526">
        <v>43</v>
      </c>
      <c r="D3526">
        <v>3497</v>
      </c>
      <c r="E3526" t="s">
        <v>311</v>
      </c>
      <c r="F3526" t="s">
        <v>2692</v>
      </c>
      <c r="G3526" t="s">
        <v>311</v>
      </c>
      <c r="H3526" t="s">
        <v>311</v>
      </c>
      <c r="I3526" t="s">
        <v>311</v>
      </c>
      <c r="J3526">
        <v>0</v>
      </c>
    </row>
    <row r="3527" spans="1:10" hidden="1" x14ac:dyDescent="0.35">
      <c r="A3527" t="s">
        <v>9924</v>
      </c>
      <c r="B3527">
        <v>69</v>
      </c>
      <c r="C3527">
        <v>43</v>
      </c>
      <c r="D3527">
        <v>3497</v>
      </c>
      <c r="E3527" t="s">
        <v>311</v>
      </c>
      <c r="F3527" t="s">
        <v>2692</v>
      </c>
      <c r="G3527" t="s">
        <v>311</v>
      </c>
      <c r="H3527" t="s">
        <v>311</v>
      </c>
      <c r="I3527" t="s">
        <v>311</v>
      </c>
      <c r="J3527">
        <v>1</v>
      </c>
    </row>
    <row r="3528" spans="1:10" hidden="1" x14ac:dyDescent="0.35">
      <c r="A3528" t="s">
        <v>9925</v>
      </c>
      <c r="B3528">
        <v>13</v>
      </c>
      <c r="C3528">
        <v>43</v>
      </c>
      <c r="D3528">
        <v>3497</v>
      </c>
      <c r="E3528" t="s">
        <v>311</v>
      </c>
      <c r="F3528" t="s">
        <v>2692</v>
      </c>
      <c r="G3528" t="s">
        <v>311</v>
      </c>
      <c r="H3528" t="s">
        <v>311</v>
      </c>
      <c r="I3528" t="s">
        <v>311</v>
      </c>
      <c r="J3528">
        <v>0</v>
      </c>
    </row>
    <row r="3529" spans="1:10" x14ac:dyDescent="0.35">
      <c r="A3529" t="s">
        <v>9926</v>
      </c>
      <c r="B3529">
        <v>26</v>
      </c>
      <c r="C3529">
        <v>43</v>
      </c>
      <c r="D3529">
        <v>3497</v>
      </c>
      <c r="E3529" t="s">
        <v>311</v>
      </c>
      <c r="F3529" t="s">
        <v>0</v>
      </c>
      <c r="G3529" t="s">
        <v>3026</v>
      </c>
      <c r="H3529" t="s">
        <v>311</v>
      </c>
      <c r="I3529" t="s">
        <v>311</v>
      </c>
      <c r="J3529">
        <v>6</v>
      </c>
    </row>
    <row r="3530" spans="1:10" hidden="1" x14ac:dyDescent="0.35">
      <c r="A3530" t="s">
        <v>9927</v>
      </c>
      <c r="B3530">
        <v>13</v>
      </c>
      <c r="C3530">
        <v>43</v>
      </c>
      <c r="D3530">
        <v>3497</v>
      </c>
      <c r="E3530" t="s">
        <v>311</v>
      </c>
      <c r="F3530" t="s">
        <v>3848</v>
      </c>
      <c r="G3530" t="s">
        <v>311</v>
      </c>
      <c r="H3530" t="s">
        <v>311</v>
      </c>
      <c r="I3530" t="s">
        <v>311</v>
      </c>
      <c r="J3530">
        <v>2</v>
      </c>
    </row>
    <row r="3531" spans="1:10" hidden="1" x14ac:dyDescent="0.35">
      <c r="A3531" t="s">
        <v>9928</v>
      </c>
      <c r="B3531">
        <v>158</v>
      </c>
      <c r="C3531">
        <v>43</v>
      </c>
      <c r="D3531">
        <v>3497</v>
      </c>
      <c r="E3531" t="s">
        <v>311</v>
      </c>
      <c r="F3531" t="s">
        <v>2692</v>
      </c>
      <c r="G3531" t="s">
        <v>311</v>
      </c>
      <c r="H3531" t="s">
        <v>311</v>
      </c>
      <c r="I3531" t="s">
        <v>311</v>
      </c>
      <c r="J3531">
        <v>0</v>
      </c>
    </row>
    <row r="3532" spans="1:10" hidden="1" x14ac:dyDescent="0.35">
      <c r="A3532" t="s">
        <v>9929</v>
      </c>
      <c r="B3532">
        <v>27</v>
      </c>
      <c r="C3532">
        <v>43</v>
      </c>
      <c r="D3532">
        <v>3497</v>
      </c>
      <c r="E3532" t="s">
        <v>311</v>
      </c>
      <c r="F3532" t="s">
        <v>2692</v>
      </c>
      <c r="G3532" t="s">
        <v>311</v>
      </c>
      <c r="H3532" t="s">
        <v>311</v>
      </c>
      <c r="I3532" t="s">
        <v>311</v>
      </c>
      <c r="J3532">
        <v>0</v>
      </c>
    </row>
    <row r="3533" spans="1:10" hidden="1" x14ac:dyDescent="0.35">
      <c r="A3533" t="s">
        <v>9930</v>
      </c>
      <c r="B3533">
        <v>43</v>
      </c>
      <c r="C3533">
        <v>43</v>
      </c>
      <c r="D3533">
        <v>3497</v>
      </c>
      <c r="E3533" t="s">
        <v>311</v>
      </c>
      <c r="F3533" t="s">
        <v>2692</v>
      </c>
      <c r="G3533" t="s">
        <v>311</v>
      </c>
      <c r="H3533" t="s">
        <v>311</v>
      </c>
      <c r="I3533" t="s">
        <v>311</v>
      </c>
      <c r="J3533">
        <v>13</v>
      </c>
    </row>
    <row r="3534" spans="1:10" hidden="1" x14ac:dyDescent="0.35">
      <c r="A3534" t="s">
        <v>9931</v>
      </c>
      <c r="B3534">
        <v>17</v>
      </c>
      <c r="C3534">
        <v>43</v>
      </c>
      <c r="D3534">
        <v>3497</v>
      </c>
      <c r="E3534" t="s">
        <v>311</v>
      </c>
      <c r="F3534" t="s">
        <v>3848</v>
      </c>
      <c r="G3534" t="s">
        <v>311</v>
      </c>
      <c r="H3534" t="s">
        <v>311</v>
      </c>
      <c r="I3534" t="s">
        <v>311</v>
      </c>
      <c r="J3534">
        <v>3</v>
      </c>
    </row>
    <row r="3535" spans="1:10" hidden="1" x14ac:dyDescent="0.35">
      <c r="A3535" t="s">
        <v>9932</v>
      </c>
      <c r="B3535">
        <v>17</v>
      </c>
      <c r="C3535">
        <v>43</v>
      </c>
      <c r="D3535">
        <v>3497</v>
      </c>
      <c r="E3535" t="s">
        <v>311</v>
      </c>
      <c r="F3535" t="s">
        <v>3848</v>
      </c>
      <c r="G3535" t="s">
        <v>311</v>
      </c>
      <c r="H3535" t="s">
        <v>311</v>
      </c>
      <c r="I3535" t="s">
        <v>311</v>
      </c>
      <c r="J3535">
        <v>0</v>
      </c>
    </row>
    <row r="3536" spans="1:10" hidden="1" x14ac:dyDescent="0.35">
      <c r="A3536" t="s">
        <v>9933</v>
      </c>
      <c r="B3536">
        <v>35</v>
      </c>
      <c r="C3536">
        <v>43</v>
      </c>
      <c r="D3536">
        <v>3497</v>
      </c>
      <c r="E3536" t="s">
        <v>311</v>
      </c>
      <c r="F3536" t="s">
        <v>2692</v>
      </c>
      <c r="G3536" t="s">
        <v>311</v>
      </c>
      <c r="H3536" t="s">
        <v>311</v>
      </c>
      <c r="I3536" t="s">
        <v>311</v>
      </c>
      <c r="J3536">
        <v>17</v>
      </c>
    </row>
    <row r="3537" spans="1:10" x14ac:dyDescent="0.35">
      <c r="A3537" t="s">
        <v>9934</v>
      </c>
      <c r="B3537">
        <v>86</v>
      </c>
      <c r="C3537">
        <v>43</v>
      </c>
      <c r="D3537">
        <v>3497</v>
      </c>
      <c r="E3537" t="s">
        <v>311</v>
      </c>
      <c r="F3537" t="s">
        <v>0</v>
      </c>
      <c r="G3537" t="s">
        <v>2073</v>
      </c>
      <c r="H3537" t="s">
        <v>311</v>
      </c>
      <c r="I3537" t="s">
        <v>311</v>
      </c>
      <c r="J3537">
        <v>15</v>
      </c>
    </row>
    <row r="3538" spans="1:10" x14ac:dyDescent="0.35">
      <c r="A3538" t="s">
        <v>9935</v>
      </c>
      <c r="B3538">
        <v>86</v>
      </c>
      <c r="C3538">
        <v>43</v>
      </c>
      <c r="D3538">
        <v>3497</v>
      </c>
      <c r="E3538" t="s">
        <v>334</v>
      </c>
      <c r="F3538" t="s">
        <v>0</v>
      </c>
      <c r="G3538" t="s">
        <v>9936</v>
      </c>
      <c r="H3538">
        <v>0.34</v>
      </c>
      <c r="I3538">
        <v>26.92</v>
      </c>
      <c r="J3538">
        <v>19</v>
      </c>
    </row>
    <row r="3539" spans="1:10" hidden="1" x14ac:dyDescent="0.35">
      <c r="A3539" t="s">
        <v>9937</v>
      </c>
      <c r="B3539">
        <v>18</v>
      </c>
      <c r="C3539">
        <v>42</v>
      </c>
      <c r="D3539">
        <v>3538</v>
      </c>
      <c r="E3539" t="s">
        <v>311</v>
      </c>
      <c r="F3539" t="s">
        <v>3848</v>
      </c>
      <c r="G3539" t="s">
        <v>311</v>
      </c>
      <c r="H3539" t="s">
        <v>311</v>
      </c>
      <c r="I3539" t="s">
        <v>311</v>
      </c>
      <c r="J3539">
        <v>2</v>
      </c>
    </row>
    <row r="3540" spans="1:10" x14ac:dyDescent="0.35">
      <c r="A3540" t="s">
        <v>9938</v>
      </c>
      <c r="B3540">
        <v>31</v>
      </c>
      <c r="C3540">
        <v>42</v>
      </c>
      <c r="D3540">
        <v>3538</v>
      </c>
      <c r="E3540" t="s">
        <v>311</v>
      </c>
      <c r="F3540" t="s">
        <v>0</v>
      </c>
      <c r="G3540" t="s">
        <v>1807</v>
      </c>
      <c r="H3540" t="s">
        <v>311</v>
      </c>
      <c r="I3540" t="s">
        <v>311</v>
      </c>
      <c r="J3540">
        <v>9</v>
      </c>
    </row>
    <row r="3541" spans="1:10" hidden="1" x14ac:dyDescent="0.35">
      <c r="A3541" t="s">
        <v>9939</v>
      </c>
      <c r="B3541">
        <v>17</v>
      </c>
      <c r="C3541">
        <v>42</v>
      </c>
      <c r="D3541">
        <v>3538</v>
      </c>
      <c r="E3541" t="s">
        <v>311</v>
      </c>
      <c r="F3541" t="s">
        <v>2692</v>
      </c>
      <c r="G3541" t="s">
        <v>311</v>
      </c>
      <c r="H3541" t="s">
        <v>311</v>
      </c>
      <c r="I3541" t="s">
        <v>311</v>
      </c>
      <c r="J3541">
        <v>2</v>
      </c>
    </row>
    <row r="3542" spans="1:10" x14ac:dyDescent="0.35">
      <c r="A3542" t="s">
        <v>9940</v>
      </c>
      <c r="B3542">
        <v>43</v>
      </c>
      <c r="C3542">
        <v>42</v>
      </c>
      <c r="D3542">
        <v>3538</v>
      </c>
      <c r="E3542" t="s">
        <v>311</v>
      </c>
      <c r="F3542" t="s">
        <v>0</v>
      </c>
      <c r="G3542" t="s">
        <v>2959</v>
      </c>
      <c r="H3542" t="s">
        <v>311</v>
      </c>
      <c r="I3542" t="s">
        <v>311</v>
      </c>
      <c r="J3542">
        <v>5</v>
      </c>
    </row>
    <row r="3543" spans="1:10" hidden="1" x14ac:dyDescent="0.35">
      <c r="A3543" t="s">
        <v>9941</v>
      </c>
      <c r="B3543">
        <v>12</v>
      </c>
      <c r="C3543">
        <v>42</v>
      </c>
      <c r="D3543">
        <v>3538</v>
      </c>
      <c r="E3543" t="s">
        <v>311</v>
      </c>
      <c r="F3543" t="s">
        <v>2692</v>
      </c>
      <c r="G3543" t="s">
        <v>311</v>
      </c>
      <c r="H3543" t="s">
        <v>311</v>
      </c>
      <c r="I3543" t="s">
        <v>311</v>
      </c>
      <c r="J3543">
        <v>2</v>
      </c>
    </row>
    <row r="3544" spans="1:10" hidden="1" x14ac:dyDescent="0.35">
      <c r="A3544" t="s">
        <v>9942</v>
      </c>
      <c r="B3544">
        <v>128</v>
      </c>
      <c r="C3544">
        <v>42</v>
      </c>
      <c r="D3544">
        <v>3538</v>
      </c>
      <c r="E3544" t="s">
        <v>311</v>
      </c>
      <c r="F3544" t="s">
        <v>2692</v>
      </c>
      <c r="G3544" t="s">
        <v>311</v>
      </c>
      <c r="H3544" t="s">
        <v>311</v>
      </c>
      <c r="I3544" t="s">
        <v>311</v>
      </c>
      <c r="J3544">
        <v>4</v>
      </c>
    </row>
    <row r="3545" spans="1:10" hidden="1" x14ac:dyDescent="0.35">
      <c r="A3545" t="s">
        <v>9943</v>
      </c>
      <c r="B3545">
        <v>19</v>
      </c>
      <c r="C3545">
        <v>42</v>
      </c>
      <c r="D3545">
        <v>3538</v>
      </c>
      <c r="E3545" t="s">
        <v>311</v>
      </c>
      <c r="F3545" t="s">
        <v>3848</v>
      </c>
      <c r="G3545" t="s">
        <v>311</v>
      </c>
      <c r="H3545" t="s">
        <v>311</v>
      </c>
      <c r="I3545" t="s">
        <v>311</v>
      </c>
      <c r="J3545">
        <v>5</v>
      </c>
    </row>
    <row r="3546" spans="1:10" hidden="1" x14ac:dyDescent="0.35">
      <c r="A3546" t="s">
        <v>9944</v>
      </c>
      <c r="B3546">
        <v>11</v>
      </c>
      <c r="C3546">
        <v>42</v>
      </c>
      <c r="D3546">
        <v>3538</v>
      </c>
      <c r="E3546" t="s">
        <v>311</v>
      </c>
      <c r="F3546" t="s">
        <v>2692</v>
      </c>
      <c r="G3546" t="s">
        <v>311</v>
      </c>
      <c r="H3546" t="s">
        <v>311</v>
      </c>
      <c r="I3546" t="s">
        <v>311</v>
      </c>
      <c r="J3546">
        <v>11</v>
      </c>
    </row>
    <row r="3547" spans="1:10" hidden="1" x14ac:dyDescent="0.35">
      <c r="A3547" t="s">
        <v>9945</v>
      </c>
      <c r="B3547">
        <v>15</v>
      </c>
      <c r="C3547">
        <v>42</v>
      </c>
      <c r="D3547">
        <v>3538</v>
      </c>
      <c r="E3547" t="s">
        <v>311</v>
      </c>
      <c r="F3547" t="s">
        <v>3848</v>
      </c>
      <c r="G3547" t="s">
        <v>311</v>
      </c>
      <c r="H3547" t="s">
        <v>311</v>
      </c>
      <c r="I3547" t="s">
        <v>311</v>
      </c>
      <c r="J3547">
        <v>0</v>
      </c>
    </row>
    <row r="3548" spans="1:10" hidden="1" x14ac:dyDescent="0.35">
      <c r="A3548" t="s">
        <v>9946</v>
      </c>
      <c r="B3548">
        <v>19</v>
      </c>
      <c r="C3548">
        <v>42</v>
      </c>
      <c r="D3548">
        <v>3538</v>
      </c>
      <c r="E3548" t="s">
        <v>311</v>
      </c>
      <c r="F3548" t="s">
        <v>3848</v>
      </c>
      <c r="G3548" t="s">
        <v>311</v>
      </c>
      <c r="H3548" t="s">
        <v>311</v>
      </c>
      <c r="I3548" t="s">
        <v>311</v>
      </c>
      <c r="J3548">
        <v>1</v>
      </c>
    </row>
    <row r="3549" spans="1:10" hidden="1" x14ac:dyDescent="0.35">
      <c r="A3549" t="s">
        <v>9947</v>
      </c>
      <c r="B3549">
        <v>24</v>
      </c>
      <c r="C3549">
        <v>42</v>
      </c>
      <c r="D3549">
        <v>3538</v>
      </c>
      <c r="E3549" t="s">
        <v>311</v>
      </c>
      <c r="F3549" t="s">
        <v>3848</v>
      </c>
      <c r="G3549" t="s">
        <v>311</v>
      </c>
      <c r="H3549" t="s">
        <v>311</v>
      </c>
      <c r="I3549" t="s">
        <v>311</v>
      </c>
      <c r="J3549">
        <v>1</v>
      </c>
    </row>
    <row r="3550" spans="1:10" hidden="1" x14ac:dyDescent="0.35">
      <c r="A3550" t="s">
        <v>9718</v>
      </c>
      <c r="B3550">
        <v>43</v>
      </c>
      <c r="C3550">
        <v>42</v>
      </c>
      <c r="D3550">
        <v>3538</v>
      </c>
      <c r="E3550" t="s">
        <v>311</v>
      </c>
      <c r="F3550" t="s">
        <v>2692</v>
      </c>
      <c r="G3550" t="s">
        <v>311</v>
      </c>
      <c r="H3550" t="s">
        <v>311</v>
      </c>
      <c r="I3550" t="s">
        <v>311</v>
      </c>
      <c r="J3550">
        <v>26</v>
      </c>
    </row>
    <row r="3551" spans="1:10" hidden="1" x14ac:dyDescent="0.35">
      <c r="A3551" t="s">
        <v>9948</v>
      </c>
      <c r="B3551">
        <v>12</v>
      </c>
      <c r="C3551">
        <v>42</v>
      </c>
      <c r="D3551">
        <v>3538</v>
      </c>
      <c r="E3551" t="s">
        <v>311</v>
      </c>
      <c r="F3551" t="s">
        <v>3848</v>
      </c>
      <c r="G3551" t="s">
        <v>311</v>
      </c>
      <c r="H3551" t="s">
        <v>311</v>
      </c>
      <c r="I3551" t="s">
        <v>311</v>
      </c>
      <c r="J3551">
        <v>0</v>
      </c>
    </row>
    <row r="3552" spans="1:10" hidden="1" x14ac:dyDescent="0.35">
      <c r="A3552" t="s">
        <v>9949</v>
      </c>
      <c r="B3552">
        <v>22</v>
      </c>
      <c r="C3552">
        <v>42</v>
      </c>
      <c r="D3552">
        <v>3538</v>
      </c>
      <c r="E3552" t="s">
        <v>311</v>
      </c>
      <c r="F3552" t="s">
        <v>3848</v>
      </c>
      <c r="G3552" t="s">
        <v>311</v>
      </c>
      <c r="H3552" t="s">
        <v>311</v>
      </c>
      <c r="I3552" t="s">
        <v>311</v>
      </c>
      <c r="J3552">
        <v>2</v>
      </c>
    </row>
    <row r="3553" spans="1:10" hidden="1" x14ac:dyDescent="0.35">
      <c r="A3553" t="s">
        <v>9950</v>
      </c>
      <c r="B3553">
        <v>12</v>
      </c>
      <c r="C3553">
        <v>42</v>
      </c>
      <c r="D3553">
        <v>3538</v>
      </c>
      <c r="E3553" t="s">
        <v>311</v>
      </c>
      <c r="F3553" t="s">
        <v>3848</v>
      </c>
      <c r="G3553" t="s">
        <v>311</v>
      </c>
      <c r="H3553" t="s">
        <v>311</v>
      </c>
      <c r="I3553" t="s">
        <v>311</v>
      </c>
      <c r="J3553">
        <v>0</v>
      </c>
    </row>
    <row r="3554" spans="1:10" x14ac:dyDescent="0.35">
      <c r="A3554" t="s">
        <v>9951</v>
      </c>
      <c r="B3554">
        <v>28</v>
      </c>
      <c r="C3554">
        <v>42</v>
      </c>
      <c r="D3554">
        <v>3538</v>
      </c>
      <c r="E3554" t="s">
        <v>312</v>
      </c>
      <c r="F3554" t="s">
        <v>0</v>
      </c>
      <c r="G3554" t="s">
        <v>7895</v>
      </c>
      <c r="H3554">
        <v>0.96199999999999997</v>
      </c>
      <c r="I3554">
        <v>34.64</v>
      </c>
      <c r="J3554">
        <v>16</v>
      </c>
    </row>
    <row r="3555" spans="1:10" x14ac:dyDescent="0.35">
      <c r="A3555" t="s">
        <v>9952</v>
      </c>
      <c r="B3555">
        <v>174</v>
      </c>
      <c r="C3555">
        <v>42</v>
      </c>
      <c r="D3555">
        <v>3538</v>
      </c>
      <c r="E3555" t="s">
        <v>311</v>
      </c>
      <c r="F3555" t="s">
        <v>0</v>
      </c>
      <c r="G3555" t="s">
        <v>2959</v>
      </c>
      <c r="H3555" t="s">
        <v>311</v>
      </c>
      <c r="I3555" t="s">
        <v>311</v>
      </c>
      <c r="J3555">
        <v>48</v>
      </c>
    </row>
    <row r="3556" spans="1:10" hidden="1" x14ac:dyDescent="0.35">
      <c r="A3556" t="s">
        <v>9953</v>
      </c>
      <c r="B3556">
        <v>21</v>
      </c>
      <c r="C3556">
        <v>42</v>
      </c>
      <c r="D3556">
        <v>3538</v>
      </c>
      <c r="E3556" t="s">
        <v>311</v>
      </c>
      <c r="F3556" t="s">
        <v>3848</v>
      </c>
      <c r="G3556" t="s">
        <v>311</v>
      </c>
      <c r="H3556" t="s">
        <v>311</v>
      </c>
      <c r="I3556" t="s">
        <v>311</v>
      </c>
      <c r="J3556">
        <v>0</v>
      </c>
    </row>
    <row r="3557" spans="1:10" hidden="1" x14ac:dyDescent="0.35">
      <c r="A3557" t="s">
        <v>9954</v>
      </c>
      <c r="B3557">
        <v>32</v>
      </c>
      <c r="C3557">
        <v>42</v>
      </c>
      <c r="D3557">
        <v>3538</v>
      </c>
      <c r="E3557" t="s">
        <v>311</v>
      </c>
      <c r="F3557" t="s">
        <v>3848</v>
      </c>
      <c r="G3557" t="s">
        <v>311</v>
      </c>
      <c r="H3557" t="s">
        <v>311</v>
      </c>
      <c r="I3557" t="s">
        <v>311</v>
      </c>
      <c r="J3557">
        <v>6</v>
      </c>
    </row>
    <row r="3558" spans="1:10" hidden="1" x14ac:dyDescent="0.35">
      <c r="A3558" t="s">
        <v>9955</v>
      </c>
      <c r="B3558">
        <v>15</v>
      </c>
      <c r="C3558">
        <v>42</v>
      </c>
      <c r="D3558">
        <v>3538</v>
      </c>
      <c r="E3558" t="s">
        <v>311</v>
      </c>
      <c r="F3558" t="s">
        <v>3848</v>
      </c>
      <c r="G3558" t="s">
        <v>311</v>
      </c>
      <c r="H3558" t="s">
        <v>311</v>
      </c>
      <c r="I3558" t="s">
        <v>311</v>
      </c>
      <c r="J3558">
        <v>0</v>
      </c>
    </row>
    <row r="3559" spans="1:10" hidden="1" x14ac:dyDescent="0.35">
      <c r="A3559" t="s">
        <v>9956</v>
      </c>
      <c r="B3559">
        <v>47</v>
      </c>
      <c r="C3559">
        <v>42</v>
      </c>
      <c r="D3559">
        <v>3538</v>
      </c>
      <c r="E3559" t="s">
        <v>311</v>
      </c>
      <c r="F3559" t="s">
        <v>2692</v>
      </c>
      <c r="G3559" t="s">
        <v>311</v>
      </c>
      <c r="H3559" t="s">
        <v>311</v>
      </c>
      <c r="I3559" t="s">
        <v>311</v>
      </c>
      <c r="J3559">
        <v>1</v>
      </c>
    </row>
    <row r="3560" spans="1:10" hidden="1" x14ac:dyDescent="0.35">
      <c r="A3560" t="s">
        <v>9957</v>
      </c>
      <c r="B3560">
        <v>17</v>
      </c>
      <c r="C3560">
        <v>42</v>
      </c>
      <c r="D3560">
        <v>3538</v>
      </c>
      <c r="E3560" t="s">
        <v>311</v>
      </c>
      <c r="F3560" t="s">
        <v>2692</v>
      </c>
      <c r="G3560" t="s">
        <v>311</v>
      </c>
      <c r="H3560" t="s">
        <v>311</v>
      </c>
      <c r="I3560" t="s">
        <v>311</v>
      </c>
      <c r="J3560">
        <v>1</v>
      </c>
    </row>
    <row r="3561" spans="1:10" hidden="1" x14ac:dyDescent="0.35">
      <c r="A3561" t="s">
        <v>9958</v>
      </c>
      <c r="B3561">
        <v>13</v>
      </c>
      <c r="C3561">
        <v>42</v>
      </c>
      <c r="D3561">
        <v>3538</v>
      </c>
      <c r="E3561" t="s">
        <v>311</v>
      </c>
      <c r="F3561" t="s">
        <v>3848</v>
      </c>
      <c r="G3561" t="s">
        <v>311</v>
      </c>
      <c r="H3561" t="s">
        <v>311</v>
      </c>
      <c r="I3561" t="s">
        <v>311</v>
      </c>
      <c r="J3561">
        <v>0</v>
      </c>
    </row>
    <row r="3562" spans="1:10" hidden="1" x14ac:dyDescent="0.35">
      <c r="A3562" t="s">
        <v>9959</v>
      </c>
      <c r="B3562">
        <v>12</v>
      </c>
      <c r="C3562">
        <v>42</v>
      </c>
      <c r="D3562">
        <v>3538</v>
      </c>
      <c r="E3562" t="s">
        <v>311</v>
      </c>
      <c r="F3562" t="s">
        <v>3848</v>
      </c>
      <c r="G3562" t="s">
        <v>311</v>
      </c>
      <c r="H3562" t="s">
        <v>311</v>
      </c>
      <c r="I3562" t="s">
        <v>311</v>
      </c>
      <c r="J3562">
        <v>0</v>
      </c>
    </row>
    <row r="3563" spans="1:10" hidden="1" x14ac:dyDescent="0.35">
      <c r="A3563" t="s">
        <v>9960</v>
      </c>
      <c r="B3563">
        <v>16</v>
      </c>
      <c r="C3563">
        <v>41</v>
      </c>
      <c r="D3563">
        <v>3562</v>
      </c>
      <c r="E3563" t="s">
        <v>311</v>
      </c>
      <c r="F3563" t="s">
        <v>3848</v>
      </c>
      <c r="G3563" t="s">
        <v>311</v>
      </c>
      <c r="H3563" t="s">
        <v>311</v>
      </c>
      <c r="I3563" t="s">
        <v>311</v>
      </c>
      <c r="J3563">
        <v>2</v>
      </c>
    </row>
    <row r="3564" spans="1:10" hidden="1" x14ac:dyDescent="0.35">
      <c r="A3564" t="s">
        <v>8460</v>
      </c>
      <c r="B3564">
        <v>42</v>
      </c>
      <c r="C3564">
        <v>41</v>
      </c>
      <c r="D3564">
        <v>3562</v>
      </c>
      <c r="E3564" t="s">
        <v>311</v>
      </c>
      <c r="F3564" t="s">
        <v>2692</v>
      </c>
      <c r="G3564" t="s">
        <v>311</v>
      </c>
      <c r="H3564" t="s">
        <v>311</v>
      </c>
      <c r="I3564" t="s">
        <v>311</v>
      </c>
      <c r="J3564">
        <v>13</v>
      </c>
    </row>
    <row r="3565" spans="1:10" hidden="1" x14ac:dyDescent="0.35">
      <c r="A3565" t="s">
        <v>9961</v>
      </c>
      <c r="B3565">
        <v>14</v>
      </c>
      <c r="C3565">
        <v>41</v>
      </c>
      <c r="D3565">
        <v>3562</v>
      </c>
      <c r="E3565" t="s">
        <v>311</v>
      </c>
      <c r="F3565" t="s">
        <v>3848</v>
      </c>
      <c r="G3565" t="s">
        <v>311</v>
      </c>
      <c r="H3565" t="s">
        <v>311</v>
      </c>
      <c r="I3565" t="s">
        <v>311</v>
      </c>
      <c r="J3565">
        <v>14</v>
      </c>
    </row>
    <row r="3566" spans="1:10" hidden="1" x14ac:dyDescent="0.35">
      <c r="A3566" t="s">
        <v>9962</v>
      </c>
      <c r="B3566">
        <v>12</v>
      </c>
      <c r="C3566">
        <v>41</v>
      </c>
      <c r="D3566">
        <v>3562</v>
      </c>
      <c r="E3566" t="s">
        <v>311</v>
      </c>
      <c r="F3566" t="s">
        <v>3848</v>
      </c>
      <c r="G3566" t="s">
        <v>311</v>
      </c>
      <c r="H3566" t="s">
        <v>311</v>
      </c>
      <c r="I3566" t="s">
        <v>311</v>
      </c>
      <c r="J3566">
        <v>0</v>
      </c>
    </row>
    <row r="3567" spans="1:10" hidden="1" x14ac:dyDescent="0.35">
      <c r="A3567" t="s">
        <v>9963</v>
      </c>
      <c r="B3567">
        <v>16</v>
      </c>
      <c r="C3567">
        <v>41</v>
      </c>
      <c r="D3567">
        <v>3562</v>
      </c>
      <c r="E3567" t="s">
        <v>311</v>
      </c>
      <c r="F3567" t="s">
        <v>3848</v>
      </c>
      <c r="G3567" t="s">
        <v>311</v>
      </c>
      <c r="H3567" t="s">
        <v>311</v>
      </c>
      <c r="I3567" t="s">
        <v>311</v>
      </c>
      <c r="J3567">
        <v>0</v>
      </c>
    </row>
    <row r="3568" spans="1:10" hidden="1" x14ac:dyDescent="0.35">
      <c r="A3568" t="s">
        <v>9964</v>
      </c>
      <c r="B3568">
        <v>46</v>
      </c>
      <c r="C3568">
        <v>41</v>
      </c>
      <c r="D3568">
        <v>3562</v>
      </c>
      <c r="E3568" t="s">
        <v>311</v>
      </c>
      <c r="F3568" t="s">
        <v>2692</v>
      </c>
      <c r="G3568" t="s">
        <v>311</v>
      </c>
      <c r="H3568" t="s">
        <v>311</v>
      </c>
      <c r="I3568" t="s">
        <v>311</v>
      </c>
      <c r="J3568">
        <v>10</v>
      </c>
    </row>
    <row r="3569" spans="1:10" hidden="1" x14ac:dyDescent="0.35">
      <c r="A3569" t="s">
        <v>9965</v>
      </c>
      <c r="B3569">
        <v>26</v>
      </c>
      <c r="C3569">
        <v>41</v>
      </c>
      <c r="D3569">
        <v>3562</v>
      </c>
      <c r="E3569" t="s">
        <v>311</v>
      </c>
      <c r="F3569" t="s">
        <v>3848</v>
      </c>
      <c r="G3569" t="s">
        <v>311</v>
      </c>
      <c r="H3569" t="s">
        <v>311</v>
      </c>
      <c r="I3569" t="s">
        <v>311</v>
      </c>
      <c r="J3569">
        <v>2</v>
      </c>
    </row>
    <row r="3570" spans="1:10" hidden="1" x14ac:dyDescent="0.35">
      <c r="A3570" t="s">
        <v>9966</v>
      </c>
      <c r="B3570">
        <v>18</v>
      </c>
      <c r="C3570">
        <v>41</v>
      </c>
      <c r="D3570">
        <v>3562</v>
      </c>
      <c r="E3570" t="s">
        <v>311</v>
      </c>
      <c r="F3570" t="s">
        <v>3848</v>
      </c>
      <c r="G3570" t="s">
        <v>311</v>
      </c>
      <c r="H3570" t="s">
        <v>311</v>
      </c>
      <c r="I3570" t="s">
        <v>311</v>
      </c>
      <c r="J3570">
        <v>0</v>
      </c>
    </row>
    <row r="3571" spans="1:10" hidden="1" x14ac:dyDescent="0.35">
      <c r="A3571" t="s">
        <v>9967</v>
      </c>
      <c r="B3571">
        <v>68</v>
      </c>
      <c r="C3571">
        <v>41</v>
      </c>
      <c r="D3571">
        <v>3562</v>
      </c>
      <c r="E3571" t="s">
        <v>311</v>
      </c>
      <c r="F3571" t="s">
        <v>2692</v>
      </c>
      <c r="G3571" t="s">
        <v>311</v>
      </c>
      <c r="H3571" t="s">
        <v>311</v>
      </c>
      <c r="I3571" t="s">
        <v>311</v>
      </c>
      <c r="J3571">
        <v>21</v>
      </c>
    </row>
    <row r="3572" spans="1:10" x14ac:dyDescent="0.35">
      <c r="A3572" t="s">
        <v>9968</v>
      </c>
      <c r="B3572">
        <v>48</v>
      </c>
      <c r="C3572">
        <v>41</v>
      </c>
      <c r="D3572">
        <v>3562</v>
      </c>
      <c r="E3572" t="s">
        <v>311</v>
      </c>
      <c r="F3572" t="s">
        <v>0</v>
      </c>
      <c r="G3572" t="s">
        <v>4219</v>
      </c>
      <c r="H3572" t="s">
        <v>311</v>
      </c>
      <c r="I3572" t="s">
        <v>311</v>
      </c>
      <c r="J3572">
        <v>28</v>
      </c>
    </row>
    <row r="3573" spans="1:10" hidden="1" x14ac:dyDescent="0.35">
      <c r="A3573" t="s">
        <v>9969</v>
      </c>
      <c r="B3573">
        <v>57</v>
      </c>
      <c r="C3573">
        <v>41</v>
      </c>
      <c r="D3573">
        <v>3562</v>
      </c>
      <c r="E3573" t="s">
        <v>311</v>
      </c>
      <c r="F3573" t="s">
        <v>2692</v>
      </c>
      <c r="G3573" t="s">
        <v>311</v>
      </c>
      <c r="H3573" t="s">
        <v>311</v>
      </c>
      <c r="I3573" t="s">
        <v>311</v>
      </c>
      <c r="J3573">
        <v>14</v>
      </c>
    </row>
    <row r="3574" spans="1:10" hidden="1" x14ac:dyDescent="0.35">
      <c r="A3574" t="s">
        <v>9970</v>
      </c>
      <c r="B3574">
        <v>44</v>
      </c>
      <c r="C3574">
        <v>41</v>
      </c>
      <c r="D3574">
        <v>3562</v>
      </c>
      <c r="E3574" t="s">
        <v>311</v>
      </c>
      <c r="F3574" t="s">
        <v>2692</v>
      </c>
      <c r="G3574" t="s">
        <v>311</v>
      </c>
      <c r="H3574" t="s">
        <v>311</v>
      </c>
      <c r="I3574" t="s">
        <v>311</v>
      </c>
      <c r="J3574">
        <v>13</v>
      </c>
    </row>
    <row r="3575" spans="1:10" hidden="1" x14ac:dyDescent="0.35">
      <c r="A3575" t="s">
        <v>9971</v>
      </c>
      <c r="B3575">
        <v>8</v>
      </c>
      <c r="C3575">
        <v>41</v>
      </c>
      <c r="D3575">
        <v>3562</v>
      </c>
      <c r="E3575" t="s">
        <v>311</v>
      </c>
      <c r="F3575" t="s">
        <v>3848</v>
      </c>
      <c r="G3575" t="s">
        <v>311</v>
      </c>
      <c r="H3575" t="s">
        <v>311</v>
      </c>
      <c r="I3575" t="s">
        <v>311</v>
      </c>
      <c r="J3575">
        <v>2</v>
      </c>
    </row>
    <row r="3576" spans="1:10" hidden="1" x14ac:dyDescent="0.35">
      <c r="A3576" t="s">
        <v>9972</v>
      </c>
      <c r="B3576">
        <v>55</v>
      </c>
      <c r="C3576">
        <v>41</v>
      </c>
      <c r="D3576">
        <v>3562</v>
      </c>
      <c r="E3576" t="s">
        <v>311</v>
      </c>
      <c r="F3576" t="s">
        <v>2692</v>
      </c>
      <c r="G3576" t="s">
        <v>311</v>
      </c>
      <c r="H3576" t="s">
        <v>311</v>
      </c>
      <c r="I3576" t="s">
        <v>311</v>
      </c>
      <c r="J3576">
        <v>38</v>
      </c>
    </row>
    <row r="3577" spans="1:10" hidden="1" x14ac:dyDescent="0.35">
      <c r="A3577" t="s">
        <v>9973</v>
      </c>
      <c r="B3577">
        <v>17</v>
      </c>
      <c r="C3577">
        <v>41</v>
      </c>
      <c r="D3577">
        <v>3562</v>
      </c>
      <c r="E3577" t="s">
        <v>311</v>
      </c>
      <c r="F3577" t="s">
        <v>3848</v>
      </c>
      <c r="G3577" t="s">
        <v>311</v>
      </c>
      <c r="H3577" t="s">
        <v>311</v>
      </c>
      <c r="I3577" t="s">
        <v>311</v>
      </c>
      <c r="J3577">
        <v>0</v>
      </c>
    </row>
    <row r="3578" spans="1:10" hidden="1" x14ac:dyDescent="0.35">
      <c r="A3578" t="s">
        <v>9974</v>
      </c>
      <c r="B3578">
        <v>9</v>
      </c>
      <c r="C3578">
        <v>41</v>
      </c>
      <c r="D3578">
        <v>3562</v>
      </c>
      <c r="E3578" t="s">
        <v>311</v>
      </c>
      <c r="F3578" t="s">
        <v>3848</v>
      </c>
      <c r="G3578" t="s">
        <v>311</v>
      </c>
      <c r="H3578" t="s">
        <v>311</v>
      </c>
      <c r="I3578" t="s">
        <v>311</v>
      </c>
      <c r="J3578">
        <v>0</v>
      </c>
    </row>
    <row r="3579" spans="1:10" hidden="1" x14ac:dyDescent="0.35">
      <c r="A3579" t="s">
        <v>9975</v>
      </c>
      <c r="B3579">
        <v>29</v>
      </c>
      <c r="C3579">
        <v>41</v>
      </c>
      <c r="D3579">
        <v>3562</v>
      </c>
      <c r="E3579" t="s">
        <v>311</v>
      </c>
      <c r="F3579" t="s">
        <v>3848</v>
      </c>
      <c r="G3579" t="s">
        <v>311</v>
      </c>
      <c r="H3579" t="s">
        <v>311</v>
      </c>
      <c r="I3579" t="s">
        <v>311</v>
      </c>
      <c r="J3579">
        <v>0</v>
      </c>
    </row>
    <row r="3580" spans="1:10" hidden="1" x14ac:dyDescent="0.35">
      <c r="A3580" t="s">
        <v>9976</v>
      </c>
      <c r="B3580">
        <v>19</v>
      </c>
      <c r="C3580">
        <v>41</v>
      </c>
      <c r="D3580">
        <v>3562</v>
      </c>
      <c r="E3580" t="s">
        <v>311</v>
      </c>
      <c r="F3580" t="s">
        <v>2692</v>
      </c>
      <c r="G3580" t="s">
        <v>311</v>
      </c>
      <c r="H3580" t="s">
        <v>311</v>
      </c>
      <c r="I3580" t="s">
        <v>311</v>
      </c>
      <c r="J3580">
        <v>6</v>
      </c>
    </row>
    <row r="3581" spans="1:10" hidden="1" x14ac:dyDescent="0.35">
      <c r="A3581" t="s">
        <v>9977</v>
      </c>
      <c r="B3581">
        <v>26</v>
      </c>
      <c r="C3581">
        <v>41</v>
      </c>
      <c r="D3581">
        <v>3562</v>
      </c>
      <c r="E3581" t="s">
        <v>311</v>
      </c>
      <c r="F3581" t="s">
        <v>3848</v>
      </c>
      <c r="G3581" t="s">
        <v>311</v>
      </c>
      <c r="H3581" t="s">
        <v>311</v>
      </c>
      <c r="I3581" t="s">
        <v>311</v>
      </c>
      <c r="J3581">
        <v>0</v>
      </c>
    </row>
    <row r="3582" spans="1:10" hidden="1" x14ac:dyDescent="0.35">
      <c r="A3582" t="s">
        <v>9978</v>
      </c>
      <c r="B3582">
        <v>73</v>
      </c>
      <c r="C3582">
        <v>41</v>
      </c>
      <c r="D3582">
        <v>3562</v>
      </c>
      <c r="E3582" t="s">
        <v>311</v>
      </c>
      <c r="F3582" t="s">
        <v>2692</v>
      </c>
      <c r="G3582" t="s">
        <v>311</v>
      </c>
      <c r="H3582" t="s">
        <v>311</v>
      </c>
      <c r="I3582" t="s">
        <v>311</v>
      </c>
      <c r="J3582">
        <v>6</v>
      </c>
    </row>
    <row r="3583" spans="1:10" hidden="1" x14ac:dyDescent="0.35">
      <c r="A3583" t="s">
        <v>9979</v>
      </c>
      <c r="B3583">
        <v>24</v>
      </c>
      <c r="C3583">
        <v>41</v>
      </c>
      <c r="D3583">
        <v>3562</v>
      </c>
      <c r="E3583" t="s">
        <v>311</v>
      </c>
      <c r="F3583" t="s">
        <v>2692</v>
      </c>
      <c r="G3583" t="s">
        <v>311</v>
      </c>
      <c r="H3583" t="s">
        <v>311</v>
      </c>
      <c r="I3583" t="s">
        <v>311</v>
      </c>
      <c r="J3583">
        <v>8</v>
      </c>
    </row>
    <row r="3584" spans="1:10" hidden="1" x14ac:dyDescent="0.35">
      <c r="A3584" t="s">
        <v>9980</v>
      </c>
      <c r="B3584">
        <v>24</v>
      </c>
      <c r="C3584">
        <v>41</v>
      </c>
      <c r="D3584">
        <v>3562</v>
      </c>
      <c r="E3584" t="s">
        <v>311</v>
      </c>
      <c r="F3584" t="s">
        <v>3848</v>
      </c>
      <c r="G3584" t="s">
        <v>311</v>
      </c>
      <c r="H3584" t="s">
        <v>311</v>
      </c>
      <c r="I3584" t="s">
        <v>311</v>
      </c>
      <c r="J3584">
        <v>1</v>
      </c>
    </row>
    <row r="3585" spans="1:10" hidden="1" x14ac:dyDescent="0.35">
      <c r="A3585" t="s">
        <v>9981</v>
      </c>
      <c r="B3585">
        <v>19</v>
      </c>
      <c r="C3585">
        <v>41</v>
      </c>
      <c r="D3585">
        <v>3562</v>
      </c>
      <c r="E3585" t="s">
        <v>311</v>
      </c>
      <c r="F3585" t="s">
        <v>3848</v>
      </c>
      <c r="G3585" t="s">
        <v>311</v>
      </c>
      <c r="H3585" t="s">
        <v>311</v>
      </c>
      <c r="I3585" t="s">
        <v>311</v>
      </c>
      <c r="J3585">
        <v>5</v>
      </c>
    </row>
    <row r="3586" spans="1:10" hidden="1" x14ac:dyDescent="0.35">
      <c r="A3586" t="s">
        <v>9982</v>
      </c>
      <c r="B3586">
        <v>27</v>
      </c>
      <c r="C3586">
        <v>41</v>
      </c>
      <c r="D3586">
        <v>3562</v>
      </c>
      <c r="E3586" t="s">
        <v>311</v>
      </c>
      <c r="F3586" t="s">
        <v>2692</v>
      </c>
      <c r="G3586" t="s">
        <v>311</v>
      </c>
      <c r="H3586" t="s">
        <v>311</v>
      </c>
      <c r="I3586" t="s">
        <v>311</v>
      </c>
      <c r="J3586">
        <v>0</v>
      </c>
    </row>
    <row r="3587" spans="1:10" hidden="1" x14ac:dyDescent="0.35">
      <c r="A3587" t="s">
        <v>9983</v>
      </c>
      <c r="B3587">
        <v>16</v>
      </c>
      <c r="C3587">
        <v>41</v>
      </c>
      <c r="D3587">
        <v>3562</v>
      </c>
      <c r="E3587" t="s">
        <v>311</v>
      </c>
      <c r="F3587" t="s">
        <v>3848</v>
      </c>
      <c r="G3587" t="s">
        <v>311</v>
      </c>
      <c r="H3587" t="s">
        <v>311</v>
      </c>
      <c r="I3587" t="s">
        <v>311</v>
      </c>
      <c r="J3587">
        <v>0</v>
      </c>
    </row>
    <row r="3588" spans="1:10" hidden="1" x14ac:dyDescent="0.35">
      <c r="A3588" t="s">
        <v>9984</v>
      </c>
      <c r="B3588">
        <v>22</v>
      </c>
      <c r="C3588">
        <v>41</v>
      </c>
      <c r="D3588">
        <v>3562</v>
      </c>
      <c r="E3588" t="s">
        <v>311</v>
      </c>
      <c r="F3588" t="s">
        <v>3848</v>
      </c>
      <c r="G3588" t="s">
        <v>311</v>
      </c>
      <c r="H3588" t="s">
        <v>311</v>
      </c>
      <c r="I3588" t="s">
        <v>311</v>
      </c>
      <c r="J3588">
        <v>1</v>
      </c>
    </row>
    <row r="3589" spans="1:10" hidden="1" x14ac:dyDescent="0.35">
      <c r="A3589" t="s">
        <v>9985</v>
      </c>
      <c r="B3589">
        <v>193</v>
      </c>
      <c r="C3589">
        <v>41</v>
      </c>
      <c r="D3589">
        <v>3562</v>
      </c>
      <c r="E3589" t="s">
        <v>311</v>
      </c>
      <c r="F3589" t="s">
        <v>2692</v>
      </c>
      <c r="G3589" t="s">
        <v>311</v>
      </c>
      <c r="H3589" t="s">
        <v>311</v>
      </c>
      <c r="I3589" t="s">
        <v>311</v>
      </c>
      <c r="J3589">
        <v>3</v>
      </c>
    </row>
    <row r="3590" spans="1:10" hidden="1" x14ac:dyDescent="0.35">
      <c r="A3590" t="s">
        <v>9986</v>
      </c>
      <c r="B3590">
        <v>21</v>
      </c>
      <c r="C3590">
        <v>41</v>
      </c>
      <c r="D3590">
        <v>3562</v>
      </c>
      <c r="E3590" t="s">
        <v>311</v>
      </c>
      <c r="F3590" t="s">
        <v>3848</v>
      </c>
      <c r="G3590" t="s">
        <v>311</v>
      </c>
      <c r="H3590" t="s">
        <v>311</v>
      </c>
      <c r="I3590" t="s">
        <v>311</v>
      </c>
      <c r="J3590">
        <v>0</v>
      </c>
    </row>
    <row r="3591" spans="1:10" hidden="1" x14ac:dyDescent="0.35">
      <c r="A3591" t="s">
        <v>9987</v>
      </c>
      <c r="B3591">
        <v>35</v>
      </c>
      <c r="C3591">
        <v>41</v>
      </c>
      <c r="D3591">
        <v>3562</v>
      </c>
      <c r="E3591" t="s">
        <v>311</v>
      </c>
      <c r="F3591" t="s">
        <v>2692</v>
      </c>
      <c r="G3591" t="s">
        <v>311</v>
      </c>
      <c r="H3591" t="s">
        <v>311</v>
      </c>
      <c r="I3591" t="s">
        <v>311</v>
      </c>
      <c r="J3591">
        <v>0</v>
      </c>
    </row>
    <row r="3592" spans="1:10" hidden="1" x14ac:dyDescent="0.35">
      <c r="A3592" t="s">
        <v>9988</v>
      </c>
      <c r="B3592">
        <v>75</v>
      </c>
      <c r="C3592">
        <v>41</v>
      </c>
      <c r="D3592">
        <v>3562</v>
      </c>
      <c r="E3592" t="s">
        <v>311</v>
      </c>
      <c r="F3592" t="s">
        <v>2692</v>
      </c>
      <c r="G3592" t="s">
        <v>311</v>
      </c>
      <c r="H3592" t="s">
        <v>311</v>
      </c>
      <c r="I3592" t="s">
        <v>311</v>
      </c>
      <c r="J3592">
        <v>0</v>
      </c>
    </row>
    <row r="3593" spans="1:10" hidden="1" x14ac:dyDescent="0.35">
      <c r="A3593" t="s">
        <v>9989</v>
      </c>
      <c r="B3593">
        <v>17</v>
      </c>
      <c r="C3593">
        <v>41</v>
      </c>
      <c r="D3593">
        <v>3562</v>
      </c>
      <c r="E3593" t="s">
        <v>311</v>
      </c>
      <c r="F3593" t="s">
        <v>3848</v>
      </c>
      <c r="G3593" t="s">
        <v>311</v>
      </c>
      <c r="H3593" t="s">
        <v>311</v>
      </c>
      <c r="I3593" t="s">
        <v>311</v>
      </c>
      <c r="J3593">
        <v>0</v>
      </c>
    </row>
    <row r="3594" spans="1:10" hidden="1" x14ac:dyDescent="0.35">
      <c r="A3594" t="s">
        <v>9990</v>
      </c>
      <c r="B3594">
        <v>61</v>
      </c>
      <c r="C3594">
        <v>41</v>
      </c>
      <c r="D3594">
        <v>3562</v>
      </c>
      <c r="E3594" t="s">
        <v>311</v>
      </c>
      <c r="F3594" t="s">
        <v>2692</v>
      </c>
      <c r="G3594" t="s">
        <v>311</v>
      </c>
      <c r="H3594" t="s">
        <v>311</v>
      </c>
      <c r="I3594" t="s">
        <v>311</v>
      </c>
      <c r="J3594">
        <v>14</v>
      </c>
    </row>
    <row r="3595" spans="1:10" hidden="1" x14ac:dyDescent="0.35">
      <c r="A3595" t="s">
        <v>9991</v>
      </c>
      <c r="B3595">
        <v>144</v>
      </c>
      <c r="C3595">
        <v>41</v>
      </c>
      <c r="D3595">
        <v>3562</v>
      </c>
      <c r="E3595" t="s">
        <v>311</v>
      </c>
      <c r="F3595" t="s">
        <v>2692</v>
      </c>
      <c r="G3595" t="s">
        <v>311</v>
      </c>
      <c r="H3595" t="s">
        <v>311</v>
      </c>
      <c r="I3595" t="s">
        <v>311</v>
      </c>
      <c r="J3595">
        <v>4</v>
      </c>
    </row>
    <row r="3596" spans="1:10" hidden="1" x14ac:dyDescent="0.35">
      <c r="A3596" t="s">
        <v>9992</v>
      </c>
      <c r="B3596">
        <v>26</v>
      </c>
      <c r="C3596">
        <v>41</v>
      </c>
      <c r="D3596">
        <v>3562</v>
      </c>
      <c r="E3596" t="s">
        <v>311</v>
      </c>
      <c r="F3596" t="s">
        <v>3848</v>
      </c>
      <c r="G3596" t="s">
        <v>311</v>
      </c>
      <c r="H3596" t="s">
        <v>311</v>
      </c>
      <c r="I3596" t="s">
        <v>311</v>
      </c>
      <c r="J3596">
        <v>0</v>
      </c>
    </row>
    <row r="3597" spans="1:10" hidden="1" x14ac:dyDescent="0.35">
      <c r="A3597" t="s">
        <v>9993</v>
      </c>
      <c r="B3597">
        <v>10</v>
      </c>
      <c r="C3597">
        <v>41</v>
      </c>
      <c r="D3597">
        <v>3562</v>
      </c>
      <c r="E3597" t="s">
        <v>311</v>
      </c>
      <c r="F3597" t="s">
        <v>3848</v>
      </c>
      <c r="G3597" t="s">
        <v>311</v>
      </c>
      <c r="H3597" t="s">
        <v>311</v>
      </c>
      <c r="I3597" t="s">
        <v>311</v>
      </c>
      <c r="J3597">
        <v>1</v>
      </c>
    </row>
    <row r="3598" spans="1:10" hidden="1" x14ac:dyDescent="0.35">
      <c r="A3598" t="s">
        <v>9994</v>
      </c>
      <c r="B3598">
        <v>15</v>
      </c>
      <c r="C3598">
        <v>41</v>
      </c>
      <c r="D3598">
        <v>3562</v>
      </c>
      <c r="E3598" t="s">
        <v>311</v>
      </c>
      <c r="F3598" t="s">
        <v>3848</v>
      </c>
      <c r="G3598" t="s">
        <v>311</v>
      </c>
      <c r="H3598" t="s">
        <v>311</v>
      </c>
      <c r="I3598" t="s">
        <v>311</v>
      </c>
      <c r="J3598">
        <v>0</v>
      </c>
    </row>
    <row r="3599" spans="1:10" hidden="1" x14ac:dyDescent="0.35">
      <c r="A3599" t="s">
        <v>9995</v>
      </c>
      <c r="B3599">
        <v>36</v>
      </c>
      <c r="C3599">
        <v>41</v>
      </c>
      <c r="D3599">
        <v>3562</v>
      </c>
      <c r="E3599" t="s">
        <v>311</v>
      </c>
      <c r="F3599" t="s">
        <v>2692</v>
      </c>
      <c r="G3599" t="s">
        <v>311</v>
      </c>
      <c r="H3599" t="s">
        <v>311</v>
      </c>
      <c r="I3599" t="s">
        <v>311</v>
      </c>
      <c r="J3599">
        <v>36</v>
      </c>
    </row>
    <row r="3600" spans="1:10" hidden="1" x14ac:dyDescent="0.35">
      <c r="A3600" t="s">
        <v>9996</v>
      </c>
      <c r="B3600">
        <v>16</v>
      </c>
      <c r="C3600">
        <v>41</v>
      </c>
      <c r="D3600">
        <v>3562</v>
      </c>
      <c r="E3600" t="s">
        <v>311</v>
      </c>
      <c r="F3600" t="s">
        <v>3848</v>
      </c>
      <c r="G3600" t="s">
        <v>311</v>
      </c>
      <c r="H3600" t="s">
        <v>311</v>
      </c>
      <c r="I3600" t="s">
        <v>311</v>
      </c>
      <c r="J3600">
        <v>2</v>
      </c>
    </row>
    <row r="3601" spans="1:10" x14ac:dyDescent="0.35">
      <c r="A3601" t="s">
        <v>9997</v>
      </c>
      <c r="B3601">
        <v>49</v>
      </c>
      <c r="C3601">
        <v>41</v>
      </c>
      <c r="D3601">
        <v>3562</v>
      </c>
      <c r="E3601" t="s">
        <v>311</v>
      </c>
      <c r="F3601" t="s">
        <v>0</v>
      </c>
      <c r="G3601" t="s">
        <v>2194</v>
      </c>
      <c r="H3601" t="s">
        <v>311</v>
      </c>
      <c r="I3601" t="s">
        <v>311</v>
      </c>
      <c r="J3601">
        <v>13</v>
      </c>
    </row>
    <row r="3602" spans="1:10" hidden="1" x14ac:dyDescent="0.35">
      <c r="A3602" t="s">
        <v>9998</v>
      </c>
      <c r="B3602">
        <v>26</v>
      </c>
      <c r="C3602">
        <v>40</v>
      </c>
      <c r="D3602">
        <v>3601</v>
      </c>
      <c r="E3602" t="s">
        <v>311</v>
      </c>
      <c r="F3602" t="s">
        <v>2692</v>
      </c>
      <c r="G3602" t="s">
        <v>311</v>
      </c>
      <c r="H3602" t="s">
        <v>311</v>
      </c>
      <c r="I3602" t="s">
        <v>311</v>
      </c>
      <c r="J3602">
        <v>0</v>
      </c>
    </row>
    <row r="3603" spans="1:10" hidden="1" x14ac:dyDescent="0.35">
      <c r="A3603" t="s">
        <v>9999</v>
      </c>
      <c r="B3603">
        <v>12</v>
      </c>
      <c r="C3603">
        <v>40</v>
      </c>
      <c r="D3603">
        <v>3601</v>
      </c>
      <c r="E3603" t="s">
        <v>311</v>
      </c>
      <c r="F3603" t="s">
        <v>2692</v>
      </c>
      <c r="G3603" t="s">
        <v>311</v>
      </c>
      <c r="H3603" t="s">
        <v>311</v>
      </c>
      <c r="I3603" t="s">
        <v>311</v>
      </c>
      <c r="J3603">
        <v>7</v>
      </c>
    </row>
    <row r="3604" spans="1:10" hidden="1" x14ac:dyDescent="0.35">
      <c r="A3604" t="s">
        <v>10000</v>
      </c>
      <c r="B3604">
        <v>36</v>
      </c>
      <c r="C3604">
        <v>40</v>
      </c>
      <c r="D3604">
        <v>3601</v>
      </c>
      <c r="E3604" t="s">
        <v>311</v>
      </c>
      <c r="F3604" t="s">
        <v>2692</v>
      </c>
      <c r="G3604" t="s">
        <v>311</v>
      </c>
      <c r="H3604" t="s">
        <v>311</v>
      </c>
      <c r="I3604" t="s">
        <v>311</v>
      </c>
      <c r="J3604">
        <v>2</v>
      </c>
    </row>
    <row r="3605" spans="1:10" hidden="1" x14ac:dyDescent="0.35">
      <c r="A3605" t="s">
        <v>10001</v>
      </c>
      <c r="B3605">
        <v>84</v>
      </c>
      <c r="C3605">
        <v>40</v>
      </c>
      <c r="D3605">
        <v>3601</v>
      </c>
      <c r="E3605" t="s">
        <v>311</v>
      </c>
      <c r="F3605" t="s">
        <v>2692</v>
      </c>
      <c r="G3605" t="s">
        <v>311</v>
      </c>
      <c r="H3605" t="s">
        <v>311</v>
      </c>
      <c r="I3605" t="s">
        <v>311</v>
      </c>
      <c r="J3605">
        <v>0</v>
      </c>
    </row>
    <row r="3606" spans="1:10" hidden="1" x14ac:dyDescent="0.35">
      <c r="A3606" t="s">
        <v>10002</v>
      </c>
      <c r="B3606">
        <v>58</v>
      </c>
      <c r="C3606">
        <v>40</v>
      </c>
      <c r="D3606">
        <v>3601</v>
      </c>
      <c r="E3606" t="s">
        <v>311</v>
      </c>
      <c r="F3606" t="s">
        <v>2692</v>
      </c>
      <c r="G3606" t="s">
        <v>311</v>
      </c>
      <c r="H3606" t="s">
        <v>311</v>
      </c>
      <c r="I3606" t="s">
        <v>311</v>
      </c>
      <c r="J3606">
        <v>1</v>
      </c>
    </row>
    <row r="3607" spans="1:10" hidden="1" x14ac:dyDescent="0.35">
      <c r="A3607" t="s">
        <v>10003</v>
      </c>
      <c r="B3607">
        <v>66</v>
      </c>
      <c r="C3607">
        <v>40</v>
      </c>
      <c r="D3607">
        <v>3601</v>
      </c>
      <c r="E3607" t="s">
        <v>311</v>
      </c>
      <c r="F3607" t="s">
        <v>2692</v>
      </c>
      <c r="G3607" t="s">
        <v>311</v>
      </c>
      <c r="H3607" t="s">
        <v>311</v>
      </c>
      <c r="I3607" t="s">
        <v>311</v>
      </c>
      <c r="J3607">
        <v>1</v>
      </c>
    </row>
    <row r="3608" spans="1:10" hidden="1" x14ac:dyDescent="0.35">
      <c r="A3608" t="s">
        <v>10004</v>
      </c>
      <c r="B3608">
        <v>18</v>
      </c>
      <c r="C3608">
        <v>40</v>
      </c>
      <c r="D3608">
        <v>3601</v>
      </c>
      <c r="E3608" t="s">
        <v>311</v>
      </c>
      <c r="F3608" t="s">
        <v>3848</v>
      </c>
      <c r="G3608" t="s">
        <v>311</v>
      </c>
      <c r="H3608" t="s">
        <v>311</v>
      </c>
      <c r="I3608" t="s">
        <v>311</v>
      </c>
      <c r="J3608">
        <v>3</v>
      </c>
    </row>
    <row r="3609" spans="1:10" x14ac:dyDescent="0.35">
      <c r="A3609" t="s">
        <v>10005</v>
      </c>
      <c r="B3609">
        <v>14</v>
      </c>
      <c r="C3609">
        <v>40</v>
      </c>
      <c r="D3609">
        <v>3601</v>
      </c>
      <c r="E3609" t="s">
        <v>312</v>
      </c>
      <c r="F3609" t="s">
        <v>0</v>
      </c>
      <c r="G3609" t="s">
        <v>2520</v>
      </c>
      <c r="H3609">
        <v>0.85699999999999998</v>
      </c>
      <c r="I3609">
        <v>41.11</v>
      </c>
      <c r="J3609">
        <v>9</v>
      </c>
    </row>
    <row r="3610" spans="1:10" hidden="1" x14ac:dyDescent="0.35">
      <c r="A3610" t="s">
        <v>10006</v>
      </c>
      <c r="B3610">
        <v>63</v>
      </c>
      <c r="C3610">
        <v>40</v>
      </c>
      <c r="D3610">
        <v>3601</v>
      </c>
      <c r="E3610" t="s">
        <v>311</v>
      </c>
      <c r="F3610" t="s">
        <v>3848</v>
      </c>
      <c r="G3610" t="s">
        <v>311</v>
      </c>
      <c r="H3610" t="s">
        <v>311</v>
      </c>
      <c r="I3610" t="s">
        <v>311</v>
      </c>
      <c r="J3610">
        <v>0</v>
      </c>
    </row>
    <row r="3611" spans="1:10" hidden="1" x14ac:dyDescent="0.35">
      <c r="A3611" t="s">
        <v>10007</v>
      </c>
      <c r="B3611">
        <v>97</v>
      </c>
      <c r="C3611">
        <v>40</v>
      </c>
      <c r="D3611">
        <v>3601</v>
      </c>
      <c r="E3611" t="s">
        <v>311</v>
      </c>
      <c r="F3611" t="s">
        <v>2692</v>
      </c>
      <c r="G3611" t="s">
        <v>311</v>
      </c>
      <c r="H3611" t="s">
        <v>311</v>
      </c>
      <c r="I3611" t="s">
        <v>311</v>
      </c>
      <c r="J3611">
        <v>0</v>
      </c>
    </row>
    <row r="3612" spans="1:10" hidden="1" x14ac:dyDescent="0.35">
      <c r="A3612" t="s">
        <v>10008</v>
      </c>
      <c r="B3612">
        <v>87</v>
      </c>
      <c r="C3612">
        <v>40</v>
      </c>
      <c r="D3612">
        <v>3601</v>
      </c>
      <c r="E3612" t="s">
        <v>311</v>
      </c>
      <c r="F3612" t="s">
        <v>2692</v>
      </c>
      <c r="G3612" t="s">
        <v>311</v>
      </c>
      <c r="H3612" t="s">
        <v>311</v>
      </c>
      <c r="I3612" t="s">
        <v>311</v>
      </c>
      <c r="J3612">
        <v>4</v>
      </c>
    </row>
    <row r="3613" spans="1:10" hidden="1" x14ac:dyDescent="0.35">
      <c r="A3613" t="s">
        <v>10009</v>
      </c>
      <c r="B3613">
        <v>11</v>
      </c>
      <c r="C3613">
        <v>40</v>
      </c>
      <c r="D3613">
        <v>3601</v>
      </c>
      <c r="E3613" t="s">
        <v>311</v>
      </c>
      <c r="F3613" t="s">
        <v>3848</v>
      </c>
      <c r="G3613" t="s">
        <v>311</v>
      </c>
      <c r="H3613" t="s">
        <v>311</v>
      </c>
      <c r="I3613" t="s">
        <v>311</v>
      </c>
      <c r="J3613">
        <v>1</v>
      </c>
    </row>
    <row r="3614" spans="1:10" x14ac:dyDescent="0.35">
      <c r="A3614" t="s">
        <v>10010</v>
      </c>
      <c r="B3614">
        <v>29</v>
      </c>
      <c r="C3614">
        <v>40</v>
      </c>
      <c r="D3614">
        <v>3601</v>
      </c>
      <c r="E3614" t="s">
        <v>334</v>
      </c>
      <c r="F3614" t="s">
        <v>0</v>
      </c>
      <c r="G3614" t="s">
        <v>2772</v>
      </c>
      <c r="H3614">
        <v>0.78600000000000003</v>
      </c>
      <c r="I3614">
        <v>9.0399999999999991</v>
      </c>
      <c r="J3614">
        <v>9</v>
      </c>
    </row>
    <row r="3615" spans="1:10" hidden="1" x14ac:dyDescent="0.35">
      <c r="A3615" t="s">
        <v>10011</v>
      </c>
      <c r="B3615">
        <v>64</v>
      </c>
      <c r="C3615">
        <v>40</v>
      </c>
      <c r="D3615">
        <v>3601</v>
      </c>
      <c r="E3615" t="s">
        <v>311</v>
      </c>
      <c r="F3615" t="s">
        <v>2692</v>
      </c>
      <c r="G3615" t="s">
        <v>311</v>
      </c>
      <c r="H3615" t="s">
        <v>311</v>
      </c>
      <c r="I3615" t="s">
        <v>311</v>
      </c>
      <c r="J3615">
        <v>3</v>
      </c>
    </row>
    <row r="3616" spans="1:10" hidden="1" x14ac:dyDescent="0.35">
      <c r="A3616" t="s">
        <v>10012</v>
      </c>
      <c r="B3616">
        <v>16</v>
      </c>
      <c r="C3616">
        <v>40</v>
      </c>
      <c r="D3616">
        <v>3601</v>
      </c>
      <c r="E3616" t="s">
        <v>311</v>
      </c>
      <c r="F3616" t="s">
        <v>2692</v>
      </c>
      <c r="G3616" t="s">
        <v>311</v>
      </c>
      <c r="H3616" t="s">
        <v>311</v>
      </c>
      <c r="I3616" t="s">
        <v>311</v>
      </c>
      <c r="J3616">
        <v>0</v>
      </c>
    </row>
    <row r="3617" spans="1:10" hidden="1" x14ac:dyDescent="0.35">
      <c r="A3617" t="s">
        <v>10013</v>
      </c>
      <c r="B3617">
        <v>54</v>
      </c>
      <c r="C3617">
        <v>40</v>
      </c>
      <c r="D3617">
        <v>3601</v>
      </c>
      <c r="E3617" t="s">
        <v>311</v>
      </c>
      <c r="F3617" t="s">
        <v>2692</v>
      </c>
      <c r="G3617" t="s">
        <v>311</v>
      </c>
      <c r="H3617" t="s">
        <v>311</v>
      </c>
      <c r="I3617" t="s">
        <v>311</v>
      </c>
      <c r="J3617">
        <v>3</v>
      </c>
    </row>
    <row r="3618" spans="1:10" hidden="1" x14ac:dyDescent="0.35">
      <c r="A3618" t="s">
        <v>10014</v>
      </c>
      <c r="B3618">
        <v>17</v>
      </c>
      <c r="C3618">
        <v>40</v>
      </c>
      <c r="D3618">
        <v>3601</v>
      </c>
      <c r="E3618" t="s">
        <v>311</v>
      </c>
      <c r="F3618" t="s">
        <v>3848</v>
      </c>
      <c r="G3618" t="s">
        <v>311</v>
      </c>
      <c r="H3618" t="s">
        <v>311</v>
      </c>
      <c r="I3618" t="s">
        <v>311</v>
      </c>
      <c r="J3618">
        <v>0</v>
      </c>
    </row>
    <row r="3619" spans="1:10" hidden="1" x14ac:dyDescent="0.35">
      <c r="A3619" t="s">
        <v>10015</v>
      </c>
      <c r="B3619">
        <v>8</v>
      </c>
      <c r="C3619">
        <v>40</v>
      </c>
      <c r="D3619">
        <v>3601</v>
      </c>
      <c r="E3619" t="s">
        <v>311</v>
      </c>
      <c r="F3619" t="s">
        <v>3848</v>
      </c>
      <c r="G3619" t="s">
        <v>311</v>
      </c>
      <c r="H3619" t="s">
        <v>311</v>
      </c>
      <c r="I3619" t="s">
        <v>311</v>
      </c>
      <c r="J3619">
        <v>0</v>
      </c>
    </row>
    <row r="3620" spans="1:10" hidden="1" x14ac:dyDescent="0.35">
      <c r="A3620" t="s">
        <v>10016</v>
      </c>
      <c r="B3620">
        <v>15</v>
      </c>
      <c r="C3620">
        <v>40</v>
      </c>
      <c r="D3620">
        <v>3601</v>
      </c>
      <c r="E3620" t="s">
        <v>311</v>
      </c>
      <c r="F3620" t="s">
        <v>3848</v>
      </c>
      <c r="G3620" t="s">
        <v>311</v>
      </c>
      <c r="H3620" t="s">
        <v>311</v>
      </c>
      <c r="I3620" t="s">
        <v>311</v>
      </c>
      <c r="J3620">
        <v>0</v>
      </c>
    </row>
    <row r="3621" spans="1:10" hidden="1" x14ac:dyDescent="0.35">
      <c r="A3621" t="s">
        <v>10017</v>
      </c>
      <c r="B3621">
        <v>9</v>
      </c>
      <c r="C3621">
        <v>40</v>
      </c>
      <c r="D3621">
        <v>3601</v>
      </c>
      <c r="E3621" t="s">
        <v>311</v>
      </c>
      <c r="F3621" t="s">
        <v>3848</v>
      </c>
      <c r="G3621" t="s">
        <v>311</v>
      </c>
      <c r="H3621" t="s">
        <v>311</v>
      </c>
      <c r="I3621" t="s">
        <v>311</v>
      </c>
      <c r="J3621">
        <v>1</v>
      </c>
    </row>
    <row r="3622" spans="1:10" hidden="1" x14ac:dyDescent="0.35">
      <c r="A3622" t="s">
        <v>10018</v>
      </c>
      <c r="B3622">
        <v>15</v>
      </c>
      <c r="C3622">
        <v>40</v>
      </c>
      <c r="D3622">
        <v>3601</v>
      </c>
      <c r="E3622" t="s">
        <v>311</v>
      </c>
      <c r="F3622" t="s">
        <v>3848</v>
      </c>
      <c r="G3622" t="s">
        <v>311</v>
      </c>
      <c r="H3622" t="s">
        <v>311</v>
      </c>
      <c r="I3622" t="s">
        <v>311</v>
      </c>
      <c r="J3622">
        <v>15</v>
      </c>
    </row>
    <row r="3623" spans="1:10" hidden="1" x14ac:dyDescent="0.35">
      <c r="A3623" t="s">
        <v>10019</v>
      </c>
      <c r="B3623">
        <v>10</v>
      </c>
      <c r="C3623">
        <v>40</v>
      </c>
      <c r="D3623">
        <v>3601</v>
      </c>
      <c r="E3623" t="s">
        <v>311</v>
      </c>
      <c r="F3623" t="s">
        <v>3848</v>
      </c>
      <c r="G3623" t="s">
        <v>311</v>
      </c>
      <c r="H3623" t="s">
        <v>311</v>
      </c>
      <c r="I3623" t="s">
        <v>311</v>
      </c>
      <c r="J3623">
        <v>3</v>
      </c>
    </row>
    <row r="3624" spans="1:10" hidden="1" x14ac:dyDescent="0.35">
      <c r="A3624" t="s">
        <v>10020</v>
      </c>
      <c r="B3624">
        <v>10</v>
      </c>
      <c r="C3624">
        <v>40</v>
      </c>
      <c r="D3624">
        <v>3601</v>
      </c>
      <c r="E3624" t="s">
        <v>311</v>
      </c>
      <c r="F3624" t="s">
        <v>3848</v>
      </c>
      <c r="G3624" t="s">
        <v>311</v>
      </c>
      <c r="H3624" t="s">
        <v>311</v>
      </c>
      <c r="I3624" t="s">
        <v>311</v>
      </c>
      <c r="J3624">
        <v>0</v>
      </c>
    </row>
    <row r="3625" spans="1:10" hidden="1" x14ac:dyDescent="0.35">
      <c r="A3625" t="s">
        <v>10021</v>
      </c>
      <c r="B3625">
        <v>33</v>
      </c>
      <c r="C3625">
        <v>40</v>
      </c>
      <c r="D3625">
        <v>3601</v>
      </c>
      <c r="E3625" t="s">
        <v>311</v>
      </c>
      <c r="F3625" t="s">
        <v>2692</v>
      </c>
      <c r="G3625" t="s">
        <v>311</v>
      </c>
      <c r="H3625" t="s">
        <v>311</v>
      </c>
      <c r="I3625" t="s">
        <v>311</v>
      </c>
      <c r="J3625">
        <v>8</v>
      </c>
    </row>
    <row r="3626" spans="1:10" hidden="1" x14ac:dyDescent="0.35">
      <c r="A3626" t="s">
        <v>10022</v>
      </c>
      <c r="B3626">
        <v>22</v>
      </c>
      <c r="C3626">
        <v>40</v>
      </c>
      <c r="D3626">
        <v>3601</v>
      </c>
      <c r="E3626" t="s">
        <v>311</v>
      </c>
      <c r="F3626" t="s">
        <v>3848</v>
      </c>
      <c r="G3626" t="s">
        <v>311</v>
      </c>
      <c r="H3626" t="s">
        <v>311</v>
      </c>
      <c r="I3626" t="s">
        <v>311</v>
      </c>
      <c r="J3626">
        <v>0</v>
      </c>
    </row>
    <row r="3627" spans="1:10" hidden="1" x14ac:dyDescent="0.35">
      <c r="A3627" t="s">
        <v>10023</v>
      </c>
      <c r="B3627">
        <v>20</v>
      </c>
      <c r="C3627">
        <v>40</v>
      </c>
      <c r="D3627">
        <v>3601</v>
      </c>
      <c r="E3627" t="s">
        <v>311</v>
      </c>
      <c r="F3627" t="s">
        <v>2692</v>
      </c>
      <c r="G3627" t="s">
        <v>311</v>
      </c>
      <c r="H3627" t="s">
        <v>311</v>
      </c>
      <c r="I3627" t="s">
        <v>311</v>
      </c>
      <c r="J3627">
        <v>0</v>
      </c>
    </row>
    <row r="3628" spans="1:10" hidden="1" x14ac:dyDescent="0.35">
      <c r="A3628" t="s">
        <v>10024</v>
      </c>
      <c r="B3628">
        <v>42</v>
      </c>
      <c r="C3628">
        <v>40</v>
      </c>
      <c r="D3628">
        <v>3601</v>
      </c>
      <c r="E3628" t="s">
        <v>311</v>
      </c>
      <c r="F3628" t="s">
        <v>2692</v>
      </c>
      <c r="G3628" t="s">
        <v>311</v>
      </c>
      <c r="H3628" t="s">
        <v>311</v>
      </c>
      <c r="I3628" t="s">
        <v>311</v>
      </c>
      <c r="J3628">
        <v>22</v>
      </c>
    </row>
    <row r="3629" spans="1:10" hidden="1" x14ac:dyDescent="0.35">
      <c r="A3629" t="s">
        <v>10025</v>
      </c>
      <c r="B3629">
        <v>12</v>
      </c>
      <c r="C3629">
        <v>40</v>
      </c>
      <c r="D3629">
        <v>3601</v>
      </c>
      <c r="E3629" t="s">
        <v>311</v>
      </c>
      <c r="F3629" t="s">
        <v>3848</v>
      </c>
      <c r="G3629" t="s">
        <v>311</v>
      </c>
      <c r="H3629" t="s">
        <v>311</v>
      </c>
      <c r="I3629" t="s">
        <v>311</v>
      </c>
      <c r="J3629">
        <v>1</v>
      </c>
    </row>
    <row r="3630" spans="1:10" hidden="1" x14ac:dyDescent="0.35">
      <c r="A3630" t="s">
        <v>10026</v>
      </c>
      <c r="B3630">
        <v>41</v>
      </c>
      <c r="C3630">
        <v>40</v>
      </c>
      <c r="D3630">
        <v>3601</v>
      </c>
      <c r="E3630" t="s">
        <v>311</v>
      </c>
      <c r="F3630" t="s">
        <v>2692</v>
      </c>
      <c r="G3630" t="s">
        <v>311</v>
      </c>
      <c r="H3630" t="s">
        <v>311</v>
      </c>
      <c r="I3630" t="s">
        <v>311</v>
      </c>
      <c r="J3630">
        <v>0</v>
      </c>
    </row>
    <row r="3631" spans="1:10" x14ac:dyDescent="0.35">
      <c r="A3631" t="s">
        <v>10027</v>
      </c>
      <c r="B3631">
        <v>39</v>
      </c>
      <c r="C3631">
        <v>40</v>
      </c>
      <c r="D3631">
        <v>3601</v>
      </c>
      <c r="E3631" t="s">
        <v>334</v>
      </c>
      <c r="F3631" t="s">
        <v>0</v>
      </c>
      <c r="G3631" t="s">
        <v>7472</v>
      </c>
      <c r="H3631">
        <v>0.85199999999999998</v>
      </c>
      <c r="I3631">
        <v>11.67</v>
      </c>
      <c r="J3631">
        <v>10</v>
      </c>
    </row>
    <row r="3632" spans="1:10" hidden="1" x14ac:dyDescent="0.35">
      <c r="A3632" t="s">
        <v>10028</v>
      </c>
      <c r="B3632">
        <v>30</v>
      </c>
      <c r="C3632">
        <v>40</v>
      </c>
      <c r="D3632">
        <v>3601</v>
      </c>
      <c r="E3632" t="s">
        <v>311</v>
      </c>
      <c r="F3632" t="s">
        <v>3848</v>
      </c>
      <c r="G3632" t="s">
        <v>311</v>
      </c>
      <c r="H3632" t="s">
        <v>311</v>
      </c>
      <c r="I3632" t="s">
        <v>311</v>
      </c>
      <c r="J3632">
        <v>4</v>
      </c>
    </row>
    <row r="3633" spans="1:10" x14ac:dyDescent="0.35">
      <c r="A3633" t="s">
        <v>10029</v>
      </c>
      <c r="B3633">
        <v>89</v>
      </c>
      <c r="C3633">
        <v>40</v>
      </c>
      <c r="D3633">
        <v>3601</v>
      </c>
      <c r="E3633" t="s">
        <v>311</v>
      </c>
      <c r="F3633" t="s">
        <v>0</v>
      </c>
      <c r="G3633" t="s">
        <v>10030</v>
      </c>
      <c r="H3633" t="s">
        <v>311</v>
      </c>
      <c r="I3633" t="s">
        <v>311</v>
      </c>
      <c r="J3633">
        <v>22</v>
      </c>
    </row>
    <row r="3634" spans="1:10" hidden="1" x14ac:dyDescent="0.35">
      <c r="A3634" t="s">
        <v>10031</v>
      </c>
      <c r="B3634">
        <v>6</v>
      </c>
      <c r="C3634">
        <v>40</v>
      </c>
      <c r="D3634">
        <v>3601</v>
      </c>
      <c r="E3634" t="s">
        <v>311</v>
      </c>
      <c r="F3634" t="s">
        <v>3848</v>
      </c>
      <c r="G3634" t="s">
        <v>311</v>
      </c>
      <c r="H3634" t="s">
        <v>311</v>
      </c>
      <c r="I3634" t="s">
        <v>311</v>
      </c>
      <c r="J3634">
        <v>6</v>
      </c>
    </row>
    <row r="3635" spans="1:10" hidden="1" x14ac:dyDescent="0.35">
      <c r="A3635" t="s">
        <v>10032</v>
      </c>
      <c r="B3635">
        <v>86</v>
      </c>
      <c r="C3635">
        <v>40</v>
      </c>
      <c r="D3635">
        <v>3601</v>
      </c>
      <c r="E3635" t="s">
        <v>311</v>
      </c>
      <c r="F3635" t="s">
        <v>2692</v>
      </c>
      <c r="G3635" t="s">
        <v>311</v>
      </c>
      <c r="H3635" t="s">
        <v>311</v>
      </c>
      <c r="I3635" t="s">
        <v>311</v>
      </c>
      <c r="J3635">
        <v>1</v>
      </c>
    </row>
    <row r="3636" spans="1:10" hidden="1" x14ac:dyDescent="0.35">
      <c r="A3636" t="s">
        <v>10033</v>
      </c>
      <c r="B3636">
        <v>30</v>
      </c>
      <c r="C3636">
        <v>40</v>
      </c>
      <c r="D3636">
        <v>3601</v>
      </c>
      <c r="E3636" t="s">
        <v>311</v>
      </c>
      <c r="F3636" t="s">
        <v>2692</v>
      </c>
      <c r="G3636" t="s">
        <v>311</v>
      </c>
      <c r="H3636" t="s">
        <v>311</v>
      </c>
      <c r="I3636" t="s">
        <v>311</v>
      </c>
      <c r="J3636">
        <v>0</v>
      </c>
    </row>
    <row r="3637" spans="1:10" hidden="1" x14ac:dyDescent="0.35">
      <c r="A3637" t="s">
        <v>10034</v>
      </c>
      <c r="B3637">
        <v>29</v>
      </c>
      <c r="C3637">
        <v>40</v>
      </c>
      <c r="D3637">
        <v>3601</v>
      </c>
      <c r="E3637" t="s">
        <v>311</v>
      </c>
      <c r="F3637" t="s">
        <v>2692</v>
      </c>
      <c r="G3637" t="s">
        <v>311</v>
      </c>
      <c r="H3637" t="s">
        <v>311</v>
      </c>
      <c r="I3637" t="s">
        <v>311</v>
      </c>
      <c r="J3637">
        <v>10</v>
      </c>
    </row>
    <row r="3638" spans="1:10" hidden="1" x14ac:dyDescent="0.35">
      <c r="A3638" t="s">
        <v>10035</v>
      </c>
      <c r="B3638">
        <v>37</v>
      </c>
      <c r="C3638">
        <v>39</v>
      </c>
      <c r="D3638">
        <v>3637</v>
      </c>
      <c r="E3638" t="s">
        <v>311</v>
      </c>
      <c r="F3638" t="s">
        <v>2692</v>
      </c>
      <c r="G3638" t="s">
        <v>311</v>
      </c>
      <c r="H3638" t="s">
        <v>311</v>
      </c>
      <c r="I3638" t="s">
        <v>311</v>
      </c>
      <c r="J3638">
        <v>4</v>
      </c>
    </row>
    <row r="3639" spans="1:10" hidden="1" x14ac:dyDescent="0.35">
      <c r="A3639" t="s">
        <v>10036</v>
      </c>
      <c r="B3639">
        <v>18</v>
      </c>
      <c r="C3639">
        <v>39</v>
      </c>
      <c r="D3639">
        <v>3637</v>
      </c>
      <c r="E3639" t="s">
        <v>311</v>
      </c>
      <c r="F3639" t="s">
        <v>3848</v>
      </c>
      <c r="G3639" t="s">
        <v>311</v>
      </c>
      <c r="H3639" t="s">
        <v>311</v>
      </c>
      <c r="I3639" t="s">
        <v>311</v>
      </c>
      <c r="J3639">
        <v>17</v>
      </c>
    </row>
    <row r="3640" spans="1:10" hidden="1" x14ac:dyDescent="0.35">
      <c r="A3640" t="s">
        <v>10037</v>
      </c>
      <c r="B3640">
        <v>21</v>
      </c>
      <c r="C3640">
        <v>39</v>
      </c>
      <c r="D3640">
        <v>3637</v>
      </c>
      <c r="E3640" t="s">
        <v>311</v>
      </c>
      <c r="F3640" t="s">
        <v>3848</v>
      </c>
      <c r="G3640" t="s">
        <v>311</v>
      </c>
      <c r="H3640" t="s">
        <v>311</v>
      </c>
      <c r="I3640" t="s">
        <v>311</v>
      </c>
      <c r="J3640">
        <v>6</v>
      </c>
    </row>
    <row r="3641" spans="1:10" hidden="1" x14ac:dyDescent="0.35">
      <c r="A3641" t="s">
        <v>10038</v>
      </c>
      <c r="B3641">
        <v>38</v>
      </c>
      <c r="C3641">
        <v>39</v>
      </c>
      <c r="D3641">
        <v>3637</v>
      </c>
      <c r="E3641" t="s">
        <v>311</v>
      </c>
      <c r="F3641" t="s">
        <v>2692</v>
      </c>
      <c r="G3641" t="s">
        <v>311</v>
      </c>
      <c r="H3641" t="s">
        <v>311</v>
      </c>
      <c r="I3641" t="s">
        <v>311</v>
      </c>
      <c r="J3641">
        <v>8</v>
      </c>
    </row>
    <row r="3642" spans="1:10" hidden="1" x14ac:dyDescent="0.35">
      <c r="A3642" t="s">
        <v>10039</v>
      </c>
      <c r="B3642">
        <v>28</v>
      </c>
      <c r="C3642">
        <v>39</v>
      </c>
      <c r="D3642">
        <v>3637</v>
      </c>
      <c r="E3642" t="s">
        <v>311</v>
      </c>
      <c r="F3642" t="s">
        <v>3848</v>
      </c>
      <c r="G3642" t="s">
        <v>311</v>
      </c>
      <c r="H3642" t="s">
        <v>311</v>
      </c>
      <c r="I3642" t="s">
        <v>311</v>
      </c>
      <c r="J3642">
        <v>2</v>
      </c>
    </row>
    <row r="3643" spans="1:10" hidden="1" x14ac:dyDescent="0.35">
      <c r="A3643" t="s">
        <v>10040</v>
      </c>
      <c r="B3643">
        <v>16</v>
      </c>
      <c r="C3643">
        <v>39</v>
      </c>
      <c r="D3643">
        <v>3637</v>
      </c>
      <c r="E3643" t="s">
        <v>311</v>
      </c>
      <c r="F3643" t="s">
        <v>3848</v>
      </c>
      <c r="G3643" t="s">
        <v>311</v>
      </c>
      <c r="H3643" t="s">
        <v>311</v>
      </c>
      <c r="I3643" t="s">
        <v>311</v>
      </c>
      <c r="J3643">
        <v>0</v>
      </c>
    </row>
    <row r="3644" spans="1:10" hidden="1" x14ac:dyDescent="0.35">
      <c r="A3644" t="s">
        <v>10041</v>
      </c>
      <c r="B3644">
        <v>36</v>
      </c>
      <c r="C3644">
        <v>39</v>
      </c>
      <c r="D3644">
        <v>3637</v>
      </c>
      <c r="E3644" t="s">
        <v>311</v>
      </c>
      <c r="F3644" t="s">
        <v>2692</v>
      </c>
      <c r="G3644" t="s">
        <v>311</v>
      </c>
      <c r="H3644" t="s">
        <v>311</v>
      </c>
      <c r="I3644" t="s">
        <v>311</v>
      </c>
      <c r="J3644">
        <v>18</v>
      </c>
    </row>
    <row r="3645" spans="1:10" hidden="1" x14ac:dyDescent="0.35">
      <c r="A3645" t="s">
        <v>10042</v>
      </c>
      <c r="B3645">
        <v>21</v>
      </c>
      <c r="C3645">
        <v>39</v>
      </c>
      <c r="D3645">
        <v>3637</v>
      </c>
      <c r="E3645" t="s">
        <v>311</v>
      </c>
      <c r="F3645" t="s">
        <v>3848</v>
      </c>
      <c r="G3645" t="s">
        <v>311</v>
      </c>
      <c r="H3645" t="s">
        <v>311</v>
      </c>
      <c r="I3645" t="s">
        <v>311</v>
      </c>
      <c r="J3645">
        <v>10</v>
      </c>
    </row>
    <row r="3646" spans="1:10" hidden="1" x14ac:dyDescent="0.35">
      <c r="A3646" t="s">
        <v>10043</v>
      </c>
      <c r="B3646">
        <v>18</v>
      </c>
      <c r="C3646">
        <v>39</v>
      </c>
      <c r="D3646">
        <v>3637</v>
      </c>
      <c r="E3646" t="s">
        <v>311</v>
      </c>
      <c r="F3646" t="s">
        <v>3848</v>
      </c>
      <c r="G3646" t="s">
        <v>311</v>
      </c>
      <c r="H3646" t="s">
        <v>311</v>
      </c>
      <c r="I3646" t="s">
        <v>311</v>
      </c>
      <c r="J3646">
        <v>0</v>
      </c>
    </row>
    <row r="3647" spans="1:10" hidden="1" x14ac:dyDescent="0.35">
      <c r="A3647" t="s">
        <v>10044</v>
      </c>
      <c r="B3647">
        <v>22</v>
      </c>
      <c r="C3647">
        <v>39</v>
      </c>
      <c r="D3647">
        <v>3637</v>
      </c>
      <c r="E3647" t="s">
        <v>311</v>
      </c>
      <c r="F3647" t="s">
        <v>2692</v>
      </c>
      <c r="G3647" t="s">
        <v>311</v>
      </c>
      <c r="H3647" t="s">
        <v>311</v>
      </c>
      <c r="I3647" t="s">
        <v>311</v>
      </c>
      <c r="J3647">
        <v>9</v>
      </c>
    </row>
    <row r="3648" spans="1:10" hidden="1" x14ac:dyDescent="0.35">
      <c r="A3648" t="s">
        <v>10045</v>
      </c>
      <c r="B3648">
        <v>28</v>
      </c>
      <c r="C3648">
        <v>39</v>
      </c>
      <c r="D3648">
        <v>3637</v>
      </c>
      <c r="E3648" t="s">
        <v>311</v>
      </c>
      <c r="F3648" t="s">
        <v>2692</v>
      </c>
      <c r="G3648" t="s">
        <v>311</v>
      </c>
      <c r="H3648" t="s">
        <v>311</v>
      </c>
      <c r="I3648" t="s">
        <v>311</v>
      </c>
      <c r="J3648">
        <v>12</v>
      </c>
    </row>
    <row r="3649" spans="1:10" hidden="1" x14ac:dyDescent="0.35">
      <c r="A3649" t="s">
        <v>10046</v>
      </c>
      <c r="B3649">
        <v>41</v>
      </c>
      <c r="C3649">
        <v>39</v>
      </c>
      <c r="D3649">
        <v>3637</v>
      </c>
      <c r="E3649" t="s">
        <v>311</v>
      </c>
      <c r="F3649" t="s">
        <v>2692</v>
      </c>
      <c r="G3649" t="s">
        <v>311</v>
      </c>
      <c r="H3649" t="s">
        <v>311</v>
      </c>
      <c r="I3649" t="s">
        <v>311</v>
      </c>
      <c r="J3649">
        <v>40</v>
      </c>
    </row>
    <row r="3650" spans="1:10" hidden="1" x14ac:dyDescent="0.35">
      <c r="A3650" t="s">
        <v>10047</v>
      </c>
      <c r="B3650">
        <v>23</v>
      </c>
      <c r="C3650">
        <v>39</v>
      </c>
      <c r="D3650">
        <v>3637</v>
      </c>
      <c r="E3650" t="s">
        <v>311</v>
      </c>
      <c r="F3650" t="s">
        <v>2692</v>
      </c>
      <c r="G3650" t="s">
        <v>311</v>
      </c>
      <c r="H3650" t="s">
        <v>311</v>
      </c>
      <c r="I3650" t="s">
        <v>311</v>
      </c>
      <c r="J3650">
        <v>8</v>
      </c>
    </row>
    <row r="3651" spans="1:10" hidden="1" x14ac:dyDescent="0.35">
      <c r="A3651" t="s">
        <v>9742</v>
      </c>
      <c r="B3651">
        <v>36</v>
      </c>
      <c r="C3651">
        <v>39</v>
      </c>
      <c r="D3651">
        <v>3637</v>
      </c>
      <c r="E3651" t="s">
        <v>311</v>
      </c>
      <c r="F3651" t="s">
        <v>2692</v>
      </c>
      <c r="G3651" t="s">
        <v>311</v>
      </c>
      <c r="H3651" t="s">
        <v>311</v>
      </c>
      <c r="I3651" t="s">
        <v>311</v>
      </c>
      <c r="J3651">
        <v>5</v>
      </c>
    </row>
    <row r="3652" spans="1:10" hidden="1" x14ac:dyDescent="0.35">
      <c r="A3652" t="s">
        <v>10048</v>
      </c>
      <c r="B3652">
        <v>26</v>
      </c>
      <c r="C3652">
        <v>39</v>
      </c>
      <c r="D3652">
        <v>3637</v>
      </c>
      <c r="E3652" t="s">
        <v>311</v>
      </c>
      <c r="F3652" t="s">
        <v>2692</v>
      </c>
      <c r="G3652" t="s">
        <v>311</v>
      </c>
      <c r="H3652" t="s">
        <v>311</v>
      </c>
      <c r="I3652" t="s">
        <v>311</v>
      </c>
      <c r="J3652">
        <v>7</v>
      </c>
    </row>
    <row r="3653" spans="1:10" hidden="1" x14ac:dyDescent="0.35">
      <c r="A3653" t="s">
        <v>10049</v>
      </c>
      <c r="B3653">
        <v>38</v>
      </c>
      <c r="C3653">
        <v>39</v>
      </c>
      <c r="D3653">
        <v>3637</v>
      </c>
      <c r="E3653" t="s">
        <v>311</v>
      </c>
      <c r="F3653" t="s">
        <v>2692</v>
      </c>
      <c r="G3653" t="s">
        <v>311</v>
      </c>
      <c r="H3653" t="s">
        <v>311</v>
      </c>
      <c r="I3653" t="s">
        <v>311</v>
      </c>
      <c r="J3653">
        <v>2</v>
      </c>
    </row>
    <row r="3654" spans="1:10" hidden="1" x14ac:dyDescent="0.35">
      <c r="A3654" t="s">
        <v>10050</v>
      </c>
      <c r="B3654">
        <v>13</v>
      </c>
      <c r="C3654">
        <v>39</v>
      </c>
      <c r="D3654">
        <v>3637</v>
      </c>
      <c r="E3654" t="s">
        <v>311</v>
      </c>
      <c r="F3654" t="s">
        <v>3848</v>
      </c>
      <c r="G3654" t="s">
        <v>311</v>
      </c>
      <c r="H3654" t="s">
        <v>311</v>
      </c>
      <c r="I3654" t="s">
        <v>311</v>
      </c>
      <c r="J3654">
        <v>1</v>
      </c>
    </row>
    <row r="3655" spans="1:10" hidden="1" x14ac:dyDescent="0.35">
      <c r="A3655" t="s">
        <v>10051</v>
      </c>
      <c r="B3655">
        <v>20</v>
      </c>
      <c r="C3655">
        <v>39</v>
      </c>
      <c r="D3655">
        <v>3637</v>
      </c>
      <c r="E3655" t="s">
        <v>311</v>
      </c>
      <c r="F3655" t="s">
        <v>3848</v>
      </c>
      <c r="G3655" t="s">
        <v>311</v>
      </c>
      <c r="H3655" t="s">
        <v>311</v>
      </c>
      <c r="I3655" t="s">
        <v>311</v>
      </c>
      <c r="J3655">
        <v>8</v>
      </c>
    </row>
    <row r="3656" spans="1:10" hidden="1" x14ac:dyDescent="0.35">
      <c r="A3656" t="s">
        <v>10052</v>
      </c>
      <c r="B3656">
        <v>66</v>
      </c>
      <c r="C3656">
        <v>39</v>
      </c>
      <c r="D3656">
        <v>3637</v>
      </c>
      <c r="E3656" t="s">
        <v>311</v>
      </c>
      <c r="F3656" t="s">
        <v>2692</v>
      </c>
      <c r="G3656" t="s">
        <v>311</v>
      </c>
      <c r="H3656" t="s">
        <v>311</v>
      </c>
      <c r="I3656" t="s">
        <v>311</v>
      </c>
      <c r="J3656">
        <v>5</v>
      </c>
    </row>
    <row r="3657" spans="1:10" hidden="1" x14ac:dyDescent="0.35">
      <c r="A3657" t="s">
        <v>10053</v>
      </c>
      <c r="B3657">
        <v>20</v>
      </c>
      <c r="C3657">
        <v>39</v>
      </c>
      <c r="D3657">
        <v>3637</v>
      </c>
      <c r="E3657" t="s">
        <v>311</v>
      </c>
      <c r="F3657" t="s">
        <v>3848</v>
      </c>
      <c r="G3657" t="s">
        <v>311</v>
      </c>
      <c r="H3657" t="s">
        <v>311</v>
      </c>
      <c r="I3657" t="s">
        <v>311</v>
      </c>
      <c r="J3657">
        <v>4</v>
      </c>
    </row>
    <row r="3658" spans="1:10" hidden="1" x14ac:dyDescent="0.35">
      <c r="A3658" t="s">
        <v>10054</v>
      </c>
      <c r="B3658">
        <v>19</v>
      </c>
      <c r="C3658">
        <v>39</v>
      </c>
      <c r="D3658">
        <v>3637</v>
      </c>
      <c r="E3658" t="s">
        <v>311</v>
      </c>
      <c r="F3658" t="s">
        <v>3848</v>
      </c>
      <c r="G3658" t="s">
        <v>311</v>
      </c>
      <c r="H3658" t="s">
        <v>311</v>
      </c>
      <c r="I3658" t="s">
        <v>311</v>
      </c>
      <c r="J3658">
        <v>1</v>
      </c>
    </row>
    <row r="3659" spans="1:10" hidden="1" x14ac:dyDescent="0.35">
      <c r="A3659" t="s">
        <v>10055</v>
      </c>
      <c r="B3659">
        <v>9</v>
      </c>
      <c r="C3659">
        <v>39</v>
      </c>
      <c r="D3659">
        <v>3637</v>
      </c>
      <c r="E3659" t="s">
        <v>311</v>
      </c>
      <c r="F3659" t="s">
        <v>3848</v>
      </c>
      <c r="G3659" t="s">
        <v>311</v>
      </c>
      <c r="H3659" t="s">
        <v>311</v>
      </c>
      <c r="I3659" t="s">
        <v>311</v>
      </c>
      <c r="J3659">
        <v>2</v>
      </c>
    </row>
    <row r="3660" spans="1:10" hidden="1" x14ac:dyDescent="0.35">
      <c r="A3660" t="s">
        <v>10056</v>
      </c>
      <c r="B3660">
        <v>26</v>
      </c>
      <c r="C3660">
        <v>39</v>
      </c>
      <c r="D3660">
        <v>3637</v>
      </c>
      <c r="E3660" t="s">
        <v>311</v>
      </c>
      <c r="F3660" t="s">
        <v>3848</v>
      </c>
      <c r="G3660" t="s">
        <v>311</v>
      </c>
      <c r="H3660" t="s">
        <v>311</v>
      </c>
      <c r="I3660" t="s">
        <v>311</v>
      </c>
      <c r="J3660">
        <v>0</v>
      </c>
    </row>
    <row r="3661" spans="1:10" hidden="1" x14ac:dyDescent="0.35">
      <c r="A3661" t="s">
        <v>10057</v>
      </c>
      <c r="B3661">
        <v>60</v>
      </c>
      <c r="C3661">
        <v>39</v>
      </c>
      <c r="D3661">
        <v>3637</v>
      </c>
      <c r="E3661" t="s">
        <v>311</v>
      </c>
      <c r="F3661" t="s">
        <v>2692</v>
      </c>
      <c r="G3661" t="s">
        <v>311</v>
      </c>
      <c r="H3661" t="s">
        <v>311</v>
      </c>
      <c r="I3661" t="s">
        <v>311</v>
      </c>
      <c r="J3661">
        <v>0</v>
      </c>
    </row>
    <row r="3662" spans="1:10" hidden="1" x14ac:dyDescent="0.35">
      <c r="A3662" t="s">
        <v>10058</v>
      </c>
      <c r="B3662">
        <v>17</v>
      </c>
      <c r="C3662">
        <v>39</v>
      </c>
      <c r="D3662">
        <v>3637</v>
      </c>
      <c r="E3662" t="s">
        <v>311</v>
      </c>
      <c r="F3662" t="s">
        <v>3848</v>
      </c>
      <c r="G3662" t="s">
        <v>311</v>
      </c>
      <c r="H3662" t="s">
        <v>311</v>
      </c>
      <c r="I3662" t="s">
        <v>311</v>
      </c>
      <c r="J3662">
        <v>3</v>
      </c>
    </row>
    <row r="3663" spans="1:10" hidden="1" x14ac:dyDescent="0.35">
      <c r="A3663" t="s">
        <v>10059</v>
      </c>
      <c r="B3663">
        <v>62</v>
      </c>
      <c r="C3663">
        <v>39</v>
      </c>
      <c r="D3663">
        <v>3637</v>
      </c>
      <c r="E3663" t="s">
        <v>311</v>
      </c>
      <c r="F3663" t="s">
        <v>2692</v>
      </c>
      <c r="G3663" t="s">
        <v>311</v>
      </c>
      <c r="H3663" t="s">
        <v>311</v>
      </c>
      <c r="I3663" t="s">
        <v>311</v>
      </c>
      <c r="J3663">
        <v>7</v>
      </c>
    </row>
    <row r="3664" spans="1:10" hidden="1" x14ac:dyDescent="0.35">
      <c r="A3664" t="s">
        <v>10060</v>
      </c>
      <c r="B3664">
        <v>15</v>
      </c>
      <c r="C3664">
        <v>39</v>
      </c>
      <c r="D3664">
        <v>3637</v>
      </c>
      <c r="E3664" t="s">
        <v>311</v>
      </c>
      <c r="F3664" t="s">
        <v>3848</v>
      </c>
      <c r="G3664" t="s">
        <v>311</v>
      </c>
      <c r="H3664" t="s">
        <v>311</v>
      </c>
      <c r="I3664" t="s">
        <v>311</v>
      </c>
      <c r="J3664">
        <v>0</v>
      </c>
    </row>
    <row r="3665" spans="1:10" hidden="1" x14ac:dyDescent="0.35">
      <c r="A3665" t="s">
        <v>10061</v>
      </c>
      <c r="B3665">
        <v>23</v>
      </c>
      <c r="C3665">
        <v>39</v>
      </c>
      <c r="D3665">
        <v>3637</v>
      </c>
      <c r="E3665" t="s">
        <v>311</v>
      </c>
      <c r="F3665" t="s">
        <v>3848</v>
      </c>
      <c r="G3665" t="s">
        <v>311</v>
      </c>
      <c r="H3665" t="s">
        <v>311</v>
      </c>
      <c r="I3665" t="s">
        <v>311</v>
      </c>
      <c r="J3665">
        <v>7</v>
      </c>
    </row>
    <row r="3666" spans="1:10" hidden="1" x14ac:dyDescent="0.35">
      <c r="A3666" t="s">
        <v>10062</v>
      </c>
      <c r="B3666">
        <v>25</v>
      </c>
      <c r="C3666">
        <v>39</v>
      </c>
      <c r="D3666">
        <v>3637</v>
      </c>
      <c r="E3666" t="s">
        <v>311</v>
      </c>
      <c r="F3666" t="s">
        <v>3848</v>
      </c>
      <c r="G3666" t="s">
        <v>311</v>
      </c>
      <c r="H3666" t="s">
        <v>311</v>
      </c>
      <c r="I3666" t="s">
        <v>311</v>
      </c>
      <c r="J3666">
        <v>1</v>
      </c>
    </row>
    <row r="3667" spans="1:10" hidden="1" x14ac:dyDescent="0.35">
      <c r="A3667" t="s">
        <v>10063</v>
      </c>
      <c r="B3667">
        <v>48</v>
      </c>
      <c r="C3667">
        <v>39</v>
      </c>
      <c r="D3667">
        <v>3637</v>
      </c>
      <c r="E3667" t="s">
        <v>311</v>
      </c>
      <c r="F3667" t="s">
        <v>2692</v>
      </c>
      <c r="G3667" t="s">
        <v>311</v>
      </c>
      <c r="H3667" t="s">
        <v>311</v>
      </c>
      <c r="I3667" t="s">
        <v>311</v>
      </c>
      <c r="J3667">
        <v>17</v>
      </c>
    </row>
    <row r="3668" spans="1:10" hidden="1" x14ac:dyDescent="0.35">
      <c r="A3668" t="s">
        <v>10064</v>
      </c>
      <c r="B3668">
        <v>20</v>
      </c>
      <c r="C3668">
        <v>39</v>
      </c>
      <c r="D3668">
        <v>3637</v>
      </c>
      <c r="E3668" t="s">
        <v>311</v>
      </c>
      <c r="F3668" t="s">
        <v>2692</v>
      </c>
      <c r="G3668" t="s">
        <v>311</v>
      </c>
      <c r="H3668" t="s">
        <v>311</v>
      </c>
      <c r="I3668" t="s">
        <v>311</v>
      </c>
      <c r="J3668">
        <v>11</v>
      </c>
    </row>
    <row r="3669" spans="1:10" x14ac:dyDescent="0.35">
      <c r="A3669" t="s">
        <v>10065</v>
      </c>
      <c r="B3669">
        <v>39</v>
      </c>
      <c r="C3669">
        <v>38</v>
      </c>
      <c r="D3669">
        <v>3668</v>
      </c>
      <c r="E3669" t="s">
        <v>311</v>
      </c>
      <c r="F3669" t="s">
        <v>0</v>
      </c>
      <c r="G3669" t="s">
        <v>3628</v>
      </c>
      <c r="H3669" t="s">
        <v>311</v>
      </c>
      <c r="I3669" t="s">
        <v>311</v>
      </c>
      <c r="J3669">
        <v>2</v>
      </c>
    </row>
    <row r="3670" spans="1:10" hidden="1" x14ac:dyDescent="0.35">
      <c r="A3670" t="s">
        <v>10066</v>
      </c>
      <c r="B3670">
        <v>10</v>
      </c>
      <c r="C3670">
        <v>38</v>
      </c>
      <c r="D3670">
        <v>3668</v>
      </c>
      <c r="E3670" t="s">
        <v>311</v>
      </c>
      <c r="F3670" t="s">
        <v>2692</v>
      </c>
      <c r="G3670" t="s">
        <v>311</v>
      </c>
      <c r="H3670" t="s">
        <v>311</v>
      </c>
      <c r="I3670" t="s">
        <v>311</v>
      </c>
      <c r="J3670">
        <v>0</v>
      </c>
    </row>
    <row r="3671" spans="1:10" hidden="1" x14ac:dyDescent="0.35">
      <c r="A3671" t="s">
        <v>10067</v>
      </c>
      <c r="B3671">
        <v>9</v>
      </c>
      <c r="C3671">
        <v>38</v>
      </c>
      <c r="D3671">
        <v>3668</v>
      </c>
      <c r="E3671" t="s">
        <v>311</v>
      </c>
      <c r="F3671" t="s">
        <v>3848</v>
      </c>
      <c r="G3671" t="s">
        <v>311</v>
      </c>
      <c r="H3671" t="s">
        <v>311</v>
      </c>
      <c r="I3671" t="s">
        <v>311</v>
      </c>
      <c r="J3671">
        <v>0</v>
      </c>
    </row>
    <row r="3672" spans="1:10" hidden="1" x14ac:dyDescent="0.35">
      <c r="A3672" t="s">
        <v>10068</v>
      </c>
      <c r="B3672">
        <v>32</v>
      </c>
      <c r="C3672">
        <v>38</v>
      </c>
      <c r="D3672">
        <v>3668</v>
      </c>
      <c r="E3672" t="s">
        <v>311</v>
      </c>
      <c r="F3672" t="s">
        <v>2692</v>
      </c>
      <c r="G3672" t="s">
        <v>311</v>
      </c>
      <c r="H3672" t="s">
        <v>311</v>
      </c>
      <c r="I3672" t="s">
        <v>311</v>
      </c>
      <c r="J3672">
        <v>14</v>
      </c>
    </row>
    <row r="3673" spans="1:10" hidden="1" x14ac:dyDescent="0.35">
      <c r="A3673" t="s">
        <v>10069</v>
      </c>
      <c r="B3673">
        <v>14</v>
      </c>
      <c r="C3673">
        <v>38</v>
      </c>
      <c r="D3673">
        <v>3668</v>
      </c>
      <c r="E3673" t="s">
        <v>311</v>
      </c>
      <c r="F3673" t="s">
        <v>3848</v>
      </c>
      <c r="G3673" t="s">
        <v>311</v>
      </c>
      <c r="H3673" t="s">
        <v>311</v>
      </c>
      <c r="I3673" t="s">
        <v>311</v>
      </c>
      <c r="J3673">
        <v>0</v>
      </c>
    </row>
    <row r="3674" spans="1:10" hidden="1" x14ac:dyDescent="0.35">
      <c r="A3674" t="s">
        <v>10070</v>
      </c>
      <c r="B3674">
        <v>49</v>
      </c>
      <c r="C3674">
        <v>38</v>
      </c>
      <c r="D3674">
        <v>3668</v>
      </c>
      <c r="E3674" t="s">
        <v>311</v>
      </c>
      <c r="F3674" t="s">
        <v>2692</v>
      </c>
      <c r="G3674" t="s">
        <v>311</v>
      </c>
      <c r="H3674" t="s">
        <v>311</v>
      </c>
      <c r="I3674" t="s">
        <v>311</v>
      </c>
      <c r="J3674">
        <v>6</v>
      </c>
    </row>
    <row r="3675" spans="1:10" hidden="1" x14ac:dyDescent="0.35">
      <c r="A3675" t="s">
        <v>10071</v>
      </c>
      <c r="B3675">
        <v>37</v>
      </c>
      <c r="C3675">
        <v>38</v>
      </c>
      <c r="D3675">
        <v>3668</v>
      </c>
      <c r="E3675" t="s">
        <v>311</v>
      </c>
      <c r="F3675" t="s">
        <v>2692</v>
      </c>
      <c r="G3675" t="s">
        <v>311</v>
      </c>
      <c r="H3675" t="s">
        <v>311</v>
      </c>
      <c r="I3675" t="s">
        <v>311</v>
      </c>
      <c r="J3675">
        <v>2</v>
      </c>
    </row>
    <row r="3676" spans="1:10" hidden="1" x14ac:dyDescent="0.35">
      <c r="A3676" t="s">
        <v>10072</v>
      </c>
      <c r="B3676">
        <v>22</v>
      </c>
      <c r="C3676">
        <v>38</v>
      </c>
      <c r="D3676">
        <v>3668</v>
      </c>
      <c r="E3676" t="s">
        <v>311</v>
      </c>
      <c r="F3676" t="s">
        <v>2692</v>
      </c>
      <c r="G3676" t="s">
        <v>311</v>
      </c>
      <c r="H3676" t="s">
        <v>311</v>
      </c>
      <c r="I3676" t="s">
        <v>311</v>
      </c>
      <c r="J3676">
        <v>5</v>
      </c>
    </row>
    <row r="3677" spans="1:10" hidden="1" x14ac:dyDescent="0.35">
      <c r="A3677" t="s">
        <v>10073</v>
      </c>
      <c r="B3677">
        <v>17</v>
      </c>
      <c r="C3677">
        <v>38</v>
      </c>
      <c r="D3677">
        <v>3668</v>
      </c>
      <c r="E3677" t="s">
        <v>311</v>
      </c>
      <c r="F3677" t="s">
        <v>3848</v>
      </c>
      <c r="G3677" t="s">
        <v>311</v>
      </c>
      <c r="H3677" t="s">
        <v>311</v>
      </c>
      <c r="I3677" t="s">
        <v>311</v>
      </c>
      <c r="J3677">
        <v>17</v>
      </c>
    </row>
    <row r="3678" spans="1:10" hidden="1" x14ac:dyDescent="0.35">
      <c r="A3678" t="s">
        <v>10074</v>
      </c>
      <c r="B3678">
        <v>16</v>
      </c>
      <c r="C3678">
        <v>38</v>
      </c>
      <c r="D3678">
        <v>3668</v>
      </c>
      <c r="E3678" t="s">
        <v>311</v>
      </c>
      <c r="F3678" t="s">
        <v>2692</v>
      </c>
      <c r="G3678" t="s">
        <v>311</v>
      </c>
      <c r="H3678" t="s">
        <v>311</v>
      </c>
      <c r="I3678" t="s">
        <v>311</v>
      </c>
      <c r="J3678">
        <v>2</v>
      </c>
    </row>
    <row r="3679" spans="1:10" hidden="1" x14ac:dyDescent="0.35">
      <c r="A3679" t="s">
        <v>10075</v>
      </c>
      <c r="B3679">
        <v>116</v>
      </c>
      <c r="C3679">
        <v>38</v>
      </c>
      <c r="D3679">
        <v>3668</v>
      </c>
      <c r="E3679" t="s">
        <v>311</v>
      </c>
      <c r="F3679" t="s">
        <v>2692</v>
      </c>
      <c r="G3679" t="s">
        <v>311</v>
      </c>
      <c r="H3679" t="s">
        <v>311</v>
      </c>
      <c r="I3679" t="s">
        <v>311</v>
      </c>
      <c r="J3679">
        <v>2</v>
      </c>
    </row>
    <row r="3680" spans="1:10" hidden="1" x14ac:dyDescent="0.35">
      <c r="A3680" t="s">
        <v>10076</v>
      </c>
      <c r="B3680">
        <v>15</v>
      </c>
      <c r="C3680">
        <v>38</v>
      </c>
      <c r="D3680">
        <v>3668</v>
      </c>
      <c r="E3680" t="s">
        <v>311</v>
      </c>
      <c r="F3680" t="s">
        <v>2692</v>
      </c>
      <c r="G3680" t="s">
        <v>311</v>
      </c>
      <c r="H3680" t="s">
        <v>311</v>
      </c>
      <c r="I3680" t="s">
        <v>311</v>
      </c>
      <c r="J3680">
        <v>15</v>
      </c>
    </row>
    <row r="3681" spans="1:10" hidden="1" x14ac:dyDescent="0.35">
      <c r="A3681" t="s">
        <v>10077</v>
      </c>
      <c r="B3681">
        <v>19</v>
      </c>
      <c r="C3681">
        <v>38</v>
      </c>
      <c r="D3681">
        <v>3668</v>
      </c>
      <c r="E3681" t="s">
        <v>311</v>
      </c>
      <c r="F3681" t="s">
        <v>2692</v>
      </c>
      <c r="G3681" t="s">
        <v>311</v>
      </c>
      <c r="H3681" t="s">
        <v>311</v>
      </c>
      <c r="I3681" t="s">
        <v>311</v>
      </c>
      <c r="J3681">
        <v>1</v>
      </c>
    </row>
    <row r="3682" spans="1:10" hidden="1" x14ac:dyDescent="0.35">
      <c r="A3682" t="s">
        <v>10078</v>
      </c>
      <c r="B3682">
        <v>20</v>
      </c>
      <c r="C3682">
        <v>38</v>
      </c>
      <c r="D3682">
        <v>3668</v>
      </c>
      <c r="E3682" t="s">
        <v>311</v>
      </c>
      <c r="F3682" t="s">
        <v>2692</v>
      </c>
      <c r="G3682" t="s">
        <v>311</v>
      </c>
      <c r="H3682" t="s">
        <v>311</v>
      </c>
      <c r="I3682" t="s">
        <v>311</v>
      </c>
      <c r="J3682">
        <v>0</v>
      </c>
    </row>
    <row r="3683" spans="1:10" hidden="1" x14ac:dyDescent="0.35">
      <c r="A3683" t="s">
        <v>10079</v>
      </c>
      <c r="B3683">
        <v>16</v>
      </c>
      <c r="C3683">
        <v>38</v>
      </c>
      <c r="D3683">
        <v>3668</v>
      </c>
      <c r="E3683" t="s">
        <v>311</v>
      </c>
      <c r="F3683" t="s">
        <v>3848</v>
      </c>
      <c r="G3683" t="s">
        <v>311</v>
      </c>
      <c r="H3683" t="s">
        <v>311</v>
      </c>
      <c r="I3683" t="s">
        <v>311</v>
      </c>
      <c r="J3683">
        <v>2</v>
      </c>
    </row>
    <row r="3684" spans="1:10" hidden="1" x14ac:dyDescent="0.35">
      <c r="A3684" t="s">
        <v>10080</v>
      </c>
      <c r="B3684">
        <v>26</v>
      </c>
      <c r="C3684">
        <v>38</v>
      </c>
      <c r="D3684">
        <v>3668</v>
      </c>
      <c r="E3684" t="s">
        <v>311</v>
      </c>
      <c r="F3684" t="s">
        <v>3848</v>
      </c>
      <c r="G3684" t="s">
        <v>311</v>
      </c>
      <c r="H3684" t="s">
        <v>311</v>
      </c>
      <c r="I3684" t="s">
        <v>311</v>
      </c>
      <c r="J3684">
        <v>0</v>
      </c>
    </row>
    <row r="3685" spans="1:10" hidden="1" x14ac:dyDescent="0.35">
      <c r="A3685" t="s">
        <v>10081</v>
      </c>
      <c r="B3685">
        <v>28</v>
      </c>
      <c r="C3685">
        <v>38</v>
      </c>
      <c r="D3685">
        <v>3668</v>
      </c>
      <c r="E3685" t="s">
        <v>311</v>
      </c>
      <c r="F3685" t="s">
        <v>2692</v>
      </c>
      <c r="G3685" t="s">
        <v>311</v>
      </c>
      <c r="H3685" t="s">
        <v>311</v>
      </c>
      <c r="I3685" t="s">
        <v>311</v>
      </c>
      <c r="J3685">
        <v>4</v>
      </c>
    </row>
    <row r="3686" spans="1:10" hidden="1" x14ac:dyDescent="0.35">
      <c r="A3686" t="s">
        <v>10082</v>
      </c>
      <c r="B3686">
        <v>17</v>
      </c>
      <c r="C3686">
        <v>38</v>
      </c>
      <c r="D3686">
        <v>3668</v>
      </c>
      <c r="E3686" t="s">
        <v>311</v>
      </c>
      <c r="F3686" t="s">
        <v>2692</v>
      </c>
      <c r="G3686" t="s">
        <v>311</v>
      </c>
      <c r="H3686" t="s">
        <v>311</v>
      </c>
      <c r="I3686" t="s">
        <v>311</v>
      </c>
      <c r="J3686">
        <v>3</v>
      </c>
    </row>
    <row r="3687" spans="1:10" hidden="1" x14ac:dyDescent="0.35">
      <c r="A3687" t="s">
        <v>10083</v>
      </c>
      <c r="B3687">
        <v>31</v>
      </c>
      <c r="C3687">
        <v>38</v>
      </c>
      <c r="D3687">
        <v>3668</v>
      </c>
      <c r="E3687" t="s">
        <v>311</v>
      </c>
      <c r="F3687" t="s">
        <v>2692</v>
      </c>
      <c r="G3687" t="s">
        <v>311</v>
      </c>
      <c r="H3687" t="s">
        <v>311</v>
      </c>
      <c r="I3687" t="s">
        <v>311</v>
      </c>
      <c r="J3687">
        <v>9</v>
      </c>
    </row>
    <row r="3688" spans="1:10" hidden="1" x14ac:dyDescent="0.35">
      <c r="A3688" t="s">
        <v>10084</v>
      </c>
      <c r="B3688">
        <v>52</v>
      </c>
      <c r="C3688">
        <v>38</v>
      </c>
      <c r="D3688">
        <v>3668</v>
      </c>
      <c r="E3688" t="s">
        <v>311</v>
      </c>
      <c r="F3688" t="s">
        <v>2692</v>
      </c>
      <c r="G3688" t="s">
        <v>311</v>
      </c>
      <c r="H3688" t="s">
        <v>311</v>
      </c>
      <c r="I3688" t="s">
        <v>311</v>
      </c>
      <c r="J3688">
        <v>5</v>
      </c>
    </row>
    <row r="3689" spans="1:10" hidden="1" x14ac:dyDescent="0.35">
      <c r="A3689" t="s">
        <v>10085</v>
      </c>
      <c r="B3689">
        <v>20</v>
      </c>
      <c r="C3689">
        <v>37</v>
      </c>
      <c r="D3689">
        <v>3688</v>
      </c>
      <c r="E3689" t="s">
        <v>311</v>
      </c>
      <c r="F3689" t="s">
        <v>3848</v>
      </c>
      <c r="G3689" t="s">
        <v>311</v>
      </c>
      <c r="H3689" t="s">
        <v>311</v>
      </c>
      <c r="I3689" t="s">
        <v>311</v>
      </c>
      <c r="J3689">
        <v>1</v>
      </c>
    </row>
    <row r="3690" spans="1:10" hidden="1" x14ac:dyDescent="0.35">
      <c r="A3690" t="s">
        <v>10086</v>
      </c>
      <c r="B3690">
        <v>20</v>
      </c>
      <c r="C3690">
        <v>37</v>
      </c>
      <c r="D3690">
        <v>3688</v>
      </c>
      <c r="E3690" t="s">
        <v>311</v>
      </c>
      <c r="F3690" t="s">
        <v>3848</v>
      </c>
      <c r="G3690" t="s">
        <v>311</v>
      </c>
      <c r="H3690" t="s">
        <v>311</v>
      </c>
      <c r="I3690" t="s">
        <v>311</v>
      </c>
      <c r="J3690">
        <v>16</v>
      </c>
    </row>
    <row r="3691" spans="1:10" hidden="1" x14ac:dyDescent="0.35">
      <c r="A3691" t="s">
        <v>10087</v>
      </c>
      <c r="B3691">
        <v>136</v>
      </c>
      <c r="C3691">
        <v>37</v>
      </c>
      <c r="D3691">
        <v>3688</v>
      </c>
      <c r="E3691" t="s">
        <v>311</v>
      </c>
      <c r="F3691" t="s">
        <v>2692</v>
      </c>
      <c r="G3691" t="s">
        <v>311</v>
      </c>
      <c r="H3691" t="s">
        <v>311</v>
      </c>
      <c r="I3691" t="s">
        <v>311</v>
      </c>
      <c r="J3691">
        <v>1</v>
      </c>
    </row>
    <row r="3692" spans="1:10" hidden="1" x14ac:dyDescent="0.35">
      <c r="A3692" t="s">
        <v>10088</v>
      </c>
      <c r="B3692">
        <v>14</v>
      </c>
      <c r="C3692">
        <v>37</v>
      </c>
      <c r="D3692">
        <v>3688</v>
      </c>
      <c r="E3692" t="s">
        <v>311</v>
      </c>
      <c r="F3692" t="s">
        <v>3848</v>
      </c>
      <c r="G3692" t="s">
        <v>311</v>
      </c>
      <c r="H3692" t="s">
        <v>311</v>
      </c>
      <c r="I3692" t="s">
        <v>311</v>
      </c>
      <c r="J3692">
        <v>0</v>
      </c>
    </row>
    <row r="3693" spans="1:10" hidden="1" x14ac:dyDescent="0.35">
      <c r="A3693" t="s">
        <v>10089</v>
      </c>
      <c r="B3693">
        <v>16</v>
      </c>
      <c r="C3693">
        <v>37</v>
      </c>
      <c r="D3693">
        <v>3688</v>
      </c>
      <c r="E3693" t="s">
        <v>311</v>
      </c>
      <c r="F3693" t="s">
        <v>3848</v>
      </c>
      <c r="G3693" t="s">
        <v>311</v>
      </c>
      <c r="H3693" t="s">
        <v>311</v>
      </c>
      <c r="I3693" t="s">
        <v>311</v>
      </c>
      <c r="J3693">
        <v>16</v>
      </c>
    </row>
    <row r="3694" spans="1:10" hidden="1" x14ac:dyDescent="0.35">
      <c r="A3694" t="s">
        <v>10090</v>
      </c>
      <c r="B3694">
        <v>30</v>
      </c>
      <c r="C3694">
        <v>37</v>
      </c>
      <c r="D3694">
        <v>3688</v>
      </c>
      <c r="E3694" t="s">
        <v>311</v>
      </c>
      <c r="F3694" t="s">
        <v>2692</v>
      </c>
      <c r="G3694" t="s">
        <v>311</v>
      </c>
      <c r="H3694" t="s">
        <v>311</v>
      </c>
      <c r="I3694" t="s">
        <v>311</v>
      </c>
      <c r="J3694">
        <v>0</v>
      </c>
    </row>
    <row r="3695" spans="1:10" hidden="1" x14ac:dyDescent="0.35">
      <c r="A3695" t="s">
        <v>10091</v>
      </c>
      <c r="B3695">
        <v>16</v>
      </c>
      <c r="C3695">
        <v>37</v>
      </c>
      <c r="D3695">
        <v>3688</v>
      </c>
      <c r="E3695" t="s">
        <v>311</v>
      </c>
      <c r="F3695" t="s">
        <v>3848</v>
      </c>
      <c r="G3695" t="s">
        <v>311</v>
      </c>
      <c r="H3695" t="s">
        <v>311</v>
      </c>
      <c r="I3695" t="s">
        <v>311</v>
      </c>
      <c r="J3695">
        <v>0</v>
      </c>
    </row>
    <row r="3696" spans="1:10" hidden="1" x14ac:dyDescent="0.35">
      <c r="A3696" t="s">
        <v>10092</v>
      </c>
      <c r="B3696">
        <v>24</v>
      </c>
      <c r="C3696">
        <v>37</v>
      </c>
      <c r="D3696">
        <v>3688</v>
      </c>
      <c r="E3696" t="s">
        <v>311</v>
      </c>
      <c r="F3696" t="s">
        <v>3848</v>
      </c>
      <c r="G3696" t="s">
        <v>311</v>
      </c>
      <c r="H3696" t="s">
        <v>311</v>
      </c>
      <c r="I3696" t="s">
        <v>311</v>
      </c>
      <c r="J3696">
        <v>6</v>
      </c>
    </row>
    <row r="3697" spans="1:10" hidden="1" x14ac:dyDescent="0.35">
      <c r="A3697" t="s">
        <v>10093</v>
      </c>
      <c r="B3697">
        <v>57</v>
      </c>
      <c r="C3697">
        <v>37</v>
      </c>
      <c r="D3697">
        <v>3688</v>
      </c>
      <c r="E3697" t="s">
        <v>311</v>
      </c>
      <c r="F3697" t="s">
        <v>2692</v>
      </c>
      <c r="G3697" t="s">
        <v>311</v>
      </c>
      <c r="H3697" t="s">
        <v>311</v>
      </c>
      <c r="I3697" t="s">
        <v>311</v>
      </c>
      <c r="J3697">
        <v>1</v>
      </c>
    </row>
    <row r="3698" spans="1:10" hidden="1" x14ac:dyDescent="0.35">
      <c r="A3698" t="s">
        <v>10094</v>
      </c>
      <c r="B3698">
        <v>34</v>
      </c>
      <c r="C3698">
        <v>37</v>
      </c>
      <c r="D3698">
        <v>3688</v>
      </c>
      <c r="E3698" t="s">
        <v>311</v>
      </c>
      <c r="F3698" t="s">
        <v>2692</v>
      </c>
      <c r="G3698" t="s">
        <v>311</v>
      </c>
      <c r="H3698" t="s">
        <v>311</v>
      </c>
      <c r="I3698" t="s">
        <v>311</v>
      </c>
      <c r="J3698">
        <v>10</v>
      </c>
    </row>
    <row r="3699" spans="1:10" hidden="1" x14ac:dyDescent="0.35">
      <c r="A3699" t="s">
        <v>10095</v>
      </c>
      <c r="B3699">
        <v>19</v>
      </c>
      <c r="C3699">
        <v>37</v>
      </c>
      <c r="D3699">
        <v>3688</v>
      </c>
      <c r="E3699" t="s">
        <v>311</v>
      </c>
      <c r="F3699" t="s">
        <v>3848</v>
      </c>
      <c r="G3699" t="s">
        <v>311</v>
      </c>
      <c r="H3699" t="s">
        <v>311</v>
      </c>
      <c r="I3699" t="s">
        <v>311</v>
      </c>
      <c r="J3699">
        <v>0</v>
      </c>
    </row>
    <row r="3700" spans="1:10" hidden="1" x14ac:dyDescent="0.35">
      <c r="A3700" t="s">
        <v>10096</v>
      </c>
      <c r="B3700">
        <v>8</v>
      </c>
      <c r="C3700">
        <v>37</v>
      </c>
      <c r="D3700">
        <v>3688</v>
      </c>
      <c r="E3700" t="s">
        <v>311</v>
      </c>
      <c r="F3700" t="s">
        <v>3848</v>
      </c>
      <c r="G3700" t="s">
        <v>311</v>
      </c>
      <c r="H3700" t="s">
        <v>311</v>
      </c>
      <c r="I3700" t="s">
        <v>311</v>
      </c>
      <c r="J3700">
        <v>0</v>
      </c>
    </row>
    <row r="3701" spans="1:10" hidden="1" x14ac:dyDescent="0.35">
      <c r="A3701" t="s">
        <v>10097</v>
      </c>
      <c r="B3701">
        <v>24</v>
      </c>
      <c r="C3701">
        <v>37</v>
      </c>
      <c r="D3701">
        <v>3688</v>
      </c>
      <c r="E3701" t="s">
        <v>311</v>
      </c>
      <c r="F3701" t="s">
        <v>3848</v>
      </c>
      <c r="G3701" t="s">
        <v>311</v>
      </c>
      <c r="H3701" t="s">
        <v>311</v>
      </c>
      <c r="I3701" t="s">
        <v>311</v>
      </c>
      <c r="J3701">
        <v>0</v>
      </c>
    </row>
    <row r="3702" spans="1:10" hidden="1" x14ac:dyDescent="0.35">
      <c r="A3702" t="s">
        <v>10098</v>
      </c>
      <c r="B3702">
        <v>57</v>
      </c>
      <c r="C3702">
        <v>37</v>
      </c>
      <c r="D3702">
        <v>3688</v>
      </c>
      <c r="E3702" t="s">
        <v>311</v>
      </c>
      <c r="F3702" t="s">
        <v>2692</v>
      </c>
      <c r="G3702" t="s">
        <v>311</v>
      </c>
      <c r="H3702" t="s">
        <v>311</v>
      </c>
      <c r="I3702" t="s">
        <v>311</v>
      </c>
      <c r="J3702">
        <v>0</v>
      </c>
    </row>
    <row r="3703" spans="1:10" hidden="1" x14ac:dyDescent="0.35">
      <c r="A3703" t="s">
        <v>10099</v>
      </c>
      <c r="B3703">
        <v>6</v>
      </c>
      <c r="C3703">
        <v>37</v>
      </c>
      <c r="D3703">
        <v>3688</v>
      </c>
      <c r="E3703" t="s">
        <v>311</v>
      </c>
      <c r="F3703" t="s">
        <v>3848</v>
      </c>
      <c r="G3703" t="s">
        <v>311</v>
      </c>
      <c r="H3703" t="s">
        <v>311</v>
      </c>
      <c r="I3703" t="s">
        <v>311</v>
      </c>
      <c r="J3703">
        <v>6</v>
      </c>
    </row>
    <row r="3704" spans="1:10" hidden="1" x14ac:dyDescent="0.35">
      <c r="A3704" t="s">
        <v>10100</v>
      </c>
      <c r="B3704">
        <v>18</v>
      </c>
      <c r="C3704">
        <v>37</v>
      </c>
      <c r="D3704">
        <v>3688</v>
      </c>
      <c r="E3704" t="s">
        <v>311</v>
      </c>
      <c r="F3704" t="s">
        <v>3848</v>
      </c>
      <c r="G3704" t="s">
        <v>311</v>
      </c>
      <c r="H3704" t="s">
        <v>311</v>
      </c>
      <c r="I3704" t="s">
        <v>311</v>
      </c>
      <c r="J3704">
        <v>2</v>
      </c>
    </row>
    <row r="3705" spans="1:10" hidden="1" x14ac:dyDescent="0.35">
      <c r="A3705" t="s">
        <v>10101</v>
      </c>
      <c r="B3705">
        <v>18</v>
      </c>
      <c r="C3705">
        <v>37</v>
      </c>
      <c r="D3705">
        <v>3688</v>
      </c>
      <c r="E3705" t="s">
        <v>311</v>
      </c>
      <c r="F3705" t="s">
        <v>2692</v>
      </c>
      <c r="G3705" t="s">
        <v>311</v>
      </c>
      <c r="H3705" t="s">
        <v>311</v>
      </c>
      <c r="I3705" t="s">
        <v>311</v>
      </c>
      <c r="J3705">
        <v>3</v>
      </c>
    </row>
    <row r="3706" spans="1:10" hidden="1" x14ac:dyDescent="0.35">
      <c r="A3706" t="s">
        <v>10102</v>
      </c>
      <c r="B3706">
        <v>41</v>
      </c>
      <c r="C3706">
        <v>37</v>
      </c>
      <c r="D3706">
        <v>3688</v>
      </c>
      <c r="E3706" t="s">
        <v>311</v>
      </c>
      <c r="F3706" t="s">
        <v>2692</v>
      </c>
      <c r="G3706" t="s">
        <v>311</v>
      </c>
      <c r="H3706" t="s">
        <v>311</v>
      </c>
      <c r="I3706" t="s">
        <v>311</v>
      </c>
      <c r="J3706">
        <v>25</v>
      </c>
    </row>
    <row r="3707" spans="1:10" hidden="1" x14ac:dyDescent="0.35">
      <c r="A3707" t="s">
        <v>10103</v>
      </c>
      <c r="B3707">
        <v>156</v>
      </c>
      <c r="C3707">
        <v>37</v>
      </c>
      <c r="D3707">
        <v>3688</v>
      </c>
      <c r="E3707" t="s">
        <v>311</v>
      </c>
      <c r="F3707" t="s">
        <v>2692</v>
      </c>
      <c r="G3707" t="s">
        <v>311</v>
      </c>
      <c r="H3707" t="s">
        <v>311</v>
      </c>
      <c r="I3707" t="s">
        <v>311</v>
      </c>
      <c r="J3707">
        <v>42</v>
      </c>
    </row>
    <row r="3708" spans="1:10" hidden="1" x14ac:dyDescent="0.35">
      <c r="A3708" t="s">
        <v>10104</v>
      </c>
      <c r="B3708">
        <v>20</v>
      </c>
      <c r="C3708">
        <v>37</v>
      </c>
      <c r="D3708">
        <v>3688</v>
      </c>
      <c r="E3708" t="s">
        <v>311</v>
      </c>
      <c r="F3708" t="s">
        <v>3848</v>
      </c>
      <c r="G3708" t="s">
        <v>311</v>
      </c>
      <c r="H3708" t="s">
        <v>311</v>
      </c>
      <c r="I3708" t="s">
        <v>311</v>
      </c>
      <c r="J3708">
        <v>1</v>
      </c>
    </row>
    <row r="3709" spans="1:10" hidden="1" x14ac:dyDescent="0.35">
      <c r="A3709" t="s">
        <v>10105</v>
      </c>
      <c r="B3709">
        <v>24</v>
      </c>
      <c r="C3709">
        <v>37</v>
      </c>
      <c r="D3709">
        <v>3688</v>
      </c>
      <c r="E3709" t="s">
        <v>311</v>
      </c>
      <c r="F3709" t="s">
        <v>3848</v>
      </c>
      <c r="G3709" t="s">
        <v>311</v>
      </c>
      <c r="H3709" t="s">
        <v>311</v>
      </c>
      <c r="I3709" t="s">
        <v>311</v>
      </c>
      <c r="J3709">
        <v>4</v>
      </c>
    </row>
    <row r="3710" spans="1:10" hidden="1" x14ac:dyDescent="0.35">
      <c r="A3710" t="s">
        <v>10106</v>
      </c>
      <c r="B3710">
        <v>37</v>
      </c>
      <c r="C3710">
        <v>37</v>
      </c>
      <c r="D3710">
        <v>3688</v>
      </c>
      <c r="E3710" t="s">
        <v>311</v>
      </c>
      <c r="F3710" t="s">
        <v>2692</v>
      </c>
      <c r="G3710" t="s">
        <v>311</v>
      </c>
      <c r="H3710" t="s">
        <v>311</v>
      </c>
      <c r="I3710" t="s">
        <v>311</v>
      </c>
      <c r="J3710">
        <v>3</v>
      </c>
    </row>
    <row r="3711" spans="1:10" hidden="1" x14ac:dyDescent="0.35">
      <c r="A3711" t="s">
        <v>10107</v>
      </c>
      <c r="B3711">
        <v>36</v>
      </c>
      <c r="C3711">
        <v>37</v>
      </c>
      <c r="D3711">
        <v>3688</v>
      </c>
      <c r="E3711" t="s">
        <v>311</v>
      </c>
      <c r="F3711" t="s">
        <v>3848</v>
      </c>
      <c r="G3711" t="s">
        <v>311</v>
      </c>
      <c r="H3711" t="s">
        <v>311</v>
      </c>
      <c r="I3711" t="s">
        <v>311</v>
      </c>
      <c r="J3711">
        <v>0</v>
      </c>
    </row>
    <row r="3712" spans="1:10" hidden="1" x14ac:dyDescent="0.35">
      <c r="A3712" t="s">
        <v>10108</v>
      </c>
      <c r="B3712">
        <v>25</v>
      </c>
      <c r="C3712">
        <v>37</v>
      </c>
      <c r="D3712">
        <v>3688</v>
      </c>
      <c r="E3712" t="s">
        <v>311</v>
      </c>
      <c r="F3712" t="s">
        <v>2692</v>
      </c>
      <c r="G3712" t="s">
        <v>311</v>
      </c>
      <c r="H3712" t="s">
        <v>311</v>
      </c>
      <c r="I3712" t="s">
        <v>311</v>
      </c>
      <c r="J3712">
        <v>5</v>
      </c>
    </row>
    <row r="3713" spans="1:10" hidden="1" x14ac:dyDescent="0.35">
      <c r="A3713" t="s">
        <v>10109</v>
      </c>
      <c r="B3713">
        <v>14</v>
      </c>
      <c r="C3713">
        <v>36</v>
      </c>
      <c r="D3713">
        <v>3712</v>
      </c>
      <c r="E3713" t="s">
        <v>311</v>
      </c>
      <c r="F3713" t="s">
        <v>3848</v>
      </c>
      <c r="G3713" t="s">
        <v>311</v>
      </c>
      <c r="H3713" t="s">
        <v>311</v>
      </c>
      <c r="I3713" t="s">
        <v>311</v>
      </c>
      <c r="J3713">
        <v>1</v>
      </c>
    </row>
    <row r="3714" spans="1:10" hidden="1" x14ac:dyDescent="0.35">
      <c r="A3714" t="s">
        <v>10110</v>
      </c>
      <c r="B3714">
        <v>11</v>
      </c>
      <c r="C3714">
        <v>36</v>
      </c>
      <c r="D3714">
        <v>3712</v>
      </c>
      <c r="E3714" t="s">
        <v>311</v>
      </c>
      <c r="F3714" t="s">
        <v>3848</v>
      </c>
      <c r="G3714" t="s">
        <v>311</v>
      </c>
      <c r="H3714" t="s">
        <v>311</v>
      </c>
      <c r="I3714" t="s">
        <v>311</v>
      </c>
      <c r="J3714">
        <v>0</v>
      </c>
    </row>
    <row r="3715" spans="1:10" hidden="1" x14ac:dyDescent="0.35">
      <c r="A3715" t="s">
        <v>10111</v>
      </c>
      <c r="B3715">
        <v>22</v>
      </c>
      <c r="C3715">
        <v>36</v>
      </c>
      <c r="D3715">
        <v>3712</v>
      </c>
      <c r="E3715" t="s">
        <v>311</v>
      </c>
      <c r="F3715" t="s">
        <v>3848</v>
      </c>
      <c r="G3715" t="s">
        <v>311</v>
      </c>
      <c r="H3715" t="s">
        <v>311</v>
      </c>
      <c r="I3715" t="s">
        <v>311</v>
      </c>
      <c r="J3715">
        <v>0</v>
      </c>
    </row>
    <row r="3716" spans="1:10" hidden="1" x14ac:dyDescent="0.35">
      <c r="A3716" t="s">
        <v>10112</v>
      </c>
      <c r="B3716">
        <v>21</v>
      </c>
      <c r="C3716">
        <v>36</v>
      </c>
      <c r="D3716">
        <v>3712</v>
      </c>
      <c r="E3716" t="s">
        <v>311</v>
      </c>
      <c r="F3716" t="s">
        <v>2692</v>
      </c>
      <c r="G3716" t="s">
        <v>311</v>
      </c>
      <c r="H3716" t="s">
        <v>311</v>
      </c>
      <c r="I3716" t="s">
        <v>311</v>
      </c>
      <c r="J3716">
        <v>4</v>
      </c>
    </row>
    <row r="3717" spans="1:10" hidden="1" x14ac:dyDescent="0.35">
      <c r="A3717" t="s">
        <v>10113</v>
      </c>
      <c r="B3717">
        <v>9</v>
      </c>
      <c r="C3717">
        <v>36</v>
      </c>
      <c r="D3717">
        <v>3712</v>
      </c>
      <c r="E3717" t="s">
        <v>311</v>
      </c>
      <c r="F3717" t="s">
        <v>3848</v>
      </c>
      <c r="G3717" t="s">
        <v>311</v>
      </c>
      <c r="H3717" t="s">
        <v>311</v>
      </c>
      <c r="I3717" t="s">
        <v>311</v>
      </c>
      <c r="J3717">
        <v>0</v>
      </c>
    </row>
    <row r="3718" spans="1:10" hidden="1" x14ac:dyDescent="0.35">
      <c r="A3718" t="s">
        <v>10114</v>
      </c>
      <c r="B3718">
        <v>9</v>
      </c>
      <c r="C3718">
        <v>36</v>
      </c>
      <c r="D3718">
        <v>3712</v>
      </c>
      <c r="E3718" t="s">
        <v>311</v>
      </c>
      <c r="F3718" t="s">
        <v>2692</v>
      </c>
      <c r="G3718" t="s">
        <v>311</v>
      </c>
      <c r="H3718" t="s">
        <v>311</v>
      </c>
      <c r="I3718" t="s">
        <v>311</v>
      </c>
      <c r="J3718">
        <v>9</v>
      </c>
    </row>
    <row r="3719" spans="1:10" hidden="1" x14ac:dyDescent="0.35">
      <c r="A3719" t="s">
        <v>10115</v>
      </c>
      <c r="B3719">
        <v>128</v>
      </c>
      <c r="C3719">
        <v>36</v>
      </c>
      <c r="D3719">
        <v>3712</v>
      </c>
      <c r="E3719" t="s">
        <v>311</v>
      </c>
      <c r="F3719" t="s">
        <v>2692</v>
      </c>
      <c r="G3719" t="s">
        <v>311</v>
      </c>
      <c r="H3719" t="s">
        <v>311</v>
      </c>
      <c r="I3719" t="s">
        <v>311</v>
      </c>
      <c r="J3719">
        <v>0</v>
      </c>
    </row>
    <row r="3720" spans="1:10" hidden="1" x14ac:dyDescent="0.35">
      <c r="A3720" t="s">
        <v>10116</v>
      </c>
      <c r="B3720">
        <v>36</v>
      </c>
      <c r="C3720">
        <v>36</v>
      </c>
      <c r="D3720">
        <v>3712</v>
      </c>
      <c r="E3720" t="s">
        <v>311</v>
      </c>
      <c r="F3720" t="s">
        <v>2692</v>
      </c>
      <c r="G3720" t="s">
        <v>311</v>
      </c>
      <c r="H3720" t="s">
        <v>311</v>
      </c>
      <c r="I3720" t="s">
        <v>311</v>
      </c>
      <c r="J3720">
        <v>0</v>
      </c>
    </row>
    <row r="3721" spans="1:10" hidden="1" x14ac:dyDescent="0.35">
      <c r="A3721" t="s">
        <v>10117</v>
      </c>
      <c r="B3721">
        <v>41</v>
      </c>
      <c r="C3721">
        <v>36</v>
      </c>
      <c r="D3721">
        <v>3712</v>
      </c>
      <c r="E3721" t="s">
        <v>311</v>
      </c>
      <c r="F3721" t="s">
        <v>2692</v>
      </c>
      <c r="G3721" t="s">
        <v>311</v>
      </c>
      <c r="H3721" t="s">
        <v>311</v>
      </c>
      <c r="I3721" t="s">
        <v>311</v>
      </c>
      <c r="J3721">
        <v>3</v>
      </c>
    </row>
    <row r="3722" spans="1:10" hidden="1" x14ac:dyDescent="0.35">
      <c r="A3722" t="s">
        <v>10118</v>
      </c>
      <c r="B3722">
        <v>13</v>
      </c>
      <c r="C3722">
        <v>36</v>
      </c>
      <c r="D3722">
        <v>3712</v>
      </c>
      <c r="E3722" t="s">
        <v>311</v>
      </c>
      <c r="F3722" t="s">
        <v>3848</v>
      </c>
      <c r="G3722" t="s">
        <v>311</v>
      </c>
      <c r="H3722" t="s">
        <v>311</v>
      </c>
      <c r="I3722" t="s">
        <v>311</v>
      </c>
      <c r="J3722">
        <v>0</v>
      </c>
    </row>
    <row r="3723" spans="1:10" hidden="1" x14ac:dyDescent="0.35">
      <c r="A3723" t="s">
        <v>10119</v>
      </c>
      <c r="B3723">
        <v>27</v>
      </c>
      <c r="C3723">
        <v>36</v>
      </c>
      <c r="D3723">
        <v>3712</v>
      </c>
      <c r="E3723" t="s">
        <v>311</v>
      </c>
      <c r="F3723" t="s">
        <v>3848</v>
      </c>
      <c r="G3723" t="s">
        <v>311</v>
      </c>
      <c r="H3723" t="s">
        <v>311</v>
      </c>
      <c r="I3723" t="s">
        <v>311</v>
      </c>
      <c r="J3723">
        <v>3</v>
      </c>
    </row>
    <row r="3724" spans="1:10" hidden="1" x14ac:dyDescent="0.35">
      <c r="A3724" t="s">
        <v>10120</v>
      </c>
      <c r="B3724">
        <v>69</v>
      </c>
      <c r="C3724">
        <v>36</v>
      </c>
      <c r="D3724">
        <v>3712</v>
      </c>
      <c r="E3724" t="s">
        <v>311</v>
      </c>
      <c r="F3724" t="s">
        <v>2692</v>
      </c>
      <c r="G3724" t="s">
        <v>311</v>
      </c>
      <c r="H3724" t="s">
        <v>311</v>
      </c>
      <c r="I3724" t="s">
        <v>311</v>
      </c>
      <c r="J3724">
        <v>18</v>
      </c>
    </row>
    <row r="3725" spans="1:10" hidden="1" x14ac:dyDescent="0.35">
      <c r="A3725" t="s">
        <v>10121</v>
      </c>
      <c r="B3725">
        <v>25</v>
      </c>
      <c r="C3725">
        <v>36</v>
      </c>
      <c r="D3725">
        <v>3712</v>
      </c>
      <c r="E3725" t="s">
        <v>311</v>
      </c>
      <c r="F3725" t="s">
        <v>2692</v>
      </c>
      <c r="G3725" t="s">
        <v>311</v>
      </c>
      <c r="H3725" t="s">
        <v>311</v>
      </c>
      <c r="I3725" t="s">
        <v>311</v>
      </c>
      <c r="J3725">
        <v>1</v>
      </c>
    </row>
    <row r="3726" spans="1:10" hidden="1" x14ac:dyDescent="0.35">
      <c r="A3726" t="s">
        <v>10122</v>
      </c>
      <c r="B3726">
        <v>28</v>
      </c>
      <c r="C3726">
        <v>36</v>
      </c>
      <c r="D3726">
        <v>3712</v>
      </c>
      <c r="E3726" t="s">
        <v>311</v>
      </c>
      <c r="F3726" t="s">
        <v>3848</v>
      </c>
      <c r="G3726" t="s">
        <v>311</v>
      </c>
      <c r="H3726" t="s">
        <v>311</v>
      </c>
      <c r="I3726" t="s">
        <v>311</v>
      </c>
      <c r="J3726">
        <v>2</v>
      </c>
    </row>
    <row r="3727" spans="1:10" hidden="1" x14ac:dyDescent="0.35">
      <c r="A3727" t="s">
        <v>10123</v>
      </c>
      <c r="B3727">
        <v>27</v>
      </c>
      <c r="C3727">
        <v>36</v>
      </c>
      <c r="D3727">
        <v>3712</v>
      </c>
      <c r="E3727" t="s">
        <v>311</v>
      </c>
      <c r="F3727" t="s">
        <v>3848</v>
      </c>
      <c r="G3727" t="s">
        <v>311</v>
      </c>
      <c r="H3727" t="s">
        <v>311</v>
      </c>
      <c r="I3727" t="s">
        <v>311</v>
      </c>
      <c r="J3727">
        <v>0</v>
      </c>
    </row>
    <row r="3728" spans="1:10" hidden="1" x14ac:dyDescent="0.35">
      <c r="A3728" t="s">
        <v>10124</v>
      </c>
      <c r="B3728">
        <v>19</v>
      </c>
      <c r="C3728">
        <v>36</v>
      </c>
      <c r="D3728">
        <v>3712</v>
      </c>
      <c r="E3728" t="s">
        <v>311</v>
      </c>
      <c r="F3728" t="s">
        <v>3848</v>
      </c>
      <c r="G3728" t="s">
        <v>311</v>
      </c>
      <c r="H3728" t="s">
        <v>311</v>
      </c>
      <c r="I3728" t="s">
        <v>311</v>
      </c>
      <c r="J3728">
        <v>0</v>
      </c>
    </row>
    <row r="3729" spans="1:10" hidden="1" x14ac:dyDescent="0.35">
      <c r="A3729" t="s">
        <v>10125</v>
      </c>
      <c r="B3729">
        <v>64</v>
      </c>
      <c r="C3729">
        <v>36</v>
      </c>
      <c r="D3729">
        <v>3712</v>
      </c>
      <c r="E3729" t="s">
        <v>311</v>
      </c>
      <c r="F3729" t="s">
        <v>2692</v>
      </c>
      <c r="G3729" t="s">
        <v>311</v>
      </c>
      <c r="H3729" t="s">
        <v>311</v>
      </c>
      <c r="I3729" t="s">
        <v>311</v>
      </c>
      <c r="J3729">
        <v>3</v>
      </c>
    </row>
    <row r="3730" spans="1:10" hidden="1" x14ac:dyDescent="0.35">
      <c r="A3730" t="s">
        <v>10126</v>
      </c>
      <c r="B3730">
        <v>33</v>
      </c>
      <c r="C3730">
        <v>36</v>
      </c>
      <c r="D3730">
        <v>3712</v>
      </c>
      <c r="E3730" t="s">
        <v>311</v>
      </c>
      <c r="F3730" t="s">
        <v>2692</v>
      </c>
      <c r="G3730" t="s">
        <v>311</v>
      </c>
      <c r="H3730" t="s">
        <v>311</v>
      </c>
      <c r="I3730" t="s">
        <v>311</v>
      </c>
      <c r="J3730">
        <v>3</v>
      </c>
    </row>
    <row r="3731" spans="1:10" hidden="1" x14ac:dyDescent="0.35">
      <c r="A3731" t="s">
        <v>10127</v>
      </c>
      <c r="B3731">
        <v>14</v>
      </c>
      <c r="C3731">
        <v>36</v>
      </c>
      <c r="D3731">
        <v>3712</v>
      </c>
      <c r="E3731" t="s">
        <v>311</v>
      </c>
      <c r="F3731" t="s">
        <v>3848</v>
      </c>
      <c r="G3731" t="s">
        <v>311</v>
      </c>
      <c r="H3731" t="s">
        <v>311</v>
      </c>
      <c r="I3731" t="s">
        <v>311</v>
      </c>
      <c r="J3731">
        <v>0</v>
      </c>
    </row>
    <row r="3732" spans="1:10" hidden="1" x14ac:dyDescent="0.35">
      <c r="A3732" t="s">
        <v>10128</v>
      </c>
      <c r="B3732">
        <v>18</v>
      </c>
      <c r="C3732">
        <v>36</v>
      </c>
      <c r="D3732">
        <v>3712</v>
      </c>
      <c r="E3732" t="s">
        <v>311</v>
      </c>
      <c r="F3732" t="s">
        <v>3848</v>
      </c>
      <c r="G3732" t="s">
        <v>311</v>
      </c>
      <c r="H3732" t="s">
        <v>311</v>
      </c>
      <c r="I3732" t="s">
        <v>311</v>
      </c>
      <c r="J3732">
        <v>2</v>
      </c>
    </row>
    <row r="3733" spans="1:10" hidden="1" x14ac:dyDescent="0.35">
      <c r="A3733" t="s">
        <v>10129</v>
      </c>
      <c r="B3733">
        <v>28</v>
      </c>
      <c r="C3733">
        <v>36</v>
      </c>
      <c r="D3733">
        <v>3712</v>
      </c>
      <c r="E3733" t="s">
        <v>311</v>
      </c>
      <c r="F3733" t="s">
        <v>3848</v>
      </c>
      <c r="G3733" t="s">
        <v>311</v>
      </c>
      <c r="H3733" t="s">
        <v>311</v>
      </c>
      <c r="I3733" t="s">
        <v>311</v>
      </c>
      <c r="J3733">
        <v>2</v>
      </c>
    </row>
    <row r="3734" spans="1:10" hidden="1" x14ac:dyDescent="0.35">
      <c r="A3734" t="s">
        <v>10130</v>
      </c>
      <c r="B3734">
        <v>28</v>
      </c>
      <c r="C3734">
        <v>36</v>
      </c>
      <c r="D3734">
        <v>3712</v>
      </c>
      <c r="E3734" t="s">
        <v>311</v>
      </c>
      <c r="F3734" t="s">
        <v>3848</v>
      </c>
      <c r="G3734" t="s">
        <v>311</v>
      </c>
      <c r="H3734" t="s">
        <v>311</v>
      </c>
      <c r="I3734" t="s">
        <v>311</v>
      </c>
      <c r="J3734">
        <v>1</v>
      </c>
    </row>
    <row r="3735" spans="1:10" hidden="1" x14ac:dyDescent="0.35">
      <c r="A3735" t="s">
        <v>10131</v>
      </c>
      <c r="B3735">
        <v>11</v>
      </c>
      <c r="C3735">
        <v>36</v>
      </c>
      <c r="D3735">
        <v>3712</v>
      </c>
      <c r="E3735" t="s">
        <v>311</v>
      </c>
      <c r="F3735" t="s">
        <v>3848</v>
      </c>
      <c r="G3735" t="s">
        <v>311</v>
      </c>
      <c r="H3735" t="s">
        <v>311</v>
      </c>
      <c r="I3735" t="s">
        <v>311</v>
      </c>
      <c r="J3735">
        <v>0</v>
      </c>
    </row>
    <row r="3736" spans="1:10" hidden="1" x14ac:dyDescent="0.35">
      <c r="A3736" t="s">
        <v>10132</v>
      </c>
      <c r="B3736">
        <v>37</v>
      </c>
      <c r="C3736">
        <v>36</v>
      </c>
      <c r="D3736">
        <v>3712</v>
      </c>
      <c r="E3736" t="s">
        <v>311</v>
      </c>
      <c r="F3736" t="s">
        <v>2692</v>
      </c>
      <c r="G3736" t="s">
        <v>311</v>
      </c>
      <c r="H3736" t="s">
        <v>311</v>
      </c>
      <c r="I3736" t="s">
        <v>311</v>
      </c>
      <c r="J3736">
        <v>2</v>
      </c>
    </row>
    <row r="3737" spans="1:10" hidden="1" x14ac:dyDescent="0.35">
      <c r="A3737" t="s">
        <v>10133</v>
      </c>
      <c r="B3737">
        <v>53</v>
      </c>
      <c r="C3737">
        <v>36</v>
      </c>
      <c r="D3737">
        <v>3712</v>
      </c>
      <c r="E3737" t="s">
        <v>311</v>
      </c>
      <c r="F3737" t="s">
        <v>2692</v>
      </c>
      <c r="G3737" t="s">
        <v>311</v>
      </c>
      <c r="H3737" t="s">
        <v>311</v>
      </c>
      <c r="I3737" t="s">
        <v>311</v>
      </c>
      <c r="J3737">
        <v>0</v>
      </c>
    </row>
    <row r="3738" spans="1:10" hidden="1" x14ac:dyDescent="0.35">
      <c r="A3738" t="s">
        <v>10134</v>
      </c>
      <c r="B3738">
        <v>18</v>
      </c>
      <c r="C3738">
        <v>36</v>
      </c>
      <c r="D3738">
        <v>3712</v>
      </c>
      <c r="E3738" t="s">
        <v>311</v>
      </c>
      <c r="F3738" t="s">
        <v>3848</v>
      </c>
      <c r="G3738" t="s">
        <v>311</v>
      </c>
      <c r="H3738" t="s">
        <v>311</v>
      </c>
      <c r="I3738" t="s">
        <v>311</v>
      </c>
      <c r="J3738">
        <v>4</v>
      </c>
    </row>
    <row r="3739" spans="1:10" hidden="1" x14ac:dyDescent="0.35">
      <c r="A3739" t="s">
        <v>10135</v>
      </c>
      <c r="B3739">
        <v>57</v>
      </c>
      <c r="C3739">
        <v>36</v>
      </c>
      <c r="D3739">
        <v>3712</v>
      </c>
      <c r="E3739" t="s">
        <v>311</v>
      </c>
      <c r="F3739" t="s">
        <v>2692</v>
      </c>
      <c r="G3739" t="s">
        <v>311</v>
      </c>
      <c r="H3739" t="s">
        <v>311</v>
      </c>
      <c r="I3739" t="s">
        <v>311</v>
      </c>
      <c r="J3739">
        <v>19</v>
      </c>
    </row>
    <row r="3740" spans="1:10" hidden="1" x14ac:dyDescent="0.35">
      <c r="A3740" t="s">
        <v>10136</v>
      </c>
      <c r="B3740">
        <v>25</v>
      </c>
      <c r="C3740">
        <v>36</v>
      </c>
      <c r="D3740">
        <v>3712</v>
      </c>
      <c r="E3740" t="s">
        <v>311</v>
      </c>
      <c r="F3740" t="s">
        <v>3848</v>
      </c>
      <c r="G3740" t="s">
        <v>311</v>
      </c>
      <c r="H3740" t="s">
        <v>311</v>
      </c>
      <c r="I3740" t="s">
        <v>311</v>
      </c>
      <c r="J3740">
        <v>7</v>
      </c>
    </row>
    <row r="3741" spans="1:10" hidden="1" x14ac:dyDescent="0.35">
      <c r="A3741" t="s">
        <v>10137</v>
      </c>
      <c r="B3741">
        <v>13</v>
      </c>
      <c r="C3741">
        <v>36</v>
      </c>
      <c r="D3741">
        <v>3712</v>
      </c>
      <c r="E3741" t="s">
        <v>311</v>
      </c>
      <c r="F3741" t="s">
        <v>3848</v>
      </c>
      <c r="G3741" t="s">
        <v>311</v>
      </c>
      <c r="H3741" t="s">
        <v>311</v>
      </c>
      <c r="I3741" t="s">
        <v>311</v>
      </c>
      <c r="J3741">
        <v>1</v>
      </c>
    </row>
    <row r="3742" spans="1:10" hidden="1" x14ac:dyDescent="0.35">
      <c r="A3742" t="s">
        <v>10138</v>
      </c>
      <c r="B3742">
        <v>18</v>
      </c>
      <c r="C3742">
        <v>36</v>
      </c>
      <c r="D3742">
        <v>3712</v>
      </c>
      <c r="E3742" t="s">
        <v>311</v>
      </c>
      <c r="F3742" t="s">
        <v>3848</v>
      </c>
      <c r="G3742" t="s">
        <v>311</v>
      </c>
      <c r="H3742" t="s">
        <v>311</v>
      </c>
      <c r="I3742" t="s">
        <v>311</v>
      </c>
      <c r="J3742">
        <v>0</v>
      </c>
    </row>
    <row r="3743" spans="1:10" hidden="1" x14ac:dyDescent="0.35">
      <c r="A3743" t="s">
        <v>10139</v>
      </c>
      <c r="B3743">
        <v>25</v>
      </c>
      <c r="C3743">
        <v>36</v>
      </c>
      <c r="D3743">
        <v>3712</v>
      </c>
      <c r="E3743" t="s">
        <v>311</v>
      </c>
      <c r="F3743" t="s">
        <v>2692</v>
      </c>
      <c r="G3743" t="s">
        <v>311</v>
      </c>
      <c r="H3743" t="s">
        <v>311</v>
      </c>
      <c r="I3743" t="s">
        <v>311</v>
      </c>
      <c r="J3743">
        <v>12</v>
      </c>
    </row>
    <row r="3744" spans="1:10" hidden="1" x14ac:dyDescent="0.35">
      <c r="A3744" t="s">
        <v>10140</v>
      </c>
      <c r="B3744">
        <v>8</v>
      </c>
      <c r="C3744">
        <v>36</v>
      </c>
      <c r="D3744">
        <v>3712</v>
      </c>
      <c r="E3744" t="s">
        <v>311</v>
      </c>
      <c r="F3744" t="s">
        <v>3848</v>
      </c>
      <c r="G3744" t="s">
        <v>311</v>
      </c>
      <c r="H3744" t="s">
        <v>311</v>
      </c>
      <c r="I3744" t="s">
        <v>311</v>
      </c>
      <c r="J3744">
        <v>0</v>
      </c>
    </row>
    <row r="3745" spans="1:10" hidden="1" x14ac:dyDescent="0.35">
      <c r="A3745" t="s">
        <v>10141</v>
      </c>
      <c r="B3745">
        <v>18</v>
      </c>
      <c r="C3745">
        <v>36</v>
      </c>
      <c r="D3745">
        <v>3712</v>
      </c>
      <c r="E3745" t="s">
        <v>311</v>
      </c>
      <c r="F3745" t="s">
        <v>2692</v>
      </c>
      <c r="G3745" t="s">
        <v>311</v>
      </c>
      <c r="H3745" t="s">
        <v>311</v>
      </c>
      <c r="I3745" t="s">
        <v>311</v>
      </c>
      <c r="J3745">
        <v>14</v>
      </c>
    </row>
    <row r="3746" spans="1:10" hidden="1" x14ac:dyDescent="0.35">
      <c r="A3746" t="s">
        <v>10142</v>
      </c>
      <c r="B3746">
        <v>18</v>
      </c>
      <c r="C3746">
        <v>36</v>
      </c>
      <c r="D3746">
        <v>3712</v>
      </c>
      <c r="E3746" t="s">
        <v>311</v>
      </c>
      <c r="F3746" t="s">
        <v>3848</v>
      </c>
      <c r="G3746" t="s">
        <v>311</v>
      </c>
      <c r="H3746" t="s">
        <v>311</v>
      </c>
      <c r="I3746" t="s">
        <v>311</v>
      </c>
      <c r="J3746">
        <v>4</v>
      </c>
    </row>
    <row r="3747" spans="1:10" hidden="1" x14ac:dyDescent="0.35">
      <c r="A3747" t="s">
        <v>10143</v>
      </c>
      <c r="B3747">
        <v>22</v>
      </c>
      <c r="C3747">
        <v>36</v>
      </c>
      <c r="D3747">
        <v>3712</v>
      </c>
      <c r="E3747" t="s">
        <v>311</v>
      </c>
      <c r="F3747" t="s">
        <v>3848</v>
      </c>
      <c r="G3747" t="s">
        <v>311</v>
      </c>
      <c r="H3747" t="s">
        <v>311</v>
      </c>
      <c r="I3747" t="s">
        <v>311</v>
      </c>
      <c r="J3747">
        <v>3</v>
      </c>
    </row>
    <row r="3748" spans="1:10" hidden="1" x14ac:dyDescent="0.35">
      <c r="A3748" t="s">
        <v>10144</v>
      </c>
      <c r="B3748">
        <v>70</v>
      </c>
      <c r="C3748">
        <v>36</v>
      </c>
      <c r="D3748">
        <v>3712</v>
      </c>
      <c r="E3748" t="s">
        <v>311</v>
      </c>
      <c r="F3748" t="s">
        <v>2692</v>
      </c>
      <c r="G3748" t="s">
        <v>311</v>
      </c>
      <c r="H3748" t="s">
        <v>311</v>
      </c>
      <c r="I3748" t="s">
        <v>311</v>
      </c>
      <c r="J3748">
        <v>0</v>
      </c>
    </row>
    <row r="3749" spans="1:10" hidden="1" x14ac:dyDescent="0.35">
      <c r="A3749" t="s">
        <v>10145</v>
      </c>
      <c r="B3749">
        <v>30</v>
      </c>
      <c r="C3749">
        <v>36</v>
      </c>
      <c r="D3749">
        <v>3712</v>
      </c>
      <c r="E3749" t="s">
        <v>311</v>
      </c>
      <c r="F3749" t="s">
        <v>3848</v>
      </c>
      <c r="G3749" t="s">
        <v>311</v>
      </c>
      <c r="H3749" t="s">
        <v>311</v>
      </c>
      <c r="I3749" t="s">
        <v>311</v>
      </c>
      <c r="J3749">
        <v>0</v>
      </c>
    </row>
    <row r="3750" spans="1:10" hidden="1" x14ac:dyDescent="0.35">
      <c r="A3750" t="s">
        <v>10146</v>
      </c>
      <c r="B3750">
        <v>32</v>
      </c>
      <c r="C3750">
        <v>36</v>
      </c>
      <c r="D3750">
        <v>3712</v>
      </c>
      <c r="E3750" t="s">
        <v>311</v>
      </c>
      <c r="F3750" t="s">
        <v>2692</v>
      </c>
      <c r="G3750" t="s">
        <v>311</v>
      </c>
      <c r="H3750" t="s">
        <v>311</v>
      </c>
      <c r="I3750" t="s">
        <v>311</v>
      </c>
      <c r="J3750">
        <v>4</v>
      </c>
    </row>
    <row r="3751" spans="1:10" hidden="1" x14ac:dyDescent="0.35">
      <c r="A3751" t="s">
        <v>10147</v>
      </c>
      <c r="B3751">
        <v>71</v>
      </c>
      <c r="C3751">
        <v>36</v>
      </c>
      <c r="D3751">
        <v>3712</v>
      </c>
      <c r="E3751" t="s">
        <v>311</v>
      </c>
      <c r="F3751" t="s">
        <v>2692</v>
      </c>
      <c r="G3751" t="s">
        <v>311</v>
      </c>
      <c r="H3751" t="s">
        <v>311</v>
      </c>
      <c r="I3751" t="s">
        <v>311</v>
      </c>
      <c r="J3751">
        <v>0</v>
      </c>
    </row>
    <row r="3752" spans="1:10" hidden="1" x14ac:dyDescent="0.35">
      <c r="A3752" t="s">
        <v>10148</v>
      </c>
      <c r="B3752">
        <v>23</v>
      </c>
      <c r="C3752">
        <v>36</v>
      </c>
      <c r="D3752">
        <v>3712</v>
      </c>
      <c r="E3752" t="s">
        <v>311</v>
      </c>
      <c r="F3752" t="s">
        <v>2692</v>
      </c>
      <c r="G3752" t="s">
        <v>311</v>
      </c>
      <c r="H3752" t="s">
        <v>311</v>
      </c>
      <c r="I3752" t="s">
        <v>311</v>
      </c>
      <c r="J3752">
        <v>2</v>
      </c>
    </row>
    <row r="3753" spans="1:10" hidden="1" x14ac:dyDescent="0.35">
      <c r="A3753" t="s">
        <v>10149</v>
      </c>
      <c r="B3753">
        <v>12</v>
      </c>
      <c r="C3753">
        <v>36</v>
      </c>
      <c r="D3753">
        <v>3712</v>
      </c>
      <c r="E3753" t="s">
        <v>311</v>
      </c>
      <c r="F3753" t="s">
        <v>3848</v>
      </c>
      <c r="G3753" t="s">
        <v>311</v>
      </c>
      <c r="H3753" t="s">
        <v>311</v>
      </c>
      <c r="I3753" t="s">
        <v>311</v>
      </c>
      <c r="J3753">
        <v>3</v>
      </c>
    </row>
    <row r="3754" spans="1:10" hidden="1" x14ac:dyDescent="0.35">
      <c r="A3754" t="s">
        <v>10150</v>
      </c>
      <c r="B3754">
        <v>23</v>
      </c>
      <c r="C3754">
        <v>36</v>
      </c>
      <c r="D3754">
        <v>3712</v>
      </c>
      <c r="E3754" t="s">
        <v>311</v>
      </c>
      <c r="F3754" t="s">
        <v>2692</v>
      </c>
      <c r="G3754" t="s">
        <v>311</v>
      </c>
      <c r="H3754" t="s">
        <v>311</v>
      </c>
      <c r="I3754" t="s">
        <v>311</v>
      </c>
      <c r="J3754">
        <v>1</v>
      </c>
    </row>
    <row r="3755" spans="1:10" hidden="1" x14ac:dyDescent="0.35">
      <c r="A3755" t="s">
        <v>10151</v>
      </c>
      <c r="B3755">
        <v>9</v>
      </c>
      <c r="C3755">
        <v>36</v>
      </c>
      <c r="D3755">
        <v>3712</v>
      </c>
      <c r="E3755" t="s">
        <v>311</v>
      </c>
      <c r="F3755" t="s">
        <v>3848</v>
      </c>
      <c r="G3755" t="s">
        <v>311</v>
      </c>
      <c r="H3755" t="s">
        <v>311</v>
      </c>
      <c r="I3755" t="s">
        <v>311</v>
      </c>
      <c r="J3755">
        <v>0</v>
      </c>
    </row>
    <row r="3756" spans="1:10" hidden="1" x14ac:dyDescent="0.35">
      <c r="A3756" t="s">
        <v>10152</v>
      </c>
      <c r="B3756">
        <v>31</v>
      </c>
      <c r="C3756">
        <v>36</v>
      </c>
      <c r="D3756">
        <v>3712</v>
      </c>
      <c r="E3756" t="s">
        <v>311</v>
      </c>
      <c r="F3756" t="s">
        <v>3848</v>
      </c>
      <c r="G3756" t="s">
        <v>311</v>
      </c>
      <c r="H3756" t="s">
        <v>311</v>
      </c>
      <c r="I3756" t="s">
        <v>311</v>
      </c>
      <c r="J3756">
        <v>0</v>
      </c>
    </row>
    <row r="3757" spans="1:10" hidden="1" x14ac:dyDescent="0.35">
      <c r="A3757" t="s">
        <v>10153</v>
      </c>
      <c r="B3757">
        <v>55</v>
      </c>
      <c r="C3757">
        <v>36</v>
      </c>
      <c r="D3757">
        <v>3712</v>
      </c>
      <c r="E3757" t="s">
        <v>311</v>
      </c>
      <c r="F3757" t="s">
        <v>2692</v>
      </c>
      <c r="G3757" t="s">
        <v>311</v>
      </c>
      <c r="H3757" t="s">
        <v>311</v>
      </c>
      <c r="I3757" t="s">
        <v>311</v>
      </c>
      <c r="J3757">
        <v>0</v>
      </c>
    </row>
    <row r="3758" spans="1:10" hidden="1" x14ac:dyDescent="0.35">
      <c r="A3758" t="s">
        <v>10154</v>
      </c>
      <c r="B3758">
        <v>26</v>
      </c>
      <c r="C3758">
        <v>35</v>
      </c>
      <c r="D3758">
        <v>3757</v>
      </c>
      <c r="E3758" t="s">
        <v>311</v>
      </c>
      <c r="F3758" t="s">
        <v>2692</v>
      </c>
      <c r="G3758" t="s">
        <v>311</v>
      </c>
      <c r="H3758" t="s">
        <v>311</v>
      </c>
      <c r="I3758" t="s">
        <v>311</v>
      </c>
      <c r="J3758">
        <v>3</v>
      </c>
    </row>
    <row r="3759" spans="1:10" hidden="1" x14ac:dyDescent="0.35">
      <c r="A3759" t="s">
        <v>10155</v>
      </c>
      <c r="B3759">
        <v>20</v>
      </c>
      <c r="C3759">
        <v>35</v>
      </c>
      <c r="D3759">
        <v>3757</v>
      </c>
      <c r="E3759" t="s">
        <v>311</v>
      </c>
      <c r="F3759" t="s">
        <v>3848</v>
      </c>
      <c r="G3759" t="s">
        <v>311</v>
      </c>
      <c r="H3759" t="s">
        <v>311</v>
      </c>
      <c r="I3759" t="s">
        <v>311</v>
      </c>
      <c r="J3759">
        <v>0</v>
      </c>
    </row>
    <row r="3760" spans="1:10" hidden="1" x14ac:dyDescent="0.35">
      <c r="A3760" t="s">
        <v>10156</v>
      </c>
      <c r="B3760">
        <v>79</v>
      </c>
      <c r="C3760">
        <v>35</v>
      </c>
      <c r="D3760">
        <v>3757</v>
      </c>
      <c r="E3760" t="s">
        <v>311</v>
      </c>
      <c r="F3760" t="s">
        <v>2692</v>
      </c>
      <c r="G3760" t="s">
        <v>311</v>
      </c>
      <c r="H3760" t="s">
        <v>311</v>
      </c>
      <c r="I3760" t="s">
        <v>311</v>
      </c>
      <c r="J3760">
        <v>2</v>
      </c>
    </row>
    <row r="3761" spans="1:10" hidden="1" x14ac:dyDescent="0.35">
      <c r="A3761" t="s">
        <v>10157</v>
      </c>
      <c r="B3761">
        <v>46</v>
      </c>
      <c r="C3761">
        <v>35</v>
      </c>
      <c r="D3761">
        <v>3757</v>
      </c>
      <c r="E3761" t="s">
        <v>311</v>
      </c>
      <c r="F3761" t="s">
        <v>2692</v>
      </c>
      <c r="G3761" t="s">
        <v>311</v>
      </c>
      <c r="H3761" t="s">
        <v>311</v>
      </c>
      <c r="I3761" t="s">
        <v>311</v>
      </c>
      <c r="J3761">
        <v>1</v>
      </c>
    </row>
    <row r="3762" spans="1:10" hidden="1" x14ac:dyDescent="0.35">
      <c r="A3762" t="s">
        <v>10158</v>
      </c>
      <c r="B3762">
        <v>20</v>
      </c>
      <c r="C3762">
        <v>35</v>
      </c>
      <c r="D3762">
        <v>3757</v>
      </c>
      <c r="E3762" t="s">
        <v>311</v>
      </c>
      <c r="F3762" t="s">
        <v>3848</v>
      </c>
      <c r="G3762" t="s">
        <v>311</v>
      </c>
      <c r="H3762" t="s">
        <v>311</v>
      </c>
      <c r="I3762" t="s">
        <v>311</v>
      </c>
      <c r="J3762">
        <v>1</v>
      </c>
    </row>
    <row r="3763" spans="1:10" hidden="1" x14ac:dyDescent="0.35">
      <c r="A3763" t="s">
        <v>10159</v>
      </c>
      <c r="B3763">
        <v>61</v>
      </c>
      <c r="C3763">
        <v>35</v>
      </c>
      <c r="D3763">
        <v>3757</v>
      </c>
      <c r="E3763" t="s">
        <v>311</v>
      </c>
      <c r="F3763" t="s">
        <v>2692</v>
      </c>
      <c r="G3763" t="s">
        <v>311</v>
      </c>
      <c r="H3763" t="s">
        <v>311</v>
      </c>
      <c r="I3763" t="s">
        <v>311</v>
      </c>
      <c r="J3763">
        <v>3</v>
      </c>
    </row>
    <row r="3764" spans="1:10" hidden="1" x14ac:dyDescent="0.35">
      <c r="A3764" t="s">
        <v>10160</v>
      </c>
      <c r="B3764">
        <v>13</v>
      </c>
      <c r="C3764">
        <v>35</v>
      </c>
      <c r="D3764">
        <v>3757</v>
      </c>
      <c r="E3764" t="s">
        <v>311</v>
      </c>
      <c r="F3764" t="s">
        <v>3848</v>
      </c>
      <c r="G3764" t="s">
        <v>311</v>
      </c>
      <c r="H3764" t="s">
        <v>311</v>
      </c>
      <c r="I3764" t="s">
        <v>311</v>
      </c>
      <c r="J3764">
        <v>0</v>
      </c>
    </row>
    <row r="3765" spans="1:10" hidden="1" x14ac:dyDescent="0.35">
      <c r="A3765" t="s">
        <v>10161</v>
      </c>
      <c r="B3765">
        <v>12</v>
      </c>
      <c r="C3765">
        <v>35</v>
      </c>
      <c r="D3765">
        <v>3757</v>
      </c>
      <c r="E3765" t="s">
        <v>311</v>
      </c>
      <c r="F3765" t="s">
        <v>3848</v>
      </c>
      <c r="G3765" t="s">
        <v>311</v>
      </c>
      <c r="H3765" t="s">
        <v>311</v>
      </c>
      <c r="I3765" t="s">
        <v>311</v>
      </c>
      <c r="J3765">
        <v>12</v>
      </c>
    </row>
    <row r="3766" spans="1:10" hidden="1" x14ac:dyDescent="0.35">
      <c r="A3766" t="s">
        <v>10162</v>
      </c>
      <c r="B3766">
        <v>12</v>
      </c>
      <c r="C3766">
        <v>35</v>
      </c>
      <c r="D3766">
        <v>3757</v>
      </c>
      <c r="E3766" t="s">
        <v>311</v>
      </c>
      <c r="F3766" t="s">
        <v>3848</v>
      </c>
      <c r="G3766" t="s">
        <v>311</v>
      </c>
      <c r="H3766" t="s">
        <v>311</v>
      </c>
      <c r="I3766" t="s">
        <v>311</v>
      </c>
      <c r="J3766">
        <v>1</v>
      </c>
    </row>
    <row r="3767" spans="1:10" hidden="1" x14ac:dyDescent="0.35">
      <c r="A3767" t="s">
        <v>10163</v>
      </c>
      <c r="B3767">
        <v>13</v>
      </c>
      <c r="C3767">
        <v>35</v>
      </c>
      <c r="D3767">
        <v>3757</v>
      </c>
      <c r="E3767" t="s">
        <v>311</v>
      </c>
      <c r="F3767" t="s">
        <v>3848</v>
      </c>
      <c r="G3767" t="s">
        <v>311</v>
      </c>
      <c r="H3767" t="s">
        <v>311</v>
      </c>
      <c r="I3767" t="s">
        <v>311</v>
      </c>
      <c r="J3767">
        <v>0</v>
      </c>
    </row>
    <row r="3768" spans="1:10" hidden="1" x14ac:dyDescent="0.35">
      <c r="A3768" t="s">
        <v>10164</v>
      </c>
      <c r="B3768">
        <v>13</v>
      </c>
      <c r="C3768">
        <v>35</v>
      </c>
      <c r="D3768">
        <v>3757</v>
      </c>
      <c r="E3768" t="s">
        <v>311</v>
      </c>
      <c r="F3768" t="s">
        <v>3848</v>
      </c>
      <c r="G3768" t="s">
        <v>311</v>
      </c>
      <c r="H3768" t="s">
        <v>311</v>
      </c>
      <c r="I3768" t="s">
        <v>311</v>
      </c>
      <c r="J3768">
        <v>0</v>
      </c>
    </row>
    <row r="3769" spans="1:10" hidden="1" x14ac:dyDescent="0.35">
      <c r="A3769" t="s">
        <v>10165</v>
      </c>
      <c r="B3769">
        <v>12</v>
      </c>
      <c r="C3769">
        <v>35</v>
      </c>
      <c r="D3769">
        <v>3757</v>
      </c>
      <c r="E3769" t="s">
        <v>311</v>
      </c>
      <c r="F3769" t="s">
        <v>3848</v>
      </c>
      <c r="G3769" t="s">
        <v>311</v>
      </c>
      <c r="H3769" t="s">
        <v>311</v>
      </c>
      <c r="I3769" t="s">
        <v>311</v>
      </c>
      <c r="J3769">
        <v>0</v>
      </c>
    </row>
    <row r="3770" spans="1:10" hidden="1" x14ac:dyDescent="0.35">
      <c r="A3770" t="s">
        <v>10166</v>
      </c>
      <c r="B3770">
        <v>7</v>
      </c>
      <c r="C3770">
        <v>35</v>
      </c>
      <c r="D3770">
        <v>3757</v>
      </c>
      <c r="E3770" t="s">
        <v>311</v>
      </c>
      <c r="F3770" t="s">
        <v>3848</v>
      </c>
      <c r="G3770" t="s">
        <v>311</v>
      </c>
      <c r="H3770" t="s">
        <v>311</v>
      </c>
      <c r="I3770" t="s">
        <v>311</v>
      </c>
      <c r="J3770">
        <v>5</v>
      </c>
    </row>
    <row r="3771" spans="1:10" hidden="1" x14ac:dyDescent="0.35">
      <c r="A3771" t="s">
        <v>10167</v>
      </c>
      <c r="B3771">
        <v>12</v>
      </c>
      <c r="C3771">
        <v>35</v>
      </c>
      <c r="D3771">
        <v>3757</v>
      </c>
      <c r="E3771" t="s">
        <v>311</v>
      </c>
      <c r="F3771" t="s">
        <v>3848</v>
      </c>
      <c r="G3771" t="s">
        <v>311</v>
      </c>
      <c r="H3771" t="s">
        <v>311</v>
      </c>
      <c r="I3771" t="s">
        <v>311</v>
      </c>
      <c r="J3771">
        <v>0</v>
      </c>
    </row>
    <row r="3772" spans="1:10" hidden="1" x14ac:dyDescent="0.35">
      <c r="A3772" t="s">
        <v>10168</v>
      </c>
      <c r="B3772">
        <v>16</v>
      </c>
      <c r="C3772">
        <v>35</v>
      </c>
      <c r="D3772">
        <v>3757</v>
      </c>
      <c r="E3772" t="s">
        <v>311</v>
      </c>
      <c r="F3772" t="s">
        <v>3848</v>
      </c>
      <c r="G3772" t="s">
        <v>311</v>
      </c>
      <c r="H3772" t="s">
        <v>311</v>
      </c>
      <c r="I3772" t="s">
        <v>311</v>
      </c>
      <c r="J3772">
        <v>4</v>
      </c>
    </row>
    <row r="3773" spans="1:10" hidden="1" x14ac:dyDescent="0.35">
      <c r="A3773" t="s">
        <v>10169</v>
      </c>
      <c r="B3773">
        <v>18</v>
      </c>
      <c r="C3773">
        <v>35</v>
      </c>
      <c r="D3773">
        <v>3757</v>
      </c>
      <c r="E3773" t="s">
        <v>311</v>
      </c>
      <c r="F3773" t="s">
        <v>3848</v>
      </c>
      <c r="G3773" t="s">
        <v>311</v>
      </c>
      <c r="H3773" t="s">
        <v>311</v>
      </c>
      <c r="I3773" t="s">
        <v>311</v>
      </c>
      <c r="J3773">
        <v>1</v>
      </c>
    </row>
    <row r="3774" spans="1:10" hidden="1" x14ac:dyDescent="0.35">
      <c r="A3774" t="s">
        <v>10170</v>
      </c>
      <c r="B3774">
        <v>15</v>
      </c>
      <c r="C3774">
        <v>35</v>
      </c>
      <c r="D3774">
        <v>3757</v>
      </c>
      <c r="E3774" t="s">
        <v>311</v>
      </c>
      <c r="F3774" t="s">
        <v>3848</v>
      </c>
      <c r="G3774" t="s">
        <v>311</v>
      </c>
      <c r="H3774" t="s">
        <v>311</v>
      </c>
      <c r="I3774" t="s">
        <v>311</v>
      </c>
      <c r="J3774">
        <v>4</v>
      </c>
    </row>
    <row r="3775" spans="1:10" hidden="1" x14ac:dyDescent="0.35">
      <c r="A3775" t="s">
        <v>10171</v>
      </c>
      <c r="B3775">
        <v>24</v>
      </c>
      <c r="C3775">
        <v>35</v>
      </c>
      <c r="D3775">
        <v>3757</v>
      </c>
      <c r="E3775" t="s">
        <v>311</v>
      </c>
      <c r="F3775" t="s">
        <v>2692</v>
      </c>
      <c r="G3775" t="s">
        <v>311</v>
      </c>
      <c r="H3775" t="s">
        <v>311</v>
      </c>
      <c r="I3775" t="s">
        <v>311</v>
      </c>
      <c r="J3775">
        <v>7</v>
      </c>
    </row>
    <row r="3776" spans="1:10" hidden="1" x14ac:dyDescent="0.35">
      <c r="A3776" t="s">
        <v>10172</v>
      </c>
      <c r="B3776">
        <v>16</v>
      </c>
      <c r="C3776">
        <v>35</v>
      </c>
      <c r="D3776">
        <v>3757</v>
      </c>
      <c r="E3776" t="s">
        <v>311</v>
      </c>
      <c r="F3776" t="s">
        <v>3848</v>
      </c>
      <c r="G3776" t="s">
        <v>311</v>
      </c>
      <c r="H3776" t="s">
        <v>311</v>
      </c>
      <c r="I3776" t="s">
        <v>311</v>
      </c>
      <c r="J3776">
        <v>0</v>
      </c>
    </row>
    <row r="3777" spans="1:10" hidden="1" x14ac:dyDescent="0.35">
      <c r="A3777" t="s">
        <v>10173</v>
      </c>
      <c r="B3777">
        <v>51</v>
      </c>
      <c r="C3777">
        <v>35</v>
      </c>
      <c r="D3777">
        <v>3757</v>
      </c>
      <c r="E3777" t="s">
        <v>311</v>
      </c>
      <c r="F3777" t="s">
        <v>2692</v>
      </c>
      <c r="G3777" t="s">
        <v>311</v>
      </c>
      <c r="H3777" t="s">
        <v>311</v>
      </c>
      <c r="I3777" t="s">
        <v>311</v>
      </c>
      <c r="J3777">
        <v>2</v>
      </c>
    </row>
    <row r="3778" spans="1:10" x14ac:dyDescent="0.35">
      <c r="A3778" t="s">
        <v>10174</v>
      </c>
      <c r="B3778">
        <v>7</v>
      </c>
      <c r="C3778">
        <v>35</v>
      </c>
      <c r="D3778">
        <v>3757</v>
      </c>
      <c r="E3778" t="s">
        <v>311</v>
      </c>
      <c r="F3778" t="s">
        <v>0</v>
      </c>
      <c r="G3778" t="s">
        <v>311</v>
      </c>
      <c r="H3778" t="s">
        <v>311</v>
      </c>
      <c r="I3778" t="s">
        <v>311</v>
      </c>
      <c r="J3778">
        <v>7</v>
      </c>
    </row>
    <row r="3779" spans="1:10" hidden="1" x14ac:dyDescent="0.35">
      <c r="A3779" t="s">
        <v>10175</v>
      </c>
      <c r="B3779">
        <v>27</v>
      </c>
      <c r="C3779">
        <v>35</v>
      </c>
      <c r="D3779">
        <v>3757</v>
      </c>
      <c r="E3779" t="s">
        <v>311</v>
      </c>
      <c r="F3779" t="s">
        <v>2692</v>
      </c>
      <c r="G3779" t="s">
        <v>311</v>
      </c>
      <c r="H3779" t="s">
        <v>311</v>
      </c>
      <c r="I3779" t="s">
        <v>311</v>
      </c>
      <c r="J3779">
        <v>4</v>
      </c>
    </row>
    <row r="3780" spans="1:10" hidden="1" x14ac:dyDescent="0.35">
      <c r="A3780" t="s">
        <v>10176</v>
      </c>
      <c r="B3780">
        <v>25</v>
      </c>
      <c r="C3780">
        <v>35</v>
      </c>
      <c r="D3780">
        <v>3757</v>
      </c>
      <c r="E3780" t="s">
        <v>311</v>
      </c>
      <c r="F3780" t="s">
        <v>2692</v>
      </c>
      <c r="G3780" t="s">
        <v>311</v>
      </c>
      <c r="H3780" t="s">
        <v>311</v>
      </c>
      <c r="I3780" t="s">
        <v>311</v>
      </c>
      <c r="J3780">
        <v>5</v>
      </c>
    </row>
    <row r="3781" spans="1:10" hidden="1" x14ac:dyDescent="0.35">
      <c r="A3781" t="s">
        <v>10177</v>
      </c>
      <c r="B3781">
        <v>69</v>
      </c>
      <c r="C3781">
        <v>35</v>
      </c>
      <c r="D3781">
        <v>3757</v>
      </c>
      <c r="E3781" t="s">
        <v>311</v>
      </c>
      <c r="F3781" t="s">
        <v>2692</v>
      </c>
      <c r="G3781" t="s">
        <v>311</v>
      </c>
      <c r="H3781" t="s">
        <v>311</v>
      </c>
      <c r="I3781" t="s">
        <v>311</v>
      </c>
      <c r="J3781">
        <v>1</v>
      </c>
    </row>
    <row r="3782" spans="1:10" hidden="1" x14ac:dyDescent="0.35">
      <c r="A3782" t="s">
        <v>10178</v>
      </c>
      <c r="B3782">
        <v>38</v>
      </c>
      <c r="C3782">
        <v>35</v>
      </c>
      <c r="D3782">
        <v>3757</v>
      </c>
      <c r="E3782" t="s">
        <v>311</v>
      </c>
      <c r="F3782" t="s">
        <v>2692</v>
      </c>
      <c r="G3782" t="s">
        <v>311</v>
      </c>
      <c r="H3782" t="s">
        <v>311</v>
      </c>
      <c r="I3782" t="s">
        <v>311</v>
      </c>
      <c r="J3782">
        <v>0</v>
      </c>
    </row>
    <row r="3783" spans="1:10" hidden="1" x14ac:dyDescent="0.35">
      <c r="A3783" t="s">
        <v>10179</v>
      </c>
      <c r="B3783">
        <v>12</v>
      </c>
      <c r="C3783">
        <v>35</v>
      </c>
      <c r="D3783">
        <v>3757</v>
      </c>
      <c r="E3783" t="s">
        <v>311</v>
      </c>
      <c r="F3783" t="s">
        <v>3848</v>
      </c>
      <c r="G3783" t="s">
        <v>311</v>
      </c>
      <c r="H3783" t="s">
        <v>311</v>
      </c>
      <c r="I3783" t="s">
        <v>311</v>
      </c>
      <c r="J3783">
        <v>1</v>
      </c>
    </row>
    <row r="3784" spans="1:10" hidden="1" x14ac:dyDescent="0.35">
      <c r="A3784" t="s">
        <v>10180</v>
      </c>
      <c r="B3784">
        <v>12</v>
      </c>
      <c r="C3784">
        <v>35</v>
      </c>
      <c r="D3784">
        <v>3757</v>
      </c>
      <c r="E3784" t="s">
        <v>311</v>
      </c>
      <c r="F3784" t="s">
        <v>3848</v>
      </c>
      <c r="G3784" t="s">
        <v>311</v>
      </c>
      <c r="H3784" t="s">
        <v>311</v>
      </c>
      <c r="I3784" t="s">
        <v>311</v>
      </c>
      <c r="J3784">
        <v>0</v>
      </c>
    </row>
    <row r="3785" spans="1:10" hidden="1" x14ac:dyDescent="0.35">
      <c r="A3785" t="s">
        <v>10181</v>
      </c>
      <c r="B3785">
        <v>33</v>
      </c>
      <c r="C3785">
        <v>35</v>
      </c>
      <c r="D3785">
        <v>3757</v>
      </c>
      <c r="E3785" t="s">
        <v>311</v>
      </c>
      <c r="F3785" t="s">
        <v>2692</v>
      </c>
      <c r="G3785" t="s">
        <v>311</v>
      </c>
      <c r="H3785" t="s">
        <v>311</v>
      </c>
      <c r="I3785" t="s">
        <v>311</v>
      </c>
      <c r="J3785">
        <v>4</v>
      </c>
    </row>
    <row r="3786" spans="1:10" x14ac:dyDescent="0.35">
      <c r="A3786" t="s">
        <v>10182</v>
      </c>
      <c r="B3786">
        <v>18</v>
      </c>
      <c r="C3786">
        <v>35</v>
      </c>
      <c r="D3786">
        <v>3757</v>
      </c>
      <c r="E3786" t="s">
        <v>312</v>
      </c>
      <c r="F3786" t="s">
        <v>0</v>
      </c>
      <c r="G3786" t="s">
        <v>3633</v>
      </c>
      <c r="H3786">
        <v>0.81299999999999994</v>
      </c>
      <c r="I3786">
        <v>31.7</v>
      </c>
      <c r="J3786">
        <v>14</v>
      </c>
    </row>
    <row r="3787" spans="1:10" hidden="1" x14ac:dyDescent="0.35">
      <c r="A3787" t="s">
        <v>10183</v>
      </c>
      <c r="B3787">
        <v>19</v>
      </c>
      <c r="C3787">
        <v>35</v>
      </c>
      <c r="D3787">
        <v>3757</v>
      </c>
      <c r="E3787" t="s">
        <v>311</v>
      </c>
      <c r="F3787" t="s">
        <v>3848</v>
      </c>
      <c r="G3787" t="s">
        <v>311</v>
      </c>
      <c r="H3787" t="s">
        <v>311</v>
      </c>
      <c r="I3787" t="s">
        <v>311</v>
      </c>
      <c r="J3787">
        <v>3</v>
      </c>
    </row>
    <row r="3788" spans="1:10" hidden="1" x14ac:dyDescent="0.35">
      <c r="A3788" t="s">
        <v>10184</v>
      </c>
      <c r="B3788">
        <v>99</v>
      </c>
      <c r="C3788">
        <v>35</v>
      </c>
      <c r="D3788">
        <v>3757</v>
      </c>
      <c r="E3788" t="s">
        <v>311</v>
      </c>
      <c r="F3788" t="s">
        <v>2692</v>
      </c>
      <c r="G3788" t="s">
        <v>311</v>
      </c>
      <c r="H3788" t="s">
        <v>311</v>
      </c>
      <c r="I3788" t="s">
        <v>311</v>
      </c>
      <c r="J3788">
        <v>7</v>
      </c>
    </row>
    <row r="3789" spans="1:10" hidden="1" x14ac:dyDescent="0.35">
      <c r="A3789" t="s">
        <v>10185</v>
      </c>
      <c r="B3789">
        <v>58</v>
      </c>
      <c r="C3789">
        <v>35</v>
      </c>
      <c r="D3789">
        <v>3757</v>
      </c>
      <c r="E3789" t="s">
        <v>311</v>
      </c>
      <c r="F3789" t="s">
        <v>2692</v>
      </c>
      <c r="G3789" t="s">
        <v>311</v>
      </c>
      <c r="H3789" t="s">
        <v>311</v>
      </c>
      <c r="I3789" t="s">
        <v>311</v>
      </c>
      <c r="J3789">
        <v>0</v>
      </c>
    </row>
    <row r="3790" spans="1:10" hidden="1" x14ac:dyDescent="0.35">
      <c r="A3790" t="s">
        <v>10186</v>
      </c>
      <c r="B3790">
        <v>21</v>
      </c>
      <c r="C3790">
        <v>35</v>
      </c>
      <c r="D3790">
        <v>3757</v>
      </c>
      <c r="E3790" t="s">
        <v>311</v>
      </c>
      <c r="F3790" t="s">
        <v>3848</v>
      </c>
      <c r="G3790" t="s">
        <v>311</v>
      </c>
      <c r="H3790" t="s">
        <v>311</v>
      </c>
      <c r="I3790" t="s">
        <v>311</v>
      </c>
      <c r="J3790">
        <v>0</v>
      </c>
    </row>
    <row r="3791" spans="1:10" hidden="1" x14ac:dyDescent="0.35">
      <c r="A3791" t="s">
        <v>10187</v>
      </c>
      <c r="B3791">
        <v>54</v>
      </c>
      <c r="C3791">
        <v>35</v>
      </c>
      <c r="D3791">
        <v>3757</v>
      </c>
      <c r="E3791" t="s">
        <v>311</v>
      </c>
      <c r="F3791" t="s">
        <v>2692</v>
      </c>
      <c r="G3791" t="s">
        <v>311</v>
      </c>
      <c r="H3791" t="s">
        <v>311</v>
      </c>
      <c r="I3791" t="s">
        <v>311</v>
      </c>
      <c r="J3791">
        <v>9</v>
      </c>
    </row>
    <row r="3792" spans="1:10" hidden="1" x14ac:dyDescent="0.35">
      <c r="A3792" t="s">
        <v>10188</v>
      </c>
      <c r="B3792">
        <v>15</v>
      </c>
      <c r="C3792">
        <v>35</v>
      </c>
      <c r="D3792">
        <v>3757</v>
      </c>
      <c r="E3792" t="s">
        <v>311</v>
      </c>
      <c r="F3792" t="s">
        <v>3848</v>
      </c>
      <c r="G3792" t="s">
        <v>311</v>
      </c>
      <c r="H3792" t="s">
        <v>311</v>
      </c>
      <c r="I3792" t="s">
        <v>311</v>
      </c>
      <c r="J3792">
        <v>0</v>
      </c>
    </row>
    <row r="3793" spans="1:10" hidden="1" x14ac:dyDescent="0.35">
      <c r="A3793" t="s">
        <v>10189</v>
      </c>
      <c r="B3793">
        <v>17</v>
      </c>
      <c r="C3793">
        <v>35</v>
      </c>
      <c r="D3793">
        <v>3757</v>
      </c>
      <c r="E3793" t="s">
        <v>311</v>
      </c>
      <c r="F3793" t="s">
        <v>3848</v>
      </c>
      <c r="G3793" t="s">
        <v>311</v>
      </c>
      <c r="H3793" t="s">
        <v>311</v>
      </c>
      <c r="I3793" t="s">
        <v>311</v>
      </c>
      <c r="J3793">
        <v>0</v>
      </c>
    </row>
    <row r="3794" spans="1:10" hidden="1" x14ac:dyDescent="0.35">
      <c r="A3794" t="s">
        <v>10190</v>
      </c>
      <c r="B3794">
        <v>66</v>
      </c>
      <c r="C3794">
        <v>34</v>
      </c>
      <c r="D3794">
        <v>3793</v>
      </c>
      <c r="E3794" t="s">
        <v>311</v>
      </c>
      <c r="F3794" t="s">
        <v>2692</v>
      </c>
      <c r="G3794" t="s">
        <v>311</v>
      </c>
      <c r="H3794" t="s">
        <v>311</v>
      </c>
      <c r="I3794" t="s">
        <v>311</v>
      </c>
      <c r="J3794">
        <v>0</v>
      </c>
    </row>
    <row r="3795" spans="1:10" x14ac:dyDescent="0.35">
      <c r="A3795" t="s">
        <v>10191</v>
      </c>
      <c r="B3795">
        <v>25</v>
      </c>
      <c r="C3795">
        <v>34</v>
      </c>
      <c r="D3795">
        <v>3793</v>
      </c>
      <c r="E3795" t="s">
        <v>334</v>
      </c>
      <c r="F3795" t="s">
        <v>0</v>
      </c>
      <c r="G3795" t="s">
        <v>2102</v>
      </c>
      <c r="H3795">
        <v>0.58299999999999996</v>
      </c>
      <c r="I3795">
        <v>3.39</v>
      </c>
      <c r="J3795">
        <v>9</v>
      </c>
    </row>
    <row r="3796" spans="1:10" hidden="1" x14ac:dyDescent="0.35">
      <c r="A3796" t="s">
        <v>10192</v>
      </c>
      <c r="B3796">
        <v>41</v>
      </c>
      <c r="C3796">
        <v>34</v>
      </c>
      <c r="D3796">
        <v>3793</v>
      </c>
      <c r="E3796" t="s">
        <v>311</v>
      </c>
      <c r="F3796" t="s">
        <v>2692</v>
      </c>
      <c r="G3796" t="s">
        <v>311</v>
      </c>
      <c r="H3796" t="s">
        <v>311</v>
      </c>
      <c r="I3796" t="s">
        <v>311</v>
      </c>
      <c r="J3796">
        <v>1</v>
      </c>
    </row>
    <row r="3797" spans="1:10" hidden="1" x14ac:dyDescent="0.35">
      <c r="A3797" t="s">
        <v>9060</v>
      </c>
      <c r="B3797">
        <v>40</v>
      </c>
      <c r="C3797">
        <v>34</v>
      </c>
      <c r="D3797">
        <v>3793</v>
      </c>
      <c r="E3797" t="s">
        <v>311</v>
      </c>
      <c r="F3797" t="s">
        <v>2692</v>
      </c>
      <c r="G3797" t="s">
        <v>311</v>
      </c>
      <c r="H3797" t="s">
        <v>311</v>
      </c>
      <c r="I3797" t="s">
        <v>311</v>
      </c>
      <c r="J3797">
        <v>3</v>
      </c>
    </row>
    <row r="3798" spans="1:10" hidden="1" x14ac:dyDescent="0.35">
      <c r="A3798" t="s">
        <v>10193</v>
      </c>
      <c r="B3798">
        <v>17</v>
      </c>
      <c r="C3798">
        <v>34</v>
      </c>
      <c r="D3798">
        <v>3793</v>
      </c>
      <c r="E3798" t="s">
        <v>311</v>
      </c>
      <c r="F3798" t="s">
        <v>2692</v>
      </c>
      <c r="G3798" t="s">
        <v>311</v>
      </c>
      <c r="H3798" t="s">
        <v>311</v>
      </c>
      <c r="I3798" t="s">
        <v>311</v>
      </c>
      <c r="J3798">
        <v>0</v>
      </c>
    </row>
    <row r="3799" spans="1:10" hidden="1" x14ac:dyDescent="0.35">
      <c r="A3799" t="s">
        <v>10194</v>
      </c>
      <c r="B3799">
        <v>56</v>
      </c>
      <c r="C3799">
        <v>34</v>
      </c>
      <c r="D3799">
        <v>3793</v>
      </c>
      <c r="E3799" t="s">
        <v>311</v>
      </c>
      <c r="F3799" t="s">
        <v>2692</v>
      </c>
      <c r="G3799" t="s">
        <v>311</v>
      </c>
      <c r="H3799" t="s">
        <v>311</v>
      </c>
      <c r="I3799" t="s">
        <v>311</v>
      </c>
      <c r="J3799">
        <v>22</v>
      </c>
    </row>
    <row r="3800" spans="1:10" hidden="1" x14ac:dyDescent="0.35">
      <c r="A3800" t="s">
        <v>10195</v>
      </c>
      <c r="B3800">
        <v>37</v>
      </c>
      <c r="C3800">
        <v>34</v>
      </c>
      <c r="D3800">
        <v>3793</v>
      </c>
      <c r="E3800" t="s">
        <v>311</v>
      </c>
      <c r="F3800" t="s">
        <v>2692</v>
      </c>
      <c r="G3800" t="s">
        <v>311</v>
      </c>
      <c r="H3800" t="s">
        <v>311</v>
      </c>
      <c r="I3800" t="s">
        <v>311</v>
      </c>
      <c r="J3800">
        <v>1</v>
      </c>
    </row>
    <row r="3801" spans="1:10" hidden="1" x14ac:dyDescent="0.35">
      <c r="A3801" t="s">
        <v>10196</v>
      </c>
      <c r="B3801">
        <v>16</v>
      </c>
      <c r="C3801">
        <v>34</v>
      </c>
      <c r="D3801">
        <v>3793</v>
      </c>
      <c r="E3801" t="s">
        <v>311</v>
      </c>
      <c r="F3801" t="s">
        <v>2692</v>
      </c>
      <c r="G3801" t="s">
        <v>311</v>
      </c>
      <c r="H3801" t="s">
        <v>311</v>
      </c>
      <c r="I3801" t="s">
        <v>311</v>
      </c>
      <c r="J3801">
        <v>5</v>
      </c>
    </row>
    <row r="3802" spans="1:10" hidden="1" x14ac:dyDescent="0.35">
      <c r="A3802" t="s">
        <v>10197</v>
      </c>
      <c r="B3802">
        <v>20</v>
      </c>
      <c r="C3802">
        <v>34</v>
      </c>
      <c r="D3802">
        <v>3793</v>
      </c>
      <c r="E3802" t="s">
        <v>311</v>
      </c>
      <c r="F3802" t="s">
        <v>3848</v>
      </c>
      <c r="G3802" t="s">
        <v>311</v>
      </c>
      <c r="H3802" t="s">
        <v>311</v>
      </c>
      <c r="I3802" t="s">
        <v>311</v>
      </c>
      <c r="J3802">
        <v>2</v>
      </c>
    </row>
    <row r="3803" spans="1:10" hidden="1" x14ac:dyDescent="0.35">
      <c r="A3803" t="s">
        <v>10198</v>
      </c>
      <c r="B3803">
        <v>18</v>
      </c>
      <c r="C3803">
        <v>34</v>
      </c>
      <c r="D3803">
        <v>3793</v>
      </c>
      <c r="E3803" t="s">
        <v>311</v>
      </c>
      <c r="F3803" t="s">
        <v>3848</v>
      </c>
      <c r="G3803" t="s">
        <v>311</v>
      </c>
      <c r="H3803" t="s">
        <v>311</v>
      </c>
      <c r="I3803" t="s">
        <v>311</v>
      </c>
      <c r="J3803">
        <v>0</v>
      </c>
    </row>
    <row r="3804" spans="1:10" hidden="1" x14ac:dyDescent="0.35">
      <c r="A3804" t="s">
        <v>10199</v>
      </c>
      <c r="B3804">
        <v>73</v>
      </c>
      <c r="C3804">
        <v>34</v>
      </c>
      <c r="D3804">
        <v>3793</v>
      </c>
      <c r="E3804" t="s">
        <v>311</v>
      </c>
      <c r="F3804" t="s">
        <v>2692</v>
      </c>
      <c r="G3804" t="s">
        <v>311</v>
      </c>
      <c r="H3804" t="s">
        <v>311</v>
      </c>
      <c r="I3804" t="s">
        <v>311</v>
      </c>
      <c r="J3804">
        <v>1</v>
      </c>
    </row>
    <row r="3805" spans="1:10" hidden="1" x14ac:dyDescent="0.35">
      <c r="A3805" t="s">
        <v>10200</v>
      </c>
      <c r="B3805">
        <v>14</v>
      </c>
      <c r="C3805">
        <v>34</v>
      </c>
      <c r="D3805">
        <v>3793</v>
      </c>
      <c r="E3805" t="s">
        <v>311</v>
      </c>
      <c r="F3805" t="s">
        <v>3848</v>
      </c>
      <c r="G3805" t="s">
        <v>311</v>
      </c>
      <c r="H3805" t="s">
        <v>311</v>
      </c>
      <c r="I3805" t="s">
        <v>311</v>
      </c>
      <c r="J3805">
        <v>1</v>
      </c>
    </row>
    <row r="3806" spans="1:10" hidden="1" x14ac:dyDescent="0.35">
      <c r="A3806" t="s">
        <v>10201</v>
      </c>
      <c r="B3806">
        <v>21</v>
      </c>
      <c r="C3806">
        <v>34</v>
      </c>
      <c r="D3806">
        <v>3793</v>
      </c>
      <c r="E3806" t="s">
        <v>311</v>
      </c>
      <c r="F3806" t="s">
        <v>3848</v>
      </c>
      <c r="G3806" t="s">
        <v>311</v>
      </c>
      <c r="H3806" t="s">
        <v>311</v>
      </c>
      <c r="I3806" t="s">
        <v>311</v>
      </c>
      <c r="J3806">
        <v>0</v>
      </c>
    </row>
    <row r="3807" spans="1:10" hidden="1" x14ac:dyDescent="0.35">
      <c r="A3807" t="s">
        <v>10202</v>
      </c>
      <c r="B3807">
        <v>70</v>
      </c>
      <c r="C3807">
        <v>34</v>
      </c>
      <c r="D3807">
        <v>3793</v>
      </c>
      <c r="E3807" t="s">
        <v>311</v>
      </c>
      <c r="F3807" t="s">
        <v>2692</v>
      </c>
      <c r="G3807" t="s">
        <v>311</v>
      </c>
      <c r="H3807" t="s">
        <v>311</v>
      </c>
      <c r="I3807" t="s">
        <v>311</v>
      </c>
      <c r="J3807">
        <v>1</v>
      </c>
    </row>
    <row r="3808" spans="1:10" hidden="1" x14ac:dyDescent="0.35">
      <c r="A3808" t="s">
        <v>10203</v>
      </c>
      <c r="B3808">
        <v>18</v>
      </c>
      <c r="C3808">
        <v>34</v>
      </c>
      <c r="D3808">
        <v>3793</v>
      </c>
      <c r="E3808" t="s">
        <v>311</v>
      </c>
      <c r="F3808" t="s">
        <v>3848</v>
      </c>
      <c r="G3808" t="s">
        <v>311</v>
      </c>
      <c r="H3808" t="s">
        <v>311</v>
      </c>
      <c r="I3808" t="s">
        <v>311</v>
      </c>
      <c r="J3808">
        <v>0</v>
      </c>
    </row>
    <row r="3809" spans="1:10" hidden="1" x14ac:dyDescent="0.35">
      <c r="A3809" t="s">
        <v>10204</v>
      </c>
      <c r="B3809">
        <v>26</v>
      </c>
      <c r="C3809">
        <v>34</v>
      </c>
      <c r="D3809">
        <v>3793</v>
      </c>
      <c r="E3809" t="s">
        <v>311</v>
      </c>
      <c r="F3809" t="s">
        <v>2692</v>
      </c>
      <c r="G3809" t="s">
        <v>311</v>
      </c>
      <c r="H3809" t="s">
        <v>311</v>
      </c>
      <c r="I3809" t="s">
        <v>311</v>
      </c>
      <c r="J3809">
        <v>14</v>
      </c>
    </row>
    <row r="3810" spans="1:10" hidden="1" x14ac:dyDescent="0.35">
      <c r="A3810" t="s">
        <v>10205</v>
      </c>
      <c r="B3810">
        <v>15</v>
      </c>
      <c r="C3810">
        <v>34</v>
      </c>
      <c r="D3810">
        <v>3793</v>
      </c>
      <c r="E3810" t="s">
        <v>311</v>
      </c>
      <c r="F3810" t="s">
        <v>3848</v>
      </c>
      <c r="G3810" t="s">
        <v>311</v>
      </c>
      <c r="H3810" t="s">
        <v>311</v>
      </c>
      <c r="I3810" t="s">
        <v>311</v>
      </c>
      <c r="J3810">
        <v>0</v>
      </c>
    </row>
    <row r="3811" spans="1:10" x14ac:dyDescent="0.35">
      <c r="A3811" t="s">
        <v>10206</v>
      </c>
      <c r="B3811">
        <v>213</v>
      </c>
      <c r="C3811">
        <v>34</v>
      </c>
      <c r="D3811">
        <v>3793</v>
      </c>
      <c r="E3811" t="s">
        <v>311</v>
      </c>
      <c r="F3811" t="s">
        <v>0</v>
      </c>
      <c r="G3811" t="s">
        <v>2167</v>
      </c>
      <c r="H3811" t="s">
        <v>311</v>
      </c>
      <c r="I3811" t="s">
        <v>311</v>
      </c>
      <c r="J3811">
        <v>26</v>
      </c>
    </row>
    <row r="3812" spans="1:10" hidden="1" x14ac:dyDescent="0.35">
      <c r="A3812" t="s">
        <v>10207</v>
      </c>
      <c r="B3812">
        <v>25</v>
      </c>
      <c r="C3812">
        <v>34</v>
      </c>
      <c r="D3812">
        <v>3793</v>
      </c>
      <c r="E3812" t="s">
        <v>311</v>
      </c>
      <c r="F3812" t="s">
        <v>3848</v>
      </c>
      <c r="G3812" t="s">
        <v>311</v>
      </c>
      <c r="H3812" t="s">
        <v>311</v>
      </c>
      <c r="I3812" t="s">
        <v>311</v>
      </c>
      <c r="J3812">
        <v>1</v>
      </c>
    </row>
    <row r="3813" spans="1:10" hidden="1" x14ac:dyDescent="0.35">
      <c r="A3813" t="s">
        <v>10208</v>
      </c>
      <c r="B3813">
        <v>51</v>
      </c>
      <c r="C3813">
        <v>34</v>
      </c>
      <c r="D3813">
        <v>3793</v>
      </c>
      <c r="E3813" t="s">
        <v>311</v>
      </c>
      <c r="F3813" t="s">
        <v>2692</v>
      </c>
      <c r="G3813" t="s">
        <v>311</v>
      </c>
      <c r="H3813" t="s">
        <v>311</v>
      </c>
      <c r="I3813" t="s">
        <v>311</v>
      </c>
      <c r="J3813">
        <v>0</v>
      </c>
    </row>
    <row r="3814" spans="1:10" hidden="1" x14ac:dyDescent="0.35">
      <c r="A3814" t="s">
        <v>10209</v>
      </c>
      <c r="B3814">
        <v>8</v>
      </c>
      <c r="C3814">
        <v>34</v>
      </c>
      <c r="D3814">
        <v>3793</v>
      </c>
      <c r="E3814" t="s">
        <v>311</v>
      </c>
      <c r="F3814" t="s">
        <v>3848</v>
      </c>
      <c r="G3814" t="s">
        <v>311</v>
      </c>
      <c r="H3814" t="s">
        <v>311</v>
      </c>
      <c r="I3814" t="s">
        <v>311</v>
      </c>
      <c r="J3814">
        <v>8</v>
      </c>
    </row>
    <row r="3815" spans="1:10" hidden="1" x14ac:dyDescent="0.35">
      <c r="A3815" t="s">
        <v>10210</v>
      </c>
      <c r="B3815">
        <v>18</v>
      </c>
      <c r="C3815">
        <v>34</v>
      </c>
      <c r="D3815">
        <v>3793</v>
      </c>
      <c r="E3815" t="s">
        <v>311</v>
      </c>
      <c r="F3815" t="s">
        <v>3848</v>
      </c>
      <c r="G3815" t="s">
        <v>311</v>
      </c>
      <c r="H3815" t="s">
        <v>311</v>
      </c>
      <c r="I3815" t="s">
        <v>311</v>
      </c>
      <c r="J3815">
        <v>16</v>
      </c>
    </row>
    <row r="3816" spans="1:10" hidden="1" x14ac:dyDescent="0.35">
      <c r="A3816" t="s">
        <v>10211</v>
      </c>
      <c r="B3816">
        <v>42</v>
      </c>
      <c r="C3816">
        <v>34</v>
      </c>
      <c r="D3816">
        <v>3793</v>
      </c>
      <c r="E3816" t="s">
        <v>311</v>
      </c>
      <c r="F3816" t="s">
        <v>2692</v>
      </c>
      <c r="G3816" t="s">
        <v>311</v>
      </c>
      <c r="H3816" t="s">
        <v>311</v>
      </c>
      <c r="I3816" t="s">
        <v>311</v>
      </c>
      <c r="J3816">
        <v>5</v>
      </c>
    </row>
    <row r="3817" spans="1:10" hidden="1" x14ac:dyDescent="0.35">
      <c r="A3817" t="s">
        <v>10212</v>
      </c>
      <c r="B3817">
        <v>99</v>
      </c>
      <c r="C3817">
        <v>34</v>
      </c>
      <c r="D3817">
        <v>3793</v>
      </c>
      <c r="E3817" t="s">
        <v>311</v>
      </c>
      <c r="F3817" t="s">
        <v>2692</v>
      </c>
      <c r="G3817" t="s">
        <v>311</v>
      </c>
      <c r="H3817" t="s">
        <v>311</v>
      </c>
      <c r="I3817" t="s">
        <v>311</v>
      </c>
      <c r="J3817">
        <v>0</v>
      </c>
    </row>
    <row r="3818" spans="1:10" hidden="1" x14ac:dyDescent="0.35">
      <c r="A3818" t="s">
        <v>10213</v>
      </c>
      <c r="B3818">
        <v>20</v>
      </c>
      <c r="C3818">
        <v>34</v>
      </c>
      <c r="D3818">
        <v>3793</v>
      </c>
      <c r="E3818" t="s">
        <v>311</v>
      </c>
      <c r="F3818" t="s">
        <v>3848</v>
      </c>
      <c r="G3818" t="s">
        <v>311</v>
      </c>
      <c r="H3818" t="s">
        <v>311</v>
      </c>
      <c r="I3818" t="s">
        <v>311</v>
      </c>
      <c r="J3818">
        <v>0</v>
      </c>
    </row>
    <row r="3819" spans="1:10" hidden="1" x14ac:dyDescent="0.35">
      <c r="A3819" t="s">
        <v>10214</v>
      </c>
      <c r="B3819">
        <v>23</v>
      </c>
      <c r="C3819">
        <v>34</v>
      </c>
      <c r="D3819">
        <v>3793</v>
      </c>
      <c r="E3819" t="s">
        <v>311</v>
      </c>
      <c r="F3819" t="s">
        <v>3848</v>
      </c>
      <c r="G3819" t="s">
        <v>311</v>
      </c>
      <c r="H3819" t="s">
        <v>311</v>
      </c>
      <c r="I3819" t="s">
        <v>311</v>
      </c>
      <c r="J3819">
        <v>1</v>
      </c>
    </row>
    <row r="3820" spans="1:10" x14ac:dyDescent="0.35">
      <c r="A3820" t="s">
        <v>10215</v>
      </c>
      <c r="B3820">
        <v>109</v>
      </c>
      <c r="C3820">
        <v>34</v>
      </c>
      <c r="D3820">
        <v>3793</v>
      </c>
      <c r="E3820" t="s">
        <v>311</v>
      </c>
      <c r="F3820" t="s">
        <v>0</v>
      </c>
      <c r="G3820" t="s">
        <v>9233</v>
      </c>
      <c r="H3820" t="s">
        <v>311</v>
      </c>
      <c r="I3820" t="s">
        <v>311</v>
      </c>
      <c r="J3820">
        <v>24</v>
      </c>
    </row>
    <row r="3821" spans="1:10" hidden="1" x14ac:dyDescent="0.35">
      <c r="A3821" t="s">
        <v>10216</v>
      </c>
      <c r="B3821">
        <v>24</v>
      </c>
      <c r="C3821">
        <v>34</v>
      </c>
      <c r="D3821">
        <v>3793</v>
      </c>
      <c r="E3821" t="s">
        <v>311</v>
      </c>
      <c r="F3821" t="s">
        <v>3848</v>
      </c>
      <c r="G3821" t="s">
        <v>311</v>
      </c>
      <c r="H3821" t="s">
        <v>311</v>
      </c>
      <c r="I3821" t="s">
        <v>311</v>
      </c>
      <c r="J3821">
        <v>3</v>
      </c>
    </row>
    <row r="3822" spans="1:10" hidden="1" x14ac:dyDescent="0.35">
      <c r="A3822" t="s">
        <v>10217</v>
      </c>
      <c r="B3822">
        <v>23</v>
      </c>
      <c r="C3822">
        <v>34</v>
      </c>
      <c r="D3822">
        <v>3793</v>
      </c>
      <c r="E3822" t="s">
        <v>311</v>
      </c>
      <c r="F3822" t="s">
        <v>3848</v>
      </c>
      <c r="G3822" t="s">
        <v>311</v>
      </c>
      <c r="H3822" t="s">
        <v>311</v>
      </c>
      <c r="I3822" t="s">
        <v>311</v>
      </c>
      <c r="J3822">
        <v>0</v>
      </c>
    </row>
    <row r="3823" spans="1:10" hidden="1" x14ac:dyDescent="0.35">
      <c r="A3823" t="s">
        <v>10218</v>
      </c>
      <c r="B3823">
        <v>24</v>
      </c>
      <c r="C3823">
        <v>33</v>
      </c>
      <c r="D3823">
        <v>3822</v>
      </c>
      <c r="E3823" t="s">
        <v>311</v>
      </c>
      <c r="F3823" t="s">
        <v>3848</v>
      </c>
      <c r="G3823" t="s">
        <v>311</v>
      </c>
      <c r="H3823" t="s">
        <v>311</v>
      </c>
      <c r="I3823" t="s">
        <v>311</v>
      </c>
      <c r="J3823">
        <v>2</v>
      </c>
    </row>
    <row r="3824" spans="1:10" hidden="1" x14ac:dyDescent="0.35">
      <c r="A3824" t="s">
        <v>10219</v>
      </c>
      <c r="B3824">
        <v>15</v>
      </c>
      <c r="C3824">
        <v>33</v>
      </c>
      <c r="D3824">
        <v>3822</v>
      </c>
      <c r="E3824" t="s">
        <v>311</v>
      </c>
      <c r="F3824" t="s">
        <v>3848</v>
      </c>
      <c r="G3824" t="s">
        <v>311</v>
      </c>
      <c r="H3824" t="s">
        <v>311</v>
      </c>
      <c r="I3824" t="s">
        <v>311</v>
      </c>
      <c r="J3824">
        <v>4</v>
      </c>
    </row>
    <row r="3825" spans="1:10" hidden="1" x14ac:dyDescent="0.35">
      <c r="A3825" t="s">
        <v>10220</v>
      </c>
      <c r="B3825">
        <v>14</v>
      </c>
      <c r="C3825">
        <v>33</v>
      </c>
      <c r="D3825">
        <v>3822</v>
      </c>
      <c r="E3825" t="s">
        <v>311</v>
      </c>
      <c r="F3825" t="s">
        <v>2692</v>
      </c>
      <c r="G3825" t="s">
        <v>311</v>
      </c>
      <c r="H3825" t="s">
        <v>311</v>
      </c>
      <c r="I3825" t="s">
        <v>311</v>
      </c>
      <c r="J3825">
        <v>0</v>
      </c>
    </row>
    <row r="3826" spans="1:10" hidden="1" x14ac:dyDescent="0.35">
      <c r="A3826" t="s">
        <v>10221</v>
      </c>
      <c r="B3826">
        <v>54</v>
      </c>
      <c r="C3826">
        <v>33</v>
      </c>
      <c r="D3826">
        <v>3822</v>
      </c>
      <c r="E3826" t="s">
        <v>311</v>
      </c>
      <c r="F3826" t="s">
        <v>2692</v>
      </c>
      <c r="G3826" t="s">
        <v>311</v>
      </c>
      <c r="H3826" t="s">
        <v>311</v>
      </c>
      <c r="I3826" t="s">
        <v>311</v>
      </c>
      <c r="J3826">
        <v>22</v>
      </c>
    </row>
    <row r="3827" spans="1:10" hidden="1" x14ac:dyDescent="0.35">
      <c r="A3827" t="s">
        <v>10222</v>
      </c>
      <c r="B3827">
        <v>18</v>
      </c>
      <c r="C3827">
        <v>33</v>
      </c>
      <c r="D3827">
        <v>3822</v>
      </c>
      <c r="E3827" t="s">
        <v>311</v>
      </c>
      <c r="F3827" t="s">
        <v>3848</v>
      </c>
      <c r="G3827" t="s">
        <v>311</v>
      </c>
      <c r="H3827" t="s">
        <v>311</v>
      </c>
      <c r="I3827" t="s">
        <v>311</v>
      </c>
      <c r="J3827">
        <v>0</v>
      </c>
    </row>
    <row r="3828" spans="1:10" hidden="1" x14ac:dyDescent="0.35">
      <c r="A3828" t="s">
        <v>10223</v>
      </c>
      <c r="B3828">
        <v>18</v>
      </c>
      <c r="C3828">
        <v>33</v>
      </c>
      <c r="D3828">
        <v>3822</v>
      </c>
      <c r="E3828" t="s">
        <v>311</v>
      </c>
      <c r="F3828" t="s">
        <v>3848</v>
      </c>
      <c r="G3828" t="s">
        <v>311</v>
      </c>
      <c r="H3828" t="s">
        <v>311</v>
      </c>
      <c r="I3828" t="s">
        <v>311</v>
      </c>
      <c r="J3828">
        <v>1</v>
      </c>
    </row>
    <row r="3829" spans="1:10" hidden="1" x14ac:dyDescent="0.35">
      <c r="A3829" t="s">
        <v>10224</v>
      </c>
      <c r="B3829">
        <v>16</v>
      </c>
      <c r="C3829">
        <v>33</v>
      </c>
      <c r="D3829">
        <v>3822</v>
      </c>
      <c r="E3829" t="s">
        <v>311</v>
      </c>
      <c r="F3829" t="s">
        <v>2692</v>
      </c>
      <c r="G3829" t="s">
        <v>311</v>
      </c>
      <c r="H3829" t="s">
        <v>311</v>
      </c>
      <c r="I3829" t="s">
        <v>311</v>
      </c>
      <c r="J3829">
        <v>0</v>
      </c>
    </row>
    <row r="3830" spans="1:10" hidden="1" x14ac:dyDescent="0.35">
      <c r="A3830" t="s">
        <v>10225</v>
      </c>
      <c r="B3830">
        <v>42</v>
      </c>
      <c r="C3830">
        <v>33</v>
      </c>
      <c r="D3830">
        <v>3822</v>
      </c>
      <c r="E3830" t="s">
        <v>311</v>
      </c>
      <c r="F3830" t="s">
        <v>2692</v>
      </c>
      <c r="G3830" t="s">
        <v>311</v>
      </c>
      <c r="H3830" t="s">
        <v>311</v>
      </c>
      <c r="I3830" t="s">
        <v>311</v>
      </c>
      <c r="J3830">
        <v>2</v>
      </c>
    </row>
    <row r="3831" spans="1:10" hidden="1" x14ac:dyDescent="0.35">
      <c r="A3831" t="s">
        <v>10226</v>
      </c>
      <c r="B3831">
        <v>101</v>
      </c>
      <c r="C3831">
        <v>33</v>
      </c>
      <c r="D3831">
        <v>3822</v>
      </c>
      <c r="E3831" t="s">
        <v>311</v>
      </c>
      <c r="F3831" t="s">
        <v>2692</v>
      </c>
      <c r="G3831" t="s">
        <v>311</v>
      </c>
      <c r="H3831" t="s">
        <v>311</v>
      </c>
      <c r="I3831" t="s">
        <v>311</v>
      </c>
      <c r="J3831">
        <v>4</v>
      </c>
    </row>
    <row r="3832" spans="1:10" hidden="1" x14ac:dyDescent="0.35">
      <c r="A3832" t="s">
        <v>10227</v>
      </c>
      <c r="B3832">
        <v>126</v>
      </c>
      <c r="C3832">
        <v>33</v>
      </c>
      <c r="D3832">
        <v>3822</v>
      </c>
      <c r="E3832" t="s">
        <v>311</v>
      </c>
      <c r="F3832" t="s">
        <v>2692</v>
      </c>
      <c r="G3832" t="s">
        <v>311</v>
      </c>
      <c r="H3832" t="s">
        <v>311</v>
      </c>
      <c r="I3832" t="s">
        <v>311</v>
      </c>
      <c r="J3832">
        <v>0</v>
      </c>
    </row>
    <row r="3833" spans="1:10" hidden="1" x14ac:dyDescent="0.35">
      <c r="A3833" t="s">
        <v>10228</v>
      </c>
      <c r="B3833">
        <v>22</v>
      </c>
      <c r="C3833">
        <v>33</v>
      </c>
      <c r="D3833">
        <v>3822</v>
      </c>
      <c r="E3833" t="s">
        <v>311</v>
      </c>
      <c r="F3833" t="s">
        <v>3848</v>
      </c>
      <c r="G3833" t="s">
        <v>311</v>
      </c>
      <c r="H3833" t="s">
        <v>311</v>
      </c>
      <c r="I3833" t="s">
        <v>311</v>
      </c>
      <c r="J3833">
        <v>0</v>
      </c>
    </row>
    <row r="3834" spans="1:10" hidden="1" x14ac:dyDescent="0.35">
      <c r="A3834" t="s">
        <v>10229</v>
      </c>
      <c r="B3834">
        <v>25</v>
      </c>
      <c r="C3834">
        <v>33</v>
      </c>
      <c r="D3834">
        <v>3822</v>
      </c>
      <c r="E3834" t="s">
        <v>311</v>
      </c>
      <c r="F3834" t="s">
        <v>3848</v>
      </c>
      <c r="G3834" t="s">
        <v>311</v>
      </c>
      <c r="H3834" t="s">
        <v>311</v>
      </c>
      <c r="I3834" t="s">
        <v>311</v>
      </c>
      <c r="J3834">
        <v>5</v>
      </c>
    </row>
    <row r="3835" spans="1:10" hidden="1" x14ac:dyDescent="0.35">
      <c r="A3835" t="s">
        <v>10230</v>
      </c>
      <c r="B3835">
        <v>8</v>
      </c>
      <c r="C3835">
        <v>33</v>
      </c>
      <c r="D3835">
        <v>3822</v>
      </c>
      <c r="E3835" t="s">
        <v>311</v>
      </c>
      <c r="F3835" t="s">
        <v>3848</v>
      </c>
      <c r="G3835" t="s">
        <v>311</v>
      </c>
      <c r="H3835" t="s">
        <v>311</v>
      </c>
      <c r="I3835" t="s">
        <v>311</v>
      </c>
      <c r="J3835">
        <v>8</v>
      </c>
    </row>
    <row r="3836" spans="1:10" hidden="1" x14ac:dyDescent="0.35">
      <c r="A3836" t="s">
        <v>10231</v>
      </c>
      <c r="B3836">
        <v>9</v>
      </c>
      <c r="C3836">
        <v>33</v>
      </c>
      <c r="D3836">
        <v>3822</v>
      </c>
      <c r="E3836" t="s">
        <v>311</v>
      </c>
      <c r="F3836" t="s">
        <v>3848</v>
      </c>
      <c r="G3836" t="s">
        <v>311</v>
      </c>
      <c r="H3836" t="s">
        <v>311</v>
      </c>
      <c r="I3836" t="s">
        <v>311</v>
      </c>
      <c r="J3836">
        <v>0</v>
      </c>
    </row>
    <row r="3837" spans="1:10" x14ac:dyDescent="0.35">
      <c r="A3837" t="s">
        <v>10232</v>
      </c>
      <c r="B3837">
        <v>9</v>
      </c>
      <c r="C3837">
        <v>33</v>
      </c>
      <c r="D3837">
        <v>3822</v>
      </c>
      <c r="E3837" t="s">
        <v>311</v>
      </c>
      <c r="F3837" t="s">
        <v>0</v>
      </c>
      <c r="G3837" t="s">
        <v>311</v>
      </c>
      <c r="H3837" t="s">
        <v>311</v>
      </c>
      <c r="I3837" t="s">
        <v>311</v>
      </c>
      <c r="J3837">
        <v>9</v>
      </c>
    </row>
    <row r="3838" spans="1:10" hidden="1" x14ac:dyDescent="0.35">
      <c r="A3838" t="s">
        <v>10233</v>
      </c>
      <c r="B3838">
        <v>35</v>
      </c>
      <c r="C3838">
        <v>33</v>
      </c>
      <c r="D3838">
        <v>3822</v>
      </c>
      <c r="E3838" t="s">
        <v>311</v>
      </c>
      <c r="F3838" t="s">
        <v>2692</v>
      </c>
      <c r="G3838" t="s">
        <v>311</v>
      </c>
      <c r="H3838" t="s">
        <v>311</v>
      </c>
      <c r="I3838" t="s">
        <v>311</v>
      </c>
      <c r="J3838">
        <v>0</v>
      </c>
    </row>
    <row r="3839" spans="1:10" hidden="1" x14ac:dyDescent="0.35">
      <c r="A3839" t="s">
        <v>10234</v>
      </c>
      <c r="B3839">
        <v>23</v>
      </c>
      <c r="C3839">
        <v>33</v>
      </c>
      <c r="D3839">
        <v>3822</v>
      </c>
      <c r="E3839" t="s">
        <v>311</v>
      </c>
      <c r="F3839" t="s">
        <v>3848</v>
      </c>
      <c r="G3839" t="s">
        <v>311</v>
      </c>
      <c r="H3839" t="s">
        <v>311</v>
      </c>
      <c r="I3839" t="s">
        <v>311</v>
      </c>
      <c r="J3839">
        <v>1</v>
      </c>
    </row>
    <row r="3840" spans="1:10" hidden="1" x14ac:dyDescent="0.35">
      <c r="A3840" t="s">
        <v>10235</v>
      </c>
      <c r="B3840">
        <v>95</v>
      </c>
      <c r="C3840">
        <v>33</v>
      </c>
      <c r="D3840">
        <v>3822</v>
      </c>
      <c r="E3840" t="s">
        <v>311</v>
      </c>
      <c r="F3840" t="s">
        <v>2692</v>
      </c>
      <c r="G3840" t="s">
        <v>311</v>
      </c>
      <c r="H3840" t="s">
        <v>311</v>
      </c>
      <c r="I3840" t="s">
        <v>311</v>
      </c>
      <c r="J3840">
        <v>3</v>
      </c>
    </row>
    <row r="3841" spans="1:10" hidden="1" x14ac:dyDescent="0.35">
      <c r="A3841" t="s">
        <v>10236</v>
      </c>
      <c r="B3841">
        <v>94</v>
      </c>
      <c r="C3841">
        <v>33</v>
      </c>
      <c r="D3841">
        <v>3822</v>
      </c>
      <c r="E3841" t="s">
        <v>311</v>
      </c>
      <c r="F3841" t="s">
        <v>2692</v>
      </c>
      <c r="G3841" t="s">
        <v>311</v>
      </c>
      <c r="H3841" t="s">
        <v>311</v>
      </c>
      <c r="I3841" t="s">
        <v>311</v>
      </c>
      <c r="J3841">
        <v>0</v>
      </c>
    </row>
    <row r="3842" spans="1:10" hidden="1" x14ac:dyDescent="0.35">
      <c r="A3842" t="s">
        <v>10237</v>
      </c>
      <c r="B3842">
        <v>17</v>
      </c>
      <c r="C3842">
        <v>33</v>
      </c>
      <c r="D3842">
        <v>3822</v>
      </c>
      <c r="E3842" t="s">
        <v>311</v>
      </c>
      <c r="F3842" t="s">
        <v>2692</v>
      </c>
      <c r="G3842" t="s">
        <v>311</v>
      </c>
      <c r="H3842" t="s">
        <v>311</v>
      </c>
      <c r="I3842" t="s">
        <v>311</v>
      </c>
      <c r="J3842">
        <v>2</v>
      </c>
    </row>
    <row r="3843" spans="1:10" hidden="1" x14ac:dyDescent="0.35">
      <c r="A3843" t="s">
        <v>10238</v>
      </c>
      <c r="B3843">
        <v>21</v>
      </c>
      <c r="C3843">
        <v>33</v>
      </c>
      <c r="D3843">
        <v>3822</v>
      </c>
      <c r="E3843" t="s">
        <v>311</v>
      </c>
      <c r="F3843" t="s">
        <v>2692</v>
      </c>
      <c r="G3843" t="s">
        <v>311</v>
      </c>
      <c r="H3843" t="s">
        <v>311</v>
      </c>
      <c r="I3843" t="s">
        <v>311</v>
      </c>
      <c r="J3843">
        <v>5</v>
      </c>
    </row>
    <row r="3844" spans="1:10" hidden="1" x14ac:dyDescent="0.35">
      <c r="A3844" t="s">
        <v>10239</v>
      </c>
      <c r="B3844">
        <v>10</v>
      </c>
      <c r="C3844">
        <v>33</v>
      </c>
      <c r="D3844">
        <v>3822</v>
      </c>
      <c r="E3844" t="s">
        <v>311</v>
      </c>
      <c r="F3844" t="s">
        <v>3848</v>
      </c>
      <c r="G3844" t="s">
        <v>311</v>
      </c>
      <c r="H3844" t="s">
        <v>311</v>
      </c>
      <c r="I3844" t="s">
        <v>311</v>
      </c>
      <c r="J3844">
        <v>4</v>
      </c>
    </row>
    <row r="3845" spans="1:10" hidden="1" x14ac:dyDescent="0.35">
      <c r="A3845" t="s">
        <v>10240</v>
      </c>
      <c r="B3845">
        <v>38</v>
      </c>
      <c r="C3845">
        <v>33</v>
      </c>
      <c r="D3845">
        <v>3822</v>
      </c>
      <c r="E3845" t="s">
        <v>311</v>
      </c>
      <c r="F3845" t="s">
        <v>2692</v>
      </c>
      <c r="G3845" t="s">
        <v>311</v>
      </c>
      <c r="H3845" t="s">
        <v>311</v>
      </c>
      <c r="I3845" t="s">
        <v>311</v>
      </c>
      <c r="J3845">
        <v>1</v>
      </c>
    </row>
    <row r="3846" spans="1:10" hidden="1" x14ac:dyDescent="0.35">
      <c r="A3846" t="s">
        <v>10241</v>
      </c>
      <c r="B3846">
        <v>30</v>
      </c>
      <c r="C3846">
        <v>33</v>
      </c>
      <c r="D3846">
        <v>3822</v>
      </c>
      <c r="E3846" t="s">
        <v>311</v>
      </c>
      <c r="F3846" t="s">
        <v>2692</v>
      </c>
      <c r="G3846" t="s">
        <v>311</v>
      </c>
      <c r="H3846" t="s">
        <v>311</v>
      </c>
      <c r="I3846" t="s">
        <v>311</v>
      </c>
      <c r="J3846">
        <v>0</v>
      </c>
    </row>
    <row r="3847" spans="1:10" hidden="1" x14ac:dyDescent="0.35">
      <c r="A3847" t="s">
        <v>10242</v>
      </c>
      <c r="B3847">
        <v>13</v>
      </c>
      <c r="C3847">
        <v>33</v>
      </c>
      <c r="D3847">
        <v>3822</v>
      </c>
      <c r="E3847" t="s">
        <v>311</v>
      </c>
      <c r="F3847" t="s">
        <v>2692</v>
      </c>
      <c r="G3847" t="s">
        <v>311</v>
      </c>
      <c r="H3847" t="s">
        <v>311</v>
      </c>
      <c r="I3847" t="s">
        <v>311</v>
      </c>
      <c r="J3847">
        <v>13</v>
      </c>
    </row>
    <row r="3848" spans="1:10" hidden="1" x14ac:dyDescent="0.35">
      <c r="A3848" t="s">
        <v>10243</v>
      </c>
      <c r="B3848">
        <v>20</v>
      </c>
      <c r="C3848">
        <v>33</v>
      </c>
      <c r="D3848">
        <v>3822</v>
      </c>
      <c r="E3848" t="s">
        <v>311</v>
      </c>
      <c r="F3848" t="s">
        <v>3848</v>
      </c>
      <c r="G3848" t="s">
        <v>311</v>
      </c>
      <c r="H3848" t="s">
        <v>311</v>
      </c>
      <c r="I3848" t="s">
        <v>311</v>
      </c>
      <c r="J3848">
        <v>0</v>
      </c>
    </row>
    <row r="3849" spans="1:10" hidden="1" x14ac:dyDescent="0.35">
      <c r="A3849" t="s">
        <v>10244</v>
      </c>
      <c r="B3849">
        <v>23</v>
      </c>
      <c r="C3849">
        <v>33</v>
      </c>
      <c r="D3849">
        <v>3822</v>
      </c>
      <c r="E3849" t="s">
        <v>311</v>
      </c>
      <c r="F3849" t="s">
        <v>3848</v>
      </c>
      <c r="G3849" t="s">
        <v>311</v>
      </c>
      <c r="H3849" t="s">
        <v>311</v>
      </c>
      <c r="I3849" t="s">
        <v>311</v>
      </c>
      <c r="J3849">
        <v>1</v>
      </c>
    </row>
    <row r="3850" spans="1:10" hidden="1" x14ac:dyDescent="0.35">
      <c r="A3850" t="s">
        <v>10245</v>
      </c>
      <c r="B3850">
        <v>74</v>
      </c>
      <c r="C3850">
        <v>33</v>
      </c>
      <c r="D3850">
        <v>3822</v>
      </c>
      <c r="E3850" t="s">
        <v>311</v>
      </c>
      <c r="F3850" t="s">
        <v>2692</v>
      </c>
      <c r="G3850" t="s">
        <v>311</v>
      </c>
      <c r="H3850" t="s">
        <v>311</v>
      </c>
      <c r="I3850" t="s">
        <v>311</v>
      </c>
      <c r="J3850">
        <v>10</v>
      </c>
    </row>
    <row r="3851" spans="1:10" hidden="1" x14ac:dyDescent="0.35">
      <c r="A3851" t="s">
        <v>10246</v>
      </c>
      <c r="B3851">
        <v>26</v>
      </c>
      <c r="C3851">
        <v>33</v>
      </c>
      <c r="D3851">
        <v>3822</v>
      </c>
      <c r="E3851" t="s">
        <v>311</v>
      </c>
      <c r="F3851" t="s">
        <v>2692</v>
      </c>
      <c r="G3851" t="s">
        <v>311</v>
      </c>
      <c r="H3851" t="s">
        <v>311</v>
      </c>
      <c r="I3851" t="s">
        <v>311</v>
      </c>
      <c r="J3851">
        <v>3</v>
      </c>
    </row>
    <row r="3852" spans="1:10" hidden="1" x14ac:dyDescent="0.35">
      <c r="A3852" t="s">
        <v>10247</v>
      </c>
      <c r="B3852">
        <v>16</v>
      </c>
      <c r="C3852">
        <v>33</v>
      </c>
      <c r="D3852">
        <v>3822</v>
      </c>
      <c r="E3852" t="s">
        <v>311</v>
      </c>
      <c r="F3852" t="s">
        <v>2692</v>
      </c>
      <c r="G3852" t="s">
        <v>311</v>
      </c>
      <c r="H3852" t="s">
        <v>311</v>
      </c>
      <c r="I3852" t="s">
        <v>311</v>
      </c>
      <c r="J3852">
        <v>2</v>
      </c>
    </row>
    <row r="3853" spans="1:10" hidden="1" x14ac:dyDescent="0.35">
      <c r="A3853" t="s">
        <v>10248</v>
      </c>
      <c r="B3853">
        <v>10</v>
      </c>
      <c r="C3853">
        <v>33</v>
      </c>
      <c r="D3853">
        <v>3822</v>
      </c>
      <c r="E3853" t="s">
        <v>311</v>
      </c>
      <c r="F3853" t="s">
        <v>3848</v>
      </c>
      <c r="G3853" t="s">
        <v>311</v>
      </c>
      <c r="H3853" t="s">
        <v>311</v>
      </c>
      <c r="I3853" t="s">
        <v>311</v>
      </c>
      <c r="J3853">
        <v>1</v>
      </c>
    </row>
    <row r="3854" spans="1:10" hidden="1" x14ac:dyDescent="0.35">
      <c r="A3854" t="s">
        <v>10249</v>
      </c>
      <c r="B3854">
        <v>54</v>
      </c>
      <c r="C3854">
        <v>33</v>
      </c>
      <c r="D3854">
        <v>3822</v>
      </c>
      <c r="E3854" t="s">
        <v>311</v>
      </c>
      <c r="F3854" t="s">
        <v>2692</v>
      </c>
      <c r="G3854" t="s">
        <v>311</v>
      </c>
      <c r="H3854" t="s">
        <v>311</v>
      </c>
      <c r="I3854" t="s">
        <v>311</v>
      </c>
      <c r="J3854">
        <v>25</v>
      </c>
    </row>
    <row r="3855" spans="1:10" hidden="1" x14ac:dyDescent="0.35">
      <c r="A3855" t="s">
        <v>10250</v>
      </c>
      <c r="B3855">
        <v>21</v>
      </c>
      <c r="C3855">
        <v>32</v>
      </c>
      <c r="D3855">
        <v>3854</v>
      </c>
      <c r="E3855" t="s">
        <v>311</v>
      </c>
      <c r="F3855" t="s">
        <v>3848</v>
      </c>
      <c r="G3855" t="s">
        <v>311</v>
      </c>
      <c r="H3855" t="s">
        <v>311</v>
      </c>
      <c r="I3855" t="s">
        <v>311</v>
      </c>
      <c r="J3855">
        <v>3</v>
      </c>
    </row>
    <row r="3856" spans="1:10" hidden="1" x14ac:dyDescent="0.35">
      <c r="A3856" t="s">
        <v>10251</v>
      </c>
      <c r="B3856">
        <v>51</v>
      </c>
      <c r="C3856">
        <v>32</v>
      </c>
      <c r="D3856">
        <v>3854</v>
      </c>
      <c r="E3856" t="s">
        <v>311</v>
      </c>
      <c r="F3856" t="s">
        <v>2692</v>
      </c>
      <c r="G3856" t="s">
        <v>311</v>
      </c>
      <c r="H3856" t="s">
        <v>311</v>
      </c>
      <c r="I3856" t="s">
        <v>311</v>
      </c>
      <c r="J3856">
        <v>5</v>
      </c>
    </row>
    <row r="3857" spans="1:10" hidden="1" x14ac:dyDescent="0.35">
      <c r="A3857" t="s">
        <v>10252</v>
      </c>
      <c r="B3857">
        <v>18</v>
      </c>
      <c r="C3857">
        <v>32</v>
      </c>
      <c r="D3857">
        <v>3854</v>
      </c>
      <c r="E3857" t="s">
        <v>311</v>
      </c>
      <c r="F3857" t="s">
        <v>3848</v>
      </c>
      <c r="G3857" t="s">
        <v>311</v>
      </c>
      <c r="H3857" t="s">
        <v>311</v>
      </c>
      <c r="I3857" t="s">
        <v>311</v>
      </c>
      <c r="J3857">
        <v>4</v>
      </c>
    </row>
    <row r="3858" spans="1:10" hidden="1" x14ac:dyDescent="0.35">
      <c r="A3858" t="s">
        <v>3781</v>
      </c>
      <c r="B3858">
        <v>12</v>
      </c>
      <c r="C3858">
        <v>32</v>
      </c>
      <c r="D3858">
        <v>3854</v>
      </c>
      <c r="E3858" t="s">
        <v>311</v>
      </c>
      <c r="F3858" t="s">
        <v>3848</v>
      </c>
      <c r="G3858" t="s">
        <v>311</v>
      </c>
      <c r="H3858" t="s">
        <v>311</v>
      </c>
      <c r="I3858" t="s">
        <v>311</v>
      </c>
      <c r="J3858">
        <v>2</v>
      </c>
    </row>
    <row r="3859" spans="1:10" hidden="1" x14ac:dyDescent="0.35">
      <c r="A3859" t="s">
        <v>10253</v>
      </c>
      <c r="B3859">
        <v>17</v>
      </c>
      <c r="C3859">
        <v>32</v>
      </c>
      <c r="D3859">
        <v>3854</v>
      </c>
      <c r="E3859" t="s">
        <v>311</v>
      </c>
      <c r="F3859" t="s">
        <v>3848</v>
      </c>
      <c r="G3859" t="s">
        <v>311</v>
      </c>
      <c r="H3859" t="s">
        <v>311</v>
      </c>
      <c r="I3859" t="s">
        <v>311</v>
      </c>
      <c r="J3859">
        <v>0</v>
      </c>
    </row>
    <row r="3860" spans="1:10" hidden="1" x14ac:dyDescent="0.35">
      <c r="A3860" t="s">
        <v>10254</v>
      </c>
      <c r="B3860">
        <v>34</v>
      </c>
      <c r="C3860">
        <v>32</v>
      </c>
      <c r="D3860">
        <v>3854</v>
      </c>
      <c r="E3860" t="s">
        <v>311</v>
      </c>
      <c r="F3860" t="s">
        <v>3848</v>
      </c>
      <c r="G3860" t="s">
        <v>311</v>
      </c>
      <c r="H3860" t="s">
        <v>311</v>
      </c>
      <c r="I3860" t="s">
        <v>311</v>
      </c>
      <c r="J3860">
        <v>5</v>
      </c>
    </row>
    <row r="3861" spans="1:10" hidden="1" x14ac:dyDescent="0.35">
      <c r="A3861" t="s">
        <v>10255</v>
      </c>
      <c r="B3861">
        <v>8</v>
      </c>
      <c r="C3861">
        <v>32</v>
      </c>
      <c r="D3861">
        <v>3854</v>
      </c>
      <c r="E3861" t="s">
        <v>311</v>
      </c>
      <c r="F3861" t="s">
        <v>3848</v>
      </c>
      <c r="G3861" t="s">
        <v>311</v>
      </c>
      <c r="H3861" t="s">
        <v>311</v>
      </c>
      <c r="I3861" t="s">
        <v>311</v>
      </c>
      <c r="J3861">
        <v>3</v>
      </c>
    </row>
    <row r="3862" spans="1:10" hidden="1" x14ac:dyDescent="0.35">
      <c r="A3862" t="s">
        <v>10256</v>
      </c>
      <c r="B3862">
        <v>14</v>
      </c>
      <c r="C3862">
        <v>32</v>
      </c>
      <c r="D3862">
        <v>3854</v>
      </c>
      <c r="E3862" t="s">
        <v>311</v>
      </c>
      <c r="F3862" t="s">
        <v>2692</v>
      </c>
      <c r="G3862" t="s">
        <v>311</v>
      </c>
      <c r="H3862" t="s">
        <v>311</v>
      </c>
      <c r="I3862" t="s">
        <v>311</v>
      </c>
      <c r="J3862">
        <v>0</v>
      </c>
    </row>
    <row r="3863" spans="1:10" hidden="1" x14ac:dyDescent="0.35">
      <c r="A3863" t="s">
        <v>10257</v>
      </c>
      <c r="B3863">
        <v>23</v>
      </c>
      <c r="C3863">
        <v>32</v>
      </c>
      <c r="D3863">
        <v>3854</v>
      </c>
      <c r="E3863" t="s">
        <v>311</v>
      </c>
      <c r="F3863" t="s">
        <v>3848</v>
      </c>
      <c r="G3863" t="s">
        <v>311</v>
      </c>
      <c r="H3863" t="s">
        <v>311</v>
      </c>
      <c r="I3863" t="s">
        <v>311</v>
      </c>
      <c r="J3863">
        <v>1</v>
      </c>
    </row>
    <row r="3864" spans="1:10" hidden="1" x14ac:dyDescent="0.35">
      <c r="A3864" t="s">
        <v>10258</v>
      </c>
      <c r="B3864">
        <v>43</v>
      </c>
      <c r="C3864">
        <v>32</v>
      </c>
      <c r="D3864">
        <v>3854</v>
      </c>
      <c r="E3864" t="s">
        <v>311</v>
      </c>
      <c r="F3864" t="s">
        <v>2692</v>
      </c>
      <c r="G3864" t="s">
        <v>311</v>
      </c>
      <c r="H3864" t="s">
        <v>311</v>
      </c>
      <c r="I3864" t="s">
        <v>311</v>
      </c>
      <c r="J3864">
        <v>23</v>
      </c>
    </row>
    <row r="3865" spans="1:10" hidden="1" x14ac:dyDescent="0.35">
      <c r="A3865" t="s">
        <v>10259</v>
      </c>
      <c r="B3865">
        <v>15</v>
      </c>
      <c r="C3865">
        <v>32</v>
      </c>
      <c r="D3865">
        <v>3854</v>
      </c>
      <c r="E3865" t="s">
        <v>311</v>
      </c>
      <c r="F3865" t="s">
        <v>3848</v>
      </c>
      <c r="G3865" t="s">
        <v>311</v>
      </c>
      <c r="H3865" t="s">
        <v>311</v>
      </c>
      <c r="I3865" t="s">
        <v>311</v>
      </c>
      <c r="J3865">
        <v>3</v>
      </c>
    </row>
    <row r="3866" spans="1:10" hidden="1" x14ac:dyDescent="0.35">
      <c r="A3866" t="s">
        <v>10260</v>
      </c>
      <c r="B3866">
        <v>38</v>
      </c>
      <c r="C3866">
        <v>32</v>
      </c>
      <c r="D3866">
        <v>3854</v>
      </c>
      <c r="E3866" t="s">
        <v>311</v>
      </c>
      <c r="F3866" t="s">
        <v>2692</v>
      </c>
      <c r="G3866" t="s">
        <v>311</v>
      </c>
      <c r="H3866" t="s">
        <v>311</v>
      </c>
      <c r="I3866" t="s">
        <v>311</v>
      </c>
      <c r="J3866">
        <v>1</v>
      </c>
    </row>
    <row r="3867" spans="1:10" hidden="1" x14ac:dyDescent="0.35">
      <c r="A3867" t="s">
        <v>10261</v>
      </c>
      <c r="B3867">
        <v>12</v>
      </c>
      <c r="C3867">
        <v>32</v>
      </c>
      <c r="D3867">
        <v>3854</v>
      </c>
      <c r="E3867" t="s">
        <v>311</v>
      </c>
      <c r="F3867" t="s">
        <v>3848</v>
      </c>
      <c r="G3867" t="s">
        <v>311</v>
      </c>
      <c r="H3867" t="s">
        <v>311</v>
      </c>
      <c r="I3867" t="s">
        <v>311</v>
      </c>
      <c r="J3867">
        <v>0</v>
      </c>
    </row>
    <row r="3868" spans="1:10" hidden="1" x14ac:dyDescent="0.35">
      <c r="A3868" t="s">
        <v>10262</v>
      </c>
      <c r="B3868">
        <v>46</v>
      </c>
      <c r="C3868">
        <v>32</v>
      </c>
      <c r="D3868">
        <v>3854</v>
      </c>
      <c r="E3868" t="s">
        <v>311</v>
      </c>
      <c r="F3868" t="s">
        <v>2692</v>
      </c>
      <c r="G3868" t="s">
        <v>311</v>
      </c>
      <c r="H3868" t="s">
        <v>311</v>
      </c>
      <c r="I3868" t="s">
        <v>311</v>
      </c>
      <c r="J3868">
        <v>2</v>
      </c>
    </row>
    <row r="3869" spans="1:10" hidden="1" x14ac:dyDescent="0.35">
      <c r="A3869" t="s">
        <v>10263</v>
      </c>
      <c r="B3869">
        <v>20</v>
      </c>
      <c r="C3869">
        <v>32</v>
      </c>
      <c r="D3869">
        <v>3854</v>
      </c>
      <c r="E3869" t="s">
        <v>311</v>
      </c>
      <c r="F3869" t="s">
        <v>2692</v>
      </c>
      <c r="G3869" t="s">
        <v>311</v>
      </c>
      <c r="H3869" t="s">
        <v>311</v>
      </c>
      <c r="I3869" t="s">
        <v>311</v>
      </c>
      <c r="J3869">
        <v>20</v>
      </c>
    </row>
    <row r="3870" spans="1:10" hidden="1" x14ac:dyDescent="0.35">
      <c r="A3870" t="s">
        <v>10264</v>
      </c>
      <c r="B3870">
        <v>15</v>
      </c>
      <c r="C3870">
        <v>32</v>
      </c>
      <c r="D3870">
        <v>3854</v>
      </c>
      <c r="E3870" t="s">
        <v>311</v>
      </c>
      <c r="F3870" t="s">
        <v>3848</v>
      </c>
      <c r="G3870" t="s">
        <v>311</v>
      </c>
      <c r="H3870" t="s">
        <v>311</v>
      </c>
      <c r="I3870" t="s">
        <v>311</v>
      </c>
      <c r="J3870">
        <v>2</v>
      </c>
    </row>
    <row r="3871" spans="1:10" hidden="1" x14ac:dyDescent="0.35">
      <c r="A3871" t="s">
        <v>10265</v>
      </c>
      <c r="B3871">
        <v>23</v>
      </c>
      <c r="C3871">
        <v>32</v>
      </c>
      <c r="D3871">
        <v>3854</v>
      </c>
      <c r="E3871" t="s">
        <v>311</v>
      </c>
      <c r="F3871" t="s">
        <v>2692</v>
      </c>
      <c r="G3871" t="s">
        <v>311</v>
      </c>
      <c r="H3871" t="s">
        <v>311</v>
      </c>
      <c r="I3871" t="s">
        <v>311</v>
      </c>
      <c r="J3871">
        <v>1</v>
      </c>
    </row>
    <row r="3872" spans="1:10" hidden="1" x14ac:dyDescent="0.35">
      <c r="A3872" t="s">
        <v>10266</v>
      </c>
      <c r="B3872">
        <v>28</v>
      </c>
      <c r="C3872">
        <v>32</v>
      </c>
      <c r="D3872">
        <v>3854</v>
      </c>
      <c r="E3872" t="s">
        <v>311</v>
      </c>
      <c r="F3872" t="s">
        <v>2692</v>
      </c>
      <c r="G3872" t="s">
        <v>311</v>
      </c>
      <c r="H3872" t="s">
        <v>311</v>
      </c>
      <c r="I3872" t="s">
        <v>311</v>
      </c>
      <c r="J3872">
        <v>5</v>
      </c>
    </row>
    <row r="3873" spans="1:10" hidden="1" x14ac:dyDescent="0.35">
      <c r="A3873" t="s">
        <v>10267</v>
      </c>
      <c r="B3873">
        <v>25</v>
      </c>
      <c r="C3873">
        <v>32</v>
      </c>
      <c r="D3873">
        <v>3854</v>
      </c>
      <c r="E3873" t="s">
        <v>311</v>
      </c>
      <c r="F3873" t="s">
        <v>3848</v>
      </c>
      <c r="G3873" t="s">
        <v>311</v>
      </c>
      <c r="H3873" t="s">
        <v>311</v>
      </c>
      <c r="I3873" t="s">
        <v>311</v>
      </c>
      <c r="J3873">
        <v>3</v>
      </c>
    </row>
    <row r="3874" spans="1:10" hidden="1" x14ac:dyDescent="0.35">
      <c r="A3874" t="s">
        <v>10268</v>
      </c>
      <c r="B3874">
        <v>28</v>
      </c>
      <c r="C3874">
        <v>32</v>
      </c>
      <c r="D3874">
        <v>3854</v>
      </c>
      <c r="E3874" t="s">
        <v>311</v>
      </c>
      <c r="F3874" t="s">
        <v>2692</v>
      </c>
      <c r="G3874" t="s">
        <v>311</v>
      </c>
      <c r="H3874" t="s">
        <v>311</v>
      </c>
      <c r="I3874" t="s">
        <v>311</v>
      </c>
      <c r="J3874">
        <v>13</v>
      </c>
    </row>
    <row r="3875" spans="1:10" hidden="1" x14ac:dyDescent="0.35">
      <c r="A3875" t="s">
        <v>10269</v>
      </c>
      <c r="B3875">
        <v>12</v>
      </c>
      <c r="C3875">
        <v>32</v>
      </c>
      <c r="D3875">
        <v>3854</v>
      </c>
      <c r="E3875" t="s">
        <v>311</v>
      </c>
      <c r="F3875" t="s">
        <v>3848</v>
      </c>
      <c r="G3875" t="s">
        <v>311</v>
      </c>
      <c r="H3875" t="s">
        <v>311</v>
      </c>
      <c r="I3875" t="s">
        <v>311</v>
      </c>
      <c r="J3875">
        <v>0</v>
      </c>
    </row>
    <row r="3876" spans="1:10" hidden="1" x14ac:dyDescent="0.35">
      <c r="A3876" t="s">
        <v>10270</v>
      </c>
      <c r="B3876">
        <v>26</v>
      </c>
      <c r="C3876">
        <v>32</v>
      </c>
      <c r="D3876">
        <v>3854</v>
      </c>
      <c r="E3876" t="s">
        <v>311</v>
      </c>
      <c r="F3876" t="s">
        <v>2692</v>
      </c>
      <c r="G3876" t="s">
        <v>311</v>
      </c>
      <c r="H3876" t="s">
        <v>311</v>
      </c>
      <c r="I3876" t="s">
        <v>311</v>
      </c>
      <c r="J3876">
        <v>2</v>
      </c>
    </row>
    <row r="3877" spans="1:10" x14ac:dyDescent="0.35">
      <c r="A3877" t="s">
        <v>10271</v>
      </c>
      <c r="B3877">
        <v>67</v>
      </c>
      <c r="C3877">
        <v>32</v>
      </c>
      <c r="D3877">
        <v>3854</v>
      </c>
      <c r="E3877" t="s">
        <v>311</v>
      </c>
      <c r="F3877" t="s">
        <v>0</v>
      </c>
      <c r="G3877" t="s">
        <v>1912</v>
      </c>
      <c r="H3877" t="s">
        <v>311</v>
      </c>
      <c r="I3877" t="s">
        <v>311</v>
      </c>
      <c r="J3877">
        <v>67</v>
      </c>
    </row>
    <row r="3878" spans="1:10" x14ac:dyDescent="0.35">
      <c r="A3878" t="s">
        <v>10272</v>
      </c>
      <c r="B3878">
        <v>13</v>
      </c>
      <c r="C3878">
        <v>32</v>
      </c>
      <c r="D3878">
        <v>3854</v>
      </c>
      <c r="E3878" t="s">
        <v>311</v>
      </c>
      <c r="F3878" t="s">
        <v>0</v>
      </c>
      <c r="G3878" t="s">
        <v>311</v>
      </c>
      <c r="H3878" t="s">
        <v>311</v>
      </c>
      <c r="I3878" t="s">
        <v>311</v>
      </c>
      <c r="J3878">
        <v>13</v>
      </c>
    </row>
    <row r="3879" spans="1:10" hidden="1" x14ac:dyDescent="0.35">
      <c r="A3879" t="s">
        <v>10273</v>
      </c>
      <c r="B3879">
        <v>17</v>
      </c>
      <c r="C3879">
        <v>32</v>
      </c>
      <c r="D3879">
        <v>3854</v>
      </c>
      <c r="E3879" t="s">
        <v>311</v>
      </c>
      <c r="F3879" t="s">
        <v>2692</v>
      </c>
      <c r="G3879" t="s">
        <v>311</v>
      </c>
      <c r="H3879" t="s">
        <v>311</v>
      </c>
      <c r="I3879" t="s">
        <v>311</v>
      </c>
      <c r="J3879">
        <v>8</v>
      </c>
    </row>
    <row r="3880" spans="1:10" hidden="1" x14ac:dyDescent="0.35">
      <c r="A3880" t="s">
        <v>10274</v>
      </c>
      <c r="B3880">
        <v>20</v>
      </c>
      <c r="C3880">
        <v>32</v>
      </c>
      <c r="D3880">
        <v>3854</v>
      </c>
      <c r="E3880" t="s">
        <v>311</v>
      </c>
      <c r="F3880" t="s">
        <v>3848</v>
      </c>
      <c r="G3880" t="s">
        <v>311</v>
      </c>
      <c r="H3880" t="s">
        <v>311</v>
      </c>
      <c r="I3880" t="s">
        <v>311</v>
      </c>
      <c r="J3880">
        <v>0</v>
      </c>
    </row>
    <row r="3881" spans="1:10" hidden="1" x14ac:dyDescent="0.35">
      <c r="A3881" t="s">
        <v>10275</v>
      </c>
      <c r="B3881">
        <v>12</v>
      </c>
      <c r="C3881">
        <v>32</v>
      </c>
      <c r="D3881">
        <v>3854</v>
      </c>
      <c r="E3881" t="s">
        <v>311</v>
      </c>
      <c r="F3881" t="s">
        <v>3848</v>
      </c>
      <c r="G3881" t="s">
        <v>311</v>
      </c>
      <c r="H3881" t="s">
        <v>311</v>
      </c>
      <c r="I3881" t="s">
        <v>311</v>
      </c>
      <c r="J3881">
        <v>2</v>
      </c>
    </row>
    <row r="3882" spans="1:10" hidden="1" x14ac:dyDescent="0.35">
      <c r="A3882" t="s">
        <v>10276</v>
      </c>
      <c r="B3882">
        <v>19</v>
      </c>
      <c r="C3882">
        <v>32</v>
      </c>
      <c r="D3882">
        <v>3854</v>
      </c>
      <c r="E3882" t="s">
        <v>311</v>
      </c>
      <c r="F3882" t="s">
        <v>3848</v>
      </c>
      <c r="G3882" t="s">
        <v>311</v>
      </c>
      <c r="H3882" t="s">
        <v>311</v>
      </c>
      <c r="I3882" t="s">
        <v>311</v>
      </c>
      <c r="J3882">
        <v>0</v>
      </c>
    </row>
    <row r="3883" spans="1:10" hidden="1" x14ac:dyDescent="0.35">
      <c r="A3883" t="s">
        <v>10277</v>
      </c>
      <c r="B3883">
        <v>19</v>
      </c>
      <c r="C3883">
        <v>32</v>
      </c>
      <c r="D3883">
        <v>3854</v>
      </c>
      <c r="E3883" t="s">
        <v>311</v>
      </c>
      <c r="F3883" t="s">
        <v>3848</v>
      </c>
      <c r="G3883" t="s">
        <v>311</v>
      </c>
      <c r="H3883" t="s">
        <v>311</v>
      </c>
      <c r="I3883" t="s">
        <v>311</v>
      </c>
      <c r="J3883">
        <v>5</v>
      </c>
    </row>
    <row r="3884" spans="1:10" hidden="1" x14ac:dyDescent="0.35">
      <c r="A3884" t="s">
        <v>10278</v>
      </c>
      <c r="B3884">
        <v>20</v>
      </c>
      <c r="C3884">
        <v>32</v>
      </c>
      <c r="D3884">
        <v>3854</v>
      </c>
      <c r="E3884" t="s">
        <v>311</v>
      </c>
      <c r="F3884" t="s">
        <v>2692</v>
      </c>
      <c r="G3884" t="s">
        <v>311</v>
      </c>
      <c r="H3884" t="s">
        <v>311</v>
      </c>
      <c r="I3884" t="s">
        <v>311</v>
      </c>
      <c r="J3884">
        <v>5</v>
      </c>
    </row>
    <row r="3885" spans="1:10" hidden="1" x14ac:dyDescent="0.35">
      <c r="A3885" t="s">
        <v>10279</v>
      </c>
      <c r="B3885">
        <v>43</v>
      </c>
      <c r="C3885">
        <v>32</v>
      </c>
      <c r="D3885">
        <v>3854</v>
      </c>
      <c r="E3885" t="s">
        <v>311</v>
      </c>
      <c r="F3885" t="s">
        <v>2692</v>
      </c>
      <c r="G3885" t="s">
        <v>311</v>
      </c>
      <c r="H3885" t="s">
        <v>311</v>
      </c>
      <c r="I3885" t="s">
        <v>311</v>
      </c>
      <c r="J3885">
        <v>7</v>
      </c>
    </row>
    <row r="3886" spans="1:10" hidden="1" x14ac:dyDescent="0.35">
      <c r="A3886" t="s">
        <v>10280</v>
      </c>
      <c r="B3886">
        <v>32</v>
      </c>
      <c r="C3886">
        <v>32</v>
      </c>
      <c r="D3886">
        <v>3854</v>
      </c>
      <c r="E3886" t="s">
        <v>311</v>
      </c>
      <c r="F3886" t="s">
        <v>2692</v>
      </c>
      <c r="G3886" t="s">
        <v>311</v>
      </c>
      <c r="H3886" t="s">
        <v>311</v>
      </c>
      <c r="I3886" t="s">
        <v>311</v>
      </c>
      <c r="J3886">
        <v>16</v>
      </c>
    </row>
    <row r="3887" spans="1:10" hidden="1" x14ac:dyDescent="0.35">
      <c r="A3887" t="s">
        <v>10281</v>
      </c>
      <c r="B3887">
        <v>20</v>
      </c>
      <c r="C3887">
        <v>32</v>
      </c>
      <c r="D3887">
        <v>3854</v>
      </c>
      <c r="E3887" t="s">
        <v>311</v>
      </c>
      <c r="F3887" t="s">
        <v>3848</v>
      </c>
      <c r="G3887" t="s">
        <v>311</v>
      </c>
      <c r="H3887" t="s">
        <v>311</v>
      </c>
      <c r="I3887" t="s">
        <v>311</v>
      </c>
      <c r="J3887">
        <v>0</v>
      </c>
    </row>
    <row r="3888" spans="1:10" hidden="1" x14ac:dyDescent="0.35">
      <c r="A3888" t="s">
        <v>10282</v>
      </c>
      <c r="B3888">
        <v>32</v>
      </c>
      <c r="C3888">
        <v>32</v>
      </c>
      <c r="D3888">
        <v>3854</v>
      </c>
      <c r="E3888" t="s">
        <v>311</v>
      </c>
      <c r="F3888" t="s">
        <v>3848</v>
      </c>
      <c r="G3888" t="s">
        <v>311</v>
      </c>
      <c r="H3888" t="s">
        <v>311</v>
      </c>
      <c r="I3888" t="s">
        <v>311</v>
      </c>
      <c r="J3888">
        <v>0</v>
      </c>
    </row>
    <row r="3889" spans="1:10" hidden="1" x14ac:dyDescent="0.35">
      <c r="A3889" t="s">
        <v>10283</v>
      </c>
      <c r="B3889">
        <v>31</v>
      </c>
      <c r="C3889">
        <v>32</v>
      </c>
      <c r="D3889">
        <v>3854</v>
      </c>
      <c r="E3889" t="s">
        <v>311</v>
      </c>
      <c r="F3889" t="s">
        <v>2692</v>
      </c>
      <c r="G3889" t="s">
        <v>311</v>
      </c>
      <c r="H3889" t="s">
        <v>311</v>
      </c>
      <c r="I3889" t="s">
        <v>311</v>
      </c>
      <c r="J3889">
        <v>8</v>
      </c>
    </row>
    <row r="3890" spans="1:10" hidden="1" x14ac:dyDescent="0.35">
      <c r="A3890" t="s">
        <v>10284</v>
      </c>
      <c r="B3890">
        <v>13</v>
      </c>
      <c r="C3890">
        <v>31</v>
      </c>
      <c r="D3890">
        <v>3889</v>
      </c>
      <c r="E3890" t="s">
        <v>311</v>
      </c>
      <c r="F3890" t="s">
        <v>3848</v>
      </c>
      <c r="G3890" t="s">
        <v>311</v>
      </c>
      <c r="H3890" t="s">
        <v>311</v>
      </c>
      <c r="I3890" t="s">
        <v>311</v>
      </c>
      <c r="J3890">
        <v>0</v>
      </c>
    </row>
    <row r="3891" spans="1:10" hidden="1" x14ac:dyDescent="0.35">
      <c r="A3891" t="s">
        <v>10285</v>
      </c>
      <c r="B3891">
        <v>15</v>
      </c>
      <c r="C3891">
        <v>31</v>
      </c>
      <c r="D3891">
        <v>3889</v>
      </c>
      <c r="E3891" t="s">
        <v>311</v>
      </c>
      <c r="F3891" t="s">
        <v>2692</v>
      </c>
      <c r="G3891" t="s">
        <v>311</v>
      </c>
      <c r="H3891" t="s">
        <v>311</v>
      </c>
      <c r="I3891" t="s">
        <v>311</v>
      </c>
      <c r="J3891">
        <v>3</v>
      </c>
    </row>
    <row r="3892" spans="1:10" hidden="1" x14ac:dyDescent="0.35">
      <c r="A3892" t="s">
        <v>10286</v>
      </c>
      <c r="B3892">
        <v>11</v>
      </c>
      <c r="C3892">
        <v>31</v>
      </c>
      <c r="D3892">
        <v>3889</v>
      </c>
      <c r="E3892" t="s">
        <v>311</v>
      </c>
      <c r="F3892" t="s">
        <v>2692</v>
      </c>
      <c r="G3892" t="s">
        <v>311</v>
      </c>
      <c r="H3892" t="s">
        <v>311</v>
      </c>
      <c r="I3892" t="s">
        <v>311</v>
      </c>
      <c r="J3892">
        <v>1</v>
      </c>
    </row>
    <row r="3893" spans="1:10" hidden="1" x14ac:dyDescent="0.35">
      <c r="A3893" t="s">
        <v>10287</v>
      </c>
      <c r="B3893">
        <v>13</v>
      </c>
      <c r="C3893">
        <v>31</v>
      </c>
      <c r="D3893">
        <v>3889</v>
      </c>
      <c r="E3893" t="s">
        <v>311</v>
      </c>
      <c r="F3893" t="s">
        <v>3848</v>
      </c>
      <c r="G3893" t="s">
        <v>311</v>
      </c>
      <c r="H3893" t="s">
        <v>311</v>
      </c>
      <c r="I3893" t="s">
        <v>311</v>
      </c>
      <c r="J3893">
        <v>0</v>
      </c>
    </row>
    <row r="3894" spans="1:10" hidden="1" x14ac:dyDescent="0.35">
      <c r="A3894" t="s">
        <v>10288</v>
      </c>
      <c r="B3894">
        <v>37</v>
      </c>
      <c r="C3894">
        <v>31</v>
      </c>
      <c r="D3894">
        <v>3889</v>
      </c>
      <c r="E3894" t="s">
        <v>311</v>
      </c>
      <c r="F3894" t="s">
        <v>2692</v>
      </c>
      <c r="G3894" t="s">
        <v>311</v>
      </c>
      <c r="H3894" t="s">
        <v>311</v>
      </c>
      <c r="I3894" t="s">
        <v>311</v>
      </c>
      <c r="J3894">
        <v>0</v>
      </c>
    </row>
    <row r="3895" spans="1:10" hidden="1" x14ac:dyDescent="0.35">
      <c r="A3895" t="s">
        <v>10289</v>
      </c>
      <c r="B3895">
        <v>26</v>
      </c>
      <c r="C3895">
        <v>31</v>
      </c>
      <c r="D3895">
        <v>3889</v>
      </c>
      <c r="E3895" t="s">
        <v>311</v>
      </c>
      <c r="F3895" t="s">
        <v>3848</v>
      </c>
      <c r="G3895" t="s">
        <v>311</v>
      </c>
      <c r="H3895" t="s">
        <v>311</v>
      </c>
      <c r="I3895" t="s">
        <v>311</v>
      </c>
      <c r="J3895">
        <v>8</v>
      </c>
    </row>
    <row r="3896" spans="1:10" hidden="1" x14ac:dyDescent="0.35">
      <c r="A3896" t="s">
        <v>10290</v>
      </c>
      <c r="B3896">
        <v>105</v>
      </c>
      <c r="C3896">
        <v>31</v>
      </c>
      <c r="D3896">
        <v>3889</v>
      </c>
      <c r="E3896" t="s">
        <v>311</v>
      </c>
      <c r="F3896" t="s">
        <v>2692</v>
      </c>
      <c r="G3896" t="s">
        <v>311</v>
      </c>
      <c r="H3896" t="s">
        <v>311</v>
      </c>
      <c r="I3896" t="s">
        <v>311</v>
      </c>
      <c r="J3896">
        <v>0</v>
      </c>
    </row>
    <row r="3897" spans="1:10" hidden="1" x14ac:dyDescent="0.35">
      <c r="A3897" t="s">
        <v>10291</v>
      </c>
      <c r="B3897">
        <v>67</v>
      </c>
      <c r="C3897">
        <v>31</v>
      </c>
      <c r="D3897">
        <v>3889</v>
      </c>
      <c r="E3897" t="s">
        <v>311</v>
      </c>
      <c r="F3897" t="s">
        <v>2692</v>
      </c>
      <c r="G3897" t="s">
        <v>311</v>
      </c>
      <c r="H3897" t="s">
        <v>311</v>
      </c>
      <c r="I3897" t="s">
        <v>311</v>
      </c>
      <c r="J3897">
        <v>5</v>
      </c>
    </row>
    <row r="3898" spans="1:10" hidden="1" x14ac:dyDescent="0.35">
      <c r="A3898" t="s">
        <v>10292</v>
      </c>
      <c r="B3898">
        <v>30</v>
      </c>
      <c r="C3898">
        <v>31</v>
      </c>
      <c r="D3898">
        <v>3889</v>
      </c>
      <c r="E3898" t="s">
        <v>311</v>
      </c>
      <c r="F3898" t="s">
        <v>2692</v>
      </c>
      <c r="G3898" t="s">
        <v>311</v>
      </c>
      <c r="H3898" t="s">
        <v>311</v>
      </c>
      <c r="I3898" t="s">
        <v>311</v>
      </c>
      <c r="J3898">
        <v>6</v>
      </c>
    </row>
    <row r="3899" spans="1:10" hidden="1" x14ac:dyDescent="0.35">
      <c r="A3899" t="s">
        <v>10293</v>
      </c>
      <c r="B3899">
        <v>71</v>
      </c>
      <c r="C3899">
        <v>31</v>
      </c>
      <c r="D3899">
        <v>3889</v>
      </c>
      <c r="E3899" t="s">
        <v>311</v>
      </c>
      <c r="F3899" t="s">
        <v>2692</v>
      </c>
      <c r="G3899" t="s">
        <v>311</v>
      </c>
      <c r="H3899" t="s">
        <v>311</v>
      </c>
      <c r="I3899" t="s">
        <v>311</v>
      </c>
      <c r="J3899">
        <v>0</v>
      </c>
    </row>
    <row r="3900" spans="1:10" x14ac:dyDescent="0.35">
      <c r="A3900" t="s">
        <v>10294</v>
      </c>
      <c r="B3900">
        <v>101</v>
      </c>
      <c r="C3900">
        <v>31</v>
      </c>
      <c r="D3900">
        <v>3889</v>
      </c>
      <c r="E3900" t="s">
        <v>311</v>
      </c>
      <c r="F3900" t="s">
        <v>0</v>
      </c>
      <c r="G3900" t="s">
        <v>10295</v>
      </c>
      <c r="H3900" t="s">
        <v>311</v>
      </c>
      <c r="I3900" t="s">
        <v>311</v>
      </c>
      <c r="J3900">
        <v>32</v>
      </c>
    </row>
    <row r="3901" spans="1:10" hidden="1" x14ac:dyDescent="0.35">
      <c r="A3901" t="s">
        <v>10296</v>
      </c>
      <c r="B3901">
        <v>145</v>
      </c>
      <c r="C3901">
        <v>31</v>
      </c>
      <c r="D3901">
        <v>3889</v>
      </c>
      <c r="E3901" t="s">
        <v>311</v>
      </c>
      <c r="F3901" t="s">
        <v>2692</v>
      </c>
      <c r="G3901" t="s">
        <v>311</v>
      </c>
      <c r="H3901" t="s">
        <v>311</v>
      </c>
      <c r="I3901" t="s">
        <v>311</v>
      </c>
      <c r="J3901">
        <v>8</v>
      </c>
    </row>
    <row r="3902" spans="1:10" hidden="1" x14ac:dyDescent="0.35">
      <c r="A3902" t="s">
        <v>10297</v>
      </c>
      <c r="B3902">
        <v>10</v>
      </c>
      <c r="C3902">
        <v>31</v>
      </c>
      <c r="D3902">
        <v>3889</v>
      </c>
      <c r="E3902" t="s">
        <v>311</v>
      </c>
      <c r="F3902" t="s">
        <v>2692</v>
      </c>
      <c r="G3902" t="s">
        <v>311</v>
      </c>
      <c r="H3902" t="s">
        <v>311</v>
      </c>
      <c r="I3902" t="s">
        <v>311</v>
      </c>
      <c r="J3902">
        <v>0</v>
      </c>
    </row>
    <row r="3903" spans="1:10" hidden="1" x14ac:dyDescent="0.35">
      <c r="A3903" t="s">
        <v>10298</v>
      </c>
      <c r="B3903">
        <v>23</v>
      </c>
      <c r="C3903">
        <v>31</v>
      </c>
      <c r="D3903">
        <v>3889</v>
      </c>
      <c r="E3903" t="s">
        <v>311</v>
      </c>
      <c r="F3903" t="s">
        <v>3848</v>
      </c>
      <c r="G3903" t="s">
        <v>311</v>
      </c>
      <c r="H3903" t="s">
        <v>311</v>
      </c>
      <c r="I3903" t="s">
        <v>311</v>
      </c>
      <c r="J3903">
        <v>2</v>
      </c>
    </row>
    <row r="3904" spans="1:10" x14ac:dyDescent="0.35">
      <c r="A3904" t="s">
        <v>10299</v>
      </c>
      <c r="B3904">
        <v>38</v>
      </c>
      <c r="C3904">
        <v>31</v>
      </c>
      <c r="D3904">
        <v>3889</v>
      </c>
      <c r="E3904" t="s">
        <v>311</v>
      </c>
      <c r="F3904" t="s">
        <v>0</v>
      </c>
      <c r="G3904" t="s">
        <v>10300</v>
      </c>
      <c r="H3904" t="s">
        <v>311</v>
      </c>
      <c r="I3904" t="s">
        <v>311</v>
      </c>
      <c r="J3904">
        <v>12</v>
      </c>
    </row>
    <row r="3905" spans="1:10" hidden="1" x14ac:dyDescent="0.35">
      <c r="A3905" t="s">
        <v>10301</v>
      </c>
      <c r="B3905">
        <v>19</v>
      </c>
      <c r="C3905">
        <v>31</v>
      </c>
      <c r="D3905">
        <v>3889</v>
      </c>
      <c r="E3905" t="s">
        <v>311</v>
      </c>
      <c r="F3905" t="s">
        <v>3848</v>
      </c>
      <c r="G3905" t="s">
        <v>311</v>
      </c>
      <c r="H3905" t="s">
        <v>311</v>
      </c>
      <c r="I3905" t="s">
        <v>311</v>
      </c>
      <c r="J3905">
        <v>3</v>
      </c>
    </row>
    <row r="3906" spans="1:10" hidden="1" x14ac:dyDescent="0.35">
      <c r="A3906" t="s">
        <v>10302</v>
      </c>
      <c r="B3906">
        <v>13</v>
      </c>
      <c r="C3906">
        <v>31</v>
      </c>
      <c r="D3906">
        <v>3889</v>
      </c>
      <c r="E3906" t="s">
        <v>311</v>
      </c>
      <c r="F3906" t="s">
        <v>3848</v>
      </c>
      <c r="G3906" t="s">
        <v>311</v>
      </c>
      <c r="H3906" t="s">
        <v>311</v>
      </c>
      <c r="I3906" t="s">
        <v>311</v>
      </c>
      <c r="J3906">
        <v>0</v>
      </c>
    </row>
    <row r="3907" spans="1:10" hidden="1" x14ac:dyDescent="0.35">
      <c r="A3907" t="s">
        <v>10303</v>
      </c>
      <c r="B3907">
        <v>35</v>
      </c>
      <c r="C3907">
        <v>31</v>
      </c>
      <c r="D3907">
        <v>3889</v>
      </c>
      <c r="E3907" t="s">
        <v>311</v>
      </c>
      <c r="F3907" t="s">
        <v>2692</v>
      </c>
      <c r="G3907" t="s">
        <v>311</v>
      </c>
      <c r="H3907" t="s">
        <v>311</v>
      </c>
      <c r="I3907" t="s">
        <v>311</v>
      </c>
      <c r="J3907">
        <v>6</v>
      </c>
    </row>
    <row r="3908" spans="1:10" hidden="1" x14ac:dyDescent="0.35">
      <c r="A3908" t="s">
        <v>10304</v>
      </c>
      <c r="B3908">
        <v>38</v>
      </c>
      <c r="C3908">
        <v>31</v>
      </c>
      <c r="D3908">
        <v>3889</v>
      </c>
      <c r="E3908" t="s">
        <v>311</v>
      </c>
      <c r="F3908" t="s">
        <v>3848</v>
      </c>
      <c r="G3908" t="s">
        <v>311</v>
      </c>
      <c r="H3908" t="s">
        <v>311</v>
      </c>
      <c r="I3908" t="s">
        <v>311</v>
      </c>
      <c r="J3908">
        <v>0</v>
      </c>
    </row>
    <row r="3909" spans="1:10" hidden="1" x14ac:dyDescent="0.35">
      <c r="A3909" t="s">
        <v>10305</v>
      </c>
      <c r="B3909">
        <v>15</v>
      </c>
      <c r="C3909">
        <v>31</v>
      </c>
      <c r="D3909">
        <v>3889</v>
      </c>
      <c r="E3909" t="s">
        <v>311</v>
      </c>
      <c r="F3909" t="s">
        <v>3848</v>
      </c>
      <c r="G3909" t="s">
        <v>311</v>
      </c>
      <c r="H3909" t="s">
        <v>311</v>
      </c>
      <c r="I3909" t="s">
        <v>311</v>
      </c>
      <c r="J3909">
        <v>0</v>
      </c>
    </row>
    <row r="3910" spans="1:10" hidden="1" x14ac:dyDescent="0.35">
      <c r="A3910" t="s">
        <v>10306</v>
      </c>
      <c r="B3910">
        <v>11</v>
      </c>
      <c r="C3910">
        <v>31</v>
      </c>
      <c r="D3910">
        <v>3889</v>
      </c>
      <c r="E3910" t="s">
        <v>311</v>
      </c>
      <c r="F3910" t="s">
        <v>3848</v>
      </c>
      <c r="G3910" t="s">
        <v>311</v>
      </c>
      <c r="H3910" t="s">
        <v>311</v>
      </c>
      <c r="I3910" t="s">
        <v>311</v>
      </c>
      <c r="J3910">
        <v>1</v>
      </c>
    </row>
    <row r="3911" spans="1:10" hidden="1" x14ac:dyDescent="0.35">
      <c r="A3911" t="s">
        <v>10307</v>
      </c>
      <c r="B3911">
        <v>41</v>
      </c>
      <c r="C3911">
        <v>31</v>
      </c>
      <c r="D3911">
        <v>3889</v>
      </c>
      <c r="E3911" t="s">
        <v>311</v>
      </c>
      <c r="F3911" t="s">
        <v>3848</v>
      </c>
      <c r="G3911" t="s">
        <v>311</v>
      </c>
      <c r="H3911" t="s">
        <v>311</v>
      </c>
      <c r="I3911" t="s">
        <v>311</v>
      </c>
      <c r="J3911">
        <v>1</v>
      </c>
    </row>
    <row r="3912" spans="1:10" hidden="1" x14ac:dyDescent="0.35">
      <c r="A3912" t="s">
        <v>10308</v>
      </c>
      <c r="B3912">
        <v>18</v>
      </c>
      <c r="C3912">
        <v>31</v>
      </c>
      <c r="D3912">
        <v>3889</v>
      </c>
      <c r="E3912" t="s">
        <v>311</v>
      </c>
      <c r="F3912" t="s">
        <v>3848</v>
      </c>
      <c r="G3912" t="s">
        <v>311</v>
      </c>
      <c r="H3912" t="s">
        <v>311</v>
      </c>
      <c r="I3912" t="s">
        <v>311</v>
      </c>
      <c r="J3912">
        <v>1</v>
      </c>
    </row>
    <row r="3913" spans="1:10" hidden="1" x14ac:dyDescent="0.35">
      <c r="A3913" t="s">
        <v>10309</v>
      </c>
      <c r="B3913">
        <v>39</v>
      </c>
      <c r="C3913">
        <v>31</v>
      </c>
      <c r="D3913">
        <v>3889</v>
      </c>
      <c r="E3913" t="s">
        <v>311</v>
      </c>
      <c r="F3913" t="s">
        <v>2692</v>
      </c>
      <c r="G3913" t="s">
        <v>311</v>
      </c>
      <c r="H3913" t="s">
        <v>311</v>
      </c>
      <c r="I3913" t="s">
        <v>311</v>
      </c>
      <c r="J3913">
        <v>6</v>
      </c>
    </row>
    <row r="3914" spans="1:10" hidden="1" x14ac:dyDescent="0.35">
      <c r="A3914" t="s">
        <v>10310</v>
      </c>
      <c r="B3914">
        <v>16</v>
      </c>
      <c r="C3914">
        <v>31</v>
      </c>
      <c r="D3914">
        <v>3889</v>
      </c>
      <c r="E3914" t="s">
        <v>311</v>
      </c>
      <c r="F3914" t="s">
        <v>3848</v>
      </c>
      <c r="G3914" t="s">
        <v>311</v>
      </c>
      <c r="H3914" t="s">
        <v>311</v>
      </c>
      <c r="I3914" t="s">
        <v>311</v>
      </c>
      <c r="J3914">
        <v>0</v>
      </c>
    </row>
    <row r="3915" spans="1:10" hidden="1" x14ac:dyDescent="0.35">
      <c r="A3915" t="s">
        <v>10311</v>
      </c>
      <c r="B3915">
        <v>45</v>
      </c>
      <c r="C3915">
        <v>31</v>
      </c>
      <c r="D3915">
        <v>3889</v>
      </c>
      <c r="E3915" t="s">
        <v>311</v>
      </c>
      <c r="F3915" t="s">
        <v>2692</v>
      </c>
      <c r="G3915" t="s">
        <v>311</v>
      </c>
      <c r="H3915" t="s">
        <v>311</v>
      </c>
      <c r="I3915" t="s">
        <v>311</v>
      </c>
      <c r="J3915">
        <v>7</v>
      </c>
    </row>
    <row r="3916" spans="1:10" hidden="1" x14ac:dyDescent="0.35">
      <c r="A3916" t="s">
        <v>10312</v>
      </c>
      <c r="B3916">
        <v>28</v>
      </c>
      <c r="C3916">
        <v>31</v>
      </c>
      <c r="D3916">
        <v>3889</v>
      </c>
      <c r="E3916" t="s">
        <v>311</v>
      </c>
      <c r="F3916" t="s">
        <v>3848</v>
      </c>
      <c r="G3916" t="s">
        <v>311</v>
      </c>
      <c r="H3916" t="s">
        <v>311</v>
      </c>
      <c r="I3916" t="s">
        <v>311</v>
      </c>
      <c r="J3916">
        <v>0</v>
      </c>
    </row>
    <row r="3917" spans="1:10" hidden="1" x14ac:dyDescent="0.35">
      <c r="A3917" t="s">
        <v>10313</v>
      </c>
      <c r="B3917">
        <v>15</v>
      </c>
      <c r="C3917">
        <v>31</v>
      </c>
      <c r="D3917">
        <v>3889</v>
      </c>
      <c r="E3917" t="s">
        <v>311</v>
      </c>
      <c r="F3917" t="s">
        <v>2692</v>
      </c>
      <c r="G3917" t="s">
        <v>311</v>
      </c>
      <c r="H3917" t="s">
        <v>311</v>
      </c>
      <c r="I3917" t="s">
        <v>311</v>
      </c>
      <c r="J3917">
        <v>6</v>
      </c>
    </row>
    <row r="3918" spans="1:10" x14ac:dyDescent="0.35">
      <c r="A3918" t="s">
        <v>10314</v>
      </c>
      <c r="B3918">
        <v>41</v>
      </c>
      <c r="C3918">
        <v>31</v>
      </c>
      <c r="D3918">
        <v>3889</v>
      </c>
      <c r="E3918" t="s">
        <v>311</v>
      </c>
      <c r="F3918" t="s">
        <v>0</v>
      </c>
      <c r="G3918" t="s">
        <v>4647</v>
      </c>
      <c r="H3918" t="s">
        <v>311</v>
      </c>
      <c r="I3918" t="s">
        <v>311</v>
      </c>
      <c r="J3918">
        <v>20</v>
      </c>
    </row>
    <row r="3919" spans="1:10" hidden="1" x14ac:dyDescent="0.35">
      <c r="A3919" t="s">
        <v>10315</v>
      </c>
      <c r="B3919">
        <v>41</v>
      </c>
      <c r="C3919">
        <v>31</v>
      </c>
      <c r="D3919">
        <v>3889</v>
      </c>
      <c r="E3919" t="s">
        <v>311</v>
      </c>
      <c r="F3919" t="s">
        <v>2692</v>
      </c>
      <c r="G3919" t="s">
        <v>311</v>
      </c>
      <c r="H3919" t="s">
        <v>311</v>
      </c>
      <c r="I3919" t="s">
        <v>311</v>
      </c>
      <c r="J3919">
        <v>3</v>
      </c>
    </row>
    <row r="3920" spans="1:10" hidden="1" x14ac:dyDescent="0.35">
      <c r="A3920" t="s">
        <v>10316</v>
      </c>
      <c r="B3920">
        <v>46</v>
      </c>
      <c r="C3920">
        <v>31</v>
      </c>
      <c r="D3920">
        <v>3889</v>
      </c>
      <c r="E3920" t="s">
        <v>311</v>
      </c>
      <c r="F3920" t="s">
        <v>2692</v>
      </c>
      <c r="G3920" t="s">
        <v>311</v>
      </c>
      <c r="H3920" t="s">
        <v>311</v>
      </c>
      <c r="I3920" t="s">
        <v>311</v>
      </c>
      <c r="J3920">
        <v>1</v>
      </c>
    </row>
    <row r="3921" spans="1:10" hidden="1" x14ac:dyDescent="0.35">
      <c r="A3921" t="s">
        <v>10317</v>
      </c>
      <c r="B3921">
        <v>16</v>
      </c>
      <c r="C3921">
        <v>31</v>
      </c>
      <c r="D3921">
        <v>3889</v>
      </c>
      <c r="E3921" t="s">
        <v>311</v>
      </c>
      <c r="F3921" t="s">
        <v>3848</v>
      </c>
      <c r="G3921" t="s">
        <v>311</v>
      </c>
      <c r="H3921" t="s">
        <v>311</v>
      </c>
      <c r="I3921" t="s">
        <v>311</v>
      </c>
      <c r="J3921">
        <v>0</v>
      </c>
    </row>
    <row r="3922" spans="1:10" hidden="1" x14ac:dyDescent="0.35">
      <c r="A3922" t="s">
        <v>10318</v>
      </c>
      <c r="B3922">
        <v>21</v>
      </c>
      <c r="C3922">
        <v>31</v>
      </c>
      <c r="D3922">
        <v>3889</v>
      </c>
      <c r="E3922" t="s">
        <v>311</v>
      </c>
      <c r="F3922" t="s">
        <v>3848</v>
      </c>
      <c r="G3922" t="s">
        <v>311</v>
      </c>
      <c r="H3922" t="s">
        <v>311</v>
      </c>
      <c r="I3922" t="s">
        <v>311</v>
      </c>
      <c r="J3922">
        <v>3</v>
      </c>
    </row>
    <row r="3923" spans="1:10" hidden="1" x14ac:dyDescent="0.35">
      <c r="A3923" t="s">
        <v>10319</v>
      </c>
      <c r="B3923">
        <v>13</v>
      </c>
      <c r="C3923">
        <v>31</v>
      </c>
      <c r="D3923">
        <v>3889</v>
      </c>
      <c r="E3923" t="s">
        <v>311</v>
      </c>
      <c r="F3923" t="s">
        <v>3848</v>
      </c>
      <c r="G3923" t="s">
        <v>311</v>
      </c>
      <c r="H3923" t="s">
        <v>311</v>
      </c>
      <c r="I3923" t="s">
        <v>311</v>
      </c>
      <c r="J3923">
        <v>1</v>
      </c>
    </row>
    <row r="3924" spans="1:10" hidden="1" x14ac:dyDescent="0.35">
      <c r="A3924" t="s">
        <v>10320</v>
      </c>
      <c r="B3924">
        <v>12</v>
      </c>
      <c r="C3924">
        <v>31</v>
      </c>
      <c r="D3924">
        <v>3889</v>
      </c>
      <c r="E3924" t="s">
        <v>311</v>
      </c>
      <c r="F3924" t="s">
        <v>3848</v>
      </c>
      <c r="G3924" t="s">
        <v>311</v>
      </c>
      <c r="H3924" t="s">
        <v>311</v>
      </c>
      <c r="I3924" t="s">
        <v>311</v>
      </c>
      <c r="J3924">
        <v>1</v>
      </c>
    </row>
    <row r="3925" spans="1:10" hidden="1" x14ac:dyDescent="0.35">
      <c r="A3925" t="s">
        <v>10321</v>
      </c>
      <c r="B3925">
        <v>74</v>
      </c>
      <c r="C3925">
        <v>31</v>
      </c>
      <c r="D3925">
        <v>3889</v>
      </c>
      <c r="E3925" t="s">
        <v>311</v>
      </c>
      <c r="F3925" t="s">
        <v>2692</v>
      </c>
      <c r="G3925" t="s">
        <v>311</v>
      </c>
      <c r="H3925" t="s">
        <v>311</v>
      </c>
      <c r="I3925" t="s">
        <v>311</v>
      </c>
      <c r="J3925">
        <v>2</v>
      </c>
    </row>
    <row r="3926" spans="1:10" hidden="1" x14ac:dyDescent="0.35">
      <c r="A3926" t="s">
        <v>10322</v>
      </c>
      <c r="B3926">
        <v>13</v>
      </c>
      <c r="C3926">
        <v>31</v>
      </c>
      <c r="D3926">
        <v>3889</v>
      </c>
      <c r="E3926" t="s">
        <v>311</v>
      </c>
      <c r="F3926" t="s">
        <v>3848</v>
      </c>
      <c r="G3926" t="s">
        <v>311</v>
      </c>
      <c r="H3926" t="s">
        <v>311</v>
      </c>
      <c r="I3926" t="s">
        <v>311</v>
      </c>
      <c r="J3926">
        <v>0</v>
      </c>
    </row>
    <row r="3927" spans="1:10" hidden="1" x14ac:dyDescent="0.35">
      <c r="A3927" t="s">
        <v>10323</v>
      </c>
      <c r="B3927">
        <v>47</v>
      </c>
      <c r="C3927">
        <v>30</v>
      </c>
      <c r="D3927">
        <v>3926</v>
      </c>
      <c r="E3927" t="s">
        <v>311</v>
      </c>
      <c r="F3927" t="s">
        <v>2692</v>
      </c>
      <c r="G3927" t="s">
        <v>311</v>
      </c>
      <c r="H3927" t="s">
        <v>311</v>
      </c>
      <c r="I3927" t="s">
        <v>311</v>
      </c>
      <c r="J3927">
        <v>4</v>
      </c>
    </row>
    <row r="3928" spans="1:10" x14ac:dyDescent="0.35">
      <c r="A3928" t="s">
        <v>10324</v>
      </c>
      <c r="B3928">
        <v>76</v>
      </c>
      <c r="C3928">
        <v>30</v>
      </c>
      <c r="D3928">
        <v>3926</v>
      </c>
      <c r="E3928" t="s">
        <v>334</v>
      </c>
      <c r="F3928" t="s">
        <v>0</v>
      </c>
      <c r="G3928" t="s">
        <v>8858</v>
      </c>
      <c r="H3928">
        <v>0.25</v>
      </c>
      <c r="I3928">
        <v>2.68</v>
      </c>
      <c r="J3928">
        <v>28</v>
      </c>
    </row>
    <row r="3929" spans="1:10" hidden="1" x14ac:dyDescent="0.35">
      <c r="A3929" t="s">
        <v>10325</v>
      </c>
      <c r="B3929">
        <v>86</v>
      </c>
      <c r="C3929">
        <v>30</v>
      </c>
      <c r="D3929">
        <v>3926</v>
      </c>
      <c r="E3929" t="s">
        <v>311</v>
      </c>
      <c r="F3929" t="s">
        <v>2692</v>
      </c>
      <c r="G3929" t="s">
        <v>311</v>
      </c>
      <c r="H3929" t="s">
        <v>311</v>
      </c>
      <c r="I3929" t="s">
        <v>311</v>
      </c>
      <c r="J3929">
        <v>0</v>
      </c>
    </row>
    <row r="3930" spans="1:10" hidden="1" x14ac:dyDescent="0.35">
      <c r="A3930" t="s">
        <v>10326</v>
      </c>
      <c r="B3930">
        <v>14</v>
      </c>
      <c r="C3930">
        <v>30</v>
      </c>
      <c r="D3930">
        <v>3926</v>
      </c>
      <c r="E3930" t="s">
        <v>311</v>
      </c>
      <c r="F3930" t="s">
        <v>3848</v>
      </c>
      <c r="G3930" t="s">
        <v>311</v>
      </c>
      <c r="H3930" t="s">
        <v>311</v>
      </c>
      <c r="I3930" t="s">
        <v>311</v>
      </c>
      <c r="J3930">
        <v>0</v>
      </c>
    </row>
    <row r="3931" spans="1:10" hidden="1" x14ac:dyDescent="0.35">
      <c r="A3931" t="s">
        <v>10327</v>
      </c>
      <c r="B3931">
        <v>8</v>
      </c>
      <c r="C3931">
        <v>30</v>
      </c>
      <c r="D3931">
        <v>3926</v>
      </c>
      <c r="E3931" t="s">
        <v>311</v>
      </c>
      <c r="F3931" t="s">
        <v>3848</v>
      </c>
      <c r="G3931" t="s">
        <v>311</v>
      </c>
      <c r="H3931" t="s">
        <v>311</v>
      </c>
      <c r="I3931" t="s">
        <v>311</v>
      </c>
      <c r="J3931">
        <v>0</v>
      </c>
    </row>
    <row r="3932" spans="1:10" x14ac:dyDescent="0.35">
      <c r="A3932" t="s">
        <v>10328</v>
      </c>
      <c r="B3932">
        <v>155</v>
      </c>
      <c r="C3932">
        <v>30</v>
      </c>
      <c r="D3932">
        <v>3926</v>
      </c>
      <c r="E3932" t="s">
        <v>311</v>
      </c>
      <c r="F3932" t="s">
        <v>0</v>
      </c>
      <c r="G3932" t="s">
        <v>2063</v>
      </c>
      <c r="H3932" t="s">
        <v>311</v>
      </c>
      <c r="I3932" t="s">
        <v>311</v>
      </c>
      <c r="J3932">
        <v>29</v>
      </c>
    </row>
    <row r="3933" spans="1:10" hidden="1" x14ac:dyDescent="0.35">
      <c r="A3933" t="s">
        <v>10329</v>
      </c>
      <c r="B3933">
        <v>51</v>
      </c>
      <c r="C3933">
        <v>30</v>
      </c>
      <c r="D3933">
        <v>3926</v>
      </c>
      <c r="E3933" t="s">
        <v>311</v>
      </c>
      <c r="F3933" t="s">
        <v>2692</v>
      </c>
      <c r="G3933" t="s">
        <v>311</v>
      </c>
      <c r="H3933" t="s">
        <v>311</v>
      </c>
      <c r="I3933" t="s">
        <v>311</v>
      </c>
      <c r="J3933">
        <v>3</v>
      </c>
    </row>
    <row r="3934" spans="1:10" hidden="1" x14ac:dyDescent="0.35">
      <c r="A3934" t="s">
        <v>10330</v>
      </c>
      <c r="B3934">
        <v>18</v>
      </c>
      <c r="C3934">
        <v>30</v>
      </c>
      <c r="D3934">
        <v>3926</v>
      </c>
      <c r="E3934" t="s">
        <v>311</v>
      </c>
      <c r="F3934" t="s">
        <v>3848</v>
      </c>
      <c r="G3934" t="s">
        <v>311</v>
      </c>
      <c r="H3934" t="s">
        <v>311</v>
      </c>
      <c r="I3934" t="s">
        <v>311</v>
      </c>
      <c r="J3934">
        <v>0</v>
      </c>
    </row>
    <row r="3935" spans="1:10" hidden="1" x14ac:dyDescent="0.35">
      <c r="A3935" t="s">
        <v>10331</v>
      </c>
      <c r="B3935">
        <v>84</v>
      </c>
      <c r="C3935">
        <v>30</v>
      </c>
      <c r="D3935">
        <v>3926</v>
      </c>
      <c r="E3935" t="s">
        <v>311</v>
      </c>
      <c r="F3935" t="s">
        <v>2692</v>
      </c>
      <c r="G3935" t="s">
        <v>311</v>
      </c>
      <c r="H3935" t="s">
        <v>311</v>
      </c>
      <c r="I3935" t="s">
        <v>311</v>
      </c>
      <c r="J3935">
        <v>2</v>
      </c>
    </row>
    <row r="3936" spans="1:10" hidden="1" x14ac:dyDescent="0.35">
      <c r="A3936" t="s">
        <v>10332</v>
      </c>
      <c r="B3936">
        <v>17</v>
      </c>
      <c r="C3936">
        <v>30</v>
      </c>
      <c r="D3936">
        <v>3926</v>
      </c>
      <c r="E3936" t="s">
        <v>311</v>
      </c>
      <c r="F3936" t="s">
        <v>3848</v>
      </c>
      <c r="G3936" t="s">
        <v>311</v>
      </c>
      <c r="H3936" t="s">
        <v>311</v>
      </c>
      <c r="I3936" t="s">
        <v>311</v>
      </c>
      <c r="J3936">
        <v>0</v>
      </c>
    </row>
    <row r="3937" spans="1:10" hidden="1" x14ac:dyDescent="0.35">
      <c r="A3937" t="s">
        <v>10333</v>
      </c>
      <c r="B3937">
        <v>31</v>
      </c>
      <c r="C3937">
        <v>30</v>
      </c>
      <c r="D3937">
        <v>3926</v>
      </c>
      <c r="E3937" t="s">
        <v>311</v>
      </c>
      <c r="F3937" t="s">
        <v>3848</v>
      </c>
      <c r="G3937" t="s">
        <v>311</v>
      </c>
      <c r="H3937" t="s">
        <v>311</v>
      </c>
      <c r="I3937" t="s">
        <v>311</v>
      </c>
      <c r="J3937">
        <v>1</v>
      </c>
    </row>
    <row r="3938" spans="1:10" hidden="1" x14ac:dyDescent="0.35">
      <c r="A3938" t="s">
        <v>10334</v>
      </c>
      <c r="B3938">
        <v>29</v>
      </c>
      <c r="C3938">
        <v>30</v>
      </c>
      <c r="D3938">
        <v>3926</v>
      </c>
      <c r="E3938" t="s">
        <v>311</v>
      </c>
      <c r="F3938" t="s">
        <v>2692</v>
      </c>
      <c r="G3938" t="s">
        <v>311</v>
      </c>
      <c r="H3938" t="s">
        <v>311</v>
      </c>
      <c r="I3938" t="s">
        <v>311</v>
      </c>
      <c r="J3938">
        <v>4</v>
      </c>
    </row>
    <row r="3939" spans="1:10" hidden="1" x14ac:dyDescent="0.35">
      <c r="A3939" t="s">
        <v>10335</v>
      </c>
      <c r="B3939">
        <v>20</v>
      </c>
      <c r="C3939">
        <v>30</v>
      </c>
      <c r="D3939">
        <v>3926</v>
      </c>
      <c r="E3939" t="s">
        <v>311</v>
      </c>
      <c r="F3939" t="s">
        <v>3848</v>
      </c>
      <c r="G3939" t="s">
        <v>311</v>
      </c>
      <c r="H3939" t="s">
        <v>311</v>
      </c>
      <c r="I3939" t="s">
        <v>311</v>
      </c>
      <c r="J3939">
        <v>0</v>
      </c>
    </row>
    <row r="3940" spans="1:10" hidden="1" x14ac:dyDescent="0.35">
      <c r="A3940" t="s">
        <v>10336</v>
      </c>
      <c r="B3940">
        <v>11</v>
      </c>
      <c r="C3940">
        <v>30</v>
      </c>
      <c r="D3940">
        <v>3926</v>
      </c>
      <c r="E3940" t="s">
        <v>311</v>
      </c>
      <c r="F3940" t="s">
        <v>3848</v>
      </c>
      <c r="G3940" t="s">
        <v>311</v>
      </c>
      <c r="H3940" t="s">
        <v>311</v>
      </c>
      <c r="I3940" t="s">
        <v>311</v>
      </c>
      <c r="J3940">
        <v>1</v>
      </c>
    </row>
    <row r="3941" spans="1:10" hidden="1" x14ac:dyDescent="0.35">
      <c r="A3941" t="s">
        <v>10337</v>
      </c>
      <c r="B3941">
        <v>19</v>
      </c>
      <c r="C3941">
        <v>30</v>
      </c>
      <c r="D3941">
        <v>3926</v>
      </c>
      <c r="E3941" t="s">
        <v>311</v>
      </c>
      <c r="F3941" t="s">
        <v>2692</v>
      </c>
      <c r="G3941" t="s">
        <v>311</v>
      </c>
      <c r="H3941" t="s">
        <v>311</v>
      </c>
      <c r="I3941" t="s">
        <v>311</v>
      </c>
      <c r="J3941">
        <v>9</v>
      </c>
    </row>
    <row r="3942" spans="1:10" hidden="1" x14ac:dyDescent="0.35">
      <c r="A3942" t="s">
        <v>10338</v>
      </c>
      <c r="B3942">
        <v>18</v>
      </c>
      <c r="C3942">
        <v>30</v>
      </c>
      <c r="D3942">
        <v>3926</v>
      </c>
      <c r="E3942" t="s">
        <v>311</v>
      </c>
      <c r="F3942" t="s">
        <v>3848</v>
      </c>
      <c r="G3942" t="s">
        <v>311</v>
      </c>
      <c r="H3942" t="s">
        <v>311</v>
      </c>
      <c r="I3942" t="s">
        <v>311</v>
      </c>
      <c r="J3942">
        <v>2</v>
      </c>
    </row>
    <row r="3943" spans="1:10" hidden="1" x14ac:dyDescent="0.35">
      <c r="A3943" t="s">
        <v>10339</v>
      </c>
      <c r="B3943">
        <v>21</v>
      </c>
      <c r="C3943">
        <v>30</v>
      </c>
      <c r="D3943">
        <v>3926</v>
      </c>
      <c r="E3943" t="s">
        <v>311</v>
      </c>
      <c r="F3943" t="s">
        <v>2692</v>
      </c>
      <c r="G3943" t="s">
        <v>311</v>
      </c>
      <c r="H3943" t="s">
        <v>311</v>
      </c>
      <c r="I3943" t="s">
        <v>311</v>
      </c>
      <c r="J3943">
        <v>0</v>
      </c>
    </row>
    <row r="3944" spans="1:10" hidden="1" x14ac:dyDescent="0.35">
      <c r="A3944" t="s">
        <v>10340</v>
      </c>
      <c r="B3944">
        <v>13</v>
      </c>
      <c r="C3944">
        <v>30</v>
      </c>
      <c r="D3944">
        <v>3926</v>
      </c>
      <c r="E3944" t="s">
        <v>311</v>
      </c>
      <c r="F3944" t="s">
        <v>2692</v>
      </c>
      <c r="G3944" t="s">
        <v>311</v>
      </c>
      <c r="H3944" t="s">
        <v>311</v>
      </c>
      <c r="I3944" t="s">
        <v>311</v>
      </c>
      <c r="J3944">
        <v>6</v>
      </c>
    </row>
    <row r="3945" spans="1:10" hidden="1" x14ac:dyDescent="0.35">
      <c r="A3945" t="s">
        <v>10258</v>
      </c>
      <c r="B3945">
        <v>63</v>
      </c>
      <c r="C3945">
        <v>30</v>
      </c>
      <c r="D3945">
        <v>3926</v>
      </c>
      <c r="E3945" t="s">
        <v>311</v>
      </c>
      <c r="F3945" t="s">
        <v>2692</v>
      </c>
      <c r="G3945" t="s">
        <v>311</v>
      </c>
      <c r="H3945" t="s">
        <v>311</v>
      </c>
      <c r="I3945" t="s">
        <v>311</v>
      </c>
      <c r="J3945">
        <v>20</v>
      </c>
    </row>
    <row r="3946" spans="1:10" hidden="1" x14ac:dyDescent="0.35">
      <c r="A3946" t="s">
        <v>10341</v>
      </c>
      <c r="B3946">
        <v>15</v>
      </c>
      <c r="C3946">
        <v>30</v>
      </c>
      <c r="D3946">
        <v>3926</v>
      </c>
      <c r="E3946" t="s">
        <v>311</v>
      </c>
      <c r="F3946" t="s">
        <v>3848</v>
      </c>
      <c r="G3946" t="s">
        <v>311</v>
      </c>
      <c r="H3946" t="s">
        <v>311</v>
      </c>
      <c r="I3946" t="s">
        <v>311</v>
      </c>
      <c r="J3946">
        <v>0</v>
      </c>
    </row>
    <row r="3947" spans="1:10" hidden="1" x14ac:dyDescent="0.35">
      <c r="A3947" t="s">
        <v>10342</v>
      </c>
      <c r="B3947">
        <v>41</v>
      </c>
      <c r="C3947">
        <v>30</v>
      </c>
      <c r="D3947">
        <v>3926</v>
      </c>
      <c r="E3947" t="s">
        <v>311</v>
      </c>
      <c r="F3947" t="s">
        <v>2692</v>
      </c>
      <c r="G3947" t="s">
        <v>311</v>
      </c>
      <c r="H3947" t="s">
        <v>311</v>
      </c>
      <c r="I3947" t="s">
        <v>311</v>
      </c>
      <c r="J3947">
        <v>2</v>
      </c>
    </row>
    <row r="3948" spans="1:10" hidden="1" x14ac:dyDescent="0.35">
      <c r="A3948" t="s">
        <v>10343</v>
      </c>
      <c r="B3948">
        <v>16</v>
      </c>
      <c r="C3948">
        <v>30</v>
      </c>
      <c r="D3948">
        <v>3926</v>
      </c>
      <c r="E3948" t="s">
        <v>311</v>
      </c>
      <c r="F3948" t="s">
        <v>3848</v>
      </c>
      <c r="G3948" t="s">
        <v>311</v>
      </c>
      <c r="H3948" t="s">
        <v>311</v>
      </c>
      <c r="I3948" t="s">
        <v>311</v>
      </c>
      <c r="J3948">
        <v>2</v>
      </c>
    </row>
    <row r="3949" spans="1:10" hidden="1" x14ac:dyDescent="0.35">
      <c r="A3949" t="s">
        <v>10344</v>
      </c>
      <c r="B3949">
        <v>36</v>
      </c>
      <c r="C3949">
        <v>30</v>
      </c>
      <c r="D3949">
        <v>3926</v>
      </c>
      <c r="E3949" t="s">
        <v>311</v>
      </c>
      <c r="F3949" t="s">
        <v>2692</v>
      </c>
      <c r="G3949" t="s">
        <v>311</v>
      </c>
      <c r="H3949" t="s">
        <v>311</v>
      </c>
      <c r="I3949" t="s">
        <v>311</v>
      </c>
      <c r="J3949">
        <v>0</v>
      </c>
    </row>
    <row r="3950" spans="1:10" hidden="1" x14ac:dyDescent="0.35">
      <c r="A3950" t="s">
        <v>10345</v>
      </c>
      <c r="B3950">
        <v>24</v>
      </c>
      <c r="C3950">
        <v>30</v>
      </c>
      <c r="D3950">
        <v>3926</v>
      </c>
      <c r="E3950" t="s">
        <v>311</v>
      </c>
      <c r="F3950" t="s">
        <v>3848</v>
      </c>
      <c r="G3950" t="s">
        <v>311</v>
      </c>
      <c r="H3950" t="s">
        <v>311</v>
      </c>
      <c r="I3950" t="s">
        <v>311</v>
      </c>
      <c r="J3950">
        <v>11</v>
      </c>
    </row>
    <row r="3951" spans="1:10" x14ac:dyDescent="0.35">
      <c r="A3951" t="s">
        <v>10346</v>
      </c>
      <c r="B3951">
        <v>5</v>
      </c>
      <c r="C3951">
        <v>30</v>
      </c>
      <c r="D3951">
        <v>3926</v>
      </c>
      <c r="E3951" t="s">
        <v>311</v>
      </c>
      <c r="F3951" t="s">
        <v>0</v>
      </c>
      <c r="G3951" t="s">
        <v>311</v>
      </c>
      <c r="H3951" t="s">
        <v>311</v>
      </c>
      <c r="I3951" t="s">
        <v>311</v>
      </c>
      <c r="J3951">
        <v>5</v>
      </c>
    </row>
    <row r="3952" spans="1:10" hidden="1" x14ac:dyDescent="0.35">
      <c r="A3952" t="s">
        <v>10347</v>
      </c>
      <c r="B3952">
        <v>54</v>
      </c>
      <c r="C3952">
        <v>30</v>
      </c>
      <c r="D3952">
        <v>3926</v>
      </c>
      <c r="E3952" t="s">
        <v>311</v>
      </c>
      <c r="F3952" t="s">
        <v>2692</v>
      </c>
      <c r="G3952" t="s">
        <v>311</v>
      </c>
      <c r="H3952" t="s">
        <v>311</v>
      </c>
      <c r="I3952" t="s">
        <v>311</v>
      </c>
      <c r="J3952">
        <v>14</v>
      </c>
    </row>
    <row r="3953" spans="1:10" hidden="1" x14ac:dyDescent="0.35">
      <c r="A3953" t="s">
        <v>10348</v>
      </c>
      <c r="B3953">
        <v>16</v>
      </c>
      <c r="C3953">
        <v>30</v>
      </c>
      <c r="D3953">
        <v>3926</v>
      </c>
      <c r="E3953" t="s">
        <v>311</v>
      </c>
      <c r="F3953" t="s">
        <v>3848</v>
      </c>
      <c r="G3953" t="s">
        <v>311</v>
      </c>
      <c r="H3953" t="s">
        <v>311</v>
      </c>
      <c r="I3953" t="s">
        <v>311</v>
      </c>
      <c r="J3953">
        <v>16</v>
      </c>
    </row>
    <row r="3954" spans="1:10" hidden="1" x14ac:dyDescent="0.35">
      <c r="A3954" t="s">
        <v>10349</v>
      </c>
      <c r="B3954">
        <v>23</v>
      </c>
      <c r="C3954">
        <v>30</v>
      </c>
      <c r="D3954">
        <v>3926</v>
      </c>
      <c r="E3954" t="s">
        <v>311</v>
      </c>
      <c r="F3954" t="s">
        <v>2692</v>
      </c>
      <c r="G3954" t="s">
        <v>311</v>
      </c>
      <c r="H3954" t="s">
        <v>311</v>
      </c>
      <c r="I3954" t="s">
        <v>311</v>
      </c>
      <c r="J3954">
        <v>2</v>
      </c>
    </row>
    <row r="3955" spans="1:10" hidden="1" x14ac:dyDescent="0.35">
      <c r="A3955" t="s">
        <v>10350</v>
      </c>
      <c r="B3955">
        <v>13</v>
      </c>
      <c r="C3955">
        <v>30</v>
      </c>
      <c r="D3955">
        <v>3926</v>
      </c>
      <c r="E3955" t="s">
        <v>311</v>
      </c>
      <c r="F3955" t="s">
        <v>3848</v>
      </c>
      <c r="G3955" t="s">
        <v>311</v>
      </c>
      <c r="H3955" t="s">
        <v>311</v>
      </c>
      <c r="I3955" t="s">
        <v>311</v>
      </c>
      <c r="J3955">
        <v>0</v>
      </c>
    </row>
    <row r="3956" spans="1:10" hidden="1" x14ac:dyDescent="0.35">
      <c r="A3956" t="s">
        <v>10351</v>
      </c>
      <c r="B3956">
        <v>30</v>
      </c>
      <c r="C3956">
        <v>30</v>
      </c>
      <c r="D3956">
        <v>3926</v>
      </c>
      <c r="E3956" t="s">
        <v>311</v>
      </c>
      <c r="F3956" t="s">
        <v>2692</v>
      </c>
      <c r="G3956" t="s">
        <v>311</v>
      </c>
      <c r="H3956" t="s">
        <v>311</v>
      </c>
      <c r="I3956" t="s">
        <v>311</v>
      </c>
      <c r="J3956">
        <v>8</v>
      </c>
    </row>
    <row r="3957" spans="1:10" hidden="1" x14ac:dyDescent="0.35">
      <c r="A3957" t="s">
        <v>10352</v>
      </c>
      <c r="B3957">
        <v>17</v>
      </c>
      <c r="C3957">
        <v>30</v>
      </c>
      <c r="D3957">
        <v>3926</v>
      </c>
      <c r="E3957" t="s">
        <v>311</v>
      </c>
      <c r="F3957" t="s">
        <v>3848</v>
      </c>
      <c r="G3957" t="s">
        <v>311</v>
      </c>
      <c r="H3957" t="s">
        <v>311</v>
      </c>
      <c r="I3957" t="s">
        <v>311</v>
      </c>
      <c r="J3957">
        <v>1</v>
      </c>
    </row>
    <row r="3958" spans="1:10" hidden="1" x14ac:dyDescent="0.35">
      <c r="A3958" t="s">
        <v>10353</v>
      </c>
      <c r="B3958">
        <v>27</v>
      </c>
      <c r="C3958">
        <v>30</v>
      </c>
      <c r="D3958">
        <v>3926</v>
      </c>
      <c r="E3958" t="s">
        <v>311</v>
      </c>
      <c r="F3958" t="s">
        <v>3848</v>
      </c>
      <c r="G3958" t="s">
        <v>311</v>
      </c>
      <c r="H3958" t="s">
        <v>311</v>
      </c>
      <c r="I3958" t="s">
        <v>311</v>
      </c>
      <c r="J3958">
        <v>6</v>
      </c>
    </row>
    <row r="3959" spans="1:10" hidden="1" x14ac:dyDescent="0.35">
      <c r="A3959" t="s">
        <v>10354</v>
      </c>
      <c r="B3959">
        <v>19</v>
      </c>
      <c r="C3959">
        <v>30</v>
      </c>
      <c r="D3959">
        <v>3926</v>
      </c>
      <c r="E3959" t="s">
        <v>311</v>
      </c>
      <c r="F3959" t="s">
        <v>3848</v>
      </c>
      <c r="G3959" t="s">
        <v>311</v>
      </c>
      <c r="H3959" t="s">
        <v>311</v>
      </c>
      <c r="I3959" t="s">
        <v>311</v>
      </c>
      <c r="J3959">
        <v>0</v>
      </c>
    </row>
    <row r="3960" spans="1:10" hidden="1" x14ac:dyDescent="0.35">
      <c r="A3960" t="s">
        <v>10355</v>
      </c>
      <c r="B3960">
        <v>15</v>
      </c>
      <c r="C3960">
        <v>30</v>
      </c>
      <c r="D3960">
        <v>3926</v>
      </c>
      <c r="E3960" t="s">
        <v>311</v>
      </c>
      <c r="F3960" t="s">
        <v>3848</v>
      </c>
      <c r="G3960" t="s">
        <v>311</v>
      </c>
      <c r="H3960" t="s">
        <v>311</v>
      </c>
      <c r="I3960" t="s">
        <v>311</v>
      </c>
      <c r="J3960">
        <v>0</v>
      </c>
    </row>
    <row r="3961" spans="1:10" hidden="1" x14ac:dyDescent="0.35">
      <c r="A3961" t="s">
        <v>10356</v>
      </c>
      <c r="B3961">
        <v>13</v>
      </c>
      <c r="C3961">
        <v>30</v>
      </c>
      <c r="D3961">
        <v>3926</v>
      </c>
      <c r="E3961" t="s">
        <v>311</v>
      </c>
      <c r="F3961" t="s">
        <v>3848</v>
      </c>
      <c r="G3961" t="s">
        <v>311</v>
      </c>
      <c r="H3961" t="s">
        <v>311</v>
      </c>
      <c r="I3961" t="s">
        <v>311</v>
      </c>
      <c r="J3961">
        <v>2</v>
      </c>
    </row>
    <row r="3962" spans="1:10" x14ac:dyDescent="0.35">
      <c r="A3962" t="s">
        <v>10357</v>
      </c>
      <c r="B3962">
        <v>49</v>
      </c>
      <c r="C3962">
        <v>30</v>
      </c>
      <c r="D3962">
        <v>3926</v>
      </c>
      <c r="E3962" t="s">
        <v>311</v>
      </c>
      <c r="F3962" t="s">
        <v>0</v>
      </c>
      <c r="G3962" t="s">
        <v>9016</v>
      </c>
      <c r="H3962" t="s">
        <v>311</v>
      </c>
      <c r="I3962" t="s">
        <v>311</v>
      </c>
      <c r="J3962">
        <v>7</v>
      </c>
    </row>
    <row r="3963" spans="1:10" hidden="1" x14ac:dyDescent="0.35">
      <c r="A3963" t="s">
        <v>10358</v>
      </c>
      <c r="B3963">
        <v>41</v>
      </c>
      <c r="C3963">
        <v>30</v>
      </c>
      <c r="D3963">
        <v>3926</v>
      </c>
      <c r="E3963" t="s">
        <v>311</v>
      </c>
      <c r="F3963" t="s">
        <v>2692</v>
      </c>
      <c r="G3963" t="s">
        <v>311</v>
      </c>
      <c r="H3963" t="s">
        <v>311</v>
      </c>
      <c r="I3963" t="s">
        <v>311</v>
      </c>
      <c r="J3963">
        <v>3</v>
      </c>
    </row>
    <row r="3964" spans="1:10" hidden="1" x14ac:dyDescent="0.35">
      <c r="A3964" t="s">
        <v>10359</v>
      </c>
      <c r="B3964">
        <v>12</v>
      </c>
      <c r="C3964">
        <v>30</v>
      </c>
      <c r="D3964">
        <v>3926</v>
      </c>
      <c r="E3964" t="s">
        <v>311</v>
      </c>
      <c r="F3964" t="s">
        <v>3848</v>
      </c>
      <c r="G3964" t="s">
        <v>311</v>
      </c>
      <c r="H3964" t="s">
        <v>311</v>
      </c>
      <c r="I3964" t="s">
        <v>311</v>
      </c>
      <c r="J3964">
        <v>2</v>
      </c>
    </row>
    <row r="3965" spans="1:10" hidden="1" x14ac:dyDescent="0.35">
      <c r="A3965" t="s">
        <v>10360</v>
      </c>
      <c r="B3965">
        <v>16</v>
      </c>
      <c r="C3965">
        <v>30</v>
      </c>
      <c r="D3965">
        <v>3926</v>
      </c>
      <c r="E3965" t="s">
        <v>311</v>
      </c>
      <c r="F3965" t="s">
        <v>3848</v>
      </c>
      <c r="G3965" t="s">
        <v>311</v>
      </c>
      <c r="H3965" t="s">
        <v>311</v>
      </c>
      <c r="I3965" t="s">
        <v>311</v>
      </c>
      <c r="J3965">
        <v>16</v>
      </c>
    </row>
    <row r="3966" spans="1:10" hidden="1" x14ac:dyDescent="0.35">
      <c r="A3966" t="s">
        <v>10361</v>
      </c>
      <c r="B3966">
        <v>14</v>
      </c>
      <c r="C3966">
        <v>30</v>
      </c>
      <c r="D3966">
        <v>3926</v>
      </c>
      <c r="E3966" t="s">
        <v>311</v>
      </c>
      <c r="F3966" t="s">
        <v>2692</v>
      </c>
      <c r="G3966" t="s">
        <v>311</v>
      </c>
      <c r="H3966" t="s">
        <v>311</v>
      </c>
      <c r="I3966" t="s">
        <v>311</v>
      </c>
      <c r="J3966">
        <v>0</v>
      </c>
    </row>
    <row r="3967" spans="1:10" hidden="1" x14ac:dyDescent="0.35">
      <c r="A3967" t="s">
        <v>10362</v>
      </c>
      <c r="B3967">
        <v>38</v>
      </c>
      <c r="C3967">
        <v>30</v>
      </c>
      <c r="D3967">
        <v>3926</v>
      </c>
      <c r="E3967" t="s">
        <v>311</v>
      </c>
      <c r="F3967" t="s">
        <v>2692</v>
      </c>
      <c r="G3967" t="s">
        <v>311</v>
      </c>
      <c r="H3967" t="s">
        <v>311</v>
      </c>
      <c r="I3967" t="s">
        <v>311</v>
      </c>
      <c r="J3967">
        <v>1</v>
      </c>
    </row>
    <row r="3968" spans="1:10" hidden="1" x14ac:dyDescent="0.35">
      <c r="A3968" t="s">
        <v>10363</v>
      </c>
      <c r="B3968">
        <v>27</v>
      </c>
      <c r="C3968">
        <v>30</v>
      </c>
      <c r="D3968">
        <v>3926</v>
      </c>
      <c r="E3968" t="s">
        <v>311</v>
      </c>
      <c r="F3968" t="s">
        <v>2692</v>
      </c>
      <c r="G3968" t="s">
        <v>311</v>
      </c>
      <c r="H3968" t="s">
        <v>311</v>
      </c>
      <c r="I3968" t="s">
        <v>311</v>
      </c>
      <c r="J3968">
        <v>8</v>
      </c>
    </row>
    <row r="3969" spans="1:10" hidden="1" x14ac:dyDescent="0.35">
      <c r="A3969" t="s">
        <v>10364</v>
      </c>
      <c r="B3969">
        <v>51</v>
      </c>
      <c r="C3969">
        <v>30</v>
      </c>
      <c r="D3969">
        <v>3926</v>
      </c>
      <c r="E3969" t="s">
        <v>311</v>
      </c>
      <c r="F3969" t="s">
        <v>2692</v>
      </c>
      <c r="G3969" t="s">
        <v>311</v>
      </c>
      <c r="H3969" t="s">
        <v>311</v>
      </c>
      <c r="I3969" t="s">
        <v>311</v>
      </c>
      <c r="J3969">
        <v>4</v>
      </c>
    </row>
    <row r="3970" spans="1:10" hidden="1" x14ac:dyDescent="0.35">
      <c r="A3970" t="s">
        <v>10365</v>
      </c>
      <c r="B3970">
        <v>42</v>
      </c>
      <c r="C3970">
        <v>30</v>
      </c>
      <c r="D3970">
        <v>3926</v>
      </c>
      <c r="E3970" t="s">
        <v>311</v>
      </c>
      <c r="F3970" t="s">
        <v>2692</v>
      </c>
      <c r="G3970" t="s">
        <v>311</v>
      </c>
      <c r="H3970" t="s">
        <v>311</v>
      </c>
      <c r="I3970" t="s">
        <v>311</v>
      </c>
      <c r="J3970">
        <v>2</v>
      </c>
    </row>
    <row r="3971" spans="1:10" hidden="1" x14ac:dyDescent="0.35">
      <c r="A3971" t="s">
        <v>10366</v>
      </c>
      <c r="B3971">
        <v>14</v>
      </c>
      <c r="C3971">
        <v>29</v>
      </c>
      <c r="D3971">
        <v>3970</v>
      </c>
      <c r="E3971" t="s">
        <v>311</v>
      </c>
      <c r="F3971" t="s">
        <v>3848</v>
      </c>
      <c r="G3971" t="s">
        <v>311</v>
      </c>
      <c r="H3971" t="s">
        <v>311</v>
      </c>
      <c r="I3971" t="s">
        <v>311</v>
      </c>
      <c r="J3971">
        <v>0</v>
      </c>
    </row>
    <row r="3972" spans="1:10" hidden="1" x14ac:dyDescent="0.35">
      <c r="A3972" t="s">
        <v>10367</v>
      </c>
      <c r="B3972">
        <v>147</v>
      </c>
      <c r="C3972">
        <v>29</v>
      </c>
      <c r="D3972">
        <v>3970</v>
      </c>
      <c r="E3972" t="s">
        <v>311</v>
      </c>
      <c r="F3972" t="s">
        <v>2692</v>
      </c>
      <c r="G3972" t="s">
        <v>311</v>
      </c>
      <c r="H3972" t="s">
        <v>311</v>
      </c>
      <c r="I3972" t="s">
        <v>311</v>
      </c>
      <c r="J3972">
        <v>1</v>
      </c>
    </row>
    <row r="3973" spans="1:10" hidden="1" x14ac:dyDescent="0.35">
      <c r="A3973" t="s">
        <v>10368</v>
      </c>
      <c r="B3973">
        <v>31</v>
      </c>
      <c r="C3973">
        <v>29</v>
      </c>
      <c r="D3973">
        <v>3970</v>
      </c>
      <c r="E3973" t="s">
        <v>311</v>
      </c>
      <c r="F3973" t="s">
        <v>3848</v>
      </c>
      <c r="G3973" t="s">
        <v>311</v>
      </c>
      <c r="H3973" t="s">
        <v>311</v>
      </c>
      <c r="I3973" t="s">
        <v>311</v>
      </c>
      <c r="J3973">
        <v>4</v>
      </c>
    </row>
    <row r="3974" spans="1:10" hidden="1" x14ac:dyDescent="0.35">
      <c r="A3974" t="s">
        <v>10369</v>
      </c>
      <c r="B3974">
        <v>15</v>
      </c>
      <c r="C3974">
        <v>29</v>
      </c>
      <c r="D3974">
        <v>3970</v>
      </c>
      <c r="E3974" t="s">
        <v>311</v>
      </c>
      <c r="F3974" t="s">
        <v>3848</v>
      </c>
      <c r="G3974" t="s">
        <v>311</v>
      </c>
      <c r="H3974" t="s">
        <v>311</v>
      </c>
      <c r="I3974" t="s">
        <v>311</v>
      </c>
      <c r="J3974">
        <v>0</v>
      </c>
    </row>
    <row r="3975" spans="1:10" hidden="1" x14ac:dyDescent="0.35">
      <c r="A3975" t="s">
        <v>10125</v>
      </c>
      <c r="B3975">
        <v>53</v>
      </c>
      <c r="C3975">
        <v>29</v>
      </c>
      <c r="D3975">
        <v>3970</v>
      </c>
      <c r="E3975" t="s">
        <v>311</v>
      </c>
      <c r="F3975" t="s">
        <v>2692</v>
      </c>
      <c r="G3975" t="s">
        <v>311</v>
      </c>
      <c r="H3975" t="s">
        <v>311</v>
      </c>
      <c r="I3975" t="s">
        <v>311</v>
      </c>
      <c r="J3975">
        <v>3</v>
      </c>
    </row>
    <row r="3976" spans="1:10" hidden="1" x14ac:dyDescent="0.35">
      <c r="A3976" t="s">
        <v>10370</v>
      </c>
      <c r="B3976">
        <v>24</v>
      </c>
      <c r="C3976">
        <v>29</v>
      </c>
      <c r="D3976">
        <v>3970</v>
      </c>
      <c r="E3976" t="s">
        <v>311</v>
      </c>
      <c r="F3976" t="s">
        <v>3848</v>
      </c>
      <c r="G3976" t="s">
        <v>311</v>
      </c>
      <c r="H3976" t="s">
        <v>311</v>
      </c>
      <c r="I3976" t="s">
        <v>311</v>
      </c>
      <c r="J3976">
        <v>0</v>
      </c>
    </row>
    <row r="3977" spans="1:10" hidden="1" x14ac:dyDescent="0.35">
      <c r="A3977" t="s">
        <v>10371</v>
      </c>
      <c r="B3977">
        <v>18</v>
      </c>
      <c r="C3977">
        <v>29</v>
      </c>
      <c r="D3977">
        <v>3970</v>
      </c>
      <c r="E3977" t="s">
        <v>311</v>
      </c>
      <c r="F3977" t="s">
        <v>2692</v>
      </c>
      <c r="G3977" t="s">
        <v>311</v>
      </c>
      <c r="H3977" t="s">
        <v>311</v>
      </c>
      <c r="I3977" t="s">
        <v>311</v>
      </c>
      <c r="J3977">
        <v>0</v>
      </c>
    </row>
    <row r="3978" spans="1:10" hidden="1" x14ac:dyDescent="0.35">
      <c r="A3978" t="s">
        <v>10372</v>
      </c>
      <c r="B3978">
        <v>7</v>
      </c>
      <c r="C3978">
        <v>29</v>
      </c>
      <c r="D3978">
        <v>3970</v>
      </c>
      <c r="E3978" t="s">
        <v>311</v>
      </c>
      <c r="F3978" t="s">
        <v>3848</v>
      </c>
      <c r="G3978" t="s">
        <v>311</v>
      </c>
      <c r="H3978" t="s">
        <v>311</v>
      </c>
      <c r="I3978" t="s">
        <v>311</v>
      </c>
      <c r="J3978">
        <v>1</v>
      </c>
    </row>
    <row r="3979" spans="1:10" hidden="1" x14ac:dyDescent="0.35">
      <c r="A3979" t="s">
        <v>9317</v>
      </c>
      <c r="B3979">
        <v>53</v>
      </c>
      <c r="C3979">
        <v>29</v>
      </c>
      <c r="D3979">
        <v>3970</v>
      </c>
      <c r="E3979" t="s">
        <v>311</v>
      </c>
      <c r="F3979" t="s">
        <v>2692</v>
      </c>
      <c r="G3979" t="s">
        <v>311</v>
      </c>
      <c r="H3979" t="s">
        <v>311</v>
      </c>
      <c r="I3979" t="s">
        <v>311</v>
      </c>
      <c r="J3979">
        <v>1</v>
      </c>
    </row>
    <row r="3980" spans="1:10" hidden="1" x14ac:dyDescent="0.35">
      <c r="A3980" t="s">
        <v>10373</v>
      </c>
      <c r="B3980">
        <v>9</v>
      </c>
      <c r="C3980">
        <v>29</v>
      </c>
      <c r="D3980">
        <v>3970</v>
      </c>
      <c r="E3980" t="s">
        <v>311</v>
      </c>
      <c r="F3980" t="s">
        <v>2692</v>
      </c>
      <c r="G3980" t="s">
        <v>311</v>
      </c>
      <c r="H3980" t="s">
        <v>311</v>
      </c>
      <c r="I3980" t="s">
        <v>311</v>
      </c>
      <c r="J3980">
        <v>1</v>
      </c>
    </row>
    <row r="3981" spans="1:10" hidden="1" x14ac:dyDescent="0.35">
      <c r="A3981" t="s">
        <v>10374</v>
      </c>
      <c r="B3981">
        <v>37</v>
      </c>
      <c r="C3981">
        <v>29</v>
      </c>
      <c r="D3981">
        <v>3970</v>
      </c>
      <c r="E3981" t="s">
        <v>311</v>
      </c>
      <c r="F3981" t="s">
        <v>2692</v>
      </c>
      <c r="G3981" t="s">
        <v>311</v>
      </c>
      <c r="H3981" t="s">
        <v>311</v>
      </c>
      <c r="I3981" t="s">
        <v>311</v>
      </c>
      <c r="J3981">
        <v>5</v>
      </c>
    </row>
    <row r="3982" spans="1:10" x14ac:dyDescent="0.35">
      <c r="A3982" t="s">
        <v>10375</v>
      </c>
      <c r="B3982">
        <v>48</v>
      </c>
      <c r="C3982">
        <v>29</v>
      </c>
      <c r="D3982">
        <v>3970</v>
      </c>
      <c r="E3982" t="s">
        <v>311</v>
      </c>
      <c r="F3982" t="s">
        <v>0</v>
      </c>
      <c r="G3982" t="s">
        <v>311</v>
      </c>
      <c r="H3982" t="s">
        <v>311</v>
      </c>
      <c r="I3982" t="s">
        <v>311</v>
      </c>
      <c r="J3982">
        <v>48</v>
      </c>
    </row>
    <row r="3983" spans="1:10" hidden="1" x14ac:dyDescent="0.35">
      <c r="A3983" t="s">
        <v>10376</v>
      </c>
      <c r="B3983">
        <v>21</v>
      </c>
      <c r="C3983">
        <v>29</v>
      </c>
      <c r="D3983">
        <v>3970</v>
      </c>
      <c r="E3983" t="s">
        <v>311</v>
      </c>
      <c r="F3983" t="s">
        <v>3848</v>
      </c>
      <c r="G3983" t="s">
        <v>311</v>
      </c>
      <c r="H3983" t="s">
        <v>311</v>
      </c>
      <c r="I3983" t="s">
        <v>311</v>
      </c>
      <c r="J3983">
        <v>1</v>
      </c>
    </row>
    <row r="3984" spans="1:10" hidden="1" x14ac:dyDescent="0.35">
      <c r="A3984" t="s">
        <v>10377</v>
      </c>
      <c r="B3984">
        <v>23</v>
      </c>
      <c r="C3984">
        <v>29</v>
      </c>
      <c r="D3984">
        <v>3970</v>
      </c>
      <c r="E3984" t="s">
        <v>311</v>
      </c>
      <c r="F3984" t="s">
        <v>3848</v>
      </c>
      <c r="G3984" t="s">
        <v>311</v>
      </c>
      <c r="H3984" t="s">
        <v>311</v>
      </c>
      <c r="I3984" t="s">
        <v>311</v>
      </c>
      <c r="J3984">
        <v>0</v>
      </c>
    </row>
    <row r="3985" spans="1:10" hidden="1" x14ac:dyDescent="0.35">
      <c r="A3985" t="s">
        <v>10378</v>
      </c>
      <c r="B3985">
        <v>55</v>
      </c>
      <c r="C3985">
        <v>29</v>
      </c>
      <c r="D3985">
        <v>3970</v>
      </c>
      <c r="E3985" t="s">
        <v>311</v>
      </c>
      <c r="F3985" t="s">
        <v>2692</v>
      </c>
      <c r="G3985" t="s">
        <v>311</v>
      </c>
      <c r="H3985" t="s">
        <v>311</v>
      </c>
      <c r="I3985" t="s">
        <v>311</v>
      </c>
      <c r="J3985">
        <v>0</v>
      </c>
    </row>
    <row r="3986" spans="1:10" hidden="1" x14ac:dyDescent="0.35">
      <c r="A3986" t="s">
        <v>10379</v>
      </c>
      <c r="B3986">
        <v>16</v>
      </c>
      <c r="C3986">
        <v>29</v>
      </c>
      <c r="D3986">
        <v>3970</v>
      </c>
      <c r="E3986" t="s">
        <v>311</v>
      </c>
      <c r="F3986" t="s">
        <v>3848</v>
      </c>
      <c r="G3986" t="s">
        <v>311</v>
      </c>
      <c r="H3986" t="s">
        <v>311</v>
      </c>
      <c r="I3986" t="s">
        <v>311</v>
      </c>
      <c r="J3986">
        <v>2</v>
      </c>
    </row>
    <row r="3987" spans="1:10" hidden="1" x14ac:dyDescent="0.35">
      <c r="A3987" t="s">
        <v>10380</v>
      </c>
      <c r="B3987">
        <v>50</v>
      </c>
      <c r="C3987">
        <v>29</v>
      </c>
      <c r="D3987">
        <v>3970</v>
      </c>
      <c r="E3987" t="s">
        <v>311</v>
      </c>
      <c r="F3987" t="s">
        <v>2692</v>
      </c>
      <c r="G3987" t="s">
        <v>311</v>
      </c>
      <c r="H3987" t="s">
        <v>311</v>
      </c>
      <c r="I3987" t="s">
        <v>311</v>
      </c>
      <c r="J3987">
        <v>4</v>
      </c>
    </row>
    <row r="3988" spans="1:10" hidden="1" x14ac:dyDescent="0.35">
      <c r="A3988" t="s">
        <v>10381</v>
      </c>
      <c r="B3988">
        <v>29</v>
      </c>
      <c r="C3988">
        <v>29</v>
      </c>
      <c r="D3988">
        <v>3970</v>
      </c>
      <c r="E3988" t="s">
        <v>311</v>
      </c>
      <c r="F3988" t="s">
        <v>2692</v>
      </c>
      <c r="G3988" t="s">
        <v>311</v>
      </c>
      <c r="H3988" t="s">
        <v>311</v>
      </c>
      <c r="I3988" t="s">
        <v>311</v>
      </c>
      <c r="J3988">
        <v>2</v>
      </c>
    </row>
    <row r="3989" spans="1:10" hidden="1" x14ac:dyDescent="0.35">
      <c r="A3989" t="s">
        <v>10382</v>
      </c>
      <c r="B3989">
        <v>31</v>
      </c>
      <c r="C3989">
        <v>29</v>
      </c>
      <c r="D3989">
        <v>3970</v>
      </c>
      <c r="E3989" t="s">
        <v>311</v>
      </c>
      <c r="F3989" t="s">
        <v>2692</v>
      </c>
      <c r="G3989" t="s">
        <v>311</v>
      </c>
      <c r="H3989" t="s">
        <v>311</v>
      </c>
      <c r="I3989" t="s">
        <v>311</v>
      </c>
      <c r="J3989">
        <v>1</v>
      </c>
    </row>
    <row r="3990" spans="1:10" hidden="1" x14ac:dyDescent="0.35">
      <c r="A3990" t="s">
        <v>10383</v>
      </c>
      <c r="B3990">
        <v>45</v>
      </c>
      <c r="C3990">
        <v>29</v>
      </c>
      <c r="D3990">
        <v>3970</v>
      </c>
      <c r="E3990" t="s">
        <v>311</v>
      </c>
      <c r="F3990" t="s">
        <v>2692</v>
      </c>
      <c r="G3990" t="s">
        <v>311</v>
      </c>
      <c r="H3990" t="s">
        <v>311</v>
      </c>
      <c r="I3990" t="s">
        <v>311</v>
      </c>
      <c r="J3990">
        <v>3</v>
      </c>
    </row>
    <row r="3991" spans="1:10" hidden="1" x14ac:dyDescent="0.35">
      <c r="A3991" t="s">
        <v>10384</v>
      </c>
      <c r="B3991">
        <v>81</v>
      </c>
      <c r="C3991">
        <v>29</v>
      </c>
      <c r="D3991">
        <v>3970</v>
      </c>
      <c r="E3991" t="s">
        <v>311</v>
      </c>
      <c r="F3991" t="s">
        <v>2692</v>
      </c>
      <c r="G3991" t="s">
        <v>311</v>
      </c>
      <c r="H3991" t="s">
        <v>311</v>
      </c>
      <c r="I3991" t="s">
        <v>311</v>
      </c>
      <c r="J3991">
        <v>18</v>
      </c>
    </row>
    <row r="3992" spans="1:10" hidden="1" x14ac:dyDescent="0.35">
      <c r="A3992" t="s">
        <v>10385</v>
      </c>
      <c r="B3992">
        <v>26</v>
      </c>
      <c r="C3992">
        <v>29</v>
      </c>
      <c r="D3992">
        <v>3970</v>
      </c>
      <c r="E3992" t="s">
        <v>311</v>
      </c>
      <c r="F3992" t="s">
        <v>2692</v>
      </c>
      <c r="G3992" t="s">
        <v>311</v>
      </c>
      <c r="H3992" t="s">
        <v>311</v>
      </c>
      <c r="I3992" t="s">
        <v>311</v>
      </c>
      <c r="J3992">
        <v>0</v>
      </c>
    </row>
    <row r="3993" spans="1:10" hidden="1" x14ac:dyDescent="0.35">
      <c r="A3993" t="s">
        <v>10386</v>
      </c>
      <c r="B3993">
        <v>40</v>
      </c>
      <c r="C3993">
        <v>29</v>
      </c>
      <c r="D3993">
        <v>3970</v>
      </c>
      <c r="E3993" t="s">
        <v>311</v>
      </c>
      <c r="F3993" t="s">
        <v>2692</v>
      </c>
      <c r="G3993" t="s">
        <v>311</v>
      </c>
      <c r="H3993" t="s">
        <v>311</v>
      </c>
      <c r="I3993" t="s">
        <v>311</v>
      </c>
      <c r="J3993">
        <v>1</v>
      </c>
    </row>
    <row r="3994" spans="1:10" hidden="1" x14ac:dyDescent="0.35">
      <c r="A3994" t="s">
        <v>10387</v>
      </c>
      <c r="B3994">
        <v>16</v>
      </c>
      <c r="C3994">
        <v>29</v>
      </c>
      <c r="D3994">
        <v>3970</v>
      </c>
      <c r="E3994" t="s">
        <v>311</v>
      </c>
      <c r="F3994" t="s">
        <v>2692</v>
      </c>
      <c r="G3994" t="s">
        <v>311</v>
      </c>
      <c r="H3994" t="s">
        <v>311</v>
      </c>
      <c r="I3994" t="s">
        <v>311</v>
      </c>
      <c r="J3994">
        <v>4</v>
      </c>
    </row>
    <row r="3995" spans="1:10" hidden="1" x14ac:dyDescent="0.35">
      <c r="A3995" t="s">
        <v>10388</v>
      </c>
      <c r="B3995">
        <v>13</v>
      </c>
      <c r="C3995">
        <v>29</v>
      </c>
      <c r="D3995">
        <v>3970</v>
      </c>
      <c r="E3995" t="s">
        <v>311</v>
      </c>
      <c r="F3995" t="s">
        <v>3848</v>
      </c>
      <c r="G3995" t="s">
        <v>311</v>
      </c>
      <c r="H3995" t="s">
        <v>311</v>
      </c>
      <c r="I3995" t="s">
        <v>311</v>
      </c>
      <c r="J3995">
        <v>5</v>
      </c>
    </row>
    <row r="3996" spans="1:10" hidden="1" x14ac:dyDescent="0.35">
      <c r="A3996" t="s">
        <v>10389</v>
      </c>
      <c r="B3996">
        <v>8</v>
      </c>
      <c r="C3996">
        <v>29</v>
      </c>
      <c r="D3996">
        <v>3970</v>
      </c>
      <c r="E3996" t="s">
        <v>311</v>
      </c>
      <c r="F3996" t="s">
        <v>3848</v>
      </c>
      <c r="G3996" t="s">
        <v>311</v>
      </c>
      <c r="H3996" t="s">
        <v>311</v>
      </c>
      <c r="I3996" t="s">
        <v>311</v>
      </c>
      <c r="J3996">
        <v>1</v>
      </c>
    </row>
    <row r="3997" spans="1:10" hidden="1" x14ac:dyDescent="0.35">
      <c r="A3997" t="s">
        <v>10390</v>
      </c>
      <c r="B3997">
        <v>35</v>
      </c>
      <c r="C3997">
        <v>29</v>
      </c>
      <c r="D3997">
        <v>3970</v>
      </c>
      <c r="E3997" t="s">
        <v>311</v>
      </c>
      <c r="F3997" t="s">
        <v>2692</v>
      </c>
      <c r="G3997" t="s">
        <v>311</v>
      </c>
      <c r="H3997" t="s">
        <v>311</v>
      </c>
      <c r="I3997" t="s">
        <v>311</v>
      </c>
      <c r="J3997">
        <v>3</v>
      </c>
    </row>
    <row r="3998" spans="1:10" hidden="1" x14ac:dyDescent="0.35">
      <c r="A3998" t="s">
        <v>10391</v>
      </c>
      <c r="B3998">
        <v>23</v>
      </c>
      <c r="C3998">
        <v>29</v>
      </c>
      <c r="D3998">
        <v>3970</v>
      </c>
      <c r="E3998" t="s">
        <v>311</v>
      </c>
      <c r="F3998" t="s">
        <v>2692</v>
      </c>
      <c r="G3998" t="s">
        <v>311</v>
      </c>
      <c r="H3998" t="s">
        <v>311</v>
      </c>
      <c r="I3998" t="s">
        <v>311</v>
      </c>
      <c r="J3998">
        <v>12</v>
      </c>
    </row>
    <row r="3999" spans="1:10" hidden="1" x14ac:dyDescent="0.35">
      <c r="A3999" t="s">
        <v>10392</v>
      </c>
      <c r="B3999">
        <v>37</v>
      </c>
      <c r="C3999">
        <v>29</v>
      </c>
      <c r="D3999">
        <v>3970</v>
      </c>
      <c r="E3999" t="s">
        <v>311</v>
      </c>
      <c r="F3999" t="s">
        <v>3848</v>
      </c>
      <c r="G3999" t="s">
        <v>311</v>
      </c>
      <c r="H3999" t="s">
        <v>311</v>
      </c>
      <c r="I3999" t="s">
        <v>311</v>
      </c>
      <c r="J3999">
        <v>1</v>
      </c>
    </row>
    <row r="4000" spans="1:10" hidden="1" x14ac:dyDescent="0.35">
      <c r="A4000" t="s">
        <v>10393</v>
      </c>
      <c r="B4000">
        <v>19</v>
      </c>
      <c r="C4000">
        <v>29</v>
      </c>
      <c r="D4000">
        <v>3970</v>
      </c>
      <c r="E4000" t="s">
        <v>311</v>
      </c>
      <c r="F4000" t="s">
        <v>3848</v>
      </c>
      <c r="G4000" t="s">
        <v>311</v>
      </c>
      <c r="H4000" t="s">
        <v>311</v>
      </c>
      <c r="I4000" t="s">
        <v>311</v>
      </c>
      <c r="J4000">
        <v>19</v>
      </c>
    </row>
    <row r="4001" spans="1:10" hidden="1" x14ac:dyDescent="0.35">
      <c r="A4001" t="s">
        <v>10394</v>
      </c>
      <c r="B4001">
        <v>15</v>
      </c>
      <c r="C4001">
        <v>29</v>
      </c>
      <c r="D4001">
        <v>3970</v>
      </c>
      <c r="E4001" t="s">
        <v>311</v>
      </c>
      <c r="F4001" t="s">
        <v>3848</v>
      </c>
      <c r="G4001" t="s">
        <v>311</v>
      </c>
      <c r="H4001" t="s">
        <v>311</v>
      </c>
      <c r="I4001" t="s">
        <v>311</v>
      </c>
      <c r="J4001">
        <v>0</v>
      </c>
    </row>
    <row r="4002" spans="1:10" hidden="1" x14ac:dyDescent="0.35">
      <c r="A4002" t="s">
        <v>10395</v>
      </c>
      <c r="B4002">
        <v>9</v>
      </c>
      <c r="C4002">
        <v>29</v>
      </c>
      <c r="D4002">
        <v>3970</v>
      </c>
      <c r="E4002" t="s">
        <v>311</v>
      </c>
      <c r="F4002" t="s">
        <v>3848</v>
      </c>
      <c r="G4002" t="s">
        <v>311</v>
      </c>
      <c r="H4002" t="s">
        <v>311</v>
      </c>
      <c r="I4002" t="s">
        <v>311</v>
      </c>
      <c r="J4002">
        <v>2</v>
      </c>
    </row>
    <row r="4003" spans="1:10" hidden="1" x14ac:dyDescent="0.35">
      <c r="A4003" t="s">
        <v>10396</v>
      </c>
      <c r="B4003">
        <v>23</v>
      </c>
      <c r="C4003">
        <v>29</v>
      </c>
      <c r="D4003">
        <v>3970</v>
      </c>
      <c r="E4003" t="s">
        <v>311</v>
      </c>
      <c r="F4003" t="s">
        <v>2692</v>
      </c>
      <c r="G4003" t="s">
        <v>311</v>
      </c>
      <c r="H4003" t="s">
        <v>311</v>
      </c>
      <c r="I4003" t="s">
        <v>311</v>
      </c>
      <c r="J4003">
        <v>7</v>
      </c>
    </row>
    <row r="4004" spans="1:10" hidden="1" x14ac:dyDescent="0.35">
      <c r="A4004" t="s">
        <v>10397</v>
      </c>
      <c r="B4004">
        <v>54</v>
      </c>
      <c r="C4004">
        <v>29</v>
      </c>
      <c r="D4004">
        <v>3970</v>
      </c>
      <c r="E4004" t="s">
        <v>311</v>
      </c>
      <c r="F4004" t="s">
        <v>2692</v>
      </c>
      <c r="G4004" t="s">
        <v>311</v>
      </c>
      <c r="H4004" t="s">
        <v>311</v>
      </c>
      <c r="I4004" t="s">
        <v>311</v>
      </c>
      <c r="J4004">
        <v>3</v>
      </c>
    </row>
    <row r="4005" spans="1:10" hidden="1" x14ac:dyDescent="0.35">
      <c r="A4005" t="s">
        <v>10398</v>
      </c>
      <c r="B4005">
        <v>12</v>
      </c>
      <c r="C4005">
        <v>29</v>
      </c>
      <c r="D4005">
        <v>3970</v>
      </c>
      <c r="E4005" t="s">
        <v>311</v>
      </c>
      <c r="F4005" t="s">
        <v>2692</v>
      </c>
      <c r="G4005" t="s">
        <v>311</v>
      </c>
      <c r="H4005" t="s">
        <v>311</v>
      </c>
      <c r="I4005" t="s">
        <v>311</v>
      </c>
      <c r="J4005">
        <v>1</v>
      </c>
    </row>
    <row r="4006" spans="1:10" hidden="1" x14ac:dyDescent="0.35">
      <c r="A4006" t="s">
        <v>10399</v>
      </c>
      <c r="B4006">
        <v>11</v>
      </c>
      <c r="C4006">
        <v>29</v>
      </c>
      <c r="D4006">
        <v>3970</v>
      </c>
      <c r="E4006" t="s">
        <v>311</v>
      </c>
      <c r="F4006" t="s">
        <v>3848</v>
      </c>
      <c r="G4006" t="s">
        <v>311</v>
      </c>
      <c r="H4006" t="s">
        <v>311</v>
      </c>
      <c r="I4006" t="s">
        <v>311</v>
      </c>
      <c r="J4006">
        <v>2</v>
      </c>
    </row>
    <row r="4007" spans="1:10" hidden="1" x14ac:dyDescent="0.35">
      <c r="A4007" t="s">
        <v>10400</v>
      </c>
      <c r="B4007">
        <v>36</v>
      </c>
      <c r="C4007">
        <v>29</v>
      </c>
      <c r="D4007">
        <v>3970</v>
      </c>
      <c r="E4007" t="s">
        <v>311</v>
      </c>
      <c r="F4007" t="s">
        <v>2692</v>
      </c>
      <c r="G4007" t="s">
        <v>311</v>
      </c>
      <c r="H4007" t="s">
        <v>311</v>
      </c>
      <c r="I4007" t="s">
        <v>311</v>
      </c>
      <c r="J4007">
        <v>10</v>
      </c>
    </row>
    <row r="4008" spans="1:10" hidden="1" x14ac:dyDescent="0.35">
      <c r="A4008" t="s">
        <v>10401</v>
      </c>
      <c r="B4008">
        <v>16</v>
      </c>
      <c r="C4008">
        <v>29</v>
      </c>
      <c r="D4008">
        <v>3970</v>
      </c>
      <c r="E4008" t="s">
        <v>311</v>
      </c>
      <c r="F4008" t="s">
        <v>3848</v>
      </c>
      <c r="G4008" t="s">
        <v>311</v>
      </c>
      <c r="H4008" t="s">
        <v>311</v>
      </c>
      <c r="I4008" t="s">
        <v>311</v>
      </c>
      <c r="J4008">
        <v>1</v>
      </c>
    </row>
    <row r="4009" spans="1:10" hidden="1" x14ac:dyDescent="0.35">
      <c r="A4009" t="s">
        <v>10402</v>
      </c>
      <c r="B4009">
        <v>34</v>
      </c>
      <c r="C4009">
        <v>29</v>
      </c>
      <c r="D4009">
        <v>3970</v>
      </c>
      <c r="E4009" t="s">
        <v>311</v>
      </c>
      <c r="F4009" t="s">
        <v>2692</v>
      </c>
      <c r="G4009" t="s">
        <v>311</v>
      </c>
      <c r="H4009" t="s">
        <v>311</v>
      </c>
      <c r="I4009" t="s">
        <v>311</v>
      </c>
      <c r="J4009">
        <v>3</v>
      </c>
    </row>
    <row r="4010" spans="1:10" hidden="1" x14ac:dyDescent="0.35">
      <c r="A4010" t="s">
        <v>10403</v>
      </c>
      <c r="B4010">
        <v>20</v>
      </c>
      <c r="C4010">
        <v>29</v>
      </c>
      <c r="D4010">
        <v>3970</v>
      </c>
      <c r="E4010" t="s">
        <v>311</v>
      </c>
      <c r="F4010" t="s">
        <v>3848</v>
      </c>
      <c r="G4010" t="s">
        <v>311</v>
      </c>
      <c r="H4010" t="s">
        <v>311</v>
      </c>
      <c r="I4010" t="s">
        <v>311</v>
      </c>
      <c r="J4010">
        <v>20</v>
      </c>
    </row>
    <row r="4011" spans="1:10" hidden="1" x14ac:dyDescent="0.35">
      <c r="A4011" t="s">
        <v>10404</v>
      </c>
      <c r="B4011">
        <v>10</v>
      </c>
      <c r="C4011">
        <v>29</v>
      </c>
      <c r="D4011">
        <v>3970</v>
      </c>
      <c r="E4011" t="s">
        <v>311</v>
      </c>
      <c r="F4011" t="s">
        <v>3848</v>
      </c>
      <c r="G4011" t="s">
        <v>311</v>
      </c>
      <c r="H4011" t="s">
        <v>311</v>
      </c>
      <c r="I4011" t="s">
        <v>311</v>
      </c>
      <c r="J4011">
        <v>2</v>
      </c>
    </row>
    <row r="4012" spans="1:10" hidden="1" x14ac:dyDescent="0.35">
      <c r="A4012" t="s">
        <v>10405</v>
      </c>
      <c r="B4012">
        <v>12</v>
      </c>
      <c r="C4012">
        <v>29</v>
      </c>
      <c r="D4012">
        <v>3970</v>
      </c>
      <c r="E4012" t="s">
        <v>311</v>
      </c>
      <c r="F4012" t="s">
        <v>2692</v>
      </c>
      <c r="G4012" t="s">
        <v>311</v>
      </c>
      <c r="H4012" t="s">
        <v>311</v>
      </c>
      <c r="I4012" t="s">
        <v>311</v>
      </c>
      <c r="J4012">
        <v>3</v>
      </c>
    </row>
    <row r="4013" spans="1:10" hidden="1" x14ac:dyDescent="0.35">
      <c r="A4013" t="s">
        <v>10406</v>
      </c>
      <c r="B4013">
        <v>40</v>
      </c>
      <c r="C4013">
        <v>29</v>
      </c>
      <c r="D4013">
        <v>3970</v>
      </c>
      <c r="E4013" t="s">
        <v>311</v>
      </c>
      <c r="F4013" t="s">
        <v>3848</v>
      </c>
      <c r="G4013" t="s">
        <v>311</v>
      </c>
      <c r="H4013" t="s">
        <v>311</v>
      </c>
      <c r="I4013" t="s">
        <v>311</v>
      </c>
      <c r="J4013">
        <v>2</v>
      </c>
    </row>
    <row r="4014" spans="1:10" hidden="1" x14ac:dyDescent="0.35">
      <c r="A4014" t="s">
        <v>10407</v>
      </c>
      <c r="B4014">
        <v>35</v>
      </c>
      <c r="C4014">
        <v>29</v>
      </c>
      <c r="D4014">
        <v>3970</v>
      </c>
      <c r="E4014" t="s">
        <v>311</v>
      </c>
      <c r="F4014" t="s">
        <v>2692</v>
      </c>
      <c r="G4014" t="s">
        <v>311</v>
      </c>
      <c r="H4014" t="s">
        <v>311</v>
      </c>
      <c r="I4014" t="s">
        <v>311</v>
      </c>
      <c r="J4014">
        <v>0</v>
      </c>
    </row>
    <row r="4015" spans="1:10" hidden="1" x14ac:dyDescent="0.35">
      <c r="A4015" t="s">
        <v>10408</v>
      </c>
      <c r="B4015">
        <v>18</v>
      </c>
      <c r="C4015">
        <v>28</v>
      </c>
      <c r="D4015">
        <v>4014</v>
      </c>
      <c r="E4015" t="s">
        <v>311</v>
      </c>
      <c r="F4015" t="s">
        <v>3848</v>
      </c>
      <c r="G4015" t="s">
        <v>311</v>
      </c>
      <c r="H4015" t="s">
        <v>311</v>
      </c>
      <c r="I4015" t="s">
        <v>311</v>
      </c>
      <c r="J4015">
        <v>2</v>
      </c>
    </row>
    <row r="4016" spans="1:10" hidden="1" x14ac:dyDescent="0.35">
      <c r="A4016" t="s">
        <v>10409</v>
      </c>
      <c r="B4016">
        <v>13</v>
      </c>
      <c r="C4016">
        <v>28</v>
      </c>
      <c r="D4016">
        <v>4014</v>
      </c>
      <c r="E4016" t="s">
        <v>311</v>
      </c>
      <c r="F4016" t="s">
        <v>3848</v>
      </c>
      <c r="G4016" t="s">
        <v>311</v>
      </c>
      <c r="H4016" t="s">
        <v>311</v>
      </c>
      <c r="I4016" t="s">
        <v>311</v>
      </c>
      <c r="J4016">
        <v>2</v>
      </c>
    </row>
    <row r="4017" spans="1:10" hidden="1" x14ac:dyDescent="0.35">
      <c r="A4017" t="s">
        <v>10410</v>
      </c>
      <c r="B4017">
        <v>11</v>
      </c>
      <c r="C4017">
        <v>28</v>
      </c>
      <c r="D4017">
        <v>4014</v>
      </c>
      <c r="E4017" t="s">
        <v>311</v>
      </c>
      <c r="F4017" t="s">
        <v>3848</v>
      </c>
      <c r="G4017" t="s">
        <v>311</v>
      </c>
      <c r="H4017" t="s">
        <v>311</v>
      </c>
      <c r="I4017" t="s">
        <v>311</v>
      </c>
      <c r="J4017">
        <v>0</v>
      </c>
    </row>
    <row r="4018" spans="1:10" hidden="1" x14ac:dyDescent="0.35">
      <c r="A4018" t="s">
        <v>10411</v>
      </c>
      <c r="B4018">
        <v>12</v>
      </c>
      <c r="C4018">
        <v>28</v>
      </c>
      <c r="D4018">
        <v>4014</v>
      </c>
      <c r="E4018" t="s">
        <v>311</v>
      </c>
      <c r="F4018" t="s">
        <v>2692</v>
      </c>
      <c r="G4018" t="s">
        <v>311</v>
      </c>
      <c r="H4018" t="s">
        <v>311</v>
      </c>
      <c r="I4018" t="s">
        <v>311</v>
      </c>
      <c r="J4018">
        <v>12</v>
      </c>
    </row>
    <row r="4019" spans="1:10" hidden="1" x14ac:dyDescent="0.35">
      <c r="A4019" t="s">
        <v>10412</v>
      </c>
      <c r="B4019">
        <v>8</v>
      </c>
      <c r="C4019">
        <v>28</v>
      </c>
      <c r="D4019">
        <v>4014</v>
      </c>
      <c r="E4019" t="s">
        <v>311</v>
      </c>
      <c r="F4019" t="s">
        <v>3848</v>
      </c>
      <c r="G4019" t="s">
        <v>311</v>
      </c>
      <c r="H4019" t="s">
        <v>311</v>
      </c>
      <c r="I4019" t="s">
        <v>311</v>
      </c>
      <c r="J4019">
        <v>1</v>
      </c>
    </row>
    <row r="4020" spans="1:10" hidden="1" x14ac:dyDescent="0.35">
      <c r="A4020" t="s">
        <v>10413</v>
      </c>
      <c r="B4020">
        <v>27</v>
      </c>
      <c r="C4020">
        <v>28</v>
      </c>
      <c r="D4020">
        <v>4014</v>
      </c>
      <c r="E4020" t="s">
        <v>311</v>
      </c>
      <c r="F4020" t="s">
        <v>2692</v>
      </c>
      <c r="G4020" t="s">
        <v>311</v>
      </c>
      <c r="H4020" t="s">
        <v>311</v>
      </c>
      <c r="I4020" t="s">
        <v>311</v>
      </c>
      <c r="J4020">
        <v>2</v>
      </c>
    </row>
    <row r="4021" spans="1:10" hidden="1" x14ac:dyDescent="0.35">
      <c r="A4021" t="s">
        <v>10414</v>
      </c>
      <c r="B4021">
        <v>46</v>
      </c>
      <c r="C4021">
        <v>28</v>
      </c>
      <c r="D4021">
        <v>4014</v>
      </c>
      <c r="E4021" t="s">
        <v>311</v>
      </c>
      <c r="F4021" t="s">
        <v>2692</v>
      </c>
      <c r="G4021" t="s">
        <v>311</v>
      </c>
      <c r="H4021" t="s">
        <v>311</v>
      </c>
      <c r="I4021" t="s">
        <v>311</v>
      </c>
      <c r="J4021">
        <v>0</v>
      </c>
    </row>
    <row r="4022" spans="1:10" hidden="1" x14ac:dyDescent="0.35">
      <c r="A4022" t="s">
        <v>10415</v>
      </c>
      <c r="B4022">
        <v>83</v>
      </c>
      <c r="C4022">
        <v>28</v>
      </c>
      <c r="D4022">
        <v>4014</v>
      </c>
      <c r="E4022" t="s">
        <v>311</v>
      </c>
      <c r="F4022" t="s">
        <v>2692</v>
      </c>
      <c r="G4022" t="s">
        <v>311</v>
      </c>
      <c r="H4022" t="s">
        <v>311</v>
      </c>
      <c r="I4022" t="s">
        <v>311</v>
      </c>
      <c r="J4022">
        <v>0</v>
      </c>
    </row>
    <row r="4023" spans="1:10" hidden="1" x14ac:dyDescent="0.35">
      <c r="A4023" t="s">
        <v>10416</v>
      </c>
      <c r="B4023">
        <v>6</v>
      </c>
      <c r="C4023">
        <v>28</v>
      </c>
      <c r="D4023">
        <v>4014</v>
      </c>
      <c r="E4023" t="s">
        <v>311</v>
      </c>
      <c r="F4023" t="s">
        <v>3848</v>
      </c>
      <c r="G4023" t="s">
        <v>311</v>
      </c>
      <c r="H4023" t="s">
        <v>311</v>
      </c>
      <c r="I4023" t="s">
        <v>311</v>
      </c>
      <c r="J4023">
        <v>1</v>
      </c>
    </row>
    <row r="4024" spans="1:10" hidden="1" x14ac:dyDescent="0.35">
      <c r="A4024" t="s">
        <v>10417</v>
      </c>
      <c r="B4024">
        <v>54</v>
      </c>
      <c r="C4024">
        <v>28</v>
      </c>
      <c r="D4024">
        <v>4014</v>
      </c>
      <c r="E4024" t="s">
        <v>311</v>
      </c>
      <c r="F4024" t="s">
        <v>2692</v>
      </c>
      <c r="G4024" t="s">
        <v>311</v>
      </c>
      <c r="H4024" t="s">
        <v>311</v>
      </c>
      <c r="I4024" t="s">
        <v>311</v>
      </c>
      <c r="J4024">
        <v>0</v>
      </c>
    </row>
    <row r="4025" spans="1:10" hidden="1" x14ac:dyDescent="0.35">
      <c r="A4025" t="s">
        <v>10418</v>
      </c>
      <c r="B4025">
        <v>11</v>
      </c>
      <c r="C4025">
        <v>28</v>
      </c>
      <c r="D4025">
        <v>4014</v>
      </c>
      <c r="E4025" t="s">
        <v>311</v>
      </c>
      <c r="F4025" t="s">
        <v>3848</v>
      </c>
      <c r="G4025" t="s">
        <v>311</v>
      </c>
      <c r="H4025" t="s">
        <v>311</v>
      </c>
      <c r="I4025" t="s">
        <v>311</v>
      </c>
      <c r="J4025">
        <v>0</v>
      </c>
    </row>
    <row r="4026" spans="1:10" hidden="1" x14ac:dyDescent="0.35">
      <c r="A4026" t="s">
        <v>10419</v>
      </c>
      <c r="B4026">
        <v>34</v>
      </c>
      <c r="C4026">
        <v>28</v>
      </c>
      <c r="D4026">
        <v>4014</v>
      </c>
      <c r="E4026" t="s">
        <v>311</v>
      </c>
      <c r="F4026" t="s">
        <v>2692</v>
      </c>
      <c r="G4026" t="s">
        <v>311</v>
      </c>
      <c r="H4026" t="s">
        <v>311</v>
      </c>
      <c r="I4026" t="s">
        <v>311</v>
      </c>
      <c r="J4026">
        <v>11</v>
      </c>
    </row>
    <row r="4027" spans="1:10" hidden="1" x14ac:dyDescent="0.35">
      <c r="A4027" t="s">
        <v>10420</v>
      </c>
      <c r="B4027">
        <v>9</v>
      </c>
      <c r="C4027">
        <v>28</v>
      </c>
      <c r="D4027">
        <v>4014</v>
      </c>
      <c r="E4027" t="s">
        <v>311</v>
      </c>
      <c r="F4027" t="s">
        <v>3848</v>
      </c>
      <c r="G4027" t="s">
        <v>311</v>
      </c>
      <c r="H4027" t="s">
        <v>311</v>
      </c>
      <c r="I4027" t="s">
        <v>311</v>
      </c>
      <c r="J4027">
        <v>0</v>
      </c>
    </row>
    <row r="4028" spans="1:10" hidden="1" x14ac:dyDescent="0.35">
      <c r="A4028" t="s">
        <v>10421</v>
      </c>
      <c r="B4028">
        <v>62</v>
      </c>
      <c r="C4028">
        <v>28</v>
      </c>
      <c r="D4028">
        <v>4014</v>
      </c>
      <c r="E4028" t="s">
        <v>311</v>
      </c>
      <c r="F4028" t="s">
        <v>2692</v>
      </c>
      <c r="G4028" t="s">
        <v>311</v>
      </c>
      <c r="H4028" t="s">
        <v>311</v>
      </c>
      <c r="I4028" t="s">
        <v>311</v>
      </c>
      <c r="J4028">
        <v>0</v>
      </c>
    </row>
    <row r="4029" spans="1:10" hidden="1" x14ac:dyDescent="0.35">
      <c r="A4029" t="s">
        <v>10422</v>
      </c>
      <c r="B4029">
        <v>13</v>
      </c>
      <c r="C4029">
        <v>28</v>
      </c>
      <c r="D4029">
        <v>4014</v>
      </c>
      <c r="E4029" t="s">
        <v>311</v>
      </c>
      <c r="F4029" t="s">
        <v>3848</v>
      </c>
      <c r="G4029" t="s">
        <v>311</v>
      </c>
      <c r="H4029" t="s">
        <v>311</v>
      </c>
      <c r="I4029" t="s">
        <v>311</v>
      </c>
      <c r="J4029">
        <v>0</v>
      </c>
    </row>
    <row r="4030" spans="1:10" hidden="1" x14ac:dyDescent="0.35">
      <c r="A4030" t="s">
        <v>10423</v>
      </c>
      <c r="B4030">
        <v>28</v>
      </c>
      <c r="C4030">
        <v>28</v>
      </c>
      <c r="D4030">
        <v>4014</v>
      </c>
      <c r="E4030" t="s">
        <v>311</v>
      </c>
      <c r="F4030" t="s">
        <v>2692</v>
      </c>
      <c r="G4030" t="s">
        <v>311</v>
      </c>
      <c r="H4030" t="s">
        <v>311</v>
      </c>
      <c r="I4030" t="s">
        <v>311</v>
      </c>
      <c r="J4030">
        <v>3</v>
      </c>
    </row>
    <row r="4031" spans="1:10" hidden="1" x14ac:dyDescent="0.35">
      <c r="A4031" t="s">
        <v>10424</v>
      </c>
      <c r="B4031">
        <v>11</v>
      </c>
      <c r="C4031">
        <v>28</v>
      </c>
      <c r="D4031">
        <v>4014</v>
      </c>
      <c r="E4031" t="s">
        <v>311</v>
      </c>
      <c r="F4031" t="s">
        <v>3848</v>
      </c>
      <c r="G4031" t="s">
        <v>311</v>
      </c>
      <c r="H4031" t="s">
        <v>311</v>
      </c>
      <c r="I4031" t="s">
        <v>311</v>
      </c>
      <c r="J4031">
        <v>0</v>
      </c>
    </row>
    <row r="4032" spans="1:10" hidden="1" x14ac:dyDescent="0.35">
      <c r="A4032" t="s">
        <v>10425</v>
      </c>
      <c r="B4032">
        <v>11</v>
      </c>
      <c r="C4032">
        <v>28</v>
      </c>
      <c r="D4032">
        <v>4014</v>
      </c>
      <c r="E4032" t="s">
        <v>311</v>
      </c>
      <c r="F4032" t="s">
        <v>3848</v>
      </c>
      <c r="G4032" t="s">
        <v>311</v>
      </c>
      <c r="H4032" t="s">
        <v>311</v>
      </c>
      <c r="I4032" t="s">
        <v>311</v>
      </c>
      <c r="J4032">
        <v>1</v>
      </c>
    </row>
    <row r="4033" spans="1:10" hidden="1" x14ac:dyDescent="0.35">
      <c r="A4033" t="s">
        <v>10426</v>
      </c>
      <c r="B4033">
        <v>19</v>
      </c>
      <c r="C4033">
        <v>28</v>
      </c>
      <c r="D4033">
        <v>4014</v>
      </c>
      <c r="E4033" t="s">
        <v>311</v>
      </c>
      <c r="F4033" t="s">
        <v>3848</v>
      </c>
      <c r="G4033" t="s">
        <v>311</v>
      </c>
      <c r="H4033" t="s">
        <v>311</v>
      </c>
      <c r="I4033" t="s">
        <v>311</v>
      </c>
      <c r="J4033">
        <v>9</v>
      </c>
    </row>
    <row r="4034" spans="1:10" hidden="1" x14ac:dyDescent="0.35">
      <c r="A4034" t="s">
        <v>10427</v>
      </c>
      <c r="B4034">
        <v>15</v>
      </c>
      <c r="C4034">
        <v>28</v>
      </c>
      <c r="D4034">
        <v>4014</v>
      </c>
      <c r="E4034" t="s">
        <v>311</v>
      </c>
      <c r="F4034" t="s">
        <v>3848</v>
      </c>
      <c r="G4034" t="s">
        <v>311</v>
      </c>
      <c r="H4034" t="s">
        <v>311</v>
      </c>
      <c r="I4034" t="s">
        <v>311</v>
      </c>
      <c r="J4034">
        <v>15</v>
      </c>
    </row>
    <row r="4035" spans="1:10" hidden="1" x14ac:dyDescent="0.35">
      <c r="A4035" t="s">
        <v>10428</v>
      </c>
      <c r="B4035">
        <v>22</v>
      </c>
      <c r="C4035">
        <v>28</v>
      </c>
      <c r="D4035">
        <v>4014</v>
      </c>
      <c r="E4035" t="s">
        <v>311</v>
      </c>
      <c r="F4035" t="s">
        <v>2692</v>
      </c>
      <c r="G4035" t="s">
        <v>311</v>
      </c>
      <c r="H4035" t="s">
        <v>311</v>
      </c>
      <c r="I4035" t="s">
        <v>311</v>
      </c>
      <c r="J4035">
        <v>0</v>
      </c>
    </row>
    <row r="4036" spans="1:10" hidden="1" x14ac:dyDescent="0.35">
      <c r="A4036" t="s">
        <v>10429</v>
      </c>
      <c r="B4036">
        <v>24</v>
      </c>
      <c r="C4036">
        <v>28</v>
      </c>
      <c r="D4036">
        <v>4014</v>
      </c>
      <c r="E4036" t="s">
        <v>311</v>
      </c>
      <c r="F4036" t="s">
        <v>3848</v>
      </c>
      <c r="G4036" t="s">
        <v>311</v>
      </c>
      <c r="H4036" t="s">
        <v>311</v>
      </c>
      <c r="I4036" t="s">
        <v>311</v>
      </c>
      <c r="J4036">
        <v>1</v>
      </c>
    </row>
    <row r="4037" spans="1:10" hidden="1" x14ac:dyDescent="0.35">
      <c r="A4037" t="s">
        <v>10430</v>
      </c>
      <c r="B4037">
        <v>25</v>
      </c>
      <c r="C4037">
        <v>28</v>
      </c>
      <c r="D4037">
        <v>4014</v>
      </c>
      <c r="E4037" t="s">
        <v>311</v>
      </c>
      <c r="F4037" t="s">
        <v>2692</v>
      </c>
      <c r="G4037" t="s">
        <v>311</v>
      </c>
      <c r="H4037" t="s">
        <v>311</v>
      </c>
      <c r="I4037" t="s">
        <v>311</v>
      </c>
      <c r="J4037">
        <v>0</v>
      </c>
    </row>
    <row r="4038" spans="1:10" hidden="1" x14ac:dyDescent="0.35">
      <c r="A4038" t="s">
        <v>10431</v>
      </c>
      <c r="B4038">
        <v>10</v>
      </c>
      <c r="C4038">
        <v>28</v>
      </c>
      <c r="D4038">
        <v>4014</v>
      </c>
      <c r="E4038" t="s">
        <v>311</v>
      </c>
      <c r="F4038" t="s">
        <v>3848</v>
      </c>
      <c r="G4038" t="s">
        <v>311</v>
      </c>
      <c r="H4038" t="s">
        <v>311</v>
      </c>
      <c r="I4038" t="s">
        <v>311</v>
      </c>
      <c r="J4038">
        <v>0</v>
      </c>
    </row>
    <row r="4039" spans="1:10" hidden="1" x14ac:dyDescent="0.35">
      <c r="A4039" t="s">
        <v>10432</v>
      </c>
      <c r="B4039">
        <v>16</v>
      </c>
      <c r="C4039">
        <v>28</v>
      </c>
      <c r="D4039">
        <v>4014</v>
      </c>
      <c r="E4039" t="s">
        <v>311</v>
      </c>
      <c r="F4039" t="s">
        <v>3848</v>
      </c>
      <c r="G4039" t="s">
        <v>311</v>
      </c>
      <c r="H4039" t="s">
        <v>311</v>
      </c>
      <c r="I4039" t="s">
        <v>311</v>
      </c>
      <c r="J4039">
        <v>1</v>
      </c>
    </row>
    <row r="4040" spans="1:10" hidden="1" x14ac:dyDescent="0.35">
      <c r="A4040" t="s">
        <v>10433</v>
      </c>
      <c r="B4040">
        <v>25</v>
      </c>
      <c r="C4040">
        <v>28</v>
      </c>
      <c r="D4040">
        <v>4014</v>
      </c>
      <c r="E4040" t="s">
        <v>311</v>
      </c>
      <c r="F4040" t="s">
        <v>3848</v>
      </c>
      <c r="G4040" t="s">
        <v>311</v>
      </c>
      <c r="H4040" t="s">
        <v>311</v>
      </c>
      <c r="I4040" t="s">
        <v>311</v>
      </c>
      <c r="J4040">
        <v>5</v>
      </c>
    </row>
    <row r="4041" spans="1:10" hidden="1" x14ac:dyDescent="0.35">
      <c r="A4041" t="s">
        <v>10434</v>
      </c>
      <c r="B4041">
        <v>22</v>
      </c>
      <c r="C4041">
        <v>28</v>
      </c>
      <c r="D4041">
        <v>4014</v>
      </c>
      <c r="E4041" t="s">
        <v>311</v>
      </c>
      <c r="F4041" t="s">
        <v>2692</v>
      </c>
      <c r="G4041" t="s">
        <v>311</v>
      </c>
      <c r="H4041" t="s">
        <v>311</v>
      </c>
      <c r="I4041" t="s">
        <v>311</v>
      </c>
      <c r="J4041">
        <v>0</v>
      </c>
    </row>
    <row r="4042" spans="1:10" hidden="1" x14ac:dyDescent="0.35">
      <c r="A4042" t="s">
        <v>10435</v>
      </c>
      <c r="B4042">
        <v>24</v>
      </c>
      <c r="C4042">
        <v>28</v>
      </c>
      <c r="D4042">
        <v>4014</v>
      </c>
      <c r="E4042" t="s">
        <v>311</v>
      </c>
      <c r="F4042" t="s">
        <v>3848</v>
      </c>
      <c r="G4042" t="s">
        <v>311</v>
      </c>
      <c r="H4042" t="s">
        <v>311</v>
      </c>
      <c r="I4042" t="s">
        <v>311</v>
      </c>
      <c r="J4042">
        <v>1</v>
      </c>
    </row>
    <row r="4043" spans="1:10" hidden="1" x14ac:dyDescent="0.35">
      <c r="A4043" t="s">
        <v>10436</v>
      </c>
      <c r="B4043">
        <v>37</v>
      </c>
      <c r="C4043">
        <v>28</v>
      </c>
      <c r="D4043">
        <v>4014</v>
      </c>
      <c r="E4043" t="s">
        <v>311</v>
      </c>
      <c r="F4043" t="s">
        <v>2692</v>
      </c>
      <c r="G4043" t="s">
        <v>311</v>
      </c>
      <c r="H4043" t="s">
        <v>311</v>
      </c>
      <c r="I4043" t="s">
        <v>311</v>
      </c>
      <c r="J4043">
        <v>2</v>
      </c>
    </row>
    <row r="4044" spans="1:10" hidden="1" x14ac:dyDescent="0.35">
      <c r="A4044" t="s">
        <v>10437</v>
      </c>
      <c r="B4044">
        <v>13</v>
      </c>
      <c r="C4044">
        <v>28</v>
      </c>
      <c r="D4044">
        <v>4014</v>
      </c>
      <c r="E4044" t="s">
        <v>311</v>
      </c>
      <c r="F4044" t="s">
        <v>3848</v>
      </c>
      <c r="G4044" t="s">
        <v>311</v>
      </c>
      <c r="H4044" t="s">
        <v>311</v>
      </c>
      <c r="I4044" t="s">
        <v>311</v>
      </c>
      <c r="J4044">
        <v>0</v>
      </c>
    </row>
    <row r="4045" spans="1:10" x14ac:dyDescent="0.35">
      <c r="A4045" t="s">
        <v>10438</v>
      </c>
      <c r="B4045">
        <v>259</v>
      </c>
      <c r="C4045">
        <v>28</v>
      </c>
      <c r="D4045">
        <v>4014</v>
      </c>
      <c r="E4045" t="s">
        <v>311</v>
      </c>
      <c r="F4045" t="s">
        <v>0</v>
      </c>
      <c r="G4045" t="s">
        <v>1781</v>
      </c>
      <c r="H4045" t="s">
        <v>311</v>
      </c>
      <c r="I4045" t="s">
        <v>311</v>
      </c>
      <c r="J4045">
        <v>42</v>
      </c>
    </row>
    <row r="4046" spans="1:10" hidden="1" x14ac:dyDescent="0.35">
      <c r="A4046" t="s">
        <v>10439</v>
      </c>
      <c r="B4046">
        <v>46</v>
      </c>
      <c r="C4046">
        <v>28</v>
      </c>
      <c r="D4046">
        <v>4014</v>
      </c>
      <c r="E4046" t="s">
        <v>311</v>
      </c>
      <c r="F4046" t="s">
        <v>2692</v>
      </c>
      <c r="G4046" t="s">
        <v>311</v>
      </c>
      <c r="H4046" t="s">
        <v>311</v>
      </c>
      <c r="I4046" t="s">
        <v>311</v>
      </c>
      <c r="J4046">
        <v>3</v>
      </c>
    </row>
    <row r="4047" spans="1:10" hidden="1" x14ac:dyDescent="0.35">
      <c r="A4047" t="s">
        <v>10440</v>
      </c>
      <c r="B4047">
        <v>11</v>
      </c>
      <c r="C4047">
        <v>28</v>
      </c>
      <c r="D4047">
        <v>4014</v>
      </c>
      <c r="E4047" t="s">
        <v>311</v>
      </c>
      <c r="F4047" t="s">
        <v>2692</v>
      </c>
      <c r="G4047" t="s">
        <v>311</v>
      </c>
      <c r="H4047" t="s">
        <v>311</v>
      </c>
      <c r="I4047" t="s">
        <v>311</v>
      </c>
      <c r="J4047">
        <v>0</v>
      </c>
    </row>
    <row r="4048" spans="1:10" hidden="1" x14ac:dyDescent="0.35">
      <c r="A4048" t="s">
        <v>10441</v>
      </c>
      <c r="B4048">
        <v>66</v>
      </c>
      <c r="C4048">
        <v>28</v>
      </c>
      <c r="D4048">
        <v>4014</v>
      </c>
      <c r="E4048" t="s">
        <v>311</v>
      </c>
      <c r="F4048" t="s">
        <v>2692</v>
      </c>
      <c r="G4048" t="s">
        <v>311</v>
      </c>
      <c r="H4048" t="s">
        <v>311</v>
      </c>
      <c r="I4048" t="s">
        <v>311</v>
      </c>
      <c r="J4048">
        <v>2</v>
      </c>
    </row>
    <row r="4049" spans="1:10" hidden="1" x14ac:dyDescent="0.35">
      <c r="A4049" t="s">
        <v>10442</v>
      </c>
      <c r="B4049">
        <v>10</v>
      </c>
      <c r="C4049">
        <v>28</v>
      </c>
      <c r="D4049">
        <v>4014</v>
      </c>
      <c r="E4049" t="s">
        <v>311</v>
      </c>
      <c r="F4049" t="s">
        <v>3848</v>
      </c>
      <c r="G4049" t="s">
        <v>311</v>
      </c>
      <c r="H4049" t="s">
        <v>311</v>
      </c>
      <c r="I4049" t="s">
        <v>311</v>
      </c>
      <c r="J4049">
        <v>0</v>
      </c>
    </row>
    <row r="4050" spans="1:10" hidden="1" x14ac:dyDescent="0.35">
      <c r="A4050" t="s">
        <v>10443</v>
      </c>
      <c r="B4050">
        <v>20</v>
      </c>
      <c r="C4050">
        <v>28</v>
      </c>
      <c r="D4050">
        <v>4014</v>
      </c>
      <c r="E4050" t="s">
        <v>311</v>
      </c>
      <c r="F4050" t="s">
        <v>2692</v>
      </c>
      <c r="G4050" t="s">
        <v>311</v>
      </c>
      <c r="H4050" t="s">
        <v>311</v>
      </c>
      <c r="I4050" t="s">
        <v>311</v>
      </c>
      <c r="J4050">
        <v>0</v>
      </c>
    </row>
    <row r="4051" spans="1:10" hidden="1" x14ac:dyDescent="0.35">
      <c r="A4051" t="s">
        <v>10444</v>
      </c>
      <c r="B4051">
        <v>22</v>
      </c>
      <c r="C4051">
        <v>28</v>
      </c>
      <c r="D4051">
        <v>4014</v>
      </c>
      <c r="E4051" t="s">
        <v>311</v>
      </c>
      <c r="F4051" t="s">
        <v>2692</v>
      </c>
      <c r="G4051" t="s">
        <v>311</v>
      </c>
      <c r="H4051" t="s">
        <v>311</v>
      </c>
      <c r="I4051" t="s">
        <v>311</v>
      </c>
      <c r="J4051">
        <v>22</v>
      </c>
    </row>
    <row r="4052" spans="1:10" hidden="1" x14ac:dyDescent="0.35">
      <c r="A4052" t="s">
        <v>10445</v>
      </c>
      <c r="B4052">
        <v>17</v>
      </c>
      <c r="C4052">
        <v>28</v>
      </c>
      <c r="D4052">
        <v>4014</v>
      </c>
      <c r="E4052" t="s">
        <v>311</v>
      </c>
      <c r="F4052" t="s">
        <v>3848</v>
      </c>
      <c r="G4052" t="s">
        <v>311</v>
      </c>
      <c r="H4052" t="s">
        <v>311</v>
      </c>
      <c r="I4052" t="s">
        <v>311</v>
      </c>
      <c r="J4052">
        <v>1</v>
      </c>
    </row>
    <row r="4053" spans="1:10" hidden="1" x14ac:dyDescent="0.35">
      <c r="A4053" t="s">
        <v>10446</v>
      </c>
      <c r="B4053">
        <v>29</v>
      </c>
      <c r="C4053">
        <v>28</v>
      </c>
      <c r="D4053">
        <v>4014</v>
      </c>
      <c r="E4053" t="s">
        <v>311</v>
      </c>
      <c r="F4053" t="s">
        <v>2692</v>
      </c>
      <c r="G4053" t="s">
        <v>311</v>
      </c>
      <c r="H4053" t="s">
        <v>311</v>
      </c>
      <c r="I4053" t="s">
        <v>311</v>
      </c>
      <c r="J4053">
        <v>19</v>
      </c>
    </row>
    <row r="4054" spans="1:10" hidden="1" x14ac:dyDescent="0.35">
      <c r="A4054" t="s">
        <v>10447</v>
      </c>
      <c r="B4054">
        <v>13</v>
      </c>
      <c r="C4054">
        <v>28</v>
      </c>
      <c r="D4054">
        <v>4014</v>
      </c>
      <c r="E4054" t="s">
        <v>311</v>
      </c>
      <c r="F4054" t="s">
        <v>3848</v>
      </c>
      <c r="G4054" t="s">
        <v>311</v>
      </c>
      <c r="H4054" t="s">
        <v>311</v>
      </c>
      <c r="I4054" t="s">
        <v>311</v>
      </c>
      <c r="J4054">
        <v>1</v>
      </c>
    </row>
    <row r="4055" spans="1:10" hidden="1" x14ac:dyDescent="0.35">
      <c r="A4055" t="s">
        <v>10448</v>
      </c>
      <c r="B4055">
        <v>24</v>
      </c>
      <c r="C4055">
        <v>28</v>
      </c>
      <c r="D4055">
        <v>4014</v>
      </c>
      <c r="E4055" t="s">
        <v>311</v>
      </c>
      <c r="F4055" t="s">
        <v>3848</v>
      </c>
      <c r="G4055" t="s">
        <v>311</v>
      </c>
      <c r="H4055" t="s">
        <v>311</v>
      </c>
      <c r="I4055" t="s">
        <v>311</v>
      </c>
      <c r="J4055">
        <v>0</v>
      </c>
    </row>
    <row r="4056" spans="1:10" hidden="1" x14ac:dyDescent="0.35">
      <c r="A4056" t="s">
        <v>10449</v>
      </c>
      <c r="B4056">
        <v>36</v>
      </c>
      <c r="C4056">
        <v>28</v>
      </c>
      <c r="D4056">
        <v>4014</v>
      </c>
      <c r="E4056" t="s">
        <v>311</v>
      </c>
      <c r="F4056" t="s">
        <v>3848</v>
      </c>
      <c r="G4056" t="s">
        <v>311</v>
      </c>
      <c r="H4056" t="s">
        <v>311</v>
      </c>
      <c r="I4056" t="s">
        <v>311</v>
      </c>
      <c r="J4056">
        <v>1</v>
      </c>
    </row>
    <row r="4057" spans="1:10" hidden="1" x14ac:dyDescent="0.35">
      <c r="A4057" t="s">
        <v>10450</v>
      </c>
      <c r="B4057">
        <v>20</v>
      </c>
      <c r="C4057">
        <v>27</v>
      </c>
      <c r="D4057">
        <v>4056</v>
      </c>
      <c r="E4057" t="s">
        <v>311</v>
      </c>
      <c r="F4057" t="s">
        <v>3848</v>
      </c>
      <c r="G4057" t="s">
        <v>311</v>
      </c>
      <c r="H4057" t="s">
        <v>311</v>
      </c>
      <c r="I4057" t="s">
        <v>311</v>
      </c>
      <c r="J4057">
        <v>0</v>
      </c>
    </row>
    <row r="4058" spans="1:10" hidden="1" x14ac:dyDescent="0.35">
      <c r="A4058" t="s">
        <v>10451</v>
      </c>
      <c r="B4058">
        <v>76</v>
      </c>
      <c r="C4058">
        <v>27</v>
      </c>
      <c r="D4058">
        <v>4056</v>
      </c>
      <c r="E4058" t="s">
        <v>311</v>
      </c>
      <c r="F4058" t="s">
        <v>2692</v>
      </c>
      <c r="G4058" t="s">
        <v>311</v>
      </c>
      <c r="H4058" t="s">
        <v>311</v>
      </c>
      <c r="I4058" t="s">
        <v>311</v>
      </c>
      <c r="J4058">
        <v>5</v>
      </c>
    </row>
    <row r="4059" spans="1:10" hidden="1" x14ac:dyDescent="0.35">
      <c r="A4059" t="s">
        <v>10452</v>
      </c>
      <c r="B4059">
        <v>58</v>
      </c>
      <c r="C4059">
        <v>27</v>
      </c>
      <c r="D4059">
        <v>4056</v>
      </c>
      <c r="E4059" t="s">
        <v>311</v>
      </c>
      <c r="F4059" t="s">
        <v>2692</v>
      </c>
      <c r="G4059" t="s">
        <v>311</v>
      </c>
      <c r="H4059" t="s">
        <v>311</v>
      </c>
      <c r="I4059" t="s">
        <v>311</v>
      </c>
      <c r="J4059">
        <v>5</v>
      </c>
    </row>
    <row r="4060" spans="1:10" hidden="1" x14ac:dyDescent="0.35">
      <c r="A4060" t="s">
        <v>10453</v>
      </c>
      <c r="B4060">
        <v>15</v>
      </c>
      <c r="C4060">
        <v>27</v>
      </c>
      <c r="D4060">
        <v>4056</v>
      </c>
      <c r="E4060" t="s">
        <v>311</v>
      </c>
      <c r="F4060" t="s">
        <v>3848</v>
      </c>
      <c r="G4060" t="s">
        <v>311</v>
      </c>
      <c r="H4060" t="s">
        <v>311</v>
      </c>
      <c r="I4060" t="s">
        <v>311</v>
      </c>
      <c r="J4060">
        <v>0</v>
      </c>
    </row>
    <row r="4061" spans="1:10" hidden="1" x14ac:dyDescent="0.35">
      <c r="A4061" t="s">
        <v>10454</v>
      </c>
      <c r="B4061">
        <v>14</v>
      </c>
      <c r="C4061">
        <v>27</v>
      </c>
      <c r="D4061">
        <v>4056</v>
      </c>
      <c r="E4061" t="s">
        <v>311</v>
      </c>
      <c r="F4061" t="s">
        <v>3848</v>
      </c>
      <c r="G4061" t="s">
        <v>311</v>
      </c>
      <c r="H4061" t="s">
        <v>311</v>
      </c>
      <c r="I4061" t="s">
        <v>311</v>
      </c>
      <c r="J4061">
        <v>0</v>
      </c>
    </row>
    <row r="4062" spans="1:10" hidden="1" x14ac:dyDescent="0.35">
      <c r="A4062" t="s">
        <v>10455</v>
      </c>
      <c r="B4062">
        <v>12</v>
      </c>
      <c r="C4062">
        <v>27</v>
      </c>
      <c r="D4062">
        <v>4056</v>
      </c>
      <c r="E4062" t="s">
        <v>311</v>
      </c>
      <c r="F4062" t="s">
        <v>3848</v>
      </c>
      <c r="G4062" t="s">
        <v>311</v>
      </c>
      <c r="H4062" t="s">
        <v>311</v>
      </c>
      <c r="I4062" t="s">
        <v>311</v>
      </c>
      <c r="J4062">
        <v>0</v>
      </c>
    </row>
    <row r="4063" spans="1:10" hidden="1" x14ac:dyDescent="0.35">
      <c r="A4063" t="s">
        <v>10456</v>
      </c>
      <c r="B4063">
        <v>18</v>
      </c>
      <c r="C4063">
        <v>27</v>
      </c>
      <c r="D4063">
        <v>4056</v>
      </c>
      <c r="E4063" t="s">
        <v>311</v>
      </c>
      <c r="F4063" t="s">
        <v>3848</v>
      </c>
      <c r="G4063" t="s">
        <v>311</v>
      </c>
      <c r="H4063" t="s">
        <v>311</v>
      </c>
      <c r="I4063" t="s">
        <v>311</v>
      </c>
      <c r="J4063">
        <v>2</v>
      </c>
    </row>
    <row r="4064" spans="1:10" hidden="1" x14ac:dyDescent="0.35">
      <c r="A4064" t="s">
        <v>10457</v>
      </c>
      <c r="B4064">
        <v>25</v>
      </c>
      <c r="C4064">
        <v>27</v>
      </c>
      <c r="D4064">
        <v>4056</v>
      </c>
      <c r="E4064" t="s">
        <v>311</v>
      </c>
      <c r="F4064" t="s">
        <v>2692</v>
      </c>
      <c r="G4064" t="s">
        <v>311</v>
      </c>
      <c r="H4064" t="s">
        <v>311</v>
      </c>
      <c r="I4064" t="s">
        <v>311</v>
      </c>
      <c r="J4064">
        <v>3</v>
      </c>
    </row>
    <row r="4065" spans="1:10" hidden="1" x14ac:dyDescent="0.35">
      <c r="A4065" t="s">
        <v>10458</v>
      </c>
      <c r="B4065">
        <v>34</v>
      </c>
      <c r="C4065">
        <v>27</v>
      </c>
      <c r="D4065">
        <v>4056</v>
      </c>
      <c r="E4065" t="s">
        <v>311</v>
      </c>
      <c r="F4065" t="s">
        <v>2692</v>
      </c>
      <c r="G4065" t="s">
        <v>311</v>
      </c>
      <c r="H4065" t="s">
        <v>311</v>
      </c>
      <c r="I4065" t="s">
        <v>311</v>
      </c>
      <c r="J4065">
        <v>4</v>
      </c>
    </row>
    <row r="4066" spans="1:10" hidden="1" x14ac:dyDescent="0.35">
      <c r="A4066" t="s">
        <v>10459</v>
      </c>
      <c r="B4066">
        <v>12</v>
      </c>
      <c r="C4066">
        <v>27</v>
      </c>
      <c r="D4066">
        <v>4056</v>
      </c>
      <c r="E4066" t="s">
        <v>311</v>
      </c>
      <c r="F4066" t="s">
        <v>2692</v>
      </c>
      <c r="G4066" t="s">
        <v>311</v>
      </c>
      <c r="H4066" t="s">
        <v>311</v>
      </c>
      <c r="I4066" t="s">
        <v>311</v>
      </c>
      <c r="J4066">
        <v>0</v>
      </c>
    </row>
    <row r="4067" spans="1:10" hidden="1" x14ac:dyDescent="0.35">
      <c r="A4067" t="s">
        <v>10460</v>
      </c>
      <c r="B4067">
        <v>14</v>
      </c>
      <c r="C4067">
        <v>27</v>
      </c>
      <c r="D4067">
        <v>4056</v>
      </c>
      <c r="E4067" t="s">
        <v>311</v>
      </c>
      <c r="F4067" t="s">
        <v>2692</v>
      </c>
      <c r="G4067" t="s">
        <v>311</v>
      </c>
      <c r="H4067" t="s">
        <v>311</v>
      </c>
      <c r="I4067" t="s">
        <v>311</v>
      </c>
      <c r="J4067">
        <v>2</v>
      </c>
    </row>
    <row r="4068" spans="1:10" hidden="1" x14ac:dyDescent="0.35">
      <c r="A4068" t="s">
        <v>10461</v>
      </c>
      <c r="B4068">
        <v>20</v>
      </c>
      <c r="C4068">
        <v>27</v>
      </c>
      <c r="D4068">
        <v>4056</v>
      </c>
      <c r="E4068" t="s">
        <v>311</v>
      </c>
      <c r="F4068" t="s">
        <v>3848</v>
      </c>
      <c r="G4068" t="s">
        <v>311</v>
      </c>
      <c r="H4068" t="s">
        <v>311</v>
      </c>
      <c r="I4068" t="s">
        <v>311</v>
      </c>
      <c r="J4068">
        <v>2</v>
      </c>
    </row>
    <row r="4069" spans="1:10" hidden="1" x14ac:dyDescent="0.35">
      <c r="A4069" t="s">
        <v>10462</v>
      </c>
      <c r="B4069">
        <v>16</v>
      </c>
      <c r="C4069">
        <v>27</v>
      </c>
      <c r="D4069">
        <v>4056</v>
      </c>
      <c r="E4069" t="s">
        <v>311</v>
      </c>
      <c r="F4069" t="s">
        <v>3848</v>
      </c>
      <c r="G4069" t="s">
        <v>311</v>
      </c>
      <c r="H4069" t="s">
        <v>311</v>
      </c>
      <c r="I4069" t="s">
        <v>311</v>
      </c>
      <c r="J4069">
        <v>0</v>
      </c>
    </row>
    <row r="4070" spans="1:10" hidden="1" x14ac:dyDescent="0.35">
      <c r="A4070" t="s">
        <v>10463</v>
      </c>
      <c r="B4070">
        <v>37</v>
      </c>
      <c r="C4070">
        <v>27</v>
      </c>
      <c r="D4070">
        <v>4056</v>
      </c>
      <c r="E4070" t="s">
        <v>311</v>
      </c>
      <c r="F4070" t="s">
        <v>3848</v>
      </c>
      <c r="G4070" t="s">
        <v>311</v>
      </c>
      <c r="H4070" t="s">
        <v>311</v>
      </c>
      <c r="I4070" t="s">
        <v>311</v>
      </c>
      <c r="J4070">
        <v>5</v>
      </c>
    </row>
    <row r="4071" spans="1:10" hidden="1" x14ac:dyDescent="0.35">
      <c r="A4071" t="s">
        <v>10464</v>
      </c>
      <c r="B4071">
        <v>19</v>
      </c>
      <c r="C4071">
        <v>27</v>
      </c>
      <c r="D4071">
        <v>4056</v>
      </c>
      <c r="E4071" t="s">
        <v>311</v>
      </c>
      <c r="F4071" t="s">
        <v>3848</v>
      </c>
      <c r="G4071" t="s">
        <v>311</v>
      </c>
      <c r="H4071" t="s">
        <v>311</v>
      </c>
      <c r="I4071" t="s">
        <v>311</v>
      </c>
      <c r="J4071">
        <v>0</v>
      </c>
    </row>
    <row r="4072" spans="1:10" hidden="1" x14ac:dyDescent="0.35">
      <c r="A4072" t="s">
        <v>10465</v>
      </c>
      <c r="B4072">
        <v>19</v>
      </c>
      <c r="C4072">
        <v>27</v>
      </c>
      <c r="D4072">
        <v>4056</v>
      </c>
      <c r="E4072" t="s">
        <v>311</v>
      </c>
      <c r="F4072" t="s">
        <v>3848</v>
      </c>
      <c r="G4072" t="s">
        <v>311</v>
      </c>
      <c r="H4072" t="s">
        <v>311</v>
      </c>
      <c r="I4072" t="s">
        <v>311</v>
      </c>
      <c r="J4072">
        <v>1</v>
      </c>
    </row>
    <row r="4073" spans="1:10" x14ac:dyDescent="0.35">
      <c r="A4073" t="s">
        <v>10466</v>
      </c>
      <c r="B4073">
        <v>133</v>
      </c>
      <c r="C4073">
        <v>27</v>
      </c>
      <c r="D4073">
        <v>4056</v>
      </c>
      <c r="E4073" t="s">
        <v>311</v>
      </c>
      <c r="F4073" t="s">
        <v>0</v>
      </c>
      <c r="G4073" t="s">
        <v>2799</v>
      </c>
      <c r="H4073" t="s">
        <v>311</v>
      </c>
      <c r="I4073" t="s">
        <v>311</v>
      </c>
      <c r="J4073">
        <v>20</v>
      </c>
    </row>
    <row r="4074" spans="1:10" hidden="1" x14ac:dyDescent="0.35">
      <c r="A4074" t="s">
        <v>10467</v>
      </c>
      <c r="B4074">
        <v>25</v>
      </c>
      <c r="C4074">
        <v>27</v>
      </c>
      <c r="D4074">
        <v>4056</v>
      </c>
      <c r="E4074" t="s">
        <v>311</v>
      </c>
      <c r="F4074" t="s">
        <v>3848</v>
      </c>
      <c r="G4074" t="s">
        <v>311</v>
      </c>
      <c r="H4074" t="s">
        <v>311</v>
      </c>
      <c r="I4074" t="s">
        <v>311</v>
      </c>
      <c r="J4074">
        <v>0</v>
      </c>
    </row>
    <row r="4075" spans="1:10" x14ac:dyDescent="0.35">
      <c r="A4075" t="s">
        <v>10468</v>
      </c>
      <c r="B4075">
        <v>23</v>
      </c>
      <c r="C4075">
        <v>27</v>
      </c>
      <c r="D4075">
        <v>4056</v>
      </c>
      <c r="E4075" t="s">
        <v>334</v>
      </c>
      <c r="F4075" t="s">
        <v>0</v>
      </c>
      <c r="G4075" t="s">
        <v>2053</v>
      </c>
      <c r="H4075">
        <v>0.23799999999999999</v>
      </c>
      <c r="I4075">
        <v>1.19</v>
      </c>
      <c r="J4075">
        <v>12</v>
      </c>
    </row>
    <row r="4076" spans="1:10" hidden="1" x14ac:dyDescent="0.35">
      <c r="A4076" t="s">
        <v>10469</v>
      </c>
      <c r="B4076">
        <v>26</v>
      </c>
      <c r="C4076">
        <v>27</v>
      </c>
      <c r="D4076">
        <v>4056</v>
      </c>
      <c r="E4076" t="s">
        <v>311</v>
      </c>
      <c r="F4076" t="s">
        <v>3848</v>
      </c>
      <c r="G4076" t="s">
        <v>311</v>
      </c>
      <c r="H4076" t="s">
        <v>311</v>
      </c>
      <c r="I4076" t="s">
        <v>311</v>
      </c>
      <c r="J4076">
        <v>0</v>
      </c>
    </row>
    <row r="4077" spans="1:10" hidden="1" x14ac:dyDescent="0.35">
      <c r="A4077" t="s">
        <v>10470</v>
      </c>
      <c r="B4077">
        <v>11</v>
      </c>
      <c r="C4077">
        <v>27</v>
      </c>
      <c r="D4077">
        <v>4056</v>
      </c>
      <c r="E4077" t="s">
        <v>311</v>
      </c>
      <c r="F4077" t="s">
        <v>3848</v>
      </c>
      <c r="G4077" t="s">
        <v>311</v>
      </c>
      <c r="H4077" t="s">
        <v>311</v>
      </c>
      <c r="I4077" t="s">
        <v>311</v>
      </c>
      <c r="J4077">
        <v>0</v>
      </c>
    </row>
    <row r="4078" spans="1:10" hidden="1" x14ac:dyDescent="0.35">
      <c r="A4078" t="s">
        <v>10471</v>
      </c>
      <c r="B4078">
        <v>16</v>
      </c>
      <c r="C4078">
        <v>27</v>
      </c>
      <c r="D4078">
        <v>4056</v>
      </c>
      <c r="E4078" t="s">
        <v>311</v>
      </c>
      <c r="F4078" t="s">
        <v>3848</v>
      </c>
      <c r="G4078" t="s">
        <v>311</v>
      </c>
      <c r="H4078" t="s">
        <v>311</v>
      </c>
      <c r="I4078" t="s">
        <v>311</v>
      </c>
      <c r="J4078">
        <v>2</v>
      </c>
    </row>
    <row r="4079" spans="1:10" hidden="1" x14ac:dyDescent="0.35">
      <c r="A4079" t="s">
        <v>10472</v>
      </c>
      <c r="B4079">
        <v>42</v>
      </c>
      <c r="C4079">
        <v>27</v>
      </c>
      <c r="D4079">
        <v>4056</v>
      </c>
      <c r="E4079" t="s">
        <v>311</v>
      </c>
      <c r="F4079" t="s">
        <v>2692</v>
      </c>
      <c r="G4079" t="s">
        <v>311</v>
      </c>
      <c r="H4079" t="s">
        <v>311</v>
      </c>
      <c r="I4079" t="s">
        <v>311</v>
      </c>
      <c r="J4079">
        <v>0</v>
      </c>
    </row>
    <row r="4080" spans="1:10" hidden="1" x14ac:dyDescent="0.35">
      <c r="A4080" t="s">
        <v>10473</v>
      </c>
      <c r="B4080">
        <v>49</v>
      </c>
      <c r="C4080">
        <v>27</v>
      </c>
      <c r="D4080">
        <v>4056</v>
      </c>
      <c r="E4080" t="s">
        <v>311</v>
      </c>
      <c r="F4080" t="s">
        <v>2692</v>
      </c>
      <c r="G4080" t="s">
        <v>311</v>
      </c>
      <c r="H4080" t="s">
        <v>311</v>
      </c>
      <c r="I4080" t="s">
        <v>311</v>
      </c>
      <c r="J4080">
        <v>0</v>
      </c>
    </row>
    <row r="4081" spans="1:10" hidden="1" x14ac:dyDescent="0.35">
      <c r="A4081" t="s">
        <v>10474</v>
      </c>
      <c r="B4081">
        <v>31</v>
      </c>
      <c r="C4081">
        <v>27</v>
      </c>
      <c r="D4081">
        <v>4056</v>
      </c>
      <c r="E4081" t="s">
        <v>311</v>
      </c>
      <c r="F4081" t="s">
        <v>2692</v>
      </c>
      <c r="G4081" t="s">
        <v>311</v>
      </c>
      <c r="H4081" t="s">
        <v>311</v>
      </c>
      <c r="I4081" t="s">
        <v>311</v>
      </c>
      <c r="J4081">
        <v>0</v>
      </c>
    </row>
    <row r="4082" spans="1:10" hidden="1" x14ac:dyDescent="0.35">
      <c r="A4082" t="s">
        <v>10475</v>
      </c>
      <c r="B4082">
        <v>17</v>
      </c>
      <c r="C4082">
        <v>27</v>
      </c>
      <c r="D4082">
        <v>4056</v>
      </c>
      <c r="E4082" t="s">
        <v>311</v>
      </c>
      <c r="F4082" t="s">
        <v>3848</v>
      </c>
      <c r="G4082" t="s">
        <v>311</v>
      </c>
      <c r="H4082" t="s">
        <v>311</v>
      </c>
      <c r="I4082" t="s">
        <v>311</v>
      </c>
      <c r="J4082">
        <v>1</v>
      </c>
    </row>
    <row r="4083" spans="1:10" hidden="1" x14ac:dyDescent="0.35">
      <c r="A4083" t="s">
        <v>10476</v>
      </c>
      <c r="B4083">
        <v>19</v>
      </c>
      <c r="C4083">
        <v>27</v>
      </c>
      <c r="D4083">
        <v>4056</v>
      </c>
      <c r="E4083" t="s">
        <v>311</v>
      </c>
      <c r="F4083" t="s">
        <v>2692</v>
      </c>
      <c r="G4083" t="s">
        <v>311</v>
      </c>
      <c r="H4083" t="s">
        <v>311</v>
      </c>
      <c r="I4083" t="s">
        <v>311</v>
      </c>
      <c r="J4083">
        <v>19</v>
      </c>
    </row>
    <row r="4084" spans="1:10" hidden="1" x14ac:dyDescent="0.35">
      <c r="A4084" t="s">
        <v>10477</v>
      </c>
      <c r="B4084">
        <v>12</v>
      </c>
      <c r="C4084">
        <v>27</v>
      </c>
      <c r="D4084">
        <v>4056</v>
      </c>
      <c r="E4084" t="s">
        <v>311</v>
      </c>
      <c r="F4084" t="s">
        <v>3848</v>
      </c>
      <c r="G4084" t="s">
        <v>311</v>
      </c>
      <c r="H4084" t="s">
        <v>311</v>
      </c>
      <c r="I4084" t="s">
        <v>311</v>
      </c>
      <c r="J4084">
        <v>1</v>
      </c>
    </row>
    <row r="4085" spans="1:10" hidden="1" x14ac:dyDescent="0.35">
      <c r="A4085" t="s">
        <v>10478</v>
      </c>
      <c r="B4085">
        <v>33</v>
      </c>
      <c r="C4085">
        <v>27</v>
      </c>
      <c r="D4085">
        <v>4056</v>
      </c>
      <c r="E4085" t="s">
        <v>311</v>
      </c>
      <c r="F4085" t="s">
        <v>2692</v>
      </c>
      <c r="G4085" t="s">
        <v>311</v>
      </c>
      <c r="H4085" t="s">
        <v>311</v>
      </c>
      <c r="I4085" t="s">
        <v>311</v>
      </c>
      <c r="J4085">
        <v>9</v>
      </c>
    </row>
    <row r="4086" spans="1:10" hidden="1" x14ac:dyDescent="0.35">
      <c r="A4086" t="s">
        <v>10479</v>
      </c>
      <c r="B4086">
        <v>12</v>
      </c>
      <c r="C4086">
        <v>27</v>
      </c>
      <c r="D4086">
        <v>4056</v>
      </c>
      <c r="E4086" t="s">
        <v>311</v>
      </c>
      <c r="F4086" t="s">
        <v>3848</v>
      </c>
      <c r="G4086" t="s">
        <v>311</v>
      </c>
      <c r="H4086" t="s">
        <v>311</v>
      </c>
      <c r="I4086" t="s">
        <v>311</v>
      </c>
      <c r="J4086">
        <v>0</v>
      </c>
    </row>
    <row r="4087" spans="1:10" hidden="1" x14ac:dyDescent="0.35">
      <c r="A4087" t="s">
        <v>10480</v>
      </c>
      <c r="B4087">
        <v>37</v>
      </c>
      <c r="C4087">
        <v>27</v>
      </c>
      <c r="D4087">
        <v>4056</v>
      </c>
      <c r="E4087" t="s">
        <v>311</v>
      </c>
      <c r="F4087" t="s">
        <v>2692</v>
      </c>
      <c r="G4087" t="s">
        <v>311</v>
      </c>
      <c r="H4087" t="s">
        <v>311</v>
      </c>
      <c r="I4087" t="s">
        <v>311</v>
      </c>
      <c r="J4087">
        <v>2</v>
      </c>
    </row>
    <row r="4088" spans="1:10" hidden="1" x14ac:dyDescent="0.35">
      <c r="A4088" t="s">
        <v>10481</v>
      </c>
      <c r="B4088">
        <v>12</v>
      </c>
      <c r="C4088">
        <v>27</v>
      </c>
      <c r="D4088">
        <v>4056</v>
      </c>
      <c r="E4088" t="s">
        <v>311</v>
      </c>
      <c r="F4088" t="s">
        <v>3848</v>
      </c>
      <c r="G4088" t="s">
        <v>311</v>
      </c>
      <c r="H4088" t="s">
        <v>311</v>
      </c>
      <c r="I4088" t="s">
        <v>311</v>
      </c>
      <c r="J4088">
        <v>4</v>
      </c>
    </row>
    <row r="4089" spans="1:10" hidden="1" x14ac:dyDescent="0.35">
      <c r="A4089" t="s">
        <v>10482</v>
      </c>
      <c r="B4089">
        <v>6</v>
      </c>
      <c r="C4089">
        <v>27</v>
      </c>
      <c r="D4089">
        <v>4056</v>
      </c>
      <c r="E4089" t="s">
        <v>311</v>
      </c>
      <c r="F4089" t="s">
        <v>3848</v>
      </c>
      <c r="G4089" t="s">
        <v>311</v>
      </c>
      <c r="H4089" t="s">
        <v>311</v>
      </c>
      <c r="I4089" t="s">
        <v>311</v>
      </c>
      <c r="J4089">
        <v>0</v>
      </c>
    </row>
    <row r="4090" spans="1:10" hidden="1" x14ac:dyDescent="0.35">
      <c r="A4090" t="s">
        <v>10483</v>
      </c>
      <c r="B4090">
        <v>13</v>
      </c>
      <c r="C4090">
        <v>27</v>
      </c>
      <c r="D4090">
        <v>4056</v>
      </c>
      <c r="E4090" t="s">
        <v>311</v>
      </c>
      <c r="F4090" t="s">
        <v>3848</v>
      </c>
      <c r="G4090" t="s">
        <v>311</v>
      </c>
      <c r="H4090" t="s">
        <v>311</v>
      </c>
      <c r="I4090" t="s">
        <v>311</v>
      </c>
      <c r="J4090">
        <v>0</v>
      </c>
    </row>
    <row r="4091" spans="1:10" hidden="1" x14ac:dyDescent="0.35">
      <c r="A4091" t="s">
        <v>10484</v>
      </c>
      <c r="B4091">
        <v>14</v>
      </c>
      <c r="C4091">
        <v>27</v>
      </c>
      <c r="D4091">
        <v>4056</v>
      </c>
      <c r="E4091" t="s">
        <v>311</v>
      </c>
      <c r="F4091" t="s">
        <v>2692</v>
      </c>
      <c r="G4091" t="s">
        <v>311</v>
      </c>
      <c r="H4091" t="s">
        <v>311</v>
      </c>
      <c r="I4091" t="s">
        <v>311</v>
      </c>
      <c r="J4091">
        <v>10</v>
      </c>
    </row>
    <row r="4092" spans="1:10" hidden="1" x14ac:dyDescent="0.35">
      <c r="A4092" t="s">
        <v>10485</v>
      </c>
      <c r="B4092">
        <v>31</v>
      </c>
      <c r="C4092">
        <v>27</v>
      </c>
      <c r="D4092">
        <v>4056</v>
      </c>
      <c r="E4092" t="s">
        <v>311</v>
      </c>
      <c r="F4092" t="s">
        <v>2692</v>
      </c>
      <c r="G4092" t="s">
        <v>311</v>
      </c>
      <c r="H4092" t="s">
        <v>311</v>
      </c>
      <c r="I4092" t="s">
        <v>311</v>
      </c>
      <c r="J4092">
        <v>2</v>
      </c>
    </row>
    <row r="4093" spans="1:10" hidden="1" x14ac:dyDescent="0.35">
      <c r="A4093" t="s">
        <v>10486</v>
      </c>
      <c r="B4093">
        <v>18</v>
      </c>
      <c r="C4093">
        <v>27</v>
      </c>
      <c r="D4093">
        <v>4056</v>
      </c>
      <c r="E4093" t="s">
        <v>311</v>
      </c>
      <c r="F4093" t="s">
        <v>2692</v>
      </c>
      <c r="G4093" t="s">
        <v>311</v>
      </c>
      <c r="H4093" t="s">
        <v>311</v>
      </c>
      <c r="I4093" t="s">
        <v>311</v>
      </c>
      <c r="J4093">
        <v>18</v>
      </c>
    </row>
    <row r="4094" spans="1:10" hidden="1" x14ac:dyDescent="0.35">
      <c r="A4094" t="s">
        <v>10487</v>
      </c>
      <c r="B4094">
        <v>20</v>
      </c>
      <c r="C4094">
        <v>27</v>
      </c>
      <c r="D4094">
        <v>4056</v>
      </c>
      <c r="E4094" t="s">
        <v>311</v>
      </c>
      <c r="F4094" t="s">
        <v>3848</v>
      </c>
      <c r="G4094" t="s">
        <v>311</v>
      </c>
      <c r="H4094" t="s">
        <v>311</v>
      </c>
      <c r="I4094" t="s">
        <v>311</v>
      </c>
      <c r="J4094">
        <v>0</v>
      </c>
    </row>
    <row r="4095" spans="1:10" hidden="1" x14ac:dyDescent="0.35">
      <c r="A4095" t="s">
        <v>10488</v>
      </c>
      <c r="B4095">
        <v>21</v>
      </c>
      <c r="C4095">
        <v>26</v>
      </c>
      <c r="D4095">
        <v>4094</v>
      </c>
      <c r="E4095" t="s">
        <v>311</v>
      </c>
      <c r="F4095" t="s">
        <v>2692</v>
      </c>
      <c r="G4095" t="s">
        <v>311</v>
      </c>
      <c r="H4095" t="s">
        <v>311</v>
      </c>
      <c r="I4095" t="s">
        <v>311</v>
      </c>
      <c r="J4095">
        <v>11</v>
      </c>
    </row>
    <row r="4096" spans="1:10" hidden="1" x14ac:dyDescent="0.35">
      <c r="A4096" t="s">
        <v>10489</v>
      </c>
      <c r="B4096">
        <v>19</v>
      </c>
      <c r="C4096">
        <v>26</v>
      </c>
      <c r="D4096">
        <v>4094</v>
      </c>
      <c r="E4096" t="s">
        <v>311</v>
      </c>
      <c r="F4096" t="s">
        <v>3848</v>
      </c>
      <c r="G4096" t="s">
        <v>311</v>
      </c>
      <c r="H4096" t="s">
        <v>311</v>
      </c>
      <c r="I4096" t="s">
        <v>311</v>
      </c>
      <c r="J4096">
        <v>5</v>
      </c>
    </row>
    <row r="4097" spans="1:10" hidden="1" x14ac:dyDescent="0.35">
      <c r="A4097" t="s">
        <v>10490</v>
      </c>
      <c r="B4097">
        <v>23</v>
      </c>
      <c r="C4097">
        <v>26</v>
      </c>
      <c r="D4097">
        <v>4094</v>
      </c>
      <c r="E4097" t="s">
        <v>311</v>
      </c>
      <c r="F4097" t="s">
        <v>2692</v>
      </c>
      <c r="G4097" t="s">
        <v>311</v>
      </c>
      <c r="H4097" t="s">
        <v>311</v>
      </c>
      <c r="I4097" t="s">
        <v>311</v>
      </c>
      <c r="J4097">
        <v>4</v>
      </c>
    </row>
    <row r="4098" spans="1:10" hidden="1" x14ac:dyDescent="0.35">
      <c r="A4098" t="s">
        <v>10491</v>
      </c>
      <c r="B4098">
        <v>25</v>
      </c>
      <c r="C4098">
        <v>26</v>
      </c>
      <c r="D4098">
        <v>4094</v>
      </c>
      <c r="E4098" t="s">
        <v>311</v>
      </c>
      <c r="F4098" t="s">
        <v>3848</v>
      </c>
      <c r="G4098" t="s">
        <v>311</v>
      </c>
      <c r="H4098" t="s">
        <v>311</v>
      </c>
      <c r="I4098" t="s">
        <v>311</v>
      </c>
      <c r="J4098">
        <v>5</v>
      </c>
    </row>
    <row r="4099" spans="1:10" hidden="1" x14ac:dyDescent="0.35">
      <c r="A4099" t="s">
        <v>10492</v>
      </c>
      <c r="B4099">
        <v>14</v>
      </c>
      <c r="C4099">
        <v>26</v>
      </c>
      <c r="D4099">
        <v>4094</v>
      </c>
      <c r="E4099" t="s">
        <v>311</v>
      </c>
      <c r="F4099" t="s">
        <v>3848</v>
      </c>
      <c r="G4099" t="s">
        <v>311</v>
      </c>
      <c r="H4099" t="s">
        <v>311</v>
      </c>
      <c r="I4099" t="s">
        <v>311</v>
      </c>
      <c r="J4099">
        <v>0</v>
      </c>
    </row>
    <row r="4100" spans="1:10" hidden="1" x14ac:dyDescent="0.35">
      <c r="A4100" t="s">
        <v>10493</v>
      </c>
      <c r="B4100">
        <v>15</v>
      </c>
      <c r="C4100">
        <v>26</v>
      </c>
      <c r="D4100">
        <v>4094</v>
      </c>
      <c r="E4100" t="s">
        <v>311</v>
      </c>
      <c r="F4100" t="s">
        <v>3848</v>
      </c>
      <c r="G4100" t="s">
        <v>311</v>
      </c>
      <c r="H4100" t="s">
        <v>311</v>
      </c>
      <c r="I4100" t="s">
        <v>311</v>
      </c>
      <c r="J4100">
        <v>2</v>
      </c>
    </row>
    <row r="4101" spans="1:10" hidden="1" x14ac:dyDescent="0.35">
      <c r="A4101" t="s">
        <v>10494</v>
      </c>
      <c r="B4101">
        <v>26</v>
      </c>
      <c r="C4101">
        <v>26</v>
      </c>
      <c r="D4101">
        <v>4094</v>
      </c>
      <c r="E4101" t="s">
        <v>311</v>
      </c>
      <c r="F4101" t="s">
        <v>2692</v>
      </c>
      <c r="G4101" t="s">
        <v>311</v>
      </c>
      <c r="H4101" t="s">
        <v>311</v>
      </c>
      <c r="I4101" t="s">
        <v>311</v>
      </c>
      <c r="J4101">
        <v>3</v>
      </c>
    </row>
    <row r="4102" spans="1:10" hidden="1" x14ac:dyDescent="0.35">
      <c r="A4102" t="s">
        <v>10495</v>
      </c>
      <c r="B4102">
        <v>24</v>
      </c>
      <c r="C4102">
        <v>26</v>
      </c>
      <c r="D4102">
        <v>4094</v>
      </c>
      <c r="E4102" t="s">
        <v>311</v>
      </c>
      <c r="F4102" t="s">
        <v>3848</v>
      </c>
      <c r="G4102" t="s">
        <v>311</v>
      </c>
      <c r="H4102" t="s">
        <v>311</v>
      </c>
      <c r="I4102" t="s">
        <v>311</v>
      </c>
      <c r="J4102">
        <v>24</v>
      </c>
    </row>
    <row r="4103" spans="1:10" hidden="1" x14ac:dyDescent="0.35">
      <c r="A4103" t="s">
        <v>10496</v>
      </c>
      <c r="B4103">
        <v>14</v>
      </c>
      <c r="C4103">
        <v>26</v>
      </c>
      <c r="D4103">
        <v>4094</v>
      </c>
      <c r="E4103" t="s">
        <v>311</v>
      </c>
      <c r="F4103" t="s">
        <v>3848</v>
      </c>
      <c r="G4103" t="s">
        <v>311</v>
      </c>
      <c r="H4103" t="s">
        <v>311</v>
      </c>
      <c r="I4103" t="s">
        <v>311</v>
      </c>
      <c r="J4103">
        <v>1</v>
      </c>
    </row>
    <row r="4104" spans="1:10" hidden="1" x14ac:dyDescent="0.35">
      <c r="A4104" t="s">
        <v>10497</v>
      </c>
      <c r="B4104">
        <v>26</v>
      </c>
      <c r="C4104">
        <v>26</v>
      </c>
      <c r="D4104">
        <v>4094</v>
      </c>
      <c r="E4104" t="s">
        <v>311</v>
      </c>
      <c r="F4104" t="s">
        <v>3848</v>
      </c>
      <c r="G4104" t="s">
        <v>311</v>
      </c>
      <c r="H4104" t="s">
        <v>311</v>
      </c>
      <c r="I4104" t="s">
        <v>311</v>
      </c>
      <c r="J4104">
        <v>1</v>
      </c>
    </row>
    <row r="4105" spans="1:10" hidden="1" x14ac:dyDescent="0.35">
      <c r="A4105" t="s">
        <v>10498</v>
      </c>
      <c r="B4105">
        <v>24</v>
      </c>
      <c r="C4105">
        <v>26</v>
      </c>
      <c r="D4105">
        <v>4094</v>
      </c>
      <c r="E4105" t="s">
        <v>311</v>
      </c>
      <c r="F4105" t="s">
        <v>3848</v>
      </c>
      <c r="G4105" t="s">
        <v>311</v>
      </c>
      <c r="H4105" t="s">
        <v>311</v>
      </c>
      <c r="I4105" t="s">
        <v>311</v>
      </c>
      <c r="J4105">
        <v>1</v>
      </c>
    </row>
    <row r="4106" spans="1:10" hidden="1" x14ac:dyDescent="0.35">
      <c r="A4106" t="s">
        <v>10499</v>
      </c>
      <c r="B4106">
        <v>79</v>
      </c>
      <c r="C4106">
        <v>26</v>
      </c>
      <c r="D4106">
        <v>4094</v>
      </c>
      <c r="E4106" t="s">
        <v>311</v>
      </c>
      <c r="F4106" t="s">
        <v>2692</v>
      </c>
      <c r="G4106" t="s">
        <v>311</v>
      </c>
      <c r="H4106" t="s">
        <v>311</v>
      </c>
      <c r="I4106" t="s">
        <v>311</v>
      </c>
      <c r="J4106">
        <v>11</v>
      </c>
    </row>
    <row r="4107" spans="1:10" hidden="1" x14ac:dyDescent="0.35">
      <c r="A4107" t="s">
        <v>10500</v>
      </c>
      <c r="B4107">
        <v>15</v>
      </c>
      <c r="C4107">
        <v>26</v>
      </c>
      <c r="D4107">
        <v>4094</v>
      </c>
      <c r="E4107" t="s">
        <v>311</v>
      </c>
      <c r="F4107" t="s">
        <v>3848</v>
      </c>
      <c r="G4107" t="s">
        <v>311</v>
      </c>
      <c r="H4107" t="s">
        <v>311</v>
      </c>
      <c r="I4107" t="s">
        <v>311</v>
      </c>
      <c r="J4107">
        <v>1</v>
      </c>
    </row>
    <row r="4108" spans="1:10" hidden="1" x14ac:dyDescent="0.35">
      <c r="A4108" t="s">
        <v>10501</v>
      </c>
      <c r="B4108">
        <v>47</v>
      </c>
      <c r="C4108">
        <v>26</v>
      </c>
      <c r="D4108">
        <v>4094</v>
      </c>
      <c r="E4108" t="s">
        <v>311</v>
      </c>
      <c r="F4108" t="s">
        <v>2692</v>
      </c>
      <c r="G4108" t="s">
        <v>311</v>
      </c>
      <c r="H4108" t="s">
        <v>311</v>
      </c>
      <c r="I4108" t="s">
        <v>311</v>
      </c>
      <c r="J4108">
        <v>10</v>
      </c>
    </row>
    <row r="4109" spans="1:10" hidden="1" x14ac:dyDescent="0.35">
      <c r="A4109" t="s">
        <v>10502</v>
      </c>
      <c r="B4109">
        <v>21</v>
      </c>
      <c r="C4109">
        <v>26</v>
      </c>
      <c r="D4109">
        <v>4094</v>
      </c>
      <c r="E4109" t="s">
        <v>311</v>
      </c>
      <c r="F4109" t="s">
        <v>3848</v>
      </c>
      <c r="G4109" t="s">
        <v>311</v>
      </c>
      <c r="H4109" t="s">
        <v>311</v>
      </c>
      <c r="I4109" t="s">
        <v>311</v>
      </c>
      <c r="J4109">
        <v>0</v>
      </c>
    </row>
    <row r="4110" spans="1:10" hidden="1" x14ac:dyDescent="0.35">
      <c r="A4110" t="s">
        <v>10503</v>
      </c>
      <c r="B4110">
        <v>29</v>
      </c>
      <c r="C4110">
        <v>26</v>
      </c>
      <c r="D4110">
        <v>4094</v>
      </c>
      <c r="E4110" t="s">
        <v>311</v>
      </c>
      <c r="F4110" t="s">
        <v>3848</v>
      </c>
      <c r="G4110" t="s">
        <v>311</v>
      </c>
      <c r="H4110" t="s">
        <v>311</v>
      </c>
      <c r="I4110" t="s">
        <v>311</v>
      </c>
      <c r="J4110">
        <v>0</v>
      </c>
    </row>
    <row r="4111" spans="1:10" hidden="1" x14ac:dyDescent="0.35">
      <c r="A4111" t="s">
        <v>10504</v>
      </c>
      <c r="B4111">
        <v>23</v>
      </c>
      <c r="C4111">
        <v>26</v>
      </c>
      <c r="D4111">
        <v>4094</v>
      </c>
      <c r="E4111" t="s">
        <v>311</v>
      </c>
      <c r="F4111" t="s">
        <v>2692</v>
      </c>
      <c r="G4111" t="s">
        <v>311</v>
      </c>
      <c r="H4111" t="s">
        <v>311</v>
      </c>
      <c r="I4111" t="s">
        <v>311</v>
      </c>
      <c r="J4111">
        <v>9</v>
      </c>
    </row>
    <row r="4112" spans="1:10" hidden="1" x14ac:dyDescent="0.35">
      <c r="A4112" t="s">
        <v>10505</v>
      </c>
      <c r="B4112">
        <v>22</v>
      </c>
      <c r="C4112">
        <v>26</v>
      </c>
      <c r="D4112">
        <v>4094</v>
      </c>
      <c r="E4112" t="s">
        <v>311</v>
      </c>
      <c r="F4112" t="s">
        <v>3848</v>
      </c>
      <c r="G4112" t="s">
        <v>311</v>
      </c>
      <c r="H4112" t="s">
        <v>311</v>
      </c>
      <c r="I4112" t="s">
        <v>311</v>
      </c>
      <c r="J4112">
        <v>2</v>
      </c>
    </row>
    <row r="4113" spans="1:10" hidden="1" x14ac:dyDescent="0.35">
      <c r="A4113" t="s">
        <v>10506</v>
      </c>
      <c r="B4113">
        <v>20</v>
      </c>
      <c r="C4113">
        <v>26</v>
      </c>
      <c r="D4113">
        <v>4094</v>
      </c>
      <c r="E4113" t="s">
        <v>311</v>
      </c>
      <c r="F4113" t="s">
        <v>3848</v>
      </c>
      <c r="G4113" t="s">
        <v>311</v>
      </c>
      <c r="H4113" t="s">
        <v>311</v>
      </c>
      <c r="I4113" t="s">
        <v>311</v>
      </c>
      <c r="J4113">
        <v>4</v>
      </c>
    </row>
    <row r="4114" spans="1:10" hidden="1" x14ac:dyDescent="0.35">
      <c r="A4114" t="s">
        <v>10507</v>
      </c>
      <c r="B4114">
        <v>23</v>
      </c>
      <c r="C4114">
        <v>26</v>
      </c>
      <c r="D4114">
        <v>4094</v>
      </c>
      <c r="E4114" t="s">
        <v>311</v>
      </c>
      <c r="F4114" t="s">
        <v>3848</v>
      </c>
      <c r="G4114" t="s">
        <v>311</v>
      </c>
      <c r="H4114" t="s">
        <v>311</v>
      </c>
      <c r="I4114" t="s">
        <v>311</v>
      </c>
      <c r="J4114">
        <v>1</v>
      </c>
    </row>
    <row r="4115" spans="1:10" hidden="1" x14ac:dyDescent="0.35">
      <c r="A4115" t="s">
        <v>10508</v>
      </c>
      <c r="B4115">
        <v>14</v>
      </c>
      <c r="C4115">
        <v>26</v>
      </c>
      <c r="D4115">
        <v>4094</v>
      </c>
      <c r="E4115" t="s">
        <v>311</v>
      </c>
      <c r="F4115" t="s">
        <v>3848</v>
      </c>
      <c r="G4115" t="s">
        <v>311</v>
      </c>
      <c r="H4115" t="s">
        <v>311</v>
      </c>
      <c r="I4115" t="s">
        <v>311</v>
      </c>
      <c r="J4115">
        <v>0</v>
      </c>
    </row>
    <row r="4116" spans="1:10" hidden="1" x14ac:dyDescent="0.35">
      <c r="A4116" t="s">
        <v>10509</v>
      </c>
      <c r="B4116">
        <v>14</v>
      </c>
      <c r="C4116">
        <v>26</v>
      </c>
      <c r="D4116">
        <v>4094</v>
      </c>
      <c r="E4116" t="s">
        <v>311</v>
      </c>
      <c r="F4116" t="s">
        <v>3848</v>
      </c>
      <c r="G4116" t="s">
        <v>311</v>
      </c>
      <c r="H4116" t="s">
        <v>311</v>
      </c>
      <c r="I4116" t="s">
        <v>311</v>
      </c>
      <c r="J4116">
        <v>0</v>
      </c>
    </row>
    <row r="4117" spans="1:10" hidden="1" x14ac:dyDescent="0.35">
      <c r="A4117" t="s">
        <v>10510</v>
      </c>
      <c r="B4117">
        <v>14</v>
      </c>
      <c r="C4117">
        <v>26</v>
      </c>
      <c r="D4117">
        <v>4094</v>
      </c>
      <c r="E4117" t="s">
        <v>311</v>
      </c>
      <c r="F4117" t="s">
        <v>2692</v>
      </c>
      <c r="G4117" t="s">
        <v>311</v>
      </c>
      <c r="H4117" t="s">
        <v>311</v>
      </c>
      <c r="I4117" t="s">
        <v>311</v>
      </c>
      <c r="J4117">
        <v>7</v>
      </c>
    </row>
    <row r="4118" spans="1:10" hidden="1" x14ac:dyDescent="0.35">
      <c r="A4118" t="s">
        <v>10511</v>
      </c>
      <c r="B4118">
        <v>17</v>
      </c>
      <c r="C4118">
        <v>26</v>
      </c>
      <c r="D4118">
        <v>4094</v>
      </c>
      <c r="E4118" t="s">
        <v>311</v>
      </c>
      <c r="F4118" t="s">
        <v>2692</v>
      </c>
      <c r="G4118" t="s">
        <v>311</v>
      </c>
      <c r="H4118" t="s">
        <v>311</v>
      </c>
      <c r="I4118" t="s">
        <v>311</v>
      </c>
      <c r="J4118">
        <v>0</v>
      </c>
    </row>
    <row r="4119" spans="1:10" hidden="1" x14ac:dyDescent="0.35">
      <c r="A4119" t="s">
        <v>10512</v>
      </c>
      <c r="B4119">
        <v>18</v>
      </c>
      <c r="C4119">
        <v>26</v>
      </c>
      <c r="D4119">
        <v>4094</v>
      </c>
      <c r="E4119" t="s">
        <v>311</v>
      </c>
      <c r="F4119" t="s">
        <v>3848</v>
      </c>
      <c r="G4119" t="s">
        <v>311</v>
      </c>
      <c r="H4119" t="s">
        <v>311</v>
      </c>
      <c r="I4119" t="s">
        <v>311</v>
      </c>
      <c r="J4119">
        <v>1</v>
      </c>
    </row>
    <row r="4120" spans="1:10" hidden="1" x14ac:dyDescent="0.35">
      <c r="A4120" t="s">
        <v>10513</v>
      </c>
      <c r="B4120">
        <v>47</v>
      </c>
      <c r="C4120">
        <v>26</v>
      </c>
      <c r="D4120">
        <v>4094</v>
      </c>
      <c r="E4120" t="s">
        <v>311</v>
      </c>
      <c r="F4120" t="s">
        <v>2692</v>
      </c>
      <c r="G4120" t="s">
        <v>311</v>
      </c>
      <c r="H4120" t="s">
        <v>311</v>
      </c>
      <c r="I4120" t="s">
        <v>311</v>
      </c>
      <c r="J4120">
        <v>3</v>
      </c>
    </row>
    <row r="4121" spans="1:10" hidden="1" x14ac:dyDescent="0.35">
      <c r="A4121" t="s">
        <v>10514</v>
      </c>
      <c r="B4121">
        <v>14</v>
      </c>
      <c r="C4121">
        <v>26</v>
      </c>
      <c r="D4121">
        <v>4094</v>
      </c>
      <c r="E4121" t="s">
        <v>311</v>
      </c>
      <c r="F4121" t="s">
        <v>3848</v>
      </c>
      <c r="G4121" t="s">
        <v>311</v>
      </c>
      <c r="H4121" t="s">
        <v>311</v>
      </c>
      <c r="I4121" t="s">
        <v>311</v>
      </c>
      <c r="J4121">
        <v>0</v>
      </c>
    </row>
    <row r="4122" spans="1:10" hidden="1" x14ac:dyDescent="0.35">
      <c r="A4122" t="s">
        <v>10515</v>
      </c>
      <c r="B4122">
        <v>11</v>
      </c>
      <c r="C4122">
        <v>26</v>
      </c>
      <c r="D4122">
        <v>4094</v>
      </c>
      <c r="E4122" t="s">
        <v>311</v>
      </c>
      <c r="F4122" t="s">
        <v>3848</v>
      </c>
      <c r="G4122" t="s">
        <v>311</v>
      </c>
      <c r="H4122" t="s">
        <v>311</v>
      </c>
      <c r="I4122" t="s">
        <v>311</v>
      </c>
      <c r="J4122">
        <v>0</v>
      </c>
    </row>
    <row r="4123" spans="1:10" hidden="1" x14ac:dyDescent="0.35">
      <c r="A4123" t="s">
        <v>10516</v>
      </c>
      <c r="B4123">
        <v>9</v>
      </c>
      <c r="C4123">
        <v>26</v>
      </c>
      <c r="D4123">
        <v>4094</v>
      </c>
      <c r="E4123" t="s">
        <v>311</v>
      </c>
      <c r="F4123" t="s">
        <v>3848</v>
      </c>
      <c r="G4123" t="s">
        <v>311</v>
      </c>
      <c r="H4123" t="s">
        <v>311</v>
      </c>
      <c r="I4123" t="s">
        <v>311</v>
      </c>
      <c r="J4123">
        <v>0</v>
      </c>
    </row>
    <row r="4124" spans="1:10" hidden="1" x14ac:dyDescent="0.35">
      <c r="A4124" t="s">
        <v>10517</v>
      </c>
      <c r="B4124">
        <v>27</v>
      </c>
      <c r="C4124">
        <v>26</v>
      </c>
      <c r="D4124">
        <v>4094</v>
      </c>
      <c r="E4124" t="s">
        <v>311</v>
      </c>
      <c r="F4124" t="s">
        <v>2692</v>
      </c>
      <c r="G4124" t="s">
        <v>311</v>
      </c>
      <c r="H4124" t="s">
        <v>311</v>
      </c>
      <c r="I4124" t="s">
        <v>311</v>
      </c>
      <c r="J4124">
        <v>5</v>
      </c>
    </row>
    <row r="4125" spans="1:10" hidden="1" x14ac:dyDescent="0.35">
      <c r="A4125" t="s">
        <v>10518</v>
      </c>
      <c r="B4125">
        <v>10</v>
      </c>
      <c r="C4125">
        <v>26</v>
      </c>
      <c r="D4125">
        <v>4094</v>
      </c>
      <c r="E4125" t="s">
        <v>311</v>
      </c>
      <c r="F4125" t="s">
        <v>3848</v>
      </c>
      <c r="G4125" t="s">
        <v>311</v>
      </c>
      <c r="H4125" t="s">
        <v>311</v>
      </c>
      <c r="I4125" t="s">
        <v>311</v>
      </c>
      <c r="J4125">
        <v>0</v>
      </c>
    </row>
    <row r="4126" spans="1:10" hidden="1" x14ac:dyDescent="0.35">
      <c r="A4126" t="s">
        <v>10519</v>
      </c>
      <c r="B4126">
        <v>22</v>
      </c>
      <c r="C4126">
        <v>26</v>
      </c>
      <c r="D4126">
        <v>4094</v>
      </c>
      <c r="E4126" t="s">
        <v>311</v>
      </c>
      <c r="F4126" t="s">
        <v>2692</v>
      </c>
      <c r="G4126" t="s">
        <v>311</v>
      </c>
      <c r="H4126" t="s">
        <v>311</v>
      </c>
      <c r="I4126" t="s">
        <v>311</v>
      </c>
      <c r="J4126">
        <v>13</v>
      </c>
    </row>
    <row r="4127" spans="1:10" hidden="1" x14ac:dyDescent="0.35">
      <c r="A4127" t="s">
        <v>10520</v>
      </c>
      <c r="B4127">
        <v>59</v>
      </c>
      <c r="C4127">
        <v>26</v>
      </c>
      <c r="D4127">
        <v>4094</v>
      </c>
      <c r="E4127" t="s">
        <v>311</v>
      </c>
      <c r="F4127" t="s">
        <v>2692</v>
      </c>
      <c r="G4127" t="s">
        <v>311</v>
      </c>
      <c r="H4127" t="s">
        <v>311</v>
      </c>
      <c r="I4127" t="s">
        <v>311</v>
      </c>
      <c r="J4127">
        <v>0</v>
      </c>
    </row>
    <row r="4128" spans="1:10" hidden="1" x14ac:dyDescent="0.35">
      <c r="A4128" t="s">
        <v>10521</v>
      </c>
      <c r="B4128">
        <v>3</v>
      </c>
      <c r="C4128">
        <v>26</v>
      </c>
      <c r="D4128">
        <v>4094</v>
      </c>
      <c r="E4128" t="s">
        <v>311</v>
      </c>
      <c r="F4128" t="s">
        <v>3848</v>
      </c>
      <c r="G4128" t="s">
        <v>311</v>
      </c>
      <c r="H4128" t="s">
        <v>311</v>
      </c>
      <c r="I4128" t="s">
        <v>311</v>
      </c>
      <c r="J4128">
        <v>0</v>
      </c>
    </row>
    <row r="4129" spans="1:10" hidden="1" x14ac:dyDescent="0.35">
      <c r="A4129" t="s">
        <v>10522</v>
      </c>
      <c r="B4129">
        <v>39</v>
      </c>
      <c r="C4129">
        <v>26</v>
      </c>
      <c r="D4129">
        <v>4094</v>
      </c>
      <c r="E4129" t="s">
        <v>311</v>
      </c>
      <c r="F4129" t="s">
        <v>2692</v>
      </c>
      <c r="G4129" t="s">
        <v>311</v>
      </c>
      <c r="H4129" t="s">
        <v>311</v>
      </c>
      <c r="I4129" t="s">
        <v>311</v>
      </c>
      <c r="J4129">
        <v>0</v>
      </c>
    </row>
    <row r="4130" spans="1:10" hidden="1" x14ac:dyDescent="0.35">
      <c r="A4130" t="s">
        <v>10523</v>
      </c>
      <c r="B4130">
        <v>13</v>
      </c>
      <c r="C4130">
        <v>26</v>
      </c>
      <c r="D4130">
        <v>4094</v>
      </c>
      <c r="E4130" t="s">
        <v>311</v>
      </c>
      <c r="F4130" t="s">
        <v>3848</v>
      </c>
      <c r="G4130" t="s">
        <v>311</v>
      </c>
      <c r="H4130" t="s">
        <v>311</v>
      </c>
      <c r="I4130" t="s">
        <v>311</v>
      </c>
      <c r="J4130">
        <v>0</v>
      </c>
    </row>
    <row r="4131" spans="1:10" hidden="1" x14ac:dyDescent="0.35">
      <c r="A4131" t="s">
        <v>10524</v>
      </c>
      <c r="B4131">
        <v>27</v>
      </c>
      <c r="C4131">
        <v>26</v>
      </c>
      <c r="D4131">
        <v>4094</v>
      </c>
      <c r="E4131" t="s">
        <v>311</v>
      </c>
      <c r="F4131" t="s">
        <v>2692</v>
      </c>
      <c r="G4131" t="s">
        <v>311</v>
      </c>
      <c r="H4131" t="s">
        <v>311</v>
      </c>
      <c r="I4131" t="s">
        <v>311</v>
      </c>
      <c r="J4131">
        <v>1</v>
      </c>
    </row>
    <row r="4132" spans="1:10" hidden="1" x14ac:dyDescent="0.35">
      <c r="A4132" t="s">
        <v>10525</v>
      </c>
      <c r="B4132">
        <v>55</v>
      </c>
      <c r="C4132">
        <v>26</v>
      </c>
      <c r="D4132">
        <v>4094</v>
      </c>
      <c r="E4132" t="s">
        <v>311</v>
      </c>
      <c r="F4132" t="s">
        <v>2692</v>
      </c>
      <c r="G4132" t="s">
        <v>311</v>
      </c>
      <c r="H4132" t="s">
        <v>311</v>
      </c>
      <c r="I4132" t="s">
        <v>311</v>
      </c>
      <c r="J4132">
        <v>4</v>
      </c>
    </row>
    <row r="4133" spans="1:10" hidden="1" x14ac:dyDescent="0.35">
      <c r="A4133" t="s">
        <v>10526</v>
      </c>
      <c r="B4133">
        <v>17</v>
      </c>
      <c r="C4133">
        <v>26</v>
      </c>
      <c r="D4133">
        <v>4094</v>
      </c>
      <c r="E4133" t="s">
        <v>311</v>
      </c>
      <c r="F4133" t="s">
        <v>2692</v>
      </c>
      <c r="G4133" t="s">
        <v>311</v>
      </c>
      <c r="H4133" t="s">
        <v>311</v>
      </c>
      <c r="I4133" t="s">
        <v>311</v>
      </c>
      <c r="J4133">
        <v>5</v>
      </c>
    </row>
    <row r="4134" spans="1:10" hidden="1" x14ac:dyDescent="0.35">
      <c r="A4134" t="s">
        <v>10527</v>
      </c>
      <c r="B4134">
        <v>8</v>
      </c>
      <c r="C4134">
        <v>26</v>
      </c>
      <c r="D4134">
        <v>4094</v>
      </c>
      <c r="E4134" t="s">
        <v>311</v>
      </c>
      <c r="F4134" t="s">
        <v>3848</v>
      </c>
      <c r="G4134" t="s">
        <v>311</v>
      </c>
      <c r="H4134" t="s">
        <v>311</v>
      </c>
      <c r="I4134" t="s">
        <v>311</v>
      </c>
      <c r="J4134">
        <v>0</v>
      </c>
    </row>
    <row r="4135" spans="1:10" hidden="1" x14ac:dyDescent="0.35">
      <c r="A4135" t="s">
        <v>10528</v>
      </c>
      <c r="B4135">
        <v>32</v>
      </c>
      <c r="C4135">
        <v>26</v>
      </c>
      <c r="D4135">
        <v>4094</v>
      </c>
      <c r="E4135" t="s">
        <v>311</v>
      </c>
      <c r="F4135" t="s">
        <v>2692</v>
      </c>
      <c r="G4135" t="s">
        <v>311</v>
      </c>
      <c r="H4135" t="s">
        <v>311</v>
      </c>
      <c r="I4135" t="s">
        <v>311</v>
      </c>
      <c r="J4135">
        <v>1</v>
      </c>
    </row>
    <row r="4136" spans="1:10" hidden="1" x14ac:dyDescent="0.35">
      <c r="A4136" t="s">
        <v>10529</v>
      </c>
      <c r="B4136">
        <v>12</v>
      </c>
      <c r="C4136">
        <v>26</v>
      </c>
      <c r="D4136">
        <v>4094</v>
      </c>
      <c r="E4136" t="s">
        <v>311</v>
      </c>
      <c r="F4136" t="s">
        <v>2692</v>
      </c>
      <c r="G4136" t="s">
        <v>311</v>
      </c>
      <c r="H4136" t="s">
        <v>311</v>
      </c>
      <c r="I4136" t="s">
        <v>311</v>
      </c>
      <c r="J4136">
        <v>6</v>
      </c>
    </row>
    <row r="4137" spans="1:10" hidden="1" x14ac:dyDescent="0.35">
      <c r="A4137" t="s">
        <v>10530</v>
      </c>
      <c r="B4137">
        <v>35</v>
      </c>
      <c r="C4137">
        <v>26</v>
      </c>
      <c r="D4137">
        <v>4094</v>
      </c>
      <c r="E4137" t="s">
        <v>311</v>
      </c>
      <c r="F4137" t="s">
        <v>2692</v>
      </c>
      <c r="G4137" t="s">
        <v>311</v>
      </c>
      <c r="H4137" t="s">
        <v>311</v>
      </c>
      <c r="I4137" t="s">
        <v>311</v>
      </c>
      <c r="J4137">
        <v>8</v>
      </c>
    </row>
    <row r="4138" spans="1:10" hidden="1" x14ac:dyDescent="0.35">
      <c r="A4138" t="s">
        <v>10531</v>
      </c>
      <c r="B4138">
        <v>30</v>
      </c>
      <c r="C4138">
        <v>26</v>
      </c>
      <c r="D4138">
        <v>4094</v>
      </c>
      <c r="E4138" t="s">
        <v>311</v>
      </c>
      <c r="F4138" t="s">
        <v>2692</v>
      </c>
      <c r="G4138" t="s">
        <v>311</v>
      </c>
      <c r="H4138" t="s">
        <v>311</v>
      </c>
      <c r="I4138" t="s">
        <v>311</v>
      </c>
      <c r="J4138">
        <v>2</v>
      </c>
    </row>
    <row r="4139" spans="1:10" hidden="1" x14ac:dyDescent="0.35">
      <c r="A4139" t="s">
        <v>10532</v>
      </c>
      <c r="B4139">
        <v>9</v>
      </c>
      <c r="C4139">
        <v>26</v>
      </c>
      <c r="D4139">
        <v>4094</v>
      </c>
      <c r="E4139" t="s">
        <v>311</v>
      </c>
      <c r="F4139" t="s">
        <v>3848</v>
      </c>
      <c r="G4139" t="s">
        <v>311</v>
      </c>
      <c r="H4139" t="s">
        <v>311</v>
      </c>
      <c r="I4139" t="s">
        <v>311</v>
      </c>
      <c r="J4139">
        <v>0</v>
      </c>
    </row>
    <row r="4140" spans="1:10" hidden="1" x14ac:dyDescent="0.35">
      <c r="A4140" t="s">
        <v>10533</v>
      </c>
      <c r="B4140">
        <v>9</v>
      </c>
      <c r="C4140">
        <v>26</v>
      </c>
      <c r="D4140">
        <v>4094</v>
      </c>
      <c r="E4140" t="s">
        <v>311</v>
      </c>
      <c r="F4140" t="s">
        <v>2692</v>
      </c>
      <c r="G4140" t="s">
        <v>311</v>
      </c>
      <c r="H4140" t="s">
        <v>311</v>
      </c>
      <c r="I4140" t="s">
        <v>311</v>
      </c>
      <c r="J4140">
        <v>2</v>
      </c>
    </row>
    <row r="4141" spans="1:10" hidden="1" x14ac:dyDescent="0.35">
      <c r="A4141" t="s">
        <v>10534</v>
      </c>
      <c r="B4141">
        <v>14</v>
      </c>
      <c r="C4141">
        <v>26</v>
      </c>
      <c r="D4141">
        <v>4094</v>
      </c>
      <c r="E4141" t="s">
        <v>311</v>
      </c>
      <c r="F4141" t="s">
        <v>2692</v>
      </c>
      <c r="G4141" t="s">
        <v>311</v>
      </c>
      <c r="H4141" t="s">
        <v>311</v>
      </c>
      <c r="I4141" t="s">
        <v>311</v>
      </c>
      <c r="J4141">
        <v>14</v>
      </c>
    </row>
    <row r="4142" spans="1:10" hidden="1" x14ac:dyDescent="0.35">
      <c r="A4142" t="s">
        <v>10535</v>
      </c>
      <c r="B4142">
        <v>21</v>
      </c>
      <c r="C4142">
        <v>26</v>
      </c>
      <c r="D4142">
        <v>4094</v>
      </c>
      <c r="E4142" t="s">
        <v>311</v>
      </c>
      <c r="F4142" t="s">
        <v>2692</v>
      </c>
      <c r="G4142" t="s">
        <v>311</v>
      </c>
      <c r="H4142" t="s">
        <v>311</v>
      </c>
      <c r="I4142" t="s">
        <v>311</v>
      </c>
      <c r="J4142">
        <v>4</v>
      </c>
    </row>
    <row r="4143" spans="1:10" hidden="1" x14ac:dyDescent="0.35">
      <c r="A4143" t="s">
        <v>10536</v>
      </c>
      <c r="B4143">
        <v>37</v>
      </c>
      <c r="C4143">
        <v>26</v>
      </c>
      <c r="D4143">
        <v>4094</v>
      </c>
      <c r="E4143" t="s">
        <v>311</v>
      </c>
      <c r="F4143" t="s">
        <v>2692</v>
      </c>
      <c r="G4143" t="s">
        <v>311</v>
      </c>
      <c r="H4143" t="s">
        <v>311</v>
      </c>
      <c r="I4143" t="s">
        <v>311</v>
      </c>
      <c r="J4143">
        <v>0</v>
      </c>
    </row>
    <row r="4144" spans="1:10" hidden="1" x14ac:dyDescent="0.35">
      <c r="A4144" t="s">
        <v>10537</v>
      </c>
      <c r="B4144">
        <v>8</v>
      </c>
      <c r="C4144">
        <v>26</v>
      </c>
      <c r="D4144">
        <v>4094</v>
      </c>
      <c r="E4144" t="s">
        <v>311</v>
      </c>
      <c r="F4144" t="s">
        <v>3848</v>
      </c>
      <c r="G4144" t="s">
        <v>311</v>
      </c>
      <c r="H4144" t="s">
        <v>311</v>
      </c>
      <c r="I4144" t="s">
        <v>311</v>
      </c>
      <c r="J4144">
        <v>0</v>
      </c>
    </row>
    <row r="4145" spans="1:10" hidden="1" x14ac:dyDescent="0.35">
      <c r="A4145" t="s">
        <v>10538</v>
      </c>
      <c r="B4145">
        <v>18</v>
      </c>
      <c r="C4145">
        <v>25</v>
      </c>
      <c r="D4145">
        <v>4144</v>
      </c>
      <c r="E4145" t="s">
        <v>311</v>
      </c>
      <c r="F4145" t="s">
        <v>2692</v>
      </c>
      <c r="G4145" t="s">
        <v>311</v>
      </c>
      <c r="H4145" t="s">
        <v>311</v>
      </c>
      <c r="I4145" t="s">
        <v>311</v>
      </c>
      <c r="J4145">
        <v>3</v>
      </c>
    </row>
    <row r="4146" spans="1:10" hidden="1" x14ac:dyDescent="0.35">
      <c r="A4146" t="s">
        <v>10539</v>
      </c>
      <c r="B4146">
        <v>28</v>
      </c>
      <c r="C4146">
        <v>25</v>
      </c>
      <c r="D4146">
        <v>4144</v>
      </c>
      <c r="E4146" t="s">
        <v>311</v>
      </c>
      <c r="F4146" t="s">
        <v>3848</v>
      </c>
      <c r="G4146" t="s">
        <v>311</v>
      </c>
      <c r="H4146" t="s">
        <v>311</v>
      </c>
      <c r="I4146" t="s">
        <v>311</v>
      </c>
      <c r="J4146">
        <v>2</v>
      </c>
    </row>
    <row r="4147" spans="1:10" hidden="1" x14ac:dyDescent="0.35">
      <c r="A4147" t="s">
        <v>10540</v>
      </c>
      <c r="B4147">
        <v>16</v>
      </c>
      <c r="C4147">
        <v>25</v>
      </c>
      <c r="D4147">
        <v>4144</v>
      </c>
      <c r="E4147" t="s">
        <v>311</v>
      </c>
      <c r="F4147" t="s">
        <v>3848</v>
      </c>
      <c r="G4147" t="s">
        <v>311</v>
      </c>
      <c r="H4147" t="s">
        <v>311</v>
      </c>
      <c r="I4147" t="s">
        <v>311</v>
      </c>
      <c r="J4147">
        <v>1</v>
      </c>
    </row>
    <row r="4148" spans="1:10" hidden="1" x14ac:dyDescent="0.35">
      <c r="A4148" t="s">
        <v>10541</v>
      </c>
      <c r="B4148">
        <v>14</v>
      </c>
      <c r="C4148">
        <v>25</v>
      </c>
      <c r="D4148">
        <v>4144</v>
      </c>
      <c r="E4148" t="s">
        <v>311</v>
      </c>
      <c r="F4148" t="s">
        <v>3848</v>
      </c>
      <c r="G4148" t="s">
        <v>311</v>
      </c>
      <c r="H4148" t="s">
        <v>311</v>
      </c>
      <c r="I4148" t="s">
        <v>311</v>
      </c>
      <c r="J4148">
        <v>1</v>
      </c>
    </row>
    <row r="4149" spans="1:10" hidden="1" x14ac:dyDescent="0.35">
      <c r="A4149" t="s">
        <v>10542</v>
      </c>
      <c r="B4149">
        <v>20</v>
      </c>
      <c r="C4149">
        <v>25</v>
      </c>
      <c r="D4149">
        <v>4144</v>
      </c>
      <c r="E4149" t="s">
        <v>311</v>
      </c>
      <c r="F4149" t="s">
        <v>2692</v>
      </c>
      <c r="G4149" t="s">
        <v>311</v>
      </c>
      <c r="H4149" t="s">
        <v>311</v>
      </c>
      <c r="I4149" t="s">
        <v>311</v>
      </c>
      <c r="J4149">
        <v>12</v>
      </c>
    </row>
    <row r="4150" spans="1:10" hidden="1" x14ac:dyDescent="0.35">
      <c r="A4150" t="s">
        <v>10543</v>
      </c>
      <c r="B4150">
        <v>26</v>
      </c>
      <c r="C4150">
        <v>25</v>
      </c>
      <c r="D4150">
        <v>4144</v>
      </c>
      <c r="E4150" t="s">
        <v>311</v>
      </c>
      <c r="F4150" t="s">
        <v>2692</v>
      </c>
      <c r="G4150" t="s">
        <v>311</v>
      </c>
      <c r="H4150" t="s">
        <v>311</v>
      </c>
      <c r="I4150" t="s">
        <v>311</v>
      </c>
      <c r="J4150">
        <v>0</v>
      </c>
    </row>
    <row r="4151" spans="1:10" hidden="1" x14ac:dyDescent="0.35">
      <c r="A4151" t="s">
        <v>10544</v>
      </c>
      <c r="B4151">
        <v>17</v>
      </c>
      <c r="C4151">
        <v>25</v>
      </c>
      <c r="D4151">
        <v>4144</v>
      </c>
      <c r="E4151" t="s">
        <v>311</v>
      </c>
      <c r="F4151" t="s">
        <v>3848</v>
      </c>
      <c r="G4151" t="s">
        <v>311</v>
      </c>
      <c r="H4151" t="s">
        <v>311</v>
      </c>
      <c r="I4151" t="s">
        <v>311</v>
      </c>
      <c r="J4151">
        <v>0</v>
      </c>
    </row>
    <row r="4152" spans="1:10" hidden="1" x14ac:dyDescent="0.35">
      <c r="A4152" t="s">
        <v>10545</v>
      </c>
      <c r="B4152">
        <v>8</v>
      </c>
      <c r="C4152">
        <v>25</v>
      </c>
      <c r="D4152">
        <v>4144</v>
      </c>
      <c r="E4152" t="s">
        <v>311</v>
      </c>
      <c r="F4152" t="s">
        <v>2692</v>
      </c>
      <c r="G4152" t="s">
        <v>311</v>
      </c>
      <c r="H4152" t="s">
        <v>311</v>
      </c>
      <c r="I4152" t="s">
        <v>311</v>
      </c>
      <c r="J4152">
        <v>0</v>
      </c>
    </row>
    <row r="4153" spans="1:10" hidden="1" x14ac:dyDescent="0.35">
      <c r="A4153" t="s">
        <v>10546</v>
      </c>
      <c r="B4153">
        <v>14</v>
      </c>
      <c r="C4153">
        <v>25</v>
      </c>
      <c r="D4153">
        <v>4144</v>
      </c>
      <c r="E4153" t="s">
        <v>311</v>
      </c>
      <c r="F4153" t="s">
        <v>3848</v>
      </c>
      <c r="G4153" t="s">
        <v>311</v>
      </c>
      <c r="H4153" t="s">
        <v>311</v>
      </c>
      <c r="I4153" t="s">
        <v>311</v>
      </c>
      <c r="J4153">
        <v>0</v>
      </c>
    </row>
    <row r="4154" spans="1:10" hidden="1" x14ac:dyDescent="0.35">
      <c r="A4154" t="s">
        <v>10547</v>
      </c>
      <c r="B4154">
        <v>14</v>
      </c>
      <c r="C4154">
        <v>25</v>
      </c>
      <c r="D4154">
        <v>4144</v>
      </c>
      <c r="E4154" t="s">
        <v>311</v>
      </c>
      <c r="F4154" t="s">
        <v>3848</v>
      </c>
      <c r="G4154" t="s">
        <v>311</v>
      </c>
      <c r="H4154" t="s">
        <v>311</v>
      </c>
      <c r="I4154" t="s">
        <v>311</v>
      </c>
      <c r="J4154">
        <v>1</v>
      </c>
    </row>
    <row r="4155" spans="1:10" hidden="1" x14ac:dyDescent="0.35">
      <c r="A4155" t="s">
        <v>10548</v>
      </c>
      <c r="B4155">
        <v>95</v>
      </c>
      <c r="C4155">
        <v>25</v>
      </c>
      <c r="D4155">
        <v>4144</v>
      </c>
      <c r="E4155" t="s">
        <v>311</v>
      </c>
      <c r="F4155" t="s">
        <v>2692</v>
      </c>
      <c r="G4155" t="s">
        <v>311</v>
      </c>
      <c r="H4155" t="s">
        <v>311</v>
      </c>
      <c r="I4155" t="s">
        <v>311</v>
      </c>
      <c r="J4155">
        <v>5</v>
      </c>
    </row>
    <row r="4156" spans="1:10" hidden="1" x14ac:dyDescent="0.35">
      <c r="A4156" t="s">
        <v>10549</v>
      </c>
      <c r="B4156">
        <v>28</v>
      </c>
      <c r="C4156">
        <v>25</v>
      </c>
      <c r="D4156">
        <v>4144</v>
      </c>
      <c r="E4156" t="s">
        <v>311</v>
      </c>
      <c r="F4156" t="s">
        <v>3848</v>
      </c>
      <c r="G4156" t="s">
        <v>311</v>
      </c>
      <c r="H4156" t="s">
        <v>311</v>
      </c>
      <c r="I4156" t="s">
        <v>311</v>
      </c>
      <c r="J4156">
        <v>0</v>
      </c>
    </row>
    <row r="4157" spans="1:10" hidden="1" x14ac:dyDescent="0.35">
      <c r="A4157" t="s">
        <v>10550</v>
      </c>
      <c r="B4157">
        <v>12</v>
      </c>
      <c r="C4157">
        <v>25</v>
      </c>
      <c r="D4157">
        <v>4144</v>
      </c>
      <c r="E4157" t="s">
        <v>311</v>
      </c>
      <c r="F4157" t="s">
        <v>3848</v>
      </c>
      <c r="G4157" t="s">
        <v>311</v>
      </c>
      <c r="H4157" t="s">
        <v>311</v>
      </c>
      <c r="I4157" t="s">
        <v>311</v>
      </c>
      <c r="J4157">
        <v>12</v>
      </c>
    </row>
    <row r="4158" spans="1:10" hidden="1" x14ac:dyDescent="0.35">
      <c r="A4158" t="s">
        <v>10551</v>
      </c>
      <c r="B4158">
        <v>6</v>
      </c>
      <c r="C4158">
        <v>25</v>
      </c>
      <c r="D4158">
        <v>4144</v>
      </c>
      <c r="E4158" t="s">
        <v>311</v>
      </c>
      <c r="F4158" t="s">
        <v>3848</v>
      </c>
      <c r="G4158" t="s">
        <v>311</v>
      </c>
      <c r="H4158" t="s">
        <v>311</v>
      </c>
      <c r="I4158" t="s">
        <v>311</v>
      </c>
      <c r="J4158">
        <v>0</v>
      </c>
    </row>
    <row r="4159" spans="1:10" hidden="1" x14ac:dyDescent="0.35">
      <c r="A4159" t="s">
        <v>10552</v>
      </c>
      <c r="B4159">
        <v>17</v>
      </c>
      <c r="C4159">
        <v>25</v>
      </c>
      <c r="D4159">
        <v>4144</v>
      </c>
      <c r="E4159" t="s">
        <v>311</v>
      </c>
      <c r="F4159" t="s">
        <v>3848</v>
      </c>
      <c r="G4159" t="s">
        <v>311</v>
      </c>
      <c r="H4159" t="s">
        <v>311</v>
      </c>
      <c r="I4159" t="s">
        <v>311</v>
      </c>
      <c r="J4159">
        <v>0</v>
      </c>
    </row>
    <row r="4160" spans="1:10" hidden="1" x14ac:dyDescent="0.35">
      <c r="A4160" t="s">
        <v>10553</v>
      </c>
      <c r="B4160">
        <v>34</v>
      </c>
      <c r="C4160">
        <v>25</v>
      </c>
      <c r="D4160">
        <v>4144</v>
      </c>
      <c r="E4160" t="s">
        <v>311</v>
      </c>
      <c r="F4160" t="s">
        <v>2692</v>
      </c>
      <c r="G4160" t="s">
        <v>311</v>
      </c>
      <c r="H4160" t="s">
        <v>311</v>
      </c>
      <c r="I4160" t="s">
        <v>311</v>
      </c>
      <c r="J4160">
        <v>3</v>
      </c>
    </row>
    <row r="4161" spans="1:10" hidden="1" x14ac:dyDescent="0.35">
      <c r="A4161" t="s">
        <v>10554</v>
      </c>
      <c r="B4161">
        <v>84</v>
      </c>
      <c r="C4161">
        <v>25</v>
      </c>
      <c r="D4161">
        <v>4144</v>
      </c>
      <c r="E4161" t="s">
        <v>311</v>
      </c>
      <c r="F4161" t="s">
        <v>2692</v>
      </c>
      <c r="G4161" t="s">
        <v>311</v>
      </c>
      <c r="H4161" t="s">
        <v>311</v>
      </c>
      <c r="I4161" t="s">
        <v>311</v>
      </c>
      <c r="J4161">
        <v>0</v>
      </c>
    </row>
    <row r="4162" spans="1:10" hidden="1" x14ac:dyDescent="0.35">
      <c r="A4162" t="s">
        <v>10555</v>
      </c>
      <c r="B4162">
        <v>94</v>
      </c>
      <c r="C4162">
        <v>25</v>
      </c>
      <c r="D4162">
        <v>4144</v>
      </c>
      <c r="E4162" t="s">
        <v>311</v>
      </c>
      <c r="F4162" t="s">
        <v>2692</v>
      </c>
      <c r="G4162" t="s">
        <v>311</v>
      </c>
      <c r="H4162" t="s">
        <v>311</v>
      </c>
      <c r="I4162" t="s">
        <v>311</v>
      </c>
      <c r="J4162">
        <v>0</v>
      </c>
    </row>
    <row r="4163" spans="1:10" hidden="1" x14ac:dyDescent="0.35">
      <c r="A4163" t="s">
        <v>10556</v>
      </c>
      <c r="B4163">
        <v>13</v>
      </c>
      <c r="C4163">
        <v>25</v>
      </c>
      <c r="D4163">
        <v>4144</v>
      </c>
      <c r="E4163" t="s">
        <v>311</v>
      </c>
      <c r="F4163" t="s">
        <v>3848</v>
      </c>
      <c r="G4163" t="s">
        <v>311</v>
      </c>
      <c r="H4163" t="s">
        <v>311</v>
      </c>
      <c r="I4163" t="s">
        <v>311</v>
      </c>
      <c r="J4163">
        <v>0</v>
      </c>
    </row>
    <row r="4164" spans="1:10" hidden="1" x14ac:dyDescent="0.35">
      <c r="A4164" t="s">
        <v>10557</v>
      </c>
      <c r="B4164">
        <v>17</v>
      </c>
      <c r="C4164">
        <v>25</v>
      </c>
      <c r="D4164">
        <v>4144</v>
      </c>
      <c r="E4164" t="s">
        <v>311</v>
      </c>
      <c r="F4164" t="s">
        <v>3848</v>
      </c>
      <c r="G4164" t="s">
        <v>311</v>
      </c>
      <c r="H4164" t="s">
        <v>311</v>
      </c>
      <c r="I4164" t="s">
        <v>311</v>
      </c>
      <c r="J4164">
        <v>4</v>
      </c>
    </row>
    <row r="4165" spans="1:10" hidden="1" x14ac:dyDescent="0.35">
      <c r="A4165" t="s">
        <v>10558</v>
      </c>
      <c r="B4165">
        <v>12</v>
      </c>
      <c r="C4165">
        <v>25</v>
      </c>
      <c r="D4165">
        <v>4144</v>
      </c>
      <c r="E4165" t="s">
        <v>311</v>
      </c>
      <c r="F4165" t="s">
        <v>2692</v>
      </c>
      <c r="G4165" t="s">
        <v>311</v>
      </c>
      <c r="H4165" t="s">
        <v>311</v>
      </c>
      <c r="I4165" t="s">
        <v>311</v>
      </c>
      <c r="J4165">
        <v>0</v>
      </c>
    </row>
    <row r="4166" spans="1:10" hidden="1" x14ac:dyDescent="0.35">
      <c r="A4166" t="s">
        <v>10559</v>
      </c>
      <c r="B4166">
        <v>8</v>
      </c>
      <c r="C4166">
        <v>25</v>
      </c>
      <c r="D4166">
        <v>4144</v>
      </c>
      <c r="E4166" t="s">
        <v>311</v>
      </c>
      <c r="F4166" t="s">
        <v>2692</v>
      </c>
      <c r="G4166" t="s">
        <v>311</v>
      </c>
      <c r="H4166" t="s">
        <v>311</v>
      </c>
      <c r="I4166" t="s">
        <v>311</v>
      </c>
      <c r="J4166">
        <v>2</v>
      </c>
    </row>
    <row r="4167" spans="1:10" hidden="1" x14ac:dyDescent="0.35">
      <c r="A4167" t="s">
        <v>10560</v>
      </c>
      <c r="B4167">
        <v>17</v>
      </c>
      <c r="C4167">
        <v>25</v>
      </c>
      <c r="D4167">
        <v>4144</v>
      </c>
      <c r="E4167" t="s">
        <v>311</v>
      </c>
      <c r="F4167" t="s">
        <v>3848</v>
      </c>
      <c r="G4167" t="s">
        <v>311</v>
      </c>
      <c r="H4167" t="s">
        <v>311</v>
      </c>
      <c r="I4167" t="s">
        <v>311</v>
      </c>
      <c r="J4167">
        <v>1</v>
      </c>
    </row>
    <row r="4168" spans="1:10" hidden="1" x14ac:dyDescent="0.35">
      <c r="A4168" t="s">
        <v>10561</v>
      </c>
      <c r="B4168">
        <v>25</v>
      </c>
      <c r="C4168">
        <v>25</v>
      </c>
      <c r="D4168">
        <v>4144</v>
      </c>
      <c r="E4168" t="s">
        <v>311</v>
      </c>
      <c r="F4168" t="s">
        <v>3848</v>
      </c>
      <c r="G4168" t="s">
        <v>311</v>
      </c>
      <c r="H4168" t="s">
        <v>311</v>
      </c>
      <c r="I4168" t="s">
        <v>311</v>
      </c>
      <c r="J4168">
        <v>5</v>
      </c>
    </row>
    <row r="4169" spans="1:10" hidden="1" x14ac:dyDescent="0.35">
      <c r="A4169" t="s">
        <v>10562</v>
      </c>
      <c r="B4169">
        <v>14</v>
      </c>
      <c r="C4169">
        <v>25</v>
      </c>
      <c r="D4169">
        <v>4144</v>
      </c>
      <c r="E4169" t="s">
        <v>311</v>
      </c>
      <c r="F4169" t="s">
        <v>3848</v>
      </c>
      <c r="G4169" t="s">
        <v>311</v>
      </c>
      <c r="H4169" t="s">
        <v>311</v>
      </c>
      <c r="I4169" t="s">
        <v>311</v>
      </c>
      <c r="J4169">
        <v>14</v>
      </c>
    </row>
    <row r="4170" spans="1:10" hidden="1" x14ac:dyDescent="0.35">
      <c r="A4170" t="s">
        <v>10563</v>
      </c>
      <c r="B4170">
        <v>7</v>
      </c>
      <c r="C4170">
        <v>25</v>
      </c>
      <c r="D4170">
        <v>4144</v>
      </c>
      <c r="E4170" t="s">
        <v>311</v>
      </c>
      <c r="F4170" t="s">
        <v>3848</v>
      </c>
      <c r="G4170" t="s">
        <v>311</v>
      </c>
      <c r="H4170" t="s">
        <v>311</v>
      </c>
      <c r="I4170" t="s">
        <v>311</v>
      </c>
      <c r="J4170">
        <v>0</v>
      </c>
    </row>
    <row r="4171" spans="1:10" hidden="1" x14ac:dyDescent="0.35">
      <c r="A4171" t="s">
        <v>10564</v>
      </c>
      <c r="B4171">
        <v>22</v>
      </c>
      <c r="C4171">
        <v>25</v>
      </c>
      <c r="D4171">
        <v>4144</v>
      </c>
      <c r="E4171" t="s">
        <v>311</v>
      </c>
      <c r="F4171" t="s">
        <v>2692</v>
      </c>
      <c r="G4171" t="s">
        <v>311</v>
      </c>
      <c r="H4171" t="s">
        <v>311</v>
      </c>
      <c r="I4171" t="s">
        <v>311</v>
      </c>
      <c r="J4171">
        <v>0</v>
      </c>
    </row>
    <row r="4172" spans="1:10" hidden="1" x14ac:dyDescent="0.35">
      <c r="A4172" t="s">
        <v>10565</v>
      </c>
      <c r="B4172">
        <v>13</v>
      </c>
      <c r="C4172">
        <v>25</v>
      </c>
      <c r="D4172">
        <v>4144</v>
      </c>
      <c r="E4172" t="s">
        <v>311</v>
      </c>
      <c r="F4172" t="s">
        <v>3848</v>
      </c>
      <c r="G4172" t="s">
        <v>311</v>
      </c>
      <c r="H4172" t="s">
        <v>311</v>
      </c>
      <c r="I4172" t="s">
        <v>311</v>
      </c>
      <c r="J4172">
        <v>0</v>
      </c>
    </row>
    <row r="4173" spans="1:10" hidden="1" x14ac:dyDescent="0.35">
      <c r="A4173" t="s">
        <v>10566</v>
      </c>
      <c r="B4173">
        <v>18</v>
      </c>
      <c r="C4173">
        <v>25</v>
      </c>
      <c r="D4173">
        <v>4144</v>
      </c>
      <c r="E4173" t="s">
        <v>311</v>
      </c>
      <c r="F4173" t="s">
        <v>2692</v>
      </c>
      <c r="G4173" t="s">
        <v>311</v>
      </c>
      <c r="H4173" t="s">
        <v>311</v>
      </c>
      <c r="I4173" t="s">
        <v>311</v>
      </c>
      <c r="J4173">
        <v>2</v>
      </c>
    </row>
    <row r="4174" spans="1:10" hidden="1" x14ac:dyDescent="0.35">
      <c r="A4174" t="s">
        <v>10567</v>
      </c>
      <c r="B4174">
        <v>17</v>
      </c>
      <c r="C4174">
        <v>25</v>
      </c>
      <c r="D4174">
        <v>4144</v>
      </c>
      <c r="E4174" t="s">
        <v>311</v>
      </c>
      <c r="F4174" t="s">
        <v>2692</v>
      </c>
      <c r="G4174" t="s">
        <v>311</v>
      </c>
      <c r="H4174" t="s">
        <v>311</v>
      </c>
      <c r="I4174" t="s">
        <v>311</v>
      </c>
      <c r="J4174">
        <v>1</v>
      </c>
    </row>
    <row r="4175" spans="1:10" hidden="1" x14ac:dyDescent="0.35">
      <c r="A4175" t="s">
        <v>10568</v>
      </c>
      <c r="B4175">
        <v>24</v>
      </c>
      <c r="C4175">
        <v>25</v>
      </c>
      <c r="D4175">
        <v>4144</v>
      </c>
      <c r="E4175" t="s">
        <v>311</v>
      </c>
      <c r="F4175" t="s">
        <v>3848</v>
      </c>
      <c r="G4175" t="s">
        <v>311</v>
      </c>
      <c r="H4175" t="s">
        <v>311</v>
      </c>
      <c r="I4175" t="s">
        <v>311</v>
      </c>
      <c r="J4175">
        <v>0</v>
      </c>
    </row>
    <row r="4176" spans="1:10" hidden="1" x14ac:dyDescent="0.35">
      <c r="A4176" t="s">
        <v>10569</v>
      </c>
      <c r="B4176">
        <v>8</v>
      </c>
      <c r="C4176">
        <v>25</v>
      </c>
      <c r="D4176">
        <v>4144</v>
      </c>
      <c r="E4176" t="s">
        <v>311</v>
      </c>
      <c r="F4176" t="s">
        <v>3848</v>
      </c>
      <c r="G4176" t="s">
        <v>311</v>
      </c>
      <c r="H4176" t="s">
        <v>311</v>
      </c>
      <c r="I4176" t="s">
        <v>311</v>
      </c>
      <c r="J4176">
        <v>3</v>
      </c>
    </row>
    <row r="4177" spans="1:10" hidden="1" x14ac:dyDescent="0.35">
      <c r="A4177" t="s">
        <v>10570</v>
      </c>
      <c r="B4177">
        <v>38</v>
      </c>
      <c r="C4177">
        <v>25</v>
      </c>
      <c r="D4177">
        <v>4144</v>
      </c>
      <c r="E4177" t="s">
        <v>311</v>
      </c>
      <c r="F4177" t="s">
        <v>3848</v>
      </c>
      <c r="G4177" t="s">
        <v>311</v>
      </c>
      <c r="H4177" t="s">
        <v>311</v>
      </c>
      <c r="I4177" t="s">
        <v>311</v>
      </c>
      <c r="J4177">
        <v>0</v>
      </c>
    </row>
    <row r="4178" spans="1:10" hidden="1" x14ac:dyDescent="0.35">
      <c r="A4178" t="s">
        <v>10571</v>
      </c>
      <c r="B4178">
        <v>18</v>
      </c>
      <c r="C4178">
        <v>25</v>
      </c>
      <c r="D4178">
        <v>4144</v>
      </c>
      <c r="E4178" t="s">
        <v>311</v>
      </c>
      <c r="F4178" t="s">
        <v>3848</v>
      </c>
      <c r="G4178" t="s">
        <v>311</v>
      </c>
      <c r="H4178" t="s">
        <v>311</v>
      </c>
      <c r="I4178" t="s">
        <v>311</v>
      </c>
      <c r="J4178">
        <v>3</v>
      </c>
    </row>
    <row r="4179" spans="1:10" hidden="1" x14ac:dyDescent="0.35">
      <c r="A4179" t="s">
        <v>10572</v>
      </c>
      <c r="B4179">
        <v>15</v>
      </c>
      <c r="C4179">
        <v>25</v>
      </c>
      <c r="D4179">
        <v>4144</v>
      </c>
      <c r="E4179" t="s">
        <v>311</v>
      </c>
      <c r="F4179" t="s">
        <v>3848</v>
      </c>
      <c r="G4179" t="s">
        <v>311</v>
      </c>
      <c r="H4179" t="s">
        <v>311</v>
      </c>
      <c r="I4179" t="s">
        <v>311</v>
      </c>
      <c r="J4179">
        <v>0</v>
      </c>
    </row>
    <row r="4180" spans="1:10" hidden="1" x14ac:dyDescent="0.35">
      <c r="A4180" t="s">
        <v>10573</v>
      </c>
      <c r="B4180">
        <v>20</v>
      </c>
      <c r="C4180">
        <v>25</v>
      </c>
      <c r="D4180">
        <v>4144</v>
      </c>
      <c r="E4180" t="s">
        <v>311</v>
      </c>
      <c r="F4180" t="s">
        <v>3848</v>
      </c>
      <c r="G4180" t="s">
        <v>311</v>
      </c>
      <c r="H4180" t="s">
        <v>311</v>
      </c>
      <c r="I4180" t="s">
        <v>311</v>
      </c>
      <c r="J4180">
        <v>1</v>
      </c>
    </row>
    <row r="4181" spans="1:10" hidden="1" x14ac:dyDescent="0.35">
      <c r="A4181" t="s">
        <v>10574</v>
      </c>
      <c r="B4181">
        <v>35</v>
      </c>
      <c r="C4181">
        <v>25</v>
      </c>
      <c r="D4181">
        <v>4144</v>
      </c>
      <c r="E4181" t="s">
        <v>311</v>
      </c>
      <c r="F4181" t="s">
        <v>3848</v>
      </c>
      <c r="G4181" t="s">
        <v>311</v>
      </c>
      <c r="H4181" t="s">
        <v>311</v>
      </c>
      <c r="I4181" t="s">
        <v>311</v>
      </c>
      <c r="J4181">
        <v>1</v>
      </c>
    </row>
    <row r="4182" spans="1:10" hidden="1" x14ac:dyDescent="0.35">
      <c r="A4182" t="s">
        <v>10575</v>
      </c>
      <c r="B4182">
        <v>17</v>
      </c>
      <c r="C4182">
        <v>25</v>
      </c>
      <c r="D4182">
        <v>4144</v>
      </c>
      <c r="E4182" t="s">
        <v>311</v>
      </c>
      <c r="F4182" t="s">
        <v>2692</v>
      </c>
      <c r="G4182" t="s">
        <v>311</v>
      </c>
      <c r="H4182" t="s">
        <v>311</v>
      </c>
      <c r="I4182" t="s">
        <v>311</v>
      </c>
      <c r="J4182">
        <v>2</v>
      </c>
    </row>
    <row r="4183" spans="1:10" hidden="1" x14ac:dyDescent="0.35">
      <c r="A4183" t="s">
        <v>10576</v>
      </c>
      <c r="B4183">
        <v>10</v>
      </c>
      <c r="C4183">
        <v>25</v>
      </c>
      <c r="D4183">
        <v>4144</v>
      </c>
      <c r="E4183" t="s">
        <v>311</v>
      </c>
      <c r="F4183" t="s">
        <v>3848</v>
      </c>
      <c r="G4183" t="s">
        <v>311</v>
      </c>
      <c r="H4183" t="s">
        <v>311</v>
      </c>
      <c r="I4183" t="s">
        <v>311</v>
      </c>
      <c r="J4183">
        <v>0</v>
      </c>
    </row>
    <row r="4184" spans="1:10" hidden="1" x14ac:dyDescent="0.35">
      <c r="A4184" t="s">
        <v>10577</v>
      </c>
      <c r="B4184">
        <v>46</v>
      </c>
      <c r="C4184">
        <v>25</v>
      </c>
      <c r="D4184">
        <v>4144</v>
      </c>
      <c r="E4184" t="s">
        <v>311</v>
      </c>
      <c r="F4184" t="s">
        <v>2692</v>
      </c>
      <c r="G4184" t="s">
        <v>311</v>
      </c>
      <c r="H4184" t="s">
        <v>311</v>
      </c>
      <c r="I4184" t="s">
        <v>311</v>
      </c>
      <c r="J4184">
        <v>0</v>
      </c>
    </row>
    <row r="4185" spans="1:10" hidden="1" x14ac:dyDescent="0.35">
      <c r="A4185" t="s">
        <v>10578</v>
      </c>
      <c r="B4185">
        <v>14</v>
      </c>
      <c r="C4185">
        <v>25</v>
      </c>
      <c r="D4185">
        <v>4144</v>
      </c>
      <c r="E4185" t="s">
        <v>311</v>
      </c>
      <c r="F4185" t="s">
        <v>2692</v>
      </c>
      <c r="G4185" t="s">
        <v>311</v>
      </c>
      <c r="H4185" t="s">
        <v>311</v>
      </c>
      <c r="I4185" t="s">
        <v>311</v>
      </c>
      <c r="J4185">
        <v>5</v>
      </c>
    </row>
    <row r="4186" spans="1:10" hidden="1" x14ac:dyDescent="0.35">
      <c r="A4186" t="s">
        <v>10579</v>
      </c>
      <c r="B4186">
        <v>8</v>
      </c>
      <c r="C4186">
        <v>25</v>
      </c>
      <c r="D4186">
        <v>4144</v>
      </c>
      <c r="E4186" t="s">
        <v>311</v>
      </c>
      <c r="F4186" t="s">
        <v>3848</v>
      </c>
      <c r="G4186" t="s">
        <v>311</v>
      </c>
      <c r="H4186" t="s">
        <v>311</v>
      </c>
      <c r="I4186" t="s">
        <v>311</v>
      </c>
      <c r="J4186">
        <v>0</v>
      </c>
    </row>
    <row r="4187" spans="1:10" hidden="1" x14ac:dyDescent="0.35">
      <c r="A4187" t="s">
        <v>10580</v>
      </c>
      <c r="B4187">
        <v>36</v>
      </c>
      <c r="C4187">
        <v>25</v>
      </c>
      <c r="D4187">
        <v>4144</v>
      </c>
      <c r="E4187" t="s">
        <v>311</v>
      </c>
      <c r="F4187" t="s">
        <v>2692</v>
      </c>
      <c r="G4187" t="s">
        <v>311</v>
      </c>
      <c r="H4187" t="s">
        <v>311</v>
      </c>
      <c r="I4187" t="s">
        <v>311</v>
      </c>
      <c r="J4187">
        <v>3</v>
      </c>
    </row>
    <row r="4188" spans="1:10" hidden="1" x14ac:dyDescent="0.35">
      <c r="A4188" t="s">
        <v>10581</v>
      </c>
      <c r="B4188">
        <v>25</v>
      </c>
      <c r="C4188">
        <v>25</v>
      </c>
      <c r="D4188">
        <v>4144</v>
      </c>
      <c r="E4188" t="s">
        <v>311</v>
      </c>
      <c r="F4188" t="s">
        <v>2692</v>
      </c>
      <c r="G4188" t="s">
        <v>311</v>
      </c>
      <c r="H4188" t="s">
        <v>311</v>
      </c>
      <c r="I4188" t="s">
        <v>311</v>
      </c>
      <c r="J4188">
        <v>0</v>
      </c>
    </row>
    <row r="4189" spans="1:10" hidden="1" x14ac:dyDescent="0.35">
      <c r="A4189" t="s">
        <v>10582</v>
      </c>
      <c r="B4189">
        <v>10</v>
      </c>
      <c r="C4189">
        <v>25</v>
      </c>
      <c r="D4189">
        <v>4144</v>
      </c>
      <c r="E4189" t="s">
        <v>311</v>
      </c>
      <c r="F4189" t="s">
        <v>2692</v>
      </c>
      <c r="G4189" t="s">
        <v>311</v>
      </c>
      <c r="H4189" t="s">
        <v>311</v>
      </c>
      <c r="I4189" t="s">
        <v>311</v>
      </c>
      <c r="J4189">
        <v>3</v>
      </c>
    </row>
    <row r="4190" spans="1:10" hidden="1" x14ac:dyDescent="0.35">
      <c r="A4190" t="s">
        <v>10583</v>
      </c>
      <c r="B4190">
        <v>49</v>
      </c>
      <c r="C4190">
        <v>25</v>
      </c>
      <c r="D4190">
        <v>4144</v>
      </c>
      <c r="E4190" t="s">
        <v>311</v>
      </c>
      <c r="F4190" t="s">
        <v>2692</v>
      </c>
      <c r="G4190" t="s">
        <v>311</v>
      </c>
      <c r="H4190" t="s">
        <v>311</v>
      </c>
      <c r="I4190" t="s">
        <v>311</v>
      </c>
      <c r="J4190">
        <v>6</v>
      </c>
    </row>
    <row r="4191" spans="1:10" hidden="1" x14ac:dyDescent="0.35">
      <c r="A4191" t="s">
        <v>10584</v>
      </c>
      <c r="B4191">
        <v>12</v>
      </c>
      <c r="C4191">
        <v>25</v>
      </c>
      <c r="D4191">
        <v>4144</v>
      </c>
      <c r="E4191" t="s">
        <v>311</v>
      </c>
      <c r="F4191" t="s">
        <v>2692</v>
      </c>
      <c r="G4191" t="s">
        <v>311</v>
      </c>
      <c r="H4191" t="s">
        <v>311</v>
      </c>
      <c r="I4191" t="s">
        <v>311</v>
      </c>
      <c r="J4191">
        <v>2</v>
      </c>
    </row>
    <row r="4192" spans="1:10" hidden="1" x14ac:dyDescent="0.35">
      <c r="A4192" t="s">
        <v>10585</v>
      </c>
      <c r="B4192">
        <v>85</v>
      </c>
      <c r="C4192">
        <v>25</v>
      </c>
      <c r="D4192">
        <v>4144</v>
      </c>
      <c r="E4192" t="s">
        <v>311</v>
      </c>
      <c r="F4192" t="s">
        <v>2692</v>
      </c>
      <c r="G4192" t="s">
        <v>311</v>
      </c>
      <c r="H4192" t="s">
        <v>311</v>
      </c>
      <c r="I4192" t="s">
        <v>311</v>
      </c>
      <c r="J4192">
        <v>5</v>
      </c>
    </row>
    <row r="4193" spans="1:10" hidden="1" x14ac:dyDescent="0.35">
      <c r="A4193" t="s">
        <v>10586</v>
      </c>
      <c r="B4193">
        <v>64</v>
      </c>
      <c r="C4193">
        <v>25</v>
      </c>
      <c r="D4193">
        <v>4144</v>
      </c>
      <c r="E4193" t="s">
        <v>311</v>
      </c>
      <c r="F4193" t="s">
        <v>2692</v>
      </c>
      <c r="G4193" t="s">
        <v>311</v>
      </c>
      <c r="H4193" t="s">
        <v>311</v>
      </c>
      <c r="I4193" t="s">
        <v>311</v>
      </c>
      <c r="J4193">
        <v>8</v>
      </c>
    </row>
    <row r="4194" spans="1:10" hidden="1" x14ac:dyDescent="0.35">
      <c r="A4194" t="s">
        <v>10587</v>
      </c>
      <c r="B4194">
        <v>56</v>
      </c>
      <c r="C4194">
        <v>25</v>
      </c>
      <c r="D4194">
        <v>4144</v>
      </c>
      <c r="E4194" t="s">
        <v>311</v>
      </c>
      <c r="F4194" t="s">
        <v>2692</v>
      </c>
      <c r="G4194" t="s">
        <v>311</v>
      </c>
      <c r="H4194" t="s">
        <v>311</v>
      </c>
      <c r="I4194" t="s">
        <v>311</v>
      </c>
      <c r="J4194">
        <v>1</v>
      </c>
    </row>
    <row r="4195" spans="1:10" x14ac:dyDescent="0.35">
      <c r="A4195" t="s">
        <v>10588</v>
      </c>
      <c r="B4195">
        <v>166</v>
      </c>
      <c r="C4195">
        <v>25</v>
      </c>
      <c r="D4195">
        <v>4144</v>
      </c>
      <c r="E4195" t="s">
        <v>311</v>
      </c>
      <c r="F4195" t="s">
        <v>0</v>
      </c>
      <c r="G4195" t="s">
        <v>1759</v>
      </c>
      <c r="H4195" t="s">
        <v>311</v>
      </c>
      <c r="I4195" t="s">
        <v>311</v>
      </c>
      <c r="J4195">
        <v>30</v>
      </c>
    </row>
    <row r="4196" spans="1:10" hidden="1" x14ac:dyDescent="0.35">
      <c r="A4196" t="s">
        <v>10589</v>
      </c>
      <c r="B4196">
        <v>15</v>
      </c>
      <c r="C4196">
        <v>25</v>
      </c>
      <c r="D4196">
        <v>4144</v>
      </c>
      <c r="E4196" t="s">
        <v>311</v>
      </c>
      <c r="F4196" t="s">
        <v>3848</v>
      </c>
      <c r="G4196" t="s">
        <v>311</v>
      </c>
      <c r="H4196" t="s">
        <v>311</v>
      </c>
      <c r="I4196" t="s">
        <v>311</v>
      </c>
      <c r="J4196">
        <v>0</v>
      </c>
    </row>
    <row r="4197" spans="1:10" hidden="1" x14ac:dyDescent="0.35">
      <c r="A4197" t="s">
        <v>10590</v>
      </c>
      <c r="B4197">
        <v>15</v>
      </c>
      <c r="C4197">
        <v>24</v>
      </c>
      <c r="D4197">
        <v>4196</v>
      </c>
      <c r="E4197" t="s">
        <v>311</v>
      </c>
      <c r="F4197" t="s">
        <v>3848</v>
      </c>
      <c r="G4197" t="s">
        <v>311</v>
      </c>
      <c r="H4197" t="s">
        <v>311</v>
      </c>
      <c r="I4197" t="s">
        <v>311</v>
      </c>
      <c r="J4197">
        <v>0</v>
      </c>
    </row>
    <row r="4198" spans="1:10" hidden="1" x14ac:dyDescent="0.35">
      <c r="A4198" t="s">
        <v>10591</v>
      </c>
      <c r="B4198">
        <v>13</v>
      </c>
      <c r="C4198">
        <v>24</v>
      </c>
      <c r="D4198">
        <v>4196</v>
      </c>
      <c r="E4198" t="s">
        <v>311</v>
      </c>
      <c r="F4198" t="s">
        <v>3848</v>
      </c>
      <c r="G4198" t="s">
        <v>311</v>
      </c>
      <c r="H4198" t="s">
        <v>311</v>
      </c>
      <c r="I4198" t="s">
        <v>311</v>
      </c>
      <c r="J4198">
        <v>1</v>
      </c>
    </row>
    <row r="4199" spans="1:10" hidden="1" x14ac:dyDescent="0.35">
      <c r="A4199" t="s">
        <v>10592</v>
      </c>
      <c r="B4199">
        <v>20</v>
      </c>
      <c r="C4199">
        <v>24</v>
      </c>
      <c r="D4199">
        <v>4196</v>
      </c>
      <c r="E4199" t="s">
        <v>311</v>
      </c>
      <c r="F4199" t="s">
        <v>3848</v>
      </c>
      <c r="G4199" t="s">
        <v>311</v>
      </c>
      <c r="H4199" t="s">
        <v>311</v>
      </c>
      <c r="I4199" t="s">
        <v>311</v>
      </c>
      <c r="J4199">
        <v>1</v>
      </c>
    </row>
    <row r="4200" spans="1:10" hidden="1" x14ac:dyDescent="0.35">
      <c r="A4200" t="s">
        <v>10593</v>
      </c>
      <c r="B4200">
        <v>16</v>
      </c>
      <c r="C4200">
        <v>24</v>
      </c>
      <c r="D4200">
        <v>4196</v>
      </c>
      <c r="E4200" t="s">
        <v>311</v>
      </c>
      <c r="F4200" t="s">
        <v>3848</v>
      </c>
      <c r="G4200" t="s">
        <v>311</v>
      </c>
      <c r="H4200" t="s">
        <v>311</v>
      </c>
      <c r="I4200" t="s">
        <v>311</v>
      </c>
      <c r="J4200">
        <v>2</v>
      </c>
    </row>
    <row r="4201" spans="1:10" hidden="1" x14ac:dyDescent="0.35">
      <c r="A4201" t="s">
        <v>10594</v>
      </c>
      <c r="B4201">
        <v>13</v>
      </c>
      <c r="C4201">
        <v>24</v>
      </c>
      <c r="D4201">
        <v>4196</v>
      </c>
      <c r="E4201" t="s">
        <v>311</v>
      </c>
      <c r="F4201" t="s">
        <v>3848</v>
      </c>
      <c r="G4201" t="s">
        <v>311</v>
      </c>
      <c r="H4201" t="s">
        <v>311</v>
      </c>
      <c r="I4201" t="s">
        <v>311</v>
      </c>
      <c r="J4201">
        <v>0</v>
      </c>
    </row>
    <row r="4202" spans="1:10" hidden="1" x14ac:dyDescent="0.35">
      <c r="A4202" t="s">
        <v>10595</v>
      </c>
      <c r="B4202">
        <v>14</v>
      </c>
      <c r="C4202">
        <v>24</v>
      </c>
      <c r="D4202">
        <v>4196</v>
      </c>
      <c r="E4202" t="s">
        <v>311</v>
      </c>
      <c r="F4202" t="s">
        <v>2692</v>
      </c>
      <c r="G4202" t="s">
        <v>311</v>
      </c>
      <c r="H4202" t="s">
        <v>311</v>
      </c>
      <c r="I4202" t="s">
        <v>311</v>
      </c>
      <c r="J4202">
        <v>0</v>
      </c>
    </row>
    <row r="4203" spans="1:10" hidden="1" x14ac:dyDescent="0.35">
      <c r="A4203" t="s">
        <v>10596</v>
      </c>
      <c r="B4203">
        <v>14</v>
      </c>
      <c r="C4203">
        <v>24</v>
      </c>
      <c r="D4203">
        <v>4196</v>
      </c>
      <c r="E4203" t="s">
        <v>311</v>
      </c>
      <c r="F4203" t="s">
        <v>3848</v>
      </c>
      <c r="G4203" t="s">
        <v>311</v>
      </c>
      <c r="H4203" t="s">
        <v>311</v>
      </c>
      <c r="I4203" t="s">
        <v>311</v>
      </c>
      <c r="J4203">
        <v>1</v>
      </c>
    </row>
    <row r="4204" spans="1:10" hidden="1" x14ac:dyDescent="0.35">
      <c r="A4204" t="s">
        <v>10597</v>
      </c>
      <c r="B4204">
        <v>33</v>
      </c>
      <c r="C4204">
        <v>24</v>
      </c>
      <c r="D4204">
        <v>4196</v>
      </c>
      <c r="E4204" t="s">
        <v>311</v>
      </c>
      <c r="F4204" t="s">
        <v>2692</v>
      </c>
      <c r="G4204" t="s">
        <v>311</v>
      </c>
      <c r="H4204" t="s">
        <v>311</v>
      </c>
      <c r="I4204" t="s">
        <v>311</v>
      </c>
      <c r="J4204">
        <v>0</v>
      </c>
    </row>
    <row r="4205" spans="1:10" hidden="1" x14ac:dyDescent="0.35">
      <c r="A4205" t="s">
        <v>10598</v>
      </c>
      <c r="B4205">
        <v>12</v>
      </c>
      <c r="C4205">
        <v>24</v>
      </c>
      <c r="D4205">
        <v>4196</v>
      </c>
      <c r="E4205" t="s">
        <v>311</v>
      </c>
      <c r="F4205" t="s">
        <v>3848</v>
      </c>
      <c r="G4205" t="s">
        <v>311</v>
      </c>
      <c r="H4205" t="s">
        <v>311</v>
      </c>
      <c r="I4205" t="s">
        <v>311</v>
      </c>
      <c r="J4205">
        <v>2</v>
      </c>
    </row>
    <row r="4206" spans="1:10" hidden="1" x14ac:dyDescent="0.35">
      <c r="A4206" t="s">
        <v>10599</v>
      </c>
      <c r="B4206">
        <v>91</v>
      </c>
      <c r="C4206">
        <v>24</v>
      </c>
      <c r="D4206">
        <v>4196</v>
      </c>
      <c r="E4206" t="s">
        <v>311</v>
      </c>
      <c r="F4206" t="s">
        <v>2692</v>
      </c>
      <c r="G4206" t="s">
        <v>311</v>
      </c>
      <c r="H4206" t="s">
        <v>311</v>
      </c>
      <c r="I4206" t="s">
        <v>311</v>
      </c>
      <c r="J4206">
        <v>4</v>
      </c>
    </row>
    <row r="4207" spans="1:10" hidden="1" x14ac:dyDescent="0.35">
      <c r="A4207" t="s">
        <v>10600</v>
      </c>
      <c r="B4207">
        <v>33</v>
      </c>
      <c r="C4207">
        <v>24</v>
      </c>
      <c r="D4207">
        <v>4196</v>
      </c>
      <c r="E4207" t="s">
        <v>311</v>
      </c>
      <c r="F4207" t="s">
        <v>2692</v>
      </c>
      <c r="G4207" t="s">
        <v>311</v>
      </c>
      <c r="H4207" t="s">
        <v>311</v>
      </c>
      <c r="I4207" t="s">
        <v>311</v>
      </c>
      <c r="J4207">
        <v>7</v>
      </c>
    </row>
    <row r="4208" spans="1:10" hidden="1" x14ac:dyDescent="0.35">
      <c r="A4208" t="s">
        <v>10601</v>
      </c>
      <c r="B4208">
        <v>60</v>
      </c>
      <c r="C4208">
        <v>24</v>
      </c>
      <c r="D4208">
        <v>4196</v>
      </c>
      <c r="E4208" t="s">
        <v>311</v>
      </c>
      <c r="F4208" t="s">
        <v>2692</v>
      </c>
      <c r="G4208" t="s">
        <v>311</v>
      </c>
      <c r="H4208" t="s">
        <v>311</v>
      </c>
      <c r="I4208" t="s">
        <v>311</v>
      </c>
      <c r="J4208">
        <v>0</v>
      </c>
    </row>
    <row r="4209" spans="1:10" hidden="1" x14ac:dyDescent="0.35">
      <c r="A4209" t="s">
        <v>10602</v>
      </c>
      <c r="B4209">
        <v>10</v>
      </c>
      <c r="C4209">
        <v>24</v>
      </c>
      <c r="D4209">
        <v>4196</v>
      </c>
      <c r="E4209" t="s">
        <v>311</v>
      </c>
      <c r="F4209" t="s">
        <v>3848</v>
      </c>
      <c r="G4209" t="s">
        <v>311</v>
      </c>
      <c r="H4209" t="s">
        <v>311</v>
      </c>
      <c r="I4209" t="s">
        <v>311</v>
      </c>
      <c r="J4209">
        <v>1</v>
      </c>
    </row>
    <row r="4210" spans="1:10" hidden="1" x14ac:dyDescent="0.35">
      <c r="A4210" t="s">
        <v>10603</v>
      </c>
      <c r="B4210">
        <v>14</v>
      </c>
      <c r="C4210">
        <v>24</v>
      </c>
      <c r="D4210">
        <v>4196</v>
      </c>
      <c r="E4210" t="s">
        <v>311</v>
      </c>
      <c r="F4210" t="s">
        <v>3848</v>
      </c>
      <c r="G4210" t="s">
        <v>311</v>
      </c>
      <c r="H4210" t="s">
        <v>311</v>
      </c>
      <c r="I4210" t="s">
        <v>311</v>
      </c>
      <c r="J4210">
        <v>2</v>
      </c>
    </row>
    <row r="4211" spans="1:10" hidden="1" x14ac:dyDescent="0.35">
      <c r="A4211" t="s">
        <v>10604</v>
      </c>
      <c r="B4211">
        <v>13</v>
      </c>
      <c r="C4211">
        <v>24</v>
      </c>
      <c r="D4211">
        <v>4196</v>
      </c>
      <c r="E4211" t="s">
        <v>311</v>
      </c>
      <c r="F4211" t="s">
        <v>3848</v>
      </c>
      <c r="G4211" t="s">
        <v>311</v>
      </c>
      <c r="H4211" t="s">
        <v>311</v>
      </c>
      <c r="I4211" t="s">
        <v>311</v>
      </c>
      <c r="J4211">
        <v>2</v>
      </c>
    </row>
    <row r="4212" spans="1:10" hidden="1" x14ac:dyDescent="0.35">
      <c r="A4212" t="s">
        <v>10605</v>
      </c>
      <c r="B4212">
        <v>12</v>
      </c>
      <c r="C4212">
        <v>24</v>
      </c>
      <c r="D4212">
        <v>4196</v>
      </c>
      <c r="E4212" t="s">
        <v>311</v>
      </c>
      <c r="F4212" t="s">
        <v>3848</v>
      </c>
      <c r="G4212" t="s">
        <v>311</v>
      </c>
      <c r="H4212" t="s">
        <v>311</v>
      </c>
      <c r="I4212" t="s">
        <v>311</v>
      </c>
      <c r="J4212">
        <v>0</v>
      </c>
    </row>
    <row r="4213" spans="1:10" hidden="1" x14ac:dyDescent="0.35">
      <c r="A4213" t="s">
        <v>10606</v>
      </c>
      <c r="B4213">
        <v>24</v>
      </c>
      <c r="C4213">
        <v>24</v>
      </c>
      <c r="D4213">
        <v>4196</v>
      </c>
      <c r="E4213" t="s">
        <v>311</v>
      </c>
      <c r="F4213" t="s">
        <v>2692</v>
      </c>
      <c r="G4213" t="s">
        <v>311</v>
      </c>
      <c r="H4213" t="s">
        <v>311</v>
      </c>
      <c r="I4213" t="s">
        <v>311</v>
      </c>
      <c r="J4213">
        <v>2</v>
      </c>
    </row>
    <row r="4214" spans="1:10" hidden="1" x14ac:dyDescent="0.35">
      <c r="A4214" t="s">
        <v>10607</v>
      </c>
      <c r="B4214">
        <v>17</v>
      </c>
      <c r="C4214">
        <v>24</v>
      </c>
      <c r="D4214">
        <v>4196</v>
      </c>
      <c r="E4214" t="s">
        <v>311</v>
      </c>
      <c r="F4214" t="s">
        <v>3848</v>
      </c>
      <c r="G4214" t="s">
        <v>311</v>
      </c>
      <c r="H4214" t="s">
        <v>311</v>
      </c>
      <c r="I4214" t="s">
        <v>311</v>
      </c>
      <c r="J4214">
        <v>2</v>
      </c>
    </row>
    <row r="4215" spans="1:10" hidden="1" x14ac:dyDescent="0.35">
      <c r="A4215" t="s">
        <v>10608</v>
      </c>
      <c r="B4215">
        <v>42</v>
      </c>
      <c r="C4215">
        <v>24</v>
      </c>
      <c r="D4215">
        <v>4196</v>
      </c>
      <c r="E4215" t="s">
        <v>311</v>
      </c>
      <c r="F4215" t="s">
        <v>2692</v>
      </c>
      <c r="G4215" t="s">
        <v>311</v>
      </c>
      <c r="H4215" t="s">
        <v>311</v>
      </c>
      <c r="I4215" t="s">
        <v>311</v>
      </c>
      <c r="J4215">
        <v>5</v>
      </c>
    </row>
    <row r="4216" spans="1:10" hidden="1" x14ac:dyDescent="0.35">
      <c r="A4216" t="s">
        <v>10609</v>
      </c>
      <c r="B4216">
        <v>19</v>
      </c>
      <c r="C4216">
        <v>24</v>
      </c>
      <c r="D4216">
        <v>4196</v>
      </c>
      <c r="E4216" t="s">
        <v>311</v>
      </c>
      <c r="F4216" t="s">
        <v>3848</v>
      </c>
      <c r="G4216" t="s">
        <v>311</v>
      </c>
      <c r="H4216" t="s">
        <v>311</v>
      </c>
      <c r="I4216" t="s">
        <v>311</v>
      </c>
      <c r="J4216">
        <v>0</v>
      </c>
    </row>
    <row r="4217" spans="1:10" hidden="1" x14ac:dyDescent="0.35">
      <c r="A4217" t="s">
        <v>10610</v>
      </c>
      <c r="B4217">
        <v>20</v>
      </c>
      <c r="C4217">
        <v>24</v>
      </c>
      <c r="D4217">
        <v>4196</v>
      </c>
      <c r="E4217" t="s">
        <v>311</v>
      </c>
      <c r="F4217" t="s">
        <v>2692</v>
      </c>
      <c r="G4217" t="s">
        <v>311</v>
      </c>
      <c r="H4217" t="s">
        <v>311</v>
      </c>
      <c r="I4217" t="s">
        <v>311</v>
      </c>
      <c r="J4217">
        <v>10</v>
      </c>
    </row>
    <row r="4218" spans="1:10" hidden="1" x14ac:dyDescent="0.35">
      <c r="A4218" t="s">
        <v>10611</v>
      </c>
      <c r="B4218">
        <v>31</v>
      </c>
      <c r="C4218">
        <v>24</v>
      </c>
      <c r="D4218">
        <v>4196</v>
      </c>
      <c r="E4218" t="s">
        <v>311</v>
      </c>
      <c r="F4218" t="s">
        <v>2692</v>
      </c>
      <c r="G4218" t="s">
        <v>311</v>
      </c>
      <c r="H4218" t="s">
        <v>311</v>
      </c>
      <c r="I4218" t="s">
        <v>311</v>
      </c>
      <c r="J4218">
        <v>2</v>
      </c>
    </row>
    <row r="4219" spans="1:10" hidden="1" x14ac:dyDescent="0.35">
      <c r="A4219" t="s">
        <v>10612</v>
      </c>
      <c r="B4219">
        <v>10</v>
      </c>
      <c r="C4219">
        <v>24</v>
      </c>
      <c r="D4219">
        <v>4196</v>
      </c>
      <c r="E4219" t="s">
        <v>311</v>
      </c>
      <c r="F4219" t="s">
        <v>3848</v>
      </c>
      <c r="G4219" t="s">
        <v>311</v>
      </c>
      <c r="H4219" t="s">
        <v>311</v>
      </c>
      <c r="I4219" t="s">
        <v>311</v>
      </c>
      <c r="J4219">
        <v>0</v>
      </c>
    </row>
    <row r="4220" spans="1:10" hidden="1" x14ac:dyDescent="0.35">
      <c r="A4220" t="s">
        <v>10613</v>
      </c>
      <c r="B4220">
        <v>10</v>
      </c>
      <c r="C4220">
        <v>24</v>
      </c>
      <c r="D4220">
        <v>4196</v>
      </c>
      <c r="E4220" t="s">
        <v>311</v>
      </c>
      <c r="F4220" t="s">
        <v>3848</v>
      </c>
      <c r="G4220" t="s">
        <v>311</v>
      </c>
      <c r="H4220" t="s">
        <v>311</v>
      </c>
      <c r="I4220" t="s">
        <v>311</v>
      </c>
      <c r="J4220">
        <v>1</v>
      </c>
    </row>
    <row r="4221" spans="1:10" hidden="1" x14ac:dyDescent="0.35">
      <c r="A4221" t="s">
        <v>10614</v>
      </c>
      <c r="B4221">
        <v>20</v>
      </c>
      <c r="C4221">
        <v>24</v>
      </c>
      <c r="D4221">
        <v>4196</v>
      </c>
      <c r="E4221" t="s">
        <v>311</v>
      </c>
      <c r="F4221" t="s">
        <v>3848</v>
      </c>
      <c r="G4221" t="s">
        <v>311</v>
      </c>
      <c r="H4221" t="s">
        <v>311</v>
      </c>
      <c r="I4221" t="s">
        <v>311</v>
      </c>
      <c r="J4221">
        <v>18</v>
      </c>
    </row>
    <row r="4222" spans="1:10" hidden="1" x14ac:dyDescent="0.35">
      <c r="A4222" t="s">
        <v>10615</v>
      </c>
      <c r="B4222">
        <v>19</v>
      </c>
      <c r="C4222">
        <v>24</v>
      </c>
      <c r="D4222">
        <v>4196</v>
      </c>
      <c r="E4222" t="s">
        <v>311</v>
      </c>
      <c r="F4222" t="s">
        <v>3848</v>
      </c>
      <c r="G4222" t="s">
        <v>311</v>
      </c>
      <c r="H4222" t="s">
        <v>311</v>
      </c>
      <c r="I4222" t="s">
        <v>311</v>
      </c>
      <c r="J4222">
        <v>0</v>
      </c>
    </row>
    <row r="4223" spans="1:10" hidden="1" x14ac:dyDescent="0.35">
      <c r="A4223" t="s">
        <v>10616</v>
      </c>
      <c r="B4223">
        <v>19</v>
      </c>
      <c r="C4223">
        <v>24</v>
      </c>
      <c r="D4223">
        <v>4196</v>
      </c>
      <c r="E4223" t="s">
        <v>311</v>
      </c>
      <c r="F4223" t="s">
        <v>3848</v>
      </c>
      <c r="G4223" t="s">
        <v>311</v>
      </c>
      <c r="H4223" t="s">
        <v>311</v>
      </c>
      <c r="I4223" t="s">
        <v>311</v>
      </c>
      <c r="J4223">
        <v>0</v>
      </c>
    </row>
    <row r="4224" spans="1:10" hidden="1" x14ac:dyDescent="0.35">
      <c r="A4224" t="s">
        <v>10617</v>
      </c>
      <c r="B4224">
        <v>24</v>
      </c>
      <c r="C4224">
        <v>24</v>
      </c>
      <c r="D4224">
        <v>4196</v>
      </c>
      <c r="E4224" t="s">
        <v>311</v>
      </c>
      <c r="F4224" t="s">
        <v>2692</v>
      </c>
      <c r="G4224" t="s">
        <v>311</v>
      </c>
      <c r="H4224" t="s">
        <v>311</v>
      </c>
      <c r="I4224" t="s">
        <v>311</v>
      </c>
      <c r="J4224">
        <v>8</v>
      </c>
    </row>
    <row r="4225" spans="1:10" hidden="1" x14ac:dyDescent="0.35">
      <c r="A4225" t="s">
        <v>10618</v>
      </c>
      <c r="B4225">
        <v>13</v>
      </c>
      <c r="C4225">
        <v>24</v>
      </c>
      <c r="D4225">
        <v>4196</v>
      </c>
      <c r="E4225" t="s">
        <v>311</v>
      </c>
      <c r="F4225" t="s">
        <v>3848</v>
      </c>
      <c r="G4225" t="s">
        <v>311</v>
      </c>
      <c r="H4225" t="s">
        <v>311</v>
      </c>
      <c r="I4225" t="s">
        <v>311</v>
      </c>
      <c r="J4225">
        <v>0</v>
      </c>
    </row>
    <row r="4226" spans="1:10" hidden="1" x14ac:dyDescent="0.35">
      <c r="A4226" t="s">
        <v>10619</v>
      </c>
      <c r="B4226">
        <v>9</v>
      </c>
      <c r="C4226">
        <v>24</v>
      </c>
      <c r="D4226">
        <v>4196</v>
      </c>
      <c r="E4226" t="s">
        <v>311</v>
      </c>
      <c r="F4226" t="s">
        <v>3848</v>
      </c>
      <c r="G4226" t="s">
        <v>311</v>
      </c>
      <c r="H4226" t="s">
        <v>311</v>
      </c>
      <c r="I4226" t="s">
        <v>311</v>
      </c>
      <c r="J4226">
        <v>0</v>
      </c>
    </row>
    <row r="4227" spans="1:10" hidden="1" x14ac:dyDescent="0.35">
      <c r="A4227" t="s">
        <v>10620</v>
      </c>
      <c r="B4227">
        <v>14</v>
      </c>
      <c r="C4227">
        <v>24</v>
      </c>
      <c r="D4227">
        <v>4196</v>
      </c>
      <c r="E4227" t="s">
        <v>311</v>
      </c>
      <c r="F4227" t="s">
        <v>3848</v>
      </c>
      <c r="G4227" t="s">
        <v>311</v>
      </c>
      <c r="H4227" t="s">
        <v>311</v>
      </c>
      <c r="I4227" t="s">
        <v>311</v>
      </c>
      <c r="J4227">
        <v>14</v>
      </c>
    </row>
    <row r="4228" spans="1:10" hidden="1" x14ac:dyDescent="0.35">
      <c r="A4228" t="s">
        <v>10621</v>
      </c>
      <c r="B4228">
        <v>15</v>
      </c>
      <c r="C4228">
        <v>24</v>
      </c>
      <c r="D4228">
        <v>4196</v>
      </c>
      <c r="E4228" t="s">
        <v>311</v>
      </c>
      <c r="F4228" t="s">
        <v>3848</v>
      </c>
      <c r="G4228" t="s">
        <v>311</v>
      </c>
      <c r="H4228" t="s">
        <v>311</v>
      </c>
      <c r="I4228" t="s">
        <v>311</v>
      </c>
      <c r="J4228">
        <v>0</v>
      </c>
    </row>
    <row r="4229" spans="1:10" hidden="1" x14ac:dyDescent="0.35">
      <c r="A4229" t="s">
        <v>10622</v>
      </c>
      <c r="B4229">
        <v>23</v>
      </c>
      <c r="C4229">
        <v>24</v>
      </c>
      <c r="D4229">
        <v>4196</v>
      </c>
      <c r="E4229" t="s">
        <v>311</v>
      </c>
      <c r="F4229" t="s">
        <v>2692</v>
      </c>
      <c r="G4229" t="s">
        <v>311</v>
      </c>
      <c r="H4229" t="s">
        <v>311</v>
      </c>
      <c r="I4229" t="s">
        <v>311</v>
      </c>
      <c r="J4229">
        <v>4</v>
      </c>
    </row>
    <row r="4230" spans="1:10" hidden="1" x14ac:dyDescent="0.35">
      <c r="A4230" t="s">
        <v>10623</v>
      </c>
      <c r="B4230">
        <v>20</v>
      </c>
      <c r="C4230">
        <v>24</v>
      </c>
      <c r="D4230">
        <v>4196</v>
      </c>
      <c r="E4230" t="s">
        <v>311</v>
      </c>
      <c r="F4230" t="s">
        <v>3848</v>
      </c>
      <c r="G4230" t="s">
        <v>311</v>
      </c>
      <c r="H4230" t="s">
        <v>311</v>
      </c>
      <c r="I4230" t="s">
        <v>311</v>
      </c>
      <c r="J4230">
        <v>0</v>
      </c>
    </row>
    <row r="4231" spans="1:10" hidden="1" x14ac:dyDescent="0.35">
      <c r="A4231" t="s">
        <v>10624</v>
      </c>
      <c r="B4231">
        <v>31</v>
      </c>
      <c r="C4231">
        <v>24</v>
      </c>
      <c r="D4231">
        <v>4196</v>
      </c>
      <c r="E4231" t="s">
        <v>311</v>
      </c>
      <c r="F4231" t="s">
        <v>3848</v>
      </c>
      <c r="G4231" t="s">
        <v>311</v>
      </c>
      <c r="H4231" t="s">
        <v>311</v>
      </c>
      <c r="I4231" t="s">
        <v>311</v>
      </c>
      <c r="J4231">
        <v>2</v>
      </c>
    </row>
    <row r="4232" spans="1:10" hidden="1" x14ac:dyDescent="0.35">
      <c r="A4232" t="s">
        <v>10625</v>
      </c>
      <c r="B4232">
        <v>6</v>
      </c>
      <c r="C4232">
        <v>24</v>
      </c>
      <c r="D4232">
        <v>4196</v>
      </c>
      <c r="E4232" t="s">
        <v>311</v>
      </c>
      <c r="F4232" t="s">
        <v>2692</v>
      </c>
      <c r="G4232" t="s">
        <v>311</v>
      </c>
      <c r="H4232" t="s">
        <v>311</v>
      </c>
      <c r="I4232" t="s">
        <v>311</v>
      </c>
      <c r="J4232">
        <v>0</v>
      </c>
    </row>
    <row r="4233" spans="1:10" hidden="1" x14ac:dyDescent="0.35">
      <c r="A4233" t="s">
        <v>10626</v>
      </c>
      <c r="B4233">
        <v>17</v>
      </c>
      <c r="C4233">
        <v>24</v>
      </c>
      <c r="D4233">
        <v>4196</v>
      </c>
      <c r="E4233" t="s">
        <v>311</v>
      </c>
      <c r="F4233" t="s">
        <v>3848</v>
      </c>
      <c r="G4233" t="s">
        <v>311</v>
      </c>
      <c r="H4233" t="s">
        <v>311</v>
      </c>
      <c r="I4233" t="s">
        <v>311</v>
      </c>
      <c r="J4233">
        <v>0</v>
      </c>
    </row>
    <row r="4234" spans="1:10" hidden="1" x14ac:dyDescent="0.35">
      <c r="A4234" t="s">
        <v>10627</v>
      </c>
      <c r="B4234">
        <v>13</v>
      </c>
      <c r="C4234">
        <v>24</v>
      </c>
      <c r="D4234">
        <v>4196</v>
      </c>
      <c r="E4234" t="s">
        <v>311</v>
      </c>
      <c r="F4234" t="s">
        <v>3848</v>
      </c>
      <c r="G4234" t="s">
        <v>311</v>
      </c>
      <c r="H4234" t="s">
        <v>311</v>
      </c>
      <c r="I4234" t="s">
        <v>311</v>
      </c>
      <c r="J4234">
        <v>0</v>
      </c>
    </row>
    <row r="4235" spans="1:10" hidden="1" x14ac:dyDescent="0.35">
      <c r="A4235" t="s">
        <v>10628</v>
      </c>
      <c r="B4235">
        <v>45</v>
      </c>
      <c r="C4235">
        <v>24</v>
      </c>
      <c r="D4235">
        <v>4196</v>
      </c>
      <c r="E4235" t="s">
        <v>311</v>
      </c>
      <c r="F4235" t="s">
        <v>2692</v>
      </c>
      <c r="G4235" t="s">
        <v>311</v>
      </c>
      <c r="H4235" t="s">
        <v>311</v>
      </c>
      <c r="I4235" t="s">
        <v>311</v>
      </c>
      <c r="J4235">
        <v>18</v>
      </c>
    </row>
    <row r="4236" spans="1:10" hidden="1" x14ac:dyDescent="0.35">
      <c r="A4236" t="s">
        <v>10629</v>
      </c>
      <c r="B4236">
        <v>17</v>
      </c>
      <c r="C4236">
        <v>24</v>
      </c>
      <c r="D4236">
        <v>4196</v>
      </c>
      <c r="E4236" t="s">
        <v>311</v>
      </c>
      <c r="F4236" t="s">
        <v>2692</v>
      </c>
      <c r="G4236" t="s">
        <v>311</v>
      </c>
      <c r="H4236" t="s">
        <v>311</v>
      </c>
      <c r="I4236" t="s">
        <v>311</v>
      </c>
      <c r="J4236">
        <v>0</v>
      </c>
    </row>
    <row r="4237" spans="1:10" hidden="1" x14ac:dyDescent="0.35">
      <c r="A4237" t="s">
        <v>10630</v>
      </c>
      <c r="B4237">
        <v>16</v>
      </c>
      <c r="C4237">
        <v>24</v>
      </c>
      <c r="D4237">
        <v>4196</v>
      </c>
      <c r="E4237" t="s">
        <v>311</v>
      </c>
      <c r="F4237" t="s">
        <v>2692</v>
      </c>
      <c r="G4237" t="s">
        <v>311</v>
      </c>
      <c r="H4237" t="s">
        <v>311</v>
      </c>
      <c r="I4237" t="s">
        <v>311</v>
      </c>
      <c r="J4237">
        <v>3</v>
      </c>
    </row>
    <row r="4238" spans="1:10" hidden="1" x14ac:dyDescent="0.35">
      <c r="A4238" t="s">
        <v>10631</v>
      </c>
      <c r="B4238">
        <v>30</v>
      </c>
      <c r="C4238">
        <v>24</v>
      </c>
      <c r="D4238">
        <v>4196</v>
      </c>
      <c r="E4238" t="s">
        <v>311</v>
      </c>
      <c r="F4238" t="s">
        <v>3848</v>
      </c>
      <c r="G4238" t="s">
        <v>311</v>
      </c>
      <c r="H4238" t="s">
        <v>311</v>
      </c>
      <c r="I4238" t="s">
        <v>311</v>
      </c>
      <c r="J4238">
        <v>3</v>
      </c>
    </row>
    <row r="4239" spans="1:10" hidden="1" x14ac:dyDescent="0.35">
      <c r="A4239" t="s">
        <v>10632</v>
      </c>
      <c r="B4239">
        <v>25</v>
      </c>
      <c r="C4239">
        <v>24</v>
      </c>
      <c r="D4239">
        <v>4196</v>
      </c>
      <c r="E4239" t="s">
        <v>311</v>
      </c>
      <c r="F4239" t="s">
        <v>2692</v>
      </c>
      <c r="G4239" t="s">
        <v>311</v>
      </c>
      <c r="H4239" t="s">
        <v>311</v>
      </c>
      <c r="I4239" t="s">
        <v>311</v>
      </c>
      <c r="J4239">
        <v>1</v>
      </c>
    </row>
    <row r="4240" spans="1:10" hidden="1" x14ac:dyDescent="0.35">
      <c r="A4240" t="s">
        <v>10633</v>
      </c>
      <c r="B4240">
        <v>68</v>
      </c>
      <c r="C4240">
        <v>24</v>
      </c>
      <c r="D4240">
        <v>4196</v>
      </c>
      <c r="E4240" t="s">
        <v>311</v>
      </c>
      <c r="F4240" t="s">
        <v>2692</v>
      </c>
      <c r="G4240" t="s">
        <v>311</v>
      </c>
      <c r="H4240" t="s">
        <v>311</v>
      </c>
      <c r="I4240" t="s">
        <v>311</v>
      </c>
      <c r="J4240">
        <v>1</v>
      </c>
    </row>
    <row r="4241" spans="1:10" hidden="1" x14ac:dyDescent="0.35">
      <c r="A4241" t="s">
        <v>10634</v>
      </c>
      <c r="B4241">
        <v>20</v>
      </c>
      <c r="C4241">
        <v>23</v>
      </c>
      <c r="D4241">
        <v>4240</v>
      </c>
      <c r="E4241" t="s">
        <v>311</v>
      </c>
      <c r="F4241" t="s">
        <v>2692</v>
      </c>
      <c r="G4241" t="s">
        <v>311</v>
      </c>
      <c r="H4241" t="s">
        <v>311</v>
      </c>
      <c r="I4241" t="s">
        <v>311</v>
      </c>
      <c r="J4241">
        <v>18</v>
      </c>
    </row>
    <row r="4242" spans="1:10" hidden="1" x14ac:dyDescent="0.35">
      <c r="A4242" t="s">
        <v>10635</v>
      </c>
      <c r="B4242">
        <v>12</v>
      </c>
      <c r="C4242">
        <v>23</v>
      </c>
      <c r="D4242">
        <v>4240</v>
      </c>
      <c r="E4242" t="s">
        <v>311</v>
      </c>
      <c r="F4242" t="s">
        <v>3848</v>
      </c>
      <c r="G4242" t="s">
        <v>311</v>
      </c>
      <c r="H4242" t="s">
        <v>311</v>
      </c>
      <c r="I4242" t="s">
        <v>311</v>
      </c>
      <c r="J4242">
        <v>1</v>
      </c>
    </row>
    <row r="4243" spans="1:10" hidden="1" x14ac:dyDescent="0.35">
      <c r="A4243" t="s">
        <v>10636</v>
      </c>
      <c r="B4243">
        <v>14</v>
      </c>
      <c r="C4243">
        <v>23</v>
      </c>
      <c r="D4243">
        <v>4240</v>
      </c>
      <c r="E4243" t="s">
        <v>311</v>
      </c>
      <c r="F4243" t="s">
        <v>3848</v>
      </c>
      <c r="G4243" t="s">
        <v>311</v>
      </c>
      <c r="H4243" t="s">
        <v>311</v>
      </c>
      <c r="I4243" t="s">
        <v>311</v>
      </c>
      <c r="J4243">
        <v>0</v>
      </c>
    </row>
    <row r="4244" spans="1:10" hidden="1" x14ac:dyDescent="0.35">
      <c r="A4244" t="s">
        <v>10637</v>
      </c>
      <c r="B4244">
        <v>30</v>
      </c>
      <c r="C4244">
        <v>23</v>
      </c>
      <c r="D4244">
        <v>4240</v>
      </c>
      <c r="E4244" t="s">
        <v>311</v>
      </c>
      <c r="F4244" t="s">
        <v>2692</v>
      </c>
      <c r="G4244" t="s">
        <v>311</v>
      </c>
      <c r="H4244" t="s">
        <v>311</v>
      </c>
      <c r="I4244" t="s">
        <v>311</v>
      </c>
      <c r="J4244">
        <v>0</v>
      </c>
    </row>
    <row r="4245" spans="1:10" hidden="1" x14ac:dyDescent="0.35">
      <c r="A4245" t="s">
        <v>10638</v>
      </c>
      <c r="B4245">
        <v>66</v>
      </c>
      <c r="C4245">
        <v>23</v>
      </c>
      <c r="D4245">
        <v>4240</v>
      </c>
      <c r="E4245" t="s">
        <v>311</v>
      </c>
      <c r="F4245" t="s">
        <v>2692</v>
      </c>
      <c r="G4245" t="s">
        <v>311</v>
      </c>
      <c r="H4245" t="s">
        <v>311</v>
      </c>
      <c r="I4245" t="s">
        <v>311</v>
      </c>
      <c r="J4245">
        <v>1</v>
      </c>
    </row>
    <row r="4246" spans="1:10" hidden="1" x14ac:dyDescent="0.35">
      <c r="A4246" t="s">
        <v>10639</v>
      </c>
      <c r="B4246">
        <v>12</v>
      </c>
      <c r="C4246">
        <v>23</v>
      </c>
      <c r="D4246">
        <v>4240</v>
      </c>
      <c r="E4246" t="s">
        <v>311</v>
      </c>
      <c r="F4246" t="s">
        <v>3848</v>
      </c>
      <c r="G4246" t="s">
        <v>311</v>
      </c>
      <c r="H4246" t="s">
        <v>311</v>
      </c>
      <c r="I4246" t="s">
        <v>311</v>
      </c>
      <c r="J4246">
        <v>0</v>
      </c>
    </row>
    <row r="4247" spans="1:10" hidden="1" x14ac:dyDescent="0.35">
      <c r="A4247" t="s">
        <v>10640</v>
      </c>
      <c r="B4247">
        <v>13</v>
      </c>
      <c r="C4247">
        <v>23</v>
      </c>
      <c r="D4247">
        <v>4240</v>
      </c>
      <c r="E4247" t="s">
        <v>311</v>
      </c>
      <c r="F4247" t="s">
        <v>3848</v>
      </c>
      <c r="G4247" t="s">
        <v>311</v>
      </c>
      <c r="H4247" t="s">
        <v>311</v>
      </c>
      <c r="I4247" t="s">
        <v>311</v>
      </c>
      <c r="J4247">
        <v>1</v>
      </c>
    </row>
    <row r="4248" spans="1:10" hidden="1" x14ac:dyDescent="0.35">
      <c r="A4248" t="s">
        <v>10641</v>
      </c>
      <c r="B4248">
        <v>22</v>
      </c>
      <c r="C4248">
        <v>23</v>
      </c>
      <c r="D4248">
        <v>4240</v>
      </c>
      <c r="E4248" t="s">
        <v>311</v>
      </c>
      <c r="F4248" t="s">
        <v>3848</v>
      </c>
      <c r="G4248" t="s">
        <v>311</v>
      </c>
      <c r="H4248" t="s">
        <v>311</v>
      </c>
      <c r="I4248" t="s">
        <v>311</v>
      </c>
      <c r="J4248">
        <v>0</v>
      </c>
    </row>
    <row r="4249" spans="1:10" hidden="1" x14ac:dyDescent="0.35">
      <c r="A4249" t="s">
        <v>10642</v>
      </c>
      <c r="B4249">
        <v>10</v>
      </c>
      <c r="C4249">
        <v>23</v>
      </c>
      <c r="D4249">
        <v>4240</v>
      </c>
      <c r="E4249" t="s">
        <v>311</v>
      </c>
      <c r="F4249" t="s">
        <v>2692</v>
      </c>
      <c r="G4249" t="s">
        <v>311</v>
      </c>
      <c r="H4249" t="s">
        <v>311</v>
      </c>
      <c r="I4249" t="s">
        <v>311</v>
      </c>
      <c r="J4249">
        <v>1</v>
      </c>
    </row>
    <row r="4250" spans="1:10" hidden="1" x14ac:dyDescent="0.35">
      <c r="A4250" t="s">
        <v>10643</v>
      </c>
      <c r="B4250">
        <v>17</v>
      </c>
      <c r="C4250">
        <v>23</v>
      </c>
      <c r="D4250">
        <v>4240</v>
      </c>
      <c r="E4250" t="s">
        <v>311</v>
      </c>
      <c r="F4250" t="s">
        <v>3848</v>
      </c>
      <c r="G4250" t="s">
        <v>311</v>
      </c>
      <c r="H4250" t="s">
        <v>311</v>
      </c>
      <c r="I4250" t="s">
        <v>311</v>
      </c>
      <c r="J4250">
        <v>0</v>
      </c>
    </row>
    <row r="4251" spans="1:10" hidden="1" x14ac:dyDescent="0.35">
      <c r="A4251" t="s">
        <v>10644</v>
      </c>
      <c r="B4251">
        <v>37</v>
      </c>
      <c r="C4251">
        <v>23</v>
      </c>
      <c r="D4251">
        <v>4240</v>
      </c>
      <c r="E4251" t="s">
        <v>311</v>
      </c>
      <c r="F4251" t="s">
        <v>3848</v>
      </c>
      <c r="G4251" t="s">
        <v>311</v>
      </c>
      <c r="H4251" t="s">
        <v>311</v>
      </c>
      <c r="I4251" t="s">
        <v>311</v>
      </c>
      <c r="J4251">
        <v>1</v>
      </c>
    </row>
    <row r="4252" spans="1:10" hidden="1" x14ac:dyDescent="0.35">
      <c r="A4252" t="s">
        <v>10645</v>
      </c>
      <c r="B4252">
        <v>11</v>
      </c>
      <c r="C4252">
        <v>23</v>
      </c>
      <c r="D4252">
        <v>4240</v>
      </c>
      <c r="E4252" t="s">
        <v>311</v>
      </c>
      <c r="F4252" t="s">
        <v>3848</v>
      </c>
      <c r="G4252" t="s">
        <v>311</v>
      </c>
      <c r="H4252" t="s">
        <v>311</v>
      </c>
      <c r="I4252" t="s">
        <v>311</v>
      </c>
      <c r="J4252">
        <v>1</v>
      </c>
    </row>
    <row r="4253" spans="1:10" hidden="1" x14ac:dyDescent="0.35">
      <c r="A4253" t="s">
        <v>10646</v>
      </c>
      <c r="B4253">
        <v>15</v>
      </c>
      <c r="C4253">
        <v>23</v>
      </c>
      <c r="D4253">
        <v>4240</v>
      </c>
      <c r="E4253" t="s">
        <v>311</v>
      </c>
      <c r="F4253" t="s">
        <v>3848</v>
      </c>
      <c r="G4253" t="s">
        <v>311</v>
      </c>
      <c r="H4253" t="s">
        <v>311</v>
      </c>
      <c r="I4253" t="s">
        <v>311</v>
      </c>
      <c r="J4253">
        <v>4</v>
      </c>
    </row>
    <row r="4254" spans="1:10" hidden="1" x14ac:dyDescent="0.35">
      <c r="A4254" t="s">
        <v>10647</v>
      </c>
      <c r="B4254">
        <v>22</v>
      </c>
      <c r="C4254">
        <v>23</v>
      </c>
      <c r="D4254">
        <v>4240</v>
      </c>
      <c r="E4254" t="s">
        <v>311</v>
      </c>
      <c r="F4254" t="s">
        <v>3848</v>
      </c>
      <c r="G4254" t="s">
        <v>311</v>
      </c>
      <c r="H4254" t="s">
        <v>311</v>
      </c>
      <c r="I4254" t="s">
        <v>311</v>
      </c>
      <c r="J4254">
        <v>4</v>
      </c>
    </row>
    <row r="4255" spans="1:10" hidden="1" x14ac:dyDescent="0.35">
      <c r="A4255" t="s">
        <v>10648</v>
      </c>
      <c r="B4255">
        <v>27</v>
      </c>
      <c r="C4255">
        <v>23</v>
      </c>
      <c r="D4255">
        <v>4240</v>
      </c>
      <c r="E4255" t="s">
        <v>311</v>
      </c>
      <c r="F4255" t="s">
        <v>2692</v>
      </c>
      <c r="G4255" t="s">
        <v>311</v>
      </c>
      <c r="H4255" t="s">
        <v>311</v>
      </c>
      <c r="I4255" t="s">
        <v>311</v>
      </c>
      <c r="J4255">
        <v>3</v>
      </c>
    </row>
    <row r="4256" spans="1:10" hidden="1" x14ac:dyDescent="0.35">
      <c r="A4256" t="s">
        <v>10649</v>
      </c>
      <c r="B4256">
        <v>11</v>
      </c>
      <c r="C4256">
        <v>23</v>
      </c>
      <c r="D4256">
        <v>4240</v>
      </c>
      <c r="E4256" t="s">
        <v>311</v>
      </c>
      <c r="F4256" t="s">
        <v>2692</v>
      </c>
      <c r="G4256" t="s">
        <v>311</v>
      </c>
      <c r="H4256" t="s">
        <v>311</v>
      </c>
      <c r="I4256" t="s">
        <v>311</v>
      </c>
      <c r="J4256">
        <v>8</v>
      </c>
    </row>
    <row r="4257" spans="1:10" hidden="1" x14ac:dyDescent="0.35">
      <c r="A4257" t="s">
        <v>10650</v>
      </c>
      <c r="B4257">
        <v>17</v>
      </c>
      <c r="C4257">
        <v>23</v>
      </c>
      <c r="D4257">
        <v>4240</v>
      </c>
      <c r="E4257" t="s">
        <v>311</v>
      </c>
      <c r="F4257" t="s">
        <v>2692</v>
      </c>
      <c r="G4257" t="s">
        <v>311</v>
      </c>
      <c r="H4257" t="s">
        <v>311</v>
      </c>
      <c r="I4257" t="s">
        <v>311</v>
      </c>
      <c r="J4257">
        <v>8</v>
      </c>
    </row>
    <row r="4258" spans="1:10" hidden="1" x14ac:dyDescent="0.35">
      <c r="A4258" t="s">
        <v>10651</v>
      </c>
      <c r="B4258">
        <v>18</v>
      </c>
      <c r="C4258">
        <v>23</v>
      </c>
      <c r="D4258">
        <v>4240</v>
      </c>
      <c r="E4258" t="s">
        <v>311</v>
      </c>
      <c r="F4258" t="s">
        <v>3848</v>
      </c>
      <c r="G4258" t="s">
        <v>311</v>
      </c>
      <c r="H4258" t="s">
        <v>311</v>
      </c>
      <c r="I4258" t="s">
        <v>311</v>
      </c>
      <c r="J4258">
        <v>3</v>
      </c>
    </row>
    <row r="4259" spans="1:10" hidden="1" x14ac:dyDescent="0.35">
      <c r="A4259" t="s">
        <v>10652</v>
      </c>
      <c r="B4259">
        <v>22</v>
      </c>
      <c r="C4259">
        <v>23</v>
      </c>
      <c r="D4259">
        <v>4240</v>
      </c>
      <c r="E4259" t="s">
        <v>311</v>
      </c>
      <c r="F4259" t="s">
        <v>3848</v>
      </c>
      <c r="G4259" t="s">
        <v>311</v>
      </c>
      <c r="H4259" t="s">
        <v>311</v>
      </c>
      <c r="I4259" t="s">
        <v>311</v>
      </c>
      <c r="J4259">
        <v>4</v>
      </c>
    </row>
    <row r="4260" spans="1:10" hidden="1" x14ac:dyDescent="0.35">
      <c r="A4260" t="s">
        <v>10653</v>
      </c>
      <c r="B4260">
        <v>37</v>
      </c>
      <c r="C4260">
        <v>23</v>
      </c>
      <c r="D4260">
        <v>4240</v>
      </c>
      <c r="E4260" t="s">
        <v>311</v>
      </c>
      <c r="F4260" t="s">
        <v>2692</v>
      </c>
      <c r="G4260" t="s">
        <v>311</v>
      </c>
      <c r="H4260" t="s">
        <v>311</v>
      </c>
      <c r="I4260" t="s">
        <v>311</v>
      </c>
      <c r="J4260">
        <v>4</v>
      </c>
    </row>
    <row r="4261" spans="1:10" hidden="1" x14ac:dyDescent="0.35">
      <c r="A4261" t="s">
        <v>10654</v>
      </c>
      <c r="B4261">
        <v>13</v>
      </c>
      <c r="C4261">
        <v>23</v>
      </c>
      <c r="D4261">
        <v>4240</v>
      </c>
      <c r="E4261" t="s">
        <v>311</v>
      </c>
      <c r="F4261" t="s">
        <v>3848</v>
      </c>
      <c r="G4261" t="s">
        <v>311</v>
      </c>
      <c r="H4261" t="s">
        <v>311</v>
      </c>
      <c r="I4261" t="s">
        <v>311</v>
      </c>
      <c r="J4261">
        <v>0</v>
      </c>
    </row>
    <row r="4262" spans="1:10" hidden="1" x14ac:dyDescent="0.35">
      <c r="A4262" t="s">
        <v>10655</v>
      </c>
      <c r="B4262">
        <v>22</v>
      </c>
      <c r="C4262">
        <v>23</v>
      </c>
      <c r="D4262">
        <v>4240</v>
      </c>
      <c r="E4262" t="s">
        <v>311</v>
      </c>
      <c r="F4262" t="s">
        <v>3848</v>
      </c>
      <c r="G4262" t="s">
        <v>311</v>
      </c>
      <c r="H4262" t="s">
        <v>311</v>
      </c>
      <c r="I4262" t="s">
        <v>311</v>
      </c>
      <c r="J4262">
        <v>0</v>
      </c>
    </row>
    <row r="4263" spans="1:10" hidden="1" x14ac:dyDescent="0.35">
      <c r="A4263" t="s">
        <v>10656</v>
      </c>
      <c r="B4263">
        <v>41</v>
      </c>
      <c r="C4263">
        <v>23</v>
      </c>
      <c r="D4263">
        <v>4240</v>
      </c>
      <c r="E4263" t="s">
        <v>311</v>
      </c>
      <c r="F4263" t="s">
        <v>3848</v>
      </c>
      <c r="G4263" t="s">
        <v>311</v>
      </c>
      <c r="H4263" t="s">
        <v>311</v>
      </c>
      <c r="I4263" t="s">
        <v>311</v>
      </c>
      <c r="J4263">
        <v>0</v>
      </c>
    </row>
    <row r="4264" spans="1:10" hidden="1" x14ac:dyDescent="0.35">
      <c r="A4264" t="s">
        <v>10657</v>
      </c>
      <c r="B4264">
        <v>30</v>
      </c>
      <c r="C4264">
        <v>23</v>
      </c>
      <c r="D4264">
        <v>4240</v>
      </c>
      <c r="E4264" t="s">
        <v>311</v>
      </c>
      <c r="F4264" t="s">
        <v>3848</v>
      </c>
      <c r="G4264" t="s">
        <v>311</v>
      </c>
      <c r="H4264" t="s">
        <v>311</v>
      </c>
      <c r="I4264" t="s">
        <v>311</v>
      </c>
      <c r="J4264">
        <v>1</v>
      </c>
    </row>
    <row r="4265" spans="1:10" hidden="1" x14ac:dyDescent="0.35">
      <c r="A4265" t="s">
        <v>10658</v>
      </c>
      <c r="B4265">
        <v>51</v>
      </c>
      <c r="C4265">
        <v>23</v>
      </c>
      <c r="D4265">
        <v>4240</v>
      </c>
      <c r="E4265" t="s">
        <v>311</v>
      </c>
      <c r="F4265" t="s">
        <v>2692</v>
      </c>
      <c r="G4265" t="s">
        <v>311</v>
      </c>
      <c r="H4265" t="s">
        <v>311</v>
      </c>
      <c r="I4265" t="s">
        <v>311</v>
      </c>
      <c r="J4265">
        <v>2</v>
      </c>
    </row>
    <row r="4266" spans="1:10" hidden="1" x14ac:dyDescent="0.35">
      <c r="A4266" t="s">
        <v>10659</v>
      </c>
      <c r="B4266">
        <v>52</v>
      </c>
      <c r="C4266">
        <v>23</v>
      </c>
      <c r="D4266">
        <v>4240</v>
      </c>
      <c r="E4266" t="s">
        <v>311</v>
      </c>
      <c r="F4266" t="s">
        <v>2692</v>
      </c>
      <c r="G4266" t="s">
        <v>311</v>
      </c>
      <c r="H4266" t="s">
        <v>311</v>
      </c>
      <c r="I4266" t="s">
        <v>311</v>
      </c>
      <c r="J4266">
        <v>1</v>
      </c>
    </row>
    <row r="4267" spans="1:10" hidden="1" x14ac:dyDescent="0.35">
      <c r="A4267" t="s">
        <v>10660</v>
      </c>
      <c r="B4267">
        <v>29</v>
      </c>
      <c r="C4267">
        <v>23</v>
      </c>
      <c r="D4267">
        <v>4240</v>
      </c>
      <c r="E4267" t="s">
        <v>311</v>
      </c>
      <c r="F4267" t="s">
        <v>3848</v>
      </c>
      <c r="G4267" t="s">
        <v>311</v>
      </c>
      <c r="H4267" t="s">
        <v>311</v>
      </c>
      <c r="I4267" t="s">
        <v>311</v>
      </c>
      <c r="J4267">
        <v>4</v>
      </c>
    </row>
    <row r="4268" spans="1:10" hidden="1" x14ac:dyDescent="0.35">
      <c r="A4268" t="s">
        <v>10661</v>
      </c>
      <c r="B4268">
        <v>13</v>
      </c>
      <c r="C4268">
        <v>23</v>
      </c>
      <c r="D4268">
        <v>4240</v>
      </c>
      <c r="E4268" t="s">
        <v>311</v>
      </c>
      <c r="F4268" t="s">
        <v>3848</v>
      </c>
      <c r="G4268" t="s">
        <v>311</v>
      </c>
      <c r="H4268" t="s">
        <v>311</v>
      </c>
      <c r="I4268" t="s">
        <v>311</v>
      </c>
      <c r="J4268">
        <v>0</v>
      </c>
    </row>
    <row r="4269" spans="1:10" hidden="1" x14ac:dyDescent="0.35">
      <c r="A4269" t="s">
        <v>10662</v>
      </c>
      <c r="B4269">
        <v>11</v>
      </c>
      <c r="C4269">
        <v>23</v>
      </c>
      <c r="D4269">
        <v>4240</v>
      </c>
      <c r="E4269" t="s">
        <v>311</v>
      </c>
      <c r="F4269" t="s">
        <v>3848</v>
      </c>
      <c r="G4269" t="s">
        <v>311</v>
      </c>
      <c r="H4269" t="s">
        <v>311</v>
      </c>
      <c r="I4269" t="s">
        <v>311</v>
      </c>
      <c r="J4269">
        <v>0</v>
      </c>
    </row>
    <row r="4270" spans="1:10" hidden="1" x14ac:dyDescent="0.35">
      <c r="A4270" t="s">
        <v>10663</v>
      </c>
      <c r="B4270">
        <v>19</v>
      </c>
      <c r="C4270">
        <v>23</v>
      </c>
      <c r="D4270">
        <v>4240</v>
      </c>
      <c r="E4270" t="s">
        <v>311</v>
      </c>
      <c r="F4270" t="s">
        <v>2692</v>
      </c>
      <c r="G4270" t="s">
        <v>311</v>
      </c>
      <c r="H4270" t="s">
        <v>311</v>
      </c>
      <c r="I4270" t="s">
        <v>311</v>
      </c>
      <c r="J4270">
        <v>1</v>
      </c>
    </row>
    <row r="4271" spans="1:10" hidden="1" x14ac:dyDescent="0.35">
      <c r="A4271" t="s">
        <v>10664</v>
      </c>
      <c r="B4271">
        <v>35</v>
      </c>
      <c r="C4271">
        <v>23</v>
      </c>
      <c r="D4271">
        <v>4240</v>
      </c>
      <c r="E4271" t="s">
        <v>311</v>
      </c>
      <c r="F4271" t="s">
        <v>2692</v>
      </c>
      <c r="G4271" t="s">
        <v>311</v>
      </c>
      <c r="H4271" t="s">
        <v>311</v>
      </c>
      <c r="I4271" t="s">
        <v>311</v>
      </c>
      <c r="J4271">
        <v>13</v>
      </c>
    </row>
    <row r="4272" spans="1:10" hidden="1" x14ac:dyDescent="0.35">
      <c r="A4272" t="s">
        <v>10665</v>
      </c>
      <c r="B4272">
        <v>14</v>
      </c>
      <c r="C4272">
        <v>23</v>
      </c>
      <c r="D4272">
        <v>4240</v>
      </c>
      <c r="E4272" t="s">
        <v>311</v>
      </c>
      <c r="F4272" t="s">
        <v>3848</v>
      </c>
      <c r="G4272" t="s">
        <v>311</v>
      </c>
      <c r="H4272" t="s">
        <v>311</v>
      </c>
      <c r="I4272" t="s">
        <v>311</v>
      </c>
      <c r="J4272">
        <v>1</v>
      </c>
    </row>
    <row r="4273" spans="1:10" hidden="1" x14ac:dyDescent="0.35">
      <c r="A4273" t="s">
        <v>10666</v>
      </c>
      <c r="B4273">
        <v>14</v>
      </c>
      <c r="C4273">
        <v>23</v>
      </c>
      <c r="D4273">
        <v>4240</v>
      </c>
      <c r="E4273" t="s">
        <v>311</v>
      </c>
      <c r="F4273" t="s">
        <v>3848</v>
      </c>
      <c r="G4273" t="s">
        <v>311</v>
      </c>
      <c r="H4273" t="s">
        <v>311</v>
      </c>
      <c r="I4273" t="s">
        <v>311</v>
      </c>
      <c r="J4273">
        <v>0</v>
      </c>
    </row>
    <row r="4274" spans="1:10" hidden="1" x14ac:dyDescent="0.35">
      <c r="A4274" t="s">
        <v>10667</v>
      </c>
      <c r="B4274">
        <v>32</v>
      </c>
      <c r="C4274">
        <v>23</v>
      </c>
      <c r="D4274">
        <v>4240</v>
      </c>
      <c r="E4274" t="s">
        <v>311</v>
      </c>
      <c r="F4274" t="s">
        <v>3848</v>
      </c>
      <c r="G4274" t="s">
        <v>311</v>
      </c>
      <c r="H4274" t="s">
        <v>311</v>
      </c>
      <c r="I4274" t="s">
        <v>311</v>
      </c>
      <c r="J4274">
        <v>4</v>
      </c>
    </row>
    <row r="4275" spans="1:10" hidden="1" x14ac:dyDescent="0.35">
      <c r="A4275" t="s">
        <v>10668</v>
      </c>
      <c r="B4275">
        <v>12</v>
      </c>
      <c r="C4275">
        <v>23</v>
      </c>
      <c r="D4275">
        <v>4240</v>
      </c>
      <c r="E4275" t="s">
        <v>311</v>
      </c>
      <c r="F4275" t="s">
        <v>3848</v>
      </c>
      <c r="G4275" t="s">
        <v>311</v>
      </c>
      <c r="H4275" t="s">
        <v>311</v>
      </c>
      <c r="I4275" t="s">
        <v>311</v>
      </c>
      <c r="J4275">
        <v>0</v>
      </c>
    </row>
    <row r="4276" spans="1:10" x14ac:dyDescent="0.35">
      <c r="A4276" t="s">
        <v>10669</v>
      </c>
      <c r="B4276">
        <v>27</v>
      </c>
      <c r="C4276">
        <v>23</v>
      </c>
      <c r="D4276">
        <v>4240</v>
      </c>
      <c r="E4276" t="s">
        <v>334</v>
      </c>
      <c r="F4276" t="s">
        <v>0</v>
      </c>
      <c r="G4276" t="s">
        <v>7194</v>
      </c>
      <c r="H4276">
        <v>0.38500000000000001</v>
      </c>
      <c r="I4276">
        <v>12.07</v>
      </c>
      <c r="J4276">
        <v>3</v>
      </c>
    </row>
    <row r="4277" spans="1:10" hidden="1" x14ac:dyDescent="0.35">
      <c r="A4277" t="s">
        <v>10670</v>
      </c>
      <c r="B4277">
        <v>24</v>
      </c>
      <c r="C4277">
        <v>23</v>
      </c>
      <c r="D4277">
        <v>4240</v>
      </c>
      <c r="E4277" t="s">
        <v>311</v>
      </c>
      <c r="F4277" t="s">
        <v>2692</v>
      </c>
      <c r="G4277" t="s">
        <v>311</v>
      </c>
      <c r="H4277" t="s">
        <v>311</v>
      </c>
      <c r="I4277" t="s">
        <v>311</v>
      </c>
      <c r="J4277">
        <v>7</v>
      </c>
    </row>
    <row r="4278" spans="1:10" hidden="1" x14ac:dyDescent="0.35">
      <c r="A4278" t="s">
        <v>10671</v>
      </c>
      <c r="B4278">
        <v>33</v>
      </c>
      <c r="C4278">
        <v>23</v>
      </c>
      <c r="D4278">
        <v>4240</v>
      </c>
      <c r="E4278" t="s">
        <v>311</v>
      </c>
      <c r="F4278" t="s">
        <v>2692</v>
      </c>
      <c r="G4278" t="s">
        <v>311</v>
      </c>
      <c r="H4278" t="s">
        <v>311</v>
      </c>
      <c r="I4278" t="s">
        <v>311</v>
      </c>
      <c r="J4278">
        <v>14</v>
      </c>
    </row>
    <row r="4279" spans="1:10" hidden="1" x14ac:dyDescent="0.35">
      <c r="A4279" t="s">
        <v>10672</v>
      </c>
      <c r="B4279">
        <v>49</v>
      </c>
      <c r="C4279">
        <v>23</v>
      </c>
      <c r="D4279">
        <v>4240</v>
      </c>
      <c r="E4279" t="s">
        <v>311</v>
      </c>
      <c r="F4279" t="s">
        <v>2692</v>
      </c>
      <c r="G4279" t="s">
        <v>311</v>
      </c>
      <c r="H4279" t="s">
        <v>311</v>
      </c>
      <c r="I4279" t="s">
        <v>311</v>
      </c>
      <c r="J4279">
        <v>1</v>
      </c>
    </row>
    <row r="4280" spans="1:10" hidden="1" x14ac:dyDescent="0.35">
      <c r="A4280" t="s">
        <v>10673</v>
      </c>
      <c r="B4280">
        <v>25</v>
      </c>
      <c r="C4280">
        <v>23</v>
      </c>
      <c r="D4280">
        <v>4240</v>
      </c>
      <c r="E4280" t="s">
        <v>311</v>
      </c>
      <c r="F4280" t="s">
        <v>2692</v>
      </c>
      <c r="G4280" t="s">
        <v>311</v>
      </c>
      <c r="H4280" t="s">
        <v>311</v>
      </c>
      <c r="I4280" t="s">
        <v>311</v>
      </c>
      <c r="J4280">
        <v>0</v>
      </c>
    </row>
    <row r="4281" spans="1:10" hidden="1" x14ac:dyDescent="0.35">
      <c r="A4281" t="s">
        <v>10674</v>
      </c>
      <c r="B4281">
        <v>25</v>
      </c>
      <c r="C4281">
        <v>23</v>
      </c>
      <c r="D4281">
        <v>4240</v>
      </c>
      <c r="E4281" t="s">
        <v>311</v>
      </c>
      <c r="F4281" t="s">
        <v>2692</v>
      </c>
      <c r="G4281" t="s">
        <v>311</v>
      </c>
      <c r="H4281" t="s">
        <v>311</v>
      </c>
      <c r="I4281" t="s">
        <v>311</v>
      </c>
      <c r="J4281">
        <v>5</v>
      </c>
    </row>
    <row r="4282" spans="1:10" hidden="1" x14ac:dyDescent="0.35">
      <c r="A4282" t="s">
        <v>10675</v>
      </c>
      <c r="B4282">
        <v>10</v>
      </c>
      <c r="C4282">
        <v>23</v>
      </c>
      <c r="D4282">
        <v>4240</v>
      </c>
      <c r="E4282" t="s">
        <v>311</v>
      </c>
      <c r="F4282" t="s">
        <v>3848</v>
      </c>
      <c r="G4282" t="s">
        <v>311</v>
      </c>
      <c r="H4282" t="s">
        <v>311</v>
      </c>
      <c r="I4282" t="s">
        <v>311</v>
      </c>
      <c r="J4282">
        <v>0</v>
      </c>
    </row>
    <row r="4283" spans="1:10" hidden="1" x14ac:dyDescent="0.35">
      <c r="A4283" t="s">
        <v>10676</v>
      </c>
      <c r="B4283">
        <v>7</v>
      </c>
      <c r="C4283">
        <v>23</v>
      </c>
      <c r="D4283">
        <v>4240</v>
      </c>
      <c r="E4283" t="s">
        <v>311</v>
      </c>
      <c r="F4283" t="s">
        <v>3848</v>
      </c>
      <c r="G4283" t="s">
        <v>311</v>
      </c>
      <c r="H4283" t="s">
        <v>311</v>
      </c>
      <c r="I4283" t="s">
        <v>311</v>
      </c>
      <c r="J4283">
        <v>0</v>
      </c>
    </row>
    <row r="4284" spans="1:10" hidden="1" x14ac:dyDescent="0.35">
      <c r="A4284" t="s">
        <v>10677</v>
      </c>
      <c r="B4284">
        <v>24</v>
      </c>
      <c r="C4284">
        <v>22</v>
      </c>
      <c r="D4284">
        <v>4283</v>
      </c>
      <c r="E4284" t="s">
        <v>311</v>
      </c>
      <c r="F4284" t="s">
        <v>2692</v>
      </c>
      <c r="G4284" t="s">
        <v>311</v>
      </c>
      <c r="H4284" t="s">
        <v>311</v>
      </c>
      <c r="I4284" t="s">
        <v>311</v>
      </c>
      <c r="J4284">
        <v>13</v>
      </c>
    </row>
    <row r="4285" spans="1:10" hidden="1" x14ac:dyDescent="0.35">
      <c r="A4285" t="s">
        <v>10678</v>
      </c>
      <c r="B4285">
        <v>25</v>
      </c>
      <c r="C4285">
        <v>22</v>
      </c>
      <c r="D4285">
        <v>4283</v>
      </c>
      <c r="E4285" t="s">
        <v>311</v>
      </c>
      <c r="F4285" t="s">
        <v>2692</v>
      </c>
      <c r="G4285" t="s">
        <v>311</v>
      </c>
      <c r="H4285" t="s">
        <v>311</v>
      </c>
      <c r="I4285" t="s">
        <v>311</v>
      </c>
      <c r="J4285">
        <v>1</v>
      </c>
    </row>
    <row r="4286" spans="1:10" hidden="1" x14ac:dyDescent="0.35">
      <c r="A4286" t="s">
        <v>10679</v>
      </c>
      <c r="B4286">
        <v>10</v>
      </c>
      <c r="C4286">
        <v>22</v>
      </c>
      <c r="D4286">
        <v>4283</v>
      </c>
      <c r="E4286" t="s">
        <v>311</v>
      </c>
      <c r="F4286" t="s">
        <v>2692</v>
      </c>
      <c r="G4286" t="s">
        <v>311</v>
      </c>
      <c r="H4286" t="s">
        <v>311</v>
      </c>
      <c r="I4286" t="s">
        <v>311</v>
      </c>
      <c r="J4286">
        <v>0</v>
      </c>
    </row>
    <row r="4287" spans="1:10" hidden="1" x14ac:dyDescent="0.35">
      <c r="A4287" t="s">
        <v>10680</v>
      </c>
      <c r="B4287">
        <v>9</v>
      </c>
      <c r="C4287">
        <v>22</v>
      </c>
      <c r="D4287">
        <v>4283</v>
      </c>
      <c r="E4287" t="s">
        <v>311</v>
      </c>
      <c r="F4287" t="s">
        <v>3848</v>
      </c>
      <c r="G4287" t="s">
        <v>311</v>
      </c>
      <c r="H4287" t="s">
        <v>311</v>
      </c>
      <c r="I4287" t="s">
        <v>311</v>
      </c>
      <c r="J4287">
        <v>0</v>
      </c>
    </row>
    <row r="4288" spans="1:10" hidden="1" x14ac:dyDescent="0.35">
      <c r="A4288" t="s">
        <v>10681</v>
      </c>
      <c r="B4288">
        <v>49</v>
      </c>
      <c r="C4288">
        <v>22</v>
      </c>
      <c r="D4288">
        <v>4283</v>
      </c>
      <c r="E4288" t="s">
        <v>311</v>
      </c>
      <c r="F4288" t="s">
        <v>2692</v>
      </c>
      <c r="G4288" t="s">
        <v>311</v>
      </c>
      <c r="H4288" t="s">
        <v>311</v>
      </c>
      <c r="I4288" t="s">
        <v>311</v>
      </c>
      <c r="J4288">
        <v>27</v>
      </c>
    </row>
    <row r="4289" spans="1:10" hidden="1" x14ac:dyDescent="0.35">
      <c r="A4289" t="s">
        <v>10682</v>
      </c>
      <c r="B4289">
        <v>43</v>
      </c>
      <c r="C4289">
        <v>22</v>
      </c>
      <c r="D4289">
        <v>4283</v>
      </c>
      <c r="E4289" t="s">
        <v>311</v>
      </c>
      <c r="F4289" t="s">
        <v>2692</v>
      </c>
      <c r="G4289" t="s">
        <v>311</v>
      </c>
      <c r="H4289" t="s">
        <v>311</v>
      </c>
      <c r="I4289" t="s">
        <v>311</v>
      </c>
      <c r="J4289">
        <v>0</v>
      </c>
    </row>
    <row r="4290" spans="1:10" hidden="1" x14ac:dyDescent="0.35">
      <c r="A4290" t="s">
        <v>10683</v>
      </c>
      <c r="B4290">
        <v>15</v>
      </c>
      <c r="C4290">
        <v>22</v>
      </c>
      <c r="D4290">
        <v>4283</v>
      </c>
      <c r="E4290" t="s">
        <v>311</v>
      </c>
      <c r="F4290" t="s">
        <v>2692</v>
      </c>
      <c r="G4290" t="s">
        <v>311</v>
      </c>
      <c r="H4290" t="s">
        <v>311</v>
      </c>
      <c r="I4290" t="s">
        <v>311</v>
      </c>
      <c r="J4290">
        <v>15</v>
      </c>
    </row>
    <row r="4291" spans="1:10" hidden="1" x14ac:dyDescent="0.35">
      <c r="A4291" t="s">
        <v>10684</v>
      </c>
      <c r="B4291">
        <v>83</v>
      </c>
      <c r="C4291">
        <v>22</v>
      </c>
      <c r="D4291">
        <v>4283</v>
      </c>
      <c r="E4291" t="s">
        <v>311</v>
      </c>
      <c r="F4291" t="s">
        <v>2692</v>
      </c>
      <c r="G4291" t="s">
        <v>311</v>
      </c>
      <c r="H4291" t="s">
        <v>311</v>
      </c>
      <c r="I4291" t="s">
        <v>311</v>
      </c>
      <c r="J4291">
        <v>0</v>
      </c>
    </row>
    <row r="4292" spans="1:10" hidden="1" x14ac:dyDescent="0.35">
      <c r="A4292" t="s">
        <v>10685</v>
      </c>
      <c r="B4292">
        <v>17</v>
      </c>
      <c r="C4292">
        <v>22</v>
      </c>
      <c r="D4292">
        <v>4283</v>
      </c>
      <c r="E4292" t="s">
        <v>311</v>
      </c>
      <c r="F4292" t="s">
        <v>3848</v>
      </c>
      <c r="G4292" t="s">
        <v>311</v>
      </c>
      <c r="H4292" t="s">
        <v>311</v>
      </c>
      <c r="I4292" t="s">
        <v>311</v>
      </c>
      <c r="J4292">
        <v>0</v>
      </c>
    </row>
    <row r="4293" spans="1:10" hidden="1" x14ac:dyDescent="0.35">
      <c r="A4293" t="s">
        <v>10686</v>
      </c>
      <c r="B4293">
        <v>6</v>
      </c>
      <c r="C4293">
        <v>22</v>
      </c>
      <c r="D4293">
        <v>4283</v>
      </c>
      <c r="E4293" t="s">
        <v>311</v>
      </c>
      <c r="F4293" t="s">
        <v>3848</v>
      </c>
      <c r="G4293" t="s">
        <v>311</v>
      </c>
      <c r="H4293" t="s">
        <v>311</v>
      </c>
      <c r="I4293" t="s">
        <v>311</v>
      </c>
      <c r="J4293">
        <v>0</v>
      </c>
    </row>
    <row r="4294" spans="1:10" hidden="1" x14ac:dyDescent="0.35">
      <c r="A4294" t="s">
        <v>10687</v>
      </c>
      <c r="B4294">
        <v>33</v>
      </c>
      <c r="C4294">
        <v>22</v>
      </c>
      <c r="D4294">
        <v>4283</v>
      </c>
      <c r="E4294" t="s">
        <v>311</v>
      </c>
      <c r="F4294" t="s">
        <v>2692</v>
      </c>
      <c r="G4294" t="s">
        <v>311</v>
      </c>
      <c r="H4294" t="s">
        <v>311</v>
      </c>
      <c r="I4294" t="s">
        <v>311</v>
      </c>
      <c r="J4294">
        <v>0</v>
      </c>
    </row>
    <row r="4295" spans="1:10" hidden="1" x14ac:dyDescent="0.35">
      <c r="A4295" t="s">
        <v>10688</v>
      </c>
      <c r="B4295">
        <v>22</v>
      </c>
      <c r="C4295">
        <v>22</v>
      </c>
      <c r="D4295">
        <v>4283</v>
      </c>
      <c r="E4295" t="s">
        <v>311</v>
      </c>
      <c r="F4295" t="s">
        <v>3848</v>
      </c>
      <c r="G4295" t="s">
        <v>311</v>
      </c>
      <c r="H4295" t="s">
        <v>311</v>
      </c>
      <c r="I4295" t="s">
        <v>311</v>
      </c>
      <c r="J4295">
        <v>3</v>
      </c>
    </row>
    <row r="4296" spans="1:10" hidden="1" x14ac:dyDescent="0.35">
      <c r="A4296" t="s">
        <v>10689</v>
      </c>
      <c r="B4296">
        <v>17</v>
      </c>
      <c r="C4296">
        <v>22</v>
      </c>
      <c r="D4296">
        <v>4283</v>
      </c>
      <c r="E4296" t="s">
        <v>311</v>
      </c>
      <c r="F4296" t="s">
        <v>3848</v>
      </c>
      <c r="G4296" t="s">
        <v>311</v>
      </c>
      <c r="H4296" t="s">
        <v>311</v>
      </c>
      <c r="I4296" t="s">
        <v>311</v>
      </c>
      <c r="J4296">
        <v>0</v>
      </c>
    </row>
    <row r="4297" spans="1:10" hidden="1" x14ac:dyDescent="0.35">
      <c r="A4297" t="s">
        <v>10690</v>
      </c>
      <c r="B4297">
        <v>23</v>
      </c>
      <c r="C4297">
        <v>22</v>
      </c>
      <c r="D4297">
        <v>4283</v>
      </c>
      <c r="E4297" t="s">
        <v>311</v>
      </c>
      <c r="F4297" t="s">
        <v>3848</v>
      </c>
      <c r="G4297" t="s">
        <v>311</v>
      </c>
      <c r="H4297" t="s">
        <v>311</v>
      </c>
      <c r="I4297" t="s">
        <v>311</v>
      </c>
      <c r="J4297">
        <v>0</v>
      </c>
    </row>
    <row r="4298" spans="1:10" hidden="1" x14ac:dyDescent="0.35">
      <c r="A4298" t="s">
        <v>10691</v>
      </c>
      <c r="B4298">
        <v>20</v>
      </c>
      <c r="C4298">
        <v>22</v>
      </c>
      <c r="D4298">
        <v>4283</v>
      </c>
      <c r="E4298" t="s">
        <v>311</v>
      </c>
      <c r="F4298" t="s">
        <v>3848</v>
      </c>
      <c r="G4298" t="s">
        <v>311</v>
      </c>
      <c r="H4298" t="s">
        <v>311</v>
      </c>
      <c r="I4298" t="s">
        <v>311</v>
      </c>
      <c r="J4298">
        <v>2</v>
      </c>
    </row>
    <row r="4299" spans="1:10" hidden="1" x14ac:dyDescent="0.35">
      <c r="A4299" t="s">
        <v>10692</v>
      </c>
      <c r="B4299">
        <v>20</v>
      </c>
      <c r="C4299">
        <v>22</v>
      </c>
      <c r="D4299">
        <v>4283</v>
      </c>
      <c r="E4299" t="s">
        <v>311</v>
      </c>
      <c r="F4299" t="s">
        <v>3848</v>
      </c>
      <c r="G4299" t="s">
        <v>311</v>
      </c>
      <c r="H4299" t="s">
        <v>311</v>
      </c>
      <c r="I4299" t="s">
        <v>311</v>
      </c>
      <c r="J4299">
        <v>0</v>
      </c>
    </row>
    <row r="4300" spans="1:10" hidden="1" x14ac:dyDescent="0.35">
      <c r="A4300" t="s">
        <v>10693</v>
      </c>
      <c r="B4300">
        <v>7</v>
      </c>
      <c r="C4300">
        <v>22</v>
      </c>
      <c r="D4300">
        <v>4283</v>
      </c>
      <c r="E4300" t="s">
        <v>311</v>
      </c>
      <c r="F4300" t="s">
        <v>3848</v>
      </c>
      <c r="G4300" t="s">
        <v>311</v>
      </c>
      <c r="H4300" t="s">
        <v>311</v>
      </c>
      <c r="I4300" t="s">
        <v>311</v>
      </c>
      <c r="J4300">
        <v>3</v>
      </c>
    </row>
    <row r="4301" spans="1:10" hidden="1" x14ac:dyDescent="0.35">
      <c r="A4301" t="s">
        <v>10694</v>
      </c>
      <c r="B4301">
        <v>117</v>
      </c>
      <c r="C4301">
        <v>22</v>
      </c>
      <c r="D4301">
        <v>4283</v>
      </c>
      <c r="E4301" t="s">
        <v>311</v>
      </c>
      <c r="F4301" t="s">
        <v>2692</v>
      </c>
      <c r="G4301" t="s">
        <v>311</v>
      </c>
      <c r="H4301" t="s">
        <v>311</v>
      </c>
      <c r="I4301" t="s">
        <v>311</v>
      </c>
      <c r="J4301">
        <v>2</v>
      </c>
    </row>
    <row r="4302" spans="1:10" hidden="1" x14ac:dyDescent="0.35">
      <c r="A4302" t="s">
        <v>10695</v>
      </c>
      <c r="B4302">
        <v>12</v>
      </c>
      <c r="C4302">
        <v>22</v>
      </c>
      <c r="D4302">
        <v>4283</v>
      </c>
      <c r="E4302" t="s">
        <v>311</v>
      </c>
      <c r="F4302" t="s">
        <v>3848</v>
      </c>
      <c r="G4302" t="s">
        <v>311</v>
      </c>
      <c r="H4302" t="s">
        <v>311</v>
      </c>
      <c r="I4302" t="s">
        <v>311</v>
      </c>
      <c r="J4302">
        <v>0</v>
      </c>
    </row>
    <row r="4303" spans="1:10" hidden="1" x14ac:dyDescent="0.35">
      <c r="A4303" t="s">
        <v>10696</v>
      </c>
      <c r="B4303">
        <v>24</v>
      </c>
      <c r="C4303">
        <v>22</v>
      </c>
      <c r="D4303">
        <v>4283</v>
      </c>
      <c r="E4303" t="s">
        <v>311</v>
      </c>
      <c r="F4303" t="s">
        <v>2692</v>
      </c>
      <c r="G4303" t="s">
        <v>311</v>
      </c>
      <c r="H4303" t="s">
        <v>311</v>
      </c>
      <c r="I4303" t="s">
        <v>311</v>
      </c>
      <c r="J4303">
        <v>0</v>
      </c>
    </row>
    <row r="4304" spans="1:10" hidden="1" x14ac:dyDescent="0.35">
      <c r="A4304" t="s">
        <v>10697</v>
      </c>
      <c r="B4304">
        <v>20</v>
      </c>
      <c r="C4304">
        <v>22</v>
      </c>
      <c r="D4304">
        <v>4283</v>
      </c>
      <c r="E4304" t="s">
        <v>311</v>
      </c>
      <c r="F4304" t="s">
        <v>3848</v>
      </c>
      <c r="G4304" t="s">
        <v>311</v>
      </c>
      <c r="H4304" t="s">
        <v>311</v>
      </c>
      <c r="I4304" t="s">
        <v>311</v>
      </c>
      <c r="J4304">
        <v>4</v>
      </c>
    </row>
    <row r="4305" spans="1:10" hidden="1" x14ac:dyDescent="0.35">
      <c r="A4305" t="s">
        <v>10698</v>
      </c>
      <c r="B4305">
        <v>50</v>
      </c>
      <c r="C4305">
        <v>22</v>
      </c>
      <c r="D4305">
        <v>4283</v>
      </c>
      <c r="E4305" t="s">
        <v>311</v>
      </c>
      <c r="F4305" t="s">
        <v>2692</v>
      </c>
      <c r="G4305" t="s">
        <v>311</v>
      </c>
      <c r="H4305" t="s">
        <v>311</v>
      </c>
      <c r="I4305" t="s">
        <v>311</v>
      </c>
      <c r="J4305">
        <v>34</v>
      </c>
    </row>
    <row r="4306" spans="1:10" hidden="1" x14ac:dyDescent="0.35">
      <c r="A4306" t="s">
        <v>10699</v>
      </c>
      <c r="B4306">
        <v>21</v>
      </c>
      <c r="C4306">
        <v>22</v>
      </c>
      <c r="D4306">
        <v>4283</v>
      </c>
      <c r="E4306" t="s">
        <v>311</v>
      </c>
      <c r="F4306" t="s">
        <v>2692</v>
      </c>
      <c r="G4306" t="s">
        <v>311</v>
      </c>
      <c r="H4306" t="s">
        <v>311</v>
      </c>
      <c r="I4306" t="s">
        <v>311</v>
      </c>
      <c r="J4306">
        <v>21</v>
      </c>
    </row>
    <row r="4307" spans="1:10" hidden="1" x14ac:dyDescent="0.35">
      <c r="A4307" t="s">
        <v>10700</v>
      </c>
      <c r="B4307">
        <v>11</v>
      </c>
      <c r="C4307">
        <v>22</v>
      </c>
      <c r="D4307">
        <v>4283</v>
      </c>
      <c r="E4307" t="s">
        <v>311</v>
      </c>
      <c r="F4307" t="s">
        <v>3848</v>
      </c>
      <c r="G4307" t="s">
        <v>311</v>
      </c>
      <c r="H4307" t="s">
        <v>311</v>
      </c>
      <c r="I4307" t="s">
        <v>311</v>
      </c>
      <c r="J4307">
        <v>0</v>
      </c>
    </row>
    <row r="4308" spans="1:10" hidden="1" x14ac:dyDescent="0.35">
      <c r="A4308" t="s">
        <v>10701</v>
      </c>
      <c r="B4308">
        <v>31</v>
      </c>
      <c r="C4308">
        <v>22</v>
      </c>
      <c r="D4308">
        <v>4283</v>
      </c>
      <c r="E4308" t="s">
        <v>311</v>
      </c>
      <c r="F4308" t="s">
        <v>2692</v>
      </c>
      <c r="G4308" t="s">
        <v>311</v>
      </c>
      <c r="H4308" t="s">
        <v>311</v>
      </c>
      <c r="I4308" t="s">
        <v>311</v>
      </c>
      <c r="J4308">
        <v>0</v>
      </c>
    </row>
    <row r="4309" spans="1:10" hidden="1" x14ac:dyDescent="0.35">
      <c r="A4309" t="s">
        <v>10702</v>
      </c>
      <c r="B4309">
        <v>16</v>
      </c>
      <c r="C4309">
        <v>22</v>
      </c>
      <c r="D4309">
        <v>4283</v>
      </c>
      <c r="E4309" t="s">
        <v>311</v>
      </c>
      <c r="F4309" t="s">
        <v>3848</v>
      </c>
      <c r="G4309" t="s">
        <v>311</v>
      </c>
      <c r="H4309" t="s">
        <v>311</v>
      </c>
      <c r="I4309" t="s">
        <v>311</v>
      </c>
      <c r="J4309">
        <v>3</v>
      </c>
    </row>
    <row r="4310" spans="1:10" hidden="1" x14ac:dyDescent="0.35">
      <c r="A4310" t="s">
        <v>10703</v>
      </c>
      <c r="B4310">
        <v>26</v>
      </c>
      <c r="C4310">
        <v>22</v>
      </c>
      <c r="D4310">
        <v>4283</v>
      </c>
      <c r="E4310" t="s">
        <v>311</v>
      </c>
      <c r="F4310" t="s">
        <v>3848</v>
      </c>
      <c r="G4310" t="s">
        <v>311</v>
      </c>
      <c r="H4310" t="s">
        <v>311</v>
      </c>
      <c r="I4310" t="s">
        <v>311</v>
      </c>
      <c r="J4310">
        <v>1</v>
      </c>
    </row>
    <row r="4311" spans="1:10" hidden="1" x14ac:dyDescent="0.35">
      <c r="A4311" t="s">
        <v>10704</v>
      </c>
      <c r="B4311">
        <v>11</v>
      </c>
      <c r="C4311">
        <v>22</v>
      </c>
      <c r="D4311">
        <v>4283</v>
      </c>
      <c r="E4311" t="s">
        <v>311</v>
      </c>
      <c r="F4311" t="s">
        <v>3848</v>
      </c>
      <c r="G4311" t="s">
        <v>311</v>
      </c>
      <c r="H4311" t="s">
        <v>311</v>
      </c>
      <c r="I4311" t="s">
        <v>311</v>
      </c>
      <c r="J4311">
        <v>1</v>
      </c>
    </row>
    <row r="4312" spans="1:10" hidden="1" x14ac:dyDescent="0.35">
      <c r="A4312" t="s">
        <v>10705</v>
      </c>
      <c r="B4312">
        <v>32</v>
      </c>
      <c r="C4312">
        <v>22</v>
      </c>
      <c r="D4312">
        <v>4283</v>
      </c>
      <c r="E4312" t="s">
        <v>311</v>
      </c>
      <c r="F4312" t="s">
        <v>2692</v>
      </c>
      <c r="G4312" t="s">
        <v>311</v>
      </c>
      <c r="H4312" t="s">
        <v>311</v>
      </c>
      <c r="I4312" t="s">
        <v>311</v>
      </c>
      <c r="J4312">
        <v>12</v>
      </c>
    </row>
    <row r="4313" spans="1:10" x14ac:dyDescent="0.35">
      <c r="A4313" t="s">
        <v>10706</v>
      </c>
      <c r="B4313">
        <v>116</v>
      </c>
      <c r="C4313">
        <v>22</v>
      </c>
      <c r="D4313">
        <v>4283</v>
      </c>
      <c r="E4313" t="s">
        <v>311</v>
      </c>
      <c r="F4313" t="s">
        <v>0</v>
      </c>
      <c r="G4313" t="s">
        <v>2167</v>
      </c>
      <c r="H4313" t="s">
        <v>311</v>
      </c>
      <c r="I4313" t="s">
        <v>311</v>
      </c>
      <c r="J4313">
        <v>20</v>
      </c>
    </row>
    <row r="4314" spans="1:10" hidden="1" x14ac:dyDescent="0.35">
      <c r="A4314" t="s">
        <v>10707</v>
      </c>
      <c r="B4314">
        <v>36</v>
      </c>
      <c r="C4314">
        <v>22</v>
      </c>
      <c r="D4314">
        <v>4283</v>
      </c>
      <c r="E4314" t="s">
        <v>311</v>
      </c>
      <c r="F4314" t="s">
        <v>2692</v>
      </c>
      <c r="G4314" t="s">
        <v>311</v>
      </c>
      <c r="H4314" t="s">
        <v>311</v>
      </c>
      <c r="I4314" t="s">
        <v>311</v>
      </c>
      <c r="J4314">
        <v>1</v>
      </c>
    </row>
    <row r="4315" spans="1:10" hidden="1" x14ac:dyDescent="0.35">
      <c r="A4315" t="s">
        <v>10708</v>
      </c>
      <c r="B4315">
        <v>17</v>
      </c>
      <c r="C4315">
        <v>22</v>
      </c>
      <c r="D4315">
        <v>4283</v>
      </c>
      <c r="E4315" t="s">
        <v>311</v>
      </c>
      <c r="F4315" t="s">
        <v>3848</v>
      </c>
      <c r="G4315" t="s">
        <v>311</v>
      </c>
      <c r="H4315" t="s">
        <v>311</v>
      </c>
      <c r="I4315" t="s">
        <v>311</v>
      </c>
      <c r="J4315">
        <v>3</v>
      </c>
    </row>
    <row r="4316" spans="1:10" hidden="1" x14ac:dyDescent="0.35">
      <c r="A4316" t="s">
        <v>10709</v>
      </c>
      <c r="B4316">
        <v>21</v>
      </c>
      <c r="C4316">
        <v>22</v>
      </c>
      <c r="D4316">
        <v>4283</v>
      </c>
      <c r="E4316" t="s">
        <v>311</v>
      </c>
      <c r="F4316" t="s">
        <v>2692</v>
      </c>
      <c r="G4316" t="s">
        <v>311</v>
      </c>
      <c r="H4316" t="s">
        <v>311</v>
      </c>
      <c r="I4316" t="s">
        <v>311</v>
      </c>
      <c r="J4316">
        <v>0</v>
      </c>
    </row>
    <row r="4317" spans="1:10" hidden="1" x14ac:dyDescent="0.35">
      <c r="A4317" t="s">
        <v>10710</v>
      </c>
      <c r="B4317">
        <v>13</v>
      </c>
      <c r="C4317">
        <v>22</v>
      </c>
      <c r="D4317">
        <v>4283</v>
      </c>
      <c r="E4317" t="s">
        <v>311</v>
      </c>
      <c r="F4317" t="s">
        <v>3848</v>
      </c>
      <c r="G4317" t="s">
        <v>311</v>
      </c>
      <c r="H4317" t="s">
        <v>311</v>
      </c>
      <c r="I4317" t="s">
        <v>311</v>
      </c>
      <c r="J4317">
        <v>0</v>
      </c>
    </row>
    <row r="4318" spans="1:10" hidden="1" x14ac:dyDescent="0.35">
      <c r="A4318" t="s">
        <v>10711</v>
      </c>
      <c r="B4318">
        <v>24</v>
      </c>
      <c r="C4318">
        <v>22</v>
      </c>
      <c r="D4318">
        <v>4283</v>
      </c>
      <c r="E4318" t="s">
        <v>311</v>
      </c>
      <c r="F4318" t="s">
        <v>2692</v>
      </c>
      <c r="G4318" t="s">
        <v>311</v>
      </c>
      <c r="H4318" t="s">
        <v>311</v>
      </c>
      <c r="I4318" t="s">
        <v>311</v>
      </c>
      <c r="J4318">
        <v>4</v>
      </c>
    </row>
    <row r="4319" spans="1:10" hidden="1" x14ac:dyDescent="0.35">
      <c r="A4319" t="s">
        <v>10712</v>
      </c>
      <c r="B4319">
        <v>14</v>
      </c>
      <c r="C4319">
        <v>22</v>
      </c>
      <c r="D4319">
        <v>4283</v>
      </c>
      <c r="E4319" t="s">
        <v>311</v>
      </c>
      <c r="F4319" t="s">
        <v>3848</v>
      </c>
      <c r="G4319" t="s">
        <v>311</v>
      </c>
      <c r="H4319" t="s">
        <v>311</v>
      </c>
      <c r="I4319" t="s">
        <v>311</v>
      </c>
      <c r="J4319">
        <v>0</v>
      </c>
    </row>
    <row r="4320" spans="1:10" hidden="1" x14ac:dyDescent="0.35">
      <c r="A4320" t="s">
        <v>10713</v>
      </c>
      <c r="B4320">
        <v>18</v>
      </c>
      <c r="C4320">
        <v>22</v>
      </c>
      <c r="D4320">
        <v>4283</v>
      </c>
      <c r="E4320" t="s">
        <v>311</v>
      </c>
      <c r="F4320" t="s">
        <v>2692</v>
      </c>
      <c r="G4320" t="s">
        <v>311</v>
      </c>
      <c r="H4320" t="s">
        <v>311</v>
      </c>
      <c r="I4320" t="s">
        <v>311</v>
      </c>
      <c r="J4320">
        <v>1</v>
      </c>
    </row>
    <row r="4321" spans="1:10" hidden="1" x14ac:dyDescent="0.35">
      <c r="A4321" t="s">
        <v>10714</v>
      </c>
      <c r="B4321">
        <v>29</v>
      </c>
      <c r="C4321">
        <v>22</v>
      </c>
      <c r="D4321">
        <v>4283</v>
      </c>
      <c r="E4321" t="s">
        <v>311</v>
      </c>
      <c r="F4321" t="s">
        <v>3848</v>
      </c>
      <c r="G4321" t="s">
        <v>311</v>
      </c>
      <c r="H4321" t="s">
        <v>311</v>
      </c>
      <c r="I4321" t="s">
        <v>311</v>
      </c>
      <c r="J4321">
        <v>0</v>
      </c>
    </row>
    <row r="4322" spans="1:10" hidden="1" x14ac:dyDescent="0.35">
      <c r="A4322" t="s">
        <v>10715</v>
      </c>
      <c r="B4322">
        <v>30</v>
      </c>
      <c r="C4322">
        <v>22</v>
      </c>
      <c r="D4322">
        <v>4283</v>
      </c>
      <c r="E4322" t="s">
        <v>311</v>
      </c>
      <c r="F4322" t="s">
        <v>2692</v>
      </c>
      <c r="G4322" t="s">
        <v>311</v>
      </c>
      <c r="H4322" t="s">
        <v>311</v>
      </c>
      <c r="I4322" t="s">
        <v>311</v>
      </c>
      <c r="J4322">
        <v>2</v>
      </c>
    </row>
    <row r="4323" spans="1:10" hidden="1" x14ac:dyDescent="0.35">
      <c r="A4323" t="s">
        <v>10716</v>
      </c>
      <c r="B4323">
        <v>20</v>
      </c>
      <c r="C4323">
        <v>22</v>
      </c>
      <c r="D4323">
        <v>4283</v>
      </c>
      <c r="E4323" t="s">
        <v>311</v>
      </c>
      <c r="F4323" t="s">
        <v>3848</v>
      </c>
      <c r="G4323" t="s">
        <v>311</v>
      </c>
      <c r="H4323" t="s">
        <v>311</v>
      </c>
      <c r="I4323" t="s">
        <v>311</v>
      </c>
      <c r="J4323">
        <v>0</v>
      </c>
    </row>
    <row r="4324" spans="1:10" hidden="1" x14ac:dyDescent="0.35">
      <c r="A4324" t="s">
        <v>10717</v>
      </c>
      <c r="B4324">
        <v>11</v>
      </c>
      <c r="C4324">
        <v>22</v>
      </c>
      <c r="D4324">
        <v>4283</v>
      </c>
      <c r="E4324" t="s">
        <v>311</v>
      </c>
      <c r="F4324" t="s">
        <v>3848</v>
      </c>
      <c r="G4324" t="s">
        <v>311</v>
      </c>
      <c r="H4324" t="s">
        <v>311</v>
      </c>
      <c r="I4324" t="s">
        <v>311</v>
      </c>
      <c r="J4324">
        <v>4</v>
      </c>
    </row>
    <row r="4325" spans="1:10" hidden="1" x14ac:dyDescent="0.35">
      <c r="A4325" t="s">
        <v>10718</v>
      </c>
      <c r="B4325">
        <v>11</v>
      </c>
      <c r="C4325">
        <v>22</v>
      </c>
      <c r="D4325">
        <v>4283</v>
      </c>
      <c r="E4325" t="s">
        <v>311</v>
      </c>
      <c r="F4325" t="s">
        <v>3848</v>
      </c>
      <c r="G4325" t="s">
        <v>311</v>
      </c>
      <c r="H4325" t="s">
        <v>311</v>
      </c>
      <c r="I4325" t="s">
        <v>311</v>
      </c>
      <c r="J4325">
        <v>0</v>
      </c>
    </row>
    <row r="4326" spans="1:10" hidden="1" x14ac:dyDescent="0.35">
      <c r="A4326" t="s">
        <v>10719</v>
      </c>
      <c r="B4326">
        <v>27</v>
      </c>
      <c r="C4326">
        <v>22</v>
      </c>
      <c r="D4326">
        <v>4283</v>
      </c>
      <c r="E4326" t="s">
        <v>311</v>
      </c>
      <c r="F4326" t="s">
        <v>2692</v>
      </c>
      <c r="G4326" t="s">
        <v>311</v>
      </c>
      <c r="H4326" t="s">
        <v>311</v>
      </c>
      <c r="I4326" t="s">
        <v>311</v>
      </c>
      <c r="J4326">
        <v>1</v>
      </c>
    </row>
    <row r="4327" spans="1:10" hidden="1" x14ac:dyDescent="0.35">
      <c r="A4327" t="s">
        <v>10720</v>
      </c>
      <c r="B4327">
        <v>12</v>
      </c>
      <c r="C4327">
        <v>22</v>
      </c>
      <c r="D4327">
        <v>4283</v>
      </c>
      <c r="E4327" t="s">
        <v>311</v>
      </c>
      <c r="F4327" t="s">
        <v>2692</v>
      </c>
      <c r="G4327" t="s">
        <v>311</v>
      </c>
      <c r="H4327" t="s">
        <v>311</v>
      </c>
      <c r="I4327" t="s">
        <v>311</v>
      </c>
      <c r="J4327">
        <v>1</v>
      </c>
    </row>
    <row r="4328" spans="1:10" hidden="1" x14ac:dyDescent="0.35">
      <c r="A4328" t="s">
        <v>10721</v>
      </c>
      <c r="B4328">
        <v>10</v>
      </c>
      <c r="C4328">
        <v>22</v>
      </c>
      <c r="D4328">
        <v>4283</v>
      </c>
      <c r="E4328" t="s">
        <v>311</v>
      </c>
      <c r="F4328" t="s">
        <v>2692</v>
      </c>
      <c r="G4328" t="s">
        <v>311</v>
      </c>
      <c r="H4328" t="s">
        <v>311</v>
      </c>
      <c r="I4328" t="s">
        <v>311</v>
      </c>
      <c r="J4328">
        <v>10</v>
      </c>
    </row>
    <row r="4329" spans="1:10" hidden="1" x14ac:dyDescent="0.35">
      <c r="A4329" t="s">
        <v>10722</v>
      </c>
      <c r="B4329">
        <v>14</v>
      </c>
      <c r="C4329">
        <v>22</v>
      </c>
      <c r="D4329">
        <v>4283</v>
      </c>
      <c r="E4329" t="s">
        <v>311</v>
      </c>
      <c r="F4329" t="s">
        <v>3848</v>
      </c>
      <c r="G4329" t="s">
        <v>311</v>
      </c>
      <c r="H4329" t="s">
        <v>311</v>
      </c>
      <c r="I4329" t="s">
        <v>311</v>
      </c>
      <c r="J4329">
        <v>14</v>
      </c>
    </row>
    <row r="4330" spans="1:10" hidden="1" x14ac:dyDescent="0.35">
      <c r="A4330" t="s">
        <v>10723</v>
      </c>
      <c r="B4330">
        <v>18</v>
      </c>
      <c r="C4330">
        <v>22</v>
      </c>
      <c r="D4330">
        <v>4283</v>
      </c>
      <c r="E4330" t="s">
        <v>311</v>
      </c>
      <c r="F4330" t="s">
        <v>3848</v>
      </c>
      <c r="G4330" t="s">
        <v>311</v>
      </c>
      <c r="H4330" t="s">
        <v>311</v>
      </c>
      <c r="I4330" t="s">
        <v>311</v>
      </c>
      <c r="J4330">
        <v>1</v>
      </c>
    </row>
    <row r="4331" spans="1:10" hidden="1" x14ac:dyDescent="0.35">
      <c r="A4331" t="s">
        <v>10586</v>
      </c>
      <c r="B4331">
        <v>42</v>
      </c>
      <c r="C4331">
        <v>22</v>
      </c>
      <c r="D4331">
        <v>4283</v>
      </c>
      <c r="E4331" t="s">
        <v>311</v>
      </c>
      <c r="F4331" t="s">
        <v>2692</v>
      </c>
      <c r="G4331" t="s">
        <v>311</v>
      </c>
      <c r="H4331" t="s">
        <v>311</v>
      </c>
      <c r="I4331" t="s">
        <v>311</v>
      </c>
      <c r="J4331">
        <v>6</v>
      </c>
    </row>
    <row r="4332" spans="1:10" hidden="1" x14ac:dyDescent="0.35">
      <c r="A4332" t="s">
        <v>10724</v>
      </c>
      <c r="B4332">
        <v>26</v>
      </c>
      <c r="C4332">
        <v>22</v>
      </c>
      <c r="D4332">
        <v>4283</v>
      </c>
      <c r="E4332" t="s">
        <v>311</v>
      </c>
      <c r="F4332" t="s">
        <v>2692</v>
      </c>
      <c r="G4332" t="s">
        <v>311</v>
      </c>
      <c r="H4332" t="s">
        <v>311</v>
      </c>
      <c r="I4332" t="s">
        <v>311</v>
      </c>
      <c r="J4332">
        <v>4</v>
      </c>
    </row>
    <row r="4333" spans="1:10" hidden="1" x14ac:dyDescent="0.35">
      <c r="A4333" t="s">
        <v>10725</v>
      </c>
      <c r="B4333">
        <v>11</v>
      </c>
      <c r="C4333">
        <v>22</v>
      </c>
      <c r="D4333">
        <v>4283</v>
      </c>
      <c r="E4333" t="s">
        <v>311</v>
      </c>
      <c r="F4333" t="s">
        <v>3848</v>
      </c>
      <c r="G4333" t="s">
        <v>311</v>
      </c>
      <c r="H4333" t="s">
        <v>311</v>
      </c>
      <c r="I4333" t="s">
        <v>311</v>
      </c>
      <c r="J4333">
        <v>0</v>
      </c>
    </row>
    <row r="4334" spans="1:10" hidden="1" x14ac:dyDescent="0.35">
      <c r="A4334" t="s">
        <v>10726</v>
      </c>
      <c r="B4334">
        <v>21</v>
      </c>
      <c r="C4334">
        <v>22</v>
      </c>
      <c r="D4334">
        <v>4283</v>
      </c>
      <c r="E4334" t="s">
        <v>311</v>
      </c>
      <c r="F4334" t="s">
        <v>2692</v>
      </c>
      <c r="G4334" t="s">
        <v>311</v>
      </c>
      <c r="H4334" t="s">
        <v>311</v>
      </c>
      <c r="I4334" t="s">
        <v>311</v>
      </c>
      <c r="J4334">
        <v>6</v>
      </c>
    </row>
    <row r="4335" spans="1:10" hidden="1" x14ac:dyDescent="0.35">
      <c r="A4335" t="s">
        <v>10727</v>
      </c>
      <c r="B4335">
        <v>21</v>
      </c>
      <c r="C4335">
        <v>22</v>
      </c>
      <c r="D4335">
        <v>4283</v>
      </c>
      <c r="E4335" t="s">
        <v>311</v>
      </c>
      <c r="F4335" t="s">
        <v>3848</v>
      </c>
      <c r="G4335" t="s">
        <v>311</v>
      </c>
      <c r="H4335" t="s">
        <v>311</v>
      </c>
      <c r="I4335" t="s">
        <v>311</v>
      </c>
      <c r="J4335">
        <v>4</v>
      </c>
    </row>
    <row r="4336" spans="1:10" hidden="1" x14ac:dyDescent="0.35">
      <c r="A4336" t="s">
        <v>10728</v>
      </c>
      <c r="B4336">
        <v>15</v>
      </c>
      <c r="C4336">
        <v>22</v>
      </c>
      <c r="D4336">
        <v>4283</v>
      </c>
      <c r="E4336" t="s">
        <v>311</v>
      </c>
      <c r="F4336" t="s">
        <v>2692</v>
      </c>
      <c r="G4336" t="s">
        <v>311</v>
      </c>
      <c r="H4336" t="s">
        <v>311</v>
      </c>
      <c r="I4336" t="s">
        <v>311</v>
      </c>
      <c r="J4336">
        <v>15</v>
      </c>
    </row>
    <row r="4337" spans="1:10" hidden="1" x14ac:dyDescent="0.35">
      <c r="A4337" t="s">
        <v>10729</v>
      </c>
      <c r="B4337">
        <v>13</v>
      </c>
      <c r="C4337">
        <v>22</v>
      </c>
      <c r="D4337">
        <v>4283</v>
      </c>
      <c r="E4337" t="s">
        <v>311</v>
      </c>
      <c r="F4337" t="s">
        <v>2692</v>
      </c>
      <c r="G4337" t="s">
        <v>311</v>
      </c>
      <c r="H4337" t="s">
        <v>311</v>
      </c>
      <c r="I4337" t="s">
        <v>311</v>
      </c>
      <c r="J4337">
        <v>13</v>
      </c>
    </row>
    <row r="4338" spans="1:10" hidden="1" x14ac:dyDescent="0.35">
      <c r="A4338" t="s">
        <v>10730</v>
      </c>
      <c r="B4338">
        <v>83</v>
      </c>
      <c r="C4338">
        <v>22</v>
      </c>
      <c r="D4338">
        <v>4283</v>
      </c>
      <c r="E4338" t="s">
        <v>311</v>
      </c>
      <c r="F4338" t="s">
        <v>2692</v>
      </c>
      <c r="G4338" t="s">
        <v>311</v>
      </c>
      <c r="H4338" t="s">
        <v>311</v>
      </c>
      <c r="I4338" t="s">
        <v>311</v>
      </c>
      <c r="J4338">
        <v>1</v>
      </c>
    </row>
    <row r="4339" spans="1:10" hidden="1" x14ac:dyDescent="0.35">
      <c r="A4339" t="s">
        <v>10731</v>
      </c>
      <c r="B4339">
        <v>21</v>
      </c>
      <c r="C4339">
        <v>22</v>
      </c>
      <c r="D4339">
        <v>4283</v>
      </c>
      <c r="E4339" t="s">
        <v>311</v>
      </c>
      <c r="F4339" t="s">
        <v>2692</v>
      </c>
      <c r="G4339" t="s">
        <v>311</v>
      </c>
      <c r="H4339" t="s">
        <v>311</v>
      </c>
      <c r="I4339" t="s">
        <v>311</v>
      </c>
      <c r="J4339">
        <v>6</v>
      </c>
    </row>
    <row r="4340" spans="1:10" hidden="1" x14ac:dyDescent="0.35">
      <c r="A4340" t="s">
        <v>10732</v>
      </c>
      <c r="B4340">
        <v>12</v>
      </c>
      <c r="C4340">
        <v>22</v>
      </c>
      <c r="D4340">
        <v>4283</v>
      </c>
      <c r="E4340" t="s">
        <v>311</v>
      </c>
      <c r="F4340" t="s">
        <v>3848</v>
      </c>
      <c r="G4340" t="s">
        <v>311</v>
      </c>
      <c r="H4340" t="s">
        <v>311</v>
      </c>
      <c r="I4340" t="s">
        <v>311</v>
      </c>
      <c r="J4340">
        <v>3</v>
      </c>
    </row>
    <row r="4341" spans="1:10" hidden="1" x14ac:dyDescent="0.35">
      <c r="A4341" t="s">
        <v>10733</v>
      </c>
      <c r="B4341">
        <v>23</v>
      </c>
      <c r="C4341">
        <v>22</v>
      </c>
      <c r="D4341">
        <v>4283</v>
      </c>
      <c r="E4341" t="s">
        <v>311</v>
      </c>
      <c r="F4341" t="s">
        <v>3848</v>
      </c>
      <c r="G4341" t="s">
        <v>311</v>
      </c>
      <c r="H4341" t="s">
        <v>311</v>
      </c>
      <c r="I4341" t="s">
        <v>311</v>
      </c>
      <c r="J4341">
        <v>23</v>
      </c>
    </row>
    <row r="4342" spans="1:10" hidden="1" x14ac:dyDescent="0.35">
      <c r="A4342" t="s">
        <v>10734</v>
      </c>
      <c r="B4342">
        <v>12</v>
      </c>
      <c r="C4342">
        <v>21</v>
      </c>
      <c r="D4342">
        <v>4341</v>
      </c>
      <c r="E4342" t="s">
        <v>311</v>
      </c>
      <c r="F4342" t="s">
        <v>3848</v>
      </c>
      <c r="G4342" t="s">
        <v>311</v>
      </c>
      <c r="H4342" t="s">
        <v>311</v>
      </c>
      <c r="I4342" t="s">
        <v>311</v>
      </c>
      <c r="J4342">
        <v>0</v>
      </c>
    </row>
    <row r="4343" spans="1:10" hidden="1" x14ac:dyDescent="0.35">
      <c r="A4343" t="s">
        <v>10735</v>
      </c>
      <c r="B4343">
        <v>8</v>
      </c>
      <c r="C4343">
        <v>21</v>
      </c>
      <c r="D4343">
        <v>4341</v>
      </c>
      <c r="E4343" t="s">
        <v>311</v>
      </c>
      <c r="F4343" t="s">
        <v>3848</v>
      </c>
      <c r="G4343" t="s">
        <v>311</v>
      </c>
      <c r="H4343" t="s">
        <v>311</v>
      </c>
      <c r="I4343" t="s">
        <v>311</v>
      </c>
      <c r="J4343">
        <v>0</v>
      </c>
    </row>
    <row r="4344" spans="1:10" hidden="1" x14ac:dyDescent="0.35">
      <c r="A4344" t="s">
        <v>10736</v>
      </c>
      <c r="B4344">
        <v>11</v>
      </c>
      <c r="C4344">
        <v>21</v>
      </c>
      <c r="D4344">
        <v>4341</v>
      </c>
      <c r="E4344" t="s">
        <v>311</v>
      </c>
      <c r="F4344" t="s">
        <v>3848</v>
      </c>
      <c r="G4344" t="s">
        <v>311</v>
      </c>
      <c r="H4344" t="s">
        <v>311</v>
      </c>
      <c r="I4344" t="s">
        <v>311</v>
      </c>
      <c r="J4344">
        <v>0</v>
      </c>
    </row>
    <row r="4345" spans="1:10" hidden="1" x14ac:dyDescent="0.35">
      <c r="A4345" t="s">
        <v>10737</v>
      </c>
      <c r="B4345">
        <v>12</v>
      </c>
      <c r="C4345">
        <v>21</v>
      </c>
      <c r="D4345">
        <v>4341</v>
      </c>
      <c r="E4345" t="s">
        <v>311</v>
      </c>
      <c r="F4345" t="s">
        <v>2692</v>
      </c>
      <c r="G4345" t="s">
        <v>311</v>
      </c>
      <c r="H4345" t="s">
        <v>311</v>
      </c>
      <c r="I4345" t="s">
        <v>311</v>
      </c>
      <c r="J4345">
        <v>0</v>
      </c>
    </row>
    <row r="4346" spans="1:10" x14ac:dyDescent="0.35">
      <c r="A4346" t="s">
        <v>10738</v>
      </c>
      <c r="B4346">
        <v>29</v>
      </c>
      <c r="C4346">
        <v>21</v>
      </c>
      <c r="D4346">
        <v>4341</v>
      </c>
      <c r="E4346" t="s">
        <v>334</v>
      </c>
      <c r="F4346" t="s">
        <v>0</v>
      </c>
      <c r="G4346" t="s">
        <v>2520</v>
      </c>
      <c r="H4346">
        <v>0.5</v>
      </c>
      <c r="I4346">
        <v>9.49</v>
      </c>
      <c r="J4346">
        <v>21</v>
      </c>
    </row>
    <row r="4347" spans="1:10" hidden="1" x14ac:dyDescent="0.35">
      <c r="A4347" t="s">
        <v>10739</v>
      </c>
      <c r="B4347">
        <v>23</v>
      </c>
      <c r="C4347">
        <v>21</v>
      </c>
      <c r="D4347">
        <v>4341</v>
      </c>
      <c r="E4347" t="s">
        <v>311</v>
      </c>
      <c r="F4347" t="s">
        <v>2692</v>
      </c>
      <c r="G4347" t="s">
        <v>311</v>
      </c>
      <c r="H4347" t="s">
        <v>311</v>
      </c>
      <c r="I4347" t="s">
        <v>311</v>
      </c>
      <c r="J4347">
        <v>1</v>
      </c>
    </row>
    <row r="4348" spans="1:10" hidden="1" x14ac:dyDescent="0.35">
      <c r="A4348" t="s">
        <v>10740</v>
      </c>
      <c r="B4348">
        <v>20</v>
      </c>
      <c r="C4348">
        <v>21</v>
      </c>
      <c r="D4348">
        <v>4341</v>
      </c>
      <c r="E4348" t="s">
        <v>311</v>
      </c>
      <c r="F4348" t="s">
        <v>3848</v>
      </c>
      <c r="G4348" t="s">
        <v>311</v>
      </c>
      <c r="H4348" t="s">
        <v>311</v>
      </c>
      <c r="I4348" t="s">
        <v>311</v>
      </c>
      <c r="J4348">
        <v>0</v>
      </c>
    </row>
    <row r="4349" spans="1:10" hidden="1" x14ac:dyDescent="0.35">
      <c r="A4349" t="s">
        <v>10741</v>
      </c>
      <c r="B4349">
        <v>22</v>
      </c>
      <c r="C4349">
        <v>21</v>
      </c>
      <c r="D4349">
        <v>4341</v>
      </c>
      <c r="E4349" t="s">
        <v>311</v>
      </c>
      <c r="F4349" t="s">
        <v>3848</v>
      </c>
      <c r="G4349" t="s">
        <v>311</v>
      </c>
      <c r="H4349" t="s">
        <v>311</v>
      </c>
      <c r="I4349" t="s">
        <v>311</v>
      </c>
      <c r="J4349">
        <v>2</v>
      </c>
    </row>
    <row r="4350" spans="1:10" hidden="1" x14ac:dyDescent="0.35">
      <c r="A4350" t="s">
        <v>10742</v>
      </c>
      <c r="B4350">
        <v>18</v>
      </c>
      <c r="C4350">
        <v>21</v>
      </c>
      <c r="D4350">
        <v>4341</v>
      </c>
      <c r="E4350" t="s">
        <v>311</v>
      </c>
      <c r="F4350" t="s">
        <v>3848</v>
      </c>
      <c r="G4350" t="s">
        <v>311</v>
      </c>
      <c r="H4350" t="s">
        <v>311</v>
      </c>
      <c r="I4350" t="s">
        <v>311</v>
      </c>
      <c r="J4350">
        <v>0</v>
      </c>
    </row>
    <row r="4351" spans="1:10" hidden="1" x14ac:dyDescent="0.35">
      <c r="A4351" t="s">
        <v>10743</v>
      </c>
      <c r="B4351">
        <v>24</v>
      </c>
      <c r="C4351">
        <v>21</v>
      </c>
      <c r="D4351">
        <v>4341</v>
      </c>
      <c r="E4351" t="s">
        <v>311</v>
      </c>
      <c r="F4351" t="s">
        <v>2692</v>
      </c>
      <c r="G4351" t="s">
        <v>311</v>
      </c>
      <c r="H4351" t="s">
        <v>311</v>
      </c>
      <c r="I4351" t="s">
        <v>311</v>
      </c>
      <c r="J4351">
        <v>0</v>
      </c>
    </row>
    <row r="4352" spans="1:10" hidden="1" x14ac:dyDescent="0.35">
      <c r="A4352" t="s">
        <v>10744</v>
      </c>
      <c r="B4352">
        <v>42</v>
      </c>
      <c r="C4352">
        <v>21</v>
      </c>
      <c r="D4352">
        <v>4341</v>
      </c>
      <c r="E4352" t="s">
        <v>311</v>
      </c>
      <c r="F4352" t="s">
        <v>2692</v>
      </c>
      <c r="G4352" t="s">
        <v>311</v>
      </c>
      <c r="H4352" t="s">
        <v>311</v>
      </c>
      <c r="I4352" t="s">
        <v>311</v>
      </c>
      <c r="J4352">
        <v>6</v>
      </c>
    </row>
    <row r="4353" spans="1:10" hidden="1" x14ac:dyDescent="0.35">
      <c r="A4353" t="s">
        <v>10745</v>
      </c>
      <c r="B4353">
        <v>40</v>
      </c>
      <c r="C4353">
        <v>21</v>
      </c>
      <c r="D4353">
        <v>4341</v>
      </c>
      <c r="E4353" t="s">
        <v>311</v>
      </c>
      <c r="F4353" t="s">
        <v>2692</v>
      </c>
      <c r="G4353" t="s">
        <v>311</v>
      </c>
      <c r="H4353" t="s">
        <v>311</v>
      </c>
      <c r="I4353" t="s">
        <v>311</v>
      </c>
      <c r="J4353">
        <v>14</v>
      </c>
    </row>
    <row r="4354" spans="1:10" hidden="1" x14ac:dyDescent="0.35">
      <c r="A4354" t="s">
        <v>10746</v>
      </c>
      <c r="B4354">
        <v>18</v>
      </c>
      <c r="C4354">
        <v>21</v>
      </c>
      <c r="D4354">
        <v>4341</v>
      </c>
      <c r="E4354" t="s">
        <v>311</v>
      </c>
      <c r="F4354" t="s">
        <v>3848</v>
      </c>
      <c r="G4354" t="s">
        <v>311</v>
      </c>
      <c r="H4354" t="s">
        <v>311</v>
      </c>
      <c r="I4354" t="s">
        <v>311</v>
      </c>
      <c r="J4354">
        <v>0</v>
      </c>
    </row>
    <row r="4355" spans="1:10" hidden="1" x14ac:dyDescent="0.35">
      <c r="A4355" t="s">
        <v>10747</v>
      </c>
      <c r="B4355">
        <v>16</v>
      </c>
      <c r="C4355">
        <v>21</v>
      </c>
      <c r="D4355">
        <v>4341</v>
      </c>
      <c r="E4355" t="s">
        <v>311</v>
      </c>
      <c r="F4355" t="s">
        <v>3848</v>
      </c>
      <c r="G4355" t="s">
        <v>311</v>
      </c>
      <c r="H4355" t="s">
        <v>311</v>
      </c>
      <c r="I4355" t="s">
        <v>311</v>
      </c>
      <c r="J4355">
        <v>2</v>
      </c>
    </row>
    <row r="4356" spans="1:10" hidden="1" x14ac:dyDescent="0.35">
      <c r="A4356" t="s">
        <v>10748</v>
      </c>
      <c r="B4356">
        <v>20</v>
      </c>
      <c r="C4356">
        <v>21</v>
      </c>
      <c r="D4356">
        <v>4341</v>
      </c>
      <c r="E4356" t="s">
        <v>311</v>
      </c>
      <c r="F4356" t="s">
        <v>3848</v>
      </c>
      <c r="G4356" t="s">
        <v>311</v>
      </c>
      <c r="H4356" t="s">
        <v>311</v>
      </c>
      <c r="I4356" t="s">
        <v>311</v>
      </c>
      <c r="J4356">
        <v>0</v>
      </c>
    </row>
    <row r="4357" spans="1:10" hidden="1" x14ac:dyDescent="0.35">
      <c r="A4357" t="s">
        <v>10749</v>
      </c>
      <c r="B4357">
        <v>33</v>
      </c>
      <c r="C4357">
        <v>21</v>
      </c>
      <c r="D4357">
        <v>4341</v>
      </c>
      <c r="E4357" t="s">
        <v>311</v>
      </c>
      <c r="F4357" t="s">
        <v>2692</v>
      </c>
      <c r="G4357" t="s">
        <v>311</v>
      </c>
      <c r="H4357" t="s">
        <v>311</v>
      </c>
      <c r="I4357" t="s">
        <v>311</v>
      </c>
      <c r="J4357">
        <v>4</v>
      </c>
    </row>
    <row r="4358" spans="1:10" hidden="1" x14ac:dyDescent="0.35">
      <c r="A4358" t="s">
        <v>10750</v>
      </c>
      <c r="B4358">
        <v>11</v>
      </c>
      <c r="C4358">
        <v>21</v>
      </c>
      <c r="D4358">
        <v>4341</v>
      </c>
      <c r="E4358" t="s">
        <v>311</v>
      </c>
      <c r="F4358" t="s">
        <v>3848</v>
      </c>
      <c r="G4358" t="s">
        <v>311</v>
      </c>
      <c r="H4358" t="s">
        <v>311</v>
      </c>
      <c r="I4358" t="s">
        <v>311</v>
      </c>
      <c r="J4358">
        <v>0</v>
      </c>
    </row>
    <row r="4359" spans="1:10" hidden="1" x14ac:dyDescent="0.35">
      <c r="A4359" t="s">
        <v>10751</v>
      </c>
      <c r="B4359">
        <v>73</v>
      </c>
      <c r="C4359">
        <v>21</v>
      </c>
      <c r="D4359">
        <v>4341</v>
      </c>
      <c r="E4359" t="s">
        <v>311</v>
      </c>
      <c r="F4359" t="s">
        <v>2692</v>
      </c>
      <c r="G4359" t="s">
        <v>311</v>
      </c>
      <c r="H4359" t="s">
        <v>311</v>
      </c>
      <c r="I4359" t="s">
        <v>311</v>
      </c>
      <c r="J4359">
        <v>0</v>
      </c>
    </row>
    <row r="4360" spans="1:10" hidden="1" x14ac:dyDescent="0.35">
      <c r="A4360" t="s">
        <v>10752</v>
      </c>
      <c r="B4360">
        <v>14</v>
      </c>
      <c r="C4360">
        <v>21</v>
      </c>
      <c r="D4360">
        <v>4341</v>
      </c>
      <c r="E4360" t="s">
        <v>311</v>
      </c>
      <c r="F4360" t="s">
        <v>3848</v>
      </c>
      <c r="G4360" t="s">
        <v>311</v>
      </c>
      <c r="H4360" t="s">
        <v>311</v>
      </c>
      <c r="I4360" t="s">
        <v>311</v>
      </c>
      <c r="J4360">
        <v>0</v>
      </c>
    </row>
    <row r="4361" spans="1:10" hidden="1" x14ac:dyDescent="0.35">
      <c r="A4361" t="s">
        <v>10753</v>
      </c>
      <c r="B4361">
        <v>14</v>
      </c>
      <c r="C4361">
        <v>21</v>
      </c>
      <c r="D4361">
        <v>4341</v>
      </c>
      <c r="E4361" t="s">
        <v>311</v>
      </c>
      <c r="F4361" t="s">
        <v>3848</v>
      </c>
      <c r="G4361" t="s">
        <v>311</v>
      </c>
      <c r="H4361" t="s">
        <v>311</v>
      </c>
      <c r="I4361" t="s">
        <v>311</v>
      </c>
      <c r="J4361">
        <v>0</v>
      </c>
    </row>
    <row r="4362" spans="1:10" hidden="1" x14ac:dyDescent="0.35">
      <c r="A4362" t="s">
        <v>10754</v>
      </c>
      <c r="B4362">
        <v>14</v>
      </c>
      <c r="C4362">
        <v>21</v>
      </c>
      <c r="D4362">
        <v>4341</v>
      </c>
      <c r="E4362" t="s">
        <v>311</v>
      </c>
      <c r="F4362" t="s">
        <v>3848</v>
      </c>
      <c r="G4362" t="s">
        <v>311</v>
      </c>
      <c r="H4362" t="s">
        <v>311</v>
      </c>
      <c r="I4362" t="s">
        <v>311</v>
      </c>
      <c r="J4362">
        <v>0</v>
      </c>
    </row>
    <row r="4363" spans="1:10" hidden="1" x14ac:dyDescent="0.35">
      <c r="A4363" t="s">
        <v>10755</v>
      </c>
      <c r="B4363">
        <v>9</v>
      </c>
      <c r="C4363">
        <v>21</v>
      </c>
      <c r="D4363">
        <v>4341</v>
      </c>
      <c r="E4363" t="s">
        <v>311</v>
      </c>
      <c r="F4363" t="s">
        <v>3848</v>
      </c>
      <c r="G4363" t="s">
        <v>311</v>
      </c>
      <c r="H4363" t="s">
        <v>311</v>
      </c>
      <c r="I4363" t="s">
        <v>311</v>
      </c>
      <c r="J4363">
        <v>1</v>
      </c>
    </row>
    <row r="4364" spans="1:10" hidden="1" x14ac:dyDescent="0.35">
      <c r="A4364" t="s">
        <v>10756</v>
      </c>
      <c r="B4364">
        <v>72</v>
      </c>
      <c r="C4364">
        <v>21</v>
      </c>
      <c r="D4364">
        <v>4341</v>
      </c>
      <c r="E4364" t="s">
        <v>311</v>
      </c>
      <c r="F4364" t="s">
        <v>2692</v>
      </c>
      <c r="G4364" t="s">
        <v>311</v>
      </c>
      <c r="H4364" t="s">
        <v>311</v>
      </c>
      <c r="I4364" t="s">
        <v>311</v>
      </c>
      <c r="J4364">
        <v>5</v>
      </c>
    </row>
    <row r="4365" spans="1:10" x14ac:dyDescent="0.35">
      <c r="A4365" t="s">
        <v>10757</v>
      </c>
      <c r="B4365">
        <v>28</v>
      </c>
      <c r="C4365">
        <v>21</v>
      </c>
      <c r="D4365">
        <v>4341</v>
      </c>
      <c r="E4365" t="s">
        <v>334</v>
      </c>
      <c r="F4365" t="s">
        <v>0</v>
      </c>
      <c r="G4365" t="s">
        <v>3633</v>
      </c>
      <c r="H4365">
        <v>0.34599999999999997</v>
      </c>
      <c r="I4365">
        <v>7.47</v>
      </c>
      <c r="J4365">
        <v>8</v>
      </c>
    </row>
    <row r="4366" spans="1:10" hidden="1" x14ac:dyDescent="0.35">
      <c r="A4366" t="s">
        <v>10758</v>
      </c>
      <c r="B4366">
        <v>14</v>
      </c>
      <c r="C4366">
        <v>21</v>
      </c>
      <c r="D4366">
        <v>4341</v>
      </c>
      <c r="E4366" t="s">
        <v>311</v>
      </c>
      <c r="F4366" t="s">
        <v>3848</v>
      </c>
      <c r="G4366" t="s">
        <v>311</v>
      </c>
      <c r="H4366" t="s">
        <v>311</v>
      </c>
      <c r="I4366" t="s">
        <v>311</v>
      </c>
      <c r="J4366">
        <v>0</v>
      </c>
    </row>
    <row r="4367" spans="1:10" hidden="1" x14ac:dyDescent="0.35">
      <c r="A4367" t="s">
        <v>10759</v>
      </c>
      <c r="B4367">
        <v>15</v>
      </c>
      <c r="C4367">
        <v>21</v>
      </c>
      <c r="D4367">
        <v>4341</v>
      </c>
      <c r="E4367" t="s">
        <v>311</v>
      </c>
      <c r="F4367" t="s">
        <v>3848</v>
      </c>
      <c r="G4367" t="s">
        <v>311</v>
      </c>
      <c r="H4367" t="s">
        <v>311</v>
      </c>
      <c r="I4367" t="s">
        <v>311</v>
      </c>
      <c r="J4367">
        <v>3</v>
      </c>
    </row>
    <row r="4368" spans="1:10" hidden="1" x14ac:dyDescent="0.35">
      <c r="A4368" t="s">
        <v>10760</v>
      </c>
      <c r="B4368">
        <v>22</v>
      </c>
      <c r="C4368">
        <v>21</v>
      </c>
      <c r="D4368">
        <v>4341</v>
      </c>
      <c r="E4368" t="s">
        <v>311</v>
      </c>
      <c r="F4368" t="s">
        <v>3848</v>
      </c>
      <c r="G4368" t="s">
        <v>311</v>
      </c>
      <c r="H4368" t="s">
        <v>311</v>
      </c>
      <c r="I4368" t="s">
        <v>311</v>
      </c>
      <c r="J4368">
        <v>1</v>
      </c>
    </row>
    <row r="4369" spans="1:10" hidden="1" x14ac:dyDescent="0.35">
      <c r="A4369" t="s">
        <v>10761</v>
      </c>
      <c r="B4369">
        <v>27</v>
      </c>
      <c r="C4369">
        <v>21</v>
      </c>
      <c r="D4369">
        <v>4341</v>
      </c>
      <c r="E4369" t="s">
        <v>311</v>
      </c>
      <c r="F4369" t="s">
        <v>3848</v>
      </c>
      <c r="G4369" t="s">
        <v>311</v>
      </c>
      <c r="H4369" t="s">
        <v>311</v>
      </c>
      <c r="I4369" t="s">
        <v>311</v>
      </c>
      <c r="J4369">
        <v>1</v>
      </c>
    </row>
    <row r="4370" spans="1:10" hidden="1" x14ac:dyDescent="0.35">
      <c r="A4370" t="s">
        <v>10762</v>
      </c>
      <c r="B4370">
        <v>8</v>
      </c>
      <c r="C4370">
        <v>21</v>
      </c>
      <c r="D4370">
        <v>4341</v>
      </c>
      <c r="E4370" t="s">
        <v>311</v>
      </c>
      <c r="F4370" t="s">
        <v>3848</v>
      </c>
      <c r="G4370" t="s">
        <v>311</v>
      </c>
      <c r="H4370" t="s">
        <v>311</v>
      </c>
      <c r="I4370" t="s">
        <v>311</v>
      </c>
      <c r="J4370">
        <v>0</v>
      </c>
    </row>
    <row r="4371" spans="1:10" hidden="1" x14ac:dyDescent="0.35">
      <c r="A4371" t="s">
        <v>10763</v>
      </c>
      <c r="B4371">
        <v>7</v>
      </c>
      <c r="C4371">
        <v>21</v>
      </c>
      <c r="D4371">
        <v>4341</v>
      </c>
      <c r="E4371" t="s">
        <v>311</v>
      </c>
      <c r="F4371" t="s">
        <v>3848</v>
      </c>
      <c r="G4371" t="s">
        <v>311</v>
      </c>
      <c r="H4371" t="s">
        <v>311</v>
      </c>
      <c r="I4371" t="s">
        <v>311</v>
      </c>
      <c r="J4371">
        <v>2</v>
      </c>
    </row>
    <row r="4372" spans="1:10" hidden="1" x14ac:dyDescent="0.35">
      <c r="A4372" t="s">
        <v>10764</v>
      </c>
      <c r="B4372">
        <v>11</v>
      </c>
      <c r="C4372">
        <v>21</v>
      </c>
      <c r="D4372">
        <v>4341</v>
      </c>
      <c r="E4372" t="s">
        <v>311</v>
      </c>
      <c r="F4372" t="s">
        <v>3848</v>
      </c>
      <c r="G4372" t="s">
        <v>311</v>
      </c>
      <c r="H4372" t="s">
        <v>311</v>
      </c>
      <c r="I4372" t="s">
        <v>311</v>
      </c>
      <c r="J4372">
        <v>0</v>
      </c>
    </row>
    <row r="4373" spans="1:10" hidden="1" x14ac:dyDescent="0.35">
      <c r="A4373" t="s">
        <v>10765</v>
      </c>
      <c r="B4373">
        <v>13</v>
      </c>
      <c r="C4373">
        <v>21</v>
      </c>
      <c r="D4373">
        <v>4341</v>
      </c>
      <c r="E4373" t="s">
        <v>311</v>
      </c>
      <c r="F4373" t="s">
        <v>3848</v>
      </c>
      <c r="G4373" t="s">
        <v>311</v>
      </c>
      <c r="H4373" t="s">
        <v>311</v>
      </c>
      <c r="I4373" t="s">
        <v>311</v>
      </c>
      <c r="J4373">
        <v>6</v>
      </c>
    </row>
    <row r="4374" spans="1:10" hidden="1" x14ac:dyDescent="0.35">
      <c r="A4374" t="s">
        <v>10766</v>
      </c>
      <c r="B4374">
        <v>14</v>
      </c>
      <c r="C4374">
        <v>21</v>
      </c>
      <c r="D4374">
        <v>4341</v>
      </c>
      <c r="E4374" t="s">
        <v>311</v>
      </c>
      <c r="F4374" t="s">
        <v>3848</v>
      </c>
      <c r="G4374" t="s">
        <v>311</v>
      </c>
      <c r="H4374" t="s">
        <v>311</v>
      </c>
      <c r="I4374" t="s">
        <v>311</v>
      </c>
      <c r="J4374">
        <v>0</v>
      </c>
    </row>
    <row r="4375" spans="1:10" hidden="1" x14ac:dyDescent="0.35">
      <c r="A4375" t="s">
        <v>10767</v>
      </c>
      <c r="B4375">
        <v>9</v>
      </c>
      <c r="C4375">
        <v>21</v>
      </c>
      <c r="D4375">
        <v>4341</v>
      </c>
      <c r="E4375" t="s">
        <v>311</v>
      </c>
      <c r="F4375" t="s">
        <v>3848</v>
      </c>
      <c r="G4375" t="s">
        <v>311</v>
      </c>
      <c r="H4375" t="s">
        <v>311</v>
      </c>
      <c r="I4375" t="s">
        <v>311</v>
      </c>
      <c r="J4375">
        <v>0</v>
      </c>
    </row>
    <row r="4376" spans="1:10" hidden="1" x14ac:dyDescent="0.35">
      <c r="A4376" t="s">
        <v>10768</v>
      </c>
      <c r="B4376">
        <v>20</v>
      </c>
      <c r="C4376">
        <v>21</v>
      </c>
      <c r="D4376">
        <v>4341</v>
      </c>
      <c r="E4376" t="s">
        <v>311</v>
      </c>
      <c r="F4376" t="s">
        <v>3848</v>
      </c>
      <c r="G4376" t="s">
        <v>311</v>
      </c>
      <c r="H4376" t="s">
        <v>311</v>
      </c>
      <c r="I4376" t="s">
        <v>311</v>
      </c>
      <c r="J4376">
        <v>0</v>
      </c>
    </row>
    <row r="4377" spans="1:10" hidden="1" x14ac:dyDescent="0.35">
      <c r="A4377" t="s">
        <v>10769</v>
      </c>
      <c r="B4377">
        <v>10</v>
      </c>
      <c r="C4377">
        <v>21</v>
      </c>
      <c r="D4377">
        <v>4341</v>
      </c>
      <c r="E4377" t="s">
        <v>311</v>
      </c>
      <c r="F4377" t="s">
        <v>3848</v>
      </c>
      <c r="G4377" t="s">
        <v>311</v>
      </c>
      <c r="H4377" t="s">
        <v>311</v>
      </c>
      <c r="I4377" t="s">
        <v>311</v>
      </c>
      <c r="J4377">
        <v>0</v>
      </c>
    </row>
    <row r="4378" spans="1:10" hidden="1" x14ac:dyDescent="0.35">
      <c r="A4378" t="s">
        <v>10770</v>
      </c>
      <c r="B4378">
        <v>40</v>
      </c>
      <c r="C4378">
        <v>21</v>
      </c>
      <c r="D4378">
        <v>4341</v>
      </c>
      <c r="E4378" t="s">
        <v>311</v>
      </c>
      <c r="F4378" t="s">
        <v>2692</v>
      </c>
      <c r="G4378" t="s">
        <v>311</v>
      </c>
      <c r="H4378" t="s">
        <v>311</v>
      </c>
      <c r="I4378" t="s">
        <v>311</v>
      </c>
      <c r="J4378">
        <v>1</v>
      </c>
    </row>
    <row r="4379" spans="1:10" hidden="1" x14ac:dyDescent="0.35">
      <c r="A4379" t="s">
        <v>10771</v>
      </c>
      <c r="B4379">
        <v>12</v>
      </c>
      <c r="C4379">
        <v>21</v>
      </c>
      <c r="D4379">
        <v>4341</v>
      </c>
      <c r="E4379" t="s">
        <v>311</v>
      </c>
      <c r="F4379" t="s">
        <v>2692</v>
      </c>
      <c r="G4379" t="s">
        <v>311</v>
      </c>
      <c r="H4379" t="s">
        <v>311</v>
      </c>
      <c r="I4379" t="s">
        <v>311</v>
      </c>
      <c r="J4379">
        <v>1</v>
      </c>
    </row>
    <row r="4380" spans="1:10" hidden="1" x14ac:dyDescent="0.35">
      <c r="A4380" t="s">
        <v>10772</v>
      </c>
      <c r="B4380">
        <v>25</v>
      </c>
      <c r="C4380">
        <v>21</v>
      </c>
      <c r="D4380">
        <v>4341</v>
      </c>
      <c r="E4380" t="s">
        <v>311</v>
      </c>
      <c r="F4380" t="s">
        <v>2692</v>
      </c>
      <c r="G4380" t="s">
        <v>311</v>
      </c>
      <c r="H4380" t="s">
        <v>311</v>
      </c>
      <c r="I4380" t="s">
        <v>311</v>
      </c>
      <c r="J4380">
        <v>8</v>
      </c>
    </row>
    <row r="4381" spans="1:10" hidden="1" x14ac:dyDescent="0.35">
      <c r="A4381" t="s">
        <v>10773</v>
      </c>
      <c r="B4381">
        <v>54</v>
      </c>
      <c r="C4381">
        <v>21</v>
      </c>
      <c r="D4381">
        <v>4341</v>
      </c>
      <c r="E4381" t="s">
        <v>311</v>
      </c>
      <c r="F4381" t="s">
        <v>3848</v>
      </c>
      <c r="G4381" t="s">
        <v>311</v>
      </c>
      <c r="H4381" t="s">
        <v>311</v>
      </c>
      <c r="I4381" t="s">
        <v>311</v>
      </c>
      <c r="J4381">
        <v>0</v>
      </c>
    </row>
    <row r="4382" spans="1:10" hidden="1" x14ac:dyDescent="0.35">
      <c r="A4382" t="s">
        <v>10774</v>
      </c>
      <c r="B4382">
        <v>70</v>
      </c>
      <c r="C4382">
        <v>21</v>
      </c>
      <c r="D4382">
        <v>4341</v>
      </c>
      <c r="E4382" t="s">
        <v>311</v>
      </c>
      <c r="F4382" t="s">
        <v>2692</v>
      </c>
      <c r="G4382" t="s">
        <v>311</v>
      </c>
      <c r="H4382" t="s">
        <v>311</v>
      </c>
      <c r="I4382" t="s">
        <v>311</v>
      </c>
      <c r="J4382">
        <v>2</v>
      </c>
    </row>
    <row r="4383" spans="1:10" hidden="1" x14ac:dyDescent="0.35">
      <c r="A4383" t="s">
        <v>10775</v>
      </c>
      <c r="B4383">
        <v>57</v>
      </c>
      <c r="C4383">
        <v>21</v>
      </c>
      <c r="D4383">
        <v>4341</v>
      </c>
      <c r="E4383" t="s">
        <v>311</v>
      </c>
      <c r="F4383" t="s">
        <v>2692</v>
      </c>
      <c r="G4383" t="s">
        <v>311</v>
      </c>
      <c r="H4383" t="s">
        <v>311</v>
      </c>
      <c r="I4383" t="s">
        <v>311</v>
      </c>
      <c r="J4383">
        <v>1</v>
      </c>
    </row>
    <row r="4384" spans="1:10" hidden="1" x14ac:dyDescent="0.35">
      <c r="A4384" t="s">
        <v>10776</v>
      </c>
      <c r="B4384">
        <v>60</v>
      </c>
      <c r="C4384">
        <v>21</v>
      </c>
      <c r="D4384">
        <v>4341</v>
      </c>
      <c r="E4384" t="s">
        <v>311</v>
      </c>
      <c r="F4384" t="s">
        <v>2692</v>
      </c>
      <c r="G4384" t="s">
        <v>311</v>
      </c>
      <c r="H4384" t="s">
        <v>311</v>
      </c>
      <c r="I4384" t="s">
        <v>311</v>
      </c>
      <c r="J4384">
        <v>0</v>
      </c>
    </row>
    <row r="4385" spans="1:10" hidden="1" x14ac:dyDescent="0.35">
      <c r="A4385" t="s">
        <v>10777</v>
      </c>
      <c r="B4385">
        <v>13</v>
      </c>
      <c r="C4385">
        <v>21</v>
      </c>
      <c r="D4385">
        <v>4341</v>
      </c>
      <c r="E4385" t="s">
        <v>311</v>
      </c>
      <c r="F4385" t="s">
        <v>3848</v>
      </c>
      <c r="G4385" t="s">
        <v>311</v>
      </c>
      <c r="H4385" t="s">
        <v>311</v>
      </c>
      <c r="I4385" t="s">
        <v>311</v>
      </c>
      <c r="J4385">
        <v>0</v>
      </c>
    </row>
    <row r="4386" spans="1:10" hidden="1" x14ac:dyDescent="0.35">
      <c r="A4386" t="s">
        <v>10778</v>
      </c>
      <c r="B4386">
        <v>34</v>
      </c>
      <c r="C4386">
        <v>21</v>
      </c>
      <c r="D4386">
        <v>4341</v>
      </c>
      <c r="E4386" t="s">
        <v>311</v>
      </c>
      <c r="F4386" t="s">
        <v>2692</v>
      </c>
      <c r="G4386" t="s">
        <v>311</v>
      </c>
      <c r="H4386" t="s">
        <v>311</v>
      </c>
      <c r="I4386" t="s">
        <v>311</v>
      </c>
      <c r="J4386">
        <v>1</v>
      </c>
    </row>
    <row r="4387" spans="1:10" hidden="1" x14ac:dyDescent="0.35">
      <c r="A4387" t="s">
        <v>10779</v>
      </c>
      <c r="B4387">
        <v>19</v>
      </c>
      <c r="C4387">
        <v>21</v>
      </c>
      <c r="D4387">
        <v>4341</v>
      </c>
      <c r="E4387" t="s">
        <v>311</v>
      </c>
      <c r="F4387" t="s">
        <v>3848</v>
      </c>
      <c r="G4387" t="s">
        <v>311</v>
      </c>
      <c r="H4387" t="s">
        <v>311</v>
      </c>
      <c r="I4387" t="s">
        <v>311</v>
      </c>
      <c r="J4387">
        <v>0</v>
      </c>
    </row>
    <row r="4388" spans="1:10" hidden="1" x14ac:dyDescent="0.35">
      <c r="A4388" t="s">
        <v>10780</v>
      </c>
      <c r="B4388">
        <v>24</v>
      </c>
      <c r="C4388">
        <v>21</v>
      </c>
      <c r="D4388">
        <v>4341</v>
      </c>
      <c r="E4388" t="s">
        <v>311</v>
      </c>
      <c r="F4388" t="s">
        <v>3848</v>
      </c>
      <c r="G4388" t="s">
        <v>311</v>
      </c>
      <c r="H4388" t="s">
        <v>311</v>
      </c>
      <c r="I4388" t="s">
        <v>311</v>
      </c>
      <c r="J4388">
        <v>0</v>
      </c>
    </row>
    <row r="4389" spans="1:10" hidden="1" x14ac:dyDescent="0.35">
      <c r="A4389" t="s">
        <v>10781</v>
      </c>
      <c r="B4389">
        <v>15</v>
      </c>
      <c r="C4389">
        <v>21</v>
      </c>
      <c r="D4389">
        <v>4341</v>
      </c>
      <c r="E4389" t="s">
        <v>311</v>
      </c>
      <c r="F4389" t="s">
        <v>2692</v>
      </c>
      <c r="G4389" t="s">
        <v>311</v>
      </c>
      <c r="H4389" t="s">
        <v>311</v>
      </c>
      <c r="I4389" t="s">
        <v>311</v>
      </c>
      <c r="J4389">
        <v>2</v>
      </c>
    </row>
    <row r="4390" spans="1:10" hidden="1" x14ac:dyDescent="0.35">
      <c r="A4390" t="s">
        <v>10782</v>
      </c>
      <c r="B4390">
        <v>24</v>
      </c>
      <c r="C4390">
        <v>21</v>
      </c>
      <c r="D4390">
        <v>4341</v>
      </c>
      <c r="E4390" t="s">
        <v>311</v>
      </c>
      <c r="F4390" t="s">
        <v>3848</v>
      </c>
      <c r="G4390" t="s">
        <v>311</v>
      </c>
      <c r="H4390" t="s">
        <v>311</v>
      </c>
      <c r="I4390" t="s">
        <v>311</v>
      </c>
      <c r="J4390">
        <v>1</v>
      </c>
    </row>
    <row r="4391" spans="1:10" hidden="1" x14ac:dyDescent="0.35">
      <c r="A4391" t="s">
        <v>10783</v>
      </c>
      <c r="B4391">
        <v>21</v>
      </c>
      <c r="C4391">
        <v>21</v>
      </c>
      <c r="D4391">
        <v>4341</v>
      </c>
      <c r="E4391" t="s">
        <v>311</v>
      </c>
      <c r="F4391" t="s">
        <v>2692</v>
      </c>
      <c r="G4391" t="s">
        <v>311</v>
      </c>
      <c r="H4391" t="s">
        <v>311</v>
      </c>
      <c r="I4391" t="s">
        <v>311</v>
      </c>
      <c r="J4391">
        <v>4</v>
      </c>
    </row>
    <row r="4392" spans="1:10" hidden="1" x14ac:dyDescent="0.35">
      <c r="A4392" t="s">
        <v>10784</v>
      </c>
      <c r="B4392">
        <v>16</v>
      </c>
      <c r="C4392">
        <v>21</v>
      </c>
      <c r="D4392">
        <v>4341</v>
      </c>
      <c r="E4392" t="s">
        <v>311</v>
      </c>
      <c r="F4392" t="s">
        <v>3848</v>
      </c>
      <c r="G4392" t="s">
        <v>311</v>
      </c>
      <c r="H4392" t="s">
        <v>311</v>
      </c>
      <c r="I4392" t="s">
        <v>311</v>
      </c>
      <c r="J4392">
        <v>0</v>
      </c>
    </row>
    <row r="4393" spans="1:10" hidden="1" x14ac:dyDescent="0.35">
      <c r="A4393" t="s">
        <v>10785</v>
      </c>
      <c r="B4393">
        <v>21</v>
      </c>
      <c r="C4393">
        <v>21</v>
      </c>
      <c r="D4393">
        <v>4341</v>
      </c>
      <c r="E4393" t="s">
        <v>311</v>
      </c>
      <c r="F4393" t="s">
        <v>3848</v>
      </c>
      <c r="G4393" t="s">
        <v>311</v>
      </c>
      <c r="H4393" t="s">
        <v>311</v>
      </c>
      <c r="I4393" t="s">
        <v>311</v>
      </c>
      <c r="J4393">
        <v>1</v>
      </c>
    </row>
    <row r="4394" spans="1:10" hidden="1" x14ac:dyDescent="0.35">
      <c r="A4394" t="s">
        <v>10786</v>
      </c>
      <c r="B4394">
        <v>11</v>
      </c>
      <c r="C4394">
        <v>21</v>
      </c>
      <c r="D4394">
        <v>4341</v>
      </c>
      <c r="E4394" t="s">
        <v>311</v>
      </c>
      <c r="F4394" t="s">
        <v>3848</v>
      </c>
      <c r="G4394" t="s">
        <v>311</v>
      </c>
      <c r="H4394" t="s">
        <v>311</v>
      </c>
      <c r="I4394" t="s">
        <v>311</v>
      </c>
      <c r="J4394">
        <v>2</v>
      </c>
    </row>
    <row r="4395" spans="1:10" hidden="1" x14ac:dyDescent="0.35">
      <c r="A4395" t="s">
        <v>10787</v>
      </c>
      <c r="B4395">
        <v>13</v>
      </c>
      <c r="C4395">
        <v>21</v>
      </c>
      <c r="D4395">
        <v>4341</v>
      </c>
      <c r="E4395" t="s">
        <v>311</v>
      </c>
      <c r="F4395" t="s">
        <v>2692</v>
      </c>
      <c r="G4395" t="s">
        <v>311</v>
      </c>
      <c r="H4395" t="s">
        <v>311</v>
      </c>
      <c r="I4395" t="s">
        <v>311</v>
      </c>
      <c r="J4395">
        <v>0</v>
      </c>
    </row>
    <row r="4396" spans="1:10" hidden="1" x14ac:dyDescent="0.35">
      <c r="A4396" t="s">
        <v>10788</v>
      </c>
      <c r="B4396">
        <v>12</v>
      </c>
      <c r="C4396">
        <v>20</v>
      </c>
      <c r="D4396">
        <v>4395</v>
      </c>
      <c r="E4396" t="s">
        <v>311</v>
      </c>
      <c r="F4396" t="s">
        <v>3848</v>
      </c>
      <c r="G4396" t="s">
        <v>311</v>
      </c>
      <c r="H4396" t="s">
        <v>311</v>
      </c>
      <c r="I4396" t="s">
        <v>311</v>
      </c>
      <c r="J4396">
        <v>1</v>
      </c>
    </row>
    <row r="4397" spans="1:10" hidden="1" x14ac:dyDescent="0.35">
      <c r="A4397" t="s">
        <v>10789</v>
      </c>
      <c r="B4397">
        <v>9</v>
      </c>
      <c r="C4397">
        <v>20</v>
      </c>
      <c r="D4397">
        <v>4395</v>
      </c>
      <c r="E4397" t="s">
        <v>311</v>
      </c>
      <c r="F4397" t="s">
        <v>3848</v>
      </c>
      <c r="G4397" t="s">
        <v>311</v>
      </c>
      <c r="H4397" t="s">
        <v>311</v>
      </c>
      <c r="I4397" t="s">
        <v>311</v>
      </c>
      <c r="J4397">
        <v>0</v>
      </c>
    </row>
    <row r="4398" spans="1:10" hidden="1" x14ac:dyDescent="0.35">
      <c r="A4398" t="s">
        <v>10790</v>
      </c>
      <c r="B4398">
        <v>23</v>
      </c>
      <c r="C4398">
        <v>20</v>
      </c>
      <c r="D4398">
        <v>4395</v>
      </c>
      <c r="E4398" t="s">
        <v>311</v>
      </c>
      <c r="F4398" t="s">
        <v>2692</v>
      </c>
      <c r="G4398" t="s">
        <v>311</v>
      </c>
      <c r="H4398" t="s">
        <v>311</v>
      </c>
      <c r="I4398" t="s">
        <v>311</v>
      </c>
      <c r="J4398">
        <v>3</v>
      </c>
    </row>
    <row r="4399" spans="1:10" hidden="1" x14ac:dyDescent="0.35">
      <c r="A4399" t="s">
        <v>10791</v>
      </c>
      <c r="B4399">
        <v>47</v>
      </c>
      <c r="C4399">
        <v>20</v>
      </c>
      <c r="D4399">
        <v>4395</v>
      </c>
      <c r="E4399" t="s">
        <v>311</v>
      </c>
      <c r="F4399" t="s">
        <v>2692</v>
      </c>
      <c r="G4399" t="s">
        <v>311</v>
      </c>
      <c r="H4399" t="s">
        <v>311</v>
      </c>
      <c r="I4399" t="s">
        <v>311</v>
      </c>
      <c r="J4399">
        <v>8</v>
      </c>
    </row>
    <row r="4400" spans="1:10" hidden="1" x14ac:dyDescent="0.35">
      <c r="A4400" t="s">
        <v>10792</v>
      </c>
      <c r="B4400">
        <v>18</v>
      </c>
      <c r="C4400">
        <v>20</v>
      </c>
      <c r="D4400">
        <v>4395</v>
      </c>
      <c r="E4400" t="s">
        <v>311</v>
      </c>
      <c r="F4400" t="s">
        <v>3848</v>
      </c>
      <c r="G4400" t="s">
        <v>311</v>
      </c>
      <c r="H4400" t="s">
        <v>311</v>
      </c>
      <c r="I4400" t="s">
        <v>311</v>
      </c>
      <c r="J4400">
        <v>18</v>
      </c>
    </row>
    <row r="4401" spans="1:10" hidden="1" x14ac:dyDescent="0.35">
      <c r="A4401" t="s">
        <v>10793</v>
      </c>
      <c r="B4401">
        <v>23</v>
      </c>
      <c r="C4401">
        <v>20</v>
      </c>
      <c r="D4401">
        <v>4395</v>
      </c>
      <c r="E4401" t="s">
        <v>311</v>
      </c>
      <c r="F4401" t="s">
        <v>2692</v>
      </c>
      <c r="G4401" t="s">
        <v>311</v>
      </c>
      <c r="H4401" t="s">
        <v>311</v>
      </c>
      <c r="I4401" t="s">
        <v>311</v>
      </c>
      <c r="J4401">
        <v>1</v>
      </c>
    </row>
    <row r="4402" spans="1:10" hidden="1" x14ac:dyDescent="0.35">
      <c r="A4402" t="s">
        <v>10794</v>
      </c>
      <c r="B4402">
        <v>10</v>
      </c>
      <c r="C4402">
        <v>20</v>
      </c>
      <c r="D4402">
        <v>4395</v>
      </c>
      <c r="E4402" t="s">
        <v>311</v>
      </c>
      <c r="F4402" t="s">
        <v>2692</v>
      </c>
      <c r="G4402" t="s">
        <v>311</v>
      </c>
      <c r="H4402" t="s">
        <v>311</v>
      </c>
      <c r="I4402" t="s">
        <v>311</v>
      </c>
      <c r="J4402">
        <v>5</v>
      </c>
    </row>
    <row r="4403" spans="1:10" hidden="1" x14ac:dyDescent="0.35">
      <c r="A4403" t="s">
        <v>10795</v>
      </c>
      <c r="B4403">
        <v>15</v>
      </c>
      <c r="C4403">
        <v>20</v>
      </c>
      <c r="D4403">
        <v>4395</v>
      </c>
      <c r="E4403" t="s">
        <v>311</v>
      </c>
      <c r="F4403" t="s">
        <v>2692</v>
      </c>
      <c r="G4403" t="s">
        <v>311</v>
      </c>
      <c r="H4403" t="s">
        <v>311</v>
      </c>
      <c r="I4403" t="s">
        <v>311</v>
      </c>
      <c r="J4403">
        <v>0</v>
      </c>
    </row>
    <row r="4404" spans="1:10" hidden="1" x14ac:dyDescent="0.35">
      <c r="A4404" t="s">
        <v>10796</v>
      </c>
      <c r="B4404">
        <v>31</v>
      </c>
      <c r="C4404">
        <v>20</v>
      </c>
      <c r="D4404">
        <v>4395</v>
      </c>
      <c r="E4404" t="s">
        <v>311</v>
      </c>
      <c r="F4404" t="s">
        <v>3848</v>
      </c>
      <c r="G4404" t="s">
        <v>311</v>
      </c>
      <c r="H4404" t="s">
        <v>311</v>
      </c>
      <c r="I4404" t="s">
        <v>311</v>
      </c>
      <c r="J4404">
        <v>1</v>
      </c>
    </row>
    <row r="4405" spans="1:10" hidden="1" x14ac:dyDescent="0.35">
      <c r="A4405" t="s">
        <v>10797</v>
      </c>
      <c r="B4405">
        <v>73</v>
      </c>
      <c r="C4405">
        <v>20</v>
      </c>
      <c r="D4405">
        <v>4395</v>
      </c>
      <c r="E4405" t="s">
        <v>311</v>
      </c>
      <c r="F4405" t="s">
        <v>2692</v>
      </c>
      <c r="G4405" t="s">
        <v>311</v>
      </c>
      <c r="H4405" t="s">
        <v>311</v>
      </c>
      <c r="I4405" t="s">
        <v>311</v>
      </c>
      <c r="J4405">
        <v>1</v>
      </c>
    </row>
    <row r="4406" spans="1:10" hidden="1" x14ac:dyDescent="0.35">
      <c r="A4406" t="s">
        <v>10798</v>
      </c>
      <c r="B4406">
        <v>52</v>
      </c>
      <c r="C4406">
        <v>20</v>
      </c>
      <c r="D4406">
        <v>4395</v>
      </c>
      <c r="E4406" t="s">
        <v>311</v>
      </c>
      <c r="F4406" t="s">
        <v>2692</v>
      </c>
      <c r="G4406" t="s">
        <v>311</v>
      </c>
      <c r="H4406" t="s">
        <v>311</v>
      </c>
      <c r="I4406" t="s">
        <v>311</v>
      </c>
      <c r="J4406">
        <v>12</v>
      </c>
    </row>
    <row r="4407" spans="1:10" hidden="1" x14ac:dyDescent="0.35">
      <c r="A4407" t="s">
        <v>10799</v>
      </c>
      <c r="B4407">
        <v>22</v>
      </c>
      <c r="C4407">
        <v>20</v>
      </c>
      <c r="D4407">
        <v>4395</v>
      </c>
      <c r="E4407" t="s">
        <v>311</v>
      </c>
      <c r="F4407" t="s">
        <v>3848</v>
      </c>
      <c r="G4407" t="s">
        <v>311</v>
      </c>
      <c r="H4407" t="s">
        <v>311</v>
      </c>
      <c r="I4407" t="s">
        <v>311</v>
      </c>
      <c r="J4407">
        <v>0</v>
      </c>
    </row>
    <row r="4408" spans="1:10" hidden="1" x14ac:dyDescent="0.35">
      <c r="A4408" t="s">
        <v>10800</v>
      </c>
      <c r="B4408">
        <v>13</v>
      </c>
      <c r="C4408">
        <v>20</v>
      </c>
      <c r="D4408">
        <v>4395</v>
      </c>
      <c r="E4408" t="s">
        <v>311</v>
      </c>
      <c r="F4408" t="s">
        <v>2692</v>
      </c>
      <c r="G4408" t="s">
        <v>311</v>
      </c>
      <c r="H4408" t="s">
        <v>311</v>
      </c>
      <c r="I4408" t="s">
        <v>311</v>
      </c>
      <c r="J4408">
        <v>0</v>
      </c>
    </row>
    <row r="4409" spans="1:10" hidden="1" x14ac:dyDescent="0.35">
      <c r="A4409" t="s">
        <v>10801</v>
      </c>
      <c r="B4409">
        <v>6</v>
      </c>
      <c r="C4409">
        <v>20</v>
      </c>
      <c r="D4409">
        <v>4395</v>
      </c>
      <c r="E4409" t="s">
        <v>311</v>
      </c>
      <c r="F4409" t="s">
        <v>3848</v>
      </c>
      <c r="G4409" t="s">
        <v>311</v>
      </c>
      <c r="H4409" t="s">
        <v>311</v>
      </c>
      <c r="I4409" t="s">
        <v>311</v>
      </c>
      <c r="J4409">
        <v>5</v>
      </c>
    </row>
    <row r="4410" spans="1:10" hidden="1" x14ac:dyDescent="0.35">
      <c r="A4410" t="s">
        <v>10802</v>
      </c>
      <c r="B4410">
        <v>24</v>
      </c>
      <c r="C4410">
        <v>20</v>
      </c>
      <c r="D4410">
        <v>4395</v>
      </c>
      <c r="E4410" t="s">
        <v>311</v>
      </c>
      <c r="F4410" t="s">
        <v>2692</v>
      </c>
      <c r="G4410" t="s">
        <v>311</v>
      </c>
      <c r="H4410" t="s">
        <v>311</v>
      </c>
      <c r="I4410" t="s">
        <v>311</v>
      </c>
      <c r="J4410">
        <v>17</v>
      </c>
    </row>
    <row r="4411" spans="1:10" hidden="1" x14ac:dyDescent="0.35">
      <c r="A4411" t="s">
        <v>10803</v>
      </c>
      <c r="B4411">
        <v>20</v>
      </c>
      <c r="C4411">
        <v>20</v>
      </c>
      <c r="D4411">
        <v>4395</v>
      </c>
      <c r="E4411" t="s">
        <v>311</v>
      </c>
      <c r="F4411" t="s">
        <v>3848</v>
      </c>
      <c r="G4411" t="s">
        <v>311</v>
      </c>
      <c r="H4411" t="s">
        <v>311</v>
      </c>
      <c r="I4411" t="s">
        <v>311</v>
      </c>
      <c r="J4411">
        <v>3</v>
      </c>
    </row>
    <row r="4412" spans="1:10" hidden="1" x14ac:dyDescent="0.35">
      <c r="A4412" t="s">
        <v>10804</v>
      </c>
      <c r="B4412">
        <v>17</v>
      </c>
      <c r="C4412">
        <v>20</v>
      </c>
      <c r="D4412">
        <v>4395</v>
      </c>
      <c r="E4412" t="s">
        <v>311</v>
      </c>
      <c r="F4412" t="s">
        <v>3848</v>
      </c>
      <c r="G4412" t="s">
        <v>311</v>
      </c>
      <c r="H4412" t="s">
        <v>311</v>
      </c>
      <c r="I4412" t="s">
        <v>311</v>
      </c>
      <c r="J4412">
        <v>0</v>
      </c>
    </row>
    <row r="4413" spans="1:10" hidden="1" x14ac:dyDescent="0.35">
      <c r="A4413" t="s">
        <v>10805</v>
      </c>
      <c r="B4413">
        <v>56</v>
      </c>
      <c r="C4413">
        <v>20</v>
      </c>
      <c r="D4413">
        <v>4395</v>
      </c>
      <c r="E4413" t="s">
        <v>311</v>
      </c>
      <c r="F4413" t="s">
        <v>2692</v>
      </c>
      <c r="G4413" t="s">
        <v>311</v>
      </c>
      <c r="H4413" t="s">
        <v>311</v>
      </c>
      <c r="I4413" t="s">
        <v>311</v>
      </c>
      <c r="J4413">
        <v>1</v>
      </c>
    </row>
    <row r="4414" spans="1:10" hidden="1" x14ac:dyDescent="0.35">
      <c r="A4414" t="s">
        <v>10806</v>
      </c>
      <c r="B4414">
        <v>24</v>
      </c>
      <c r="C4414">
        <v>20</v>
      </c>
      <c r="D4414">
        <v>4395</v>
      </c>
      <c r="E4414" t="s">
        <v>311</v>
      </c>
      <c r="F4414" t="s">
        <v>3848</v>
      </c>
      <c r="G4414" t="s">
        <v>311</v>
      </c>
      <c r="H4414" t="s">
        <v>311</v>
      </c>
      <c r="I4414" t="s">
        <v>311</v>
      </c>
      <c r="J4414">
        <v>8</v>
      </c>
    </row>
    <row r="4415" spans="1:10" hidden="1" x14ac:dyDescent="0.35">
      <c r="A4415" t="s">
        <v>10807</v>
      </c>
      <c r="B4415">
        <v>25</v>
      </c>
      <c r="C4415">
        <v>20</v>
      </c>
      <c r="D4415">
        <v>4395</v>
      </c>
      <c r="E4415" t="s">
        <v>311</v>
      </c>
      <c r="F4415" t="s">
        <v>2692</v>
      </c>
      <c r="G4415" t="s">
        <v>311</v>
      </c>
      <c r="H4415" t="s">
        <v>311</v>
      </c>
      <c r="I4415" t="s">
        <v>311</v>
      </c>
      <c r="J4415">
        <v>2</v>
      </c>
    </row>
    <row r="4416" spans="1:10" hidden="1" x14ac:dyDescent="0.35">
      <c r="A4416" t="s">
        <v>10808</v>
      </c>
      <c r="B4416">
        <v>11</v>
      </c>
      <c r="C4416">
        <v>20</v>
      </c>
      <c r="D4416">
        <v>4395</v>
      </c>
      <c r="E4416" t="s">
        <v>311</v>
      </c>
      <c r="F4416" t="s">
        <v>3848</v>
      </c>
      <c r="G4416" t="s">
        <v>311</v>
      </c>
      <c r="H4416" t="s">
        <v>311</v>
      </c>
      <c r="I4416" t="s">
        <v>311</v>
      </c>
      <c r="J4416">
        <v>3</v>
      </c>
    </row>
    <row r="4417" spans="1:10" hidden="1" x14ac:dyDescent="0.35">
      <c r="A4417" t="s">
        <v>10809</v>
      </c>
      <c r="B4417">
        <v>17</v>
      </c>
      <c r="C4417">
        <v>20</v>
      </c>
      <c r="D4417">
        <v>4395</v>
      </c>
      <c r="E4417" t="s">
        <v>311</v>
      </c>
      <c r="F4417" t="s">
        <v>3848</v>
      </c>
      <c r="G4417" t="s">
        <v>311</v>
      </c>
      <c r="H4417" t="s">
        <v>311</v>
      </c>
      <c r="I4417" t="s">
        <v>311</v>
      </c>
      <c r="J4417">
        <v>1</v>
      </c>
    </row>
    <row r="4418" spans="1:10" hidden="1" x14ac:dyDescent="0.35">
      <c r="A4418" t="s">
        <v>10810</v>
      </c>
      <c r="B4418">
        <v>15</v>
      </c>
      <c r="C4418">
        <v>20</v>
      </c>
      <c r="D4418">
        <v>4395</v>
      </c>
      <c r="E4418" t="s">
        <v>311</v>
      </c>
      <c r="F4418" t="s">
        <v>2692</v>
      </c>
      <c r="G4418" t="s">
        <v>311</v>
      </c>
      <c r="H4418" t="s">
        <v>311</v>
      </c>
      <c r="I4418" t="s">
        <v>311</v>
      </c>
      <c r="J4418">
        <v>0</v>
      </c>
    </row>
    <row r="4419" spans="1:10" hidden="1" x14ac:dyDescent="0.35">
      <c r="A4419" t="s">
        <v>10811</v>
      </c>
      <c r="B4419">
        <v>11</v>
      </c>
      <c r="C4419">
        <v>20</v>
      </c>
      <c r="D4419">
        <v>4395</v>
      </c>
      <c r="E4419" t="s">
        <v>311</v>
      </c>
      <c r="F4419" t="s">
        <v>3848</v>
      </c>
      <c r="G4419" t="s">
        <v>311</v>
      </c>
      <c r="H4419" t="s">
        <v>311</v>
      </c>
      <c r="I4419" t="s">
        <v>311</v>
      </c>
      <c r="J4419">
        <v>0</v>
      </c>
    </row>
    <row r="4420" spans="1:10" hidden="1" x14ac:dyDescent="0.35">
      <c r="A4420" t="s">
        <v>10812</v>
      </c>
      <c r="B4420">
        <v>18</v>
      </c>
      <c r="C4420">
        <v>20</v>
      </c>
      <c r="D4420">
        <v>4395</v>
      </c>
      <c r="E4420" t="s">
        <v>311</v>
      </c>
      <c r="F4420" t="s">
        <v>3848</v>
      </c>
      <c r="G4420" t="s">
        <v>311</v>
      </c>
      <c r="H4420" t="s">
        <v>311</v>
      </c>
      <c r="I4420" t="s">
        <v>311</v>
      </c>
      <c r="J4420">
        <v>0</v>
      </c>
    </row>
    <row r="4421" spans="1:10" hidden="1" x14ac:dyDescent="0.35">
      <c r="A4421" t="s">
        <v>10813</v>
      </c>
      <c r="B4421">
        <v>9</v>
      </c>
      <c r="C4421">
        <v>20</v>
      </c>
      <c r="D4421">
        <v>4395</v>
      </c>
      <c r="E4421" t="s">
        <v>311</v>
      </c>
      <c r="F4421" t="s">
        <v>3848</v>
      </c>
      <c r="G4421" t="s">
        <v>311</v>
      </c>
      <c r="H4421" t="s">
        <v>311</v>
      </c>
      <c r="I4421" t="s">
        <v>311</v>
      </c>
      <c r="J4421">
        <v>0</v>
      </c>
    </row>
    <row r="4422" spans="1:10" hidden="1" x14ac:dyDescent="0.35">
      <c r="A4422" t="s">
        <v>10814</v>
      </c>
      <c r="B4422">
        <v>16</v>
      </c>
      <c r="C4422">
        <v>20</v>
      </c>
      <c r="D4422">
        <v>4395</v>
      </c>
      <c r="E4422" t="s">
        <v>311</v>
      </c>
      <c r="F4422" t="s">
        <v>2692</v>
      </c>
      <c r="G4422" t="s">
        <v>311</v>
      </c>
      <c r="H4422" t="s">
        <v>311</v>
      </c>
      <c r="I4422" t="s">
        <v>311</v>
      </c>
      <c r="J4422">
        <v>16</v>
      </c>
    </row>
    <row r="4423" spans="1:10" hidden="1" x14ac:dyDescent="0.35">
      <c r="A4423" t="s">
        <v>10815</v>
      </c>
      <c r="B4423">
        <v>13</v>
      </c>
      <c r="C4423">
        <v>20</v>
      </c>
      <c r="D4423">
        <v>4395</v>
      </c>
      <c r="E4423" t="s">
        <v>311</v>
      </c>
      <c r="F4423" t="s">
        <v>3848</v>
      </c>
      <c r="G4423" t="s">
        <v>311</v>
      </c>
      <c r="H4423" t="s">
        <v>311</v>
      </c>
      <c r="I4423" t="s">
        <v>311</v>
      </c>
      <c r="J4423">
        <v>0</v>
      </c>
    </row>
    <row r="4424" spans="1:10" hidden="1" x14ac:dyDescent="0.35">
      <c r="A4424" t="s">
        <v>10816</v>
      </c>
      <c r="B4424">
        <v>10</v>
      </c>
      <c r="C4424">
        <v>20</v>
      </c>
      <c r="D4424">
        <v>4395</v>
      </c>
      <c r="E4424" t="s">
        <v>311</v>
      </c>
      <c r="F4424" t="s">
        <v>3848</v>
      </c>
      <c r="G4424" t="s">
        <v>311</v>
      </c>
      <c r="H4424" t="s">
        <v>311</v>
      </c>
      <c r="I4424" t="s">
        <v>311</v>
      </c>
      <c r="J4424">
        <v>10</v>
      </c>
    </row>
    <row r="4425" spans="1:10" hidden="1" x14ac:dyDescent="0.35">
      <c r="A4425" t="s">
        <v>10817</v>
      </c>
      <c r="B4425">
        <v>16</v>
      </c>
      <c r="C4425">
        <v>20</v>
      </c>
      <c r="D4425">
        <v>4395</v>
      </c>
      <c r="E4425" t="s">
        <v>311</v>
      </c>
      <c r="F4425" t="s">
        <v>3848</v>
      </c>
      <c r="G4425" t="s">
        <v>311</v>
      </c>
      <c r="H4425" t="s">
        <v>311</v>
      </c>
      <c r="I4425" t="s">
        <v>311</v>
      </c>
      <c r="J4425">
        <v>0</v>
      </c>
    </row>
    <row r="4426" spans="1:10" hidden="1" x14ac:dyDescent="0.35">
      <c r="A4426" t="s">
        <v>10818</v>
      </c>
      <c r="B4426">
        <v>29</v>
      </c>
      <c r="C4426">
        <v>20</v>
      </c>
      <c r="D4426">
        <v>4395</v>
      </c>
      <c r="E4426" t="s">
        <v>311</v>
      </c>
      <c r="F4426" t="s">
        <v>2692</v>
      </c>
      <c r="G4426" t="s">
        <v>311</v>
      </c>
      <c r="H4426" t="s">
        <v>311</v>
      </c>
      <c r="I4426" t="s">
        <v>311</v>
      </c>
      <c r="J4426">
        <v>12</v>
      </c>
    </row>
    <row r="4427" spans="1:10" hidden="1" x14ac:dyDescent="0.35">
      <c r="A4427" t="s">
        <v>10819</v>
      </c>
      <c r="B4427">
        <v>27</v>
      </c>
      <c r="C4427">
        <v>20</v>
      </c>
      <c r="D4427">
        <v>4395</v>
      </c>
      <c r="E4427" t="s">
        <v>311</v>
      </c>
      <c r="F4427" t="s">
        <v>2692</v>
      </c>
      <c r="G4427" t="s">
        <v>311</v>
      </c>
      <c r="H4427" t="s">
        <v>311</v>
      </c>
      <c r="I4427" t="s">
        <v>311</v>
      </c>
      <c r="J4427">
        <v>3</v>
      </c>
    </row>
    <row r="4428" spans="1:10" hidden="1" x14ac:dyDescent="0.35">
      <c r="A4428" t="s">
        <v>10820</v>
      </c>
      <c r="B4428">
        <v>49</v>
      </c>
      <c r="C4428">
        <v>20</v>
      </c>
      <c r="D4428">
        <v>4395</v>
      </c>
      <c r="E4428" t="s">
        <v>311</v>
      </c>
      <c r="F4428" t="s">
        <v>2692</v>
      </c>
      <c r="G4428" t="s">
        <v>311</v>
      </c>
      <c r="H4428" t="s">
        <v>311</v>
      </c>
      <c r="I4428" t="s">
        <v>311</v>
      </c>
      <c r="J4428">
        <v>3</v>
      </c>
    </row>
    <row r="4429" spans="1:10" hidden="1" x14ac:dyDescent="0.35">
      <c r="A4429" t="s">
        <v>10821</v>
      </c>
      <c r="B4429">
        <v>14</v>
      </c>
      <c r="C4429">
        <v>20</v>
      </c>
      <c r="D4429">
        <v>4395</v>
      </c>
      <c r="E4429" t="s">
        <v>311</v>
      </c>
      <c r="F4429" t="s">
        <v>3848</v>
      </c>
      <c r="G4429" t="s">
        <v>311</v>
      </c>
      <c r="H4429" t="s">
        <v>311</v>
      </c>
      <c r="I4429" t="s">
        <v>311</v>
      </c>
      <c r="J4429">
        <v>0</v>
      </c>
    </row>
    <row r="4430" spans="1:10" hidden="1" x14ac:dyDescent="0.35">
      <c r="A4430" t="s">
        <v>10822</v>
      </c>
      <c r="B4430">
        <v>18</v>
      </c>
      <c r="C4430">
        <v>20</v>
      </c>
      <c r="D4430">
        <v>4395</v>
      </c>
      <c r="E4430" t="s">
        <v>311</v>
      </c>
      <c r="F4430" t="s">
        <v>2692</v>
      </c>
      <c r="G4430" t="s">
        <v>311</v>
      </c>
      <c r="H4430" t="s">
        <v>311</v>
      </c>
      <c r="I4430" t="s">
        <v>311</v>
      </c>
      <c r="J4430">
        <v>6</v>
      </c>
    </row>
    <row r="4431" spans="1:10" hidden="1" x14ac:dyDescent="0.35">
      <c r="A4431" t="s">
        <v>10823</v>
      </c>
      <c r="B4431">
        <v>59</v>
      </c>
      <c r="C4431">
        <v>20</v>
      </c>
      <c r="D4431">
        <v>4395</v>
      </c>
      <c r="E4431" t="s">
        <v>311</v>
      </c>
      <c r="F4431" t="s">
        <v>2692</v>
      </c>
      <c r="G4431" t="s">
        <v>311</v>
      </c>
      <c r="H4431" t="s">
        <v>311</v>
      </c>
      <c r="I4431" t="s">
        <v>311</v>
      </c>
      <c r="J4431">
        <v>2</v>
      </c>
    </row>
    <row r="4432" spans="1:10" hidden="1" x14ac:dyDescent="0.35">
      <c r="A4432" t="s">
        <v>10824</v>
      </c>
      <c r="B4432">
        <v>8</v>
      </c>
      <c r="C4432">
        <v>20</v>
      </c>
      <c r="D4432">
        <v>4395</v>
      </c>
      <c r="E4432" t="s">
        <v>311</v>
      </c>
      <c r="F4432" t="s">
        <v>3848</v>
      </c>
      <c r="G4432" t="s">
        <v>311</v>
      </c>
      <c r="H4432" t="s">
        <v>311</v>
      </c>
      <c r="I4432" t="s">
        <v>311</v>
      </c>
      <c r="J4432">
        <v>0</v>
      </c>
    </row>
    <row r="4433" spans="1:10" hidden="1" x14ac:dyDescent="0.35">
      <c r="A4433" t="s">
        <v>10825</v>
      </c>
      <c r="B4433">
        <v>24</v>
      </c>
      <c r="C4433">
        <v>20</v>
      </c>
      <c r="D4433">
        <v>4395</v>
      </c>
      <c r="E4433" t="s">
        <v>311</v>
      </c>
      <c r="F4433" t="s">
        <v>3848</v>
      </c>
      <c r="G4433" t="s">
        <v>311</v>
      </c>
      <c r="H4433" t="s">
        <v>311</v>
      </c>
      <c r="I4433" t="s">
        <v>311</v>
      </c>
      <c r="J4433">
        <v>2</v>
      </c>
    </row>
    <row r="4434" spans="1:10" hidden="1" x14ac:dyDescent="0.35">
      <c r="A4434" t="s">
        <v>10826</v>
      </c>
      <c r="B4434">
        <v>119</v>
      </c>
      <c r="C4434">
        <v>20</v>
      </c>
      <c r="D4434">
        <v>4395</v>
      </c>
      <c r="E4434" t="s">
        <v>311</v>
      </c>
      <c r="F4434" t="s">
        <v>2692</v>
      </c>
      <c r="G4434" t="s">
        <v>311</v>
      </c>
      <c r="H4434" t="s">
        <v>311</v>
      </c>
      <c r="I4434" t="s">
        <v>311</v>
      </c>
      <c r="J4434">
        <v>8</v>
      </c>
    </row>
    <row r="4435" spans="1:10" hidden="1" x14ac:dyDescent="0.35">
      <c r="A4435" t="s">
        <v>10827</v>
      </c>
      <c r="B4435">
        <v>16</v>
      </c>
      <c r="C4435">
        <v>20</v>
      </c>
      <c r="D4435">
        <v>4395</v>
      </c>
      <c r="E4435" t="s">
        <v>311</v>
      </c>
      <c r="F4435" t="s">
        <v>2692</v>
      </c>
      <c r="G4435" t="s">
        <v>311</v>
      </c>
      <c r="H4435" t="s">
        <v>311</v>
      </c>
      <c r="I4435" t="s">
        <v>311</v>
      </c>
      <c r="J4435">
        <v>0</v>
      </c>
    </row>
    <row r="4436" spans="1:10" hidden="1" x14ac:dyDescent="0.35">
      <c r="A4436" t="s">
        <v>10828</v>
      </c>
      <c r="B4436">
        <v>20</v>
      </c>
      <c r="C4436">
        <v>20</v>
      </c>
      <c r="D4436">
        <v>4395</v>
      </c>
      <c r="E4436" t="s">
        <v>311</v>
      </c>
      <c r="F4436" t="s">
        <v>2692</v>
      </c>
      <c r="G4436" t="s">
        <v>311</v>
      </c>
      <c r="H4436" t="s">
        <v>311</v>
      </c>
      <c r="I4436" t="s">
        <v>311</v>
      </c>
      <c r="J4436">
        <v>2</v>
      </c>
    </row>
    <row r="4437" spans="1:10" hidden="1" x14ac:dyDescent="0.35">
      <c r="A4437" t="s">
        <v>10829</v>
      </c>
      <c r="B4437">
        <v>18</v>
      </c>
      <c r="C4437">
        <v>20</v>
      </c>
      <c r="D4437">
        <v>4395</v>
      </c>
      <c r="E4437" t="s">
        <v>311</v>
      </c>
      <c r="F4437" t="s">
        <v>3848</v>
      </c>
      <c r="G4437" t="s">
        <v>311</v>
      </c>
      <c r="H4437" t="s">
        <v>311</v>
      </c>
      <c r="I4437" t="s">
        <v>311</v>
      </c>
      <c r="J4437">
        <v>0</v>
      </c>
    </row>
    <row r="4438" spans="1:10" hidden="1" x14ac:dyDescent="0.35">
      <c r="A4438" t="s">
        <v>10830</v>
      </c>
      <c r="B4438">
        <v>18</v>
      </c>
      <c r="C4438">
        <v>20</v>
      </c>
      <c r="D4438">
        <v>4395</v>
      </c>
      <c r="E4438" t="s">
        <v>311</v>
      </c>
      <c r="F4438" t="s">
        <v>3848</v>
      </c>
      <c r="G4438" t="s">
        <v>311</v>
      </c>
      <c r="H4438" t="s">
        <v>311</v>
      </c>
      <c r="I4438" t="s">
        <v>311</v>
      </c>
      <c r="J4438">
        <v>2</v>
      </c>
    </row>
    <row r="4439" spans="1:10" hidden="1" x14ac:dyDescent="0.35">
      <c r="A4439" t="s">
        <v>10831</v>
      </c>
      <c r="B4439">
        <v>10</v>
      </c>
      <c r="C4439">
        <v>20</v>
      </c>
      <c r="D4439">
        <v>4395</v>
      </c>
      <c r="E4439" t="s">
        <v>311</v>
      </c>
      <c r="F4439" t="s">
        <v>3848</v>
      </c>
      <c r="G4439" t="s">
        <v>311</v>
      </c>
      <c r="H4439" t="s">
        <v>311</v>
      </c>
      <c r="I4439" t="s">
        <v>311</v>
      </c>
      <c r="J4439">
        <v>0</v>
      </c>
    </row>
    <row r="4440" spans="1:10" hidden="1" x14ac:dyDescent="0.35">
      <c r="A4440" t="s">
        <v>10832</v>
      </c>
      <c r="B4440">
        <v>14</v>
      </c>
      <c r="C4440">
        <v>20</v>
      </c>
      <c r="D4440">
        <v>4395</v>
      </c>
      <c r="E4440" t="s">
        <v>311</v>
      </c>
      <c r="F4440" t="s">
        <v>3848</v>
      </c>
      <c r="G4440" t="s">
        <v>311</v>
      </c>
      <c r="H4440" t="s">
        <v>311</v>
      </c>
      <c r="I4440" t="s">
        <v>311</v>
      </c>
      <c r="J4440">
        <v>0</v>
      </c>
    </row>
    <row r="4441" spans="1:10" hidden="1" x14ac:dyDescent="0.35">
      <c r="A4441" t="s">
        <v>10833</v>
      </c>
      <c r="B4441">
        <v>52</v>
      </c>
      <c r="C4441">
        <v>20</v>
      </c>
      <c r="D4441">
        <v>4395</v>
      </c>
      <c r="E4441" t="s">
        <v>311</v>
      </c>
      <c r="F4441" t="s">
        <v>2692</v>
      </c>
      <c r="G4441" t="s">
        <v>311</v>
      </c>
      <c r="H4441" t="s">
        <v>311</v>
      </c>
      <c r="I4441" t="s">
        <v>311</v>
      </c>
      <c r="J4441">
        <v>0</v>
      </c>
    </row>
    <row r="4442" spans="1:10" hidden="1" x14ac:dyDescent="0.35">
      <c r="A4442" t="s">
        <v>10834</v>
      </c>
      <c r="B4442">
        <v>102</v>
      </c>
      <c r="C4442">
        <v>20</v>
      </c>
      <c r="D4442">
        <v>4395</v>
      </c>
      <c r="E4442" t="s">
        <v>311</v>
      </c>
      <c r="F4442" t="s">
        <v>2692</v>
      </c>
      <c r="G4442" t="s">
        <v>311</v>
      </c>
      <c r="H4442" t="s">
        <v>311</v>
      </c>
      <c r="I4442" t="s">
        <v>311</v>
      </c>
      <c r="J4442">
        <v>0</v>
      </c>
    </row>
    <row r="4443" spans="1:10" hidden="1" x14ac:dyDescent="0.35">
      <c r="A4443" t="s">
        <v>10835</v>
      </c>
      <c r="B4443">
        <v>11</v>
      </c>
      <c r="C4443">
        <v>20</v>
      </c>
      <c r="D4443">
        <v>4395</v>
      </c>
      <c r="E4443" t="s">
        <v>311</v>
      </c>
      <c r="F4443" t="s">
        <v>3848</v>
      </c>
      <c r="G4443" t="s">
        <v>311</v>
      </c>
      <c r="H4443" t="s">
        <v>311</v>
      </c>
      <c r="I4443" t="s">
        <v>311</v>
      </c>
      <c r="J4443">
        <v>1</v>
      </c>
    </row>
    <row r="4444" spans="1:10" hidden="1" x14ac:dyDescent="0.35">
      <c r="A4444" t="s">
        <v>10836</v>
      </c>
      <c r="B4444">
        <v>71</v>
      </c>
      <c r="C4444">
        <v>20</v>
      </c>
      <c r="D4444">
        <v>4395</v>
      </c>
      <c r="E4444" t="s">
        <v>311</v>
      </c>
      <c r="F4444" t="s">
        <v>2692</v>
      </c>
      <c r="G4444" t="s">
        <v>311</v>
      </c>
      <c r="H4444" t="s">
        <v>311</v>
      </c>
      <c r="I4444" t="s">
        <v>311</v>
      </c>
      <c r="J4444">
        <v>2</v>
      </c>
    </row>
    <row r="4445" spans="1:10" hidden="1" x14ac:dyDescent="0.35">
      <c r="A4445" t="s">
        <v>10837</v>
      </c>
      <c r="B4445">
        <v>9</v>
      </c>
      <c r="C4445">
        <v>20</v>
      </c>
      <c r="D4445">
        <v>4395</v>
      </c>
      <c r="E4445" t="s">
        <v>311</v>
      </c>
      <c r="F4445" t="s">
        <v>3848</v>
      </c>
      <c r="G4445" t="s">
        <v>311</v>
      </c>
      <c r="H4445" t="s">
        <v>311</v>
      </c>
      <c r="I4445" t="s">
        <v>311</v>
      </c>
      <c r="J4445">
        <v>0</v>
      </c>
    </row>
    <row r="4446" spans="1:10" hidden="1" x14ac:dyDescent="0.35">
      <c r="A4446" t="s">
        <v>10838</v>
      </c>
      <c r="B4446">
        <v>16</v>
      </c>
      <c r="C4446">
        <v>20</v>
      </c>
      <c r="D4446">
        <v>4395</v>
      </c>
      <c r="E4446" t="s">
        <v>311</v>
      </c>
      <c r="F4446" t="s">
        <v>3848</v>
      </c>
      <c r="G4446" t="s">
        <v>311</v>
      </c>
      <c r="H4446" t="s">
        <v>311</v>
      </c>
      <c r="I4446" t="s">
        <v>311</v>
      </c>
      <c r="J4446">
        <v>1</v>
      </c>
    </row>
    <row r="4447" spans="1:10" hidden="1" x14ac:dyDescent="0.35">
      <c r="A4447" t="s">
        <v>10839</v>
      </c>
      <c r="B4447">
        <v>18</v>
      </c>
      <c r="C4447">
        <v>20</v>
      </c>
      <c r="D4447">
        <v>4395</v>
      </c>
      <c r="E4447" t="s">
        <v>311</v>
      </c>
      <c r="F4447" t="s">
        <v>2692</v>
      </c>
      <c r="G4447" t="s">
        <v>311</v>
      </c>
      <c r="H4447" t="s">
        <v>311</v>
      </c>
      <c r="I4447" t="s">
        <v>311</v>
      </c>
      <c r="J4447">
        <v>3</v>
      </c>
    </row>
    <row r="4448" spans="1:10" hidden="1" x14ac:dyDescent="0.35">
      <c r="A4448" t="s">
        <v>10840</v>
      </c>
      <c r="B4448">
        <v>87</v>
      </c>
      <c r="C4448">
        <v>20</v>
      </c>
      <c r="D4448">
        <v>4395</v>
      </c>
      <c r="E4448" t="s">
        <v>311</v>
      </c>
      <c r="F4448" t="s">
        <v>3848</v>
      </c>
      <c r="G4448" t="s">
        <v>311</v>
      </c>
      <c r="H4448" t="s">
        <v>311</v>
      </c>
      <c r="I4448" t="s">
        <v>311</v>
      </c>
      <c r="J4448">
        <v>1</v>
      </c>
    </row>
    <row r="4449" spans="1:10" hidden="1" x14ac:dyDescent="0.35">
      <c r="A4449" t="s">
        <v>10841</v>
      </c>
      <c r="B4449">
        <v>34</v>
      </c>
      <c r="C4449">
        <v>20</v>
      </c>
      <c r="D4449">
        <v>4395</v>
      </c>
      <c r="E4449" t="s">
        <v>311</v>
      </c>
      <c r="F4449" t="s">
        <v>3848</v>
      </c>
      <c r="G4449" t="s">
        <v>311</v>
      </c>
      <c r="H4449" t="s">
        <v>311</v>
      </c>
      <c r="I4449" t="s">
        <v>311</v>
      </c>
      <c r="J4449">
        <v>0</v>
      </c>
    </row>
    <row r="4450" spans="1:10" hidden="1" x14ac:dyDescent="0.35">
      <c r="A4450" t="s">
        <v>10842</v>
      </c>
      <c r="B4450">
        <v>22</v>
      </c>
      <c r="C4450">
        <v>20</v>
      </c>
      <c r="D4450">
        <v>4395</v>
      </c>
      <c r="E4450" t="s">
        <v>311</v>
      </c>
      <c r="F4450" t="s">
        <v>2692</v>
      </c>
      <c r="G4450" t="s">
        <v>311</v>
      </c>
      <c r="H4450" t="s">
        <v>311</v>
      </c>
      <c r="I4450" t="s">
        <v>311</v>
      </c>
      <c r="J4450">
        <v>2</v>
      </c>
    </row>
    <row r="4451" spans="1:10" hidden="1" x14ac:dyDescent="0.35">
      <c r="A4451" t="s">
        <v>3511</v>
      </c>
      <c r="B4451">
        <v>11</v>
      </c>
      <c r="C4451">
        <v>19</v>
      </c>
      <c r="D4451">
        <v>4450</v>
      </c>
      <c r="E4451" t="s">
        <v>311</v>
      </c>
      <c r="F4451" t="s">
        <v>2692</v>
      </c>
      <c r="G4451" t="s">
        <v>311</v>
      </c>
      <c r="H4451" t="s">
        <v>311</v>
      </c>
      <c r="I4451" t="s">
        <v>311</v>
      </c>
      <c r="J4451">
        <v>0</v>
      </c>
    </row>
    <row r="4452" spans="1:10" hidden="1" x14ac:dyDescent="0.35">
      <c r="A4452" t="s">
        <v>10843</v>
      </c>
      <c r="B4452">
        <v>10</v>
      </c>
      <c r="C4452">
        <v>19</v>
      </c>
      <c r="D4452">
        <v>4450</v>
      </c>
      <c r="E4452" t="s">
        <v>311</v>
      </c>
      <c r="F4452" t="s">
        <v>3848</v>
      </c>
      <c r="G4452" t="s">
        <v>311</v>
      </c>
      <c r="H4452" t="s">
        <v>311</v>
      </c>
      <c r="I4452" t="s">
        <v>311</v>
      </c>
      <c r="J4452">
        <v>0</v>
      </c>
    </row>
    <row r="4453" spans="1:10" hidden="1" x14ac:dyDescent="0.35">
      <c r="A4453" t="s">
        <v>10844</v>
      </c>
      <c r="B4453">
        <v>19</v>
      </c>
      <c r="C4453">
        <v>19</v>
      </c>
      <c r="D4453">
        <v>4450</v>
      </c>
      <c r="E4453" t="s">
        <v>311</v>
      </c>
      <c r="F4453" t="s">
        <v>3848</v>
      </c>
      <c r="G4453" t="s">
        <v>311</v>
      </c>
      <c r="H4453" t="s">
        <v>311</v>
      </c>
      <c r="I4453" t="s">
        <v>311</v>
      </c>
      <c r="J4453">
        <v>0</v>
      </c>
    </row>
    <row r="4454" spans="1:10" hidden="1" x14ac:dyDescent="0.35">
      <c r="A4454" t="s">
        <v>10845</v>
      </c>
      <c r="B4454">
        <v>106</v>
      </c>
      <c r="C4454">
        <v>19</v>
      </c>
      <c r="D4454">
        <v>4450</v>
      </c>
      <c r="E4454" t="s">
        <v>311</v>
      </c>
      <c r="F4454" t="s">
        <v>2692</v>
      </c>
      <c r="G4454" t="s">
        <v>311</v>
      </c>
      <c r="H4454" t="s">
        <v>311</v>
      </c>
      <c r="I4454" t="s">
        <v>311</v>
      </c>
      <c r="J4454">
        <v>1</v>
      </c>
    </row>
    <row r="4455" spans="1:10" hidden="1" x14ac:dyDescent="0.35">
      <c r="A4455" t="s">
        <v>10846</v>
      </c>
      <c r="B4455">
        <v>49</v>
      </c>
      <c r="C4455">
        <v>19</v>
      </c>
      <c r="D4455">
        <v>4450</v>
      </c>
      <c r="E4455" t="s">
        <v>311</v>
      </c>
      <c r="F4455" t="s">
        <v>2692</v>
      </c>
      <c r="G4455" t="s">
        <v>311</v>
      </c>
      <c r="H4455" t="s">
        <v>311</v>
      </c>
      <c r="I4455" t="s">
        <v>311</v>
      </c>
      <c r="J4455">
        <v>1</v>
      </c>
    </row>
    <row r="4456" spans="1:10" hidden="1" x14ac:dyDescent="0.35">
      <c r="A4456" t="s">
        <v>10847</v>
      </c>
      <c r="B4456">
        <v>39</v>
      </c>
      <c r="C4456">
        <v>19</v>
      </c>
      <c r="D4456">
        <v>4450</v>
      </c>
      <c r="E4456" t="s">
        <v>311</v>
      </c>
      <c r="F4456" t="s">
        <v>2692</v>
      </c>
      <c r="G4456" t="s">
        <v>311</v>
      </c>
      <c r="H4456" t="s">
        <v>311</v>
      </c>
      <c r="I4456" t="s">
        <v>311</v>
      </c>
      <c r="J4456">
        <v>2</v>
      </c>
    </row>
    <row r="4457" spans="1:10" hidden="1" x14ac:dyDescent="0.35">
      <c r="A4457" t="s">
        <v>10848</v>
      </c>
      <c r="B4457">
        <v>9</v>
      </c>
      <c r="C4457">
        <v>19</v>
      </c>
      <c r="D4457">
        <v>4450</v>
      </c>
      <c r="E4457" t="s">
        <v>311</v>
      </c>
      <c r="F4457" t="s">
        <v>3848</v>
      </c>
      <c r="G4457" t="s">
        <v>311</v>
      </c>
      <c r="H4457" t="s">
        <v>311</v>
      </c>
      <c r="I4457" t="s">
        <v>311</v>
      </c>
      <c r="J4457">
        <v>0</v>
      </c>
    </row>
    <row r="4458" spans="1:10" hidden="1" x14ac:dyDescent="0.35">
      <c r="A4458" t="s">
        <v>10849</v>
      </c>
      <c r="B4458">
        <v>10</v>
      </c>
      <c r="C4458">
        <v>19</v>
      </c>
      <c r="D4458">
        <v>4450</v>
      </c>
      <c r="E4458" t="s">
        <v>311</v>
      </c>
      <c r="F4458" t="s">
        <v>3848</v>
      </c>
      <c r="G4458" t="s">
        <v>311</v>
      </c>
      <c r="H4458" t="s">
        <v>311</v>
      </c>
      <c r="I4458" t="s">
        <v>311</v>
      </c>
      <c r="J4458">
        <v>1</v>
      </c>
    </row>
    <row r="4459" spans="1:10" hidden="1" x14ac:dyDescent="0.35">
      <c r="A4459" t="s">
        <v>10850</v>
      </c>
      <c r="B4459">
        <v>9</v>
      </c>
      <c r="C4459">
        <v>19</v>
      </c>
      <c r="D4459">
        <v>4450</v>
      </c>
      <c r="E4459" t="s">
        <v>311</v>
      </c>
      <c r="F4459" t="s">
        <v>3848</v>
      </c>
      <c r="G4459" t="s">
        <v>311</v>
      </c>
      <c r="H4459" t="s">
        <v>311</v>
      </c>
      <c r="I4459" t="s">
        <v>311</v>
      </c>
      <c r="J4459">
        <v>0</v>
      </c>
    </row>
    <row r="4460" spans="1:10" hidden="1" x14ac:dyDescent="0.35">
      <c r="A4460" t="s">
        <v>10851</v>
      </c>
      <c r="B4460">
        <v>18</v>
      </c>
      <c r="C4460">
        <v>19</v>
      </c>
      <c r="D4460">
        <v>4450</v>
      </c>
      <c r="E4460" t="s">
        <v>311</v>
      </c>
      <c r="F4460" t="s">
        <v>3848</v>
      </c>
      <c r="G4460" t="s">
        <v>311</v>
      </c>
      <c r="H4460" t="s">
        <v>311</v>
      </c>
      <c r="I4460" t="s">
        <v>311</v>
      </c>
      <c r="J4460">
        <v>1</v>
      </c>
    </row>
    <row r="4461" spans="1:10" hidden="1" x14ac:dyDescent="0.35">
      <c r="A4461" t="s">
        <v>10852</v>
      </c>
      <c r="B4461">
        <v>19</v>
      </c>
      <c r="C4461">
        <v>19</v>
      </c>
      <c r="D4461">
        <v>4450</v>
      </c>
      <c r="E4461" t="s">
        <v>311</v>
      </c>
      <c r="F4461" t="s">
        <v>3848</v>
      </c>
      <c r="G4461" t="s">
        <v>311</v>
      </c>
      <c r="H4461" t="s">
        <v>311</v>
      </c>
      <c r="I4461" t="s">
        <v>311</v>
      </c>
      <c r="J4461">
        <v>0</v>
      </c>
    </row>
    <row r="4462" spans="1:10" hidden="1" x14ac:dyDescent="0.35">
      <c r="A4462" t="s">
        <v>10853</v>
      </c>
      <c r="B4462">
        <v>10</v>
      </c>
      <c r="C4462">
        <v>19</v>
      </c>
      <c r="D4462">
        <v>4450</v>
      </c>
      <c r="E4462" t="s">
        <v>311</v>
      </c>
      <c r="F4462" t="s">
        <v>3848</v>
      </c>
      <c r="G4462" t="s">
        <v>311</v>
      </c>
      <c r="H4462" t="s">
        <v>311</v>
      </c>
      <c r="I4462" t="s">
        <v>311</v>
      </c>
      <c r="J4462">
        <v>0</v>
      </c>
    </row>
    <row r="4463" spans="1:10" hidden="1" x14ac:dyDescent="0.35">
      <c r="A4463" t="s">
        <v>10854</v>
      </c>
      <c r="B4463">
        <v>12</v>
      </c>
      <c r="C4463">
        <v>19</v>
      </c>
      <c r="D4463">
        <v>4450</v>
      </c>
      <c r="E4463" t="s">
        <v>311</v>
      </c>
      <c r="F4463" t="s">
        <v>3848</v>
      </c>
      <c r="G4463" t="s">
        <v>311</v>
      </c>
      <c r="H4463" t="s">
        <v>311</v>
      </c>
      <c r="I4463" t="s">
        <v>311</v>
      </c>
      <c r="J4463">
        <v>1</v>
      </c>
    </row>
    <row r="4464" spans="1:10" hidden="1" x14ac:dyDescent="0.35">
      <c r="A4464" t="s">
        <v>10855</v>
      </c>
      <c r="B4464">
        <v>30</v>
      </c>
      <c r="C4464">
        <v>19</v>
      </c>
      <c r="D4464">
        <v>4450</v>
      </c>
      <c r="E4464" t="s">
        <v>311</v>
      </c>
      <c r="F4464" t="s">
        <v>2692</v>
      </c>
      <c r="G4464" t="s">
        <v>311</v>
      </c>
      <c r="H4464" t="s">
        <v>311</v>
      </c>
      <c r="I4464" t="s">
        <v>311</v>
      </c>
      <c r="J4464">
        <v>3</v>
      </c>
    </row>
    <row r="4465" spans="1:10" hidden="1" x14ac:dyDescent="0.35">
      <c r="A4465" t="s">
        <v>10856</v>
      </c>
      <c r="B4465">
        <v>18</v>
      </c>
      <c r="C4465">
        <v>19</v>
      </c>
      <c r="D4465">
        <v>4450</v>
      </c>
      <c r="E4465" t="s">
        <v>311</v>
      </c>
      <c r="F4465" t="s">
        <v>3848</v>
      </c>
      <c r="G4465" t="s">
        <v>311</v>
      </c>
      <c r="H4465" t="s">
        <v>311</v>
      </c>
      <c r="I4465" t="s">
        <v>311</v>
      </c>
      <c r="J4465">
        <v>1</v>
      </c>
    </row>
    <row r="4466" spans="1:10" hidden="1" x14ac:dyDescent="0.35">
      <c r="A4466" t="s">
        <v>10857</v>
      </c>
      <c r="B4466">
        <v>11</v>
      </c>
      <c r="C4466">
        <v>19</v>
      </c>
      <c r="D4466">
        <v>4450</v>
      </c>
      <c r="E4466" t="s">
        <v>311</v>
      </c>
      <c r="F4466" t="s">
        <v>3848</v>
      </c>
      <c r="G4466" t="s">
        <v>311</v>
      </c>
      <c r="H4466" t="s">
        <v>311</v>
      </c>
      <c r="I4466" t="s">
        <v>311</v>
      </c>
      <c r="J4466">
        <v>0</v>
      </c>
    </row>
    <row r="4467" spans="1:10" hidden="1" x14ac:dyDescent="0.35">
      <c r="A4467" t="s">
        <v>10858</v>
      </c>
      <c r="B4467">
        <v>43</v>
      </c>
      <c r="C4467">
        <v>19</v>
      </c>
      <c r="D4467">
        <v>4450</v>
      </c>
      <c r="E4467" t="s">
        <v>311</v>
      </c>
      <c r="F4467" t="s">
        <v>3848</v>
      </c>
      <c r="G4467" t="s">
        <v>311</v>
      </c>
      <c r="H4467" t="s">
        <v>311</v>
      </c>
      <c r="I4467" t="s">
        <v>311</v>
      </c>
      <c r="J4467">
        <v>0</v>
      </c>
    </row>
    <row r="4468" spans="1:10" hidden="1" x14ac:dyDescent="0.35">
      <c r="A4468" t="s">
        <v>10859</v>
      </c>
      <c r="B4468">
        <v>29</v>
      </c>
      <c r="C4468">
        <v>19</v>
      </c>
      <c r="D4468">
        <v>4450</v>
      </c>
      <c r="E4468" t="s">
        <v>311</v>
      </c>
      <c r="F4468" t="s">
        <v>2692</v>
      </c>
      <c r="G4468" t="s">
        <v>311</v>
      </c>
      <c r="H4468" t="s">
        <v>311</v>
      </c>
      <c r="I4468" t="s">
        <v>311</v>
      </c>
      <c r="J4468">
        <v>9</v>
      </c>
    </row>
    <row r="4469" spans="1:10" hidden="1" x14ac:dyDescent="0.35">
      <c r="A4469" t="s">
        <v>10860</v>
      </c>
      <c r="B4469">
        <v>14</v>
      </c>
      <c r="C4469">
        <v>19</v>
      </c>
      <c r="D4469">
        <v>4450</v>
      </c>
      <c r="E4469" t="s">
        <v>311</v>
      </c>
      <c r="F4469" t="s">
        <v>2692</v>
      </c>
      <c r="G4469" t="s">
        <v>311</v>
      </c>
      <c r="H4469" t="s">
        <v>311</v>
      </c>
      <c r="I4469" t="s">
        <v>311</v>
      </c>
      <c r="J4469">
        <v>1</v>
      </c>
    </row>
    <row r="4470" spans="1:10" hidden="1" x14ac:dyDescent="0.35">
      <c r="A4470" t="s">
        <v>10861</v>
      </c>
      <c r="B4470">
        <v>20</v>
      </c>
      <c r="C4470">
        <v>19</v>
      </c>
      <c r="D4470">
        <v>4450</v>
      </c>
      <c r="E4470" t="s">
        <v>311</v>
      </c>
      <c r="F4470" t="s">
        <v>2692</v>
      </c>
      <c r="G4470" t="s">
        <v>311</v>
      </c>
      <c r="H4470" t="s">
        <v>311</v>
      </c>
      <c r="I4470" t="s">
        <v>311</v>
      </c>
      <c r="J4470">
        <v>0</v>
      </c>
    </row>
    <row r="4471" spans="1:10" hidden="1" x14ac:dyDescent="0.35">
      <c r="A4471" t="s">
        <v>10862</v>
      </c>
      <c r="B4471">
        <v>33</v>
      </c>
      <c r="C4471">
        <v>19</v>
      </c>
      <c r="D4471">
        <v>4450</v>
      </c>
      <c r="E4471" t="s">
        <v>311</v>
      </c>
      <c r="F4471" t="s">
        <v>3848</v>
      </c>
      <c r="G4471" t="s">
        <v>311</v>
      </c>
      <c r="H4471" t="s">
        <v>311</v>
      </c>
      <c r="I4471" t="s">
        <v>311</v>
      </c>
      <c r="J4471">
        <v>19</v>
      </c>
    </row>
    <row r="4472" spans="1:10" hidden="1" x14ac:dyDescent="0.35">
      <c r="A4472" t="s">
        <v>10863</v>
      </c>
      <c r="B4472">
        <v>69</v>
      </c>
      <c r="C4472">
        <v>19</v>
      </c>
      <c r="D4472">
        <v>4450</v>
      </c>
      <c r="E4472" t="s">
        <v>311</v>
      </c>
      <c r="F4472" t="s">
        <v>2692</v>
      </c>
      <c r="G4472" t="s">
        <v>311</v>
      </c>
      <c r="H4472" t="s">
        <v>311</v>
      </c>
      <c r="I4472" t="s">
        <v>311</v>
      </c>
      <c r="J4472">
        <v>0</v>
      </c>
    </row>
    <row r="4473" spans="1:10" hidden="1" x14ac:dyDescent="0.35">
      <c r="A4473" t="s">
        <v>10864</v>
      </c>
      <c r="B4473">
        <v>15</v>
      </c>
      <c r="C4473">
        <v>19</v>
      </c>
      <c r="D4473">
        <v>4450</v>
      </c>
      <c r="E4473" t="s">
        <v>311</v>
      </c>
      <c r="F4473" t="s">
        <v>2692</v>
      </c>
      <c r="G4473" t="s">
        <v>311</v>
      </c>
      <c r="H4473" t="s">
        <v>311</v>
      </c>
      <c r="I4473" t="s">
        <v>311</v>
      </c>
      <c r="J4473">
        <v>1</v>
      </c>
    </row>
    <row r="4474" spans="1:10" hidden="1" x14ac:dyDescent="0.35">
      <c r="A4474" t="s">
        <v>10865</v>
      </c>
      <c r="B4474">
        <v>13</v>
      </c>
      <c r="C4474">
        <v>19</v>
      </c>
      <c r="D4474">
        <v>4450</v>
      </c>
      <c r="E4474" t="s">
        <v>311</v>
      </c>
      <c r="F4474" t="s">
        <v>2692</v>
      </c>
      <c r="G4474" t="s">
        <v>311</v>
      </c>
      <c r="H4474" t="s">
        <v>311</v>
      </c>
      <c r="I4474" t="s">
        <v>311</v>
      </c>
      <c r="J4474">
        <v>1</v>
      </c>
    </row>
    <row r="4475" spans="1:10" hidden="1" x14ac:dyDescent="0.35">
      <c r="A4475" t="s">
        <v>10866</v>
      </c>
      <c r="B4475">
        <v>18</v>
      </c>
      <c r="C4475">
        <v>19</v>
      </c>
      <c r="D4475">
        <v>4450</v>
      </c>
      <c r="E4475" t="s">
        <v>311</v>
      </c>
      <c r="F4475" t="s">
        <v>3848</v>
      </c>
      <c r="G4475" t="s">
        <v>311</v>
      </c>
      <c r="H4475" t="s">
        <v>311</v>
      </c>
      <c r="I4475" t="s">
        <v>311</v>
      </c>
      <c r="J4475">
        <v>2</v>
      </c>
    </row>
    <row r="4476" spans="1:10" hidden="1" x14ac:dyDescent="0.35">
      <c r="A4476" t="s">
        <v>10867</v>
      </c>
      <c r="B4476">
        <v>11</v>
      </c>
      <c r="C4476">
        <v>19</v>
      </c>
      <c r="D4476">
        <v>4450</v>
      </c>
      <c r="E4476" t="s">
        <v>311</v>
      </c>
      <c r="F4476" t="s">
        <v>3848</v>
      </c>
      <c r="G4476" t="s">
        <v>311</v>
      </c>
      <c r="H4476" t="s">
        <v>311</v>
      </c>
      <c r="I4476" t="s">
        <v>311</v>
      </c>
      <c r="J4476">
        <v>1</v>
      </c>
    </row>
    <row r="4477" spans="1:10" hidden="1" x14ac:dyDescent="0.35">
      <c r="A4477" t="s">
        <v>10868</v>
      </c>
      <c r="B4477">
        <v>30</v>
      </c>
      <c r="C4477">
        <v>19</v>
      </c>
      <c r="D4477">
        <v>4450</v>
      </c>
      <c r="E4477" t="s">
        <v>311</v>
      </c>
      <c r="F4477" t="s">
        <v>2692</v>
      </c>
      <c r="G4477" t="s">
        <v>311</v>
      </c>
      <c r="H4477" t="s">
        <v>311</v>
      </c>
      <c r="I4477" t="s">
        <v>311</v>
      </c>
      <c r="J4477">
        <v>4</v>
      </c>
    </row>
    <row r="4478" spans="1:10" hidden="1" x14ac:dyDescent="0.35">
      <c r="A4478" t="s">
        <v>10869</v>
      </c>
      <c r="B4478">
        <v>22</v>
      </c>
      <c r="C4478">
        <v>19</v>
      </c>
      <c r="D4478">
        <v>4450</v>
      </c>
      <c r="E4478" t="s">
        <v>311</v>
      </c>
      <c r="F4478" t="s">
        <v>2692</v>
      </c>
      <c r="G4478" t="s">
        <v>311</v>
      </c>
      <c r="H4478" t="s">
        <v>311</v>
      </c>
      <c r="I4478" t="s">
        <v>311</v>
      </c>
      <c r="J4478">
        <v>4</v>
      </c>
    </row>
    <row r="4479" spans="1:10" hidden="1" x14ac:dyDescent="0.35">
      <c r="A4479" t="s">
        <v>10870</v>
      </c>
      <c r="B4479">
        <v>13</v>
      </c>
      <c r="C4479">
        <v>19</v>
      </c>
      <c r="D4479">
        <v>4450</v>
      </c>
      <c r="E4479" t="s">
        <v>311</v>
      </c>
      <c r="F4479" t="s">
        <v>3848</v>
      </c>
      <c r="G4479" t="s">
        <v>311</v>
      </c>
      <c r="H4479" t="s">
        <v>311</v>
      </c>
      <c r="I4479" t="s">
        <v>311</v>
      </c>
      <c r="J4479">
        <v>0</v>
      </c>
    </row>
    <row r="4480" spans="1:10" hidden="1" x14ac:dyDescent="0.35">
      <c r="A4480" t="s">
        <v>10871</v>
      </c>
      <c r="B4480">
        <v>30</v>
      </c>
      <c r="C4480">
        <v>19</v>
      </c>
      <c r="D4480">
        <v>4450</v>
      </c>
      <c r="E4480" t="s">
        <v>311</v>
      </c>
      <c r="F4480" t="s">
        <v>2692</v>
      </c>
      <c r="G4480" t="s">
        <v>311</v>
      </c>
      <c r="H4480" t="s">
        <v>311</v>
      </c>
      <c r="I4480" t="s">
        <v>311</v>
      </c>
      <c r="J4480">
        <v>1</v>
      </c>
    </row>
    <row r="4481" spans="1:10" x14ac:dyDescent="0.35">
      <c r="A4481" t="s">
        <v>10872</v>
      </c>
      <c r="B4481">
        <v>30</v>
      </c>
      <c r="C4481">
        <v>19</v>
      </c>
      <c r="D4481">
        <v>4450</v>
      </c>
      <c r="E4481" t="s">
        <v>311</v>
      </c>
      <c r="F4481" t="s">
        <v>0</v>
      </c>
      <c r="G4481" t="s">
        <v>8490</v>
      </c>
      <c r="H4481" t="s">
        <v>311</v>
      </c>
      <c r="I4481" t="s">
        <v>311</v>
      </c>
      <c r="J4481">
        <v>9</v>
      </c>
    </row>
    <row r="4482" spans="1:10" hidden="1" x14ac:dyDescent="0.35">
      <c r="A4482" t="s">
        <v>10873</v>
      </c>
      <c r="B4482">
        <v>28</v>
      </c>
      <c r="C4482">
        <v>19</v>
      </c>
      <c r="D4482">
        <v>4450</v>
      </c>
      <c r="E4482" t="s">
        <v>311</v>
      </c>
      <c r="F4482" t="s">
        <v>2692</v>
      </c>
      <c r="G4482" t="s">
        <v>311</v>
      </c>
      <c r="H4482" t="s">
        <v>311</v>
      </c>
      <c r="I4482" t="s">
        <v>311</v>
      </c>
      <c r="J4482">
        <v>0</v>
      </c>
    </row>
    <row r="4483" spans="1:10" hidden="1" x14ac:dyDescent="0.35">
      <c r="A4483" t="s">
        <v>10874</v>
      </c>
      <c r="B4483">
        <v>7</v>
      </c>
      <c r="C4483">
        <v>19</v>
      </c>
      <c r="D4483">
        <v>4450</v>
      </c>
      <c r="E4483" t="s">
        <v>311</v>
      </c>
      <c r="F4483" t="s">
        <v>2692</v>
      </c>
      <c r="G4483" t="s">
        <v>311</v>
      </c>
      <c r="H4483" t="s">
        <v>311</v>
      </c>
      <c r="I4483" t="s">
        <v>311</v>
      </c>
      <c r="J4483">
        <v>0</v>
      </c>
    </row>
    <row r="4484" spans="1:10" hidden="1" x14ac:dyDescent="0.35">
      <c r="A4484" t="s">
        <v>10875</v>
      </c>
      <c r="B4484">
        <v>19</v>
      </c>
      <c r="C4484">
        <v>19</v>
      </c>
      <c r="D4484">
        <v>4450</v>
      </c>
      <c r="E4484" t="s">
        <v>311</v>
      </c>
      <c r="F4484" t="s">
        <v>3848</v>
      </c>
      <c r="G4484" t="s">
        <v>311</v>
      </c>
      <c r="H4484" t="s">
        <v>311</v>
      </c>
      <c r="I4484" t="s">
        <v>311</v>
      </c>
      <c r="J4484">
        <v>2</v>
      </c>
    </row>
    <row r="4485" spans="1:10" hidden="1" x14ac:dyDescent="0.35">
      <c r="A4485" t="s">
        <v>10876</v>
      </c>
      <c r="B4485">
        <v>71</v>
      </c>
      <c r="C4485">
        <v>19</v>
      </c>
      <c r="D4485">
        <v>4450</v>
      </c>
      <c r="E4485" t="s">
        <v>311</v>
      </c>
      <c r="F4485" t="s">
        <v>2692</v>
      </c>
      <c r="G4485" t="s">
        <v>311</v>
      </c>
      <c r="H4485" t="s">
        <v>311</v>
      </c>
      <c r="I4485" t="s">
        <v>311</v>
      </c>
      <c r="J4485">
        <v>0</v>
      </c>
    </row>
    <row r="4486" spans="1:10" hidden="1" x14ac:dyDescent="0.35">
      <c r="A4486" t="s">
        <v>10877</v>
      </c>
      <c r="B4486">
        <v>21</v>
      </c>
      <c r="C4486">
        <v>19</v>
      </c>
      <c r="D4486">
        <v>4450</v>
      </c>
      <c r="E4486" t="s">
        <v>311</v>
      </c>
      <c r="F4486" t="s">
        <v>3848</v>
      </c>
      <c r="G4486" t="s">
        <v>311</v>
      </c>
      <c r="H4486" t="s">
        <v>311</v>
      </c>
      <c r="I4486" t="s">
        <v>311</v>
      </c>
      <c r="J4486">
        <v>0</v>
      </c>
    </row>
    <row r="4487" spans="1:10" hidden="1" x14ac:dyDescent="0.35">
      <c r="A4487" t="s">
        <v>10878</v>
      </c>
      <c r="B4487">
        <v>11</v>
      </c>
      <c r="C4487">
        <v>19</v>
      </c>
      <c r="D4487">
        <v>4450</v>
      </c>
      <c r="E4487" t="s">
        <v>311</v>
      </c>
      <c r="F4487" t="s">
        <v>3848</v>
      </c>
      <c r="G4487" t="s">
        <v>311</v>
      </c>
      <c r="H4487" t="s">
        <v>311</v>
      </c>
      <c r="I4487" t="s">
        <v>311</v>
      </c>
      <c r="J4487">
        <v>1</v>
      </c>
    </row>
    <row r="4488" spans="1:10" hidden="1" x14ac:dyDescent="0.35">
      <c r="A4488" t="s">
        <v>10879</v>
      </c>
      <c r="B4488">
        <v>4</v>
      </c>
      <c r="C4488">
        <v>19</v>
      </c>
      <c r="D4488">
        <v>4450</v>
      </c>
      <c r="E4488" t="s">
        <v>311</v>
      </c>
      <c r="F4488" t="s">
        <v>3848</v>
      </c>
      <c r="G4488" t="s">
        <v>311</v>
      </c>
      <c r="H4488" t="s">
        <v>311</v>
      </c>
      <c r="I4488" t="s">
        <v>311</v>
      </c>
      <c r="J4488">
        <v>0</v>
      </c>
    </row>
    <row r="4489" spans="1:10" hidden="1" x14ac:dyDescent="0.35">
      <c r="A4489" t="s">
        <v>10880</v>
      </c>
      <c r="B4489">
        <v>13</v>
      </c>
      <c r="C4489">
        <v>19</v>
      </c>
      <c r="D4489">
        <v>4450</v>
      </c>
      <c r="E4489" t="s">
        <v>311</v>
      </c>
      <c r="F4489" t="s">
        <v>3848</v>
      </c>
      <c r="G4489" t="s">
        <v>311</v>
      </c>
      <c r="H4489" t="s">
        <v>311</v>
      </c>
      <c r="I4489" t="s">
        <v>311</v>
      </c>
      <c r="J4489">
        <v>0</v>
      </c>
    </row>
    <row r="4490" spans="1:10" hidden="1" x14ac:dyDescent="0.35">
      <c r="A4490" t="s">
        <v>10881</v>
      </c>
      <c r="B4490">
        <v>33</v>
      </c>
      <c r="C4490">
        <v>19</v>
      </c>
      <c r="D4490">
        <v>4450</v>
      </c>
      <c r="E4490" t="s">
        <v>311</v>
      </c>
      <c r="F4490" t="s">
        <v>2692</v>
      </c>
      <c r="G4490" t="s">
        <v>311</v>
      </c>
      <c r="H4490" t="s">
        <v>311</v>
      </c>
      <c r="I4490" t="s">
        <v>311</v>
      </c>
      <c r="J4490">
        <v>0</v>
      </c>
    </row>
    <row r="4491" spans="1:10" hidden="1" x14ac:dyDescent="0.35">
      <c r="A4491" t="s">
        <v>10882</v>
      </c>
      <c r="B4491">
        <v>11</v>
      </c>
      <c r="C4491">
        <v>19</v>
      </c>
      <c r="D4491">
        <v>4450</v>
      </c>
      <c r="E4491" t="s">
        <v>311</v>
      </c>
      <c r="F4491" t="s">
        <v>2692</v>
      </c>
      <c r="G4491" t="s">
        <v>311</v>
      </c>
      <c r="H4491" t="s">
        <v>311</v>
      </c>
      <c r="I4491" t="s">
        <v>311</v>
      </c>
      <c r="J4491">
        <v>1</v>
      </c>
    </row>
    <row r="4492" spans="1:10" hidden="1" x14ac:dyDescent="0.35">
      <c r="A4492" t="s">
        <v>10883</v>
      </c>
      <c r="B4492">
        <v>19</v>
      </c>
      <c r="C4492">
        <v>19</v>
      </c>
      <c r="D4492">
        <v>4450</v>
      </c>
      <c r="E4492" t="s">
        <v>311</v>
      </c>
      <c r="F4492" t="s">
        <v>3848</v>
      </c>
      <c r="G4492" t="s">
        <v>311</v>
      </c>
      <c r="H4492" t="s">
        <v>311</v>
      </c>
      <c r="I4492" t="s">
        <v>311</v>
      </c>
      <c r="J4492">
        <v>14</v>
      </c>
    </row>
    <row r="4493" spans="1:10" hidden="1" x14ac:dyDescent="0.35">
      <c r="A4493" t="s">
        <v>10884</v>
      </c>
      <c r="B4493">
        <v>40</v>
      </c>
      <c r="C4493">
        <v>19</v>
      </c>
      <c r="D4493">
        <v>4450</v>
      </c>
      <c r="E4493" t="s">
        <v>311</v>
      </c>
      <c r="F4493" t="s">
        <v>3848</v>
      </c>
      <c r="G4493" t="s">
        <v>311</v>
      </c>
      <c r="H4493" t="s">
        <v>311</v>
      </c>
      <c r="I4493" t="s">
        <v>311</v>
      </c>
      <c r="J4493">
        <v>1</v>
      </c>
    </row>
    <row r="4494" spans="1:10" hidden="1" x14ac:dyDescent="0.35">
      <c r="A4494" t="s">
        <v>10885</v>
      </c>
      <c r="B4494">
        <v>16</v>
      </c>
      <c r="C4494">
        <v>19</v>
      </c>
      <c r="D4494">
        <v>4450</v>
      </c>
      <c r="E4494" t="s">
        <v>311</v>
      </c>
      <c r="F4494" t="s">
        <v>2692</v>
      </c>
      <c r="G4494" t="s">
        <v>311</v>
      </c>
      <c r="H4494" t="s">
        <v>311</v>
      </c>
      <c r="I4494" t="s">
        <v>311</v>
      </c>
      <c r="J4494">
        <v>0</v>
      </c>
    </row>
    <row r="4495" spans="1:10" hidden="1" x14ac:dyDescent="0.35">
      <c r="A4495" t="s">
        <v>10886</v>
      </c>
      <c r="B4495">
        <v>16</v>
      </c>
      <c r="C4495">
        <v>19</v>
      </c>
      <c r="D4495">
        <v>4450</v>
      </c>
      <c r="E4495" t="s">
        <v>311</v>
      </c>
      <c r="F4495" t="s">
        <v>3848</v>
      </c>
      <c r="G4495" t="s">
        <v>311</v>
      </c>
      <c r="H4495" t="s">
        <v>311</v>
      </c>
      <c r="I4495" t="s">
        <v>311</v>
      </c>
      <c r="J4495">
        <v>0</v>
      </c>
    </row>
    <row r="4496" spans="1:10" hidden="1" x14ac:dyDescent="0.35">
      <c r="A4496" t="s">
        <v>10887</v>
      </c>
      <c r="B4496">
        <v>17</v>
      </c>
      <c r="C4496">
        <v>19</v>
      </c>
      <c r="D4496">
        <v>4450</v>
      </c>
      <c r="E4496" t="s">
        <v>311</v>
      </c>
      <c r="F4496" t="s">
        <v>3848</v>
      </c>
      <c r="G4496" t="s">
        <v>311</v>
      </c>
      <c r="H4496" t="s">
        <v>311</v>
      </c>
      <c r="I4496" t="s">
        <v>311</v>
      </c>
      <c r="J4496">
        <v>1</v>
      </c>
    </row>
    <row r="4497" spans="1:10" hidden="1" x14ac:dyDescent="0.35">
      <c r="A4497" t="s">
        <v>10888</v>
      </c>
      <c r="B4497">
        <v>27</v>
      </c>
      <c r="C4497">
        <v>19</v>
      </c>
      <c r="D4497">
        <v>4450</v>
      </c>
      <c r="E4497" t="s">
        <v>311</v>
      </c>
      <c r="F4497" t="s">
        <v>2692</v>
      </c>
      <c r="G4497" t="s">
        <v>311</v>
      </c>
      <c r="H4497" t="s">
        <v>311</v>
      </c>
      <c r="I4497" t="s">
        <v>311</v>
      </c>
      <c r="J4497">
        <v>5</v>
      </c>
    </row>
    <row r="4498" spans="1:10" hidden="1" x14ac:dyDescent="0.35">
      <c r="A4498" t="s">
        <v>10889</v>
      </c>
      <c r="B4498">
        <v>18</v>
      </c>
      <c r="C4498">
        <v>19</v>
      </c>
      <c r="D4498">
        <v>4450</v>
      </c>
      <c r="E4498" t="s">
        <v>311</v>
      </c>
      <c r="F4498" t="s">
        <v>2692</v>
      </c>
      <c r="G4498" t="s">
        <v>311</v>
      </c>
      <c r="H4498" t="s">
        <v>311</v>
      </c>
      <c r="I4498" t="s">
        <v>311</v>
      </c>
      <c r="J4498">
        <v>0</v>
      </c>
    </row>
    <row r="4499" spans="1:10" hidden="1" x14ac:dyDescent="0.35">
      <c r="A4499" t="s">
        <v>10890</v>
      </c>
      <c r="B4499">
        <v>13</v>
      </c>
      <c r="C4499">
        <v>19</v>
      </c>
      <c r="D4499">
        <v>4450</v>
      </c>
      <c r="E4499" t="s">
        <v>311</v>
      </c>
      <c r="F4499" t="s">
        <v>3848</v>
      </c>
      <c r="G4499" t="s">
        <v>311</v>
      </c>
      <c r="H4499" t="s">
        <v>311</v>
      </c>
      <c r="I4499" t="s">
        <v>311</v>
      </c>
      <c r="J4499">
        <v>4</v>
      </c>
    </row>
    <row r="4500" spans="1:10" hidden="1" x14ac:dyDescent="0.35">
      <c r="A4500" t="s">
        <v>10891</v>
      </c>
      <c r="B4500">
        <v>19</v>
      </c>
      <c r="C4500">
        <v>19</v>
      </c>
      <c r="D4500">
        <v>4450</v>
      </c>
      <c r="E4500" t="s">
        <v>311</v>
      </c>
      <c r="F4500" t="s">
        <v>3848</v>
      </c>
      <c r="G4500" t="s">
        <v>311</v>
      </c>
      <c r="H4500" t="s">
        <v>311</v>
      </c>
      <c r="I4500" t="s">
        <v>311</v>
      </c>
      <c r="J4500">
        <v>1</v>
      </c>
    </row>
    <row r="4501" spans="1:10" hidden="1" x14ac:dyDescent="0.35">
      <c r="A4501" t="s">
        <v>10892</v>
      </c>
      <c r="B4501">
        <v>16</v>
      </c>
      <c r="C4501">
        <v>19</v>
      </c>
      <c r="D4501">
        <v>4450</v>
      </c>
      <c r="E4501" t="s">
        <v>311</v>
      </c>
      <c r="F4501" t="s">
        <v>3848</v>
      </c>
      <c r="G4501" t="s">
        <v>311</v>
      </c>
      <c r="H4501" t="s">
        <v>311</v>
      </c>
      <c r="I4501" t="s">
        <v>311</v>
      </c>
      <c r="J4501">
        <v>0</v>
      </c>
    </row>
    <row r="4502" spans="1:10" hidden="1" x14ac:dyDescent="0.35">
      <c r="A4502" t="s">
        <v>10893</v>
      </c>
      <c r="B4502">
        <v>11</v>
      </c>
      <c r="C4502">
        <v>19</v>
      </c>
      <c r="D4502">
        <v>4450</v>
      </c>
      <c r="E4502" t="s">
        <v>311</v>
      </c>
      <c r="F4502" t="s">
        <v>3848</v>
      </c>
      <c r="G4502" t="s">
        <v>311</v>
      </c>
      <c r="H4502" t="s">
        <v>311</v>
      </c>
      <c r="I4502" t="s">
        <v>311</v>
      </c>
      <c r="J4502">
        <v>2</v>
      </c>
    </row>
    <row r="4503" spans="1:10" hidden="1" x14ac:dyDescent="0.35">
      <c r="A4503" t="s">
        <v>10894</v>
      </c>
      <c r="B4503">
        <v>25</v>
      </c>
      <c r="C4503">
        <v>19</v>
      </c>
      <c r="D4503">
        <v>4450</v>
      </c>
      <c r="E4503" t="s">
        <v>311</v>
      </c>
      <c r="F4503" t="s">
        <v>2692</v>
      </c>
      <c r="G4503" t="s">
        <v>311</v>
      </c>
      <c r="H4503" t="s">
        <v>311</v>
      </c>
      <c r="I4503" t="s">
        <v>311</v>
      </c>
      <c r="J4503">
        <v>0</v>
      </c>
    </row>
    <row r="4504" spans="1:10" hidden="1" x14ac:dyDescent="0.35">
      <c r="A4504" t="s">
        <v>10895</v>
      </c>
      <c r="B4504">
        <v>84</v>
      </c>
      <c r="C4504">
        <v>19</v>
      </c>
      <c r="D4504">
        <v>4450</v>
      </c>
      <c r="E4504" t="s">
        <v>311</v>
      </c>
      <c r="F4504" t="s">
        <v>2692</v>
      </c>
      <c r="G4504" t="s">
        <v>311</v>
      </c>
      <c r="H4504" t="s">
        <v>311</v>
      </c>
      <c r="I4504" t="s">
        <v>311</v>
      </c>
      <c r="J4504">
        <v>0</v>
      </c>
    </row>
    <row r="4505" spans="1:10" hidden="1" x14ac:dyDescent="0.35">
      <c r="A4505" t="s">
        <v>10896</v>
      </c>
      <c r="B4505">
        <v>64</v>
      </c>
      <c r="C4505">
        <v>19</v>
      </c>
      <c r="D4505">
        <v>4450</v>
      </c>
      <c r="E4505" t="s">
        <v>311</v>
      </c>
      <c r="F4505" t="s">
        <v>2692</v>
      </c>
      <c r="G4505" t="s">
        <v>311</v>
      </c>
      <c r="H4505" t="s">
        <v>311</v>
      </c>
      <c r="I4505" t="s">
        <v>311</v>
      </c>
      <c r="J4505">
        <v>1</v>
      </c>
    </row>
    <row r="4506" spans="1:10" hidden="1" x14ac:dyDescent="0.35">
      <c r="A4506" t="s">
        <v>10897</v>
      </c>
      <c r="B4506">
        <v>38</v>
      </c>
      <c r="C4506">
        <v>19</v>
      </c>
      <c r="D4506">
        <v>4450</v>
      </c>
      <c r="E4506" t="s">
        <v>311</v>
      </c>
      <c r="F4506" t="s">
        <v>3848</v>
      </c>
      <c r="G4506" t="s">
        <v>311</v>
      </c>
      <c r="H4506" t="s">
        <v>311</v>
      </c>
      <c r="I4506" t="s">
        <v>311</v>
      </c>
      <c r="J4506">
        <v>1</v>
      </c>
    </row>
    <row r="4507" spans="1:10" hidden="1" x14ac:dyDescent="0.35">
      <c r="A4507" t="s">
        <v>10898</v>
      </c>
      <c r="B4507">
        <v>14</v>
      </c>
      <c r="C4507">
        <v>19</v>
      </c>
      <c r="D4507">
        <v>4450</v>
      </c>
      <c r="E4507" t="s">
        <v>311</v>
      </c>
      <c r="F4507" t="s">
        <v>2692</v>
      </c>
      <c r="G4507" t="s">
        <v>311</v>
      </c>
      <c r="H4507" t="s">
        <v>311</v>
      </c>
      <c r="I4507" t="s">
        <v>311</v>
      </c>
      <c r="J4507">
        <v>0</v>
      </c>
    </row>
    <row r="4508" spans="1:10" hidden="1" x14ac:dyDescent="0.35">
      <c r="A4508" t="s">
        <v>10899</v>
      </c>
      <c r="B4508">
        <v>16</v>
      </c>
      <c r="C4508">
        <v>19</v>
      </c>
      <c r="D4508">
        <v>4450</v>
      </c>
      <c r="E4508" t="s">
        <v>311</v>
      </c>
      <c r="F4508" t="s">
        <v>3848</v>
      </c>
      <c r="G4508" t="s">
        <v>311</v>
      </c>
      <c r="H4508" t="s">
        <v>311</v>
      </c>
      <c r="I4508" t="s">
        <v>311</v>
      </c>
      <c r="J4508">
        <v>0</v>
      </c>
    </row>
    <row r="4509" spans="1:10" hidden="1" x14ac:dyDescent="0.35">
      <c r="A4509" t="s">
        <v>10900</v>
      </c>
      <c r="B4509">
        <v>30</v>
      </c>
      <c r="C4509">
        <v>19</v>
      </c>
      <c r="D4509">
        <v>4450</v>
      </c>
      <c r="E4509" t="s">
        <v>311</v>
      </c>
      <c r="F4509" t="s">
        <v>2692</v>
      </c>
      <c r="G4509" t="s">
        <v>311</v>
      </c>
      <c r="H4509" t="s">
        <v>311</v>
      </c>
      <c r="I4509" t="s">
        <v>311</v>
      </c>
      <c r="J4509">
        <v>13</v>
      </c>
    </row>
    <row r="4510" spans="1:10" hidden="1" x14ac:dyDescent="0.35">
      <c r="A4510" t="s">
        <v>10901</v>
      </c>
      <c r="B4510">
        <v>13</v>
      </c>
      <c r="C4510">
        <v>19</v>
      </c>
      <c r="D4510">
        <v>4450</v>
      </c>
      <c r="E4510" t="s">
        <v>311</v>
      </c>
      <c r="F4510" t="s">
        <v>3848</v>
      </c>
      <c r="G4510" t="s">
        <v>311</v>
      </c>
      <c r="H4510" t="s">
        <v>311</v>
      </c>
      <c r="I4510" t="s">
        <v>311</v>
      </c>
      <c r="J4510">
        <v>0</v>
      </c>
    </row>
    <row r="4511" spans="1:10" hidden="1" x14ac:dyDescent="0.35">
      <c r="A4511" t="s">
        <v>10902</v>
      </c>
      <c r="B4511">
        <v>14</v>
      </c>
      <c r="C4511">
        <v>19</v>
      </c>
      <c r="D4511">
        <v>4450</v>
      </c>
      <c r="E4511" t="s">
        <v>311</v>
      </c>
      <c r="F4511" t="s">
        <v>3848</v>
      </c>
      <c r="G4511" t="s">
        <v>311</v>
      </c>
      <c r="H4511" t="s">
        <v>311</v>
      </c>
      <c r="I4511" t="s">
        <v>311</v>
      </c>
      <c r="J4511">
        <v>0</v>
      </c>
    </row>
    <row r="4512" spans="1:10" hidden="1" x14ac:dyDescent="0.35">
      <c r="A4512" t="s">
        <v>10903</v>
      </c>
      <c r="B4512">
        <v>20</v>
      </c>
      <c r="C4512">
        <v>19</v>
      </c>
      <c r="D4512">
        <v>4450</v>
      </c>
      <c r="E4512" t="s">
        <v>311</v>
      </c>
      <c r="F4512" t="s">
        <v>3848</v>
      </c>
      <c r="G4512" t="s">
        <v>311</v>
      </c>
      <c r="H4512" t="s">
        <v>311</v>
      </c>
      <c r="I4512" t="s">
        <v>311</v>
      </c>
      <c r="J4512">
        <v>0</v>
      </c>
    </row>
    <row r="4513" spans="1:10" hidden="1" x14ac:dyDescent="0.35">
      <c r="A4513" t="s">
        <v>10904</v>
      </c>
      <c r="B4513">
        <v>44</v>
      </c>
      <c r="C4513">
        <v>19</v>
      </c>
      <c r="D4513">
        <v>4450</v>
      </c>
      <c r="E4513" t="s">
        <v>311</v>
      </c>
      <c r="F4513" t="s">
        <v>2692</v>
      </c>
      <c r="G4513" t="s">
        <v>311</v>
      </c>
      <c r="H4513" t="s">
        <v>311</v>
      </c>
      <c r="I4513" t="s">
        <v>311</v>
      </c>
      <c r="J4513">
        <v>0</v>
      </c>
    </row>
    <row r="4514" spans="1:10" hidden="1" x14ac:dyDescent="0.35">
      <c r="A4514" t="s">
        <v>10905</v>
      </c>
      <c r="B4514">
        <v>46</v>
      </c>
      <c r="C4514">
        <v>19</v>
      </c>
      <c r="D4514">
        <v>4450</v>
      </c>
      <c r="E4514" t="s">
        <v>311</v>
      </c>
      <c r="F4514" t="s">
        <v>2692</v>
      </c>
      <c r="G4514" t="s">
        <v>311</v>
      </c>
      <c r="H4514" t="s">
        <v>311</v>
      </c>
      <c r="I4514" t="s">
        <v>311</v>
      </c>
      <c r="J4514">
        <v>1</v>
      </c>
    </row>
    <row r="4515" spans="1:10" hidden="1" x14ac:dyDescent="0.35">
      <c r="A4515" t="s">
        <v>10906</v>
      </c>
      <c r="B4515">
        <v>16</v>
      </c>
      <c r="C4515">
        <v>19</v>
      </c>
      <c r="D4515">
        <v>4450</v>
      </c>
      <c r="E4515" t="s">
        <v>311</v>
      </c>
      <c r="F4515" t="s">
        <v>3848</v>
      </c>
      <c r="G4515" t="s">
        <v>311</v>
      </c>
      <c r="H4515" t="s">
        <v>311</v>
      </c>
      <c r="I4515" t="s">
        <v>311</v>
      </c>
      <c r="J4515">
        <v>2</v>
      </c>
    </row>
    <row r="4516" spans="1:10" hidden="1" x14ac:dyDescent="0.35">
      <c r="A4516" t="s">
        <v>10907</v>
      </c>
      <c r="B4516">
        <v>21</v>
      </c>
      <c r="C4516">
        <v>19</v>
      </c>
      <c r="D4516">
        <v>4450</v>
      </c>
      <c r="E4516" t="s">
        <v>311</v>
      </c>
      <c r="F4516" t="s">
        <v>2692</v>
      </c>
      <c r="G4516" t="s">
        <v>311</v>
      </c>
      <c r="H4516" t="s">
        <v>311</v>
      </c>
      <c r="I4516" t="s">
        <v>311</v>
      </c>
      <c r="J4516">
        <v>0</v>
      </c>
    </row>
    <row r="4517" spans="1:10" hidden="1" x14ac:dyDescent="0.35">
      <c r="A4517" t="s">
        <v>10908</v>
      </c>
      <c r="B4517">
        <v>14</v>
      </c>
      <c r="C4517">
        <v>19</v>
      </c>
      <c r="D4517">
        <v>4450</v>
      </c>
      <c r="E4517" t="s">
        <v>311</v>
      </c>
      <c r="F4517" t="s">
        <v>3848</v>
      </c>
      <c r="G4517" t="s">
        <v>311</v>
      </c>
      <c r="H4517" t="s">
        <v>311</v>
      </c>
      <c r="I4517" t="s">
        <v>311</v>
      </c>
      <c r="J4517">
        <v>0</v>
      </c>
    </row>
    <row r="4518" spans="1:10" hidden="1" x14ac:dyDescent="0.35">
      <c r="A4518" t="s">
        <v>10909</v>
      </c>
      <c r="B4518">
        <v>12</v>
      </c>
      <c r="C4518">
        <v>18</v>
      </c>
      <c r="D4518">
        <v>4517</v>
      </c>
      <c r="E4518" t="s">
        <v>311</v>
      </c>
      <c r="F4518" t="s">
        <v>3848</v>
      </c>
      <c r="G4518" t="s">
        <v>311</v>
      </c>
      <c r="H4518" t="s">
        <v>311</v>
      </c>
      <c r="I4518" t="s">
        <v>311</v>
      </c>
      <c r="J4518">
        <v>2</v>
      </c>
    </row>
    <row r="4519" spans="1:10" hidden="1" x14ac:dyDescent="0.35">
      <c r="A4519" t="s">
        <v>10910</v>
      </c>
      <c r="B4519">
        <v>13</v>
      </c>
      <c r="C4519">
        <v>18</v>
      </c>
      <c r="D4519">
        <v>4517</v>
      </c>
      <c r="E4519" t="s">
        <v>311</v>
      </c>
      <c r="F4519" t="s">
        <v>2692</v>
      </c>
      <c r="G4519" t="s">
        <v>311</v>
      </c>
      <c r="H4519" t="s">
        <v>311</v>
      </c>
      <c r="I4519" t="s">
        <v>311</v>
      </c>
      <c r="J4519">
        <v>4</v>
      </c>
    </row>
    <row r="4520" spans="1:10" hidden="1" x14ac:dyDescent="0.35">
      <c r="A4520" t="s">
        <v>10911</v>
      </c>
      <c r="B4520">
        <v>5</v>
      </c>
      <c r="C4520">
        <v>18</v>
      </c>
      <c r="D4520">
        <v>4517</v>
      </c>
      <c r="E4520" t="s">
        <v>311</v>
      </c>
      <c r="F4520" t="s">
        <v>2692</v>
      </c>
      <c r="G4520" t="s">
        <v>311</v>
      </c>
      <c r="H4520" t="s">
        <v>311</v>
      </c>
      <c r="I4520" t="s">
        <v>311</v>
      </c>
      <c r="J4520">
        <v>0</v>
      </c>
    </row>
    <row r="4521" spans="1:10" hidden="1" x14ac:dyDescent="0.35">
      <c r="A4521" t="s">
        <v>10912</v>
      </c>
      <c r="B4521">
        <v>48</v>
      </c>
      <c r="C4521">
        <v>18</v>
      </c>
      <c r="D4521">
        <v>4517</v>
      </c>
      <c r="E4521" t="s">
        <v>311</v>
      </c>
      <c r="F4521" t="s">
        <v>2692</v>
      </c>
      <c r="G4521" t="s">
        <v>311</v>
      </c>
      <c r="H4521" t="s">
        <v>311</v>
      </c>
      <c r="I4521" t="s">
        <v>311</v>
      </c>
      <c r="J4521">
        <v>0</v>
      </c>
    </row>
    <row r="4522" spans="1:10" hidden="1" x14ac:dyDescent="0.35">
      <c r="A4522" t="s">
        <v>10913</v>
      </c>
      <c r="B4522">
        <v>11</v>
      </c>
      <c r="C4522">
        <v>18</v>
      </c>
      <c r="D4522">
        <v>4517</v>
      </c>
      <c r="E4522" t="s">
        <v>311</v>
      </c>
      <c r="F4522" t="s">
        <v>3848</v>
      </c>
      <c r="G4522" t="s">
        <v>311</v>
      </c>
      <c r="H4522" t="s">
        <v>311</v>
      </c>
      <c r="I4522" t="s">
        <v>311</v>
      </c>
      <c r="J4522">
        <v>0</v>
      </c>
    </row>
    <row r="4523" spans="1:10" hidden="1" x14ac:dyDescent="0.35">
      <c r="A4523" t="s">
        <v>10914</v>
      </c>
      <c r="B4523">
        <v>22</v>
      </c>
      <c r="C4523">
        <v>18</v>
      </c>
      <c r="D4523">
        <v>4517</v>
      </c>
      <c r="E4523" t="s">
        <v>311</v>
      </c>
      <c r="F4523" t="s">
        <v>2692</v>
      </c>
      <c r="G4523" t="s">
        <v>311</v>
      </c>
      <c r="H4523" t="s">
        <v>311</v>
      </c>
      <c r="I4523" t="s">
        <v>311</v>
      </c>
      <c r="J4523">
        <v>5</v>
      </c>
    </row>
    <row r="4524" spans="1:10" hidden="1" x14ac:dyDescent="0.35">
      <c r="A4524" t="s">
        <v>10915</v>
      </c>
      <c r="B4524">
        <v>13</v>
      </c>
      <c r="C4524">
        <v>18</v>
      </c>
      <c r="D4524">
        <v>4517</v>
      </c>
      <c r="E4524" t="s">
        <v>311</v>
      </c>
      <c r="F4524" t="s">
        <v>3848</v>
      </c>
      <c r="G4524" t="s">
        <v>311</v>
      </c>
      <c r="H4524" t="s">
        <v>311</v>
      </c>
      <c r="I4524" t="s">
        <v>311</v>
      </c>
      <c r="J4524">
        <v>1</v>
      </c>
    </row>
    <row r="4525" spans="1:10" hidden="1" x14ac:dyDescent="0.35">
      <c r="A4525" t="s">
        <v>10916</v>
      </c>
      <c r="B4525">
        <v>19</v>
      </c>
      <c r="C4525">
        <v>18</v>
      </c>
      <c r="D4525">
        <v>4517</v>
      </c>
      <c r="E4525" t="s">
        <v>311</v>
      </c>
      <c r="F4525" t="s">
        <v>3848</v>
      </c>
      <c r="G4525" t="s">
        <v>311</v>
      </c>
      <c r="H4525" t="s">
        <v>311</v>
      </c>
      <c r="I4525" t="s">
        <v>311</v>
      </c>
      <c r="J4525">
        <v>3</v>
      </c>
    </row>
    <row r="4526" spans="1:10" hidden="1" x14ac:dyDescent="0.35">
      <c r="A4526" t="s">
        <v>10917</v>
      </c>
      <c r="B4526">
        <v>16</v>
      </c>
      <c r="C4526">
        <v>18</v>
      </c>
      <c r="D4526">
        <v>4517</v>
      </c>
      <c r="E4526" t="s">
        <v>311</v>
      </c>
      <c r="F4526" t="s">
        <v>3848</v>
      </c>
      <c r="G4526" t="s">
        <v>311</v>
      </c>
      <c r="H4526" t="s">
        <v>311</v>
      </c>
      <c r="I4526" t="s">
        <v>311</v>
      </c>
      <c r="J4526">
        <v>0</v>
      </c>
    </row>
    <row r="4527" spans="1:10" hidden="1" x14ac:dyDescent="0.35">
      <c r="A4527" t="s">
        <v>10918</v>
      </c>
      <c r="B4527">
        <v>24</v>
      </c>
      <c r="C4527">
        <v>18</v>
      </c>
      <c r="D4527">
        <v>4517</v>
      </c>
      <c r="E4527" t="s">
        <v>311</v>
      </c>
      <c r="F4527" t="s">
        <v>2692</v>
      </c>
      <c r="G4527" t="s">
        <v>311</v>
      </c>
      <c r="H4527" t="s">
        <v>311</v>
      </c>
      <c r="I4527" t="s">
        <v>311</v>
      </c>
      <c r="J4527">
        <v>1</v>
      </c>
    </row>
    <row r="4528" spans="1:10" hidden="1" x14ac:dyDescent="0.35">
      <c r="A4528" t="s">
        <v>10919</v>
      </c>
      <c r="B4528">
        <v>16</v>
      </c>
      <c r="C4528">
        <v>18</v>
      </c>
      <c r="D4528">
        <v>4517</v>
      </c>
      <c r="E4528" t="s">
        <v>311</v>
      </c>
      <c r="F4528" t="s">
        <v>2692</v>
      </c>
      <c r="G4528" t="s">
        <v>311</v>
      </c>
      <c r="H4528" t="s">
        <v>311</v>
      </c>
      <c r="I4528" t="s">
        <v>311</v>
      </c>
      <c r="J4528">
        <v>11</v>
      </c>
    </row>
    <row r="4529" spans="1:10" hidden="1" x14ac:dyDescent="0.35">
      <c r="A4529" t="s">
        <v>10920</v>
      </c>
      <c r="B4529">
        <v>56</v>
      </c>
      <c r="C4529">
        <v>18</v>
      </c>
      <c r="D4529">
        <v>4517</v>
      </c>
      <c r="E4529" t="s">
        <v>311</v>
      </c>
      <c r="F4529" t="s">
        <v>2692</v>
      </c>
      <c r="G4529" t="s">
        <v>311</v>
      </c>
      <c r="H4529" t="s">
        <v>311</v>
      </c>
      <c r="I4529" t="s">
        <v>311</v>
      </c>
      <c r="J4529">
        <v>0</v>
      </c>
    </row>
    <row r="4530" spans="1:10" hidden="1" x14ac:dyDescent="0.35">
      <c r="A4530" t="s">
        <v>10921</v>
      </c>
      <c r="B4530">
        <v>6</v>
      </c>
      <c r="C4530">
        <v>18</v>
      </c>
      <c r="D4530">
        <v>4517</v>
      </c>
      <c r="E4530" t="s">
        <v>311</v>
      </c>
      <c r="F4530" t="s">
        <v>3848</v>
      </c>
      <c r="G4530" t="s">
        <v>311</v>
      </c>
      <c r="H4530" t="s">
        <v>311</v>
      </c>
      <c r="I4530" t="s">
        <v>311</v>
      </c>
      <c r="J4530">
        <v>0</v>
      </c>
    </row>
    <row r="4531" spans="1:10" hidden="1" x14ac:dyDescent="0.35">
      <c r="A4531" t="s">
        <v>10922</v>
      </c>
      <c r="B4531">
        <v>21</v>
      </c>
      <c r="C4531">
        <v>18</v>
      </c>
      <c r="D4531">
        <v>4517</v>
      </c>
      <c r="E4531" t="s">
        <v>311</v>
      </c>
      <c r="F4531" t="s">
        <v>3848</v>
      </c>
      <c r="G4531" t="s">
        <v>311</v>
      </c>
      <c r="H4531" t="s">
        <v>311</v>
      </c>
      <c r="I4531" t="s">
        <v>311</v>
      </c>
      <c r="J4531">
        <v>1</v>
      </c>
    </row>
    <row r="4532" spans="1:10" hidden="1" x14ac:dyDescent="0.35">
      <c r="A4532" t="s">
        <v>10923</v>
      </c>
      <c r="B4532">
        <v>19</v>
      </c>
      <c r="C4532">
        <v>18</v>
      </c>
      <c r="D4532">
        <v>4517</v>
      </c>
      <c r="E4532" t="s">
        <v>311</v>
      </c>
      <c r="F4532" t="s">
        <v>3848</v>
      </c>
      <c r="G4532" t="s">
        <v>311</v>
      </c>
      <c r="H4532" t="s">
        <v>311</v>
      </c>
      <c r="I4532" t="s">
        <v>311</v>
      </c>
      <c r="J4532">
        <v>0</v>
      </c>
    </row>
    <row r="4533" spans="1:10" hidden="1" x14ac:dyDescent="0.35">
      <c r="A4533" t="s">
        <v>10924</v>
      </c>
      <c r="B4533">
        <v>15</v>
      </c>
      <c r="C4533">
        <v>18</v>
      </c>
      <c r="D4533">
        <v>4517</v>
      </c>
      <c r="E4533" t="s">
        <v>311</v>
      </c>
      <c r="F4533" t="s">
        <v>3848</v>
      </c>
      <c r="G4533" t="s">
        <v>311</v>
      </c>
      <c r="H4533" t="s">
        <v>311</v>
      </c>
      <c r="I4533" t="s">
        <v>311</v>
      </c>
      <c r="J4533">
        <v>0</v>
      </c>
    </row>
    <row r="4534" spans="1:10" hidden="1" x14ac:dyDescent="0.35">
      <c r="A4534" t="s">
        <v>10925</v>
      </c>
      <c r="B4534">
        <v>11</v>
      </c>
      <c r="C4534">
        <v>18</v>
      </c>
      <c r="D4534">
        <v>4517</v>
      </c>
      <c r="E4534" t="s">
        <v>311</v>
      </c>
      <c r="F4534" t="s">
        <v>3848</v>
      </c>
      <c r="G4534" t="s">
        <v>311</v>
      </c>
      <c r="H4534" t="s">
        <v>311</v>
      </c>
      <c r="I4534" t="s">
        <v>311</v>
      </c>
      <c r="J4534">
        <v>1</v>
      </c>
    </row>
    <row r="4535" spans="1:10" hidden="1" x14ac:dyDescent="0.35">
      <c r="A4535" t="s">
        <v>10926</v>
      </c>
      <c r="B4535">
        <v>13</v>
      </c>
      <c r="C4535">
        <v>18</v>
      </c>
      <c r="D4535">
        <v>4517</v>
      </c>
      <c r="E4535" t="s">
        <v>311</v>
      </c>
      <c r="F4535" t="s">
        <v>3848</v>
      </c>
      <c r="G4535" t="s">
        <v>311</v>
      </c>
      <c r="H4535" t="s">
        <v>311</v>
      </c>
      <c r="I4535" t="s">
        <v>311</v>
      </c>
      <c r="J4535">
        <v>1</v>
      </c>
    </row>
    <row r="4536" spans="1:10" hidden="1" x14ac:dyDescent="0.35">
      <c r="A4536" t="s">
        <v>10927</v>
      </c>
      <c r="B4536">
        <v>23</v>
      </c>
      <c r="C4536">
        <v>18</v>
      </c>
      <c r="D4536">
        <v>4517</v>
      </c>
      <c r="E4536" t="s">
        <v>311</v>
      </c>
      <c r="F4536" t="s">
        <v>2692</v>
      </c>
      <c r="G4536" t="s">
        <v>311</v>
      </c>
      <c r="H4536" t="s">
        <v>311</v>
      </c>
      <c r="I4536" t="s">
        <v>311</v>
      </c>
      <c r="J4536">
        <v>8</v>
      </c>
    </row>
    <row r="4537" spans="1:10" hidden="1" x14ac:dyDescent="0.35">
      <c r="A4537" t="s">
        <v>10928</v>
      </c>
      <c r="B4537">
        <v>22</v>
      </c>
      <c r="C4537">
        <v>18</v>
      </c>
      <c r="D4537">
        <v>4517</v>
      </c>
      <c r="E4537" t="s">
        <v>311</v>
      </c>
      <c r="F4537" t="s">
        <v>2692</v>
      </c>
      <c r="G4537" t="s">
        <v>311</v>
      </c>
      <c r="H4537" t="s">
        <v>311</v>
      </c>
      <c r="I4537" t="s">
        <v>311</v>
      </c>
      <c r="J4537">
        <v>3</v>
      </c>
    </row>
    <row r="4538" spans="1:10" hidden="1" x14ac:dyDescent="0.35">
      <c r="A4538" t="s">
        <v>10929</v>
      </c>
      <c r="B4538">
        <v>21</v>
      </c>
      <c r="C4538">
        <v>18</v>
      </c>
      <c r="D4538">
        <v>4517</v>
      </c>
      <c r="E4538" t="s">
        <v>311</v>
      </c>
      <c r="F4538" t="s">
        <v>3848</v>
      </c>
      <c r="G4538" t="s">
        <v>311</v>
      </c>
      <c r="H4538" t="s">
        <v>311</v>
      </c>
      <c r="I4538" t="s">
        <v>311</v>
      </c>
      <c r="J4538">
        <v>0</v>
      </c>
    </row>
    <row r="4539" spans="1:10" hidden="1" x14ac:dyDescent="0.35">
      <c r="A4539" t="s">
        <v>10930</v>
      </c>
      <c r="B4539">
        <v>20</v>
      </c>
      <c r="C4539">
        <v>18</v>
      </c>
      <c r="D4539">
        <v>4517</v>
      </c>
      <c r="E4539" t="s">
        <v>311</v>
      </c>
      <c r="F4539" t="s">
        <v>3848</v>
      </c>
      <c r="G4539" t="s">
        <v>311</v>
      </c>
      <c r="H4539" t="s">
        <v>311</v>
      </c>
      <c r="I4539" t="s">
        <v>311</v>
      </c>
      <c r="J4539">
        <v>2</v>
      </c>
    </row>
    <row r="4540" spans="1:10" hidden="1" x14ac:dyDescent="0.35">
      <c r="A4540" t="s">
        <v>10931</v>
      </c>
      <c r="B4540">
        <v>14</v>
      </c>
      <c r="C4540">
        <v>18</v>
      </c>
      <c r="D4540">
        <v>4517</v>
      </c>
      <c r="E4540" t="s">
        <v>311</v>
      </c>
      <c r="F4540" t="s">
        <v>3848</v>
      </c>
      <c r="G4540" t="s">
        <v>311</v>
      </c>
      <c r="H4540" t="s">
        <v>311</v>
      </c>
      <c r="I4540" t="s">
        <v>311</v>
      </c>
      <c r="J4540">
        <v>0</v>
      </c>
    </row>
    <row r="4541" spans="1:10" hidden="1" x14ac:dyDescent="0.35">
      <c r="A4541" t="s">
        <v>10932</v>
      </c>
      <c r="B4541">
        <v>16</v>
      </c>
      <c r="C4541">
        <v>18</v>
      </c>
      <c r="D4541">
        <v>4517</v>
      </c>
      <c r="E4541" t="s">
        <v>311</v>
      </c>
      <c r="F4541" t="s">
        <v>3848</v>
      </c>
      <c r="G4541" t="s">
        <v>311</v>
      </c>
      <c r="H4541" t="s">
        <v>311</v>
      </c>
      <c r="I4541" t="s">
        <v>311</v>
      </c>
      <c r="J4541">
        <v>0</v>
      </c>
    </row>
    <row r="4542" spans="1:10" hidden="1" x14ac:dyDescent="0.35">
      <c r="A4542" t="s">
        <v>10933</v>
      </c>
      <c r="B4542">
        <v>8</v>
      </c>
      <c r="C4542">
        <v>18</v>
      </c>
      <c r="D4542">
        <v>4517</v>
      </c>
      <c r="E4542" t="s">
        <v>311</v>
      </c>
      <c r="F4542" t="s">
        <v>3848</v>
      </c>
      <c r="G4542" t="s">
        <v>311</v>
      </c>
      <c r="H4542" t="s">
        <v>311</v>
      </c>
      <c r="I4542" t="s">
        <v>311</v>
      </c>
      <c r="J4542">
        <v>1</v>
      </c>
    </row>
    <row r="4543" spans="1:10" hidden="1" x14ac:dyDescent="0.35">
      <c r="A4543" t="s">
        <v>10934</v>
      </c>
      <c r="B4543">
        <v>26</v>
      </c>
      <c r="C4543">
        <v>18</v>
      </c>
      <c r="D4543">
        <v>4517</v>
      </c>
      <c r="E4543" t="s">
        <v>311</v>
      </c>
      <c r="F4543" t="s">
        <v>2692</v>
      </c>
      <c r="G4543" t="s">
        <v>311</v>
      </c>
      <c r="H4543" t="s">
        <v>311</v>
      </c>
      <c r="I4543" t="s">
        <v>311</v>
      </c>
      <c r="J4543">
        <v>0</v>
      </c>
    </row>
    <row r="4544" spans="1:10" hidden="1" x14ac:dyDescent="0.35">
      <c r="A4544" t="s">
        <v>10935</v>
      </c>
      <c r="B4544">
        <v>75</v>
      </c>
      <c r="C4544">
        <v>18</v>
      </c>
      <c r="D4544">
        <v>4517</v>
      </c>
      <c r="E4544" t="s">
        <v>311</v>
      </c>
      <c r="F4544" t="s">
        <v>2692</v>
      </c>
      <c r="G4544" t="s">
        <v>311</v>
      </c>
      <c r="H4544" t="s">
        <v>311</v>
      </c>
      <c r="I4544" t="s">
        <v>311</v>
      </c>
      <c r="J4544">
        <v>0</v>
      </c>
    </row>
    <row r="4545" spans="1:10" hidden="1" x14ac:dyDescent="0.35">
      <c r="A4545" t="s">
        <v>10936</v>
      </c>
      <c r="B4545">
        <v>16</v>
      </c>
      <c r="C4545">
        <v>18</v>
      </c>
      <c r="D4545">
        <v>4517</v>
      </c>
      <c r="E4545" t="s">
        <v>311</v>
      </c>
      <c r="F4545" t="s">
        <v>3848</v>
      </c>
      <c r="G4545" t="s">
        <v>311</v>
      </c>
      <c r="H4545" t="s">
        <v>311</v>
      </c>
      <c r="I4545" t="s">
        <v>311</v>
      </c>
      <c r="J4545">
        <v>0</v>
      </c>
    </row>
    <row r="4546" spans="1:10" hidden="1" x14ac:dyDescent="0.35">
      <c r="A4546" t="s">
        <v>10937</v>
      </c>
      <c r="B4546">
        <v>18</v>
      </c>
      <c r="C4546">
        <v>18</v>
      </c>
      <c r="D4546">
        <v>4517</v>
      </c>
      <c r="E4546" t="s">
        <v>311</v>
      </c>
      <c r="F4546" t="s">
        <v>3848</v>
      </c>
      <c r="G4546" t="s">
        <v>311</v>
      </c>
      <c r="H4546" t="s">
        <v>311</v>
      </c>
      <c r="I4546" t="s">
        <v>311</v>
      </c>
      <c r="J4546">
        <v>2</v>
      </c>
    </row>
    <row r="4547" spans="1:10" hidden="1" x14ac:dyDescent="0.35">
      <c r="A4547" t="s">
        <v>10938</v>
      </c>
      <c r="B4547">
        <v>13</v>
      </c>
      <c r="C4547">
        <v>18</v>
      </c>
      <c r="D4547">
        <v>4517</v>
      </c>
      <c r="E4547" t="s">
        <v>311</v>
      </c>
      <c r="F4547" t="s">
        <v>2692</v>
      </c>
      <c r="G4547" t="s">
        <v>311</v>
      </c>
      <c r="H4547" t="s">
        <v>311</v>
      </c>
      <c r="I4547" t="s">
        <v>311</v>
      </c>
      <c r="J4547">
        <v>5</v>
      </c>
    </row>
    <row r="4548" spans="1:10" hidden="1" x14ac:dyDescent="0.35">
      <c r="A4548" t="s">
        <v>10939</v>
      </c>
      <c r="B4548">
        <v>17</v>
      </c>
      <c r="C4548">
        <v>18</v>
      </c>
      <c r="D4548">
        <v>4517</v>
      </c>
      <c r="E4548" t="s">
        <v>311</v>
      </c>
      <c r="F4548" t="s">
        <v>2692</v>
      </c>
      <c r="G4548" t="s">
        <v>311</v>
      </c>
      <c r="H4548" t="s">
        <v>311</v>
      </c>
      <c r="I4548" t="s">
        <v>311</v>
      </c>
      <c r="J4548">
        <v>7</v>
      </c>
    </row>
    <row r="4549" spans="1:10" hidden="1" x14ac:dyDescent="0.35">
      <c r="A4549" t="s">
        <v>10940</v>
      </c>
      <c r="B4549">
        <v>14</v>
      </c>
      <c r="C4549">
        <v>18</v>
      </c>
      <c r="D4549">
        <v>4517</v>
      </c>
      <c r="E4549" t="s">
        <v>311</v>
      </c>
      <c r="F4549" t="s">
        <v>3848</v>
      </c>
      <c r="G4549" t="s">
        <v>311</v>
      </c>
      <c r="H4549" t="s">
        <v>311</v>
      </c>
      <c r="I4549" t="s">
        <v>311</v>
      </c>
      <c r="J4549">
        <v>2</v>
      </c>
    </row>
    <row r="4550" spans="1:10" hidden="1" x14ac:dyDescent="0.35">
      <c r="A4550" t="s">
        <v>10941</v>
      </c>
      <c r="B4550">
        <v>79</v>
      </c>
      <c r="C4550">
        <v>18</v>
      </c>
      <c r="D4550">
        <v>4517</v>
      </c>
      <c r="E4550" t="s">
        <v>311</v>
      </c>
      <c r="F4550" t="s">
        <v>2692</v>
      </c>
      <c r="G4550" t="s">
        <v>311</v>
      </c>
      <c r="H4550" t="s">
        <v>311</v>
      </c>
      <c r="I4550" t="s">
        <v>311</v>
      </c>
      <c r="J4550">
        <v>2</v>
      </c>
    </row>
    <row r="4551" spans="1:10" hidden="1" x14ac:dyDescent="0.35">
      <c r="A4551" t="s">
        <v>10942</v>
      </c>
      <c r="B4551">
        <v>38</v>
      </c>
      <c r="C4551">
        <v>18</v>
      </c>
      <c r="D4551">
        <v>4517</v>
      </c>
      <c r="E4551" t="s">
        <v>311</v>
      </c>
      <c r="F4551" t="s">
        <v>2692</v>
      </c>
      <c r="G4551" t="s">
        <v>311</v>
      </c>
      <c r="H4551" t="s">
        <v>311</v>
      </c>
      <c r="I4551" t="s">
        <v>311</v>
      </c>
      <c r="J4551">
        <v>2</v>
      </c>
    </row>
    <row r="4552" spans="1:10" x14ac:dyDescent="0.35">
      <c r="A4552" t="s">
        <v>10943</v>
      </c>
      <c r="B4552">
        <v>61</v>
      </c>
      <c r="C4552">
        <v>18</v>
      </c>
      <c r="D4552">
        <v>4517</v>
      </c>
      <c r="E4552" t="s">
        <v>311</v>
      </c>
      <c r="F4552" t="s">
        <v>0</v>
      </c>
      <c r="G4552" t="s">
        <v>10944</v>
      </c>
      <c r="H4552" t="s">
        <v>311</v>
      </c>
      <c r="I4552" t="s">
        <v>311</v>
      </c>
      <c r="J4552">
        <v>14</v>
      </c>
    </row>
    <row r="4553" spans="1:10" hidden="1" x14ac:dyDescent="0.35">
      <c r="A4553" t="s">
        <v>10945</v>
      </c>
      <c r="B4553">
        <v>16</v>
      </c>
      <c r="C4553">
        <v>18</v>
      </c>
      <c r="D4553">
        <v>4517</v>
      </c>
      <c r="E4553" t="s">
        <v>311</v>
      </c>
      <c r="F4553" t="s">
        <v>3848</v>
      </c>
      <c r="G4553" t="s">
        <v>311</v>
      </c>
      <c r="H4553" t="s">
        <v>311</v>
      </c>
      <c r="I4553" t="s">
        <v>311</v>
      </c>
      <c r="J4553">
        <v>0</v>
      </c>
    </row>
    <row r="4554" spans="1:10" hidden="1" x14ac:dyDescent="0.35">
      <c r="A4554" t="s">
        <v>10946</v>
      </c>
      <c r="B4554">
        <v>19</v>
      </c>
      <c r="C4554">
        <v>18</v>
      </c>
      <c r="D4554">
        <v>4517</v>
      </c>
      <c r="E4554" t="s">
        <v>311</v>
      </c>
      <c r="F4554" t="s">
        <v>3848</v>
      </c>
      <c r="G4554" t="s">
        <v>311</v>
      </c>
      <c r="H4554" t="s">
        <v>311</v>
      </c>
      <c r="I4554" t="s">
        <v>311</v>
      </c>
      <c r="J4554">
        <v>0</v>
      </c>
    </row>
    <row r="4555" spans="1:10" hidden="1" x14ac:dyDescent="0.35">
      <c r="A4555" t="s">
        <v>10947</v>
      </c>
      <c r="B4555">
        <v>6</v>
      </c>
      <c r="C4555">
        <v>18</v>
      </c>
      <c r="D4555">
        <v>4517</v>
      </c>
      <c r="E4555" t="s">
        <v>311</v>
      </c>
      <c r="F4555" t="s">
        <v>3848</v>
      </c>
      <c r="G4555" t="s">
        <v>311</v>
      </c>
      <c r="H4555" t="s">
        <v>311</v>
      </c>
      <c r="I4555" t="s">
        <v>311</v>
      </c>
      <c r="J4555">
        <v>1</v>
      </c>
    </row>
    <row r="4556" spans="1:10" x14ac:dyDescent="0.35">
      <c r="A4556" t="s">
        <v>10948</v>
      </c>
      <c r="B4556">
        <v>65</v>
      </c>
      <c r="C4556">
        <v>18</v>
      </c>
      <c r="D4556">
        <v>4517</v>
      </c>
      <c r="E4556" t="s">
        <v>311</v>
      </c>
      <c r="F4556" t="s">
        <v>0</v>
      </c>
      <c r="G4556" t="s">
        <v>10030</v>
      </c>
      <c r="H4556" t="s">
        <v>311</v>
      </c>
      <c r="I4556" t="s">
        <v>311</v>
      </c>
      <c r="J4556">
        <v>35</v>
      </c>
    </row>
    <row r="4557" spans="1:10" hidden="1" x14ac:dyDescent="0.35">
      <c r="A4557" t="s">
        <v>10949</v>
      </c>
      <c r="B4557">
        <v>12</v>
      </c>
      <c r="C4557">
        <v>18</v>
      </c>
      <c r="D4557">
        <v>4517</v>
      </c>
      <c r="E4557" t="s">
        <v>311</v>
      </c>
      <c r="F4557" t="s">
        <v>3848</v>
      </c>
      <c r="G4557" t="s">
        <v>311</v>
      </c>
      <c r="H4557" t="s">
        <v>311</v>
      </c>
      <c r="I4557" t="s">
        <v>311</v>
      </c>
      <c r="J4557">
        <v>1</v>
      </c>
    </row>
    <row r="4558" spans="1:10" hidden="1" x14ac:dyDescent="0.35">
      <c r="A4558" t="s">
        <v>10950</v>
      </c>
      <c r="B4558">
        <v>18</v>
      </c>
      <c r="C4558">
        <v>18</v>
      </c>
      <c r="D4558">
        <v>4517</v>
      </c>
      <c r="E4558" t="s">
        <v>311</v>
      </c>
      <c r="F4558" t="s">
        <v>2692</v>
      </c>
      <c r="G4558" t="s">
        <v>311</v>
      </c>
      <c r="H4558" t="s">
        <v>311</v>
      </c>
      <c r="I4558" t="s">
        <v>311</v>
      </c>
      <c r="J4558">
        <v>3</v>
      </c>
    </row>
    <row r="4559" spans="1:10" hidden="1" x14ac:dyDescent="0.35">
      <c r="A4559" t="s">
        <v>10951</v>
      </c>
      <c r="B4559">
        <v>10</v>
      </c>
      <c r="C4559">
        <v>18</v>
      </c>
      <c r="D4559">
        <v>4517</v>
      </c>
      <c r="E4559" t="s">
        <v>311</v>
      </c>
      <c r="F4559" t="s">
        <v>2692</v>
      </c>
      <c r="G4559" t="s">
        <v>311</v>
      </c>
      <c r="H4559" t="s">
        <v>311</v>
      </c>
      <c r="I4559" t="s">
        <v>311</v>
      </c>
      <c r="J4559">
        <v>1</v>
      </c>
    </row>
    <row r="4560" spans="1:10" hidden="1" x14ac:dyDescent="0.35">
      <c r="A4560" t="s">
        <v>10952</v>
      </c>
      <c r="B4560">
        <v>32</v>
      </c>
      <c r="C4560">
        <v>18</v>
      </c>
      <c r="D4560">
        <v>4517</v>
      </c>
      <c r="E4560" t="s">
        <v>311</v>
      </c>
      <c r="F4560" t="s">
        <v>2692</v>
      </c>
      <c r="G4560" t="s">
        <v>311</v>
      </c>
      <c r="H4560" t="s">
        <v>311</v>
      </c>
      <c r="I4560" t="s">
        <v>311</v>
      </c>
      <c r="J4560">
        <v>2</v>
      </c>
    </row>
    <row r="4561" spans="1:10" hidden="1" x14ac:dyDescent="0.35">
      <c r="A4561" t="s">
        <v>10953</v>
      </c>
      <c r="B4561">
        <v>16</v>
      </c>
      <c r="C4561">
        <v>18</v>
      </c>
      <c r="D4561">
        <v>4517</v>
      </c>
      <c r="E4561" t="s">
        <v>311</v>
      </c>
      <c r="F4561" t="s">
        <v>3848</v>
      </c>
      <c r="G4561" t="s">
        <v>311</v>
      </c>
      <c r="H4561" t="s">
        <v>311</v>
      </c>
      <c r="I4561" t="s">
        <v>311</v>
      </c>
      <c r="J4561">
        <v>0</v>
      </c>
    </row>
    <row r="4562" spans="1:10" hidden="1" x14ac:dyDescent="0.35">
      <c r="A4562" t="s">
        <v>10954</v>
      </c>
      <c r="B4562">
        <v>48</v>
      </c>
      <c r="C4562">
        <v>18</v>
      </c>
      <c r="D4562">
        <v>4517</v>
      </c>
      <c r="E4562" t="s">
        <v>311</v>
      </c>
      <c r="F4562" t="s">
        <v>3848</v>
      </c>
      <c r="G4562" t="s">
        <v>311</v>
      </c>
      <c r="H4562" t="s">
        <v>311</v>
      </c>
      <c r="I4562" t="s">
        <v>311</v>
      </c>
      <c r="J4562">
        <v>2</v>
      </c>
    </row>
    <row r="4563" spans="1:10" hidden="1" x14ac:dyDescent="0.35">
      <c r="A4563" t="s">
        <v>10955</v>
      </c>
      <c r="B4563">
        <v>13</v>
      </c>
      <c r="C4563">
        <v>18</v>
      </c>
      <c r="D4563">
        <v>4517</v>
      </c>
      <c r="E4563" t="s">
        <v>311</v>
      </c>
      <c r="F4563" t="s">
        <v>3848</v>
      </c>
      <c r="G4563" t="s">
        <v>311</v>
      </c>
      <c r="H4563" t="s">
        <v>311</v>
      </c>
      <c r="I4563" t="s">
        <v>311</v>
      </c>
      <c r="J4563">
        <v>0</v>
      </c>
    </row>
    <row r="4564" spans="1:10" hidden="1" x14ac:dyDescent="0.35">
      <c r="A4564" t="s">
        <v>10956</v>
      </c>
      <c r="B4564">
        <v>12</v>
      </c>
      <c r="C4564">
        <v>18</v>
      </c>
      <c r="D4564">
        <v>4517</v>
      </c>
      <c r="E4564" t="s">
        <v>311</v>
      </c>
      <c r="F4564" t="s">
        <v>3848</v>
      </c>
      <c r="G4564" t="s">
        <v>311</v>
      </c>
      <c r="H4564" t="s">
        <v>311</v>
      </c>
      <c r="I4564" t="s">
        <v>311</v>
      </c>
      <c r="J4564">
        <v>0</v>
      </c>
    </row>
    <row r="4565" spans="1:10" hidden="1" x14ac:dyDescent="0.35">
      <c r="A4565" t="s">
        <v>10957</v>
      </c>
      <c r="B4565">
        <v>20</v>
      </c>
      <c r="C4565">
        <v>18</v>
      </c>
      <c r="D4565">
        <v>4517</v>
      </c>
      <c r="E4565" t="s">
        <v>311</v>
      </c>
      <c r="F4565" t="s">
        <v>3848</v>
      </c>
      <c r="G4565" t="s">
        <v>311</v>
      </c>
      <c r="H4565" t="s">
        <v>311</v>
      </c>
      <c r="I4565" t="s">
        <v>311</v>
      </c>
      <c r="J4565">
        <v>0</v>
      </c>
    </row>
    <row r="4566" spans="1:10" hidden="1" x14ac:dyDescent="0.35">
      <c r="A4566" t="s">
        <v>10958</v>
      </c>
      <c r="B4566">
        <v>45</v>
      </c>
      <c r="C4566">
        <v>18</v>
      </c>
      <c r="D4566">
        <v>4517</v>
      </c>
      <c r="E4566" t="s">
        <v>311</v>
      </c>
      <c r="F4566" t="s">
        <v>2692</v>
      </c>
      <c r="G4566" t="s">
        <v>311</v>
      </c>
      <c r="H4566" t="s">
        <v>311</v>
      </c>
      <c r="I4566" t="s">
        <v>311</v>
      </c>
      <c r="J4566">
        <v>0</v>
      </c>
    </row>
    <row r="4567" spans="1:10" hidden="1" x14ac:dyDescent="0.35">
      <c r="A4567" t="s">
        <v>10959</v>
      </c>
      <c r="B4567">
        <v>12</v>
      </c>
      <c r="C4567">
        <v>18</v>
      </c>
      <c r="D4567">
        <v>4517</v>
      </c>
      <c r="E4567" t="s">
        <v>311</v>
      </c>
      <c r="F4567" t="s">
        <v>3848</v>
      </c>
      <c r="G4567" t="s">
        <v>311</v>
      </c>
      <c r="H4567" t="s">
        <v>311</v>
      </c>
      <c r="I4567" t="s">
        <v>311</v>
      </c>
      <c r="J4567">
        <v>0</v>
      </c>
    </row>
    <row r="4568" spans="1:10" hidden="1" x14ac:dyDescent="0.35">
      <c r="A4568" t="s">
        <v>10960</v>
      </c>
      <c r="B4568">
        <v>15</v>
      </c>
      <c r="C4568">
        <v>18</v>
      </c>
      <c r="D4568">
        <v>4517</v>
      </c>
      <c r="E4568" t="s">
        <v>311</v>
      </c>
      <c r="F4568" t="s">
        <v>2692</v>
      </c>
      <c r="G4568" t="s">
        <v>311</v>
      </c>
      <c r="H4568" t="s">
        <v>311</v>
      </c>
      <c r="I4568" t="s">
        <v>311</v>
      </c>
      <c r="J4568">
        <v>13</v>
      </c>
    </row>
    <row r="4569" spans="1:10" hidden="1" x14ac:dyDescent="0.35">
      <c r="A4569" t="s">
        <v>10961</v>
      </c>
      <c r="B4569">
        <v>24</v>
      </c>
      <c r="C4569">
        <v>18</v>
      </c>
      <c r="D4569">
        <v>4517</v>
      </c>
      <c r="E4569" t="s">
        <v>311</v>
      </c>
      <c r="F4569" t="s">
        <v>3848</v>
      </c>
      <c r="G4569" t="s">
        <v>311</v>
      </c>
      <c r="H4569" t="s">
        <v>311</v>
      </c>
      <c r="I4569" t="s">
        <v>311</v>
      </c>
      <c r="J4569">
        <v>0</v>
      </c>
    </row>
    <row r="4570" spans="1:10" hidden="1" x14ac:dyDescent="0.35">
      <c r="A4570" t="s">
        <v>10962</v>
      </c>
      <c r="B4570">
        <v>16</v>
      </c>
      <c r="C4570">
        <v>18</v>
      </c>
      <c r="D4570">
        <v>4517</v>
      </c>
      <c r="E4570" t="s">
        <v>311</v>
      </c>
      <c r="F4570" t="s">
        <v>3848</v>
      </c>
      <c r="G4570" t="s">
        <v>311</v>
      </c>
      <c r="H4570" t="s">
        <v>311</v>
      </c>
      <c r="I4570" t="s">
        <v>311</v>
      </c>
      <c r="J4570">
        <v>0</v>
      </c>
    </row>
    <row r="4571" spans="1:10" hidden="1" x14ac:dyDescent="0.35">
      <c r="A4571" t="s">
        <v>10963</v>
      </c>
      <c r="B4571">
        <v>18</v>
      </c>
      <c r="C4571">
        <v>18</v>
      </c>
      <c r="D4571">
        <v>4517</v>
      </c>
      <c r="E4571" t="s">
        <v>311</v>
      </c>
      <c r="F4571" t="s">
        <v>2692</v>
      </c>
      <c r="G4571" t="s">
        <v>311</v>
      </c>
      <c r="H4571" t="s">
        <v>311</v>
      </c>
      <c r="I4571" t="s">
        <v>311</v>
      </c>
      <c r="J4571">
        <v>18</v>
      </c>
    </row>
    <row r="4572" spans="1:10" hidden="1" x14ac:dyDescent="0.35">
      <c r="A4572" t="s">
        <v>10964</v>
      </c>
      <c r="B4572">
        <v>17</v>
      </c>
      <c r="C4572">
        <v>18</v>
      </c>
      <c r="D4572">
        <v>4517</v>
      </c>
      <c r="E4572" t="s">
        <v>311</v>
      </c>
      <c r="F4572" t="s">
        <v>3848</v>
      </c>
      <c r="G4572" t="s">
        <v>311</v>
      </c>
      <c r="H4572" t="s">
        <v>311</v>
      </c>
      <c r="I4572" t="s">
        <v>311</v>
      </c>
      <c r="J4572">
        <v>0</v>
      </c>
    </row>
    <row r="4573" spans="1:10" hidden="1" x14ac:dyDescent="0.35">
      <c r="A4573" t="s">
        <v>10965</v>
      </c>
      <c r="B4573">
        <v>92</v>
      </c>
      <c r="C4573">
        <v>18</v>
      </c>
      <c r="D4573">
        <v>4517</v>
      </c>
      <c r="E4573" t="s">
        <v>311</v>
      </c>
      <c r="F4573" t="s">
        <v>2692</v>
      </c>
      <c r="G4573" t="s">
        <v>311</v>
      </c>
      <c r="H4573" t="s">
        <v>311</v>
      </c>
      <c r="I4573" t="s">
        <v>311</v>
      </c>
      <c r="J4573">
        <v>0</v>
      </c>
    </row>
    <row r="4574" spans="1:10" hidden="1" x14ac:dyDescent="0.35">
      <c r="A4574" t="s">
        <v>10966</v>
      </c>
      <c r="B4574">
        <v>5</v>
      </c>
      <c r="C4574">
        <v>18</v>
      </c>
      <c r="D4574">
        <v>4517</v>
      </c>
      <c r="E4574" t="s">
        <v>311</v>
      </c>
      <c r="F4574" t="s">
        <v>3848</v>
      </c>
      <c r="G4574" t="s">
        <v>311</v>
      </c>
      <c r="H4574" t="s">
        <v>311</v>
      </c>
      <c r="I4574" t="s">
        <v>311</v>
      </c>
      <c r="J4574">
        <v>0</v>
      </c>
    </row>
    <row r="4575" spans="1:10" hidden="1" x14ac:dyDescent="0.35">
      <c r="A4575" t="s">
        <v>10967</v>
      </c>
      <c r="B4575">
        <v>77</v>
      </c>
      <c r="C4575">
        <v>18</v>
      </c>
      <c r="D4575">
        <v>4517</v>
      </c>
      <c r="E4575" t="s">
        <v>311</v>
      </c>
      <c r="F4575" t="s">
        <v>2692</v>
      </c>
      <c r="G4575" t="s">
        <v>311</v>
      </c>
      <c r="H4575" t="s">
        <v>311</v>
      </c>
      <c r="I4575" t="s">
        <v>311</v>
      </c>
      <c r="J4575">
        <v>0</v>
      </c>
    </row>
    <row r="4576" spans="1:10" hidden="1" x14ac:dyDescent="0.35">
      <c r="A4576" t="s">
        <v>10968</v>
      </c>
      <c r="B4576">
        <v>16</v>
      </c>
      <c r="C4576">
        <v>18</v>
      </c>
      <c r="D4576">
        <v>4517</v>
      </c>
      <c r="E4576" t="s">
        <v>311</v>
      </c>
      <c r="F4576" t="s">
        <v>3848</v>
      </c>
      <c r="G4576" t="s">
        <v>311</v>
      </c>
      <c r="H4576" t="s">
        <v>311</v>
      </c>
      <c r="I4576" t="s">
        <v>311</v>
      </c>
      <c r="J4576">
        <v>7</v>
      </c>
    </row>
    <row r="4577" spans="1:10" hidden="1" x14ac:dyDescent="0.35">
      <c r="A4577" t="s">
        <v>10969</v>
      </c>
      <c r="B4577">
        <v>18</v>
      </c>
      <c r="C4577">
        <v>18</v>
      </c>
      <c r="D4577">
        <v>4517</v>
      </c>
      <c r="E4577" t="s">
        <v>311</v>
      </c>
      <c r="F4577" t="s">
        <v>3848</v>
      </c>
      <c r="G4577" t="s">
        <v>311</v>
      </c>
      <c r="H4577" t="s">
        <v>311</v>
      </c>
      <c r="I4577" t="s">
        <v>311</v>
      </c>
      <c r="J4577">
        <v>6</v>
      </c>
    </row>
    <row r="4578" spans="1:10" hidden="1" x14ac:dyDescent="0.35">
      <c r="A4578" t="s">
        <v>10970</v>
      </c>
      <c r="B4578">
        <v>9</v>
      </c>
      <c r="C4578">
        <v>18</v>
      </c>
      <c r="D4578">
        <v>4517</v>
      </c>
      <c r="E4578" t="s">
        <v>311</v>
      </c>
      <c r="F4578" t="s">
        <v>3848</v>
      </c>
      <c r="G4578" t="s">
        <v>311</v>
      </c>
      <c r="H4578" t="s">
        <v>311</v>
      </c>
      <c r="I4578" t="s">
        <v>311</v>
      </c>
      <c r="J4578">
        <v>0</v>
      </c>
    </row>
    <row r="4579" spans="1:10" hidden="1" x14ac:dyDescent="0.35">
      <c r="A4579" t="s">
        <v>10971</v>
      </c>
      <c r="B4579">
        <v>22</v>
      </c>
      <c r="C4579">
        <v>18</v>
      </c>
      <c r="D4579">
        <v>4517</v>
      </c>
      <c r="E4579" t="s">
        <v>311</v>
      </c>
      <c r="F4579" t="s">
        <v>2692</v>
      </c>
      <c r="G4579" t="s">
        <v>311</v>
      </c>
      <c r="H4579" t="s">
        <v>311</v>
      </c>
      <c r="I4579" t="s">
        <v>311</v>
      </c>
      <c r="J4579">
        <v>0</v>
      </c>
    </row>
    <row r="4580" spans="1:10" hidden="1" x14ac:dyDescent="0.35">
      <c r="A4580" t="s">
        <v>10972</v>
      </c>
      <c r="B4580">
        <v>15</v>
      </c>
      <c r="C4580">
        <v>18</v>
      </c>
      <c r="D4580">
        <v>4517</v>
      </c>
      <c r="E4580" t="s">
        <v>311</v>
      </c>
      <c r="F4580" t="s">
        <v>3848</v>
      </c>
      <c r="G4580" t="s">
        <v>311</v>
      </c>
      <c r="H4580" t="s">
        <v>311</v>
      </c>
      <c r="I4580" t="s">
        <v>311</v>
      </c>
      <c r="J4580">
        <v>0</v>
      </c>
    </row>
    <row r="4581" spans="1:10" hidden="1" x14ac:dyDescent="0.35">
      <c r="A4581" t="s">
        <v>10973</v>
      </c>
      <c r="B4581">
        <v>13</v>
      </c>
      <c r="C4581">
        <v>18</v>
      </c>
      <c r="D4581">
        <v>4517</v>
      </c>
      <c r="E4581" t="s">
        <v>311</v>
      </c>
      <c r="F4581" t="s">
        <v>3848</v>
      </c>
      <c r="G4581" t="s">
        <v>311</v>
      </c>
      <c r="H4581" t="s">
        <v>311</v>
      </c>
      <c r="I4581" t="s">
        <v>311</v>
      </c>
      <c r="J4581">
        <v>0</v>
      </c>
    </row>
    <row r="4582" spans="1:10" hidden="1" x14ac:dyDescent="0.35">
      <c r="A4582" t="s">
        <v>10974</v>
      </c>
      <c r="B4582">
        <v>29</v>
      </c>
      <c r="C4582">
        <v>18</v>
      </c>
      <c r="D4582">
        <v>4517</v>
      </c>
      <c r="E4582" t="s">
        <v>311</v>
      </c>
      <c r="F4582" t="s">
        <v>3848</v>
      </c>
      <c r="G4582" t="s">
        <v>311</v>
      </c>
      <c r="H4582" t="s">
        <v>311</v>
      </c>
      <c r="I4582" t="s">
        <v>311</v>
      </c>
      <c r="J4582">
        <v>29</v>
      </c>
    </row>
    <row r="4583" spans="1:10" hidden="1" x14ac:dyDescent="0.35">
      <c r="A4583" t="s">
        <v>10975</v>
      </c>
      <c r="B4583">
        <v>17</v>
      </c>
      <c r="C4583">
        <v>18</v>
      </c>
      <c r="D4583">
        <v>4517</v>
      </c>
      <c r="E4583" t="s">
        <v>311</v>
      </c>
      <c r="F4583" t="s">
        <v>3848</v>
      </c>
      <c r="G4583" t="s">
        <v>311</v>
      </c>
      <c r="H4583" t="s">
        <v>311</v>
      </c>
      <c r="I4583" t="s">
        <v>311</v>
      </c>
      <c r="J4583">
        <v>3</v>
      </c>
    </row>
    <row r="4584" spans="1:10" hidden="1" x14ac:dyDescent="0.35">
      <c r="A4584" t="s">
        <v>10976</v>
      </c>
      <c r="B4584">
        <v>18</v>
      </c>
      <c r="C4584">
        <v>18</v>
      </c>
      <c r="D4584">
        <v>4517</v>
      </c>
      <c r="E4584" t="s">
        <v>311</v>
      </c>
      <c r="F4584" t="s">
        <v>2692</v>
      </c>
      <c r="G4584" t="s">
        <v>311</v>
      </c>
      <c r="H4584" t="s">
        <v>311</v>
      </c>
      <c r="I4584" t="s">
        <v>311</v>
      </c>
      <c r="J4584">
        <v>2</v>
      </c>
    </row>
    <row r="4585" spans="1:10" hidden="1" x14ac:dyDescent="0.35">
      <c r="A4585" t="s">
        <v>10977</v>
      </c>
      <c r="B4585">
        <v>25</v>
      </c>
      <c r="C4585">
        <v>18</v>
      </c>
      <c r="D4585">
        <v>4517</v>
      </c>
      <c r="E4585" t="s">
        <v>311</v>
      </c>
      <c r="F4585" t="s">
        <v>2692</v>
      </c>
      <c r="G4585" t="s">
        <v>311</v>
      </c>
      <c r="H4585" t="s">
        <v>311</v>
      </c>
      <c r="I4585" t="s">
        <v>311</v>
      </c>
      <c r="J4585">
        <v>4</v>
      </c>
    </row>
    <row r="4586" spans="1:10" hidden="1" x14ac:dyDescent="0.35">
      <c r="A4586" t="s">
        <v>10978</v>
      </c>
      <c r="B4586">
        <v>17</v>
      </c>
      <c r="C4586">
        <v>18</v>
      </c>
      <c r="D4586">
        <v>4517</v>
      </c>
      <c r="E4586" t="s">
        <v>311</v>
      </c>
      <c r="F4586" t="s">
        <v>3848</v>
      </c>
      <c r="G4586" t="s">
        <v>311</v>
      </c>
      <c r="H4586" t="s">
        <v>311</v>
      </c>
      <c r="I4586" t="s">
        <v>311</v>
      </c>
      <c r="J4586">
        <v>1</v>
      </c>
    </row>
    <row r="4587" spans="1:10" hidden="1" x14ac:dyDescent="0.35">
      <c r="A4587" t="s">
        <v>10979</v>
      </c>
      <c r="B4587">
        <v>32</v>
      </c>
      <c r="C4587">
        <v>18</v>
      </c>
      <c r="D4587">
        <v>4517</v>
      </c>
      <c r="E4587" t="s">
        <v>311</v>
      </c>
      <c r="F4587" t="s">
        <v>2692</v>
      </c>
      <c r="G4587" t="s">
        <v>311</v>
      </c>
      <c r="H4587" t="s">
        <v>311</v>
      </c>
      <c r="I4587" t="s">
        <v>311</v>
      </c>
      <c r="J4587">
        <v>14</v>
      </c>
    </row>
    <row r="4588" spans="1:10" hidden="1" x14ac:dyDescent="0.35">
      <c r="A4588" t="s">
        <v>10980</v>
      </c>
      <c r="B4588">
        <v>18</v>
      </c>
      <c r="C4588">
        <v>18</v>
      </c>
      <c r="D4588">
        <v>4517</v>
      </c>
      <c r="E4588" t="s">
        <v>311</v>
      </c>
      <c r="F4588" t="s">
        <v>3848</v>
      </c>
      <c r="G4588" t="s">
        <v>311</v>
      </c>
      <c r="H4588" t="s">
        <v>311</v>
      </c>
      <c r="I4588" t="s">
        <v>311</v>
      </c>
      <c r="J4588">
        <v>1</v>
      </c>
    </row>
    <row r="4589" spans="1:10" hidden="1" x14ac:dyDescent="0.35">
      <c r="A4589" t="s">
        <v>10981</v>
      </c>
      <c r="B4589">
        <v>7</v>
      </c>
      <c r="C4589">
        <v>18</v>
      </c>
      <c r="D4589">
        <v>4517</v>
      </c>
      <c r="E4589" t="s">
        <v>311</v>
      </c>
      <c r="F4589" t="s">
        <v>3848</v>
      </c>
      <c r="G4589" t="s">
        <v>311</v>
      </c>
      <c r="H4589" t="s">
        <v>311</v>
      </c>
      <c r="I4589" t="s">
        <v>311</v>
      </c>
      <c r="J4589">
        <v>0</v>
      </c>
    </row>
    <row r="4590" spans="1:10" hidden="1" x14ac:dyDescent="0.35">
      <c r="A4590" t="s">
        <v>10982</v>
      </c>
      <c r="B4590">
        <v>10</v>
      </c>
      <c r="C4590">
        <v>17</v>
      </c>
      <c r="D4590">
        <v>4589</v>
      </c>
      <c r="E4590" t="s">
        <v>311</v>
      </c>
      <c r="F4590" t="s">
        <v>3848</v>
      </c>
      <c r="G4590" t="s">
        <v>311</v>
      </c>
      <c r="H4590" t="s">
        <v>311</v>
      </c>
      <c r="I4590" t="s">
        <v>311</v>
      </c>
      <c r="J4590">
        <v>0</v>
      </c>
    </row>
    <row r="4591" spans="1:10" hidden="1" x14ac:dyDescent="0.35">
      <c r="A4591" t="s">
        <v>10983</v>
      </c>
      <c r="B4591">
        <v>16</v>
      </c>
      <c r="C4591">
        <v>17</v>
      </c>
      <c r="D4591">
        <v>4589</v>
      </c>
      <c r="E4591" t="s">
        <v>311</v>
      </c>
      <c r="F4591" t="s">
        <v>3848</v>
      </c>
      <c r="G4591" t="s">
        <v>311</v>
      </c>
      <c r="H4591" t="s">
        <v>311</v>
      </c>
      <c r="I4591" t="s">
        <v>311</v>
      </c>
      <c r="J4591">
        <v>3</v>
      </c>
    </row>
    <row r="4592" spans="1:10" hidden="1" x14ac:dyDescent="0.35">
      <c r="A4592" t="s">
        <v>10984</v>
      </c>
      <c r="B4592">
        <v>11</v>
      </c>
      <c r="C4592">
        <v>17</v>
      </c>
      <c r="D4592">
        <v>4589</v>
      </c>
      <c r="E4592" t="s">
        <v>311</v>
      </c>
      <c r="F4592" t="s">
        <v>3848</v>
      </c>
      <c r="G4592" t="s">
        <v>311</v>
      </c>
      <c r="H4592" t="s">
        <v>311</v>
      </c>
      <c r="I4592" t="s">
        <v>311</v>
      </c>
      <c r="J4592">
        <v>0</v>
      </c>
    </row>
    <row r="4593" spans="1:10" hidden="1" x14ac:dyDescent="0.35">
      <c r="A4593" t="s">
        <v>10985</v>
      </c>
      <c r="B4593">
        <v>13</v>
      </c>
      <c r="C4593">
        <v>17</v>
      </c>
      <c r="D4593">
        <v>4589</v>
      </c>
      <c r="E4593" t="s">
        <v>311</v>
      </c>
      <c r="F4593" t="s">
        <v>3848</v>
      </c>
      <c r="G4593" t="s">
        <v>311</v>
      </c>
      <c r="H4593" t="s">
        <v>311</v>
      </c>
      <c r="I4593" t="s">
        <v>311</v>
      </c>
      <c r="J4593">
        <v>0</v>
      </c>
    </row>
    <row r="4594" spans="1:10" hidden="1" x14ac:dyDescent="0.35">
      <c r="A4594" t="s">
        <v>10986</v>
      </c>
      <c r="B4594">
        <v>31</v>
      </c>
      <c r="C4594">
        <v>17</v>
      </c>
      <c r="D4594">
        <v>4589</v>
      </c>
      <c r="E4594" t="s">
        <v>311</v>
      </c>
      <c r="F4594" t="s">
        <v>2692</v>
      </c>
      <c r="G4594" t="s">
        <v>311</v>
      </c>
      <c r="H4594" t="s">
        <v>311</v>
      </c>
      <c r="I4594" t="s">
        <v>311</v>
      </c>
      <c r="J4594">
        <v>3</v>
      </c>
    </row>
    <row r="4595" spans="1:10" hidden="1" x14ac:dyDescent="0.35">
      <c r="A4595" t="s">
        <v>10987</v>
      </c>
      <c r="B4595">
        <v>32</v>
      </c>
      <c r="C4595">
        <v>17</v>
      </c>
      <c r="D4595">
        <v>4589</v>
      </c>
      <c r="E4595" t="s">
        <v>311</v>
      </c>
      <c r="F4595" t="s">
        <v>3848</v>
      </c>
      <c r="G4595" t="s">
        <v>311</v>
      </c>
      <c r="H4595" t="s">
        <v>311</v>
      </c>
      <c r="I4595" t="s">
        <v>311</v>
      </c>
      <c r="J4595">
        <v>0</v>
      </c>
    </row>
    <row r="4596" spans="1:10" hidden="1" x14ac:dyDescent="0.35">
      <c r="A4596" t="s">
        <v>10988</v>
      </c>
      <c r="B4596">
        <v>16</v>
      </c>
      <c r="C4596">
        <v>17</v>
      </c>
      <c r="D4596">
        <v>4589</v>
      </c>
      <c r="E4596" t="s">
        <v>311</v>
      </c>
      <c r="F4596" t="s">
        <v>3848</v>
      </c>
      <c r="G4596" t="s">
        <v>311</v>
      </c>
      <c r="H4596" t="s">
        <v>311</v>
      </c>
      <c r="I4596" t="s">
        <v>311</v>
      </c>
      <c r="J4596">
        <v>0</v>
      </c>
    </row>
    <row r="4597" spans="1:10" hidden="1" x14ac:dyDescent="0.35">
      <c r="A4597" t="s">
        <v>10989</v>
      </c>
      <c r="B4597">
        <v>18</v>
      </c>
      <c r="C4597">
        <v>17</v>
      </c>
      <c r="D4597">
        <v>4589</v>
      </c>
      <c r="E4597" t="s">
        <v>311</v>
      </c>
      <c r="F4597" t="s">
        <v>3848</v>
      </c>
      <c r="G4597" t="s">
        <v>311</v>
      </c>
      <c r="H4597" t="s">
        <v>311</v>
      </c>
      <c r="I4597" t="s">
        <v>311</v>
      </c>
      <c r="J4597">
        <v>0</v>
      </c>
    </row>
    <row r="4598" spans="1:10" hidden="1" x14ac:dyDescent="0.35">
      <c r="A4598" t="s">
        <v>10990</v>
      </c>
      <c r="B4598">
        <v>11</v>
      </c>
      <c r="C4598">
        <v>17</v>
      </c>
      <c r="D4598">
        <v>4589</v>
      </c>
      <c r="E4598" t="s">
        <v>311</v>
      </c>
      <c r="F4598" t="s">
        <v>2692</v>
      </c>
      <c r="G4598" t="s">
        <v>311</v>
      </c>
      <c r="H4598" t="s">
        <v>311</v>
      </c>
      <c r="I4598" t="s">
        <v>311</v>
      </c>
      <c r="J4598">
        <v>0</v>
      </c>
    </row>
    <row r="4599" spans="1:10" hidden="1" x14ac:dyDescent="0.35">
      <c r="A4599" t="s">
        <v>10991</v>
      </c>
      <c r="B4599">
        <v>8</v>
      </c>
      <c r="C4599">
        <v>17</v>
      </c>
      <c r="D4599">
        <v>4589</v>
      </c>
      <c r="E4599" t="s">
        <v>311</v>
      </c>
      <c r="F4599" t="s">
        <v>3848</v>
      </c>
      <c r="G4599" t="s">
        <v>311</v>
      </c>
      <c r="H4599" t="s">
        <v>311</v>
      </c>
      <c r="I4599" t="s">
        <v>311</v>
      </c>
      <c r="J4599">
        <v>8</v>
      </c>
    </row>
    <row r="4600" spans="1:10" hidden="1" x14ac:dyDescent="0.35">
      <c r="A4600" t="s">
        <v>10992</v>
      </c>
      <c r="B4600">
        <v>28</v>
      </c>
      <c r="C4600">
        <v>17</v>
      </c>
      <c r="D4600">
        <v>4589</v>
      </c>
      <c r="E4600" t="s">
        <v>311</v>
      </c>
      <c r="F4600" t="s">
        <v>3848</v>
      </c>
      <c r="G4600" t="s">
        <v>311</v>
      </c>
      <c r="H4600" t="s">
        <v>311</v>
      </c>
      <c r="I4600" t="s">
        <v>311</v>
      </c>
      <c r="J4600">
        <v>1</v>
      </c>
    </row>
    <row r="4601" spans="1:10" hidden="1" x14ac:dyDescent="0.35">
      <c r="A4601" t="s">
        <v>10993</v>
      </c>
      <c r="B4601">
        <v>16</v>
      </c>
      <c r="C4601">
        <v>17</v>
      </c>
      <c r="D4601">
        <v>4589</v>
      </c>
      <c r="E4601" t="s">
        <v>311</v>
      </c>
      <c r="F4601" t="s">
        <v>3848</v>
      </c>
      <c r="G4601" t="s">
        <v>311</v>
      </c>
      <c r="H4601" t="s">
        <v>311</v>
      </c>
      <c r="I4601" t="s">
        <v>311</v>
      </c>
      <c r="J4601">
        <v>0</v>
      </c>
    </row>
    <row r="4602" spans="1:10" hidden="1" x14ac:dyDescent="0.35">
      <c r="A4602" t="s">
        <v>10994</v>
      </c>
      <c r="B4602">
        <v>14</v>
      </c>
      <c r="C4602">
        <v>17</v>
      </c>
      <c r="D4602">
        <v>4589</v>
      </c>
      <c r="E4602" t="s">
        <v>311</v>
      </c>
      <c r="F4602" t="s">
        <v>2692</v>
      </c>
      <c r="G4602" t="s">
        <v>311</v>
      </c>
      <c r="H4602" t="s">
        <v>311</v>
      </c>
      <c r="I4602" t="s">
        <v>311</v>
      </c>
      <c r="J4602">
        <v>3</v>
      </c>
    </row>
    <row r="4603" spans="1:10" hidden="1" x14ac:dyDescent="0.35">
      <c r="A4603" t="s">
        <v>10995</v>
      </c>
      <c r="B4603">
        <v>17</v>
      </c>
      <c r="C4603">
        <v>17</v>
      </c>
      <c r="D4603">
        <v>4589</v>
      </c>
      <c r="E4603" t="s">
        <v>311</v>
      </c>
      <c r="F4603" t="s">
        <v>3848</v>
      </c>
      <c r="G4603" t="s">
        <v>311</v>
      </c>
      <c r="H4603" t="s">
        <v>311</v>
      </c>
      <c r="I4603" t="s">
        <v>311</v>
      </c>
      <c r="J4603">
        <v>1</v>
      </c>
    </row>
    <row r="4604" spans="1:10" hidden="1" x14ac:dyDescent="0.35">
      <c r="A4604" t="s">
        <v>10996</v>
      </c>
      <c r="B4604">
        <v>17</v>
      </c>
      <c r="C4604">
        <v>17</v>
      </c>
      <c r="D4604">
        <v>4589</v>
      </c>
      <c r="E4604" t="s">
        <v>311</v>
      </c>
      <c r="F4604" t="s">
        <v>2692</v>
      </c>
      <c r="G4604" t="s">
        <v>311</v>
      </c>
      <c r="H4604" t="s">
        <v>311</v>
      </c>
      <c r="I4604" t="s">
        <v>311</v>
      </c>
      <c r="J4604">
        <v>6</v>
      </c>
    </row>
    <row r="4605" spans="1:10" hidden="1" x14ac:dyDescent="0.35">
      <c r="A4605" t="s">
        <v>10997</v>
      </c>
      <c r="B4605">
        <v>12</v>
      </c>
      <c r="C4605">
        <v>17</v>
      </c>
      <c r="D4605">
        <v>4589</v>
      </c>
      <c r="E4605" t="s">
        <v>311</v>
      </c>
      <c r="F4605" t="s">
        <v>2692</v>
      </c>
      <c r="G4605" t="s">
        <v>311</v>
      </c>
      <c r="H4605" t="s">
        <v>311</v>
      </c>
      <c r="I4605" t="s">
        <v>311</v>
      </c>
      <c r="J4605">
        <v>0</v>
      </c>
    </row>
    <row r="4606" spans="1:10" hidden="1" x14ac:dyDescent="0.35">
      <c r="A4606" t="s">
        <v>10998</v>
      </c>
      <c r="B4606">
        <v>19</v>
      </c>
      <c r="C4606">
        <v>17</v>
      </c>
      <c r="D4606">
        <v>4589</v>
      </c>
      <c r="E4606" t="s">
        <v>311</v>
      </c>
      <c r="F4606" t="s">
        <v>3848</v>
      </c>
      <c r="G4606" t="s">
        <v>311</v>
      </c>
      <c r="H4606" t="s">
        <v>311</v>
      </c>
      <c r="I4606" t="s">
        <v>311</v>
      </c>
      <c r="J4606">
        <v>0</v>
      </c>
    </row>
    <row r="4607" spans="1:10" hidden="1" x14ac:dyDescent="0.35">
      <c r="A4607" t="s">
        <v>10999</v>
      </c>
      <c r="B4607">
        <v>19</v>
      </c>
      <c r="C4607">
        <v>17</v>
      </c>
      <c r="D4607">
        <v>4589</v>
      </c>
      <c r="E4607" t="s">
        <v>311</v>
      </c>
      <c r="F4607" t="s">
        <v>3848</v>
      </c>
      <c r="G4607" t="s">
        <v>311</v>
      </c>
      <c r="H4607" t="s">
        <v>311</v>
      </c>
      <c r="I4607" t="s">
        <v>311</v>
      </c>
      <c r="J4607">
        <v>6</v>
      </c>
    </row>
    <row r="4608" spans="1:10" hidden="1" x14ac:dyDescent="0.35">
      <c r="A4608" t="s">
        <v>11000</v>
      </c>
      <c r="B4608">
        <v>26</v>
      </c>
      <c r="C4608">
        <v>17</v>
      </c>
      <c r="D4608">
        <v>4589</v>
      </c>
      <c r="E4608" t="s">
        <v>311</v>
      </c>
      <c r="F4608" t="s">
        <v>3848</v>
      </c>
      <c r="G4608" t="s">
        <v>311</v>
      </c>
      <c r="H4608" t="s">
        <v>311</v>
      </c>
      <c r="I4608" t="s">
        <v>311</v>
      </c>
      <c r="J4608">
        <v>0</v>
      </c>
    </row>
    <row r="4609" spans="1:10" hidden="1" x14ac:dyDescent="0.35">
      <c r="A4609" t="s">
        <v>11001</v>
      </c>
      <c r="B4609">
        <v>21</v>
      </c>
      <c r="C4609">
        <v>17</v>
      </c>
      <c r="D4609">
        <v>4589</v>
      </c>
      <c r="E4609" t="s">
        <v>311</v>
      </c>
      <c r="F4609" t="s">
        <v>3848</v>
      </c>
      <c r="G4609" t="s">
        <v>311</v>
      </c>
      <c r="H4609" t="s">
        <v>311</v>
      </c>
      <c r="I4609" t="s">
        <v>311</v>
      </c>
      <c r="J4609">
        <v>10</v>
      </c>
    </row>
    <row r="4610" spans="1:10" hidden="1" x14ac:dyDescent="0.35">
      <c r="A4610" t="s">
        <v>11002</v>
      </c>
      <c r="B4610">
        <v>19</v>
      </c>
      <c r="C4610">
        <v>17</v>
      </c>
      <c r="D4610">
        <v>4589</v>
      </c>
      <c r="E4610" t="s">
        <v>311</v>
      </c>
      <c r="F4610" t="s">
        <v>3848</v>
      </c>
      <c r="G4610" t="s">
        <v>311</v>
      </c>
      <c r="H4610" t="s">
        <v>311</v>
      </c>
      <c r="I4610" t="s">
        <v>311</v>
      </c>
      <c r="J4610">
        <v>0</v>
      </c>
    </row>
    <row r="4611" spans="1:10" hidden="1" x14ac:dyDescent="0.35">
      <c r="A4611" t="s">
        <v>11003</v>
      </c>
      <c r="B4611">
        <v>18</v>
      </c>
      <c r="C4611">
        <v>17</v>
      </c>
      <c r="D4611">
        <v>4589</v>
      </c>
      <c r="E4611" t="s">
        <v>311</v>
      </c>
      <c r="F4611" t="s">
        <v>2692</v>
      </c>
      <c r="G4611" t="s">
        <v>311</v>
      </c>
      <c r="H4611" t="s">
        <v>311</v>
      </c>
      <c r="I4611" t="s">
        <v>311</v>
      </c>
      <c r="J4611">
        <v>7</v>
      </c>
    </row>
    <row r="4612" spans="1:10" hidden="1" x14ac:dyDescent="0.35">
      <c r="A4612" t="s">
        <v>11004</v>
      </c>
      <c r="B4612">
        <v>15</v>
      </c>
      <c r="C4612">
        <v>17</v>
      </c>
      <c r="D4612">
        <v>4589</v>
      </c>
      <c r="E4612" t="s">
        <v>311</v>
      </c>
      <c r="F4612" t="s">
        <v>3848</v>
      </c>
      <c r="G4612" t="s">
        <v>311</v>
      </c>
      <c r="H4612" t="s">
        <v>311</v>
      </c>
      <c r="I4612" t="s">
        <v>311</v>
      </c>
      <c r="J4612">
        <v>0</v>
      </c>
    </row>
    <row r="4613" spans="1:10" hidden="1" x14ac:dyDescent="0.35">
      <c r="A4613" t="s">
        <v>11005</v>
      </c>
      <c r="B4613">
        <v>35</v>
      </c>
      <c r="C4613">
        <v>17</v>
      </c>
      <c r="D4613">
        <v>4589</v>
      </c>
      <c r="E4613" t="s">
        <v>311</v>
      </c>
      <c r="F4613" t="s">
        <v>2692</v>
      </c>
      <c r="G4613" t="s">
        <v>311</v>
      </c>
      <c r="H4613" t="s">
        <v>311</v>
      </c>
      <c r="I4613" t="s">
        <v>311</v>
      </c>
      <c r="J4613">
        <v>1</v>
      </c>
    </row>
    <row r="4614" spans="1:10" hidden="1" x14ac:dyDescent="0.35">
      <c r="A4614" t="s">
        <v>11006</v>
      </c>
      <c r="B4614">
        <v>14</v>
      </c>
      <c r="C4614">
        <v>17</v>
      </c>
      <c r="D4614">
        <v>4589</v>
      </c>
      <c r="E4614" t="s">
        <v>311</v>
      </c>
      <c r="F4614" t="s">
        <v>2692</v>
      </c>
      <c r="G4614" t="s">
        <v>311</v>
      </c>
      <c r="H4614" t="s">
        <v>311</v>
      </c>
      <c r="I4614" t="s">
        <v>311</v>
      </c>
      <c r="J4614">
        <v>2</v>
      </c>
    </row>
    <row r="4615" spans="1:10" hidden="1" x14ac:dyDescent="0.35">
      <c r="A4615" t="s">
        <v>11007</v>
      </c>
      <c r="B4615">
        <v>16</v>
      </c>
      <c r="C4615">
        <v>17</v>
      </c>
      <c r="D4615">
        <v>4589</v>
      </c>
      <c r="E4615" t="s">
        <v>311</v>
      </c>
      <c r="F4615" t="s">
        <v>3848</v>
      </c>
      <c r="G4615" t="s">
        <v>311</v>
      </c>
      <c r="H4615" t="s">
        <v>311</v>
      </c>
      <c r="I4615" t="s">
        <v>311</v>
      </c>
      <c r="J4615">
        <v>0</v>
      </c>
    </row>
    <row r="4616" spans="1:10" hidden="1" x14ac:dyDescent="0.35">
      <c r="A4616" t="s">
        <v>10726</v>
      </c>
      <c r="B4616">
        <v>26</v>
      </c>
      <c r="C4616">
        <v>17</v>
      </c>
      <c r="D4616">
        <v>4589</v>
      </c>
      <c r="E4616" t="s">
        <v>311</v>
      </c>
      <c r="F4616" t="s">
        <v>2692</v>
      </c>
      <c r="G4616" t="s">
        <v>311</v>
      </c>
      <c r="H4616" t="s">
        <v>311</v>
      </c>
      <c r="I4616" t="s">
        <v>311</v>
      </c>
      <c r="J4616">
        <v>3</v>
      </c>
    </row>
    <row r="4617" spans="1:10" hidden="1" x14ac:dyDescent="0.35">
      <c r="A4617" t="s">
        <v>11008</v>
      </c>
      <c r="B4617">
        <v>7</v>
      </c>
      <c r="C4617">
        <v>17</v>
      </c>
      <c r="D4617">
        <v>4589</v>
      </c>
      <c r="E4617" t="s">
        <v>311</v>
      </c>
      <c r="F4617" t="s">
        <v>3848</v>
      </c>
      <c r="G4617" t="s">
        <v>311</v>
      </c>
      <c r="H4617" t="s">
        <v>311</v>
      </c>
      <c r="I4617" t="s">
        <v>311</v>
      </c>
      <c r="J4617">
        <v>0</v>
      </c>
    </row>
    <row r="4618" spans="1:10" hidden="1" x14ac:dyDescent="0.35">
      <c r="A4618" t="s">
        <v>11009</v>
      </c>
      <c r="B4618">
        <v>68</v>
      </c>
      <c r="C4618">
        <v>17</v>
      </c>
      <c r="D4618">
        <v>4589</v>
      </c>
      <c r="E4618" t="s">
        <v>311</v>
      </c>
      <c r="F4618" t="s">
        <v>2692</v>
      </c>
      <c r="G4618" t="s">
        <v>311</v>
      </c>
      <c r="H4618" t="s">
        <v>311</v>
      </c>
      <c r="I4618" t="s">
        <v>311</v>
      </c>
      <c r="J4618">
        <v>0</v>
      </c>
    </row>
    <row r="4619" spans="1:10" hidden="1" x14ac:dyDescent="0.35">
      <c r="A4619" t="s">
        <v>11010</v>
      </c>
      <c r="B4619">
        <v>7</v>
      </c>
      <c r="C4619">
        <v>17</v>
      </c>
      <c r="D4619">
        <v>4589</v>
      </c>
      <c r="E4619" t="s">
        <v>311</v>
      </c>
      <c r="F4619" t="s">
        <v>3848</v>
      </c>
      <c r="G4619" t="s">
        <v>311</v>
      </c>
      <c r="H4619" t="s">
        <v>311</v>
      </c>
      <c r="I4619" t="s">
        <v>311</v>
      </c>
      <c r="J4619">
        <v>7</v>
      </c>
    </row>
    <row r="4620" spans="1:10" hidden="1" x14ac:dyDescent="0.35">
      <c r="A4620" t="s">
        <v>11011</v>
      </c>
      <c r="B4620">
        <v>30</v>
      </c>
      <c r="C4620">
        <v>17</v>
      </c>
      <c r="D4620">
        <v>4589</v>
      </c>
      <c r="E4620" t="s">
        <v>311</v>
      </c>
      <c r="F4620" t="s">
        <v>2692</v>
      </c>
      <c r="G4620" t="s">
        <v>311</v>
      </c>
      <c r="H4620" t="s">
        <v>311</v>
      </c>
      <c r="I4620" t="s">
        <v>311</v>
      </c>
      <c r="J4620">
        <v>0</v>
      </c>
    </row>
    <row r="4621" spans="1:10" hidden="1" x14ac:dyDescent="0.35">
      <c r="A4621" t="s">
        <v>11012</v>
      </c>
      <c r="B4621">
        <v>26</v>
      </c>
      <c r="C4621">
        <v>17</v>
      </c>
      <c r="D4621">
        <v>4589</v>
      </c>
      <c r="E4621" t="s">
        <v>311</v>
      </c>
      <c r="F4621" t="s">
        <v>3848</v>
      </c>
      <c r="G4621" t="s">
        <v>311</v>
      </c>
      <c r="H4621" t="s">
        <v>311</v>
      </c>
      <c r="I4621" t="s">
        <v>311</v>
      </c>
      <c r="J4621">
        <v>26</v>
      </c>
    </row>
    <row r="4622" spans="1:10" hidden="1" x14ac:dyDescent="0.35">
      <c r="A4622" t="s">
        <v>11013</v>
      </c>
      <c r="B4622">
        <v>22</v>
      </c>
      <c r="C4622">
        <v>17</v>
      </c>
      <c r="D4622">
        <v>4589</v>
      </c>
      <c r="E4622" t="s">
        <v>311</v>
      </c>
      <c r="F4622" t="s">
        <v>3848</v>
      </c>
      <c r="G4622" t="s">
        <v>311</v>
      </c>
      <c r="H4622" t="s">
        <v>311</v>
      </c>
      <c r="I4622" t="s">
        <v>311</v>
      </c>
      <c r="J4622">
        <v>2</v>
      </c>
    </row>
    <row r="4623" spans="1:10" hidden="1" x14ac:dyDescent="0.35">
      <c r="A4623" t="s">
        <v>11014</v>
      </c>
      <c r="B4623">
        <v>17</v>
      </c>
      <c r="C4623">
        <v>17</v>
      </c>
      <c r="D4623">
        <v>4589</v>
      </c>
      <c r="E4623" t="s">
        <v>311</v>
      </c>
      <c r="F4623" t="s">
        <v>2692</v>
      </c>
      <c r="G4623" t="s">
        <v>311</v>
      </c>
      <c r="H4623" t="s">
        <v>311</v>
      </c>
      <c r="I4623" t="s">
        <v>311</v>
      </c>
      <c r="J4623">
        <v>2</v>
      </c>
    </row>
    <row r="4624" spans="1:10" hidden="1" x14ac:dyDescent="0.35">
      <c r="A4624" t="s">
        <v>11015</v>
      </c>
      <c r="B4624">
        <v>18</v>
      </c>
      <c r="C4624">
        <v>17</v>
      </c>
      <c r="D4624">
        <v>4589</v>
      </c>
      <c r="E4624" t="s">
        <v>311</v>
      </c>
      <c r="F4624" t="s">
        <v>3848</v>
      </c>
      <c r="G4624" t="s">
        <v>311</v>
      </c>
      <c r="H4624" t="s">
        <v>311</v>
      </c>
      <c r="I4624" t="s">
        <v>311</v>
      </c>
      <c r="J4624">
        <v>1</v>
      </c>
    </row>
    <row r="4625" spans="1:10" hidden="1" x14ac:dyDescent="0.35">
      <c r="A4625" t="s">
        <v>11016</v>
      </c>
      <c r="B4625">
        <v>23</v>
      </c>
      <c r="C4625">
        <v>17</v>
      </c>
      <c r="D4625">
        <v>4589</v>
      </c>
      <c r="E4625" t="s">
        <v>311</v>
      </c>
      <c r="F4625" t="s">
        <v>2692</v>
      </c>
      <c r="G4625" t="s">
        <v>311</v>
      </c>
      <c r="H4625" t="s">
        <v>311</v>
      </c>
      <c r="I4625" t="s">
        <v>311</v>
      </c>
      <c r="J4625">
        <v>3</v>
      </c>
    </row>
    <row r="4626" spans="1:10" hidden="1" x14ac:dyDescent="0.35">
      <c r="A4626" t="s">
        <v>11017</v>
      </c>
      <c r="B4626">
        <v>30</v>
      </c>
      <c r="C4626">
        <v>17</v>
      </c>
      <c r="D4626">
        <v>4589</v>
      </c>
      <c r="E4626" t="s">
        <v>311</v>
      </c>
      <c r="F4626" t="s">
        <v>2692</v>
      </c>
      <c r="G4626" t="s">
        <v>311</v>
      </c>
      <c r="H4626" t="s">
        <v>311</v>
      </c>
      <c r="I4626" t="s">
        <v>311</v>
      </c>
      <c r="J4626">
        <v>2</v>
      </c>
    </row>
    <row r="4627" spans="1:10" hidden="1" x14ac:dyDescent="0.35">
      <c r="A4627" t="s">
        <v>11018</v>
      </c>
      <c r="B4627">
        <v>20</v>
      </c>
      <c r="C4627">
        <v>17</v>
      </c>
      <c r="D4627">
        <v>4589</v>
      </c>
      <c r="E4627" t="s">
        <v>311</v>
      </c>
      <c r="F4627" t="s">
        <v>3848</v>
      </c>
      <c r="G4627" t="s">
        <v>311</v>
      </c>
      <c r="H4627" t="s">
        <v>311</v>
      </c>
      <c r="I4627" t="s">
        <v>311</v>
      </c>
      <c r="J4627">
        <v>2</v>
      </c>
    </row>
    <row r="4628" spans="1:10" hidden="1" x14ac:dyDescent="0.35">
      <c r="A4628" t="s">
        <v>11019</v>
      </c>
      <c r="B4628">
        <v>17</v>
      </c>
      <c r="C4628">
        <v>17</v>
      </c>
      <c r="D4628">
        <v>4589</v>
      </c>
      <c r="E4628" t="s">
        <v>311</v>
      </c>
      <c r="F4628" t="s">
        <v>3848</v>
      </c>
      <c r="G4628" t="s">
        <v>311</v>
      </c>
      <c r="H4628" t="s">
        <v>311</v>
      </c>
      <c r="I4628" t="s">
        <v>311</v>
      </c>
      <c r="J4628">
        <v>0</v>
      </c>
    </row>
    <row r="4629" spans="1:10" hidden="1" x14ac:dyDescent="0.35">
      <c r="A4629" t="s">
        <v>11020</v>
      </c>
      <c r="B4629">
        <v>23</v>
      </c>
      <c r="C4629">
        <v>17</v>
      </c>
      <c r="D4629">
        <v>4589</v>
      </c>
      <c r="E4629" t="s">
        <v>311</v>
      </c>
      <c r="F4629" t="s">
        <v>2692</v>
      </c>
      <c r="G4629" t="s">
        <v>311</v>
      </c>
      <c r="H4629" t="s">
        <v>311</v>
      </c>
      <c r="I4629" t="s">
        <v>311</v>
      </c>
      <c r="J4629">
        <v>5</v>
      </c>
    </row>
    <row r="4630" spans="1:10" hidden="1" x14ac:dyDescent="0.35">
      <c r="A4630" t="s">
        <v>11021</v>
      </c>
      <c r="B4630">
        <v>13</v>
      </c>
      <c r="C4630">
        <v>17</v>
      </c>
      <c r="D4630">
        <v>4589</v>
      </c>
      <c r="E4630" t="s">
        <v>311</v>
      </c>
      <c r="F4630" t="s">
        <v>2692</v>
      </c>
      <c r="G4630" t="s">
        <v>311</v>
      </c>
      <c r="H4630" t="s">
        <v>311</v>
      </c>
      <c r="I4630" t="s">
        <v>311</v>
      </c>
      <c r="J4630">
        <v>0</v>
      </c>
    </row>
    <row r="4631" spans="1:10" hidden="1" x14ac:dyDescent="0.35">
      <c r="A4631" t="s">
        <v>11022</v>
      </c>
      <c r="B4631">
        <v>15</v>
      </c>
      <c r="C4631">
        <v>17</v>
      </c>
      <c r="D4631">
        <v>4589</v>
      </c>
      <c r="E4631" t="s">
        <v>311</v>
      </c>
      <c r="F4631" t="s">
        <v>3848</v>
      </c>
      <c r="G4631" t="s">
        <v>311</v>
      </c>
      <c r="H4631" t="s">
        <v>311</v>
      </c>
      <c r="I4631" t="s">
        <v>311</v>
      </c>
      <c r="J4631">
        <v>2</v>
      </c>
    </row>
    <row r="4632" spans="1:10" hidden="1" x14ac:dyDescent="0.35">
      <c r="A4632" t="s">
        <v>11023</v>
      </c>
      <c r="B4632">
        <v>9</v>
      </c>
      <c r="C4632">
        <v>17</v>
      </c>
      <c r="D4632">
        <v>4589</v>
      </c>
      <c r="E4632" t="s">
        <v>311</v>
      </c>
      <c r="F4632" t="s">
        <v>3848</v>
      </c>
      <c r="G4632" t="s">
        <v>311</v>
      </c>
      <c r="H4632" t="s">
        <v>311</v>
      </c>
      <c r="I4632" t="s">
        <v>311</v>
      </c>
      <c r="J4632">
        <v>0</v>
      </c>
    </row>
    <row r="4633" spans="1:10" hidden="1" x14ac:dyDescent="0.35">
      <c r="A4633" t="s">
        <v>11024</v>
      </c>
      <c r="B4633">
        <v>41</v>
      </c>
      <c r="C4633">
        <v>17</v>
      </c>
      <c r="D4633">
        <v>4589</v>
      </c>
      <c r="E4633" t="s">
        <v>311</v>
      </c>
      <c r="F4633" t="s">
        <v>2692</v>
      </c>
      <c r="G4633" t="s">
        <v>311</v>
      </c>
      <c r="H4633" t="s">
        <v>311</v>
      </c>
      <c r="I4633" t="s">
        <v>311</v>
      </c>
      <c r="J4633">
        <v>5</v>
      </c>
    </row>
    <row r="4634" spans="1:10" hidden="1" x14ac:dyDescent="0.35">
      <c r="A4634" t="s">
        <v>11025</v>
      </c>
      <c r="B4634">
        <v>14</v>
      </c>
      <c r="C4634">
        <v>17</v>
      </c>
      <c r="D4634">
        <v>4589</v>
      </c>
      <c r="E4634" t="s">
        <v>311</v>
      </c>
      <c r="F4634" t="s">
        <v>3848</v>
      </c>
      <c r="G4634" t="s">
        <v>311</v>
      </c>
      <c r="H4634" t="s">
        <v>311</v>
      </c>
      <c r="I4634" t="s">
        <v>311</v>
      </c>
      <c r="J4634">
        <v>0</v>
      </c>
    </row>
    <row r="4635" spans="1:10" hidden="1" x14ac:dyDescent="0.35">
      <c r="A4635" t="s">
        <v>11026</v>
      </c>
      <c r="B4635">
        <v>12</v>
      </c>
      <c r="C4635">
        <v>17</v>
      </c>
      <c r="D4635">
        <v>4589</v>
      </c>
      <c r="E4635" t="s">
        <v>311</v>
      </c>
      <c r="F4635" t="s">
        <v>3848</v>
      </c>
      <c r="G4635" t="s">
        <v>311</v>
      </c>
      <c r="H4635" t="s">
        <v>311</v>
      </c>
      <c r="I4635" t="s">
        <v>311</v>
      </c>
      <c r="J4635">
        <v>0</v>
      </c>
    </row>
    <row r="4636" spans="1:10" hidden="1" x14ac:dyDescent="0.35">
      <c r="A4636" t="s">
        <v>11027</v>
      </c>
      <c r="B4636">
        <v>17</v>
      </c>
      <c r="C4636">
        <v>17</v>
      </c>
      <c r="D4636">
        <v>4589</v>
      </c>
      <c r="E4636" t="s">
        <v>311</v>
      </c>
      <c r="F4636" t="s">
        <v>3848</v>
      </c>
      <c r="G4636" t="s">
        <v>311</v>
      </c>
      <c r="H4636" t="s">
        <v>311</v>
      </c>
      <c r="I4636" t="s">
        <v>311</v>
      </c>
      <c r="J4636">
        <v>1</v>
      </c>
    </row>
    <row r="4637" spans="1:10" hidden="1" x14ac:dyDescent="0.35">
      <c r="A4637" t="s">
        <v>11028</v>
      </c>
      <c r="B4637">
        <v>28</v>
      </c>
      <c r="C4637">
        <v>17</v>
      </c>
      <c r="D4637">
        <v>4589</v>
      </c>
      <c r="E4637" t="s">
        <v>311</v>
      </c>
      <c r="F4637" t="s">
        <v>2692</v>
      </c>
      <c r="G4637" t="s">
        <v>311</v>
      </c>
      <c r="H4637" t="s">
        <v>311</v>
      </c>
      <c r="I4637" t="s">
        <v>311</v>
      </c>
      <c r="J4637">
        <v>0</v>
      </c>
    </row>
    <row r="4638" spans="1:10" hidden="1" x14ac:dyDescent="0.35">
      <c r="A4638" t="s">
        <v>11029</v>
      </c>
      <c r="B4638">
        <v>24</v>
      </c>
      <c r="C4638">
        <v>17</v>
      </c>
      <c r="D4638">
        <v>4589</v>
      </c>
      <c r="E4638" t="s">
        <v>311</v>
      </c>
      <c r="F4638" t="s">
        <v>2692</v>
      </c>
      <c r="G4638" t="s">
        <v>311</v>
      </c>
      <c r="H4638" t="s">
        <v>311</v>
      </c>
      <c r="I4638" t="s">
        <v>311</v>
      </c>
      <c r="J4638">
        <v>1</v>
      </c>
    </row>
    <row r="4639" spans="1:10" hidden="1" x14ac:dyDescent="0.35">
      <c r="A4639" t="s">
        <v>11030</v>
      </c>
      <c r="B4639">
        <v>7</v>
      </c>
      <c r="C4639">
        <v>17</v>
      </c>
      <c r="D4639">
        <v>4589</v>
      </c>
      <c r="E4639" t="s">
        <v>311</v>
      </c>
      <c r="F4639" t="s">
        <v>3848</v>
      </c>
      <c r="G4639" t="s">
        <v>311</v>
      </c>
      <c r="H4639" t="s">
        <v>311</v>
      </c>
      <c r="I4639" t="s">
        <v>311</v>
      </c>
      <c r="J4639">
        <v>0</v>
      </c>
    </row>
    <row r="4640" spans="1:10" hidden="1" x14ac:dyDescent="0.35">
      <c r="A4640" t="s">
        <v>11031</v>
      </c>
      <c r="B4640">
        <v>16</v>
      </c>
      <c r="C4640">
        <v>17</v>
      </c>
      <c r="D4640">
        <v>4589</v>
      </c>
      <c r="E4640" t="s">
        <v>311</v>
      </c>
      <c r="F4640" t="s">
        <v>2692</v>
      </c>
      <c r="G4640" t="s">
        <v>311</v>
      </c>
      <c r="H4640" t="s">
        <v>311</v>
      </c>
      <c r="I4640" t="s">
        <v>311</v>
      </c>
      <c r="J4640">
        <v>7</v>
      </c>
    </row>
    <row r="4641" spans="1:10" hidden="1" x14ac:dyDescent="0.35">
      <c r="A4641" t="s">
        <v>11032</v>
      </c>
      <c r="B4641">
        <v>23</v>
      </c>
      <c r="C4641">
        <v>17</v>
      </c>
      <c r="D4641">
        <v>4589</v>
      </c>
      <c r="E4641" t="s">
        <v>311</v>
      </c>
      <c r="F4641" t="s">
        <v>2692</v>
      </c>
      <c r="G4641" t="s">
        <v>311</v>
      </c>
      <c r="H4641" t="s">
        <v>311</v>
      </c>
      <c r="I4641" t="s">
        <v>311</v>
      </c>
      <c r="J4641">
        <v>0</v>
      </c>
    </row>
    <row r="4642" spans="1:10" hidden="1" x14ac:dyDescent="0.35">
      <c r="A4642" t="s">
        <v>11033</v>
      </c>
      <c r="B4642">
        <v>8</v>
      </c>
      <c r="C4642">
        <v>17</v>
      </c>
      <c r="D4642">
        <v>4589</v>
      </c>
      <c r="E4642" t="s">
        <v>311</v>
      </c>
      <c r="F4642" t="s">
        <v>2692</v>
      </c>
      <c r="G4642" t="s">
        <v>311</v>
      </c>
      <c r="H4642" t="s">
        <v>311</v>
      </c>
      <c r="I4642" t="s">
        <v>311</v>
      </c>
      <c r="J4642">
        <v>0</v>
      </c>
    </row>
    <row r="4643" spans="1:10" hidden="1" x14ac:dyDescent="0.35">
      <c r="A4643" t="s">
        <v>11034</v>
      </c>
      <c r="B4643">
        <v>28</v>
      </c>
      <c r="C4643">
        <v>17</v>
      </c>
      <c r="D4643">
        <v>4589</v>
      </c>
      <c r="E4643" t="s">
        <v>311</v>
      </c>
      <c r="F4643" t="s">
        <v>3848</v>
      </c>
      <c r="G4643" t="s">
        <v>311</v>
      </c>
      <c r="H4643" t="s">
        <v>311</v>
      </c>
      <c r="I4643" t="s">
        <v>311</v>
      </c>
      <c r="J4643">
        <v>0</v>
      </c>
    </row>
    <row r="4644" spans="1:10" hidden="1" x14ac:dyDescent="0.35">
      <c r="A4644" t="s">
        <v>11035</v>
      </c>
      <c r="B4644">
        <v>86</v>
      </c>
      <c r="C4644">
        <v>17</v>
      </c>
      <c r="D4644">
        <v>4589</v>
      </c>
      <c r="E4644" t="s">
        <v>311</v>
      </c>
      <c r="F4644" t="s">
        <v>2692</v>
      </c>
      <c r="G4644" t="s">
        <v>311</v>
      </c>
      <c r="H4644" t="s">
        <v>311</v>
      </c>
      <c r="I4644" t="s">
        <v>311</v>
      </c>
      <c r="J4644">
        <v>1</v>
      </c>
    </row>
    <row r="4645" spans="1:10" hidden="1" x14ac:dyDescent="0.35">
      <c r="A4645" t="s">
        <v>11036</v>
      </c>
      <c r="B4645">
        <v>11</v>
      </c>
      <c r="C4645">
        <v>16</v>
      </c>
      <c r="D4645">
        <v>4644</v>
      </c>
      <c r="E4645" t="s">
        <v>311</v>
      </c>
      <c r="F4645" t="s">
        <v>3848</v>
      </c>
      <c r="G4645" t="s">
        <v>311</v>
      </c>
      <c r="H4645" t="s">
        <v>311</v>
      </c>
      <c r="I4645" t="s">
        <v>311</v>
      </c>
      <c r="J4645">
        <v>11</v>
      </c>
    </row>
    <row r="4646" spans="1:10" hidden="1" x14ac:dyDescent="0.35">
      <c r="A4646" t="s">
        <v>11037</v>
      </c>
      <c r="B4646">
        <v>6</v>
      </c>
      <c r="C4646">
        <v>16</v>
      </c>
      <c r="D4646">
        <v>4644</v>
      </c>
      <c r="E4646" t="s">
        <v>311</v>
      </c>
      <c r="F4646" t="s">
        <v>3848</v>
      </c>
      <c r="G4646" t="s">
        <v>311</v>
      </c>
      <c r="H4646" t="s">
        <v>311</v>
      </c>
      <c r="I4646" t="s">
        <v>311</v>
      </c>
      <c r="J4646">
        <v>0</v>
      </c>
    </row>
    <row r="4647" spans="1:10" hidden="1" x14ac:dyDescent="0.35">
      <c r="A4647" t="s">
        <v>11038</v>
      </c>
      <c r="B4647">
        <v>26</v>
      </c>
      <c r="C4647">
        <v>16</v>
      </c>
      <c r="D4647">
        <v>4644</v>
      </c>
      <c r="E4647" t="s">
        <v>311</v>
      </c>
      <c r="F4647" t="s">
        <v>2692</v>
      </c>
      <c r="G4647" t="s">
        <v>311</v>
      </c>
      <c r="H4647" t="s">
        <v>311</v>
      </c>
      <c r="I4647" t="s">
        <v>311</v>
      </c>
      <c r="J4647">
        <v>1</v>
      </c>
    </row>
    <row r="4648" spans="1:10" hidden="1" x14ac:dyDescent="0.35">
      <c r="A4648" t="s">
        <v>11039</v>
      </c>
      <c r="B4648">
        <v>13</v>
      </c>
      <c r="C4648">
        <v>16</v>
      </c>
      <c r="D4648">
        <v>4644</v>
      </c>
      <c r="E4648" t="s">
        <v>311</v>
      </c>
      <c r="F4648" t="s">
        <v>3848</v>
      </c>
      <c r="G4648" t="s">
        <v>311</v>
      </c>
      <c r="H4648" t="s">
        <v>311</v>
      </c>
      <c r="I4648" t="s">
        <v>311</v>
      </c>
      <c r="J4648">
        <v>0</v>
      </c>
    </row>
    <row r="4649" spans="1:10" hidden="1" x14ac:dyDescent="0.35">
      <c r="A4649" t="s">
        <v>11040</v>
      </c>
      <c r="B4649">
        <v>7</v>
      </c>
      <c r="C4649">
        <v>16</v>
      </c>
      <c r="D4649">
        <v>4644</v>
      </c>
      <c r="E4649" t="s">
        <v>311</v>
      </c>
      <c r="F4649" t="s">
        <v>3848</v>
      </c>
      <c r="G4649" t="s">
        <v>311</v>
      </c>
      <c r="H4649" t="s">
        <v>311</v>
      </c>
      <c r="I4649" t="s">
        <v>311</v>
      </c>
      <c r="J4649">
        <v>0</v>
      </c>
    </row>
    <row r="4650" spans="1:10" hidden="1" x14ac:dyDescent="0.35">
      <c r="A4650" t="s">
        <v>11041</v>
      </c>
      <c r="B4650">
        <v>12</v>
      </c>
      <c r="C4650">
        <v>16</v>
      </c>
      <c r="D4650">
        <v>4644</v>
      </c>
      <c r="E4650" t="s">
        <v>311</v>
      </c>
      <c r="F4650" t="s">
        <v>3848</v>
      </c>
      <c r="G4650" t="s">
        <v>311</v>
      </c>
      <c r="H4650" t="s">
        <v>311</v>
      </c>
      <c r="I4650" t="s">
        <v>311</v>
      </c>
      <c r="J4650">
        <v>0</v>
      </c>
    </row>
    <row r="4651" spans="1:10" hidden="1" x14ac:dyDescent="0.35">
      <c r="A4651" t="s">
        <v>11042</v>
      </c>
      <c r="B4651">
        <v>13</v>
      </c>
      <c r="C4651">
        <v>16</v>
      </c>
      <c r="D4651">
        <v>4644</v>
      </c>
      <c r="E4651" t="s">
        <v>311</v>
      </c>
      <c r="F4651" t="s">
        <v>3848</v>
      </c>
      <c r="G4651" t="s">
        <v>311</v>
      </c>
      <c r="H4651" t="s">
        <v>311</v>
      </c>
      <c r="I4651" t="s">
        <v>311</v>
      </c>
      <c r="J4651">
        <v>1</v>
      </c>
    </row>
    <row r="4652" spans="1:10" hidden="1" x14ac:dyDescent="0.35">
      <c r="A4652" t="s">
        <v>11043</v>
      </c>
      <c r="B4652">
        <v>83</v>
      </c>
      <c r="C4652">
        <v>16</v>
      </c>
      <c r="D4652">
        <v>4644</v>
      </c>
      <c r="E4652" t="s">
        <v>311</v>
      </c>
      <c r="F4652" t="s">
        <v>2692</v>
      </c>
      <c r="G4652" t="s">
        <v>311</v>
      </c>
      <c r="H4652" t="s">
        <v>311</v>
      </c>
      <c r="I4652" t="s">
        <v>311</v>
      </c>
      <c r="J4652">
        <v>0</v>
      </c>
    </row>
    <row r="4653" spans="1:10" hidden="1" x14ac:dyDescent="0.35">
      <c r="A4653" t="s">
        <v>11044</v>
      </c>
      <c r="B4653">
        <v>10</v>
      </c>
      <c r="C4653">
        <v>16</v>
      </c>
      <c r="D4653">
        <v>4644</v>
      </c>
      <c r="E4653" t="s">
        <v>311</v>
      </c>
      <c r="F4653" t="s">
        <v>3848</v>
      </c>
      <c r="G4653" t="s">
        <v>311</v>
      </c>
      <c r="H4653" t="s">
        <v>311</v>
      </c>
      <c r="I4653" t="s">
        <v>311</v>
      </c>
      <c r="J4653">
        <v>0</v>
      </c>
    </row>
    <row r="4654" spans="1:10" hidden="1" x14ac:dyDescent="0.35">
      <c r="A4654" t="s">
        <v>11045</v>
      </c>
      <c r="B4654">
        <v>33</v>
      </c>
      <c r="C4654">
        <v>16</v>
      </c>
      <c r="D4654">
        <v>4644</v>
      </c>
      <c r="E4654" t="s">
        <v>311</v>
      </c>
      <c r="F4654" t="s">
        <v>2692</v>
      </c>
      <c r="G4654" t="s">
        <v>311</v>
      </c>
      <c r="H4654" t="s">
        <v>311</v>
      </c>
      <c r="I4654" t="s">
        <v>311</v>
      </c>
      <c r="J4654">
        <v>1</v>
      </c>
    </row>
    <row r="4655" spans="1:10" hidden="1" x14ac:dyDescent="0.35">
      <c r="A4655" t="s">
        <v>11046</v>
      </c>
      <c r="B4655">
        <v>33</v>
      </c>
      <c r="C4655">
        <v>16</v>
      </c>
      <c r="D4655">
        <v>4644</v>
      </c>
      <c r="E4655" t="s">
        <v>311</v>
      </c>
      <c r="F4655" t="s">
        <v>2692</v>
      </c>
      <c r="G4655" t="s">
        <v>311</v>
      </c>
      <c r="H4655" t="s">
        <v>311</v>
      </c>
      <c r="I4655" t="s">
        <v>311</v>
      </c>
      <c r="J4655">
        <v>2</v>
      </c>
    </row>
    <row r="4656" spans="1:10" hidden="1" x14ac:dyDescent="0.35">
      <c r="A4656" t="s">
        <v>11047</v>
      </c>
      <c r="B4656">
        <v>25</v>
      </c>
      <c r="C4656">
        <v>16</v>
      </c>
      <c r="D4656">
        <v>4644</v>
      </c>
      <c r="E4656" t="s">
        <v>311</v>
      </c>
      <c r="F4656" t="s">
        <v>3848</v>
      </c>
      <c r="G4656" t="s">
        <v>311</v>
      </c>
      <c r="H4656" t="s">
        <v>311</v>
      </c>
      <c r="I4656" t="s">
        <v>311</v>
      </c>
      <c r="J4656">
        <v>0</v>
      </c>
    </row>
    <row r="4657" spans="1:10" hidden="1" x14ac:dyDescent="0.35">
      <c r="A4657" t="s">
        <v>11048</v>
      </c>
      <c r="B4657">
        <v>172</v>
      </c>
      <c r="C4657">
        <v>16</v>
      </c>
      <c r="D4657">
        <v>4644</v>
      </c>
      <c r="E4657" t="s">
        <v>311</v>
      </c>
      <c r="F4657" t="s">
        <v>2692</v>
      </c>
      <c r="G4657" t="s">
        <v>311</v>
      </c>
      <c r="H4657" t="s">
        <v>311</v>
      </c>
      <c r="I4657" t="s">
        <v>311</v>
      </c>
      <c r="J4657">
        <v>0</v>
      </c>
    </row>
    <row r="4658" spans="1:10" hidden="1" x14ac:dyDescent="0.35">
      <c r="A4658" t="s">
        <v>11049</v>
      </c>
      <c r="B4658">
        <v>23</v>
      </c>
      <c r="C4658">
        <v>16</v>
      </c>
      <c r="D4658">
        <v>4644</v>
      </c>
      <c r="E4658" t="s">
        <v>311</v>
      </c>
      <c r="F4658" t="s">
        <v>2692</v>
      </c>
      <c r="G4658" t="s">
        <v>311</v>
      </c>
      <c r="H4658" t="s">
        <v>311</v>
      </c>
      <c r="I4658" t="s">
        <v>311</v>
      </c>
      <c r="J4658">
        <v>4</v>
      </c>
    </row>
    <row r="4659" spans="1:10" hidden="1" x14ac:dyDescent="0.35">
      <c r="A4659" t="s">
        <v>11050</v>
      </c>
      <c r="B4659">
        <v>26</v>
      </c>
      <c r="C4659">
        <v>16</v>
      </c>
      <c r="D4659">
        <v>4644</v>
      </c>
      <c r="E4659" t="s">
        <v>311</v>
      </c>
      <c r="F4659" t="s">
        <v>3848</v>
      </c>
      <c r="G4659" t="s">
        <v>311</v>
      </c>
      <c r="H4659" t="s">
        <v>311</v>
      </c>
      <c r="I4659" t="s">
        <v>311</v>
      </c>
      <c r="J4659">
        <v>26</v>
      </c>
    </row>
    <row r="4660" spans="1:10" hidden="1" x14ac:dyDescent="0.35">
      <c r="A4660" t="s">
        <v>11051</v>
      </c>
      <c r="B4660">
        <v>145</v>
      </c>
      <c r="C4660">
        <v>16</v>
      </c>
      <c r="D4660">
        <v>4644</v>
      </c>
      <c r="E4660" t="s">
        <v>311</v>
      </c>
      <c r="F4660" t="s">
        <v>2692</v>
      </c>
      <c r="G4660" t="s">
        <v>311</v>
      </c>
      <c r="H4660" t="s">
        <v>311</v>
      </c>
      <c r="I4660" t="s">
        <v>311</v>
      </c>
      <c r="J4660">
        <v>2</v>
      </c>
    </row>
    <row r="4661" spans="1:10" hidden="1" x14ac:dyDescent="0.35">
      <c r="A4661" t="s">
        <v>11052</v>
      </c>
      <c r="B4661">
        <v>19</v>
      </c>
      <c r="C4661">
        <v>16</v>
      </c>
      <c r="D4661">
        <v>4644</v>
      </c>
      <c r="E4661" t="s">
        <v>311</v>
      </c>
      <c r="F4661" t="s">
        <v>3848</v>
      </c>
      <c r="G4661" t="s">
        <v>311</v>
      </c>
      <c r="H4661" t="s">
        <v>311</v>
      </c>
      <c r="I4661" t="s">
        <v>311</v>
      </c>
      <c r="J4661">
        <v>0</v>
      </c>
    </row>
    <row r="4662" spans="1:10" hidden="1" x14ac:dyDescent="0.35">
      <c r="A4662" t="s">
        <v>11053</v>
      </c>
      <c r="B4662">
        <v>41</v>
      </c>
      <c r="C4662">
        <v>16</v>
      </c>
      <c r="D4662">
        <v>4644</v>
      </c>
      <c r="E4662" t="s">
        <v>311</v>
      </c>
      <c r="F4662" t="s">
        <v>2692</v>
      </c>
      <c r="G4662" t="s">
        <v>311</v>
      </c>
      <c r="H4662" t="s">
        <v>311</v>
      </c>
      <c r="I4662" t="s">
        <v>311</v>
      </c>
      <c r="J4662">
        <v>1</v>
      </c>
    </row>
    <row r="4663" spans="1:10" hidden="1" x14ac:dyDescent="0.35">
      <c r="A4663" t="s">
        <v>11054</v>
      </c>
      <c r="B4663">
        <v>22</v>
      </c>
      <c r="C4663">
        <v>16</v>
      </c>
      <c r="D4663">
        <v>4644</v>
      </c>
      <c r="E4663" t="s">
        <v>311</v>
      </c>
      <c r="F4663" t="s">
        <v>3848</v>
      </c>
      <c r="G4663" t="s">
        <v>311</v>
      </c>
      <c r="H4663" t="s">
        <v>311</v>
      </c>
      <c r="I4663" t="s">
        <v>311</v>
      </c>
      <c r="J4663">
        <v>0</v>
      </c>
    </row>
    <row r="4664" spans="1:10" hidden="1" x14ac:dyDescent="0.35">
      <c r="A4664" t="s">
        <v>11055</v>
      </c>
      <c r="B4664">
        <v>53</v>
      </c>
      <c r="C4664">
        <v>16</v>
      </c>
      <c r="D4664">
        <v>4644</v>
      </c>
      <c r="E4664" t="s">
        <v>311</v>
      </c>
      <c r="F4664" t="s">
        <v>2692</v>
      </c>
      <c r="G4664" t="s">
        <v>311</v>
      </c>
      <c r="H4664" t="s">
        <v>311</v>
      </c>
      <c r="I4664" t="s">
        <v>311</v>
      </c>
      <c r="J4664">
        <v>5</v>
      </c>
    </row>
    <row r="4665" spans="1:10" hidden="1" x14ac:dyDescent="0.35">
      <c r="A4665" t="s">
        <v>11056</v>
      </c>
      <c r="B4665">
        <v>16</v>
      </c>
      <c r="C4665">
        <v>16</v>
      </c>
      <c r="D4665">
        <v>4644</v>
      </c>
      <c r="E4665" t="s">
        <v>311</v>
      </c>
      <c r="F4665" t="s">
        <v>3848</v>
      </c>
      <c r="G4665" t="s">
        <v>311</v>
      </c>
      <c r="H4665" t="s">
        <v>311</v>
      </c>
      <c r="I4665" t="s">
        <v>311</v>
      </c>
      <c r="J4665">
        <v>1</v>
      </c>
    </row>
    <row r="4666" spans="1:10" hidden="1" x14ac:dyDescent="0.35">
      <c r="A4666" t="s">
        <v>11057</v>
      </c>
      <c r="B4666">
        <v>16</v>
      </c>
      <c r="C4666">
        <v>16</v>
      </c>
      <c r="D4666">
        <v>4644</v>
      </c>
      <c r="E4666" t="s">
        <v>311</v>
      </c>
      <c r="F4666" t="s">
        <v>3848</v>
      </c>
      <c r="G4666" t="s">
        <v>311</v>
      </c>
      <c r="H4666" t="s">
        <v>311</v>
      </c>
      <c r="I4666" t="s">
        <v>311</v>
      </c>
      <c r="J4666">
        <v>6</v>
      </c>
    </row>
    <row r="4667" spans="1:10" hidden="1" x14ac:dyDescent="0.35">
      <c r="A4667" t="s">
        <v>11058</v>
      </c>
      <c r="B4667">
        <v>14</v>
      </c>
      <c r="C4667">
        <v>16</v>
      </c>
      <c r="D4667">
        <v>4644</v>
      </c>
      <c r="E4667" t="s">
        <v>311</v>
      </c>
      <c r="F4667" t="s">
        <v>3848</v>
      </c>
      <c r="G4667" t="s">
        <v>311</v>
      </c>
      <c r="H4667" t="s">
        <v>311</v>
      </c>
      <c r="I4667" t="s">
        <v>311</v>
      </c>
      <c r="J4667">
        <v>1</v>
      </c>
    </row>
    <row r="4668" spans="1:10" hidden="1" x14ac:dyDescent="0.35">
      <c r="A4668" t="s">
        <v>11059</v>
      </c>
      <c r="B4668">
        <v>19</v>
      </c>
      <c r="C4668">
        <v>16</v>
      </c>
      <c r="D4668">
        <v>4644</v>
      </c>
      <c r="E4668" t="s">
        <v>311</v>
      </c>
      <c r="F4668" t="s">
        <v>3848</v>
      </c>
      <c r="G4668" t="s">
        <v>311</v>
      </c>
      <c r="H4668" t="s">
        <v>311</v>
      </c>
      <c r="I4668" t="s">
        <v>311</v>
      </c>
      <c r="J4668">
        <v>1</v>
      </c>
    </row>
    <row r="4669" spans="1:10" hidden="1" x14ac:dyDescent="0.35">
      <c r="A4669" t="s">
        <v>11060</v>
      </c>
      <c r="B4669">
        <v>13</v>
      </c>
      <c r="C4669">
        <v>16</v>
      </c>
      <c r="D4669">
        <v>4644</v>
      </c>
      <c r="E4669" t="s">
        <v>311</v>
      </c>
      <c r="F4669" t="s">
        <v>3848</v>
      </c>
      <c r="G4669" t="s">
        <v>311</v>
      </c>
      <c r="H4669" t="s">
        <v>311</v>
      </c>
      <c r="I4669" t="s">
        <v>311</v>
      </c>
      <c r="J4669">
        <v>2</v>
      </c>
    </row>
    <row r="4670" spans="1:10" hidden="1" x14ac:dyDescent="0.35">
      <c r="A4670" t="s">
        <v>11061</v>
      </c>
      <c r="B4670">
        <v>12</v>
      </c>
      <c r="C4670">
        <v>16</v>
      </c>
      <c r="D4670">
        <v>4644</v>
      </c>
      <c r="E4670" t="s">
        <v>311</v>
      </c>
      <c r="F4670" t="s">
        <v>3848</v>
      </c>
      <c r="G4670" t="s">
        <v>311</v>
      </c>
      <c r="H4670" t="s">
        <v>311</v>
      </c>
      <c r="I4670" t="s">
        <v>311</v>
      </c>
      <c r="J4670">
        <v>0</v>
      </c>
    </row>
    <row r="4671" spans="1:10" hidden="1" x14ac:dyDescent="0.35">
      <c r="A4671" t="s">
        <v>11062</v>
      </c>
      <c r="B4671">
        <v>11</v>
      </c>
      <c r="C4671">
        <v>16</v>
      </c>
      <c r="D4671">
        <v>4644</v>
      </c>
      <c r="E4671" t="s">
        <v>311</v>
      </c>
      <c r="F4671" t="s">
        <v>3848</v>
      </c>
      <c r="G4671" t="s">
        <v>311</v>
      </c>
      <c r="H4671" t="s">
        <v>311</v>
      </c>
      <c r="I4671" t="s">
        <v>311</v>
      </c>
      <c r="J4671">
        <v>0</v>
      </c>
    </row>
    <row r="4672" spans="1:10" hidden="1" x14ac:dyDescent="0.35">
      <c r="A4672" t="s">
        <v>11063</v>
      </c>
      <c r="B4672">
        <v>21</v>
      </c>
      <c r="C4672">
        <v>16</v>
      </c>
      <c r="D4672">
        <v>4644</v>
      </c>
      <c r="E4672" t="s">
        <v>311</v>
      </c>
      <c r="F4672" t="s">
        <v>3848</v>
      </c>
      <c r="G4672" t="s">
        <v>311</v>
      </c>
      <c r="H4672" t="s">
        <v>311</v>
      </c>
      <c r="I4672" t="s">
        <v>311</v>
      </c>
      <c r="J4672">
        <v>0</v>
      </c>
    </row>
    <row r="4673" spans="1:10" hidden="1" x14ac:dyDescent="0.35">
      <c r="A4673" t="s">
        <v>11064</v>
      </c>
      <c r="B4673">
        <v>26</v>
      </c>
      <c r="C4673">
        <v>16</v>
      </c>
      <c r="D4673">
        <v>4644</v>
      </c>
      <c r="E4673" t="s">
        <v>311</v>
      </c>
      <c r="F4673" t="s">
        <v>3848</v>
      </c>
      <c r="G4673" t="s">
        <v>311</v>
      </c>
      <c r="H4673" t="s">
        <v>311</v>
      </c>
      <c r="I4673" t="s">
        <v>311</v>
      </c>
      <c r="J4673">
        <v>0</v>
      </c>
    </row>
    <row r="4674" spans="1:10" hidden="1" x14ac:dyDescent="0.35">
      <c r="A4674" t="s">
        <v>11065</v>
      </c>
      <c r="B4674">
        <v>14</v>
      </c>
      <c r="C4674">
        <v>16</v>
      </c>
      <c r="D4674">
        <v>4644</v>
      </c>
      <c r="E4674" t="s">
        <v>311</v>
      </c>
      <c r="F4674" t="s">
        <v>2692</v>
      </c>
      <c r="G4674" t="s">
        <v>311</v>
      </c>
      <c r="H4674" t="s">
        <v>311</v>
      </c>
      <c r="I4674" t="s">
        <v>311</v>
      </c>
      <c r="J4674">
        <v>0</v>
      </c>
    </row>
    <row r="4675" spans="1:10" hidden="1" x14ac:dyDescent="0.35">
      <c r="A4675" t="s">
        <v>11066</v>
      </c>
      <c r="B4675">
        <v>13</v>
      </c>
      <c r="C4675">
        <v>16</v>
      </c>
      <c r="D4675">
        <v>4644</v>
      </c>
      <c r="E4675" t="s">
        <v>311</v>
      </c>
      <c r="F4675" t="s">
        <v>2692</v>
      </c>
      <c r="G4675" t="s">
        <v>311</v>
      </c>
      <c r="H4675" t="s">
        <v>311</v>
      </c>
      <c r="I4675" t="s">
        <v>311</v>
      </c>
      <c r="J4675">
        <v>0</v>
      </c>
    </row>
    <row r="4676" spans="1:10" hidden="1" x14ac:dyDescent="0.35">
      <c r="A4676" t="s">
        <v>11067</v>
      </c>
      <c r="B4676">
        <v>14</v>
      </c>
      <c r="C4676">
        <v>16</v>
      </c>
      <c r="D4676">
        <v>4644</v>
      </c>
      <c r="E4676" t="s">
        <v>311</v>
      </c>
      <c r="F4676" t="s">
        <v>3848</v>
      </c>
      <c r="G4676" t="s">
        <v>311</v>
      </c>
      <c r="H4676" t="s">
        <v>311</v>
      </c>
      <c r="I4676" t="s">
        <v>311</v>
      </c>
      <c r="J4676">
        <v>0</v>
      </c>
    </row>
    <row r="4677" spans="1:10" hidden="1" x14ac:dyDescent="0.35">
      <c r="A4677" t="s">
        <v>11068</v>
      </c>
      <c r="B4677">
        <v>48</v>
      </c>
      <c r="C4677">
        <v>16</v>
      </c>
      <c r="D4677">
        <v>4644</v>
      </c>
      <c r="E4677" t="s">
        <v>311</v>
      </c>
      <c r="F4677" t="s">
        <v>2692</v>
      </c>
      <c r="G4677" t="s">
        <v>311</v>
      </c>
      <c r="H4677" t="s">
        <v>311</v>
      </c>
      <c r="I4677" t="s">
        <v>311</v>
      </c>
      <c r="J4677">
        <v>1</v>
      </c>
    </row>
    <row r="4678" spans="1:10" hidden="1" x14ac:dyDescent="0.35">
      <c r="A4678" t="s">
        <v>11069</v>
      </c>
      <c r="B4678">
        <v>13</v>
      </c>
      <c r="C4678">
        <v>16</v>
      </c>
      <c r="D4678">
        <v>4644</v>
      </c>
      <c r="E4678" t="s">
        <v>311</v>
      </c>
      <c r="F4678" t="s">
        <v>3848</v>
      </c>
      <c r="G4678" t="s">
        <v>311</v>
      </c>
      <c r="H4678" t="s">
        <v>311</v>
      </c>
      <c r="I4678" t="s">
        <v>311</v>
      </c>
      <c r="J4678">
        <v>0</v>
      </c>
    </row>
    <row r="4679" spans="1:10" hidden="1" x14ac:dyDescent="0.35">
      <c r="A4679" t="s">
        <v>11070</v>
      </c>
      <c r="B4679">
        <v>23</v>
      </c>
      <c r="C4679">
        <v>16</v>
      </c>
      <c r="D4679">
        <v>4644</v>
      </c>
      <c r="E4679" t="s">
        <v>311</v>
      </c>
      <c r="F4679" t="s">
        <v>3848</v>
      </c>
      <c r="G4679" t="s">
        <v>311</v>
      </c>
      <c r="H4679" t="s">
        <v>311</v>
      </c>
      <c r="I4679" t="s">
        <v>311</v>
      </c>
      <c r="J4679">
        <v>0</v>
      </c>
    </row>
    <row r="4680" spans="1:10" hidden="1" x14ac:dyDescent="0.35">
      <c r="A4680" t="s">
        <v>11071</v>
      </c>
      <c r="B4680">
        <v>14</v>
      </c>
      <c r="C4680">
        <v>16</v>
      </c>
      <c r="D4680">
        <v>4644</v>
      </c>
      <c r="E4680" t="s">
        <v>311</v>
      </c>
      <c r="F4680" t="s">
        <v>2692</v>
      </c>
      <c r="G4680" t="s">
        <v>311</v>
      </c>
      <c r="H4680" t="s">
        <v>311</v>
      </c>
      <c r="I4680" t="s">
        <v>311</v>
      </c>
      <c r="J4680">
        <v>6</v>
      </c>
    </row>
    <row r="4681" spans="1:10" hidden="1" x14ac:dyDescent="0.35">
      <c r="A4681" t="s">
        <v>11072</v>
      </c>
      <c r="B4681">
        <v>12</v>
      </c>
      <c r="C4681">
        <v>16</v>
      </c>
      <c r="D4681">
        <v>4644</v>
      </c>
      <c r="E4681" t="s">
        <v>311</v>
      </c>
      <c r="F4681" t="s">
        <v>3848</v>
      </c>
      <c r="G4681" t="s">
        <v>311</v>
      </c>
      <c r="H4681" t="s">
        <v>311</v>
      </c>
      <c r="I4681" t="s">
        <v>311</v>
      </c>
      <c r="J4681">
        <v>1</v>
      </c>
    </row>
    <row r="4682" spans="1:10" hidden="1" x14ac:dyDescent="0.35">
      <c r="A4682" t="s">
        <v>11073</v>
      </c>
      <c r="B4682">
        <v>26</v>
      </c>
      <c r="C4682">
        <v>16</v>
      </c>
      <c r="D4682">
        <v>4644</v>
      </c>
      <c r="E4682" t="s">
        <v>311</v>
      </c>
      <c r="F4682" t="s">
        <v>2692</v>
      </c>
      <c r="G4682" t="s">
        <v>311</v>
      </c>
      <c r="H4682" t="s">
        <v>311</v>
      </c>
      <c r="I4682" t="s">
        <v>311</v>
      </c>
      <c r="J4682">
        <v>2</v>
      </c>
    </row>
    <row r="4683" spans="1:10" hidden="1" x14ac:dyDescent="0.35">
      <c r="A4683" t="s">
        <v>11074</v>
      </c>
      <c r="B4683">
        <v>18</v>
      </c>
      <c r="C4683">
        <v>16</v>
      </c>
      <c r="D4683">
        <v>4644</v>
      </c>
      <c r="E4683" t="s">
        <v>311</v>
      </c>
      <c r="F4683" t="s">
        <v>3848</v>
      </c>
      <c r="G4683" t="s">
        <v>311</v>
      </c>
      <c r="H4683" t="s">
        <v>311</v>
      </c>
      <c r="I4683" t="s">
        <v>311</v>
      </c>
      <c r="J4683">
        <v>0</v>
      </c>
    </row>
    <row r="4684" spans="1:10" hidden="1" x14ac:dyDescent="0.35">
      <c r="A4684" t="s">
        <v>11075</v>
      </c>
      <c r="B4684">
        <v>10</v>
      </c>
      <c r="C4684">
        <v>16</v>
      </c>
      <c r="D4684">
        <v>4644</v>
      </c>
      <c r="E4684" t="s">
        <v>311</v>
      </c>
      <c r="F4684" t="s">
        <v>3848</v>
      </c>
      <c r="G4684" t="s">
        <v>311</v>
      </c>
      <c r="H4684" t="s">
        <v>311</v>
      </c>
      <c r="I4684" t="s">
        <v>311</v>
      </c>
      <c r="J4684">
        <v>0</v>
      </c>
    </row>
    <row r="4685" spans="1:10" x14ac:dyDescent="0.35">
      <c r="A4685" t="s">
        <v>11076</v>
      </c>
      <c r="B4685">
        <v>38</v>
      </c>
      <c r="C4685">
        <v>16</v>
      </c>
      <c r="D4685">
        <v>4644</v>
      </c>
      <c r="E4685" t="s">
        <v>334</v>
      </c>
      <c r="F4685" t="s">
        <v>0</v>
      </c>
      <c r="G4685" t="s">
        <v>4397</v>
      </c>
      <c r="H4685">
        <v>0.35</v>
      </c>
      <c r="I4685">
        <v>14.43</v>
      </c>
      <c r="J4685">
        <v>17</v>
      </c>
    </row>
    <row r="4686" spans="1:10" hidden="1" x14ac:dyDescent="0.35">
      <c r="A4686" t="s">
        <v>11077</v>
      </c>
      <c r="B4686">
        <v>7</v>
      </c>
      <c r="C4686">
        <v>16</v>
      </c>
      <c r="D4686">
        <v>4644</v>
      </c>
      <c r="E4686" t="s">
        <v>311</v>
      </c>
      <c r="F4686" t="s">
        <v>3848</v>
      </c>
      <c r="G4686" t="s">
        <v>311</v>
      </c>
      <c r="H4686" t="s">
        <v>311</v>
      </c>
      <c r="I4686" t="s">
        <v>311</v>
      </c>
      <c r="J4686">
        <v>0</v>
      </c>
    </row>
    <row r="4687" spans="1:10" hidden="1" x14ac:dyDescent="0.35">
      <c r="A4687" t="s">
        <v>11078</v>
      </c>
      <c r="B4687">
        <v>17</v>
      </c>
      <c r="C4687">
        <v>16</v>
      </c>
      <c r="D4687">
        <v>4644</v>
      </c>
      <c r="E4687" t="s">
        <v>311</v>
      </c>
      <c r="F4687" t="s">
        <v>2692</v>
      </c>
      <c r="G4687" t="s">
        <v>311</v>
      </c>
      <c r="H4687" t="s">
        <v>311</v>
      </c>
      <c r="I4687" t="s">
        <v>311</v>
      </c>
      <c r="J4687">
        <v>2</v>
      </c>
    </row>
    <row r="4688" spans="1:10" hidden="1" x14ac:dyDescent="0.35">
      <c r="A4688" t="s">
        <v>11079</v>
      </c>
      <c r="B4688">
        <v>26</v>
      </c>
      <c r="C4688">
        <v>16</v>
      </c>
      <c r="D4688">
        <v>4644</v>
      </c>
      <c r="E4688" t="s">
        <v>311</v>
      </c>
      <c r="F4688" t="s">
        <v>3848</v>
      </c>
      <c r="G4688" t="s">
        <v>311</v>
      </c>
      <c r="H4688" t="s">
        <v>311</v>
      </c>
      <c r="I4688" t="s">
        <v>311</v>
      </c>
      <c r="J4688">
        <v>1</v>
      </c>
    </row>
    <row r="4689" spans="1:10" hidden="1" x14ac:dyDescent="0.35">
      <c r="A4689" t="s">
        <v>11080</v>
      </c>
      <c r="B4689">
        <v>34</v>
      </c>
      <c r="C4689">
        <v>16</v>
      </c>
      <c r="D4689">
        <v>4644</v>
      </c>
      <c r="E4689" t="s">
        <v>311</v>
      </c>
      <c r="F4689" t="s">
        <v>3848</v>
      </c>
      <c r="G4689" t="s">
        <v>311</v>
      </c>
      <c r="H4689" t="s">
        <v>311</v>
      </c>
      <c r="I4689" t="s">
        <v>311</v>
      </c>
      <c r="J4689">
        <v>0</v>
      </c>
    </row>
    <row r="4690" spans="1:10" hidden="1" x14ac:dyDescent="0.35">
      <c r="A4690" t="s">
        <v>11081</v>
      </c>
      <c r="B4690">
        <v>15</v>
      </c>
      <c r="C4690">
        <v>16</v>
      </c>
      <c r="D4690">
        <v>4644</v>
      </c>
      <c r="E4690" t="s">
        <v>311</v>
      </c>
      <c r="F4690" t="s">
        <v>3848</v>
      </c>
      <c r="G4690" t="s">
        <v>311</v>
      </c>
      <c r="H4690" t="s">
        <v>311</v>
      </c>
      <c r="I4690" t="s">
        <v>311</v>
      </c>
      <c r="J4690">
        <v>3</v>
      </c>
    </row>
    <row r="4691" spans="1:10" hidden="1" x14ac:dyDescent="0.35">
      <c r="A4691" t="s">
        <v>11082</v>
      </c>
      <c r="B4691">
        <v>16</v>
      </c>
      <c r="C4691">
        <v>16</v>
      </c>
      <c r="D4691">
        <v>4644</v>
      </c>
      <c r="E4691" t="s">
        <v>311</v>
      </c>
      <c r="F4691" t="s">
        <v>2692</v>
      </c>
      <c r="G4691" t="s">
        <v>311</v>
      </c>
      <c r="H4691" t="s">
        <v>311</v>
      </c>
      <c r="I4691" t="s">
        <v>311</v>
      </c>
      <c r="J4691">
        <v>14</v>
      </c>
    </row>
    <row r="4692" spans="1:10" hidden="1" x14ac:dyDescent="0.35">
      <c r="A4692" t="s">
        <v>11083</v>
      </c>
      <c r="B4692">
        <v>28</v>
      </c>
      <c r="C4692">
        <v>16</v>
      </c>
      <c r="D4692">
        <v>4644</v>
      </c>
      <c r="E4692" t="s">
        <v>311</v>
      </c>
      <c r="F4692" t="s">
        <v>2692</v>
      </c>
      <c r="G4692" t="s">
        <v>311</v>
      </c>
      <c r="H4692" t="s">
        <v>311</v>
      </c>
      <c r="I4692" t="s">
        <v>311</v>
      </c>
      <c r="J4692">
        <v>5</v>
      </c>
    </row>
    <row r="4693" spans="1:10" hidden="1" x14ac:dyDescent="0.35">
      <c r="A4693" t="s">
        <v>11084</v>
      </c>
      <c r="B4693">
        <v>20</v>
      </c>
      <c r="C4693">
        <v>16</v>
      </c>
      <c r="D4693">
        <v>4644</v>
      </c>
      <c r="E4693" t="s">
        <v>311</v>
      </c>
      <c r="F4693" t="s">
        <v>2692</v>
      </c>
      <c r="G4693" t="s">
        <v>311</v>
      </c>
      <c r="H4693" t="s">
        <v>311</v>
      </c>
      <c r="I4693" t="s">
        <v>311</v>
      </c>
      <c r="J4693">
        <v>10</v>
      </c>
    </row>
    <row r="4694" spans="1:10" hidden="1" x14ac:dyDescent="0.35">
      <c r="A4694" t="s">
        <v>11085</v>
      </c>
      <c r="B4694">
        <v>40</v>
      </c>
      <c r="C4694">
        <v>16</v>
      </c>
      <c r="D4694">
        <v>4644</v>
      </c>
      <c r="E4694" t="s">
        <v>311</v>
      </c>
      <c r="F4694" t="s">
        <v>2692</v>
      </c>
      <c r="G4694" t="s">
        <v>311</v>
      </c>
      <c r="H4694" t="s">
        <v>311</v>
      </c>
      <c r="I4694" t="s">
        <v>311</v>
      </c>
      <c r="J4694">
        <v>1</v>
      </c>
    </row>
    <row r="4695" spans="1:10" hidden="1" x14ac:dyDescent="0.35">
      <c r="A4695" t="s">
        <v>11086</v>
      </c>
      <c r="B4695">
        <v>14</v>
      </c>
      <c r="C4695">
        <v>16</v>
      </c>
      <c r="D4695">
        <v>4644</v>
      </c>
      <c r="E4695" t="s">
        <v>311</v>
      </c>
      <c r="F4695" t="s">
        <v>3848</v>
      </c>
      <c r="G4695" t="s">
        <v>311</v>
      </c>
      <c r="H4695" t="s">
        <v>311</v>
      </c>
      <c r="I4695" t="s">
        <v>311</v>
      </c>
      <c r="J4695">
        <v>1</v>
      </c>
    </row>
    <row r="4696" spans="1:10" hidden="1" x14ac:dyDescent="0.35">
      <c r="A4696" t="s">
        <v>11087</v>
      </c>
      <c r="B4696">
        <v>65</v>
      </c>
      <c r="C4696">
        <v>16</v>
      </c>
      <c r="D4696">
        <v>4644</v>
      </c>
      <c r="E4696" t="s">
        <v>311</v>
      </c>
      <c r="F4696" t="s">
        <v>2692</v>
      </c>
      <c r="G4696" t="s">
        <v>311</v>
      </c>
      <c r="H4696" t="s">
        <v>311</v>
      </c>
      <c r="I4696" t="s">
        <v>311</v>
      </c>
      <c r="J4696">
        <v>4</v>
      </c>
    </row>
    <row r="4697" spans="1:10" hidden="1" x14ac:dyDescent="0.35">
      <c r="A4697" t="s">
        <v>11088</v>
      </c>
      <c r="B4697">
        <v>14</v>
      </c>
      <c r="C4697">
        <v>16</v>
      </c>
      <c r="D4697">
        <v>4644</v>
      </c>
      <c r="E4697" t="s">
        <v>311</v>
      </c>
      <c r="F4697" t="s">
        <v>2692</v>
      </c>
      <c r="G4697" t="s">
        <v>311</v>
      </c>
      <c r="H4697" t="s">
        <v>311</v>
      </c>
      <c r="I4697" t="s">
        <v>311</v>
      </c>
      <c r="J4697">
        <v>1</v>
      </c>
    </row>
    <row r="4698" spans="1:10" hidden="1" x14ac:dyDescent="0.35">
      <c r="A4698" t="s">
        <v>11089</v>
      </c>
      <c r="B4698">
        <v>21</v>
      </c>
      <c r="C4698">
        <v>16</v>
      </c>
      <c r="D4698">
        <v>4644</v>
      </c>
      <c r="E4698" t="s">
        <v>311</v>
      </c>
      <c r="F4698" t="s">
        <v>2692</v>
      </c>
      <c r="G4698" t="s">
        <v>311</v>
      </c>
      <c r="H4698" t="s">
        <v>311</v>
      </c>
      <c r="I4698" t="s">
        <v>311</v>
      </c>
      <c r="J4698">
        <v>1</v>
      </c>
    </row>
    <row r="4699" spans="1:10" hidden="1" x14ac:dyDescent="0.35">
      <c r="A4699" t="s">
        <v>11090</v>
      </c>
      <c r="B4699">
        <v>8</v>
      </c>
      <c r="C4699">
        <v>16</v>
      </c>
      <c r="D4699">
        <v>4644</v>
      </c>
      <c r="E4699" t="s">
        <v>311</v>
      </c>
      <c r="F4699" t="s">
        <v>3848</v>
      </c>
      <c r="G4699" t="s">
        <v>311</v>
      </c>
      <c r="H4699" t="s">
        <v>311</v>
      </c>
      <c r="I4699" t="s">
        <v>311</v>
      </c>
      <c r="J4699">
        <v>0</v>
      </c>
    </row>
    <row r="4700" spans="1:10" hidden="1" x14ac:dyDescent="0.35">
      <c r="A4700" t="s">
        <v>11091</v>
      </c>
      <c r="B4700">
        <v>9</v>
      </c>
      <c r="C4700">
        <v>16</v>
      </c>
      <c r="D4700">
        <v>4644</v>
      </c>
      <c r="E4700" t="s">
        <v>311</v>
      </c>
      <c r="F4700" t="s">
        <v>2692</v>
      </c>
      <c r="G4700" t="s">
        <v>311</v>
      </c>
      <c r="H4700" t="s">
        <v>311</v>
      </c>
      <c r="I4700" t="s">
        <v>311</v>
      </c>
      <c r="J4700">
        <v>1</v>
      </c>
    </row>
    <row r="4701" spans="1:10" hidden="1" x14ac:dyDescent="0.35">
      <c r="A4701" t="s">
        <v>11092</v>
      </c>
      <c r="B4701">
        <v>15</v>
      </c>
      <c r="C4701">
        <v>16</v>
      </c>
      <c r="D4701">
        <v>4644</v>
      </c>
      <c r="E4701" t="s">
        <v>311</v>
      </c>
      <c r="F4701" t="s">
        <v>3848</v>
      </c>
      <c r="G4701" t="s">
        <v>311</v>
      </c>
      <c r="H4701" t="s">
        <v>311</v>
      </c>
      <c r="I4701" t="s">
        <v>311</v>
      </c>
      <c r="J4701">
        <v>3</v>
      </c>
    </row>
    <row r="4702" spans="1:10" hidden="1" x14ac:dyDescent="0.35">
      <c r="A4702" t="s">
        <v>11093</v>
      </c>
      <c r="B4702">
        <v>12</v>
      </c>
      <c r="C4702">
        <v>16</v>
      </c>
      <c r="D4702">
        <v>4644</v>
      </c>
      <c r="E4702" t="s">
        <v>311</v>
      </c>
      <c r="F4702" t="s">
        <v>3848</v>
      </c>
      <c r="G4702" t="s">
        <v>311</v>
      </c>
      <c r="H4702" t="s">
        <v>311</v>
      </c>
      <c r="I4702" t="s">
        <v>311</v>
      </c>
      <c r="J4702">
        <v>0</v>
      </c>
    </row>
    <row r="4703" spans="1:10" hidden="1" x14ac:dyDescent="0.35">
      <c r="A4703" t="s">
        <v>11094</v>
      </c>
      <c r="B4703">
        <v>18</v>
      </c>
      <c r="C4703">
        <v>16</v>
      </c>
      <c r="D4703">
        <v>4644</v>
      </c>
      <c r="E4703" t="s">
        <v>311</v>
      </c>
      <c r="F4703" t="s">
        <v>3848</v>
      </c>
      <c r="G4703" t="s">
        <v>311</v>
      </c>
      <c r="H4703" t="s">
        <v>311</v>
      </c>
      <c r="I4703" t="s">
        <v>311</v>
      </c>
      <c r="J4703">
        <v>0</v>
      </c>
    </row>
    <row r="4704" spans="1:10" hidden="1" x14ac:dyDescent="0.35">
      <c r="A4704" t="s">
        <v>11095</v>
      </c>
      <c r="B4704">
        <v>23</v>
      </c>
      <c r="C4704">
        <v>16</v>
      </c>
      <c r="D4704">
        <v>4644</v>
      </c>
      <c r="E4704" t="s">
        <v>311</v>
      </c>
      <c r="F4704" t="s">
        <v>2692</v>
      </c>
      <c r="G4704" t="s">
        <v>311</v>
      </c>
      <c r="H4704" t="s">
        <v>311</v>
      </c>
      <c r="I4704" t="s">
        <v>311</v>
      </c>
      <c r="J4704">
        <v>0</v>
      </c>
    </row>
    <row r="4705" spans="1:10" hidden="1" x14ac:dyDescent="0.35">
      <c r="A4705" t="s">
        <v>11096</v>
      </c>
      <c r="B4705">
        <v>11</v>
      </c>
      <c r="C4705">
        <v>16</v>
      </c>
      <c r="D4705">
        <v>4644</v>
      </c>
      <c r="E4705" t="s">
        <v>311</v>
      </c>
      <c r="F4705" t="s">
        <v>2692</v>
      </c>
      <c r="G4705" t="s">
        <v>311</v>
      </c>
      <c r="H4705" t="s">
        <v>311</v>
      </c>
      <c r="I4705" t="s">
        <v>311</v>
      </c>
      <c r="J4705">
        <v>0</v>
      </c>
    </row>
    <row r="4706" spans="1:10" hidden="1" x14ac:dyDescent="0.35">
      <c r="A4706" t="s">
        <v>11097</v>
      </c>
      <c r="B4706">
        <v>13</v>
      </c>
      <c r="C4706">
        <v>16</v>
      </c>
      <c r="D4706">
        <v>4644</v>
      </c>
      <c r="E4706" t="s">
        <v>311</v>
      </c>
      <c r="F4706" t="s">
        <v>3848</v>
      </c>
      <c r="G4706" t="s">
        <v>311</v>
      </c>
      <c r="H4706" t="s">
        <v>311</v>
      </c>
      <c r="I4706" t="s">
        <v>311</v>
      </c>
      <c r="J4706">
        <v>0</v>
      </c>
    </row>
    <row r="4707" spans="1:10" hidden="1" x14ac:dyDescent="0.35">
      <c r="A4707" t="s">
        <v>11098</v>
      </c>
      <c r="B4707">
        <v>99</v>
      </c>
      <c r="C4707">
        <v>16</v>
      </c>
      <c r="D4707">
        <v>4644</v>
      </c>
      <c r="E4707" t="s">
        <v>311</v>
      </c>
      <c r="F4707" t="s">
        <v>2692</v>
      </c>
      <c r="G4707" t="s">
        <v>311</v>
      </c>
      <c r="H4707" t="s">
        <v>311</v>
      </c>
      <c r="I4707" t="s">
        <v>311</v>
      </c>
      <c r="J4707">
        <v>0</v>
      </c>
    </row>
    <row r="4708" spans="1:10" hidden="1" x14ac:dyDescent="0.35">
      <c r="A4708" t="s">
        <v>11099</v>
      </c>
      <c r="B4708">
        <v>22</v>
      </c>
      <c r="C4708">
        <v>16</v>
      </c>
      <c r="D4708">
        <v>4644</v>
      </c>
      <c r="E4708" t="s">
        <v>311</v>
      </c>
      <c r="F4708" t="s">
        <v>2692</v>
      </c>
      <c r="G4708" t="s">
        <v>311</v>
      </c>
      <c r="H4708" t="s">
        <v>311</v>
      </c>
      <c r="I4708" t="s">
        <v>311</v>
      </c>
      <c r="J4708">
        <v>1</v>
      </c>
    </row>
    <row r="4709" spans="1:10" hidden="1" x14ac:dyDescent="0.35">
      <c r="A4709" t="s">
        <v>11100</v>
      </c>
      <c r="B4709">
        <v>7</v>
      </c>
      <c r="C4709">
        <v>16</v>
      </c>
      <c r="D4709">
        <v>4644</v>
      </c>
      <c r="E4709" t="s">
        <v>311</v>
      </c>
      <c r="F4709" t="s">
        <v>3848</v>
      </c>
      <c r="G4709" t="s">
        <v>311</v>
      </c>
      <c r="H4709" t="s">
        <v>311</v>
      </c>
      <c r="I4709" t="s">
        <v>311</v>
      </c>
      <c r="J4709">
        <v>7</v>
      </c>
    </row>
    <row r="4710" spans="1:10" hidden="1" x14ac:dyDescent="0.35">
      <c r="A4710" t="s">
        <v>11101</v>
      </c>
      <c r="B4710">
        <v>21</v>
      </c>
      <c r="C4710">
        <v>16</v>
      </c>
      <c r="D4710">
        <v>4644</v>
      </c>
      <c r="E4710" t="s">
        <v>311</v>
      </c>
      <c r="F4710" t="s">
        <v>3848</v>
      </c>
      <c r="G4710" t="s">
        <v>311</v>
      </c>
      <c r="H4710" t="s">
        <v>311</v>
      </c>
      <c r="I4710" t="s">
        <v>311</v>
      </c>
      <c r="J4710">
        <v>0</v>
      </c>
    </row>
    <row r="4711" spans="1:10" hidden="1" x14ac:dyDescent="0.35">
      <c r="A4711" t="s">
        <v>10329</v>
      </c>
      <c r="B4711">
        <v>47</v>
      </c>
      <c r="C4711">
        <v>16</v>
      </c>
      <c r="D4711">
        <v>4644</v>
      </c>
      <c r="E4711" t="s">
        <v>311</v>
      </c>
      <c r="F4711" t="s">
        <v>2692</v>
      </c>
      <c r="G4711" t="s">
        <v>311</v>
      </c>
      <c r="H4711" t="s">
        <v>311</v>
      </c>
      <c r="I4711" t="s">
        <v>311</v>
      </c>
      <c r="J4711">
        <v>2</v>
      </c>
    </row>
    <row r="4712" spans="1:10" hidden="1" x14ac:dyDescent="0.35">
      <c r="A4712" t="s">
        <v>11102</v>
      </c>
      <c r="B4712">
        <v>83</v>
      </c>
      <c r="C4712">
        <v>16</v>
      </c>
      <c r="D4712">
        <v>4644</v>
      </c>
      <c r="E4712" t="s">
        <v>311</v>
      </c>
      <c r="F4712" t="s">
        <v>2692</v>
      </c>
      <c r="G4712" t="s">
        <v>311</v>
      </c>
      <c r="H4712" t="s">
        <v>311</v>
      </c>
      <c r="I4712" t="s">
        <v>311</v>
      </c>
      <c r="J4712">
        <v>0</v>
      </c>
    </row>
    <row r="4713" spans="1:10" hidden="1" x14ac:dyDescent="0.35">
      <c r="A4713" t="s">
        <v>11103</v>
      </c>
      <c r="B4713">
        <v>16</v>
      </c>
      <c r="C4713">
        <v>15</v>
      </c>
      <c r="D4713">
        <v>4712</v>
      </c>
      <c r="E4713" t="s">
        <v>311</v>
      </c>
      <c r="F4713" t="s">
        <v>3848</v>
      </c>
      <c r="G4713" t="s">
        <v>311</v>
      </c>
      <c r="H4713" t="s">
        <v>311</v>
      </c>
      <c r="I4713" t="s">
        <v>311</v>
      </c>
      <c r="J4713">
        <v>0</v>
      </c>
    </row>
    <row r="4714" spans="1:10" hidden="1" x14ac:dyDescent="0.35">
      <c r="A4714" t="s">
        <v>11104</v>
      </c>
      <c r="B4714">
        <v>6</v>
      </c>
      <c r="C4714">
        <v>15</v>
      </c>
      <c r="D4714">
        <v>4712</v>
      </c>
      <c r="E4714" t="s">
        <v>311</v>
      </c>
      <c r="F4714" t="s">
        <v>2692</v>
      </c>
      <c r="G4714" t="s">
        <v>311</v>
      </c>
      <c r="H4714" t="s">
        <v>311</v>
      </c>
      <c r="I4714" t="s">
        <v>311</v>
      </c>
      <c r="J4714">
        <v>6</v>
      </c>
    </row>
    <row r="4715" spans="1:10" hidden="1" x14ac:dyDescent="0.35">
      <c r="A4715" t="s">
        <v>11105</v>
      </c>
      <c r="B4715">
        <v>19</v>
      </c>
      <c r="C4715">
        <v>15</v>
      </c>
      <c r="D4715">
        <v>4712</v>
      </c>
      <c r="E4715" t="s">
        <v>311</v>
      </c>
      <c r="F4715" t="s">
        <v>3848</v>
      </c>
      <c r="G4715" t="s">
        <v>311</v>
      </c>
      <c r="H4715" t="s">
        <v>311</v>
      </c>
      <c r="I4715" t="s">
        <v>311</v>
      </c>
      <c r="J4715">
        <v>0</v>
      </c>
    </row>
    <row r="4716" spans="1:10" hidden="1" x14ac:dyDescent="0.35">
      <c r="A4716" t="s">
        <v>11106</v>
      </c>
      <c r="B4716">
        <v>12</v>
      </c>
      <c r="C4716">
        <v>15</v>
      </c>
      <c r="D4716">
        <v>4712</v>
      </c>
      <c r="E4716" t="s">
        <v>311</v>
      </c>
      <c r="F4716" t="s">
        <v>3848</v>
      </c>
      <c r="G4716" t="s">
        <v>311</v>
      </c>
      <c r="H4716" t="s">
        <v>311</v>
      </c>
      <c r="I4716" t="s">
        <v>311</v>
      </c>
      <c r="J4716">
        <v>9</v>
      </c>
    </row>
    <row r="4717" spans="1:10" hidden="1" x14ac:dyDescent="0.35">
      <c r="A4717" t="s">
        <v>11107</v>
      </c>
      <c r="B4717">
        <v>13</v>
      </c>
      <c r="C4717">
        <v>15</v>
      </c>
      <c r="D4717">
        <v>4712</v>
      </c>
      <c r="E4717" t="s">
        <v>311</v>
      </c>
      <c r="F4717" t="s">
        <v>3848</v>
      </c>
      <c r="G4717" t="s">
        <v>311</v>
      </c>
      <c r="H4717" t="s">
        <v>311</v>
      </c>
      <c r="I4717" t="s">
        <v>311</v>
      </c>
      <c r="J4717">
        <v>1</v>
      </c>
    </row>
    <row r="4718" spans="1:10" hidden="1" x14ac:dyDescent="0.35">
      <c r="A4718" t="s">
        <v>11108</v>
      </c>
      <c r="B4718">
        <v>25</v>
      </c>
      <c r="C4718">
        <v>15</v>
      </c>
      <c r="D4718">
        <v>4712</v>
      </c>
      <c r="E4718" t="s">
        <v>311</v>
      </c>
      <c r="F4718" t="s">
        <v>2692</v>
      </c>
      <c r="G4718" t="s">
        <v>311</v>
      </c>
      <c r="H4718" t="s">
        <v>311</v>
      </c>
      <c r="I4718" t="s">
        <v>311</v>
      </c>
      <c r="J4718">
        <v>2</v>
      </c>
    </row>
    <row r="4719" spans="1:10" hidden="1" x14ac:dyDescent="0.35">
      <c r="A4719" t="s">
        <v>11109</v>
      </c>
      <c r="B4719">
        <v>9</v>
      </c>
      <c r="C4719">
        <v>15</v>
      </c>
      <c r="D4719">
        <v>4712</v>
      </c>
      <c r="E4719" t="s">
        <v>311</v>
      </c>
      <c r="F4719" t="s">
        <v>3848</v>
      </c>
      <c r="G4719" t="s">
        <v>311</v>
      </c>
      <c r="H4719" t="s">
        <v>311</v>
      </c>
      <c r="I4719" t="s">
        <v>311</v>
      </c>
      <c r="J4719">
        <v>0</v>
      </c>
    </row>
    <row r="4720" spans="1:10" x14ac:dyDescent="0.35">
      <c r="A4720" t="s">
        <v>11110</v>
      </c>
      <c r="B4720">
        <v>1</v>
      </c>
      <c r="C4720">
        <v>15</v>
      </c>
      <c r="D4720">
        <v>4712</v>
      </c>
      <c r="E4720" t="s">
        <v>311</v>
      </c>
      <c r="F4720" t="s">
        <v>0</v>
      </c>
      <c r="G4720" t="s">
        <v>311</v>
      </c>
      <c r="H4720" t="s">
        <v>311</v>
      </c>
      <c r="I4720" t="s">
        <v>311</v>
      </c>
      <c r="J4720">
        <v>1</v>
      </c>
    </row>
    <row r="4721" spans="1:10" hidden="1" x14ac:dyDescent="0.35">
      <c r="A4721" t="s">
        <v>11111</v>
      </c>
      <c r="B4721">
        <v>24</v>
      </c>
      <c r="C4721">
        <v>15</v>
      </c>
      <c r="D4721">
        <v>4712</v>
      </c>
      <c r="E4721" t="s">
        <v>311</v>
      </c>
      <c r="F4721" t="s">
        <v>3848</v>
      </c>
      <c r="G4721" t="s">
        <v>311</v>
      </c>
      <c r="H4721" t="s">
        <v>311</v>
      </c>
      <c r="I4721" t="s">
        <v>311</v>
      </c>
      <c r="J4721">
        <v>3</v>
      </c>
    </row>
    <row r="4722" spans="1:10" hidden="1" x14ac:dyDescent="0.35">
      <c r="A4722" t="s">
        <v>11112</v>
      </c>
      <c r="B4722">
        <v>15</v>
      </c>
      <c r="C4722">
        <v>15</v>
      </c>
      <c r="D4722">
        <v>4712</v>
      </c>
      <c r="E4722" t="s">
        <v>311</v>
      </c>
      <c r="F4722" t="s">
        <v>3848</v>
      </c>
      <c r="G4722" t="s">
        <v>311</v>
      </c>
      <c r="H4722" t="s">
        <v>311</v>
      </c>
      <c r="I4722" t="s">
        <v>311</v>
      </c>
      <c r="J4722">
        <v>0</v>
      </c>
    </row>
    <row r="4723" spans="1:10" hidden="1" x14ac:dyDescent="0.35">
      <c r="A4723" t="s">
        <v>11113</v>
      </c>
      <c r="B4723">
        <v>16</v>
      </c>
      <c r="C4723">
        <v>15</v>
      </c>
      <c r="D4723">
        <v>4712</v>
      </c>
      <c r="E4723" t="s">
        <v>311</v>
      </c>
      <c r="F4723" t="s">
        <v>2692</v>
      </c>
      <c r="G4723" t="s">
        <v>311</v>
      </c>
      <c r="H4723" t="s">
        <v>311</v>
      </c>
      <c r="I4723" t="s">
        <v>311</v>
      </c>
      <c r="J4723">
        <v>7</v>
      </c>
    </row>
    <row r="4724" spans="1:10" hidden="1" x14ac:dyDescent="0.35">
      <c r="A4724" t="s">
        <v>11114</v>
      </c>
      <c r="B4724">
        <v>14</v>
      </c>
      <c r="C4724">
        <v>15</v>
      </c>
      <c r="D4724">
        <v>4712</v>
      </c>
      <c r="E4724" t="s">
        <v>311</v>
      </c>
      <c r="F4724" t="s">
        <v>3848</v>
      </c>
      <c r="G4724" t="s">
        <v>311</v>
      </c>
      <c r="H4724" t="s">
        <v>311</v>
      </c>
      <c r="I4724" t="s">
        <v>311</v>
      </c>
      <c r="J4724">
        <v>1</v>
      </c>
    </row>
    <row r="4725" spans="1:10" hidden="1" x14ac:dyDescent="0.35">
      <c r="A4725" t="s">
        <v>11115</v>
      </c>
      <c r="B4725">
        <v>18</v>
      </c>
      <c r="C4725">
        <v>15</v>
      </c>
      <c r="D4725">
        <v>4712</v>
      </c>
      <c r="E4725" t="s">
        <v>311</v>
      </c>
      <c r="F4725" t="s">
        <v>3848</v>
      </c>
      <c r="G4725" t="s">
        <v>311</v>
      </c>
      <c r="H4725" t="s">
        <v>311</v>
      </c>
      <c r="I4725" t="s">
        <v>311</v>
      </c>
      <c r="J4725">
        <v>0</v>
      </c>
    </row>
    <row r="4726" spans="1:10" hidden="1" x14ac:dyDescent="0.35">
      <c r="A4726" t="s">
        <v>11116</v>
      </c>
      <c r="B4726">
        <v>24</v>
      </c>
      <c r="C4726">
        <v>15</v>
      </c>
      <c r="D4726">
        <v>4712</v>
      </c>
      <c r="E4726" t="s">
        <v>311</v>
      </c>
      <c r="F4726" t="s">
        <v>3848</v>
      </c>
      <c r="G4726" t="s">
        <v>311</v>
      </c>
      <c r="H4726" t="s">
        <v>311</v>
      </c>
      <c r="I4726" t="s">
        <v>311</v>
      </c>
      <c r="J4726">
        <v>0</v>
      </c>
    </row>
    <row r="4727" spans="1:10" hidden="1" x14ac:dyDescent="0.35">
      <c r="A4727" t="s">
        <v>11117</v>
      </c>
      <c r="B4727">
        <v>44</v>
      </c>
      <c r="C4727">
        <v>15</v>
      </c>
      <c r="D4727">
        <v>4712</v>
      </c>
      <c r="E4727" t="s">
        <v>311</v>
      </c>
      <c r="F4727" t="s">
        <v>2692</v>
      </c>
      <c r="G4727" t="s">
        <v>311</v>
      </c>
      <c r="H4727" t="s">
        <v>311</v>
      </c>
      <c r="I4727" t="s">
        <v>311</v>
      </c>
      <c r="J4727">
        <v>0</v>
      </c>
    </row>
    <row r="4728" spans="1:10" hidden="1" x14ac:dyDescent="0.35">
      <c r="A4728" t="s">
        <v>11118</v>
      </c>
      <c r="B4728">
        <v>16</v>
      </c>
      <c r="C4728">
        <v>15</v>
      </c>
      <c r="D4728">
        <v>4712</v>
      </c>
      <c r="E4728" t="s">
        <v>311</v>
      </c>
      <c r="F4728" t="s">
        <v>3848</v>
      </c>
      <c r="G4728" t="s">
        <v>311</v>
      </c>
      <c r="H4728" t="s">
        <v>311</v>
      </c>
      <c r="I4728" t="s">
        <v>311</v>
      </c>
      <c r="J4728">
        <v>1</v>
      </c>
    </row>
    <row r="4729" spans="1:10" hidden="1" x14ac:dyDescent="0.35">
      <c r="A4729" t="s">
        <v>11119</v>
      </c>
      <c r="B4729">
        <v>21</v>
      </c>
      <c r="C4729">
        <v>15</v>
      </c>
      <c r="D4729">
        <v>4712</v>
      </c>
      <c r="E4729" t="s">
        <v>311</v>
      </c>
      <c r="F4729" t="s">
        <v>3848</v>
      </c>
      <c r="G4729" t="s">
        <v>311</v>
      </c>
      <c r="H4729" t="s">
        <v>311</v>
      </c>
      <c r="I4729" t="s">
        <v>311</v>
      </c>
      <c r="J4729">
        <v>3</v>
      </c>
    </row>
    <row r="4730" spans="1:10" hidden="1" x14ac:dyDescent="0.35">
      <c r="A4730" t="s">
        <v>11120</v>
      </c>
      <c r="B4730">
        <v>40</v>
      </c>
      <c r="C4730">
        <v>15</v>
      </c>
      <c r="D4730">
        <v>4712</v>
      </c>
      <c r="E4730" t="s">
        <v>311</v>
      </c>
      <c r="F4730" t="s">
        <v>2692</v>
      </c>
      <c r="G4730" t="s">
        <v>311</v>
      </c>
      <c r="H4730" t="s">
        <v>311</v>
      </c>
      <c r="I4730" t="s">
        <v>311</v>
      </c>
      <c r="J4730">
        <v>1</v>
      </c>
    </row>
    <row r="4731" spans="1:10" hidden="1" x14ac:dyDescent="0.35">
      <c r="A4731" t="s">
        <v>11121</v>
      </c>
      <c r="B4731">
        <v>16</v>
      </c>
      <c r="C4731">
        <v>15</v>
      </c>
      <c r="D4731">
        <v>4712</v>
      </c>
      <c r="E4731" t="s">
        <v>311</v>
      </c>
      <c r="F4731" t="s">
        <v>2692</v>
      </c>
      <c r="G4731" t="s">
        <v>311</v>
      </c>
      <c r="H4731" t="s">
        <v>311</v>
      </c>
      <c r="I4731" t="s">
        <v>311</v>
      </c>
      <c r="J4731">
        <v>15</v>
      </c>
    </row>
    <row r="4732" spans="1:10" hidden="1" x14ac:dyDescent="0.35">
      <c r="A4732" t="s">
        <v>11122</v>
      </c>
      <c r="B4732">
        <v>14</v>
      </c>
      <c r="C4732">
        <v>15</v>
      </c>
      <c r="D4732">
        <v>4712</v>
      </c>
      <c r="E4732" t="s">
        <v>311</v>
      </c>
      <c r="F4732" t="s">
        <v>3848</v>
      </c>
      <c r="G4732" t="s">
        <v>311</v>
      </c>
      <c r="H4732" t="s">
        <v>311</v>
      </c>
      <c r="I4732" t="s">
        <v>311</v>
      </c>
      <c r="J4732">
        <v>0</v>
      </c>
    </row>
    <row r="4733" spans="1:10" hidden="1" x14ac:dyDescent="0.35">
      <c r="A4733" t="s">
        <v>11123</v>
      </c>
      <c r="B4733">
        <v>22</v>
      </c>
      <c r="C4733">
        <v>15</v>
      </c>
      <c r="D4733">
        <v>4712</v>
      </c>
      <c r="E4733" t="s">
        <v>311</v>
      </c>
      <c r="F4733" t="s">
        <v>3848</v>
      </c>
      <c r="G4733" t="s">
        <v>311</v>
      </c>
      <c r="H4733" t="s">
        <v>311</v>
      </c>
      <c r="I4733" t="s">
        <v>311</v>
      </c>
      <c r="J4733">
        <v>20</v>
      </c>
    </row>
    <row r="4734" spans="1:10" hidden="1" x14ac:dyDescent="0.35">
      <c r="A4734" t="s">
        <v>11124</v>
      </c>
      <c r="B4734">
        <v>16</v>
      </c>
      <c r="C4734">
        <v>15</v>
      </c>
      <c r="D4734">
        <v>4712</v>
      </c>
      <c r="E4734" t="s">
        <v>311</v>
      </c>
      <c r="F4734" t="s">
        <v>3848</v>
      </c>
      <c r="G4734" t="s">
        <v>311</v>
      </c>
      <c r="H4734" t="s">
        <v>311</v>
      </c>
      <c r="I4734" t="s">
        <v>311</v>
      </c>
      <c r="J4734">
        <v>1</v>
      </c>
    </row>
    <row r="4735" spans="1:10" hidden="1" x14ac:dyDescent="0.35">
      <c r="A4735" t="s">
        <v>11125</v>
      </c>
      <c r="B4735">
        <v>4</v>
      </c>
      <c r="C4735">
        <v>15</v>
      </c>
      <c r="D4735">
        <v>4712</v>
      </c>
      <c r="E4735" t="s">
        <v>311</v>
      </c>
      <c r="F4735" t="s">
        <v>3848</v>
      </c>
      <c r="G4735" t="s">
        <v>311</v>
      </c>
      <c r="H4735" t="s">
        <v>311</v>
      </c>
      <c r="I4735" t="s">
        <v>311</v>
      </c>
      <c r="J4735">
        <v>0</v>
      </c>
    </row>
    <row r="4736" spans="1:10" hidden="1" x14ac:dyDescent="0.35">
      <c r="A4736" t="s">
        <v>11126</v>
      </c>
      <c r="B4736">
        <v>22</v>
      </c>
      <c r="C4736">
        <v>15</v>
      </c>
      <c r="D4736">
        <v>4712</v>
      </c>
      <c r="E4736" t="s">
        <v>311</v>
      </c>
      <c r="F4736" t="s">
        <v>2692</v>
      </c>
      <c r="G4736" t="s">
        <v>311</v>
      </c>
      <c r="H4736" t="s">
        <v>311</v>
      </c>
      <c r="I4736" t="s">
        <v>311</v>
      </c>
      <c r="J4736">
        <v>1</v>
      </c>
    </row>
    <row r="4737" spans="1:10" hidden="1" x14ac:dyDescent="0.35">
      <c r="A4737" t="s">
        <v>11127</v>
      </c>
      <c r="B4737">
        <v>40</v>
      </c>
      <c r="C4737">
        <v>15</v>
      </c>
      <c r="D4737">
        <v>4712</v>
      </c>
      <c r="E4737" t="s">
        <v>311</v>
      </c>
      <c r="F4737" t="s">
        <v>2692</v>
      </c>
      <c r="G4737" t="s">
        <v>311</v>
      </c>
      <c r="H4737" t="s">
        <v>311</v>
      </c>
      <c r="I4737" t="s">
        <v>311</v>
      </c>
      <c r="J4737">
        <v>6</v>
      </c>
    </row>
    <row r="4738" spans="1:10" hidden="1" x14ac:dyDescent="0.35">
      <c r="A4738" t="s">
        <v>11128</v>
      </c>
      <c r="B4738">
        <v>29</v>
      </c>
      <c r="C4738">
        <v>15</v>
      </c>
      <c r="D4738">
        <v>4712</v>
      </c>
      <c r="E4738" t="s">
        <v>311</v>
      </c>
      <c r="F4738" t="s">
        <v>3848</v>
      </c>
      <c r="G4738" t="s">
        <v>311</v>
      </c>
      <c r="H4738" t="s">
        <v>311</v>
      </c>
      <c r="I4738" t="s">
        <v>311</v>
      </c>
      <c r="J4738">
        <v>0</v>
      </c>
    </row>
    <row r="4739" spans="1:10" hidden="1" x14ac:dyDescent="0.35">
      <c r="A4739" t="s">
        <v>11129</v>
      </c>
      <c r="B4739">
        <v>13</v>
      </c>
      <c r="C4739">
        <v>15</v>
      </c>
      <c r="D4739">
        <v>4712</v>
      </c>
      <c r="E4739" t="s">
        <v>311</v>
      </c>
      <c r="F4739" t="s">
        <v>2692</v>
      </c>
      <c r="G4739" t="s">
        <v>311</v>
      </c>
      <c r="H4739" t="s">
        <v>311</v>
      </c>
      <c r="I4739" t="s">
        <v>311</v>
      </c>
      <c r="J4739">
        <v>0</v>
      </c>
    </row>
    <row r="4740" spans="1:10" hidden="1" x14ac:dyDescent="0.35">
      <c r="A4740" t="s">
        <v>11130</v>
      </c>
      <c r="B4740">
        <v>16</v>
      </c>
      <c r="C4740">
        <v>15</v>
      </c>
      <c r="D4740">
        <v>4712</v>
      </c>
      <c r="E4740" t="s">
        <v>311</v>
      </c>
      <c r="F4740" t="s">
        <v>2692</v>
      </c>
      <c r="G4740" t="s">
        <v>311</v>
      </c>
      <c r="H4740" t="s">
        <v>311</v>
      </c>
      <c r="I4740" t="s">
        <v>311</v>
      </c>
      <c r="J4740">
        <v>0</v>
      </c>
    </row>
    <row r="4741" spans="1:10" hidden="1" x14ac:dyDescent="0.35">
      <c r="A4741" t="s">
        <v>11131</v>
      </c>
      <c r="B4741">
        <v>10</v>
      </c>
      <c r="C4741">
        <v>15</v>
      </c>
      <c r="D4741">
        <v>4712</v>
      </c>
      <c r="E4741" t="s">
        <v>311</v>
      </c>
      <c r="F4741" t="s">
        <v>3848</v>
      </c>
      <c r="G4741" t="s">
        <v>311</v>
      </c>
      <c r="H4741" t="s">
        <v>311</v>
      </c>
      <c r="I4741" t="s">
        <v>311</v>
      </c>
      <c r="J4741">
        <v>0</v>
      </c>
    </row>
    <row r="4742" spans="1:10" hidden="1" x14ac:dyDescent="0.35">
      <c r="A4742" t="s">
        <v>11132</v>
      </c>
      <c r="B4742">
        <v>26</v>
      </c>
      <c r="C4742">
        <v>15</v>
      </c>
      <c r="D4742">
        <v>4712</v>
      </c>
      <c r="E4742" t="s">
        <v>311</v>
      </c>
      <c r="F4742" t="s">
        <v>3848</v>
      </c>
      <c r="G4742" t="s">
        <v>311</v>
      </c>
      <c r="H4742" t="s">
        <v>311</v>
      </c>
      <c r="I4742" t="s">
        <v>311</v>
      </c>
      <c r="J4742">
        <v>1</v>
      </c>
    </row>
    <row r="4743" spans="1:10" hidden="1" x14ac:dyDescent="0.35">
      <c r="A4743" t="s">
        <v>11133</v>
      </c>
      <c r="B4743">
        <v>21</v>
      </c>
      <c r="C4743">
        <v>15</v>
      </c>
      <c r="D4743">
        <v>4712</v>
      </c>
      <c r="E4743" t="s">
        <v>311</v>
      </c>
      <c r="F4743" t="s">
        <v>3848</v>
      </c>
      <c r="G4743" t="s">
        <v>311</v>
      </c>
      <c r="H4743" t="s">
        <v>311</v>
      </c>
      <c r="I4743" t="s">
        <v>311</v>
      </c>
      <c r="J4743">
        <v>2</v>
      </c>
    </row>
    <row r="4744" spans="1:10" hidden="1" x14ac:dyDescent="0.35">
      <c r="A4744" t="s">
        <v>11134</v>
      </c>
      <c r="B4744">
        <v>26</v>
      </c>
      <c r="C4744">
        <v>15</v>
      </c>
      <c r="D4744">
        <v>4712</v>
      </c>
      <c r="E4744" t="s">
        <v>311</v>
      </c>
      <c r="F4744" t="s">
        <v>3848</v>
      </c>
      <c r="G4744" t="s">
        <v>311</v>
      </c>
      <c r="H4744" t="s">
        <v>311</v>
      </c>
      <c r="I4744" t="s">
        <v>311</v>
      </c>
      <c r="J4744">
        <v>4</v>
      </c>
    </row>
    <row r="4745" spans="1:10" hidden="1" x14ac:dyDescent="0.35">
      <c r="A4745" t="s">
        <v>11135</v>
      </c>
      <c r="B4745">
        <v>15</v>
      </c>
      <c r="C4745">
        <v>15</v>
      </c>
      <c r="D4745">
        <v>4712</v>
      </c>
      <c r="E4745" t="s">
        <v>311</v>
      </c>
      <c r="F4745" t="s">
        <v>3848</v>
      </c>
      <c r="G4745" t="s">
        <v>311</v>
      </c>
      <c r="H4745" t="s">
        <v>311</v>
      </c>
      <c r="I4745" t="s">
        <v>311</v>
      </c>
      <c r="J4745">
        <v>1</v>
      </c>
    </row>
    <row r="4746" spans="1:10" hidden="1" x14ac:dyDescent="0.35">
      <c r="A4746" t="s">
        <v>11136</v>
      </c>
      <c r="B4746">
        <v>71</v>
      </c>
      <c r="C4746">
        <v>15</v>
      </c>
      <c r="D4746">
        <v>4712</v>
      </c>
      <c r="E4746" t="s">
        <v>311</v>
      </c>
      <c r="F4746" t="s">
        <v>2692</v>
      </c>
      <c r="G4746" t="s">
        <v>311</v>
      </c>
      <c r="H4746" t="s">
        <v>311</v>
      </c>
      <c r="I4746" t="s">
        <v>311</v>
      </c>
      <c r="J4746">
        <v>1</v>
      </c>
    </row>
    <row r="4747" spans="1:10" hidden="1" x14ac:dyDescent="0.35">
      <c r="A4747" t="s">
        <v>11137</v>
      </c>
      <c r="B4747">
        <v>12</v>
      </c>
      <c r="C4747">
        <v>15</v>
      </c>
      <c r="D4747">
        <v>4712</v>
      </c>
      <c r="E4747" t="s">
        <v>311</v>
      </c>
      <c r="F4747" t="s">
        <v>3848</v>
      </c>
      <c r="G4747" t="s">
        <v>311</v>
      </c>
      <c r="H4747" t="s">
        <v>311</v>
      </c>
      <c r="I4747" t="s">
        <v>311</v>
      </c>
      <c r="J4747">
        <v>0</v>
      </c>
    </row>
    <row r="4748" spans="1:10" hidden="1" x14ac:dyDescent="0.35">
      <c r="A4748" t="s">
        <v>11138</v>
      </c>
      <c r="B4748">
        <v>14</v>
      </c>
      <c r="C4748">
        <v>15</v>
      </c>
      <c r="D4748">
        <v>4712</v>
      </c>
      <c r="E4748" t="s">
        <v>311</v>
      </c>
      <c r="F4748" t="s">
        <v>2692</v>
      </c>
      <c r="G4748" t="s">
        <v>311</v>
      </c>
      <c r="H4748" t="s">
        <v>311</v>
      </c>
      <c r="I4748" t="s">
        <v>311</v>
      </c>
      <c r="J4748">
        <v>0</v>
      </c>
    </row>
    <row r="4749" spans="1:10" hidden="1" x14ac:dyDescent="0.35">
      <c r="A4749" t="s">
        <v>11139</v>
      </c>
      <c r="B4749">
        <v>18</v>
      </c>
      <c r="C4749">
        <v>15</v>
      </c>
      <c r="D4749">
        <v>4712</v>
      </c>
      <c r="E4749" t="s">
        <v>311</v>
      </c>
      <c r="F4749" t="s">
        <v>3848</v>
      </c>
      <c r="G4749" t="s">
        <v>311</v>
      </c>
      <c r="H4749" t="s">
        <v>311</v>
      </c>
      <c r="I4749" t="s">
        <v>311</v>
      </c>
      <c r="J4749">
        <v>3</v>
      </c>
    </row>
    <row r="4750" spans="1:10" hidden="1" x14ac:dyDescent="0.35">
      <c r="A4750" t="s">
        <v>11140</v>
      </c>
      <c r="B4750">
        <v>12</v>
      </c>
      <c r="C4750">
        <v>15</v>
      </c>
      <c r="D4750">
        <v>4712</v>
      </c>
      <c r="E4750" t="s">
        <v>311</v>
      </c>
      <c r="F4750" t="s">
        <v>3848</v>
      </c>
      <c r="G4750" t="s">
        <v>311</v>
      </c>
      <c r="H4750" t="s">
        <v>311</v>
      </c>
      <c r="I4750" t="s">
        <v>311</v>
      </c>
      <c r="J4750">
        <v>1</v>
      </c>
    </row>
    <row r="4751" spans="1:10" hidden="1" x14ac:dyDescent="0.35">
      <c r="A4751" t="s">
        <v>11141</v>
      </c>
      <c r="B4751">
        <v>21</v>
      </c>
      <c r="C4751">
        <v>15</v>
      </c>
      <c r="D4751">
        <v>4712</v>
      </c>
      <c r="E4751" t="s">
        <v>311</v>
      </c>
      <c r="F4751" t="s">
        <v>3848</v>
      </c>
      <c r="G4751" t="s">
        <v>311</v>
      </c>
      <c r="H4751" t="s">
        <v>311</v>
      </c>
      <c r="I4751" t="s">
        <v>311</v>
      </c>
      <c r="J4751">
        <v>0</v>
      </c>
    </row>
    <row r="4752" spans="1:10" hidden="1" x14ac:dyDescent="0.35">
      <c r="A4752" t="s">
        <v>11142</v>
      </c>
      <c r="B4752">
        <v>27</v>
      </c>
      <c r="C4752">
        <v>15</v>
      </c>
      <c r="D4752">
        <v>4712</v>
      </c>
      <c r="E4752" t="s">
        <v>311</v>
      </c>
      <c r="F4752" t="s">
        <v>2692</v>
      </c>
      <c r="G4752" t="s">
        <v>311</v>
      </c>
      <c r="H4752" t="s">
        <v>311</v>
      </c>
      <c r="I4752" t="s">
        <v>311</v>
      </c>
      <c r="J4752">
        <v>1</v>
      </c>
    </row>
    <row r="4753" spans="1:10" hidden="1" x14ac:dyDescent="0.35">
      <c r="A4753" t="s">
        <v>11143</v>
      </c>
      <c r="B4753">
        <v>26</v>
      </c>
      <c r="C4753">
        <v>15</v>
      </c>
      <c r="D4753">
        <v>4712</v>
      </c>
      <c r="E4753" t="s">
        <v>311</v>
      </c>
      <c r="F4753" t="s">
        <v>3848</v>
      </c>
      <c r="G4753" t="s">
        <v>311</v>
      </c>
      <c r="H4753" t="s">
        <v>311</v>
      </c>
      <c r="I4753" t="s">
        <v>311</v>
      </c>
      <c r="J4753">
        <v>0</v>
      </c>
    </row>
    <row r="4754" spans="1:10" hidden="1" x14ac:dyDescent="0.35">
      <c r="A4754" t="s">
        <v>11144</v>
      </c>
      <c r="B4754">
        <v>16</v>
      </c>
      <c r="C4754">
        <v>15</v>
      </c>
      <c r="D4754">
        <v>4712</v>
      </c>
      <c r="E4754" t="s">
        <v>311</v>
      </c>
      <c r="F4754" t="s">
        <v>3848</v>
      </c>
      <c r="G4754" t="s">
        <v>311</v>
      </c>
      <c r="H4754" t="s">
        <v>311</v>
      </c>
      <c r="I4754" t="s">
        <v>311</v>
      </c>
      <c r="J4754">
        <v>0</v>
      </c>
    </row>
    <row r="4755" spans="1:10" hidden="1" x14ac:dyDescent="0.35">
      <c r="A4755" t="s">
        <v>11145</v>
      </c>
      <c r="B4755">
        <v>6</v>
      </c>
      <c r="C4755">
        <v>15</v>
      </c>
      <c r="D4755">
        <v>4712</v>
      </c>
      <c r="E4755" t="s">
        <v>311</v>
      </c>
      <c r="F4755" t="s">
        <v>3848</v>
      </c>
      <c r="G4755" t="s">
        <v>311</v>
      </c>
      <c r="H4755" t="s">
        <v>311</v>
      </c>
      <c r="I4755" t="s">
        <v>311</v>
      </c>
      <c r="J4755">
        <v>0</v>
      </c>
    </row>
    <row r="4756" spans="1:10" hidden="1" x14ac:dyDescent="0.35">
      <c r="A4756" t="s">
        <v>11146</v>
      </c>
      <c r="B4756">
        <v>6</v>
      </c>
      <c r="C4756">
        <v>15</v>
      </c>
      <c r="D4756">
        <v>4712</v>
      </c>
      <c r="E4756" t="s">
        <v>311</v>
      </c>
      <c r="F4756" t="s">
        <v>3848</v>
      </c>
      <c r="G4756" t="s">
        <v>311</v>
      </c>
      <c r="H4756" t="s">
        <v>311</v>
      </c>
      <c r="I4756" t="s">
        <v>311</v>
      </c>
      <c r="J4756">
        <v>1</v>
      </c>
    </row>
    <row r="4757" spans="1:10" hidden="1" x14ac:dyDescent="0.35">
      <c r="A4757" t="s">
        <v>11147</v>
      </c>
      <c r="B4757">
        <v>7</v>
      </c>
      <c r="C4757">
        <v>15</v>
      </c>
      <c r="D4757">
        <v>4712</v>
      </c>
      <c r="E4757" t="s">
        <v>311</v>
      </c>
      <c r="F4757" t="s">
        <v>3848</v>
      </c>
      <c r="G4757" t="s">
        <v>311</v>
      </c>
      <c r="H4757" t="s">
        <v>311</v>
      </c>
      <c r="I4757" t="s">
        <v>311</v>
      </c>
      <c r="J4757">
        <v>2</v>
      </c>
    </row>
    <row r="4758" spans="1:10" hidden="1" x14ac:dyDescent="0.35">
      <c r="A4758" t="s">
        <v>11148</v>
      </c>
      <c r="B4758">
        <v>11</v>
      </c>
      <c r="C4758">
        <v>15</v>
      </c>
      <c r="D4758">
        <v>4712</v>
      </c>
      <c r="E4758" t="s">
        <v>311</v>
      </c>
      <c r="F4758" t="s">
        <v>2692</v>
      </c>
      <c r="G4758" t="s">
        <v>311</v>
      </c>
      <c r="H4758" t="s">
        <v>311</v>
      </c>
      <c r="I4758" t="s">
        <v>311</v>
      </c>
      <c r="J4758">
        <v>3</v>
      </c>
    </row>
    <row r="4759" spans="1:10" hidden="1" x14ac:dyDescent="0.35">
      <c r="A4759" t="s">
        <v>11149</v>
      </c>
      <c r="B4759">
        <v>19</v>
      </c>
      <c r="C4759">
        <v>15</v>
      </c>
      <c r="D4759">
        <v>4712</v>
      </c>
      <c r="E4759" t="s">
        <v>311</v>
      </c>
      <c r="F4759" t="s">
        <v>3848</v>
      </c>
      <c r="G4759" t="s">
        <v>311</v>
      </c>
      <c r="H4759" t="s">
        <v>311</v>
      </c>
      <c r="I4759" t="s">
        <v>311</v>
      </c>
      <c r="J4759">
        <v>0</v>
      </c>
    </row>
    <row r="4760" spans="1:10" hidden="1" x14ac:dyDescent="0.35">
      <c r="A4760" t="s">
        <v>11150</v>
      </c>
      <c r="B4760">
        <v>12</v>
      </c>
      <c r="C4760">
        <v>15</v>
      </c>
      <c r="D4760">
        <v>4712</v>
      </c>
      <c r="E4760" t="s">
        <v>311</v>
      </c>
      <c r="F4760" t="s">
        <v>3848</v>
      </c>
      <c r="G4760" t="s">
        <v>311</v>
      </c>
      <c r="H4760" t="s">
        <v>311</v>
      </c>
      <c r="I4760" t="s">
        <v>311</v>
      </c>
      <c r="J4760">
        <v>0</v>
      </c>
    </row>
    <row r="4761" spans="1:10" hidden="1" x14ac:dyDescent="0.35">
      <c r="A4761" t="s">
        <v>11151</v>
      </c>
      <c r="B4761">
        <v>12</v>
      </c>
      <c r="C4761">
        <v>15</v>
      </c>
      <c r="D4761">
        <v>4712</v>
      </c>
      <c r="E4761" t="s">
        <v>311</v>
      </c>
      <c r="F4761" t="s">
        <v>3848</v>
      </c>
      <c r="G4761" t="s">
        <v>311</v>
      </c>
      <c r="H4761" t="s">
        <v>311</v>
      </c>
      <c r="I4761" t="s">
        <v>311</v>
      </c>
      <c r="J4761">
        <v>0</v>
      </c>
    </row>
    <row r="4762" spans="1:10" hidden="1" x14ac:dyDescent="0.35">
      <c r="A4762" t="s">
        <v>11152</v>
      </c>
      <c r="B4762">
        <v>30</v>
      </c>
      <c r="C4762">
        <v>15</v>
      </c>
      <c r="D4762">
        <v>4712</v>
      </c>
      <c r="E4762" t="s">
        <v>311</v>
      </c>
      <c r="F4762" t="s">
        <v>2692</v>
      </c>
      <c r="G4762" t="s">
        <v>311</v>
      </c>
      <c r="H4762" t="s">
        <v>311</v>
      </c>
      <c r="I4762" t="s">
        <v>311</v>
      </c>
      <c r="J4762">
        <v>0</v>
      </c>
    </row>
    <row r="4763" spans="1:10" hidden="1" x14ac:dyDescent="0.35">
      <c r="A4763" t="s">
        <v>11153</v>
      </c>
      <c r="B4763">
        <v>11</v>
      </c>
      <c r="C4763">
        <v>15</v>
      </c>
      <c r="D4763">
        <v>4712</v>
      </c>
      <c r="E4763" t="s">
        <v>311</v>
      </c>
      <c r="F4763" t="s">
        <v>2692</v>
      </c>
      <c r="G4763" t="s">
        <v>311</v>
      </c>
      <c r="H4763" t="s">
        <v>311</v>
      </c>
      <c r="I4763" t="s">
        <v>311</v>
      </c>
      <c r="J4763">
        <v>1</v>
      </c>
    </row>
    <row r="4764" spans="1:10" hidden="1" x14ac:dyDescent="0.35">
      <c r="A4764" t="s">
        <v>11154</v>
      </c>
      <c r="B4764">
        <v>12</v>
      </c>
      <c r="C4764">
        <v>15</v>
      </c>
      <c r="D4764">
        <v>4712</v>
      </c>
      <c r="E4764" t="s">
        <v>311</v>
      </c>
      <c r="F4764" t="s">
        <v>3848</v>
      </c>
      <c r="G4764" t="s">
        <v>311</v>
      </c>
      <c r="H4764" t="s">
        <v>311</v>
      </c>
      <c r="I4764" t="s">
        <v>311</v>
      </c>
      <c r="J4764">
        <v>0</v>
      </c>
    </row>
    <row r="4765" spans="1:10" hidden="1" x14ac:dyDescent="0.35">
      <c r="A4765" t="s">
        <v>11155</v>
      </c>
      <c r="B4765">
        <v>10</v>
      </c>
      <c r="C4765">
        <v>15</v>
      </c>
      <c r="D4765">
        <v>4712</v>
      </c>
      <c r="E4765" t="s">
        <v>311</v>
      </c>
      <c r="F4765" t="s">
        <v>3848</v>
      </c>
      <c r="G4765" t="s">
        <v>311</v>
      </c>
      <c r="H4765" t="s">
        <v>311</v>
      </c>
      <c r="I4765" t="s">
        <v>311</v>
      </c>
      <c r="J4765">
        <v>0</v>
      </c>
    </row>
    <row r="4766" spans="1:10" hidden="1" x14ac:dyDescent="0.35">
      <c r="A4766" t="s">
        <v>11156</v>
      </c>
      <c r="B4766">
        <v>7</v>
      </c>
      <c r="C4766">
        <v>15</v>
      </c>
      <c r="D4766">
        <v>4712</v>
      </c>
      <c r="E4766" t="s">
        <v>311</v>
      </c>
      <c r="F4766" t="s">
        <v>3848</v>
      </c>
      <c r="G4766" t="s">
        <v>311</v>
      </c>
      <c r="H4766" t="s">
        <v>311</v>
      </c>
      <c r="I4766" t="s">
        <v>311</v>
      </c>
      <c r="J4766">
        <v>0</v>
      </c>
    </row>
    <row r="4767" spans="1:10" hidden="1" x14ac:dyDescent="0.35">
      <c r="A4767" t="s">
        <v>11157</v>
      </c>
      <c r="B4767">
        <v>8</v>
      </c>
      <c r="C4767">
        <v>15</v>
      </c>
      <c r="D4767">
        <v>4712</v>
      </c>
      <c r="E4767" t="s">
        <v>311</v>
      </c>
      <c r="F4767" t="s">
        <v>3848</v>
      </c>
      <c r="G4767" t="s">
        <v>311</v>
      </c>
      <c r="H4767" t="s">
        <v>311</v>
      </c>
      <c r="I4767" t="s">
        <v>311</v>
      </c>
      <c r="J4767">
        <v>0</v>
      </c>
    </row>
    <row r="4768" spans="1:10" hidden="1" x14ac:dyDescent="0.35">
      <c r="A4768" t="s">
        <v>11158</v>
      </c>
      <c r="B4768">
        <v>22</v>
      </c>
      <c r="C4768">
        <v>15</v>
      </c>
      <c r="D4768">
        <v>4712</v>
      </c>
      <c r="E4768" t="s">
        <v>311</v>
      </c>
      <c r="F4768" t="s">
        <v>3848</v>
      </c>
      <c r="G4768" t="s">
        <v>311</v>
      </c>
      <c r="H4768" t="s">
        <v>311</v>
      </c>
      <c r="I4768" t="s">
        <v>311</v>
      </c>
      <c r="J4768">
        <v>3</v>
      </c>
    </row>
    <row r="4769" spans="1:10" hidden="1" x14ac:dyDescent="0.35">
      <c r="A4769" t="s">
        <v>11159</v>
      </c>
      <c r="B4769">
        <v>17</v>
      </c>
      <c r="C4769">
        <v>15</v>
      </c>
      <c r="D4769">
        <v>4712</v>
      </c>
      <c r="E4769" t="s">
        <v>311</v>
      </c>
      <c r="F4769" t="s">
        <v>2692</v>
      </c>
      <c r="G4769" t="s">
        <v>311</v>
      </c>
      <c r="H4769" t="s">
        <v>311</v>
      </c>
      <c r="I4769" t="s">
        <v>311</v>
      </c>
      <c r="J4769">
        <v>2</v>
      </c>
    </row>
    <row r="4770" spans="1:10" hidden="1" x14ac:dyDescent="0.35">
      <c r="A4770" t="s">
        <v>11160</v>
      </c>
      <c r="B4770">
        <v>6</v>
      </c>
      <c r="C4770">
        <v>15</v>
      </c>
      <c r="D4770">
        <v>4712</v>
      </c>
      <c r="E4770" t="s">
        <v>311</v>
      </c>
      <c r="F4770" t="s">
        <v>3848</v>
      </c>
      <c r="G4770" t="s">
        <v>311</v>
      </c>
      <c r="H4770" t="s">
        <v>311</v>
      </c>
      <c r="I4770" t="s">
        <v>311</v>
      </c>
      <c r="J4770">
        <v>1</v>
      </c>
    </row>
    <row r="4771" spans="1:10" hidden="1" x14ac:dyDescent="0.35">
      <c r="A4771" t="s">
        <v>11161</v>
      </c>
      <c r="B4771">
        <v>17</v>
      </c>
      <c r="C4771">
        <v>15</v>
      </c>
      <c r="D4771">
        <v>4712</v>
      </c>
      <c r="E4771" t="s">
        <v>311</v>
      </c>
      <c r="F4771" t="s">
        <v>3848</v>
      </c>
      <c r="G4771" t="s">
        <v>311</v>
      </c>
      <c r="H4771" t="s">
        <v>311</v>
      </c>
      <c r="I4771" t="s">
        <v>311</v>
      </c>
      <c r="J4771">
        <v>4</v>
      </c>
    </row>
    <row r="4772" spans="1:10" hidden="1" x14ac:dyDescent="0.35">
      <c r="A4772" t="s">
        <v>11162</v>
      </c>
      <c r="B4772">
        <v>9</v>
      </c>
      <c r="C4772">
        <v>15</v>
      </c>
      <c r="D4772">
        <v>4712</v>
      </c>
      <c r="E4772" t="s">
        <v>311</v>
      </c>
      <c r="F4772" t="s">
        <v>2692</v>
      </c>
      <c r="G4772" t="s">
        <v>311</v>
      </c>
      <c r="H4772" t="s">
        <v>311</v>
      </c>
      <c r="I4772" t="s">
        <v>311</v>
      </c>
      <c r="J4772">
        <v>1</v>
      </c>
    </row>
    <row r="4773" spans="1:10" hidden="1" x14ac:dyDescent="0.35">
      <c r="A4773" t="s">
        <v>3511</v>
      </c>
      <c r="B4773">
        <v>35</v>
      </c>
      <c r="C4773">
        <v>15</v>
      </c>
      <c r="D4773">
        <v>4712</v>
      </c>
      <c r="E4773" t="s">
        <v>311</v>
      </c>
      <c r="F4773" t="s">
        <v>2692</v>
      </c>
      <c r="G4773" t="s">
        <v>311</v>
      </c>
      <c r="H4773" t="s">
        <v>311</v>
      </c>
      <c r="I4773" t="s">
        <v>311</v>
      </c>
      <c r="J4773">
        <v>1</v>
      </c>
    </row>
    <row r="4774" spans="1:10" hidden="1" x14ac:dyDescent="0.35">
      <c r="A4774" t="s">
        <v>11163</v>
      </c>
      <c r="B4774">
        <v>57</v>
      </c>
      <c r="C4774">
        <v>15</v>
      </c>
      <c r="D4774">
        <v>4712</v>
      </c>
      <c r="E4774" t="s">
        <v>311</v>
      </c>
      <c r="F4774" t="s">
        <v>2692</v>
      </c>
      <c r="G4774" t="s">
        <v>311</v>
      </c>
      <c r="H4774" t="s">
        <v>311</v>
      </c>
      <c r="I4774" t="s">
        <v>311</v>
      </c>
      <c r="J4774">
        <v>1</v>
      </c>
    </row>
    <row r="4775" spans="1:10" hidden="1" x14ac:dyDescent="0.35">
      <c r="A4775" t="s">
        <v>11164</v>
      </c>
      <c r="B4775">
        <v>28</v>
      </c>
      <c r="C4775">
        <v>15</v>
      </c>
      <c r="D4775">
        <v>4712</v>
      </c>
      <c r="E4775" t="s">
        <v>311</v>
      </c>
      <c r="F4775" t="s">
        <v>2692</v>
      </c>
      <c r="G4775" t="s">
        <v>311</v>
      </c>
      <c r="H4775" t="s">
        <v>311</v>
      </c>
      <c r="I4775" t="s">
        <v>311</v>
      </c>
      <c r="J4775">
        <v>7</v>
      </c>
    </row>
    <row r="4776" spans="1:10" hidden="1" x14ac:dyDescent="0.35">
      <c r="A4776" t="s">
        <v>11165</v>
      </c>
      <c r="B4776">
        <v>17</v>
      </c>
      <c r="C4776">
        <v>15</v>
      </c>
      <c r="D4776">
        <v>4712</v>
      </c>
      <c r="E4776" t="s">
        <v>311</v>
      </c>
      <c r="F4776" t="s">
        <v>3848</v>
      </c>
      <c r="G4776" t="s">
        <v>311</v>
      </c>
      <c r="H4776" t="s">
        <v>311</v>
      </c>
      <c r="I4776" t="s">
        <v>311</v>
      </c>
      <c r="J4776">
        <v>0</v>
      </c>
    </row>
    <row r="4777" spans="1:10" hidden="1" x14ac:dyDescent="0.35">
      <c r="A4777" t="s">
        <v>11166</v>
      </c>
      <c r="B4777">
        <v>10</v>
      </c>
      <c r="C4777">
        <v>15</v>
      </c>
      <c r="D4777">
        <v>4712</v>
      </c>
      <c r="E4777" t="s">
        <v>311</v>
      </c>
      <c r="F4777" t="s">
        <v>2692</v>
      </c>
      <c r="G4777" t="s">
        <v>311</v>
      </c>
      <c r="H4777" t="s">
        <v>311</v>
      </c>
      <c r="I4777" t="s">
        <v>311</v>
      </c>
      <c r="J4777">
        <v>10</v>
      </c>
    </row>
    <row r="4778" spans="1:10" hidden="1" x14ac:dyDescent="0.35">
      <c r="A4778" t="s">
        <v>11167</v>
      </c>
      <c r="B4778">
        <v>17</v>
      </c>
      <c r="C4778">
        <v>15</v>
      </c>
      <c r="D4778">
        <v>4712</v>
      </c>
      <c r="E4778" t="s">
        <v>311</v>
      </c>
      <c r="F4778" t="s">
        <v>2692</v>
      </c>
      <c r="G4778" t="s">
        <v>311</v>
      </c>
      <c r="H4778" t="s">
        <v>311</v>
      </c>
      <c r="I4778" t="s">
        <v>311</v>
      </c>
      <c r="J4778">
        <v>7</v>
      </c>
    </row>
    <row r="4779" spans="1:10" hidden="1" x14ac:dyDescent="0.35">
      <c r="A4779" t="s">
        <v>11168</v>
      </c>
      <c r="B4779">
        <v>18</v>
      </c>
      <c r="C4779">
        <v>15</v>
      </c>
      <c r="D4779">
        <v>4712</v>
      </c>
      <c r="E4779" t="s">
        <v>311</v>
      </c>
      <c r="F4779" t="s">
        <v>3848</v>
      </c>
      <c r="G4779" t="s">
        <v>311</v>
      </c>
      <c r="H4779" t="s">
        <v>311</v>
      </c>
      <c r="I4779" t="s">
        <v>311</v>
      </c>
      <c r="J4779">
        <v>0</v>
      </c>
    </row>
    <row r="4780" spans="1:10" hidden="1" x14ac:dyDescent="0.35">
      <c r="A4780" t="s">
        <v>11169</v>
      </c>
      <c r="B4780">
        <v>17</v>
      </c>
      <c r="C4780">
        <v>15</v>
      </c>
      <c r="D4780">
        <v>4712</v>
      </c>
      <c r="E4780" t="s">
        <v>311</v>
      </c>
      <c r="F4780" t="s">
        <v>3848</v>
      </c>
      <c r="G4780" t="s">
        <v>311</v>
      </c>
      <c r="H4780" t="s">
        <v>311</v>
      </c>
      <c r="I4780" t="s">
        <v>311</v>
      </c>
      <c r="J4780">
        <v>2</v>
      </c>
    </row>
    <row r="4781" spans="1:10" hidden="1" x14ac:dyDescent="0.35">
      <c r="A4781" t="s">
        <v>11170</v>
      </c>
      <c r="B4781">
        <v>15</v>
      </c>
      <c r="C4781">
        <v>15</v>
      </c>
      <c r="D4781">
        <v>4712</v>
      </c>
      <c r="E4781" t="s">
        <v>311</v>
      </c>
      <c r="F4781" t="s">
        <v>3848</v>
      </c>
      <c r="G4781" t="s">
        <v>311</v>
      </c>
      <c r="H4781" t="s">
        <v>311</v>
      </c>
      <c r="I4781" t="s">
        <v>311</v>
      </c>
      <c r="J4781">
        <v>15</v>
      </c>
    </row>
    <row r="4782" spans="1:10" hidden="1" x14ac:dyDescent="0.35">
      <c r="A4782" t="s">
        <v>11171</v>
      </c>
      <c r="B4782">
        <v>29</v>
      </c>
      <c r="C4782">
        <v>15</v>
      </c>
      <c r="D4782">
        <v>4712</v>
      </c>
      <c r="E4782" t="s">
        <v>311</v>
      </c>
      <c r="F4782" t="s">
        <v>3848</v>
      </c>
      <c r="G4782" t="s">
        <v>311</v>
      </c>
      <c r="H4782" t="s">
        <v>311</v>
      </c>
      <c r="I4782" t="s">
        <v>311</v>
      </c>
      <c r="J4782">
        <v>2</v>
      </c>
    </row>
    <row r="4783" spans="1:10" hidden="1" x14ac:dyDescent="0.35">
      <c r="A4783" t="s">
        <v>11172</v>
      </c>
      <c r="B4783">
        <v>9</v>
      </c>
      <c r="C4783">
        <v>15</v>
      </c>
      <c r="D4783">
        <v>4712</v>
      </c>
      <c r="E4783" t="s">
        <v>311</v>
      </c>
      <c r="F4783" t="s">
        <v>2692</v>
      </c>
      <c r="G4783" t="s">
        <v>311</v>
      </c>
      <c r="H4783" t="s">
        <v>311</v>
      </c>
      <c r="I4783" t="s">
        <v>311</v>
      </c>
      <c r="J4783">
        <v>0</v>
      </c>
    </row>
    <row r="4784" spans="1:10" hidden="1" x14ac:dyDescent="0.35">
      <c r="A4784" t="s">
        <v>11173</v>
      </c>
      <c r="B4784">
        <v>125</v>
      </c>
      <c r="C4784">
        <v>15</v>
      </c>
      <c r="D4784">
        <v>4712</v>
      </c>
      <c r="E4784" t="s">
        <v>311</v>
      </c>
      <c r="F4784" t="s">
        <v>2692</v>
      </c>
      <c r="G4784" t="s">
        <v>311</v>
      </c>
      <c r="H4784" t="s">
        <v>311</v>
      </c>
      <c r="I4784" t="s">
        <v>311</v>
      </c>
      <c r="J4784">
        <v>0</v>
      </c>
    </row>
    <row r="4785" spans="1:10" hidden="1" x14ac:dyDescent="0.35">
      <c r="A4785" t="s">
        <v>11174</v>
      </c>
      <c r="B4785">
        <v>82</v>
      </c>
      <c r="C4785">
        <v>15</v>
      </c>
      <c r="D4785">
        <v>4712</v>
      </c>
      <c r="E4785" t="s">
        <v>311</v>
      </c>
      <c r="F4785" t="s">
        <v>3848</v>
      </c>
      <c r="G4785" t="s">
        <v>311</v>
      </c>
      <c r="H4785" t="s">
        <v>311</v>
      </c>
      <c r="I4785" t="s">
        <v>311</v>
      </c>
      <c r="J4785">
        <v>0</v>
      </c>
    </row>
    <row r="4786" spans="1:10" hidden="1" x14ac:dyDescent="0.35">
      <c r="A4786" t="s">
        <v>11175</v>
      </c>
      <c r="B4786">
        <v>6</v>
      </c>
      <c r="C4786">
        <v>15</v>
      </c>
      <c r="D4786">
        <v>4712</v>
      </c>
      <c r="E4786" t="s">
        <v>311</v>
      </c>
      <c r="F4786" t="s">
        <v>3848</v>
      </c>
      <c r="G4786" t="s">
        <v>311</v>
      </c>
      <c r="H4786" t="s">
        <v>311</v>
      </c>
      <c r="I4786" t="s">
        <v>311</v>
      </c>
      <c r="J4786">
        <v>0</v>
      </c>
    </row>
    <row r="4787" spans="1:10" hidden="1" x14ac:dyDescent="0.35">
      <c r="A4787" t="s">
        <v>11176</v>
      </c>
      <c r="B4787">
        <v>16</v>
      </c>
      <c r="C4787">
        <v>14</v>
      </c>
      <c r="D4787">
        <v>4786</v>
      </c>
      <c r="E4787" t="s">
        <v>311</v>
      </c>
      <c r="F4787" t="s">
        <v>3848</v>
      </c>
      <c r="G4787" t="s">
        <v>311</v>
      </c>
      <c r="H4787" t="s">
        <v>311</v>
      </c>
      <c r="I4787" t="s">
        <v>311</v>
      </c>
      <c r="J4787">
        <v>2</v>
      </c>
    </row>
    <row r="4788" spans="1:10" hidden="1" x14ac:dyDescent="0.35">
      <c r="A4788" t="s">
        <v>11177</v>
      </c>
      <c r="B4788">
        <v>35</v>
      </c>
      <c r="C4788">
        <v>14</v>
      </c>
      <c r="D4788">
        <v>4786</v>
      </c>
      <c r="E4788" t="s">
        <v>311</v>
      </c>
      <c r="F4788" t="s">
        <v>2692</v>
      </c>
      <c r="G4788" t="s">
        <v>311</v>
      </c>
      <c r="H4788" t="s">
        <v>311</v>
      </c>
      <c r="I4788" t="s">
        <v>311</v>
      </c>
      <c r="J4788">
        <v>2</v>
      </c>
    </row>
    <row r="4789" spans="1:10" hidden="1" x14ac:dyDescent="0.35">
      <c r="A4789" t="s">
        <v>11178</v>
      </c>
      <c r="B4789">
        <v>23</v>
      </c>
      <c r="C4789">
        <v>14</v>
      </c>
      <c r="D4789">
        <v>4786</v>
      </c>
      <c r="E4789" t="s">
        <v>311</v>
      </c>
      <c r="F4789" t="s">
        <v>3848</v>
      </c>
      <c r="G4789" t="s">
        <v>311</v>
      </c>
      <c r="H4789" t="s">
        <v>311</v>
      </c>
      <c r="I4789" t="s">
        <v>311</v>
      </c>
      <c r="J4789">
        <v>0</v>
      </c>
    </row>
    <row r="4790" spans="1:10" hidden="1" x14ac:dyDescent="0.35">
      <c r="A4790" t="s">
        <v>11179</v>
      </c>
      <c r="B4790">
        <v>11</v>
      </c>
      <c r="C4790">
        <v>14</v>
      </c>
      <c r="D4790">
        <v>4786</v>
      </c>
      <c r="E4790" t="s">
        <v>311</v>
      </c>
      <c r="F4790" t="s">
        <v>3848</v>
      </c>
      <c r="G4790" t="s">
        <v>311</v>
      </c>
      <c r="H4790" t="s">
        <v>311</v>
      </c>
      <c r="I4790" t="s">
        <v>311</v>
      </c>
      <c r="J4790">
        <v>4</v>
      </c>
    </row>
    <row r="4791" spans="1:10" hidden="1" x14ac:dyDescent="0.35">
      <c r="A4791" t="s">
        <v>11180</v>
      </c>
      <c r="B4791">
        <v>25</v>
      </c>
      <c r="C4791">
        <v>14</v>
      </c>
      <c r="D4791">
        <v>4786</v>
      </c>
      <c r="E4791" t="s">
        <v>311</v>
      </c>
      <c r="F4791" t="s">
        <v>2692</v>
      </c>
      <c r="G4791" t="s">
        <v>311</v>
      </c>
      <c r="H4791" t="s">
        <v>311</v>
      </c>
      <c r="I4791" t="s">
        <v>311</v>
      </c>
      <c r="J4791">
        <v>2</v>
      </c>
    </row>
    <row r="4792" spans="1:10" hidden="1" x14ac:dyDescent="0.35">
      <c r="A4792" t="s">
        <v>11181</v>
      </c>
      <c r="B4792">
        <v>23</v>
      </c>
      <c r="C4792">
        <v>14</v>
      </c>
      <c r="D4792">
        <v>4786</v>
      </c>
      <c r="E4792" t="s">
        <v>311</v>
      </c>
      <c r="F4792" t="s">
        <v>2692</v>
      </c>
      <c r="G4792" t="s">
        <v>311</v>
      </c>
      <c r="H4792" t="s">
        <v>311</v>
      </c>
      <c r="I4792" t="s">
        <v>311</v>
      </c>
      <c r="J4792">
        <v>1</v>
      </c>
    </row>
    <row r="4793" spans="1:10" x14ac:dyDescent="0.35">
      <c r="A4793" t="s">
        <v>11182</v>
      </c>
      <c r="B4793">
        <v>27</v>
      </c>
      <c r="C4793">
        <v>14</v>
      </c>
      <c r="D4793">
        <v>4786</v>
      </c>
      <c r="E4793" t="s">
        <v>311</v>
      </c>
      <c r="F4793" t="s">
        <v>0</v>
      </c>
      <c r="G4793" t="s">
        <v>2053</v>
      </c>
      <c r="H4793" t="s">
        <v>311</v>
      </c>
      <c r="I4793" t="s">
        <v>311</v>
      </c>
      <c r="J4793">
        <v>12</v>
      </c>
    </row>
    <row r="4794" spans="1:10" hidden="1" x14ac:dyDescent="0.35">
      <c r="A4794" t="s">
        <v>11183</v>
      </c>
      <c r="B4794">
        <v>14</v>
      </c>
      <c r="C4794">
        <v>14</v>
      </c>
      <c r="D4794">
        <v>4786</v>
      </c>
      <c r="E4794" t="s">
        <v>311</v>
      </c>
      <c r="F4794" t="s">
        <v>3848</v>
      </c>
      <c r="G4794" t="s">
        <v>311</v>
      </c>
      <c r="H4794" t="s">
        <v>311</v>
      </c>
      <c r="I4794" t="s">
        <v>311</v>
      </c>
      <c r="J4794">
        <v>2</v>
      </c>
    </row>
    <row r="4795" spans="1:10" hidden="1" x14ac:dyDescent="0.35">
      <c r="A4795" t="s">
        <v>11184</v>
      </c>
      <c r="B4795">
        <v>14</v>
      </c>
      <c r="C4795">
        <v>14</v>
      </c>
      <c r="D4795">
        <v>4786</v>
      </c>
      <c r="E4795" t="s">
        <v>311</v>
      </c>
      <c r="F4795" t="s">
        <v>3848</v>
      </c>
      <c r="G4795" t="s">
        <v>311</v>
      </c>
      <c r="H4795" t="s">
        <v>311</v>
      </c>
      <c r="I4795" t="s">
        <v>311</v>
      </c>
      <c r="J4795">
        <v>10</v>
      </c>
    </row>
    <row r="4796" spans="1:10" hidden="1" x14ac:dyDescent="0.35">
      <c r="A4796" t="s">
        <v>11185</v>
      </c>
      <c r="B4796">
        <v>20</v>
      </c>
      <c r="C4796">
        <v>14</v>
      </c>
      <c r="D4796">
        <v>4786</v>
      </c>
      <c r="E4796" t="s">
        <v>311</v>
      </c>
      <c r="F4796" t="s">
        <v>3848</v>
      </c>
      <c r="G4796" t="s">
        <v>311</v>
      </c>
      <c r="H4796" t="s">
        <v>311</v>
      </c>
      <c r="I4796" t="s">
        <v>311</v>
      </c>
      <c r="J4796">
        <v>0</v>
      </c>
    </row>
    <row r="4797" spans="1:10" hidden="1" x14ac:dyDescent="0.35">
      <c r="A4797" t="s">
        <v>11186</v>
      </c>
      <c r="B4797">
        <v>8</v>
      </c>
      <c r="C4797">
        <v>14</v>
      </c>
      <c r="D4797">
        <v>4786</v>
      </c>
      <c r="E4797" t="s">
        <v>311</v>
      </c>
      <c r="F4797" t="s">
        <v>3848</v>
      </c>
      <c r="G4797" t="s">
        <v>311</v>
      </c>
      <c r="H4797" t="s">
        <v>311</v>
      </c>
      <c r="I4797" t="s">
        <v>311</v>
      </c>
      <c r="J4797">
        <v>0</v>
      </c>
    </row>
    <row r="4798" spans="1:10" hidden="1" x14ac:dyDescent="0.35">
      <c r="A4798" t="s">
        <v>11187</v>
      </c>
      <c r="B4798">
        <v>18</v>
      </c>
      <c r="C4798">
        <v>14</v>
      </c>
      <c r="D4798">
        <v>4786</v>
      </c>
      <c r="E4798" t="s">
        <v>311</v>
      </c>
      <c r="F4798" t="s">
        <v>3848</v>
      </c>
      <c r="G4798" t="s">
        <v>311</v>
      </c>
      <c r="H4798" t="s">
        <v>311</v>
      </c>
      <c r="I4798" t="s">
        <v>311</v>
      </c>
      <c r="J4798">
        <v>1</v>
      </c>
    </row>
    <row r="4799" spans="1:10" hidden="1" x14ac:dyDescent="0.35">
      <c r="A4799" t="s">
        <v>11188</v>
      </c>
      <c r="B4799">
        <v>20</v>
      </c>
      <c r="C4799">
        <v>14</v>
      </c>
      <c r="D4799">
        <v>4786</v>
      </c>
      <c r="E4799" t="s">
        <v>311</v>
      </c>
      <c r="F4799" t="s">
        <v>3848</v>
      </c>
      <c r="G4799" t="s">
        <v>311</v>
      </c>
      <c r="H4799" t="s">
        <v>311</v>
      </c>
      <c r="I4799" t="s">
        <v>311</v>
      </c>
      <c r="J4799">
        <v>0</v>
      </c>
    </row>
    <row r="4800" spans="1:10" hidden="1" x14ac:dyDescent="0.35">
      <c r="A4800" t="s">
        <v>11189</v>
      </c>
      <c r="B4800">
        <v>19</v>
      </c>
      <c r="C4800">
        <v>14</v>
      </c>
      <c r="D4800">
        <v>4786</v>
      </c>
      <c r="E4800" t="s">
        <v>311</v>
      </c>
      <c r="F4800" t="s">
        <v>3848</v>
      </c>
      <c r="G4800" t="s">
        <v>311</v>
      </c>
      <c r="H4800" t="s">
        <v>311</v>
      </c>
      <c r="I4800" t="s">
        <v>311</v>
      </c>
      <c r="J4800">
        <v>8</v>
      </c>
    </row>
    <row r="4801" spans="1:10" hidden="1" x14ac:dyDescent="0.35">
      <c r="A4801" t="s">
        <v>11190</v>
      </c>
      <c r="B4801">
        <v>14</v>
      </c>
      <c r="C4801">
        <v>14</v>
      </c>
      <c r="D4801">
        <v>4786</v>
      </c>
      <c r="E4801" t="s">
        <v>311</v>
      </c>
      <c r="F4801" t="s">
        <v>3848</v>
      </c>
      <c r="G4801" t="s">
        <v>311</v>
      </c>
      <c r="H4801" t="s">
        <v>311</v>
      </c>
      <c r="I4801" t="s">
        <v>311</v>
      </c>
      <c r="J4801">
        <v>0</v>
      </c>
    </row>
    <row r="4802" spans="1:10" hidden="1" x14ac:dyDescent="0.35">
      <c r="A4802" t="s">
        <v>11191</v>
      </c>
      <c r="B4802">
        <v>25</v>
      </c>
      <c r="C4802">
        <v>14</v>
      </c>
      <c r="D4802">
        <v>4786</v>
      </c>
      <c r="E4802" t="s">
        <v>311</v>
      </c>
      <c r="F4802" t="s">
        <v>2692</v>
      </c>
      <c r="G4802" t="s">
        <v>311</v>
      </c>
      <c r="H4802" t="s">
        <v>311</v>
      </c>
      <c r="I4802" t="s">
        <v>311</v>
      </c>
      <c r="J4802">
        <v>4</v>
      </c>
    </row>
    <row r="4803" spans="1:10" hidden="1" x14ac:dyDescent="0.35">
      <c r="A4803" t="s">
        <v>11192</v>
      </c>
      <c r="B4803">
        <v>10</v>
      </c>
      <c r="C4803">
        <v>14</v>
      </c>
      <c r="D4803">
        <v>4786</v>
      </c>
      <c r="E4803" t="s">
        <v>311</v>
      </c>
      <c r="F4803" t="s">
        <v>3848</v>
      </c>
      <c r="G4803" t="s">
        <v>311</v>
      </c>
      <c r="H4803" t="s">
        <v>311</v>
      </c>
      <c r="I4803" t="s">
        <v>311</v>
      </c>
      <c r="J4803">
        <v>0</v>
      </c>
    </row>
    <row r="4804" spans="1:10" hidden="1" x14ac:dyDescent="0.35">
      <c r="A4804" t="s">
        <v>11193</v>
      </c>
      <c r="B4804">
        <v>31</v>
      </c>
      <c r="C4804">
        <v>14</v>
      </c>
      <c r="D4804">
        <v>4786</v>
      </c>
      <c r="E4804" t="s">
        <v>311</v>
      </c>
      <c r="F4804" t="s">
        <v>2692</v>
      </c>
      <c r="G4804" t="s">
        <v>311</v>
      </c>
      <c r="H4804" t="s">
        <v>311</v>
      </c>
      <c r="I4804" t="s">
        <v>311</v>
      </c>
      <c r="J4804">
        <v>3</v>
      </c>
    </row>
    <row r="4805" spans="1:10" hidden="1" x14ac:dyDescent="0.35">
      <c r="A4805" t="s">
        <v>11194</v>
      </c>
      <c r="B4805">
        <v>30</v>
      </c>
      <c r="C4805">
        <v>14</v>
      </c>
      <c r="D4805">
        <v>4786</v>
      </c>
      <c r="E4805" t="s">
        <v>311</v>
      </c>
      <c r="F4805" t="s">
        <v>2692</v>
      </c>
      <c r="G4805" t="s">
        <v>311</v>
      </c>
      <c r="H4805" t="s">
        <v>311</v>
      </c>
      <c r="I4805" t="s">
        <v>311</v>
      </c>
      <c r="J4805">
        <v>1</v>
      </c>
    </row>
    <row r="4806" spans="1:10" hidden="1" x14ac:dyDescent="0.35">
      <c r="A4806" t="s">
        <v>11195</v>
      </c>
      <c r="B4806">
        <v>48</v>
      </c>
      <c r="C4806">
        <v>14</v>
      </c>
      <c r="D4806">
        <v>4786</v>
      </c>
      <c r="E4806" t="s">
        <v>311</v>
      </c>
      <c r="F4806" t="s">
        <v>2692</v>
      </c>
      <c r="G4806" t="s">
        <v>311</v>
      </c>
      <c r="H4806" t="s">
        <v>311</v>
      </c>
      <c r="I4806" t="s">
        <v>311</v>
      </c>
      <c r="J4806">
        <v>0</v>
      </c>
    </row>
    <row r="4807" spans="1:10" hidden="1" x14ac:dyDescent="0.35">
      <c r="A4807" t="s">
        <v>11196</v>
      </c>
      <c r="B4807">
        <v>20</v>
      </c>
      <c r="C4807">
        <v>14</v>
      </c>
      <c r="D4807">
        <v>4786</v>
      </c>
      <c r="E4807" t="s">
        <v>311</v>
      </c>
      <c r="F4807" t="s">
        <v>3848</v>
      </c>
      <c r="G4807" t="s">
        <v>311</v>
      </c>
      <c r="H4807" t="s">
        <v>311</v>
      </c>
      <c r="I4807" t="s">
        <v>311</v>
      </c>
      <c r="J4807">
        <v>1</v>
      </c>
    </row>
    <row r="4808" spans="1:10" hidden="1" x14ac:dyDescent="0.35">
      <c r="A4808" t="s">
        <v>11197</v>
      </c>
      <c r="B4808">
        <v>8</v>
      </c>
      <c r="C4808">
        <v>14</v>
      </c>
      <c r="D4808">
        <v>4786</v>
      </c>
      <c r="E4808" t="s">
        <v>311</v>
      </c>
      <c r="F4808" t="s">
        <v>3848</v>
      </c>
      <c r="G4808" t="s">
        <v>311</v>
      </c>
      <c r="H4808" t="s">
        <v>311</v>
      </c>
      <c r="I4808" t="s">
        <v>311</v>
      </c>
      <c r="J4808">
        <v>0</v>
      </c>
    </row>
    <row r="4809" spans="1:10" hidden="1" x14ac:dyDescent="0.35">
      <c r="A4809" t="s">
        <v>11198</v>
      </c>
      <c r="B4809">
        <v>20</v>
      </c>
      <c r="C4809">
        <v>14</v>
      </c>
      <c r="D4809">
        <v>4786</v>
      </c>
      <c r="E4809" t="s">
        <v>311</v>
      </c>
      <c r="F4809" t="s">
        <v>3848</v>
      </c>
      <c r="G4809" t="s">
        <v>311</v>
      </c>
      <c r="H4809" t="s">
        <v>311</v>
      </c>
      <c r="I4809" t="s">
        <v>311</v>
      </c>
      <c r="J4809">
        <v>1</v>
      </c>
    </row>
    <row r="4810" spans="1:10" x14ac:dyDescent="0.35">
      <c r="A4810" t="s">
        <v>11199</v>
      </c>
      <c r="B4810">
        <v>4</v>
      </c>
      <c r="C4810">
        <v>14</v>
      </c>
      <c r="D4810">
        <v>4786</v>
      </c>
      <c r="E4810" t="s">
        <v>311</v>
      </c>
      <c r="F4810" t="s">
        <v>0</v>
      </c>
      <c r="G4810" t="s">
        <v>7472</v>
      </c>
      <c r="H4810" t="s">
        <v>311</v>
      </c>
      <c r="I4810" t="s">
        <v>311</v>
      </c>
      <c r="J4810">
        <v>4</v>
      </c>
    </row>
    <row r="4811" spans="1:10" hidden="1" x14ac:dyDescent="0.35">
      <c r="A4811" t="s">
        <v>11200</v>
      </c>
      <c r="B4811">
        <v>10</v>
      </c>
      <c r="C4811">
        <v>14</v>
      </c>
      <c r="D4811">
        <v>4786</v>
      </c>
      <c r="E4811" t="s">
        <v>311</v>
      </c>
      <c r="F4811" t="s">
        <v>3848</v>
      </c>
      <c r="G4811" t="s">
        <v>311</v>
      </c>
      <c r="H4811" t="s">
        <v>311</v>
      </c>
      <c r="I4811" t="s">
        <v>311</v>
      </c>
      <c r="J4811">
        <v>0</v>
      </c>
    </row>
    <row r="4812" spans="1:10" hidden="1" x14ac:dyDescent="0.35">
      <c r="A4812" t="s">
        <v>11201</v>
      </c>
      <c r="B4812">
        <v>16</v>
      </c>
      <c r="C4812">
        <v>14</v>
      </c>
      <c r="D4812">
        <v>4786</v>
      </c>
      <c r="E4812" t="s">
        <v>311</v>
      </c>
      <c r="F4812" t="s">
        <v>3848</v>
      </c>
      <c r="G4812" t="s">
        <v>311</v>
      </c>
      <c r="H4812" t="s">
        <v>311</v>
      </c>
      <c r="I4812" t="s">
        <v>311</v>
      </c>
      <c r="J4812">
        <v>2</v>
      </c>
    </row>
    <row r="4813" spans="1:10" hidden="1" x14ac:dyDescent="0.35">
      <c r="A4813" t="s">
        <v>11202</v>
      </c>
      <c r="B4813">
        <v>13</v>
      </c>
      <c r="C4813">
        <v>14</v>
      </c>
      <c r="D4813">
        <v>4786</v>
      </c>
      <c r="E4813" t="s">
        <v>311</v>
      </c>
      <c r="F4813" t="s">
        <v>3848</v>
      </c>
      <c r="G4813" t="s">
        <v>311</v>
      </c>
      <c r="H4813" t="s">
        <v>311</v>
      </c>
      <c r="I4813" t="s">
        <v>311</v>
      </c>
      <c r="J4813">
        <v>0</v>
      </c>
    </row>
    <row r="4814" spans="1:10" hidden="1" x14ac:dyDescent="0.35">
      <c r="A4814" t="s">
        <v>11203</v>
      </c>
      <c r="B4814">
        <v>14</v>
      </c>
      <c r="C4814">
        <v>14</v>
      </c>
      <c r="D4814">
        <v>4786</v>
      </c>
      <c r="E4814" t="s">
        <v>311</v>
      </c>
      <c r="F4814" t="s">
        <v>2692</v>
      </c>
      <c r="G4814" t="s">
        <v>311</v>
      </c>
      <c r="H4814" t="s">
        <v>311</v>
      </c>
      <c r="I4814" t="s">
        <v>311</v>
      </c>
      <c r="J4814">
        <v>2</v>
      </c>
    </row>
    <row r="4815" spans="1:10" hidden="1" x14ac:dyDescent="0.35">
      <c r="A4815" t="s">
        <v>11204</v>
      </c>
      <c r="B4815">
        <v>21</v>
      </c>
      <c r="C4815">
        <v>14</v>
      </c>
      <c r="D4815">
        <v>4786</v>
      </c>
      <c r="E4815" t="s">
        <v>311</v>
      </c>
      <c r="F4815" t="s">
        <v>3848</v>
      </c>
      <c r="G4815" t="s">
        <v>311</v>
      </c>
      <c r="H4815" t="s">
        <v>311</v>
      </c>
      <c r="I4815" t="s">
        <v>311</v>
      </c>
      <c r="J4815">
        <v>0</v>
      </c>
    </row>
    <row r="4816" spans="1:10" hidden="1" x14ac:dyDescent="0.35">
      <c r="A4816" t="s">
        <v>11205</v>
      </c>
      <c r="B4816">
        <v>11</v>
      </c>
      <c r="C4816">
        <v>14</v>
      </c>
      <c r="D4816">
        <v>4786</v>
      </c>
      <c r="E4816" t="s">
        <v>311</v>
      </c>
      <c r="F4816" t="s">
        <v>2692</v>
      </c>
      <c r="G4816" t="s">
        <v>311</v>
      </c>
      <c r="H4816" t="s">
        <v>311</v>
      </c>
      <c r="I4816" t="s">
        <v>311</v>
      </c>
      <c r="J4816">
        <v>0</v>
      </c>
    </row>
    <row r="4817" spans="1:10" hidden="1" x14ac:dyDescent="0.35">
      <c r="A4817" t="s">
        <v>11206</v>
      </c>
      <c r="B4817">
        <v>6</v>
      </c>
      <c r="C4817">
        <v>14</v>
      </c>
      <c r="D4817">
        <v>4786</v>
      </c>
      <c r="E4817" t="s">
        <v>311</v>
      </c>
      <c r="F4817" t="s">
        <v>2692</v>
      </c>
      <c r="G4817" t="s">
        <v>311</v>
      </c>
      <c r="H4817" t="s">
        <v>311</v>
      </c>
      <c r="I4817" t="s">
        <v>311</v>
      </c>
      <c r="J4817">
        <v>1</v>
      </c>
    </row>
    <row r="4818" spans="1:10" hidden="1" x14ac:dyDescent="0.35">
      <c r="A4818" t="s">
        <v>11207</v>
      </c>
      <c r="B4818">
        <v>37</v>
      </c>
      <c r="C4818">
        <v>14</v>
      </c>
      <c r="D4818">
        <v>4786</v>
      </c>
      <c r="E4818" t="s">
        <v>311</v>
      </c>
      <c r="F4818" t="s">
        <v>2692</v>
      </c>
      <c r="G4818" t="s">
        <v>311</v>
      </c>
      <c r="H4818" t="s">
        <v>311</v>
      </c>
      <c r="I4818" t="s">
        <v>311</v>
      </c>
      <c r="J4818">
        <v>2</v>
      </c>
    </row>
    <row r="4819" spans="1:10" hidden="1" x14ac:dyDescent="0.35">
      <c r="A4819" t="s">
        <v>11208</v>
      </c>
      <c r="B4819">
        <v>21</v>
      </c>
      <c r="C4819">
        <v>14</v>
      </c>
      <c r="D4819">
        <v>4786</v>
      </c>
      <c r="E4819" t="s">
        <v>311</v>
      </c>
      <c r="F4819" t="s">
        <v>3848</v>
      </c>
      <c r="G4819" t="s">
        <v>311</v>
      </c>
      <c r="H4819" t="s">
        <v>311</v>
      </c>
      <c r="I4819" t="s">
        <v>311</v>
      </c>
      <c r="J4819">
        <v>1</v>
      </c>
    </row>
    <row r="4820" spans="1:10" hidden="1" x14ac:dyDescent="0.35">
      <c r="A4820" t="s">
        <v>11209</v>
      </c>
      <c r="B4820">
        <v>8</v>
      </c>
      <c r="C4820">
        <v>14</v>
      </c>
      <c r="D4820">
        <v>4786</v>
      </c>
      <c r="E4820" t="s">
        <v>311</v>
      </c>
      <c r="F4820" t="s">
        <v>3848</v>
      </c>
      <c r="G4820" t="s">
        <v>311</v>
      </c>
      <c r="H4820" t="s">
        <v>311</v>
      </c>
      <c r="I4820" t="s">
        <v>311</v>
      </c>
      <c r="J4820">
        <v>0</v>
      </c>
    </row>
    <row r="4821" spans="1:10" hidden="1" x14ac:dyDescent="0.35">
      <c r="A4821" t="s">
        <v>11210</v>
      </c>
      <c r="B4821">
        <v>9</v>
      </c>
      <c r="C4821">
        <v>14</v>
      </c>
      <c r="D4821">
        <v>4786</v>
      </c>
      <c r="E4821" t="s">
        <v>311</v>
      </c>
      <c r="F4821" t="s">
        <v>3848</v>
      </c>
      <c r="G4821" t="s">
        <v>311</v>
      </c>
      <c r="H4821" t="s">
        <v>311</v>
      </c>
      <c r="I4821" t="s">
        <v>311</v>
      </c>
      <c r="J4821">
        <v>0</v>
      </c>
    </row>
    <row r="4822" spans="1:10" hidden="1" x14ac:dyDescent="0.35">
      <c r="A4822" t="s">
        <v>11211</v>
      </c>
      <c r="B4822">
        <v>11</v>
      </c>
      <c r="C4822">
        <v>14</v>
      </c>
      <c r="D4822">
        <v>4786</v>
      </c>
      <c r="E4822" t="s">
        <v>311</v>
      </c>
      <c r="F4822" t="s">
        <v>3848</v>
      </c>
      <c r="G4822" t="s">
        <v>311</v>
      </c>
      <c r="H4822" t="s">
        <v>311</v>
      </c>
      <c r="I4822" t="s">
        <v>311</v>
      </c>
      <c r="J4822">
        <v>0</v>
      </c>
    </row>
    <row r="4823" spans="1:10" hidden="1" x14ac:dyDescent="0.35">
      <c r="A4823" t="s">
        <v>11212</v>
      </c>
      <c r="B4823">
        <v>35</v>
      </c>
      <c r="C4823">
        <v>14</v>
      </c>
      <c r="D4823">
        <v>4786</v>
      </c>
      <c r="E4823" t="s">
        <v>311</v>
      </c>
      <c r="F4823" t="s">
        <v>2692</v>
      </c>
      <c r="G4823" t="s">
        <v>311</v>
      </c>
      <c r="H4823" t="s">
        <v>311</v>
      </c>
      <c r="I4823" t="s">
        <v>311</v>
      </c>
      <c r="J4823">
        <v>0</v>
      </c>
    </row>
    <row r="4824" spans="1:10" hidden="1" x14ac:dyDescent="0.35">
      <c r="A4824" t="s">
        <v>11213</v>
      </c>
      <c r="B4824">
        <v>8</v>
      </c>
      <c r="C4824">
        <v>14</v>
      </c>
      <c r="D4824">
        <v>4786</v>
      </c>
      <c r="E4824" t="s">
        <v>311</v>
      </c>
      <c r="F4824" t="s">
        <v>2692</v>
      </c>
      <c r="G4824" t="s">
        <v>311</v>
      </c>
      <c r="H4824" t="s">
        <v>311</v>
      </c>
      <c r="I4824" t="s">
        <v>311</v>
      </c>
      <c r="J4824">
        <v>4</v>
      </c>
    </row>
    <row r="4825" spans="1:10" hidden="1" x14ac:dyDescent="0.35">
      <c r="A4825" t="s">
        <v>11214</v>
      </c>
      <c r="B4825">
        <v>23</v>
      </c>
      <c r="C4825">
        <v>14</v>
      </c>
      <c r="D4825">
        <v>4786</v>
      </c>
      <c r="E4825" t="s">
        <v>311</v>
      </c>
      <c r="F4825" t="s">
        <v>3848</v>
      </c>
      <c r="G4825" t="s">
        <v>311</v>
      </c>
      <c r="H4825" t="s">
        <v>311</v>
      </c>
      <c r="I4825" t="s">
        <v>311</v>
      </c>
      <c r="J4825">
        <v>8</v>
      </c>
    </row>
    <row r="4826" spans="1:10" hidden="1" x14ac:dyDescent="0.35">
      <c r="A4826" t="s">
        <v>11215</v>
      </c>
      <c r="B4826">
        <v>18</v>
      </c>
      <c r="C4826">
        <v>14</v>
      </c>
      <c r="D4826">
        <v>4786</v>
      </c>
      <c r="E4826" t="s">
        <v>311</v>
      </c>
      <c r="F4826" t="s">
        <v>3848</v>
      </c>
      <c r="G4826" t="s">
        <v>311</v>
      </c>
      <c r="H4826" t="s">
        <v>311</v>
      </c>
      <c r="I4826" t="s">
        <v>311</v>
      </c>
      <c r="J4826">
        <v>0</v>
      </c>
    </row>
    <row r="4827" spans="1:10" hidden="1" x14ac:dyDescent="0.35">
      <c r="A4827" t="s">
        <v>11216</v>
      </c>
      <c r="B4827">
        <v>12</v>
      </c>
      <c r="C4827">
        <v>14</v>
      </c>
      <c r="D4827">
        <v>4786</v>
      </c>
      <c r="E4827" t="s">
        <v>311</v>
      </c>
      <c r="F4827" t="s">
        <v>2692</v>
      </c>
      <c r="G4827" t="s">
        <v>311</v>
      </c>
      <c r="H4827" t="s">
        <v>311</v>
      </c>
      <c r="I4827" t="s">
        <v>311</v>
      </c>
      <c r="J4827">
        <v>0</v>
      </c>
    </row>
    <row r="4828" spans="1:10" hidden="1" x14ac:dyDescent="0.35">
      <c r="A4828" t="s">
        <v>11217</v>
      </c>
      <c r="B4828">
        <v>19</v>
      </c>
      <c r="C4828">
        <v>14</v>
      </c>
      <c r="D4828">
        <v>4786</v>
      </c>
      <c r="E4828" t="s">
        <v>311</v>
      </c>
      <c r="F4828" t="s">
        <v>3848</v>
      </c>
      <c r="G4828" t="s">
        <v>311</v>
      </c>
      <c r="H4828" t="s">
        <v>311</v>
      </c>
      <c r="I4828" t="s">
        <v>311</v>
      </c>
      <c r="J4828">
        <v>0</v>
      </c>
    </row>
    <row r="4829" spans="1:10" hidden="1" x14ac:dyDescent="0.35">
      <c r="A4829" t="s">
        <v>11218</v>
      </c>
      <c r="B4829">
        <v>34</v>
      </c>
      <c r="C4829">
        <v>14</v>
      </c>
      <c r="D4829">
        <v>4786</v>
      </c>
      <c r="E4829" t="s">
        <v>311</v>
      </c>
      <c r="F4829" t="s">
        <v>3848</v>
      </c>
      <c r="G4829" t="s">
        <v>311</v>
      </c>
      <c r="H4829" t="s">
        <v>311</v>
      </c>
      <c r="I4829" t="s">
        <v>311</v>
      </c>
      <c r="J4829">
        <v>2</v>
      </c>
    </row>
    <row r="4830" spans="1:10" hidden="1" x14ac:dyDescent="0.35">
      <c r="A4830" t="s">
        <v>11219</v>
      </c>
      <c r="B4830">
        <v>12</v>
      </c>
      <c r="C4830">
        <v>14</v>
      </c>
      <c r="D4830">
        <v>4786</v>
      </c>
      <c r="E4830" t="s">
        <v>311</v>
      </c>
      <c r="F4830" t="s">
        <v>3848</v>
      </c>
      <c r="G4830" t="s">
        <v>311</v>
      </c>
      <c r="H4830" t="s">
        <v>311</v>
      </c>
      <c r="I4830" t="s">
        <v>311</v>
      </c>
      <c r="J4830">
        <v>1</v>
      </c>
    </row>
    <row r="4831" spans="1:10" hidden="1" x14ac:dyDescent="0.35">
      <c r="A4831" t="s">
        <v>11220</v>
      </c>
      <c r="B4831">
        <v>11</v>
      </c>
      <c r="C4831">
        <v>14</v>
      </c>
      <c r="D4831">
        <v>4786</v>
      </c>
      <c r="E4831" t="s">
        <v>311</v>
      </c>
      <c r="F4831" t="s">
        <v>3848</v>
      </c>
      <c r="G4831" t="s">
        <v>311</v>
      </c>
      <c r="H4831" t="s">
        <v>311</v>
      </c>
      <c r="I4831" t="s">
        <v>311</v>
      </c>
      <c r="J4831">
        <v>0</v>
      </c>
    </row>
    <row r="4832" spans="1:10" hidden="1" x14ac:dyDescent="0.35">
      <c r="A4832" t="s">
        <v>11221</v>
      </c>
      <c r="B4832">
        <v>18</v>
      </c>
      <c r="C4832">
        <v>14</v>
      </c>
      <c r="D4832">
        <v>4786</v>
      </c>
      <c r="E4832" t="s">
        <v>311</v>
      </c>
      <c r="F4832" t="s">
        <v>2692</v>
      </c>
      <c r="G4832" t="s">
        <v>311</v>
      </c>
      <c r="H4832" t="s">
        <v>311</v>
      </c>
      <c r="I4832" t="s">
        <v>311</v>
      </c>
      <c r="J4832">
        <v>9</v>
      </c>
    </row>
    <row r="4833" spans="1:10" hidden="1" x14ac:dyDescent="0.35">
      <c r="A4833" t="s">
        <v>11222</v>
      </c>
      <c r="B4833">
        <v>19</v>
      </c>
      <c r="C4833">
        <v>14</v>
      </c>
      <c r="D4833">
        <v>4786</v>
      </c>
      <c r="E4833" t="s">
        <v>311</v>
      </c>
      <c r="F4833" t="s">
        <v>2692</v>
      </c>
      <c r="G4833" t="s">
        <v>311</v>
      </c>
      <c r="H4833" t="s">
        <v>311</v>
      </c>
      <c r="I4833" t="s">
        <v>311</v>
      </c>
      <c r="J4833">
        <v>1</v>
      </c>
    </row>
    <row r="4834" spans="1:10" hidden="1" x14ac:dyDescent="0.35">
      <c r="A4834" t="s">
        <v>11223</v>
      </c>
      <c r="B4834">
        <v>22</v>
      </c>
      <c r="C4834">
        <v>14</v>
      </c>
      <c r="D4834">
        <v>4786</v>
      </c>
      <c r="E4834" t="s">
        <v>311</v>
      </c>
      <c r="F4834" t="s">
        <v>3848</v>
      </c>
      <c r="G4834" t="s">
        <v>311</v>
      </c>
      <c r="H4834" t="s">
        <v>311</v>
      </c>
      <c r="I4834" t="s">
        <v>311</v>
      </c>
      <c r="J4834">
        <v>22</v>
      </c>
    </row>
    <row r="4835" spans="1:10" hidden="1" x14ac:dyDescent="0.35">
      <c r="A4835" t="s">
        <v>11224</v>
      </c>
      <c r="B4835">
        <v>12</v>
      </c>
      <c r="C4835">
        <v>14</v>
      </c>
      <c r="D4835">
        <v>4786</v>
      </c>
      <c r="E4835" t="s">
        <v>311</v>
      </c>
      <c r="F4835" t="s">
        <v>2692</v>
      </c>
      <c r="G4835" t="s">
        <v>311</v>
      </c>
      <c r="H4835" t="s">
        <v>311</v>
      </c>
      <c r="I4835" t="s">
        <v>311</v>
      </c>
      <c r="J4835">
        <v>0</v>
      </c>
    </row>
    <row r="4836" spans="1:10" hidden="1" x14ac:dyDescent="0.35">
      <c r="A4836" t="s">
        <v>11225</v>
      </c>
      <c r="B4836">
        <v>22</v>
      </c>
      <c r="C4836">
        <v>14</v>
      </c>
      <c r="D4836">
        <v>4786</v>
      </c>
      <c r="E4836" t="s">
        <v>311</v>
      </c>
      <c r="F4836" t="s">
        <v>2692</v>
      </c>
      <c r="G4836" t="s">
        <v>311</v>
      </c>
      <c r="H4836" t="s">
        <v>311</v>
      </c>
      <c r="I4836" t="s">
        <v>311</v>
      </c>
      <c r="J4836">
        <v>0</v>
      </c>
    </row>
    <row r="4837" spans="1:10" hidden="1" x14ac:dyDescent="0.35">
      <c r="A4837" t="s">
        <v>11226</v>
      </c>
      <c r="B4837">
        <v>12</v>
      </c>
      <c r="C4837">
        <v>14</v>
      </c>
      <c r="D4837">
        <v>4786</v>
      </c>
      <c r="E4837" t="s">
        <v>311</v>
      </c>
      <c r="F4837" t="s">
        <v>2692</v>
      </c>
      <c r="G4837" t="s">
        <v>311</v>
      </c>
      <c r="H4837" t="s">
        <v>311</v>
      </c>
      <c r="I4837" t="s">
        <v>311</v>
      </c>
      <c r="J4837">
        <v>6</v>
      </c>
    </row>
    <row r="4838" spans="1:10" hidden="1" x14ac:dyDescent="0.35">
      <c r="A4838" t="s">
        <v>11227</v>
      </c>
      <c r="B4838">
        <v>23</v>
      </c>
      <c r="C4838">
        <v>14</v>
      </c>
      <c r="D4838">
        <v>4786</v>
      </c>
      <c r="E4838" t="s">
        <v>311</v>
      </c>
      <c r="F4838" t="s">
        <v>3848</v>
      </c>
      <c r="G4838" t="s">
        <v>311</v>
      </c>
      <c r="H4838" t="s">
        <v>311</v>
      </c>
      <c r="I4838" t="s">
        <v>311</v>
      </c>
      <c r="J4838">
        <v>9</v>
      </c>
    </row>
    <row r="4839" spans="1:10" hidden="1" x14ac:dyDescent="0.35">
      <c r="A4839" t="s">
        <v>11228</v>
      </c>
      <c r="B4839">
        <v>12</v>
      </c>
      <c r="C4839">
        <v>14</v>
      </c>
      <c r="D4839">
        <v>4786</v>
      </c>
      <c r="E4839" t="s">
        <v>311</v>
      </c>
      <c r="F4839" t="s">
        <v>2692</v>
      </c>
      <c r="G4839" t="s">
        <v>311</v>
      </c>
      <c r="H4839" t="s">
        <v>311</v>
      </c>
      <c r="I4839" t="s">
        <v>311</v>
      </c>
      <c r="J4839">
        <v>2</v>
      </c>
    </row>
    <row r="4840" spans="1:10" hidden="1" x14ac:dyDescent="0.35">
      <c r="A4840" t="s">
        <v>11229</v>
      </c>
      <c r="B4840">
        <v>17</v>
      </c>
      <c r="C4840">
        <v>14</v>
      </c>
      <c r="D4840">
        <v>4786</v>
      </c>
      <c r="E4840" t="s">
        <v>311</v>
      </c>
      <c r="F4840" t="s">
        <v>3848</v>
      </c>
      <c r="G4840" t="s">
        <v>311</v>
      </c>
      <c r="H4840" t="s">
        <v>311</v>
      </c>
      <c r="I4840" t="s">
        <v>311</v>
      </c>
      <c r="J4840">
        <v>4</v>
      </c>
    </row>
    <row r="4841" spans="1:10" hidden="1" x14ac:dyDescent="0.35">
      <c r="A4841" t="s">
        <v>11230</v>
      </c>
      <c r="B4841">
        <v>13</v>
      </c>
      <c r="C4841">
        <v>14</v>
      </c>
      <c r="D4841">
        <v>4786</v>
      </c>
      <c r="E4841" t="s">
        <v>311</v>
      </c>
      <c r="F4841" t="s">
        <v>3848</v>
      </c>
      <c r="G4841" t="s">
        <v>311</v>
      </c>
      <c r="H4841" t="s">
        <v>311</v>
      </c>
      <c r="I4841" t="s">
        <v>311</v>
      </c>
      <c r="J4841">
        <v>0</v>
      </c>
    </row>
    <row r="4842" spans="1:10" hidden="1" x14ac:dyDescent="0.35">
      <c r="A4842" t="s">
        <v>11231</v>
      </c>
      <c r="B4842">
        <v>9</v>
      </c>
      <c r="C4842">
        <v>14</v>
      </c>
      <c r="D4842">
        <v>4786</v>
      </c>
      <c r="E4842" t="s">
        <v>311</v>
      </c>
      <c r="F4842" t="s">
        <v>3848</v>
      </c>
      <c r="G4842" t="s">
        <v>311</v>
      </c>
      <c r="H4842" t="s">
        <v>311</v>
      </c>
      <c r="I4842" t="s">
        <v>311</v>
      </c>
      <c r="J4842">
        <v>0</v>
      </c>
    </row>
    <row r="4843" spans="1:10" hidden="1" x14ac:dyDescent="0.35">
      <c r="A4843" t="s">
        <v>11232</v>
      </c>
      <c r="B4843">
        <v>8</v>
      </c>
      <c r="C4843">
        <v>14</v>
      </c>
      <c r="D4843">
        <v>4786</v>
      </c>
      <c r="E4843" t="s">
        <v>311</v>
      </c>
      <c r="F4843" t="s">
        <v>3848</v>
      </c>
      <c r="G4843" t="s">
        <v>311</v>
      </c>
      <c r="H4843" t="s">
        <v>311</v>
      </c>
      <c r="I4843" t="s">
        <v>311</v>
      </c>
      <c r="J4843">
        <v>0</v>
      </c>
    </row>
    <row r="4844" spans="1:10" hidden="1" x14ac:dyDescent="0.35">
      <c r="A4844" t="s">
        <v>11233</v>
      </c>
      <c r="B4844">
        <v>37</v>
      </c>
      <c r="C4844">
        <v>14</v>
      </c>
      <c r="D4844">
        <v>4786</v>
      </c>
      <c r="E4844" t="s">
        <v>311</v>
      </c>
      <c r="F4844" t="s">
        <v>2692</v>
      </c>
      <c r="G4844" t="s">
        <v>311</v>
      </c>
      <c r="H4844" t="s">
        <v>311</v>
      </c>
      <c r="I4844" t="s">
        <v>311</v>
      </c>
      <c r="J4844">
        <v>4</v>
      </c>
    </row>
    <row r="4845" spans="1:10" hidden="1" x14ac:dyDescent="0.35">
      <c r="A4845" t="s">
        <v>11234</v>
      </c>
      <c r="B4845">
        <v>14</v>
      </c>
      <c r="C4845">
        <v>14</v>
      </c>
      <c r="D4845">
        <v>4786</v>
      </c>
      <c r="E4845" t="s">
        <v>311</v>
      </c>
      <c r="F4845" t="s">
        <v>3848</v>
      </c>
      <c r="G4845" t="s">
        <v>311</v>
      </c>
      <c r="H4845" t="s">
        <v>311</v>
      </c>
      <c r="I4845" t="s">
        <v>311</v>
      </c>
      <c r="J4845">
        <v>1</v>
      </c>
    </row>
    <row r="4846" spans="1:10" hidden="1" x14ac:dyDescent="0.35">
      <c r="A4846" t="s">
        <v>11235</v>
      </c>
      <c r="B4846">
        <v>50</v>
      </c>
      <c r="C4846">
        <v>14</v>
      </c>
      <c r="D4846">
        <v>4786</v>
      </c>
      <c r="E4846" t="s">
        <v>311</v>
      </c>
      <c r="F4846" t="s">
        <v>3848</v>
      </c>
      <c r="G4846" t="s">
        <v>311</v>
      </c>
      <c r="H4846" t="s">
        <v>311</v>
      </c>
      <c r="I4846" t="s">
        <v>311</v>
      </c>
      <c r="J4846">
        <v>0</v>
      </c>
    </row>
    <row r="4847" spans="1:10" hidden="1" x14ac:dyDescent="0.35">
      <c r="A4847" t="s">
        <v>11236</v>
      </c>
      <c r="B4847">
        <v>12</v>
      </c>
      <c r="C4847">
        <v>14</v>
      </c>
      <c r="D4847">
        <v>4786</v>
      </c>
      <c r="E4847" t="s">
        <v>311</v>
      </c>
      <c r="F4847" t="s">
        <v>2692</v>
      </c>
      <c r="G4847" t="s">
        <v>311</v>
      </c>
      <c r="H4847" t="s">
        <v>311</v>
      </c>
      <c r="I4847" t="s">
        <v>311</v>
      </c>
      <c r="J4847">
        <v>12</v>
      </c>
    </row>
    <row r="4848" spans="1:10" hidden="1" x14ac:dyDescent="0.35">
      <c r="A4848" t="s">
        <v>11237</v>
      </c>
      <c r="B4848">
        <v>27</v>
      </c>
      <c r="C4848">
        <v>14</v>
      </c>
      <c r="D4848">
        <v>4786</v>
      </c>
      <c r="E4848" t="s">
        <v>311</v>
      </c>
      <c r="F4848" t="s">
        <v>2692</v>
      </c>
      <c r="G4848" t="s">
        <v>311</v>
      </c>
      <c r="H4848" t="s">
        <v>311</v>
      </c>
      <c r="I4848" t="s">
        <v>311</v>
      </c>
      <c r="J4848">
        <v>5</v>
      </c>
    </row>
    <row r="4849" spans="1:10" hidden="1" x14ac:dyDescent="0.35">
      <c r="A4849" t="s">
        <v>11238</v>
      </c>
      <c r="B4849">
        <v>45</v>
      </c>
      <c r="C4849">
        <v>14</v>
      </c>
      <c r="D4849">
        <v>4786</v>
      </c>
      <c r="E4849" t="s">
        <v>311</v>
      </c>
      <c r="F4849" t="s">
        <v>2692</v>
      </c>
      <c r="G4849" t="s">
        <v>311</v>
      </c>
      <c r="H4849" t="s">
        <v>311</v>
      </c>
      <c r="I4849" t="s">
        <v>311</v>
      </c>
      <c r="J4849">
        <v>1</v>
      </c>
    </row>
    <row r="4850" spans="1:10" hidden="1" x14ac:dyDescent="0.35">
      <c r="A4850" t="s">
        <v>11239</v>
      </c>
      <c r="B4850">
        <v>11</v>
      </c>
      <c r="C4850">
        <v>14</v>
      </c>
      <c r="D4850">
        <v>4786</v>
      </c>
      <c r="E4850" t="s">
        <v>311</v>
      </c>
      <c r="F4850" t="s">
        <v>3848</v>
      </c>
      <c r="G4850" t="s">
        <v>311</v>
      </c>
      <c r="H4850" t="s">
        <v>311</v>
      </c>
      <c r="I4850" t="s">
        <v>311</v>
      </c>
      <c r="J4850">
        <v>5</v>
      </c>
    </row>
    <row r="4851" spans="1:10" hidden="1" x14ac:dyDescent="0.35">
      <c r="A4851" t="s">
        <v>11240</v>
      </c>
      <c r="B4851">
        <v>17</v>
      </c>
      <c r="C4851">
        <v>14</v>
      </c>
      <c r="D4851">
        <v>4786</v>
      </c>
      <c r="E4851" t="s">
        <v>311</v>
      </c>
      <c r="F4851" t="s">
        <v>3848</v>
      </c>
      <c r="G4851" t="s">
        <v>311</v>
      </c>
      <c r="H4851" t="s">
        <v>311</v>
      </c>
      <c r="I4851" t="s">
        <v>311</v>
      </c>
      <c r="J4851">
        <v>1</v>
      </c>
    </row>
    <row r="4852" spans="1:10" hidden="1" x14ac:dyDescent="0.35">
      <c r="A4852" t="s">
        <v>11241</v>
      </c>
      <c r="B4852">
        <v>22</v>
      </c>
      <c r="C4852">
        <v>14</v>
      </c>
      <c r="D4852">
        <v>4786</v>
      </c>
      <c r="E4852" t="s">
        <v>311</v>
      </c>
      <c r="F4852" t="s">
        <v>3848</v>
      </c>
      <c r="G4852" t="s">
        <v>311</v>
      </c>
      <c r="H4852" t="s">
        <v>311</v>
      </c>
      <c r="I4852" t="s">
        <v>311</v>
      </c>
      <c r="J4852">
        <v>0</v>
      </c>
    </row>
    <row r="4853" spans="1:10" hidden="1" x14ac:dyDescent="0.35">
      <c r="A4853" t="s">
        <v>11242</v>
      </c>
      <c r="B4853">
        <v>9</v>
      </c>
      <c r="C4853">
        <v>14</v>
      </c>
      <c r="D4853">
        <v>4786</v>
      </c>
      <c r="E4853" t="s">
        <v>311</v>
      </c>
      <c r="F4853" t="s">
        <v>3848</v>
      </c>
      <c r="G4853" t="s">
        <v>311</v>
      </c>
      <c r="H4853" t="s">
        <v>311</v>
      </c>
      <c r="I4853" t="s">
        <v>311</v>
      </c>
      <c r="J4853">
        <v>0</v>
      </c>
    </row>
    <row r="4854" spans="1:10" hidden="1" x14ac:dyDescent="0.35">
      <c r="A4854" t="s">
        <v>11243</v>
      </c>
      <c r="B4854">
        <v>10</v>
      </c>
      <c r="C4854">
        <v>14</v>
      </c>
      <c r="D4854">
        <v>4786</v>
      </c>
      <c r="E4854" t="s">
        <v>311</v>
      </c>
      <c r="F4854" t="s">
        <v>2692</v>
      </c>
      <c r="G4854" t="s">
        <v>311</v>
      </c>
      <c r="H4854" t="s">
        <v>311</v>
      </c>
      <c r="I4854" t="s">
        <v>311</v>
      </c>
      <c r="J4854">
        <v>1</v>
      </c>
    </row>
    <row r="4855" spans="1:10" hidden="1" x14ac:dyDescent="0.35">
      <c r="A4855" t="s">
        <v>11244</v>
      </c>
      <c r="B4855">
        <v>39</v>
      </c>
      <c r="C4855">
        <v>14</v>
      </c>
      <c r="D4855">
        <v>4786</v>
      </c>
      <c r="E4855" t="s">
        <v>311</v>
      </c>
      <c r="F4855" t="s">
        <v>2692</v>
      </c>
      <c r="G4855" t="s">
        <v>311</v>
      </c>
      <c r="H4855" t="s">
        <v>311</v>
      </c>
      <c r="I4855" t="s">
        <v>311</v>
      </c>
      <c r="J4855">
        <v>0</v>
      </c>
    </row>
    <row r="4856" spans="1:10" hidden="1" x14ac:dyDescent="0.35">
      <c r="A4856" t="s">
        <v>11245</v>
      </c>
      <c r="B4856">
        <v>31</v>
      </c>
      <c r="C4856">
        <v>13</v>
      </c>
      <c r="D4856">
        <v>4855</v>
      </c>
      <c r="E4856" t="s">
        <v>311</v>
      </c>
      <c r="F4856" t="s">
        <v>2692</v>
      </c>
      <c r="G4856" t="s">
        <v>311</v>
      </c>
      <c r="H4856" t="s">
        <v>311</v>
      </c>
      <c r="I4856" t="s">
        <v>311</v>
      </c>
      <c r="J4856">
        <v>0</v>
      </c>
    </row>
    <row r="4857" spans="1:10" hidden="1" x14ac:dyDescent="0.35">
      <c r="A4857" t="s">
        <v>11246</v>
      </c>
      <c r="B4857">
        <v>10</v>
      </c>
      <c r="C4857">
        <v>13</v>
      </c>
      <c r="D4857">
        <v>4855</v>
      </c>
      <c r="E4857" t="s">
        <v>311</v>
      </c>
      <c r="F4857" t="s">
        <v>3848</v>
      </c>
      <c r="G4857" t="s">
        <v>311</v>
      </c>
      <c r="H4857" t="s">
        <v>311</v>
      </c>
      <c r="I4857" t="s">
        <v>311</v>
      </c>
      <c r="J4857">
        <v>0</v>
      </c>
    </row>
    <row r="4858" spans="1:10" hidden="1" x14ac:dyDescent="0.35">
      <c r="A4858" t="s">
        <v>11247</v>
      </c>
      <c r="B4858">
        <v>15</v>
      </c>
      <c r="C4858">
        <v>13</v>
      </c>
      <c r="D4858">
        <v>4855</v>
      </c>
      <c r="E4858" t="s">
        <v>311</v>
      </c>
      <c r="F4858" t="s">
        <v>2692</v>
      </c>
      <c r="G4858" t="s">
        <v>311</v>
      </c>
      <c r="H4858" t="s">
        <v>311</v>
      </c>
      <c r="I4858" t="s">
        <v>311</v>
      </c>
      <c r="J4858">
        <v>6</v>
      </c>
    </row>
    <row r="4859" spans="1:10" hidden="1" x14ac:dyDescent="0.35">
      <c r="A4859" t="s">
        <v>11248</v>
      </c>
      <c r="B4859">
        <v>12</v>
      </c>
      <c r="C4859">
        <v>13</v>
      </c>
      <c r="D4859">
        <v>4855</v>
      </c>
      <c r="E4859" t="s">
        <v>311</v>
      </c>
      <c r="F4859" t="s">
        <v>3848</v>
      </c>
      <c r="G4859" t="s">
        <v>311</v>
      </c>
      <c r="H4859" t="s">
        <v>311</v>
      </c>
      <c r="I4859" t="s">
        <v>311</v>
      </c>
      <c r="J4859">
        <v>0</v>
      </c>
    </row>
    <row r="4860" spans="1:10" hidden="1" x14ac:dyDescent="0.35">
      <c r="A4860" t="s">
        <v>11249</v>
      </c>
      <c r="B4860">
        <v>27</v>
      </c>
      <c r="C4860">
        <v>13</v>
      </c>
      <c r="D4860">
        <v>4855</v>
      </c>
      <c r="E4860" t="s">
        <v>311</v>
      </c>
      <c r="F4860" t="s">
        <v>2692</v>
      </c>
      <c r="G4860" t="s">
        <v>311</v>
      </c>
      <c r="H4860" t="s">
        <v>311</v>
      </c>
      <c r="I4860" t="s">
        <v>311</v>
      </c>
      <c r="J4860">
        <v>0</v>
      </c>
    </row>
    <row r="4861" spans="1:10" hidden="1" x14ac:dyDescent="0.35">
      <c r="A4861" t="s">
        <v>11250</v>
      </c>
      <c r="B4861">
        <v>14</v>
      </c>
      <c r="C4861">
        <v>13</v>
      </c>
      <c r="D4861">
        <v>4855</v>
      </c>
      <c r="E4861" t="s">
        <v>311</v>
      </c>
      <c r="F4861" t="s">
        <v>3848</v>
      </c>
      <c r="G4861" t="s">
        <v>311</v>
      </c>
      <c r="H4861" t="s">
        <v>311</v>
      </c>
      <c r="I4861" t="s">
        <v>311</v>
      </c>
      <c r="J4861">
        <v>2</v>
      </c>
    </row>
    <row r="4862" spans="1:10" hidden="1" x14ac:dyDescent="0.35">
      <c r="A4862" t="s">
        <v>11251</v>
      </c>
      <c r="B4862">
        <v>23</v>
      </c>
      <c r="C4862">
        <v>13</v>
      </c>
      <c r="D4862">
        <v>4855</v>
      </c>
      <c r="E4862" t="s">
        <v>311</v>
      </c>
      <c r="F4862" t="s">
        <v>2692</v>
      </c>
      <c r="G4862" t="s">
        <v>311</v>
      </c>
      <c r="H4862" t="s">
        <v>311</v>
      </c>
      <c r="I4862" t="s">
        <v>311</v>
      </c>
      <c r="J4862">
        <v>0</v>
      </c>
    </row>
    <row r="4863" spans="1:10" hidden="1" x14ac:dyDescent="0.35">
      <c r="A4863" t="s">
        <v>11252</v>
      </c>
      <c r="B4863">
        <v>12</v>
      </c>
      <c r="C4863">
        <v>13</v>
      </c>
      <c r="D4863">
        <v>4855</v>
      </c>
      <c r="E4863" t="s">
        <v>311</v>
      </c>
      <c r="F4863" t="s">
        <v>3848</v>
      </c>
      <c r="G4863" t="s">
        <v>311</v>
      </c>
      <c r="H4863" t="s">
        <v>311</v>
      </c>
      <c r="I4863" t="s">
        <v>311</v>
      </c>
      <c r="J4863">
        <v>0</v>
      </c>
    </row>
    <row r="4864" spans="1:10" hidden="1" x14ac:dyDescent="0.35">
      <c r="A4864" t="s">
        <v>11253</v>
      </c>
      <c r="B4864">
        <v>13</v>
      </c>
      <c r="C4864">
        <v>13</v>
      </c>
      <c r="D4864">
        <v>4855</v>
      </c>
      <c r="E4864" t="s">
        <v>311</v>
      </c>
      <c r="F4864" t="s">
        <v>2692</v>
      </c>
      <c r="G4864" t="s">
        <v>311</v>
      </c>
      <c r="H4864" t="s">
        <v>311</v>
      </c>
      <c r="I4864" t="s">
        <v>311</v>
      </c>
      <c r="J4864">
        <v>0</v>
      </c>
    </row>
    <row r="4865" spans="1:10" hidden="1" x14ac:dyDescent="0.35">
      <c r="A4865" t="s">
        <v>11254</v>
      </c>
      <c r="B4865">
        <v>17</v>
      </c>
      <c r="C4865">
        <v>13</v>
      </c>
      <c r="D4865">
        <v>4855</v>
      </c>
      <c r="E4865" t="s">
        <v>311</v>
      </c>
      <c r="F4865" t="s">
        <v>3848</v>
      </c>
      <c r="G4865" t="s">
        <v>311</v>
      </c>
      <c r="H4865" t="s">
        <v>311</v>
      </c>
      <c r="I4865" t="s">
        <v>311</v>
      </c>
      <c r="J4865">
        <v>0</v>
      </c>
    </row>
    <row r="4866" spans="1:10" hidden="1" x14ac:dyDescent="0.35">
      <c r="A4866" t="s">
        <v>11255</v>
      </c>
      <c r="B4866">
        <v>9</v>
      </c>
      <c r="C4866">
        <v>13</v>
      </c>
      <c r="D4866">
        <v>4855</v>
      </c>
      <c r="E4866" t="s">
        <v>311</v>
      </c>
      <c r="F4866" t="s">
        <v>2692</v>
      </c>
      <c r="G4866" t="s">
        <v>311</v>
      </c>
      <c r="H4866" t="s">
        <v>311</v>
      </c>
      <c r="I4866" t="s">
        <v>311</v>
      </c>
      <c r="J4866">
        <v>3</v>
      </c>
    </row>
    <row r="4867" spans="1:10" hidden="1" x14ac:dyDescent="0.35">
      <c r="A4867" t="s">
        <v>11256</v>
      </c>
      <c r="B4867">
        <v>38</v>
      </c>
      <c r="C4867">
        <v>13</v>
      </c>
      <c r="D4867">
        <v>4855</v>
      </c>
      <c r="E4867" t="s">
        <v>311</v>
      </c>
      <c r="F4867" t="s">
        <v>3848</v>
      </c>
      <c r="G4867" t="s">
        <v>311</v>
      </c>
      <c r="H4867" t="s">
        <v>311</v>
      </c>
      <c r="I4867" t="s">
        <v>311</v>
      </c>
      <c r="J4867">
        <v>0</v>
      </c>
    </row>
    <row r="4868" spans="1:10" hidden="1" x14ac:dyDescent="0.35">
      <c r="A4868" t="s">
        <v>11257</v>
      </c>
      <c r="B4868">
        <v>11</v>
      </c>
      <c r="C4868">
        <v>13</v>
      </c>
      <c r="D4868">
        <v>4855</v>
      </c>
      <c r="E4868" t="s">
        <v>311</v>
      </c>
      <c r="F4868" t="s">
        <v>3848</v>
      </c>
      <c r="G4868" t="s">
        <v>311</v>
      </c>
      <c r="H4868" t="s">
        <v>311</v>
      </c>
      <c r="I4868" t="s">
        <v>311</v>
      </c>
      <c r="J4868">
        <v>0</v>
      </c>
    </row>
    <row r="4869" spans="1:10" hidden="1" x14ac:dyDescent="0.35">
      <c r="A4869" t="s">
        <v>11258</v>
      </c>
      <c r="B4869">
        <v>25</v>
      </c>
      <c r="C4869">
        <v>13</v>
      </c>
      <c r="D4869">
        <v>4855</v>
      </c>
      <c r="E4869" t="s">
        <v>311</v>
      </c>
      <c r="F4869" t="s">
        <v>2692</v>
      </c>
      <c r="G4869" t="s">
        <v>311</v>
      </c>
      <c r="H4869" t="s">
        <v>311</v>
      </c>
      <c r="I4869" t="s">
        <v>311</v>
      </c>
      <c r="J4869">
        <v>2</v>
      </c>
    </row>
    <row r="4870" spans="1:10" hidden="1" x14ac:dyDescent="0.35">
      <c r="A4870" t="s">
        <v>11259</v>
      </c>
      <c r="B4870">
        <v>14</v>
      </c>
      <c r="C4870">
        <v>13</v>
      </c>
      <c r="D4870">
        <v>4855</v>
      </c>
      <c r="E4870" t="s">
        <v>311</v>
      </c>
      <c r="F4870" t="s">
        <v>3848</v>
      </c>
      <c r="G4870" t="s">
        <v>311</v>
      </c>
      <c r="H4870" t="s">
        <v>311</v>
      </c>
      <c r="I4870" t="s">
        <v>311</v>
      </c>
      <c r="J4870">
        <v>0</v>
      </c>
    </row>
    <row r="4871" spans="1:10" hidden="1" x14ac:dyDescent="0.35">
      <c r="A4871" t="s">
        <v>11260</v>
      </c>
      <c r="B4871">
        <v>15</v>
      </c>
      <c r="C4871">
        <v>13</v>
      </c>
      <c r="D4871">
        <v>4855</v>
      </c>
      <c r="E4871" t="s">
        <v>311</v>
      </c>
      <c r="F4871" t="s">
        <v>3848</v>
      </c>
      <c r="G4871" t="s">
        <v>311</v>
      </c>
      <c r="H4871" t="s">
        <v>311</v>
      </c>
      <c r="I4871" t="s">
        <v>311</v>
      </c>
      <c r="J4871">
        <v>1</v>
      </c>
    </row>
    <row r="4872" spans="1:10" hidden="1" x14ac:dyDescent="0.35">
      <c r="A4872" t="s">
        <v>11261</v>
      </c>
      <c r="B4872">
        <v>19</v>
      </c>
      <c r="C4872">
        <v>13</v>
      </c>
      <c r="D4872">
        <v>4855</v>
      </c>
      <c r="E4872" t="s">
        <v>311</v>
      </c>
      <c r="F4872" t="s">
        <v>3848</v>
      </c>
      <c r="G4872" t="s">
        <v>311</v>
      </c>
      <c r="H4872" t="s">
        <v>311</v>
      </c>
      <c r="I4872" t="s">
        <v>311</v>
      </c>
      <c r="J4872">
        <v>0</v>
      </c>
    </row>
    <row r="4873" spans="1:10" hidden="1" x14ac:dyDescent="0.35">
      <c r="A4873" t="s">
        <v>11262</v>
      </c>
      <c r="B4873">
        <v>12</v>
      </c>
      <c r="C4873">
        <v>13</v>
      </c>
      <c r="D4873">
        <v>4855</v>
      </c>
      <c r="E4873" t="s">
        <v>311</v>
      </c>
      <c r="F4873" t="s">
        <v>3848</v>
      </c>
      <c r="G4873" t="s">
        <v>311</v>
      </c>
      <c r="H4873" t="s">
        <v>311</v>
      </c>
      <c r="I4873" t="s">
        <v>311</v>
      </c>
      <c r="J4873">
        <v>0</v>
      </c>
    </row>
    <row r="4874" spans="1:10" hidden="1" x14ac:dyDescent="0.35">
      <c r="A4874" t="s">
        <v>11263</v>
      </c>
      <c r="B4874">
        <v>9</v>
      </c>
      <c r="C4874">
        <v>13</v>
      </c>
      <c r="D4874">
        <v>4855</v>
      </c>
      <c r="E4874" t="s">
        <v>311</v>
      </c>
      <c r="F4874" t="s">
        <v>3848</v>
      </c>
      <c r="G4874" t="s">
        <v>311</v>
      </c>
      <c r="H4874" t="s">
        <v>311</v>
      </c>
      <c r="I4874" t="s">
        <v>311</v>
      </c>
      <c r="J4874">
        <v>0</v>
      </c>
    </row>
    <row r="4875" spans="1:10" hidden="1" x14ac:dyDescent="0.35">
      <c r="A4875" t="s">
        <v>11264</v>
      </c>
      <c r="B4875">
        <v>15</v>
      </c>
      <c r="C4875">
        <v>13</v>
      </c>
      <c r="D4875">
        <v>4855</v>
      </c>
      <c r="E4875" t="s">
        <v>311</v>
      </c>
      <c r="F4875" t="s">
        <v>3848</v>
      </c>
      <c r="G4875" t="s">
        <v>311</v>
      </c>
      <c r="H4875" t="s">
        <v>311</v>
      </c>
      <c r="I4875" t="s">
        <v>311</v>
      </c>
      <c r="J4875">
        <v>0</v>
      </c>
    </row>
    <row r="4876" spans="1:10" hidden="1" x14ac:dyDescent="0.35">
      <c r="A4876" t="s">
        <v>11265</v>
      </c>
      <c r="B4876">
        <v>28</v>
      </c>
      <c r="C4876">
        <v>13</v>
      </c>
      <c r="D4876">
        <v>4855</v>
      </c>
      <c r="E4876" t="s">
        <v>311</v>
      </c>
      <c r="F4876" t="s">
        <v>2692</v>
      </c>
      <c r="G4876" t="s">
        <v>311</v>
      </c>
      <c r="H4876" t="s">
        <v>311</v>
      </c>
      <c r="I4876" t="s">
        <v>311</v>
      </c>
      <c r="J4876">
        <v>3</v>
      </c>
    </row>
    <row r="4877" spans="1:10" hidden="1" x14ac:dyDescent="0.35">
      <c r="A4877" t="s">
        <v>11266</v>
      </c>
      <c r="B4877">
        <v>15</v>
      </c>
      <c r="C4877">
        <v>13</v>
      </c>
      <c r="D4877">
        <v>4855</v>
      </c>
      <c r="E4877" t="s">
        <v>311</v>
      </c>
      <c r="F4877" t="s">
        <v>2692</v>
      </c>
      <c r="G4877" t="s">
        <v>311</v>
      </c>
      <c r="H4877" t="s">
        <v>311</v>
      </c>
      <c r="I4877" t="s">
        <v>311</v>
      </c>
      <c r="J4877">
        <v>6</v>
      </c>
    </row>
    <row r="4878" spans="1:10" hidden="1" x14ac:dyDescent="0.35">
      <c r="A4878" t="s">
        <v>11267</v>
      </c>
      <c r="B4878">
        <v>30</v>
      </c>
      <c r="C4878">
        <v>13</v>
      </c>
      <c r="D4878">
        <v>4855</v>
      </c>
      <c r="E4878" t="s">
        <v>311</v>
      </c>
      <c r="F4878" t="s">
        <v>3848</v>
      </c>
      <c r="G4878" t="s">
        <v>311</v>
      </c>
      <c r="H4878" t="s">
        <v>311</v>
      </c>
      <c r="I4878" t="s">
        <v>311</v>
      </c>
      <c r="J4878">
        <v>0</v>
      </c>
    </row>
    <row r="4879" spans="1:10" hidden="1" x14ac:dyDescent="0.35">
      <c r="A4879" t="s">
        <v>11268</v>
      </c>
      <c r="B4879">
        <v>20</v>
      </c>
      <c r="C4879">
        <v>13</v>
      </c>
      <c r="D4879">
        <v>4855</v>
      </c>
      <c r="E4879" t="s">
        <v>311</v>
      </c>
      <c r="F4879" t="s">
        <v>3848</v>
      </c>
      <c r="G4879" t="s">
        <v>311</v>
      </c>
      <c r="H4879" t="s">
        <v>311</v>
      </c>
      <c r="I4879" t="s">
        <v>311</v>
      </c>
      <c r="J4879">
        <v>2</v>
      </c>
    </row>
    <row r="4880" spans="1:10" hidden="1" x14ac:dyDescent="0.35">
      <c r="A4880" t="s">
        <v>11269</v>
      </c>
      <c r="B4880">
        <v>9</v>
      </c>
      <c r="C4880">
        <v>13</v>
      </c>
      <c r="D4880">
        <v>4855</v>
      </c>
      <c r="E4880" t="s">
        <v>311</v>
      </c>
      <c r="F4880" t="s">
        <v>2692</v>
      </c>
      <c r="G4880" t="s">
        <v>311</v>
      </c>
      <c r="H4880" t="s">
        <v>311</v>
      </c>
      <c r="I4880" t="s">
        <v>311</v>
      </c>
      <c r="J4880">
        <v>0</v>
      </c>
    </row>
    <row r="4881" spans="1:10" hidden="1" x14ac:dyDescent="0.35">
      <c r="A4881" t="s">
        <v>11270</v>
      </c>
      <c r="B4881">
        <v>16</v>
      </c>
      <c r="C4881">
        <v>13</v>
      </c>
      <c r="D4881">
        <v>4855</v>
      </c>
      <c r="E4881" t="s">
        <v>311</v>
      </c>
      <c r="F4881" t="s">
        <v>3848</v>
      </c>
      <c r="G4881" t="s">
        <v>311</v>
      </c>
      <c r="H4881" t="s">
        <v>311</v>
      </c>
      <c r="I4881" t="s">
        <v>311</v>
      </c>
      <c r="J4881">
        <v>0</v>
      </c>
    </row>
    <row r="4882" spans="1:10" hidden="1" x14ac:dyDescent="0.35">
      <c r="A4882" t="s">
        <v>11271</v>
      </c>
      <c r="B4882">
        <v>8</v>
      </c>
      <c r="C4882">
        <v>13</v>
      </c>
      <c r="D4882">
        <v>4855</v>
      </c>
      <c r="E4882" t="s">
        <v>311</v>
      </c>
      <c r="F4882" t="s">
        <v>3848</v>
      </c>
      <c r="G4882" t="s">
        <v>311</v>
      </c>
      <c r="H4882" t="s">
        <v>311</v>
      </c>
      <c r="I4882" t="s">
        <v>311</v>
      </c>
      <c r="J4882">
        <v>0</v>
      </c>
    </row>
    <row r="4883" spans="1:10" hidden="1" x14ac:dyDescent="0.35">
      <c r="A4883" t="s">
        <v>11272</v>
      </c>
      <c r="B4883">
        <v>16</v>
      </c>
      <c r="C4883">
        <v>13</v>
      </c>
      <c r="D4883">
        <v>4855</v>
      </c>
      <c r="E4883" t="s">
        <v>311</v>
      </c>
      <c r="F4883" t="s">
        <v>2692</v>
      </c>
      <c r="G4883" t="s">
        <v>311</v>
      </c>
      <c r="H4883" t="s">
        <v>311</v>
      </c>
      <c r="I4883" t="s">
        <v>311</v>
      </c>
      <c r="J4883">
        <v>1</v>
      </c>
    </row>
    <row r="4884" spans="1:10" hidden="1" x14ac:dyDescent="0.35">
      <c r="A4884" t="s">
        <v>11273</v>
      </c>
      <c r="B4884">
        <v>75</v>
      </c>
      <c r="C4884">
        <v>13</v>
      </c>
      <c r="D4884">
        <v>4855</v>
      </c>
      <c r="E4884" t="s">
        <v>311</v>
      </c>
      <c r="F4884" t="s">
        <v>2692</v>
      </c>
      <c r="G4884" t="s">
        <v>311</v>
      </c>
      <c r="H4884" t="s">
        <v>311</v>
      </c>
      <c r="I4884" t="s">
        <v>311</v>
      </c>
      <c r="J4884">
        <v>1</v>
      </c>
    </row>
    <row r="4885" spans="1:10" hidden="1" x14ac:dyDescent="0.35">
      <c r="A4885" t="s">
        <v>11274</v>
      </c>
      <c r="B4885">
        <v>44</v>
      </c>
      <c r="C4885">
        <v>13</v>
      </c>
      <c r="D4885">
        <v>4855</v>
      </c>
      <c r="E4885" t="s">
        <v>311</v>
      </c>
      <c r="F4885" t="s">
        <v>2692</v>
      </c>
      <c r="G4885" t="s">
        <v>311</v>
      </c>
      <c r="H4885" t="s">
        <v>311</v>
      </c>
      <c r="I4885" t="s">
        <v>311</v>
      </c>
      <c r="J4885">
        <v>0</v>
      </c>
    </row>
    <row r="4886" spans="1:10" hidden="1" x14ac:dyDescent="0.35">
      <c r="A4886" t="s">
        <v>11275</v>
      </c>
      <c r="B4886">
        <v>18</v>
      </c>
      <c r="C4886">
        <v>13</v>
      </c>
      <c r="D4886">
        <v>4855</v>
      </c>
      <c r="E4886" t="s">
        <v>311</v>
      </c>
      <c r="F4886" t="s">
        <v>3848</v>
      </c>
      <c r="G4886" t="s">
        <v>311</v>
      </c>
      <c r="H4886" t="s">
        <v>311</v>
      </c>
      <c r="I4886" t="s">
        <v>311</v>
      </c>
      <c r="J4886">
        <v>4</v>
      </c>
    </row>
    <row r="4887" spans="1:10" hidden="1" x14ac:dyDescent="0.35">
      <c r="A4887" t="s">
        <v>11276</v>
      </c>
      <c r="B4887">
        <v>85</v>
      </c>
      <c r="C4887">
        <v>13</v>
      </c>
      <c r="D4887">
        <v>4855</v>
      </c>
      <c r="E4887" t="s">
        <v>311</v>
      </c>
      <c r="F4887" t="s">
        <v>2692</v>
      </c>
      <c r="G4887" t="s">
        <v>311</v>
      </c>
      <c r="H4887" t="s">
        <v>311</v>
      </c>
      <c r="I4887" t="s">
        <v>311</v>
      </c>
      <c r="J4887">
        <v>0</v>
      </c>
    </row>
    <row r="4888" spans="1:10" hidden="1" x14ac:dyDescent="0.35">
      <c r="A4888" t="s">
        <v>11277</v>
      </c>
      <c r="B4888">
        <v>39</v>
      </c>
      <c r="C4888">
        <v>13</v>
      </c>
      <c r="D4888">
        <v>4855</v>
      </c>
      <c r="E4888" t="s">
        <v>311</v>
      </c>
      <c r="F4888" t="s">
        <v>3848</v>
      </c>
      <c r="G4888" t="s">
        <v>311</v>
      </c>
      <c r="H4888" t="s">
        <v>311</v>
      </c>
      <c r="I4888" t="s">
        <v>311</v>
      </c>
      <c r="J4888">
        <v>1</v>
      </c>
    </row>
    <row r="4889" spans="1:10" hidden="1" x14ac:dyDescent="0.35">
      <c r="A4889" t="s">
        <v>11278</v>
      </c>
      <c r="B4889">
        <v>30</v>
      </c>
      <c r="C4889">
        <v>13</v>
      </c>
      <c r="D4889">
        <v>4855</v>
      </c>
      <c r="E4889" t="s">
        <v>311</v>
      </c>
      <c r="F4889" t="s">
        <v>2692</v>
      </c>
      <c r="G4889" t="s">
        <v>311</v>
      </c>
      <c r="H4889" t="s">
        <v>311</v>
      </c>
      <c r="I4889" t="s">
        <v>311</v>
      </c>
      <c r="J4889">
        <v>0</v>
      </c>
    </row>
    <row r="4890" spans="1:10" hidden="1" x14ac:dyDescent="0.35">
      <c r="A4890" t="s">
        <v>11279</v>
      </c>
      <c r="B4890">
        <v>56</v>
      </c>
      <c r="C4890">
        <v>13</v>
      </c>
      <c r="D4890">
        <v>4855</v>
      </c>
      <c r="E4890" t="s">
        <v>311</v>
      </c>
      <c r="F4890" t="s">
        <v>2692</v>
      </c>
      <c r="G4890" t="s">
        <v>311</v>
      </c>
      <c r="H4890" t="s">
        <v>311</v>
      </c>
      <c r="I4890" t="s">
        <v>311</v>
      </c>
      <c r="J4890">
        <v>5</v>
      </c>
    </row>
    <row r="4891" spans="1:10" hidden="1" x14ac:dyDescent="0.35">
      <c r="A4891" t="s">
        <v>11280</v>
      </c>
      <c r="B4891">
        <v>38</v>
      </c>
      <c r="C4891">
        <v>13</v>
      </c>
      <c r="D4891">
        <v>4855</v>
      </c>
      <c r="E4891" t="s">
        <v>311</v>
      </c>
      <c r="F4891" t="s">
        <v>2692</v>
      </c>
      <c r="G4891" t="s">
        <v>311</v>
      </c>
      <c r="H4891" t="s">
        <v>311</v>
      </c>
      <c r="I4891" t="s">
        <v>311</v>
      </c>
      <c r="J4891">
        <v>0</v>
      </c>
    </row>
    <row r="4892" spans="1:10" hidden="1" x14ac:dyDescent="0.35">
      <c r="A4892" t="s">
        <v>11281</v>
      </c>
      <c r="B4892">
        <v>11</v>
      </c>
      <c r="C4892">
        <v>13</v>
      </c>
      <c r="D4892">
        <v>4855</v>
      </c>
      <c r="E4892" t="s">
        <v>311</v>
      </c>
      <c r="F4892" t="s">
        <v>3848</v>
      </c>
      <c r="G4892" t="s">
        <v>311</v>
      </c>
      <c r="H4892" t="s">
        <v>311</v>
      </c>
      <c r="I4892" t="s">
        <v>311</v>
      </c>
      <c r="J4892">
        <v>0</v>
      </c>
    </row>
    <row r="4893" spans="1:10" hidden="1" x14ac:dyDescent="0.35">
      <c r="A4893" t="s">
        <v>11282</v>
      </c>
      <c r="B4893">
        <v>21</v>
      </c>
      <c r="C4893">
        <v>13</v>
      </c>
      <c r="D4893">
        <v>4855</v>
      </c>
      <c r="E4893" t="s">
        <v>311</v>
      </c>
      <c r="F4893" t="s">
        <v>3848</v>
      </c>
      <c r="G4893" t="s">
        <v>311</v>
      </c>
      <c r="H4893" t="s">
        <v>311</v>
      </c>
      <c r="I4893" t="s">
        <v>311</v>
      </c>
      <c r="J4893">
        <v>1</v>
      </c>
    </row>
    <row r="4894" spans="1:10" hidden="1" x14ac:dyDescent="0.35">
      <c r="A4894" t="s">
        <v>11283</v>
      </c>
      <c r="B4894">
        <v>8</v>
      </c>
      <c r="C4894">
        <v>13</v>
      </c>
      <c r="D4894">
        <v>4855</v>
      </c>
      <c r="E4894" t="s">
        <v>311</v>
      </c>
      <c r="F4894" t="s">
        <v>3848</v>
      </c>
      <c r="G4894" t="s">
        <v>311</v>
      </c>
      <c r="H4894" t="s">
        <v>311</v>
      </c>
      <c r="I4894" t="s">
        <v>311</v>
      </c>
      <c r="J4894">
        <v>0</v>
      </c>
    </row>
    <row r="4895" spans="1:10" hidden="1" x14ac:dyDescent="0.35">
      <c r="A4895" t="s">
        <v>11284</v>
      </c>
      <c r="B4895">
        <v>8</v>
      </c>
      <c r="C4895">
        <v>13</v>
      </c>
      <c r="D4895">
        <v>4855</v>
      </c>
      <c r="E4895" t="s">
        <v>311</v>
      </c>
      <c r="F4895" t="s">
        <v>3848</v>
      </c>
      <c r="G4895" t="s">
        <v>311</v>
      </c>
      <c r="H4895" t="s">
        <v>311</v>
      </c>
      <c r="I4895" t="s">
        <v>311</v>
      </c>
      <c r="J4895">
        <v>1</v>
      </c>
    </row>
    <row r="4896" spans="1:10" hidden="1" x14ac:dyDescent="0.35">
      <c r="A4896" t="s">
        <v>11285</v>
      </c>
      <c r="B4896">
        <v>50</v>
      </c>
      <c r="C4896">
        <v>13</v>
      </c>
      <c r="D4896">
        <v>4855</v>
      </c>
      <c r="E4896" t="s">
        <v>311</v>
      </c>
      <c r="F4896" t="s">
        <v>2692</v>
      </c>
      <c r="G4896" t="s">
        <v>311</v>
      </c>
      <c r="H4896" t="s">
        <v>311</v>
      </c>
      <c r="I4896" t="s">
        <v>311</v>
      </c>
      <c r="J4896">
        <v>1</v>
      </c>
    </row>
    <row r="4897" spans="1:10" hidden="1" x14ac:dyDescent="0.35">
      <c r="A4897" t="s">
        <v>11286</v>
      </c>
      <c r="B4897">
        <v>14</v>
      </c>
      <c r="C4897">
        <v>13</v>
      </c>
      <c r="D4897">
        <v>4855</v>
      </c>
      <c r="E4897" t="s">
        <v>311</v>
      </c>
      <c r="F4897" t="s">
        <v>2692</v>
      </c>
      <c r="G4897" t="s">
        <v>311</v>
      </c>
      <c r="H4897" t="s">
        <v>311</v>
      </c>
      <c r="I4897" t="s">
        <v>311</v>
      </c>
      <c r="J4897">
        <v>4</v>
      </c>
    </row>
    <row r="4898" spans="1:10" hidden="1" x14ac:dyDescent="0.35">
      <c r="A4898" t="s">
        <v>11287</v>
      </c>
      <c r="B4898">
        <v>19</v>
      </c>
      <c r="C4898">
        <v>13</v>
      </c>
      <c r="D4898">
        <v>4855</v>
      </c>
      <c r="E4898" t="s">
        <v>311</v>
      </c>
      <c r="F4898" t="s">
        <v>3848</v>
      </c>
      <c r="G4898" t="s">
        <v>311</v>
      </c>
      <c r="H4898" t="s">
        <v>311</v>
      </c>
      <c r="I4898" t="s">
        <v>311</v>
      </c>
      <c r="J4898">
        <v>2</v>
      </c>
    </row>
    <row r="4899" spans="1:10" hidden="1" x14ac:dyDescent="0.35">
      <c r="A4899" t="s">
        <v>11288</v>
      </c>
      <c r="B4899">
        <v>15</v>
      </c>
      <c r="C4899">
        <v>13</v>
      </c>
      <c r="D4899">
        <v>4855</v>
      </c>
      <c r="E4899" t="s">
        <v>311</v>
      </c>
      <c r="F4899" t="s">
        <v>3848</v>
      </c>
      <c r="G4899" t="s">
        <v>311</v>
      </c>
      <c r="H4899" t="s">
        <v>311</v>
      </c>
      <c r="I4899" t="s">
        <v>311</v>
      </c>
      <c r="J4899">
        <v>0</v>
      </c>
    </row>
    <row r="4900" spans="1:10" hidden="1" x14ac:dyDescent="0.35">
      <c r="A4900" t="s">
        <v>11289</v>
      </c>
      <c r="B4900">
        <v>13</v>
      </c>
      <c r="C4900">
        <v>13</v>
      </c>
      <c r="D4900">
        <v>4855</v>
      </c>
      <c r="E4900" t="s">
        <v>311</v>
      </c>
      <c r="F4900" t="s">
        <v>3848</v>
      </c>
      <c r="G4900" t="s">
        <v>311</v>
      </c>
      <c r="H4900" t="s">
        <v>311</v>
      </c>
      <c r="I4900" t="s">
        <v>311</v>
      </c>
      <c r="J4900">
        <v>0</v>
      </c>
    </row>
    <row r="4901" spans="1:10" hidden="1" x14ac:dyDescent="0.35">
      <c r="A4901" t="s">
        <v>11290</v>
      </c>
      <c r="B4901">
        <v>12</v>
      </c>
      <c r="C4901">
        <v>13</v>
      </c>
      <c r="D4901">
        <v>4855</v>
      </c>
      <c r="E4901" t="s">
        <v>311</v>
      </c>
      <c r="F4901" t="s">
        <v>3848</v>
      </c>
      <c r="G4901" t="s">
        <v>311</v>
      </c>
      <c r="H4901" t="s">
        <v>311</v>
      </c>
      <c r="I4901" t="s">
        <v>311</v>
      </c>
      <c r="J4901">
        <v>0</v>
      </c>
    </row>
    <row r="4902" spans="1:10" hidden="1" x14ac:dyDescent="0.35">
      <c r="A4902" t="s">
        <v>11291</v>
      </c>
      <c r="B4902">
        <v>16</v>
      </c>
      <c r="C4902">
        <v>13</v>
      </c>
      <c r="D4902">
        <v>4855</v>
      </c>
      <c r="E4902" t="s">
        <v>311</v>
      </c>
      <c r="F4902" t="s">
        <v>3848</v>
      </c>
      <c r="G4902" t="s">
        <v>311</v>
      </c>
      <c r="H4902" t="s">
        <v>311</v>
      </c>
      <c r="I4902" t="s">
        <v>311</v>
      </c>
      <c r="J4902">
        <v>1</v>
      </c>
    </row>
    <row r="4903" spans="1:10" hidden="1" x14ac:dyDescent="0.35">
      <c r="A4903" t="s">
        <v>11292</v>
      </c>
      <c r="B4903">
        <v>8</v>
      </c>
      <c r="C4903">
        <v>13</v>
      </c>
      <c r="D4903">
        <v>4855</v>
      </c>
      <c r="E4903" t="s">
        <v>311</v>
      </c>
      <c r="F4903" t="s">
        <v>3848</v>
      </c>
      <c r="G4903" t="s">
        <v>311</v>
      </c>
      <c r="H4903" t="s">
        <v>311</v>
      </c>
      <c r="I4903" t="s">
        <v>311</v>
      </c>
      <c r="J4903">
        <v>0</v>
      </c>
    </row>
    <row r="4904" spans="1:10" hidden="1" x14ac:dyDescent="0.35">
      <c r="A4904" t="s">
        <v>11293</v>
      </c>
      <c r="B4904">
        <v>29</v>
      </c>
      <c r="C4904">
        <v>13</v>
      </c>
      <c r="D4904">
        <v>4855</v>
      </c>
      <c r="E4904" t="s">
        <v>311</v>
      </c>
      <c r="F4904" t="s">
        <v>2692</v>
      </c>
      <c r="G4904" t="s">
        <v>311</v>
      </c>
      <c r="H4904" t="s">
        <v>311</v>
      </c>
      <c r="I4904" t="s">
        <v>311</v>
      </c>
      <c r="J4904">
        <v>1</v>
      </c>
    </row>
    <row r="4905" spans="1:10" hidden="1" x14ac:dyDescent="0.35">
      <c r="A4905" t="s">
        <v>11294</v>
      </c>
      <c r="B4905">
        <v>24</v>
      </c>
      <c r="C4905">
        <v>13</v>
      </c>
      <c r="D4905">
        <v>4855</v>
      </c>
      <c r="E4905" t="s">
        <v>311</v>
      </c>
      <c r="F4905" t="s">
        <v>3848</v>
      </c>
      <c r="G4905" t="s">
        <v>311</v>
      </c>
      <c r="H4905" t="s">
        <v>311</v>
      </c>
      <c r="I4905" t="s">
        <v>311</v>
      </c>
      <c r="J4905">
        <v>0</v>
      </c>
    </row>
    <row r="4906" spans="1:10" hidden="1" x14ac:dyDescent="0.35">
      <c r="A4906" t="s">
        <v>11295</v>
      </c>
      <c r="B4906">
        <v>31</v>
      </c>
      <c r="C4906">
        <v>13</v>
      </c>
      <c r="D4906">
        <v>4855</v>
      </c>
      <c r="E4906" t="s">
        <v>311</v>
      </c>
      <c r="F4906" t="s">
        <v>2692</v>
      </c>
      <c r="G4906" t="s">
        <v>311</v>
      </c>
      <c r="H4906" t="s">
        <v>311</v>
      </c>
      <c r="I4906" t="s">
        <v>311</v>
      </c>
      <c r="J4906">
        <v>5</v>
      </c>
    </row>
    <row r="4907" spans="1:10" hidden="1" x14ac:dyDescent="0.35">
      <c r="A4907" t="s">
        <v>11296</v>
      </c>
      <c r="B4907">
        <v>12</v>
      </c>
      <c r="C4907">
        <v>13</v>
      </c>
      <c r="D4907">
        <v>4855</v>
      </c>
      <c r="E4907" t="s">
        <v>311</v>
      </c>
      <c r="F4907" t="s">
        <v>3848</v>
      </c>
      <c r="G4907" t="s">
        <v>311</v>
      </c>
      <c r="H4907" t="s">
        <v>311</v>
      </c>
      <c r="I4907" t="s">
        <v>311</v>
      </c>
      <c r="J4907">
        <v>0</v>
      </c>
    </row>
    <row r="4908" spans="1:10" hidden="1" x14ac:dyDescent="0.35">
      <c r="A4908" t="s">
        <v>11297</v>
      </c>
      <c r="B4908">
        <v>5</v>
      </c>
      <c r="C4908">
        <v>13</v>
      </c>
      <c r="D4908">
        <v>4855</v>
      </c>
      <c r="E4908" t="s">
        <v>311</v>
      </c>
      <c r="F4908" t="s">
        <v>3848</v>
      </c>
      <c r="G4908" t="s">
        <v>311</v>
      </c>
      <c r="H4908" t="s">
        <v>311</v>
      </c>
      <c r="I4908" t="s">
        <v>311</v>
      </c>
      <c r="J4908">
        <v>0</v>
      </c>
    </row>
    <row r="4909" spans="1:10" hidden="1" x14ac:dyDescent="0.35">
      <c r="A4909" t="s">
        <v>11298</v>
      </c>
      <c r="B4909">
        <v>11</v>
      </c>
      <c r="C4909">
        <v>13</v>
      </c>
      <c r="D4909">
        <v>4855</v>
      </c>
      <c r="E4909" t="s">
        <v>311</v>
      </c>
      <c r="F4909" t="s">
        <v>3848</v>
      </c>
      <c r="G4909" t="s">
        <v>311</v>
      </c>
      <c r="H4909" t="s">
        <v>311</v>
      </c>
      <c r="I4909" t="s">
        <v>311</v>
      </c>
      <c r="J4909">
        <v>0</v>
      </c>
    </row>
    <row r="4910" spans="1:10" hidden="1" x14ac:dyDescent="0.35">
      <c r="A4910" t="s">
        <v>11299</v>
      </c>
      <c r="B4910">
        <v>17</v>
      </c>
      <c r="C4910">
        <v>13</v>
      </c>
      <c r="D4910">
        <v>4855</v>
      </c>
      <c r="E4910" t="s">
        <v>311</v>
      </c>
      <c r="F4910" t="s">
        <v>3848</v>
      </c>
      <c r="G4910" t="s">
        <v>311</v>
      </c>
      <c r="H4910" t="s">
        <v>311</v>
      </c>
      <c r="I4910" t="s">
        <v>311</v>
      </c>
      <c r="J4910">
        <v>17</v>
      </c>
    </row>
    <row r="4911" spans="1:10" hidden="1" x14ac:dyDescent="0.35">
      <c r="A4911" t="s">
        <v>11300</v>
      </c>
      <c r="B4911">
        <v>17</v>
      </c>
      <c r="C4911">
        <v>13</v>
      </c>
      <c r="D4911">
        <v>4855</v>
      </c>
      <c r="E4911" t="s">
        <v>311</v>
      </c>
      <c r="F4911" t="s">
        <v>2692</v>
      </c>
      <c r="G4911" t="s">
        <v>311</v>
      </c>
      <c r="H4911" t="s">
        <v>311</v>
      </c>
      <c r="I4911" t="s">
        <v>311</v>
      </c>
      <c r="J4911">
        <v>3</v>
      </c>
    </row>
    <row r="4912" spans="1:10" hidden="1" x14ac:dyDescent="0.35">
      <c r="A4912" t="s">
        <v>11301</v>
      </c>
      <c r="B4912">
        <v>26</v>
      </c>
      <c r="C4912">
        <v>13</v>
      </c>
      <c r="D4912">
        <v>4855</v>
      </c>
      <c r="E4912" t="s">
        <v>311</v>
      </c>
      <c r="F4912" t="s">
        <v>3848</v>
      </c>
      <c r="G4912" t="s">
        <v>311</v>
      </c>
      <c r="H4912" t="s">
        <v>311</v>
      </c>
      <c r="I4912" t="s">
        <v>311</v>
      </c>
      <c r="J4912">
        <v>1</v>
      </c>
    </row>
    <row r="4913" spans="1:10" hidden="1" x14ac:dyDescent="0.35">
      <c r="A4913" t="s">
        <v>11302</v>
      </c>
      <c r="B4913">
        <v>10</v>
      </c>
      <c r="C4913">
        <v>13</v>
      </c>
      <c r="D4913">
        <v>4855</v>
      </c>
      <c r="E4913" t="s">
        <v>311</v>
      </c>
      <c r="F4913" t="s">
        <v>3848</v>
      </c>
      <c r="G4913" t="s">
        <v>311</v>
      </c>
      <c r="H4913" t="s">
        <v>311</v>
      </c>
      <c r="I4913" t="s">
        <v>311</v>
      </c>
      <c r="J4913">
        <v>0</v>
      </c>
    </row>
    <row r="4914" spans="1:10" hidden="1" x14ac:dyDescent="0.35">
      <c r="A4914" t="s">
        <v>11303</v>
      </c>
      <c r="B4914">
        <v>35</v>
      </c>
      <c r="C4914">
        <v>13</v>
      </c>
      <c r="D4914">
        <v>4855</v>
      </c>
      <c r="E4914" t="s">
        <v>311</v>
      </c>
      <c r="F4914" t="s">
        <v>3848</v>
      </c>
      <c r="G4914" t="s">
        <v>311</v>
      </c>
      <c r="H4914" t="s">
        <v>311</v>
      </c>
      <c r="I4914" t="s">
        <v>311</v>
      </c>
      <c r="J4914">
        <v>0</v>
      </c>
    </row>
    <row r="4915" spans="1:10" hidden="1" x14ac:dyDescent="0.35">
      <c r="A4915" t="s">
        <v>11304</v>
      </c>
      <c r="B4915">
        <v>22</v>
      </c>
      <c r="C4915">
        <v>13</v>
      </c>
      <c r="D4915">
        <v>4855</v>
      </c>
      <c r="E4915" t="s">
        <v>311</v>
      </c>
      <c r="F4915" t="s">
        <v>2692</v>
      </c>
      <c r="G4915" t="s">
        <v>311</v>
      </c>
      <c r="H4915" t="s">
        <v>311</v>
      </c>
      <c r="I4915" t="s">
        <v>311</v>
      </c>
      <c r="J4915">
        <v>9</v>
      </c>
    </row>
    <row r="4916" spans="1:10" hidden="1" x14ac:dyDescent="0.35">
      <c r="A4916" t="s">
        <v>11305</v>
      </c>
      <c r="B4916">
        <v>12</v>
      </c>
      <c r="C4916">
        <v>13</v>
      </c>
      <c r="D4916">
        <v>4855</v>
      </c>
      <c r="E4916" t="s">
        <v>311</v>
      </c>
      <c r="F4916" t="s">
        <v>3848</v>
      </c>
      <c r="G4916" t="s">
        <v>311</v>
      </c>
      <c r="H4916" t="s">
        <v>311</v>
      </c>
      <c r="I4916" t="s">
        <v>311</v>
      </c>
      <c r="J4916">
        <v>0</v>
      </c>
    </row>
    <row r="4917" spans="1:10" hidden="1" x14ac:dyDescent="0.35">
      <c r="A4917" t="s">
        <v>11306</v>
      </c>
      <c r="B4917">
        <v>17</v>
      </c>
      <c r="C4917">
        <v>13</v>
      </c>
      <c r="D4917">
        <v>4855</v>
      </c>
      <c r="E4917" t="s">
        <v>311</v>
      </c>
      <c r="F4917" t="s">
        <v>2692</v>
      </c>
      <c r="G4917" t="s">
        <v>311</v>
      </c>
      <c r="H4917" t="s">
        <v>311</v>
      </c>
      <c r="I4917" t="s">
        <v>311</v>
      </c>
      <c r="J4917">
        <v>3</v>
      </c>
    </row>
    <row r="4918" spans="1:10" hidden="1" x14ac:dyDescent="0.35">
      <c r="A4918" t="s">
        <v>11307</v>
      </c>
      <c r="B4918">
        <v>11</v>
      </c>
      <c r="C4918">
        <v>13</v>
      </c>
      <c r="D4918">
        <v>4855</v>
      </c>
      <c r="E4918" t="s">
        <v>311</v>
      </c>
      <c r="F4918" t="s">
        <v>3848</v>
      </c>
      <c r="G4918" t="s">
        <v>311</v>
      </c>
      <c r="H4918" t="s">
        <v>311</v>
      </c>
      <c r="I4918" t="s">
        <v>311</v>
      </c>
      <c r="J4918">
        <v>0</v>
      </c>
    </row>
    <row r="4919" spans="1:10" x14ac:dyDescent="0.35">
      <c r="A4919" t="s">
        <v>11308</v>
      </c>
      <c r="B4919">
        <v>47</v>
      </c>
      <c r="C4919">
        <v>13</v>
      </c>
      <c r="D4919">
        <v>4855</v>
      </c>
      <c r="E4919" t="s">
        <v>311</v>
      </c>
      <c r="F4919" t="s">
        <v>0</v>
      </c>
      <c r="G4919" t="s">
        <v>311</v>
      </c>
      <c r="H4919" t="s">
        <v>311</v>
      </c>
      <c r="I4919" t="s">
        <v>311</v>
      </c>
      <c r="J4919">
        <v>5</v>
      </c>
    </row>
    <row r="4920" spans="1:10" hidden="1" x14ac:dyDescent="0.35">
      <c r="A4920" t="s">
        <v>11309</v>
      </c>
      <c r="B4920">
        <v>14</v>
      </c>
      <c r="C4920">
        <v>13</v>
      </c>
      <c r="D4920">
        <v>4855</v>
      </c>
      <c r="E4920" t="s">
        <v>311</v>
      </c>
      <c r="F4920" t="s">
        <v>3848</v>
      </c>
      <c r="G4920" t="s">
        <v>311</v>
      </c>
      <c r="H4920" t="s">
        <v>311</v>
      </c>
      <c r="I4920" t="s">
        <v>311</v>
      </c>
      <c r="J4920">
        <v>0</v>
      </c>
    </row>
    <row r="4921" spans="1:10" hidden="1" x14ac:dyDescent="0.35">
      <c r="A4921" t="s">
        <v>11310</v>
      </c>
      <c r="B4921">
        <v>20</v>
      </c>
      <c r="C4921">
        <v>13</v>
      </c>
      <c r="D4921">
        <v>4855</v>
      </c>
      <c r="E4921" t="s">
        <v>311</v>
      </c>
      <c r="F4921" t="s">
        <v>3848</v>
      </c>
      <c r="G4921" t="s">
        <v>311</v>
      </c>
      <c r="H4921" t="s">
        <v>311</v>
      </c>
      <c r="I4921" t="s">
        <v>311</v>
      </c>
      <c r="J4921">
        <v>0</v>
      </c>
    </row>
    <row r="4922" spans="1:10" hidden="1" x14ac:dyDescent="0.35">
      <c r="A4922" t="s">
        <v>11311</v>
      </c>
      <c r="B4922">
        <v>18</v>
      </c>
      <c r="C4922">
        <v>13</v>
      </c>
      <c r="D4922">
        <v>4855</v>
      </c>
      <c r="E4922" t="s">
        <v>311</v>
      </c>
      <c r="F4922" t="s">
        <v>2692</v>
      </c>
      <c r="G4922" t="s">
        <v>311</v>
      </c>
      <c r="H4922" t="s">
        <v>311</v>
      </c>
      <c r="I4922" t="s">
        <v>311</v>
      </c>
      <c r="J4922">
        <v>3</v>
      </c>
    </row>
    <row r="4923" spans="1:10" hidden="1" x14ac:dyDescent="0.35">
      <c r="A4923" t="s">
        <v>11312</v>
      </c>
      <c r="B4923">
        <v>15</v>
      </c>
      <c r="C4923">
        <v>13</v>
      </c>
      <c r="D4923">
        <v>4855</v>
      </c>
      <c r="E4923" t="s">
        <v>311</v>
      </c>
      <c r="F4923" t="s">
        <v>3848</v>
      </c>
      <c r="G4923" t="s">
        <v>311</v>
      </c>
      <c r="H4923" t="s">
        <v>311</v>
      </c>
      <c r="I4923" t="s">
        <v>311</v>
      </c>
      <c r="J4923">
        <v>0</v>
      </c>
    </row>
    <row r="4924" spans="1:10" hidden="1" x14ac:dyDescent="0.35">
      <c r="A4924" t="s">
        <v>11313</v>
      </c>
      <c r="B4924">
        <v>22</v>
      </c>
      <c r="C4924">
        <v>13</v>
      </c>
      <c r="D4924">
        <v>4855</v>
      </c>
      <c r="E4924" t="s">
        <v>311</v>
      </c>
      <c r="F4924" t="s">
        <v>3848</v>
      </c>
      <c r="G4924" t="s">
        <v>311</v>
      </c>
      <c r="H4924" t="s">
        <v>311</v>
      </c>
      <c r="I4924" t="s">
        <v>311</v>
      </c>
      <c r="J4924">
        <v>0</v>
      </c>
    </row>
    <row r="4925" spans="1:10" hidden="1" x14ac:dyDescent="0.35">
      <c r="A4925" t="s">
        <v>11314</v>
      </c>
      <c r="B4925">
        <v>12</v>
      </c>
      <c r="C4925">
        <v>13</v>
      </c>
      <c r="D4925">
        <v>4855</v>
      </c>
      <c r="E4925" t="s">
        <v>311</v>
      </c>
      <c r="F4925" t="s">
        <v>3848</v>
      </c>
      <c r="G4925" t="s">
        <v>311</v>
      </c>
      <c r="H4925" t="s">
        <v>311</v>
      </c>
      <c r="I4925" t="s">
        <v>311</v>
      </c>
      <c r="J4925">
        <v>0</v>
      </c>
    </row>
    <row r="4926" spans="1:10" hidden="1" x14ac:dyDescent="0.35">
      <c r="A4926" t="s">
        <v>11315</v>
      </c>
      <c r="B4926">
        <v>14</v>
      </c>
      <c r="C4926">
        <v>13</v>
      </c>
      <c r="D4926">
        <v>4855</v>
      </c>
      <c r="E4926" t="s">
        <v>311</v>
      </c>
      <c r="F4926" t="s">
        <v>2692</v>
      </c>
      <c r="G4926" t="s">
        <v>311</v>
      </c>
      <c r="H4926" t="s">
        <v>311</v>
      </c>
      <c r="I4926" t="s">
        <v>311</v>
      </c>
      <c r="J4926">
        <v>0</v>
      </c>
    </row>
    <row r="4927" spans="1:10" hidden="1" x14ac:dyDescent="0.35">
      <c r="A4927" t="s">
        <v>11316</v>
      </c>
      <c r="B4927">
        <v>13</v>
      </c>
      <c r="C4927">
        <v>13</v>
      </c>
      <c r="D4927">
        <v>4855</v>
      </c>
      <c r="E4927" t="s">
        <v>311</v>
      </c>
      <c r="F4927" t="s">
        <v>3848</v>
      </c>
      <c r="G4927" t="s">
        <v>311</v>
      </c>
      <c r="H4927" t="s">
        <v>311</v>
      </c>
      <c r="I4927" t="s">
        <v>311</v>
      </c>
      <c r="J4927">
        <v>0</v>
      </c>
    </row>
    <row r="4928" spans="1:10" hidden="1" x14ac:dyDescent="0.35">
      <c r="A4928" t="s">
        <v>11317</v>
      </c>
      <c r="B4928">
        <v>44</v>
      </c>
      <c r="C4928">
        <v>13</v>
      </c>
      <c r="D4928">
        <v>4855</v>
      </c>
      <c r="E4928" t="s">
        <v>311</v>
      </c>
      <c r="F4928" t="s">
        <v>2692</v>
      </c>
      <c r="G4928" t="s">
        <v>311</v>
      </c>
      <c r="H4928" t="s">
        <v>311</v>
      </c>
      <c r="I4928" t="s">
        <v>311</v>
      </c>
      <c r="J4928">
        <v>2</v>
      </c>
    </row>
    <row r="4929" spans="1:10" hidden="1" x14ac:dyDescent="0.35">
      <c r="A4929" t="s">
        <v>11318</v>
      </c>
      <c r="B4929">
        <v>14</v>
      </c>
      <c r="C4929">
        <v>13</v>
      </c>
      <c r="D4929">
        <v>4855</v>
      </c>
      <c r="E4929" t="s">
        <v>311</v>
      </c>
      <c r="F4929" t="s">
        <v>3848</v>
      </c>
      <c r="G4929" t="s">
        <v>311</v>
      </c>
      <c r="H4929" t="s">
        <v>311</v>
      </c>
      <c r="I4929" t="s">
        <v>311</v>
      </c>
      <c r="J4929">
        <v>0</v>
      </c>
    </row>
    <row r="4930" spans="1:10" hidden="1" x14ac:dyDescent="0.35">
      <c r="A4930" t="s">
        <v>11319</v>
      </c>
      <c r="B4930">
        <v>30</v>
      </c>
      <c r="C4930">
        <v>13</v>
      </c>
      <c r="D4930">
        <v>4855</v>
      </c>
      <c r="E4930" t="s">
        <v>311</v>
      </c>
      <c r="F4930" t="s">
        <v>2692</v>
      </c>
      <c r="G4930" t="s">
        <v>311</v>
      </c>
      <c r="H4930" t="s">
        <v>311</v>
      </c>
      <c r="I4930" t="s">
        <v>311</v>
      </c>
      <c r="J4930">
        <v>7</v>
      </c>
    </row>
    <row r="4931" spans="1:10" hidden="1" x14ac:dyDescent="0.35">
      <c r="A4931" t="s">
        <v>11320</v>
      </c>
      <c r="B4931">
        <v>28</v>
      </c>
      <c r="C4931">
        <v>13</v>
      </c>
      <c r="D4931">
        <v>4855</v>
      </c>
      <c r="E4931" t="s">
        <v>311</v>
      </c>
      <c r="F4931" t="s">
        <v>3848</v>
      </c>
      <c r="G4931" t="s">
        <v>311</v>
      </c>
      <c r="H4931" t="s">
        <v>311</v>
      </c>
      <c r="I4931" t="s">
        <v>311</v>
      </c>
      <c r="J4931">
        <v>0</v>
      </c>
    </row>
    <row r="4932" spans="1:10" hidden="1" x14ac:dyDescent="0.35">
      <c r="A4932" t="s">
        <v>11321</v>
      </c>
      <c r="B4932">
        <v>15</v>
      </c>
      <c r="C4932">
        <v>13</v>
      </c>
      <c r="D4932">
        <v>4855</v>
      </c>
      <c r="E4932" t="s">
        <v>311</v>
      </c>
      <c r="F4932" t="s">
        <v>3848</v>
      </c>
      <c r="G4932" t="s">
        <v>311</v>
      </c>
      <c r="H4932" t="s">
        <v>311</v>
      </c>
      <c r="I4932" t="s">
        <v>311</v>
      </c>
      <c r="J4932">
        <v>0</v>
      </c>
    </row>
    <row r="4933" spans="1:10" hidden="1" x14ac:dyDescent="0.35">
      <c r="A4933" t="s">
        <v>11322</v>
      </c>
      <c r="B4933">
        <v>12</v>
      </c>
      <c r="C4933">
        <v>13</v>
      </c>
      <c r="D4933">
        <v>4855</v>
      </c>
      <c r="E4933" t="s">
        <v>311</v>
      </c>
      <c r="F4933" t="s">
        <v>3848</v>
      </c>
      <c r="G4933" t="s">
        <v>311</v>
      </c>
      <c r="H4933" t="s">
        <v>311</v>
      </c>
      <c r="I4933" t="s">
        <v>311</v>
      </c>
      <c r="J4933">
        <v>0</v>
      </c>
    </row>
    <row r="4934" spans="1:10" hidden="1" x14ac:dyDescent="0.35">
      <c r="A4934" t="s">
        <v>11323</v>
      </c>
      <c r="B4934">
        <v>18</v>
      </c>
      <c r="C4934">
        <v>13</v>
      </c>
      <c r="D4934">
        <v>4855</v>
      </c>
      <c r="E4934" t="s">
        <v>311</v>
      </c>
      <c r="F4934" t="s">
        <v>3848</v>
      </c>
      <c r="G4934" t="s">
        <v>311</v>
      </c>
      <c r="H4934" t="s">
        <v>311</v>
      </c>
      <c r="I4934" t="s">
        <v>311</v>
      </c>
      <c r="J4934">
        <v>0</v>
      </c>
    </row>
    <row r="4935" spans="1:10" hidden="1" x14ac:dyDescent="0.35">
      <c r="A4935" t="s">
        <v>11324</v>
      </c>
      <c r="B4935">
        <v>24</v>
      </c>
      <c r="C4935">
        <v>13</v>
      </c>
      <c r="D4935">
        <v>4855</v>
      </c>
      <c r="E4935" t="s">
        <v>311</v>
      </c>
      <c r="F4935" t="s">
        <v>2692</v>
      </c>
      <c r="G4935" t="s">
        <v>311</v>
      </c>
      <c r="H4935" t="s">
        <v>311</v>
      </c>
      <c r="I4935" t="s">
        <v>311</v>
      </c>
      <c r="J4935">
        <v>1</v>
      </c>
    </row>
    <row r="4936" spans="1:10" hidden="1" x14ac:dyDescent="0.35">
      <c r="A4936" t="s">
        <v>11325</v>
      </c>
      <c r="B4936">
        <v>7</v>
      </c>
      <c r="C4936">
        <v>13</v>
      </c>
      <c r="D4936">
        <v>4855</v>
      </c>
      <c r="E4936" t="s">
        <v>311</v>
      </c>
      <c r="F4936" t="s">
        <v>3848</v>
      </c>
      <c r="G4936" t="s">
        <v>311</v>
      </c>
      <c r="H4936" t="s">
        <v>311</v>
      </c>
      <c r="I4936" t="s">
        <v>311</v>
      </c>
      <c r="J4936">
        <v>0</v>
      </c>
    </row>
    <row r="4937" spans="1:10" hidden="1" x14ac:dyDescent="0.35">
      <c r="A4937" t="s">
        <v>11326</v>
      </c>
      <c r="B4937">
        <v>19</v>
      </c>
      <c r="C4937">
        <v>13</v>
      </c>
      <c r="D4937">
        <v>4855</v>
      </c>
      <c r="E4937" t="s">
        <v>311</v>
      </c>
      <c r="F4937" t="s">
        <v>3848</v>
      </c>
      <c r="G4937" t="s">
        <v>311</v>
      </c>
      <c r="H4937" t="s">
        <v>311</v>
      </c>
      <c r="I4937" t="s">
        <v>311</v>
      </c>
      <c r="J4937">
        <v>0</v>
      </c>
    </row>
    <row r="4938" spans="1:10" hidden="1" x14ac:dyDescent="0.35">
      <c r="A4938" t="s">
        <v>11327</v>
      </c>
      <c r="B4938">
        <v>8</v>
      </c>
      <c r="C4938">
        <v>13</v>
      </c>
      <c r="D4938">
        <v>4855</v>
      </c>
      <c r="E4938" t="s">
        <v>311</v>
      </c>
      <c r="F4938" t="s">
        <v>3848</v>
      </c>
      <c r="G4938" t="s">
        <v>311</v>
      </c>
      <c r="H4938" t="s">
        <v>311</v>
      </c>
      <c r="I4938" t="s">
        <v>311</v>
      </c>
      <c r="J4938">
        <v>0</v>
      </c>
    </row>
    <row r="4939" spans="1:10" hidden="1" x14ac:dyDescent="0.35">
      <c r="A4939" t="s">
        <v>11328</v>
      </c>
      <c r="B4939">
        <v>20</v>
      </c>
      <c r="C4939">
        <v>13</v>
      </c>
      <c r="D4939">
        <v>4855</v>
      </c>
      <c r="E4939" t="s">
        <v>311</v>
      </c>
      <c r="F4939" t="s">
        <v>3848</v>
      </c>
      <c r="G4939" t="s">
        <v>311</v>
      </c>
      <c r="H4939" t="s">
        <v>311</v>
      </c>
      <c r="I4939" t="s">
        <v>311</v>
      </c>
      <c r="J4939">
        <v>2</v>
      </c>
    </row>
    <row r="4940" spans="1:10" hidden="1" x14ac:dyDescent="0.35">
      <c r="A4940" t="s">
        <v>11329</v>
      </c>
      <c r="B4940">
        <v>46</v>
      </c>
      <c r="C4940">
        <v>13</v>
      </c>
      <c r="D4940">
        <v>4855</v>
      </c>
      <c r="E4940" t="s">
        <v>311</v>
      </c>
      <c r="F4940" t="s">
        <v>2692</v>
      </c>
      <c r="G4940" t="s">
        <v>311</v>
      </c>
      <c r="H4940" t="s">
        <v>311</v>
      </c>
      <c r="I4940" t="s">
        <v>311</v>
      </c>
      <c r="J4940">
        <v>2</v>
      </c>
    </row>
    <row r="4941" spans="1:10" hidden="1" x14ac:dyDescent="0.35">
      <c r="A4941" t="s">
        <v>11330</v>
      </c>
      <c r="B4941">
        <v>12</v>
      </c>
      <c r="C4941">
        <v>13</v>
      </c>
      <c r="D4941">
        <v>4855</v>
      </c>
      <c r="E4941" t="s">
        <v>311</v>
      </c>
      <c r="F4941" t="s">
        <v>3848</v>
      </c>
      <c r="G4941" t="s">
        <v>311</v>
      </c>
      <c r="H4941" t="s">
        <v>311</v>
      </c>
      <c r="I4941" t="s">
        <v>311</v>
      </c>
      <c r="J4941">
        <v>0</v>
      </c>
    </row>
    <row r="4942" spans="1:10" hidden="1" x14ac:dyDescent="0.35">
      <c r="A4942" t="s">
        <v>11331</v>
      </c>
      <c r="B4942">
        <v>13</v>
      </c>
      <c r="C4942">
        <v>13</v>
      </c>
      <c r="D4942">
        <v>4855</v>
      </c>
      <c r="E4942" t="s">
        <v>311</v>
      </c>
      <c r="F4942" t="s">
        <v>3848</v>
      </c>
      <c r="G4942" t="s">
        <v>311</v>
      </c>
      <c r="H4942" t="s">
        <v>311</v>
      </c>
      <c r="I4942" t="s">
        <v>311</v>
      </c>
      <c r="J4942">
        <v>0</v>
      </c>
    </row>
    <row r="4943" spans="1:10" hidden="1" x14ac:dyDescent="0.35">
      <c r="A4943" t="s">
        <v>11332</v>
      </c>
      <c r="B4943">
        <v>10</v>
      </c>
      <c r="C4943">
        <v>13</v>
      </c>
      <c r="D4943">
        <v>4855</v>
      </c>
      <c r="E4943" t="s">
        <v>311</v>
      </c>
      <c r="F4943" t="s">
        <v>3848</v>
      </c>
      <c r="G4943" t="s">
        <v>311</v>
      </c>
      <c r="H4943" t="s">
        <v>311</v>
      </c>
      <c r="I4943" t="s">
        <v>311</v>
      </c>
      <c r="J4943">
        <v>0</v>
      </c>
    </row>
    <row r="4944" spans="1:10" hidden="1" x14ac:dyDescent="0.35">
      <c r="A4944" t="s">
        <v>11333</v>
      </c>
      <c r="B4944">
        <v>20</v>
      </c>
      <c r="C4944">
        <v>12</v>
      </c>
      <c r="D4944">
        <v>4943</v>
      </c>
      <c r="E4944" t="s">
        <v>311</v>
      </c>
      <c r="F4944" t="s">
        <v>2692</v>
      </c>
      <c r="G4944" t="s">
        <v>311</v>
      </c>
      <c r="H4944" t="s">
        <v>311</v>
      </c>
      <c r="I4944" t="s">
        <v>311</v>
      </c>
      <c r="J4944">
        <v>2</v>
      </c>
    </row>
    <row r="4945" spans="1:10" hidden="1" x14ac:dyDescent="0.35">
      <c r="A4945" t="s">
        <v>11334</v>
      </c>
      <c r="B4945">
        <v>20</v>
      </c>
      <c r="C4945">
        <v>12</v>
      </c>
      <c r="D4945">
        <v>4943</v>
      </c>
      <c r="E4945" t="s">
        <v>311</v>
      </c>
      <c r="F4945" t="s">
        <v>2692</v>
      </c>
      <c r="G4945" t="s">
        <v>311</v>
      </c>
      <c r="H4945" t="s">
        <v>311</v>
      </c>
      <c r="I4945" t="s">
        <v>311</v>
      </c>
      <c r="J4945">
        <v>0</v>
      </c>
    </row>
    <row r="4946" spans="1:10" hidden="1" x14ac:dyDescent="0.35">
      <c r="A4946" t="s">
        <v>11335</v>
      </c>
      <c r="B4946">
        <v>12</v>
      </c>
      <c r="C4946">
        <v>12</v>
      </c>
      <c r="D4946">
        <v>4943</v>
      </c>
      <c r="E4946" t="s">
        <v>311</v>
      </c>
      <c r="F4946" t="s">
        <v>2692</v>
      </c>
      <c r="G4946" t="s">
        <v>311</v>
      </c>
      <c r="H4946" t="s">
        <v>311</v>
      </c>
      <c r="I4946" t="s">
        <v>311</v>
      </c>
      <c r="J4946">
        <v>5</v>
      </c>
    </row>
    <row r="4947" spans="1:10" x14ac:dyDescent="0.35">
      <c r="A4947" t="s">
        <v>11336</v>
      </c>
      <c r="B4947">
        <v>70</v>
      </c>
      <c r="C4947">
        <v>12</v>
      </c>
      <c r="D4947">
        <v>4943</v>
      </c>
      <c r="E4947" t="s">
        <v>311</v>
      </c>
      <c r="F4947" t="s">
        <v>0</v>
      </c>
      <c r="G4947" t="s">
        <v>11337</v>
      </c>
      <c r="H4947" t="s">
        <v>311</v>
      </c>
      <c r="I4947" t="s">
        <v>311</v>
      </c>
      <c r="J4947">
        <v>10</v>
      </c>
    </row>
    <row r="4948" spans="1:10" hidden="1" x14ac:dyDescent="0.35">
      <c r="A4948" t="s">
        <v>11338</v>
      </c>
      <c r="B4948">
        <v>13</v>
      </c>
      <c r="C4948">
        <v>12</v>
      </c>
      <c r="D4948">
        <v>4943</v>
      </c>
      <c r="E4948" t="s">
        <v>311</v>
      </c>
      <c r="F4948" t="s">
        <v>3848</v>
      </c>
      <c r="G4948" t="s">
        <v>311</v>
      </c>
      <c r="H4948" t="s">
        <v>311</v>
      </c>
      <c r="I4948" t="s">
        <v>311</v>
      </c>
      <c r="J4948">
        <v>0</v>
      </c>
    </row>
    <row r="4949" spans="1:10" hidden="1" x14ac:dyDescent="0.35">
      <c r="A4949" t="s">
        <v>11339</v>
      </c>
      <c r="B4949">
        <v>16</v>
      </c>
      <c r="C4949">
        <v>12</v>
      </c>
      <c r="D4949">
        <v>4943</v>
      </c>
      <c r="E4949" t="s">
        <v>311</v>
      </c>
      <c r="F4949" t="s">
        <v>3848</v>
      </c>
      <c r="G4949" t="s">
        <v>311</v>
      </c>
      <c r="H4949" t="s">
        <v>311</v>
      </c>
      <c r="I4949" t="s">
        <v>311</v>
      </c>
      <c r="J4949">
        <v>0</v>
      </c>
    </row>
    <row r="4950" spans="1:10" hidden="1" x14ac:dyDescent="0.35">
      <c r="A4950" t="s">
        <v>11340</v>
      </c>
      <c r="B4950">
        <v>9</v>
      </c>
      <c r="C4950">
        <v>12</v>
      </c>
      <c r="D4950">
        <v>4943</v>
      </c>
      <c r="E4950" t="s">
        <v>311</v>
      </c>
      <c r="F4950" t="s">
        <v>3848</v>
      </c>
      <c r="G4950" t="s">
        <v>311</v>
      </c>
      <c r="H4950" t="s">
        <v>311</v>
      </c>
      <c r="I4950" t="s">
        <v>311</v>
      </c>
      <c r="J4950">
        <v>0</v>
      </c>
    </row>
    <row r="4951" spans="1:10" hidden="1" x14ac:dyDescent="0.35">
      <c r="A4951" t="s">
        <v>11341</v>
      </c>
      <c r="B4951">
        <v>21</v>
      </c>
      <c r="C4951">
        <v>12</v>
      </c>
      <c r="D4951">
        <v>4943</v>
      </c>
      <c r="E4951" t="s">
        <v>311</v>
      </c>
      <c r="F4951" t="s">
        <v>2692</v>
      </c>
      <c r="G4951" t="s">
        <v>311</v>
      </c>
      <c r="H4951" t="s">
        <v>311</v>
      </c>
      <c r="I4951" t="s">
        <v>311</v>
      </c>
      <c r="J4951">
        <v>3</v>
      </c>
    </row>
    <row r="4952" spans="1:10" hidden="1" x14ac:dyDescent="0.35">
      <c r="A4952" t="s">
        <v>11342</v>
      </c>
      <c r="B4952">
        <v>9</v>
      </c>
      <c r="C4952">
        <v>12</v>
      </c>
      <c r="D4952">
        <v>4943</v>
      </c>
      <c r="E4952" t="s">
        <v>311</v>
      </c>
      <c r="F4952" t="s">
        <v>3848</v>
      </c>
      <c r="G4952" t="s">
        <v>311</v>
      </c>
      <c r="H4952" t="s">
        <v>311</v>
      </c>
      <c r="I4952" t="s">
        <v>311</v>
      </c>
      <c r="J4952">
        <v>3</v>
      </c>
    </row>
    <row r="4953" spans="1:10" hidden="1" x14ac:dyDescent="0.35">
      <c r="A4953" t="s">
        <v>11343</v>
      </c>
      <c r="B4953">
        <v>12</v>
      </c>
      <c r="C4953">
        <v>12</v>
      </c>
      <c r="D4953">
        <v>4943</v>
      </c>
      <c r="E4953" t="s">
        <v>311</v>
      </c>
      <c r="F4953" t="s">
        <v>3848</v>
      </c>
      <c r="G4953" t="s">
        <v>311</v>
      </c>
      <c r="H4953" t="s">
        <v>311</v>
      </c>
      <c r="I4953" t="s">
        <v>311</v>
      </c>
      <c r="J4953">
        <v>0</v>
      </c>
    </row>
    <row r="4954" spans="1:10" hidden="1" x14ac:dyDescent="0.35">
      <c r="A4954" t="s">
        <v>11344</v>
      </c>
      <c r="B4954">
        <v>23</v>
      </c>
      <c r="C4954">
        <v>12</v>
      </c>
      <c r="D4954">
        <v>4943</v>
      </c>
      <c r="E4954" t="s">
        <v>311</v>
      </c>
      <c r="F4954" t="s">
        <v>3848</v>
      </c>
      <c r="G4954" t="s">
        <v>311</v>
      </c>
      <c r="H4954" t="s">
        <v>311</v>
      </c>
      <c r="I4954" t="s">
        <v>311</v>
      </c>
      <c r="J4954">
        <v>0</v>
      </c>
    </row>
    <row r="4955" spans="1:10" hidden="1" x14ac:dyDescent="0.35">
      <c r="A4955" t="s">
        <v>11345</v>
      </c>
      <c r="B4955">
        <v>20</v>
      </c>
      <c r="C4955">
        <v>12</v>
      </c>
      <c r="D4955">
        <v>4943</v>
      </c>
      <c r="E4955" t="s">
        <v>311</v>
      </c>
      <c r="F4955" t="s">
        <v>3848</v>
      </c>
      <c r="G4955" t="s">
        <v>311</v>
      </c>
      <c r="H4955" t="s">
        <v>311</v>
      </c>
      <c r="I4955" t="s">
        <v>311</v>
      </c>
      <c r="J4955">
        <v>0</v>
      </c>
    </row>
    <row r="4956" spans="1:10" hidden="1" x14ac:dyDescent="0.35">
      <c r="A4956" t="s">
        <v>11346</v>
      </c>
      <c r="B4956">
        <v>9</v>
      </c>
      <c r="C4956">
        <v>12</v>
      </c>
      <c r="D4956">
        <v>4943</v>
      </c>
      <c r="E4956" t="s">
        <v>311</v>
      </c>
      <c r="F4956" t="s">
        <v>3848</v>
      </c>
      <c r="G4956" t="s">
        <v>311</v>
      </c>
      <c r="H4956" t="s">
        <v>311</v>
      </c>
      <c r="I4956" t="s">
        <v>311</v>
      </c>
      <c r="J4956">
        <v>0</v>
      </c>
    </row>
    <row r="4957" spans="1:10" hidden="1" x14ac:dyDescent="0.35">
      <c r="A4957" t="s">
        <v>11347</v>
      </c>
      <c r="B4957">
        <v>15</v>
      </c>
      <c r="C4957">
        <v>12</v>
      </c>
      <c r="D4957">
        <v>4943</v>
      </c>
      <c r="E4957" t="s">
        <v>311</v>
      </c>
      <c r="F4957" t="s">
        <v>3848</v>
      </c>
      <c r="G4957" t="s">
        <v>311</v>
      </c>
      <c r="H4957" t="s">
        <v>311</v>
      </c>
      <c r="I4957" t="s">
        <v>311</v>
      </c>
      <c r="J4957">
        <v>0</v>
      </c>
    </row>
    <row r="4958" spans="1:10" hidden="1" x14ac:dyDescent="0.35">
      <c r="A4958" t="s">
        <v>11348</v>
      </c>
      <c r="B4958">
        <v>13</v>
      </c>
      <c r="C4958">
        <v>12</v>
      </c>
      <c r="D4958">
        <v>4943</v>
      </c>
      <c r="E4958" t="s">
        <v>311</v>
      </c>
      <c r="F4958" t="s">
        <v>3848</v>
      </c>
      <c r="G4958" t="s">
        <v>311</v>
      </c>
      <c r="H4958" t="s">
        <v>311</v>
      </c>
      <c r="I4958" t="s">
        <v>311</v>
      </c>
      <c r="J4958">
        <v>1</v>
      </c>
    </row>
    <row r="4959" spans="1:10" hidden="1" x14ac:dyDescent="0.35">
      <c r="A4959" t="s">
        <v>11349</v>
      </c>
      <c r="B4959">
        <v>9</v>
      </c>
      <c r="C4959">
        <v>12</v>
      </c>
      <c r="D4959">
        <v>4943</v>
      </c>
      <c r="E4959" t="s">
        <v>311</v>
      </c>
      <c r="F4959" t="s">
        <v>3848</v>
      </c>
      <c r="G4959" t="s">
        <v>311</v>
      </c>
      <c r="H4959" t="s">
        <v>311</v>
      </c>
      <c r="I4959" t="s">
        <v>311</v>
      </c>
      <c r="J4959">
        <v>0</v>
      </c>
    </row>
    <row r="4960" spans="1:10" hidden="1" x14ac:dyDescent="0.35">
      <c r="A4960" t="s">
        <v>11350</v>
      </c>
      <c r="B4960">
        <v>22</v>
      </c>
      <c r="C4960">
        <v>12</v>
      </c>
      <c r="D4960">
        <v>4943</v>
      </c>
      <c r="E4960" t="s">
        <v>311</v>
      </c>
      <c r="F4960" t="s">
        <v>2692</v>
      </c>
      <c r="G4960" t="s">
        <v>311</v>
      </c>
      <c r="H4960" t="s">
        <v>311</v>
      </c>
      <c r="I4960" t="s">
        <v>311</v>
      </c>
      <c r="J4960">
        <v>0</v>
      </c>
    </row>
    <row r="4961" spans="1:10" hidden="1" x14ac:dyDescent="0.35">
      <c r="A4961" t="s">
        <v>11351</v>
      </c>
      <c r="B4961">
        <v>17</v>
      </c>
      <c r="C4961">
        <v>12</v>
      </c>
      <c r="D4961">
        <v>4943</v>
      </c>
      <c r="E4961" t="s">
        <v>311</v>
      </c>
      <c r="F4961" t="s">
        <v>2692</v>
      </c>
      <c r="G4961" t="s">
        <v>311</v>
      </c>
      <c r="H4961" t="s">
        <v>311</v>
      </c>
      <c r="I4961" t="s">
        <v>311</v>
      </c>
      <c r="J4961">
        <v>2</v>
      </c>
    </row>
    <row r="4962" spans="1:10" hidden="1" x14ac:dyDescent="0.35">
      <c r="A4962" t="s">
        <v>11352</v>
      </c>
      <c r="B4962">
        <v>45</v>
      </c>
      <c r="C4962">
        <v>12</v>
      </c>
      <c r="D4962">
        <v>4943</v>
      </c>
      <c r="E4962" t="s">
        <v>311</v>
      </c>
      <c r="F4962" t="s">
        <v>2692</v>
      </c>
      <c r="G4962" t="s">
        <v>311</v>
      </c>
      <c r="H4962" t="s">
        <v>311</v>
      </c>
      <c r="I4962" t="s">
        <v>311</v>
      </c>
      <c r="J4962">
        <v>1</v>
      </c>
    </row>
    <row r="4963" spans="1:10" hidden="1" x14ac:dyDescent="0.35">
      <c r="A4963" t="s">
        <v>11353</v>
      </c>
      <c r="B4963">
        <v>22</v>
      </c>
      <c r="C4963">
        <v>12</v>
      </c>
      <c r="D4963">
        <v>4943</v>
      </c>
      <c r="E4963" t="s">
        <v>311</v>
      </c>
      <c r="F4963" t="s">
        <v>2692</v>
      </c>
      <c r="G4963" t="s">
        <v>311</v>
      </c>
      <c r="H4963" t="s">
        <v>311</v>
      </c>
      <c r="I4963" t="s">
        <v>311</v>
      </c>
      <c r="J4963">
        <v>0</v>
      </c>
    </row>
    <row r="4964" spans="1:10" hidden="1" x14ac:dyDescent="0.35">
      <c r="A4964" t="s">
        <v>11354</v>
      </c>
      <c r="B4964">
        <v>18</v>
      </c>
      <c r="C4964">
        <v>12</v>
      </c>
      <c r="D4964">
        <v>4943</v>
      </c>
      <c r="E4964" t="s">
        <v>311</v>
      </c>
      <c r="F4964" t="s">
        <v>3848</v>
      </c>
      <c r="G4964" t="s">
        <v>311</v>
      </c>
      <c r="H4964" t="s">
        <v>311</v>
      </c>
      <c r="I4964" t="s">
        <v>311</v>
      </c>
      <c r="J4964">
        <v>0</v>
      </c>
    </row>
    <row r="4965" spans="1:10" hidden="1" x14ac:dyDescent="0.35">
      <c r="A4965" t="s">
        <v>11355</v>
      </c>
      <c r="B4965">
        <v>11</v>
      </c>
      <c r="C4965">
        <v>12</v>
      </c>
      <c r="D4965">
        <v>4943</v>
      </c>
      <c r="E4965" t="s">
        <v>311</v>
      </c>
      <c r="F4965" t="s">
        <v>3848</v>
      </c>
      <c r="G4965" t="s">
        <v>311</v>
      </c>
      <c r="H4965" t="s">
        <v>311</v>
      </c>
      <c r="I4965" t="s">
        <v>311</v>
      </c>
      <c r="J4965">
        <v>0</v>
      </c>
    </row>
    <row r="4966" spans="1:10" hidden="1" x14ac:dyDescent="0.35">
      <c r="A4966" t="s">
        <v>11356</v>
      </c>
      <c r="B4966">
        <v>13</v>
      </c>
      <c r="C4966">
        <v>12</v>
      </c>
      <c r="D4966">
        <v>4943</v>
      </c>
      <c r="E4966" t="s">
        <v>311</v>
      </c>
      <c r="F4966" t="s">
        <v>3848</v>
      </c>
      <c r="G4966" t="s">
        <v>311</v>
      </c>
      <c r="H4966" t="s">
        <v>311</v>
      </c>
      <c r="I4966" t="s">
        <v>311</v>
      </c>
      <c r="J4966">
        <v>1</v>
      </c>
    </row>
    <row r="4967" spans="1:10" hidden="1" x14ac:dyDescent="0.35">
      <c r="A4967" t="s">
        <v>11357</v>
      </c>
      <c r="B4967">
        <v>23</v>
      </c>
      <c r="C4967">
        <v>12</v>
      </c>
      <c r="D4967">
        <v>4943</v>
      </c>
      <c r="E4967" t="s">
        <v>311</v>
      </c>
      <c r="F4967" t="s">
        <v>2692</v>
      </c>
      <c r="G4967" t="s">
        <v>311</v>
      </c>
      <c r="H4967" t="s">
        <v>311</v>
      </c>
      <c r="I4967" t="s">
        <v>311</v>
      </c>
      <c r="J4967">
        <v>3</v>
      </c>
    </row>
    <row r="4968" spans="1:10" hidden="1" x14ac:dyDescent="0.35">
      <c r="A4968" t="s">
        <v>11358</v>
      </c>
      <c r="B4968">
        <v>22</v>
      </c>
      <c r="C4968">
        <v>12</v>
      </c>
      <c r="D4968">
        <v>4943</v>
      </c>
      <c r="E4968" t="s">
        <v>311</v>
      </c>
      <c r="F4968" t="s">
        <v>2692</v>
      </c>
      <c r="G4968" t="s">
        <v>311</v>
      </c>
      <c r="H4968" t="s">
        <v>311</v>
      </c>
      <c r="I4968" t="s">
        <v>311</v>
      </c>
      <c r="J4968">
        <v>0</v>
      </c>
    </row>
    <row r="4969" spans="1:10" hidden="1" x14ac:dyDescent="0.35">
      <c r="A4969" t="s">
        <v>11359</v>
      </c>
      <c r="B4969">
        <v>21</v>
      </c>
      <c r="C4969">
        <v>12</v>
      </c>
      <c r="D4969">
        <v>4943</v>
      </c>
      <c r="E4969" t="s">
        <v>311</v>
      </c>
      <c r="F4969" t="s">
        <v>2692</v>
      </c>
      <c r="G4969" t="s">
        <v>311</v>
      </c>
      <c r="H4969" t="s">
        <v>311</v>
      </c>
      <c r="I4969" t="s">
        <v>311</v>
      </c>
      <c r="J4969">
        <v>0</v>
      </c>
    </row>
    <row r="4970" spans="1:10" hidden="1" x14ac:dyDescent="0.35">
      <c r="A4970" t="s">
        <v>11360</v>
      </c>
      <c r="B4970">
        <v>33</v>
      </c>
      <c r="C4970">
        <v>12</v>
      </c>
      <c r="D4970">
        <v>4943</v>
      </c>
      <c r="E4970" t="s">
        <v>311</v>
      </c>
      <c r="F4970" t="s">
        <v>3848</v>
      </c>
      <c r="G4970" t="s">
        <v>311</v>
      </c>
      <c r="H4970" t="s">
        <v>311</v>
      </c>
      <c r="I4970" t="s">
        <v>311</v>
      </c>
      <c r="J4970">
        <v>10</v>
      </c>
    </row>
    <row r="4971" spans="1:10" hidden="1" x14ac:dyDescent="0.35">
      <c r="A4971" t="s">
        <v>11361</v>
      </c>
      <c r="B4971">
        <v>25</v>
      </c>
      <c r="C4971">
        <v>12</v>
      </c>
      <c r="D4971">
        <v>4943</v>
      </c>
      <c r="E4971" t="s">
        <v>311</v>
      </c>
      <c r="F4971" t="s">
        <v>2692</v>
      </c>
      <c r="G4971" t="s">
        <v>311</v>
      </c>
      <c r="H4971" t="s">
        <v>311</v>
      </c>
      <c r="I4971" t="s">
        <v>311</v>
      </c>
      <c r="J4971">
        <v>4</v>
      </c>
    </row>
    <row r="4972" spans="1:10" hidden="1" x14ac:dyDescent="0.35">
      <c r="A4972" t="s">
        <v>11362</v>
      </c>
      <c r="B4972">
        <v>26</v>
      </c>
      <c r="C4972">
        <v>12</v>
      </c>
      <c r="D4972">
        <v>4943</v>
      </c>
      <c r="E4972" t="s">
        <v>311</v>
      </c>
      <c r="F4972" t="s">
        <v>2692</v>
      </c>
      <c r="G4972" t="s">
        <v>311</v>
      </c>
      <c r="H4972" t="s">
        <v>311</v>
      </c>
      <c r="I4972" t="s">
        <v>311</v>
      </c>
      <c r="J4972">
        <v>0</v>
      </c>
    </row>
    <row r="4973" spans="1:10" hidden="1" x14ac:dyDescent="0.35">
      <c r="A4973" t="s">
        <v>11363</v>
      </c>
      <c r="B4973">
        <v>52</v>
      </c>
      <c r="C4973">
        <v>12</v>
      </c>
      <c r="D4973">
        <v>4943</v>
      </c>
      <c r="E4973" t="s">
        <v>311</v>
      </c>
      <c r="F4973" t="s">
        <v>2692</v>
      </c>
      <c r="G4973" t="s">
        <v>311</v>
      </c>
      <c r="H4973" t="s">
        <v>311</v>
      </c>
      <c r="I4973" t="s">
        <v>311</v>
      </c>
      <c r="J4973">
        <v>0</v>
      </c>
    </row>
    <row r="4974" spans="1:10" hidden="1" x14ac:dyDescent="0.35">
      <c r="A4974" t="s">
        <v>11364</v>
      </c>
      <c r="B4974">
        <v>16</v>
      </c>
      <c r="C4974">
        <v>12</v>
      </c>
      <c r="D4974">
        <v>4943</v>
      </c>
      <c r="E4974" t="s">
        <v>311</v>
      </c>
      <c r="F4974" t="s">
        <v>3848</v>
      </c>
      <c r="G4974" t="s">
        <v>311</v>
      </c>
      <c r="H4974" t="s">
        <v>311</v>
      </c>
      <c r="I4974" t="s">
        <v>311</v>
      </c>
      <c r="J4974">
        <v>0</v>
      </c>
    </row>
    <row r="4975" spans="1:10" hidden="1" x14ac:dyDescent="0.35">
      <c r="A4975" t="s">
        <v>11365</v>
      </c>
      <c r="B4975">
        <v>27</v>
      </c>
      <c r="C4975">
        <v>12</v>
      </c>
      <c r="D4975">
        <v>4943</v>
      </c>
      <c r="E4975" t="s">
        <v>311</v>
      </c>
      <c r="F4975" t="s">
        <v>2692</v>
      </c>
      <c r="G4975" t="s">
        <v>311</v>
      </c>
      <c r="H4975" t="s">
        <v>311</v>
      </c>
      <c r="I4975" t="s">
        <v>311</v>
      </c>
      <c r="J4975">
        <v>6</v>
      </c>
    </row>
    <row r="4976" spans="1:10" hidden="1" x14ac:dyDescent="0.35">
      <c r="A4976" t="s">
        <v>11366</v>
      </c>
      <c r="B4976">
        <v>57</v>
      </c>
      <c r="C4976">
        <v>12</v>
      </c>
      <c r="D4976">
        <v>4943</v>
      </c>
      <c r="E4976" t="s">
        <v>311</v>
      </c>
      <c r="F4976" t="s">
        <v>2692</v>
      </c>
      <c r="G4976" t="s">
        <v>311</v>
      </c>
      <c r="H4976" t="s">
        <v>311</v>
      </c>
      <c r="I4976" t="s">
        <v>311</v>
      </c>
      <c r="J4976">
        <v>0</v>
      </c>
    </row>
    <row r="4977" spans="1:10" hidden="1" x14ac:dyDescent="0.35">
      <c r="A4977" t="s">
        <v>11367</v>
      </c>
      <c r="B4977">
        <v>8</v>
      </c>
      <c r="C4977">
        <v>12</v>
      </c>
      <c r="D4977">
        <v>4943</v>
      </c>
      <c r="E4977" t="s">
        <v>311</v>
      </c>
      <c r="F4977" t="s">
        <v>3848</v>
      </c>
      <c r="G4977" t="s">
        <v>311</v>
      </c>
      <c r="H4977" t="s">
        <v>311</v>
      </c>
      <c r="I4977" t="s">
        <v>311</v>
      </c>
      <c r="J4977">
        <v>0</v>
      </c>
    </row>
    <row r="4978" spans="1:10" hidden="1" x14ac:dyDescent="0.35">
      <c r="A4978" t="s">
        <v>11368</v>
      </c>
      <c r="B4978">
        <v>11</v>
      </c>
      <c r="C4978">
        <v>12</v>
      </c>
      <c r="D4978">
        <v>4943</v>
      </c>
      <c r="E4978" t="s">
        <v>311</v>
      </c>
      <c r="F4978" t="s">
        <v>3848</v>
      </c>
      <c r="G4978" t="s">
        <v>311</v>
      </c>
      <c r="H4978" t="s">
        <v>311</v>
      </c>
      <c r="I4978" t="s">
        <v>311</v>
      </c>
      <c r="J4978">
        <v>0</v>
      </c>
    </row>
    <row r="4979" spans="1:10" hidden="1" x14ac:dyDescent="0.35">
      <c r="A4979" t="s">
        <v>11369</v>
      </c>
      <c r="B4979">
        <v>8</v>
      </c>
      <c r="C4979">
        <v>12</v>
      </c>
      <c r="D4979">
        <v>4943</v>
      </c>
      <c r="E4979" t="s">
        <v>311</v>
      </c>
      <c r="F4979" t="s">
        <v>3848</v>
      </c>
      <c r="G4979" t="s">
        <v>311</v>
      </c>
      <c r="H4979" t="s">
        <v>311</v>
      </c>
      <c r="I4979" t="s">
        <v>311</v>
      </c>
      <c r="J4979">
        <v>1</v>
      </c>
    </row>
    <row r="4980" spans="1:10" hidden="1" x14ac:dyDescent="0.35">
      <c r="A4980" t="s">
        <v>11370</v>
      </c>
      <c r="B4980">
        <v>103</v>
      </c>
      <c r="C4980">
        <v>12</v>
      </c>
      <c r="D4980">
        <v>4943</v>
      </c>
      <c r="E4980" t="s">
        <v>311</v>
      </c>
      <c r="F4980" t="s">
        <v>3848</v>
      </c>
      <c r="G4980" t="s">
        <v>311</v>
      </c>
      <c r="H4980" t="s">
        <v>311</v>
      </c>
      <c r="I4980" t="s">
        <v>311</v>
      </c>
      <c r="J4980">
        <v>0</v>
      </c>
    </row>
    <row r="4981" spans="1:10" hidden="1" x14ac:dyDescent="0.35">
      <c r="A4981" t="s">
        <v>11371</v>
      </c>
      <c r="B4981">
        <v>18</v>
      </c>
      <c r="C4981">
        <v>12</v>
      </c>
      <c r="D4981">
        <v>4943</v>
      </c>
      <c r="E4981" t="s">
        <v>311</v>
      </c>
      <c r="F4981" t="s">
        <v>3848</v>
      </c>
      <c r="G4981" t="s">
        <v>311</v>
      </c>
      <c r="H4981" t="s">
        <v>311</v>
      </c>
      <c r="I4981" t="s">
        <v>311</v>
      </c>
      <c r="J4981">
        <v>0</v>
      </c>
    </row>
    <row r="4982" spans="1:10" hidden="1" x14ac:dyDescent="0.35">
      <c r="A4982" t="s">
        <v>11372</v>
      </c>
      <c r="B4982">
        <v>16</v>
      </c>
      <c r="C4982">
        <v>12</v>
      </c>
      <c r="D4982">
        <v>4943</v>
      </c>
      <c r="E4982" t="s">
        <v>311</v>
      </c>
      <c r="F4982" t="s">
        <v>3848</v>
      </c>
      <c r="G4982" t="s">
        <v>311</v>
      </c>
      <c r="H4982" t="s">
        <v>311</v>
      </c>
      <c r="I4982" t="s">
        <v>311</v>
      </c>
      <c r="J4982">
        <v>0</v>
      </c>
    </row>
    <row r="4983" spans="1:10" hidden="1" x14ac:dyDescent="0.35">
      <c r="A4983" t="s">
        <v>11373</v>
      </c>
      <c r="B4983">
        <v>32</v>
      </c>
      <c r="C4983">
        <v>12</v>
      </c>
      <c r="D4983">
        <v>4943</v>
      </c>
      <c r="E4983" t="s">
        <v>311</v>
      </c>
      <c r="F4983" t="s">
        <v>3848</v>
      </c>
      <c r="G4983" t="s">
        <v>311</v>
      </c>
      <c r="H4983" t="s">
        <v>311</v>
      </c>
      <c r="I4983" t="s">
        <v>311</v>
      </c>
      <c r="J4983">
        <v>1</v>
      </c>
    </row>
    <row r="4984" spans="1:10" hidden="1" x14ac:dyDescent="0.35">
      <c r="A4984" t="s">
        <v>11374</v>
      </c>
      <c r="B4984">
        <v>50</v>
      </c>
      <c r="C4984">
        <v>12</v>
      </c>
      <c r="D4984">
        <v>4943</v>
      </c>
      <c r="E4984" t="s">
        <v>311</v>
      </c>
      <c r="F4984" t="s">
        <v>2692</v>
      </c>
      <c r="G4984" t="s">
        <v>311</v>
      </c>
      <c r="H4984" t="s">
        <v>311</v>
      </c>
      <c r="I4984" t="s">
        <v>311</v>
      </c>
      <c r="J4984">
        <v>47</v>
      </c>
    </row>
    <row r="4985" spans="1:10" hidden="1" x14ac:dyDescent="0.35">
      <c r="A4985" t="s">
        <v>11375</v>
      </c>
      <c r="B4985">
        <v>10</v>
      </c>
      <c r="C4985">
        <v>12</v>
      </c>
      <c r="D4985">
        <v>4943</v>
      </c>
      <c r="E4985" t="s">
        <v>311</v>
      </c>
      <c r="F4985" t="s">
        <v>3848</v>
      </c>
      <c r="G4985" t="s">
        <v>311</v>
      </c>
      <c r="H4985" t="s">
        <v>311</v>
      </c>
      <c r="I4985" t="s">
        <v>311</v>
      </c>
      <c r="J4985">
        <v>0</v>
      </c>
    </row>
    <row r="4986" spans="1:10" hidden="1" x14ac:dyDescent="0.35">
      <c r="A4986" t="s">
        <v>11376</v>
      </c>
      <c r="B4986">
        <v>46</v>
      </c>
      <c r="C4986">
        <v>12</v>
      </c>
      <c r="D4986">
        <v>4943</v>
      </c>
      <c r="E4986" t="s">
        <v>311</v>
      </c>
      <c r="F4986" t="s">
        <v>3848</v>
      </c>
      <c r="G4986" t="s">
        <v>311</v>
      </c>
      <c r="H4986" t="s">
        <v>311</v>
      </c>
      <c r="I4986" t="s">
        <v>311</v>
      </c>
      <c r="J4986">
        <v>3</v>
      </c>
    </row>
    <row r="4987" spans="1:10" hidden="1" x14ac:dyDescent="0.35">
      <c r="A4987" t="s">
        <v>11377</v>
      </c>
      <c r="B4987">
        <v>53</v>
      </c>
      <c r="C4987">
        <v>12</v>
      </c>
      <c r="D4987">
        <v>4943</v>
      </c>
      <c r="E4987" t="s">
        <v>311</v>
      </c>
      <c r="F4987" t="s">
        <v>2692</v>
      </c>
      <c r="G4987" t="s">
        <v>311</v>
      </c>
      <c r="H4987" t="s">
        <v>311</v>
      </c>
      <c r="I4987" t="s">
        <v>311</v>
      </c>
      <c r="J4987">
        <v>0</v>
      </c>
    </row>
    <row r="4988" spans="1:10" hidden="1" x14ac:dyDescent="0.35">
      <c r="A4988" t="s">
        <v>11378</v>
      </c>
      <c r="B4988">
        <v>21</v>
      </c>
      <c r="C4988">
        <v>12</v>
      </c>
      <c r="D4988">
        <v>4943</v>
      </c>
      <c r="E4988" t="s">
        <v>311</v>
      </c>
      <c r="F4988" t="s">
        <v>3848</v>
      </c>
      <c r="G4988" t="s">
        <v>311</v>
      </c>
      <c r="H4988" t="s">
        <v>311</v>
      </c>
      <c r="I4988" t="s">
        <v>311</v>
      </c>
      <c r="J4988">
        <v>1</v>
      </c>
    </row>
    <row r="4989" spans="1:10" hidden="1" x14ac:dyDescent="0.35">
      <c r="A4989" t="s">
        <v>11379</v>
      </c>
      <c r="B4989">
        <v>13</v>
      </c>
      <c r="C4989">
        <v>12</v>
      </c>
      <c r="D4989">
        <v>4943</v>
      </c>
      <c r="E4989" t="s">
        <v>311</v>
      </c>
      <c r="F4989" t="s">
        <v>3848</v>
      </c>
      <c r="G4989" t="s">
        <v>311</v>
      </c>
      <c r="H4989" t="s">
        <v>311</v>
      </c>
      <c r="I4989" t="s">
        <v>311</v>
      </c>
      <c r="J4989">
        <v>0</v>
      </c>
    </row>
    <row r="4990" spans="1:10" hidden="1" x14ac:dyDescent="0.35">
      <c r="A4990" t="s">
        <v>11380</v>
      </c>
      <c r="B4990">
        <v>13</v>
      </c>
      <c r="C4990">
        <v>12</v>
      </c>
      <c r="D4990">
        <v>4943</v>
      </c>
      <c r="E4990" t="s">
        <v>311</v>
      </c>
      <c r="F4990" t="s">
        <v>3848</v>
      </c>
      <c r="G4990" t="s">
        <v>311</v>
      </c>
      <c r="H4990" t="s">
        <v>311</v>
      </c>
      <c r="I4990" t="s">
        <v>311</v>
      </c>
      <c r="J4990">
        <v>0</v>
      </c>
    </row>
    <row r="4991" spans="1:10" hidden="1" x14ac:dyDescent="0.35">
      <c r="A4991" t="s">
        <v>11381</v>
      </c>
      <c r="B4991">
        <v>40</v>
      </c>
      <c r="C4991">
        <v>12</v>
      </c>
      <c r="D4991">
        <v>4943</v>
      </c>
      <c r="E4991" t="s">
        <v>311</v>
      </c>
      <c r="F4991" t="s">
        <v>3848</v>
      </c>
      <c r="G4991" t="s">
        <v>311</v>
      </c>
      <c r="H4991" t="s">
        <v>311</v>
      </c>
      <c r="I4991" t="s">
        <v>311</v>
      </c>
      <c r="J4991">
        <v>0</v>
      </c>
    </row>
    <row r="4992" spans="1:10" hidden="1" x14ac:dyDescent="0.35">
      <c r="A4992" t="s">
        <v>11382</v>
      </c>
      <c r="B4992">
        <v>19</v>
      </c>
      <c r="C4992">
        <v>12</v>
      </c>
      <c r="D4992">
        <v>4943</v>
      </c>
      <c r="E4992" t="s">
        <v>311</v>
      </c>
      <c r="F4992" t="s">
        <v>3848</v>
      </c>
      <c r="G4992" t="s">
        <v>311</v>
      </c>
      <c r="H4992" t="s">
        <v>311</v>
      </c>
      <c r="I4992" t="s">
        <v>311</v>
      </c>
      <c r="J4992">
        <v>0</v>
      </c>
    </row>
    <row r="4993" spans="1:10" hidden="1" x14ac:dyDescent="0.35">
      <c r="A4993" t="s">
        <v>11383</v>
      </c>
      <c r="B4993">
        <v>15</v>
      </c>
      <c r="C4993">
        <v>12</v>
      </c>
      <c r="D4993">
        <v>4943</v>
      </c>
      <c r="E4993" t="s">
        <v>311</v>
      </c>
      <c r="F4993" t="s">
        <v>3848</v>
      </c>
      <c r="G4993" t="s">
        <v>311</v>
      </c>
      <c r="H4993" t="s">
        <v>311</v>
      </c>
      <c r="I4993" t="s">
        <v>311</v>
      </c>
      <c r="J4993">
        <v>0</v>
      </c>
    </row>
    <row r="4994" spans="1:10" x14ac:dyDescent="0.35">
      <c r="A4994" t="s">
        <v>11384</v>
      </c>
      <c r="B4994">
        <v>73</v>
      </c>
      <c r="C4994">
        <v>12</v>
      </c>
      <c r="D4994">
        <v>4943</v>
      </c>
      <c r="E4994" t="s">
        <v>311</v>
      </c>
      <c r="F4994" t="s">
        <v>0</v>
      </c>
      <c r="G4994" t="s">
        <v>6759</v>
      </c>
      <c r="H4994" t="s">
        <v>311</v>
      </c>
      <c r="I4994" t="s">
        <v>311</v>
      </c>
      <c r="J4994">
        <v>14</v>
      </c>
    </row>
    <row r="4995" spans="1:10" hidden="1" x14ac:dyDescent="0.35">
      <c r="A4995" t="s">
        <v>11385</v>
      </c>
      <c r="B4995">
        <v>12</v>
      </c>
      <c r="C4995">
        <v>12</v>
      </c>
      <c r="D4995">
        <v>4943</v>
      </c>
      <c r="E4995" t="s">
        <v>311</v>
      </c>
      <c r="F4995" t="s">
        <v>3848</v>
      </c>
      <c r="G4995" t="s">
        <v>311</v>
      </c>
      <c r="H4995" t="s">
        <v>311</v>
      </c>
      <c r="I4995" t="s">
        <v>311</v>
      </c>
      <c r="J4995">
        <v>1</v>
      </c>
    </row>
    <row r="4996" spans="1:10" hidden="1" x14ac:dyDescent="0.35">
      <c r="A4996" t="s">
        <v>11386</v>
      </c>
      <c r="B4996">
        <v>27</v>
      </c>
      <c r="C4996">
        <v>12</v>
      </c>
      <c r="D4996">
        <v>4943</v>
      </c>
      <c r="E4996" t="s">
        <v>311</v>
      </c>
      <c r="F4996" t="s">
        <v>2692</v>
      </c>
      <c r="G4996" t="s">
        <v>311</v>
      </c>
      <c r="H4996" t="s">
        <v>311</v>
      </c>
      <c r="I4996" t="s">
        <v>311</v>
      </c>
      <c r="J4996">
        <v>27</v>
      </c>
    </row>
    <row r="4997" spans="1:10" hidden="1" x14ac:dyDescent="0.35">
      <c r="A4997" t="s">
        <v>11387</v>
      </c>
      <c r="B4997">
        <v>22</v>
      </c>
      <c r="C4997">
        <v>12</v>
      </c>
      <c r="D4997">
        <v>4943</v>
      </c>
      <c r="E4997" t="s">
        <v>311</v>
      </c>
      <c r="F4997" t="s">
        <v>3848</v>
      </c>
      <c r="G4997" t="s">
        <v>311</v>
      </c>
      <c r="H4997" t="s">
        <v>311</v>
      </c>
      <c r="I4997" t="s">
        <v>311</v>
      </c>
      <c r="J4997">
        <v>0</v>
      </c>
    </row>
    <row r="4998" spans="1:10" hidden="1" x14ac:dyDescent="0.35">
      <c r="A4998" t="s">
        <v>11388</v>
      </c>
      <c r="B4998">
        <v>17</v>
      </c>
      <c r="C4998">
        <v>12</v>
      </c>
      <c r="D4998">
        <v>4943</v>
      </c>
      <c r="E4998" t="s">
        <v>311</v>
      </c>
      <c r="F4998" t="s">
        <v>3848</v>
      </c>
      <c r="G4998" t="s">
        <v>311</v>
      </c>
      <c r="H4998" t="s">
        <v>311</v>
      </c>
      <c r="I4998" t="s">
        <v>311</v>
      </c>
      <c r="J4998">
        <v>2</v>
      </c>
    </row>
    <row r="4999" spans="1:10" hidden="1" x14ac:dyDescent="0.35">
      <c r="A4999" t="s">
        <v>11389</v>
      </c>
      <c r="B4999">
        <v>18</v>
      </c>
      <c r="C4999">
        <v>12</v>
      </c>
      <c r="D4999">
        <v>4943</v>
      </c>
      <c r="E4999" t="s">
        <v>311</v>
      </c>
      <c r="F4999" t="s">
        <v>3848</v>
      </c>
      <c r="G4999" t="s">
        <v>311</v>
      </c>
      <c r="H4999" t="s">
        <v>311</v>
      </c>
      <c r="I4999" t="s">
        <v>311</v>
      </c>
      <c r="J4999">
        <v>1</v>
      </c>
    </row>
    <row r="5000" spans="1:10" hidden="1" x14ac:dyDescent="0.35">
      <c r="A5000" t="s">
        <v>11390</v>
      </c>
      <c r="B5000">
        <v>21</v>
      </c>
      <c r="C5000">
        <v>12</v>
      </c>
      <c r="D5000">
        <v>4943</v>
      </c>
      <c r="E5000" t="s">
        <v>311</v>
      </c>
      <c r="F5000" t="s">
        <v>3848</v>
      </c>
      <c r="G5000" t="s">
        <v>311</v>
      </c>
      <c r="H5000" t="s">
        <v>311</v>
      </c>
      <c r="I5000" t="s">
        <v>311</v>
      </c>
      <c r="J5000">
        <v>10</v>
      </c>
    </row>
    <row r="5001" spans="1:10" hidden="1" x14ac:dyDescent="0.35">
      <c r="A5001" t="s">
        <v>11391</v>
      </c>
      <c r="B5001">
        <v>11</v>
      </c>
      <c r="C5001">
        <v>12</v>
      </c>
      <c r="D5001">
        <v>4943</v>
      </c>
      <c r="E5001" t="s">
        <v>311</v>
      </c>
      <c r="F5001" t="s">
        <v>3848</v>
      </c>
      <c r="G5001" t="s">
        <v>311</v>
      </c>
      <c r="H5001" t="s">
        <v>311</v>
      </c>
      <c r="I5001" t="s">
        <v>311</v>
      </c>
      <c r="J5001">
        <v>11</v>
      </c>
    </row>
    <row r="5002" spans="1:10" hidden="1" x14ac:dyDescent="0.35">
      <c r="A5002" t="s">
        <v>11392</v>
      </c>
      <c r="B5002">
        <v>11</v>
      </c>
      <c r="C5002">
        <v>12</v>
      </c>
      <c r="D5002">
        <v>4943</v>
      </c>
      <c r="E5002" t="s">
        <v>311</v>
      </c>
      <c r="F5002" t="s">
        <v>3848</v>
      </c>
      <c r="G5002" t="s">
        <v>311</v>
      </c>
      <c r="H5002" t="s">
        <v>311</v>
      </c>
      <c r="I5002" t="s">
        <v>311</v>
      </c>
      <c r="J5002">
        <v>0</v>
      </c>
    </row>
    <row r="5003" spans="1:10" hidden="1" x14ac:dyDescent="0.35">
      <c r="A5003" t="s">
        <v>11393</v>
      </c>
      <c r="B5003">
        <v>20</v>
      </c>
      <c r="C5003">
        <v>12</v>
      </c>
      <c r="D5003">
        <v>4943</v>
      </c>
      <c r="E5003" t="s">
        <v>311</v>
      </c>
      <c r="F5003" t="s">
        <v>2692</v>
      </c>
      <c r="G5003" t="s">
        <v>311</v>
      </c>
      <c r="H5003" t="s">
        <v>311</v>
      </c>
      <c r="I5003" t="s">
        <v>311</v>
      </c>
      <c r="J5003">
        <v>0</v>
      </c>
    </row>
    <row r="5004" spans="1:10" hidden="1" x14ac:dyDescent="0.35">
      <c r="A5004" t="s">
        <v>11394</v>
      </c>
      <c r="B5004">
        <v>12</v>
      </c>
      <c r="C5004">
        <v>12</v>
      </c>
      <c r="D5004">
        <v>4943</v>
      </c>
      <c r="E5004" t="s">
        <v>311</v>
      </c>
      <c r="F5004" t="s">
        <v>3848</v>
      </c>
      <c r="G5004" t="s">
        <v>311</v>
      </c>
      <c r="H5004" t="s">
        <v>311</v>
      </c>
      <c r="I5004" t="s">
        <v>311</v>
      </c>
      <c r="J5004">
        <v>0</v>
      </c>
    </row>
    <row r="5005" spans="1:10" hidden="1" x14ac:dyDescent="0.35">
      <c r="A5005" t="s">
        <v>11395</v>
      </c>
      <c r="B5005">
        <v>20</v>
      </c>
      <c r="C5005">
        <v>12</v>
      </c>
      <c r="D5005">
        <v>4943</v>
      </c>
      <c r="E5005" t="s">
        <v>311</v>
      </c>
      <c r="F5005" t="s">
        <v>3848</v>
      </c>
      <c r="G5005" t="s">
        <v>311</v>
      </c>
      <c r="H5005" t="s">
        <v>311</v>
      </c>
      <c r="I5005" t="s">
        <v>311</v>
      </c>
      <c r="J5005">
        <v>0</v>
      </c>
    </row>
    <row r="5006" spans="1:10" hidden="1" x14ac:dyDescent="0.35">
      <c r="A5006" t="s">
        <v>11396</v>
      </c>
      <c r="B5006">
        <v>14</v>
      </c>
      <c r="C5006">
        <v>12</v>
      </c>
      <c r="D5006">
        <v>4943</v>
      </c>
      <c r="E5006" t="s">
        <v>311</v>
      </c>
      <c r="F5006" t="s">
        <v>2692</v>
      </c>
      <c r="G5006" t="s">
        <v>311</v>
      </c>
      <c r="H5006" t="s">
        <v>311</v>
      </c>
      <c r="I5006" t="s">
        <v>311</v>
      </c>
      <c r="J5006">
        <v>1</v>
      </c>
    </row>
    <row r="5007" spans="1:10" hidden="1" x14ac:dyDescent="0.35">
      <c r="A5007" t="s">
        <v>11397</v>
      </c>
      <c r="B5007">
        <v>42</v>
      </c>
      <c r="C5007">
        <v>12</v>
      </c>
      <c r="D5007">
        <v>4943</v>
      </c>
      <c r="E5007" t="s">
        <v>311</v>
      </c>
      <c r="F5007" t="s">
        <v>2692</v>
      </c>
      <c r="G5007" t="s">
        <v>311</v>
      </c>
      <c r="H5007" t="s">
        <v>311</v>
      </c>
      <c r="I5007" t="s">
        <v>311</v>
      </c>
      <c r="J5007">
        <v>0</v>
      </c>
    </row>
    <row r="5008" spans="1:10" hidden="1" x14ac:dyDescent="0.35">
      <c r="A5008" t="s">
        <v>11398</v>
      </c>
      <c r="B5008">
        <v>17</v>
      </c>
      <c r="C5008">
        <v>12</v>
      </c>
      <c r="D5008">
        <v>4943</v>
      </c>
      <c r="E5008" t="s">
        <v>311</v>
      </c>
      <c r="F5008" t="s">
        <v>2692</v>
      </c>
      <c r="G5008" t="s">
        <v>311</v>
      </c>
      <c r="H5008" t="s">
        <v>311</v>
      </c>
      <c r="I5008" t="s">
        <v>311</v>
      </c>
      <c r="J5008">
        <v>1</v>
      </c>
    </row>
    <row r="5009" spans="1:10" hidden="1" x14ac:dyDescent="0.35">
      <c r="A5009" t="s">
        <v>11399</v>
      </c>
      <c r="B5009">
        <v>16</v>
      </c>
      <c r="C5009">
        <v>12</v>
      </c>
      <c r="D5009">
        <v>4943</v>
      </c>
      <c r="E5009" t="s">
        <v>311</v>
      </c>
      <c r="F5009" t="s">
        <v>3848</v>
      </c>
      <c r="G5009" t="s">
        <v>311</v>
      </c>
      <c r="H5009" t="s">
        <v>311</v>
      </c>
      <c r="I5009" t="s">
        <v>311</v>
      </c>
      <c r="J5009">
        <v>0</v>
      </c>
    </row>
    <row r="5010" spans="1:10" hidden="1" x14ac:dyDescent="0.35">
      <c r="A5010" t="s">
        <v>11400</v>
      </c>
      <c r="B5010">
        <v>14</v>
      </c>
      <c r="C5010">
        <v>12</v>
      </c>
      <c r="D5010">
        <v>4943</v>
      </c>
      <c r="E5010" t="s">
        <v>311</v>
      </c>
      <c r="F5010" t="s">
        <v>2692</v>
      </c>
      <c r="G5010" t="s">
        <v>311</v>
      </c>
      <c r="H5010" t="s">
        <v>311</v>
      </c>
      <c r="I5010" t="s">
        <v>311</v>
      </c>
      <c r="J5010">
        <v>1</v>
      </c>
    </row>
    <row r="5011" spans="1:10" hidden="1" x14ac:dyDescent="0.35">
      <c r="A5011" t="s">
        <v>11401</v>
      </c>
      <c r="B5011">
        <v>14</v>
      </c>
      <c r="C5011">
        <v>12</v>
      </c>
      <c r="D5011">
        <v>4943</v>
      </c>
      <c r="E5011" t="s">
        <v>311</v>
      </c>
      <c r="F5011" t="s">
        <v>3848</v>
      </c>
      <c r="G5011" t="s">
        <v>311</v>
      </c>
      <c r="H5011" t="s">
        <v>311</v>
      </c>
      <c r="I5011" t="s">
        <v>311</v>
      </c>
      <c r="J5011">
        <v>4</v>
      </c>
    </row>
    <row r="5012" spans="1:10" hidden="1" x14ac:dyDescent="0.35">
      <c r="A5012" t="s">
        <v>11402</v>
      </c>
      <c r="B5012">
        <v>10</v>
      </c>
      <c r="C5012">
        <v>12</v>
      </c>
      <c r="D5012">
        <v>4943</v>
      </c>
      <c r="E5012" t="s">
        <v>311</v>
      </c>
      <c r="F5012" t="s">
        <v>3848</v>
      </c>
      <c r="G5012" t="s">
        <v>311</v>
      </c>
      <c r="H5012" t="s">
        <v>311</v>
      </c>
      <c r="I5012" t="s">
        <v>311</v>
      </c>
      <c r="J5012">
        <v>0</v>
      </c>
    </row>
    <row r="5013" spans="1:10" hidden="1" x14ac:dyDescent="0.35">
      <c r="A5013" t="s">
        <v>11403</v>
      </c>
      <c r="B5013">
        <v>17</v>
      </c>
      <c r="C5013">
        <v>12</v>
      </c>
      <c r="D5013">
        <v>4943</v>
      </c>
      <c r="E5013" t="s">
        <v>311</v>
      </c>
      <c r="F5013" t="s">
        <v>2692</v>
      </c>
      <c r="G5013" t="s">
        <v>311</v>
      </c>
      <c r="H5013" t="s">
        <v>311</v>
      </c>
      <c r="I5013" t="s">
        <v>311</v>
      </c>
      <c r="J5013">
        <v>0</v>
      </c>
    </row>
    <row r="5014" spans="1:10" hidden="1" x14ac:dyDescent="0.35">
      <c r="A5014" t="s">
        <v>11404</v>
      </c>
      <c r="B5014">
        <v>49</v>
      </c>
      <c r="C5014">
        <v>12</v>
      </c>
      <c r="D5014">
        <v>4943</v>
      </c>
      <c r="E5014" t="s">
        <v>311</v>
      </c>
      <c r="F5014" t="s">
        <v>2692</v>
      </c>
      <c r="G5014" t="s">
        <v>311</v>
      </c>
      <c r="H5014" t="s">
        <v>311</v>
      </c>
      <c r="I5014" t="s">
        <v>311</v>
      </c>
      <c r="J5014">
        <v>7</v>
      </c>
    </row>
    <row r="5015" spans="1:10" hidden="1" x14ac:dyDescent="0.35">
      <c r="A5015" t="s">
        <v>11405</v>
      </c>
      <c r="B5015">
        <v>44</v>
      </c>
      <c r="C5015">
        <v>12</v>
      </c>
      <c r="D5015">
        <v>4943</v>
      </c>
      <c r="E5015" t="s">
        <v>311</v>
      </c>
      <c r="F5015" t="s">
        <v>2692</v>
      </c>
      <c r="G5015" t="s">
        <v>311</v>
      </c>
      <c r="H5015" t="s">
        <v>311</v>
      </c>
      <c r="I5015" t="s">
        <v>311</v>
      </c>
      <c r="J5015">
        <v>1</v>
      </c>
    </row>
    <row r="5016" spans="1:10" hidden="1" x14ac:dyDescent="0.35">
      <c r="A5016" t="s">
        <v>11406</v>
      </c>
      <c r="B5016">
        <v>12</v>
      </c>
      <c r="C5016">
        <v>12</v>
      </c>
      <c r="D5016">
        <v>4943</v>
      </c>
      <c r="E5016" t="s">
        <v>311</v>
      </c>
      <c r="F5016" t="s">
        <v>3848</v>
      </c>
      <c r="G5016" t="s">
        <v>311</v>
      </c>
      <c r="H5016" t="s">
        <v>311</v>
      </c>
      <c r="I5016" t="s">
        <v>311</v>
      </c>
      <c r="J5016">
        <v>0</v>
      </c>
    </row>
    <row r="5017" spans="1:10" hidden="1" x14ac:dyDescent="0.35">
      <c r="A5017" t="s">
        <v>11407</v>
      </c>
      <c r="B5017">
        <v>9</v>
      </c>
      <c r="C5017">
        <v>12</v>
      </c>
      <c r="D5017">
        <v>4943</v>
      </c>
      <c r="E5017" t="s">
        <v>311</v>
      </c>
      <c r="F5017" t="s">
        <v>3848</v>
      </c>
      <c r="G5017" t="s">
        <v>311</v>
      </c>
      <c r="H5017" t="s">
        <v>311</v>
      </c>
      <c r="I5017" t="s">
        <v>311</v>
      </c>
      <c r="J5017">
        <v>9</v>
      </c>
    </row>
    <row r="5018" spans="1:10" hidden="1" x14ac:dyDescent="0.35">
      <c r="A5018" t="s">
        <v>11408</v>
      </c>
      <c r="B5018">
        <v>26</v>
      </c>
      <c r="C5018">
        <v>12</v>
      </c>
      <c r="D5018">
        <v>4943</v>
      </c>
      <c r="E5018" t="s">
        <v>311</v>
      </c>
      <c r="F5018" t="s">
        <v>2692</v>
      </c>
      <c r="G5018" t="s">
        <v>311</v>
      </c>
      <c r="H5018" t="s">
        <v>311</v>
      </c>
      <c r="I5018" t="s">
        <v>311</v>
      </c>
      <c r="J5018">
        <v>1</v>
      </c>
    </row>
    <row r="5019" spans="1:10" hidden="1" x14ac:dyDescent="0.35">
      <c r="A5019" t="s">
        <v>11409</v>
      </c>
      <c r="B5019">
        <v>10</v>
      </c>
      <c r="C5019">
        <v>12</v>
      </c>
      <c r="D5019">
        <v>4943</v>
      </c>
      <c r="E5019" t="s">
        <v>311</v>
      </c>
      <c r="F5019" t="s">
        <v>3848</v>
      </c>
      <c r="G5019" t="s">
        <v>311</v>
      </c>
      <c r="H5019" t="s">
        <v>311</v>
      </c>
      <c r="I5019" t="s">
        <v>311</v>
      </c>
      <c r="J5019">
        <v>0</v>
      </c>
    </row>
    <row r="5020" spans="1:10" hidden="1" x14ac:dyDescent="0.35">
      <c r="A5020" t="s">
        <v>11410</v>
      </c>
      <c r="B5020">
        <v>12</v>
      </c>
      <c r="C5020">
        <v>12</v>
      </c>
      <c r="D5020">
        <v>4943</v>
      </c>
      <c r="E5020" t="s">
        <v>311</v>
      </c>
      <c r="F5020" t="s">
        <v>3848</v>
      </c>
      <c r="G5020" t="s">
        <v>311</v>
      </c>
      <c r="H5020" t="s">
        <v>311</v>
      </c>
      <c r="I5020" t="s">
        <v>311</v>
      </c>
      <c r="J5020">
        <v>0</v>
      </c>
    </row>
    <row r="5021" spans="1:10" hidden="1" x14ac:dyDescent="0.35">
      <c r="A5021" t="s">
        <v>11411</v>
      </c>
      <c r="B5021">
        <v>14</v>
      </c>
      <c r="C5021">
        <v>12</v>
      </c>
      <c r="D5021">
        <v>4943</v>
      </c>
      <c r="E5021" t="s">
        <v>311</v>
      </c>
      <c r="F5021" t="s">
        <v>3848</v>
      </c>
      <c r="G5021" t="s">
        <v>311</v>
      </c>
      <c r="H5021" t="s">
        <v>311</v>
      </c>
      <c r="I5021" t="s">
        <v>311</v>
      </c>
      <c r="J5021">
        <v>0</v>
      </c>
    </row>
    <row r="5022" spans="1:10" hidden="1" x14ac:dyDescent="0.35">
      <c r="A5022" t="s">
        <v>11412</v>
      </c>
      <c r="B5022">
        <v>12</v>
      </c>
      <c r="C5022">
        <v>12</v>
      </c>
      <c r="D5022">
        <v>4943</v>
      </c>
      <c r="E5022" t="s">
        <v>311</v>
      </c>
      <c r="F5022" t="s">
        <v>2692</v>
      </c>
      <c r="G5022" t="s">
        <v>311</v>
      </c>
      <c r="H5022" t="s">
        <v>311</v>
      </c>
      <c r="I5022" t="s">
        <v>311</v>
      </c>
      <c r="J5022">
        <v>0</v>
      </c>
    </row>
    <row r="5023" spans="1:10" hidden="1" x14ac:dyDescent="0.35">
      <c r="A5023" t="s">
        <v>11413</v>
      </c>
      <c r="B5023">
        <v>24</v>
      </c>
      <c r="C5023">
        <v>12</v>
      </c>
      <c r="D5023">
        <v>4943</v>
      </c>
      <c r="E5023" t="s">
        <v>311</v>
      </c>
      <c r="F5023" t="s">
        <v>3848</v>
      </c>
      <c r="G5023" t="s">
        <v>311</v>
      </c>
      <c r="H5023" t="s">
        <v>311</v>
      </c>
      <c r="I5023" t="s">
        <v>311</v>
      </c>
      <c r="J5023">
        <v>24</v>
      </c>
    </row>
    <row r="5024" spans="1:10" hidden="1" x14ac:dyDescent="0.35">
      <c r="A5024" t="s">
        <v>11414</v>
      </c>
      <c r="B5024">
        <v>17</v>
      </c>
      <c r="C5024">
        <v>12</v>
      </c>
      <c r="D5024">
        <v>4943</v>
      </c>
      <c r="E5024" t="s">
        <v>311</v>
      </c>
      <c r="F5024" t="s">
        <v>3848</v>
      </c>
      <c r="G5024" t="s">
        <v>311</v>
      </c>
      <c r="H5024" t="s">
        <v>311</v>
      </c>
      <c r="I5024" t="s">
        <v>311</v>
      </c>
      <c r="J5024">
        <v>0</v>
      </c>
    </row>
    <row r="5025" spans="1:10" hidden="1" x14ac:dyDescent="0.35">
      <c r="A5025" t="s">
        <v>11415</v>
      </c>
      <c r="B5025">
        <v>7</v>
      </c>
      <c r="C5025">
        <v>12</v>
      </c>
      <c r="D5025">
        <v>4943</v>
      </c>
      <c r="E5025" t="s">
        <v>311</v>
      </c>
      <c r="F5025" t="s">
        <v>3848</v>
      </c>
      <c r="G5025" t="s">
        <v>311</v>
      </c>
      <c r="H5025" t="s">
        <v>311</v>
      </c>
      <c r="I5025" t="s">
        <v>311</v>
      </c>
      <c r="J5025">
        <v>0</v>
      </c>
    </row>
    <row r="5026" spans="1:10" hidden="1" x14ac:dyDescent="0.35">
      <c r="A5026" t="s">
        <v>11416</v>
      </c>
      <c r="B5026">
        <v>8</v>
      </c>
      <c r="C5026">
        <v>12</v>
      </c>
      <c r="D5026">
        <v>4943</v>
      </c>
      <c r="E5026" t="s">
        <v>311</v>
      </c>
      <c r="F5026" t="s">
        <v>3848</v>
      </c>
      <c r="G5026" t="s">
        <v>311</v>
      </c>
      <c r="H5026" t="s">
        <v>311</v>
      </c>
      <c r="I5026" t="s">
        <v>311</v>
      </c>
      <c r="J5026">
        <v>0</v>
      </c>
    </row>
    <row r="5027" spans="1:10" hidden="1" x14ac:dyDescent="0.35">
      <c r="A5027" t="s">
        <v>11417</v>
      </c>
      <c r="B5027">
        <v>37</v>
      </c>
      <c r="C5027">
        <v>12</v>
      </c>
      <c r="D5027">
        <v>4943</v>
      </c>
      <c r="E5027" t="s">
        <v>311</v>
      </c>
      <c r="F5027" t="s">
        <v>2692</v>
      </c>
      <c r="G5027" t="s">
        <v>311</v>
      </c>
      <c r="H5027" t="s">
        <v>311</v>
      </c>
      <c r="I5027" t="s">
        <v>311</v>
      </c>
      <c r="J5027">
        <v>1</v>
      </c>
    </row>
    <row r="5028" spans="1:10" hidden="1" x14ac:dyDescent="0.35">
      <c r="A5028" t="s">
        <v>11418</v>
      </c>
      <c r="B5028">
        <v>15</v>
      </c>
      <c r="C5028">
        <v>12</v>
      </c>
      <c r="D5028">
        <v>4943</v>
      </c>
      <c r="E5028" t="s">
        <v>311</v>
      </c>
      <c r="F5028" t="s">
        <v>3848</v>
      </c>
      <c r="G5028" t="s">
        <v>311</v>
      </c>
      <c r="H5028" t="s">
        <v>311</v>
      </c>
      <c r="I5028" t="s">
        <v>311</v>
      </c>
      <c r="J5028">
        <v>1</v>
      </c>
    </row>
    <row r="5029" spans="1:10" hidden="1" x14ac:dyDescent="0.35">
      <c r="A5029" t="s">
        <v>11419</v>
      </c>
      <c r="B5029">
        <v>16</v>
      </c>
      <c r="C5029">
        <v>12</v>
      </c>
      <c r="D5029">
        <v>4943</v>
      </c>
      <c r="E5029" t="s">
        <v>311</v>
      </c>
      <c r="F5029" t="s">
        <v>2692</v>
      </c>
      <c r="G5029" t="s">
        <v>311</v>
      </c>
      <c r="H5029" t="s">
        <v>311</v>
      </c>
      <c r="I5029" t="s">
        <v>311</v>
      </c>
      <c r="J5029">
        <v>5</v>
      </c>
    </row>
    <row r="5030" spans="1:10" hidden="1" x14ac:dyDescent="0.35">
      <c r="A5030" t="s">
        <v>11420</v>
      </c>
      <c r="B5030">
        <v>35</v>
      </c>
      <c r="C5030">
        <v>12</v>
      </c>
      <c r="D5030">
        <v>4943</v>
      </c>
      <c r="E5030" t="s">
        <v>311</v>
      </c>
      <c r="F5030" t="s">
        <v>2692</v>
      </c>
      <c r="G5030" t="s">
        <v>311</v>
      </c>
      <c r="H5030" t="s">
        <v>311</v>
      </c>
      <c r="I5030" t="s">
        <v>311</v>
      </c>
      <c r="J5030">
        <v>0</v>
      </c>
    </row>
    <row r="5031" spans="1:10" hidden="1" x14ac:dyDescent="0.35">
      <c r="A5031" t="s">
        <v>11421</v>
      </c>
      <c r="B5031">
        <v>28</v>
      </c>
      <c r="C5031">
        <v>12</v>
      </c>
      <c r="D5031">
        <v>4943</v>
      </c>
      <c r="E5031" t="s">
        <v>311</v>
      </c>
      <c r="F5031" t="s">
        <v>2692</v>
      </c>
      <c r="G5031" t="s">
        <v>311</v>
      </c>
      <c r="H5031" t="s">
        <v>311</v>
      </c>
      <c r="I5031" t="s">
        <v>311</v>
      </c>
      <c r="J5031">
        <v>0</v>
      </c>
    </row>
    <row r="5032" spans="1:10" hidden="1" x14ac:dyDescent="0.35">
      <c r="A5032" t="s">
        <v>11422</v>
      </c>
      <c r="B5032">
        <v>14</v>
      </c>
      <c r="C5032">
        <v>11</v>
      </c>
      <c r="D5032">
        <v>5031</v>
      </c>
      <c r="E5032" t="s">
        <v>311</v>
      </c>
      <c r="F5032" t="s">
        <v>3848</v>
      </c>
      <c r="G5032" t="s">
        <v>311</v>
      </c>
      <c r="H5032" t="s">
        <v>311</v>
      </c>
      <c r="I5032" t="s">
        <v>311</v>
      </c>
      <c r="J5032">
        <v>14</v>
      </c>
    </row>
    <row r="5033" spans="1:10" hidden="1" x14ac:dyDescent="0.35">
      <c r="A5033" t="s">
        <v>11423</v>
      </c>
      <c r="B5033">
        <v>10</v>
      </c>
      <c r="C5033">
        <v>11</v>
      </c>
      <c r="D5033">
        <v>5031</v>
      </c>
      <c r="E5033" t="s">
        <v>311</v>
      </c>
      <c r="F5033" t="s">
        <v>3848</v>
      </c>
      <c r="G5033" t="s">
        <v>311</v>
      </c>
      <c r="H5033" t="s">
        <v>311</v>
      </c>
      <c r="I5033" t="s">
        <v>311</v>
      </c>
      <c r="J5033">
        <v>0</v>
      </c>
    </row>
    <row r="5034" spans="1:10" hidden="1" x14ac:dyDescent="0.35">
      <c r="A5034" t="s">
        <v>11424</v>
      </c>
      <c r="B5034">
        <v>8</v>
      </c>
      <c r="C5034">
        <v>11</v>
      </c>
      <c r="D5034">
        <v>5031</v>
      </c>
      <c r="E5034" t="s">
        <v>311</v>
      </c>
      <c r="F5034" t="s">
        <v>3848</v>
      </c>
      <c r="G5034" t="s">
        <v>311</v>
      </c>
      <c r="H5034" t="s">
        <v>311</v>
      </c>
      <c r="I5034" t="s">
        <v>311</v>
      </c>
      <c r="J5034">
        <v>0</v>
      </c>
    </row>
    <row r="5035" spans="1:10" hidden="1" x14ac:dyDescent="0.35">
      <c r="A5035" t="s">
        <v>11425</v>
      </c>
      <c r="B5035">
        <v>8</v>
      </c>
      <c r="C5035">
        <v>11</v>
      </c>
      <c r="D5035">
        <v>5031</v>
      </c>
      <c r="E5035" t="s">
        <v>311</v>
      </c>
      <c r="F5035" t="s">
        <v>3848</v>
      </c>
      <c r="G5035" t="s">
        <v>311</v>
      </c>
      <c r="H5035" t="s">
        <v>311</v>
      </c>
      <c r="I5035" t="s">
        <v>311</v>
      </c>
      <c r="J5035">
        <v>0</v>
      </c>
    </row>
    <row r="5036" spans="1:10" hidden="1" x14ac:dyDescent="0.35">
      <c r="A5036" t="s">
        <v>11426</v>
      </c>
      <c r="B5036">
        <v>27</v>
      </c>
      <c r="C5036">
        <v>11</v>
      </c>
      <c r="D5036">
        <v>5031</v>
      </c>
      <c r="E5036" t="s">
        <v>311</v>
      </c>
      <c r="F5036" t="s">
        <v>2692</v>
      </c>
      <c r="G5036" t="s">
        <v>311</v>
      </c>
      <c r="H5036" t="s">
        <v>311</v>
      </c>
      <c r="I5036" t="s">
        <v>311</v>
      </c>
      <c r="J5036">
        <v>0</v>
      </c>
    </row>
    <row r="5037" spans="1:10" hidden="1" x14ac:dyDescent="0.35">
      <c r="A5037" t="s">
        <v>11427</v>
      </c>
      <c r="B5037">
        <v>9</v>
      </c>
      <c r="C5037">
        <v>11</v>
      </c>
      <c r="D5037">
        <v>5031</v>
      </c>
      <c r="E5037" t="s">
        <v>311</v>
      </c>
      <c r="F5037" t="s">
        <v>3848</v>
      </c>
      <c r="G5037" t="s">
        <v>311</v>
      </c>
      <c r="H5037" t="s">
        <v>311</v>
      </c>
      <c r="I5037" t="s">
        <v>311</v>
      </c>
      <c r="J5037">
        <v>0</v>
      </c>
    </row>
    <row r="5038" spans="1:10" hidden="1" x14ac:dyDescent="0.35">
      <c r="A5038" t="s">
        <v>11428</v>
      </c>
      <c r="B5038">
        <v>8</v>
      </c>
      <c r="C5038">
        <v>11</v>
      </c>
      <c r="D5038">
        <v>5031</v>
      </c>
      <c r="E5038" t="s">
        <v>311</v>
      </c>
      <c r="F5038" t="s">
        <v>3848</v>
      </c>
      <c r="G5038" t="s">
        <v>311</v>
      </c>
      <c r="H5038" t="s">
        <v>311</v>
      </c>
      <c r="I5038" t="s">
        <v>311</v>
      </c>
      <c r="J5038">
        <v>0</v>
      </c>
    </row>
    <row r="5039" spans="1:10" hidden="1" x14ac:dyDescent="0.35">
      <c r="A5039" t="s">
        <v>11429</v>
      </c>
      <c r="B5039">
        <v>12</v>
      </c>
      <c r="C5039">
        <v>11</v>
      </c>
      <c r="D5039">
        <v>5031</v>
      </c>
      <c r="E5039" t="s">
        <v>311</v>
      </c>
      <c r="F5039" t="s">
        <v>2692</v>
      </c>
      <c r="G5039" t="s">
        <v>311</v>
      </c>
      <c r="H5039" t="s">
        <v>311</v>
      </c>
      <c r="I5039" t="s">
        <v>311</v>
      </c>
      <c r="J5039">
        <v>0</v>
      </c>
    </row>
    <row r="5040" spans="1:10" hidden="1" x14ac:dyDescent="0.35">
      <c r="A5040" t="s">
        <v>11430</v>
      </c>
      <c r="B5040">
        <v>13</v>
      </c>
      <c r="C5040">
        <v>11</v>
      </c>
      <c r="D5040">
        <v>5031</v>
      </c>
      <c r="E5040" t="s">
        <v>311</v>
      </c>
      <c r="F5040" t="s">
        <v>3848</v>
      </c>
      <c r="G5040" t="s">
        <v>311</v>
      </c>
      <c r="H5040" t="s">
        <v>311</v>
      </c>
      <c r="I5040" t="s">
        <v>311</v>
      </c>
      <c r="J5040">
        <v>0</v>
      </c>
    </row>
    <row r="5041" spans="1:10" hidden="1" x14ac:dyDescent="0.35">
      <c r="A5041" t="s">
        <v>11431</v>
      </c>
      <c r="B5041">
        <v>11</v>
      </c>
      <c r="C5041">
        <v>11</v>
      </c>
      <c r="D5041">
        <v>5031</v>
      </c>
      <c r="E5041" t="s">
        <v>311</v>
      </c>
      <c r="F5041" t="s">
        <v>3848</v>
      </c>
      <c r="G5041" t="s">
        <v>311</v>
      </c>
      <c r="H5041" t="s">
        <v>311</v>
      </c>
      <c r="I5041" t="s">
        <v>311</v>
      </c>
      <c r="J5041">
        <v>11</v>
      </c>
    </row>
    <row r="5042" spans="1:10" hidden="1" x14ac:dyDescent="0.35">
      <c r="A5042" t="s">
        <v>11432</v>
      </c>
      <c r="B5042">
        <v>6</v>
      </c>
      <c r="C5042">
        <v>11</v>
      </c>
      <c r="D5042">
        <v>5031</v>
      </c>
      <c r="E5042" t="s">
        <v>311</v>
      </c>
      <c r="F5042" t="s">
        <v>3848</v>
      </c>
      <c r="G5042" t="s">
        <v>311</v>
      </c>
      <c r="H5042" t="s">
        <v>311</v>
      </c>
      <c r="I5042" t="s">
        <v>311</v>
      </c>
      <c r="J5042">
        <v>0</v>
      </c>
    </row>
    <row r="5043" spans="1:10" hidden="1" x14ac:dyDescent="0.35">
      <c r="A5043" t="s">
        <v>11433</v>
      </c>
      <c r="B5043">
        <v>20</v>
      </c>
      <c r="C5043">
        <v>11</v>
      </c>
      <c r="D5043">
        <v>5031</v>
      </c>
      <c r="E5043" t="s">
        <v>311</v>
      </c>
      <c r="F5043" t="s">
        <v>2692</v>
      </c>
      <c r="G5043" t="s">
        <v>311</v>
      </c>
      <c r="H5043" t="s">
        <v>311</v>
      </c>
      <c r="I5043" t="s">
        <v>311</v>
      </c>
      <c r="J5043">
        <v>1</v>
      </c>
    </row>
    <row r="5044" spans="1:10" hidden="1" x14ac:dyDescent="0.35">
      <c r="A5044" t="s">
        <v>11434</v>
      </c>
      <c r="B5044">
        <v>13</v>
      </c>
      <c r="C5044">
        <v>11</v>
      </c>
      <c r="D5044">
        <v>5031</v>
      </c>
      <c r="E5044" t="s">
        <v>311</v>
      </c>
      <c r="F5044" t="s">
        <v>3848</v>
      </c>
      <c r="G5044" t="s">
        <v>311</v>
      </c>
      <c r="H5044" t="s">
        <v>311</v>
      </c>
      <c r="I5044" t="s">
        <v>311</v>
      </c>
      <c r="J5044">
        <v>13</v>
      </c>
    </row>
    <row r="5045" spans="1:10" hidden="1" x14ac:dyDescent="0.35">
      <c r="A5045" t="s">
        <v>11435</v>
      </c>
      <c r="B5045">
        <v>23</v>
      </c>
      <c r="C5045">
        <v>11</v>
      </c>
      <c r="D5045">
        <v>5031</v>
      </c>
      <c r="E5045" t="s">
        <v>311</v>
      </c>
      <c r="F5045" t="s">
        <v>3848</v>
      </c>
      <c r="G5045" t="s">
        <v>311</v>
      </c>
      <c r="H5045" t="s">
        <v>311</v>
      </c>
      <c r="I5045" t="s">
        <v>311</v>
      </c>
      <c r="J5045">
        <v>0</v>
      </c>
    </row>
    <row r="5046" spans="1:10" hidden="1" x14ac:dyDescent="0.35">
      <c r="A5046" t="s">
        <v>11436</v>
      </c>
      <c r="B5046">
        <v>14</v>
      </c>
      <c r="C5046">
        <v>11</v>
      </c>
      <c r="D5046">
        <v>5031</v>
      </c>
      <c r="E5046" t="s">
        <v>311</v>
      </c>
      <c r="F5046" t="s">
        <v>3848</v>
      </c>
      <c r="G5046" t="s">
        <v>311</v>
      </c>
      <c r="H5046" t="s">
        <v>311</v>
      </c>
      <c r="I5046" t="s">
        <v>311</v>
      </c>
      <c r="J5046">
        <v>0</v>
      </c>
    </row>
    <row r="5047" spans="1:10" hidden="1" x14ac:dyDescent="0.35">
      <c r="A5047" t="s">
        <v>11437</v>
      </c>
      <c r="B5047">
        <v>16</v>
      </c>
      <c r="C5047">
        <v>11</v>
      </c>
      <c r="D5047">
        <v>5031</v>
      </c>
      <c r="E5047" t="s">
        <v>311</v>
      </c>
      <c r="F5047" t="s">
        <v>2692</v>
      </c>
      <c r="G5047" t="s">
        <v>311</v>
      </c>
      <c r="H5047" t="s">
        <v>311</v>
      </c>
      <c r="I5047" t="s">
        <v>311</v>
      </c>
      <c r="J5047">
        <v>3</v>
      </c>
    </row>
    <row r="5048" spans="1:10" hidden="1" x14ac:dyDescent="0.35">
      <c r="A5048" t="s">
        <v>11438</v>
      </c>
      <c r="B5048">
        <v>19</v>
      </c>
      <c r="C5048">
        <v>11</v>
      </c>
      <c r="D5048">
        <v>5031</v>
      </c>
      <c r="E5048" t="s">
        <v>311</v>
      </c>
      <c r="F5048" t="s">
        <v>2692</v>
      </c>
      <c r="G5048" t="s">
        <v>311</v>
      </c>
      <c r="H5048" t="s">
        <v>311</v>
      </c>
      <c r="I5048" t="s">
        <v>311</v>
      </c>
      <c r="J5048">
        <v>3</v>
      </c>
    </row>
    <row r="5049" spans="1:10" hidden="1" x14ac:dyDescent="0.35">
      <c r="A5049" t="s">
        <v>11439</v>
      </c>
      <c r="B5049">
        <v>15</v>
      </c>
      <c r="C5049">
        <v>11</v>
      </c>
      <c r="D5049">
        <v>5031</v>
      </c>
      <c r="E5049" t="s">
        <v>311</v>
      </c>
      <c r="F5049" t="s">
        <v>3848</v>
      </c>
      <c r="G5049" t="s">
        <v>311</v>
      </c>
      <c r="H5049" t="s">
        <v>311</v>
      </c>
      <c r="I5049" t="s">
        <v>311</v>
      </c>
      <c r="J5049">
        <v>14</v>
      </c>
    </row>
    <row r="5050" spans="1:10" hidden="1" x14ac:dyDescent="0.35">
      <c r="A5050" t="s">
        <v>11440</v>
      </c>
      <c r="B5050">
        <v>13</v>
      </c>
      <c r="C5050">
        <v>11</v>
      </c>
      <c r="D5050">
        <v>5031</v>
      </c>
      <c r="E5050" t="s">
        <v>311</v>
      </c>
      <c r="F5050" t="s">
        <v>3848</v>
      </c>
      <c r="G5050" t="s">
        <v>311</v>
      </c>
      <c r="H5050" t="s">
        <v>311</v>
      </c>
      <c r="I5050" t="s">
        <v>311</v>
      </c>
      <c r="J5050">
        <v>13</v>
      </c>
    </row>
    <row r="5051" spans="1:10" hidden="1" x14ac:dyDescent="0.35">
      <c r="A5051" t="s">
        <v>11441</v>
      </c>
      <c r="B5051">
        <v>23</v>
      </c>
      <c r="C5051">
        <v>11</v>
      </c>
      <c r="D5051">
        <v>5031</v>
      </c>
      <c r="E5051" t="s">
        <v>311</v>
      </c>
      <c r="F5051" t="s">
        <v>3848</v>
      </c>
      <c r="G5051" t="s">
        <v>311</v>
      </c>
      <c r="H5051" t="s">
        <v>311</v>
      </c>
      <c r="I5051" t="s">
        <v>311</v>
      </c>
      <c r="J5051">
        <v>1</v>
      </c>
    </row>
    <row r="5052" spans="1:10" hidden="1" x14ac:dyDescent="0.35">
      <c r="A5052" t="s">
        <v>11442</v>
      </c>
      <c r="B5052">
        <v>15</v>
      </c>
      <c r="C5052">
        <v>11</v>
      </c>
      <c r="D5052">
        <v>5031</v>
      </c>
      <c r="E5052" t="s">
        <v>311</v>
      </c>
      <c r="F5052" t="s">
        <v>2692</v>
      </c>
      <c r="G5052" t="s">
        <v>311</v>
      </c>
      <c r="H5052" t="s">
        <v>311</v>
      </c>
      <c r="I5052" t="s">
        <v>311</v>
      </c>
      <c r="J5052">
        <v>1</v>
      </c>
    </row>
    <row r="5053" spans="1:10" hidden="1" x14ac:dyDescent="0.35">
      <c r="A5053" t="s">
        <v>11443</v>
      </c>
      <c r="B5053">
        <v>16</v>
      </c>
      <c r="C5053">
        <v>11</v>
      </c>
      <c r="D5053">
        <v>5031</v>
      </c>
      <c r="E5053" t="s">
        <v>311</v>
      </c>
      <c r="F5053" t="s">
        <v>2692</v>
      </c>
      <c r="G5053" t="s">
        <v>311</v>
      </c>
      <c r="H5053" t="s">
        <v>311</v>
      </c>
      <c r="I5053" t="s">
        <v>311</v>
      </c>
      <c r="J5053">
        <v>1</v>
      </c>
    </row>
    <row r="5054" spans="1:10" hidden="1" x14ac:dyDescent="0.35">
      <c r="A5054" t="s">
        <v>11444</v>
      </c>
      <c r="B5054">
        <v>16</v>
      </c>
      <c r="C5054">
        <v>11</v>
      </c>
      <c r="D5054">
        <v>5031</v>
      </c>
      <c r="E5054" t="s">
        <v>311</v>
      </c>
      <c r="F5054" t="s">
        <v>3848</v>
      </c>
      <c r="G5054" t="s">
        <v>311</v>
      </c>
      <c r="H5054" t="s">
        <v>311</v>
      </c>
      <c r="I5054" t="s">
        <v>311</v>
      </c>
      <c r="J5054">
        <v>0</v>
      </c>
    </row>
    <row r="5055" spans="1:10" hidden="1" x14ac:dyDescent="0.35">
      <c r="A5055" t="s">
        <v>11445</v>
      </c>
      <c r="B5055">
        <v>8</v>
      </c>
      <c r="C5055">
        <v>11</v>
      </c>
      <c r="D5055">
        <v>5031</v>
      </c>
      <c r="E5055" t="s">
        <v>311</v>
      </c>
      <c r="F5055" t="s">
        <v>2692</v>
      </c>
      <c r="G5055" t="s">
        <v>311</v>
      </c>
      <c r="H5055" t="s">
        <v>311</v>
      </c>
      <c r="I5055" t="s">
        <v>311</v>
      </c>
      <c r="J5055">
        <v>1</v>
      </c>
    </row>
    <row r="5056" spans="1:10" hidden="1" x14ac:dyDescent="0.35">
      <c r="A5056" t="s">
        <v>11446</v>
      </c>
      <c r="B5056">
        <v>12</v>
      </c>
      <c r="C5056">
        <v>11</v>
      </c>
      <c r="D5056">
        <v>5031</v>
      </c>
      <c r="E5056" t="s">
        <v>311</v>
      </c>
      <c r="F5056" t="s">
        <v>3848</v>
      </c>
      <c r="G5056" t="s">
        <v>311</v>
      </c>
      <c r="H5056" t="s">
        <v>311</v>
      </c>
      <c r="I5056" t="s">
        <v>311</v>
      </c>
      <c r="J5056">
        <v>0</v>
      </c>
    </row>
    <row r="5057" spans="1:10" hidden="1" x14ac:dyDescent="0.35">
      <c r="A5057" t="s">
        <v>11447</v>
      </c>
      <c r="B5057">
        <v>13</v>
      </c>
      <c r="C5057">
        <v>11</v>
      </c>
      <c r="D5057">
        <v>5031</v>
      </c>
      <c r="E5057" t="s">
        <v>311</v>
      </c>
      <c r="F5057" t="s">
        <v>2692</v>
      </c>
      <c r="G5057" t="s">
        <v>311</v>
      </c>
      <c r="H5057" t="s">
        <v>311</v>
      </c>
      <c r="I5057" t="s">
        <v>311</v>
      </c>
      <c r="J5057">
        <v>0</v>
      </c>
    </row>
    <row r="5058" spans="1:10" hidden="1" x14ac:dyDescent="0.35">
      <c r="A5058" t="s">
        <v>11448</v>
      </c>
      <c r="B5058">
        <v>17</v>
      </c>
      <c r="C5058">
        <v>11</v>
      </c>
      <c r="D5058">
        <v>5031</v>
      </c>
      <c r="E5058" t="s">
        <v>311</v>
      </c>
      <c r="F5058" t="s">
        <v>3848</v>
      </c>
      <c r="G5058" t="s">
        <v>311</v>
      </c>
      <c r="H5058" t="s">
        <v>311</v>
      </c>
      <c r="I5058" t="s">
        <v>311</v>
      </c>
      <c r="J5058">
        <v>0</v>
      </c>
    </row>
    <row r="5059" spans="1:10" hidden="1" x14ac:dyDescent="0.35">
      <c r="A5059" t="s">
        <v>11449</v>
      </c>
      <c r="B5059">
        <v>21</v>
      </c>
      <c r="C5059">
        <v>11</v>
      </c>
      <c r="D5059">
        <v>5031</v>
      </c>
      <c r="E5059" t="s">
        <v>311</v>
      </c>
      <c r="F5059" t="s">
        <v>2692</v>
      </c>
      <c r="G5059" t="s">
        <v>311</v>
      </c>
      <c r="H5059" t="s">
        <v>311</v>
      </c>
      <c r="I5059" t="s">
        <v>311</v>
      </c>
      <c r="J5059">
        <v>0</v>
      </c>
    </row>
    <row r="5060" spans="1:10" hidden="1" x14ac:dyDescent="0.35">
      <c r="A5060" t="s">
        <v>11450</v>
      </c>
      <c r="B5060">
        <v>11</v>
      </c>
      <c r="C5060">
        <v>11</v>
      </c>
      <c r="D5060">
        <v>5031</v>
      </c>
      <c r="E5060" t="s">
        <v>311</v>
      </c>
      <c r="F5060" t="s">
        <v>3848</v>
      </c>
      <c r="G5060" t="s">
        <v>311</v>
      </c>
      <c r="H5060" t="s">
        <v>311</v>
      </c>
      <c r="I5060" t="s">
        <v>311</v>
      </c>
      <c r="J5060">
        <v>0</v>
      </c>
    </row>
    <row r="5061" spans="1:10" hidden="1" x14ac:dyDescent="0.35">
      <c r="A5061" t="s">
        <v>11451</v>
      </c>
      <c r="B5061">
        <v>11</v>
      </c>
      <c r="C5061">
        <v>11</v>
      </c>
      <c r="D5061">
        <v>5031</v>
      </c>
      <c r="E5061" t="s">
        <v>311</v>
      </c>
      <c r="F5061" t="s">
        <v>3848</v>
      </c>
      <c r="G5061" t="s">
        <v>311</v>
      </c>
      <c r="H5061" t="s">
        <v>311</v>
      </c>
      <c r="I5061" t="s">
        <v>311</v>
      </c>
      <c r="J5061">
        <v>0</v>
      </c>
    </row>
    <row r="5062" spans="1:10" hidden="1" x14ac:dyDescent="0.35">
      <c r="A5062" t="s">
        <v>11452</v>
      </c>
      <c r="B5062">
        <v>11</v>
      </c>
      <c r="C5062">
        <v>11</v>
      </c>
      <c r="D5062">
        <v>5031</v>
      </c>
      <c r="E5062" t="s">
        <v>311</v>
      </c>
      <c r="F5062" t="s">
        <v>2692</v>
      </c>
      <c r="G5062" t="s">
        <v>311</v>
      </c>
      <c r="H5062" t="s">
        <v>311</v>
      </c>
      <c r="I5062" t="s">
        <v>311</v>
      </c>
      <c r="J5062">
        <v>0</v>
      </c>
    </row>
    <row r="5063" spans="1:10" hidden="1" x14ac:dyDescent="0.35">
      <c r="A5063" t="s">
        <v>11453</v>
      </c>
      <c r="B5063">
        <v>15</v>
      </c>
      <c r="C5063">
        <v>11</v>
      </c>
      <c r="D5063">
        <v>5031</v>
      </c>
      <c r="E5063" t="s">
        <v>311</v>
      </c>
      <c r="F5063" t="s">
        <v>3848</v>
      </c>
      <c r="G5063" t="s">
        <v>311</v>
      </c>
      <c r="H5063" t="s">
        <v>311</v>
      </c>
      <c r="I5063" t="s">
        <v>311</v>
      </c>
      <c r="J5063">
        <v>0</v>
      </c>
    </row>
    <row r="5064" spans="1:10" hidden="1" x14ac:dyDescent="0.35">
      <c r="A5064" t="s">
        <v>11454</v>
      </c>
      <c r="B5064">
        <v>14</v>
      </c>
      <c r="C5064">
        <v>11</v>
      </c>
      <c r="D5064">
        <v>5031</v>
      </c>
      <c r="E5064" t="s">
        <v>311</v>
      </c>
      <c r="F5064" t="s">
        <v>2692</v>
      </c>
      <c r="G5064" t="s">
        <v>311</v>
      </c>
      <c r="H5064" t="s">
        <v>311</v>
      </c>
      <c r="I5064" t="s">
        <v>311</v>
      </c>
      <c r="J5064">
        <v>12</v>
      </c>
    </row>
    <row r="5065" spans="1:10" hidden="1" x14ac:dyDescent="0.35">
      <c r="A5065" t="s">
        <v>11455</v>
      </c>
      <c r="B5065">
        <v>57</v>
      </c>
      <c r="C5065">
        <v>11</v>
      </c>
      <c r="D5065">
        <v>5031</v>
      </c>
      <c r="E5065" t="s">
        <v>311</v>
      </c>
      <c r="F5065" t="s">
        <v>2692</v>
      </c>
      <c r="G5065" t="s">
        <v>311</v>
      </c>
      <c r="H5065" t="s">
        <v>311</v>
      </c>
      <c r="I5065" t="s">
        <v>311</v>
      </c>
      <c r="J5065">
        <v>9</v>
      </c>
    </row>
    <row r="5066" spans="1:10" hidden="1" x14ac:dyDescent="0.35">
      <c r="A5066" t="s">
        <v>11456</v>
      </c>
      <c r="B5066">
        <v>11</v>
      </c>
      <c r="C5066">
        <v>11</v>
      </c>
      <c r="D5066">
        <v>5031</v>
      </c>
      <c r="E5066" t="s">
        <v>311</v>
      </c>
      <c r="F5066" t="s">
        <v>3848</v>
      </c>
      <c r="G5066" t="s">
        <v>311</v>
      </c>
      <c r="H5066" t="s">
        <v>311</v>
      </c>
      <c r="I5066" t="s">
        <v>311</v>
      </c>
      <c r="J5066">
        <v>2</v>
      </c>
    </row>
    <row r="5067" spans="1:10" hidden="1" x14ac:dyDescent="0.35">
      <c r="A5067" t="s">
        <v>11457</v>
      </c>
      <c r="B5067">
        <v>53</v>
      </c>
      <c r="C5067">
        <v>11</v>
      </c>
      <c r="D5067">
        <v>5031</v>
      </c>
      <c r="E5067" t="s">
        <v>311</v>
      </c>
      <c r="F5067" t="s">
        <v>2692</v>
      </c>
      <c r="G5067" t="s">
        <v>311</v>
      </c>
      <c r="H5067" t="s">
        <v>311</v>
      </c>
      <c r="I5067" t="s">
        <v>311</v>
      </c>
      <c r="J5067">
        <v>10</v>
      </c>
    </row>
    <row r="5068" spans="1:10" hidden="1" x14ac:dyDescent="0.35">
      <c r="A5068" t="s">
        <v>11458</v>
      </c>
      <c r="B5068">
        <v>7</v>
      </c>
      <c r="C5068">
        <v>11</v>
      </c>
      <c r="D5068">
        <v>5031</v>
      </c>
      <c r="E5068" t="s">
        <v>311</v>
      </c>
      <c r="F5068" t="s">
        <v>3848</v>
      </c>
      <c r="G5068" t="s">
        <v>311</v>
      </c>
      <c r="H5068" t="s">
        <v>311</v>
      </c>
      <c r="I5068" t="s">
        <v>311</v>
      </c>
      <c r="J5068">
        <v>0</v>
      </c>
    </row>
    <row r="5069" spans="1:10" x14ac:dyDescent="0.35">
      <c r="A5069" t="s">
        <v>11459</v>
      </c>
      <c r="B5069">
        <v>15</v>
      </c>
      <c r="C5069">
        <v>11</v>
      </c>
      <c r="D5069">
        <v>5031</v>
      </c>
      <c r="E5069" t="s">
        <v>334</v>
      </c>
      <c r="F5069" t="s">
        <v>0</v>
      </c>
      <c r="G5069" t="s">
        <v>11460</v>
      </c>
      <c r="H5069">
        <v>0.308</v>
      </c>
      <c r="I5069">
        <v>1.46</v>
      </c>
      <c r="J5069">
        <v>4</v>
      </c>
    </row>
    <row r="5070" spans="1:10" hidden="1" x14ac:dyDescent="0.35">
      <c r="A5070" t="s">
        <v>11461</v>
      </c>
      <c r="B5070">
        <v>11</v>
      </c>
      <c r="C5070">
        <v>11</v>
      </c>
      <c r="D5070">
        <v>5031</v>
      </c>
      <c r="E5070" t="s">
        <v>311</v>
      </c>
      <c r="F5070" t="s">
        <v>3848</v>
      </c>
      <c r="G5070" t="s">
        <v>311</v>
      </c>
      <c r="H5070" t="s">
        <v>311</v>
      </c>
      <c r="I5070" t="s">
        <v>311</v>
      </c>
      <c r="J5070">
        <v>0</v>
      </c>
    </row>
    <row r="5071" spans="1:10" hidden="1" x14ac:dyDescent="0.35">
      <c r="A5071" t="s">
        <v>11462</v>
      </c>
      <c r="B5071">
        <v>14</v>
      </c>
      <c r="C5071">
        <v>11</v>
      </c>
      <c r="D5071">
        <v>5031</v>
      </c>
      <c r="E5071" t="s">
        <v>311</v>
      </c>
      <c r="F5071" t="s">
        <v>2692</v>
      </c>
      <c r="G5071" t="s">
        <v>311</v>
      </c>
      <c r="H5071" t="s">
        <v>311</v>
      </c>
      <c r="I5071" t="s">
        <v>311</v>
      </c>
      <c r="J5071">
        <v>14</v>
      </c>
    </row>
    <row r="5072" spans="1:10" hidden="1" x14ac:dyDescent="0.35">
      <c r="A5072" t="s">
        <v>11463</v>
      </c>
      <c r="B5072">
        <v>23</v>
      </c>
      <c r="C5072">
        <v>11</v>
      </c>
      <c r="D5072">
        <v>5031</v>
      </c>
      <c r="E5072" t="s">
        <v>311</v>
      </c>
      <c r="F5072" t="s">
        <v>3848</v>
      </c>
      <c r="G5072" t="s">
        <v>311</v>
      </c>
      <c r="H5072" t="s">
        <v>311</v>
      </c>
      <c r="I5072" t="s">
        <v>311</v>
      </c>
      <c r="J5072">
        <v>0</v>
      </c>
    </row>
    <row r="5073" spans="1:10" hidden="1" x14ac:dyDescent="0.35">
      <c r="A5073" t="s">
        <v>11464</v>
      </c>
      <c r="B5073">
        <v>39</v>
      </c>
      <c r="C5073">
        <v>11</v>
      </c>
      <c r="D5073">
        <v>5031</v>
      </c>
      <c r="E5073" t="s">
        <v>311</v>
      </c>
      <c r="F5073" t="s">
        <v>2692</v>
      </c>
      <c r="G5073" t="s">
        <v>311</v>
      </c>
      <c r="H5073" t="s">
        <v>311</v>
      </c>
      <c r="I5073" t="s">
        <v>311</v>
      </c>
      <c r="J5073">
        <v>3</v>
      </c>
    </row>
    <row r="5074" spans="1:10" hidden="1" x14ac:dyDescent="0.35">
      <c r="A5074" t="s">
        <v>11465</v>
      </c>
      <c r="B5074">
        <v>14</v>
      </c>
      <c r="C5074">
        <v>11</v>
      </c>
      <c r="D5074">
        <v>5031</v>
      </c>
      <c r="E5074" t="s">
        <v>311</v>
      </c>
      <c r="F5074" t="s">
        <v>3848</v>
      </c>
      <c r="G5074" t="s">
        <v>311</v>
      </c>
      <c r="H5074" t="s">
        <v>311</v>
      </c>
      <c r="I5074" t="s">
        <v>311</v>
      </c>
      <c r="J5074">
        <v>0</v>
      </c>
    </row>
    <row r="5075" spans="1:10" hidden="1" x14ac:dyDescent="0.35">
      <c r="A5075" t="s">
        <v>11466</v>
      </c>
      <c r="B5075">
        <v>20</v>
      </c>
      <c r="C5075">
        <v>11</v>
      </c>
      <c r="D5075">
        <v>5031</v>
      </c>
      <c r="E5075" t="s">
        <v>311</v>
      </c>
      <c r="F5075" t="s">
        <v>2692</v>
      </c>
      <c r="G5075" t="s">
        <v>311</v>
      </c>
      <c r="H5075" t="s">
        <v>311</v>
      </c>
      <c r="I5075" t="s">
        <v>311</v>
      </c>
      <c r="J5075">
        <v>0</v>
      </c>
    </row>
    <row r="5076" spans="1:10" hidden="1" x14ac:dyDescent="0.35">
      <c r="A5076" t="s">
        <v>11467</v>
      </c>
      <c r="B5076">
        <v>9</v>
      </c>
      <c r="C5076">
        <v>11</v>
      </c>
      <c r="D5076">
        <v>5031</v>
      </c>
      <c r="E5076" t="s">
        <v>311</v>
      </c>
      <c r="F5076" t="s">
        <v>3848</v>
      </c>
      <c r="G5076" t="s">
        <v>311</v>
      </c>
      <c r="H5076" t="s">
        <v>311</v>
      </c>
      <c r="I5076" t="s">
        <v>311</v>
      </c>
      <c r="J5076">
        <v>0</v>
      </c>
    </row>
    <row r="5077" spans="1:10" hidden="1" x14ac:dyDescent="0.35">
      <c r="A5077" t="s">
        <v>11468</v>
      </c>
      <c r="B5077">
        <v>12</v>
      </c>
      <c r="C5077">
        <v>11</v>
      </c>
      <c r="D5077">
        <v>5031</v>
      </c>
      <c r="E5077" t="s">
        <v>311</v>
      </c>
      <c r="F5077" t="s">
        <v>2692</v>
      </c>
      <c r="G5077" t="s">
        <v>311</v>
      </c>
      <c r="H5077" t="s">
        <v>311</v>
      </c>
      <c r="I5077" t="s">
        <v>311</v>
      </c>
      <c r="J5077">
        <v>0</v>
      </c>
    </row>
    <row r="5078" spans="1:10" hidden="1" x14ac:dyDescent="0.35">
      <c r="A5078" t="s">
        <v>11469</v>
      </c>
      <c r="B5078">
        <v>12</v>
      </c>
      <c r="C5078">
        <v>11</v>
      </c>
      <c r="D5078">
        <v>5031</v>
      </c>
      <c r="E5078" t="s">
        <v>311</v>
      </c>
      <c r="F5078" t="s">
        <v>3848</v>
      </c>
      <c r="G5078" t="s">
        <v>311</v>
      </c>
      <c r="H5078" t="s">
        <v>311</v>
      </c>
      <c r="I5078" t="s">
        <v>311</v>
      </c>
      <c r="J5078">
        <v>0</v>
      </c>
    </row>
    <row r="5079" spans="1:10" hidden="1" x14ac:dyDescent="0.35">
      <c r="A5079" t="s">
        <v>11470</v>
      </c>
      <c r="B5079">
        <v>12</v>
      </c>
      <c r="C5079">
        <v>11</v>
      </c>
      <c r="D5079">
        <v>5031</v>
      </c>
      <c r="E5079" t="s">
        <v>311</v>
      </c>
      <c r="F5079" t="s">
        <v>3848</v>
      </c>
      <c r="G5079" t="s">
        <v>311</v>
      </c>
      <c r="H5079" t="s">
        <v>311</v>
      </c>
      <c r="I5079" t="s">
        <v>311</v>
      </c>
      <c r="J5079">
        <v>1</v>
      </c>
    </row>
    <row r="5080" spans="1:10" hidden="1" x14ac:dyDescent="0.35">
      <c r="A5080" t="s">
        <v>11471</v>
      </c>
      <c r="B5080">
        <v>14</v>
      </c>
      <c r="C5080">
        <v>11</v>
      </c>
      <c r="D5080">
        <v>5031</v>
      </c>
      <c r="E5080" t="s">
        <v>311</v>
      </c>
      <c r="F5080" t="s">
        <v>3848</v>
      </c>
      <c r="G5080" t="s">
        <v>311</v>
      </c>
      <c r="H5080" t="s">
        <v>311</v>
      </c>
      <c r="I5080" t="s">
        <v>311</v>
      </c>
      <c r="J5080">
        <v>0</v>
      </c>
    </row>
    <row r="5081" spans="1:10" hidden="1" x14ac:dyDescent="0.35">
      <c r="A5081" t="s">
        <v>11472</v>
      </c>
      <c r="B5081">
        <v>20</v>
      </c>
      <c r="C5081">
        <v>11</v>
      </c>
      <c r="D5081">
        <v>5031</v>
      </c>
      <c r="E5081" t="s">
        <v>311</v>
      </c>
      <c r="F5081" t="s">
        <v>3848</v>
      </c>
      <c r="G5081" t="s">
        <v>311</v>
      </c>
      <c r="H5081" t="s">
        <v>311</v>
      </c>
      <c r="I5081" t="s">
        <v>311</v>
      </c>
      <c r="J5081">
        <v>3</v>
      </c>
    </row>
    <row r="5082" spans="1:10" hidden="1" x14ac:dyDescent="0.35">
      <c r="A5082" t="s">
        <v>11473</v>
      </c>
      <c r="B5082">
        <v>16</v>
      </c>
      <c r="C5082">
        <v>11</v>
      </c>
      <c r="D5082">
        <v>5031</v>
      </c>
      <c r="E5082" t="s">
        <v>311</v>
      </c>
      <c r="F5082" t="s">
        <v>3848</v>
      </c>
      <c r="G5082" t="s">
        <v>311</v>
      </c>
      <c r="H5082" t="s">
        <v>311</v>
      </c>
      <c r="I5082" t="s">
        <v>311</v>
      </c>
      <c r="J5082">
        <v>16</v>
      </c>
    </row>
    <row r="5083" spans="1:10" hidden="1" x14ac:dyDescent="0.35">
      <c r="A5083" t="s">
        <v>11474</v>
      </c>
      <c r="B5083">
        <v>23</v>
      </c>
      <c r="C5083">
        <v>11</v>
      </c>
      <c r="D5083">
        <v>5031</v>
      </c>
      <c r="E5083" t="s">
        <v>311</v>
      </c>
      <c r="F5083" t="s">
        <v>2692</v>
      </c>
      <c r="G5083" t="s">
        <v>311</v>
      </c>
      <c r="H5083" t="s">
        <v>311</v>
      </c>
      <c r="I5083" t="s">
        <v>311</v>
      </c>
      <c r="J5083">
        <v>0</v>
      </c>
    </row>
    <row r="5084" spans="1:10" hidden="1" x14ac:dyDescent="0.35">
      <c r="A5084" t="s">
        <v>11475</v>
      </c>
      <c r="B5084">
        <v>19</v>
      </c>
      <c r="C5084">
        <v>11</v>
      </c>
      <c r="D5084">
        <v>5031</v>
      </c>
      <c r="E5084" t="s">
        <v>311</v>
      </c>
      <c r="F5084" t="s">
        <v>3848</v>
      </c>
      <c r="G5084" t="s">
        <v>311</v>
      </c>
      <c r="H5084" t="s">
        <v>311</v>
      </c>
      <c r="I5084" t="s">
        <v>311</v>
      </c>
      <c r="J5084">
        <v>0</v>
      </c>
    </row>
    <row r="5085" spans="1:10" hidden="1" x14ac:dyDescent="0.35">
      <c r="A5085" t="s">
        <v>11476</v>
      </c>
      <c r="B5085">
        <v>19</v>
      </c>
      <c r="C5085">
        <v>11</v>
      </c>
      <c r="D5085">
        <v>5031</v>
      </c>
      <c r="E5085" t="s">
        <v>311</v>
      </c>
      <c r="F5085" t="s">
        <v>2692</v>
      </c>
      <c r="G5085" t="s">
        <v>311</v>
      </c>
      <c r="H5085" t="s">
        <v>311</v>
      </c>
      <c r="I5085" t="s">
        <v>311</v>
      </c>
      <c r="J5085">
        <v>2</v>
      </c>
    </row>
    <row r="5086" spans="1:10" hidden="1" x14ac:dyDescent="0.35">
      <c r="A5086" t="s">
        <v>11477</v>
      </c>
      <c r="B5086">
        <v>13</v>
      </c>
      <c r="C5086">
        <v>11</v>
      </c>
      <c r="D5086">
        <v>5031</v>
      </c>
      <c r="E5086" t="s">
        <v>311</v>
      </c>
      <c r="F5086" t="s">
        <v>2692</v>
      </c>
      <c r="G5086" t="s">
        <v>311</v>
      </c>
      <c r="H5086" t="s">
        <v>311</v>
      </c>
      <c r="I5086" t="s">
        <v>311</v>
      </c>
      <c r="J5086">
        <v>0</v>
      </c>
    </row>
    <row r="5087" spans="1:10" hidden="1" x14ac:dyDescent="0.35">
      <c r="A5087" t="s">
        <v>11478</v>
      </c>
      <c r="B5087">
        <v>17</v>
      </c>
      <c r="C5087">
        <v>11</v>
      </c>
      <c r="D5087">
        <v>5031</v>
      </c>
      <c r="E5087" t="s">
        <v>311</v>
      </c>
      <c r="F5087" t="s">
        <v>2692</v>
      </c>
      <c r="G5087" t="s">
        <v>311</v>
      </c>
      <c r="H5087" t="s">
        <v>311</v>
      </c>
      <c r="I5087" t="s">
        <v>311</v>
      </c>
      <c r="J5087">
        <v>16</v>
      </c>
    </row>
    <row r="5088" spans="1:10" hidden="1" x14ac:dyDescent="0.35">
      <c r="A5088" t="s">
        <v>11479</v>
      </c>
      <c r="B5088">
        <v>13</v>
      </c>
      <c r="C5088">
        <v>11</v>
      </c>
      <c r="D5088">
        <v>5031</v>
      </c>
      <c r="E5088" t="s">
        <v>311</v>
      </c>
      <c r="F5088" t="s">
        <v>3848</v>
      </c>
      <c r="G5088" t="s">
        <v>311</v>
      </c>
      <c r="H5088" t="s">
        <v>311</v>
      </c>
      <c r="I5088" t="s">
        <v>311</v>
      </c>
      <c r="J5088">
        <v>1</v>
      </c>
    </row>
    <row r="5089" spans="1:10" hidden="1" x14ac:dyDescent="0.35">
      <c r="A5089" t="s">
        <v>11480</v>
      </c>
      <c r="B5089">
        <v>20</v>
      </c>
      <c r="C5089">
        <v>11</v>
      </c>
      <c r="D5089">
        <v>5031</v>
      </c>
      <c r="E5089" t="s">
        <v>311</v>
      </c>
      <c r="F5089" t="s">
        <v>3848</v>
      </c>
      <c r="G5089" t="s">
        <v>311</v>
      </c>
      <c r="H5089" t="s">
        <v>311</v>
      </c>
      <c r="I5089" t="s">
        <v>311</v>
      </c>
      <c r="J5089">
        <v>0</v>
      </c>
    </row>
    <row r="5090" spans="1:10" hidden="1" x14ac:dyDescent="0.35">
      <c r="A5090" t="s">
        <v>11481</v>
      </c>
      <c r="B5090">
        <v>10</v>
      </c>
      <c r="C5090">
        <v>11</v>
      </c>
      <c r="D5090">
        <v>5031</v>
      </c>
      <c r="E5090" t="s">
        <v>311</v>
      </c>
      <c r="F5090" t="s">
        <v>3848</v>
      </c>
      <c r="G5090" t="s">
        <v>311</v>
      </c>
      <c r="H5090" t="s">
        <v>311</v>
      </c>
      <c r="I5090" t="s">
        <v>311</v>
      </c>
      <c r="J5090">
        <v>0</v>
      </c>
    </row>
    <row r="5091" spans="1:10" hidden="1" x14ac:dyDescent="0.35">
      <c r="A5091" t="s">
        <v>11482</v>
      </c>
      <c r="B5091">
        <v>20</v>
      </c>
      <c r="C5091">
        <v>11</v>
      </c>
      <c r="D5091">
        <v>5031</v>
      </c>
      <c r="E5091" t="s">
        <v>311</v>
      </c>
      <c r="F5091" t="s">
        <v>3848</v>
      </c>
      <c r="G5091" t="s">
        <v>311</v>
      </c>
      <c r="H5091" t="s">
        <v>311</v>
      </c>
      <c r="I5091" t="s">
        <v>311</v>
      </c>
      <c r="J5091">
        <v>1</v>
      </c>
    </row>
    <row r="5092" spans="1:10" hidden="1" x14ac:dyDescent="0.35">
      <c r="A5092" t="s">
        <v>11483</v>
      </c>
      <c r="B5092">
        <v>7</v>
      </c>
      <c r="C5092">
        <v>11</v>
      </c>
      <c r="D5092">
        <v>5031</v>
      </c>
      <c r="E5092" t="s">
        <v>311</v>
      </c>
      <c r="F5092" t="s">
        <v>3848</v>
      </c>
      <c r="G5092" t="s">
        <v>311</v>
      </c>
      <c r="H5092" t="s">
        <v>311</v>
      </c>
      <c r="I5092" t="s">
        <v>311</v>
      </c>
      <c r="J5092">
        <v>7</v>
      </c>
    </row>
    <row r="5093" spans="1:10" hidden="1" x14ac:dyDescent="0.35">
      <c r="A5093" t="s">
        <v>11484</v>
      </c>
      <c r="B5093">
        <v>30</v>
      </c>
      <c r="C5093">
        <v>11</v>
      </c>
      <c r="D5093">
        <v>5031</v>
      </c>
      <c r="E5093" t="s">
        <v>311</v>
      </c>
      <c r="F5093" t="s">
        <v>2692</v>
      </c>
      <c r="G5093" t="s">
        <v>311</v>
      </c>
      <c r="H5093" t="s">
        <v>311</v>
      </c>
      <c r="I5093" t="s">
        <v>311</v>
      </c>
      <c r="J5093">
        <v>2</v>
      </c>
    </row>
    <row r="5094" spans="1:10" hidden="1" x14ac:dyDescent="0.35">
      <c r="A5094" t="s">
        <v>11485</v>
      </c>
      <c r="B5094">
        <v>8</v>
      </c>
      <c r="C5094">
        <v>11</v>
      </c>
      <c r="D5094">
        <v>5031</v>
      </c>
      <c r="E5094" t="s">
        <v>311</v>
      </c>
      <c r="F5094" t="s">
        <v>3848</v>
      </c>
      <c r="G5094" t="s">
        <v>311</v>
      </c>
      <c r="H5094" t="s">
        <v>311</v>
      </c>
      <c r="I5094" t="s">
        <v>311</v>
      </c>
      <c r="J5094">
        <v>8</v>
      </c>
    </row>
    <row r="5095" spans="1:10" hidden="1" x14ac:dyDescent="0.35">
      <c r="A5095" t="s">
        <v>11486</v>
      </c>
      <c r="B5095">
        <v>33</v>
      </c>
      <c r="C5095">
        <v>11</v>
      </c>
      <c r="D5095">
        <v>5031</v>
      </c>
      <c r="E5095" t="s">
        <v>311</v>
      </c>
      <c r="F5095" t="s">
        <v>3848</v>
      </c>
      <c r="G5095" t="s">
        <v>311</v>
      </c>
      <c r="H5095" t="s">
        <v>311</v>
      </c>
      <c r="I5095" t="s">
        <v>311</v>
      </c>
      <c r="J5095">
        <v>2</v>
      </c>
    </row>
    <row r="5096" spans="1:10" hidden="1" x14ac:dyDescent="0.35">
      <c r="A5096" t="s">
        <v>11487</v>
      </c>
      <c r="B5096">
        <v>9</v>
      </c>
      <c r="C5096">
        <v>11</v>
      </c>
      <c r="D5096">
        <v>5031</v>
      </c>
      <c r="E5096" t="s">
        <v>311</v>
      </c>
      <c r="F5096" t="s">
        <v>3848</v>
      </c>
      <c r="G5096" t="s">
        <v>311</v>
      </c>
      <c r="H5096" t="s">
        <v>311</v>
      </c>
      <c r="I5096" t="s">
        <v>311</v>
      </c>
      <c r="J5096">
        <v>0</v>
      </c>
    </row>
    <row r="5097" spans="1:10" hidden="1" x14ac:dyDescent="0.35">
      <c r="A5097" t="s">
        <v>11488</v>
      </c>
      <c r="B5097">
        <v>16</v>
      </c>
      <c r="C5097">
        <v>11</v>
      </c>
      <c r="D5097">
        <v>5031</v>
      </c>
      <c r="E5097" t="s">
        <v>311</v>
      </c>
      <c r="F5097" t="s">
        <v>3848</v>
      </c>
      <c r="G5097" t="s">
        <v>311</v>
      </c>
      <c r="H5097" t="s">
        <v>311</v>
      </c>
      <c r="I5097" t="s">
        <v>311</v>
      </c>
      <c r="J5097">
        <v>0</v>
      </c>
    </row>
    <row r="5098" spans="1:10" hidden="1" x14ac:dyDescent="0.35">
      <c r="A5098" t="s">
        <v>11489</v>
      </c>
      <c r="B5098">
        <v>19</v>
      </c>
      <c r="C5098">
        <v>11</v>
      </c>
      <c r="D5098">
        <v>5031</v>
      </c>
      <c r="E5098" t="s">
        <v>311</v>
      </c>
      <c r="F5098" t="s">
        <v>3848</v>
      </c>
      <c r="G5098" t="s">
        <v>311</v>
      </c>
      <c r="H5098" t="s">
        <v>311</v>
      </c>
      <c r="I5098" t="s">
        <v>311</v>
      </c>
      <c r="J5098">
        <v>3</v>
      </c>
    </row>
    <row r="5099" spans="1:10" hidden="1" x14ac:dyDescent="0.35">
      <c r="A5099" t="s">
        <v>11490</v>
      </c>
      <c r="B5099">
        <v>10</v>
      </c>
      <c r="C5099">
        <v>11</v>
      </c>
      <c r="D5099">
        <v>5031</v>
      </c>
      <c r="E5099" t="s">
        <v>311</v>
      </c>
      <c r="F5099" t="s">
        <v>3848</v>
      </c>
      <c r="G5099" t="s">
        <v>311</v>
      </c>
      <c r="H5099" t="s">
        <v>311</v>
      </c>
      <c r="I5099" t="s">
        <v>311</v>
      </c>
      <c r="J5099">
        <v>0</v>
      </c>
    </row>
    <row r="5100" spans="1:10" hidden="1" x14ac:dyDescent="0.35">
      <c r="A5100" t="s">
        <v>11491</v>
      </c>
      <c r="B5100">
        <v>21</v>
      </c>
      <c r="C5100">
        <v>11</v>
      </c>
      <c r="D5100">
        <v>5031</v>
      </c>
      <c r="E5100" t="s">
        <v>311</v>
      </c>
      <c r="F5100" t="s">
        <v>3848</v>
      </c>
      <c r="G5100" t="s">
        <v>311</v>
      </c>
      <c r="H5100" t="s">
        <v>311</v>
      </c>
      <c r="I5100" t="s">
        <v>311</v>
      </c>
      <c r="J5100">
        <v>1</v>
      </c>
    </row>
    <row r="5101" spans="1:10" hidden="1" x14ac:dyDescent="0.35">
      <c r="A5101" t="s">
        <v>11492</v>
      </c>
      <c r="B5101">
        <v>24</v>
      </c>
      <c r="C5101">
        <v>11</v>
      </c>
      <c r="D5101">
        <v>5031</v>
      </c>
      <c r="E5101" t="s">
        <v>311</v>
      </c>
      <c r="F5101" t="s">
        <v>2692</v>
      </c>
      <c r="G5101" t="s">
        <v>311</v>
      </c>
      <c r="H5101" t="s">
        <v>311</v>
      </c>
      <c r="I5101" t="s">
        <v>311</v>
      </c>
      <c r="J5101">
        <v>0</v>
      </c>
    </row>
    <row r="5102" spans="1:10" hidden="1" x14ac:dyDescent="0.35">
      <c r="A5102" t="s">
        <v>11493</v>
      </c>
      <c r="B5102">
        <v>16</v>
      </c>
      <c r="C5102">
        <v>10</v>
      </c>
      <c r="D5102">
        <v>5101</v>
      </c>
      <c r="E5102" t="s">
        <v>311</v>
      </c>
      <c r="F5102" t="s">
        <v>3848</v>
      </c>
      <c r="G5102" t="s">
        <v>311</v>
      </c>
      <c r="H5102" t="s">
        <v>311</v>
      </c>
      <c r="I5102" t="s">
        <v>311</v>
      </c>
      <c r="J5102">
        <v>0</v>
      </c>
    </row>
    <row r="5103" spans="1:10" hidden="1" x14ac:dyDescent="0.35">
      <c r="A5103" t="s">
        <v>11494</v>
      </c>
      <c r="B5103">
        <v>9</v>
      </c>
      <c r="C5103">
        <v>10</v>
      </c>
      <c r="D5103">
        <v>5101</v>
      </c>
      <c r="E5103" t="s">
        <v>311</v>
      </c>
      <c r="F5103" t="s">
        <v>3848</v>
      </c>
      <c r="G5103" t="s">
        <v>311</v>
      </c>
      <c r="H5103" t="s">
        <v>311</v>
      </c>
      <c r="I5103" t="s">
        <v>311</v>
      </c>
      <c r="J5103">
        <v>0</v>
      </c>
    </row>
    <row r="5104" spans="1:10" hidden="1" x14ac:dyDescent="0.35">
      <c r="A5104" t="s">
        <v>11495</v>
      </c>
      <c r="B5104">
        <v>18</v>
      </c>
      <c r="C5104">
        <v>10</v>
      </c>
      <c r="D5104">
        <v>5101</v>
      </c>
      <c r="E5104" t="s">
        <v>311</v>
      </c>
      <c r="F5104" t="s">
        <v>2692</v>
      </c>
      <c r="G5104" t="s">
        <v>311</v>
      </c>
      <c r="H5104" t="s">
        <v>311</v>
      </c>
      <c r="I5104" t="s">
        <v>311</v>
      </c>
      <c r="J5104">
        <v>6</v>
      </c>
    </row>
    <row r="5105" spans="1:10" hidden="1" x14ac:dyDescent="0.35">
      <c r="A5105" t="s">
        <v>11496</v>
      </c>
      <c r="B5105">
        <v>9</v>
      </c>
      <c r="C5105">
        <v>10</v>
      </c>
      <c r="D5105">
        <v>5101</v>
      </c>
      <c r="E5105" t="s">
        <v>311</v>
      </c>
      <c r="F5105" t="s">
        <v>3848</v>
      </c>
      <c r="G5105" t="s">
        <v>311</v>
      </c>
      <c r="H5105" t="s">
        <v>311</v>
      </c>
      <c r="I5105" t="s">
        <v>311</v>
      </c>
      <c r="J5105">
        <v>0</v>
      </c>
    </row>
    <row r="5106" spans="1:10" hidden="1" x14ac:dyDescent="0.35">
      <c r="A5106" t="s">
        <v>11497</v>
      </c>
      <c r="B5106">
        <v>32</v>
      </c>
      <c r="C5106">
        <v>10</v>
      </c>
      <c r="D5106">
        <v>5101</v>
      </c>
      <c r="E5106" t="s">
        <v>311</v>
      </c>
      <c r="F5106" t="s">
        <v>3848</v>
      </c>
      <c r="G5106" t="s">
        <v>311</v>
      </c>
      <c r="H5106" t="s">
        <v>311</v>
      </c>
      <c r="I5106" t="s">
        <v>311</v>
      </c>
      <c r="J5106">
        <v>0</v>
      </c>
    </row>
    <row r="5107" spans="1:10" hidden="1" x14ac:dyDescent="0.35">
      <c r="A5107" t="s">
        <v>11498</v>
      </c>
      <c r="B5107">
        <v>13</v>
      </c>
      <c r="C5107">
        <v>10</v>
      </c>
      <c r="D5107">
        <v>5101</v>
      </c>
      <c r="E5107" t="s">
        <v>311</v>
      </c>
      <c r="F5107" t="s">
        <v>2692</v>
      </c>
      <c r="G5107" t="s">
        <v>311</v>
      </c>
      <c r="H5107" t="s">
        <v>311</v>
      </c>
      <c r="I5107" t="s">
        <v>311</v>
      </c>
      <c r="J5107">
        <v>0</v>
      </c>
    </row>
    <row r="5108" spans="1:10" hidden="1" x14ac:dyDescent="0.35">
      <c r="A5108" t="s">
        <v>11499</v>
      </c>
      <c r="B5108">
        <v>18</v>
      </c>
      <c r="C5108">
        <v>10</v>
      </c>
      <c r="D5108">
        <v>5101</v>
      </c>
      <c r="E5108" t="s">
        <v>311</v>
      </c>
      <c r="F5108" t="s">
        <v>2692</v>
      </c>
      <c r="G5108" t="s">
        <v>311</v>
      </c>
      <c r="H5108" t="s">
        <v>311</v>
      </c>
      <c r="I5108" t="s">
        <v>311</v>
      </c>
      <c r="J5108">
        <v>2</v>
      </c>
    </row>
    <row r="5109" spans="1:10" hidden="1" x14ac:dyDescent="0.35">
      <c r="A5109" t="s">
        <v>11500</v>
      </c>
      <c r="B5109">
        <v>65</v>
      </c>
      <c r="C5109">
        <v>10</v>
      </c>
      <c r="D5109">
        <v>5101</v>
      </c>
      <c r="E5109" t="s">
        <v>311</v>
      </c>
      <c r="F5109" t="s">
        <v>3848</v>
      </c>
      <c r="G5109" t="s">
        <v>311</v>
      </c>
      <c r="H5109" t="s">
        <v>311</v>
      </c>
      <c r="I5109" t="s">
        <v>311</v>
      </c>
      <c r="J5109">
        <v>0</v>
      </c>
    </row>
    <row r="5110" spans="1:10" hidden="1" x14ac:dyDescent="0.35">
      <c r="A5110" t="s">
        <v>11501</v>
      </c>
      <c r="B5110">
        <v>12</v>
      </c>
      <c r="C5110">
        <v>10</v>
      </c>
      <c r="D5110">
        <v>5101</v>
      </c>
      <c r="E5110" t="s">
        <v>311</v>
      </c>
      <c r="F5110" t="s">
        <v>2692</v>
      </c>
      <c r="G5110" t="s">
        <v>311</v>
      </c>
      <c r="H5110" t="s">
        <v>311</v>
      </c>
      <c r="I5110" t="s">
        <v>311</v>
      </c>
      <c r="J5110">
        <v>0</v>
      </c>
    </row>
    <row r="5111" spans="1:10" hidden="1" x14ac:dyDescent="0.35">
      <c r="A5111" t="s">
        <v>11502</v>
      </c>
      <c r="B5111">
        <v>16</v>
      </c>
      <c r="C5111">
        <v>10</v>
      </c>
      <c r="D5111">
        <v>5101</v>
      </c>
      <c r="E5111" t="s">
        <v>311</v>
      </c>
      <c r="F5111" t="s">
        <v>3848</v>
      </c>
      <c r="G5111" t="s">
        <v>311</v>
      </c>
      <c r="H5111" t="s">
        <v>311</v>
      </c>
      <c r="I5111" t="s">
        <v>311</v>
      </c>
      <c r="J5111">
        <v>0</v>
      </c>
    </row>
    <row r="5112" spans="1:10" hidden="1" x14ac:dyDescent="0.35">
      <c r="A5112" t="s">
        <v>11503</v>
      </c>
      <c r="B5112">
        <v>13</v>
      </c>
      <c r="C5112">
        <v>10</v>
      </c>
      <c r="D5112">
        <v>5101</v>
      </c>
      <c r="E5112" t="s">
        <v>311</v>
      </c>
      <c r="F5112" t="s">
        <v>2692</v>
      </c>
      <c r="G5112" t="s">
        <v>311</v>
      </c>
      <c r="H5112" t="s">
        <v>311</v>
      </c>
      <c r="I5112" t="s">
        <v>311</v>
      </c>
      <c r="J5112">
        <v>4</v>
      </c>
    </row>
    <row r="5113" spans="1:10" x14ac:dyDescent="0.35">
      <c r="A5113" t="s">
        <v>11504</v>
      </c>
      <c r="B5113">
        <v>23</v>
      </c>
      <c r="C5113">
        <v>10</v>
      </c>
      <c r="D5113">
        <v>5101</v>
      </c>
      <c r="E5113" t="s">
        <v>311</v>
      </c>
      <c r="F5113" t="s">
        <v>0</v>
      </c>
      <c r="G5113" t="s">
        <v>11505</v>
      </c>
      <c r="H5113" t="s">
        <v>311</v>
      </c>
      <c r="I5113" t="s">
        <v>311</v>
      </c>
      <c r="J5113">
        <v>10</v>
      </c>
    </row>
    <row r="5114" spans="1:10" hidden="1" x14ac:dyDescent="0.35">
      <c r="A5114" t="s">
        <v>11506</v>
      </c>
      <c r="B5114">
        <v>36</v>
      </c>
      <c r="C5114">
        <v>10</v>
      </c>
      <c r="D5114">
        <v>5101</v>
      </c>
      <c r="E5114" t="s">
        <v>311</v>
      </c>
      <c r="F5114" t="s">
        <v>3848</v>
      </c>
      <c r="G5114" t="s">
        <v>311</v>
      </c>
      <c r="H5114" t="s">
        <v>311</v>
      </c>
      <c r="I5114" t="s">
        <v>311</v>
      </c>
      <c r="J5114">
        <v>0</v>
      </c>
    </row>
    <row r="5115" spans="1:10" hidden="1" x14ac:dyDescent="0.35">
      <c r="A5115" t="s">
        <v>11507</v>
      </c>
      <c r="B5115">
        <v>20</v>
      </c>
      <c r="C5115">
        <v>10</v>
      </c>
      <c r="D5115">
        <v>5101</v>
      </c>
      <c r="E5115" t="s">
        <v>311</v>
      </c>
      <c r="F5115" t="s">
        <v>3848</v>
      </c>
      <c r="G5115" t="s">
        <v>311</v>
      </c>
      <c r="H5115" t="s">
        <v>311</v>
      </c>
      <c r="I5115" t="s">
        <v>311</v>
      </c>
      <c r="J5115">
        <v>0</v>
      </c>
    </row>
    <row r="5116" spans="1:10" hidden="1" x14ac:dyDescent="0.35">
      <c r="A5116" t="s">
        <v>11508</v>
      </c>
      <c r="B5116">
        <v>11</v>
      </c>
      <c r="C5116">
        <v>10</v>
      </c>
      <c r="D5116">
        <v>5101</v>
      </c>
      <c r="E5116" t="s">
        <v>311</v>
      </c>
      <c r="F5116" t="s">
        <v>3848</v>
      </c>
      <c r="G5116" t="s">
        <v>311</v>
      </c>
      <c r="H5116" t="s">
        <v>311</v>
      </c>
      <c r="I5116" t="s">
        <v>311</v>
      </c>
      <c r="J5116">
        <v>11</v>
      </c>
    </row>
    <row r="5117" spans="1:10" hidden="1" x14ac:dyDescent="0.35">
      <c r="A5117" t="s">
        <v>11509</v>
      </c>
      <c r="B5117">
        <v>11</v>
      </c>
      <c r="C5117">
        <v>10</v>
      </c>
      <c r="D5117">
        <v>5101</v>
      </c>
      <c r="E5117" t="s">
        <v>311</v>
      </c>
      <c r="F5117" t="s">
        <v>2692</v>
      </c>
      <c r="G5117" t="s">
        <v>311</v>
      </c>
      <c r="H5117" t="s">
        <v>311</v>
      </c>
      <c r="I5117" t="s">
        <v>311</v>
      </c>
      <c r="J5117">
        <v>11</v>
      </c>
    </row>
    <row r="5118" spans="1:10" hidden="1" x14ac:dyDescent="0.35">
      <c r="A5118" t="s">
        <v>11510</v>
      </c>
      <c r="B5118">
        <v>18</v>
      </c>
      <c r="C5118">
        <v>10</v>
      </c>
      <c r="D5118">
        <v>5101</v>
      </c>
      <c r="E5118" t="s">
        <v>311</v>
      </c>
      <c r="F5118" t="s">
        <v>3848</v>
      </c>
      <c r="G5118" t="s">
        <v>311</v>
      </c>
      <c r="H5118" t="s">
        <v>311</v>
      </c>
      <c r="I5118" t="s">
        <v>311</v>
      </c>
      <c r="J5118">
        <v>0</v>
      </c>
    </row>
    <row r="5119" spans="1:10" hidden="1" x14ac:dyDescent="0.35">
      <c r="A5119" t="s">
        <v>11511</v>
      </c>
      <c r="B5119">
        <v>17</v>
      </c>
      <c r="C5119">
        <v>10</v>
      </c>
      <c r="D5119">
        <v>5101</v>
      </c>
      <c r="E5119" t="s">
        <v>311</v>
      </c>
      <c r="F5119" t="s">
        <v>3848</v>
      </c>
      <c r="G5119" t="s">
        <v>311</v>
      </c>
      <c r="H5119" t="s">
        <v>311</v>
      </c>
      <c r="I5119" t="s">
        <v>311</v>
      </c>
      <c r="J5119">
        <v>1</v>
      </c>
    </row>
    <row r="5120" spans="1:10" hidden="1" x14ac:dyDescent="0.35">
      <c r="A5120" t="s">
        <v>11512</v>
      </c>
      <c r="B5120">
        <v>20</v>
      </c>
      <c r="C5120">
        <v>10</v>
      </c>
      <c r="D5120">
        <v>5101</v>
      </c>
      <c r="E5120" t="s">
        <v>311</v>
      </c>
      <c r="F5120" t="s">
        <v>2692</v>
      </c>
      <c r="G5120" t="s">
        <v>311</v>
      </c>
      <c r="H5120" t="s">
        <v>311</v>
      </c>
      <c r="I5120" t="s">
        <v>311</v>
      </c>
      <c r="J5120">
        <v>0</v>
      </c>
    </row>
    <row r="5121" spans="1:10" hidden="1" x14ac:dyDescent="0.35">
      <c r="A5121" t="s">
        <v>11513</v>
      </c>
      <c r="B5121">
        <v>16</v>
      </c>
      <c r="C5121">
        <v>10</v>
      </c>
      <c r="D5121">
        <v>5101</v>
      </c>
      <c r="E5121" t="s">
        <v>311</v>
      </c>
      <c r="F5121" t="s">
        <v>2692</v>
      </c>
      <c r="G5121" t="s">
        <v>311</v>
      </c>
      <c r="H5121" t="s">
        <v>311</v>
      </c>
      <c r="I5121" t="s">
        <v>311</v>
      </c>
      <c r="J5121">
        <v>0</v>
      </c>
    </row>
    <row r="5122" spans="1:10" hidden="1" x14ac:dyDescent="0.35">
      <c r="A5122" t="s">
        <v>11514</v>
      </c>
      <c r="B5122">
        <v>5</v>
      </c>
      <c r="C5122">
        <v>10</v>
      </c>
      <c r="D5122">
        <v>5101</v>
      </c>
      <c r="E5122" t="s">
        <v>311</v>
      </c>
      <c r="F5122" t="s">
        <v>3848</v>
      </c>
      <c r="G5122" t="s">
        <v>311</v>
      </c>
      <c r="H5122" t="s">
        <v>311</v>
      </c>
      <c r="I5122" t="s">
        <v>311</v>
      </c>
      <c r="J5122">
        <v>0</v>
      </c>
    </row>
    <row r="5123" spans="1:10" hidden="1" x14ac:dyDescent="0.35">
      <c r="A5123" t="s">
        <v>11515</v>
      </c>
      <c r="B5123">
        <v>12</v>
      </c>
      <c r="C5123">
        <v>10</v>
      </c>
      <c r="D5123">
        <v>5101</v>
      </c>
      <c r="E5123" t="s">
        <v>311</v>
      </c>
      <c r="F5123" t="s">
        <v>3848</v>
      </c>
      <c r="G5123" t="s">
        <v>311</v>
      </c>
      <c r="H5123" t="s">
        <v>311</v>
      </c>
      <c r="I5123" t="s">
        <v>311</v>
      </c>
      <c r="J5123">
        <v>0</v>
      </c>
    </row>
    <row r="5124" spans="1:10" hidden="1" x14ac:dyDescent="0.35">
      <c r="A5124" t="s">
        <v>11516</v>
      </c>
      <c r="B5124">
        <v>23</v>
      </c>
      <c r="C5124">
        <v>10</v>
      </c>
      <c r="D5124">
        <v>5101</v>
      </c>
      <c r="E5124" t="s">
        <v>311</v>
      </c>
      <c r="F5124" t="s">
        <v>3848</v>
      </c>
      <c r="G5124" t="s">
        <v>311</v>
      </c>
      <c r="H5124" t="s">
        <v>311</v>
      </c>
      <c r="I5124" t="s">
        <v>311</v>
      </c>
      <c r="J5124">
        <v>0</v>
      </c>
    </row>
    <row r="5125" spans="1:10" hidden="1" x14ac:dyDescent="0.35">
      <c r="A5125" t="s">
        <v>11517</v>
      </c>
      <c r="B5125">
        <v>24</v>
      </c>
      <c r="C5125">
        <v>10</v>
      </c>
      <c r="D5125">
        <v>5101</v>
      </c>
      <c r="E5125" t="s">
        <v>311</v>
      </c>
      <c r="F5125" t="s">
        <v>3848</v>
      </c>
      <c r="G5125" t="s">
        <v>311</v>
      </c>
      <c r="H5125" t="s">
        <v>311</v>
      </c>
      <c r="I5125" t="s">
        <v>311</v>
      </c>
      <c r="J5125">
        <v>0</v>
      </c>
    </row>
    <row r="5126" spans="1:10" hidden="1" x14ac:dyDescent="0.35">
      <c r="A5126" t="s">
        <v>11518</v>
      </c>
      <c r="B5126">
        <v>9</v>
      </c>
      <c r="C5126">
        <v>10</v>
      </c>
      <c r="D5126">
        <v>5101</v>
      </c>
      <c r="E5126" t="s">
        <v>311</v>
      </c>
      <c r="F5126" t="s">
        <v>3848</v>
      </c>
      <c r="G5126" t="s">
        <v>311</v>
      </c>
      <c r="H5126" t="s">
        <v>311</v>
      </c>
      <c r="I5126" t="s">
        <v>311</v>
      </c>
      <c r="J5126">
        <v>0</v>
      </c>
    </row>
    <row r="5127" spans="1:10" hidden="1" x14ac:dyDescent="0.35">
      <c r="A5127" t="s">
        <v>11519</v>
      </c>
      <c r="B5127">
        <v>9</v>
      </c>
      <c r="C5127">
        <v>10</v>
      </c>
      <c r="D5127">
        <v>5101</v>
      </c>
      <c r="E5127" t="s">
        <v>311</v>
      </c>
      <c r="F5127" t="s">
        <v>3848</v>
      </c>
      <c r="G5127" t="s">
        <v>311</v>
      </c>
      <c r="H5127" t="s">
        <v>311</v>
      </c>
      <c r="I5127" t="s">
        <v>311</v>
      </c>
      <c r="J5127">
        <v>0</v>
      </c>
    </row>
    <row r="5128" spans="1:10" hidden="1" x14ac:dyDescent="0.35">
      <c r="A5128" t="s">
        <v>11520</v>
      </c>
      <c r="B5128">
        <v>18</v>
      </c>
      <c r="C5128">
        <v>10</v>
      </c>
      <c r="D5128">
        <v>5101</v>
      </c>
      <c r="E5128" t="s">
        <v>311</v>
      </c>
      <c r="F5128" t="s">
        <v>3848</v>
      </c>
      <c r="G5128" t="s">
        <v>311</v>
      </c>
      <c r="H5128" t="s">
        <v>311</v>
      </c>
      <c r="I5128" t="s">
        <v>311</v>
      </c>
      <c r="J5128">
        <v>2</v>
      </c>
    </row>
    <row r="5129" spans="1:10" hidden="1" x14ac:dyDescent="0.35">
      <c r="A5129" t="s">
        <v>11521</v>
      </c>
      <c r="B5129">
        <v>13</v>
      </c>
      <c r="C5129">
        <v>10</v>
      </c>
      <c r="D5129">
        <v>5101</v>
      </c>
      <c r="E5129" t="s">
        <v>311</v>
      </c>
      <c r="F5129" t="s">
        <v>3848</v>
      </c>
      <c r="G5129" t="s">
        <v>311</v>
      </c>
      <c r="H5129" t="s">
        <v>311</v>
      </c>
      <c r="I5129" t="s">
        <v>311</v>
      </c>
      <c r="J5129">
        <v>0</v>
      </c>
    </row>
    <row r="5130" spans="1:10" hidden="1" x14ac:dyDescent="0.35">
      <c r="A5130" t="s">
        <v>11522</v>
      </c>
      <c r="B5130">
        <v>8</v>
      </c>
      <c r="C5130">
        <v>10</v>
      </c>
      <c r="D5130">
        <v>5101</v>
      </c>
      <c r="E5130" t="s">
        <v>311</v>
      </c>
      <c r="F5130" t="s">
        <v>3848</v>
      </c>
      <c r="G5130" t="s">
        <v>311</v>
      </c>
      <c r="H5130" t="s">
        <v>311</v>
      </c>
      <c r="I5130" t="s">
        <v>311</v>
      </c>
      <c r="J5130">
        <v>0</v>
      </c>
    </row>
    <row r="5131" spans="1:10" hidden="1" x14ac:dyDescent="0.35">
      <c r="A5131" t="s">
        <v>11523</v>
      </c>
      <c r="B5131">
        <v>29</v>
      </c>
      <c r="C5131">
        <v>10</v>
      </c>
      <c r="D5131">
        <v>5101</v>
      </c>
      <c r="E5131" t="s">
        <v>311</v>
      </c>
      <c r="F5131" t="s">
        <v>3848</v>
      </c>
      <c r="G5131" t="s">
        <v>311</v>
      </c>
      <c r="H5131" t="s">
        <v>311</v>
      </c>
      <c r="I5131" t="s">
        <v>311</v>
      </c>
      <c r="J5131">
        <v>0</v>
      </c>
    </row>
    <row r="5132" spans="1:10" hidden="1" x14ac:dyDescent="0.35">
      <c r="A5132" t="s">
        <v>11524</v>
      </c>
      <c r="B5132">
        <v>11</v>
      </c>
      <c r="C5132">
        <v>10</v>
      </c>
      <c r="D5132">
        <v>5101</v>
      </c>
      <c r="E5132" t="s">
        <v>311</v>
      </c>
      <c r="F5132" t="s">
        <v>3848</v>
      </c>
      <c r="G5132" t="s">
        <v>311</v>
      </c>
      <c r="H5132" t="s">
        <v>311</v>
      </c>
      <c r="I5132" t="s">
        <v>311</v>
      </c>
      <c r="J5132">
        <v>1</v>
      </c>
    </row>
    <row r="5133" spans="1:10" hidden="1" x14ac:dyDescent="0.35">
      <c r="A5133" t="s">
        <v>11525</v>
      </c>
      <c r="B5133">
        <v>17</v>
      </c>
      <c r="C5133">
        <v>10</v>
      </c>
      <c r="D5133">
        <v>5101</v>
      </c>
      <c r="E5133" t="s">
        <v>311</v>
      </c>
      <c r="F5133" t="s">
        <v>3848</v>
      </c>
      <c r="G5133" t="s">
        <v>311</v>
      </c>
      <c r="H5133" t="s">
        <v>311</v>
      </c>
      <c r="I5133" t="s">
        <v>311</v>
      </c>
      <c r="J5133">
        <v>0</v>
      </c>
    </row>
    <row r="5134" spans="1:10" hidden="1" x14ac:dyDescent="0.35">
      <c r="A5134" t="s">
        <v>11526</v>
      </c>
      <c r="B5134">
        <v>7</v>
      </c>
      <c r="C5134">
        <v>10</v>
      </c>
      <c r="D5134">
        <v>5101</v>
      </c>
      <c r="E5134" t="s">
        <v>311</v>
      </c>
      <c r="F5134" t="s">
        <v>2692</v>
      </c>
      <c r="G5134" t="s">
        <v>311</v>
      </c>
      <c r="H5134" t="s">
        <v>311</v>
      </c>
      <c r="I5134" t="s">
        <v>311</v>
      </c>
      <c r="J5134">
        <v>1</v>
      </c>
    </row>
    <row r="5135" spans="1:10" hidden="1" x14ac:dyDescent="0.35">
      <c r="A5135" t="s">
        <v>11527</v>
      </c>
      <c r="B5135">
        <v>19</v>
      </c>
      <c r="C5135">
        <v>10</v>
      </c>
      <c r="D5135">
        <v>5101</v>
      </c>
      <c r="E5135" t="s">
        <v>311</v>
      </c>
      <c r="F5135" t="s">
        <v>3848</v>
      </c>
      <c r="G5135" t="s">
        <v>311</v>
      </c>
      <c r="H5135" t="s">
        <v>311</v>
      </c>
      <c r="I5135" t="s">
        <v>311</v>
      </c>
      <c r="J5135">
        <v>0</v>
      </c>
    </row>
    <row r="5136" spans="1:10" hidden="1" x14ac:dyDescent="0.35">
      <c r="A5136" t="s">
        <v>11528</v>
      </c>
      <c r="B5136">
        <v>15</v>
      </c>
      <c r="C5136">
        <v>10</v>
      </c>
      <c r="D5136">
        <v>5101</v>
      </c>
      <c r="E5136" t="s">
        <v>311</v>
      </c>
      <c r="F5136" t="s">
        <v>2692</v>
      </c>
      <c r="G5136" t="s">
        <v>311</v>
      </c>
      <c r="H5136" t="s">
        <v>311</v>
      </c>
      <c r="I5136" t="s">
        <v>311</v>
      </c>
      <c r="J5136">
        <v>3</v>
      </c>
    </row>
    <row r="5137" spans="1:10" hidden="1" x14ac:dyDescent="0.35">
      <c r="A5137" t="s">
        <v>11529</v>
      </c>
      <c r="B5137">
        <v>22</v>
      </c>
      <c r="C5137">
        <v>10</v>
      </c>
      <c r="D5137">
        <v>5101</v>
      </c>
      <c r="E5137" t="s">
        <v>311</v>
      </c>
      <c r="F5137" t="s">
        <v>3848</v>
      </c>
      <c r="G5137" t="s">
        <v>311</v>
      </c>
      <c r="H5137" t="s">
        <v>311</v>
      </c>
      <c r="I5137" t="s">
        <v>311</v>
      </c>
      <c r="J5137">
        <v>1</v>
      </c>
    </row>
    <row r="5138" spans="1:10" hidden="1" x14ac:dyDescent="0.35">
      <c r="A5138" t="s">
        <v>11530</v>
      </c>
      <c r="B5138">
        <v>20</v>
      </c>
      <c r="C5138">
        <v>10</v>
      </c>
      <c r="D5138">
        <v>5101</v>
      </c>
      <c r="E5138" t="s">
        <v>311</v>
      </c>
      <c r="F5138" t="s">
        <v>3848</v>
      </c>
      <c r="G5138" t="s">
        <v>311</v>
      </c>
      <c r="H5138" t="s">
        <v>311</v>
      </c>
      <c r="I5138" t="s">
        <v>311</v>
      </c>
      <c r="J5138">
        <v>1</v>
      </c>
    </row>
    <row r="5139" spans="1:10" hidden="1" x14ac:dyDescent="0.35">
      <c r="A5139" t="s">
        <v>11531</v>
      </c>
      <c r="B5139">
        <v>15</v>
      </c>
      <c r="C5139">
        <v>10</v>
      </c>
      <c r="D5139">
        <v>5101</v>
      </c>
      <c r="E5139" t="s">
        <v>311</v>
      </c>
      <c r="F5139" t="s">
        <v>2692</v>
      </c>
      <c r="G5139" t="s">
        <v>311</v>
      </c>
      <c r="H5139" t="s">
        <v>311</v>
      </c>
      <c r="I5139" t="s">
        <v>311</v>
      </c>
      <c r="J5139">
        <v>0</v>
      </c>
    </row>
    <row r="5140" spans="1:10" hidden="1" x14ac:dyDescent="0.35">
      <c r="A5140" t="s">
        <v>11532</v>
      </c>
      <c r="B5140">
        <v>22</v>
      </c>
      <c r="C5140">
        <v>10</v>
      </c>
      <c r="D5140">
        <v>5101</v>
      </c>
      <c r="E5140" t="s">
        <v>311</v>
      </c>
      <c r="F5140" t="s">
        <v>2692</v>
      </c>
      <c r="G5140" t="s">
        <v>311</v>
      </c>
      <c r="H5140" t="s">
        <v>311</v>
      </c>
      <c r="I5140" t="s">
        <v>311</v>
      </c>
      <c r="J5140">
        <v>0</v>
      </c>
    </row>
    <row r="5141" spans="1:10" hidden="1" x14ac:dyDescent="0.35">
      <c r="A5141" t="s">
        <v>11533</v>
      </c>
      <c r="B5141">
        <v>12</v>
      </c>
      <c r="C5141">
        <v>10</v>
      </c>
      <c r="D5141">
        <v>5101</v>
      </c>
      <c r="E5141" t="s">
        <v>311</v>
      </c>
      <c r="F5141" t="s">
        <v>2692</v>
      </c>
      <c r="G5141" t="s">
        <v>311</v>
      </c>
      <c r="H5141" t="s">
        <v>311</v>
      </c>
      <c r="I5141" t="s">
        <v>311</v>
      </c>
      <c r="J5141">
        <v>2</v>
      </c>
    </row>
    <row r="5142" spans="1:10" hidden="1" x14ac:dyDescent="0.35">
      <c r="A5142" t="s">
        <v>11534</v>
      </c>
      <c r="B5142">
        <v>29</v>
      </c>
      <c r="C5142">
        <v>10</v>
      </c>
      <c r="D5142">
        <v>5101</v>
      </c>
      <c r="E5142" t="s">
        <v>311</v>
      </c>
      <c r="F5142" t="s">
        <v>2692</v>
      </c>
      <c r="G5142" t="s">
        <v>311</v>
      </c>
      <c r="H5142" t="s">
        <v>311</v>
      </c>
      <c r="I5142" t="s">
        <v>311</v>
      </c>
      <c r="J5142">
        <v>0</v>
      </c>
    </row>
    <row r="5143" spans="1:10" hidden="1" x14ac:dyDescent="0.35">
      <c r="A5143" t="s">
        <v>11535</v>
      </c>
      <c r="B5143">
        <v>22</v>
      </c>
      <c r="C5143">
        <v>10</v>
      </c>
      <c r="D5143">
        <v>5101</v>
      </c>
      <c r="E5143" t="s">
        <v>311</v>
      </c>
      <c r="F5143" t="s">
        <v>3848</v>
      </c>
      <c r="G5143" t="s">
        <v>311</v>
      </c>
      <c r="H5143" t="s">
        <v>311</v>
      </c>
      <c r="I5143" t="s">
        <v>311</v>
      </c>
      <c r="J5143">
        <v>1</v>
      </c>
    </row>
    <row r="5144" spans="1:10" hidden="1" x14ac:dyDescent="0.35">
      <c r="A5144" t="s">
        <v>11536</v>
      </c>
      <c r="B5144">
        <v>23</v>
      </c>
      <c r="C5144">
        <v>10</v>
      </c>
      <c r="D5144">
        <v>5101</v>
      </c>
      <c r="E5144" t="s">
        <v>311</v>
      </c>
      <c r="F5144" t="s">
        <v>3848</v>
      </c>
      <c r="G5144" t="s">
        <v>311</v>
      </c>
      <c r="H5144" t="s">
        <v>311</v>
      </c>
      <c r="I5144" t="s">
        <v>311</v>
      </c>
      <c r="J5144">
        <v>0</v>
      </c>
    </row>
    <row r="5145" spans="1:10" hidden="1" x14ac:dyDescent="0.35">
      <c r="A5145" t="s">
        <v>11537</v>
      </c>
      <c r="B5145">
        <v>17</v>
      </c>
      <c r="C5145">
        <v>10</v>
      </c>
      <c r="D5145">
        <v>5101</v>
      </c>
      <c r="E5145" t="s">
        <v>311</v>
      </c>
      <c r="F5145" t="s">
        <v>3848</v>
      </c>
      <c r="G5145" t="s">
        <v>311</v>
      </c>
      <c r="H5145" t="s">
        <v>311</v>
      </c>
      <c r="I5145" t="s">
        <v>311</v>
      </c>
      <c r="J5145">
        <v>1</v>
      </c>
    </row>
    <row r="5146" spans="1:10" hidden="1" x14ac:dyDescent="0.35">
      <c r="A5146" t="s">
        <v>11538</v>
      </c>
      <c r="B5146">
        <v>20</v>
      </c>
      <c r="C5146">
        <v>10</v>
      </c>
      <c r="D5146">
        <v>5101</v>
      </c>
      <c r="E5146" t="s">
        <v>311</v>
      </c>
      <c r="F5146" t="s">
        <v>2692</v>
      </c>
      <c r="G5146" t="s">
        <v>311</v>
      </c>
      <c r="H5146" t="s">
        <v>311</v>
      </c>
      <c r="I5146" t="s">
        <v>311</v>
      </c>
      <c r="J5146">
        <v>1</v>
      </c>
    </row>
    <row r="5147" spans="1:10" hidden="1" x14ac:dyDescent="0.35">
      <c r="A5147" t="s">
        <v>11539</v>
      </c>
      <c r="B5147">
        <v>16</v>
      </c>
      <c r="C5147">
        <v>10</v>
      </c>
      <c r="D5147">
        <v>5101</v>
      </c>
      <c r="E5147" t="s">
        <v>311</v>
      </c>
      <c r="F5147" t="s">
        <v>3848</v>
      </c>
      <c r="G5147" t="s">
        <v>311</v>
      </c>
      <c r="H5147" t="s">
        <v>311</v>
      </c>
      <c r="I5147" t="s">
        <v>311</v>
      </c>
      <c r="J5147">
        <v>0</v>
      </c>
    </row>
    <row r="5148" spans="1:10" hidden="1" x14ac:dyDescent="0.35">
      <c r="A5148" t="s">
        <v>11540</v>
      </c>
      <c r="B5148">
        <v>15</v>
      </c>
      <c r="C5148">
        <v>10</v>
      </c>
      <c r="D5148">
        <v>5101</v>
      </c>
      <c r="E5148" t="s">
        <v>311</v>
      </c>
      <c r="F5148" t="s">
        <v>3848</v>
      </c>
      <c r="G5148" t="s">
        <v>311</v>
      </c>
      <c r="H5148" t="s">
        <v>311</v>
      </c>
      <c r="I5148" t="s">
        <v>311</v>
      </c>
      <c r="J5148">
        <v>2</v>
      </c>
    </row>
    <row r="5149" spans="1:10" hidden="1" x14ac:dyDescent="0.35">
      <c r="A5149" t="s">
        <v>11541</v>
      </c>
      <c r="B5149">
        <v>29</v>
      </c>
      <c r="C5149">
        <v>10</v>
      </c>
      <c r="D5149">
        <v>5101</v>
      </c>
      <c r="E5149" t="s">
        <v>311</v>
      </c>
      <c r="F5149" t="s">
        <v>2692</v>
      </c>
      <c r="G5149" t="s">
        <v>311</v>
      </c>
      <c r="H5149" t="s">
        <v>311</v>
      </c>
      <c r="I5149" t="s">
        <v>311</v>
      </c>
      <c r="J5149">
        <v>2</v>
      </c>
    </row>
    <row r="5150" spans="1:10" hidden="1" x14ac:dyDescent="0.35">
      <c r="A5150" t="s">
        <v>11542</v>
      </c>
      <c r="B5150">
        <v>7</v>
      </c>
      <c r="C5150">
        <v>10</v>
      </c>
      <c r="D5150">
        <v>5101</v>
      </c>
      <c r="E5150" t="s">
        <v>311</v>
      </c>
      <c r="F5150" t="s">
        <v>3848</v>
      </c>
      <c r="G5150" t="s">
        <v>311</v>
      </c>
      <c r="H5150" t="s">
        <v>311</v>
      </c>
      <c r="I5150" t="s">
        <v>311</v>
      </c>
      <c r="J5150">
        <v>0</v>
      </c>
    </row>
    <row r="5151" spans="1:10" hidden="1" x14ac:dyDescent="0.35">
      <c r="A5151" t="s">
        <v>11543</v>
      </c>
      <c r="B5151">
        <v>11</v>
      </c>
      <c r="C5151">
        <v>10</v>
      </c>
      <c r="D5151">
        <v>5101</v>
      </c>
      <c r="E5151" t="s">
        <v>311</v>
      </c>
      <c r="F5151" t="s">
        <v>3848</v>
      </c>
      <c r="G5151" t="s">
        <v>311</v>
      </c>
      <c r="H5151" t="s">
        <v>311</v>
      </c>
      <c r="I5151" t="s">
        <v>311</v>
      </c>
      <c r="J5151">
        <v>0</v>
      </c>
    </row>
    <row r="5152" spans="1:10" hidden="1" x14ac:dyDescent="0.35">
      <c r="A5152" t="s">
        <v>11544</v>
      </c>
      <c r="B5152">
        <v>15</v>
      </c>
      <c r="C5152">
        <v>10</v>
      </c>
      <c r="D5152">
        <v>5101</v>
      </c>
      <c r="E5152" t="s">
        <v>311</v>
      </c>
      <c r="F5152" t="s">
        <v>3848</v>
      </c>
      <c r="G5152" t="s">
        <v>311</v>
      </c>
      <c r="H5152" t="s">
        <v>311</v>
      </c>
      <c r="I5152" t="s">
        <v>311</v>
      </c>
      <c r="J5152">
        <v>0</v>
      </c>
    </row>
    <row r="5153" spans="1:10" hidden="1" x14ac:dyDescent="0.35">
      <c r="A5153" t="s">
        <v>11545</v>
      </c>
      <c r="B5153">
        <v>8</v>
      </c>
      <c r="C5153">
        <v>10</v>
      </c>
      <c r="D5153">
        <v>5101</v>
      </c>
      <c r="E5153" t="s">
        <v>311</v>
      </c>
      <c r="F5153" t="s">
        <v>3848</v>
      </c>
      <c r="G5153" t="s">
        <v>311</v>
      </c>
      <c r="H5153" t="s">
        <v>311</v>
      </c>
      <c r="I5153" t="s">
        <v>311</v>
      </c>
      <c r="J5153">
        <v>0</v>
      </c>
    </row>
    <row r="5154" spans="1:10" hidden="1" x14ac:dyDescent="0.35">
      <c r="A5154" t="s">
        <v>11546</v>
      </c>
      <c r="B5154">
        <v>18</v>
      </c>
      <c r="C5154">
        <v>10</v>
      </c>
      <c r="D5154">
        <v>5101</v>
      </c>
      <c r="E5154" t="s">
        <v>311</v>
      </c>
      <c r="F5154" t="s">
        <v>2692</v>
      </c>
      <c r="G5154" t="s">
        <v>311</v>
      </c>
      <c r="H5154" t="s">
        <v>311</v>
      </c>
      <c r="I5154" t="s">
        <v>311</v>
      </c>
      <c r="J5154">
        <v>0</v>
      </c>
    </row>
    <row r="5155" spans="1:10" hidden="1" x14ac:dyDescent="0.35">
      <c r="A5155" t="s">
        <v>11547</v>
      </c>
      <c r="B5155">
        <v>18</v>
      </c>
      <c r="C5155">
        <v>10</v>
      </c>
      <c r="D5155">
        <v>5101</v>
      </c>
      <c r="E5155" t="s">
        <v>311</v>
      </c>
      <c r="F5155" t="s">
        <v>3848</v>
      </c>
      <c r="G5155" t="s">
        <v>311</v>
      </c>
      <c r="H5155" t="s">
        <v>311</v>
      </c>
      <c r="I5155" t="s">
        <v>311</v>
      </c>
      <c r="J5155">
        <v>0</v>
      </c>
    </row>
    <row r="5156" spans="1:10" hidden="1" x14ac:dyDescent="0.35">
      <c r="A5156" t="s">
        <v>11548</v>
      </c>
      <c r="B5156">
        <v>29</v>
      </c>
      <c r="C5156">
        <v>10</v>
      </c>
      <c r="D5156">
        <v>5101</v>
      </c>
      <c r="E5156" t="s">
        <v>311</v>
      </c>
      <c r="F5156" t="s">
        <v>2692</v>
      </c>
      <c r="G5156" t="s">
        <v>311</v>
      </c>
      <c r="H5156" t="s">
        <v>311</v>
      </c>
      <c r="I5156" t="s">
        <v>311</v>
      </c>
      <c r="J5156">
        <v>0</v>
      </c>
    </row>
    <row r="5157" spans="1:10" hidden="1" x14ac:dyDescent="0.35">
      <c r="A5157" t="s">
        <v>11549</v>
      </c>
      <c r="B5157">
        <v>34</v>
      </c>
      <c r="C5157">
        <v>10</v>
      </c>
      <c r="D5157">
        <v>5101</v>
      </c>
      <c r="E5157" t="s">
        <v>311</v>
      </c>
      <c r="F5157" t="s">
        <v>2692</v>
      </c>
      <c r="G5157" t="s">
        <v>311</v>
      </c>
      <c r="H5157" t="s">
        <v>311</v>
      </c>
      <c r="I5157" t="s">
        <v>311</v>
      </c>
      <c r="J5157">
        <v>0</v>
      </c>
    </row>
    <row r="5158" spans="1:10" hidden="1" x14ac:dyDescent="0.35">
      <c r="A5158" t="s">
        <v>11550</v>
      </c>
      <c r="B5158">
        <v>12</v>
      </c>
      <c r="C5158">
        <v>10</v>
      </c>
      <c r="D5158">
        <v>5101</v>
      </c>
      <c r="E5158" t="s">
        <v>311</v>
      </c>
      <c r="F5158" t="s">
        <v>3848</v>
      </c>
      <c r="G5158" t="s">
        <v>311</v>
      </c>
      <c r="H5158" t="s">
        <v>311</v>
      </c>
      <c r="I5158" t="s">
        <v>311</v>
      </c>
      <c r="J5158">
        <v>0</v>
      </c>
    </row>
    <row r="5159" spans="1:10" hidden="1" x14ac:dyDescent="0.35">
      <c r="A5159" t="s">
        <v>11551</v>
      </c>
      <c r="B5159">
        <v>14</v>
      </c>
      <c r="C5159">
        <v>10</v>
      </c>
      <c r="D5159">
        <v>5101</v>
      </c>
      <c r="E5159" t="s">
        <v>311</v>
      </c>
      <c r="F5159" t="s">
        <v>3848</v>
      </c>
      <c r="G5159" t="s">
        <v>311</v>
      </c>
      <c r="H5159" t="s">
        <v>311</v>
      </c>
      <c r="I5159" t="s">
        <v>311</v>
      </c>
      <c r="J5159">
        <v>0</v>
      </c>
    </row>
    <row r="5160" spans="1:10" hidden="1" x14ac:dyDescent="0.35">
      <c r="A5160" t="s">
        <v>11552</v>
      </c>
      <c r="B5160">
        <v>36</v>
      </c>
      <c r="C5160">
        <v>10</v>
      </c>
      <c r="D5160">
        <v>5101</v>
      </c>
      <c r="E5160" t="s">
        <v>311</v>
      </c>
      <c r="F5160" t="s">
        <v>2692</v>
      </c>
      <c r="G5160" t="s">
        <v>311</v>
      </c>
      <c r="H5160" t="s">
        <v>311</v>
      </c>
      <c r="I5160" t="s">
        <v>311</v>
      </c>
      <c r="J5160">
        <v>5</v>
      </c>
    </row>
    <row r="5161" spans="1:10" hidden="1" x14ac:dyDescent="0.35">
      <c r="A5161" t="s">
        <v>11553</v>
      </c>
      <c r="B5161">
        <v>24</v>
      </c>
      <c r="C5161">
        <v>10</v>
      </c>
      <c r="D5161">
        <v>5101</v>
      </c>
      <c r="E5161" t="s">
        <v>311</v>
      </c>
      <c r="F5161" t="s">
        <v>3848</v>
      </c>
      <c r="G5161" t="s">
        <v>311</v>
      </c>
      <c r="H5161" t="s">
        <v>311</v>
      </c>
      <c r="I5161" t="s">
        <v>311</v>
      </c>
      <c r="J5161">
        <v>1</v>
      </c>
    </row>
    <row r="5162" spans="1:10" hidden="1" x14ac:dyDescent="0.35">
      <c r="A5162" t="s">
        <v>11554</v>
      </c>
      <c r="B5162">
        <v>10</v>
      </c>
      <c r="C5162">
        <v>10</v>
      </c>
      <c r="D5162">
        <v>5101</v>
      </c>
      <c r="E5162" t="s">
        <v>311</v>
      </c>
      <c r="F5162" t="s">
        <v>3848</v>
      </c>
      <c r="G5162" t="s">
        <v>311</v>
      </c>
      <c r="H5162" t="s">
        <v>311</v>
      </c>
      <c r="I5162" t="s">
        <v>311</v>
      </c>
      <c r="J5162">
        <v>1</v>
      </c>
    </row>
    <row r="5163" spans="1:10" hidden="1" x14ac:dyDescent="0.35">
      <c r="A5163" t="s">
        <v>11555</v>
      </c>
      <c r="B5163">
        <v>12</v>
      </c>
      <c r="C5163">
        <v>10</v>
      </c>
      <c r="D5163">
        <v>5101</v>
      </c>
      <c r="E5163" t="s">
        <v>311</v>
      </c>
      <c r="F5163" t="s">
        <v>3848</v>
      </c>
      <c r="G5163" t="s">
        <v>311</v>
      </c>
      <c r="H5163" t="s">
        <v>311</v>
      </c>
      <c r="I5163" t="s">
        <v>311</v>
      </c>
      <c r="J5163">
        <v>0</v>
      </c>
    </row>
    <row r="5164" spans="1:10" hidden="1" x14ac:dyDescent="0.35">
      <c r="A5164" t="s">
        <v>11556</v>
      </c>
      <c r="B5164">
        <v>19</v>
      </c>
      <c r="C5164">
        <v>10</v>
      </c>
      <c r="D5164">
        <v>5101</v>
      </c>
      <c r="E5164" t="s">
        <v>311</v>
      </c>
      <c r="F5164" t="s">
        <v>3848</v>
      </c>
      <c r="G5164" t="s">
        <v>311</v>
      </c>
      <c r="H5164" t="s">
        <v>311</v>
      </c>
      <c r="I5164" t="s">
        <v>311</v>
      </c>
      <c r="J5164">
        <v>1</v>
      </c>
    </row>
    <row r="5165" spans="1:10" hidden="1" x14ac:dyDescent="0.35">
      <c r="A5165" t="s">
        <v>11557</v>
      </c>
      <c r="B5165">
        <v>8</v>
      </c>
      <c r="C5165">
        <v>10</v>
      </c>
      <c r="D5165">
        <v>5101</v>
      </c>
      <c r="E5165" t="s">
        <v>311</v>
      </c>
      <c r="F5165" t="s">
        <v>3848</v>
      </c>
      <c r="G5165" t="s">
        <v>311</v>
      </c>
      <c r="H5165" t="s">
        <v>311</v>
      </c>
      <c r="I5165" t="s">
        <v>311</v>
      </c>
      <c r="J5165">
        <v>0</v>
      </c>
    </row>
    <row r="5166" spans="1:10" hidden="1" x14ac:dyDescent="0.35">
      <c r="A5166" t="s">
        <v>11558</v>
      </c>
      <c r="B5166">
        <v>12</v>
      </c>
      <c r="C5166">
        <v>10</v>
      </c>
      <c r="D5166">
        <v>5101</v>
      </c>
      <c r="E5166" t="s">
        <v>311</v>
      </c>
      <c r="F5166" t="s">
        <v>3848</v>
      </c>
      <c r="G5166" t="s">
        <v>311</v>
      </c>
      <c r="H5166" t="s">
        <v>311</v>
      </c>
      <c r="I5166" t="s">
        <v>311</v>
      </c>
      <c r="J5166">
        <v>0</v>
      </c>
    </row>
    <row r="5167" spans="1:10" hidden="1" x14ac:dyDescent="0.35">
      <c r="A5167" t="s">
        <v>11559</v>
      </c>
      <c r="B5167">
        <v>28</v>
      </c>
      <c r="C5167">
        <v>10</v>
      </c>
      <c r="D5167">
        <v>5101</v>
      </c>
      <c r="E5167" t="s">
        <v>311</v>
      </c>
      <c r="F5167" t="s">
        <v>2692</v>
      </c>
      <c r="G5167" t="s">
        <v>311</v>
      </c>
      <c r="H5167" t="s">
        <v>311</v>
      </c>
      <c r="I5167" t="s">
        <v>311</v>
      </c>
      <c r="J5167">
        <v>0</v>
      </c>
    </row>
    <row r="5168" spans="1:10" hidden="1" x14ac:dyDescent="0.35">
      <c r="A5168" t="s">
        <v>11560</v>
      </c>
      <c r="B5168">
        <v>14</v>
      </c>
      <c r="C5168">
        <v>10</v>
      </c>
      <c r="D5168">
        <v>5101</v>
      </c>
      <c r="E5168" t="s">
        <v>311</v>
      </c>
      <c r="F5168" t="s">
        <v>3848</v>
      </c>
      <c r="G5168" t="s">
        <v>311</v>
      </c>
      <c r="H5168" t="s">
        <v>311</v>
      </c>
      <c r="I5168" t="s">
        <v>311</v>
      </c>
      <c r="J5168">
        <v>0</v>
      </c>
    </row>
    <row r="5169" spans="1:10" hidden="1" x14ac:dyDescent="0.35">
      <c r="A5169" t="s">
        <v>11561</v>
      </c>
      <c r="B5169">
        <v>7</v>
      </c>
      <c r="C5169">
        <v>10</v>
      </c>
      <c r="D5169">
        <v>5101</v>
      </c>
      <c r="E5169" t="s">
        <v>311</v>
      </c>
      <c r="F5169" t="s">
        <v>3848</v>
      </c>
      <c r="G5169" t="s">
        <v>311</v>
      </c>
      <c r="H5169" t="s">
        <v>311</v>
      </c>
      <c r="I5169" t="s">
        <v>311</v>
      </c>
      <c r="J5169">
        <v>1</v>
      </c>
    </row>
    <row r="5170" spans="1:10" hidden="1" x14ac:dyDescent="0.35">
      <c r="A5170" t="s">
        <v>11562</v>
      </c>
      <c r="B5170">
        <v>6</v>
      </c>
      <c r="C5170">
        <v>10</v>
      </c>
      <c r="D5170">
        <v>5101</v>
      </c>
      <c r="E5170" t="s">
        <v>311</v>
      </c>
      <c r="F5170" t="s">
        <v>3848</v>
      </c>
      <c r="G5170" t="s">
        <v>311</v>
      </c>
      <c r="H5170" t="s">
        <v>311</v>
      </c>
      <c r="I5170" t="s">
        <v>311</v>
      </c>
      <c r="J5170">
        <v>0</v>
      </c>
    </row>
    <row r="5171" spans="1:10" hidden="1" x14ac:dyDescent="0.35">
      <c r="A5171" t="s">
        <v>11563</v>
      </c>
      <c r="B5171">
        <v>16</v>
      </c>
      <c r="C5171">
        <v>10</v>
      </c>
      <c r="D5171">
        <v>5101</v>
      </c>
      <c r="E5171" t="s">
        <v>311</v>
      </c>
      <c r="F5171" t="s">
        <v>3848</v>
      </c>
      <c r="G5171" t="s">
        <v>311</v>
      </c>
      <c r="H5171" t="s">
        <v>311</v>
      </c>
      <c r="I5171" t="s">
        <v>311</v>
      </c>
      <c r="J5171">
        <v>0</v>
      </c>
    </row>
    <row r="5172" spans="1:10" hidden="1" x14ac:dyDescent="0.35">
      <c r="A5172" t="s">
        <v>11564</v>
      </c>
      <c r="B5172">
        <v>15</v>
      </c>
      <c r="C5172">
        <v>10</v>
      </c>
      <c r="D5172">
        <v>5101</v>
      </c>
      <c r="E5172" t="s">
        <v>311</v>
      </c>
      <c r="F5172" t="s">
        <v>3848</v>
      </c>
      <c r="G5172" t="s">
        <v>311</v>
      </c>
      <c r="H5172" t="s">
        <v>311</v>
      </c>
      <c r="I5172" t="s">
        <v>311</v>
      </c>
      <c r="J5172">
        <v>0</v>
      </c>
    </row>
    <row r="5173" spans="1:10" hidden="1" x14ac:dyDescent="0.35">
      <c r="A5173" t="s">
        <v>11565</v>
      </c>
      <c r="B5173">
        <v>18</v>
      </c>
      <c r="C5173">
        <v>10</v>
      </c>
      <c r="D5173">
        <v>5101</v>
      </c>
      <c r="E5173" t="s">
        <v>311</v>
      </c>
      <c r="F5173" t="s">
        <v>2692</v>
      </c>
      <c r="G5173" t="s">
        <v>311</v>
      </c>
      <c r="H5173" t="s">
        <v>311</v>
      </c>
      <c r="I5173" t="s">
        <v>311</v>
      </c>
      <c r="J5173">
        <v>8</v>
      </c>
    </row>
    <row r="5174" spans="1:10" hidden="1" x14ac:dyDescent="0.35">
      <c r="A5174" t="s">
        <v>11566</v>
      </c>
      <c r="B5174">
        <v>16</v>
      </c>
      <c r="C5174">
        <v>10</v>
      </c>
      <c r="D5174">
        <v>5101</v>
      </c>
      <c r="E5174" t="s">
        <v>311</v>
      </c>
      <c r="F5174" t="s">
        <v>2692</v>
      </c>
      <c r="G5174" t="s">
        <v>311</v>
      </c>
      <c r="H5174" t="s">
        <v>311</v>
      </c>
      <c r="I5174" t="s">
        <v>311</v>
      </c>
      <c r="J5174">
        <v>1</v>
      </c>
    </row>
    <row r="5175" spans="1:10" hidden="1" x14ac:dyDescent="0.35">
      <c r="A5175" t="s">
        <v>11567</v>
      </c>
      <c r="B5175">
        <v>16</v>
      </c>
      <c r="C5175">
        <v>10</v>
      </c>
      <c r="D5175">
        <v>5101</v>
      </c>
      <c r="E5175" t="s">
        <v>311</v>
      </c>
      <c r="F5175" t="s">
        <v>3848</v>
      </c>
      <c r="G5175" t="s">
        <v>311</v>
      </c>
      <c r="H5175" t="s">
        <v>311</v>
      </c>
      <c r="I5175" t="s">
        <v>311</v>
      </c>
      <c r="J5175">
        <v>0</v>
      </c>
    </row>
    <row r="5176" spans="1:10" hidden="1" x14ac:dyDescent="0.35">
      <c r="A5176" t="s">
        <v>11568</v>
      </c>
      <c r="B5176">
        <v>13</v>
      </c>
      <c r="C5176">
        <v>10</v>
      </c>
      <c r="D5176">
        <v>5101</v>
      </c>
      <c r="E5176" t="s">
        <v>311</v>
      </c>
      <c r="F5176" t="s">
        <v>2692</v>
      </c>
      <c r="G5176" t="s">
        <v>311</v>
      </c>
      <c r="H5176" t="s">
        <v>311</v>
      </c>
      <c r="I5176" t="s">
        <v>311</v>
      </c>
      <c r="J5176">
        <v>0</v>
      </c>
    </row>
    <row r="5177" spans="1:10" hidden="1" x14ac:dyDescent="0.35">
      <c r="A5177" t="s">
        <v>11569</v>
      </c>
      <c r="B5177">
        <v>11</v>
      </c>
      <c r="C5177">
        <v>10</v>
      </c>
      <c r="D5177">
        <v>5101</v>
      </c>
      <c r="E5177" t="s">
        <v>311</v>
      </c>
      <c r="F5177" t="s">
        <v>3848</v>
      </c>
      <c r="G5177" t="s">
        <v>311</v>
      </c>
      <c r="H5177" t="s">
        <v>311</v>
      </c>
      <c r="I5177" t="s">
        <v>311</v>
      </c>
      <c r="J5177">
        <v>0</v>
      </c>
    </row>
    <row r="5178" spans="1:10" hidden="1" x14ac:dyDescent="0.35">
      <c r="A5178" t="s">
        <v>11570</v>
      </c>
      <c r="B5178">
        <v>15</v>
      </c>
      <c r="C5178">
        <v>10</v>
      </c>
      <c r="D5178">
        <v>5101</v>
      </c>
      <c r="E5178" t="s">
        <v>311</v>
      </c>
      <c r="F5178" t="s">
        <v>3848</v>
      </c>
      <c r="G5178" t="s">
        <v>311</v>
      </c>
      <c r="H5178" t="s">
        <v>311</v>
      </c>
      <c r="I5178" t="s">
        <v>311</v>
      </c>
      <c r="J5178">
        <v>0</v>
      </c>
    </row>
    <row r="5179" spans="1:10" hidden="1" x14ac:dyDescent="0.35">
      <c r="A5179" t="s">
        <v>11571</v>
      </c>
      <c r="B5179">
        <v>22</v>
      </c>
      <c r="C5179">
        <v>10</v>
      </c>
      <c r="D5179">
        <v>5101</v>
      </c>
      <c r="E5179" t="s">
        <v>311</v>
      </c>
      <c r="F5179" t="s">
        <v>2692</v>
      </c>
      <c r="G5179" t="s">
        <v>311</v>
      </c>
      <c r="H5179" t="s">
        <v>311</v>
      </c>
      <c r="I5179" t="s">
        <v>311</v>
      </c>
      <c r="J5179">
        <v>1</v>
      </c>
    </row>
    <row r="5180" spans="1:10" hidden="1" x14ac:dyDescent="0.35">
      <c r="A5180" t="s">
        <v>11572</v>
      </c>
      <c r="B5180">
        <v>8</v>
      </c>
      <c r="C5180">
        <v>10</v>
      </c>
      <c r="D5180">
        <v>5101</v>
      </c>
      <c r="E5180" t="s">
        <v>311</v>
      </c>
      <c r="F5180" t="s">
        <v>3848</v>
      </c>
      <c r="G5180" t="s">
        <v>311</v>
      </c>
      <c r="H5180" t="s">
        <v>311</v>
      </c>
      <c r="I5180" t="s">
        <v>311</v>
      </c>
      <c r="J5180">
        <v>8</v>
      </c>
    </row>
    <row r="5181" spans="1:10" hidden="1" x14ac:dyDescent="0.35">
      <c r="A5181" t="s">
        <v>11573</v>
      </c>
      <c r="B5181">
        <v>11</v>
      </c>
      <c r="C5181">
        <v>10</v>
      </c>
      <c r="D5181">
        <v>5101</v>
      </c>
      <c r="E5181" t="s">
        <v>311</v>
      </c>
      <c r="F5181" t="s">
        <v>3848</v>
      </c>
      <c r="G5181" t="s">
        <v>311</v>
      </c>
      <c r="H5181" t="s">
        <v>311</v>
      </c>
      <c r="I5181" t="s">
        <v>311</v>
      </c>
      <c r="J5181">
        <v>0</v>
      </c>
    </row>
    <row r="5182" spans="1:10" hidden="1" x14ac:dyDescent="0.35">
      <c r="A5182" t="s">
        <v>11574</v>
      </c>
      <c r="B5182">
        <v>16</v>
      </c>
      <c r="C5182">
        <v>10</v>
      </c>
      <c r="D5182">
        <v>5101</v>
      </c>
      <c r="E5182" t="s">
        <v>311</v>
      </c>
      <c r="F5182" t="s">
        <v>3848</v>
      </c>
      <c r="G5182" t="s">
        <v>311</v>
      </c>
      <c r="H5182" t="s">
        <v>311</v>
      </c>
      <c r="I5182" t="s">
        <v>311</v>
      </c>
      <c r="J5182">
        <v>0</v>
      </c>
    </row>
    <row r="5183" spans="1:10" hidden="1" x14ac:dyDescent="0.35">
      <c r="A5183" t="s">
        <v>11575</v>
      </c>
      <c r="B5183">
        <v>10</v>
      </c>
      <c r="C5183">
        <v>10</v>
      </c>
      <c r="D5183">
        <v>5101</v>
      </c>
      <c r="E5183" t="s">
        <v>311</v>
      </c>
      <c r="F5183" t="s">
        <v>3848</v>
      </c>
      <c r="G5183" t="s">
        <v>311</v>
      </c>
      <c r="H5183" t="s">
        <v>311</v>
      </c>
      <c r="I5183" t="s">
        <v>311</v>
      </c>
      <c r="J5183">
        <v>1</v>
      </c>
    </row>
    <row r="5184" spans="1:10" hidden="1" x14ac:dyDescent="0.35">
      <c r="A5184" t="s">
        <v>11576</v>
      </c>
      <c r="B5184">
        <v>23</v>
      </c>
      <c r="C5184">
        <v>10</v>
      </c>
      <c r="D5184">
        <v>5101</v>
      </c>
      <c r="E5184" t="s">
        <v>311</v>
      </c>
      <c r="F5184" t="s">
        <v>3848</v>
      </c>
      <c r="G5184" t="s">
        <v>311</v>
      </c>
      <c r="H5184" t="s">
        <v>311</v>
      </c>
      <c r="I5184" t="s">
        <v>311</v>
      </c>
      <c r="J5184">
        <v>0</v>
      </c>
    </row>
    <row r="5185" spans="1:10" hidden="1" x14ac:dyDescent="0.35">
      <c r="A5185" t="s">
        <v>11577</v>
      </c>
      <c r="B5185">
        <v>8</v>
      </c>
      <c r="C5185">
        <v>10</v>
      </c>
      <c r="D5185">
        <v>5101</v>
      </c>
      <c r="E5185" t="s">
        <v>311</v>
      </c>
      <c r="F5185" t="s">
        <v>3848</v>
      </c>
      <c r="G5185" t="s">
        <v>311</v>
      </c>
      <c r="H5185" t="s">
        <v>311</v>
      </c>
      <c r="I5185" t="s">
        <v>311</v>
      </c>
      <c r="J5185">
        <v>0</v>
      </c>
    </row>
    <row r="5186" spans="1:10" hidden="1" x14ac:dyDescent="0.35">
      <c r="A5186" t="s">
        <v>11578</v>
      </c>
      <c r="B5186">
        <v>13</v>
      </c>
      <c r="C5186">
        <v>10</v>
      </c>
      <c r="D5186">
        <v>5101</v>
      </c>
      <c r="E5186" t="s">
        <v>311</v>
      </c>
      <c r="F5186" t="s">
        <v>2692</v>
      </c>
      <c r="G5186" t="s">
        <v>311</v>
      </c>
      <c r="H5186" t="s">
        <v>311</v>
      </c>
      <c r="I5186" t="s">
        <v>311</v>
      </c>
      <c r="J5186">
        <v>0</v>
      </c>
    </row>
    <row r="5187" spans="1:10" hidden="1" x14ac:dyDescent="0.35">
      <c r="A5187" t="s">
        <v>11579</v>
      </c>
      <c r="B5187">
        <v>23</v>
      </c>
      <c r="C5187">
        <v>10</v>
      </c>
      <c r="D5187">
        <v>5101</v>
      </c>
      <c r="E5187" t="s">
        <v>311</v>
      </c>
      <c r="F5187" t="s">
        <v>3848</v>
      </c>
      <c r="G5187" t="s">
        <v>311</v>
      </c>
      <c r="H5187" t="s">
        <v>311</v>
      </c>
      <c r="I5187" t="s">
        <v>311</v>
      </c>
      <c r="J5187">
        <v>2</v>
      </c>
    </row>
    <row r="5188" spans="1:10" hidden="1" x14ac:dyDescent="0.35">
      <c r="A5188" t="s">
        <v>11580</v>
      </c>
      <c r="B5188">
        <v>8</v>
      </c>
      <c r="C5188">
        <v>10</v>
      </c>
      <c r="D5188">
        <v>5101</v>
      </c>
      <c r="E5188" t="s">
        <v>311</v>
      </c>
      <c r="F5188" t="s">
        <v>3848</v>
      </c>
      <c r="G5188" t="s">
        <v>311</v>
      </c>
      <c r="H5188" t="s">
        <v>311</v>
      </c>
      <c r="I5188" t="s">
        <v>311</v>
      </c>
      <c r="J5188">
        <v>1</v>
      </c>
    </row>
    <row r="5189" spans="1:10" hidden="1" x14ac:dyDescent="0.35">
      <c r="A5189" t="s">
        <v>11581</v>
      </c>
      <c r="B5189">
        <v>13</v>
      </c>
      <c r="C5189">
        <v>10</v>
      </c>
      <c r="D5189">
        <v>5101</v>
      </c>
      <c r="E5189" t="s">
        <v>311</v>
      </c>
      <c r="F5189" t="s">
        <v>3848</v>
      </c>
      <c r="G5189" t="s">
        <v>311</v>
      </c>
      <c r="H5189" t="s">
        <v>311</v>
      </c>
      <c r="I5189" t="s">
        <v>311</v>
      </c>
      <c r="J5189">
        <v>0</v>
      </c>
    </row>
    <row r="5190" spans="1:10" hidden="1" x14ac:dyDescent="0.35">
      <c r="A5190" t="s">
        <v>11582</v>
      </c>
      <c r="B5190">
        <v>18</v>
      </c>
      <c r="C5190">
        <v>10</v>
      </c>
      <c r="D5190">
        <v>5101</v>
      </c>
      <c r="E5190" t="s">
        <v>311</v>
      </c>
      <c r="F5190" t="s">
        <v>3848</v>
      </c>
      <c r="G5190" t="s">
        <v>311</v>
      </c>
      <c r="H5190" t="s">
        <v>311</v>
      </c>
      <c r="I5190" t="s">
        <v>311</v>
      </c>
      <c r="J5190">
        <v>1</v>
      </c>
    </row>
    <row r="5191" spans="1:10" hidden="1" x14ac:dyDescent="0.35">
      <c r="A5191" t="s">
        <v>11583</v>
      </c>
      <c r="B5191">
        <v>8</v>
      </c>
      <c r="C5191">
        <v>10</v>
      </c>
      <c r="D5191">
        <v>5101</v>
      </c>
      <c r="E5191" t="s">
        <v>311</v>
      </c>
      <c r="F5191" t="s">
        <v>3848</v>
      </c>
      <c r="G5191" t="s">
        <v>311</v>
      </c>
      <c r="H5191" t="s">
        <v>311</v>
      </c>
      <c r="I5191" t="s">
        <v>311</v>
      </c>
      <c r="J5191">
        <v>0</v>
      </c>
    </row>
    <row r="5192" spans="1:10" hidden="1" x14ac:dyDescent="0.35">
      <c r="A5192" t="s">
        <v>11584</v>
      </c>
      <c r="B5192">
        <v>12</v>
      </c>
      <c r="C5192">
        <v>10</v>
      </c>
      <c r="D5192">
        <v>5101</v>
      </c>
      <c r="E5192" t="s">
        <v>311</v>
      </c>
      <c r="F5192" t="s">
        <v>3848</v>
      </c>
      <c r="G5192" t="s">
        <v>311</v>
      </c>
      <c r="H5192" t="s">
        <v>311</v>
      </c>
      <c r="I5192" t="s">
        <v>311</v>
      </c>
      <c r="J5192">
        <v>0</v>
      </c>
    </row>
    <row r="5193" spans="1:10" hidden="1" x14ac:dyDescent="0.35">
      <c r="A5193" t="s">
        <v>11585</v>
      </c>
      <c r="B5193">
        <v>11</v>
      </c>
      <c r="C5193">
        <v>10</v>
      </c>
      <c r="D5193">
        <v>5101</v>
      </c>
      <c r="E5193" t="s">
        <v>311</v>
      </c>
      <c r="F5193" t="s">
        <v>3848</v>
      </c>
      <c r="G5193" t="s">
        <v>311</v>
      </c>
      <c r="H5193" t="s">
        <v>311</v>
      </c>
      <c r="I5193" t="s">
        <v>311</v>
      </c>
      <c r="J5193">
        <v>0</v>
      </c>
    </row>
    <row r="5194" spans="1:10" hidden="1" x14ac:dyDescent="0.35">
      <c r="A5194" t="s">
        <v>11586</v>
      </c>
      <c r="B5194">
        <v>15</v>
      </c>
      <c r="C5194">
        <v>10</v>
      </c>
      <c r="D5194">
        <v>5101</v>
      </c>
      <c r="E5194" t="s">
        <v>311</v>
      </c>
      <c r="F5194" t="s">
        <v>3848</v>
      </c>
      <c r="G5194" t="s">
        <v>311</v>
      </c>
      <c r="H5194" t="s">
        <v>311</v>
      </c>
      <c r="I5194" t="s">
        <v>311</v>
      </c>
      <c r="J5194">
        <v>2</v>
      </c>
    </row>
    <row r="5195" spans="1:10" hidden="1" x14ac:dyDescent="0.35">
      <c r="A5195" t="s">
        <v>11587</v>
      </c>
      <c r="B5195">
        <v>9</v>
      </c>
      <c r="C5195">
        <v>10</v>
      </c>
      <c r="D5195">
        <v>5101</v>
      </c>
      <c r="E5195" t="s">
        <v>311</v>
      </c>
      <c r="F5195" t="s">
        <v>3848</v>
      </c>
      <c r="G5195" t="s">
        <v>311</v>
      </c>
      <c r="H5195" t="s">
        <v>311</v>
      </c>
      <c r="I5195" t="s">
        <v>311</v>
      </c>
      <c r="J5195">
        <v>0</v>
      </c>
    </row>
    <row r="5196" spans="1:10" hidden="1" x14ac:dyDescent="0.35">
      <c r="A5196" t="s">
        <v>11588</v>
      </c>
      <c r="B5196">
        <v>19</v>
      </c>
      <c r="C5196">
        <v>10</v>
      </c>
      <c r="D5196">
        <v>5101</v>
      </c>
      <c r="E5196" t="s">
        <v>311</v>
      </c>
      <c r="F5196" t="s">
        <v>3848</v>
      </c>
      <c r="G5196" t="s">
        <v>311</v>
      </c>
      <c r="H5196" t="s">
        <v>311</v>
      </c>
      <c r="I5196" t="s">
        <v>311</v>
      </c>
      <c r="J5196">
        <v>3</v>
      </c>
    </row>
    <row r="5197" spans="1:10" hidden="1" x14ac:dyDescent="0.35">
      <c r="A5197" t="s">
        <v>11589</v>
      </c>
      <c r="B5197">
        <v>5</v>
      </c>
      <c r="C5197">
        <v>10</v>
      </c>
      <c r="D5197">
        <v>5101</v>
      </c>
      <c r="E5197" t="s">
        <v>311</v>
      </c>
      <c r="F5197" t="s">
        <v>3848</v>
      </c>
      <c r="G5197" t="s">
        <v>311</v>
      </c>
      <c r="H5197" t="s">
        <v>311</v>
      </c>
      <c r="I5197" t="s">
        <v>311</v>
      </c>
      <c r="J5197">
        <v>0</v>
      </c>
    </row>
    <row r="5198" spans="1:10" hidden="1" x14ac:dyDescent="0.35">
      <c r="A5198" t="s">
        <v>11590</v>
      </c>
      <c r="B5198">
        <v>67</v>
      </c>
      <c r="C5198">
        <v>10</v>
      </c>
      <c r="D5198">
        <v>5101</v>
      </c>
      <c r="E5198" t="s">
        <v>311</v>
      </c>
      <c r="F5198" t="s">
        <v>2692</v>
      </c>
      <c r="G5198" t="s">
        <v>311</v>
      </c>
      <c r="H5198" t="s">
        <v>311</v>
      </c>
      <c r="I5198" t="s">
        <v>311</v>
      </c>
      <c r="J5198">
        <v>0</v>
      </c>
    </row>
    <row r="5199" spans="1:10" hidden="1" x14ac:dyDescent="0.35">
      <c r="A5199" t="s">
        <v>11591</v>
      </c>
      <c r="B5199">
        <v>20</v>
      </c>
      <c r="C5199">
        <v>10</v>
      </c>
      <c r="D5199">
        <v>5101</v>
      </c>
      <c r="E5199" t="s">
        <v>311</v>
      </c>
      <c r="F5199" t="s">
        <v>3848</v>
      </c>
      <c r="G5199" t="s">
        <v>311</v>
      </c>
      <c r="H5199" t="s">
        <v>311</v>
      </c>
      <c r="I5199" t="s">
        <v>311</v>
      </c>
      <c r="J5199">
        <v>1</v>
      </c>
    </row>
    <row r="5200" spans="1:10" hidden="1" x14ac:dyDescent="0.35">
      <c r="A5200" t="s">
        <v>11592</v>
      </c>
      <c r="B5200">
        <v>17</v>
      </c>
      <c r="C5200">
        <v>10</v>
      </c>
      <c r="D5200">
        <v>5101</v>
      </c>
      <c r="E5200" t="s">
        <v>311</v>
      </c>
      <c r="F5200" t="s">
        <v>3848</v>
      </c>
      <c r="G5200" t="s">
        <v>311</v>
      </c>
      <c r="H5200" t="s">
        <v>311</v>
      </c>
      <c r="I5200" t="s">
        <v>311</v>
      </c>
      <c r="J5200">
        <v>0</v>
      </c>
    </row>
    <row r="5201" spans="1:10" hidden="1" x14ac:dyDescent="0.35">
      <c r="A5201" t="s">
        <v>11593</v>
      </c>
      <c r="B5201">
        <v>18</v>
      </c>
      <c r="C5201">
        <v>10</v>
      </c>
      <c r="D5201">
        <v>5101</v>
      </c>
      <c r="E5201" t="s">
        <v>311</v>
      </c>
      <c r="F5201" t="s">
        <v>2692</v>
      </c>
      <c r="G5201" t="s">
        <v>311</v>
      </c>
      <c r="H5201" t="s">
        <v>311</v>
      </c>
      <c r="I5201" t="s">
        <v>311</v>
      </c>
      <c r="J5201">
        <v>11</v>
      </c>
    </row>
    <row r="5202" spans="1:10" hidden="1" x14ac:dyDescent="0.35">
      <c r="A5202" t="s">
        <v>11594</v>
      </c>
      <c r="B5202">
        <v>17</v>
      </c>
      <c r="C5202">
        <v>10</v>
      </c>
      <c r="D5202">
        <v>5101</v>
      </c>
      <c r="E5202" t="s">
        <v>311</v>
      </c>
      <c r="F5202" t="s">
        <v>3848</v>
      </c>
      <c r="G5202" t="s">
        <v>311</v>
      </c>
      <c r="H5202" t="s">
        <v>311</v>
      </c>
      <c r="I5202" t="s">
        <v>311</v>
      </c>
      <c r="J5202">
        <v>0</v>
      </c>
    </row>
    <row r="5203" spans="1:10" hidden="1" x14ac:dyDescent="0.35">
      <c r="A5203" t="s">
        <v>11595</v>
      </c>
      <c r="B5203">
        <v>18</v>
      </c>
      <c r="C5203">
        <v>10</v>
      </c>
      <c r="D5203">
        <v>5101</v>
      </c>
      <c r="E5203" t="s">
        <v>311</v>
      </c>
      <c r="F5203" t="s">
        <v>3848</v>
      </c>
      <c r="G5203" t="s">
        <v>311</v>
      </c>
      <c r="H5203" t="s">
        <v>311</v>
      </c>
      <c r="I5203" t="s">
        <v>311</v>
      </c>
      <c r="J5203">
        <v>0</v>
      </c>
    </row>
    <row r="5204" spans="1:10" hidden="1" x14ac:dyDescent="0.35">
      <c r="A5204" t="s">
        <v>11596</v>
      </c>
      <c r="B5204">
        <v>21</v>
      </c>
      <c r="C5204">
        <v>10</v>
      </c>
      <c r="D5204">
        <v>5101</v>
      </c>
      <c r="E5204" t="s">
        <v>311</v>
      </c>
      <c r="F5204" t="s">
        <v>3848</v>
      </c>
      <c r="G5204" t="s">
        <v>311</v>
      </c>
      <c r="H5204" t="s">
        <v>311</v>
      </c>
      <c r="I5204" t="s">
        <v>311</v>
      </c>
      <c r="J5204">
        <v>1</v>
      </c>
    </row>
    <row r="5205" spans="1:10" hidden="1" x14ac:dyDescent="0.35">
      <c r="A5205" t="s">
        <v>11597</v>
      </c>
      <c r="B5205">
        <v>10</v>
      </c>
      <c r="C5205">
        <v>10</v>
      </c>
      <c r="D5205">
        <v>5101</v>
      </c>
      <c r="E5205" t="s">
        <v>311</v>
      </c>
      <c r="F5205" t="s">
        <v>2692</v>
      </c>
      <c r="G5205" t="s">
        <v>311</v>
      </c>
      <c r="H5205" t="s">
        <v>311</v>
      </c>
      <c r="I5205" t="s">
        <v>311</v>
      </c>
      <c r="J5205">
        <v>2</v>
      </c>
    </row>
    <row r="5206" spans="1:10" x14ac:dyDescent="0.35">
      <c r="A5206" t="s">
        <v>11598</v>
      </c>
      <c r="B5206">
        <v>85</v>
      </c>
      <c r="C5206">
        <v>10</v>
      </c>
      <c r="D5206">
        <v>5101</v>
      </c>
      <c r="E5206" t="s">
        <v>311</v>
      </c>
      <c r="F5206" t="s">
        <v>0</v>
      </c>
      <c r="G5206" t="s">
        <v>2063</v>
      </c>
      <c r="H5206" t="s">
        <v>311</v>
      </c>
      <c r="I5206" t="s">
        <v>311</v>
      </c>
      <c r="J5206">
        <v>54</v>
      </c>
    </row>
    <row r="5207" spans="1:10" hidden="1" x14ac:dyDescent="0.35">
      <c r="A5207" t="s">
        <v>11599</v>
      </c>
      <c r="B5207">
        <v>43</v>
      </c>
      <c r="C5207">
        <v>10</v>
      </c>
      <c r="D5207">
        <v>5101</v>
      </c>
      <c r="E5207" t="s">
        <v>311</v>
      </c>
      <c r="F5207" t="s">
        <v>3848</v>
      </c>
      <c r="G5207" t="s">
        <v>311</v>
      </c>
      <c r="H5207" t="s">
        <v>311</v>
      </c>
      <c r="I5207" t="s">
        <v>311</v>
      </c>
      <c r="J5207">
        <v>1</v>
      </c>
    </row>
    <row r="5208" spans="1:10" hidden="1" x14ac:dyDescent="0.35">
      <c r="A5208" t="s">
        <v>11600</v>
      </c>
      <c r="B5208">
        <v>13</v>
      </c>
      <c r="C5208">
        <v>10</v>
      </c>
      <c r="D5208">
        <v>5101</v>
      </c>
      <c r="E5208" t="s">
        <v>311</v>
      </c>
      <c r="F5208" t="s">
        <v>2692</v>
      </c>
      <c r="G5208" t="s">
        <v>311</v>
      </c>
      <c r="H5208" t="s">
        <v>311</v>
      </c>
      <c r="I5208" t="s">
        <v>311</v>
      </c>
      <c r="J5208">
        <v>0</v>
      </c>
    </row>
    <row r="5209" spans="1:10" hidden="1" x14ac:dyDescent="0.35">
      <c r="A5209" t="s">
        <v>11601</v>
      </c>
      <c r="B5209">
        <v>22</v>
      </c>
      <c r="C5209">
        <v>10</v>
      </c>
      <c r="D5209">
        <v>5101</v>
      </c>
      <c r="E5209" t="s">
        <v>311</v>
      </c>
      <c r="F5209" t="s">
        <v>3848</v>
      </c>
      <c r="G5209" t="s">
        <v>311</v>
      </c>
      <c r="H5209" t="s">
        <v>311</v>
      </c>
      <c r="I5209" t="s">
        <v>311</v>
      </c>
      <c r="J5209">
        <v>0</v>
      </c>
    </row>
    <row r="5210" spans="1:10" hidden="1" x14ac:dyDescent="0.35">
      <c r="A5210" t="s">
        <v>11602</v>
      </c>
      <c r="B5210">
        <v>30</v>
      </c>
      <c r="C5210">
        <v>9</v>
      </c>
      <c r="D5210">
        <v>5209</v>
      </c>
      <c r="E5210" t="s">
        <v>311</v>
      </c>
      <c r="F5210" t="s">
        <v>3848</v>
      </c>
      <c r="G5210" t="s">
        <v>311</v>
      </c>
      <c r="H5210" t="s">
        <v>311</v>
      </c>
      <c r="I5210" t="s">
        <v>311</v>
      </c>
      <c r="J5210">
        <v>0</v>
      </c>
    </row>
    <row r="5211" spans="1:10" hidden="1" x14ac:dyDescent="0.35">
      <c r="A5211" t="s">
        <v>11603</v>
      </c>
      <c r="B5211">
        <v>14</v>
      </c>
      <c r="C5211">
        <v>9</v>
      </c>
      <c r="D5211">
        <v>5209</v>
      </c>
      <c r="E5211" t="s">
        <v>311</v>
      </c>
      <c r="F5211" t="s">
        <v>2692</v>
      </c>
      <c r="G5211" t="s">
        <v>311</v>
      </c>
      <c r="H5211" t="s">
        <v>311</v>
      </c>
      <c r="I5211" t="s">
        <v>311</v>
      </c>
      <c r="J5211">
        <v>5</v>
      </c>
    </row>
    <row r="5212" spans="1:10" hidden="1" x14ac:dyDescent="0.35">
      <c r="A5212" t="s">
        <v>11604</v>
      </c>
      <c r="B5212">
        <v>13</v>
      </c>
      <c r="C5212">
        <v>9</v>
      </c>
      <c r="D5212">
        <v>5209</v>
      </c>
      <c r="E5212" t="s">
        <v>311</v>
      </c>
      <c r="F5212" t="s">
        <v>3848</v>
      </c>
      <c r="G5212" t="s">
        <v>311</v>
      </c>
      <c r="H5212" t="s">
        <v>311</v>
      </c>
      <c r="I5212" t="s">
        <v>311</v>
      </c>
      <c r="J5212">
        <v>0</v>
      </c>
    </row>
    <row r="5213" spans="1:10" hidden="1" x14ac:dyDescent="0.35">
      <c r="A5213" t="s">
        <v>11605</v>
      </c>
      <c r="B5213">
        <v>22</v>
      </c>
      <c r="C5213">
        <v>9</v>
      </c>
      <c r="D5213">
        <v>5209</v>
      </c>
      <c r="E5213" t="s">
        <v>311</v>
      </c>
      <c r="F5213" t="s">
        <v>3848</v>
      </c>
      <c r="G5213" t="s">
        <v>311</v>
      </c>
      <c r="H5213" t="s">
        <v>311</v>
      </c>
      <c r="I5213" t="s">
        <v>311</v>
      </c>
      <c r="J5213">
        <v>0</v>
      </c>
    </row>
    <row r="5214" spans="1:10" hidden="1" x14ac:dyDescent="0.35">
      <c r="A5214" t="s">
        <v>11606</v>
      </c>
      <c r="B5214">
        <v>54</v>
      </c>
      <c r="C5214">
        <v>9</v>
      </c>
      <c r="D5214">
        <v>5209</v>
      </c>
      <c r="E5214" t="s">
        <v>311</v>
      </c>
      <c r="F5214" t="s">
        <v>2692</v>
      </c>
      <c r="G5214" t="s">
        <v>311</v>
      </c>
      <c r="H5214" t="s">
        <v>311</v>
      </c>
      <c r="I5214" t="s">
        <v>311</v>
      </c>
      <c r="J5214">
        <v>0</v>
      </c>
    </row>
    <row r="5215" spans="1:10" hidden="1" x14ac:dyDescent="0.35">
      <c r="A5215" t="s">
        <v>11607</v>
      </c>
      <c r="B5215">
        <v>19</v>
      </c>
      <c r="C5215">
        <v>9</v>
      </c>
      <c r="D5215">
        <v>5209</v>
      </c>
      <c r="E5215" t="s">
        <v>311</v>
      </c>
      <c r="F5215" t="s">
        <v>3848</v>
      </c>
      <c r="G5215" t="s">
        <v>311</v>
      </c>
      <c r="H5215" t="s">
        <v>311</v>
      </c>
      <c r="I5215" t="s">
        <v>311</v>
      </c>
      <c r="J5215">
        <v>7</v>
      </c>
    </row>
    <row r="5216" spans="1:10" hidden="1" x14ac:dyDescent="0.35">
      <c r="A5216" t="s">
        <v>11608</v>
      </c>
      <c r="B5216">
        <v>32</v>
      </c>
      <c r="C5216">
        <v>9</v>
      </c>
      <c r="D5216">
        <v>5209</v>
      </c>
      <c r="E5216" t="s">
        <v>311</v>
      </c>
      <c r="F5216" t="s">
        <v>2692</v>
      </c>
      <c r="G5216" t="s">
        <v>311</v>
      </c>
      <c r="H5216" t="s">
        <v>311</v>
      </c>
      <c r="I5216" t="s">
        <v>311</v>
      </c>
      <c r="J5216">
        <v>2</v>
      </c>
    </row>
    <row r="5217" spans="1:10" hidden="1" x14ac:dyDescent="0.35">
      <c r="A5217" t="s">
        <v>11609</v>
      </c>
      <c r="B5217">
        <v>15</v>
      </c>
      <c r="C5217">
        <v>9</v>
      </c>
      <c r="D5217">
        <v>5209</v>
      </c>
      <c r="E5217" t="s">
        <v>311</v>
      </c>
      <c r="F5217" t="s">
        <v>2692</v>
      </c>
      <c r="G5217" t="s">
        <v>311</v>
      </c>
      <c r="H5217" t="s">
        <v>311</v>
      </c>
      <c r="I5217" t="s">
        <v>311</v>
      </c>
      <c r="J5217">
        <v>0</v>
      </c>
    </row>
    <row r="5218" spans="1:10" hidden="1" x14ac:dyDescent="0.35">
      <c r="A5218" t="s">
        <v>11045</v>
      </c>
      <c r="B5218">
        <v>44</v>
      </c>
      <c r="C5218">
        <v>9</v>
      </c>
      <c r="D5218">
        <v>5209</v>
      </c>
      <c r="E5218" t="s">
        <v>311</v>
      </c>
      <c r="F5218" t="s">
        <v>2692</v>
      </c>
      <c r="G5218" t="s">
        <v>311</v>
      </c>
      <c r="H5218" t="s">
        <v>311</v>
      </c>
      <c r="I5218" t="s">
        <v>311</v>
      </c>
      <c r="J5218">
        <v>1</v>
      </c>
    </row>
    <row r="5219" spans="1:10" hidden="1" x14ac:dyDescent="0.35">
      <c r="A5219" t="s">
        <v>11610</v>
      </c>
      <c r="B5219">
        <v>7</v>
      </c>
      <c r="C5219">
        <v>9</v>
      </c>
      <c r="D5219">
        <v>5209</v>
      </c>
      <c r="E5219" t="s">
        <v>311</v>
      </c>
      <c r="F5219" t="s">
        <v>3848</v>
      </c>
      <c r="G5219" t="s">
        <v>311</v>
      </c>
      <c r="H5219" t="s">
        <v>311</v>
      </c>
      <c r="I5219" t="s">
        <v>311</v>
      </c>
      <c r="J5219">
        <v>3</v>
      </c>
    </row>
    <row r="5220" spans="1:10" hidden="1" x14ac:dyDescent="0.35">
      <c r="A5220" t="s">
        <v>11611</v>
      </c>
      <c r="B5220">
        <v>16</v>
      </c>
      <c r="C5220">
        <v>9</v>
      </c>
      <c r="D5220">
        <v>5209</v>
      </c>
      <c r="E5220" t="s">
        <v>311</v>
      </c>
      <c r="F5220" t="s">
        <v>2692</v>
      </c>
      <c r="G5220" t="s">
        <v>311</v>
      </c>
      <c r="H5220" t="s">
        <v>311</v>
      </c>
      <c r="I5220" t="s">
        <v>311</v>
      </c>
      <c r="J5220">
        <v>4</v>
      </c>
    </row>
    <row r="5221" spans="1:10" hidden="1" x14ac:dyDescent="0.35">
      <c r="A5221" t="s">
        <v>11612</v>
      </c>
      <c r="B5221">
        <v>8</v>
      </c>
      <c r="C5221">
        <v>9</v>
      </c>
      <c r="D5221">
        <v>5209</v>
      </c>
      <c r="E5221" t="s">
        <v>311</v>
      </c>
      <c r="F5221" t="s">
        <v>3848</v>
      </c>
      <c r="G5221" t="s">
        <v>311</v>
      </c>
      <c r="H5221" t="s">
        <v>311</v>
      </c>
      <c r="I5221" t="s">
        <v>311</v>
      </c>
      <c r="J5221">
        <v>0</v>
      </c>
    </row>
    <row r="5222" spans="1:10" hidden="1" x14ac:dyDescent="0.35">
      <c r="A5222" t="s">
        <v>11613</v>
      </c>
      <c r="B5222">
        <v>10</v>
      </c>
      <c r="C5222">
        <v>9</v>
      </c>
      <c r="D5222">
        <v>5209</v>
      </c>
      <c r="E5222" t="s">
        <v>311</v>
      </c>
      <c r="F5222" t="s">
        <v>3848</v>
      </c>
      <c r="G5222" t="s">
        <v>311</v>
      </c>
      <c r="H5222" t="s">
        <v>311</v>
      </c>
      <c r="I5222" t="s">
        <v>311</v>
      </c>
      <c r="J5222">
        <v>0</v>
      </c>
    </row>
    <row r="5223" spans="1:10" hidden="1" x14ac:dyDescent="0.35">
      <c r="A5223" t="s">
        <v>11614</v>
      </c>
      <c r="B5223">
        <v>14</v>
      </c>
      <c r="C5223">
        <v>9</v>
      </c>
      <c r="D5223">
        <v>5209</v>
      </c>
      <c r="E5223" t="s">
        <v>311</v>
      </c>
      <c r="F5223" t="s">
        <v>3848</v>
      </c>
      <c r="G5223" t="s">
        <v>311</v>
      </c>
      <c r="H5223" t="s">
        <v>311</v>
      </c>
      <c r="I5223" t="s">
        <v>311</v>
      </c>
      <c r="J5223">
        <v>0</v>
      </c>
    </row>
    <row r="5224" spans="1:10" hidden="1" x14ac:dyDescent="0.35">
      <c r="A5224" t="s">
        <v>11615</v>
      </c>
      <c r="B5224">
        <v>9</v>
      </c>
      <c r="C5224">
        <v>9</v>
      </c>
      <c r="D5224">
        <v>5209</v>
      </c>
      <c r="E5224" t="s">
        <v>311</v>
      </c>
      <c r="F5224" t="s">
        <v>2692</v>
      </c>
      <c r="G5224" t="s">
        <v>311</v>
      </c>
      <c r="H5224" t="s">
        <v>311</v>
      </c>
      <c r="I5224" t="s">
        <v>311</v>
      </c>
      <c r="J5224">
        <v>1</v>
      </c>
    </row>
    <row r="5225" spans="1:10" hidden="1" x14ac:dyDescent="0.35">
      <c r="A5225" t="s">
        <v>11616</v>
      </c>
      <c r="B5225">
        <v>22</v>
      </c>
      <c r="C5225">
        <v>9</v>
      </c>
      <c r="D5225">
        <v>5209</v>
      </c>
      <c r="E5225" t="s">
        <v>311</v>
      </c>
      <c r="F5225" t="s">
        <v>3848</v>
      </c>
      <c r="G5225" t="s">
        <v>311</v>
      </c>
      <c r="H5225" t="s">
        <v>311</v>
      </c>
      <c r="I5225" t="s">
        <v>311</v>
      </c>
      <c r="J5225">
        <v>1</v>
      </c>
    </row>
    <row r="5226" spans="1:10" hidden="1" x14ac:dyDescent="0.35">
      <c r="A5226" t="s">
        <v>11617</v>
      </c>
      <c r="B5226">
        <v>13</v>
      </c>
      <c r="C5226">
        <v>9</v>
      </c>
      <c r="D5226">
        <v>5209</v>
      </c>
      <c r="E5226" t="s">
        <v>311</v>
      </c>
      <c r="F5226" t="s">
        <v>3848</v>
      </c>
      <c r="G5226" t="s">
        <v>311</v>
      </c>
      <c r="H5226" t="s">
        <v>311</v>
      </c>
      <c r="I5226" t="s">
        <v>311</v>
      </c>
      <c r="J5226">
        <v>0</v>
      </c>
    </row>
    <row r="5227" spans="1:10" hidden="1" x14ac:dyDescent="0.35">
      <c r="A5227" t="s">
        <v>11618</v>
      </c>
      <c r="B5227">
        <v>15</v>
      </c>
      <c r="C5227">
        <v>9</v>
      </c>
      <c r="D5227">
        <v>5209</v>
      </c>
      <c r="E5227" t="s">
        <v>311</v>
      </c>
      <c r="F5227" t="s">
        <v>3848</v>
      </c>
      <c r="G5227" t="s">
        <v>311</v>
      </c>
      <c r="H5227" t="s">
        <v>311</v>
      </c>
      <c r="I5227" t="s">
        <v>311</v>
      </c>
      <c r="J5227">
        <v>2</v>
      </c>
    </row>
    <row r="5228" spans="1:10" hidden="1" x14ac:dyDescent="0.35">
      <c r="A5228" t="s">
        <v>11619</v>
      </c>
      <c r="B5228">
        <v>12</v>
      </c>
      <c r="C5228">
        <v>9</v>
      </c>
      <c r="D5228">
        <v>5209</v>
      </c>
      <c r="E5228" t="s">
        <v>311</v>
      </c>
      <c r="F5228" t="s">
        <v>3848</v>
      </c>
      <c r="G5228" t="s">
        <v>311</v>
      </c>
      <c r="H5228" t="s">
        <v>311</v>
      </c>
      <c r="I5228" t="s">
        <v>311</v>
      </c>
      <c r="J5228">
        <v>0</v>
      </c>
    </row>
    <row r="5229" spans="1:10" hidden="1" x14ac:dyDescent="0.35">
      <c r="A5229" t="s">
        <v>11620</v>
      </c>
      <c r="B5229">
        <v>15</v>
      </c>
      <c r="C5229">
        <v>9</v>
      </c>
      <c r="D5229">
        <v>5209</v>
      </c>
      <c r="E5229" t="s">
        <v>311</v>
      </c>
      <c r="F5229" t="s">
        <v>3848</v>
      </c>
      <c r="G5229" t="s">
        <v>311</v>
      </c>
      <c r="H5229" t="s">
        <v>311</v>
      </c>
      <c r="I5229" t="s">
        <v>311</v>
      </c>
      <c r="J5229">
        <v>0</v>
      </c>
    </row>
    <row r="5230" spans="1:10" hidden="1" x14ac:dyDescent="0.35">
      <c r="A5230" t="s">
        <v>11621</v>
      </c>
      <c r="B5230">
        <v>22</v>
      </c>
      <c r="C5230">
        <v>9</v>
      </c>
      <c r="D5230">
        <v>5209</v>
      </c>
      <c r="E5230" t="s">
        <v>311</v>
      </c>
      <c r="F5230" t="s">
        <v>3848</v>
      </c>
      <c r="G5230" t="s">
        <v>311</v>
      </c>
      <c r="H5230" t="s">
        <v>311</v>
      </c>
      <c r="I5230" t="s">
        <v>311</v>
      </c>
      <c r="J5230">
        <v>0</v>
      </c>
    </row>
    <row r="5231" spans="1:10" hidden="1" x14ac:dyDescent="0.35">
      <c r="A5231" t="s">
        <v>11622</v>
      </c>
      <c r="B5231">
        <v>15</v>
      </c>
      <c r="C5231">
        <v>9</v>
      </c>
      <c r="D5231">
        <v>5209</v>
      </c>
      <c r="E5231" t="s">
        <v>311</v>
      </c>
      <c r="F5231" t="s">
        <v>2692</v>
      </c>
      <c r="G5231" t="s">
        <v>311</v>
      </c>
      <c r="H5231" t="s">
        <v>311</v>
      </c>
      <c r="I5231" t="s">
        <v>311</v>
      </c>
      <c r="J5231">
        <v>3</v>
      </c>
    </row>
    <row r="5232" spans="1:10" hidden="1" x14ac:dyDescent="0.35">
      <c r="A5232" t="s">
        <v>11623</v>
      </c>
      <c r="B5232">
        <v>24</v>
      </c>
      <c r="C5232">
        <v>9</v>
      </c>
      <c r="D5232">
        <v>5209</v>
      </c>
      <c r="E5232" t="s">
        <v>311</v>
      </c>
      <c r="F5232" t="s">
        <v>3848</v>
      </c>
      <c r="G5232" t="s">
        <v>311</v>
      </c>
      <c r="H5232" t="s">
        <v>311</v>
      </c>
      <c r="I5232" t="s">
        <v>311</v>
      </c>
      <c r="J5232">
        <v>1</v>
      </c>
    </row>
    <row r="5233" spans="1:10" hidden="1" x14ac:dyDescent="0.35">
      <c r="A5233" t="s">
        <v>11624</v>
      </c>
      <c r="B5233">
        <v>16</v>
      </c>
      <c r="C5233">
        <v>9</v>
      </c>
      <c r="D5233">
        <v>5209</v>
      </c>
      <c r="E5233" t="s">
        <v>311</v>
      </c>
      <c r="F5233" t="s">
        <v>2692</v>
      </c>
      <c r="G5233" t="s">
        <v>311</v>
      </c>
      <c r="H5233" t="s">
        <v>311</v>
      </c>
      <c r="I5233" t="s">
        <v>311</v>
      </c>
      <c r="J5233">
        <v>4</v>
      </c>
    </row>
    <row r="5234" spans="1:10" hidden="1" x14ac:dyDescent="0.35">
      <c r="A5234" t="s">
        <v>11625</v>
      </c>
      <c r="B5234">
        <v>12</v>
      </c>
      <c r="C5234">
        <v>9</v>
      </c>
      <c r="D5234">
        <v>5209</v>
      </c>
      <c r="E5234" t="s">
        <v>311</v>
      </c>
      <c r="F5234" t="s">
        <v>2692</v>
      </c>
      <c r="G5234" t="s">
        <v>311</v>
      </c>
      <c r="H5234" t="s">
        <v>311</v>
      </c>
      <c r="I5234" t="s">
        <v>311</v>
      </c>
      <c r="J5234">
        <v>5</v>
      </c>
    </row>
    <row r="5235" spans="1:10" hidden="1" x14ac:dyDescent="0.35">
      <c r="A5235" t="s">
        <v>11626</v>
      </c>
      <c r="B5235">
        <v>23</v>
      </c>
      <c r="C5235">
        <v>9</v>
      </c>
      <c r="D5235">
        <v>5209</v>
      </c>
      <c r="E5235" t="s">
        <v>311</v>
      </c>
      <c r="F5235" t="s">
        <v>3848</v>
      </c>
      <c r="G5235" t="s">
        <v>311</v>
      </c>
      <c r="H5235" t="s">
        <v>311</v>
      </c>
      <c r="I5235" t="s">
        <v>311</v>
      </c>
      <c r="J5235">
        <v>8</v>
      </c>
    </row>
    <row r="5236" spans="1:10" hidden="1" x14ac:dyDescent="0.35">
      <c r="A5236" t="s">
        <v>11627</v>
      </c>
      <c r="B5236">
        <v>12</v>
      </c>
      <c r="C5236">
        <v>9</v>
      </c>
      <c r="D5236">
        <v>5209</v>
      </c>
      <c r="E5236" t="s">
        <v>311</v>
      </c>
      <c r="F5236" t="s">
        <v>3848</v>
      </c>
      <c r="G5236" t="s">
        <v>311</v>
      </c>
      <c r="H5236" t="s">
        <v>311</v>
      </c>
      <c r="I5236" t="s">
        <v>311</v>
      </c>
      <c r="J5236">
        <v>0</v>
      </c>
    </row>
    <row r="5237" spans="1:10" hidden="1" x14ac:dyDescent="0.35">
      <c r="A5237" t="s">
        <v>11628</v>
      </c>
      <c r="B5237">
        <v>14</v>
      </c>
      <c r="C5237">
        <v>9</v>
      </c>
      <c r="D5237">
        <v>5209</v>
      </c>
      <c r="E5237" t="s">
        <v>311</v>
      </c>
      <c r="F5237" t="s">
        <v>3848</v>
      </c>
      <c r="G5237" t="s">
        <v>311</v>
      </c>
      <c r="H5237" t="s">
        <v>311</v>
      </c>
      <c r="I5237" t="s">
        <v>311</v>
      </c>
      <c r="J5237">
        <v>0</v>
      </c>
    </row>
    <row r="5238" spans="1:10" hidden="1" x14ac:dyDescent="0.35">
      <c r="A5238" t="s">
        <v>11073</v>
      </c>
      <c r="B5238">
        <v>13</v>
      </c>
      <c r="C5238">
        <v>9</v>
      </c>
      <c r="D5238">
        <v>5209</v>
      </c>
      <c r="E5238" t="s">
        <v>311</v>
      </c>
      <c r="F5238" t="s">
        <v>2692</v>
      </c>
      <c r="G5238" t="s">
        <v>311</v>
      </c>
      <c r="H5238" t="s">
        <v>311</v>
      </c>
      <c r="I5238" t="s">
        <v>311</v>
      </c>
      <c r="J5238">
        <v>0</v>
      </c>
    </row>
    <row r="5239" spans="1:10" hidden="1" x14ac:dyDescent="0.35">
      <c r="A5239" t="s">
        <v>11629</v>
      </c>
      <c r="B5239">
        <v>14</v>
      </c>
      <c r="C5239">
        <v>9</v>
      </c>
      <c r="D5239">
        <v>5209</v>
      </c>
      <c r="E5239" t="s">
        <v>311</v>
      </c>
      <c r="F5239" t="s">
        <v>3848</v>
      </c>
      <c r="G5239" t="s">
        <v>311</v>
      </c>
      <c r="H5239" t="s">
        <v>311</v>
      </c>
      <c r="I5239" t="s">
        <v>311</v>
      </c>
      <c r="J5239">
        <v>1</v>
      </c>
    </row>
    <row r="5240" spans="1:10" hidden="1" x14ac:dyDescent="0.35">
      <c r="A5240" t="s">
        <v>11630</v>
      </c>
      <c r="B5240">
        <v>18</v>
      </c>
      <c r="C5240">
        <v>9</v>
      </c>
      <c r="D5240">
        <v>5209</v>
      </c>
      <c r="E5240" t="s">
        <v>311</v>
      </c>
      <c r="F5240" t="s">
        <v>3848</v>
      </c>
      <c r="G5240" t="s">
        <v>311</v>
      </c>
      <c r="H5240" t="s">
        <v>311</v>
      </c>
      <c r="I5240" t="s">
        <v>311</v>
      </c>
      <c r="J5240">
        <v>0</v>
      </c>
    </row>
    <row r="5241" spans="1:10" hidden="1" x14ac:dyDescent="0.35">
      <c r="A5241" t="s">
        <v>11631</v>
      </c>
      <c r="B5241">
        <v>12</v>
      </c>
      <c r="C5241">
        <v>9</v>
      </c>
      <c r="D5241">
        <v>5209</v>
      </c>
      <c r="E5241" t="s">
        <v>311</v>
      </c>
      <c r="F5241" t="s">
        <v>2692</v>
      </c>
      <c r="G5241" t="s">
        <v>311</v>
      </c>
      <c r="H5241" t="s">
        <v>311</v>
      </c>
      <c r="I5241" t="s">
        <v>311</v>
      </c>
      <c r="J5241">
        <v>4</v>
      </c>
    </row>
    <row r="5242" spans="1:10" hidden="1" x14ac:dyDescent="0.35">
      <c r="A5242" t="s">
        <v>11632</v>
      </c>
      <c r="B5242">
        <v>19</v>
      </c>
      <c r="C5242">
        <v>9</v>
      </c>
      <c r="D5242">
        <v>5209</v>
      </c>
      <c r="E5242" t="s">
        <v>311</v>
      </c>
      <c r="F5242" t="s">
        <v>3848</v>
      </c>
      <c r="G5242" t="s">
        <v>311</v>
      </c>
      <c r="H5242" t="s">
        <v>311</v>
      </c>
      <c r="I5242" t="s">
        <v>311</v>
      </c>
      <c r="J5242">
        <v>1</v>
      </c>
    </row>
    <row r="5243" spans="1:10" hidden="1" x14ac:dyDescent="0.35">
      <c r="A5243" t="s">
        <v>11633</v>
      </c>
      <c r="B5243">
        <v>11</v>
      </c>
      <c r="C5243">
        <v>9</v>
      </c>
      <c r="D5243">
        <v>5209</v>
      </c>
      <c r="E5243" t="s">
        <v>311</v>
      </c>
      <c r="F5243" t="s">
        <v>2692</v>
      </c>
      <c r="G5243" t="s">
        <v>311</v>
      </c>
      <c r="H5243" t="s">
        <v>311</v>
      </c>
      <c r="I5243" t="s">
        <v>311</v>
      </c>
      <c r="J5243">
        <v>4</v>
      </c>
    </row>
    <row r="5244" spans="1:10" hidden="1" x14ac:dyDescent="0.35">
      <c r="A5244" t="s">
        <v>11634</v>
      </c>
      <c r="B5244">
        <v>9</v>
      </c>
      <c r="C5244">
        <v>9</v>
      </c>
      <c r="D5244">
        <v>5209</v>
      </c>
      <c r="E5244" t="s">
        <v>311</v>
      </c>
      <c r="F5244" t="s">
        <v>3848</v>
      </c>
      <c r="G5244" t="s">
        <v>311</v>
      </c>
      <c r="H5244" t="s">
        <v>311</v>
      </c>
      <c r="I5244" t="s">
        <v>311</v>
      </c>
      <c r="J5244">
        <v>1</v>
      </c>
    </row>
    <row r="5245" spans="1:10" hidden="1" x14ac:dyDescent="0.35">
      <c r="A5245" t="s">
        <v>11635</v>
      </c>
      <c r="B5245">
        <v>14</v>
      </c>
      <c r="C5245">
        <v>9</v>
      </c>
      <c r="D5245">
        <v>5209</v>
      </c>
      <c r="E5245" t="s">
        <v>311</v>
      </c>
      <c r="F5245" t="s">
        <v>3848</v>
      </c>
      <c r="G5245" t="s">
        <v>311</v>
      </c>
      <c r="H5245" t="s">
        <v>311</v>
      </c>
      <c r="I5245" t="s">
        <v>311</v>
      </c>
      <c r="J5245">
        <v>4</v>
      </c>
    </row>
    <row r="5246" spans="1:10" hidden="1" x14ac:dyDescent="0.35">
      <c r="A5246" t="s">
        <v>11636</v>
      </c>
      <c r="B5246">
        <v>8</v>
      </c>
      <c r="C5246">
        <v>9</v>
      </c>
      <c r="D5246">
        <v>5209</v>
      </c>
      <c r="E5246" t="s">
        <v>311</v>
      </c>
      <c r="F5246" t="s">
        <v>3848</v>
      </c>
      <c r="G5246" t="s">
        <v>311</v>
      </c>
      <c r="H5246" t="s">
        <v>311</v>
      </c>
      <c r="I5246" t="s">
        <v>311</v>
      </c>
      <c r="J5246">
        <v>0</v>
      </c>
    </row>
    <row r="5247" spans="1:10" hidden="1" x14ac:dyDescent="0.35">
      <c r="A5247" t="s">
        <v>11637</v>
      </c>
      <c r="B5247">
        <v>30</v>
      </c>
      <c r="C5247">
        <v>9</v>
      </c>
      <c r="D5247">
        <v>5209</v>
      </c>
      <c r="E5247" t="s">
        <v>311</v>
      </c>
      <c r="F5247" t="s">
        <v>2692</v>
      </c>
      <c r="G5247" t="s">
        <v>311</v>
      </c>
      <c r="H5247" t="s">
        <v>311</v>
      </c>
      <c r="I5247" t="s">
        <v>311</v>
      </c>
      <c r="J5247">
        <v>1</v>
      </c>
    </row>
    <row r="5248" spans="1:10" hidden="1" x14ac:dyDescent="0.35">
      <c r="A5248" t="s">
        <v>11638</v>
      </c>
      <c r="B5248">
        <v>6</v>
      </c>
      <c r="C5248">
        <v>9</v>
      </c>
      <c r="D5248">
        <v>5209</v>
      </c>
      <c r="E5248" t="s">
        <v>311</v>
      </c>
      <c r="F5248" t="s">
        <v>3848</v>
      </c>
      <c r="G5248" t="s">
        <v>311</v>
      </c>
      <c r="H5248" t="s">
        <v>311</v>
      </c>
      <c r="I5248" t="s">
        <v>311</v>
      </c>
      <c r="J5248">
        <v>1</v>
      </c>
    </row>
    <row r="5249" spans="1:10" hidden="1" x14ac:dyDescent="0.35">
      <c r="A5249" t="s">
        <v>11639</v>
      </c>
      <c r="B5249">
        <v>14</v>
      </c>
      <c r="C5249">
        <v>9</v>
      </c>
      <c r="D5249">
        <v>5209</v>
      </c>
      <c r="E5249" t="s">
        <v>311</v>
      </c>
      <c r="F5249" t="s">
        <v>3848</v>
      </c>
      <c r="G5249" t="s">
        <v>311</v>
      </c>
      <c r="H5249" t="s">
        <v>311</v>
      </c>
      <c r="I5249" t="s">
        <v>311</v>
      </c>
      <c r="J5249">
        <v>1</v>
      </c>
    </row>
    <row r="5250" spans="1:10" hidden="1" x14ac:dyDescent="0.35">
      <c r="A5250" t="s">
        <v>11640</v>
      </c>
      <c r="B5250">
        <v>9</v>
      </c>
      <c r="C5250">
        <v>9</v>
      </c>
      <c r="D5250">
        <v>5209</v>
      </c>
      <c r="E5250" t="s">
        <v>311</v>
      </c>
      <c r="F5250" t="s">
        <v>2692</v>
      </c>
      <c r="G5250" t="s">
        <v>311</v>
      </c>
      <c r="H5250" t="s">
        <v>311</v>
      </c>
      <c r="I5250" t="s">
        <v>311</v>
      </c>
      <c r="J5250">
        <v>0</v>
      </c>
    </row>
    <row r="5251" spans="1:10" hidden="1" x14ac:dyDescent="0.35">
      <c r="A5251" t="s">
        <v>11641</v>
      </c>
      <c r="B5251">
        <v>13</v>
      </c>
      <c r="C5251">
        <v>9</v>
      </c>
      <c r="D5251">
        <v>5209</v>
      </c>
      <c r="E5251" t="s">
        <v>311</v>
      </c>
      <c r="F5251" t="s">
        <v>2692</v>
      </c>
      <c r="G5251" t="s">
        <v>311</v>
      </c>
      <c r="H5251" t="s">
        <v>311</v>
      </c>
      <c r="I5251" t="s">
        <v>311</v>
      </c>
      <c r="J5251">
        <v>2</v>
      </c>
    </row>
    <row r="5252" spans="1:10" hidden="1" x14ac:dyDescent="0.35">
      <c r="A5252" t="s">
        <v>11642</v>
      </c>
      <c r="B5252">
        <v>18</v>
      </c>
      <c r="C5252">
        <v>9</v>
      </c>
      <c r="D5252">
        <v>5209</v>
      </c>
      <c r="E5252" t="s">
        <v>311</v>
      </c>
      <c r="F5252" t="s">
        <v>2692</v>
      </c>
      <c r="G5252" t="s">
        <v>311</v>
      </c>
      <c r="H5252" t="s">
        <v>311</v>
      </c>
      <c r="I5252" t="s">
        <v>311</v>
      </c>
      <c r="J5252">
        <v>0</v>
      </c>
    </row>
    <row r="5253" spans="1:10" hidden="1" x14ac:dyDescent="0.35">
      <c r="A5253" t="s">
        <v>11643</v>
      </c>
      <c r="B5253">
        <v>18</v>
      </c>
      <c r="C5253">
        <v>9</v>
      </c>
      <c r="D5253">
        <v>5209</v>
      </c>
      <c r="E5253" t="s">
        <v>311</v>
      </c>
      <c r="F5253" t="s">
        <v>2692</v>
      </c>
      <c r="G5253" t="s">
        <v>311</v>
      </c>
      <c r="H5253" t="s">
        <v>311</v>
      </c>
      <c r="I5253" t="s">
        <v>311</v>
      </c>
      <c r="J5253">
        <v>2</v>
      </c>
    </row>
    <row r="5254" spans="1:10" hidden="1" x14ac:dyDescent="0.35">
      <c r="A5254" t="s">
        <v>11644</v>
      </c>
      <c r="B5254">
        <v>19</v>
      </c>
      <c r="C5254">
        <v>9</v>
      </c>
      <c r="D5254">
        <v>5209</v>
      </c>
      <c r="E5254" t="s">
        <v>311</v>
      </c>
      <c r="F5254" t="s">
        <v>3848</v>
      </c>
      <c r="G5254" t="s">
        <v>311</v>
      </c>
      <c r="H5254" t="s">
        <v>311</v>
      </c>
      <c r="I5254" t="s">
        <v>311</v>
      </c>
      <c r="J5254">
        <v>2</v>
      </c>
    </row>
    <row r="5255" spans="1:10" hidden="1" x14ac:dyDescent="0.35">
      <c r="A5255" t="s">
        <v>11645</v>
      </c>
      <c r="B5255">
        <v>12</v>
      </c>
      <c r="C5255">
        <v>9</v>
      </c>
      <c r="D5255">
        <v>5209</v>
      </c>
      <c r="E5255" t="s">
        <v>311</v>
      </c>
      <c r="F5255" t="s">
        <v>3848</v>
      </c>
      <c r="G5255" t="s">
        <v>311</v>
      </c>
      <c r="H5255" t="s">
        <v>311</v>
      </c>
      <c r="I5255" t="s">
        <v>311</v>
      </c>
      <c r="J5255">
        <v>1</v>
      </c>
    </row>
    <row r="5256" spans="1:10" hidden="1" x14ac:dyDescent="0.35">
      <c r="A5256" t="s">
        <v>11646</v>
      </c>
      <c r="B5256">
        <v>12</v>
      </c>
      <c r="C5256">
        <v>9</v>
      </c>
      <c r="D5256">
        <v>5209</v>
      </c>
      <c r="E5256" t="s">
        <v>311</v>
      </c>
      <c r="F5256" t="s">
        <v>3848</v>
      </c>
      <c r="G5256" t="s">
        <v>311</v>
      </c>
      <c r="H5256" t="s">
        <v>311</v>
      </c>
      <c r="I5256" t="s">
        <v>311</v>
      </c>
      <c r="J5256">
        <v>0</v>
      </c>
    </row>
    <row r="5257" spans="1:10" hidden="1" x14ac:dyDescent="0.35">
      <c r="A5257" t="s">
        <v>11647</v>
      </c>
      <c r="B5257">
        <v>10</v>
      </c>
      <c r="C5257">
        <v>9</v>
      </c>
      <c r="D5257">
        <v>5209</v>
      </c>
      <c r="E5257" t="s">
        <v>311</v>
      </c>
      <c r="F5257" t="s">
        <v>3848</v>
      </c>
      <c r="G5257" t="s">
        <v>311</v>
      </c>
      <c r="H5257" t="s">
        <v>311</v>
      </c>
      <c r="I5257" t="s">
        <v>311</v>
      </c>
      <c r="J5257">
        <v>0</v>
      </c>
    </row>
    <row r="5258" spans="1:10" hidden="1" x14ac:dyDescent="0.35">
      <c r="A5258" t="s">
        <v>11648</v>
      </c>
      <c r="B5258">
        <v>15</v>
      </c>
      <c r="C5258">
        <v>9</v>
      </c>
      <c r="D5258">
        <v>5209</v>
      </c>
      <c r="E5258" t="s">
        <v>311</v>
      </c>
      <c r="F5258" t="s">
        <v>3848</v>
      </c>
      <c r="G5258" t="s">
        <v>311</v>
      </c>
      <c r="H5258" t="s">
        <v>311</v>
      </c>
      <c r="I5258" t="s">
        <v>311</v>
      </c>
      <c r="J5258">
        <v>0</v>
      </c>
    </row>
    <row r="5259" spans="1:10" hidden="1" x14ac:dyDescent="0.35">
      <c r="A5259" t="s">
        <v>11649</v>
      </c>
      <c r="B5259">
        <v>11</v>
      </c>
      <c r="C5259">
        <v>9</v>
      </c>
      <c r="D5259">
        <v>5209</v>
      </c>
      <c r="E5259" t="s">
        <v>311</v>
      </c>
      <c r="F5259" t="s">
        <v>2692</v>
      </c>
      <c r="G5259" t="s">
        <v>311</v>
      </c>
      <c r="H5259" t="s">
        <v>311</v>
      </c>
      <c r="I5259" t="s">
        <v>311</v>
      </c>
      <c r="J5259">
        <v>1</v>
      </c>
    </row>
    <row r="5260" spans="1:10" hidden="1" x14ac:dyDescent="0.35">
      <c r="A5260" t="s">
        <v>11650</v>
      </c>
      <c r="B5260">
        <v>22</v>
      </c>
      <c r="C5260">
        <v>9</v>
      </c>
      <c r="D5260">
        <v>5209</v>
      </c>
      <c r="E5260" t="s">
        <v>311</v>
      </c>
      <c r="F5260" t="s">
        <v>3848</v>
      </c>
      <c r="G5260" t="s">
        <v>311</v>
      </c>
      <c r="H5260" t="s">
        <v>311</v>
      </c>
      <c r="I5260" t="s">
        <v>311</v>
      </c>
      <c r="J5260">
        <v>2</v>
      </c>
    </row>
    <row r="5261" spans="1:10" hidden="1" x14ac:dyDescent="0.35">
      <c r="A5261" t="s">
        <v>11651</v>
      </c>
      <c r="B5261">
        <v>7</v>
      </c>
      <c r="C5261">
        <v>9</v>
      </c>
      <c r="D5261">
        <v>5209</v>
      </c>
      <c r="E5261" t="s">
        <v>311</v>
      </c>
      <c r="F5261" t="s">
        <v>3848</v>
      </c>
      <c r="G5261" t="s">
        <v>311</v>
      </c>
      <c r="H5261" t="s">
        <v>311</v>
      </c>
      <c r="I5261" t="s">
        <v>311</v>
      </c>
      <c r="J5261">
        <v>0</v>
      </c>
    </row>
    <row r="5262" spans="1:10" hidden="1" x14ac:dyDescent="0.35">
      <c r="A5262" t="s">
        <v>11652</v>
      </c>
      <c r="B5262">
        <v>10</v>
      </c>
      <c r="C5262">
        <v>9</v>
      </c>
      <c r="D5262">
        <v>5209</v>
      </c>
      <c r="E5262" t="s">
        <v>311</v>
      </c>
      <c r="F5262" t="s">
        <v>3848</v>
      </c>
      <c r="G5262" t="s">
        <v>311</v>
      </c>
      <c r="H5262" t="s">
        <v>311</v>
      </c>
      <c r="I5262" t="s">
        <v>311</v>
      </c>
      <c r="J5262">
        <v>0</v>
      </c>
    </row>
    <row r="5263" spans="1:10" hidden="1" x14ac:dyDescent="0.35">
      <c r="A5263" t="s">
        <v>11653</v>
      </c>
      <c r="B5263">
        <v>11</v>
      </c>
      <c r="C5263">
        <v>9</v>
      </c>
      <c r="D5263">
        <v>5209</v>
      </c>
      <c r="E5263" t="s">
        <v>311</v>
      </c>
      <c r="F5263" t="s">
        <v>3848</v>
      </c>
      <c r="G5263" t="s">
        <v>311</v>
      </c>
      <c r="H5263" t="s">
        <v>311</v>
      </c>
      <c r="I5263" t="s">
        <v>311</v>
      </c>
      <c r="J5263">
        <v>0</v>
      </c>
    </row>
    <row r="5264" spans="1:10" hidden="1" x14ac:dyDescent="0.35">
      <c r="A5264" t="s">
        <v>11654</v>
      </c>
      <c r="B5264">
        <v>12</v>
      </c>
      <c r="C5264">
        <v>9</v>
      </c>
      <c r="D5264">
        <v>5209</v>
      </c>
      <c r="E5264" t="s">
        <v>311</v>
      </c>
      <c r="F5264" t="s">
        <v>3848</v>
      </c>
      <c r="G5264" t="s">
        <v>311</v>
      </c>
      <c r="H5264" t="s">
        <v>311</v>
      </c>
      <c r="I5264" t="s">
        <v>311</v>
      </c>
      <c r="J5264">
        <v>0</v>
      </c>
    </row>
    <row r="5265" spans="1:10" hidden="1" x14ac:dyDescent="0.35">
      <c r="A5265" t="s">
        <v>11655</v>
      </c>
      <c r="B5265">
        <v>12</v>
      </c>
      <c r="C5265">
        <v>9</v>
      </c>
      <c r="D5265">
        <v>5209</v>
      </c>
      <c r="E5265" t="s">
        <v>311</v>
      </c>
      <c r="F5265" t="s">
        <v>3848</v>
      </c>
      <c r="G5265" t="s">
        <v>311</v>
      </c>
      <c r="H5265" t="s">
        <v>311</v>
      </c>
      <c r="I5265" t="s">
        <v>311</v>
      </c>
      <c r="J5265">
        <v>1</v>
      </c>
    </row>
    <row r="5266" spans="1:10" hidden="1" x14ac:dyDescent="0.35">
      <c r="A5266" t="s">
        <v>11656</v>
      </c>
      <c r="B5266">
        <v>7</v>
      </c>
      <c r="C5266">
        <v>9</v>
      </c>
      <c r="D5266">
        <v>5209</v>
      </c>
      <c r="E5266" t="s">
        <v>311</v>
      </c>
      <c r="F5266" t="s">
        <v>3848</v>
      </c>
      <c r="G5266" t="s">
        <v>311</v>
      </c>
      <c r="H5266" t="s">
        <v>311</v>
      </c>
      <c r="I5266" t="s">
        <v>311</v>
      </c>
      <c r="J5266">
        <v>0</v>
      </c>
    </row>
    <row r="5267" spans="1:10" hidden="1" x14ac:dyDescent="0.35">
      <c r="A5267" t="s">
        <v>11657</v>
      </c>
      <c r="B5267">
        <v>8</v>
      </c>
      <c r="C5267">
        <v>9</v>
      </c>
      <c r="D5267">
        <v>5209</v>
      </c>
      <c r="E5267" t="s">
        <v>311</v>
      </c>
      <c r="F5267" t="s">
        <v>3848</v>
      </c>
      <c r="G5267" t="s">
        <v>311</v>
      </c>
      <c r="H5267" t="s">
        <v>311</v>
      </c>
      <c r="I5267" t="s">
        <v>311</v>
      </c>
      <c r="J5267">
        <v>2</v>
      </c>
    </row>
    <row r="5268" spans="1:10" hidden="1" x14ac:dyDescent="0.35">
      <c r="A5268" t="s">
        <v>11658</v>
      </c>
      <c r="B5268">
        <v>10</v>
      </c>
      <c r="C5268">
        <v>9</v>
      </c>
      <c r="D5268">
        <v>5209</v>
      </c>
      <c r="E5268" t="s">
        <v>311</v>
      </c>
      <c r="F5268" t="s">
        <v>3848</v>
      </c>
      <c r="G5268" t="s">
        <v>311</v>
      </c>
      <c r="H5268" t="s">
        <v>311</v>
      </c>
      <c r="I5268" t="s">
        <v>311</v>
      </c>
      <c r="J5268">
        <v>0</v>
      </c>
    </row>
    <row r="5269" spans="1:10" hidden="1" x14ac:dyDescent="0.35">
      <c r="A5269" t="s">
        <v>11659</v>
      </c>
      <c r="B5269">
        <v>21</v>
      </c>
      <c r="C5269">
        <v>9</v>
      </c>
      <c r="D5269">
        <v>5209</v>
      </c>
      <c r="E5269" t="s">
        <v>311</v>
      </c>
      <c r="F5269" t="s">
        <v>3848</v>
      </c>
      <c r="G5269" t="s">
        <v>311</v>
      </c>
      <c r="H5269" t="s">
        <v>311</v>
      </c>
      <c r="I5269" t="s">
        <v>311</v>
      </c>
      <c r="J5269">
        <v>1</v>
      </c>
    </row>
    <row r="5270" spans="1:10" hidden="1" x14ac:dyDescent="0.35">
      <c r="A5270" t="s">
        <v>11660</v>
      </c>
      <c r="B5270">
        <v>13</v>
      </c>
      <c r="C5270">
        <v>9</v>
      </c>
      <c r="D5270">
        <v>5209</v>
      </c>
      <c r="E5270" t="s">
        <v>311</v>
      </c>
      <c r="F5270" t="s">
        <v>3848</v>
      </c>
      <c r="G5270" t="s">
        <v>311</v>
      </c>
      <c r="H5270" t="s">
        <v>311</v>
      </c>
      <c r="I5270" t="s">
        <v>311</v>
      </c>
      <c r="J5270">
        <v>0</v>
      </c>
    </row>
    <row r="5271" spans="1:10" hidden="1" x14ac:dyDescent="0.35">
      <c r="A5271" t="s">
        <v>11661</v>
      </c>
      <c r="B5271">
        <v>11</v>
      </c>
      <c r="C5271">
        <v>9</v>
      </c>
      <c r="D5271">
        <v>5209</v>
      </c>
      <c r="E5271" t="s">
        <v>311</v>
      </c>
      <c r="F5271" t="s">
        <v>2692</v>
      </c>
      <c r="G5271" t="s">
        <v>311</v>
      </c>
      <c r="H5271" t="s">
        <v>311</v>
      </c>
      <c r="I5271" t="s">
        <v>311</v>
      </c>
      <c r="J5271">
        <v>0</v>
      </c>
    </row>
    <row r="5272" spans="1:10" hidden="1" x14ac:dyDescent="0.35">
      <c r="A5272" t="s">
        <v>11662</v>
      </c>
      <c r="B5272">
        <v>9</v>
      </c>
      <c r="C5272">
        <v>9</v>
      </c>
      <c r="D5272">
        <v>5209</v>
      </c>
      <c r="E5272" t="s">
        <v>311</v>
      </c>
      <c r="F5272" t="s">
        <v>3848</v>
      </c>
      <c r="G5272" t="s">
        <v>311</v>
      </c>
      <c r="H5272" t="s">
        <v>311</v>
      </c>
      <c r="I5272" t="s">
        <v>311</v>
      </c>
      <c r="J5272">
        <v>0</v>
      </c>
    </row>
    <row r="5273" spans="1:10" hidden="1" x14ac:dyDescent="0.35">
      <c r="A5273" t="s">
        <v>11663</v>
      </c>
      <c r="B5273">
        <v>10</v>
      </c>
      <c r="C5273">
        <v>9</v>
      </c>
      <c r="D5273">
        <v>5209</v>
      </c>
      <c r="E5273" t="s">
        <v>311</v>
      </c>
      <c r="F5273" t="s">
        <v>3848</v>
      </c>
      <c r="G5273" t="s">
        <v>311</v>
      </c>
      <c r="H5273" t="s">
        <v>311</v>
      </c>
      <c r="I5273" t="s">
        <v>311</v>
      </c>
      <c r="J5273">
        <v>10</v>
      </c>
    </row>
    <row r="5274" spans="1:10" hidden="1" x14ac:dyDescent="0.35">
      <c r="A5274" t="s">
        <v>11664</v>
      </c>
      <c r="B5274">
        <v>10</v>
      </c>
      <c r="C5274">
        <v>9</v>
      </c>
      <c r="D5274">
        <v>5209</v>
      </c>
      <c r="E5274" t="s">
        <v>311</v>
      </c>
      <c r="F5274" t="s">
        <v>3848</v>
      </c>
      <c r="G5274" t="s">
        <v>311</v>
      </c>
      <c r="H5274" t="s">
        <v>311</v>
      </c>
      <c r="I5274" t="s">
        <v>311</v>
      </c>
      <c r="J5274">
        <v>0</v>
      </c>
    </row>
    <row r="5275" spans="1:10" hidden="1" x14ac:dyDescent="0.35">
      <c r="A5275" t="s">
        <v>9965</v>
      </c>
      <c r="B5275">
        <v>13</v>
      </c>
      <c r="C5275">
        <v>9</v>
      </c>
      <c r="D5275">
        <v>5209</v>
      </c>
      <c r="E5275" t="s">
        <v>311</v>
      </c>
      <c r="F5275" t="s">
        <v>3848</v>
      </c>
      <c r="G5275" t="s">
        <v>311</v>
      </c>
      <c r="H5275" t="s">
        <v>311</v>
      </c>
      <c r="I5275" t="s">
        <v>311</v>
      </c>
      <c r="J5275">
        <v>0</v>
      </c>
    </row>
    <row r="5276" spans="1:10" hidden="1" x14ac:dyDescent="0.35">
      <c r="A5276" t="s">
        <v>11665</v>
      </c>
      <c r="B5276">
        <v>14</v>
      </c>
      <c r="C5276">
        <v>9</v>
      </c>
      <c r="D5276">
        <v>5209</v>
      </c>
      <c r="E5276" t="s">
        <v>311</v>
      </c>
      <c r="F5276" t="s">
        <v>3848</v>
      </c>
      <c r="G5276" t="s">
        <v>311</v>
      </c>
      <c r="H5276" t="s">
        <v>311</v>
      </c>
      <c r="I5276" t="s">
        <v>311</v>
      </c>
      <c r="J5276">
        <v>0</v>
      </c>
    </row>
    <row r="5277" spans="1:10" hidden="1" x14ac:dyDescent="0.35">
      <c r="A5277" t="s">
        <v>11666</v>
      </c>
      <c r="B5277">
        <v>10</v>
      </c>
      <c r="C5277">
        <v>9</v>
      </c>
      <c r="D5277">
        <v>5209</v>
      </c>
      <c r="E5277" t="s">
        <v>311</v>
      </c>
      <c r="F5277" t="s">
        <v>3848</v>
      </c>
      <c r="G5277" t="s">
        <v>311</v>
      </c>
      <c r="H5277" t="s">
        <v>311</v>
      </c>
      <c r="I5277" t="s">
        <v>311</v>
      </c>
      <c r="J5277">
        <v>0</v>
      </c>
    </row>
    <row r="5278" spans="1:10" hidden="1" x14ac:dyDescent="0.35">
      <c r="A5278" t="s">
        <v>11667</v>
      </c>
      <c r="B5278">
        <v>12</v>
      </c>
      <c r="C5278">
        <v>9</v>
      </c>
      <c r="D5278">
        <v>5209</v>
      </c>
      <c r="E5278" t="s">
        <v>311</v>
      </c>
      <c r="F5278" t="s">
        <v>3848</v>
      </c>
      <c r="G5278" t="s">
        <v>311</v>
      </c>
      <c r="H5278" t="s">
        <v>311</v>
      </c>
      <c r="I5278" t="s">
        <v>311</v>
      </c>
      <c r="J5278">
        <v>0</v>
      </c>
    </row>
    <row r="5279" spans="1:10" hidden="1" x14ac:dyDescent="0.35">
      <c r="A5279" t="s">
        <v>11668</v>
      </c>
      <c r="B5279">
        <v>13</v>
      </c>
      <c r="C5279">
        <v>9</v>
      </c>
      <c r="D5279">
        <v>5209</v>
      </c>
      <c r="E5279" t="s">
        <v>311</v>
      </c>
      <c r="F5279" t="s">
        <v>2692</v>
      </c>
      <c r="G5279" t="s">
        <v>311</v>
      </c>
      <c r="H5279" t="s">
        <v>311</v>
      </c>
      <c r="I5279" t="s">
        <v>311</v>
      </c>
      <c r="J5279">
        <v>0</v>
      </c>
    </row>
    <row r="5280" spans="1:10" hidden="1" x14ac:dyDescent="0.35">
      <c r="A5280" t="s">
        <v>11669</v>
      </c>
      <c r="B5280">
        <v>13</v>
      </c>
      <c r="C5280">
        <v>9</v>
      </c>
      <c r="D5280">
        <v>5209</v>
      </c>
      <c r="E5280" t="s">
        <v>311</v>
      </c>
      <c r="F5280" t="s">
        <v>2692</v>
      </c>
      <c r="G5280" t="s">
        <v>311</v>
      </c>
      <c r="H5280" t="s">
        <v>311</v>
      </c>
      <c r="I5280" t="s">
        <v>311</v>
      </c>
      <c r="J5280">
        <v>3</v>
      </c>
    </row>
    <row r="5281" spans="1:10" hidden="1" x14ac:dyDescent="0.35">
      <c r="A5281" t="s">
        <v>11670</v>
      </c>
      <c r="B5281">
        <v>10</v>
      </c>
      <c r="C5281">
        <v>9</v>
      </c>
      <c r="D5281">
        <v>5209</v>
      </c>
      <c r="E5281" t="s">
        <v>311</v>
      </c>
      <c r="F5281" t="s">
        <v>3848</v>
      </c>
      <c r="G5281" t="s">
        <v>311</v>
      </c>
      <c r="H5281" t="s">
        <v>311</v>
      </c>
      <c r="I5281" t="s">
        <v>311</v>
      </c>
      <c r="J5281">
        <v>0</v>
      </c>
    </row>
    <row r="5282" spans="1:10" hidden="1" x14ac:dyDescent="0.35">
      <c r="A5282" t="s">
        <v>11671</v>
      </c>
      <c r="B5282">
        <v>23</v>
      </c>
      <c r="C5282">
        <v>9</v>
      </c>
      <c r="D5282">
        <v>5209</v>
      </c>
      <c r="E5282" t="s">
        <v>311</v>
      </c>
      <c r="F5282" t="s">
        <v>3848</v>
      </c>
      <c r="G5282" t="s">
        <v>311</v>
      </c>
      <c r="H5282" t="s">
        <v>311</v>
      </c>
      <c r="I5282" t="s">
        <v>311</v>
      </c>
      <c r="J5282">
        <v>0</v>
      </c>
    </row>
    <row r="5283" spans="1:10" hidden="1" x14ac:dyDescent="0.35">
      <c r="A5283" t="s">
        <v>11672</v>
      </c>
      <c r="B5283">
        <v>8</v>
      </c>
      <c r="C5283">
        <v>9</v>
      </c>
      <c r="D5283">
        <v>5209</v>
      </c>
      <c r="E5283" t="s">
        <v>311</v>
      </c>
      <c r="F5283" t="s">
        <v>2692</v>
      </c>
      <c r="G5283" t="s">
        <v>311</v>
      </c>
      <c r="H5283" t="s">
        <v>311</v>
      </c>
      <c r="I5283" t="s">
        <v>311</v>
      </c>
      <c r="J5283">
        <v>2</v>
      </c>
    </row>
    <row r="5284" spans="1:10" hidden="1" x14ac:dyDescent="0.35">
      <c r="A5284" t="s">
        <v>11673</v>
      </c>
      <c r="B5284">
        <v>14</v>
      </c>
      <c r="C5284">
        <v>9</v>
      </c>
      <c r="D5284">
        <v>5209</v>
      </c>
      <c r="E5284" t="s">
        <v>311</v>
      </c>
      <c r="F5284" t="s">
        <v>3848</v>
      </c>
      <c r="G5284" t="s">
        <v>311</v>
      </c>
      <c r="H5284" t="s">
        <v>311</v>
      </c>
      <c r="I5284" t="s">
        <v>311</v>
      </c>
      <c r="J5284">
        <v>0</v>
      </c>
    </row>
    <row r="5285" spans="1:10" hidden="1" x14ac:dyDescent="0.35">
      <c r="A5285" t="s">
        <v>11674</v>
      </c>
      <c r="B5285">
        <v>10</v>
      </c>
      <c r="C5285">
        <v>9</v>
      </c>
      <c r="D5285">
        <v>5209</v>
      </c>
      <c r="E5285" t="s">
        <v>311</v>
      </c>
      <c r="F5285" t="s">
        <v>3848</v>
      </c>
      <c r="G5285" t="s">
        <v>311</v>
      </c>
      <c r="H5285" t="s">
        <v>311</v>
      </c>
      <c r="I5285" t="s">
        <v>311</v>
      </c>
      <c r="J5285">
        <v>0</v>
      </c>
    </row>
    <row r="5286" spans="1:10" hidden="1" x14ac:dyDescent="0.35">
      <c r="A5286" t="s">
        <v>11675</v>
      </c>
      <c r="B5286">
        <v>9</v>
      </c>
      <c r="C5286">
        <v>9</v>
      </c>
      <c r="D5286">
        <v>5209</v>
      </c>
      <c r="E5286" t="s">
        <v>311</v>
      </c>
      <c r="F5286" t="s">
        <v>2692</v>
      </c>
      <c r="G5286" t="s">
        <v>311</v>
      </c>
      <c r="H5286" t="s">
        <v>311</v>
      </c>
      <c r="I5286" t="s">
        <v>311</v>
      </c>
      <c r="J5286">
        <v>9</v>
      </c>
    </row>
    <row r="5287" spans="1:10" hidden="1" x14ac:dyDescent="0.35">
      <c r="A5287" t="s">
        <v>11676</v>
      </c>
      <c r="B5287">
        <v>15</v>
      </c>
      <c r="C5287">
        <v>9</v>
      </c>
      <c r="D5287">
        <v>5209</v>
      </c>
      <c r="E5287" t="s">
        <v>311</v>
      </c>
      <c r="F5287" t="s">
        <v>3848</v>
      </c>
      <c r="G5287" t="s">
        <v>311</v>
      </c>
      <c r="H5287" t="s">
        <v>311</v>
      </c>
      <c r="I5287" t="s">
        <v>311</v>
      </c>
      <c r="J5287">
        <v>0</v>
      </c>
    </row>
    <row r="5288" spans="1:10" hidden="1" x14ac:dyDescent="0.35">
      <c r="A5288" t="s">
        <v>11677</v>
      </c>
      <c r="B5288">
        <v>17</v>
      </c>
      <c r="C5288">
        <v>9</v>
      </c>
      <c r="D5288">
        <v>5209</v>
      </c>
      <c r="E5288" t="s">
        <v>311</v>
      </c>
      <c r="F5288" t="s">
        <v>3848</v>
      </c>
      <c r="G5288" t="s">
        <v>311</v>
      </c>
      <c r="H5288" t="s">
        <v>311</v>
      </c>
      <c r="I5288" t="s">
        <v>311</v>
      </c>
      <c r="J5288">
        <v>0</v>
      </c>
    </row>
    <row r="5289" spans="1:10" hidden="1" x14ac:dyDescent="0.35">
      <c r="A5289" t="s">
        <v>11678</v>
      </c>
      <c r="B5289">
        <v>11</v>
      </c>
      <c r="C5289">
        <v>9</v>
      </c>
      <c r="D5289">
        <v>5209</v>
      </c>
      <c r="E5289" t="s">
        <v>311</v>
      </c>
      <c r="F5289" t="s">
        <v>2692</v>
      </c>
      <c r="G5289" t="s">
        <v>311</v>
      </c>
      <c r="H5289" t="s">
        <v>311</v>
      </c>
      <c r="I5289" t="s">
        <v>311</v>
      </c>
      <c r="J5289">
        <v>1</v>
      </c>
    </row>
    <row r="5290" spans="1:10" hidden="1" x14ac:dyDescent="0.35">
      <c r="A5290" t="s">
        <v>11679</v>
      </c>
      <c r="B5290">
        <v>8</v>
      </c>
      <c r="C5290">
        <v>9</v>
      </c>
      <c r="D5290">
        <v>5209</v>
      </c>
      <c r="E5290" t="s">
        <v>311</v>
      </c>
      <c r="F5290" t="s">
        <v>2692</v>
      </c>
      <c r="G5290" t="s">
        <v>311</v>
      </c>
      <c r="H5290" t="s">
        <v>311</v>
      </c>
      <c r="I5290" t="s">
        <v>311</v>
      </c>
      <c r="J5290">
        <v>0</v>
      </c>
    </row>
    <row r="5291" spans="1:10" hidden="1" x14ac:dyDescent="0.35">
      <c r="A5291" t="s">
        <v>11680</v>
      </c>
      <c r="B5291">
        <v>32</v>
      </c>
      <c r="C5291">
        <v>9</v>
      </c>
      <c r="D5291">
        <v>5209</v>
      </c>
      <c r="E5291" t="s">
        <v>311</v>
      </c>
      <c r="F5291" t="s">
        <v>3848</v>
      </c>
      <c r="G5291" t="s">
        <v>311</v>
      </c>
      <c r="H5291" t="s">
        <v>311</v>
      </c>
      <c r="I5291" t="s">
        <v>311</v>
      </c>
      <c r="J5291">
        <v>0</v>
      </c>
    </row>
    <row r="5292" spans="1:10" hidden="1" x14ac:dyDescent="0.35">
      <c r="A5292" t="s">
        <v>3562</v>
      </c>
      <c r="B5292">
        <v>50</v>
      </c>
      <c r="C5292">
        <v>9</v>
      </c>
      <c r="D5292">
        <v>5209</v>
      </c>
      <c r="E5292" t="s">
        <v>311</v>
      </c>
      <c r="F5292" t="s">
        <v>3848</v>
      </c>
      <c r="G5292" t="s">
        <v>311</v>
      </c>
      <c r="H5292" t="s">
        <v>311</v>
      </c>
      <c r="I5292" t="s">
        <v>311</v>
      </c>
      <c r="J5292">
        <v>0</v>
      </c>
    </row>
    <row r="5293" spans="1:10" hidden="1" x14ac:dyDescent="0.35">
      <c r="A5293" t="s">
        <v>11681</v>
      </c>
      <c r="B5293">
        <v>13</v>
      </c>
      <c r="C5293">
        <v>9</v>
      </c>
      <c r="D5293">
        <v>5209</v>
      </c>
      <c r="E5293" t="s">
        <v>311</v>
      </c>
      <c r="F5293" t="s">
        <v>2692</v>
      </c>
      <c r="G5293" t="s">
        <v>311</v>
      </c>
      <c r="H5293" t="s">
        <v>311</v>
      </c>
      <c r="I5293" t="s">
        <v>311</v>
      </c>
      <c r="J5293">
        <v>0</v>
      </c>
    </row>
    <row r="5294" spans="1:10" hidden="1" x14ac:dyDescent="0.35">
      <c r="A5294" t="s">
        <v>11682</v>
      </c>
      <c r="B5294">
        <v>11</v>
      </c>
      <c r="C5294">
        <v>9</v>
      </c>
      <c r="D5294">
        <v>5209</v>
      </c>
      <c r="E5294" t="s">
        <v>311</v>
      </c>
      <c r="F5294" t="s">
        <v>2692</v>
      </c>
      <c r="G5294" t="s">
        <v>311</v>
      </c>
      <c r="H5294" t="s">
        <v>311</v>
      </c>
      <c r="I5294" t="s">
        <v>311</v>
      </c>
      <c r="J5294">
        <v>4</v>
      </c>
    </row>
    <row r="5295" spans="1:10" hidden="1" x14ac:dyDescent="0.35">
      <c r="A5295" t="s">
        <v>11683</v>
      </c>
      <c r="B5295">
        <v>12</v>
      </c>
      <c r="C5295">
        <v>9</v>
      </c>
      <c r="D5295">
        <v>5209</v>
      </c>
      <c r="E5295" t="s">
        <v>311</v>
      </c>
      <c r="F5295" t="s">
        <v>3848</v>
      </c>
      <c r="G5295" t="s">
        <v>311</v>
      </c>
      <c r="H5295" t="s">
        <v>311</v>
      </c>
      <c r="I5295" t="s">
        <v>311</v>
      </c>
      <c r="J5295">
        <v>0</v>
      </c>
    </row>
    <row r="5296" spans="1:10" hidden="1" x14ac:dyDescent="0.35">
      <c r="A5296" t="s">
        <v>11684</v>
      </c>
      <c r="B5296">
        <v>20</v>
      </c>
      <c r="C5296">
        <v>9</v>
      </c>
      <c r="D5296">
        <v>5209</v>
      </c>
      <c r="E5296" t="s">
        <v>311</v>
      </c>
      <c r="F5296" t="s">
        <v>3848</v>
      </c>
      <c r="G5296" t="s">
        <v>311</v>
      </c>
      <c r="H5296" t="s">
        <v>311</v>
      </c>
      <c r="I5296" t="s">
        <v>311</v>
      </c>
      <c r="J5296">
        <v>0</v>
      </c>
    </row>
    <row r="5297" spans="1:10" hidden="1" x14ac:dyDescent="0.35">
      <c r="A5297" t="s">
        <v>11685</v>
      </c>
      <c r="B5297">
        <v>25</v>
      </c>
      <c r="C5297">
        <v>9</v>
      </c>
      <c r="D5297">
        <v>5209</v>
      </c>
      <c r="E5297" t="s">
        <v>311</v>
      </c>
      <c r="F5297" t="s">
        <v>3848</v>
      </c>
      <c r="G5297" t="s">
        <v>311</v>
      </c>
      <c r="H5297" t="s">
        <v>311</v>
      </c>
      <c r="I5297" t="s">
        <v>311</v>
      </c>
      <c r="J5297">
        <v>3</v>
      </c>
    </row>
    <row r="5298" spans="1:10" hidden="1" x14ac:dyDescent="0.35">
      <c r="A5298" t="s">
        <v>11686</v>
      </c>
      <c r="B5298">
        <v>21</v>
      </c>
      <c r="C5298">
        <v>9</v>
      </c>
      <c r="D5298">
        <v>5209</v>
      </c>
      <c r="E5298" t="s">
        <v>311</v>
      </c>
      <c r="F5298" t="s">
        <v>3848</v>
      </c>
      <c r="G5298" t="s">
        <v>311</v>
      </c>
      <c r="H5298" t="s">
        <v>311</v>
      </c>
      <c r="I5298" t="s">
        <v>311</v>
      </c>
      <c r="J5298">
        <v>0</v>
      </c>
    </row>
    <row r="5299" spans="1:10" hidden="1" x14ac:dyDescent="0.35">
      <c r="A5299" t="s">
        <v>11687</v>
      </c>
      <c r="B5299">
        <v>24</v>
      </c>
      <c r="C5299">
        <v>9</v>
      </c>
      <c r="D5299">
        <v>5209</v>
      </c>
      <c r="E5299" t="s">
        <v>311</v>
      </c>
      <c r="F5299" t="s">
        <v>3848</v>
      </c>
      <c r="G5299" t="s">
        <v>311</v>
      </c>
      <c r="H5299" t="s">
        <v>311</v>
      </c>
      <c r="I5299" t="s">
        <v>311</v>
      </c>
      <c r="J5299">
        <v>5</v>
      </c>
    </row>
    <row r="5300" spans="1:10" hidden="1" x14ac:dyDescent="0.35">
      <c r="A5300" t="s">
        <v>11688</v>
      </c>
      <c r="B5300">
        <v>41</v>
      </c>
      <c r="C5300">
        <v>9</v>
      </c>
      <c r="D5300">
        <v>5209</v>
      </c>
      <c r="E5300" t="s">
        <v>311</v>
      </c>
      <c r="F5300" t="s">
        <v>3848</v>
      </c>
      <c r="G5300" t="s">
        <v>311</v>
      </c>
      <c r="H5300" t="s">
        <v>311</v>
      </c>
      <c r="I5300" t="s">
        <v>311</v>
      </c>
      <c r="J5300">
        <v>0</v>
      </c>
    </row>
    <row r="5301" spans="1:10" hidden="1" x14ac:dyDescent="0.35">
      <c r="A5301" t="s">
        <v>11689</v>
      </c>
      <c r="B5301">
        <v>11</v>
      </c>
      <c r="C5301">
        <v>9</v>
      </c>
      <c r="D5301">
        <v>5209</v>
      </c>
      <c r="E5301" t="s">
        <v>311</v>
      </c>
      <c r="F5301" t="s">
        <v>3848</v>
      </c>
      <c r="G5301" t="s">
        <v>311</v>
      </c>
      <c r="H5301" t="s">
        <v>311</v>
      </c>
      <c r="I5301" t="s">
        <v>311</v>
      </c>
      <c r="J5301">
        <v>0</v>
      </c>
    </row>
    <row r="5302" spans="1:10" hidden="1" x14ac:dyDescent="0.35">
      <c r="A5302" t="s">
        <v>11690</v>
      </c>
      <c r="B5302">
        <v>10</v>
      </c>
      <c r="C5302">
        <v>9</v>
      </c>
      <c r="D5302">
        <v>5209</v>
      </c>
      <c r="E5302" t="s">
        <v>311</v>
      </c>
      <c r="F5302" t="s">
        <v>3848</v>
      </c>
      <c r="G5302" t="s">
        <v>311</v>
      </c>
      <c r="H5302" t="s">
        <v>311</v>
      </c>
      <c r="I5302" t="s">
        <v>311</v>
      </c>
      <c r="J5302">
        <v>0</v>
      </c>
    </row>
    <row r="5303" spans="1:10" hidden="1" x14ac:dyDescent="0.35">
      <c r="A5303" t="s">
        <v>11691</v>
      </c>
      <c r="B5303">
        <v>18</v>
      </c>
      <c r="C5303">
        <v>9</v>
      </c>
      <c r="D5303">
        <v>5209</v>
      </c>
      <c r="E5303" t="s">
        <v>311</v>
      </c>
      <c r="F5303" t="s">
        <v>3848</v>
      </c>
      <c r="G5303" t="s">
        <v>311</v>
      </c>
      <c r="H5303" t="s">
        <v>311</v>
      </c>
      <c r="I5303" t="s">
        <v>311</v>
      </c>
      <c r="J5303">
        <v>0</v>
      </c>
    </row>
    <row r="5304" spans="1:10" hidden="1" x14ac:dyDescent="0.35">
      <c r="A5304" t="s">
        <v>11692</v>
      </c>
      <c r="B5304">
        <v>18</v>
      </c>
      <c r="C5304">
        <v>9</v>
      </c>
      <c r="D5304">
        <v>5209</v>
      </c>
      <c r="E5304" t="s">
        <v>311</v>
      </c>
      <c r="F5304" t="s">
        <v>3848</v>
      </c>
      <c r="G5304" t="s">
        <v>311</v>
      </c>
      <c r="H5304" t="s">
        <v>311</v>
      </c>
      <c r="I5304" t="s">
        <v>311</v>
      </c>
      <c r="J5304">
        <v>0</v>
      </c>
    </row>
    <row r="5305" spans="1:10" hidden="1" x14ac:dyDescent="0.35">
      <c r="A5305" t="s">
        <v>11693</v>
      </c>
      <c r="B5305">
        <v>19</v>
      </c>
      <c r="C5305">
        <v>9</v>
      </c>
      <c r="D5305">
        <v>5209</v>
      </c>
      <c r="E5305" t="s">
        <v>311</v>
      </c>
      <c r="F5305" t="s">
        <v>3848</v>
      </c>
      <c r="G5305" t="s">
        <v>311</v>
      </c>
      <c r="H5305" t="s">
        <v>311</v>
      </c>
      <c r="I5305" t="s">
        <v>311</v>
      </c>
      <c r="J5305">
        <v>0</v>
      </c>
    </row>
    <row r="5306" spans="1:10" hidden="1" x14ac:dyDescent="0.35">
      <c r="A5306" t="s">
        <v>11694</v>
      </c>
      <c r="B5306">
        <v>21</v>
      </c>
      <c r="C5306">
        <v>9</v>
      </c>
      <c r="D5306">
        <v>5209</v>
      </c>
      <c r="E5306" t="s">
        <v>311</v>
      </c>
      <c r="F5306" t="s">
        <v>3848</v>
      </c>
      <c r="G5306" t="s">
        <v>311</v>
      </c>
      <c r="H5306" t="s">
        <v>311</v>
      </c>
      <c r="I5306" t="s">
        <v>311</v>
      </c>
      <c r="J5306">
        <v>3</v>
      </c>
    </row>
    <row r="5307" spans="1:10" hidden="1" x14ac:dyDescent="0.35">
      <c r="A5307" t="s">
        <v>11695</v>
      </c>
      <c r="B5307">
        <v>24</v>
      </c>
      <c r="C5307">
        <v>8</v>
      </c>
      <c r="D5307">
        <v>5306</v>
      </c>
      <c r="E5307" t="s">
        <v>311</v>
      </c>
      <c r="F5307" t="s">
        <v>3848</v>
      </c>
      <c r="G5307" t="s">
        <v>311</v>
      </c>
      <c r="H5307" t="s">
        <v>311</v>
      </c>
      <c r="I5307" t="s">
        <v>311</v>
      </c>
      <c r="J5307">
        <v>24</v>
      </c>
    </row>
    <row r="5308" spans="1:10" hidden="1" x14ac:dyDescent="0.35">
      <c r="A5308" t="s">
        <v>11696</v>
      </c>
      <c r="B5308">
        <v>16</v>
      </c>
      <c r="C5308">
        <v>8</v>
      </c>
      <c r="D5308">
        <v>5306</v>
      </c>
      <c r="E5308" t="s">
        <v>311</v>
      </c>
      <c r="F5308" t="s">
        <v>2692</v>
      </c>
      <c r="G5308" t="s">
        <v>311</v>
      </c>
      <c r="H5308" t="s">
        <v>311</v>
      </c>
      <c r="I5308" t="s">
        <v>311</v>
      </c>
      <c r="J5308">
        <v>0</v>
      </c>
    </row>
    <row r="5309" spans="1:10" hidden="1" x14ac:dyDescent="0.35">
      <c r="A5309" t="s">
        <v>11697</v>
      </c>
      <c r="B5309">
        <v>16</v>
      </c>
      <c r="C5309">
        <v>8</v>
      </c>
      <c r="D5309">
        <v>5306</v>
      </c>
      <c r="E5309" t="s">
        <v>311</v>
      </c>
      <c r="F5309" t="s">
        <v>3848</v>
      </c>
      <c r="G5309" t="s">
        <v>311</v>
      </c>
      <c r="H5309" t="s">
        <v>311</v>
      </c>
      <c r="I5309" t="s">
        <v>311</v>
      </c>
      <c r="J5309">
        <v>2</v>
      </c>
    </row>
    <row r="5310" spans="1:10" hidden="1" x14ac:dyDescent="0.35">
      <c r="A5310" t="s">
        <v>11698</v>
      </c>
      <c r="B5310">
        <v>15</v>
      </c>
      <c r="C5310">
        <v>8</v>
      </c>
      <c r="D5310">
        <v>5306</v>
      </c>
      <c r="E5310" t="s">
        <v>311</v>
      </c>
      <c r="F5310" t="s">
        <v>3848</v>
      </c>
      <c r="G5310" t="s">
        <v>311</v>
      </c>
      <c r="H5310" t="s">
        <v>311</v>
      </c>
      <c r="I5310" t="s">
        <v>311</v>
      </c>
      <c r="J5310">
        <v>1</v>
      </c>
    </row>
    <row r="5311" spans="1:10" hidden="1" x14ac:dyDescent="0.35">
      <c r="A5311" t="s">
        <v>11699</v>
      </c>
      <c r="B5311">
        <v>9</v>
      </c>
      <c r="C5311">
        <v>8</v>
      </c>
      <c r="D5311">
        <v>5306</v>
      </c>
      <c r="E5311" t="s">
        <v>311</v>
      </c>
      <c r="F5311" t="s">
        <v>3848</v>
      </c>
      <c r="G5311" t="s">
        <v>311</v>
      </c>
      <c r="H5311" t="s">
        <v>311</v>
      </c>
      <c r="I5311" t="s">
        <v>311</v>
      </c>
      <c r="J5311">
        <v>0</v>
      </c>
    </row>
    <row r="5312" spans="1:10" hidden="1" x14ac:dyDescent="0.35">
      <c r="A5312" t="s">
        <v>11700</v>
      </c>
      <c r="B5312">
        <v>19</v>
      </c>
      <c r="C5312">
        <v>8</v>
      </c>
      <c r="D5312">
        <v>5306</v>
      </c>
      <c r="E5312" t="s">
        <v>311</v>
      </c>
      <c r="F5312" t="s">
        <v>3848</v>
      </c>
      <c r="G5312" t="s">
        <v>311</v>
      </c>
      <c r="H5312" t="s">
        <v>311</v>
      </c>
      <c r="I5312" t="s">
        <v>311</v>
      </c>
      <c r="J5312">
        <v>0</v>
      </c>
    </row>
    <row r="5313" spans="1:10" hidden="1" x14ac:dyDescent="0.35">
      <c r="A5313" t="s">
        <v>11701</v>
      </c>
      <c r="B5313">
        <v>47</v>
      </c>
      <c r="C5313">
        <v>8</v>
      </c>
      <c r="D5313">
        <v>5306</v>
      </c>
      <c r="E5313" t="s">
        <v>311</v>
      </c>
      <c r="F5313" t="s">
        <v>2692</v>
      </c>
      <c r="G5313" t="s">
        <v>311</v>
      </c>
      <c r="H5313" t="s">
        <v>311</v>
      </c>
      <c r="I5313" t="s">
        <v>311</v>
      </c>
      <c r="J5313">
        <v>0</v>
      </c>
    </row>
    <row r="5314" spans="1:10" hidden="1" x14ac:dyDescent="0.35">
      <c r="A5314" t="s">
        <v>11702</v>
      </c>
      <c r="B5314">
        <v>10</v>
      </c>
      <c r="C5314">
        <v>8</v>
      </c>
      <c r="D5314">
        <v>5306</v>
      </c>
      <c r="E5314" t="s">
        <v>311</v>
      </c>
      <c r="F5314" t="s">
        <v>2692</v>
      </c>
      <c r="G5314" t="s">
        <v>311</v>
      </c>
      <c r="H5314" t="s">
        <v>311</v>
      </c>
      <c r="I5314" t="s">
        <v>311</v>
      </c>
      <c r="J5314">
        <v>1</v>
      </c>
    </row>
    <row r="5315" spans="1:10" hidden="1" x14ac:dyDescent="0.35">
      <c r="A5315" t="s">
        <v>11703</v>
      </c>
      <c r="B5315">
        <v>23</v>
      </c>
      <c r="C5315">
        <v>8</v>
      </c>
      <c r="D5315">
        <v>5306</v>
      </c>
      <c r="E5315" t="s">
        <v>311</v>
      </c>
      <c r="F5315" t="s">
        <v>3848</v>
      </c>
      <c r="G5315" t="s">
        <v>311</v>
      </c>
      <c r="H5315" t="s">
        <v>311</v>
      </c>
      <c r="I5315" t="s">
        <v>311</v>
      </c>
      <c r="J5315">
        <v>0</v>
      </c>
    </row>
    <row r="5316" spans="1:10" hidden="1" x14ac:dyDescent="0.35">
      <c r="A5316" t="s">
        <v>11704</v>
      </c>
      <c r="B5316">
        <v>8</v>
      </c>
      <c r="C5316">
        <v>8</v>
      </c>
      <c r="D5316">
        <v>5306</v>
      </c>
      <c r="E5316" t="s">
        <v>311</v>
      </c>
      <c r="F5316" t="s">
        <v>3848</v>
      </c>
      <c r="G5316" t="s">
        <v>311</v>
      </c>
      <c r="H5316" t="s">
        <v>311</v>
      </c>
      <c r="I5316" t="s">
        <v>311</v>
      </c>
      <c r="J5316">
        <v>0</v>
      </c>
    </row>
    <row r="5317" spans="1:10" hidden="1" x14ac:dyDescent="0.35">
      <c r="A5317" t="s">
        <v>11705</v>
      </c>
      <c r="B5317">
        <v>17</v>
      </c>
      <c r="C5317">
        <v>8</v>
      </c>
      <c r="D5317">
        <v>5306</v>
      </c>
      <c r="E5317" t="s">
        <v>311</v>
      </c>
      <c r="F5317" t="s">
        <v>3848</v>
      </c>
      <c r="G5317" t="s">
        <v>311</v>
      </c>
      <c r="H5317" t="s">
        <v>311</v>
      </c>
      <c r="I5317" t="s">
        <v>311</v>
      </c>
      <c r="J5317">
        <v>0</v>
      </c>
    </row>
    <row r="5318" spans="1:10" hidden="1" x14ac:dyDescent="0.35">
      <c r="A5318" t="s">
        <v>11706</v>
      </c>
      <c r="B5318">
        <v>11</v>
      </c>
      <c r="C5318">
        <v>8</v>
      </c>
      <c r="D5318">
        <v>5306</v>
      </c>
      <c r="E5318" t="s">
        <v>311</v>
      </c>
      <c r="F5318" t="s">
        <v>3848</v>
      </c>
      <c r="G5318" t="s">
        <v>311</v>
      </c>
      <c r="H5318" t="s">
        <v>311</v>
      </c>
      <c r="I5318" t="s">
        <v>311</v>
      </c>
      <c r="J5318">
        <v>0</v>
      </c>
    </row>
    <row r="5319" spans="1:10" hidden="1" x14ac:dyDescent="0.35">
      <c r="A5319" t="s">
        <v>11707</v>
      </c>
      <c r="B5319">
        <v>16</v>
      </c>
      <c r="C5319">
        <v>8</v>
      </c>
      <c r="D5319">
        <v>5306</v>
      </c>
      <c r="E5319" t="s">
        <v>311</v>
      </c>
      <c r="F5319" t="s">
        <v>2692</v>
      </c>
      <c r="G5319" t="s">
        <v>311</v>
      </c>
      <c r="H5319" t="s">
        <v>311</v>
      </c>
      <c r="I5319" t="s">
        <v>311</v>
      </c>
      <c r="J5319">
        <v>3</v>
      </c>
    </row>
    <row r="5320" spans="1:10" hidden="1" x14ac:dyDescent="0.35">
      <c r="A5320" t="s">
        <v>11708</v>
      </c>
      <c r="B5320">
        <v>7</v>
      </c>
      <c r="C5320">
        <v>8</v>
      </c>
      <c r="D5320">
        <v>5306</v>
      </c>
      <c r="E5320" t="s">
        <v>311</v>
      </c>
      <c r="F5320" t="s">
        <v>3848</v>
      </c>
      <c r="G5320" t="s">
        <v>311</v>
      </c>
      <c r="H5320" t="s">
        <v>311</v>
      </c>
      <c r="I5320" t="s">
        <v>311</v>
      </c>
      <c r="J5320">
        <v>0</v>
      </c>
    </row>
    <row r="5321" spans="1:10" hidden="1" x14ac:dyDescent="0.35">
      <c r="A5321" t="s">
        <v>11709</v>
      </c>
      <c r="B5321">
        <v>11</v>
      </c>
      <c r="C5321">
        <v>8</v>
      </c>
      <c r="D5321">
        <v>5306</v>
      </c>
      <c r="E5321" t="s">
        <v>311</v>
      </c>
      <c r="F5321" t="s">
        <v>3848</v>
      </c>
      <c r="G5321" t="s">
        <v>311</v>
      </c>
      <c r="H5321" t="s">
        <v>311</v>
      </c>
      <c r="I5321" t="s">
        <v>311</v>
      </c>
      <c r="J5321">
        <v>0</v>
      </c>
    </row>
    <row r="5322" spans="1:10" hidden="1" x14ac:dyDescent="0.35">
      <c r="A5322" t="s">
        <v>11710</v>
      </c>
      <c r="B5322">
        <v>13</v>
      </c>
      <c r="C5322">
        <v>8</v>
      </c>
      <c r="D5322">
        <v>5306</v>
      </c>
      <c r="E5322" t="s">
        <v>311</v>
      </c>
      <c r="F5322" t="s">
        <v>2692</v>
      </c>
      <c r="G5322" t="s">
        <v>311</v>
      </c>
      <c r="H5322" t="s">
        <v>311</v>
      </c>
      <c r="I5322" t="s">
        <v>311</v>
      </c>
      <c r="J5322">
        <v>0</v>
      </c>
    </row>
    <row r="5323" spans="1:10" hidden="1" x14ac:dyDescent="0.35">
      <c r="A5323" t="s">
        <v>11711</v>
      </c>
      <c r="B5323">
        <v>10</v>
      </c>
      <c r="C5323">
        <v>8</v>
      </c>
      <c r="D5323">
        <v>5306</v>
      </c>
      <c r="E5323" t="s">
        <v>311</v>
      </c>
      <c r="F5323" t="s">
        <v>3848</v>
      </c>
      <c r="G5323" t="s">
        <v>311</v>
      </c>
      <c r="H5323" t="s">
        <v>311</v>
      </c>
      <c r="I5323" t="s">
        <v>311</v>
      </c>
      <c r="J5323">
        <v>10</v>
      </c>
    </row>
    <row r="5324" spans="1:10" hidden="1" x14ac:dyDescent="0.35">
      <c r="A5324" t="s">
        <v>11712</v>
      </c>
      <c r="B5324">
        <v>14</v>
      </c>
      <c r="C5324">
        <v>8</v>
      </c>
      <c r="D5324">
        <v>5306</v>
      </c>
      <c r="E5324" t="s">
        <v>311</v>
      </c>
      <c r="F5324" t="s">
        <v>3848</v>
      </c>
      <c r="G5324" t="s">
        <v>311</v>
      </c>
      <c r="H5324" t="s">
        <v>311</v>
      </c>
      <c r="I5324" t="s">
        <v>311</v>
      </c>
      <c r="J5324">
        <v>0</v>
      </c>
    </row>
    <row r="5325" spans="1:10" hidden="1" x14ac:dyDescent="0.35">
      <c r="A5325" t="s">
        <v>11713</v>
      </c>
      <c r="B5325">
        <v>10</v>
      </c>
      <c r="C5325">
        <v>8</v>
      </c>
      <c r="D5325">
        <v>5306</v>
      </c>
      <c r="E5325" t="s">
        <v>311</v>
      </c>
      <c r="F5325" t="s">
        <v>3848</v>
      </c>
      <c r="G5325" t="s">
        <v>311</v>
      </c>
      <c r="H5325" t="s">
        <v>311</v>
      </c>
      <c r="I5325" t="s">
        <v>311</v>
      </c>
      <c r="J5325">
        <v>1</v>
      </c>
    </row>
    <row r="5326" spans="1:10" hidden="1" x14ac:dyDescent="0.35">
      <c r="A5326" t="s">
        <v>11714</v>
      </c>
      <c r="B5326">
        <v>27</v>
      </c>
      <c r="C5326">
        <v>8</v>
      </c>
      <c r="D5326">
        <v>5306</v>
      </c>
      <c r="E5326" t="s">
        <v>311</v>
      </c>
      <c r="F5326" t="s">
        <v>2692</v>
      </c>
      <c r="G5326" t="s">
        <v>311</v>
      </c>
      <c r="H5326" t="s">
        <v>311</v>
      </c>
      <c r="I5326" t="s">
        <v>311</v>
      </c>
      <c r="J5326">
        <v>1</v>
      </c>
    </row>
    <row r="5327" spans="1:10" hidden="1" x14ac:dyDescent="0.35">
      <c r="A5327" t="s">
        <v>11715</v>
      </c>
      <c r="B5327">
        <v>15</v>
      </c>
      <c r="C5327">
        <v>8</v>
      </c>
      <c r="D5327">
        <v>5306</v>
      </c>
      <c r="E5327" t="s">
        <v>311</v>
      </c>
      <c r="F5327" t="s">
        <v>3848</v>
      </c>
      <c r="G5327" t="s">
        <v>311</v>
      </c>
      <c r="H5327" t="s">
        <v>311</v>
      </c>
      <c r="I5327" t="s">
        <v>311</v>
      </c>
      <c r="J5327">
        <v>0</v>
      </c>
    </row>
    <row r="5328" spans="1:10" hidden="1" x14ac:dyDescent="0.35">
      <c r="A5328" t="s">
        <v>11716</v>
      </c>
      <c r="B5328">
        <v>18</v>
      </c>
      <c r="C5328">
        <v>8</v>
      </c>
      <c r="D5328">
        <v>5306</v>
      </c>
      <c r="E5328" t="s">
        <v>311</v>
      </c>
      <c r="F5328" t="s">
        <v>3848</v>
      </c>
      <c r="G5328" t="s">
        <v>311</v>
      </c>
      <c r="H5328" t="s">
        <v>311</v>
      </c>
      <c r="I5328" t="s">
        <v>311</v>
      </c>
      <c r="J5328">
        <v>1</v>
      </c>
    </row>
    <row r="5329" spans="1:10" hidden="1" x14ac:dyDescent="0.35">
      <c r="A5329" t="s">
        <v>11717</v>
      </c>
      <c r="B5329">
        <v>11</v>
      </c>
      <c r="C5329">
        <v>8</v>
      </c>
      <c r="D5329">
        <v>5306</v>
      </c>
      <c r="E5329" t="s">
        <v>311</v>
      </c>
      <c r="F5329" t="s">
        <v>3848</v>
      </c>
      <c r="G5329" t="s">
        <v>311</v>
      </c>
      <c r="H5329" t="s">
        <v>311</v>
      </c>
      <c r="I5329" t="s">
        <v>311</v>
      </c>
      <c r="J5329">
        <v>0</v>
      </c>
    </row>
    <row r="5330" spans="1:10" hidden="1" x14ac:dyDescent="0.35">
      <c r="A5330" t="s">
        <v>11718</v>
      </c>
      <c r="B5330">
        <v>13</v>
      </c>
      <c r="C5330">
        <v>8</v>
      </c>
      <c r="D5330">
        <v>5306</v>
      </c>
      <c r="E5330" t="s">
        <v>311</v>
      </c>
      <c r="F5330" t="s">
        <v>3848</v>
      </c>
      <c r="G5330" t="s">
        <v>311</v>
      </c>
      <c r="H5330" t="s">
        <v>311</v>
      </c>
      <c r="I5330" t="s">
        <v>311</v>
      </c>
      <c r="J5330">
        <v>0</v>
      </c>
    </row>
    <row r="5331" spans="1:10" hidden="1" x14ac:dyDescent="0.35">
      <c r="A5331" t="s">
        <v>11719</v>
      </c>
      <c r="B5331">
        <v>6</v>
      </c>
      <c r="C5331">
        <v>8</v>
      </c>
      <c r="D5331">
        <v>5306</v>
      </c>
      <c r="E5331" t="s">
        <v>311</v>
      </c>
      <c r="F5331" t="s">
        <v>3848</v>
      </c>
      <c r="G5331" t="s">
        <v>311</v>
      </c>
      <c r="H5331" t="s">
        <v>311</v>
      </c>
      <c r="I5331" t="s">
        <v>311</v>
      </c>
      <c r="J5331">
        <v>1</v>
      </c>
    </row>
    <row r="5332" spans="1:10" hidden="1" x14ac:dyDescent="0.35">
      <c r="A5332" t="s">
        <v>11720</v>
      </c>
      <c r="B5332">
        <v>15</v>
      </c>
      <c r="C5332">
        <v>8</v>
      </c>
      <c r="D5332">
        <v>5306</v>
      </c>
      <c r="E5332" t="s">
        <v>311</v>
      </c>
      <c r="F5332" t="s">
        <v>3848</v>
      </c>
      <c r="G5332" t="s">
        <v>311</v>
      </c>
      <c r="H5332" t="s">
        <v>311</v>
      </c>
      <c r="I5332" t="s">
        <v>311</v>
      </c>
      <c r="J5332">
        <v>0</v>
      </c>
    </row>
    <row r="5333" spans="1:10" hidden="1" x14ac:dyDescent="0.35">
      <c r="A5333" t="s">
        <v>11721</v>
      </c>
      <c r="B5333">
        <v>43</v>
      </c>
      <c r="C5333">
        <v>8</v>
      </c>
      <c r="D5333">
        <v>5306</v>
      </c>
      <c r="E5333" t="s">
        <v>311</v>
      </c>
      <c r="F5333" t="s">
        <v>2692</v>
      </c>
      <c r="G5333" t="s">
        <v>311</v>
      </c>
      <c r="H5333" t="s">
        <v>311</v>
      </c>
      <c r="I5333" t="s">
        <v>311</v>
      </c>
      <c r="J5333">
        <v>1</v>
      </c>
    </row>
    <row r="5334" spans="1:10" hidden="1" x14ac:dyDescent="0.35">
      <c r="A5334" t="s">
        <v>11722</v>
      </c>
      <c r="B5334">
        <v>17</v>
      </c>
      <c r="C5334">
        <v>8</v>
      </c>
      <c r="D5334">
        <v>5306</v>
      </c>
      <c r="E5334" t="s">
        <v>311</v>
      </c>
      <c r="F5334" t="s">
        <v>2692</v>
      </c>
      <c r="G5334" t="s">
        <v>311</v>
      </c>
      <c r="H5334" t="s">
        <v>311</v>
      </c>
      <c r="I5334" t="s">
        <v>311</v>
      </c>
      <c r="J5334">
        <v>2</v>
      </c>
    </row>
    <row r="5335" spans="1:10" hidden="1" x14ac:dyDescent="0.35">
      <c r="A5335" t="s">
        <v>11723</v>
      </c>
      <c r="B5335">
        <v>11</v>
      </c>
      <c r="C5335">
        <v>8</v>
      </c>
      <c r="D5335">
        <v>5306</v>
      </c>
      <c r="E5335" t="s">
        <v>311</v>
      </c>
      <c r="F5335" t="s">
        <v>2692</v>
      </c>
      <c r="G5335" t="s">
        <v>311</v>
      </c>
      <c r="H5335" t="s">
        <v>311</v>
      </c>
      <c r="I5335" t="s">
        <v>311</v>
      </c>
      <c r="J5335">
        <v>10</v>
      </c>
    </row>
    <row r="5336" spans="1:10" hidden="1" x14ac:dyDescent="0.35">
      <c r="A5336" t="s">
        <v>11724</v>
      </c>
      <c r="B5336">
        <v>12</v>
      </c>
      <c r="C5336">
        <v>8</v>
      </c>
      <c r="D5336">
        <v>5306</v>
      </c>
      <c r="E5336" t="s">
        <v>311</v>
      </c>
      <c r="F5336" t="s">
        <v>3848</v>
      </c>
      <c r="G5336" t="s">
        <v>311</v>
      </c>
      <c r="H5336" t="s">
        <v>311</v>
      </c>
      <c r="I5336" t="s">
        <v>311</v>
      </c>
      <c r="J5336">
        <v>0</v>
      </c>
    </row>
    <row r="5337" spans="1:10" hidden="1" x14ac:dyDescent="0.35">
      <c r="A5337" t="s">
        <v>11725</v>
      </c>
      <c r="B5337">
        <v>13</v>
      </c>
      <c r="C5337">
        <v>8</v>
      </c>
      <c r="D5337">
        <v>5306</v>
      </c>
      <c r="E5337" t="s">
        <v>311</v>
      </c>
      <c r="F5337" t="s">
        <v>3848</v>
      </c>
      <c r="G5337" t="s">
        <v>311</v>
      </c>
      <c r="H5337" t="s">
        <v>311</v>
      </c>
      <c r="I5337" t="s">
        <v>311</v>
      </c>
      <c r="J5337">
        <v>0</v>
      </c>
    </row>
    <row r="5338" spans="1:10" hidden="1" x14ac:dyDescent="0.35">
      <c r="A5338" t="s">
        <v>11726</v>
      </c>
      <c r="B5338">
        <v>13</v>
      </c>
      <c r="C5338">
        <v>8</v>
      </c>
      <c r="D5338">
        <v>5306</v>
      </c>
      <c r="E5338" t="s">
        <v>311</v>
      </c>
      <c r="F5338" t="s">
        <v>3848</v>
      </c>
      <c r="G5338" t="s">
        <v>311</v>
      </c>
      <c r="H5338" t="s">
        <v>311</v>
      </c>
      <c r="I5338" t="s">
        <v>311</v>
      </c>
      <c r="J5338">
        <v>1</v>
      </c>
    </row>
    <row r="5339" spans="1:10" hidden="1" x14ac:dyDescent="0.35">
      <c r="A5339" t="s">
        <v>11727</v>
      </c>
      <c r="B5339">
        <v>11</v>
      </c>
      <c r="C5339">
        <v>8</v>
      </c>
      <c r="D5339">
        <v>5306</v>
      </c>
      <c r="E5339" t="s">
        <v>311</v>
      </c>
      <c r="F5339" t="s">
        <v>2692</v>
      </c>
      <c r="G5339" t="s">
        <v>311</v>
      </c>
      <c r="H5339" t="s">
        <v>311</v>
      </c>
      <c r="I5339" t="s">
        <v>311</v>
      </c>
      <c r="J5339">
        <v>4</v>
      </c>
    </row>
    <row r="5340" spans="1:10" hidden="1" x14ac:dyDescent="0.35">
      <c r="A5340" t="s">
        <v>11728</v>
      </c>
      <c r="B5340">
        <v>39</v>
      </c>
      <c r="C5340">
        <v>8</v>
      </c>
      <c r="D5340">
        <v>5306</v>
      </c>
      <c r="E5340" t="s">
        <v>311</v>
      </c>
      <c r="F5340" t="s">
        <v>2692</v>
      </c>
      <c r="G5340" t="s">
        <v>311</v>
      </c>
      <c r="H5340" t="s">
        <v>311</v>
      </c>
      <c r="I5340" t="s">
        <v>311</v>
      </c>
      <c r="J5340">
        <v>0</v>
      </c>
    </row>
    <row r="5341" spans="1:10" hidden="1" x14ac:dyDescent="0.35">
      <c r="A5341" t="s">
        <v>11729</v>
      </c>
      <c r="B5341">
        <v>14</v>
      </c>
      <c r="C5341">
        <v>8</v>
      </c>
      <c r="D5341">
        <v>5306</v>
      </c>
      <c r="E5341" t="s">
        <v>311</v>
      </c>
      <c r="F5341" t="s">
        <v>3848</v>
      </c>
      <c r="G5341" t="s">
        <v>311</v>
      </c>
      <c r="H5341" t="s">
        <v>311</v>
      </c>
      <c r="I5341" t="s">
        <v>311</v>
      </c>
      <c r="J5341">
        <v>0</v>
      </c>
    </row>
    <row r="5342" spans="1:10" hidden="1" x14ac:dyDescent="0.35">
      <c r="A5342" t="s">
        <v>11730</v>
      </c>
      <c r="B5342">
        <v>12</v>
      </c>
      <c r="C5342">
        <v>8</v>
      </c>
      <c r="D5342">
        <v>5306</v>
      </c>
      <c r="E5342" t="s">
        <v>311</v>
      </c>
      <c r="F5342" t="s">
        <v>3848</v>
      </c>
      <c r="G5342" t="s">
        <v>311</v>
      </c>
      <c r="H5342" t="s">
        <v>311</v>
      </c>
      <c r="I5342" t="s">
        <v>311</v>
      </c>
      <c r="J5342">
        <v>0</v>
      </c>
    </row>
    <row r="5343" spans="1:10" hidden="1" x14ac:dyDescent="0.35">
      <c r="A5343" t="s">
        <v>11731</v>
      </c>
      <c r="B5343">
        <v>9</v>
      </c>
      <c r="C5343">
        <v>8</v>
      </c>
      <c r="D5343">
        <v>5306</v>
      </c>
      <c r="E5343" t="s">
        <v>311</v>
      </c>
      <c r="F5343" t="s">
        <v>3848</v>
      </c>
      <c r="G5343" t="s">
        <v>311</v>
      </c>
      <c r="H5343" t="s">
        <v>311</v>
      </c>
      <c r="I5343" t="s">
        <v>311</v>
      </c>
      <c r="J5343">
        <v>0</v>
      </c>
    </row>
    <row r="5344" spans="1:10" hidden="1" x14ac:dyDescent="0.35">
      <c r="A5344" t="s">
        <v>11732</v>
      </c>
      <c r="B5344">
        <v>10</v>
      </c>
      <c r="C5344">
        <v>8</v>
      </c>
      <c r="D5344">
        <v>5306</v>
      </c>
      <c r="E5344" t="s">
        <v>311</v>
      </c>
      <c r="F5344" t="s">
        <v>3848</v>
      </c>
      <c r="G5344" t="s">
        <v>311</v>
      </c>
      <c r="H5344" t="s">
        <v>311</v>
      </c>
      <c r="I5344" t="s">
        <v>311</v>
      </c>
      <c r="J5344">
        <v>0</v>
      </c>
    </row>
    <row r="5345" spans="1:10" hidden="1" x14ac:dyDescent="0.35">
      <c r="A5345" t="s">
        <v>11733</v>
      </c>
      <c r="B5345">
        <v>29</v>
      </c>
      <c r="C5345">
        <v>8</v>
      </c>
      <c r="D5345">
        <v>5306</v>
      </c>
      <c r="E5345" t="s">
        <v>311</v>
      </c>
      <c r="F5345" t="s">
        <v>3848</v>
      </c>
      <c r="G5345" t="s">
        <v>311</v>
      </c>
      <c r="H5345" t="s">
        <v>311</v>
      </c>
      <c r="I5345" t="s">
        <v>311</v>
      </c>
      <c r="J5345">
        <v>12</v>
      </c>
    </row>
    <row r="5346" spans="1:10" hidden="1" x14ac:dyDescent="0.35">
      <c r="A5346" t="s">
        <v>11734</v>
      </c>
      <c r="B5346">
        <v>14</v>
      </c>
      <c r="C5346">
        <v>8</v>
      </c>
      <c r="D5346">
        <v>5306</v>
      </c>
      <c r="E5346" t="s">
        <v>311</v>
      </c>
      <c r="F5346" t="s">
        <v>3848</v>
      </c>
      <c r="G5346" t="s">
        <v>311</v>
      </c>
      <c r="H5346" t="s">
        <v>311</v>
      </c>
      <c r="I5346" t="s">
        <v>311</v>
      </c>
      <c r="J5346">
        <v>0</v>
      </c>
    </row>
    <row r="5347" spans="1:10" hidden="1" x14ac:dyDescent="0.35">
      <c r="A5347" t="s">
        <v>11735</v>
      </c>
      <c r="B5347">
        <v>14</v>
      </c>
      <c r="C5347">
        <v>8</v>
      </c>
      <c r="D5347">
        <v>5306</v>
      </c>
      <c r="E5347" t="s">
        <v>311</v>
      </c>
      <c r="F5347" t="s">
        <v>2692</v>
      </c>
      <c r="G5347" t="s">
        <v>311</v>
      </c>
      <c r="H5347" t="s">
        <v>311</v>
      </c>
      <c r="I5347" t="s">
        <v>311</v>
      </c>
      <c r="J5347">
        <v>0</v>
      </c>
    </row>
    <row r="5348" spans="1:10" hidden="1" x14ac:dyDescent="0.35">
      <c r="A5348" t="s">
        <v>11736</v>
      </c>
      <c r="B5348">
        <v>10</v>
      </c>
      <c r="C5348">
        <v>8</v>
      </c>
      <c r="D5348">
        <v>5306</v>
      </c>
      <c r="E5348" t="s">
        <v>311</v>
      </c>
      <c r="F5348" t="s">
        <v>3848</v>
      </c>
      <c r="G5348" t="s">
        <v>311</v>
      </c>
      <c r="H5348" t="s">
        <v>311</v>
      </c>
      <c r="I5348" t="s">
        <v>311</v>
      </c>
      <c r="J5348">
        <v>0</v>
      </c>
    </row>
    <row r="5349" spans="1:10" hidden="1" x14ac:dyDescent="0.35">
      <c r="A5349" t="s">
        <v>11737</v>
      </c>
      <c r="B5349">
        <v>13</v>
      </c>
      <c r="C5349">
        <v>8</v>
      </c>
      <c r="D5349">
        <v>5306</v>
      </c>
      <c r="E5349" t="s">
        <v>311</v>
      </c>
      <c r="F5349" t="s">
        <v>3848</v>
      </c>
      <c r="G5349" t="s">
        <v>311</v>
      </c>
      <c r="H5349" t="s">
        <v>311</v>
      </c>
      <c r="I5349" t="s">
        <v>311</v>
      </c>
      <c r="J5349">
        <v>0</v>
      </c>
    </row>
    <row r="5350" spans="1:10" hidden="1" x14ac:dyDescent="0.35">
      <c r="A5350" t="s">
        <v>11738</v>
      </c>
      <c r="B5350">
        <v>14</v>
      </c>
      <c r="C5350">
        <v>8</v>
      </c>
      <c r="D5350">
        <v>5306</v>
      </c>
      <c r="E5350" t="s">
        <v>311</v>
      </c>
      <c r="F5350" t="s">
        <v>3848</v>
      </c>
      <c r="G5350" t="s">
        <v>311</v>
      </c>
      <c r="H5350" t="s">
        <v>311</v>
      </c>
      <c r="I5350" t="s">
        <v>311</v>
      </c>
      <c r="J5350">
        <v>4</v>
      </c>
    </row>
    <row r="5351" spans="1:10" hidden="1" x14ac:dyDescent="0.35">
      <c r="A5351" t="s">
        <v>11739</v>
      </c>
      <c r="B5351">
        <v>10</v>
      </c>
      <c r="C5351">
        <v>8</v>
      </c>
      <c r="D5351">
        <v>5306</v>
      </c>
      <c r="E5351" t="s">
        <v>311</v>
      </c>
      <c r="F5351" t="s">
        <v>3848</v>
      </c>
      <c r="G5351" t="s">
        <v>311</v>
      </c>
      <c r="H5351" t="s">
        <v>311</v>
      </c>
      <c r="I5351" t="s">
        <v>311</v>
      </c>
      <c r="J5351">
        <v>0</v>
      </c>
    </row>
    <row r="5352" spans="1:10" hidden="1" x14ac:dyDescent="0.35">
      <c r="A5352" t="s">
        <v>11740</v>
      </c>
      <c r="B5352">
        <v>22</v>
      </c>
      <c r="C5352">
        <v>8</v>
      </c>
      <c r="D5352">
        <v>5306</v>
      </c>
      <c r="E5352" t="s">
        <v>311</v>
      </c>
      <c r="F5352" t="s">
        <v>3848</v>
      </c>
      <c r="G5352" t="s">
        <v>311</v>
      </c>
      <c r="H5352" t="s">
        <v>311</v>
      </c>
      <c r="I5352" t="s">
        <v>311</v>
      </c>
      <c r="J5352">
        <v>0</v>
      </c>
    </row>
    <row r="5353" spans="1:10" hidden="1" x14ac:dyDescent="0.35">
      <c r="A5353" t="s">
        <v>11741</v>
      </c>
      <c r="B5353">
        <v>8</v>
      </c>
      <c r="C5353">
        <v>8</v>
      </c>
      <c r="D5353">
        <v>5306</v>
      </c>
      <c r="E5353" t="s">
        <v>311</v>
      </c>
      <c r="F5353" t="s">
        <v>3848</v>
      </c>
      <c r="G5353" t="s">
        <v>311</v>
      </c>
      <c r="H5353" t="s">
        <v>311</v>
      </c>
      <c r="I5353" t="s">
        <v>311</v>
      </c>
      <c r="J5353">
        <v>0</v>
      </c>
    </row>
    <row r="5354" spans="1:10" hidden="1" x14ac:dyDescent="0.35">
      <c r="A5354" t="s">
        <v>11742</v>
      </c>
      <c r="B5354">
        <v>17</v>
      </c>
      <c r="C5354">
        <v>8</v>
      </c>
      <c r="D5354">
        <v>5306</v>
      </c>
      <c r="E5354" t="s">
        <v>311</v>
      </c>
      <c r="F5354" t="s">
        <v>3848</v>
      </c>
      <c r="G5354" t="s">
        <v>311</v>
      </c>
      <c r="H5354" t="s">
        <v>311</v>
      </c>
      <c r="I5354" t="s">
        <v>311</v>
      </c>
      <c r="J5354">
        <v>0</v>
      </c>
    </row>
    <row r="5355" spans="1:10" hidden="1" x14ac:dyDescent="0.35">
      <c r="A5355" t="s">
        <v>11743</v>
      </c>
      <c r="B5355">
        <v>12</v>
      </c>
      <c r="C5355">
        <v>8</v>
      </c>
      <c r="D5355">
        <v>5306</v>
      </c>
      <c r="E5355" t="s">
        <v>311</v>
      </c>
      <c r="F5355" t="s">
        <v>2692</v>
      </c>
      <c r="G5355" t="s">
        <v>311</v>
      </c>
      <c r="H5355" t="s">
        <v>311</v>
      </c>
      <c r="I5355" t="s">
        <v>311</v>
      </c>
      <c r="J5355">
        <v>1</v>
      </c>
    </row>
    <row r="5356" spans="1:10" hidden="1" x14ac:dyDescent="0.35">
      <c r="A5356" t="s">
        <v>11744</v>
      </c>
      <c r="B5356">
        <v>10</v>
      </c>
      <c r="C5356">
        <v>8</v>
      </c>
      <c r="D5356">
        <v>5306</v>
      </c>
      <c r="E5356" t="s">
        <v>311</v>
      </c>
      <c r="F5356" t="s">
        <v>3848</v>
      </c>
      <c r="G5356" t="s">
        <v>311</v>
      </c>
      <c r="H5356" t="s">
        <v>311</v>
      </c>
      <c r="I5356" t="s">
        <v>311</v>
      </c>
      <c r="J5356">
        <v>0</v>
      </c>
    </row>
    <row r="5357" spans="1:10" hidden="1" x14ac:dyDescent="0.35">
      <c r="A5357" t="s">
        <v>11745</v>
      </c>
      <c r="B5357">
        <v>9</v>
      </c>
      <c r="C5357">
        <v>8</v>
      </c>
      <c r="D5357">
        <v>5306</v>
      </c>
      <c r="E5357" t="s">
        <v>311</v>
      </c>
      <c r="F5357" t="s">
        <v>3848</v>
      </c>
      <c r="G5357" t="s">
        <v>311</v>
      </c>
      <c r="H5357" t="s">
        <v>311</v>
      </c>
      <c r="I5357" t="s">
        <v>311</v>
      </c>
      <c r="J5357">
        <v>9</v>
      </c>
    </row>
    <row r="5358" spans="1:10" hidden="1" x14ac:dyDescent="0.35">
      <c r="A5358" t="s">
        <v>11746</v>
      </c>
      <c r="B5358">
        <v>14</v>
      </c>
      <c r="C5358">
        <v>8</v>
      </c>
      <c r="D5358">
        <v>5306</v>
      </c>
      <c r="E5358" t="s">
        <v>311</v>
      </c>
      <c r="F5358" t="s">
        <v>3848</v>
      </c>
      <c r="G5358" t="s">
        <v>311</v>
      </c>
      <c r="H5358" t="s">
        <v>311</v>
      </c>
      <c r="I5358" t="s">
        <v>311</v>
      </c>
      <c r="J5358">
        <v>0</v>
      </c>
    </row>
    <row r="5359" spans="1:10" hidden="1" x14ac:dyDescent="0.35">
      <c r="A5359" t="s">
        <v>11747</v>
      </c>
      <c r="B5359">
        <v>13</v>
      </c>
      <c r="C5359">
        <v>8</v>
      </c>
      <c r="D5359">
        <v>5306</v>
      </c>
      <c r="E5359" t="s">
        <v>311</v>
      </c>
      <c r="F5359" t="s">
        <v>3848</v>
      </c>
      <c r="G5359" t="s">
        <v>311</v>
      </c>
      <c r="H5359" t="s">
        <v>311</v>
      </c>
      <c r="I5359" t="s">
        <v>311</v>
      </c>
      <c r="J5359">
        <v>0</v>
      </c>
    </row>
    <row r="5360" spans="1:10" hidden="1" x14ac:dyDescent="0.35">
      <c r="A5360" t="s">
        <v>11748</v>
      </c>
      <c r="B5360">
        <v>9</v>
      </c>
      <c r="C5360">
        <v>8</v>
      </c>
      <c r="D5360">
        <v>5306</v>
      </c>
      <c r="E5360" t="s">
        <v>311</v>
      </c>
      <c r="F5360" t="s">
        <v>3848</v>
      </c>
      <c r="G5360" t="s">
        <v>311</v>
      </c>
      <c r="H5360" t="s">
        <v>311</v>
      </c>
      <c r="I5360" t="s">
        <v>311</v>
      </c>
      <c r="J5360">
        <v>0</v>
      </c>
    </row>
    <row r="5361" spans="1:10" hidden="1" x14ac:dyDescent="0.35">
      <c r="A5361" t="s">
        <v>11749</v>
      </c>
      <c r="B5361">
        <v>12</v>
      </c>
      <c r="C5361">
        <v>8</v>
      </c>
      <c r="D5361">
        <v>5306</v>
      </c>
      <c r="E5361" t="s">
        <v>311</v>
      </c>
      <c r="F5361" t="s">
        <v>3848</v>
      </c>
      <c r="G5361" t="s">
        <v>311</v>
      </c>
      <c r="H5361" t="s">
        <v>311</v>
      </c>
      <c r="I5361" t="s">
        <v>311</v>
      </c>
      <c r="J5361">
        <v>0</v>
      </c>
    </row>
    <row r="5362" spans="1:10" hidden="1" x14ac:dyDescent="0.35">
      <c r="A5362" t="s">
        <v>11750</v>
      </c>
      <c r="B5362">
        <v>10</v>
      </c>
      <c r="C5362">
        <v>8</v>
      </c>
      <c r="D5362">
        <v>5306</v>
      </c>
      <c r="E5362" t="s">
        <v>311</v>
      </c>
      <c r="F5362" t="s">
        <v>3848</v>
      </c>
      <c r="G5362" t="s">
        <v>311</v>
      </c>
      <c r="H5362" t="s">
        <v>311</v>
      </c>
      <c r="I5362" t="s">
        <v>311</v>
      </c>
      <c r="J5362">
        <v>0</v>
      </c>
    </row>
    <row r="5363" spans="1:10" hidden="1" x14ac:dyDescent="0.35">
      <c r="A5363" t="s">
        <v>11751</v>
      </c>
      <c r="B5363">
        <v>14</v>
      </c>
      <c r="C5363">
        <v>8</v>
      </c>
      <c r="D5363">
        <v>5306</v>
      </c>
      <c r="E5363" t="s">
        <v>311</v>
      </c>
      <c r="F5363" t="s">
        <v>2692</v>
      </c>
      <c r="G5363" t="s">
        <v>311</v>
      </c>
      <c r="H5363" t="s">
        <v>311</v>
      </c>
      <c r="I5363" t="s">
        <v>311</v>
      </c>
      <c r="J5363">
        <v>8</v>
      </c>
    </row>
    <row r="5364" spans="1:10" hidden="1" x14ac:dyDescent="0.35">
      <c r="A5364" t="s">
        <v>11752</v>
      </c>
      <c r="B5364">
        <v>10</v>
      </c>
      <c r="C5364">
        <v>8</v>
      </c>
      <c r="D5364">
        <v>5306</v>
      </c>
      <c r="E5364" t="s">
        <v>311</v>
      </c>
      <c r="F5364" t="s">
        <v>3848</v>
      </c>
      <c r="G5364" t="s">
        <v>311</v>
      </c>
      <c r="H5364" t="s">
        <v>311</v>
      </c>
      <c r="I5364" t="s">
        <v>311</v>
      </c>
      <c r="J5364">
        <v>0</v>
      </c>
    </row>
    <row r="5365" spans="1:10" hidden="1" x14ac:dyDescent="0.35">
      <c r="A5365" t="s">
        <v>11753</v>
      </c>
      <c r="B5365">
        <v>12</v>
      </c>
      <c r="C5365">
        <v>8</v>
      </c>
      <c r="D5365">
        <v>5306</v>
      </c>
      <c r="E5365" t="s">
        <v>311</v>
      </c>
      <c r="F5365" t="s">
        <v>2692</v>
      </c>
      <c r="G5365" t="s">
        <v>311</v>
      </c>
      <c r="H5365" t="s">
        <v>311</v>
      </c>
      <c r="I5365" t="s">
        <v>311</v>
      </c>
      <c r="J5365">
        <v>2</v>
      </c>
    </row>
    <row r="5366" spans="1:10" hidden="1" x14ac:dyDescent="0.35">
      <c r="A5366" t="s">
        <v>11754</v>
      </c>
      <c r="B5366">
        <v>10</v>
      </c>
      <c r="C5366">
        <v>8</v>
      </c>
      <c r="D5366">
        <v>5306</v>
      </c>
      <c r="E5366" t="s">
        <v>311</v>
      </c>
      <c r="F5366" t="s">
        <v>3848</v>
      </c>
      <c r="G5366" t="s">
        <v>311</v>
      </c>
      <c r="H5366" t="s">
        <v>311</v>
      </c>
      <c r="I5366" t="s">
        <v>311</v>
      </c>
      <c r="J5366">
        <v>2</v>
      </c>
    </row>
    <row r="5367" spans="1:10" hidden="1" x14ac:dyDescent="0.35">
      <c r="A5367" t="s">
        <v>11755</v>
      </c>
      <c r="B5367">
        <v>9</v>
      </c>
      <c r="C5367">
        <v>8</v>
      </c>
      <c r="D5367">
        <v>5306</v>
      </c>
      <c r="E5367" t="s">
        <v>311</v>
      </c>
      <c r="F5367" t="s">
        <v>3848</v>
      </c>
      <c r="G5367" t="s">
        <v>311</v>
      </c>
      <c r="H5367" t="s">
        <v>311</v>
      </c>
      <c r="I5367" t="s">
        <v>311</v>
      </c>
      <c r="J5367">
        <v>0</v>
      </c>
    </row>
    <row r="5368" spans="1:10" hidden="1" x14ac:dyDescent="0.35">
      <c r="A5368" t="s">
        <v>11756</v>
      </c>
      <c r="B5368">
        <v>22</v>
      </c>
      <c r="C5368">
        <v>8</v>
      </c>
      <c r="D5368">
        <v>5306</v>
      </c>
      <c r="E5368" t="s">
        <v>311</v>
      </c>
      <c r="F5368" t="s">
        <v>2692</v>
      </c>
      <c r="G5368" t="s">
        <v>311</v>
      </c>
      <c r="H5368" t="s">
        <v>311</v>
      </c>
      <c r="I5368" t="s">
        <v>311</v>
      </c>
      <c r="J5368">
        <v>0</v>
      </c>
    </row>
    <row r="5369" spans="1:10" hidden="1" x14ac:dyDescent="0.35">
      <c r="A5369" t="s">
        <v>11757</v>
      </c>
      <c r="B5369">
        <v>12</v>
      </c>
      <c r="C5369">
        <v>8</v>
      </c>
      <c r="D5369">
        <v>5306</v>
      </c>
      <c r="E5369" t="s">
        <v>311</v>
      </c>
      <c r="F5369" t="s">
        <v>3848</v>
      </c>
      <c r="G5369" t="s">
        <v>311</v>
      </c>
      <c r="H5369" t="s">
        <v>311</v>
      </c>
      <c r="I5369" t="s">
        <v>311</v>
      </c>
      <c r="J5369">
        <v>0</v>
      </c>
    </row>
    <row r="5370" spans="1:10" hidden="1" x14ac:dyDescent="0.35">
      <c r="A5370" t="s">
        <v>11758</v>
      </c>
      <c r="B5370">
        <v>15</v>
      </c>
      <c r="C5370">
        <v>8</v>
      </c>
      <c r="D5370">
        <v>5306</v>
      </c>
      <c r="E5370" t="s">
        <v>311</v>
      </c>
      <c r="F5370" t="s">
        <v>3848</v>
      </c>
      <c r="G5370" t="s">
        <v>311</v>
      </c>
      <c r="H5370" t="s">
        <v>311</v>
      </c>
      <c r="I5370" t="s">
        <v>311</v>
      </c>
      <c r="J5370">
        <v>1</v>
      </c>
    </row>
    <row r="5371" spans="1:10" hidden="1" x14ac:dyDescent="0.35">
      <c r="A5371" t="s">
        <v>11759</v>
      </c>
      <c r="B5371">
        <v>11</v>
      </c>
      <c r="C5371">
        <v>8</v>
      </c>
      <c r="D5371">
        <v>5306</v>
      </c>
      <c r="E5371" t="s">
        <v>311</v>
      </c>
      <c r="F5371" t="s">
        <v>2692</v>
      </c>
      <c r="G5371" t="s">
        <v>311</v>
      </c>
      <c r="H5371" t="s">
        <v>311</v>
      </c>
      <c r="I5371" t="s">
        <v>311</v>
      </c>
      <c r="J5371">
        <v>8</v>
      </c>
    </row>
    <row r="5372" spans="1:10" hidden="1" x14ac:dyDescent="0.35">
      <c r="A5372" t="s">
        <v>11760</v>
      </c>
      <c r="B5372">
        <v>43</v>
      </c>
      <c r="C5372">
        <v>8</v>
      </c>
      <c r="D5372">
        <v>5306</v>
      </c>
      <c r="E5372" t="s">
        <v>311</v>
      </c>
      <c r="F5372" t="s">
        <v>2692</v>
      </c>
      <c r="G5372" t="s">
        <v>311</v>
      </c>
      <c r="H5372" t="s">
        <v>311</v>
      </c>
      <c r="I5372" t="s">
        <v>311</v>
      </c>
      <c r="J5372">
        <v>1</v>
      </c>
    </row>
    <row r="5373" spans="1:10" hidden="1" x14ac:dyDescent="0.35">
      <c r="A5373" t="s">
        <v>11761</v>
      </c>
      <c r="B5373">
        <v>13</v>
      </c>
      <c r="C5373">
        <v>8</v>
      </c>
      <c r="D5373">
        <v>5306</v>
      </c>
      <c r="E5373" t="s">
        <v>311</v>
      </c>
      <c r="F5373" t="s">
        <v>3848</v>
      </c>
      <c r="G5373" t="s">
        <v>311</v>
      </c>
      <c r="H5373" t="s">
        <v>311</v>
      </c>
      <c r="I5373" t="s">
        <v>311</v>
      </c>
      <c r="J5373">
        <v>0</v>
      </c>
    </row>
    <row r="5374" spans="1:10" hidden="1" x14ac:dyDescent="0.35">
      <c r="A5374" t="s">
        <v>11762</v>
      </c>
      <c r="B5374">
        <v>34</v>
      </c>
      <c r="C5374">
        <v>8</v>
      </c>
      <c r="D5374">
        <v>5306</v>
      </c>
      <c r="E5374" t="s">
        <v>311</v>
      </c>
      <c r="F5374" t="s">
        <v>2692</v>
      </c>
      <c r="G5374" t="s">
        <v>311</v>
      </c>
      <c r="H5374" t="s">
        <v>311</v>
      </c>
      <c r="I5374" t="s">
        <v>311</v>
      </c>
      <c r="J5374">
        <v>2</v>
      </c>
    </row>
    <row r="5375" spans="1:10" hidden="1" x14ac:dyDescent="0.35">
      <c r="A5375" t="s">
        <v>11763</v>
      </c>
      <c r="B5375">
        <v>12</v>
      </c>
      <c r="C5375">
        <v>8</v>
      </c>
      <c r="D5375">
        <v>5306</v>
      </c>
      <c r="E5375" t="s">
        <v>311</v>
      </c>
      <c r="F5375" t="s">
        <v>3848</v>
      </c>
      <c r="G5375" t="s">
        <v>311</v>
      </c>
      <c r="H5375" t="s">
        <v>311</v>
      </c>
      <c r="I5375" t="s">
        <v>311</v>
      </c>
      <c r="J5375">
        <v>0</v>
      </c>
    </row>
    <row r="5376" spans="1:10" hidden="1" x14ac:dyDescent="0.35">
      <c r="A5376" t="s">
        <v>11764</v>
      </c>
      <c r="B5376">
        <v>11</v>
      </c>
      <c r="C5376">
        <v>8</v>
      </c>
      <c r="D5376">
        <v>5306</v>
      </c>
      <c r="E5376" t="s">
        <v>311</v>
      </c>
      <c r="F5376" t="s">
        <v>3848</v>
      </c>
      <c r="G5376" t="s">
        <v>311</v>
      </c>
      <c r="H5376" t="s">
        <v>311</v>
      </c>
      <c r="I5376" t="s">
        <v>311</v>
      </c>
      <c r="J5376">
        <v>0</v>
      </c>
    </row>
    <row r="5377" spans="1:10" hidden="1" x14ac:dyDescent="0.35">
      <c r="A5377" t="s">
        <v>11765</v>
      </c>
      <c r="B5377">
        <v>6</v>
      </c>
      <c r="C5377">
        <v>8</v>
      </c>
      <c r="D5377">
        <v>5306</v>
      </c>
      <c r="E5377" t="s">
        <v>311</v>
      </c>
      <c r="F5377" t="s">
        <v>3848</v>
      </c>
      <c r="G5377" t="s">
        <v>311</v>
      </c>
      <c r="H5377" t="s">
        <v>311</v>
      </c>
      <c r="I5377" t="s">
        <v>311</v>
      </c>
      <c r="J5377">
        <v>0</v>
      </c>
    </row>
    <row r="5378" spans="1:10" hidden="1" x14ac:dyDescent="0.35">
      <c r="A5378" t="s">
        <v>11766</v>
      </c>
      <c r="B5378">
        <v>7</v>
      </c>
      <c r="C5378">
        <v>8</v>
      </c>
      <c r="D5378">
        <v>5306</v>
      </c>
      <c r="E5378" t="s">
        <v>311</v>
      </c>
      <c r="F5378" t="s">
        <v>3848</v>
      </c>
      <c r="G5378" t="s">
        <v>311</v>
      </c>
      <c r="H5378" t="s">
        <v>311</v>
      </c>
      <c r="I5378" t="s">
        <v>311</v>
      </c>
      <c r="J5378">
        <v>0</v>
      </c>
    </row>
    <row r="5379" spans="1:10" hidden="1" x14ac:dyDescent="0.35">
      <c r="A5379" t="s">
        <v>11767</v>
      </c>
      <c r="B5379">
        <v>26</v>
      </c>
      <c r="C5379">
        <v>8</v>
      </c>
      <c r="D5379">
        <v>5306</v>
      </c>
      <c r="E5379" t="s">
        <v>311</v>
      </c>
      <c r="F5379" t="s">
        <v>3848</v>
      </c>
      <c r="G5379" t="s">
        <v>311</v>
      </c>
      <c r="H5379" t="s">
        <v>311</v>
      </c>
      <c r="I5379" t="s">
        <v>311</v>
      </c>
      <c r="J5379">
        <v>6</v>
      </c>
    </row>
    <row r="5380" spans="1:10" hidden="1" x14ac:dyDescent="0.35">
      <c r="A5380" t="s">
        <v>11768</v>
      </c>
      <c r="B5380">
        <v>10</v>
      </c>
      <c r="C5380">
        <v>8</v>
      </c>
      <c r="D5380">
        <v>5306</v>
      </c>
      <c r="E5380" t="s">
        <v>311</v>
      </c>
      <c r="F5380" t="s">
        <v>3848</v>
      </c>
      <c r="G5380" t="s">
        <v>311</v>
      </c>
      <c r="H5380" t="s">
        <v>311</v>
      </c>
      <c r="I5380" t="s">
        <v>311</v>
      </c>
      <c r="J5380">
        <v>0</v>
      </c>
    </row>
    <row r="5381" spans="1:10" hidden="1" x14ac:dyDescent="0.35">
      <c r="A5381" t="s">
        <v>11769</v>
      </c>
      <c r="B5381">
        <v>25</v>
      </c>
      <c r="C5381">
        <v>8</v>
      </c>
      <c r="D5381">
        <v>5306</v>
      </c>
      <c r="E5381" t="s">
        <v>311</v>
      </c>
      <c r="F5381" t="s">
        <v>2692</v>
      </c>
      <c r="G5381" t="s">
        <v>311</v>
      </c>
      <c r="H5381" t="s">
        <v>311</v>
      </c>
      <c r="I5381" t="s">
        <v>311</v>
      </c>
      <c r="J5381">
        <v>5</v>
      </c>
    </row>
    <row r="5382" spans="1:10" hidden="1" x14ac:dyDescent="0.35">
      <c r="A5382" t="s">
        <v>11770</v>
      </c>
      <c r="B5382">
        <v>7</v>
      </c>
      <c r="C5382">
        <v>8</v>
      </c>
      <c r="D5382">
        <v>5306</v>
      </c>
      <c r="E5382" t="s">
        <v>311</v>
      </c>
      <c r="F5382" t="s">
        <v>3848</v>
      </c>
      <c r="G5382" t="s">
        <v>311</v>
      </c>
      <c r="H5382" t="s">
        <v>311</v>
      </c>
      <c r="I5382" t="s">
        <v>311</v>
      </c>
      <c r="J5382">
        <v>0</v>
      </c>
    </row>
    <row r="5383" spans="1:10" hidden="1" x14ac:dyDescent="0.35">
      <c r="A5383" t="s">
        <v>11771</v>
      </c>
      <c r="B5383">
        <v>40</v>
      </c>
      <c r="C5383">
        <v>8</v>
      </c>
      <c r="D5383">
        <v>5306</v>
      </c>
      <c r="E5383" t="s">
        <v>311</v>
      </c>
      <c r="F5383" t="s">
        <v>3848</v>
      </c>
      <c r="G5383" t="s">
        <v>311</v>
      </c>
      <c r="H5383" t="s">
        <v>311</v>
      </c>
      <c r="I5383" t="s">
        <v>311</v>
      </c>
      <c r="J5383">
        <v>0</v>
      </c>
    </row>
    <row r="5384" spans="1:10" hidden="1" x14ac:dyDescent="0.35">
      <c r="A5384" t="s">
        <v>11772</v>
      </c>
      <c r="B5384">
        <v>10</v>
      </c>
      <c r="C5384">
        <v>8</v>
      </c>
      <c r="D5384">
        <v>5306</v>
      </c>
      <c r="E5384" t="s">
        <v>311</v>
      </c>
      <c r="F5384" t="s">
        <v>3848</v>
      </c>
      <c r="G5384" t="s">
        <v>311</v>
      </c>
      <c r="H5384" t="s">
        <v>311</v>
      </c>
      <c r="I5384" t="s">
        <v>311</v>
      </c>
      <c r="J5384">
        <v>0</v>
      </c>
    </row>
    <row r="5385" spans="1:10" hidden="1" x14ac:dyDescent="0.35">
      <c r="A5385" t="s">
        <v>11773</v>
      </c>
      <c r="B5385">
        <v>7</v>
      </c>
      <c r="C5385">
        <v>8</v>
      </c>
      <c r="D5385">
        <v>5306</v>
      </c>
      <c r="E5385" t="s">
        <v>311</v>
      </c>
      <c r="F5385" t="s">
        <v>3848</v>
      </c>
      <c r="G5385" t="s">
        <v>311</v>
      </c>
      <c r="H5385" t="s">
        <v>311</v>
      </c>
      <c r="I5385" t="s">
        <v>311</v>
      </c>
      <c r="J5385">
        <v>0</v>
      </c>
    </row>
    <row r="5386" spans="1:10" hidden="1" x14ac:dyDescent="0.35">
      <c r="A5386" t="s">
        <v>11774</v>
      </c>
      <c r="B5386">
        <v>13</v>
      </c>
      <c r="C5386">
        <v>8</v>
      </c>
      <c r="D5386">
        <v>5306</v>
      </c>
      <c r="E5386" t="s">
        <v>311</v>
      </c>
      <c r="F5386" t="s">
        <v>3848</v>
      </c>
      <c r="G5386" t="s">
        <v>311</v>
      </c>
      <c r="H5386" t="s">
        <v>311</v>
      </c>
      <c r="I5386" t="s">
        <v>311</v>
      </c>
      <c r="J5386">
        <v>0</v>
      </c>
    </row>
    <row r="5387" spans="1:10" hidden="1" x14ac:dyDescent="0.35">
      <c r="A5387" t="s">
        <v>11775</v>
      </c>
      <c r="B5387">
        <v>25</v>
      </c>
      <c r="C5387">
        <v>8</v>
      </c>
      <c r="D5387">
        <v>5306</v>
      </c>
      <c r="E5387" t="s">
        <v>311</v>
      </c>
      <c r="F5387" t="s">
        <v>2692</v>
      </c>
      <c r="G5387" t="s">
        <v>311</v>
      </c>
      <c r="H5387" t="s">
        <v>311</v>
      </c>
      <c r="I5387" t="s">
        <v>311</v>
      </c>
      <c r="J5387">
        <v>0</v>
      </c>
    </row>
    <row r="5388" spans="1:10" hidden="1" x14ac:dyDescent="0.35">
      <c r="A5388" t="s">
        <v>11776</v>
      </c>
      <c r="B5388">
        <v>23</v>
      </c>
      <c r="C5388">
        <v>8</v>
      </c>
      <c r="D5388">
        <v>5306</v>
      </c>
      <c r="E5388" t="s">
        <v>311</v>
      </c>
      <c r="F5388" t="s">
        <v>3848</v>
      </c>
      <c r="G5388" t="s">
        <v>311</v>
      </c>
      <c r="H5388" t="s">
        <v>311</v>
      </c>
      <c r="I5388" t="s">
        <v>311</v>
      </c>
      <c r="J5388">
        <v>0</v>
      </c>
    </row>
    <row r="5389" spans="1:10" hidden="1" x14ac:dyDescent="0.35">
      <c r="A5389" t="s">
        <v>11777</v>
      </c>
      <c r="B5389">
        <v>14</v>
      </c>
      <c r="C5389">
        <v>8</v>
      </c>
      <c r="D5389">
        <v>5306</v>
      </c>
      <c r="E5389" t="s">
        <v>311</v>
      </c>
      <c r="F5389" t="s">
        <v>2692</v>
      </c>
      <c r="G5389" t="s">
        <v>311</v>
      </c>
      <c r="H5389" t="s">
        <v>311</v>
      </c>
      <c r="I5389" t="s">
        <v>311</v>
      </c>
      <c r="J5389">
        <v>1</v>
      </c>
    </row>
    <row r="5390" spans="1:10" hidden="1" x14ac:dyDescent="0.35">
      <c r="A5390" t="s">
        <v>11778</v>
      </c>
      <c r="B5390">
        <v>45</v>
      </c>
      <c r="C5390">
        <v>8</v>
      </c>
      <c r="D5390">
        <v>5306</v>
      </c>
      <c r="E5390" t="s">
        <v>311</v>
      </c>
      <c r="F5390" t="s">
        <v>2692</v>
      </c>
      <c r="G5390" t="s">
        <v>311</v>
      </c>
      <c r="H5390" t="s">
        <v>311</v>
      </c>
      <c r="I5390" t="s">
        <v>311</v>
      </c>
      <c r="J5390">
        <v>1</v>
      </c>
    </row>
    <row r="5391" spans="1:10" hidden="1" x14ac:dyDescent="0.35">
      <c r="A5391" t="s">
        <v>11779</v>
      </c>
      <c r="B5391">
        <v>23</v>
      </c>
      <c r="C5391">
        <v>8</v>
      </c>
      <c r="D5391">
        <v>5306</v>
      </c>
      <c r="E5391" t="s">
        <v>311</v>
      </c>
      <c r="F5391" t="s">
        <v>3848</v>
      </c>
      <c r="G5391" t="s">
        <v>311</v>
      </c>
      <c r="H5391" t="s">
        <v>311</v>
      </c>
      <c r="I5391" t="s">
        <v>311</v>
      </c>
      <c r="J5391">
        <v>0</v>
      </c>
    </row>
    <row r="5392" spans="1:10" hidden="1" x14ac:dyDescent="0.35">
      <c r="A5392" t="s">
        <v>11780</v>
      </c>
      <c r="B5392">
        <v>14</v>
      </c>
      <c r="C5392">
        <v>8</v>
      </c>
      <c r="D5392">
        <v>5306</v>
      </c>
      <c r="E5392" t="s">
        <v>311</v>
      </c>
      <c r="F5392" t="s">
        <v>3848</v>
      </c>
      <c r="G5392" t="s">
        <v>311</v>
      </c>
      <c r="H5392" t="s">
        <v>311</v>
      </c>
      <c r="I5392" t="s">
        <v>311</v>
      </c>
      <c r="J5392">
        <v>0</v>
      </c>
    </row>
    <row r="5393" spans="1:10" hidden="1" x14ac:dyDescent="0.35">
      <c r="A5393" t="s">
        <v>11781</v>
      </c>
      <c r="B5393">
        <v>79</v>
      </c>
      <c r="C5393">
        <v>8</v>
      </c>
      <c r="D5393">
        <v>5306</v>
      </c>
      <c r="E5393" t="s">
        <v>311</v>
      </c>
      <c r="F5393" t="s">
        <v>3848</v>
      </c>
      <c r="G5393" t="s">
        <v>311</v>
      </c>
      <c r="H5393" t="s">
        <v>311</v>
      </c>
      <c r="I5393" t="s">
        <v>311</v>
      </c>
      <c r="J5393">
        <v>0</v>
      </c>
    </row>
    <row r="5394" spans="1:10" hidden="1" x14ac:dyDescent="0.35">
      <c r="A5394" t="s">
        <v>11782</v>
      </c>
      <c r="B5394">
        <v>24</v>
      </c>
      <c r="C5394">
        <v>8</v>
      </c>
      <c r="D5394">
        <v>5306</v>
      </c>
      <c r="E5394" t="s">
        <v>311</v>
      </c>
      <c r="F5394" t="s">
        <v>2692</v>
      </c>
      <c r="G5394" t="s">
        <v>311</v>
      </c>
      <c r="H5394" t="s">
        <v>311</v>
      </c>
      <c r="I5394" t="s">
        <v>311</v>
      </c>
      <c r="J5394">
        <v>1</v>
      </c>
    </row>
    <row r="5395" spans="1:10" hidden="1" x14ac:dyDescent="0.35">
      <c r="A5395" t="s">
        <v>11783</v>
      </c>
      <c r="B5395">
        <v>17</v>
      </c>
      <c r="C5395">
        <v>8</v>
      </c>
      <c r="D5395">
        <v>5306</v>
      </c>
      <c r="E5395" t="s">
        <v>311</v>
      </c>
      <c r="F5395" t="s">
        <v>3848</v>
      </c>
      <c r="G5395" t="s">
        <v>311</v>
      </c>
      <c r="H5395" t="s">
        <v>311</v>
      </c>
      <c r="I5395" t="s">
        <v>311</v>
      </c>
      <c r="J5395">
        <v>0</v>
      </c>
    </row>
    <row r="5396" spans="1:10" hidden="1" x14ac:dyDescent="0.35">
      <c r="A5396" t="s">
        <v>11784</v>
      </c>
      <c r="B5396">
        <v>10</v>
      </c>
      <c r="C5396">
        <v>8</v>
      </c>
      <c r="D5396">
        <v>5306</v>
      </c>
      <c r="E5396" t="s">
        <v>311</v>
      </c>
      <c r="F5396" t="s">
        <v>3848</v>
      </c>
      <c r="G5396" t="s">
        <v>311</v>
      </c>
      <c r="H5396" t="s">
        <v>311</v>
      </c>
      <c r="I5396" t="s">
        <v>311</v>
      </c>
      <c r="J5396">
        <v>0</v>
      </c>
    </row>
    <row r="5397" spans="1:10" hidden="1" x14ac:dyDescent="0.35">
      <c r="A5397" t="s">
        <v>11785</v>
      </c>
      <c r="B5397">
        <v>37</v>
      </c>
      <c r="C5397">
        <v>8</v>
      </c>
      <c r="D5397">
        <v>5306</v>
      </c>
      <c r="E5397" t="s">
        <v>311</v>
      </c>
      <c r="F5397" t="s">
        <v>2692</v>
      </c>
      <c r="G5397" t="s">
        <v>311</v>
      </c>
      <c r="H5397" t="s">
        <v>311</v>
      </c>
      <c r="I5397" t="s">
        <v>311</v>
      </c>
      <c r="J5397">
        <v>6</v>
      </c>
    </row>
    <row r="5398" spans="1:10" hidden="1" x14ac:dyDescent="0.35">
      <c r="A5398" t="s">
        <v>11786</v>
      </c>
      <c r="B5398">
        <v>12</v>
      </c>
      <c r="C5398">
        <v>8</v>
      </c>
      <c r="D5398">
        <v>5306</v>
      </c>
      <c r="E5398" t="s">
        <v>311</v>
      </c>
      <c r="F5398" t="s">
        <v>2692</v>
      </c>
      <c r="G5398" t="s">
        <v>311</v>
      </c>
      <c r="H5398" t="s">
        <v>311</v>
      </c>
      <c r="I5398" t="s">
        <v>311</v>
      </c>
      <c r="J5398">
        <v>3</v>
      </c>
    </row>
    <row r="5399" spans="1:10" hidden="1" x14ac:dyDescent="0.35">
      <c r="A5399" t="s">
        <v>11787</v>
      </c>
      <c r="B5399">
        <v>12</v>
      </c>
      <c r="C5399">
        <v>8</v>
      </c>
      <c r="D5399">
        <v>5306</v>
      </c>
      <c r="E5399" t="s">
        <v>311</v>
      </c>
      <c r="F5399" t="s">
        <v>2692</v>
      </c>
      <c r="G5399" t="s">
        <v>311</v>
      </c>
      <c r="H5399" t="s">
        <v>311</v>
      </c>
      <c r="I5399" t="s">
        <v>311</v>
      </c>
      <c r="J5399">
        <v>0</v>
      </c>
    </row>
    <row r="5400" spans="1:10" hidden="1" x14ac:dyDescent="0.35">
      <c r="A5400" t="s">
        <v>11788</v>
      </c>
      <c r="B5400">
        <v>13</v>
      </c>
      <c r="C5400">
        <v>8</v>
      </c>
      <c r="D5400">
        <v>5306</v>
      </c>
      <c r="E5400" t="s">
        <v>311</v>
      </c>
      <c r="F5400" t="s">
        <v>3848</v>
      </c>
      <c r="G5400" t="s">
        <v>311</v>
      </c>
      <c r="H5400" t="s">
        <v>311</v>
      </c>
      <c r="I5400" t="s">
        <v>311</v>
      </c>
      <c r="J5400">
        <v>0</v>
      </c>
    </row>
    <row r="5401" spans="1:10" hidden="1" x14ac:dyDescent="0.35">
      <c r="A5401" t="s">
        <v>11789</v>
      </c>
      <c r="B5401">
        <v>6</v>
      </c>
      <c r="C5401">
        <v>8</v>
      </c>
      <c r="D5401">
        <v>5306</v>
      </c>
      <c r="E5401" t="s">
        <v>311</v>
      </c>
      <c r="F5401" t="s">
        <v>3848</v>
      </c>
      <c r="G5401" t="s">
        <v>311</v>
      </c>
      <c r="H5401" t="s">
        <v>311</v>
      </c>
      <c r="I5401" t="s">
        <v>311</v>
      </c>
      <c r="J5401">
        <v>2</v>
      </c>
    </row>
    <row r="5402" spans="1:10" hidden="1" x14ac:dyDescent="0.35">
      <c r="A5402" t="s">
        <v>11790</v>
      </c>
      <c r="B5402">
        <v>9</v>
      </c>
      <c r="C5402">
        <v>8</v>
      </c>
      <c r="D5402">
        <v>5306</v>
      </c>
      <c r="E5402" t="s">
        <v>311</v>
      </c>
      <c r="F5402" t="s">
        <v>3848</v>
      </c>
      <c r="G5402" t="s">
        <v>311</v>
      </c>
      <c r="H5402" t="s">
        <v>311</v>
      </c>
      <c r="I5402" t="s">
        <v>311</v>
      </c>
      <c r="J5402">
        <v>0</v>
      </c>
    </row>
    <row r="5403" spans="1:10" hidden="1" x14ac:dyDescent="0.35">
      <c r="A5403" t="s">
        <v>11791</v>
      </c>
      <c r="B5403">
        <v>11</v>
      </c>
      <c r="C5403">
        <v>8</v>
      </c>
      <c r="D5403">
        <v>5306</v>
      </c>
      <c r="E5403" t="s">
        <v>311</v>
      </c>
      <c r="F5403" t="s">
        <v>3848</v>
      </c>
      <c r="G5403" t="s">
        <v>311</v>
      </c>
      <c r="H5403" t="s">
        <v>311</v>
      </c>
      <c r="I5403" t="s">
        <v>311</v>
      </c>
      <c r="J5403">
        <v>0</v>
      </c>
    </row>
    <row r="5404" spans="1:10" hidden="1" x14ac:dyDescent="0.35">
      <c r="A5404" t="s">
        <v>11792</v>
      </c>
      <c r="B5404">
        <v>12</v>
      </c>
      <c r="C5404">
        <v>8</v>
      </c>
      <c r="D5404">
        <v>5306</v>
      </c>
      <c r="E5404" t="s">
        <v>311</v>
      </c>
      <c r="F5404" t="s">
        <v>3848</v>
      </c>
      <c r="G5404" t="s">
        <v>311</v>
      </c>
      <c r="H5404" t="s">
        <v>311</v>
      </c>
      <c r="I5404" t="s">
        <v>311</v>
      </c>
      <c r="J5404">
        <v>0</v>
      </c>
    </row>
    <row r="5405" spans="1:10" hidden="1" x14ac:dyDescent="0.35">
      <c r="A5405" t="s">
        <v>11793</v>
      </c>
      <c r="B5405">
        <v>12</v>
      </c>
      <c r="C5405">
        <v>8</v>
      </c>
      <c r="D5405">
        <v>5306</v>
      </c>
      <c r="E5405" t="s">
        <v>311</v>
      </c>
      <c r="F5405" t="s">
        <v>3848</v>
      </c>
      <c r="G5405" t="s">
        <v>311</v>
      </c>
      <c r="H5405" t="s">
        <v>311</v>
      </c>
      <c r="I5405" t="s">
        <v>311</v>
      </c>
      <c r="J5405">
        <v>12</v>
      </c>
    </row>
    <row r="5406" spans="1:10" hidden="1" x14ac:dyDescent="0.35">
      <c r="A5406" t="s">
        <v>11794</v>
      </c>
      <c r="B5406">
        <v>17</v>
      </c>
      <c r="C5406">
        <v>8</v>
      </c>
      <c r="D5406">
        <v>5306</v>
      </c>
      <c r="E5406" t="s">
        <v>311</v>
      </c>
      <c r="F5406" t="s">
        <v>3848</v>
      </c>
      <c r="G5406" t="s">
        <v>311</v>
      </c>
      <c r="H5406" t="s">
        <v>311</v>
      </c>
      <c r="I5406" t="s">
        <v>311</v>
      </c>
      <c r="J5406">
        <v>0</v>
      </c>
    </row>
    <row r="5407" spans="1:10" hidden="1" x14ac:dyDescent="0.35">
      <c r="A5407" t="s">
        <v>11795</v>
      </c>
      <c r="B5407">
        <v>9</v>
      </c>
      <c r="C5407">
        <v>8</v>
      </c>
      <c r="D5407">
        <v>5306</v>
      </c>
      <c r="E5407" t="s">
        <v>311</v>
      </c>
      <c r="F5407" t="s">
        <v>3848</v>
      </c>
      <c r="G5407" t="s">
        <v>311</v>
      </c>
      <c r="H5407" t="s">
        <v>311</v>
      </c>
      <c r="I5407" t="s">
        <v>311</v>
      </c>
      <c r="J5407">
        <v>1</v>
      </c>
    </row>
    <row r="5408" spans="1:10" hidden="1" x14ac:dyDescent="0.35">
      <c r="A5408" t="s">
        <v>11796</v>
      </c>
      <c r="B5408">
        <v>11</v>
      </c>
      <c r="C5408">
        <v>8</v>
      </c>
      <c r="D5408">
        <v>5306</v>
      </c>
      <c r="E5408" t="s">
        <v>311</v>
      </c>
      <c r="F5408" t="s">
        <v>3848</v>
      </c>
      <c r="G5408" t="s">
        <v>311</v>
      </c>
      <c r="H5408" t="s">
        <v>311</v>
      </c>
      <c r="I5408" t="s">
        <v>311</v>
      </c>
      <c r="J5408">
        <v>0</v>
      </c>
    </row>
    <row r="5409" spans="1:10" hidden="1" x14ac:dyDescent="0.35">
      <c r="A5409" t="s">
        <v>11797</v>
      </c>
      <c r="B5409">
        <v>12</v>
      </c>
      <c r="C5409">
        <v>8</v>
      </c>
      <c r="D5409">
        <v>5306</v>
      </c>
      <c r="E5409" t="s">
        <v>311</v>
      </c>
      <c r="F5409" t="s">
        <v>3848</v>
      </c>
      <c r="G5409" t="s">
        <v>311</v>
      </c>
      <c r="H5409" t="s">
        <v>311</v>
      </c>
      <c r="I5409" t="s">
        <v>311</v>
      </c>
      <c r="J5409">
        <v>0</v>
      </c>
    </row>
    <row r="5410" spans="1:10" hidden="1" x14ac:dyDescent="0.35">
      <c r="A5410" t="s">
        <v>11798</v>
      </c>
      <c r="B5410">
        <v>16</v>
      </c>
      <c r="C5410">
        <v>8</v>
      </c>
      <c r="D5410">
        <v>5306</v>
      </c>
      <c r="E5410" t="s">
        <v>311</v>
      </c>
      <c r="F5410" t="s">
        <v>2692</v>
      </c>
      <c r="G5410" t="s">
        <v>311</v>
      </c>
      <c r="H5410" t="s">
        <v>311</v>
      </c>
      <c r="I5410" t="s">
        <v>311</v>
      </c>
      <c r="J5410">
        <v>0</v>
      </c>
    </row>
    <row r="5411" spans="1:10" hidden="1" x14ac:dyDescent="0.35">
      <c r="A5411" t="s">
        <v>11799</v>
      </c>
      <c r="B5411">
        <v>15</v>
      </c>
      <c r="C5411">
        <v>8</v>
      </c>
      <c r="D5411">
        <v>5306</v>
      </c>
      <c r="E5411" t="s">
        <v>311</v>
      </c>
      <c r="F5411" t="s">
        <v>2692</v>
      </c>
      <c r="G5411" t="s">
        <v>311</v>
      </c>
      <c r="H5411" t="s">
        <v>311</v>
      </c>
      <c r="I5411" t="s">
        <v>311</v>
      </c>
      <c r="J5411">
        <v>0</v>
      </c>
    </row>
    <row r="5412" spans="1:10" hidden="1" x14ac:dyDescent="0.35">
      <c r="A5412" t="s">
        <v>11800</v>
      </c>
      <c r="B5412">
        <v>25</v>
      </c>
      <c r="C5412">
        <v>8</v>
      </c>
      <c r="D5412">
        <v>5306</v>
      </c>
      <c r="E5412" t="s">
        <v>311</v>
      </c>
      <c r="F5412" t="s">
        <v>2692</v>
      </c>
      <c r="G5412" t="s">
        <v>311</v>
      </c>
      <c r="H5412" t="s">
        <v>311</v>
      </c>
      <c r="I5412" t="s">
        <v>311</v>
      </c>
      <c r="J5412">
        <v>1</v>
      </c>
    </row>
    <row r="5413" spans="1:10" hidden="1" x14ac:dyDescent="0.35">
      <c r="A5413" t="s">
        <v>11801</v>
      </c>
      <c r="B5413">
        <v>21</v>
      </c>
      <c r="C5413">
        <v>8</v>
      </c>
      <c r="D5413">
        <v>5306</v>
      </c>
      <c r="E5413" t="s">
        <v>311</v>
      </c>
      <c r="F5413" t="s">
        <v>3848</v>
      </c>
      <c r="G5413" t="s">
        <v>311</v>
      </c>
      <c r="H5413" t="s">
        <v>311</v>
      </c>
      <c r="I5413" t="s">
        <v>311</v>
      </c>
      <c r="J5413">
        <v>0</v>
      </c>
    </row>
    <row r="5414" spans="1:10" hidden="1" x14ac:dyDescent="0.35">
      <c r="A5414" t="s">
        <v>11802</v>
      </c>
      <c r="B5414">
        <v>24</v>
      </c>
      <c r="C5414">
        <v>8</v>
      </c>
      <c r="D5414">
        <v>5306</v>
      </c>
      <c r="E5414" t="s">
        <v>311</v>
      </c>
      <c r="F5414" t="s">
        <v>2692</v>
      </c>
      <c r="G5414" t="s">
        <v>311</v>
      </c>
      <c r="H5414" t="s">
        <v>311</v>
      </c>
      <c r="I5414" t="s">
        <v>311</v>
      </c>
      <c r="J5414">
        <v>0</v>
      </c>
    </row>
    <row r="5415" spans="1:10" hidden="1" x14ac:dyDescent="0.35">
      <c r="A5415" t="s">
        <v>11803</v>
      </c>
      <c r="B5415">
        <v>13</v>
      </c>
      <c r="C5415">
        <v>8</v>
      </c>
      <c r="D5415">
        <v>5306</v>
      </c>
      <c r="E5415" t="s">
        <v>311</v>
      </c>
      <c r="F5415" t="s">
        <v>3848</v>
      </c>
      <c r="G5415" t="s">
        <v>311</v>
      </c>
      <c r="H5415" t="s">
        <v>311</v>
      </c>
      <c r="I5415" t="s">
        <v>311</v>
      </c>
      <c r="J5415">
        <v>0</v>
      </c>
    </row>
    <row r="5416" spans="1:10" hidden="1" x14ac:dyDescent="0.35">
      <c r="A5416" t="s">
        <v>11804</v>
      </c>
      <c r="B5416">
        <v>21</v>
      </c>
      <c r="C5416">
        <v>8</v>
      </c>
      <c r="D5416">
        <v>5306</v>
      </c>
      <c r="E5416" t="s">
        <v>311</v>
      </c>
      <c r="F5416" t="s">
        <v>2692</v>
      </c>
      <c r="G5416" t="s">
        <v>311</v>
      </c>
      <c r="H5416" t="s">
        <v>311</v>
      </c>
      <c r="I5416" t="s">
        <v>311</v>
      </c>
      <c r="J5416">
        <v>0</v>
      </c>
    </row>
    <row r="5417" spans="1:10" hidden="1" x14ac:dyDescent="0.35">
      <c r="A5417" t="s">
        <v>11805</v>
      </c>
      <c r="B5417">
        <v>15</v>
      </c>
      <c r="C5417">
        <v>7</v>
      </c>
      <c r="D5417">
        <v>5416</v>
      </c>
      <c r="E5417" t="s">
        <v>311</v>
      </c>
      <c r="F5417" t="s">
        <v>3848</v>
      </c>
      <c r="G5417" t="s">
        <v>311</v>
      </c>
      <c r="H5417" t="s">
        <v>311</v>
      </c>
      <c r="I5417" t="s">
        <v>311</v>
      </c>
      <c r="J5417">
        <v>0</v>
      </c>
    </row>
    <row r="5418" spans="1:10" hidden="1" x14ac:dyDescent="0.35">
      <c r="A5418" t="s">
        <v>11806</v>
      </c>
      <c r="B5418">
        <v>5</v>
      </c>
      <c r="C5418">
        <v>7</v>
      </c>
      <c r="D5418">
        <v>5416</v>
      </c>
      <c r="E5418" t="s">
        <v>311</v>
      </c>
      <c r="F5418" t="s">
        <v>3848</v>
      </c>
      <c r="G5418" t="s">
        <v>311</v>
      </c>
      <c r="H5418" t="s">
        <v>311</v>
      </c>
      <c r="I5418" t="s">
        <v>311</v>
      </c>
      <c r="J5418">
        <v>0</v>
      </c>
    </row>
    <row r="5419" spans="1:10" hidden="1" x14ac:dyDescent="0.35">
      <c r="A5419" t="s">
        <v>11807</v>
      </c>
      <c r="B5419">
        <v>9</v>
      </c>
      <c r="C5419">
        <v>7</v>
      </c>
      <c r="D5419">
        <v>5416</v>
      </c>
      <c r="E5419" t="s">
        <v>311</v>
      </c>
      <c r="F5419" t="s">
        <v>3848</v>
      </c>
      <c r="G5419" t="s">
        <v>311</v>
      </c>
      <c r="H5419" t="s">
        <v>311</v>
      </c>
      <c r="I5419" t="s">
        <v>311</v>
      </c>
      <c r="J5419">
        <v>1</v>
      </c>
    </row>
    <row r="5420" spans="1:10" hidden="1" x14ac:dyDescent="0.35">
      <c r="A5420" t="s">
        <v>11808</v>
      </c>
      <c r="B5420">
        <v>12</v>
      </c>
      <c r="C5420">
        <v>7</v>
      </c>
      <c r="D5420">
        <v>5416</v>
      </c>
      <c r="E5420" t="s">
        <v>311</v>
      </c>
      <c r="F5420" t="s">
        <v>3848</v>
      </c>
      <c r="G5420" t="s">
        <v>311</v>
      </c>
      <c r="H5420" t="s">
        <v>311</v>
      </c>
      <c r="I5420" t="s">
        <v>311</v>
      </c>
      <c r="J5420">
        <v>2</v>
      </c>
    </row>
    <row r="5421" spans="1:10" hidden="1" x14ac:dyDescent="0.35">
      <c r="A5421" t="s">
        <v>11809</v>
      </c>
      <c r="B5421">
        <v>14</v>
      </c>
      <c r="C5421">
        <v>7</v>
      </c>
      <c r="D5421">
        <v>5416</v>
      </c>
      <c r="E5421" t="s">
        <v>311</v>
      </c>
      <c r="F5421" t="s">
        <v>3848</v>
      </c>
      <c r="G5421" t="s">
        <v>311</v>
      </c>
      <c r="H5421" t="s">
        <v>311</v>
      </c>
      <c r="I5421" t="s">
        <v>311</v>
      </c>
      <c r="J5421">
        <v>1</v>
      </c>
    </row>
    <row r="5422" spans="1:10" hidden="1" x14ac:dyDescent="0.35">
      <c r="A5422" t="s">
        <v>11810</v>
      </c>
      <c r="B5422">
        <v>11</v>
      </c>
      <c r="C5422">
        <v>7</v>
      </c>
      <c r="D5422">
        <v>5416</v>
      </c>
      <c r="E5422" t="s">
        <v>311</v>
      </c>
      <c r="F5422" t="s">
        <v>3848</v>
      </c>
      <c r="G5422" t="s">
        <v>311</v>
      </c>
      <c r="H5422" t="s">
        <v>311</v>
      </c>
      <c r="I5422" t="s">
        <v>311</v>
      </c>
      <c r="J5422">
        <v>0</v>
      </c>
    </row>
    <row r="5423" spans="1:10" hidden="1" x14ac:dyDescent="0.35">
      <c r="A5423" t="s">
        <v>11811</v>
      </c>
      <c r="B5423">
        <v>7</v>
      </c>
      <c r="C5423">
        <v>7</v>
      </c>
      <c r="D5423">
        <v>5416</v>
      </c>
      <c r="E5423" t="s">
        <v>311</v>
      </c>
      <c r="F5423" t="s">
        <v>3848</v>
      </c>
      <c r="G5423" t="s">
        <v>311</v>
      </c>
      <c r="H5423" t="s">
        <v>311</v>
      </c>
      <c r="I5423" t="s">
        <v>311</v>
      </c>
      <c r="J5423">
        <v>0</v>
      </c>
    </row>
    <row r="5424" spans="1:10" hidden="1" x14ac:dyDescent="0.35">
      <c r="A5424" t="s">
        <v>11812</v>
      </c>
      <c r="B5424">
        <v>19</v>
      </c>
      <c r="C5424">
        <v>7</v>
      </c>
      <c r="D5424">
        <v>5416</v>
      </c>
      <c r="E5424" t="s">
        <v>311</v>
      </c>
      <c r="F5424" t="s">
        <v>3848</v>
      </c>
      <c r="G5424" t="s">
        <v>311</v>
      </c>
      <c r="H5424" t="s">
        <v>311</v>
      </c>
      <c r="I5424" t="s">
        <v>311</v>
      </c>
      <c r="J5424">
        <v>1</v>
      </c>
    </row>
    <row r="5425" spans="1:10" hidden="1" x14ac:dyDescent="0.35">
      <c r="A5425" t="s">
        <v>11813</v>
      </c>
      <c r="B5425">
        <v>11</v>
      </c>
      <c r="C5425">
        <v>7</v>
      </c>
      <c r="D5425">
        <v>5416</v>
      </c>
      <c r="E5425" t="s">
        <v>311</v>
      </c>
      <c r="F5425" t="s">
        <v>3848</v>
      </c>
      <c r="G5425" t="s">
        <v>311</v>
      </c>
      <c r="H5425" t="s">
        <v>311</v>
      </c>
      <c r="I5425" t="s">
        <v>311</v>
      </c>
      <c r="J5425">
        <v>0</v>
      </c>
    </row>
    <row r="5426" spans="1:10" hidden="1" x14ac:dyDescent="0.35">
      <c r="A5426" t="s">
        <v>11814</v>
      </c>
      <c r="B5426">
        <v>13</v>
      </c>
      <c r="C5426">
        <v>7</v>
      </c>
      <c r="D5426">
        <v>5416</v>
      </c>
      <c r="E5426" t="s">
        <v>311</v>
      </c>
      <c r="F5426" t="s">
        <v>3848</v>
      </c>
      <c r="G5426" t="s">
        <v>311</v>
      </c>
      <c r="H5426" t="s">
        <v>311</v>
      </c>
      <c r="I5426" t="s">
        <v>311</v>
      </c>
      <c r="J5426">
        <v>0</v>
      </c>
    </row>
    <row r="5427" spans="1:10" hidden="1" x14ac:dyDescent="0.35">
      <c r="A5427" t="s">
        <v>11815</v>
      </c>
      <c r="B5427">
        <v>13</v>
      </c>
      <c r="C5427">
        <v>7</v>
      </c>
      <c r="D5427">
        <v>5416</v>
      </c>
      <c r="E5427" t="s">
        <v>311</v>
      </c>
      <c r="F5427" t="s">
        <v>3848</v>
      </c>
      <c r="G5427" t="s">
        <v>311</v>
      </c>
      <c r="H5427" t="s">
        <v>311</v>
      </c>
      <c r="I5427" t="s">
        <v>311</v>
      </c>
      <c r="J5427">
        <v>0</v>
      </c>
    </row>
    <row r="5428" spans="1:10" hidden="1" x14ac:dyDescent="0.35">
      <c r="A5428" t="s">
        <v>11816</v>
      </c>
      <c r="B5428">
        <v>8</v>
      </c>
      <c r="C5428">
        <v>7</v>
      </c>
      <c r="D5428">
        <v>5416</v>
      </c>
      <c r="E5428" t="s">
        <v>311</v>
      </c>
      <c r="F5428" t="s">
        <v>3848</v>
      </c>
      <c r="G5428" t="s">
        <v>311</v>
      </c>
      <c r="H5428" t="s">
        <v>311</v>
      </c>
      <c r="I5428" t="s">
        <v>311</v>
      </c>
      <c r="J5428">
        <v>0</v>
      </c>
    </row>
    <row r="5429" spans="1:10" hidden="1" x14ac:dyDescent="0.35">
      <c r="A5429" t="s">
        <v>11817</v>
      </c>
      <c r="B5429">
        <v>12</v>
      </c>
      <c r="C5429">
        <v>7</v>
      </c>
      <c r="D5429">
        <v>5416</v>
      </c>
      <c r="E5429" t="s">
        <v>311</v>
      </c>
      <c r="F5429" t="s">
        <v>3848</v>
      </c>
      <c r="G5429" t="s">
        <v>311</v>
      </c>
      <c r="H5429" t="s">
        <v>311</v>
      </c>
      <c r="I5429" t="s">
        <v>311</v>
      </c>
      <c r="J5429">
        <v>0</v>
      </c>
    </row>
    <row r="5430" spans="1:10" hidden="1" x14ac:dyDescent="0.35">
      <c r="A5430" t="s">
        <v>11818</v>
      </c>
      <c r="B5430">
        <v>9</v>
      </c>
      <c r="C5430">
        <v>7</v>
      </c>
      <c r="D5430">
        <v>5416</v>
      </c>
      <c r="E5430" t="s">
        <v>311</v>
      </c>
      <c r="F5430" t="s">
        <v>3848</v>
      </c>
      <c r="G5430" t="s">
        <v>311</v>
      </c>
      <c r="H5430" t="s">
        <v>311</v>
      </c>
      <c r="I5430" t="s">
        <v>311</v>
      </c>
      <c r="J5430">
        <v>0</v>
      </c>
    </row>
    <row r="5431" spans="1:10" hidden="1" x14ac:dyDescent="0.35">
      <c r="A5431" t="s">
        <v>11819</v>
      </c>
      <c r="B5431">
        <v>11</v>
      </c>
      <c r="C5431">
        <v>7</v>
      </c>
      <c r="D5431">
        <v>5416</v>
      </c>
      <c r="E5431" t="s">
        <v>311</v>
      </c>
      <c r="F5431" t="s">
        <v>3848</v>
      </c>
      <c r="G5431" t="s">
        <v>311</v>
      </c>
      <c r="H5431" t="s">
        <v>311</v>
      </c>
      <c r="I5431" t="s">
        <v>311</v>
      </c>
      <c r="J5431">
        <v>2</v>
      </c>
    </row>
    <row r="5432" spans="1:10" hidden="1" x14ac:dyDescent="0.35">
      <c r="A5432" t="s">
        <v>11820</v>
      </c>
      <c r="B5432">
        <v>18</v>
      </c>
      <c r="C5432">
        <v>7</v>
      </c>
      <c r="D5432">
        <v>5416</v>
      </c>
      <c r="E5432" t="s">
        <v>311</v>
      </c>
      <c r="F5432" t="s">
        <v>3848</v>
      </c>
      <c r="G5432" t="s">
        <v>311</v>
      </c>
      <c r="H5432" t="s">
        <v>311</v>
      </c>
      <c r="I5432" t="s">
        <v>311</v>
      </c>
      <c r="J5432">
        <v>2</v>
      </c>
    </row>
    <row r="5433" spans="1:10" hidden="1" x14ac:dyDescent="0.35">
      <c r="A5433" t="s">
        <v>11821</v>
      </c>
      <c r="B5433">
        <v>21</v>
      </c>
      <c r="C5433">
        <v>7</v>
      </c>
      <c r="D5433">
        <v>5416</v>
      </c>
      <c r="E5433" t="s">
        <v>311</v>
      </c>
      <c r="F5433" t="s">
        <v>3848</v>
      </c>
      <c r="G5433" t="s">
        <v>311</v>
      </c>
      <c r="H5433" t="s">
        <v>311</v>
      </c>
      <c r="I5433" t="s">
        <v>311</v>
      </c>
      <c r="J5433">
        <v>1</v>
      </c>
    </row>
    <row r="5434" spans="1:10" hidden="1" x14ac:dyDescent="0.35">
      <c r="A5434" t="s">
        <v>11073</v>
      </c>
      <c r="B5434">
        <v>24</v>
      </c>
      <c r="C5434">
        <v>7</v>
      </c>
      <c r="D5434">
        <v>5416</v>
      </c>
      <c r="E5434" t="s">
        <v>311</v>
      </c>
      <c r="F5434" t="s">
        <v>2692</v>
      </c>
      <c r="G5434" t="s">
        <v>311</v>
      </c>
      <c r="H5434" t="s">
        <v>311</v>
      </c>
      <c r="I5434" t="s">
        <v>311</v>
      </c>
      <c r="J5434">
        <v>0</v>
      </c>
    </row>
    <row r="5435" spans="1:10" hidden="1" x14ac:dyDescent="0.35">
      <c r="A5435" t="s">
        <v>11822</v>
      </c>
      <c r="B5435">
        <v>33</v>
      </c>
      <c r="C5435">
        <v>7</v>
      </c>
      <c r="D5435">
        <v>5416</v>
      </c>
      <c r="E5435" t="s">
        <v>311</v>
      </c>
      <c r="F5435" t="s">
        <v>3848</v>
      </c>
      <c r="G5435" t="s">
        <v>311</v>
      </c>
      <c r="H5435" t="s">
        <v>311</v>
      </c>
      <c r="I5435" t="s">
        <v>311</v>
      </c>
      <c r="J5435">
        <v>0</v>
      </c>
    </row>
    <row r="5436" spans="1:10" hidden="1" x14ac:dyDescent="0.35">
      <c r="A5436" t="s">
        <v>11823</v>
      </c>
      <c r="B5436">
        <v>8</v>
      </c>
      <c r="C5436">
        <v>7</v>
      </c>
      <c r="D5436">
        <v>5416</v>
      </c>
      <c r="E5436" t="s">
        <v>311</v>
      </c>
      <c r="F5436" t="s">
        <v>3848</v>
      </c>
      <c r="G5436" t="s">
        <v>311</v>
      </c>
      <c r="H5436" t="s">
        <v>311</v>
      </c>
      <c r="I5436" t="s">
        <v>311</v>
      </c>
      <c r="J5436">
        <v>1</v>
      </c>
    </row>
    <row r="5437" spans="1:10" hidden="1" x14ac:dyDescent="0.35">
      <c r="A5437" t="s">
        <v>11824</v>
      </c>
      <c r="B5437">
        <v>21</v>
      </c>
      <c r="C5437">
        <v>7</v>
      </c>
      <c r="D5437">
        <v>5416</v>
      </c>
      <c r="E5437" t="s">
        <v>311</v>
      </c>
      <c r="F5437" t="s">
        <v>3848</v>
      </c>
      <c r="G5437" t="s">
        <v>311</v>
      </c>
      <c r="H5437" t="s">
        <v>311</v>
      </c>
      <c r="I5437" t="s">
        <v>311</v>
      </c>
      <c r="J5437">
        <v>0</v>
      </c>
    </row>
    <row r="5438" spans="1:10" hidden="1" x14ac:dyDescent="0.35">
      <c r="A5438" t="s">
        <v>11825</v>
      </c>
      <c r="B5438">
        <v>15</v>
      </c>
      <c r="C5438">
        <v>7</v>
      </c>
      <c r="D5438">
        <v>5416</v>
      </c>
      <c r="E5438" t="s">
        <v>311</v>
      </c>
      <c r="F5438" t="s">
        <v>2692</v>
      </c>
      <c r="G5438" t="s">
        <v>311</v>
      </c>
      <c r="H5438" t="s">
        <v>311</v>
      </c>
      <c r="I5438" t="s">
        <v>311</v>
      </c>
      <c r="J5438">
        <v>0</v>
      </c>
    </row>
    <row r="5439" spans="1:10" hidden="1" x14ac:dyDescent="0.35">
      <c r="A5439" t="s">
        <v>11826</v>
      </c>
      <c r="B5439">
        <v>14</v>
      </c>
      <c r="C5439">
        <v>7</v>
      </c>
      <c r="D5439">
        <v>5416</v>
      </c>
      <c r="E5439" t="s">
        <v>311</v>
      </c>
      <c r="F5439" t="s">
        <v>2692</v>
      </c>
      <c r="G5439" t="s">
        <v>311</v>
      </c>
      <c r="H5439" t="s">
        <v>311</v>
      </c>
      <c r="I5439" t="s">
        <v>311</v>
      </c>
      <c r="J5439">
        <v>0</v>
      </c>
    </row>
    <row r="5440" spans="1:10" hidden="1" x14ac:dyDescent="0.35">
      <c r="A5440" t="s">
        <v>11827</v>
      </c>
      <c r="B5440">
        <v>21</v>
      </c>
      <c r="C5440">
        <v>7</v>
      </c>
      <c r="D5440">
        <v>5416</v>
      </c>
      <c r="E5440" t="s">
        <v>311</v>
      </c>
      <c r="F5440" t="s">
        <v>3848</v>
      </c>
      <c r="G5440" t="s">
        <v>311</v>
      </c>
      <c r="H5440" t="s">
        <v>311</v>
      </c>
      <c r="I5440" t="s">
        <v>311</v>
      </c>
      <c r="J5440">
        <v>0</v>
      </c>
    </row>
    <row r="5441" spans="1:10" hidden="1" x14ac:dyDescent="0.35">
      <c r="A5441" t="s">
        <v>11828</v>
      </c>
      <c r="B5441">
        <v>18</v>
      </c>
      <c r="C5441">
        <v>7</v>
      </c>
      <c r="D5441">
        <v>5416</v>
      </c>
      <c r="E5441" t="s">
        <v>311</v>
      </c>
      <c r="F5441" t="s">
        <v>3848</v>
      </c>
      <c r="G5441" t="s">
        <v>311</v>
      </c>
      <c r="H5441" t="s">
        <v>311</v>
      </c>
      <c r="I5441" t="s">
        <v>311</v>
      </c>
      <c r="J5441">
        <v>3</v>
      </c>
    </row>
    <row r="5442" spans="1:10" hidden="1" x14ac:dyDescent="0.35">
      <c r="A5442" t="s">
        <v>11829</v>
      </c>
      <c r="B5442">
        <v>9</v>
      </c>
      <c r="C5442">
        <v>7</v>
      </c>
      <c r="D5442">
        <v>5416</v>
      </c>
      <c r="E5442" t="s">
        <v>311</v>
      </c>
      <c r="F5442" t="s">
        <v>3848</v>
      </c>
      <c r="G5442" t="s">
        <v>311</v>
      </c>
      <c r="H5442" t="s">
        <v>311</v>
      </c>
      <c r="I5442" t="s">
        <v>311</v>
      </c>
      <c r="J5442">
        <v>0</v>
      </c>
    </row>
    <row r="5443" spans="1:10" hidden="1" x14ac:dyDescent="0.35">
      <c r="A5443" t="s">
        <v>11830</v>
      </c>
      <c r="B5443">
        <v>40</v>
      </c>
      <c r="C5443">
        <v>7</v>
      </c>
      <c r="D5443">
        <v>5416</v>
      </c>
      <c r="E5443" t="s">
        <v>311</v>
      </c>
      <c r="F5443" t="s">
        <v>2692</v>
      </c>
      <c r="G5443" t="s">
        <v>311</v>
      </c>
      <c r="H5443" t="s">
        <v>311</v>
      </c>
      <c r="I5443" t="s">
        <v>311</v>
      </c>
      <c r="J5443">
        <v>0</v>
      </c>
    </row>
    <row r="5444" spans="1:10" hidden="1" x14ac:dyDescent="0.35">
      <c r="A5444" t="s">
        <v>11831</v>
      </c>
      <c r="B5444">
        <v>14</v>
      </c>
      <c r="C5444">
        <v>7</v>
      </c>
      <c r="D5444">
        <v>5416</v>
      </c>
      <c r="E5444" t="s">
        <v>311</v>
      </c>
      <c r="F5444" t="s">
        <v>3848</v>
      </c>
      <c r="G5444" t="s">
        <v>311</v>
      </c>
      <c r="H5444" t="s">
        <v>311</v>
      </c>
      <c r="I5444" t="s">
        <v>311</v>
      </c>
      <c r="J5444">
        <v>1</v>
      </c>
    </row>
    <row r="5445" spans="1:10" hidden="1" x14ac:dyDescent="0.35">
      <c r="A5445" t="s">
        <v>11832</v>
      </c>
      <c r="B5445">
        <v>11</v>
      </c>
      <c r="C5445">
        <v>7</v>
      </c>
      <c r="D5445">
        <v>5416</v>
      </c>
      <c r="E5445" t="s">
        <v>311</v>
      </c>
      <c r="F5445" t="s">
        <v>3848</v>
      </c>
      <c r="G5445" t="s">
        <v>311</v>
      </c>
      <c r="H5445" t="s">
        <v>311</v>
      </c>
      <c r="I5445" t="s">
        <v>311</v>
      </c>
      <c r="J5445">
        <v>0</v>
      </c>
    </row>
    <row r="5446" spans="1:10" hidden="1" x14ac:dyDescent="0.35">
      <c r="A5446" t="s">
        <v>11833</v>
      </c>
      <c r="B5446">
        <v>17</v>
      </c>
      <c r="C5446">
        <v>7</v>
      </c>
      <c r="D5446">
        <v>5416</v>
      </c>
      <c r="E5446" t="s">
        <v>311</v>
      </c>
      <c r="F5446" t="s">
        <v>3848</v>
      </c>
      <c r="G5446" t="s">
        <v>311</v>
      </c>
      <c r="H5446" t="s">
        <v>311</v>
      </c>
      <c r="I5446" t="s">
        <v>311</v>
      </c>
      <c r="J5446">
        <v>0</v>
      </c>
    </row>
    <row r="5447" spans="1:10" hidden="1" x14ac:dyDescent="0.35">
      <c r="A5447" t="s">
        <v>11834</v>
      </c>
      <c r="B5447">
        <v>8</v>
      </c>
      <c r="C5447">
        <v>7</v>
      </c>
      <c r="D5447">
        <v>5416</v>
      </c>
      <c r="E5447" t="s">
        <v>311</v>
      </c>
      <c r="F5447" t="s">
        <v>3848</v>
      </c>
      <c r="G5447" t="s">
        <v>311</v>
      </c>
      <c r="H5447" t="s">
        <v>311</v>
      </c>
      <c r="I5447" t="s">
        <v>311</v>
      </c>
      <c r="J5447">
        <v>0</v>
      </c>
    </row>
    <row r="5448" spans="1:10" hidden="1" x14ac:dyDescent="0.35">
      <c r="A5448" t="s">
        <v>11835</v>
      </c>
      <c r="B5448">
        <v>23</v>
      </c>
      <c r="C5448">
        <v>7</v>
      </c>
      <c r="D5448">
        <v>5416</v>
      </c>
      <c r="E5448" t="s">
        <v>311</v>
      </c>
      <c r="F5448" t="s">
        <v>3848</v>
      </c>
      <c r="G5448" t="s">
        <v>311</v>
      </c>
      <c r="H5448" t="s">
        <v>311</v>
      </c>
      <c r="I5448" t="s">
        <v>311</v>
      </c>
      <c r="J5448">
        <v>0</v>
      </c>
    </row>
    <row r="5449" spans="1:10" hidden="1" x14ac:dyDescent="0.35">
      <c r="A5449" t="s">
        <v>11836</v>
      </c>
      <c r="B5449">
        <v>27</v>
      </c>
      <c r="C5449">
        <v>7</v>
      </c>
      <c r="D5449">
        <v>5416</v>
      </c>
      <c r="E5449" t="s">
        <v>311</v>
      </c>
      <c r="F5449" t="s">
        <v>2692</v>
      </c>
      <c r="G5449" t="s">
        <v>311</v>
      </c>
      <c r="H5449" t="s">
        <v>311</v>
      </c>
      <c r="I5449" t="s">
        <v>311</v>
      </c>
      <c r="J5449">
        <v>1</v>
      </c>
    </row>
    <row r="5450" spans="1:10" hidden="1" x14ac:dyDescent="0.35">
      <c r="A5450" t="s">
        <v>11837</v>
      </c>
      <c r="B5450">
        <v>13</v>
      </c>
      <c r="C5450">
        <v>7</v>
      </c>
      <c r="D5450">
        <v>5416</v>
      </c>
      <c r="E5450" t="s">
        <v>311</v>
      </c>
      <c r="F5450" t="s">
        <v>3848</v>
      </c>
      <c r="G5450" t="s">
        <v>311</v>
      </c>
      <c r="H5450" t="s">
        <v>311</v>
      </c>
      <c r="I5450" t="s">
        <v>311</v>
      </c>
      <c r="J5450">
        <v>0</v>
      </c>
    </row>
    <row r="5451" spans="1:10" hidden="1" x14ac:dyDescent="0.35">
      <c r="A5451" t="s">
        <v>11838</v>
      </c>
      <c r="B5451">
        <v>8</v>
      </c>
      <c r="C5451">
        <v>7</v>
      </c>
      <c r="D5451">
        <v>5416</v>
      </c>
      <c r="E5451" t="s">
        <v>311</v>
      </c>
      <c r="F5451" t="s">
        <v>3848</v>
      </c>
      <c r="G5451" t="s">
        <v>311</v>
      </c>
      <c r="H5451" t="s">
        <v>311</v>
      </c>
      <c r="I5451" t="s">
        <v>311</v>
      </c>
      <c r="J5451">
        <v>0</v>
      </c>
    </row>
    <row r="5452" spans="1:10" hidden="1" x14ac:dyDescent="0.35">
      <c r="A5452" t="s">
        <v>11839</v>
      </c>
      <c r="B5452">
        <v>25</v>
      </c>
      <c r="C5452">
        <v>7</v>
      </c>
      <c r="D5452">
        <v>5416</v>
      </c>
      <c r="E5452" t="s">
        <v>311</v>
      </c>
      <c r="F5452" t="s">
        <v>3848</v>
      </c>
      <c r="G5452" t="s">
        <v>311</v>
      </c>
      <c r="H5452" t="s">
        <v>311</v>
      </c>
      <c r="I5452" t="s">
        <v>311</v>
      </c>
      <c r="J5452">
        <v>1</v>
      </c>
    </row>
    <row r="5453" spans="1:10" hidden="1" x14ac:dyDescent="0.35">
      <c r="A5453" t="s">
        <v>11840</v>
      </c>
      <c r="B5453">
        <v>20</v>
      </c>
      <c r="C5453">
        <v>7</v>
      </c>
      <c r="D5453">
        <v>5416</v>
      </c>
      <c r="E5453" t="s">
        <v>311</v>
      </c>
      <c r="F5453" t="s">
        <v>2692</v>
      </c>
      <c r="G5453" t="s">
        <v>311</v>
      </c>
      <c r="H5453" t="s">
        <v>311</v>
      </c>
      <c r="I5453" t="s">
        <v>311</v>
      </c>
      <c r="J5453">
        <v>6</v>
      </c>
    </row>
    <row r="5454" spans="1:10" hidden="1" x14ac:dyDescent="0.35">
      <c r="A5454" t="s">
        <v>11841</v>
      </c>
      <c r="B5454">
        <v>9</v>
      </c>
      <c r="C5454">
        <v>7</v>
      </c>
      <c r="D5454">
        <v>5416</v>
      </c>
      <c r="E5454" t="s">
        <v>311</v>
      </c>
      <c r="F5454" t="s">
        <v>3848</v>
      </c>
      <c r="G5454" t="s">
        <v>311</v>
      </c>
      <c r="H5454" t="s">
        <v>311</v>
      </c>
      <c r="I5454" t="s">
        <v>311</v>
      </c>
      <c r="J5454">
        <v>9</v>
      </c>
    </row>
    <row r="5455" spans="1:10" hidden="1" x14ac:dyDescent="0.35">
      <c r="A5455" t="s">
        <v>11842</v>
      </c>
      <c r="B5455">
        <v>18</v>
      </c>
      <c r="C5455">
        <v>7</v>
      </c>
      <c r="D5455">
        <v>5416</v>
      </c>
      <c r="E5455" t="s">
        <v>311</v>
      </c>
      <c r="F5455" t="s">
        <v>3848</v>
      </c>
      <c r="G5455" t="s">
        <v>311</v>
      </c>
      <c r="H5455" t="s">
        <v>311</v>
      </c>
      <c r="I5455" t="s">
        <v>311</v>
      </c>
      <c r="J5455">
        <v>1</v>
      </c>
    </row>
    <row r="5456" spans="1:10" hidden="1" x14ac:dyDescent="0.35">
      <c r="A5456" t="s">
        <v>11843</v>
      </c>
      <c r="B5456">
        <v>26</v>
      </c>
      <c r="C5456">
        <v>7</v>
      </c>
      <c r="D5456">
        <v>5416</v>
      </c>
      <c r="E5456" t="s">
        <v>311</v>
      </c>
      <c r="F5456" t="s">
        <v>3848</v>
      </c>
      <c r="G5456" t="s">
        <v>311</v>
      </c>
      <c r="H5456" t="s">
        <v>311</v>
      </c>
      <c r="I5456" t="s">
        <v>311</v>
      </c>
      <c r="J5456">
        <v>0</v>
      </c>
    </row>
    <row r="5457" spans="1:10" hidden="1" x14ac:dyDescent="0.35">
      <c r="A5457" t="s">
        <v>11844</v>
      </c>
      <c r="B5457">
        <v>5</v>
      </c>
      <c r="C5457">
        <v>7</v>
      </c>
      <c r="D5457">
        <v>5416</v>
      </c>
      <c r="E5457" t="s">
        <v>311</v>
      </c>
      <c r="F5457" t="s">
        <v>3848</v>
      </c>
      <c r="G5457" t="s">
        <v>311</v>
      </c>
      <c r="H5457" t="s">
        <v>311</v>
      </c>
      <c r="I5457" t="s">
        <v>311</v>
      </c>
      <c r="J5457">
        <v>0</v>
      </c>
    </row>
    <row r="5458" spans="1:10" hidden="1" x14ac:dyDescent="0.35">
      <c r="A5458" t="s">
        <v>11845</v>
      </c>
      <c r="B5458">
        <v>14</v>
      </c>
      <c r="C5458">
        <v>7</v>
      </c>
      <c r="D5458">
        <v>5416</v>
      </c>
      <c r="E5458" t="s">
        <v>311</v>
      </c>
      <c r="F5458" t="s">
        <v>3848</v>
      </c>
      <c r="G5458" t="s">
        <v>311</v>
      </c>
      <c r="H5458" t="s">
        <v>311</v>
      </c>
      <c r="I5458" t="s">
        <v>311</v>
      </c>
      <c r="J5458">
        <v>1</v>
      </c>
    </row>
    <row r="5459" spans="1:10" hidden="1" x14ac:dyDescent="0.35">
      <c r="A5459" t="s">
        <v>11846</v>
      </c>
      <c r="B5459">
        <v>15</v>
      </c>
      <c r="C5459">
        <v>7</v>
      </c>
      <c r="D5459">
        <v>5416</v>
      </c>
      <c r="E5459" t="s">
        <v>311</v>
      </c>
      <c r="F5459" t="s">
        <v>3848</v>
      </c>
      <c r="G5459" t="s">
        <v>311</v>
      </c>
      <c r="H5459" t="s">
        <v>311</v>
      </c>
      <c r="I5459" t="s">
        <v>311</v>
      </c>
      <c r="J5459">
        <v>0</v>
      </c>
    </row>
    <row r="5460" spans="1:10" hidden="1" x14ac:dyDescent="0.35">
      <c r="A5460" t="s">
        <v>11847</v>
      </c>
      <c r="B5460">
        <v>18</v>
      </c>
      <c r="C5460">
        <v>7</v>
      </c>
      <c r="D5460">
        <v>5416</v>
      </c>
      <c r="E5460" t="s">
        <v>311</v>
      </c>
      <c r="F5460" t="s">
        <v>3848</v>
      </c>
      <c r="G5460" t="s">
        <v>311</v>
      </c>
      <c r="H5460" t="s">
        <v>311</v>
      </c>
      <c r="I5460" t="s">
        <v>311</v>
      </c>
      <c r="J5460">
        <v>8</v>
      </c>
    </row>
    <row r="5461" spans="1:10" hidden="1" x14ac:dyDescent="0.35">
      <c r="A5461" t="s">
        <v>11848</v>
      </c>
      <c r="B5461">
        <v>9</v>
      </c>
      <c r="C5461">
        <v>7</v>
      </c>
      <c r="D5461">
        <v>5416</v>
      </c>
      <c r="E5461" t="s">
        <v>311</v>
      </c>
      <c r="F5461" t="s">
        <v>3848</v>
      </c>
      <c r="G5461" t="s">
        <v>311</v>
      </c>
      <c r="H5461" t="s">
        <v>311</v>
      </c>
      <c r="I5461" t="s">
        <v>311</v>
      </c>
      <c r="J5461">
        <v>0</v>
      </c>
    </row>
    <row r="5462" spans="1:10" hidden="1" x14ac:dyDescent="0.35">
      <c r="A5462" t="s">
        <v>11849</v>
      </c>
      <c r="B5462">
        <v>19</v>
      </c>
      <c r="C5462">
        <v>7</v>
      </c>
      <c r="D5462">
        <v>5416</v>
      </c>
      <c r="E5462" t="s">
        <v>311</v>
      </c>
      <c r="F5462" t="s">
        <v>3848</v>
      </c>
      <c r="G5462" t="s">
        <v>311</v>
      </c>
      <c r="H5462" t="s">
        <v>311</v>
      </c>
      <c r="I5462" t="s">
        <v>311</v>
      </c>
      <c r="J5462">
        <v>1</v>
      </c>
    </row>
    <row r="5463" spans="1:10" hidden="1" x14ac:dyDescent="0.35">
      <c r="A5463" t="s">
        <v>11850</v>
      </c>
      <c r="B5463">
        <v>6</v>
      </c>
      <c r="C5463">
        <v>7</v>
      </c>
      <c r="D5463">
        <v>5416</v>
      </c>
      <c r="E5463" t="s">
        <v>311</v>
      </c>
      <c r="F5463" t="s">
        <v>3848</v>
      </c>
      <c r="G5463" t="s">
        <v>311</v>
      </c>
      <c r="H5463" t="s">
        <v>311</v>
      </c>
      <c r="I5463" t="s">
        <v>311</v>
      </c>
      <c r="J5463">
        <v>0</v>
      </c>
    </row>
    <row r="5464" spans="1:10" hidden="1" x14ac:dyDescent="0.35">
      <c r="A5464" t="s">
        <v>11851</v>
      </c>
      <c r="B5464">
        <v>18</v>
      </c>
      <c r="C5464">
        <v>7</v>
      </c>
      <c r="D5464">
        <v>5416</v>
      </c>
      <c r="E5464" t="s">
        <v>311</v>
      </c>
      <c r="F5464" t="s">
        <v>3848</v>
      </c>
      <c r="G5464" t="s">
        <v>311</v>
      </c>
      <c r="H5464" t="s">
        <v>311</v>
      </c>
      <c r="I5464" t="s">
        <v>311</v>
      </c>
      <c r="J5464">
        <v>1</v>
      </c>
    </row>
    <row r="5465" spans="1:10" hidden="1" x14ac:dyDescent="0.35">
      <c r="A5465" t="s">
        <v>11852</v>
      </c>
      <c r="B5465">
        <v>17</v>
      </c>
      <c r="C5465">
        <v>7</v>
      </c>
      <c r="D5465">
        <v>5416</v>
      </c>
      <c r="E5465" t="s">
        <v>311</v>
      </c>
      <c r="F5465" t="s">
        <v>3848</v>
      </c>
      <c r="G5465" t="s">
        <v>311</v>
      </c>
      <c r="H5465" t="s">
        <v>311</v>
      </c>
      <c r="I5465" t="s">
        <v>311</v>
      </c>
      <c r="J5465">
        <v>10</v>
      </c>
    </row>
    <row r="5466" spans="1:10" hidden="1" x14ac:dyDescent="0.35">
      <c r="A5466" t="s">
        <v>11853</v>
      </c>
      <c r="B5466">
        <v>28</v>
      </c>
      <c r="C5466">
        <v>7</v>
      </c>
      <c r="D5466">
        <v>5416</v>
      </c>
      <c r="E5466" t="s">
        <v>311</v>
      </c>
      <c r="F5466" t="s">
        <v>2692</v>
      </c>
      <c r="G5466" t="s">
        <v>311</v>
      </c>
      <c r="H5466" t="s">
        <v>311</v>
      </c>
      <c r="I5466" t="s">
        <v>311</v>
      </c>
      <c r="J5466">
        <v>0</v>
      </c>
    </row>
    <row r="5467" spans="1:10" hidden="1" x14ac:dyDescent="0.35">
      <c r="A5467" t="s">
        <v>11854</v>
      </c>
      <c r="B5467">
        <v>12</v>
      </c>
      <c r="C5467">
        <v>7</v>
      </c>
      <c r="D5467">
        <v>5416</v>
      </c>
      <c r="E5467" t="s">
        <v>311</v>
      </c>
      <c r="F5467" t="s">
        <v>3848</v>
      </c>
      <c r="G5467" t="s">
        <v>311</v>
      </c>
      <c r="H5467" t="s">
        <v>311</v>
      </c>
      <c r="I5467" t="s">
        <v>311</v>
      </c>
      <c r="J5467">
        <v>0</v>
      </c>
    </row>
    <row r="5468" spans="1:10" hidden="1" x14ac:dyDescent="0.35">
      <c r="A5468" t="s">
        <v>11855</v>
      </c>
      <c r="B5468">
        <v>7</v>
      </c>
      <c r="C5468">
        <v>7</v>
      </c>
      <c r="D5468">
        <v>5416</v>
      </c>
      <c r="E5468" t="s">
        <v>311</v>
      </c>
      <c r="F5468" t="s">
        <v>3848</v>
      </c>
      <c r="G5468" t="s">
        <v>311</v>
      </c>
      <c r="H5468" t="s">
        <v>311</v>
      </c>
      <c r="I5468" t="s">
        <v>311</v>
      </c>
      <c r="J5468">
        <v>0</v>
      </c>
    </row>
    <row r="5469" spans="1:10" hidden="1" x14ac:dyDescent="0.35">
      <c r="A5469" t="s">
        <v>11856</v>
      </c>
      <c r="B5469">
        <v>17</v>
      </c>
      <c r="C5469">
        <v>7</v>
      </c>
      <c r="D5469">
        <v>5416</v>
      </c>
      <c r="E5469" t="s">
        <v>311</v>
      </c>
      <c r="F5469" t="s">
        <v>3848</v>
      </c>
      <c r="G5469" t="s">
        <v>311</v>
      </c>
      <c r="H5469" t="s">
        <v>311</v>
      </c>
      <c r="I5469" t="s">
        <v>311</v>
      </c>
      <c r="J5469">
        <v>0</v>
      </c>
    </row>
    <row r="5470" spans="1:10" hidden="1" x14ac:dyDescent="0.35">
      <c r="A5470" t="s">
        <v>11857</v>
      </c>
      <c r="B5470">
        <v>10</v>
      </c>
      <c r="C5470">
        <v>7</v>
      </c>
      <c r="D5470">
        <v>5416</v>
      </c>
      <c r="E5470" t="s">
        <v>311</v>
      </c>
      <c r="F5470" t="s">
        <v>2692</v>
      </c>
      <c r="G5470" t="s">
        <v>311</v>
      </c>
      <c r="H5470" t="s">
        <v>311</v>
      </c>
      <c r="I5470" t="s">
        <v>311</v>
      </c>
      <c r="J5470">
        <v>10</v>
      </c>
    </row>
    <row r="5471" spans="1:10" hidden="1" x14ac:dyDescent="0.35">
      <c r="A5471" t="s">
        <v>11858</v>
      </c>
      <c r="B5471">
        <v>17</v>
      </c>
      <c r="C5471">
        <v>7</v>
      </c>
      <c r="D5471">
        <v>5416</v>
      </c>
      <c r="E5471" t="s">
        <v>311</v>
      </c>
      <c r="F5471" t="s">
        <v>3848</v>
      </c>
      <c r="G5471" t="s">
        <v>311</v>
      </c>
      <c r="H5471" t="s">
        <v>311</v>
      </c>
      <c r="I5471" t="s">
        <v>311</v>
      </c>
      <c r="J5471">
        <v>0</v>
      </c>
    </row>
    <row r="5472" spans="1:10" hidden="1" x14ac:dyDescent="0.35">
      <c r="A5472" t="s">
        <v>11859</v>
      </c>
      <c r="B5472">
        <v>6</v>
      </c>
      <c r="C5472">
        <v>7</v>
      </c>
      <c r="D5472">
        <v>5416</v>
      </c>
      <c r="E5472" t="s">
        <v>311</v>
      </c>
      <c r="F5472" t="s">
        <v>3848</v>
      </c>
      <c r="G5472" t="s">
        <v>311</v>
      </c>
      <c r="H5472" t="s">
        <v>311</v>
      </c>
      <c r="I5472" t="s">
        <v>311</v>
      </c>
      <c r="J5472">
        <v>1</v>
      </c>
    </row>
    <row r="5473" spans="1:10" hidden="1" x14ac:dyDescent="0.35">
      <c r="A5473" t="s">
        <v>11860</v>
      </c>
      <c r="B5473">
        <v>21</v>
      </c>
      <c r="C5473">
        <v>7</v>
      </c>
      <c r="D5473">
        <v>5416</v>
      </c>
      <c r="E5473" t="s">
        <v>311</v>
      </c>
      <c r="F5473" t="s">
        <v>3848</v>
      </c>
      <c r="G5473" t="s">
        <v>311</v>
      </c>
      <c r="H5473" t="s">
        <v>311</v>
      </c>
      <c r="I5473" t="s">
        <v>311</v>
      </c>
      <c r="J5473">
        <v>1</v>
      </c>
    </row>
    <row r="5474" spans="1:10" hidden="1" x14ac:dyDescent="0.35">
      <c r="A5474" t="s">
        <v>11861</v>
      </c>
      <c r="B5474">
        <v>17</v>
      </c>
      <c r="C5474">
        <v>7</v>
      </c>
      <c r="D5474">
        <v>5416</v>
      </c>
      <c r="E5474" t="s">
        <v>311</v>
      </c>
      <c r="F5474" t="s">
        <v>3848</v>
      </c>
      <c r="G5474" t="s">
        <v>311</v>
      </c>
      <c r="H5474" t="s">
        <v>311</v>
      </c>
      <c r="I5474" t="s">
        <v>311</v>
      </c>
      <c r="J5474">
        <v>0</v>
      </c>
    </row>
    <row r="5475" spans="1:10" hidden="1" x14ac:dyDescent="0.35">
      <c r="A5475" t="s">
        <v>11862</v>
      </c>
      <c r="B5475">
        <v>8</v>
      </c>
      <c r="C5475">
        <v>7</v>
      </c>
      <c r="D5475">
        <v>5416</v>
      </c>
      <c r="E5475" t="s">
        <v>311</v>
      </c>
      <c r="F5475" t="s">
        <v>3848</v>
      </c>
      <c r="G5475" t="s">
        <v>311</v>
      </c>
      <c r="H5475" t="s">
        <v>311</v>
      </c>
      <c r="I5475" t="s">
        <v>311</v>
      </c>
      <c r="J5475">
        <v>0</v>
      </c>
    </row>
    <row r="5476" spans="1:10" hidden="1" x14ac:dyDescent="0.35">
      <c r="A5476" t="s">
        <v>11863</v>
      </c>
      <c r="B5476">
        <v>30</v>
      </c>
      <c r="C5476">
        <v>7</v>
      </c>
      <c r="D5476">
        <v>5416</v>
      </c>
      <c r="E5476" t="s">
        <v>311</v>
      </c>
      <c r="F5476" t="s">
        <v>3848</v>
      </c>
      <c r="G5476" t="s">
        <v>311</v>
      </c>
      <c r="H5476" t="s">
        <v>311</v>
      </c>
      <c r="I5476" t="s">
        <v>311</v>
      </c>
      <c r="J5476">
        <v>0</v>
      </c>
    </row>
    <row r="5477" spans="1:10" hidden="1" x14ac:dyDescent="0.35">
      <c r="A5477" t="s">
        <v>11073</v>
      </c>
      <c r="B5477">
        <v>22</v>
      </c>
      <c r="C5477">
        <v>7</v>
      </c>
      <c r="D5477">
        <v>5416</v>
      </c>
      <c r="E5477" t="s">
        <v>311</v>
      </c>
      <c r="F5477" t="s">
        <v>2692</v>
      </c>
      <c r="G5477" t="s">
        <v>311</v>
      </c>
      <c r="H5477" t="s">
        <v>311</v>
      </c>
      <c r="I5477" t="s">
        <v>311</v>
      </c>
      <c r="J5477">
        <v>0</v>
      </c>
    </row>
    <row r="5478" spans="1:10" hidden="1" x14ac:dyDescent="0.35">
      <c r="A5478" t="s">
        <v>11864</v>
      </c>
      <c r="B5478">
        <v>8</v>
      </c>
      <c r="C5478">
        <v>7</v>
      </c>
      <c r="D5478">
        <v>5416</v>
      </c>
      <c r="E5478" t="s">
        <v>311</v>
      </c>
      <c r="F5478" t="s">
        <v>3848</v>
      </c>
      <c r="G5478" t="s">
        <v>311</v>
      </c>
      <c r="H5478" t="s">
        <v>311</v>
      </c>
      <c r="I5478" t="s">
        <v>311</v>
      </c>
      <c r="J5478">
        <v>6</v>
      </c>
    </row>
    <row r="5479" spans="1:10" hidden="1" x14ac:dyDescent="0.35">
      <c r="A5479" t="s">
        <v>11865</v>
      </c>
      <c r="B5479">
        <v>9</v>
      </c>
      <c r="C5479">
        <v>7</v>
      </c>
      <c r="D5479">
        <v>5416</v>
      </c>
      <c r="E5479" t="s">
        <v>311</v>
      </c>
      <c r="F5479" t="s">
        <v>3848</v>
      </c>
      <c r="G5479" t="s">
        <v>311</v>
      </c>
      <c r="H5479" t="s">
        <v>311</v>
      </c>
      <c r="I5479" t="s">
        <v>311</v>
      </c>
      <c r="J5479">
        <v>0</v>
      </c>
    </row>
    <row r="5480" spans="1:10" hidden="1" x14ac:dyDescent="0.35">
      <c r="A5480" t="s">
        <v>11866</v>
      </c>
      <c r="B5480">
        <v>56</v>
      </c>
      <c r="C5480">
        <v>7</v>
      </c>
      <c r="D5480">
        <v>5416</v>
      </c>
      <c r="E5480" t="s">
        <v>311</v>
      </c>
      <c r="F5480" t="s">
        <v>2692</v>
      </c>
      <c r="G5480" t="s">
        <v>311</v>
      </c>
      <c r="H5480" t="s">
        <v>311</v>
      </c>
      <c r="I5480" t="s">
        <v>311</v>
      </c>
      <c r="J5480">
        <v>0</v>
      </c>
    </row>
    <row r="5481" spans="1:10" hidden="1" x14ac:dyDescent="0.35">
      <c r="A5481" t="s">
        <v>11867</v>
      </c>
      <c r="B5481">
        <v>13</v>
      </c>
      <c r="C5481">
        <v>7</v>
      </c>
      <c r="D5481">
        <v>5416</v>
      </c>
      <c r="E5481" t="s">
        <v>311</v>
      </c>
      <c r="F5481" t="s">
        <v>3848</v>
      </c>
      <c r="G5481" t="s">
        <v>311</v>
      </c>
      <c r="H5481" t="s">
        <v>311</v>
      </c>
      <c r="I5481" t="s">
        <v>311</v>
      </c>
      <c r="J5481">
        <v>0</v>
      </c>
    </row>
    <row r="5482" spans="1:10" hidden="1" x14ac:dyDescent="0.35">
      <c r="A5482" t="s">
        <v>11868</v>
      </c>
      <c r="B5482">
        <v>24</v>
      </c>
      <c r="C5482">
        <v>7</v>
      </c>
      <c r="D5482">
        <v>5416</v>
      </c>
      <c r="E5482" t="s">
        <v>311</v>
      </c>
      <c r="F5482" t="s">
        <v>3848</v>
      </c>
      <c r="G5482" t="s">
        <v>311</v>
      </c>
      <c r="H5482" t="s">
        <v>311</v>
      </c>
      <c r="I5482" t="s">
        <v>311</v>
      </c>
      <c r="J5482">
        <v>0</v>
      </c>
    </row>
    <row r="5483" spans="1:10" hidden="1" x14ac:dyDescent="0.35">
      <c r="A5483" t="s">
        <v>11869</v>
      </c>
      <c r="B5483">
        <v>15</v>
      </c>
      <c r="C5483">
        <v>7</v>
      </c>
      <c r="D5483">
        <v>5416</v>
      </c>
      <c r="E5483" t="s">
        <v>311</v>
      </c>
      <c r="F5483" t="s">
        <v>3848</v>
      </c>
      <c r="G5483" t="s">
        <v>311</v>
      </c>
      <c r="H5483" t="s">
        <v>311</v>
      </c>
      <c r="I5483" t="s">
        <v>311</v>
      </c>
      <c r="J5483">
        <v>0</v>
      </c>
    </row>
    <row r="5484" spans="1:10" hidden="1" x14ac:dyDescent="0.35">
      <c r="A5484" t="s">
        <v>11870</v>
      </c>
      <c r="B5484">
        <v>13</v>
      </c>
      <c r="C5484">
        <v>7</v>
      </c>
      <c r="D5484">
        <v>5416</v>
      </c>
      <c r="E5484" t="s">
        <v>311</v>
      </c>
      <c r="F5484" t="s">
        <v>3848</v>
      </c>
      <c r="G5484" t="s">
        <v>311</v>
      </c>
      <c r="H5484" t="s">
        <v>311</v>
      </c>
      <c r="I5484" t="s">
        <v>311</v>
      </c>
      <c r="J5484">
        <v>0</v>
      </c>
    </row>
    <row r="5485" spans="1:10" hidden="1" x14ac:dyDescent="0.35">
      <c r="A5485" t="s">
        <v>11871</v>
      </c>
      <c r="B5485">
        <v>13</v>
      </c>
      <c r="C5485">
        <v>7</v>
      </c>
      <c r="D5485">
        <v>5416</v>
      </c>
      <c r="E5485" t="s">
        <v>311</v>
      </c>
      <c r="F5485" t="s">
        <v>3848</v>
      </c>
      <c r="G5485" t="s">
        <v>311</v>
      </c>
      <c r="H5485" t="s">
        <v>311</v>
      </c>
      <c r="I5485" t="s">
        <v>311</v>
      </c>
      <c r="J5485">
        <v>0</v>
      </c>
    </row>
    <row r="5486" spans="1:10" hidden="1" x14ac:dyDescent="0.35">
      <c r="A5486" t="s">
        <v>11872</v>
      </c>
      <c r="B5486">
        <v>9</v>
      </c>
      <c r="C5486">
        <v>7</v>
      </c>
      <c r="D5486">
        <v>5416</v>
      </c>
      <c r="E5486" t="s">
        <v>311</v>
      </c>
      <c r="F5486" t="s">
        <v>3848</v>
      </c>
      <c r="G5486" t="s">
        <v>311</v>
      </c>
      <c r="H5486" t="s">
        <v>311</v>
      </c>
      <c r="I5486" t="s">
        <v>311</v>
      </c>
      <c r="J5486">
        <v>0</v>
      </c>
    </row>
    <row r="5487" spans="1:10" hidden="1" x14ac:dyDescent="0.35">
      <c r="A5487" t="s">
        <v>11873</v>
      </c>
      <c r="B5487">
        <v>16</v>
      </c>
      <c r="C5487">
        <v>7</v>
      </c>
      <c r="D5487">
        <v>5416</v>
      </c>
      <c r="E5487" t="s">
        <v>311</v>
      </c>
      <c r="F5487" t="s">
        <v>2692</v>
      </c>
      <c r="G5487" t="s">
        <v>311</v>
      </c>
      <c r="H5487" t="s">
        <v>311</v>
      </c>
      <c r="I5487" t="s">
        <v>311</v>
      </c>
      <c r="J5487">
        <v>4</v>
      </c>
    </row>
    <row r="5488" spans="1:10" hidden="1" x14ac:dyDescent="0.35">
      <c r="A5488" t="s">
        <v>11874</v>
      </c>
      <c r="B5488">
        <v>26</v>
      </c>
      <c r="C5488">
        <v>7</v>
      </c>
      <c r="D5488">
        <v>5416</v>
      </c>
      <c r="E5488" t="s">
        <v>311</v>
      </c>
      <c r="F5488" t="s">
        <v>2692</v>
      </c>
      <c r="G5488" t="s">
        <v>311</v>
      </c>
      <c r="H5488" t="s">
        <v>311</v>
      </c>
      <c r="I5488" t="s">
        <v>311</v>
      </c>
      <c r="J5488">
        <v>0</v>
      </c>
    </row>
    <row r="5489" spans="1:10" hidden="1" x14ac:dyDescent="0.35">
      <c r="A5489" t="s">
        <v>11875</v>
      </c>
      <c r="B5489">
        <v>10</v>
      </c>
      <c r="C5489">
        <v>7</v>
      </c>
      <c r="D5489">
        <v>5416</v>
      </c>
      <c r="E5489" t="s">
        <v>311</v>
      </c>
      <c r="F5489" t="s">
        <v>3848</v>
      </c>
      <c r="G5489" t="s">
        <v>311</v>
      </c>
      <c r="H5489" t="s">
        <v>311</v>
      </c>
      <c r="I5489" t="s">
        <v>311</v>
      </c>
      <c r="J5489">
        <v>3</v>
      </c>
    </row>
    <row r="5490" spans="1:10" hidden="1" x14ac:dyDescent="0.35">
      <c r="A5490" t="s">
        <v>11876</v>
      </c>
      <c r="B5490">
        <v>13</v>
      </c>
      <c r="C5490">
        <v>7</v>
      </c>
      <c r="D5490">
        <v>5416</v>
      </c>
      <c r="E5490" t="s">
        <v>311</v>
      </c>
      <c r="F5490" t="s">
        <v>2692</v>
      </c>
      <c r="G5490" t="s">
        <v>311</v>
      </c>
      <c r="H5490" t="s">
        <v>311</v>
      </c>
      <c r="I5490" t="s">
        <v>311</v>
      </c>
      <c r="J5490">
        <v>1</v>
      </c>
    </row>
    <row r="5491" spans="1:10" hidden="1" x14ac:dyDescent="0.35">
      <c r="A5491" t="s">
        <v>11877</v>
      </c>
      <c r="B5491">
        <v>12</v>
      </c>
      <c r="C5491">
        <v>7</v>
      </c>
      <c r="D5491">
        <v>5416</v>
      </c>
      <c r="E5491" t="s">
        <v>311</v>
      </c>
      <c r="F5491" t="s">
        <v>3848</v>
      </c>
      <c r="G5491" t="s">
        <v>311</v>
      </c>
      <c r="H5491" t="s">
        <v>311</v>
      </c>
      <c r="I5491" t="s">
        <v>311</v>
      </c>
      <c r="J5491">
        <v>0</v>
      </c>
    </row>
    <row r="5492" spans="1:10" hidden="1" x14ac:dyDescent="0.35">
      <c r="A5492" t="s">
        <v>11878</v>
      </c>
      <c r="B5492">
        <v>11</v>
      </c>
      <c r="C5492">
        <v>7</v>
      </c>
      <c r="D5492">
        <v>5416</v>
      </c>
      <c r="E5492" t="s">
        <v>311</v>
      </c>
      <c r="F5492" t="s">
        <v>3848</v>
      </c>
      <c r="G5492" t="s">
        <v>311</v>
      </c>
      <c r="H5492" t="s">
        <v>311</v>
      </c>
      <c r="I5492" t="s">
        <v>311</v>
      </c>
      <c r="J5492">
        <v>2</v>
      </c>
    </row>
    <row r="5493" spans="1:10" hidden="1" x14ac:dyDescent="0.35">
      <c r="A5493" t="s">
        <v>11879</v>
      </c>
      <c r="B5493">
        <v>14</v>
      </c>
      <c r="C5493">
        <v>7</v>
      </c>
      <c r="D5493">
        <v>5416</v>
      </c>
      <c r="E5493" t="s">
        <v>311</v>
      </c>
      <c r="F5493" t="s">
        <v>3848</v>
      </c>
      <c r="G5493" t="s">
        <v>311</v>
      </c>
      <c r="H5493" t="s">
        <v>311</v>
      </c>
      <c r="I5493" t="s">
        <v>311</v>
      </c>
      <c r="J5493">
        <v>1</v>
      </c>
    </row>
    <row r="5494" spans="1:10" hidden="1" x14ac:dyDescent="0.35">
      <c r="A5494" t="s">
        <v>11880</v>
      </c>
      <c r="B5494">
        <v>12</v>
      </c>
      <c r="C5494">
        <v>7</v>
      </c>
      <c r="D5494">
        <v>5416</v>
      </c>
      <c r="E5494" t="s">
        <v>311</v>
      </c>
      <c r="F5494" t="s">
        <v>3848</v>
      </c>
      <c r="G5494" t="s">
        <v>311</v>
      </c>
      <c r="H5494" t="s">
        <v>311</v>
      </c>
      <c r="I5494" t="s">
        <v>311</v>
      </c>
      <c r="J5494">
        <v>0</v>
      </c>
    </row>
    <row r="5495" spans="1:10" hidden="1" x14ac:dyDescent="0.35">
      <c r="A5495" t="s">
        <v>11881</v>
      </c>
      <c r="B5495">
        <v>9</v>
      </c>
      <c r="C5495">
        <v>7</v>
      </c>
      <c r="D5495">
        <v>5416</v>
      </c>
      <c r="E5495" t="s">
        <v>311</v>
      </c>
      <c r="F5495" t="s">
        <v>3848</v>
      </c>
      <c r="G5495" t="s">
        <v>311</v>
      </c>
      <c r="H5495" t="s">
        <v>311</v>
      </c>
      <c r="I5495" t="s">
        <v>311</v>
      </c>
      <c r="J5495">
        <v>0</v>
      </c>
    </row>
    <row r="5496" spans="1:10" hidden="1" x14ac:dyDescent="0.35">
      <c r="A5496" t="s">
        <v>11882</v>
      </c>
      <c r="B5496">
        <v>27</v>
      </c>
      <c r="C5496">
        <v>7</v>
      </c>
      <c r="D5496">
        <v>5416</v>
      </c>
      <c r="E5496" t="s">
        <v>311</v>
      </c>
      <c r="F5496" t="s">
        <v>2692</v>
      </c>
      <c r="G5496" t="s">
        <v>311</v>
      </c>
      <c r="H5496" t="s">
        <v>311</v>
      </c>
      <c r="I5496" t="s">
        <v>311</v>
      </c>
      <c r="J5496">
        <v>0</v>
      </c>
    </row>
    <row r="5497" spans="1:10" hidden="1" x14ac:dyDescent="0.35">
      <c r="A5497" t="s">
        <v>11883</v>
      </c>
      <c r="B5497">
        <v>12</v>
      </c>
      <c r="C5497">
        <v>7</v>
      </c>
      <c r="D5497">
        <v>5416</v>
      </c>
      <c r="E5497" t="s">
        <v>311</v>
      </c>
      <c r="F5497" t="s">
        <v>3848</v>
      </c>
      <c r="G5497" t="s">
        <v>311</v>
      </c>
      <c r="H5497" t="s">
        <v>311</v>
      </c>
      <c r="I5497" t="s">
        <v>311</v>
      </c>
      <c r="J5497">
        <v>0</v>
      </c>
    </row>
    <row r="5498" spans="1:10" hidden="1" x14ac:dyDescent="0.35">
      <c r="A5498" t="s">
        <v>11884</v>
      </c>
      <c r="B5498">
        <v>4</v>
      </c>
      <c r="C5498">
        <v>7</v>
      </c>
      <c r="D5498">
        <v>5416</v>
      </c>
      <c r="E5498" t="s">
        <v>311</v>
      </c>
      <c r="F5498" t="s">
        <v>3848</v>
      </c>
      <c r="G5498" t="s">
        <v>311</v>
      </c>
      <c r="H5498" t="s">
        <v>311</v>
      </c>
      <c r="I5498" t="s">
        <v>311</v>
      </c>
      <c r="J5498">
        <v>1</v>
      </c>
    </row>
    <row r="5499" spans="1:10" hidden="1" x14ac:dyDescent="0.35">
      <c r="A5499" t="s">
        <v>11885</v>
      </c>
      <c r="B5499">
        <v>12</v>
      </c>
      <c r="C5499">
        <v>7</v>
      </c>
      <c r="D5499">
        <v>5416</v>
      </c>
      <c r="E5499" t="s">
        <v>311</v>
      </c>
      <c r="F5499" t="s">
        <v>2692</v>
      </c>
      <c r="G5499" t="s">
        <v>311</v>
      </c>
      <c r="H5499" t="s">
        <v>311</v>
      </c>
      <c r="I5499" t="s">
        <v>311</v>
      </c>
      <c r="J5499">
        <v>0</v>
      </c>
    </row>
    <row r="5500" spans="1:10" hidden="1" x14ac:dyDescent="0.35">
      <c r="A5500" t="s">
        <v>11886</v>
      </c>
      <c r="B5500">
        <v>9</v>
      </c>
      <c r="C5500">
        <v>7</v>
      </c>
      <c r="D5500">
        <v>5416</v>
      </c>
      <c r="E5500" t="s">
        <v>311</v>
      </c>
      <c r="F5500" t="s">
        <v>3848</v>
      </c>
      <c r="G5500" t="s">
        <v>311</v>
      </c>
      <c r="H5500" t="s">
        <v>311</v>
      </c>
      <c r="I5500" t="s">
        <v>311</v>
      </c>
      <c r="J5500">
        <v>0</v>
      </c>
    </row>
    <row r="5501" spans="1:10" hidden="1" x14ac:dyDescent="0.35">
      <c r="A5501" t="s">
        <v>11887</v>
      </c>
      <c r="B5501">
        <v>21</v>
      </c>
      <c r="C5501">
        <v>7</v>
      </c>
      <c r="D5501">
        <v>5416</v>
      </c>
      <c r="E5501" t="s">
        <v>311</v>
      </c>
      <c r="F5501" t="s">
        <v>2692</v>
      </c>
      <c r="G5501" t="s">
        <v>311</v>
      </c>
      <c r="H5501" t="s">
        <v>311</v>
      </c>
      <c r="I5501" t="s">
        <v>311</v>
      </c>
      <c r="J5501">
        <v>2</v>
      </c>
    </row>
    <row r="5502" spans="1:10" hidden="1" x14ac:dyDescent="0.35">
      <c r="A5502" t="s">
        <v>11888</v>
      </c>
      <c r="B5502">
        <v>19</v>
      </c>
      <c r="C5502">
        <v>7</v>
      </c>
      <c r="D5502">
        <v>5416</v>
      </c>
      <c r="E5502" t="s">
        <v>311</v>
      </c>
      <c r="F5502" t="s">
        <v>3848</v>
      </c>
      <c r="G5502" t="s">
        <v>311</v>
      </c>
      <c r="H5502" t="s">
        <v>311</v>
      </c>
      <c r="I5502" t="s">
        <v>311</v>
      </c>
      <c r="J5502">
        <v>0</v>
      </c>
    </row>
    <row r="5503" spans="1:10" hidden="1" x14ac:dyDescent="0.35">
      <c r="A5503" t="s">
        <v>11889</v>
      </c>
      <c r="B5503">
        <v>13</v>
      </c>
      <c r="C5503">
        <v>7</v>
      </c>
      <c r="D5503">
        <v>5416</v>
      </c>
      <c r="E5503" t="s">
        <v>311</v>
      </c>
      <c r="F5503" t="s">
        <v>3848</v>
      </c>
      <c r="G5503" t="s">
        <v>311</v>
      </c>
      <c r="H5503" t="s">
        <v>311</v>
      </c>
      <c r="I5503" t="s">
        <v>311</v>
      </c>
      <c r="J5503">
        <v>2</v>
      </c>
    </row>
    <row r="5504" spans="1:10" hidden="1" x14ac:dyDescent="0.35">
      <c r="A5504" t="s">
        <v>11890</v>
      </c>
      <c r="B5504">
        <v>26</v>
      </c>
      <c r="C5504">
        <v>7</v>
      </c>
      <c r="D5504">
        <v>5416</v>
      </c>
      <c r="E5504" t="s">
        <v>311</v>
      </c>
      <c r="F5504" t="s">
        <v>2692</v>
      </c>
      <c r="G5504" t="s">
        <v>311</v>
      </c>
      <c r="H5504" t="s">
        <v>311</v>
      </c>
      <c r="I5504" t="s">
        <v>311</v>
      </c>
      <c r="J5504">
        <v>0</v>
      </c>
    </row>
    <row r="5505" spans="1:10" hidden="1" x14ac:dyDescent="0.35">
      <c r="A5505" t="s">
        <v>11891</v>
      </c>
      <c r="B5505">
        <v>11</v>
      </c>
      <c r="C5505">
        <v>7</v>
      </c>
      <c r="D5505">
        <v>5416</v>
      </c>
      <c r="E5505" t="s">
        <v>311</v>
      </c>
      <c r="F5505" t="s">
        <v>2692</v>
      </c>
      <c r="G5505" t="s">
        <v>311</v>
      </c>
      <c r="H5505" t="s">
        <v>311</v>
      </c>
      <c r="I5505" t="s">
        <v>311</v>
      </c>
      <c r="J5505">
        <v>0</v>
      </c>
    </row>
    <row r="5506" spans="1:10" hidden="1" x14ac:dyDescent="0.35">
      <c r="A5506" t="s">
        <v>11892</v>
      </c>
      <c r="B5506">
        <v>18</v>
      </c>
      <c r="C5506">
        <v>7</v>
      </c>
      <c r="D5506">
        <v>5416</v>
      </c>
      <c r="E5506" t="s">
        <v>311</v>
      </c>
      <c r="F5506" t="s">
        <v>3848</v>
      </c>
      <c r="G5506" t="s">
        <v>311</v>
      </c>
      <c r="H5506" t="s">
        <v>311</v>
      </c>
      <c r="I5506" t="s">
        <v>311</v>
      </c>
      <c r="J5506">
        <v>0</v>
      </c>
    </row>
    <row r="5507" spans="1:10" hidden="1" x14ac:dyDescent="0.35">
      <c r="A5507" t="s">
        <v>11893</v>
      </c>
      <c r="B5507">
        <v>5</v>
      </c>
      <c r="C5507">
        <v>7</v>
      </c>
      <c r="D5507">
        <v>5416</v>
      </c>
      <c r="E5507" t="s">
        <v>311</v>
      </c>
      <c r="F5507" t="s">
        <v>3848</v>
      </c>
      <c r="G5507" t="s">
        <v>311</v>
      </c>
      <c r="H5507" t="s">
        <v>311</v>
      </c>
      <c r="I5507" t="s">
        <v>311</v>
      </c>
      <c r="J5507">
        <v>0</v>
      </c>
    </row>
    <row r="5508" spans="1:10" hidden="1" x14ac:dyDescent="0.35">
      <c r="A5508" t="s">
        <v>11894</v>
      </c>
      <c r="B5508">
        <v>11</v>
      </c>
      <c r="C5508">
        <v>7</v>
      </c>
      <c r="D5508">
        <v>5416</v>
      </c>
      <c r="E5508" t="s">
        <v>311</v>
      </c>
      <c r="F5508" t="s">
        <v>3848</v>
      </c>
      <c r="G5508" t="s">
        <v>311</v>
      </c>
      <c r="H5508" t="s">
        <v>311</v>
      </c>
      <c r="I5508" t="s">
        <v>311</v>
      </c>
      <c r="J5508">
        <v>5</v>
      </c>
    </row>
    <row r="5509" spans="1:10" hidden="1" x14ac:dyDescent="0.35">
      <c r="A5509" t="s">
        <v>11895</v>
      </c>
      <c r="B5509">
        <v>8</v>
      </c>
      <c r="C5509">
        <v>6</v>
      </c>
      <c r="D5509">
        <v>5508</v>
      </c>
      <c r="E5509" t="s">
        <v>311</v>
      </c>
      <c r="F5509" t="s">
        <v>3848</v>
      </c>
      <c r="G5509" t="s">
        <v>311</v>
      </c>
      <c r="H5509" t="s">
        <v>311</v>
      </c>
      <c r="I5509" t="s">
        <v>311</v>
      </c>
      <c r="J5509">
        <v>6</v>
      </c>
    </row>
    <row r="5510" spans="1:10" hidden="1" x14ac:dyDescent="0.35">
      <c r="A5510" t="s">
        <v>11896</v>
      </c>
      <c r="B5510">
        <v>16</v>
      </c>
      <c r="C5510">
        <v>6</v>
      </c>
      <c r="D5510">
        <v>5508</v>
      </c>
      <c r="E5510" t="s">
        <v>311</v>
      </c>
      <c r="F5510" t="s">
        <v>2692</v>
      </c>
      <c r="G5510" t="s">
        <v>311</v>
      </c>
      <c r="H5510" t="s">
        <v>311</v>
      </c>
      <c r="I5510" t="s">
        <v>311</v>
      </c>
      <c r="J5510">
        <v>7</v>
      </c>
    </row>
    <row r="5511" spans="1:10" hidden="1" x14ac:dyDescent="0.35">
      <c r="A5511" t="s">
        <v>11897</v>
      </c>
      <c r="B5511">
        <v>12</v>
      </c>
      <c r="C5511">
        <v>6</v>
      </c>
      <c r="D5511">
        <v>5508</v>
      </c>
      <c r="E5511" t="s">
        <v>311</v>
      </c>
      <c r="F5511" t="s">
        <v>3848</v>
      </c>
      <c r="G5511" t="s">
        <v>311</v>
      </c>
      <c r="H5511" t="s">
        <v>311</v>
      </c>
      <c r="I5511" t="s">
        <v>311</v>
      </c>
      <c r="J5511">
        <v>0</v>
      </c>
    </row>
    <row r="5512" spans="1:10" hidden="1" x14ac:dyDescent="0.35">
      <c r="A5512" t="s">
        <v>11898</v>
      </c>
      <c r="B5512">
        <v>9</v>
      </c>
      <c r="C5512">
        <v>6</v>
      </c>
      <c r="D5512">
        <v>5508</v>
      </c>
      <c r="E5512" t="s">
        <v>311</v>
      </c>
      <c r="F5512" t="s">
        <v>3848</v>
      </c>
      <c r="G5512" t="s">
        <v>311</v>
      </c>
      <c r="H5512" t="s">
        <v>311</v>
      </c>
      <c r="I5512" t="s">
        <v>311</v>
      </c>
      <c r="J5512">
        <v>0</v>
      </c>
    </row>
    <row r="5513" spans="1:10" hidden="1" x14ac:dyDescent="0.35">
      <c r="A5513" t="s">
        <v>11899</v>
      </c>
      <c r="B5513">
        <v>15</v>
      </c>
      <c r="C5513">
        <v>6</v>
      </c>
      <c r="D5513">
        <v>5508</v>
      </c>
      <c r="E5513" t="s">
        <v>311</v>
      </c>
      <c r="F5513" t="s">
        <v>3848</v>
      </c>
      <c r="G5513" t="s">
        <v>311</v>
      </c>
      <c r="H5513" t="s">
        <v>311</v>
      </c>
      <c r="I5513" t="s">
        <v>311</v>
      </c>
      <c r="J5513">
        <v>0</v>
      </c>
    </row>
    <row r="5514" spans="1:10" hidden="1" x14ac:dyDescent="0.35">
      <c r="A5514" t="s">
        <v>11900</v>
      </c>
      <c r="B5514">
        <v>14</v>
      </c>
      <c r="C5514">
        <v>6</v>
      </c>
      <c r="D5514">
        <v>5508</v>
      </c>
      <c r="E5514" t="s">
        <v>311</v>
      </c>
      <c r="F5514" t="s">
        <v>3848</v>
      </c>
      <c r="G5514" t="s">
        <v>311</v>
      </c>
      <c r="H5514" t="s">
        <v>311</v>
      </c>
      <c r="I5514" t="s">
        <v>311</v>
      </c>
      <c r="J5514">
        <v>0</v>
      </c>
    </row>
    <row r="5515" spans="1:10" hidden="1" x14ac:dyDescent="0.35">
      <c r="A5515" t="s">
        <v>11901</v>
      </c>
      <c r="B5515">
        <v>7</v>
      </c>
      <c r="C5515">
        <v>6</v>
      </c>
      <c r="D5515">
        <v>5508</v>
      </c>
      <c r="E5515" t="s">
        <v>311</v>
      </c>
      <c r="F5515" t="s">
        <v>2692</v>
      </c>
      <c r="G5515" t="s">
        <v>311</v>
      </c>
      <c r="H5515" t="s">
        <v>311</v>
      </c>
      <c r="I5515" t="s">
        <v>311</v>
      </c>
      <c r="J5515">
        <v>2</v>
      </c>
    </row>
    <row r="5516" spans="1:10" hidden="1" x14ac:dyDescent="0.35">
      <c r="A5516" t="s">
        <v>11902</v>
      </c>
      <c r="B5516">
        <v>12</v>
      </c>
      <c r="C5516">
        <v>6</v>
      </c>
      <c r="D5516">
        <v>5508</v>
      </c>
      <c r="E5516" t="s">
        <v>311</v>
      </c>
      <c r="F5516" t="s">
        <v>3848</v>
      </c>
      <c r="G5516" t="s">
        <v>311</v>
      </c>
      <c r="H5516" t="s">
        <v>311</v>
      </c>
      <c r="I5516" t="s">
        <v>311</v>
      </c>
      <c r="J5516">
        <v>0</v>
      </c>
    </row>
    <row r="5517" spans="1:10" hidden="1" x14ac:dyDescent="0.35">
      <c r="A5517" t="s">
        <v>11903</v>
      </c>
      <c r="B5517">
        <v>11</v>
      </c>
      <c r="C5517">
        <v>6</v>
      </c>
      <c r="D5517">
        <v>5508</v>
      </c>
      <c r="E5517" t="s">
        <v>311</v>
      </c>
      <c r="F5517" t="s">
        <v>3848</v>
      </c>
      <c r="G5517" t="s">
        <v>311</v>
      </c>
      <c r="H5517" t="s">
        <v>311</v>
      </c>
      <c r="I5517" t="s">
        <v>311</v>
      </c>
      <c r="J5517">
        <v>0</v>
      </c>
    </row>
    <row r="5518" spans="1:10" hidden="1" x14ac:dyDescent="0.35">
      <c r="A5518" t="s">
        <v>11904</v>
      </c>
      <c r="B5518">
        <v>10</v>
      </c>
      <c r="C5518">
        <v>6</v>
      </c>
      <c r="D5518">
        <v>5508</v>
      </c>
      <c r="E5518" t="s">
        <v>311</v>
      </c>
      <c r="F5518" t="s">
        <v>3848</v>
      </c>
      <c r="G5518" t="s">
        <v>311</v>
      </c>
      <c r="H5518" t="s">
        <v>311</v>
      </c>
      <c r="I5518" t="s">
        <v>311</v>
      </c>
      <c r="J5518">
        <v>10</v>
      </c>
    </row>
    <row r="5519" spans="1:10" hidden="1" x14ac:dyDescent="0.35">
      <c r="A5519" t="s">
        <v>11905</v>
      </c>
      <c r="B5519">
        <v>9</v>
      </c>
      <c r="C5519">
        <v>6</v>
      </c>
      <c r="D5519">
        <v>5508</v>
      </c>
      <c r="E5519" t="s">
        <v>311</v>
      </c>
      <c r="F5519" t="s">
        <v>3848</v>
      </c>
      <c r="G5519" t="s">
        <v>311</v>
      </c>
      <c r="H5519" t="s">
        <v>311</v>
      </c>
      <c r="I5519" t="s">
        <v>311</v>
      </c>
      <c r="J5519">
        <v>0</v>
      </c>
    </row>
    <row r="5520" spans="1:10" hidden="1" x14ac:dyDescent="0.35">
      <c r="A5520" t="s">
        <v>11906</v>
      </c>
      <c r="B5520">
        <v>10</v>
      </c>
      <c r="C5520">
        <v>6</v>
      </c>
      <c r="D5520">
        <v>5508</v>
      </c>
      <c r="E5520" t="s">
        <v>311</v>
      </c>
      <c r="F5520" t="s">
        <v>3848</v>
      </c>
      <c r="G5520" t="s">
        <v>311</v>
      </c>
      <c r="H5520" t="s">
        <v>311</v>
      </c>
      <c r="I5520" t="s">
        <v>311</v>
      </c>
      <c r="J5520">
        <v>0</v>
      </c>
    </row>
    <row r="5521" spans="1:10" hidden="1" x14ac:dyDescent="0.35">
      <c r="A5521" t="s">
        <v>11907</v>
      </c>
      <c r="B5521">
        <v>16</v>
      </c>
      <c r="C5521">
        <v>6</v>
      </c>
      <c r="D5521">
        <v>5508</v>
      </c>
      <c r="E5521" t="s">
        <v>311</v>
      </c>
      <c r="F5521" t="s">
        <v>2692</v>
      </c>
      <c r="G5521" t="s">
        <v>311</v>
      </c>
      <c r="H5521" t="s">
        <v>311</v>
      </c>
      <c r="I5521" t="s">
        <v>311</v>
      </c>
      <c r="J5521">
        <v>0</v>
      </c>
    </row>
    <row r="5522" spans="1:10" hidden="1" x14ac:dyDescent="0.35">
      <c r="A5522" t="s">
        <v>11908</v>
      </c>
      <c r="B5522">
        <v>6</v>
      </c>
      <c r="C5522">
        <v>6</v>
      </c>
      <c r="D5522">
        <v>5508</v>
      </c>
      <c r="E5522" t="s">
        <v>311</v>
      </c>
      <c r="F5522" t="s">
        <v>3848</v>
      </c>
      <c r="G5522" t="s">
        <v>311</v>
      </c>
      <c r="H5522" t="s">
        <v>311</v>
      </c>
      <c r="I5522" t="s">
        <v>311</v>
      </c>
      <c r="J5522">
        <v>0</v>
      </c>
    </row>
    <row r="5523" spans="1:10" hidden="1" x14ac:dyDescent="0.35">
      <c r="A5523" t="s">
        <v>11909</v>
      </c>
      <c r="B5523">
        <v>37</v>
      </c>
      <c r="C5523">
        <v>6</v>
      </c>
      <c r="D5523">
        <v>5508</v>
      </c>
      <c r="E5523" t="s">
        <v>311</v>
      </c>
      <c r="F5523" t="s">
        <v>3848</v>
      </c>
      <c r="G5523" t="s">
        <v>311</v>
      </c>
      <c r="H5523" t="s">
        <v>311</v>
      </c>
      <c r="I5523" t="s">
        <v>311</v>
      </c>
      <c r="J5523">
        <v>0</v>
      </c>
    </row>
    <row r="5524" spans="1:10" hidden="1" x14ac:dyDescent="0.35">
      <c r="A5524" t="s">
        <v>11910</v>
      </c>
      <c r="B5524">
        <v>12</v>
      </c>
      <c r="C5524">
        <v>6</v>
      </c>
      <c r="D5524">
        <v>5508</v>
      </c>
      <c r="E5524" t="s">
        <v>311</v>
      </c>
      <c r="F5524" t="s">
        <v>3848</v>
      </c>
      <c r="G5524" t="s">
        <v>311</v>
      </c>
      <c r="H5524" t="s">
        <v>311</v>
      </c>
      <c r="I5524" t="s">
        <v>311</v>
      </c>
      <c r="J5524">
        <v>0</v>
      </c>
    </row>
    <row r="5525" spans="1:10" hidden="1" x14ac:dyDescent="0.35">
      <c r="A5525" t="s">
        <v>11911</v>
      </c>
      <c r="B5525">
        <v>9</v>
      </c>
      <c r="C5525">
        <v>6</v>
      </c>
      <c r="D5525">
        <v>5508</v>
      </c>
      <c r="E5525" t="s">
        <v>311</v>
      </c>
      <c r="F5525" t="s">
        <v>2692</v>
      </c>
      <c r="G5525" t="s">
        <v>311</v>
      </c>
      <c r="H5525" t="s">
        <v>311</v>
      </c>
      <c r="I5525" t="s">
        <v>311</v>
      </c>
      <c r="J5525">
        <v>9</v>
      </c>
    </row>
    <row r="5526" spans="1:10" hidden="1" x14ac:dyDescent="0.35">
      <c r="A5526" t="s">
        <v>11912</v>
      </c>
      <c r="B5526">
        <v>12</v>
      </c>
      <c r="C5526">
        <v>6</v>
      </c>
      <c r="D5526">
        <v>5508</v>
      </c>
      <c r="E5526" t="s">
        <v>311</v>
      </c>
      <c r="F5526" t="s">
        <v>3848</v>
      </c>
      <c r="G5526" t="s">
        <v>311</v>
      </c>
      <c r="H5526" t="s">
        <v>311</v>
      </c>
      <c r="I5526" t="s">
        <v>311</v>
      </c>
      <c r="J5526">
        <v>0</v>
      </c>
    </row>
    <row r="5527" spans="1:10" hidden="1" x14ac:dyDescent="0.35">
      <c r="A5527" t="s">
        <v>11913</v>
      </c>
      <c r="B5527">
        <v>18</v>
      </c>
      <c r="C5527">
        <v>6</v>
      </c>
      <c r="D5527">
        <v>5508</v>
      </c>
      <c r="E5527" t="s">
        <v>311</v>
      </c>
      <c r="F5527" t="s">
        <v>3848</v>
      </c>
      <c r="G5527" t="s">
        <v>311</v>
      </c>
      <c r="H5527" t="s">
        <v>311</v>
      </c>
      <c r="I5527" t="s">
        <v>311</v>
      </c>
      <c r="J5527">
        <v>0</v>
      </c>
    </row>
    <row r="5528" spans="1:10" hidden="1" x14ac:dyDescent="0.35">
      <c r="A5528" t="s">
        <v>11914</v>
      </c>
      <c r="B5528">
        <v>9</v>
      </c>
      <c r="C5528">
        <v>6</v>
      </c>
      <c r="D5528">
        <v>5508</v>
      </c>
      <c r="E5528" t="s">
        <v>311</v>
      </c>
      <c r="F5528" t="s">
        <v>3848</v>
      </c>
      <c r="G5528" t="s">
        <v>311</v>
      </c>
      <c r="H5528" t="s">
        <v>311</v>
      </c>
      <c r="I5528" t="s">
        <v>311</v>
      </c>
      <c r="J5528">
        <v>0</v>
      </c>
    </row>
    <row r="5529" spans="1:10" hidden="1" x14ac:dyDescent="0.35">
      <c r="A5529" t="s">
        <v>11915</v>
      </c>
      <c r="B5529">
        <v>13</v>
      </c>
      <c r="C5529">
        <v>6</v>
      </c>
      <c r="D5529">
        <v>5508</v>
      </c>
      <c r="E5529" t="s">
        <v>311</v>
      </c>
      <c r="F5529" t="s">
        <v>3848</v>
      </c>
      <c r="G5529" t="s">
        <v>311</v>
      </c>
      <c r="H5529" t="s">
        <v>311</v>
      </c>
      <c r="I5529" t="s">
        <v>311</v>
      </c>
      <c r="J5529">
        <v>0</v>
      </c>
    </row>
    <row r="5530" spans="1:10" hidden="1" x14ac:dyDescent="0.35">
      <c r="A5530" t="s">
        <v>11916</v>
      </c>
      <c r="B5530">
        <v>21</v>
      </c>
      <c r="C5530">
        <v>6</v>
      </c>
      <c r="D5530">
        <v>5508</v>
      </c>
      <c r="E5530" t="s">
        <v>311</v>
      </c>
      <c r="F5530" t="s">
        <v>3848</v>
      </c>
      <c r="G5530" t="s">
        <v>311</v>
      </c>
      <c r="H5530" t="s">
        <v>311</v>
      </c>
      <c r="I5530" t="s">
        <v>311</v>
      </c>
      <c r="J5530">
        <v>2</v>
      </c>
    </row>
    <row r="5531" spans="1:10" hidden="1" x14ac:dyDescent="0.35">
      <c r="A5531" t="s">
        <v>11917</v>
      </c>
      <c r="B5531">
        <v>8</v>
      </c>
      <c r="C5531">
        <v>6</v>
      </c>
      <c r="D5531">
        <v>5508</v>
      </c>
      <c r="E5531" t="s">
        <v>311</v>
      </c>
      <c r="F5531" t="s">
        <v>3848</v>
      </c>
      <c r="G5531" t="s">
        <v>311</v>
      </c>
      <c r="H5531" t="s">
        <v>311</v>
      </c>
      <c r="I5531" t="s">
        <v>311</v>
      </c>
      <c r="J5531">
        <v>0</v>
      </c>
    </row>
    <row r="5532" spans="1:10" hidden="1" x14ac:dyDescent="0.35">
      <c r="A5532" t="s">
        <v>11918</v>
      </c>
      <c r="B5532">
        <v>9</v>
      </c>
      <c r="C5532">
        <v>6</v>
      </c>
      <c r="D5532">
        <v>5508</v>
      </c>
      <c r="E5532" t="s">
        <v>311</v>
      </c>
      <c r="F5532" t="s">
        <v>3848</v>
      </c>
      <c r="G5532" t="s">
        <v>311</v>
      </c>
      <c r="H5532" t="s">
        <v>311</v>
      </c>
      <c r="I5532" t="s">
        <v>311</v>
      </c>
      <c r="J5532">
        <v>0</v>
      </c>
    </row>
    <row r="5533" spans="1:10" hidden="1" x14ac:dyDescent="0.35">
      <c r="A5533" t="s">
        <v>11919</v>
      </c>
      <c r="B5533">
        <v>14</v>
      </c>
      <c r="C5533">
        <v>6</v>
      </c>
      <c r="D5533">
        <v>5508</v>
      </c>
      <c r="E5533" t="s">
        <v>311</v>
      </c>
      <c r="F5533" t="s">
        <v>3848</v>
      </c>
      <c r="G5533" t="s">
        <v>311</v>
      </c>
      <c r="H5533" t="s">
        <v>311</v>
      </c>
      <c r="I5533" t="s">
        <v>311</v>
      </c>
      <c r="J5533">
        <v>1</v>
      </c>
    </row>
    <row r="5534" spans="1:10" hidden="1" x14ac:dyDescent="0.35">
      <c r="A5534" t="s">
        <v>11405</v>
      </c>
      <c r="B5534">
        <v>44</v>
      </c>
      <c r="C5534">
        <v>6</v>
      </c>
      <c r="D5534">
        <v>5508</v>
      </c>
      <c r="E5534" t="s">
        <v>311</v>
      </c>
      <c r="F5534" t="s">
        <v>2692</v>
      </c>
      <c r="G5534" t="s">
        <v>311</v>
      </c>
      <c r="H5534" t="s">
        <v>311</v>
      </c>
      <c r="I5534" t="s">
        <v>311</v>
      </c>
      <c r="J5534">
        <v>1</v>
      </c>
    </row>
    <row r="5535" spans="1:10" hidden="1" x14ac:dyDescent="0.35">
      <c r="A5535" t="s">
        <v>11920</v>
      </c>
      <c r="B5535">
        <v>9</v>
      </c>
      <c r="C5535">
        <v>6</v>
      </c>
      <c r="D5535">
        <v>5508</v>
      </c>
      <c r="E5535" t="s">
        <v>311</v>
      </c>
      <c r="F5535" t="s">
        <v>3848</v>
      </c>
      <c r="G5535" t="s">
        <v>311</v>
      </c>
      <c r="H5535" t="s">
        <v>311</v>
      </c>
      <c r="I5535" t="s">
        <v>311</v>
      </c>
      <c r="J5535">
        <v>0</v>
      </c>
    </row>
    <row r="5536" spans="1:10" hidden="1" x14ac:dyDescent="0.35">
      <c r="A5536" t="s">
        <v>11921</v>
      </c>
      <c r="B5536">
        <v>13</v>
      </c>
      <c r="C5536">
        <v>6</v>
      </c>
      <c r="D5536">
        <v>5508</v>
      </c>
      <c r="E5536" t="s">
        <v>311</v>
      </c>
      <c r="F5536" t="s">
        <v>3848</v>
      </c>
      <c r="G5536" t="s">
        <v>311</v>
      </c>
      <c r="H5536" t="s">
        <v>311</v>
      </c>
      <c r="I5536" t="s">
        <v>311</v>
      </c>
      <c r="J5536">
        <v>3</v>
      </c>
    </row>
    <row r="5537" spans="1:10" hidden="1" x14ac:dyDescent="0.35">
      <c r="A5537" t="s">
        <v>11922</v>
      </c>
      <c r="B5537">
        <v>9</v>
      </c>
      <c r="C5537">
        <v>6</v>
      </c>
      <c r="D5537">
        <v>5508</v>
      </c>
      <c r="E5537" t="s">
        <v>311</v>
      </c>
      <c r="F5537" t="s">
        <v>3848</v>
      </c>
      <c r="G5537" t="s">
        <v>311</v>
      </c>
      <c r="H5537" t="s">
        <v>311</v>
      </c>
      <c r="I5537" t="s">
        <v>311</v>
      </c>
      <c r="J5537">
        <v>1</v>
      </c>
    </row>
    <row r="5538" spans="1:10" hidden="1" x14ac:dyDescent="0.35">
      <c r="A5538" t="s">
        <v>11923</v>
      </c>
      <c r="B5538">
        <v>6</v>
      </c>
      <c r="C5538">
        <v>6</v>
      </c>
      <c r="D5538">
        <v>5508</v>
      </c>
      <c r="E5538" t="s">
        <v>311</v>
      </c>
      <c r="F5538" t="s">
        <v>3848</v>
      </c>
      <c r="G5538" t="s">
        <v>311</v>
      </c>
      <c r="H5538" t="s">
        <v>311</v>
      </c>
      <c r="I5538" t="s">
        <v>311</v>
      </c>
      <c r="J5538">
        <v>0</v>
      </c>
    </row>
    <row r="5539" spans="1:10" hidden="1" x14ac:dyDescent="0.35">
      <c r="A5539" t="s">
        <v>11924</v>
      </c>
      <c r="B5539">
        <v>8</v>
      </c>
      <c r="C5539">
        <v>6</v>
      </c>
      <c r="D5539">
        <v>5508</v>
      </c>
      <c r="E5539" t="s">
        <v>311</v>
      </c>
      <c r="F5539" t="s">
        <v>3848</v>
      </c>
      <c r="G5539" t="s">
        <v>311</v>
      </c>
      <c r="H5539" t="s">
        <v>311</v>
      </c>
      <c r="I5539" t="s">
        <v>311</v>
      </c>
      <c r="J5539">
        <v>0</v>
      </c>
    </row>
    <row r="5540" spans="1:10" x14ac:dyDescent="0.35">
      <c r="A5540" t="s">
        <v>11925</v>
      </c>
      <c r="B5540">
        <v>57</v>
      </c>
      <c r="C5540">
        <v>6</v>
      </c>
      <c r="D5540">
        <v>5508</v>
      </c>
      <c r="E5540" t="s">
        <v>311</v>
      </c>
      <c r="F5540" t="s">
        <v>0</v>
      </c>
      <c r="G5540" t="s">
        <v>2202</v>
      </c>
      <c r="H5540" t="s">
        <v>311</v>
      </c>
      <c r="I5540" t="s">
        <v>311</v>
      </c>
      <c r="J5540">
        <v>21</v>
      </c>
    </row>
    <row r="5541" spans="1:10" hidden="1" x14ac:dyDescent="0.35">
      <c r="A5541" t="s">
        <v>11926</v>
      </c>
      <c r="B5541">
        <v>44</v>
      </c>
      <c r="C5541">
        <v>6</v>
      </c>
      <c r="D5541">
        <v>5508</v>
      </c>
      <c r="E5541" t="s">
        <v>311</v>
      </c>
      <c r="F5541" t="s">
        <v>3848</v>
      </c>
      <c r="G5541" t="s">
        <v>311</v>
      </c>
      <c r="H5541" t="s">
        <v>311</v>
      </c>
      <c r="I5541" t="s">
        <v>311</v>
      </c>
      <c r="J5541">
        <v>7</v>
      </c>
    </row>
    <row r="5542" spans="1:10" x14ac:dyDescent="0.35">
      <c r="A5542" t="s">
        <v>11927</v>
      </c>
      <c r="B5542">
        <v>246</v>
      </c>
      <c r="C5542">
        <v>6</v>
      </c>
      <c r="D5542">
        <v>5508</v>
      </c>
      <c r="E5542" t="s">
        <v>311</v>
      </c>
      <c r="F5542" t="s">
        <v>0</v>
      </c>
      <c r="G5542" t="s">
        <v>2194</v>
      </c>
      <c r="H5542" t="s">
        <v>311</v>
      </c>
      <c r="I5542" t="s">
        <v>311</v>
      </c>
      <c r="J5542">
        <v>79</v>
      </c>
    </row>
    <row r="5543" spans="1:10" hidden="1" x14ac:dyDescent="0.35">
      <c r="A5543" t="s">
        <v>11928</v>
      </c>
      <c r="B5543">
        <v>7</v>
      </c>
      <c r="C5543">
        <v>6</v>
      </c>
      <c r="D5543">
        <v>5508</v>
      </c>
      <c r="E5543" t="s">
        <v>311</v>
      </c>
      <c r="F5543" t="s">
        <v>3848</v>
      </c>
      <c r="G5543" t="s">
        <v>311</v>
      </c>
      <c r="H5543" t="s">
        <v>311</v>
      </c>
      <c r="I5543" t="s">
        <v>311</v>
      </c>
      <c r="J5543">
        <v>0</v>
      </c>
    </row>
    <row r="5544" spans="1:10" hidden="1" x14ac:dyDescent="0.35">
      <c r="A5544" t="s">
        <v>11929</v>
      </c>
      <c r="B5544">
        <v>49</v>
      </c>
      <c r="C5544">
        <v>6</v>
      </c>
      <c r="D5544">
        <v>5508</v>
      </c>
      <c r="E5544" t="s">
        <v>311</v>
      </c>
      <c r="F5544" t="s">
        <v>2692</v>
      </c>
      <c r="G5544" t="s">
        <v>311</v>
      </c>
      <c r="H5544" t="s">
        <v>311</v>
      </c>
      <c r="I5544" t="s">
        <v>311</v>
      </c>
      <c r="J5544">
        <v>2</v>
      </c>
    </row>
    <row r="5545" spans="1:10" hidden="1" x14ac:dyDescent="0.35">
      <c r="A5545" t="s">
        <v>11930</v>
      </c>
      <c r="B5545">
        <v>48</v>
      </c>
      <c r="C5545">
        <v>6</v>
      </c>
      <c r="D5545">
        <v>5508</v>
      </c>
      <c r="E5545" t="s">
        <v>311</v>
      </c>
      <c r="F5545" t="s">
        <v>2692</v>
      </c>
      <c r="G5545" t="s">
        <v>311</v>
      </c>
      <c r="H5545" t="s">
        <v>311</v>
      </c>
      <c r="I5545" t="s">
        <v>311</v>
      </c>
      <c r="J5545">
        <v>1</v>
      </c>
    </row>
    <row r="5546" spans="1:10" hidden="1" x14ac:dyDescent="0.35">
      <c r="A5546" t="s">
        <v>11931</v>
      </c>
      <c r="B5546">
        <v>21</v>
      </c>
      <c r="C5546">
        <v>6</v>
      </c>
      <c r="D5546">
        <v>5508</v>
      </c>
      <c r="E5546" t="s">
        <v>311</v>
      </c>
      <c r="F5546" t="s">
        <v>3848</v>
      </c>
      <c r="G5546" t="s">
        <v>311</v>
      </c>
      <c r="H5546" t="s">
        <v>311</v>
      </c>
      <c r="I5546" t="s">
        <v>311</v>
      </c>
      <c r="J5546">
        <v>21</v>
      </c>
    </row>
    <row r="5547" spans="1:10" hidden="1" x14ac:dyDescent="0.35">
      <c r="A5547" t="s">
        <v>11932</v>
      </c>
      <c r="B5547">
        <v>9</v>
      </c>
      <c r="C5547">
        <v>6</v>
      </c>
      <c r="D5547">
        <v>5508</v>
      </c>
      <c r="E5547" t="s">
        <v>311</v>
      </c>
      <c r="F5547" t="s">
        <v>3848</v>
      </c>
      <c r="G5547" t="s">
        <v>311</v>
      </c>
      <c r="H5547" t="s">
        <v>311</v>
      </c>
      <c r="I5547" t="s">
        <v>311</v>
      </c>
      <c r="J5547">
        <v>0</v>
      </c>
    </row>
    <row r="5548" spans="1:10" hidden="1" x14ac:dyDescent="0.35">
      <c r="A5548" t="s">
        <v>11933</v>
      </c>
      <c r="B5548">
        <v>20</v>
      </c>
      <c r="C5548">
        <v>6</v>
      </c>
      <c r="D5548">
        <v>5508</v>
      </c>
      <c r="E5548" t="s">
        <v>311</v>
      </c>
      <c r="F5548" t="s">
        <v>3848</v>
      </c>
      <c r="G5548" t="s">
        <v>311</v>
      </c>
      <c r="H5548" t="s">
        <v>311</v>
      </c>
      <c r="I5548" t="s">
        <v>311</v>
      </c>
      <c r="J5548">
        <v>1</v>
      </c>
    </row>
    <row r="5549" spans="1:10" hidden="1" x14ac:dyDescent="0.35">
      <c r="A5549" t="s">
        <v>11934</v>
      </c>
      <c r="B5549">
        <v>28</v>
      </c>
      <c r="C5549">
        <v>6</v>
      </c>
      <c r="D5549">
        <v>5508</v>
      </c>
      <c r="E5549" t="s">
        <v>311</v>
      </c>
      <c r="F5549" t="s">
        <v>2692</v>
      </c>
      <c r="G5549" t="s">
        <v>311</v>
      </c>
      <c r="H5549" t="s">
        <v>311</v>
      </c>
      <c r="I5549" t="s">
        <v>311</v>
      </c>
      <c r="J5549">
        <v>0</v>
      </c>
    </row>
    <row r="5550" spans="1:10" x14ac:dyDescent="0.35">
      <c r="A5550" t="s">
        <v>11935</v>
      </c>
      <c r="B5550">
        <v>2</v>
      </c>
      <c r="C5550">
        <v>6</v>
      </c>
      <c r="D5550">
        <v>5508</v>
      </c>
      <c r="E5550" t="s">
        <v>311</v>
      </c>
      <c r="F5550" t="s">
        <v>0</v>
      </c>
      <c r="G5550" t="s">
        <v>311</v>
      </c>
      <c r="H5550" t="s">
        <v>311</v>
      </c>
      <c r="I5550" t="s">
        <v>311</v>
      </c>
      <c r="J5550">
        <v>2</v>
      </c>
    </row>
    <row r="5551" spans="1:10" hidden="1" x14ac:dyDescent="0.35">
      <c r="A5551" t="s">
        <v>11936</v>
      </c>
      <c r="B5551">
        <v>11</v>
      </c>
      <c r="C5551">
        <v>6</v>
      </c>
      <c r="D5551">
        <v>5508</v>
      </c>
      <c r="E5551" t="s">
        <v>311</v>
      </c>
      <c r="F5551" t="s">
        <v>3848</v>
      </c>
      <c r="G5551" t="s">
        <v>311</v>
      </c>
      <c r="H5551" t="s">
        <v>311</v>
      </c>
      <c r="I5551" t="s">
        <v>311</v>
      </c>
      <c r="J5551">
        <v>0</v>
      </c>
    </row>
    <row r="5552" spans="1:10" hidden="1" x14ac:dyDescent="0.35">
      <c r="A5552" t="s">
        <v>11937</v>
      </c>
      <c r="B5552">
        <v>32</v>
      </c>
      <c r="C5552">
        <v>6</v>
      </c>
      <c r="D5552">
        <v>5508</v>
      </c>
      <c r="E5552" t="s">
        <v>311</v>
      </c>
      <c r="F5552" t="s">
        <v>2692</v>
      </c>
      <c r="G5552" t="s">
        <v>311</v>
      </c>
      <c r="H5552" t="s">
        <v>311</v>
      </c>
      <c r="I5552" t="s">
        <v>311</v>
      </c>
      <c r="J5552">
        <v>6</v>
      </c>
    </row>
    <row r="5553" spans="1:10" hidden="1" x14ac:dyDescent="0.35">
      <c r="A5553" t="s">
        <v>11938</v>
      </c>
      <c r="B5553">
        <v>17</v>
      </c>
      <c r="C5553">
        <v>6</v>
      </c>
      <c r="D5553">
        <v>5508</v>
      </c>
      <c r="E5553" t="s">
        <v>311</v>
      </c>
      <c r="F5553" t="s">
        <v>3848</v>
      </c>
      <c r="G5553" t="s">
        <v>311</v>
      </c>
      <c r="H5553" t="s">
        <v>311</v>
      </c>
      <c r="I5553" t="s">
        <v>311</v>
      </c>
      <c r="J5553">
        <v>1</v>
      </c>
    </row>
    <row r="5554" spans="1:10" hidden="1" x14ac:dyDescent="0.35">
      <c r="A5554" t="s">
        <v>11939</v>
      </c>
      <c r="B5554">
        <v>12</v>
      </c>
      <c r="C5554">
        <v>6</v>
      </c>
      <c r="D5554">
        <v>5508</v>
      </c>
      <c r="E5554" t="s">
        <v>311</v>
      </c>
      <c r="F5554" t="s">
        <v>3848</v>
      </c>
      <c r="G5554" t="s">
        <v>311</v>
      </c>
      <c r="H5554" t="s">
        <v>311</v>
      </c>
      <c r="I5554" t="s">
        <v>311</v>
      </c>
      <c r="J5554">
        <v>0</v>
      </c>
    </row>
    <row r="5555" spans="1:10" hidden="1" x14ac:dyDescent="0.35">
      <c r="A5555" t="s">
        <v>11940</v>
      </c>
      <c r="B5555">
        <v>26</v>
      </c>
      <c r="C5555">
        <v>6</v>
      </c>
      <c r="D5555">
        <v>5508</v>
      </c>
      <c r="E5555" t="s">
        <v>311</v>
      </c>
      <c r="F5555" t="s">
        <v>2692</v>
      </c>
      <c r="G5555" t="s">
        <v>311</v>
      </c>
      <c r="H5555" t="s">
        <v>311</v>
      </c>
      <c r="I5555" t="s">
        <v>311</v>
      </c>
      <c r="J5555">
        <v>2</v>
      </c>
    </row>
    <row r="5556" spans="1:10" hidden="1" x14ac:dyDescent="0.35">
      <c r="A5556" t="s">
        <v>11941</v>
      </c>
      <c r="B5556">
        <v>10</v>
      </c>
      <c r="C5556">
        <v>6</v>
      </c>
      <c r="D5556">
        <v>5508</v>
      </c>
      <c r="E5556" t="s">
        <v>311</v>
      </c>
      <c r="F5556" t="s">
        <v>3848</v>
      </c>
      <c r="G5556" t="s">
        <v>311</v>
      </c>
      <c r="H5556" t="s">
        <v>311</v>
      </c>
      <c r="I5556" t="s">
        <v>311</v>
      </c>
      <c r="J5556">
        <v>1</v>
      </c>
    </row>
    <row r="5557" spans="1:10" hidden="1" x14ac:dyDescent="0.35">
      <c r="A5557" t="s">
        <v>11942</v>
      </c>
      <c r="B5557">
        <v>15</v>
      </c>
      <c r="C5557">
        <v>6</v>
      </c>
      <c r="D5557">
        <v>5508</v>
      </c>
      <c r="E5557" t="s">
        <v>311</v>
      </c>
      <c r="F5557" t="s">
        <v>3848</v>
      </c>
      <c r="G5557" t="s">
        <v>311</v>
      </c>
      <c r="H5557" t="s">
        <v>311</v>
      </c>
      <c r="I5557" t="s">
        <v>311</v>
      </c>
      <c r="J5557">
        <v>2</v>
      </c>
    </row>
    <row r="5558" spans="1:10" hidden="1" x14ac:dyDescent="0.35">
      <c r="A5558" t="s">
        <v>11943</v>
      </c>
      <c r="B5558">
        <v>7</v>
      </c>
      <c r="C5558">
        <v>6</v>
      </c>
      <c r="D5558">
        <v>5508</v>
      </c>
      <c r="E5558" t="s">
        <v>311</v>
      </c>
      <c r="F5558" t="s">
        <v>3848</v>
      </c>
      <c r="G5558" t="s">
        <v>311</v>
      </c>
      <c r="H5558" t="s">
        <v>311</v>
      </c>
      <c r="I5558" t="s">
        <v>311</v>
      </c>
      <c r="J5558">
        <v>0</v>
      </c>
    </row>
    <row r="5559" spans="1:10" hidden="1" x14ac:dyDescent="0.35">
      <c r="A5559" t="s">
        <v>11944</v>
      </c>
      <c r="B5559">
        <v>15</v>
      </c>
      <c r="C5559">
        <v>6</v>
      </c>
      <c r="D5559">
        <v>5508</v>
      </c>
      <c r="E5559" t="s">
        <v>311</v>
      </c>
      <c r="F5559" t="s">
        <v>3848</v>
      </c>
      <c r="G5559" t="s">
        <v>311</v>
      </c>
      <c r="H5559" t="s">
        <v>311</v>
      </c>
      <c r="I5559" t="s">
        <v>311</v>
      </c>
      <c r="J5559">
        <v>0</v>
      </c>
    </row>
    <row r="5560" spans="1:10" hidden="1" x14ac:dyDescent="0.35">
      <c r="A5560" t="s">
        <v>11945</v>
      </c>
      <c r="B5560">
        <v>13</v>
      </c>
      <c r="C5560">
        <v>6</v>
      </c>
      <c r="D5560">
        <v>5508</v>
      </c>
      <c r="E5560" t="s">
        <v>311</v>
      </c>
      <c r="F5560" t="s">
        <v>3848</v>
      </c>
      <c r="G5560" t="s">
        <v>311</v>
      </c>
      <c r="H5560" t="s">
        <v>311</v>
      </c>
      <c r="I5560" t="s">
        <v>311</v>
      </c>
      <c r="J5560">
        <v>0</v>
      </c>
    </row>
    <row r="5561" spans="1:10" hidden="1" x14ac:dyDescent="0.35">
      <c r="A5561" t="s">
        <v>11946</v>
      </c>
      <c r="B5561">
        <v>19</v>
      </c>
      <c r="C5561">
        <v>6</v>
      </c>
      <c r="D5561">
        <v>5508</v>
      </c>
      <c r="E5561" t="s">
        <v>311</v>
      </c>
      <c r="F5561" t="s">
        <v>3848</v>
      </c>
      <c r="G5561" t="s">
        <v>311</v>
      </c>
      <c r="H5561" t="s">
        <v>311</v>
      </c>
      <c r="I5561" t="s">
        <v>311</v>
      </c>
      <c r="J5561">
        <v>0</v>
      </c>
    </row>
    <row r="5562" spans="1:10" hidden="1" x14ac:dyDescent="0.35">
      <c r="A5562" t="s">
        <v>11947</v>
      </c>
      <c r="B5562">
        <v>13</v>
      </c>
      <c r="C5562">
        <v>6</v>
      </c>
      <c r="D5562">
        <v>5508</v>
      </c>
      <c r="E5562" t="s">
        <v>311</v>
      </c>
      <c r="F5562" t="s">
        <v>3848</v>
      </c>
      <c r="G5562" t="s">
        <v>311</v>
      </c>
      <c r="H5562" t="s">
        <v>311</v>
      </c>
      <c r="I5562" t="s">
        <v>311</v>
      </c>
      <c r="J5562">
        <v>0</v>
      </c>
    </row>
    <row r="5563" spans="1:10" hidden="1" x14ac:dyDescent="0.35">
      <c r="A5563" t="s">
        <v>11948</v>
      </c>
      <c r="B5563">
        <v>7</v>
      </c>
      <c r="C5563">
        <v>6</v>
      </c>
      <c r="D5563">
        <v>5508</v>
      </c>
      <c r="E5563" t="s">
        <v>311</v>
      </c>
      <c r="F5563" t="s">
        <v>3848</v>
      </c>
      <c r="G5563" t="s">
        <v>311</v>
      </c>
      <c r="H5563" t="s">
        <v>311</v>
      </c>
      <c r="I5563" t="s">
        <v>311</v>
      </c>
      <c r="J5563">
        <v>0</v>
      </c>
    </row>
    <row r="5564" spans="1:10" x14ac:dyDescent="0.35">
      <c r="A5564" t="s">
        <v>11949</v>
      </c>
      <c r="B5564">
        <v>276</v>
      </c>
      <c r="C5564">
        <v>6</v>
      </c>
      <c r="D5564">
        <v>5508</v>
      </c>
      <c r="E5564" t="s">
        <v>311</v>
      </c>
      <c r="F5564" t="s">
        <v>0</v>
      </c>
      <c r="G5564" t="s">
        <v>2924</v>
      </c>
      <c r="H5564" t="s">
        <v>311</v>
      </c>
      <c r="I5564" t="s">
        <v>311</v>
      </c>
      <c r="J5564">
        <v>34</v>
      </c>
    </row>
    <row r="5565" spans="1:10" hidden="1" x14ac:dyDescent="0.35">
      <c r="A5565" t="s">
        <v>11950</v>
      </c>
      <c r="B5565">
        <v>9</v>
      </c>
      <c r="C5565">
        <v>6</v>
      </c>
      <c r="D5565">
        <v>5508</v>
      </c>
      <c r="E5565" t="s">
        <v>311</v>
      </c>
      <c r="F5565" t="s">
        <v>2692</v>
      </c>
      <c r="G5565" t="s">
        <v>311</v>
      </c>
      <c r="H5565" t="s">
        <v>311</v>
      </c>
      <c r="I5565" t="s">
        <v>311</v>
      </c>
      <c r="J5565">
        <v>3</v>
      </c>
    </row>
    <row r="5566" spans="1:10" hidden="1" x14ac:dyDescent="0.35">
      <c r="A5566" t="s">
        <v>11951</v>
      </c>
      <c r="B5566">
        <v>30</v>
      </c>
      <c r="C5566">
        <v>6</v>
      </c>
      <c r="D5566">
        <v>5508</v>
      </c>
      <c r="E5566" t="s">
        <v>311</v>
      </c>
      <c r="F5566" t="s">
        <v>2692</v>
      </c>
      <c r="G5566" t="s">
        <v>311</v>
      </c>
      <c r="H5566" t="s">
        <v>311</v>
      </c>
      <c r="I5566" t="s">
        <v>311</v>
      </c>
      <c r="J5566">
        <v>1</v>
      </c>
    </row>
    <row r="5567" spans="1:10" hidden="1" x14ac:dyDescent="0.35">
      <c r="A5567" t="s">
        <v>11952</v>
      </c>
      <c r="B5567">
        <v>7</v>
      </c>
      <c r="C5567">
        <v>6</v>
      </c>
      <c r="D5567">
        <v>5508</v>
      </c>
      <c r="E5567" t="s">
        <v>311</v>
      </c>
      <c r="F5567" t="s">
        <v>3848</v>
      </c>
      <c r="G5567" t="s">
        <v>311</v>
      </c>
      <c r="H5567" t="s">
        <v>311</v>
      </c>
      <c r="I5567" t="s">
        <v>311</v>
      </c>
      <c r="J5567">
        <v>0</v>
      </c>
    </row>
    <row r="5568" spans="1:10" hidden="1" x14ac:dyDescent="0.35">
      <c r="A5568" t="s">
        <v>11953</v>
      </c>
      <c r="B5568">
        <v>11</v>
      </c>
      <c r="C5568">
        <v>6</v>
      </c>
      <c r="D5568">
        <v>5508</v>
      </c>
      <c r="E5568" t="s">
        <v>311</v>
      </c>
      <c r="F5568" t="s">
        <v>2692</v>
      </c>
      <c r="G5568" t="s">
        <v>311</v>
      </c>
      <c r="H5568" t="s">
        <v>311</v>
      </c>
      <c r="I5568" t="s">
        <v>311</v>
      </c>
      <c r="J5568">
        <v>4</v>
      </c>
    </row>
    <row r="5569" spans="1:10" hidden="1" x14ac:dyDescent="0.35">
      <c r="A5569" t="s">
        <v>11954</v>
      </c>
      <c r="B5569">
        <v>13</v>
      </c>
      <c r="C5569">
        <v>6</v>
      </c>
      <c r="D5569">
        <v>5508</v>
      </c>
      <c r="E5569" t="s">
        <v>311</v>
      </c>
      <c r="F5569" t="s">
        <v>3848</v>
      </c>
      <c r="G5569" t="s">
        <v>311</v>
      </c>
      <c r="H5569" t="s">
        <v>311</v>
      </c>
      <c r="I5569" t="s">
        <v>311</v>
      </c>
      <c r="J5569">
        <v>0</v>
      </c>
    </row>
    <row r="5570" spans="1:10" hidden="1" x14ac:dyDescent="0.35">
      <c r="A5570" t="s">
        <v>11955</v>
      </c>
      <c r="B5570">
        <v>23</v>
      </c>
      <c r="C5570">
        <v>6</v>
      </c>
      <c r="D5570">
        <v>5508</v>
      </c>
      <c r="E5570" t="s">
        <v>311</v>
      </c>
      <c r="F5570" t="s">
        <v>3848</v>
      </c>
      <c r="G5570" t="s">
        <v>311</v>
      </c>
      <c r="H5570" t="s">
        <v>311</v>
      </c>
      <c r="I5570" t="s">
        <v>311</v>
      </c>
      <c r="J5570">
        <v>0</v>
      </c>
    </row>
    <row r="5571" spans="1:10" hidden="1" x14ac:dyDescent="0.35">
      <c r="A5571" t="s">
        <v>11956</v>
      </c>
      <c r="B5571">
        <v>13</v>
      </c>
      <c r="C5571">
        <v>6</v>
      </c>
      <c r="D5571">
        <v>5508</v>
      </c>
      <c r="E5571" t="s">
        <v>311</v>
      </c>
      <c r="F5571" t="s">
        <v>3848</v>
      </c>
      <c r="G5571" t="s">
        <v>311</v>
      </c>
      <c r="H5571" t="s">
        <v>311</v>
      </c>
      <c r="I5571" t="s">
        <v>311</v>
      </c>
      <c r="J5571">
        <v>1</v>
      </c>
    </row>
    <row r="5572" spans="1:10" hidden="1" x14ac:dyDescent="0.35">
      <c r="A5572" t="s">
        <v>11957</v>
      </c>
      <c r="B5572">
        <v>11</v>
      </c>
      <c r="C5572">
        <v>6</v>
      </c>
      <c r="D5572">
        <v>5508</v>
      </c>
      <c r="E5572" t="s">
        <v>311</v>
      </c>
      <c r="F5572" t="s">
        <v>3848</v>
      </c>
      <c r="G5572" t="s">
        <v>311</v>
      </c>
      <c r="H5572" t="s">
        <v>311</v>
      </c>
      <c r="I5572" t="s">
        <v>311</v>
      </c>
      <c r="J5572">
        <v>0</v>
      </c>
    </row>
    <row r="5573" spans="1:10" hidden="1" x14ac:dyDescent="0.35">
      <c r="A5573" t="s">
        <v>11958</v>
      </c>
      <c r="B5573">
        <v>14</v>
      </c>
      <c r="C5573">
        <v>6</v>
      </c>
      <c r="D5573">
        <v>5508</v>
      </c>
      <c r="E5573" t="s">
        <v>311</v>
      </c>
      <c r="F5573" t="s">
        <v>3848</v>
      </c>
      <c r="G5573" t="s">
        <v>311</v>
      </c>
      <c r="H5573" t="s">
        <v>311</v>
      </c>
      <c r="I5573" t="s">
        <v>311</v>
      </c>
      <c r="J5573">
        <v>0</v>
      </c>
    </row>
    <row r="5574" spans="1:10" hidden="1" x14ac:dyDescent="0.35">
      <c r="A5574" t="s">
        <v>11959</v>
      </c>
      <c r="B5574">
        <v>9</v>
      </c>
      <c r="C5574">
        <v>6</v>
      </c>
      <c r="D5574">
        <v>5508</v>
      </c>
      <c r="E5574" t="s">
        <v>311</v>
      </c>
      <c r="F5574" t="s">
        <v>3848</v>
      </c>
      <c r="G5574" t="s">
        <v>311</v>
      </c>
      <c r="H5574" t="s">
        <v>311</v>
      </c>
      <c r="I5574" t="s">
        <v>311</v>
      </c>
      <c r="J5574">
        <v>0</v>
      </c>
    </row>
    <row r="5575" spans="1:10" hidden="1" x14ac:dyDescent="0.35">
      <c r="A5575" t="s">
        <v>11960</v>
      </c>
      <c r="B5575">
        <v>20</v>
      </c>
      <c r="C5575">
        <v>6</v>
      </c>
      <c r="D5575">
        <v>5508</v>
      </c>
      <c r="E5575" t="s">
        <v>311</v>
      </c>
      <c r="F5575" t="s">
        <v>3848</v>
      </c>
      <c r="G5575" t="s">
        <v>311</v>
      </c>
      <c r="H5575" t="s">
        <v>311</v>
      </c>
      <c r="I5575" t="s">
        <v>311</v>
      </c>
      <c r="J5575">
        <v>0</v>
      </c>
    </row>
    <row r="5576" spans="1:10" hidden="1" x14ac:dyDescent="0.35">
      <c r="A5576" t="s">
        <v>11961</v>
      </c>
      <c r="B5576">
        <v>12</v>
      </c>
      <c r="C5576">
        <v>6</v>
      </c>
      <c r="D5576">
        <v>5508</v>
      </c>
      <c r="E5576" t="s">
        <v>311</v>
      </c>
      <c r="F5576" t="s">
        <v>3848</v>
      </c>
      <c r="G5576" t="s">
        <v>311</v>
      </c>
      <c r="H5576" t="s">
        <v>311</v>
      </c>
      <c r="I5576" t="s">
        <v>311</v>
      </c>
      <c r="J5576">
        <v>0</v>
      </c>
    </row>
    <row r="5577" spans="1:10" hidden="1" x14ac:dyDescent="0.35">
      <c r="A5577" t="s">
        <v>11962</v>
      </c>
      <c r="B5577">
        <v>17</v>
      </c>
      <c r="C5577">
        <v>6</v>
      </c>
      <c r="D5577">
        <v>5508</v>
      </c>
      <c r="E5577" t="s">
        <v>311</v>
      </c>
      <c r="F5577" t="s">
        <v>3848</v>
      </c>
      <c r="G5577" t="s">
        <v>311</v>
      </c>
      <c r="H5577" t="s">
        <v>311</v>
      </c>
      <c r="I5577" t="s">
        <v>311</v>
      </c>
      <c r="J5577">
        <v>3</v>
      </c>
    </row>
    <row r="5578" spans="1:10" hidden="1" x14ac:dyDescent="0.35">
      <c r="A5578" t="s">
        <v>11963</v>
      </c>
      <c r="B5578">
        <v>9</v>
      </c>
      <c r="C5578">
        <v>6</v>
      </c>
      <c r="D5578">
        <v>5508</v>
      </c>
      <c r="E5578" t="s">
        <v>311</v>
      </c>
      <c r="F5578" t="s">
        <v>3848</v>
      </c>
      <c r="G5578" t="s">
        <v>311</v>
      </c>
      <c r="H5578" t="s">
        <v>311</v>
      </c>
      <c r="I5578" t="s">
        <v>311</v>
      </c>
      <c r="J5578">
        <v>0</v>
      </c>
    </row>
    <row r="5579" spans="1:10" hidden="1" x14ac:dyDescent="0.35">
      <c r="A5579" t="s">
        <v>11964</v>
      </c>
      <c r="B5579">
        <v>8</v>
      </c>
      <c r="C5579">
        <v>6</v>
      </c>
      <c r="D5579">
        <v>5508</v>
      </c>
      <c r="E5579" t="s">
        <v>311</v>
      </c>
      <c r="F5579" t="s">
        <v>3848</v>
      </c>
      <c r="G5579" t="s">
        <v>311</v>
      </c>
      <c r="H5579" t="s">
        <v>311</v>
      </c>
      <c r="I5579" t="s">
        <v>311</v>
      </c>
      <c r="J5579">
        <v>0</v>
      </c>
    </row>
    <row r="5580" spans="1:10" hidden="1" x14ac:dyDescent="0.35">
      <c r="A5580" t="s">
        <v>11965</v>
      </c>
      <c r="B5580">
        <v>26</v>
      </c>
      <c r="C5580">
        <v>6</v>
      </c>
      <c r="D5580">
        <v>5508</v>
      </c>
      <c r="E5580" t="s">
        <v>311</v>
      </c>
      <c r="F5580" t="s">
        <v>2692</v>
      </c>
      <c r="G5580" t="s">
        <v>311</v>
      </c>
      <c r="H5580" t="s">
        <v>311</v>
      </c>
      <c r="I5580" t="s">
        <v>311</v>
      </c>
      <c r="J5580">
        <v>1</v>
      </c>
    </row>
    <row r="5581" spans="1:10" hidden="1" x14ac:dyDescent="0.35">
      <c r="A5581" t="s">
        <v>11966</v>
      </c>
      <c r="B5581">
        <v>12</v>
      </c>
      <c r="C5581">
        <v>6</v>
      </c>
      <c r="D5581">
        <v>5508</v>
      </c>
      <c r="E5581" t="s">
        <v>311</v>
      </c>
      <c r="F5581" t="s">
        <v>3848</v>
      </c>
      <c r="G5581" t="s">
        <v>311</v>
      </c>
      <c r="H5581" t="s">
        <v>311</v>
      </c>
      <c r="I5581" t="s">
        <v>311</v>
      </c>
      <c r="J5581">
        <v>1</v>
      </c>
    </row>
    <row r="5582" spans="1:10" hidden="1" x14ac:dyDescent="0.35">
      <c r="A5582" t="s">
        <v>11967</v>
      </c>
      <c r="B5582">
        <v>6</v>
      </c>
      <c r="C5582">
        <v>6</v>
      </c>
      <c r="D5582">
        <v>5508</v>
      </c>
      <c r="E5582" t="s">
        <v>311</v>
      </c>
      <c r="F5582" t="s">
        <v>3848</v>
      </c>
      <c r="G5582" t="s">
        <v>311</v>
      </c>
      <c r="H5582" t="s">
        <v>311</v>
      </c>
      <c r="I5582" t="s">
        <v>311</v>
      </c>
      <c r="J5582">
        <v>2</v>
      </c>
    </row>
    <row r="5583" spans="1:10" hidden="1" x14ac:dyDescent="0.35">
      <c r="A5583" t="s">
        <v>11968</v>
      </c>
      <c r="B5583">
        <v>11</v>
      </c>
      <c r="C5583">
        <v>6</v>
      </c>
      <c r="D5583">
        <v>5508</v>
      </c>
      <c r="E5583" t="s">
        <v>311</v>
      </c>
      <c r="F5583" t="s">
        <v>3848</v>
      </c>
      <c r="G5583" t="s">
        <v>311</v>
      </c>
      <c r="H5583" t="s">
        <v>311</v>
      </c>
      <c r="I5583" t="s">
        <v>311</v>
      </c>
      <c r="J5583">
        <v>0</v>
      </c>
    </row>
    <row r="5584" spans="1:10" hidden="1" x14ac:dyDescent="0.35">
      <c r="A5584" t="s">
        <v>11969</v>
      </c>
      <c r="B5584">
        <v>19</v>
      </c>
      <c r="C5584">
        <v>6</v>
      </c>
      <c r="D5584">
        <v>5508</v>
      </c>
      <c r="E5584" t="s">
        <v>311</v>
      </c>
      <c r="F5584" t="s">
        <v>3848</v>
      </c>
      <c r="G5584" t="s">
        <v>311</v>
      </c>
      <c r="H5584" t="s">
        <v>311</v>
      </c>
      <c r="I5584" t="s">
        <v>311</v>
      </c>
      <c r="J5584">
        <v>0</v>
      </c>
    </row>
    <row r="5585" spans="1:10" hidden="1" x14ac:dyDescent="0.35">
      <c r="A5585" t="s">
        <v>11970</v>
      </c>
      <c r="B5585">
        <v>8</v>
      </c>
      <c r="C5585">
        <v>6</v>
      </c>
      <c r="D5585">
        <v>5508</v>
      </c>
      <c r="E5585" t="s">
        <v>311</v>
      </c>
      <c r="F5585" t="s">
        <v>3848</v>
      </c>
      <c r="G5585" t="s">
        <v>311</v>
      </c>
      <c r="H5585" t="s">
        <v>311</v>
      </c>
      <c r="I5585" t="s">
        <v>311</v>
      </c>
      <c r="J5585">
        <v>0</v>
      </c>
    </row>
    <row r="5586" spans="1:10" hidden="1" x14ac:dyDescent="0.35">
      <c r="A5586" t="s">
        <v>11971</v>
      </c>
      <c r="B5586">
        <v>9</v>
      </c>
      <c r="C5586">
        <v>6</v>
      </c>
      <c r="D5586">
        <v>5508</v>
      </c>
      <c r="E5586" t="s">
        <v>311</v>
      </c>
      <c r="F5586" t="s">
        <v>2692</v>
      </c>
      <c r="G5586" t="s">
        <v>311</v>
      </c>
      <c r="H5586" t="s">
        <v>311</v>
      </c>
      <c r="I5586" t="s">
        <v>311</v>
      </c>
      <c r="J5586">
        <v>0</v>
      </c>
    </row>
    <row r="5587" spans="1:10" hidden="1" x14ac:dyDescent="0.35">
      <c r="A5587" t="s">
        <v>11972</v>
      </c>
      <c r="B5587">
        <v>7</v>
      </c>
      <c r="C5587">
        <v>6</v>
      </c>
      <c r="D5587">
        <v>5508</v>
      </c>
      <c r="E5587" t="s">
        <v>311</v>
      </c>
      <c r="F5587" t="s">
        <v>3848</v>
      </c>
      <c r="G5587" t="s">
        <v>311</v>
      </c>
      <c r="H5587" t="s">
        <v>311</v>
      </c>
      <c r="I5587" t="s">
        <v>311</v>
      </c>
      <c r="J5587">
        <v>1</v>
      </c>
    </row>
    <row r="5588" spans="1:10" hidden="1" x14ac:dyDescent="0.35">
      <c r="A5588" t="s">
        <v>11973</v>
      </c>
      <c r="B5588">
        <v>13</v>
      </c>
      <c r="C5588">
        <v>6</v>
      </c>
      <c r="D5588">
        <v>5508</v>
      </c>
      <c r="E5588" t="s">
        <v>311</v>
      </c>
      <c r="F5588" t="s">
        <v>3848</v>
      </c>
      <c r="G5588" t="s">
        <v>311</v>
      </c>
      <c r="H5588" t="s">
        <v>311</v>
      </c>
      <c r="I5588" t="s">
        <v>311</v>
      </c>
      <c r="J5588">
        <v>0</v>
      </c>
    </row>
    <row r="5589" spans="1:10" hidden="1" x14ac:dyDescent="0.35">
      <c r="A5589" t="s">
        <v>11974</v>
      </c>
      <c r="B5589">
        <v>14</v>
      </c>
      <c r="C5589">
        <v>6</v>
      </c>
      <c r="D5589">
        <v>5508</v>
      </c>
      <c r="E5589" t="s">
        <v>311</v>
      </c>
      <c r="F5589" t="s">
        <v>3848</v>
      </c>
      <c r="G5589" t="s">
        <v>311</v>
      </c>
      <c r="H5589" t="s">
        <v>311</v>
      </c>
      <c r="I5589" t="s">
        <v>311</v>
      </c>
      <c r="J5589">
        <v>0</v>
      </c>
    </row>
    <row r="5590" spans="1:10" hidden="1" x14ac:dyDescent="0.35">
      <c r="A5590" t="s">
        <v>11975</v>
      </c>
      <c r="B5590">
        <v>30</v>
      </c>
      <c r="C5590">
        <v>6</v>
      </c>
      <c r="D5590">
        <v>5508</v>
      </c>
      <c r="E5590" t="s">
        <v>311</v>
      </c>
      <c r="F5590" t="s">
        <v>2692</v>
      </c>
      <c r="G5590" t="s">
        <v>311</v>
      </c>
      <c r="H5590" t="s">
        <v>311</v>
      </c>
      <c r="I5590" t="s">
        <v>311</v>
      </c>
      <c r="J5590">
        <v>1</v>
      </c>
    </row>
    <row r="5591" spans="1:10" hidden="1" x14ac:dyDescent="0.35">
      <c r="A5591" t="s">
        <v>11976</v>
      </c>
      <c r="B5591">
        <v>12</v>
      </c>
      <c r="C5591">
        <v>6</v>
      </c>
      <c r="D5591">
        <v>5508</v>
      </c>
      <c r="E5591" t="s">
        <v>311</v>
      </c>
      <c r="F5591" t="s">
        <v>3848</v>
      </c>
      <c r="G5591" t="s">
        <v>311</v>
      </c>
      <c r="H5591" t="s">
        <v>311</v>
      </c>
      <c r="I5591" t="s">
        <v>311</v>
      </c>
      <c r="J5591">
        <v>2</v>
      </c>
    </row>
    <row r="5592" spans="1:10" hidden="1" x14ac:dyDescent="0.35">
      <c r="A5592" t="s">
        <v>11977</v>
      </c>
      <c r="B5592">
        <v>19</v>
      </c>
      <c r="C5592">
        <v>6</v>
      </c>
      <c r="D5592">
        <v>5508</v>
      </c>
      <c r="E5592" t="s">
        <v>311</v>
      </c>
      <c r="F5592" t="s">
        <v>3848</v>
      </c>
      <c r="G5592" t="s">
        <v>311</v>
      </c>
      <c r="H5592" t="s">
        <v>311</v>
      </c>
      <c r="I5592" t="s">
        <v>311</v>
      </c>
      <c r="J5592">
        <v>0</v>
      </c>
    </row>
    <row r="5593" spans="1:10" hidden="1" x14ac:dyDescent="0.35">
      <c r="A5593" t="s">
        <v>11978</v>
      </c>
      <c r="B5593">
        <v>14</v>
      </c>
      <c r="C5593">
        <v>6</v>
      </c>
      <c r="D5593">
        <v>5508</v>
      </c>
      <c r="E5593" t="s">
        <v>311</v>
      </c>
      <c r="F5593" t="s">
        <v>3848</v>
      </c>
      <c r="G5593" t="s">
        <v>311</v>
      </c>
      <c r="H5593" t="s">
        <v>311</v>
      </c>
      <c r="I5593" t="s">
        <v>311</v>
      </c>
      <c r="J5593">
        <v>0</v>
      </c>
    </row>
    <row r="5594" spans="1:10" hidden="1" x14ac:dyDescent="0.35">
      <c r="A5594" t="s">
        <v>11979</v>
      </c>
      <c r="B5594">
        <v>7</v>
      </c>
      <c r="C5594">
        <v>6</v>
      </c>
      <c r="D5594">
        <v>5508</v>
      </c>
      <c r="E5594" t="s">
        <v>311</v>
      </c>
      <c r="F5594" t="s">
        <v>3848</v>
      </c>
      <c r="G5594" t="s">
        <v>311</v>
      </c>
      <c r="H5594" t="s">
        <v>311</v>
      </c>
      <c r="I5594" t="s">
        <v>311</v>
      </c>
      <c r="J5594">
        <v>0</v>
      </c>
    </row>
    <row r="5595" spans="1:10" hidden="1" x14ac:dyDescent="0.35">
      <c r="A5595" t="s">
        <v>11980</v>
      </c>
      <c r="B5595">
        <v>17</v>
      </c>
      <c r="C5595">
        <v>6</v>
      </c>
      <c r="D5595">
        <v>5508</v>
      </c>
      <c r="E5595" t="s">
        <v>311</v>
      </c>
      <c r="F5595" t="s">
        <v>3848</v>
      </c>
      <c r="G5595" t="s">
        <v>311</v>
      </c>
      <c r="H5595" t="s">
        <v>311</v>
      </c>
      <c r="I5595" t="s">
        <v>311</v>
      </c>
      <c r="J5595">
        <v>0</v>
      </c>
    </row>
    <row r="5596" spans="1:10" hidden="1" x14ac:dyDescent="0.35">
      <c r="A5596" t="s">
        <v>11981</v>
      </c>
      <c r="B5596">
        <v>31</v>
      </c>
      <c r="C5596">
        <v>6</v>
      </c>
      <c r="D5596">
        <v>5508</v>
      </c>
      <c r="E5596" t="s">
        <v>311</v>
      </c>
      <c r="F5596" t="s">
        <v>2692</v>
      </c>
      <c r="G5596" t="s">
        <v>311</v>
      </c>
      <c r="H5596" t="s">
        <v>311</v>
      </c>
      <c r="I5596" t="s">
        <v>311</v>
      </c>
      <c r="J5596">
        <v>3</v>
      </c>
    </row>
    <row r="5597" spans="1:10" hidden="1" x14ac:dyDescent="0.35">
      <c r="A5597" t="s">
        <v>11982</v>
      </c>
      <c r="B5597">
        <v>18</v>
      </c>
      <c r="C5597">
        <v>6</v>
      </c>
      <c r="D5597">
        <v>5508</v>
      </c>
      <c r="E5597" t="s">
        <v>311</v>
      </c>
      <c r="F5597" t="s">
        <v>3848</v>
      </c>
      <c r="G5597" t="s">
        <v>311</v>
      </c>
      <c r="H5597" t="s">
        <v>311</v>
      </c>
      <c r="I5597" t="s">
        <v>311</v>
      </c>
      <c r="J5597">
        <v>2</v>
      </c>
    </row>
    <row r="5598" spans="1:10" hidden="1" x14ac:dyDescent="0.35">
      <c r="A5598" t="s">
        <v>11983</v>
      </c>
      <c r="B5598">
        <v>7</v>
      </c>
      <c r="C5598">
        <v>6</v>
      </c>
      <c r="D5598">
        <v>5508</v>
      </c>
      <c r="E5598" t="s">
        <v>311</v>
      </c>
      <c r="F5598" t="s">
        <v>3848</v>
      </c>
      <c r="G5598" t="s">
        <v>311</v>
      </c>
      <c r="H5598" t="s">
        <v>311</v>
      </c>
      <c r="I5598" t="s">
        <v>311</v>
      </c>
      <c r="J5598">
        <v>7</v>
      </c>
    </row>
    <row r="5599" spans="1:10" hidden="1" x14ac:dyDescent="0.35">
      <c r="A5599" t="s">
        <v>11984</v>
      </c>
      <c r="B5599">
        <v>12</v>
      </c>
      <c r="C5599">
        <v>6</v>
      </c>
      <c r="D5599">
        <v>5508</v>
      </c>
      <c r="E5599" t="s">
        <v>311</v>
      </c>
      <c r="F5599" t="s">
        <v>3848</v>
      </c>
      <c r="G5599" t="s">
        <v>311</v>
      </c>
      <c r="H5599" t="s">
        <v>311</v>
      </c>
      <c r="I5599" t="s">
        <v>311</v>
      </c>
      <c r="J5599">
        <v>0</v>
      </c>
    </row>
    <row r="5600" spans="1:10" hidden="1" x14ac:dyDescent="0.35">
      <c r="A5600" t="s">
        <v>11985</v>
      </c>
      <c r="B5600">
        <v>16</v>
      </c>
      <c r="C5600">
        <v>6</v>
      </c>
      <c r="D5600">
        <v>5508</v>
      </c>
      <c r="E5600" t="s">
        <v>311</v>
      </c>
      <c r="F5600" t="s">
        <v>2692</v>
      </c>
      <c r="G5600" t="s">
        <v>311</v>
      </c>
      <c r="H5600" t="s">
        <v>311</v>
      </c>
      <c r="I5600" t="s">
        <v>311</v>
      </c>
      <c r="J5600">
        <v>3</v>
      </c>
    </row>
    <row r="5601" spans="1:10" hidden="1" x14ac:dyDescent="0.35">
      <c r="A5601" t="s">
        <v>11986</v>
      </c>
      <c r="B5601">
        <v>11</v>
      </c>
      <c r="C5601">
        <v>6</v>
      </c>
      <c r="D5601">
        <v>5508</v>
      </c>
      <c r="E5601" t="s">
        <v>311</v>
      </c>
      <c r="F5601" t="s">
        <v>3848</v>
      </c>
      <c r="G5601" t="s">
        <v>311</v>
      </c>
      <c r="H5601" t="s">
        <v>311</v>
      </c>
      <c r="I5601" t="s">
        <v>311</v>
      </c>
      <c r="J5601">
        <v>0</v>
      </c>
    </row>
    <row r="5602" spans="1:10" hidden="1" x14ac:dyDescent="0.35">
      <c r="A5602" t="s">
        <v>11987</v>
      </c>
      <c r="B5602">
        <v>12</v>
      </c>
      <c r="C5602">
        <v>6</v>
      </c>
      <c r="D5602">
        <v>5508</v>
      </c>
      <c r="E5602" t="s">
        <v>311</v>
      </c>
      <c r="F5602" t="s">
        <v>3848</v>
      </c>
      <c r="G5602" t="s">
        <v>311</v>
      </c>
      <c r="H5602" t="s">
        <v>311</v>
      </c>
      <c r="I5602" t="s">
        <v>311</v>
      </c>
      <c r="J5602">
        <v>0</v>
      </c>
    </row>
    <row r="5603" spans="1:10" hidden="1" x14ac:dyDescent="0.35">
      <c r="A5603" t="s">
        <v>11988</v>
      </c>
      <c r="B5603">
        <v>20</v>
      </c>
      <c r="C5603">
        <v>6</v>
      </c>
      <c r="D5603">
        <v>5508</v>
      </c>
      <c r="E5603" t="s">
        <v>311</v>
      </c>
      <c r="F5603" t="s">
        <v>2692</v>
      </c>
      <c r="G5603" t="s">
        <v>311</v>
      </c>
      <c r="H5603" t="s">
        <v>311</v>
      </c>
      <c r="I5603" t="s">
        <v>311</v>
      </c>
      <c r="J5603">
        <v>2</v>
      </c>
    </row>
    <row r="5604" spans="1:10" hidden="1" x14ac:dyDescent="0.35">
      <c r="A5604" t="s">
        <v>11989</v>
      </c>
      <c r="B5604">
        <v>16</v>
      </c>
      <c r="C5604">
        <v>6</v>
      </c>
      <c r="D5604">
        <v>5508</v>
      </c>
      <c r="E5604" t="s">
        <v>311</v>
      </c>
      <c r="F5604" t="s">
        <v>3848</v>
      </c>
      <c r="G5604" t="s">
        <v>311</v>
      </c>
      <c r="H5604" t="s">
        <v>311</v>
      </c>
      <c r="I5604" t="s">
        <v>311</v>
      </c>
      <c r="J5604">
        <v>0</v>
      </c>
    </row>
    <row r="5605" spans="1:10" hidden="1" x14ac:dyDescent="0.35">
      <c r="A5605" t="s">
        <v>11990</v>
      </c>
      <c r="B5605">
        <v>11</v>
      </c>
      <c r="C5605">
        <v>6</v>
      </c>
      <c r="D5605">
        <v>5508</v>
      </c>
      <c r="E5605" t="s">
        <v>311</v>
      </c>
      <c r="F5605" t="s">
        <v>3848</v>
      </c>
      <c r="G5605" t="s">
        <v>311</v>
      </c>
      <c r="H5605" t="s">
        <v>311</v>
      </c>
      <c r="I5605" t="s">
        <v>311</v>
      </c>
      <c r="J5605">
        <v>0</v>
      </c>
    </row>
    <row r="5606" spans="1:10" hidden="1" x14ac:dyDescent="0.35">
      <c r="A5606" t="s">
        <v>11991</v>
      </c>
      <c r="B5606">
        <v>17</v>
      </c>
      <c r="C5606">
        <v>6</v>
      </c>
      <c r="D5606">
        <v>5508</v>
      </c>
      <c r="E5606" t="s">
        <v>311</v>
      </c>
      <c r="F5606" t="s">
        <v>3848</v>
      </c>
      <c r="G5606" t="s">
        <v>311</v>
      </c>
      <c r="H5606" t="s">
        <v>311</v>
      </c>
      <c r="I5606" t="s">
        <v>311</v>
      </c>
      <c r="J5606">
        <v>0</v>
      </c>
    </row>
    <row r="5607" spans="1:10" hidden="1" x14ac:dyDescent="0.35">
      <c r="A5607" t="s">
        <v>11992</v>
      </c>
      <c r="B5607">
        <v>8</v>
      </c>
      <c r="C5607">
        <v>6</v>
      </c>
      <c r="D5607">
        <v>5508</v>
      </c>
      <c r="E5607" t="s">
        <v>311</v>
      </c>
      <c r="F5607" t="s">
        <v>3848</v>
      </c>
      <c r="G5607" t="s">
        <v>311</v>
      </c>
      <c r="H5607" t="s">
        <v>311</v>
      </c>
      <c r="I5607" t="s">
        <v>311</v>
      </c>
      <c r="J5607">
        <v>0</v>
      </c>
    </row>
    <row r="5608" spans="1:10" hidden="1" x14ac:dyDescent="0.35">
      <c r="A5608" t="s">
        <v>11993</v>
      </c>
      <c r="B5608">
        <v>15</v>
      </c>
      <c r="C5608">
        <v>6</v>
      </c>
      <c r="D5608">
        <v>5508</v>
      </c>
      <c r="E5608" t="s">
        <v>311</v>
      </c>
      <c r="F5608" t="s">
        <v>3848</v>
      </c>
      <c r="G5608" t="s">
        <v>311</v>
      </c>
      <c r="H5608" t="s">
        <v>311</v>
      </c>
      <c r="I5608" t="s">
        <v>311</v>
      </c>
      <c r="J5608">
        <v>5</v>
      </c>
    </row>
    <row r="5609" spans="1:10" hidden="1" x14ac:dyDescent="0.35">
      <c r="A5609" t="s">
        <v>11994</v>
      </c>
      <c r="B5609">
        <v>15</v>
      </c>
      <c r="C5609">
        <v>6</v>
      </c>
      <c r="D5609">
        <v>5508</v>
      </c>
      <c r="E5609" t="s">
        <v>311</v>
      </c>
      <c r="F5609" t="s">
        <v>3848</v>
      </c>
      <c r="G5609" t="s">
        <v>311</v>
      </c>
      <c r="H5609" t="s">
        <v>311</v>
      </c>
      <c r="I5609" t="s">
        <v>311</v>
      </c>
      <c r="J5609">
        <v>0</v>
      </c>
    </row>
    <row r="5610" spans="1:10" hidden="1" x14ac:dyDescent="0.35">
      <c r="A5610" t="s">
        <v>11995</v>
      </c>
      <c r="B5610">
        <v>13</v>
      </c>
      <c r="C5610">
        <v>6</v>
      </c>
      <c r="D5610">
        <v>5508</v>
      </c>
      <c r="E5610" t="s">
        <v>311</v>
      </c>
      <c r="F5610" t="s">
        <v>3848</v>
      </c>
      <c r="G5610" t="s">
        <v>311</v>
      </c>
      <c r="H5610" t="s">
        <v>311</v>
      </c>
      <c r="I5610" t="s">
        <v>311</v>
      </c>
      <c r="J5610">
        <v>0</v>
      </c>
    </row>
    <row r="5611" spans="1:10" hidden="1" x14ac:dyDescent="0.35">
      <c r="A5611" t="s">
        <v>11996</v>
      </c>
      <c r="B5611">
        <v>13</v>
      </c>
      <c r="C5611">
        <v>6</v>
      </c>
      <c r="D5611">
        <v>5508</v>
      </c>
      <c r="E5611" t="s">
        <v>311</v>
      </c>
      <c r="F5611" t="s">
        <v>3848</v>
      </c>
      <c r="G5611" t="s">
        <v>311</v>
      </c>
      <c r="H5611" t="s">
        <v>311</v>
      </c>
      <c r="I5611" t="s">
        <v>311</v>
      </c>
      <c r="J5611">
        <v>4</v>
      </c>
    </row>
    <row r="5612" spans="1:10" hidden="1" x14ac:dyDescent="0.35">
      <c r="A5612" t="s">
        <v>11997</v>
      </c>
      <c r="B5612">
        <v>9</v>
      </c>
      <c r="C5612">
        <v>6</v>
      </c>
      <c r="D5612">
        <v>5508</v>
      </c>
      <c r="E5612" t="s">
        <v>311</v>
      </c>
      <c r="F5612" t="s">
        <v>3848</v>
      </c>
      <c r="G5612" t="s">
        <v>311</v>
      </c>
      <c r="H5612" t="s">
        <v>311</v>
      </c>
      <c r="I5612" t="s">
        <v>311</v>
      </c>
      <c r="J5612">
        <v>0</v>
      </c>
    </row>
    <row r="5613" spans="1:10" hidden="1" x14ac:dyDescent="0.35">
      <c r="A5613" t="s">
        <v>11998</v>
      </c>
      <c r="B5613">
        <v>35</v>
      </c>
      <c r="C5613">
        <v>6</v>
      </c>
      <c r="D5613">
        <v>5508</v>
      </c>
      <c r="E5613" t="s">
        <v>311</v>
      </c>
      <c r="F5613" t="s">
        <v>3848</v>
      </c>
      <c r="G5613" t="s">
        <v>311</v>
      </c>
      <c r="H5613" t="s">
        <v>311</v>
      </c>
      <c r="I5613" t="s">
        <v>311</v>
      </c>
      <c r="J5613">
        <v>0</v>
      </c>
    </row>
    <row r="5614" spans="1:10" x14ac:dyDescent="0.35">
      <c r="A5614" t="s">
        <v>11999</v>
      </c>
      <c r="B5614">
        <v>45</v>
      </c>
      <c r="C5614">
        <v>6</v>
      </c>
      <c r="D5614">
        <v>5508</v>
      </c>
      <c r="E5614" t="s">
        <v>311</v>
      </c>
      <c r="F5614" t="s">
        <v>0</v>
      </c>
      <c r="G5614" t="s">
        <v>12000</v>
      </c>
      <c r="H5614" t="s">
        <v>311</v>
      </c>
      <c r="I5614" t="s">
        <v>311</v>
      </c>
      <c r="J5614">
        <v>18</v>
      </c>
    </row>
    <row r="5615" spans="1:10" hidden="1" x14ac:dyDescent="0.35">
      <c r="A5615" t="s">
        <v>12001</v>
      </c>
      <c r="B5615">
        <v>5</v>
      </c>
      <c r="C5615">
        <v>6</v>
      </c>
      <c r="D5615">
        <v>5508</v>
      </c>
      <c r="E5615" t="s">
        <v>311</v>
      </c>
      <c r="F5615" t="s">
        <v>3848</v>
      </c>
      <c r="G5615" t="s">
        <v>311</v>
      </c>
      <c r="H5615" t="s">
        <v>311</v>
      </c>
      <c r="I5615" t="s">
        <v>311</v>
      </c>
      <c r="J5615">
        <v>0</v>
      </c>
    </row>
    <row r="5616" spans="1:10" hidden="1" x14ac:dyDescent="0.35">
      <c r="A5616" t="s">
        <v>12002</v>
      </c>
      <c r="B5616">
        <v>14</v>
      </c>
      <c r="C5616">
        <v>6</v>
      </c>
      <c r="D5616">
        <v>5508</v>
      </c>
      <c r="E5616" t="s">
        <v>311</v>
      </c>
      <c r="F5616" t="s">
        <v>3848</v>
      </c>
      <c r="G5616" t="s">
        <v>311</v>
      </c>
      <c r="H5616" t="s">
        <v>311</v>
      </c>
      <c r="I5616" t="s">
        <v>311</v>
      </c>
      <c r="J5616">
        <v>0</v>
      </c>
    </row>
    <row r="5617" spans="1:10" hidden="1" x14ac:dyDescent="0.35">
      <c r="A5617" t="s">
        <v>12003</v>
      </c>
      <c r="B5617">
        <v>13</v>
      </c>
      <c r="C5617">
        <v>6</v>
      </c>
      <c r="D5617">
        <v>5508</v>
      </c>
      <c r="E5617" t="s">
        <v>311</v>
      </c>
      <c r="F5617" t="s">
        <v>3848</v>
      </c>
      <c r="G5617" t="s">
        <v>311</v>
      </c>
      <c r="H5617" t="s">
        <v>311</v>
      </c>
      <c r="I5617" t="s">
        <v>311</v>
      </c>
      <c r="J5617">
        <v>0</v>
      </c>
    </row>
    <row r="5618" spans="1:10" hidden="1" x14ac:dyDescent="0.35">
      <c r="A5618" t="s">
        <v>12004</v>
      </c>
      <c r="B5618">
        <v>14</v>
      </c>
      <c r="C5618">
        <v>6</v>
      </c>
      <c r="D5618">
        <v>5508</v>
      </c>
      <c r="E5618" t="s">
        <v>311</v>
      </c>
      <c r="F5618" t="s">
        <v>3848</v>
      </c>
      <c r="G5618" t="s">
        <v>311</v>
      </c>
      <c r="H5618" t="s">
        <v>311</v>
      </c>
      <c r="I5618" t="s">
        <v>311</v>
      </c>
      <c r="J5618">
        <v>0</v>
      </c>
    </row>
    <row r="5619" spans="1:10" hidden="1" x14ac:dyDescent="0.35">
      <c r="A5619" t="s">
        <v>12005</v>
      </c>
      <c r="B5619">
        <v>17</v>
      </c>
      <c r="C5619">
        <v>6</v>
      </c>
      <c r="D5619">
        <v>5508</v>
      </c>
      <c r="E5619" t="s">
        <v>311</v>
      </c>
      <c r="F5619" t="s">
        <v>3848</v>
      </c>
      <c r="G5619" t="s">
        <v>311</v>
      </c>
      <c r="H5619" t="s">
        <v>311</v>
      </c>
      <c r="I5619" t="s">
        <v>311</v>
      </c>
      <c r="J5619">
        <v>1</v>
      </c>
    </row>
    <row r="5620" spans="1:10" hidden="1" x14ac:dyDescent="0.35">
      <c r="A5620" t="s">
        <v>12006</v>
      </c>
      <c r="B5620">
        <v>9</v>
      </c>
      <c r="C5620">
        <v>6</v>
      </c>
      <c r="D5620">
        <v>5508</v>
      </c>
      <c r="E5620" t="s">
        <v>311</v>
      </c>
      <c r="F5620" t="s">
        <v>3848</v>
      </c>
      <c r="G5620" t="s">
        <v>311</v>
      </c>
      <c r="H5620" t="s">
        <v>311</v>
      </c>
      <c r="I5620" t="s">
        <v>311</v>
      </c>
      <c r="J5620">
        <v>0</v>
      </c>
    </row>
    <row r="5621" spans="1:10" hidden="1" x14ac:dyDescent="0.35">
      <c r="A5621" t="s">
        <v>12007</v>
      </c>
      <c r="B5621">
        <v>13</v>
      </c>
      <c r="C5621">
        <v>6</v>
      </c>
      <c r="D5621">
        <v>5508</v>
      </c>
      <c r="E5621" t="s">
        <v>311</v>
      </c>
      <c r="F5621" t="s">
        <v>3848</v>
      </c>
      <c r="G5621" t="s">
        <v>311</v>
      </c>
      <c r="H5621" t="s">
        <v>311</v>
      </c>
      <c r="I5621" t="s">
        <v>311</v>
      </c>
      <c r="J5621">
        <v>2</v>
      </c>
    </row>
    <row r="5622" spans="1:10" hidden="1" x14ac:dyDescent="0.35">
      <c r="A5622" t="s">
        <v>12008</v>
      </c>
      <c r="B5622">
        <v>16</v>
      </c>
      <c r="C5622">
        <v>6</v>
      </c>
      <c r="D5622">
        <v>5508</v>
      </c>
      <c r="E5622" t="s">
        <v>311</v>
      </c>
      <c r="F5622" t="s">
        <v>2692</v>
      </c>
      <c r="G5622" t="s">
        <v>311</v>
      </c>
      <c r="H5622" t="s">
        <v>311</v>
      </c>
      <c r="I5622" t="s">
        <v>311</v>
      </c>
      <c r="J5622">
        <v>15</v>
      </c>
    </row>
    <row r="5623" spans="1:10" hidden="1" x14ac:dyDescent="0.35">
      <c r="A5623" t="s">
        <v>12009</v>
      </c>
      <c r="B5623">
        <v>46</v>
      </c>
      <c r="C5623">
        <v>6</v>
      </c>
      <c r="D5623">
        <v>5508</v>
      </c>
      <c r="E5623" t="s">
        <v>311</v>
      </c>
      <c r="F5623" t="s">
        <v>2692</v>
      </c>
      <c r="G5623" t="s">
        <v>311</v>
      </c>
      <c r="H5623" t="s">
        <v>311</v>
      </c>
      <c r="I5623" t="s">
        <v>311</v>
      </c>
      <c r="J5623">
        <v>0</v>
      </c>
    </row>
    <row r="5624" spans="1:10" hidden="1" x14ac:dyDescent="0.35">
      <c r="A5624" t="s">
        <v>12010</v>
      </c>
      <c r="B5624">
        <v>17</v>
      </c>
      <c r="C5624">
        <v>6</v>
      </c>
      <c r="D5624">
        <v>5508</v>
      </c>
      <c r="E5624" t="s">
        <v>311</v>
      </c>
      <c r="F5624" t="s">
        <v>3848</v>
      </c>
      <c r="G5624" t="s">
        <v>311</v>
      </c>
      <c r="H5624" t="s">
        <v>311</v>
      </c>
      <c r="I5624" t="s">
        <v>311</v>
      </c>
      <c r="J5624">
        <v>0</v>
      </c>
    </row>
    <row r="5625" spans="1:10" hidden="1" x14ac:dyDescent="0.35">
      <c r="A5625" t="s">
        <v>12011</v>
      </c>
      <c r="B5625">
        <v>19</v>
      </c>
      <c r="C5625">
        <v>6</v>
      </c>
      <c r="D5625">
        <v>5508</v>
      </c>
      <c r="E5625" t="s">
        <v>311</v>
      </c>
      <c r="F5625" t="s">
        <v>3848</v>
      </c>
      <c r="G5625" t="s">
        <v>311</v>
      </c>
      <c r="H5625" t="s">
        <v>311</v>
      </c>
      <c r="I5625" t="s">
        <v>311</v>
      </c>
      <c r="J5625">
        <v>0</v>
      </c>
    </row>
    <row r="5626" spans="1:10" hidden="1" x14ac:dyDescent="0.35">
      <c r="A5626" t="s">
        <v>12012</v>
      </c>
      <c r="B5626">
        <v>49</v>
      </c>
      <c r="C5626">
        <v>6</v>
      </c>
      <c r="D5626">
        <v>5508</v>
      </c>
      <c r="E5626" t="s">
        <v>311</v>
      </c>
      <c r="F5626" t="s">
        <v>2692</v>
      </c>
      <c r="G5626" t="s">
        <v>311</v>
      </c>
      <c r="H5626" t="s">
        <v>311</v>
      </c>
      <c r="I5626" t="s">
        <v>311</v>
      </c>
      <c r="J5626">
        <v>0</v>
      </c>
    </row>
    <row r="5627" spans="1:10" hidden="1" x14ac:dyDescent="0.35">
      <c r="A5627" t="s">
        <v>12013</v>
      </c>
      <c r="B5627">
        <v>10</v>
      </c>
      <c r="C5627">
        <v>6</v>
      </c>
      <c r="D5627">
        <v>5508</v>
      </c>
      <c r="E5627" t="s">
        <v>311</v>
      </c>
      <c r="F5627" t="s">
        <v>2692</v>
      </c>
      <c r="G5627" t="s">
        <v>311</v>
      </c>
      <c r="H5627" t="s">
        <v>311</v>
      </c>
      <c r="I5627" t="s">
        <v>311</v>
      </c>
      <c r="J5627">
        <v>2</v>
      </c>
    </row>
    <row r="5628" spans="1:10" hidden="1" x14ac:dyDescent="0.35">
      <c r="A5628" t="s">
        <v>12014</v>
      </c>
      <c r="B5628">
        <v>7</v>
      </c>
      <c r="C5628">
        <v>6</v>
      </c>
      <c r="D5628">
        <v>5508</v>
      </c>
      <c r="E5628" t="s">
        <v>311</v>
      </c>
      <c r="F5628" t="s">
        <v>3848</v>
      </c>
      <c r="G5628" t="s">
        <v>311</v>
      </c>
      <c r="H5628" t="s">
        <v>311</v>
      </c>
      <c r="I5628" t="s">
        <v>311</v>
      </c>
      <c r="J5628">
        <v>0</v>
      </c>
    </row>
    <row r="5629" spans="1:10" hidden="1" x14ac:dyDescent="0.35">
      <c r="A5629" t="s">
        <v>12015</v>
      </c>
      <c r="B5629">
        <v>16</v>
      </c>
      <c r="C5629">
        <v>6</v>
      </c>
      <c r="D5629">
        <v>5508</v>
      </c>
      <c r="E5629" t="s">
        <v>311</v>
      </c>
      <c r="F5629" t="s">
        <v>3848</v>
      </c>
      <c r="G5629" t="s">
        <v>311</v>
      </c>
      <c r="H5629" t="s">
        <v>311</v>
      </c>
      <c r="I5629" t="s">
        <v>311</v>
      </c>
      <c r="J5629">
        <v>0</v>
      </c>
    </row>
    <row r="5630" spans="1:10" hidden="1" x14ac:dyDescent="0.35">
      <c r="A5630" t="s">
        <v>12016</v>
      </c>
      <c r="B5630">
        <v>9</v>
      </c>
      <c r="C5630">
        <v>6</v>
      </c>
      <c r="D5630">
        <v>5508</v>
      </c>
      <c r="E5630" t="s">
        <v>311</v>
      </c>
      <c r="F5630" t="s">
        <v>3848</v>
      </c>
      <c r="G5630" t="s">
        <v>311</v>
      </c>
      <c r="H5630" t="s">
        <v>311</v>
      </c>
      <c r="I5630" t="s">
        <v>311</v>
      </c>
      <c r="J5630">
        <v>0</v>
      </c>
    </row>
    <row r="5631" spans="1:10" hidden="1" x14ac:dyDescent="0.35">
      <c r="A5631" t="s">
        <v>12017</v>
      </c>
      <c r="B5631">
        <v>18</v>
      </c>
      <c r="C5631">
        <v>6</v>
      </c>
      <c r="D5631">
        <v>5508</v>
      </c>
      <c r="E5631" t="s">
        <v>311</v>
      </c>
      <c r="F5631" t="s">
        <v>3848</v>
      </c>
      <c r="G5631" t="s">
        <v>311</v>
      </c>
      <c r="H5631" t="s">
        <v>311</v>
      </c>
      <c r="I5631" t="s">
        <v>311</v>
      </c>
      <c r="J5631">
        <v>1</v>
      </c>
    </row>
    <row r="5632" spans="1:10" x14ac:dyDescent="0.35">
      <c r="A5632" t="s">
        <v>12018</v>
      </c>
      <c r="B5632">
        <v>8</v>
      </c>
      <c r="C5632">
        <v>6</v>
      </c>
      <c r="D5632">
        <v>5508</v>
      </c>
      <c r="E5632" t="s">
        <v>311</v>
      </c>
      <c r="F5632" t="s">
        <v>0</v>
      </c>
      <c r="G5632" t="s">
        <v>4219</v>
      </c>
      <c r="H5632" t="s">
        <v>311</v>
      </c>
      <c r="I5632" t="s">
        <v>311</v>
      </c>
      <c r="J5632">
        <v>3</v>
      </c>
    </row>
    <row r="5633" spans="1:10" hidden="1" x14ac:dyDescent="0.35">
      <c r="A5633" t="s">
        <v>12019</v>
      </c>
      <c r="B5633">
        <v>14</v>
      </c>
      <c r="C5633">
        <v>6</v>
      </c>
      <c r="D5633">
        <v>5508</v>
      </c>
      <c r="E5633" t="s">
        <v>311</v>
      </c>
      <c r="F5633" t="s">
        <v>2692</v>
      </c>
      <c r="G5633" t="s">
        <v>311</v>
      </c>
      <c r="H5633" t="s">
        <v>311</v>
      </c>
      <c r="I5633" t="s">
        <v>311</v>
      </c>
      <c r="J5633">
        <v>0</v>
      </c>
    </row>
    <row r="5634" spans="1:10" hidden="1" x14ac:dyDescent="0.35">
      <c r="A5634" t="s">
        <v>12020</v>
      </c>
      <c r="B5634">
        <v>22</v>
      </c>
      <c r="C5634">
        <v>6</v>
      </c>
      <c r="D5634">
        <v>5508</v>
      </c>
      <c r="E5634" t="s">
        <v>311</v>
      </c>
      <c r="F5634" t="s">
        <v>3848</v>
      </c>
      <c r="G5634" t="s">
        <v>311</v>
      </c>
      <c r="H5634" t="s">
        <v>311</v>
      </c>
      <c r="I5634" t="s">
        <v>311</v>
      </c>
      <c r="J5634">
        <v>0</v>
      </c>
    </row>
    <row r="5635" spans="1:10" hidden="1" x14ac:dyDescent="0.35">
      <c r="A5635" t="s">
        <v>12021</v>
      </c>
      <c r="B5635">
        <v>13</v>
      </c>
      <c r="C5635">
        <v>6</v>
      </c>
      <c r="D5635">
        <v>5508</v>
      </c>
      <c r="E5635" t="s">
        <v>311</v>
      </c>
      <c r="F5635" t="s">
        <v>3848</v>
      </c>
      <c r="G5635" t="s">
        <v>311</v>
      </c>
      <c r="H5635" t="s">
        <v>311</v>
      </c>
      <c r="I5635" t="s">
        <v>311</v>
      </c>
      <c r="J5635">
        <v>2</v>
      </c>
    </row>
    <row r="5636" spans="1:10" hidden="1" x14ac:dyDescent="0.35">
      <c r="A5636" t="s">
        <v>12022</v>
      </c>
      <c r="B5636">
        <v>16</v>
      </c>
      <c r="C5636">
        <v>6</v>
      </c>
      <c r="D5636">
        <v>5508</v>
      </c>
      <c r="E5636" t="s">
        <v>311</v>
      </c>
      <c r="F5636" t="s">
        <v>3848</v>
      </c>
      <c r="G5636" t="s">
        <v>311</v>
      </c>
      <c r="H5636" t="s">
        <v>311</v>
      </c>
      <c r="I5636" t="s">
        <v>311</v>
      </c>
      <c r="J5636">
        <v>2</v>
      </c>
    </row>
    <row r="5637" spans="1:10" hidden="1" x14ac:dyDescent="0.35">
      <c r="A5637" t="s">
        <v>12023</v>
      </c>
      <c r="B5637">
        <v>13</v>
      </c>
      <c r="C5637">
        <v>5</v>
      </c>
      <c r="D5637">
        <v>5636</v>
      </c>
      <c r="E5637" t="s">
        <v>311</v>
      </c>
      <c r="F5637" t="s">
        <v>2692</v>
      </c>
      <c r="G5637" t="s">
        <v>311</v>
      </c>
      <c r="H5637" t="s">
        <v>311</v>
      </c>
      <c r="I5637" t="s">
        <v>311</v>
      </c>
      <c r="J5637">
        <v>6</v>
      </c>
    </row>
    <row r="5638" spans="1:10" hidden="1" x14ac:dyDescent="0.35">
      <c r="A5638" t="s">
        <v>12024</v>
      </c>
      <c r="B5638">
        <v>18</v>
      </c>
      <c r="C5638">
        <v>5</v>
      </c>
      <c r="D5638">
        <v>5636</v>
      </c>
      <c r="E5638" t="s">
        <v>311</v>
      </c>
      <c r="F5638" t="s">
        <v>3848</v>
      </c>
      <c r="G5638" t="s">
        <v>311</v>
      </c>
      <c r="H5638" t="s">
        <v>311</v>
      </c>
      <c r="I5638" t="s">
        <v>311</v>
      </c>
      <c r="J5638">
        <v>4</v>
      </c>
    </row>
    <row r="5639" spans="1:10" hidden="1" x14ac:dyDescent="0.35">
      <c r="A5639" t="s">
        <v>12025</v>
      </c>
      <c r="B5639">
        <v>8</v>
      </c>
      <c r="C5639">
        <v>5</v>
      </c>
      <c r="D5639">
        <v>5636</v>
      </c>
      <c r="E5639" t="s">
        <v>311</v>
      </c>
      <c r="F5639" t="s">
        <v>3848</v>
      </c>
      <c r="G5639" t="s">
        <v>311</v>
      </c>
      <c r="H5639" t="s">
        <v>311</v>
      </c>
      <c r="I5639" t="s">
        <v>311</v>
      </c>
      <c r="J5639">
        <v>0</v>
      </c>
    </row>
    <row r="5640" spans="1:10" hidden="1" x14ac:dyDescent="0.35">
      <c r="A5640" t="s">
        <v>12026</v>
      </c>
      <c r="B5640">
        <v>19</v>
      </c>
      <c r="C5640">
        <v>5</v>
      </c>
      <c r="D5640">
        <v>5636</v>
      </c>
      <c r="E5640" t="s">
        <v>311</v>
      </c>
      <c r="F5640" t="s">
        <v>2692</v>
      </c>
      <c r="G5640" t="s">
        <v>311</v>
      </c>
      <c r="H5640" t="s">
        <v>311</v>
      </c>
      <c r="I5640" t="s">
        <v>311</v>
      </c>
      <c r="J5640">
        <v>0</v>
      </c>
    </row>
    <row r="5641" spans="1:10" hidden="1" x14ac:dyDescent="0.35">
      <c r="A5641" t="s">
        <v>12027</v>
      </c>
      <c r="B5641">
        <v>38</v>
      </c>
      <c r="C5641">
        <v>5</v>
      </c>
      <c r="D5641">
        <v>5636</v>
      </c>
      <c r="E5641" t="s">
        <v>311</v>
      </c>
      <c r="F5641" t="s">
        <v>2692</v>
      </c>
      <c r="G5641" t="s">
        <v>311</v>
      </c>
      <c r="H5641" t="s">
        <v>311</v>
      </c>
      <c r="I5641" t="s">
        <v>311</v>
      </c>
      <c r="J5641">
        <v>3</v>
      </c>
    </row>
    <row r="5642" spans="1:10" hidden="1" x14ac:dyDescent="0.35">
      <c r="A5642" t="s">
        <v>12028</v>
      </c>
      <c r="B5642">
        <v>12</v>
      </c>
      <c r="C5642">
        <v>5</v>
      </c>
      <c r="D5642">
        <v>5636</v>
      </c>
      <c r="E5642" t="s">
        <v>311</v>
      </c>
      <c r="F5642" t="s">
        <v>2692</v>
      </c>
      <c r="G5642" t="s">
        <v>311</v>
      </c>
      <c r="H5642" t="s">
        <v>311</v>
      </c>
      <c r="I5642" t="s">
        <v>311</v>
      </c>
      <c r="J5642">
        <v>12</v>
      </c>
    </row>
    <row r="5643" spans="1:10" hidden="1" x14ac:dyDescent="0.35">
      <c r="A5643" t="s">
        <v>12029</v>
      </c>
      <c r="B5643">
        <v>12</v>
      </c>
      <c r="C5643">
        <v>5</v>
      </c>
      <c r="D5643">
        <v>5636</v>
      </c>
      <c r="E5643" t="s">
        <v>311</v>
      </c>
      <c r="F5643" t="s">
        <v>3848</v>
      </c>
      <c r="G5643" t="s">
        <v>311</v>
      </c>
      <c r="H5643" t="s">
        <v>311</v>
      </c>
      <c r="I5643" t="s">
        <v>311</v>
      </c>
      <c r="J5643">
        <v>0</v>
      </c>
    </row>
    <row r="5644" spans="1:10" hidden="1" x14ac:dyDescent="0.35">
      <c r="A5644" t="s">
        <v>12030</v>
      </c>
      <c r="B5644">
        <v>12</v>
      </c>
      <c r="C5644">
        <v>5</v>
      </c>
      <c r="D5644">
        <v>5636</v>
      </c>
      <c r="E5644" t="s">
        <v>311</v>
      </c>
      <c r="F5644" t="s">
        <v>3848</v>
      </c>
      <c r="G5644" t="s">
        <v>311</v>
      </c>
      <c r="H5644" t="s">
        <v>311</v>
      </c>
      <c r="I5644" t="s">
        <v>311</v>
      </c>
      <c r="J5644">
        <v>0</v>
      </c>
    </row>
    <row r="5645" spans="1:10" hidden="1" x14ac:dyDescent="0.35">
      <c r="A5645" t="s">
        <v>12031</v>
      </c>
      <c r="B5645">
        <v>8</v>
      </c>
      <c r="C5645">
        <v>5</v>
      </c>
      <c r="D5645">
        <v>5636</v>
      </c>
      <c r="E5645" t="s">
        <v>311</v>
      </c>
      <c r="F5645" t="s">
        <v>3848</v>
      </c>
      <c r="G5645" t="s">
        <v>311</v>
      </c>
      <c r="H5645" t="s">
        <v>311</v>
      </c>
      <c r="I5645" t="s">
        <v>311</v>
      </c>
      <c r="J5645">
        <v>0</v>
      </c>
    </row>
    <row r="5646" spans="1:10" hidden="1" x14ac:dyDescent="0.35">
      <c r="A5646" t="s">
        <v>12032</v>
      </c>
      <c r="B5646">
        <v>7</v>
      </c>
      <c r="C5646">
        <v>5</v>
      </c>
      <c r="D5646">
        <v>5636</v>
      </c>
      <c r="E5646" t="s">
        <v>311</v>
      </c>
      <c r="F5646" t="s">
        <v>3848</v>
      </c>
      <c r="G5646" t="s">
        <v>311</v>
      </c>
      <c r="H5646" t="s">
        <v>311</v>
      </c>
      <c r="I5646" t="s">
        <v>311</v>
      </c>
      <c r="J5646">
        <v>1</v>
      </c>
    </row>
    <row r="5647" spans="1:10" hidden="1" x14ac:dyDescent="0.35">
      <c r="A5647" t="s">
        <v>12033</v>
      </c>
      <c r="B5647">
        <v>11</v>
      </c>
      <c r="C5647">
        <v>5</v>
      </c>
      <c r="D5647">
        <v>5636</v>
      </c>
      <c r="E5647" t="s">
        <v>311</v>
      </c>
      <c r="F5647" t="s">
        <v>3848</v>
      </c>
      <c r="G5647" t="s">
        <v>311</v>
      </c>
      <c r="H5647" t="s">
        <v>311</v>
      </c>
      <c r="I5647" t="s">
        <v>311</v>
      </c>
      <c r="J5647">
        <v>2</v>
      </c>
    </row>
    <row r="5648" spans="1:10" hidden="1" x14ac:dyDescent="0.35">
      <c r="A5648" t="s">
        <v>12034</v>
      </c>
      <c r="B5648">
        <v>11</v>
      </c>
      <c r="C5648">
        <v>5</v>
      </c>
      <c r="D5648">
        <v>5636</v>
      </c>
      <c r="E5648" t="s">
        <v>311</v>
      </c>
      <c r="F5648" t="s">
        <v>3848</v>
      </c>
      <c r="G5648" t="s">
        <v>311</v>
      </c>
      <c r="H5648" t="s">
        <v>311</v>
      </c>
      <c r="I5648" t="s">
        <v>311</v>
      </c>
      <c r="J5648">
        <v>0</v>
      </c>
    </row>
    <row r="5649" spans="1:10" hidden="1" x14ac:dyDescent="0.35">
      <c r="A5649" t="s">
        <v>12035</v>
      </c>
      <c r="B5649">
        <v>17</v>
      </c>
      <c r="C5649">
        <v>5</v>
      </c>
      <c r="D5649">
        <v>5636</v>
      </c>
      <c r="E5649" t="s">
        <v>311</v>
      </c>
      <c r="F5649" t="s">
        <v>3848</v>
      </c>
      <c r="G5649" t="s">
        <v>311</v>
      </c>
      <c r="H5649" t="s">
        <v>311</v>
      </c>
      <c r="I5649" t="s">
        <v>311</v>
      </c>
      <c r="J5649">
        <v>1</v>
      </c>
    </row>
    <row r="5650" spans="1:10" hidden="1" x14ac:dyDescent="0.35">
      <c r="A5650" t="s">
        <v>12036</v>
      </c>
      <c r="B5650">
        <v>14</v>
      </c>
      <c r="C5650">
        <v>5</v>
      </c>
      <c r="D5650">
        <v>5636</v>
      </c>
      <c r="E5650" t="s">
        <v>311</v>
      </c>
      <c r="F5650" t="s">
        <v>2692</v>
      </c>
      <c r="G5650" t="s">
        <v>311</v>
      </c>
      <c r="H5650" t="s">
        <v>311</v>
      </c>
      <c r="I5650" t="s">
        <v>311</v>
      </c>
      <c r="J5650">
        <v>0</v>
      </c>
    </row>
    <row r="5651" spans="1:10" hidden="1" x14ac:dyDescent="0.35">
      <c r="A5651" t="s">
        <v>12037</v>
      </c>
      <c r="B5651">
        <v>19</v>
      </c>
      <c r="C5651">
        <v>5</v>
      </c>
      <c r="D5651">
        <v>5636</v>
      </c>
      <c r="E5651" t="s">
        <v>311</v>
      </c>
      <c r="F5651" t="s">
        <v>3848</v>
      </c>
      <c r="G5651" t="s">
        <v>311</v>
      </c>
      <c r="H5651" t="s">
        <v>311</v>
      </c>
      <c r="I5651" t="s">
        <v>311</v>
      </c>
      <c r="J5651">
        <v>0</v>
      </c>
    </row>
    <row r="5652" spans="1:10" hidden="1" x14ac:dyDescent="0.35">
      <c r="A5652" t="s">
        <v>12038</v>
      </c>
      <c r="B5652">
        <v>23</v>
      </c>
      <c r="C5652">
        <v>5</v>
      </c>
      <c r="D5652">
        <v>5636</v>
      </c>
      <c r="E5652" t="s">
        <v>311</v>
      </c>
      <c r="F5652" t="s">
        <v>3848</v>
      </c>
      <c r="G5652" t="s">
        <v>311</v>
      </c>
      <c r="H5652" t="s">
        <v>311</v>
      </c>
      <c r="I5652" t="s">
        <v>311</v>
      </c>
      <c r="J5652">
        <v>0</v>
      </c>
    </row>
    <row r="5653" spans="1:10" hidden="1" x14ac:dyDescent="0.35">
      <c r="A5653" t="s">
        <v>12039</v>
      </c>
      <c r="B5653">
        <v>56</v>
      </c>
      <c r="C5653">
        <v>5</v>
      </c>
      <c r="D5653">
        <v>5636</v>
      </c>
      <c r="E5653" t="s">
        <v>311</v>
      </c>
      <c r="F5653" t="s">
        <v>3848</v>
      </c>
      <c r="G5653" t="s">
        <v>311</v>
      </c>
      <c r="H5653" t="s">
        <v>311</v>
      </c>
      <c r="I5653" t="s">
        <v>311</v>
      </c>
      <c r="J5653">
        <v>0</v>
      </c>
    </row>
    <row r="5654" spans="1:10" hidden="1" x14ac:dyDescent="0.35">
      <c r="A5654" t="s">
        <v>12040</v>
      </c>
      <c r="B5654">
        <v>11</v>
      </c>
      <c r="C5654">
        <v>5</v>
      </c>
      <c r="D5654">
        <v>5636</v>
      </c>
      <c r="E5654" t="s">
        <v>311</v>
      </c>
      <c r="F5654" t="s">
        <v>3848</v>
      </c>
      <c r="G5654" t="s">
        <v>311</v>
      </c>
      <c r="H5654" t="s">
        <v>311</v>
      </c>
      <c r="I5654" t="s">
        <v>311</v>
      </c>
      <c r="J5654">
        <v>0</v>
      </c>
    </row>
    <row r="5655" spans="1:10" hidden="1" x14ac:dyDescent="0.35">
      <c r="A5655" t="s">
        <v>12041</v>
      </c>
      <c r="B5655">
        <v>16</v>
      </c>
      <c r="C5655">
        <v>5</v>
      </c>
      <c r="D5655">
        <v>5636</v>
      </c>
      <c r="E5655" t="s">
        <v>311</v>
      </c>
      <c r="F5655" t="s">
        <v>3848</v>
      </c>
      <c r="G5655" t="s">
        <v>311</v>
      </c>
      <c r="H5655" t="s">
        <v>311</v>
      </c>
      <c r="I5655" t="s">
        <v>311</v>
      </c>
      <c r="J5655">
        <v>0</v>
      </c>
    </row>
    <row r="5656" spans="1:10" hidden="1" x14ac:dyDescent="0.35">
      <c r="A5656" t="s">
        <v>12042</v>
      </c>
      <c r="B5656">
        <v>10</v>
      </c>
      <c r="C5656">
        <v>5</v>
      </c>
      <c r="D5656">
        <v>5636</v>
      </c>
      <c r="E5656" t="s">
        <v>311</v>
      </c>
      <c r="F5656" t="s">
        <v>3848</v>
      </c>
      <c r="G5656" t="s">
        <v>311</v>
      </c>
      <c r="H5656" t="s">
        <v>311</v>
      </c>
      <c r="I5656" t="s">
        <v>311</v>
      </c>
      <c r="J5656">
        <v>0</v>
      </c>
    </row>
    <row r="5657" spans="1:10" hidden="1" x14ac:dyDescent="0.35">
      <c r="A5657" t="s">
        <v>12043</v>
      </c>
      <c r="B5657">
        <v>11</v>
      </c>
      <c r="C5657">
        <v>5</v>
      </c>
      <c r="D5657">
        <v>5636</v>
      </c>
      <c r="E5657" t="s">
        <v>311</v>
      </c>
      <c r="F5657" t="s">
        <v>3848</v>
      </c>
      <c r="G5657" t="s">
        <v>311</v>
      </c>
      <c r="H5657" t="s">
        <v>311</v>
      </c>
      <c r="I5657" t="s">
        <v>311</v>
      </c>
      <c r="J5657">
        <v>0</v>
      </c>
    </row>
    <row r="5658" spans="1:10" hidden="1" x14ac:dyDescent="0.35">
      <c r="A5658" t="s">
        <v>8956</v>
      </c>
      <c r="B5658">
        <v>15</v>
      </c>
      <c r="C5658">
        <v>5</v>
      </c>
      <c r="D5658">
        <v>5636</v>
      </c>
      <c r="E5658" t="s">
        <v>311</v>
      </c>
      <c r="F5658" t="s">
        <v>2692</v>
      </c>
      <c r="G5658" t="s">
        <v>311</v>
      </c>
      <c r="H5658" t="s">
        <v>311</v>
      </c>
      <c r="I5658" t="s">
        <v>311</v>
      </c>
      <c r="J5658">
        <v>3</v>
      </c>
    </row>
    <row r="5659" spans="1:10" hidden="1" x14ac:dyDescent="0.35">
      <c r="A5659" t="s">
        <v>12044</v>
      </c>
      <c r="B5659">
        <v>13</v>
      </c>
      <c r="C5659">
        <v>5</v>
      </c>
      <c r="D5659">
        <v>5636</v>
      </c>
      <c r="E5659" t="s">
        <v>311</v>
      </c>
      <c r="F5659" t="s">
        <v>3848</v>
      </c>
      <c r="G5659" t="s">
        <v>311</v>
      </c>
      <c r="H5659" t="s">
        <v>311</v>
      </c>
      <c r="I5659" t="s">
        <v>311</v>
      </c>
      <c r="J5659">
        <v>0</v>
      </c>
    </row>
    <row r="5660" spans="1:10" hidden="1" x14ac:dyDescent="0.35">
      <c r="A5660" t="s">
        <v>12045</v>
      </c>
      <c r="B5660">
        <v>7</v>
      </c>
      <c r="C5660">
        <v>5</v>
      </c>
      <c r="D5660">
        <v>5636</v>
      </c>
      <c r="E5660" t="s">
        <v>311</v>
      </c>
      <c r="F5660" t="s">
        <v>3848</v>
      </c>
      <c r="G5660" t="s">
        <v>311</v>
      </c>
      <c r="H5660" t="s">
        <v>311</v>
      </c>
      <c r="I5660" t="s">
        <v>311</v>
      </c>
      <c r="J5660">
        <v>0</v>
      </c>
    </row>
    <row r="5661" spans="1:10" hidden="1" x14ac:dyDescent="0.35">
      <c r="A5661" t="s">
        <v>12046</v>
      </c>
      <c r="B5661">
        <v>8</v>
      </c>
      <c r="C5661">
        <v>5</v>
      </c>
      <c r="D5661">
        <v>5636</v>
      </c>
      <c r="E5661" t="s">
        <v>311</v>
      </c>
      <c r="F5661" t="s">
        <v>3848</v>
      </c>
      <c r="G5661" t="s">
        <v>311</v>
      </c>
      <c r="H5661" t="s">
        <v>311</v>
      </c>
      <c r="I5661" t="s">
        <v>311</v>
      </c>
      <c r="J5661">
        <v>0</v>
      </c>
    </row>
    <row r="5662" spans="1:10" hidden="1" x14ac:dyDescent="0.35">
      <c r="A5662" t="s">
        <v>12047</v>
      </c>
      <c r="B5662">
        <v>6</v>
      </c>
      <c r="C5662">
        <v>5</v>
      </c>
      <c r="D5662">
        <v>5636</v>
      </c>
      <c r="E5662" t="s">
        <v>311</v>
      </c>
      <c r="F5662" t="s">
        <v>3848</v>
      </c>
      <c r="G5662" t="s">
        <v>311</v>
      </c>
      <c r="H5662" t="s">
        <v>311</v>
      </c>
      <c r="I5662" t="s">
        <v>311</v>
      </c>
      <c r="J5662">
        <v>0</v>
      </c>
    </row>
    <row r="5663" spans="1:10" hidden="1" x14ac:dyDescent="0.35">
      <c r="A5663" t="s">
        <v>12048</v>
      </c>
      <c r="B5663">
        <v>15</v>
      </c>
      <c r="C5663">
        <v>5</v>
      </c>
      <c r="D5663">
        <v>5636</v>
      </c>
      <c r="E5663" t="s">
        <v>311</v>
      </c>
      <c r="F5663" t="s">
        <v>3848</v>
      </c>
      <c r="G5663" t="s">
        <v>311</v>
      </c>
      <c r="H5663" t="s">
        <v>311</v>
      </c>
      <c r="I5663" t="s">
        <v>311</v>
      </c>
      <c r="J5663">
        <v>0</v>
      </c>
    </row>
    <row r="5664" spans="1:10" hidden="1" x14ac:dyDescent="0.35">
      <c r="A5664" t="s">
        <v>12049</v>
      </c>
      <c r="B5664">
        <v>34</v>
      </c>
      <c r="C5664">
        <v>5</v>
      </c>
      <c r="D5664">
        <v>5636</v>
      </c>
      <c r="E5664" t="s">
        <v>311</v>
      </c>
      <c r="F5664" t="s">
        <v>3848</v>
      </c>
      <c r="G5664" t="s">
        <v>311</v>
      </c>
      <c r="H5664" t="s">
        <v>311</v>
      </c>
      <c r="I5664" t="s">
        <v>311</v>
      </c>
      <c r="J5664">
        <v>0</v>
      </c>
    </row>
    <row r="5665" spans="1:10" hidden="1" x14ac:dyDescent="0.35">
      <c r="A5665" t="s">
        <v>12050</v>
      </c>
      <c r="B5665">
        <v>41</v>
      </c>
      <c r="C5665">
        <v>5</v>
      </c>
      <c r="D5665">
        <v>5636</v>
      </c>
      <c r="E5665" t="s">
        <v>311</v>
      </c>
      <c r="F5665" t="s">
        <v>3848</v>
      </c>
      <c r="G5665" t="s">
        <v>311</v>
      </c>
      <c r="H5665" t="s">
        <v>311</v>
      </c>
      <c r="I5665" t="s">
        <v>311</v>
      </c>
      <c r="J5665">
        <v>0</v>
      </c>
    </row>
    <row r="5666" spans="1:10" hidden="1" x14ac:dyDescent="0.35">
      <c r="A5666" t="s">
        <v>12051</v>
      </c>
      <c r="B5666">
        <v>14</v>
      </c>
      <c r="C5666">
        <v>5</v>
      </c>
      <c r="D5666">
        <v>5636</v>
      </c>
      <c r="E5666" t="s">
        <v>311</v>
      </c>
      <c r="F5666" t="s">
        <v>3848</v>
      </c>
      <c r="G5666" t="s">
        <v>311</v>
      </c>
      <c r="H5666" t="s">
        <v>311</v>
      </c>
      <c r="I5666" t="s">
        <v>311</v>
      </c>
      <c r="J5666">
        <v>1</v>
      </c>
    </row>
    <row r="5667" spans="1:10" hidden="1" x14ac:dyDescent="0.35">
      <c r="A5667" t="s">
        <v>12052</v>
      </c>
      <c r="B5667">
        <v>14</v>
      </c>
      <c r="C5667">
        <v>5</v>
      </c>
      <c r="D5667">
        <v>5636</v>
      </c>
      <c r="E5667" t="s">
        <v>311</v>
      </c>
      <c r="F5667" t="s">
        <v>3848</v>
      </c>
      <c r="G5667" t="s">
        <v>311</v>
      </c>
      <c r="H5667" t="s">
        <v>311</v>
      </c>
      <c r="I5667" t="s">
        <v>311</v>
      </c>
      <c r="J5667">
        <v>0</v>
      </c>
    </row>
    <row r="5668" spans="1:10" hidden="1" x14ac:dyDescent="0.35">
      <c r="A5668" t="s">
        <v>12053</v>
      </c>
      <c r="B5668">
        <v>12</v>
      </c>
      <c r="C5668">
        <v>5</v>
      </c>
      <c r="D5668">
        <v>5636</v>
      </c>
      <c r="E5668" t="s">
        <v>311</v>
      </c>
      <c r="F5668" t="s">
        <v>2692</v>
      </c>
      <c r="G5668" t="s">
        <v>311</v>
      </c>
      <c r="H5668" t="s">
        <v>311</v>
      </c>
      <c r="I5668" t="s">
        <v>311</v>
      </c>
      <c r="J5668">
        <v>1</v>
      </c>
    </row>
    <row r="5669" spans="1:10" hidden="1" x14ac:dyDescent="0.35">
      <c r="A5669" t="s">
        <v>12054</v>
      </c>
      <c r="B5669">
        <v>31</v>
      </c>
      <c r="C5669">
        <v>5</v>
      </c>
      <c r="D5669">
        <v>5636</v>
      </c>
      <c r="E5669" t="s">
        <v>311</v>
      </c>
      <c r="F5669" t="s">
        <v>3848</v>
      </c>
      <c r="G5669" t="s">
        <v>311</v>
      </c>
      <c r="H5669" t="s">
        <v>311</v>
      </c>
      <c r="I5669" t="s">
        <v>311</v>
      </c>
      <c r="J5669">
        <v>0</v>
      </c>
    </row>
    <row r="5670" spans="1:10" hidden="1" x14ac:dyDescent="0.35">
      <c r="A5670" t="s">
        <v>12055</v>
      </c>
      <c r="B5670">
        <v>11</v>
      </c>
      <c r="C5670">
        <v>5</v>
      </c>
      <c r="D5670">
        <v>5636</v>
      </c>
      <c r="E5670" t="s">
        <v>311</v>
      </c>
      <c r="F5670" t="s">
        <v>2692</v>
      </c>
      <c r="G5670" t="s">
        <v>311</v>
      </c>
      <c r="H5670" t="s">
        <v>311</v>
      </c>
      <c r="I5670" t="s">
        <v>311</v>
      </c>
      <c r="J5670">
        <v>0</v>
      </c>
    </row>
    <row r="5671" spans="1:10" hidden="1" x14ac:dyDescent="0.35">
      <c r="A5671" t="s">
        <v>12056</v>
      </c>
      <c r="B5671">
        <v>6</v>
      </c>
      <c r="C5671">
        <v>5</v>
      </c>
      <c r="D5671">
        <v>5636</v>
      </c>
      <c r="E5671" t="s">
        <v>311</v>
      </c>
      <c r="F5671" t="s">
        <v>3848</v>
      </c>
      <c r="G5671" t="s">
        <v>311</v>
      </c>
      <c r="H5671" t="s">
        <v>311</v>
      </c>
      <c r="I5671" t="s">
        <v>311</v>
      </c>
      <c r="J5671">
        <v>1</v>
      </c>
    </row>
    <row r="5672" spans="1:10" hidden="1" x14ac:dyDescent="0.35">
      <c r="A5672" t="s">
        <v>12057</v>
      </c>
      <c r="B5672">
        <v>36</v>
      </c>
      <c r="C5672">
        <v>5</v>
      </c>
      <c r="D5672">
        <v>5636</v>
      </c>
      <c r="E5672" t="s">
        <v>311</v>
      </c>
      <c r="F5672" t="s">
        <v>3848</v>
      </c>
      <c r="G5672" t="s">
        <v>311</v>
      </c>
      <c r="H5672" t="s">
        <v>311</v>
      </c>
      <c r="I5672" t="s">
        <v>311</v>
      </c>
      <c r="J5672">
        <v>0</v>
      </c>
    </row>
    <row r="5673" spans="1:10" hidden="1" x14ac:dyDescent="0.35">
      <c r="A5673" t="s">
        <v>12058</v>
      </c>
      <c r="B5673">
        <v>33</v>
      </c>
      <c r="C5673">
        <v>5</v>
      </c>
      <c r="D5673">
        <v>5636</v>
      </c>
      <c r="E5673" t="s">
        <v>311</v>
      </c>
      <c r="F5673" t="s">
        <v>3848</v>
      </c>
      <c r="G5673" t="s">
        <v>311</v>
      </c>
      <c r="H5673" t="s">
        <v>311</v>
      </c>
      <c r="I5673" t="s">
        <v>311</v>
      </c>
      <c r="J5673">
        <v>1</v>
      </c>
    </row>
    <row r="5674" spans="1:10" hidden="1" x14ac:dyDescent="0.35">
      <c r="A5674" t="s">
        <v>12059</v>
      </c>
      <c r="B5674">
        <v>8</v>
      </c>
      <c r="C5674">
        <v>5</v>
      </c>
      <c r="D5674">
        <v>5636</v>
      </c>
      <c r="E5674" t="s">
        <v>311</v>
      </c>
      <c r="F5674" t="s">
        <v>3848</v>
      </c>
      <c r="G5674" t="s">
        <v>311</v>
      </c>
      <c r="H5674" t="s">
        <v>311</v>
      </c>
      <c r="I5674" t="s">
        <v>311</v>
      </c>
      <c r="J5674">
        <v>0</v>
      </c>
    </row>
    <row r="5675" spans="1:10" hidden="1" x14ac:dyDescent="0.35">
      <c r="A5675" t="s">
        <v>12060</v>
      </c>
      <c r="B5675">
        <v>8</v>
      </c>
      <c r="C5675">
        <v>5</v>
      </c>
      <c r="D5675">
        <v>5636</v>
      </c>
      <c r="E5675" t="s">
        <v>311</v>
      </c>
      <c r="F5675" t="s">
        <v>2692</v>
      </c>
      <c r="G5675" t="s">
        <v>311</v>
      </c>
      <c r="H5675" t="s">
        <v>311</v>
      </c>
      <c r="I5675" t="s">
        <v>311</v>
      </c>
      <c r="J5675">
        <v>1</v>
      </c>
    </row>
    <row r="5676" spans="1:10" hidden="1" x14ac:dyDescent="0.35">
      <c r="A5676" t="s">
        <v>12061</v>
      </c>
      <c r="B5676">
        <v>12</v>
      </c>
      <c r="C5676">
        <v>5</v>
      </c>
      <c r="D5676">
        <v>5636</v>
      </c>
      <c r="E5676" t="s">
        <v>311</v>
      </c>
      <c r="F5676" t="s">
        <v>3848</v>
      </c>
      <c r="G5676" t="s">
        <v>311</v>
      </c>
      <c r="H5676" t="s">
        <v>311</v>
      </c>
      <c r="I5676" t="s">
        <v>311</v>
      </c>
      <c r="J5676">
        <v>0</v>
      </c>
    </row>
    <row r="5677" spans="1:10" hidden="1" x14ac:dyDescent="0.35">
      <c r="A5677" t="s">
        <v>12062</v>
      </c>
      <c r="B5677">
        <v>6</v>
      </c>
      <c r="C5677">
        <v>5</v>
      </c>
      <c r="D5677">
        <v>5636</v>
      </c>
      <c r="E5677" t="s">
        <v>311</v>
      </c>
      <c r="F5677" t="s">
        <v>2692</v>
      </c>
      <c r="G5677" t="s">
        <v>311</v>
      </c>
      <c r="H5677" t="s">
        <v>311</v>
      </c>
      <c r="I5677" t="s">
        <v>311</v>
      </c>
      <c r="J5677">
        <v>2</v>
      </c>
    </row>
    <row r="5678" spans="1:10" hidden="1" x14ac:dyDescent="0.35">
      <c r="A5678" t="s">
        <v>12063</v>
      </c>
      <c r="B5678">
        <v>14</v>
      </c>
      <c r="C5678">
        <v>5</v>
      </c>
      <c r="D5678">
        <v>5636</v>
      </c>
      <c r="E5678" t="s">
        <v>311</v>
      </c>
      <c r="F5678" t="s">
        <v>3848</v>
      </c>
      <c r="G5678" t="s">
        <v>311</v>
      </c>
      <c r="H5678" t="s">
        <v>311</v>
      </c>
      <c r="I5678" t="s">
        <v>311</v>
      </c>
      <c r="J5678">
        <v>0</v>
      </c>
    </row>
    <row r="5679" spans="1:10" hidden="1" x14ac:dyDescent="0.35">
      <c r="A5679" t="s">
        <v>12064</v>
      </c>
      <c r="B5679">
        <v>10</v>
      </c>
      <c r="C5679">
        <v>5</v>
      </c>
      <c r="D5679">
        <v>5636</v>
      </c>
      <c r="E5679" t="s">
        <v>311</v>
      </c>
      <c r="F5679" t="s">
        <v>3848</v>
      </c>
      <c r="G5679" t="s">
        <v>311</v>
      </c>
      <c r="H5679" t="s">
        <v>311</v>
      </c>
      <c r="I5679" t="s">
        <v>311</v>
      </c>
      <c r="J5679">
        <v>0</v>
      </c>
    </row>
    <row r="5680" spans="1:10" hidden="1" x14ac:dyDescent="0.35">
      <c r="A5680" t="s">
        <v>12065</v>
      </c>
      <c r="B5680">
        <v>17</v>
      </c>
      <c r="C5680">
        <v>5</v>
      </c>
      <c r="D5680">
        <v>5636</v>
      </c>
      <c r="E5680" t="s">
        <v>311</v>
      </c>
      <c r="F5680" t="s">
        <v>3848</v>
      </c>
      <c r="G5680" t="s">
        <v>311</v>
      </c>
      <c r="H5680" t="s">
        <v>311</v>
      </c>
      <c r="I5680" t="s">
        <v>311</v>
      </c>
      <c r="J5680">
        <v>0</v>
      </c>
    </row>
    <row r="5681" spans="1:10" hidden="1" x14ac:dyDescent="0.35">
      <c r="A5681" t="s">
        <v>12066</v>
      </c>
      <c r="B5681">
        <v>7</v>
      </c>
      <c r="C5681">
        <v>5</v>
      </c>
      <c r="D5681">
        <v>5636</v>
      </c>
      <c r="E5681" t="s">
        <v>311</v>
      </c>
      <c r="F5681" t="s">
        <v>3848</v>
      </c>
      <c r="G5681" t="s">
        <v>311</v>
      </c>
      <c r="H5681" t="s">
        <v>311</v>
      </c>
      <c r="I5681" t="s">
        <v>311</v>
      </c>
      <c r="J5681">
        <v>0</v>
      </c>
    </row>
    <row r="5682" spans="1:10" hidden="1" x14ac:dyDescent="0.35">
      <c r="A5682" t="s">
        <v>12067</v>
      </c>
      <c r="B5682">
        <v>12</v>
      </c>
      <c r="C5682">
        <v>5</v>
      </c>
      <c r="D5682">
        <v>5636</v>
      </c>
      <c r="E5682" t="s">
        <v>311</v>
      </c>
      <c r="F5682" t="s">
        <v>2692</v>
      </c>
      <c r="G5682" t="s">
        <v>311</v>
      </c>
      <c r="H5682" t="s">
        <v>311</v>
      </c>
      <c r="I5682" t="s">
        <v>311</v>
      </c>
      <c r="J5682">
        <v>7</v>
      </c>
    </row>
    <row r="5683" spans="1:10" hidden="1" x14ac:dyDescent="0.35">
      <c r="A5683" t="s">
        <v>12068</v>
      </c>
      <c r="B5683">
        <v>14</v>
      </c>
      <c r="C5683">
        <v>5</v>
      </c>
      <c r="D5683">
        <v>5636</v>
      </c>
      <c r="E5683" t="s">
        <v>311</v>
      </c>
      <c r="F5683" t="s">
        <v>3848</v>
      </c>
      <c r="G5683" t="s">
        <v>311</v>
      </c>
      <c r="H5683" t="s">
        <v>311</v>
      </c>
      <c r="I5683" t="s">
        <v>311</v>
      </c>
      <c r="J5683">
        <v>0</v>
      </c>
    </row>
    <row r="5684" spans="1:10" hidden="1" x14ac:dyDescent="0.35">
      <c r="A5684" t="s">
        <v>12069</v>
      </c>
      <c r="B5684">
        <v>21</v>
      </c>
      <c r="C5684">
        <v>5</v>
      </c>
      <c r="D5684">
        <v>5636</v>
      </c>
      <c r="E5684" t="s">
        <v>311</v>
      </c>
      <c r="F5684" t="s">
        <v>3848</v>
      </c>
      <c r="G5684" t="s">
        <v>311</v>
      </c>
      <c r="H5684" t="s">
        <v>311</v>
      </c>
      <c r="I5684" t="s">
        <v>311</v>
      </c>
      <c r="J5684">
        <v>19</v>
      </c>
    </row>
    <row r="5685" spans="1:10" hidden="1" x14ac:dyDescent="0.35">
      <c r="A5685" t="s">
        <v>12070</v>
      </c>
      <c r="B5685">
        <v>15</v>
      </c>
      <c r="C5685">
        <v>5</v>
      </c>
      <c r="D5685">
        <v>5636</v>
      </c>
      <c r="E5685" t="s">
        <v>311</v>
      </c>
      <c r="F5685" t="s">
        <v>3848</v>
      </c>
      <c r="G5685" t="s">
        <v>311</v>
      </c>
      <c r="H5685" t="s">
        <v>311</v>
      </c>
      <c r="I5685" t="s">
        <v>311</v>
      </c>
      <c r="J5685">
        <v>0</v>
      </c>
    </row>
    <row r="5686" spans="1:10" hidden="1" x14ac:dyDescent="0.35">
      <c r="A5686" t="s">
        <v>12071</v>
      </c>
      <c r="B5686">
        <v>14</v>
      </c>
      <c r="C5686">
        <v>5</v>
      </c>
      <c r="D5686">
        <v>5636</v>
      </c>
      <c r="E5686" t="s">
        <v>311</v>
      </c>
      <c r="F5686" t="s">
        <v>3848</v>
      </c>
      <c r="G5686" t="s">
        <v>311</v>
      </c>
      <c r="H5686" t="s">
        <v>311</v>
      </c>
      <c r="I5686" t="s">
        <v>311</v>
      </c>
      <c r="J5686">
        <v>2</v>
      </c>
    </row>
    <row r="5687" spans="1:10" hidden="1" x14ac:dyDescent="0.35">
      <c r="A5687" t="s">
        <v>12072</v>
      </c>
      <c r="B5687">
        <v>71</v>
      </c>
      <c r="C5687">
        <v>5</v>
      </c>
      <c r="D5687">
        <v>5636</v>
      </c>
      <c r="E5687" t="s">
        <v>311</v>
      </c>
      <c r="F5687" t="s">
        <v>2692</v>
      </c>
      <c r="G5687" t="s">
        <v>311</v>
      </c>
      <c r="H5687" t="s">
        <v>311</v>
      </c>
      <c r="I5687" t="s">
        <v>311</v>
      </c>
      <c r="J5687">
        <v>1</v>
      </c>
    </row>
    <row r="5688" spans="1:10" hidden="1" x14ac:dyDescent="0.35">
      <c r="A5688" t="s">
        <v>12073</v>
      </c>
      <c r="B5688">
        <v>7</v>
      </c>
      <c r="C5688">
        <v>5</v>
      </c>
      <c r="D5688">
        <v>5636</v>
      </c>
      <c r="E5688" t="s">
        <v>311</v>
      </c>
      <c r="F5688" t="s">
        <v>3848</v>
      </c>
      <c r="G5688" t="s">
        <v>311</v>
      </c>
      <c r="H5688" t="s">
        <v>311</v>
      </c>
      <c r="I5688" t="s">
        <v>311</v>
      </c>
      <c r="J5688">
        <v>0</v>
      </c>
    </row>
    <row r="5689" spans="1:10" hidden="1" x14ac:dyDescent="0.35">
      <c r="A5689" t="s">
        <v>12074</v>
      </c>
      <c r="B5689">
        <v>16</v>
      </c>
      <c r="C5689">
        <v>5</v>
      </c>
      <c r="D5689">
        <v>5636</v>
      </c>
      <c r="E5689" t="s">
        <v>311</v>
      </c>
      <c r="F5689" t="s">
        <v>3848</v>
      </c>
      <c r="G5689" t="s">
        <v>311</v>
      </c>
      <c r="H5689" t="s">
        <v>311</v>
      </c>
      <c r="I5689" t="s">
        <v>311</v>
      </c>
      <c r="J5689">
        <v>6</v>
      </c>
    </row>
    <row r="5690" spans="1:10" hidden="1" x14ac:dyDescent="0.35">
      <c r="A5690" t="s">
        <v>12075</v>
      </c>
      <c r="B5690">
        <v>8</v>
      </c>
      <c r="C5690">
        <v>5</v>
      </c>
      <c r="D5690">
        <v>5636</v>
      </c>
      <c r="E5690" t="s">
        <v>311</v>
      </c>
      <c r="F5690" t="s">
        <v>3848</v>
      </c>
      <c r="G5690" t="s">
        <v>311</v>
      </c>
      <c r="H5690" t="s">
        <v>311</v>
      </c>
      <c r="I5690" t="s">
        <v>311</v>
      </c>
      <c r="J5690">
        <v>0</v>
      </c>
    </row>
    <row r="5691" spans="1:10" hidden="1" x14ac:dyDescent="0.35">
      <c r="A5691" t="s">
        <v>12076</v>
      </c>
      <c r="B5691">
        <v>10</v>
      </c>
      <c r="C5691">
        <v>5</v>
      </c>
      <c r="D5691">
        <v>5636</v>
      </c>
      <c r="E5691" t="s">
        <v>311</v>
      </c>
      <c r="F5691" t="s">
        <v>2692</v>
      </c>
      <c r="G5691" t="s">
        <v>311</v>
      </c>
      <c r="H5691" t="s">
        <v>311</v>
      </c>
      <c r="I5691" t="s">
        <v>311</v>
      </c>
      <c r="J5691">
        <v>0</v>
      </c>
    </row>
    <row r="5692" spans="1:10" hidden="1" x14ac:dyDescent="0.35">
      <c r="A5692" t="s">
        <v>12077</v>
      </c>
      <c r="B5692">
        <v>8</v>
      </c>
      <c r="C5692">
        <v>5</v>
      </c>
      <c r="D5692">
        <v>5636</v>
      </c>
      <c r="E5692" t="s">
        <v>311</v>
      </c>
      <c r="F5692" t="s">
        <v>3848</v>
      </c>
      <c r="G5692" t="s">
        <v>311</v>
      </c>
      <c r="H5692" t="s">
        <v>311</v>
      </c>
      <c r="I5692" t="s">
        <v>311</v>
      </c>
      <c r="J5692">
        <v>0</v>
      </c>
    </row>
    <row r="5693" spans="1:10" hidden="1" x14ac:dyDescent="0.35">
      <c r="A5693" t="s">
        <v>12078</v>
      </c>
      <c r="B5693">
        <v>13</v>
      </c>
      <c r="C5693">
        <v>5</v>
      </c>
      <c r="D5693">
        <v>5636</v>
      </c>
      <c r="E5693" t="s">
        <v>311</v>
      </c>
      <c r="F5693" t="s">
        <v>3848</v>
      </c>
      <c r="G5693" t="s">
        <v>311</v>
      </c>
      <c r="H5693" t="s">
        <v>311</v>
      </c>
      <c r="I5693" t="s">
        <v>311</v>
      </c>
      <c r="J5693">
        <v>0</v>
      </c>
    </row>
    <row r="5694" spans="1:10" hidden="1" x14ac:dyDescent="0.35">
      <c r="A5694" t="s">
        <v>12079</v>
      </c>
      <c r="B5694">
        <v>17</v>
      </c>
      <c r="C5694">
        <v>5</v>
      </c>
      <c r="D5694">
        <v>5636</v>
      </c>
      <c r="E5694" t="s">
        <v>311</v>
      </c>
      <c r="F5694" t="s">
        <v>3848</v>
      </c>
      <c r="G5694" t="s">
        <v>311</v>
      </c>
      <c r="H5694" t="s">
        <v>311</v>
      </c>
      <c r="I5694" t="s">
        <v>311</v>
      </c>
      <c r="J5694">
        <v>0</v>
      </c>
    </row>
    <row r="5695" spans="1:10" hidden="1" x14ac:dyDescent="0.35">
      <c r="A5695" t="s">
        <v>12080</v>
      </c>
      <c r="B5695">
        <v>25</v>
      </c>
      <c r="C5695">
        <v>5</v>
      </c>
      <c r="D5695">
        <v>5636</v>
      </c>
      <c r="E5695" t="s">
        <v>311</v>
      </c>
      <c r="F5695" t="s">
        <v>2692</v>
      </c>
      <c r="G5695" t="s">
        <v>311</v>
      </c>
      <c r="H5695" t="s">
        <v>311</v>
      </c>
      <c r="I5695" t="s">
        <v>311</v>
      </c>
      <c r="J5695">
        <v>4</v>
      </c>
    </row>
    <row r="5696" spans="1:10" hidden="1" x14ac:dyDescent="0.35">
      <c r="A5696" t="s">
        <v>12081</v>
      </c>
      <c r="B5696">
        <v>14</v>
      </c>
      <c r="C5696">
        <v>5</v>
      </c>
      <c r="D5696">
        <v>5636</v>
      </c>
      <c r="E5696" t="s">
        <v>311</v>
      </c>
      <c r="F5696" t="s">
        <v>3848</v>
      </c>
      <c r="G5696" t="s">
        <v>311</v>
      </c>
      <c r="H5696" t="s">
        <v>311</v>
      </c>
      <c r="I5696" t="s">
        <v>311</v>
      </c>
      <c r="J5696">
        <v>1</v>
      </c>
    </row>
    <row r="5697" spans="1:10" hidden="1" x14ac:dyDescent="0.35">
      <c r="A5697" t="s">
        <v>12082</v>
      </c>
      <c r="B5697">
        <v>12</v>
      </c>
      <c r="C5697">
        <v>5</v>
      </c>
      <c r="D5697">
        <v>5636</v>
      </c>
      <c r="E5697" t="s">
        <v>311</v>
      </c>
      <c r="F5697" t="s">
        <v>3848</v>
      </c>
      <c r="G5697" t="s">
        <v>311</v>
      </c>
      <c r="H5697" t="s">
        <v>311</v>
      </c>
      <c r="I5697" t="s">
        <v>311</v>
      </c>
      <c r="J5697">
        <v>0</v>
      </c>
    </row>
    <row r="5698" spans="1:10" hidden="1" x14ac:dyDescent="0.35">
      <c r="A5698" t="s">
        <v>12083</v>
      </c>
      <c r="B5698">
        <v>15</v>
      </c>
      <c r="C5698">
        <v>5</v>
      </c>
      <c r="D5698">
        <v>5636</v>
      </c>
      <c r="E5698" t="s">
        <v>311</v>
      </c>
      <c r="F5698" t="s">
        <v>3848</v>
      </c>
      <c r="G5698" t="s">
        <v>311</v>
      </c>
      <c r="H5698" t="s">
        <v>311</v>
      </c>
      <c r="I5698" t="s">
        <v>311</v>
      </c>
      <c r="J5698">
        <v>0</v>
      </c>
    </row>
    <row r="5699" spans="1:10" hidden="1" x14ac:dyDescent="0.35">
      <c r="A5699" t="s">
        <v>12084</v>
      </c>
      <c r="B5699">
        <v>9</v>
      </c>
      <c r="C5699">
        <v>5</v>
      </c>
      <c r="D5699">
        <v>5636</v>
      </c>
      <c r="E5699" t="s">
        <v>311</v>
      </c>
      <c r="F5699" t="s">
        <v>3848</v>
      </c>
      <c r="G5699" t="s">
        <v>311</v>
      </c>
      <c r="H5699" t="s">
        <v>311</v>
      </c>
      <c r="I5699" t="s">
        <v>311</v>
      </c>
      <c r="J5699">
        <v>9</v>
      </c>
    </row>
    <row r="5700" spans="1:10" hidden="1" x14ac:dyDescent="0.35">
      <c r="A5700" t="s">
        <v>12085</v>
      </c>
      <c r="B5700">
        <v>16</v>
      </c>
      <c r="C5700">
        <v>5</v>
      </c>
      <c r="D5700">
        <v>5636</v>
      </c>
      <c r="E5700" t="s">
        <v>311</v>
      </c>
      <c r="F5700" t="s">
        <v>2692</v>
      </c>
      <c r="G5700" t="s">
        <v>311</v>
      </c>
      <c r="H5700" t="s">
        <v>311</v>
      </c>
      <c r="I5700" t="s">
        <v>311</v>
      </c>
      <c r="J5700">
        <v>0</v>
      </c>
    </row>
    <row r="5701" spans="1:10" hidden="1" x14ac:dyDescent="0.35">
      <c r="A5701" t="s">
        <v>12086</v>
      </c>
      <c r="B5701">
        <v>6</v>
      </c>
      <c r="C5701">
        <v>5</v>
      </c>
      <c r="D5701">
        <v>5636</v>
      </c>
      <c r="E5701" t="s">
        <v>311</v>
      </c>
      <c r="F5701" t="s">
        <v>3848</v>
      </c>
      <c r="G5701" t="s">
        <v>311</v>
      </c>
      <c r="H5701" t="s">
        <v>311</v>
      </c>
      <c r="I5701" t="s">
        <v>311</v>
      </c>
      <c r="J5701">
        <v>0</v>
      </c>
    </row>
    <row r="5702" spans="1:10" hidden="1" x14ac:dyDescent="0.35">
      <c r="A5702" t="s">
        <v>12087</v>
      </c>
      <c r="B5702">
        <v>9</v>
      </c>
      <c r="C5702">
        <v>5</v>
      </c>
      <c r="D5702">
        <v>5636</v>
      </c>
      <c r="E5702" t="s">
        <v>311</v>
      </c>
      <c r="F5702" t="s">
        <v>3848</v>
      </c>
      <c r="G5702" t="s">
        <v>311</v>
      </c>
      <c r="H5702" t="s">
        <v>311</v>
      </c>
      <c r="I5702" t="s">
        <v>311</v>
      </c>
      <c r="J5702">
        <v>0</v>
      </c>
    </row>
    <row r="5703" spans="1:10" hidden="1" x14ac:dyDescent="0.35">
      <c r="A5703" t="s">
        <v>12088</v>
      </c>
      <c r="B5703">
        <v>10</v>
      </c>
      <c r="C5703">
        <v>5</v>
      </c>
      <c r="D5703">
        <v>5636</v>
      </c>
      <c r="E5703" t="s">
        <v>311</v>
      </c>
      <c r="F5703" t="s">
        <v>3848</v>
      </c>
      <c r="G5703" t="s">
        <v>311</v>
      </c>
      <c r="H5703" t="s">
        <v>311</v>
      </c>
      <c r="I5703" t="s">
        <v>311</v>
      </c>
      <c r="J5703">
        <v>0</v>
      </c>
    </row>
    <row r="5704" spans="1:10" hidden="1" x14ac:dyDescent="0.35">
      <c r="A5704" t="s">
        <v>12089</v>
      </c>
      <c r="B5704">
        <v>18</v>
      </c>
      <c r="C5704">
        <v>5</v>
      </c>
      <c r="D5704">
        <v>5636</v>
      </c>
      <c r="E5704" t="s">
        <v>311</v>
      </c>
      <c r="F5704" t="s">
        <v>3848</v>
      </c>
      <c r="G5704" t="s">
        <v>311</v>
      </c>
      <c r="H5704" t="s">
        <v>311</v>
      </c>
      <c r="I5704" t="s">
        <v>311</v>
      </c>
      <c r="J5704">
        <v>0</v>
      </c>
    </row>
    <row r="5705" spans="1:10" hidden="1" x14ac:dyDescent="0.35">
      <c r="A5705" t="s">
        <v>12090</v>
      </c>
      <c r="B5705">
        <v>13</v>
      </c>
      <c r="C5705">
        <v>5</v>
      </c>
      <c r="D5705">
        <v>5636</v>
      </c>
      <c r="E5705" t="s">
        <v>311</v>
      </c>
      <c r="F5705" t="s">
        <v>3848</v>
      </c>
      <c r="G5705" t="s">
        <v>311</v>
      </c>
      <c r="H5705" t="s">
        <v>311</v>
      </c>
      <c r="I5705" t="s">
        <v>311</v>
      </c>
      <c r="J5705">
        <v>0</v>
      </c>
    </row>
    <row r="5706" spans="1:10" hidden="1" x14ac:dyDescent="0.35">
      <c r="A5706" t="s">
        <v>12091</v>
      </c>
      <c r="B5706">
        <v>7</v>
      </c>
      <c r="C5706">
        <v>5</v>
      </c>
      <c r="D5706">
        <v>5636</v>
      </c>
      <c r="E5706" t="s">
        <v>311</v>
      </c>
      <c r="F5706" t="s">
        <v>3848</v>
      </c>
      <c r="G5706" t="s">
        <v>311</v>
      </c>
      <c r="H5706" t="s">
        <v>311</v>
      </c>
      <c r="I5706" t="s">
        <v>311</v>
      </c>
      <c r="J5706">
        <v>0</v>
      </c>
    </row>
    <row r="5707" spans="1:10" hidden="1" x14ac:dyDescent="0.35">
      <c r="A5707" t="s">
        <v>12092</v>
      </c>
      <c r="B5707">
        <v>12</v>
      </c>
      <c r="C5707">
        <v>5</v>
      </c>
      <c r="D5707">
        <v>5636</v>
      </c>
      <c r="E5707" t="s">
        <v>311</v>
      </c>
      <c r="F5707" t="s">
        <v>3848</v>
      </c>
      <c r="G5707" t="s">
        <v>311</v>
      </c>
      <c r="H5707" t="s">
        <v>311</v>
      </c>
      <c r="I5707" t="s">
        <v>311</v>
      </c>
      <c r="J5707">
        <v>0</v>
      </c>
    </row>
    <row r="5708" spans="1:10" hidden="1" x14ac:dyDescent="0.35">
      <c r="A5708" t="s">
        <v>12093</v>
      </c>
      <c r="B5708">
        <v>15</v>
      </c>
      <c r="C5708">
        <v>5</v>
      </c>
      <c r="D5708">
        <v>5636</v>
      </c>
      <c r="E5708" t="s">
        <v>311</v>
      </c>
      <c r="F5708" t="s">
        <v>3848</v>
      </c>
      <c r="G5708" t="s">
        <v>311</v>
      </c>
      <c r="H5708" t="s">
        <v>311</v>
      </c>
      <c r="I5708" t="s">
        <v>311</v>
      </c>
      <c r="J5708">
        <v>0</v>
      </c>
    </row>
    <row r="5709" spans="1:10" hidden="1" x14ac:dyDescent="0.35">
      <c r="A5709" t="s">
        <v>12094</v>
      </c>
      <c r="B5709">
        <v>15</v>
      </c>
      <c r="C5709">
        <v>5</v>
      </c>
      <c r="D5709">
        <v>5636</v>
      </c>
      <c r="E5709" t="s">
        <v>311</v>
      </c>
      <c r="F5709" t="s">
        <v>3848</v>
      </c>
      <c r="G5709" t="s">
        <v>311</v>
      </c>
      <c r="H5709" t="s">
        <v>311</v>
      </c>
      <c r="I5709" t="s">
        <v>311</v>
      </c>
      <c r="J5709">
        <v>0</v>
      </c>
    </row>
    <row r="5710" spans="1:10" hidden="1" x14ac:dyDescent="0.35">
      <c r="A5710" t="s">
        <v>12095</v>
      </c>
      <c r="B5710">
        <v>6</v>
      </c>
      <c r="C5710">
        <v>5</v>
      </c>
      <c r="D5710">
        <v>5636</v>
      </c>
      <c r="E5710" t="s">
        <v>311</v>
      </c>
      <c r="F5710" t="s">
        <v>3848</v>
      </c>
      <c r="G5710" t="s">
        <v>311</v>
      </c>
      <c r="H5710" t="s">
        <v>311</v>
      </c>
      <c r="I5710" t="s">
        <v>311</v>
      </c>
      <c r="J5710">
        <v>1</v>
      </c>
    </row>
    <row r="5711" spans="1:10" hidden="1" x14ac:dyDescent="0.35">
      <c r="A5711" t="s">
        <v>12096</v>
      </c>
      <c r="B5711">
        <v>14</v>
      </c>
      <c r="C5711">
        <v>5</v>
      </c>
      <c r="D5711">
        <v>5636</v>
      </c>
      <c r="E5711" t="s">
        <v>311</v>
      </c>
      <c r="F5711" t="s">
        <v>3848</v>
      </c>
      <c r="G5711" t="s">
        <v>311</v>
      </c>
      <c r="H5711" t="s">
        <v>311</v>
      </c>
      <c r="I5711" t="s">
        <v>311</v>
      </c>
      <c r="J5711">
        <v>1</v>
      </c>
    </row>
    <row r="5712" spans="1:10" hidden="1" x14ac:dyDescent="0.35">
      <c r="A5712" t="s">
        <v>12097</v>
      </c>
      <c r="B5712">
        <v>6</v>
      </c>
      <c r="C5712">
        <v>5</v>
      </c>
      <c r="D5712">
        <v>5636</v>
      </c>
      <c r="E5712" t="s">
        <v>311</v>
      </c>
      <c r="F5712" t="s">
        <v>3848</v>
      </c>
      <c r="G5712" t="s">
        <v>311</v>
      </c>
      <c r="H5712" t="s">
        <v>311</v>
      </c>
      <c r="I5712" t="s">
        <v>311</v>
      </c>
      <c r="J5712">
        <v>0</v>
      </c>
    </row>
    <row r="5713" spans="1:10" hidden="1" x14ac:dyDescent="0.35">
      <c r="A5713" t="s">
        <v>12098</v>
      </c>
      <c r="B5713">
        <v>16</v>
      </c>
      <c r="C5713">
        <v>5</v>
      </c>
      <c r="D5713">
        <v>5636</v>
      </c>
      <c r="E5713" t="s">
        <v>311</v>
      </c>
      <c r="F5713" t="s">
        <v>3848</v>
      </c>
      <c r="G5713" t="s">
        <v>311</v>
      </c>
      <c r="H5713" t="s">
        <v>311</v>
      </c>
      <c r="I5713" t="s">
        <v>311</v>
      </c>
      <c r="J5713">
        <v>0</v>
      </c>
    </row>
    <row r="5714" spans="1:10" hidden="1" x14ac:dyDescent="0.35">
      <c r="A5714" t="s">
        <v>12099</v>
      </c>
      <c r="B5714">
        <v>19</v>
      </c>
      <c r="C5714">
        <v>5</v>
      </c>
      <c r="D5714">
        <v>5636</v>
      </c>
      <c r="E5714" t="s">
        <v>311</v>
      </c>
      <c r="F5714" t="s">
        <v>3848</v>
      </c>
      <c r="G5714" t="s">
        <v>311</v>
      </c>
      <c r="H5714" t="s">
        <v>311</v>
      </c>
      <c r="I5714" t="s">
        <v>311</v>
      </c>
      <c r="J5714">
        <v>0</v>
      </c>
    </row>
    <row r="5715" spans="1:10" hidden="1" x14ac:dyDescent="0.35">
      <c r="A5715" t="s">
        <v>12100</v>
      </c>
      <c r="B5715">
        <v>14</v>
      </c>
      <c r="C5715">
        <v>5</v>
      </c>
      <c r="D5715">
        <v>5636</v>
      </c>
      <c r="E5715" t="s">
        <v>311</v>
      </c>
      <c r="F5715" t="s">
        <v>3848</v>
      </c>
      <c r="G5715" t="s">
        <v>311</v>
      </c>
      <c r="H5715" t="s">
        <v>311</v>
      </c>
      <c r="I5715" t="s">
        <v>311</v>
      </c>
      <c r="J5715">
        <v>0</v>
      </c>
    </row>
    <row r="5716" spans="1:10" hidden="1" x14ac:dyDescent="0.35">
      <c r="A5716" t="s">
        <v>12101</v>
      </c>
      <c r="B5716">
        <v>13</v>
      </c>
      <c r="C5716">
        <v>5</v>
      </c>
      <c r="D5716">
        <v>5636</v>
      </c>
      <c r="E5716" t="s">
        <v>311</v>
      </c>
      <c r="F5716" t="s">
        <v>2692</v>
      </c>
      <c r="G5716" t="s">
        <v>311</v>
      </c>
      <c r="H5716" t="s">
        <v>311</v>
      </c>
      <c r="I5716" t="s">
        <v>311</v>
      </c>
      <c r="J5716">
        <v>0</v>
      </c>
    </row>
    <row r="5717" spans="1:10" hidden="1" x14ac:dyDescent="0.35">
      <c r="A5717" t="s">
        <v>12102</v>
      </c>
      <c r="B5717">
        <v>13</v>
      </c>
      <c r="C5717">
        <v>5</v>
      </c>
      <c r="D5717">
        <v>5636</v>
      </c>
      <c r="E5717" t="s">
        <v>311</v>
      </c>
      <c r="F5717" t="s">
        <v>3848</v>
      </c>
      <c r="G5717" t="s">
        <v>311</v>
      </c>
      <c r="H5717" t="s">
        <v>311</v>
      </c>
      <c r="I5717" t="s">
        <v>311</v>
      </c>
      <c r="J5717">
        <v>1</v>
      </c>
    </row>
    <row r="5718" spans="1:10" hidden="1" x14ac:dyDescent="0.35">
      <c r="A5718" t="s">
        <v>12103</v>
      </c>
      <c r="B5718">
        <v>7</v>
      </c>
      <c r="C5718">
        <v>5</v>
      </c>
      <c r="D5718">
        <v>5636</v>
      </c>
      <c r="E5718" t="s">
        <v>311</v>
      </c>
      <c r="F5718" t="s">
        <v>3848</v>
      </c>
      <c r="G5718" t="s">
        <v>311</v>
      </c>
      <c r="H5718" t="s">
        <v>311</v>
      </c>
      <c r="I5718" t="s">
        <v>311</v>
      </c>
      <c r="J5718">
        <v>2</v>
      </c>
    </row>
    <row r="5719" spans="1:10" hidden="1" x14ac:dyDescent="0.35">
      <c r="A5719" t="s">
        <v>12104</v>
      </c>
      <c r="B5719">
        <v>26</v>
      </c>
      <c r="C5719">
        <v>5</v>
      </c>
      <c r="D5719">
        <v>5636</v>
      </c>
      <c r="E5719" t="s">
        <v>311</v>
      </c>
      <c r="F5719" t="s">
        <v>3848</v>
      </c>
      <c r="G5719" t="s">
        <v>311</v>
      </c>
      <c r="H5719" t="s">
        <v>311</v>
      </c>
      <c r="I5719" t="s">
        <v>311</v>
      </c>
      <c r="J5719">
        <v>0</v>
      </c>
    </row>
    <row r="5720" spans="1:10" hidden="1" x14ac:dyDescent="0.35">
      <c r="A5720" t="s">
        <v>12105</v>
      </c>
      <c r="B5720">
        <v>6</v>
      </c>
      <c r="C5720">
        <v>5</v>
      </c>
      <c r="D5720">
        <v>5636</v>
      </c>
      <c r="E5720" t="s">
        <v>311</v>
      </c>
      <c r="F5720" t="s">
        <v>3848</v>
      </c>
      <c r="G5720" t="s">
        <v>311</v>
      </c>
      <c r="H5720" t="s">
        <v>311</v>
      </c>
      <c r="I5720" t="s">
        <v>311</v>
      </c>
      <c r="J5720">
        <v>0</v>
      </c>
    </row>
    <row r="5721" spans="1:10" hidden="1" x14ac:dyDescent="0.35">
      <c r="A5721" t="s">
        <v>12106</v>
      </c>
      <c r="B5721">
        <v>17</v>
      </c>
      <c r="C5721">
        <v>5</v>
      </c>
      <c r="D5721">
        <v>5636</v>
      </c>
      <c r="E5721" t="s">
        <v>311</v>
      </c>
      <c r="F5721" t="s">
        <v>3848</v>
      </c>
      <c r="G5721" t="s">
        <v>311</v>
      </c>
      <c r="H5721" t="s">
        <v>311</v>
      </c>
      <c r="I5721" t="s">
        <v>311</v>
      </c>
      <c r="J5721">
        <v>1</v>
      </c>
    </row>
    <row r="5722" spans="1:10" hidden="1" x14ac:dyDescent="0.35">
      <c r="A5722" t="s">
        <v>12107</v>
      </c>
      <c r="B5722">
        <v>7</v>
      </c>
      <c r="C5722">
        <v>5</v>
      </c>
      <c r="D5722">
        <v>5636</v>
      </c>
      <c r="E5722" t="s">
        <v>311</v>
      </c>
      <c r="F5722" t="s">
        <v>2692</v>
      </c>
      <c r="G5722" t="s">
        <v>311</v>
      </c>
      <c r="H5722" t="s">
        <v>311</v>
      </c>
      <c r="I5722" t="s">
        <v>311</v>
      </c>
      <c r="J5722">
        <v>0</v>
      </c>
    </row>
    <row r="5723" spans="1:10" hidden="1" x14ac:dyDescent="0.35">
      <c r="A5723" t="s">
        <v>12108</v>
      </c>
      <c r="B5723">
        <v>13</v>
      </c>
      <c r="C5723">
        <v>5</v>
      </c>
      <c r="D5723">
        <v>5636</v>
      </c>
      <c r="E5723" t="s">
        <v>311</v>
      </c>
      <c r="F5723" t="s">
        <v>2692</v>
      </c>
      <c r="G5723" t="s">
        <v>311</v>
      </c>
      <c r="H5723" t="s">
        <v>311</v>
      </c>
      <c r="I5723" t="s">
        <v>311</v>
      </c>
      <c r="J5723">
        <v>1</v>
      </c>
    </row>
    <row r="5724" spans="1:10" hidden="1" x14ac:dyDescent="0.35">
      <c r="A5724" t="s">
        <v>12109</v>
      </c>
      <c r="B5724">
        <v>12</v>
      </c>
      <c r="C5724">
        <v>5</v>
      </c>
      <c r="D5724">
        <v>5636</v>
      </c>
      <c r="E5724" t="s">
        <v>311</v>
      </c>
      <c r="F5724" t="s">
        <v>3848</v>
      </c>
      <c r="G5724" t="s">
        <v>311</v>
      </c>
      <c r="H5724" t="s">
        <v>311</v>
      </c>
      <c r="I5724" t="s">
        <v>311</v>
      </c>
      <c r="J5724">
        <v>0</v>
      </c>
    </row>
    <row r="5725" spans="1:10" hidden="1" x14ac:dyDescent="0.35">
      <c r="A5725" t="s">
        <v>12110</v>
      </c>
      <c r="B5725">
        <v>7</v>
      </c>
      <c r="C5725">
        <v>5</v>
      </c>
      <c r="D5725">
        <v>5636</v>
      </c>
      <c r="E5725" t="s">
        <v>311</v>
      </c>
      <c r="F5725" t="s">
        <v>3848</v>
      </c>
      <c r="G5725" t="s">
        <v>311</v>
      </c>
      <c r="H5725" t="s">
        <v>311</v>
      </c>
      <c r="I5725" t="s">
        <v>311</v>
      </c>
      <c r="J5725">
        <v>7</v>
      </c>
    </row>
    <row r="5726" spans="1:10" hidden="1" x14ac:dyDescent="0.35">
      <c r="A5726" t="s">
        <v>12111</v>
      </c>
      <c r="B5726">
        <v>9</v>
      </c>
      <c r="C5726">
        <v>5</v>
      </c>
      <c r="D5726">
        <v>5636</v>
      </c>
      <c r="E5726" t="s">
        <v>311</v>
      </c>
      <c r="F5726" t="s">
        <v>3848</v>
      </c>
      <c r="G5726" t="s">
        <v>311</v>
      </c>
      <c r="H5726" t="s">
        <v>311</v>
      </c>
      <c r="I5726" t="s">
        <v>311</v>
      </c>
      <c r="J5726">
        <v>0</v>
      </c>
    </row>
    <row r="5727" spans="1:10" hidden="1" x14ac:dyDescent="0.35">
      <c r="A5727" t="s">
        <v>12112</v>
      </c>
      <c r="B5727">
        <v>13</v>
      </c>
      <c r="C5727">
        <v>5</v>
      </c>
      <c r="D5727">
        <v>5636</v>
      </c>
      <c r="E5727" t="s">
        <v>311</v>
      </c>
      <c r="F5727" t="s">
        <v>3848</v>
      </c>
      <c r="G5727" t="s">
        <v>311</v>
      </c>
      <c r="H5727" t="s">
        <v>311</v>
      </c>
      <c r="I5727" t="s">
        <v>311</v>
      </c>
      <c r="J5727">
        <v>0</v>
      </c>
    </row>
    <row r="5728" spans="1:10" hidden="1" x14ac:dyDescent="0.35">
      <c r="A5728" t="s">
        <v>12113</v>
      </c>
      <c r="B5728">
        <v>9</v>
      </c>
      <c r="C5728">
        <v>5</v>
      </c>
      <c r="D5728">
        <v>5636</v>
      </c>
      <c r="E5728" t="s">
        <v>311</v>
      </c>
      <c r="F5728" t="s">
        <v>3848</v>
      </c>
      <c r="G5728" t="s">
        <v>311</v>
      </c>
      <c r="H5728" t="s">
        <v>311</v>
      </c>
      <c r="I5728" t="s">
        <v>311</v>
      </c>
      <c r="J5728">
        <v>0</v>
      </c>
    </row>
    <row r="5729" spans="1:10" hidden="1" x14ac:dyDescent="0.35">
      <c r="A5729" t="s">
        <v>12114</v>
      </c>
      <c r="B5729">
        <v>30</v>
      </c>
      <c r="C5729">
        <v>5</v>
      </c>
      <c r="D5729">
        <v>5636</v>
      </c>
      <c r="E5729" t="s">
        <v>311</v>
      </c>
      <c r="F5729" t="s">
        <v>2692</v>
      </c>
      <c r="G5729" t="s">
        <v>311</v>
      </c>
      <c r="H5729" t="s">
        <v>311</v>
      </c>
      <c r="I5729" t="s">
        <v>311</v>
      </c>
      <c r="J5729">
        <v>6</v>
      </c>
    </row>
    <row r="5730" spans="1:10" hidden="1" x14ac:dyDescent="0.35">
      <c r="A5730" t="s">
        <v>12115</v>
      </c>
      <c r="B5730">
        <v>22</v>
      </c>
      <c r="C5730">
        <v>5</v>
      </c>
      <c r="D5730">
        <v>5636</v>
      </c>
      <c r="E5730" t="s">
        <v>311</v>
      </c>
      <c r="F5730" t="s">
        <v>3848</v>
      </c>
      <c r="G5730" t="s">
        <v>311</v>
      </c>
      <c r="H5730" t="s">
        <v>311</v>
      </c>
      <c r="I5730" t="s">
        <v>311</v>
      </c>
      <c r="J5730">
        <v>22</v>
      </c>
    </row>
    <row r="5731" spans="1:10" hidden="1" x14ac:dyDescent="0.35">
      <c r="A5731" t="s">
        <v>12116</v>
      </c>
      <c r="B5731">
        <v>5</v>
      </c>
      <c r="C5731">
        <v>5</v>
      </c>
      <c r="D5731">
        <v>5636</v>
      </c>
      <c r="E5731" t="s">
        <v>311</v>
      </c>
      <c r="F5731" t="s">
        <v>3848</v>
      </c>
      <c r="G5731" t="s">
        <v>311</v>
      </c>
      <c r="H5731" t="s">
        <v>311</v>
      </c>
      <c r="I5731" t="s">
        <v>311</v>
      </c>
      <c r="J5731">
        <v>0</v>
      </c>
    </row>
    <row r="5732" spans="1:10" hidden="1" x14ac:dyDescent="0.35">
      <c r="A5732" t="s">
        <v>12117</v>
      </c>
      <c r="B5732">
        <v>10</v>
      </c>
      <c r="C5732">
        <v>5</v>
      </c>
      <c r="D5732">
        <v>5636</v>
      </c>
      <c r="E5732" t="s">
        <v>311</v>
      </c>
      <c r="F5732" t="s">
        <v>2692</v>
      </c>
      <c r="G5732" t="s">
        <v>311</v>
      </c>
      <c r="H5732" t="s">
        <v>311</v>
      </c>
      <c r="I5732" t="s">
        <v>311</v>
      </c>
      <c r="J5732">
        <v>3</v>
      </c>
    </row>
    <row r="5733" spans="1:10" hidden="1" x14ac:dyDescent="0.35">
      <c r="A5733" t="s">
        <v>12118</v>
      </c>
      <c r="B5733">
        <v>11</v>
      </c>
      <c r="C5733">
        <v>5</v>
      </c>
      <c r="D5733">
        <v>5636</v>
      </c>
      <c r="E5733" t="s">
        <v>311</v>
      </c>
      <c r="F5733" t="s">
        <v>3848</v>
      </c>
      <c r="G5733" t="s">
        <v>311</v>
      </c>
      <c r="H5733" t="s">
        <v>311</v>
      </c>
      <c r="I5733" t="s">
        <v>311</v>
      </c>
      <c r="J5733">
        <v>0</v>
      </c>
    </row>
    <row r="5734" spans="1:10" hidden="1" x14ac:dyDescent="0.35">
      <c r="A5734" t="s">
        <v>12119</v>
      </c>
      <c r="B5734">
        <v>23</v>
      </c>
      <c r="C5734">
        <v>5</v>
      </c>
      <c r="D5734">
        <v>5636</v>
      </c>
      <c r="E5734" t="s">
        <v>311</v>
      </c>
      <c r="F5734" t="s">
        <v>3848</v>
      </c>
      <c r="G5734" t="s">
        <v>311</v>
      </c>
      <c r="H5734" t="s">
        <v>311</v>
      </c>
      <c r="I5734" t="s">
        <v>311</v>
      </c>
      <c r="J5734">
        <v>2</v>
      </c>
    </row>
    <row r="5735" spans="1:10" hidden="1" x14ac:dyDescent="0.35">
      <c r="A5735" t="s">
        <v>12120</v>
      </c>
      <c r="B5735">
        <v>8</v>
      </c>
      <c r="C5735">
        <v>5</v>
      </c>
      <c r="D5735">
        <v>5636</v>
      </c>
      <c r="E5735" t="s">
        <v>311</v>
      </c>
      <c r="F5735" t="s">
        <v>3848</v>
      </c>
      <c r="G5735" t="s">
        <v>311</v>
      </c>
      <c r="H5735" t="s">
        <v>311</v>
      </c>
      <c r="I5735" t="s">
        <v>311</v>
      </c>
      <c r="J5735">
        <v>0</v>
      </c>
    </row>
    <row r="5736" spans="1:10" hidden="1" x14ac:dyDescent="0.35">
      <c r="A5736" t="s">
        <v>12121</v>
      </c>
      <c r="B5736">
        <v>8</v>
      </c>
      <c r="C5736">
        <v>5</v>
      </c>
      <c r="D5736">
        <v>5636</v>
      </c>
      <c r="E5736" t="s">
        <v>311</v>
      </c>
      <c r="F5736" t="s">
        <v>3848</v>
      </c>
      <c r="G5736" t="s">
        <v>311</v>
      </c>
      <c r="H5736" t="s">
        <v>311</v>
      </c>
      <c r="I5736" t="s">
        <v>311</v>
      </c>
      <c r="J5736">
        <v>0</v>
      </c>
    </row>
    <row r="5737" spans="1:10" hidden="1" x14ac:dyDescent="0.35">
      <c r="A5737" t="s">
        <v>12122</v>
      </c>
      <c r="B5737">
        <v>9</v>
      </c>
      <c r="C5737">
        <v>5</v>
      </c>
      <c r="D5737">
        <v>5636</v>
      </c>
      <c r="E5737" t="s">
        <v>311</v>
      </c>
      <c r="F5737" t="s">
        <v>3848</v>
      </c>
      <c r="G5737" t="s">
        <v>311</v>
      </c>
      <c r="H5737" t="s">
        <v>311</v>
      </c>
      <c r="I5737" t="s">
        <v>311</v>
      </c>
      <c r="J5737">
        <v>0</v>
      </c>
    </row>
    <row r="5738" spans="1:10" hidden="1" x14ac:dyDescent="0.35">
      <c r="A5738" t="s">
        <v>12123</v>
      </c>
      <c r="B5738">
        <v>11</v>
      </c>
      <c r="C5738">
        <v>5</v>
      </c>
      <c r="D5738">
        <v>5636</v>
      </c>
      <c r="E5738" t="s">
        <v>311</v>
      </c>
      <c r="F5738" t="s">
        <v>3848</v>
      </c>
      <c r="G5738" t="s">
        <v>311</v>
      </c>
      <c r="H5738" t="s">
        <v>311</v>
      </c>
      <c r="I5738" t="s">
        <v>311</v>
      </c>
      <c r="J5738">
        <v>0</v>
      </c>
    </row>
    <row r="5739" spans="1:10" hidden="1" x14ac:dyDescent="0.35">
      <c r="A5739" t="s">
        <v>12124</v>
      </c>
      <c r="B5739">
        <v>10</v>
      </c>
      <c r="C5739">
        <v>5</v>
      </c>
      <c r="D5739">
        <v>5636</v>
      </c>
      <c r="E5739" t="s">
        <v>311</v>
      </c>
      <c r="F5739" t="s">
        <v>3848</v>
      </c>
      <c r="G5739" t="s">
        <v>311</v>
      </c>
      <c r="H5739" t="s">
        <v>311</v>
      </c>
      <c r="I5739" t="s">
        <v>311</v>
      </c>
      <c r="J5739">
        <v>10</v>
      </c>
    </row>
    <row r="5740" spans="1:10" hidden="1" x14ac:dyDescent="0.35">
      <c r="A5740" t="s">
        <v>12125</v>
      </c>
      <c r="B5740">
        <v>11</v>
      </c>
      <c r="C5740">
        <v>5</v>
      </c>
      <c r="D5740">
        <v>5636</v>
      </c>
      <c r="E5740" t="s">
        <v>311</v>
      </c>
      <c r="F5740" t="s">
        <v>2692</v>
      </c>
      <c r="G5740" t="s">
        <v>311</v>
      </c>
      <c r="H5740" t="s">
        <v>311</v>
      </c>
      <c r="I5740" t="s">
        <v>311</v>
      </c>
      <c r="J5740">
        <v>0</v>
      </c>
    </row>
    <row r="5741" spans="1:10" hidden="1" x14ac:dyDescent="0.35">
      <c r="A5741" t="s">
        <v>12126</v>
      </c>
      <c r="B5741">
        <v>7</v>
      </c>
      <c r="C5741">
        <v>5</v>
      </c>
      <c r="D5741">
        <v>5636</v>
      </c>
      <c r="E5741" t="s">
        <v>311</v>
      </c>
      <c r="F5741" t="s">
        <v>3848</v>
      </c>
      <c r="G5741" t="s">
        <v>311</v>
      </c>
      <c r="H5741" t="s">
        <v>311</v>
      </c>
      <c r="I5741" t="s">
        <v>311</v>
      </c>
      <c r="J5741">
        <v>0</v>
      </c>
    </row>
    <row r="5742" spans="1:10" hidden="1" x14ac:dyDescent="0.35">
      <c r="A5742" t="s">
        <v>12127</v>
      </c>
      <c r="B5742">
        <v>8</v>
      </c>
      <c r="C5742">
        <v>5</v>
      </c>
      <c r="D5742">
        <v>5636</v>
      </c>
      <c r="E5742" t="s">
        <v>311</v>
      </c>
      <c r="F5742" t="s">
        <v>3848</v>
      </c>
      <c r="G5742" t="s">
        <v>311</v>
      </c>
      <c r="H5742" t="s">
        <v>311</v>
      </c>
      <c r="I5742" t="s">
        <v>311</v>
      </c>
      <c r="J5742">
        <v>0</v>
      </c>
    </row>
    <row r="5743" spans="1:10" hidden="1" x14ac:dyDescent="0.35">
      <c r="A5743" t="s">
        <v>12128</v>
      </c>
      <c r="B5743">
        <v>15</v>
      </c>
      <c r="C5743">
        <v>5</v>
      </c>
      <c r="D5743">
        <v>5636</v>
      </c>
      <c r="E5743" t="s">
        <v>311</v>
      </c>
      <c r="F5743" t="s">
        <v>3848</v>
      </c>
      <c r="G5743" t="s">
        <v>311</v>
      </c>
      <c r="H5743" t="s">
        <v>311</v>
      </c>
      <c r="I5743" t="s">
        <v>311</v>
      </c>
      <c r="J5743">
        <v>0</v>
      </c>
    </row>
    <row r="5744" spans="1:10" hidden="1" x14ac:dyDescent="0.35">
      <c r="A5744" t="s">
        <v>12129</v>
      </c>
      <c r="B5744">
        <v>20</v>
      </c>
      <c r="C5744">
        <v>5</v>
      </c>
      <c r="D5744">
        <v>5636</v>
      </c>
      <c r="E5744" t="s">
        <v>311</v>
      </c>
      <c r="F5744" t="s">
        <v>3848</v>
      </c>
      <c r="G5744" t="s">
        <v>311</v>
      </c>
      <c r="H5744" t="s">
        <v>311</v>
      </c>
      <c r="I5744" t="s">
        <v>311</v>
      </c>
      <c r="J5744">
        <v>0</v>
      </c>
    </row>
    <row r="5745" spans="1:10" hidden="1" x14ac:dyDescent="0.35">
      <c r="A5745" t="s">
        <v>12130</v>
      </c>
      <c r="B5745">
        <v>12</v>
      </c>
      <c r="C5745">
        <v>5</v>
      </c>
      <c r="D5745">
        <v>5636</v>
      </c>
      <c r="E5745" t="s">
        <v>311</v>
      </c>
      <c r="F5745" t="s">
        <v>3848</v>
      </c>
      <c r="G5745" t="s">
        <v>311</v>
      </c>
      <c r="H5745" t="s">
        <v>311</v>
      </c>
      <c r="I5745" t="s">
        <v>311</v>
      </c>
      <c r="J5745">
        <v>1</v>
      </c>
    </row>
    <row r="5746" spans="1:10" hidden="1" x14ac:dyDescent="0.35">
      <c r="A5746" t="s">
        <v>12131</v>
      </c>
      <c r="B5746">
        <v>12</v>
      </c>
      <c r="C5746">
        <v>5</v>
      </c>
      <c r="D5746">
        <v>5636</v>
      </c>
      <c r="E5746" t="s">
        <v>311</v>
      </c>
      <c r="F5746" t="s">
        <v>3848</v>
      </c>
      <c r="G5746" t="s">
        <v>311</v>
      </c>
      <c r="H5746" t="s">
        <v>311</v>
      </c>
      <c r="I5746" t="s">
        <v>311</v>
      </c>
      <c r="J5746">
        <v>0</v>
      </c>
    </row>
    <row r="5747" spans="1:10" hidden="1" x14ac:dyDescent="0.35">
      <c r="A5747" t="s">
        <v>12132</v>
      </c>
      <c r="B5747">
        <v>33</v>
      </c>
      <c r="C5747">
        <v>5</v>
      </c>
      <c r="D5747">
        <v>5636</v>
      </c>
      <c r="E5747" t="s">
        <v>311</v>
      </c>
      <c r="F5747" t="s">
        <v>2692</v>
      </c>
      <c r="G5747" t="s">
        <v>311</v>
      </c>
      <c r="H5747" t="s">
        <v>311</v>
      </c>
      <c r="I5747" t="s">
        <v>311</v>
      </c>
      <c r="J5747">
        <v>1</v>
      </c>
    </row>
    <row r="5748" spans="1:10" hidden="1" x14ac:dyDescent="0.35">
      <c r="A5748" t="s">
        <v>12133</v>
      </c>
      <c r="B5748">
        <v>30</v>
      </c>
      <c r="C5748">
        <v>5</v>
      </c>
      <c r="D5748">
        <v>5636</v>
      </c>
      <c r="E5748" t="s">
        <v>311</v>
      </c>
      <c r="F5748" t="s">
        <v>3848</v>
      </c>
      <c r="G5748" t="s">
        <v>311</v>
      </c>
      <c r="H5748" t="s">
        <v>311</v>
      </c>
      <c r="I5748" t="s">
        <v>311</v>
      </c>
      <c r="J5748">
        <v>0</v>
      </c>
    </row>
    <row r="5749" spans="1:10" hidden="1" x14ac:dyDescent="0.35">
      <c r="A5749" t="s">
        <v>12134</v>
      </c>
      <c r="B5749">
        <v>13</v>
      </c>
      <c r="C5749">
        <v>5</v>
      </c>
      <c r="D5749">
        <v>5636</v>
      </c>
      <c r="E5749" t="s">
        <v>311</v>
      </c>
      <c r="F5749" t="s">
        <v>3848</v>
      </c>
      <c r="G5749" t="s">
        <v>311</v>
      </c>
      <c r="H5749" t="s">
        <v>311</v>
      </c>
      <c r="I5749" t="s">
        <v>311</v>
      </c>
      <c r="J5749">
        <v>0</v>
      </c>
    </row>
    <row r="5750" spans="1:10" hidden="1" x14ac:dyDescent="0.35">
      <c r="A5750" t="s">
        <v>12135</v>
      </c>
      <c r="B5750">
        <v>7</v>
      </c>
      <c r="C5750">
        <v>5</v>
      </c>
      <c r="D5750">
        <v>5636</v>
      </c>
      <c r="E5750" t="s">
        <v>311</v>
      </c>
      <c r="F5750" t="s">
        <v>2692</v>
      </c>
      <c r="G5750" t="s">
        <v>311</v>
      </c>
      <c r="H5750" t="s">
        <v>311</v>
      </c>
      <c r="I5750" t="s">
        <v>311</v>
      </c>
      <c r="J5750">
        <v>1</v>
      </c>
    </row>
    <row r="5751" spans="1:10" hidden="1" x14ac:dyDescent="0.35">
      <c r="A5751" t="s">
        <v>12136</v>
      </c>
      <c r="B5751">
        <v>31</v>
      </c>
      <c r="C5751">
        <v>5</v>
      </c>
      <c r="D5751">
        <v>5636</v>
      </c>
      <c r="E5751" t="s">
        <v>311</v>
      </c>
      <c r="F5751" t="s">
        <v>3848</v>
      </c>
      <c r="G5751" t="s">
        <v>311</v>
      </c>
      <c r="H5751" t="s">
        <v>311</v>
      </c>
      <c r="I5751" t="s">
        <v>311</v>
      </c>
      <c r="J5751">
        <v>0</v>
      </c>
    </row>
    <row r="5752" spans="1:10" hidden="1" x14ac:dyDescent="0.35">
      <c r="A5752" t="s">
        <v>12137</v>
      </c>
      <c r="B5752">
        <v>13</v>
      </c>
      <c r="C5752">
        <v>5</v>
      </c>
      <c r="D5752">
        <v>5636</v>
      </c>
      <c r="E5752" t="s">
        <v>311</v>
      </c>
      <c r="F5752" t="s">
        <v>3848</v>
      </c>
      <c r="G5752" t="s">
        <v>311</v>
      </c>
      <c r="H5752" t="s">
        <v>311</v>
      </c>
      <c r="I5752" t="s">
        <v>311</v>
      </c>
      <c r="J5752">
        <v>1</v>
      </c>
    </row>
    <row r="5753" spans="1:10" hidden="1" x14ac:dyDescent="0.35">
      <c r="A5753" t="s">
        <v>12138</v>
      </c>
      <c r="B5753">
        <v>19</v>
      </c>
      <c r="C5753">
        <v>5</v>
      </c>
      <c r="D5753">
        <v>5636</v>
      </c>
      <c r="E5753" t="s">
        <v>311</v>
      </c>
      <c r="F5753" t="s">
        <v>2692</v>
      </c>
      <c r="G5753" t="s">
        <v>311</v>
      </c>
      <c r="H5753" t="s">
        <v>311</v>
      </c>
      <c r="I5753" t="s">
        <v>311</v>
      </c>
      <c r="J5753">
        <v>0</v>
      </c>
    </row>
    <row r="5754" spans="1:10" hidden="1" x14ac:dyDescent="0.35">
      <c r="A5754" t="s">
        <v>12139</v>
      </c>
      <c r="B5754">
        <v>24</v>
      </c>
      <c r="C5754">
        <v>5</v>
      </c>
      <c r="D5754">
        <v>5636</v>
      </c>
      <c r="E5754" t="s">
        <v>311</v>
      </c>
      <c r="F5754" t="s">
        <v>3848</v>
      </c>
      <c r="G5754" t="s">
        <v>311</v>
      </c>
      <c r="H5754" t="s">
        <v>311</v>
      </c>
      <c r="I5754" t="s">
        <v>311</v>
      </c>
      <c r="J5754">
        <v>1</v>
      </c>
    </row>
    <row r="5755" spans="1:10" hidden="1" x14ac:dyDescent="0.35">
      <c r="A5755" t="s">
        <v>12140</v>
      </c>
      <c r="B5755">
        <v>15</v>
      </c>
      <c r="C5755">
        <v>5</v>
      </c>
      <c r="D5755">
        <v>5636</v>
      </c>
      <c r="E5755" t="s">
        <v>311</v>
      </c>
      <c r="F5755" t="s">
        <v>3848</v>
      </c>
      <c r="G5755" t="s">
        <v>311</v>
      </c>
      <c r="H5755" t="s">
        <v>311</v>
      </c>
      <c r="I5755" t="s">
        <v>311</v>
      </c>
      <c r="J5755">
        <v>0</v>
      </c>
    </row>
    <row r="5756" spans="1:10" hidden="1" x14ac:dyDescent="0.35">
      <c r="A5756" t="s">
        <v>12141</v>
      </c>
      <c r="B5756">
        <v>9</v>
      </c>
      <c r="C5756">
        <v>5</v>
      </c>
      <c r="D5756">
        <v>5636</v>
      </c>
      <c r="E5756" t="s">
        <v>311</v>
      </c>
      <c r="F5756" t="s">
        <v>3848</v>
      </c>
      <c r="G5756" t="s">
        <v>311</v>
      </c>
      <c r="H5756" t="s">
        <v>311</v>
      </c>
      <c r="I5756" t="s">
        <v>311</v>
      </c>
      <c r="J5756">
        <v>0</v>
      </c>
    </row>
    <row r="5757" spans="1:10" hidden="1" x14ac:dyDescent="0.35">
      <c r="A5757" t="s">
        <v>12142</v>
      </c>
      <c r="B5757">
        <v>10</v>
      </c>
      <c r="C5757">
        <v>5</v>
      </c>
      <c r="D5757">
        <v>5636</v>
      </c>
      <c r="E5757" t="s">
        <v>311</v>
      </c>
      <c r="F5757" t="s">
        <v>3848</v>
      </c>
      <c r="G5757" t="s">
        <v>311</v>
      </c>
      <c r="H5757" t="s">
        <v>311</v>
      </c>
      <c r="I5757" t="s">
        <v>311</v>
      </c>
      <c r="J5757">
        <v>0</v>
      </c>
    </row>
    <row r="5758" spans="1:10" hidden="1" x14ac:dyDescent="0.35">
      <c r="A5758" t="s">
        <v>12143</v>
      </c>
      <c r="B5758">
        <v>37</v>
      </c>
      <c r="C5758">
        <v>5</v>
      </c>
      <c r="D5758">
        <v>5636</v>
      </c>
      <c r="E5758" t="s">
        <v>311</v>
      </c>
      <c r="F5758" t="s">
        <v>3848</v>
      </c>
      <c r="G5758" t="s">
        <v>311</v>
      </c>
      <c r="H5758" t="s">
        <v>311</v>
      </c>
      <c r="I5758" t="s">
        <v>311</v>
      </c>
      <c r="J5758">
        <v>0</v>
      </c>
    </row>
    <row r="5759" spans="1:10" hidden="1" x14ac:dyDescent="0.35">
      <c r="A5759" t="s">
        <v>12144</v>
      </c>
      <c r="B5759">
        <v>14</v>
      </c>
      <c r="C5759">
        <v>5</v>
      </c>
      <c r="D5759">
        <v>5636</v>
      </c>
      <c r="E5759" t="s">
        <v>311</v>
      </c>
      <c r="F5759" t="s">
        <v>2692</v>
      </c>
      <c r="G5759" t="s">
        <v>311</v>
      </c>
      <c r="H5759" t="s">
        <v>311</v>
      </c>
      <c r="I5759" t="s">
        <v>311</v>
      </c>
      <c r="J5759">
        <v>9</v>
      </c>
    </row>
    <row r="5760" spans="1:10" hidden="1" x14ac:dyDescent="0.35">
      <c r="A5760" t="s">
        <v>12145</v>
      </c>
      <c r="B5760">
        <v>12</v>
      </c>
      <c r="C5760">
        <v>5</v>
      </c>
      <c r="D5760">
        <v>5636</v>
      </c>
      <c r="E5760" t="s">
        <v>311</v>
      </c>
      <c r="F5760" t="s">
        <v>3848</v>
      </c>
      <c r="G5760" t="s">
        <v>311</v>
      </c>
      <c r="H5760" t="s">
        <v>311</v>
      </c>
      <c r="I5760" t="s">
        <v>311</v>
      </c>
      <c r="J5760">
        <v>1</v>
      </c>
    </row>
    <row r="5761" spans="1:10" hidden="1" x14ac:dyDescent="0.35">
      <c r="A5761" t="s">
        <v>12146</v>
      </c>
      <c r="B5761">
        <v>21</v>
      </c>
      <c r="C5761">
        <v>5</v>
      </c>
      <c r="D5761">
        <v>5636</v>
      </c>
      <c r="E5761" t="s">
        <v>311</v>
      </c>
      <c r="F5761" t="s">
        <v>3848</v>
      </c>
      <c r="G5761" t="s">
        <v>311</v>
      </c>
      <c r="H5761" t="s">
        <v>311</v>
      </c>
      <c r="I5761" t="s">
        <v>311</v>
      </c>
      <c r="J5761">
        <v>3</v>
      </c>
    </row>
    <row r="5762" spans="1:10" hidden="1" x14ac:dyDescent="0.35">
      <c r="A5762" t="s">
        <v>12147</v>
      </c>
      <c r="B5762">
        <v>10</v>
      </c>
      <c r="C5762">
        <v>5</v>
      </c>
      <c r="D5762">
        <v>5636</v>
      </c>
      <c r="E5762" t="s">
        <v>311</v>
      </c>
      <c r="F5762" t="s">
        <v>2692</v>
      </c>
      <c r="G5762" t="s">
        <v>311</v>
      </c>
      <c r="H5762" t="s">
        <v>311</v>
      </c>
      <c r="I5762" t="s">
        <v>311</v>
      </c>
      <c r="J5762">
        <v>0</v>
      </c>
    </row>
    <row r="5763" spans="1:10" hidden="1" x14ac:dyDescent="0.35">
      <c r="A5763" t="s">
        <v>12148</v>
      </c>
      <c r="B5763">
        <v>15</v>
      </c>
      <c r="C5763">
        <v>5</v>
      </c>
      <c r="D5763">
        <v>5636</v>
      </c>
      <c r="E5763" t="s">
        <v>311</v>
      </c>
      <c r="F5763" t="s">
        <v>3848</v>
      </c>
      <c r="G5763" t="s">
        <v>311</v>
      </c>
      <c r="H5763" t="s">
        <v>311</v>
      </c>
      <c r="I5763" t="s">
        <v>311</v>
      </c>
      <c r="J5763">
        <v>0</v>
      </c>
    </row>
    <row r="5764" spans="1:10" hidden="1" x14ac:dyDescent="0.35">
      <c r="A5764" t="s">
        <v>12149</v>
      </c>
      <c r="B5764">
        <v>16</v>
      </c>
      <c r="C5764">
        <v>5</v>
      </c>
      <c r="D5764">
        <v>5636</v>
      </c>
      <c r="E5764" t="s">
        <v>311</v>
      </c>
      <c r="F5764" t="s">
        <v>2692</v>
      </c>
      <c r="G5764" t="s">
        <v>311</v>
      </c>
      <c r="H5764" t="s">
        <v>311</v>
      </c>
      <c r="I5764" t="s">
        <v>311</v>
      </c>
      <c r="J5764">
        <v>2</v>
      </c>
    </row>
    <row r="5765" spans="1:10" hidden="1" x14ac:dyDescent="0.35">
      <c r="A5765" t="s">
        <v>12150</v>
      </c>
      <c r="B5765">
        <v>18</v>
      </c>
      <c r="C5765">
        <v>5</v>
      </c>
      <c r="D5765">
        <v>5636</v>
      </c>
      <c r="E5765" t="s">
        <v>311</v>
      </c>
      <c r="F5765" t="s">
        <v>3848</v>
      </c>
      <c r="G5765" t="s">
        <v>311</v>
      </c>
      <c r="H5765" t="s">
        <v>311</v>
      </c>
      <c r="I5765" t="s">
        <v>311</v>
      </c>
      <c r="J5765">
        <v>0</v>
      </c>
    </row>
    <row r="5766" spans="1:10" hidden="1" x14ac:dyDescent="0.35">
      <c r="A5766" t="s">
        <v>12151</v>
      </c>
      <c r="B5766">
        <v>9</v>
      </c>
      <c r="C5766">
        <v>5</v>
      </c>
      <c r="D5766">
        <v>5636</v>
      </c>
      <c r="E5766" t="s">
        <v>311</v>
      </c>
      <c r="F5766" t="s">
        <v>3848</v>
      </c>
      <c r="G5766" t="s">
        <v>311</v>
      </c>
      <c r="H5766" t="s">
        <v>311</v>
      </c>
      <c r="I5766" t="s">
        <v>311</v>
      </c>
      <c r="J5766">
        <v>0</v>
      </c>
    </row>
    <row r="5767" spans="1:10" hidden="1" x14ac:dyDescent="0.35">
      <c r="A5767" t="s">
        <v>12152</v>
      </c>
      <c r="B5767">
        <v>12</v>
      </c>
      <c r="C5767">
        <v>5</v>
      </c>
      <c r="D5767">
        <v>5636</v>
      </c>
      <c r="E5767" t="s">
        <v>311</v>
      </c>
      <c r="F5767" t="s">
        <v>3848</v>
      </c>
      <c r="G5767" t="s">
        <v>311</v>
      </c>
      <c r="H5767" t="s">
        <v>311</v>
      </c>
      <c r="I5767" t="s">
        <v>311</v>
      </c>
      <c r="J5767">
        <v>1</v>
      </c>
    </row>
    <row r="5768" spans="1:10" hidden="1" x14ac:dyDescent="0.35">
      <c r="A5768" t="s">
        <v>12153</v>
      </c>
      <c r="B5768">
        <v>5</v>
      </c>
      <c r="C5768">
        <v>5</v>
      </c>
      <c r="D5768">
        <v>5636</v>
      </c>
      <c r="E5768" t="s">
        <v>311</v>
      </c>
      <c r="F5768" t="s">
        <v>3848</v>
      </c>
      <c r="G5768" t="s">
        <v>311</v>
      </c>
      <c r="H5768" t="s">
        <v>311</v>
      </c>
      <c r="I5768" t="s">
        <v>311</v>
      </c>
      <c r="J5768">
        <v>0</v>
      </c>
    </row>
    <row r="5769" spans="1:10" hidden="1" x14ac:dyDescent="0.35">
      <c r="A5769" t="s">
        <v>12154</v>
      </c>
      <c r="B5769">
        <v>5</v>
      </c>
      <c r="C5769">
        <v>4</v>
      </c>
      <c r="D5769">
        <v>5768</v>
      </c>
      <c r="E5769" t="s">
        <v>311</v>
      </c>
      <c r="F5769" t="s">
        <v>3848</v>
      </c>
      <c r="G5769" t="s">
        <v>311</v>
      </c>
      <c r="H5769" t="s">
        <v>311</v>
      </c>
      <c r="I5769" t="s">
        <v>311</v>
      </c>
      <c r="J5769">
        <v>0</v>
      </c>
    </row>
    <row r="5770" spans="1:10" hidden="1" x14ac:dyDescent="0.35">
      <c r="A5770" t="s">
        <v>12155</v>
      </c>
      <c r="B5770">
        <v>10</v>
      </c>
      <c r="C5770">
        <v>4</v>
      </c>
      <c r="D5770">
        <v>5768</v>
      </c>
      <c r="E5770" t="s">
        <v>311</v>
      </c>
      <c r="F5770" t="s">
        <v>3848</v>
      </c>
      <c r="G5770" t="s">
        <v>311</v>
      </c>
      <c r="H5770" t="s">
        <v>311</v>
      </c>
      <c r="I5770" t="s">
        <v>311</v>
      </c>
      <c r="J5770">
        <v>0</v>
      </c>
    </row>
    <row r="5771" spans="1:10" hidden="1" x14ac:dyDescent="0.35">
      <c r="A5771" t="s">
        <v>12156</v>
      </c>
      <c r="B5771">
        <v>10</v>
      </c>
      <c r="C5771">
        <v>4</v>
      </c>
      <c r="D5771">
        <v>5768</v>
      </c>
      <c r="E5771" t="s">
        <v>311</v>
      </c>
      <c r="F5771" t="s">
        <v>3848</v>
      </c>
      <c r="G5771" t="s">
        <v>311</v>
      </c>
      <c r="H5771" t="s">
        <v>311</v>
      </c>
      <c r="I5771" t="s">
        <v>311</v>
      </c>
      <c r="J5771">
        <v>0</v>
      </c>
    </row>
    <row r="5772" spans="1:10" hidden="1" x14ac:dyDescent="0.35">
      <c r="A5772" t="s">
        <v>12157</v>
      </c>
      <c r="B5772">
        <v>10</v>
      </c>
      <c r="C5772">
        <v>4</v>
      </c>
      <c r="D5772">
        <v>5768</v>
      </c>
      <c r="E5772" t="s">
        <v>311</v>
      </c>
      <c r="F5772" t="s">
        <v>3848</v>
      </c>
      <c r="G5772" t="s">
        <v>311</v>
      </c>
      <c r="H5772" t="s">
        <v>311</v>
      </c>
      <c r="I5772" t="s">
        <v>311</v>
      </c>
      <c r="J5772">
        <v>0</v>
      </c>
    </row>
    <row r="5773" spans="1:10" hidden="1" x14ac:dyDescent="0.35">
      <c r="A5773" t="s">
        <v>12158</v>
      </c>
      <c r="B5773">
        <v>12</v>
      </c>
      <c r="C5773">
        <v>4</v>
      </c>
      <c r="D5773">
        <v>5768</v>
      </c>
      <c r="E5773" t="s">
        <v>311</v>
      </c>
      <c r="F5773" t="s">
        <v>3848</v>
      </c>
      <c r="G5773" t="s">
        <v>311</v>
      </c>
      <c r="H5773" t="s">
        <v>311</v>
      </c>
      <c r="I5773" t="s">
        <v>311</v>
      </c>
      <c r="J5773">
        <v>0</v>
      </c>
    </row>
    <row r="5774" spans="1:10" hidden="1" x14ac:dyDescent="0.35">
      <c r="A5774" t="s">
        <v>12159</v>
      </c>
      <c r="B5774">
        <v>13</v>
      </c>
      <c r="C5774">
        <v>4</v>
      </c>
      <c r="D5774">
        <v>5768</v>
      </c>
      <c r="E5774" t="s">
        <v>311</v>
      </c>
      <c r="F5774" t="s">
        <v>2692</v>
      </c>
      <c r="G5774" t="s">
        <v>311</v>
      </c>
      <c r="H5774" t="s">
        <v>311</v>
      </c>
      <c r="I5774" t="s">
        <v>311</v>
      </c>
      <c r="J5774">
        <v>2</v>
      </c>
    </row>
    <row r="5775" spans="1:10" hidden="1" x14ac:dyDescent="0.35">
      <c r="A5775" t="s">
        <v>12160</v>
      </c>
      <c r="B5775">
        <v>11</v>
      </c>
      <c r="C5775">
        <v>4</v>
      </c>
      <c r="D5775">
        <v>5768</v>
      </c>
      <c r="E5775" t="s">
        <v>311</v>
      </c>
      <c r="F5775" t="s">
        <v>3848</v>
      </c>
      <c r="G5775" t="s">
        <v>311</v>
      </c>
      <c r="H5775" t="s">
        <v>311</v>
      </c>
      <c r="I5775" t="s">
        <v>311</v>
      </c>
      <c r="J5775">
        <v>0</v>
      </c>
    </row>
    <row r="5776" spans="1:10" hidden="1" x14ac:dyDescent="0.35">
      <c r="A5776" t="s">
        <v>12161</v>
      </c>
      <c r="B5776">
        <v>11</v>
      </c>
      <c r="C5776">
        <v>4</v>
      </c>
      <c r="D5776">
        <v>5768</v>
      </c>
      <c r="E5776" t="s">
        <v>311</v>
      </c>
      <c r="F5776" t="s">
        <v>2692</v>
      </c>
      <c r="G5776" t="s">
        <v>311</v>
      </c>
      <c r="H5776" t="s">
        <v>311</v>
      </c>
      <c r="I5776" t="s">
        <v>311</v>
      </c>
      <c r="J5776">
        <v>0</v>
      </c>
    </row>
    <row r="5777" spans="1:10" hidden="1" x14ac:dyDescent="0.35">
      <c r="A5777" t="s">
        <v>12162</v>
      </c>
      <c r="B5777">
        <v>15</v>
      </c>
      <c r="C5777">
        <v>4</v>
      </c>
      <c r="D5777">
        <v>5768</v>
      </c>
      <c r="E5777" t="s">
        <v>311</v>
      </c>
      <c r="F5777" t="s">
        <v>3848</v>
      </c>
      <c r="G5777" t="s">
        <v>311</v>
      </c>
      <c r="H5777" t="s">
        <v>311</v>
      </c>
      <c r="I5777" t="s">
        <v>311</v>
      </c>
      <c r="J5777">
        <v>0</v>
      </c>
    </row>
    <row r="5778" spans="1:10" hidden="1" x14ac:dyDescent="0.35">
      <c r="A5778" t="s">
        <v>12163</v>
      </c>
      <c r="B5778">
        <v>18</v>
      </c>
      <c r="C5778">
        <v>4</v>
      </c>
      <c r="D5778">
        <v>5768</v>
      </c>
      <c r="E5778" t="s">
        <v>311</v>
      </c>
      <c r="F5778" t="s">
        <v>2692</v>
      </c>
      <c r="G5778" t="s">
        <v>311</v>
      </c>
      <c r="H5778" t="s">
        <v>311</v>
      </c>
      <c r="I5778" t="s">
        <v>311</v>
      </c>
      <c r="J5778">
        <v>0</v>
      </c>
    </row>
    <row r="5779" spans="1:10" hidden="1" x14ac:dyDescent="0.35">
      <c r="A5779" t="s">
        <v>12164</v>
      </c>
      <c r="B5779">
        <v>6</v>
      </c>
      <c r="C5779">
        <v>4</v>
      </c>
      <c r="D5779">
        <v>5768</v>
      </c>
      <c r="E5779" t="s">
        <v>311</v>
      </c>
      <c r="F5779" t="s">
        <v>3848</v>
      </c>
      <c r="G5779" t="s">
        <v>311</v>
      </c>
      <c r="H5779" t="s">
        <v>311</v>
      </c>
      <c r="I5779" t="s">
        <v>311</v>
      </c>
      <c r="J5779">
        <v>0</v>
      </c>
    </row>
    <row r="5780" spans="1:10" hidden="1" x14ac:dyDescent="0.35">
      <c r="A5780" t="s">
        <v>12165</v>
      </c>
      <c r="B5780">
        <v>10</v>
      </c>
      <c r="C5780">
        <v>4</v>
      </c>
      <c r="D5780">
        <v>5768</v>
      </c>
      <c r="E5780" t="s">
        <v>311</v>
      </c>
      <c r="F5780" t="s">
        <v>3848</v>
      </c>
      <c r="G5780" t="s">
        <v>311</v>
      </c>
      <c r="H5780" t="s">
        <v>311</v>
      </c>
      <c r="I5780" t="s">
        <v>311</v>
      </c>
      <c r="J5780">
        <v>0</v>
      </c>
    </row>
    <row r="5781" spans="1:10" hidden="1" x14ac:dyDescent="0.35">
      <c r="A5781" t="s">
        <v>12166</v>
      </c>
      <c r="B5781">
        <v>8</v>
      </c>
      <c r="C5781">
        <v>4</v>
      </c>
      <c r="D5781">
        <v>5768</v>
      </c>
      <c r="E5781" t="s">
        <v>311</v>
      </c>
      <c r="F5781" t="s">
        <v>3848</v>
      </c>
      <c r="G5781" t="s">
        <v>311</v>
      </c>
      <c r="H5781" t="s">
        <v>311</v>
      </c>
      <c r="I5781" t="s">
        <v>311</v>
      </c>
      <c r="J5781">
        <v>0</v>
      </c>
    </row>
    <row r="5782" spans="1:10" hidden="1" x14ac:dyDescent="0.35">
      <c r="A5782" t="s">
        <v>12167</v>
      </c>
      <c r="B5782">
        <v>17</v>
      </c>
      <c r="C5782">
        <v>4</v>
      </c>
      <c r="D5782">
        <v>5768</v>
      </c>
      <c r="E5782" t="s">
        <v>311</v>
      </c>
      <c r="F5782" t="s">
        <v>3848</v>
      </c>
      <c r="G5782" t="s">
        <v>311</v>
      </c>
      <c r="H5782" t="s">
        <v>311</v>
      </c>
      <c r="I5782" t="s">
        <v>311</v>
      </c>
      <c r="J5782">
        <v>0</v>
      </c>
    </row>
    <row r="5783" spans="1:10" hidden="1" x14ac:dyDescent="0.35">
      <c r="A5783" t="s">
        <v>12168</v>
      </c>
      <c r="B5783">
        <v>11</v>
      </c>
      <c r="C5783">
        <v>4</v>
      </c>
      <c r="D5783">
        <v>5768</v>
      </c>
      <c r="E5783" t="s">
        <v>311</v>
      </c>
      <c r="F5783" t="s">
        <v>3848</v>
      </c>
      <c r="G5783" t="s">
        <v>311</v>
      </c>
      <c r="H5783" t="s">
        <v>311</v>
      </c>
      <c r="I5783" t="s">
        <v>311</v>
      </c>
      <c r="J5783">
        <v>0</v>
      </c>
    </row>
    <row r="5784" spans="1:10" hidden="1" x14ac:dyDescent="0.35">
      <c r="A5784" t="s">
        <v>12169</v>
      </c>
      <c r="B5784">
        <v>13</v>
      </c>
      <c r="C5784">
        <v>4</v>
      </c>
      <c r="D5784">
        <v>5768</v>
      </c>
      <c r="E5784" t="s">
        <v>311</v>
      </c>
      <c r="F5784" t="s">
        <v>2692</v>
      </c>
      <c r="G5784" t="s">
        <v>311</v>
      </c>
      <c r="H5784" t="s">
        <v>311</v>
      </c>
      <c r="I5784" t="s">
        <v>311</v>
      </c>
      <c r="J5784">
        <v>0</v>
      </c>
    </row>
    <row r="5785" spans="1:10" hidden="1" x14ac:dyDescent="0.35">
      <c r="A5785" t="s">
        <v>12170</v>
      </c>
      <c r="B5785">
        <v>16</v>
      </c>
      <c r="C5785">
        <v>4</v>
      </c>
      <c r="D5785">
        <v>5768</v>
      </c>
      <c r="E5785" t="s">
        <v>311</v>
      </c>
      <c r="F5785" t="s">
        <v>3848</v>
      </c>
      <c r="G5785" t="s">
        <v>311</v>
      </c>
      <c r="H5785" t="s">
        <v>311</v>
      </c>
      <c r="I5785" t="s">
        <v>311</v>
      </c>
      <c r="J5785">
        <v>0</v>
      </c>
    </row>
    <row r="5786" spans="1:10" hidden="1" x14ac:dyDescent="0.35">
      <c r="A5786" t="s">
        <v>12171</v>
      </c>
      <c r="B5786">
        <v>14</v>
      </c>
      <c r="C5786">
        <v>4</v>
      </c>
      <c r="D5786">
        <v>5768</v>
      </c>
      <c r="E5786" t="s">
        <v>311</v>
      </c>
      <c r="F5786" t="s">
        <v>3848</v>
      </c>
      <c r="G5786" t="s">
        <v>311</v>
      </c>
      <c r="H5786" t="s">
        <v>311</v>
      </c>
      <c r="I5786" t="s">
        <v>311</v>
      </c>
      <c r="J5786">
        <v>0</v>
      </c>
    </row>
    <row r="5787" spans="1:10" hidden="1" x14ac:dyDescent="0.35">
      <c r="A5787" t="s">
        <v>12172</v>
      </c>
      <c r="B5787">
        <v>19</v>
      </c>
      <c r="C5787">
        <v>4</v>
      </c>
      <c r="D5787">
        <v>5768</v>
      </c>
      <c r="E5787" t="s">
        <v>311</v>
      </c>
      <c r="F5787" t="s">
        <v>3848</v>
      </c>
      <c r="G5787" t="s">
        <v>311</v>
      </c>
      <c r="H5787" t="s">
        <v>311</v>
      </c>
      <c r="I5787" t="s">
        <v>311</v>
      </c>
      <c r="J5787">
        <v>1</v>
      </c>
    </row>
    <row r="5788" spans="1:10" hidden="1" x14ac:dyDescent="0.35">
      <c r="A5788" t="s">
        <v>12173</v>
      </c>
      <c r="B5788">
        <v>11</v>
      </c>
      <c r="C5788">
        <v>4</v>
      </c>
      <c r="D5788">
        <v>5768</v>
      </c>
      <c r="E5788" t="s">
        <v>311</v>
      </c>
      <c r="F5788" t="s">
        <v>3848</v>
      </c>
      <c r="G5788" t="s">
        <v>311</v>
      </c>
      <c r="H5788" t="s">
        <v>311</v>
      </c>
      <c r="I5788" t="s">
        <v>311</v>
      </c>
      <c r="J5788">
        <v>0</v>
      </c>
    </row>
    <row r="5789" spans="1:10" hidden="1" x14ac:dyDescent="0.35">
      <c r="A5789" t="s">
        <v>12174</v>
      </c>
      <c r="B5789">
        <v>12</v>
      </c>
      <c r="C5789">
        <v>4</v>
      </c>
      <c r="D5789">
        <v>5768</v>
      </c>
      <c r="E5789" t="s">
        <v>311</v>
      </c>
      <c r="F5789" t="s">
        <v>3848</v>
      </c>
      <c r="G5789" t="s">
        <v>311</v>
      </c>
      <c r="H5789" t="s">
        <v>311</v>
      </c>
      <c r="I5789" t="s">
        <v>311</v>
      </c>
      <c r="J5789">
        <v>4</v>
      </c>
    </row>
    <row r="5790" spans="1:10" hidden="1" x14ac:dyDescent="0.35">
      <c r="A5790" t="s">
        <v>12175</v>
      </c>
      <c r="B5790">
        <v>15</v>
      </c>
      <c r="C5790">
        <v>4</v>
      </c>
      <c r="D5790">
        <v>5768</v>
      </c>
      <c r="E5790" t="s">
        <v>311</v>
      </c>
      <c r="F5790" t="s">
        <v>3848</v>
      </c>
      <c r="G5790" t="s">
        <v>311</v>
      </c>
      <c r="H5790" t="s">
        <v>311</v>
      </c>
      <c r="I5790" t="s">
        <v>311</v>
      </c>
      <c r="J5790">
        <v>0</v>
      </c>
    </row>
    <row r="5791" spans="1:10" hidden="1" x14ac:dyDescent="0.35">
      <c r="A5791" t="s">
        <v>12176</v>
      </c>
      <c r="B5791">
        <v>9</v>
      </c>
      <c r="C5791">
        <v>4</v>
      </c>
      <c r="D5791">
        <v>5768</v>
      </c>
      <c r="E5791" t="s">
        <v>311</v>
      </c>
      <c r="F5791" t="s">
        <v>3848</v>
      </c>
      <c r="G5791" t="s">
        <v>311</v>
      </c>
      <c r="H5791" t="s">
        <v>311</v>
      </c>
      <c r="I5791" t="s">
        <v>311</v>
      </c>
      <c r="J5791">
        <v>0</v>
      </c>
    </row>
    <row r="5792" spans="1:10" hidden="1" x14ac:dyDescent="0.35">
      <c r="A5792" t="s">
        <v>12177</v>
      </c>
      <c r="B5792">
        <v>31</v>
      </c>
      <c r="C5792">
        <v>4</v>
      </c>
      <c r="D5792">
        <v>5768</v>
      </c>
      <c r="E5792" t="s">
        <v>311</v>
      </c>
      <c r="F5792" t="s">
        <v>3848</v>
      </c>
      <c r="G5792" t="s">
        <v>311</v>
      </c>
      <c r="H5792" t="s">
        <v>311</v>
      </c>
      <c r="I5792" t="s">
        <v>311</v>
      </c>
      <c r="J5792">
        <v>0</v>
      </c>
    </row>
    <row r="5793" spans="1:10" hidden="1" x14ac:dyDescent="0.35">
      <c r="A5793" t="s">
        <v>12178</v>
      </c>
      <c r="B5793">
        <v>22</v>
      </c>
      <c r="C5793">
        <v>4</v>
      </c>
      <c r="D5793">
        <v>5768</v>
      </c>
      <c r="E5793" t="s">
        <v>311</v>
      </c>
      <c r="F5793" t="s">
        <v>3848</v>
      </c>
      <c r="G5793" t="s">
        <v>311</v>
      </c>
      <c r="H5793" t="s">
        <v>311</v>
      </c>
      <c r="I5793" t="s">
        <v>311</v>
      </c>
      <c r="J5793">
        <v>0</v>
      </c>
    </row>
    <row r="5794" spans="1:10" hidden="1" x14ac:dyDescent="0.35">
      <c r="A5794" t="s">
        <v>12179</v>
      </c>
      <c r="B5794">
        <v>9</v>
      </c>
      <c r="C5794">
        <v>4</v>
      </c>
      <c r="D5794">
        <v>5768</v>
      </c>
      <c r="E5794" t="s">
        <v>311</v>
      </c>
      <c r="F5794" t="s">
        <v>3848</v>
      </c>
      <c r="G5794" t="s">
        <v>311</v>
      </c>
      <c r="H5794" t="s">
        <v>311</v>
      </c>
      <c r="I5794" t="s">
        <v>311</v>
      </c>
      <c r="J5794">
        <v>0</v>
      </c>
    </row>
    <row r="5795" spans="1:10" hidden="1" x14ac:dyDescent="0.35">
      <c r="A5795" t="s">
        <v>12180</v>
      </c>
      <c r="B5795">
        <v>9</v>
      </c>
      <c r="C5795">
        <v>4</v>
      </c>
      <c r="D5795">
        <v>5768</v>
      </c>
      <c r="E5795" t="s">
        <v>311</v>
      </c>
      <c r="F5795" t="s">
        <v>3848</v>
      </c>
      <c r="G5795" t="s">
        <v>311</v>
      </c>
      <c r="H5795" t="s">
        <v>311</v>
      </c>
      <c r="I5795" t="s">
        <v>311</v>
      </c>
      <c r="J5795">
        <v>0</v>
      </c>
    </row>
    <row r="5796" spans="1:10" hidden="1" x14ac:dyDescent="0.35">
      <c r="A5796" t="s">
        <v>12181</v>
      </c>
      <c r="B5796">
        <v>10</v>
      </c>
      <c r="C5796">
        <v>4</v>
      </c>
      <c r="D5796">
        <v>5768</v>
      </c>
      <c r="E5796" t="s">
        <v>311</v>
      </c>
      <c r="F5796" t="s">
        <v>3848</v>
      </c>
      <c r="G5796" t="s">
        <v>311</v>
      </c>
      <c r="H5796" t="s">
        <v>311</v>
      </c>
      <c r="I5796" t="s">
        <v>311</v>
      </c>
      <c r="J5796">
        <v>0</v>
      </c>
    </row>
    <row r="5797" spans="1:10" hidden="1" x14ac:dyDescent="0.35">
      <c r="A5797" t="s">
        <v>12182</v>
      </c>
      <c r="B5797">
        <v>10</v>
      </c>
      <c r="C5797">
        <v>4</v>
      </c>
      <c r="D5797">
        <v>5768</v>
      </c>
      <c r="E5797" t="s">
        <v>311</v>
      </c>
      <c r="F5797" t="s">
        <v>2692</v>
      </c>
      <c r="G5797" t="s">
        <v>311</v>
      </c>
      <c r="H5797" t="s">
        <v>311</v>
      </c>
      <c r="I5797" t="s">
        <v>311</v>
      </c>
      <c r="J5797">
        <v>4</v>
      </c>
    </row>
    <row r="5798" spans="1:10" hidden="1" x14ac:dyDescent="0.35">
      <c r="A5798" t="s">
        <v>12183</v>
      </c>
      <c r="B5798">
        <v>10</v>
      </c>
      <c r="C5798">
        <v>4</v>
      </c>
      <c r="D5798">
        <v>5768</v>
      </c>
      <c r="E5798" t="s">
        <v>311</v>
      </c>
      <c r="F5798" t="s">
        <v>3848</v>
      </c>
      <c r="G5798" t="s">
        <v>311</v>
      </c>
      <c r="H5798" t="s">
        <v>311</v>
      </c>
      <c r="I5798" t="s">
        <v>311</v>
      </c>
      <c r="J5798">
        <v>0</v>
      </c>
    </row>
    <row r="5799" spans="1:10" hidden="1" x14ac:dyDescent="0.35">
      <c r="A5799" t="s">
        <v>12184</v>
      </c>
      <c r="B5799">
        <v>11</v>
      </c>
      <c r="C5799">
        <v>4</v>
      </c>
      <c r="D5799">
        <v>5768</v>
      </c>
      <c r="E5799" t="s">
        <v>311</v>
      </c>
      <c r="F5799" t="s">
        <v>2692</v>
      </c>
      <c r="G5799" t="s">
        <v>311</v>
      </c>
      <c r="H5799" t="s">
        <v>311</v>
      </c>
      <c r="I5799" t="s">
        <v>311</v>
      </c>
      <c r="J5799">
        <v>3</v>
      </c>
    </row>
    <row r="5800" spans="1:10" hidden="1" x14ac:dyDescent="0.35">
      <c r="A5800" t="s">
        <v>12185</v>
      </c>
      <c r="B5800">
        <v>22</v>
      </c>
      <c r="C5800">
        <v>4</v>
      </c>
      <c r="D5800">
        <v>5768</v>
      </c>
      <c r="E5800" t="s">
        <v>311</v>
      </c>
      <c r="F5800" t="s">
        <v>3848</v>
      </c>
      <c r="G5800" t="s">
        <v>311</v>
      </c>
      <c r="H5800" t="s">
        <v>311</v>
      </c>
      <c r="I5800" t="s">
        <v>311</v>
      </c>
      <c r="J5800">
        <v>1</v>
      </c>
    </row>
    <row r="5801" spans="1:10" hidden="1" x14ac:dyDescent="0.35">
      <c r="A5801" t="s">
        <v>12186</v>
      </c>
      <c r="B5801">
        <v>36</v>
      </c>
      <c r="C5801">
        <v>4</v>
      </c>
      <c r="D5801">
        <v>5768</v>
      </c>
      <c r="E5801" t="s">
        <v>311</v>
      </c>
      <c r="F5801" t="s">
        <v>3848</v>
      </c>
      <c r="G5801" t="s">
        <v>311</v>
      </c>
      <c r="H5801" t="s">
        <v>311</v>
      </c>
      <c r="I5801" t="s">
        <v>311</v>
      </c>
      <c r="J5801">
        <v>0</v>
      </c>
    </row>
    <row r="5802" spans="1:10" hidden="1" x14ac:dyDescent="0.35">
      <c r="A5802" t="s">
        <v>12187</v>
      </c>
      <c r="B5802">
        <v>19</v>
      </c>
      <c r="C5802">
        <v>4</v>
      </c>
      <c r="D5802">
        <v>5768</v>
      </c>
      <c r="E5802" t="s">
        <v>311</v>
      </c>
      <c r="F5802" t="s">
        <v>3848</v>
      </c>
      <c r="G5802" t="s">
        <v>311</v>
      </c>
      <c r="H5802" t="s">
        <v>311</v>
      </c>
      <c r="I5802" t="s">
        <v>311</v>
      </c>
      <c r="J5802">
        <v>0</v>
      </c>
    </row>
    <row r="5803" spans="1:10" hidden="1" x14ac:dyDescent="0.35">
      <c r="A5803" t="s">
        <v>11804</v>
      </c>
      <c r="B5803">
        <v>31</v>
      </c>
      <c r="C5803">
        <v>4</v>
      </c>
      <c r="D5803">
        <v>5768</v>
      </c>
      <c r="E5803" t="s">
        <v>311</v>
      </c>
      <c r="F5803" t="s">
        <v>2692</v>
      </c>
      <c r="G5803" t="s">
        <v>311</v>
      </c>
      <c r="H5803" t="s">
        <v>311</v>
      </c>
      <c r="I5803" t="s">
        <v>311</v>
      </c>
      <c r="J5803">
        <v>0</v>
      </c>
    </row>
    <row r="5804" spans="1:10" hidden="1" x14ac:dyDescent="0.35">
      <c r="A5804" t="s">
        <v>12188</v>
      </c>
      <c r="B5804">
        <v>16</v>
      </c>
      <c r="C5804">
        <v>4</v>
      </c>
      <c r="D5804">
        <v>5768</v>
      </c>
      <c r="E5804" t="s">
        <v>311</v>
      </c>
      <c r="F5804" t="s">
        <v>2692</v>
      </c>
      <c r="G5804" t="s">
        <v>311</v>
      </c>
      <c r="H5804" t="s">
        <v>311</v>
      </c>
      <c r="I5804" t="s">
        <v>311</v>
      </c>
      <c r="J5804">
        <v>0</v>
      </c>
    </row>
    <row r="5805" spans="1:10" hidden="1" x14ac:dyDescent="0.35">
      <c r="A5805" t="s">
        <v>12189</v>
      </c>
      <c r="B5805">
        <v>7</v>
      </c>
      <c r="C5805">
        <v>4</v>
      </c>
      <c r="D5805">
        <v>5768</v>
      </c>
      <c r="E5805" t="s">
        <v>311</v>
      </c>
      <c r="F5805" t="s">
        <v>3848</v>
      </c>
      <c r="G5805" t="s">
        <v>311</v>
      </c>
      <c r="H5805" t="s">
        <v>311</v>
      </c>
      <c r="I5805" t="s">
        <v>311</v>
      </c>
      <c r="J5805">
        <v>0</v>
      </c>
    </row>
    <row r="5806" spans="1:10" hidden="1" x14ac:dyDescent="0.35">
      <c r="A5806" t="s">
        <v>11804</v>
      </c>
      <c r="B5806">
        <v>10</v>
      </c>
      <c r="C5806">
        <v>4</v>
      </c>
      <c r="D5806">
        <v>5768</v>
      </c>
      <c r="E5806" t="s">
        <v>311</v>
      </c>
      <c r="F5806" t="s">
        <v>2692</v>
      </c>
      <c r="G5806" t="s">
        <v>311</v>
      </c>
      <c r="H5806" t="s">
        <v>311</v>
      </c>
      <c r="I5806" t="s">
        <v>311</v>
      </c>
      <c r="J5806">
        <v>0</v>
      </c>
    </row>
    <row r="5807" spans="1:10" hidden="1" x14ac:dyDescent="0.35">
      <c r="A5807" t="s">
        <v>12190</v>
      </c>
      <c r="B5807">
        <v>15</v>
      </c>
      <c r="C5807">
        <v>4</v>
      </c>
      <c r="D5807">
        <v>5768</v>
      </c>
      <c r="E5807" t="s">
        <v>311</v>
      </c>
      <c r="F5807" t="s">
        <v>3848</v>
      </c>
      <c r="G5807" t="s">
        <v>311</v>
      </c>
      <c r="H5807" t="s">
        <v>311</v>
      </c>
      <c r="I5807" t="s">
        <v>311</v>
      </c>
      <c r="J5807">
        <v>0</v>
      </c>
    </row>
    <row r="5808" spans="1:10" hidden="1" x14ac:dyDescent="0.35">
      <c r="A5808" t="s">
        <v>12191</v>
      </c>
      <c r="B5808">
        <v>8</v>
      </c>
      <c r="C5808">
        <v>4</v>
      </c>
      <c r="D5808">
        <v>5768</v>
      </c>
      <c r="E5808" t="s">
        <v>311</v>
      </c>
      <c r="F5808" t="s">
        <v>3848</v>
      </c>
      <c r="G5808" t="s">
        <v>311</v>
      </c>
      <c r="H5808" t="s">
        <v>311</v>
      </c>
      <c r="I5808" t="s">
        <v>311</v>
      </c>
      <c r="J5808">
        <v>2</v>
      </c>
    </row>
    <row r="5809" spans="1:10" hidden="1" x14ac:dyDescent="0.35">
      <c r="A5809" t="s">
        <v>12192</v>
      </c>
      <c r="B5809">
        <v>8</v>
      </c>
      <c r="C5809">
        <v>4</v>
      </c>
      <c r="D5809">
        <v>5768</v>
      </c>
      <c r="E5809" t="s">
        <v>311</v>
      </c>
      <c r="F5809" t="s">
        <v>3848</v>
      </c>
      <c r="G5809" t="s">
        <v>311</v>
      </c>
      <c r="H5809" t="s">
        <v>311</v>
      </c>
      <c r="I5809" t="s">
        <v>311</v>
      </c>
      <c r="J5809">
        <v>0</v>
      </c>
    </row>
    <row r="5810" spans="1:10" hidden="1" x14ac:dyDescent="0.35">
      <c r="A5810" t="s">
        <v>12193</v>
      </c>
      <c r="B5810">
        <v>10</v>
      </c>
      <c r="C5810">
        <v>4</v>
      </c>
      <c r="D5810">
        <v>5768</v>
      </c>
      <c r="E5810" t="s">
        <v>311</v>
      </c>
      <c r="F5810" t="s">
        <v>3848</v>
      </c>
      <c r="G5810" t="s">
        <v>311</v>
      </c>
      <c r="H5810" t="s">
        <v>311</v>
      </c>
      <c r="I5810" t="s">
        <v>311</v>
      </c>
      <c r="J5810">
        <v>1</v>
      </c>
    </row>
    <row r="5811" spans="1:10" hidden="1" x14ac:dyDescent="0.35">
      <c r="A5811" t="s">
        <v>12194</v>
      </c>
      <c r="B5811">
        <v>14</v>
      </c>
      <c r="C5811">
        <v>4</v>
      </c>
      <c r="D5811">
        <v>5768</v>
      </c>
      <c r="E5811" t="s">
        <v>311</v>
      </c>
      <c r="F5811" t="s">
        <v>3848</v>
      </c>
      <c r="G5811" t="s">
        <v>311</v>
      </c>
      <c r="H5811" t="s">
        <v>311</v>
      </c>
      <c r="I5811" t="s">
        <v>311</v>
      </c>
      <c r="J5811">
        <v>3</v>
      </c>
    </row>
    <row r="5812" spans="1:10" hidden="1" x14ac:dyDescent="0.35">
      <c r="A5812" t="s">
        <v>12195</v>
      </c>
      <c r="B5812">
        <v>12</v>
      </c>
      <c r="C5812">
        <v>4</v>
      </c>
      <c r="D5812">
        <v>5768</v>
      </c>
      <c r="E5812" t="s">
        <v>311</v>
      </c>
      <c r="F5812" t="s">
        <v>3848</v>
      </c>
      <c r="G5812" t="s">
        <v>311</v>
      </c>
      <c r="H5812" t="s">
        <v>311</v>
      </c>
      <c r="I5812" t="s">
        <v>311</v>
      </c>
      <c r="J5812">
        <v>0</v>
      </c>
    </row>
    <row r="5813" spans="1:10" hidden="1" x14ac:dyDescent="0.35">
      <c r="A5813" t="s">
        <v>12196</v>
      </c>
      <c r="B5813">
        <v>14</v>
      </c>
      <c r="C5813">
        <v>4</v>
      </c>
      <c r="D5813">
        <v>5768</v>
      </c>
      <c r="E5813" t="s">
        <v>311</v>
      </c>
      <c r="F5813" t="s">
        <v>2692</v>
      </c>
      <c r="G5813" t="s">
        <v>311</v>
      </c>
      <c r="H5813" t="s">
        <v>311</v>
      </c>
      <c r="I5813" t="s">
        <v>311</v>
      </c>
      <c r="J5813">
        <v>4</v>
      </c>
    </row>
    <row r="5814" spans="1:10" hidden="1" x14ac:dyDescent="0.35">
      <c r="A5814" t="s">
        <v>12197</v>
      </c>
      <c r="B5814">
        <v>10</v>
      </c>
      <c r="C5814">
        <v>4</v>
      </c>
      <c r="D5814">
        <v>5768</v>
      </c>
      <c r="E5814" t="s">
        <v>311</v>
      </c>
      <c r="F5814" t="s">
        <v>3848</v>
      </c>
      <c r="G5814" t="s">
        <v>311</v>
      </c>
      <c r="H5814" t="s">
        <v>311</v>
      </c>
      <c r="I5814" t="s">
        <v>311</v>
      </c>
      <c r="J5814">
        <v>0</v>
      </c>
    </row>
    <row r="5815" spans="1:10" hidden="1" x14ac:dyDescent="0.35">
      <c r="A5815" t="s">
        <v>12198</v>
      </c>
      <c r="B5815">
        <v>10</v>
      </c>
      <c r="C5815">
        <v>4</v>
      </c>
      <c r="D5815">
        <v>5768</v>
      </c>
      <c r="E5815" t="s">
        <v>311</v>
      </c>
      <c r="F5815" t="s">
        <v>3848</v>
      </c>
      <c r="G5815" t="s">
        <v>311</v>
      </c>
      <c r="H5815" t="s">
        <v>311</v>
      </c>
      <c r="I5815" t="s">
        <v>311</v>
      </c>
      <c r="J5815">
        <v>0</v>
      </c>
    </row>
    <row r="5816" spans="1:10" hidden="1" x14ac:dyDescent="0.35">
      <c r="A5816" t="s">
        <v>12199</v>
      </c>
      <c r="B5816">
        <v>8</v>
      </c>
      <c r="C5816">
        <v>4</v>
      </c>
      <c r="D5816">
        <v>5768</v>
      </c>
      <c r="E5816" t="s">
        <v>311</v>
      </c>
      <c r="F5816" t="s">
        <v>3848</v>
      </c>
      <c r="G5816" t="s">
        <v>311</v>
      </c>
      <c r="H5816" t="s">
        <v>311</v>
      </c>
      <c r="I5816" t="s">
        <v>311</v>
      </c>
      <c r="J5816">
        <v>0</v>
      </c>
    </row>
    <row r="5817" spans="1:10" hidden="1" x14ac:dyDescent="0.35">
      <c r="A5817" t="s">
        <v>12200</v>
      </c>
      <c r="B5817">
        <v>10</v>
      </c>
      <c r="C5817">
        <v>4</v>
      </c>
      <c r="D5817">
        <v>5768</v>
      </c>
      <c r="E5817" t="s">
        <v>311</v>
      </c>
      <c r="F5817" t="s">
        <v>3848</v>
      </c>
      <c r="G5817" t="s">
        <v>311</v>
      </c>
      <c r="H5817" t="s">
        <v>311</v>
      </c>
      <c r="I5817" t="s">
        <v>311</v>
      </c>
      <c r="J5817">
        <v>0</v>
      </c>
    </row>
    <row r="5818" spans="1:10" hidden="1" x14ac:dyDescent="0.35">
      <c r="A5818" t="s">
        <v>12201</v>
      </c>
      <c r="B5818">
        <v>12</v>
      </c>
      <c r="C5818">
        <v>4</v>
      </c>
      <c r="D5818">
        <v>5768</v>
      </c>
      <c r="E5818" t="s">
        <v>311</v>
      </c>
      <c r="F5818" t="s">
        <v>3848</v>
      </c>
      <c r="G5818" t="s">
        <v>311</v>
      </c>
      <c r="H5818" t="s">
        <v>311</v>
      </c>
      <c r="I5818" t="s">
        <v>311</v>
      </c>
      <c r="J5818">
        <v>0</v>
      </c>
    </row>
    <row r="5819" spans="1:10" hidden="1" x14ac:dyDescent="0.35">
      <c r="A5819" t="s">
        <v>12202</v>
      </c>
      <c r="B5819">
        <v>9</v>
      </c>
      <c r="C5819">
        <v>4</v>
      </c>
      <c r="D5819">
        <v>5768</v>
      </c>
      <c r="E5819" t="s">
        <v>311</v>
      </c>
      <c r="F5819" t="s">
        <v>3848</v>
      </c>
      <c r="G5819" t="s">
        <v>311</v>
      </c>
      <c r="H5819" t="s">
        <v>311</v>
      </c>
      <c r="I5819" t="s">
        <v>311</v>
      </c>
      <c r="J5819">
        <v>0</v>
      </c>
    </row>
    <row r="5820" spans="1:10" hidden="1" x14ac:dyDescent="0.35">
      <c r="A5820" t="s">
        <v>12203</v>
      </c>
      <c r="B5820">
        <v>8</v>
      </c>
      <c r="C5820">
        <v>4</v>
      </c>
      <c r="D5820">
        <v>5768</v>
      </c>
      <c r="E5820" t="s">
        <v>311</v>
      </c>
      <c r="F5820" t="s">
        <v>3848</v>
      </c>
      <c r="G5820" t="s">
        <v>311</v>
      </c>
      <c r="H5820" t="s">
        <v>311</v>
      </c>
      <c r="I5820" t="s">
        <v>311</v>
      </c>
      <c r="J5820">
        <v>0</v>
      </c>
    </row>
    <row r="5821" spans="1:10" hidden="1" x14ac:dyDescent="0.35">
      <c r="A5821" t="s">
        <v>12204</v>
      </c>
      <c r="B5821">
        <v>43</v>
      </c>
      <c r="C5821">
        <v>4</v>
      </c>
      <c r="D5821">
        <v>5768</v>
      </c>
      <c r="E5821" t="s">
        <v>311</v>
      </c>
      <c r="F5821" t="s">
        <v>3848</v>
      </c>
      <c r="G5821" t="s">
        <v>311</v>
      </c>
      <c r="H5821" t="s">
        <v>311</v>
      </c>
      <c r="I5821" t="s">
        <v>311</v>
      </c>
      <c r="J5821">
        <v>0</v>
      </c>
    </row>
    <row r="5822" spans="1:10" hidden="1" x14ac:dyDescent="0.35">
      <c r="A5822" t="s">
        <v>12205</v>
      </c>
      <c r="B5822">
        <v>9</v>
      </c>
      <c r="C5822">
        <v>4</v>
      </c>
      <c r="D5822">
        <v>5768</v>
      </c>
      <c r="E5822" t="s">
        <v>311</v>
      </c>
      <c r="F5822" t="s">
        <v>3848</v>
      </c>
      <c r="G5822" t="s">
        <v>311</v>
      </c>
      <c r="H5822" t="s">
        <v>311</v>
      </c>
      <c r="I5822" t="s">
        <v>311</v>
      </c>
      <c r="J5822">
        <v>0</v>
      </c>
    </row>
    <row r="5823" spans="1:10" hidden="1" x14ac:dyDescent="0.35">
      <c r="A5823" t="s">
        <v>12206</v>
      </c>
      <c r="B5823">
        <v>30</v>
      </c>
      <c r="C5823">
        <v>4</v>
      </c>
      <c r="D5823">
        <v>5768</v>
      </c>
      <c r="E5823" t="s">
        <v>311</v>
      </c>
      <c r="F5823" t="s">
        <v>3848</v>
      </c>
      <c r="G5823" t="s">
        <v>311</v>
      </c>
      <c r="H5823" t="s">
        <v>311</v>
      </c>
      <c r="I5823" t="s">
        <v>311</v>
      </c>
      <c r="J5823">
        <v>0</v>
      </c>
    </row>
    <row r="5824" spans="1:10" hidden="1" x14ac:dyDescent="0.35">
      <c r="A5824" t="s">
        <v>12207</v>
      </c>
      <c r="B5824">
        <v>10</v>
      </c>
      <c r="C5824">
        <v>4</v>
      </c>
      <c r="D5824">
        <v>5768</v>
      </c>
      <c r="E5824" t="s">
        <v>311</v>
      </c>
      <c r="F5824" t="s">
        <v>3848</v>
      </c>
      <c r="G5824" t="s">
        <v>311</v>
      </c>
      <c r="H5824" t="s">
        <v>311</v>
      </c>
      <c r="I5824" t="s">
        <v>311</v>
      </c>
      <c r="J5824">
        <v>0</v>
      </c>
    </row>
    <row r="5825" spans="1:10" hidden="1" x14ac:dyDescent="0.35">
      <c r="A5825" t="s">
        <v>12208</v>
      </c>
      <c r="B5825">
        <v>11</v>
      </c>
      <c r="C5825">
        <v>4</v>
      </c>
      <c r="D5825">
        <v>5768</v>
      </c>
      <c r="E5825" t="s">
        <v>311</v>
      </c>
      <c r="F5825" t="s">
        <v>3848</v>
      </c>
      <c r="G5825" t="s">
        <v>311</v>
      </c>
      <c r="H5825" t="s">
        <v>311</v>
      </c>
      <c r="I5825" t="s">
        <v>311</v>
      </c>
      <c r="J5825">
        <v>0</v>
      </c>
    </row>
    <row r="5826" spans="1:10" hidden="1" x14ac:dyDescent="0.35">
      <c r="A5826" t="s">
        <v>12209</v>
      </c>
      <c r="B5826">
        <v>13</v>
      </c>
      <c r="C5826">
        <v>4</v>
      </c>
      <c r="D5826">
        <v>5768</v>
      </c>
      <c r="E5826" t="s">
        <v>311</v>
      </c>
      <c r="F5826" t="s">
        <v>3848</v>
      </c>
      <c r="G5826" t="s">
        <v>311</v>
      </c>
      <c r="H5826" t="s">
        <v>311</v>
      </c>
      <c r="I5826" t="s">
        <v>311</v>
      </c>
      <c r="J5826">
        <v>5</v>
      </c>
    </row>
    <row r="5827" spans="1:10" hidden="1" x14ac:dyDescent="0.35">
      <c r="A5827" t="s">
        <v>12210</v>
      </c>
      <c r="B5827">
        <v>8</v>
      </c>
      <c r="C5827">
        <v>4</v>
      </c>
      <c r="D5827">
        <v>5768</v>
      </c>
      <c r="E5827" t="s">
        <v>311</v>
      </c>
      <c r="F5827" t="s">
        <v>3848</v>
      </c>
      <c r="G5827" t="s">
        <v>311</v>
      </c>
      <c r="H5827" t="s">
        <v>311</v>
      </c>
      <c r="I5827" t="s">
        <v>311</v>
      </c>
      <c r="J5827">
        <v>0</v>
      </c>
    </row>
    <row r="5828" spans="1:10" hidden="1" x14ac:dyDescent="0.35">
      <c r="A5828" t="s">
        <v>12211</v>
      </c>
      <c r="B5828">
        <v>9</v>
      </c>
      <c r="C5828">
        <v>4</v>
      </c>
      <c r="D5828">
        <v>5768</v>
      </c>
      <c r="E5828" t="s">
        <v>311</v>
      </c>
      <c r="F5828" t="s">
        <v>3848</v>
      </c>
      <c r="G5828" t="s">
        <v>311</v>
      </c>
      <c r="H5828" t="s">
        <v>311</v>
      </c>
      <c r="I5828" t="s">
        <v>311</v>
      </c>
      <c r="J5828">
        <v>0</v>
      </c>
    </row>
    <row r="5829" spans="1:10" hidden="1" x14ac:dyDescent="0.35">
      <c r="A5829" t="s">
        <v>12212</v>
      </c>
      <c r="B5829">
        <v>12</v>
      </c>
      <c r="C5829">
        <v>4</v>
      </c>
      <c r="D5829">
        <v>5768</v>
      </c>
      <c r="E5829" t="s">
        <v>311</v>
      </c>
      <c r="F5829" t="s">
        <v>3848</v>
      </c>
      <c r="G5829" t="s">
        <v>311</v>
      </c>
      <c r="H5829" t="s">
        <v>311</v>
      </c>
      <c r="I5829" t="s">
        <v>311</v>
      </c>
      <c r="J5829">
        <v>0</v>
      </c>
    </row>
    <row r="5830" spans="1:10" hidden="1" x14ac:dyDescent="0.35">
      <c r="A5830" t="s">
        <v>12213</v>
      </c>
      <c r="B5830">
        <v>13</v>
      </c>
      <c r="C5830">
        <v>4</v>
      </c>
      <c r="D5830">
        <v>5768</v>
      </c>
      <c r="E5830" t="s">
        <v>311</v>
      </c>
      <c r="F5830" t="s">
        <v>3848</v>
      </c>
      <c r="G5830" t="s">
        <v>311</v>
      </c>
      <c r="H5830" t="s">
        <v>311</v>
      </c>
      <c r="I5830" t="s">
        <v>311</v>
      </c>
      <c r="J5830">
        <v>0</v>
      </c>
    </row>
    <row r="5831" spans="1:10" hidden="1" x14ac:dyDescent="0.35">
      <c r="A5831" t="s">
        <v>12214</v>
      </c>
      <c r="B5831">
        <v>13</v>
      </c>
      <c r="C5831">
        <v>4</v>
      </c>
      <c r="D5831">
        <v>5768</v>
      </c>
      <c r="E5831" t="s">
        <v>311</v>
      </c>
      <c r="F5831" t="s">
        <v>3848</v>
      </c>
      <c r="G5831" t="s">
        <v>311</v>
      </c>
      <c r="H5831" t="s">
        <v>311</v>
      </c>
      <c r="I5831" t="s">
        <v>311</v>
      </c>
      <c r="J5831">
        <v>0</v>
      </c>
    </row>
    <row r="5832" spans="1:10" hidden="1" x14ac:dyDescent="0.35">
      <c r="A5832" t="s">
        <v>12215</v>
      </c>
      <c r="B5832">
        <v>11</v>
      </c>
      <c r="C5832">
        <v>4</v>
      </c>
      <c r="D5832">
        <v>5768</v>
      </c>
      <c r="E5832" t="s">
        <v>311</v>
      </c>
      <c r="F5832" t="s">
        <v>3848</v>
      </c>
      <c r="G5832" t="s">
        <v>311</v>
      </c>
      <c r="H5832" t="s">
        <v>311</v>
      </c>
      <c r="I5832" t="s">
        <v>311</v>
      </c>
      <c r="J5832">
        <v>0</v>
      </c>
    </row>
    <row r="5833" spans="1:10" hidden="1" x14ac:dyDescent="0.35">
      <c r="A5833" t="s">
        <v>12216</v>
      </c>
      <c r="B5833">
        <v>9</v>
      </c>
      <c r="C5833">
        <v>4</v>
      </c>
      <c r="D5833">
        <v>5768</v>
      </c>
      <c r="E5833" t="s">
        <v>311</v>
      </c>
      <c r="F5833" t="s">
        <v>3848</v>
      </c>
      <c r="G5833" t="s">
        <v>311</v>
      </c>
      <c r="H5833" t="s">
        <v>311</v>
      </c>
      <c r="I5833" t="s">
        <v>311</v>
      </c>
      <c r="J5833">
        <v>0</v>
      </c>
    </row>
    <row r="5834" spans="1:10" hidden="1" x14ac:dyDescent="0.35">
      <c r="A5834" t="s">
        <v>12217</v>
      </c>
      <c r="B5834">
        <v>6</v>
      </c>
      <c r="C5834">
        <v>4</v>
      </c>
      <c r="D5834">
        <v>5768</v>
      </c>
      <c r="E5834" t="s">
        <v>311</v>
      </c>
      <c r="F5834" t="s">
        <v>3848</v>
      </c>
      <c r="G5834" t="s">
        <v>311</v>
      </c>
      <c r="H5834" t="s">
        <v>311</v>
      </c>
      <c r="I5834" t="s">
        <v>311</v>
      </c>
      <c r="J5834">
        <v>0</v>
      </c>
    </row>
    <row r="5835" spans="1:10" hidden="1" x14ac:dyDescent="0.35">
      <c r="A5835" t="s">
        <v>12218</v>
      </c>
      <c r="B5835">
        <v>8</v>
      </c>
      <c r="C5835">
        <v>4</v>
      </c>
      <c r="D5835">
        <v>5768</v>
      </c>
      <c r="E5835" t="s">
        <v>311</v>
      </c>
      <c r="F5835" t="s">
        <v>3848</v>
      </c>
      <c r="G5835" t="s">
        <v>311</v>
      </c>
      <c r="H5835" t="s">
        <v>311</v>
      </c>
      <c r="I5835" t="s">
        <v>311</v>
      </c>
      <c r="J5835">
        <v>1</v>
      </c>
    </row>
    <row r="5836" spans="1:10" hidden="1" x14ac:dyDescent="0.35">
      <c r="A5836" t="s">
        <v>12219</v>
      </c>
      <c r="B5836">
        <v>12</v>
      </c>
      <c r="C5836">
        <v>4</v>
      </c>
      <c r="D5836">
        <v>5768</v>
      </c>
      <c r="E5836" t="s">
        <v>311</v>
      </c>
      <c r="F5836" t="s">
        <v>3848</v>
      </c>
      <c r="G5836" t="s">
        <v>311</v>
      </c>
      <c r="H5836" t="s">
        <v>311</v>
      </c>
      <c r="I5836" t="s">
        <v>311</v>
      </c>
      <c r="J5836">
        <v>3</v>
      </c>
    </row>
    <row r="5837" spans="1:10" hidden="1" x14ac:dyDescent="0.35">
      <c r="A5837" t="s">
        <v>12220</v>
      </c>
      <c r="B5837">
        <v>9</v>
      </c>
      <c r="C5837">
        <v>4</v>
      </c>
      <c r="D5837">
        <v>5768</v>
      </c>
      <c r="E5837" t="s">
        <v>311</v>
      </c>
      <c r="F5837" t="s">
        <v>3848</v>
      </c>
      <c r="G5837" t="s">
        <v>311</v>
      </c>
      <c r="H5837" t="s">
        <v>311</v>
      </c>
      <c r="I5837" t="s">
        <v>311</v>
      </c>
      <c r="J5837">
        <v>7</v>
      </c>
    </row>
    <row r="5838" spans="1:10" hidden="1" x14ac:dyDescent="0.35">
      <c r="A5838" t="s">
        <v>12221</v>
      </c>
      <c r="B5838">
        <v>8</v>
      </c>
      <c r="C5838">
        <v>4</v>
      </c>
      <c r="D5838">
        <v>5768</v>
      </c>
      <c r="E5838" t="s">
        <v>311</v>
      </c>
      <c r="F5838" t="s">
        <v>3848</v>
      </c>
      <c r="G5838" t="s">
        <v>311</v>
      </c>
      <c r="H5838" t="s">
        <v>311</v>
      </c>
      <c r="I5838" t="s">
        <v>311</v>
      </c>
      <c r="J5838">
        <v>0</v>
      </c>
    </row>
    <row r="5839" spans="1:10" hidden="1" x14ac:dyDescent="0.35">
      <c r="A5839" t="s">
        <v>12222</v>
      </c>
      <c r="B5839">
        <v>7</v>
      </c>
      <c r="C5839">
        <v>4</v>
      </c>
      <c r="D5839">
        <v>5768</v>
      </c>
      <c r="E5839" t="s">
        <v>311</v>
      </c>
      <c r="F5839" t="s">
        <v>3848</v>
      </c>
      <c r="G5839" t="s">
        <v>311</v>
      </c>
      <c r="H5839" t="s">
        <v>311</v>
      </c>
      <c r="I5839" t="s">
        <v>311</v>
      </c>
      <c r="J5839">
        <v>0</v>
      </c>
    </row>
    <row r="5840" spans="1:10" hidden="1" x14ac:dyDescent="0.35">
      <c r="A5840" t="s">
        <v>12223</v>
      </c>
      <c r="B5840">
        <v>16</v>
      </c>
      <c r="C5840">
        <v>4</v>
      </c>
      <c r="D5840">
        <v>5768</v>
      </c>
      <c r="E5840" t="s">
        <v>311</v>
      </c>
      <c r="F5840" t="s">
        <v>3848</v>
      </c>
      <c r="G5840" t="s">
        <v>311</v>
      </c>
      <c r="H5840" t="s">
        <v>311</v>
      </c>
      <c r="I5840" t="s">
        <v>311</v>
      </c>
      <c r="J5840">
        <v>0</v>
      </c>
    </row>
    <row r="5841" spans="1:10" hidden="1" x14ac:dyDescent="0.35">
      <c r="A5841" t="s">
        <v>12224</v>
      </c>
      <c r="B5841">
        <v>14</v>
      </c>
      <c r="C5841">
        <v>4</v>
      </c>
      <c r="D5841">
        <v>5768</v>
      </c>
      <c r="E5841" t="s">
        <v>311</v>
      </c>
      <c r="F5841" t="s">
        <v>3848</v>
      </c>
      <c r="G5841" t="s">
        <v>311</v>
      </c>
      <c r="H5841" t="s">
        <v>311</v>
      </c>
      <c r="I5841" t="s">
        <v>311</v>
      </c>
      <c r="J5841">
        <v>1</v>
      </c>
    </row>
    <row r="5842" spans="1:10" hidden="1" x14ac:dyDescent="0.35">
      <c r="A5842" t="s">
        <v>12225</v>
      </c>
      <c r="B5842">
        <v>22</v>
      </c>
      <c r="C5842">
        <v>4</v>
      </c>
      <c r="D5842">
        <v>5768</v>
      </c>
      <c r="E5842" t="s">
        <v>311</v>
      </c>
      <c r="F5842" t="s">
        <v>3848</v>
      </c>
      <c r="G5842" t="s">
        <v>311</v>
      </c>
      <c r="H5842" t="s">
        <v>311</v>
      </c>
      <c r="I5842" t="s">
        <v>311</v>
      </c>
      <c r="J5842">
        <v>0</v>
      </c>
    </row>
    <row r="5843" spans="1:10" hidden="1" x14ac:dyDescent="0.35">
      <c r="A5843" t="s">
        <v>12226</v>
      </c>
      <c r="B5843">
        <v>16</v>
      </c>
      <c r="C5843">
        <v>4</v>
      </c>
      <c r="D5843">
        <v>5768</v>
      </c>
      <c r="E5843" t="s">
        <v>311</v>
      </c>
      <c r="F5843" t="s">
        <v>2692</v>
      </c>
      <c r="G5843" t="s">
        <v>311</v>
      </c>
      <c r="H5843" t="s">
        <v>311</v>
      </c>
      <c r="I5843" t="s">
        <v>311</v>
      </c>
      <c r="J5843">
        <v>0</v>
      </c>
    </row>
    <row r="5844" spans="1:10" hidden="1" x14ac:dyDescent="0.35">
      <c r="A5844" t="s">
        <v>12227</v>
      </c>
      <c r="B5844">
        <v>17</v>
      </c>
      <c r="C5844">
        <v>4</v>
      </c>
      <c r="D5844">
        <v>5768</v>
      </c>
      <c r="E5844" t="s">
        <v>311</v>
      </c>
      <c r="F5844" t="s">
        <v>3848</v>
      </c>
      <c r="G5844" t="s">
        <v>311</v>
      </c>
      <c r="H5844" t="s">
        <v>311</v>
      </c>
      <c r="I5844" t="s">
        <v>311</v>
      </c>
      <c r="J5844">
        <v>0</v>
      </c>
    </row>
    <row r="5845" spans="1:10" hidden="1" x14ac:dyDescent="0.35">
      <c r="A5845" t="s">
        <v>12228</v>
      </c>
      <c r="B5845">
        <v>15</v>
      </c>
      <c r="C5845">
        <v>4</v>
      </c>
      <c r="D5845">
        <v>5768</v>
      </c>
      <c r="E5845" t="s">
        <v>311</v>
      </c>
      <c r="F5845" t="s">
        <v>3848</v>
      </c>
      <c r="G5845" t="s">
        <v>311</v>
      </c>
      <c r="H5845" t="s">
        <v>311</v>
      </c>
      <c r="I5845" t="s">
        <v>311</v>
      </c>
      <c r="J5845">
        <v>0</v>
      </c>
    </row>
    <row r="5846" spans="1:10" hidden="1" x14ac:dyDescent="0.35">
      <c r="A5846" t="s">
        <v>12229</v>
      </c>
      <c r="B5846">
        <v>8</v>
      </c>
      <c r="C5846">
        <v>4</v>
      </c>
      <c r="D5846">
        <v>5768</v>
      </c>
      <c r="E5846" t="s">
        <v>311</v>
      </c>
      <c r="F5846" t="s">
        <v>3848</v>
      </c>
      <c r="G5846" t="s">
        <v>311</v>
      </c>
      <c r="H5846" t="s">
        <v>311</v>
      </c>
      <c r="I5846" t="s">
        <v>311</v>
      </c>
      <c r="J5846">
        <v>0</v>
      </c>
    </row>
    <row r="5847" spans="1:10" hidden="1" x14ac:dyDescent="0.35">
      <c r="A5847" t="s">
        <v>12230</v>
      </c>
      <c r="B5847">
        <v>13</v>
      </c>
      <c r="C5847">
        <v>4</v>
      </c>
      <c r="D5847">
        <v>5768</v>
      </c>
      <c r="E5847" t="s">
        <v>311</v>
      </c>
      <c r="F5847" t="s">
        <v>3848</v>
      </c>
      <c r="G5847" t="s">
        <v>311</v>
      </c>
      <c r="H5847" t="s">
        <v>311</v>
      </c>
      <c r="I5847" t="s">
        <v>311</v>
      </c>
      <c r="J5847">
        <v>0</v>
      </c>
    </row>
    <row r="5848" spans="1:10" hidden="1" x14ac:dyDescent="0.35">
      <c r="A5848" t="s">
        <v>12231</v>
      </c>
      <c r="B5848">
        <v>11</v>
      </c>
      <c r="C5848">
        <v>4</v>
      </c>
      <c r="D5848">
        <v>5768</v>
      </c>
      <c r="E5848" t="s">
        <v>311</v>
      </c>
      <c r="F5848" t="s">
        <v>3848</v>
      </c>
      <c r="G5848" t="s">
        <v>311</v>
      </c>
      <c r="H5848" t="s">
        <v>311</v>
      </c>
      <c r="I5848" t="s">
        <v>311</v>
      </c>
      <c r="J5848">
        <v>2</v>
      </c>
    </row>
    <row r="5849" spans="1:10" hidden="1" x14ac:dyDescent="0.35">
      <c r="A5849" t="s">
        <v>12232</v>
      </c>
      <c r="B5849">
        <v>9</v>
      </c>
      <c r="C5849">
        <v>4</v>
      </c>
      <c r="D5849">
        <v>5768</v>
      </c>
      <c r="E5849" t="s">
        <v>311</v>
      </c>
      <c r="F5849" t="s">
        <v>3848</v>
      </c>
      <c r="G5849" t="s">
        <v>311</v>
      </c>
      <c r="H5849" t="s">
        <v>311</v>
      </c>
      <c r="I5849" t="s">
        <v>311</v>
      </c>
      <c r="J5849">
        <v>0</v>
      </c>
    </row>
    <row r="5850" spans="1:10" hidden="1" x14ac:dyDescent="0.35">
      <c r="A5850" t="s">
        <v>12233</v>
      </c>
      <c r="B5850">
        <v>29</v>
      </c>
      <c r="C5850">
        <v>4</v>
      </c>
      <c r="D5850">
        <v>5768</v>
      </c>
      <c r="E5850" t="s">
        <v>311</v>
      </c>
      <c r="F5850" t="s">
        <v>3848</v>
      </c>
      <c r="G5850" t="s">
        <v>311</v>
      </c>
      <c r="H5850" t="s">
        <v>311</v>
      </c>
      <c r="I5850" t="s">
        <v>311</v>
      </c>
      <c r="J5850">
        <v>0</v>
      </c>
    </row>
    <row r="5851" spans="1:10" hidden="1" x14ac:dyDescent="0.35">
      <c r="A5851" t="s">
        <v>12234</v>
      </c>
      <c r="B5851">
        <v>15</v>
      </c>
      <c r="C5851">
        <v>4</v>
      </c>
      <c r="D5851">
        <v>5768</v>
      </c>
      <c r="E5851" t="s">
        <v>311</v>
      </c>
      <c r="F5851" t="s">
        <v>3848</v>
      </c>
      <c r="G5851" t="s">
        <v>311</v>
      </c>
      <c r="H5851" t="s">
        <v>311</v>
      </c>
      <c r="I5851" t="s">
        <v>311</v>
      </c>
      <c r="J5851">
        <v>0</v>
      </c>
    </row>
    <row r="5852" spans="1:10" hidden="1" x14ac:dyDescent="0.35">
      <c r="A5852" t="s">
        <v>12235</v>
      </c>
      <c r="B5852">
        <v>14</v>
      </c>
      <c r="C5852">
        <v>4</v>
      </c>
      <c r="D5852">
        <v>5768</v>
      </c>
      <c r="E5852" t="s">
        <v>311</v>
      </c>
      <c r="F5852" t="s">
        <v>3848</v>
      </c>
      <c r="G5852" t="s">
        <v>311</v>
      </c>
      <c r="H5852" t="s">
        <v>311</v>
      </c>
      <c r="I5852" t="s">
        <v>311</v>
      </c>
      <c r="J5852">
        <v>0</v>
      </c>
    </row>
    <row r="5853" spans="1:10" hidden="1" x14ac:dyDescent="0.35">
      <c r="A5853" t="s">
        <v>12236</v>
      </c>
      <c r="B5853">
        <v>17</v>
      </c>
      <c r="C5853">
        <v>4</v>
      </c>
      <c r="D5853">
        <v>5768</v>
      </c>
      <c r="E5853" t="s">
        <v>311</v>
      </c>
      <c r="F5853" t="s">
        <v>3848</v>
      </c>
      <c r="G5853" t="s">
        <v>311</v>
      </c>
      <c r="H5853" t="s">
        <v>311</v>
      </c>
      <c r="I5853" t="s">
        <v>311</v>
      </c>
      <c r="J5853">
        <v>0</v>
      </c>
    </row>
    <row r="5854" spans="1:10" hidden="1" x14ac:dyDescent="0.35">
      <c r="A5854" t="s">
        <v>12237</v>
      </c>
      <c r="B5854">
        <v>16</v>
      </c>
      <c r="C5854">
        <v>4</v>
      </c>
      <c r="D5854">
        <v>5768</v>
      </c>
      <c r="E5854" t="s">
        <v>311</v>
      </c>
      <c r="F5854" t="s">
        <v>3848</v>
      </c>
      <c r="G5854" t="s">
        <v>311</v>
      </c>
      <c r="H5854" t="s">
        <v>311</v>
      </c>
      <c r="I5854" t="s">
        <v>311</v>
      </c>
      <c r="J5854">
        <v>0</v>
      </c>
    </row>
    <row r="5855" spans="1:10" hidden="1" x14ac:dyDescent="0.35">
      <c r="A5855" t="s">
        <v>12238</v>
      </c>
      <c r="B5855">
        <v>43</v>
      </c>
      <c r="C5855">
        <v>4</v>
      </c>
      <c r="D5855">
        <v>5768</v>
      </c>
      <c r="E5855" t="s">
        <v>311</v>
      </c>
      <c r="F5855" t="s">
        <v>3848</v>
      </c>
      <c r="G5855" t="s">
        <v>311</v>
      </c>
      <c r="H5855" t="s">
        <v>311</v>
      </c>
      <c r="I5855" t="s">
        <v>311</v>
      </c>
      <c r="J5855">
        <v>0</v>
      </c>
    </row>
    <row r="5856" spans="1:10" hidden="1" x14ac:dyDescent="0.35">
      <c r="A5856" t="s">
        <v>12239</v>
      </c>
      <c r="B5856">
        <v>10</v>
      </c>
      <c r="C5856">
        <v>4</v>
      </c>
      <c r="D5856">
        <v>5768</v>
      </c>
      <c r="E5856" t="s">
        <v>311</v>
      </c>
      <c r="F5856" t="s">
        <v>3848</v>
      </c>
      <c r="G5856" t="s">
        <v>311</v>
      </c>
      <c r="H5856" t="s">
        <v>311</v>
      </c>
      <c r="I5856" t="s">
        <v>311</v>
      </c>
      <c r="J5856">
        <v>0</v>
      </c>
    </row>
    <row r="5857" spans="1:10" hidden="1" x14ac:dyDescent="0.35">
      <c r="A5857" t="s">
        <v>12240</v>
      </c>
      <c r="B5857">
        <v>9</v>
      </c>
      <c r="C5857">
        <v>4</v>
      </c>
      <c r="D5857">
        <v>5768</v>
      </c>
      <c r="E5857" t="s">
        <v>311</v>
      </c>
      <c r="F5857" t="s">
        <v>3848</v>
      </c>
      <c r="G5857" t="s">
        <v>311</v>
      </c>
      <c r="H5857" t="s">
        <v>311</v>
      </c>
      <c r="I5857" t="s">
        <v>311</v>
      </c>
      <c r="J5857">
        <v>9</v>
      </c>
    </row>
    <row r="5858" spans="1:10" hidden="1" x14ac:dyDescent="0.35">
      <c r="A5858" t="s">
        <v>11756</v>
      </c>
      <c r="B5858">
        <v>24</v>
      </c>
      <c r="C5858">
        <v>4</v>
      </c>
      <c r="D5858">
        <v>5768</v>
      </c>
      <c r="E5858" t="s">
        <v>311</v>
      </c>
      <c r="F5858" t="s">
        <v>2692</v>
      </c>
      <c r="G5858" t="s">
        <v>311</v>
      </c>
      <c r="H5858" t="s">
        <v>311</v>
      </c>
      <c r="I5858" t="s">
        <v>311</v>
      </c>
      <c r="J5858">
        <v>2</v>
      </c>
    </row>
    <row r="5859" spans="1:10" hidden="1" x14ac:dyDescent="0.35">
      <c r="A5859" t="s">
        <v>12241</v>
      </c>
      <c r="B5859">
        <v>13</v>
      </c>
      <c r="C5859">
        <v>4</v>
      </c>
      <c r="D5859">
        <v>5768</v>
      </c>
      <c r="E5859" t="s">
        <v>311</v>
      </c>
      <c r="F5859" t="s">
        <v>3848</v>
      </c>
      <c r="G5859" t="s">
        <v>311</v>
      </c>
      <c r="H5859" t="s">
        <v>311</v>
      </c>
      <c r="I5859" t="s">
        <v>311</v>
      </c>
      <c r="J5859">
        <v>0</v>
      </c>
    </row>
    <row r="5860" spans="1:10" hidden="1" x14ac:dyDescent="0.35">
      <c r="A5860" t="s">
        <v>12242</v>
      </c>
      <c r="B5860">
        <v>15</v>
      </c>
      <c r="C5860">
        <v>4</v>
      </c>
      <c r="D5860">
        <v>5768</v>
      </c>
      <c r="E5860" t="s">
        <v>311</v>
      </c>
      <c r="F5860" t="s">
        <v>3848</v>
      </c>
      <c r="G5860" t="s">
        <v>311</v>
      </c>
      <c r="H5860" t="s">
        <v>311</v>
      </c>
      <c r="I5860" t="s">
        <v>311</v>
      </c>
      <c r="J5860">
        <v>0</v>
      </c>
    </row>
    <row r="5861" spans="1:10" hidden="1" x14ac:dyDescent="0.35">
      <c r="A5861" t="s">
        <v>12243</v>
      </c>
      <c r="B5861">
        <v>42</v>
      </c>
      <c r="C5861">
        <v>4</v>
      </c>
      <c r="D5861">
        <v>5768</v>
      </c>
      <c r="E5861" t="s">
        <v>311</v>
      </c>
      <c r="F5861" t="s">
        <v>3848</v>
      </c>
      <c r="G5861" t="s">
        <v>311</v>
      </c>
      <c r="H5861" t="s">
        <v>311</v>
      </c>
      <c r="I5861" t="s">
        <v>311</v>
      </c>
      <c r="J5861">
        <v>0</v>
      </c>
    </row>
    <row r="5862" spans="1:10" hidden="1" x14ac:dyDescent="0.35">
      <c r="A5862" t="s">
        <v>12244</v>
      </c>
      <c r="B5862">
        <v>9</v>
      </c>
      <c r="C5862">
        <v>4</v>
      </c>
      <c r="D5862">
        <v>5768</v>
      </c>
      <c r="E5862" t="s">
        <v>311</v>
      </c>
      <c r="F5862" t="s">
        <v>3848</v>
      </c>
      <c r="G5862" t="s">
        <v>311</v>
      </c>
      <c r="H5862" t="s">
        <v>311</v>
      </c>
      <c r="I5862" t="s">
        <v>311</v>
      </c>
      <c r="J5862">
        <v>0</v>
      </c>
    </row>
    <row r="5863" spans="1:10" hidden="1" x14ac:dyDescent="0.35">
      <c r="A5863" t="s">
        <v>12245</v>
      </c>
      <c r="B5863">
        <v>10</v>
      </c>
      <c r="C5863">
        <v>4</v>
      </c>
      <c r="D5863">
        <v>5768</v>
      </c>
      <c r="E5863" t="s">
        <v>311</v>
      </c>
      <c r="F5863" t="s">
        <v>3848</v>
      </c>
      <c r="G5863" t="s">
        <v>311</v>
      </c>
      <c r="H5863" t="s">
        <v>311</v>
      </c>
      <c r="I5863" t="s">
        <v>311</v>
      </c>
      <c r="J5863">
        <v>0</v>
      </c>
    </row>
    <row r="5864" spans="1:10" hidden="1" x14ac:dyDescent="0.35">
      <c r="A5864" t="s">
        <v>12246</v>
      </c>
      <c r="B5864">
        <v>7</v>
      </c>
      <c r="C5864">
        <v>4</v>
      </c>
      <c r="D5864">
        <v>5768</v>
      </c>
      <c r="E5864" t="s">
        <v>311</v>
      </c>
      <c r="F5864" t="s">
        <v>3848</v>
      </c>
      <c r="G5864" t="s">
        <v>311</v>
      </c>
      <c r="H5864" t="s">
        <v>311</v>
      </c>
      <c r="I5864" t="s">
        <v>311</v>
      </c>
      <c r="J5864">
        <v>0</v>
      </c>
    </row>
    <row r="5865" spans="1:10" hidden="1" x14ac:dyDescent="0.35">
      <c r="A5865" t="s">
        <v>12247</v>
      </c>
      <c r="B5865">
        <v>20</v>
      </c>
      <c r="C5865">
        <v>4</v>
      </c>
      <c r="D5865">
        <v>5768</v>
      </c>
      <c r="E5865" t="s">
        <v>311</v>
      </c>
      <c r="F5865" t="s">
        <v>3848</v>
      </c>
      <c r="G5865" t="s">
        <v>311</v>
      </c>
      <c r="H5865" t="s">
        <v>311</v>
      </c>
      <c r="I5865" t="s">
        <v>311</v>
      </c>
      <c r="J5865">
        <v>0</v>
      </c>
    </row>
    <row r="5866" spans="1:10" hidden="1" x14ac:dyDescent="0.35">
      <c r="A5866" t="s">
        <v>12248</v>
      </c>
      <c r="B5866">
        <v>8</v>
      </c>
      <c r="C5866">
        <v>4</v>
      </c>
      <c r="D5866">
        <v>5768</v>
      </c>
      <c r="E5866" t="s">
        <v>311</v>
      </c>
      <c r="F5866" t="s">
        <v>3848</v>
      </c>
      <c r="G5866" t="s">
        <v>311</v>
      </c>
      <c r="H5866" t="s">
        <v>311</v>
      </c>
      <c r="I5866" t="s">
        <v>311</v>
      </c>
      <c r="J5866">
        <v>0</v>
      </c>
    </row>
    <row r="5867" spans="1:10" hidden="1" x14ac:dyDescent="0.35">
      <c r="A5867" t="s">
        <v>12249</v>
      </c>
      <c r="B5867">
        <v>34</v>
      </c>
      <c r="C5867">
        <v>4</v>
      </c>
      <c r="D5867">
        <v>5768</v>
      </c>
      <c r="E5867" t="s">
        <v>311</v>
      </c>
      <c r="F5867" t="s">
        <v>3848</v>
      </c>
      <c r="G5867" t="s">
        <v>311</v>
      </c>
      <c r="H5867" t="s">
        <v>311</v>
      </c>
      <c r="I5867" t="s">
        <v>311</v>
      </c>
      <c r="J5867">
        <v>1</v>
      </c>
    </row>
    <row r="5868" spans="1:10" hidden="1" x14ac:dyDescent="0.35">
      <c r="A5868" t="s">
        <v>12250</v>
      </c>
      <c r="B5868">
        <v>19</v>
      </c>
      <c r="C5868">
        <v>4</v>
      </c>
      <c r="D5868">
        <v>5768</v>
      </c>
      <c r="E5868" t="s">
        <v>311</v>
      </c>
      <c r="F5868" t="s">
        <v>3848</v>
      </c>
      <c r="G5868" t="s">
        <v>311</v>
      </c>
      <c r="H5868" t="s">
        <v>311</v>
      </c>
      <c r="I5868" t="s">
        <v>311</v>
      </c>
      <c r="J5868">
        <v>0</v>
      </c>
    </row>
    <row r="5869" spans="1:10" hidden="1" x14ac:dyDescent="0.35">
      <c r="A5869" t="s">
        <v>12251</v>
      </c>
      <c r="B5869">
        <v>14</v>
      </c>
      <c r="C5869">
        <v>4</v>
      </c>
      <c r="D5869">
        <v>5768</v>
      </c>
      <c r="E5869" t="s">
        <v>311</v>
      </c>
      <c r="F5869" t="s">
        <v>2692</v>
      </c>
      <c r="G5869" t="s">
        <v>311</v>
      </c>
      <c r="H5869" t="s">
        <v>311</v>
      </c>
      <c r="I5869" t="s">
        <v>311</v>
      </c>
      <c r="J5869">
        <v>6</v>
      </c>
    </row>
    <row r="5870" spans="1:10" hidden="1" x14ac:dyDescent="0.35">
      <c r="A5870" t="s">
        <v>12252</v>
      </c>
      <c r="B5870">
        <v>9</v>
      </c>
      <c r="C5870">
        <v>4</v>
      </c>
      <c r="D5870">
        <v>5768</v>
      </c>
      <c r="E5870" t="s">
        <v>311</v>
      </c>
      <c r="F5870" t="s">
        <v>2692</v>
      </c>
      <c r="G5870" t="s">
        <v>311</v>
      </c>
      <c r="H5870" t="s">
        <v>311</v>
      </c>
      <c r="I5870" t="s">
        <v>311</v>
      </c>
      <c r="J5870">
        <v>1</v>
      </c>
    </row>
    <row r="5871" spans="1:10" hidden="1" x14ac:dyDescent="0.35">
      <c r="A5871" t="s">
        <v>12253</v>
      </c>
      <c r="B5871">
        <v>10</v>
      </c>
      <c r="C5871">
        <v>4</v>
      </c>
      <c r="D5871">
        <v>5768</v>
      </c>
      <c r="E5871" t="s">
        <v>311</v>
      </c>
      <c r="F5871" t="s">
        <v>3848</v>
      </c>
      <c r="G5871" t="s">
        <v>311</v>
      </c>
      <c r="H5871" t="s">
        <v>311</v>
      </c>
      <c r="I5871" t="s">
        <v>311</v>
      </c>
      <c r="J5871">
        <v>0</v>
      </c>
    </row>
    <row r="5872" spans="1:10" hidden="1" x14ac:dyDescent="0.35">
      <c r="A5872" t="s">
        <v>12254</v>
      </c>
      <c r="B5872">
        <v>7</v>
      </c>
      <c r="C5872">
        <v>4</v>
      </c>
      <c r="D5872">
        <v>5768</v>
      </c>
      <c r="E5872" t="s">
        <v>311</v>
      </c>
      <c r="F5872" t="s">
        <v>3848</v>
      </c>
      <c r="G5872" t="s">
        <v>311</v>
      </c>
      <c r="H5872" t="s">
        <v>311</v>
      </c>
      <c r="I5872" t="s">
        <v>311</v>
      </c>
      <c r="J5872">
        <v>0</v>
      </c>
    </row>
    <row r="5873" spans="1:10" hidden="1" x14ac:dyDescent="0.35">
      <c r="A5873" t="s">
        <v>12255</v>
      </c>
      <c r="B5873">
        <v>26</v>
      </c>
      <c r="C5873">
        <v>4</v>
      </c>
      <c r="D5873">
        <v>5768</v>
      </c>
      <c r="E5873" t="s">
        <v>311</v>
      </c>
      <c r="F5873" t="s">
        <v>3848</v>
      </c>
      <c r="G5873" t="s">
        <v>311</v>
      </c>
      <c r="H5873" t="s">
        <v>311</v>
      </c>
      <c r="I5873" t="s">
        <v>311</v>
      </c>
      <c r="J5873">
        <v>0</v>
      </c>
    </row>
    <row r="5874" spans="1:10" hidden="1" x14ac:dyDescent="0.35">
      <c r="A5874" t="s">
        <v>12256</v>
      </c>
      <c r="B5874">
        <v>9</v>
      </c>
      <c r="C5874">
        <v>4</v>
      </c>
      <c r="D5874">
        <v>5768</v>
      </c>
      <c r="E5874" t="s">
        <v>311</v>
      </c>
      <c r="F5874" t="s">
        <v>3848</v>
      </c>
      <c r="G5874" t="s">
        <v>311</v>
      </c>
      <c r="H5874" t="s">
        <v>311</v>
      </c>
      <c r="I5874" t="s">
        <v>311</v>
      </c>
      <c r="J5874">
        <v>0</v>
      </c>
    </row>
    <row r="5875" spans="1:10" hidden="1" x14ac:dyDescent="0.35">
      <c r="A5875" t="s">
        <v>12257</v>
      </c>
      <c r="B5875">
        <v>16</v>
      </c>
      <c r="C5875">
        <v>4</v>
      </c>
      <c r="D5875">
        <v>5768</v>
      </c>
      <c r="E5875" t="s">
        <v>311</v>
      </c>
      <c r="F5875" t="s">
        <v>3848</v>
      </c>
      <c r="G5875" t="s">
        <v>311</v>
      </c>
      <c r="H5875" t="s">
        <v>311</v>
      </c>
      <c r="I5875" t="s">
        <v>311</v>
      </c>
      <c r="J5875">
        <v>0</v>
      </c>
    </row>
    <row r="5876" spans="1:10" hidden="1" x14ac:dyDescent="0.35">
      <c r="A5876" t="s">
        <v>12258</v>
      </c>
      <c r="B5876">
        <v>11</v>
      </c>
      <c r="C5876">
        <v>4</v>
      </c>
      <c r="D5876">
        <v>5768</v>
      </c>
      <c r="E5876" t="s">
        <v>311</v>
      </c>
      <c r="F5876" t="s">
        <v>2692</v>
      </c>
      <c r="G5876" t="s">
        <v>311</v>
      </c>
      <c r="H5876" t="s">
        <v>311</v>
      </c>
      <c r="I5876" t="s">
        <v>311</v>
      </c>
      <c r="J5876">
        <v>1</v>
      </c>
    </row>
    <row r="5877" spans="1:10" hidden="1" x14ac:dyDescent="0.35">
      <c r="A5877" t="s">
        <v>12259</v>
      </c>
      <c r="B5877">
        <v>10</v>
      </c>
      <c r="C5877">
        <v>4</v>
      </c>
      <c r="D5877">
        <v>5768</v>
      </c>
      <c r="E5877" t="s">
        <v>311</v>
      </c>
      <c r="F5877" t="s">
        <v>3848</v>
      </c>
      <c r="G5877" t="s">
        <v>311</v>
      </c>
      <c r="H5877" t="s">
        <v>311</v>
      </c>
      <c r="I5877" t="s">
        <v>311</v>
      </c>
      <c r="J5877">
        <v>0</v>
      </c>
    </row>
    <row r="5878" spans="1:10" hidden="1" x14ac:dyDescent="0.35">
      <c r="A5878" t="s">
        <v>12260</v>
      </c>
      <c r="B5878">
        <v>12</v>
      </c>
      <c r="C5878">
        <v>4</v>
      </c>
      <c r="D5878">
        <v>5768</v>
      </c>
      <c r="E5878" t="s">
        <v>311</v>
      </c>
      <c r="F5878" t="s">
        <v>3848</v>
      </c>
      <c r="G5878" t="s">
        <v>311</v>
      </c>
      <c r="H5878" t="s">
        <v>311</v>
      </c>
      <c r="I5878" t="s">
        <v>311</v>
      </c>
      <c r="J5878">
        <v>0</v>
      </c>
    </row>
    <row r="5879" spans="1:10" hidden="1" x14ac:dyDescent="0.35">
      <c r="A5879" t="s">
        <v>12261</v>
      </c>
      <c r="B5879">
        <v>18</v>
      </c>
      <c r="C5879">
        <v>4</v>
      </c>
      <c r="D5879">
        <v>5768</v>
      </c>
      <c r="E5879" t="s">
        <v>311</v>
      </c>
      <c r="F5879" t="s">
        <v>2692</v>
      </c>
      <c r="G5879" t="s">
        <v>311</v>
      </c>
      <c r="H5879" t="s">
        <v>311</v>
      </c>
      <c r="I5879" t="s">
        <v>311</v>
      </c>
      <c r="J5879">
        <v>3</v>
      </c>
    </row>
    <row r="5880" spans="1:10" hidden="1" x14ac:dyDescent="0.35">
      <c r="A5880" t="s">
        <v>12262</v>
      </c>
      <c r="B5880">
        <v>12</v>
      </c>
      <c r="C5880">
        <v>4</v>
      </c>
      <c r="D5880">
        <v>5768</v>
      </c>
      <c r="E5880" t="s">
        <v>311</v>
      </c>
      <c r="F5880" t="s">
        <v>3848</v>
      </c>
      <c r="G5880" t="s">
        <v>311</v>
      </c>
      <c r="H5880" t="s">
        <v>311</v>
      </c>
      <c r="I5880" t="s">
        <v>311</v>
      </c>
      <c r="J5880">
        <v>0</v>
      </c>
    </row>
    <row r="5881" spans="1:10" hidden="1" x14ac:dyDescent="0.35">
      <c r="A5881" t="s">
        <v>12263</v>
      </c>
      <c r="B5881">
        <v>10</v>
      </c>
      <c r="C5881">
        <v>4</v>
      </c>
      <c r="D5881">
        <v>5768</v>
      </c>
      <c r="E5881" t="s">
        <v>311</v>
      </c>
      <c r="F5881" t="s">
        <v>3848</v>
      </c>
      <c r="G5881" t="s">
        <v>311</v>
      </c>
      <c r="H5881" t="s">
        <v>311</v>
      </c>
      <c r="I5881" t="s">
        <v>311</v>
      </c>
      <c r="J5881">
        <v>0</v>
      </c>
    </row>
    <row r="5882" spans="1:10" hidden="1" x14ac:dyDescent="0.35">
      <c r="A5882" t="s">
        <v>12264</v>
      </c>
      <c r="B5882">
        <v>14</v>
      </c>
      <c r="C5882">
        <v>4</v>
      </c>
      <c r="D5882">
        <v>5768</v>
      </c>
      <c r="E5882" t="s">
        <v>311</v>
      </c>
      <c r="F5882" t="s">
        <v>2692</v>
      </c>
      <c r="G5882" t="s">
        <v>311</v>
      </c>
      <c r="H5882" t="s">
        <v>311</v>
      </c>
      <c r="I5882" t="s">
        <v>311</v>
      </c>
      <c r="J5882">
        <v>1</v>
      </c>
    </row>
    <row r="5883" spans="1:10" hidden="1" x14ac:dyDescent="0.35">
      <c r="A5883" t="s">
        <v>12265</v>
      </c>
      <c r="B5883">
        <v>10</v>
      </c>
      <c r="C5883">
        <v>4</v>
      </c>
      <c r="D5883">
        <v>5768</v>
      </c>
      <c r="E5883" t="s">
        <v>311</v>
      </c>
      <c r="F5883" t="s">
        <v>3848</v>
      </c>
      <c r="G5883" t="s">
        <v>311</v>
      </c>
      <c r="H5883" t="s">
        <v>311</v>
      </c>
      <c r="I5883" t="s">
        <v>311</v>
      </c>
      <c r="J5883">
        <v>0</v>
      </c>
    </row>
    <row r="5884" spans="1:10" hidden="1" x14ac:dyDescent="0.35">
      <c r="A5884" t="s">
        <v>12266</v>
      </c>
      <c r="B5884">
        <v>18</v>
      </c>
      <c r="C5884">
        <v>4</v>
      </c>
      <c r="D5884">
        <v>5768</v>
      </c>
      <c r="E5884" t="s">
        <v>311</v>
      </c>
      <c r="F5884" t="s">
        <v>3848</v>
      </c>
      <c r="G5884" t="s">
        <v>311</v>
      </c>
      <c r="H5884" t="s">
        <v>311</v>
      </c>
      <c r="I5884" t="s">
        <v>311</v>
      </c>
      <c r="J5884">
        <v>0</v>
      </c>
    </row>
    <row r="5885" spans="1:10" hidden="1" x14ac:dyDescent="0.35">
      <c r="A5885" t="s">
        <v>12267</v>
      </c>
      <c r="B5885">
        <v>7</v>
      </c>
      <c r="C5885">
        <v>4</v>
      </c>
      <c r="D5885">
        <v>5768</v>
      </c>
      <c r="E5885" t="s">
        <v>311</v>
      </c>
      <c r="F5885" t="s">
        <v>3848</v>
      </c>
      <c r="G5885" t="s">
        <v>311</v>
      </c>
      <c r="H5885" t="s">
        <v>311</v>
      </c>
      <c r="I5885" t="s">
        <v>311</v>
      </c>
      <c r="J5885">
        <v>0</v>
      </c>
    </row>
    <row r="5886" spans="1:10" hidden="1" x14ac:dyDescent="0.35">
      <c r="A5886" t="s">
        <v>12268</v>
      </c>
      <c r="B5886">
        <v>16</v>
      </c>
      <c r="C5886">
        <v>4</v>
      </c>
      <c r="D5886">
        <v>5768</v>
      </c>
      <c r="E5886" t="s">
        <v>311</v>
      </c>
      <c r="F5886" t="s">
        <v>3848</v>
      </c>
      <c r="G5886" t="s">
        <v>311</v>
      </c>
      <c r="H5886" t="s">
        <v>311</v>
      </c>
      <c r="I5886" t="s">
        <v>311</v>
      </c>
      <c r="J5886">
        <v>0</v>
      </c>
    </row>
    <row r="5887" spans="1:10" hidden="1" x14ac:dyDescent="0.35">
      <c r="A5887" t="s">
        <v>12269</v>
      </c>
      <c r="B5887">
        <v>6</v>
      </c>
      <c r="C5887">
        <v>4</v>
      </c>
      <c r="D5887">
        <v>5768</v>
      </c>
      <c r="E5887" t="s">
        <v>311</v>
      </c>
      <c r="F5887" t="s">
        <v>3848</v>
      </c>
      <c r="G5887" t="s">
        <v>311</v>
      </c>
      <c r="H5887" t="s">
        <v>311</v>
      </c>
      <c r="I5887" t="s">
        <v>311</v>
      </c>
      <c r="J5887">
        <v>0</v>
      </c>
    </row>
    <row r="5888" spans="1:10" hidden="1" x14ac:dyDescent="0.35">
      <c r="A5888" t="s">
        <v>12270</v>
      </c>
      <c r="B5888">
        <v>18</v>
      </c>
      <c r="C5888">
        <v>4</v>
      </c>
      <c r="D5888">
        <v>5768</v>
      </c>
      <c r="E5888" t="s">
        <v>311</v>
      </c>
      <c r="F5888" t="s">
        <v>3848</v>
      </c>
      <c r="G5888" t="s">
        <v>311</v>
      </c>
      <c r="H5888" t="s">
        <v>311</v>
      </c>
      <c r="I5888" t="s">
        <v>311</v>
      </c>
      <c r="J5888">
        <v>2</v>
      </c>
    </row>
    <row r="5889" spans="1:10" hidden="1" x14ac:dyDescent="0.35">
      <c r="A5889" t="s">
        <v>12271</v>
      </c>
      <c r="B5889">
        <v>14</v>
      </c>
      <c r="C5889">
        <v>4</v>
      </c>
      <c r="D5889">
        <v>5768</v>
      </c>
      <c r="E5889" t="s">
        <v>311</v>
      </c>
      <c r="F5889" t="s">
        <v>3848</v>
      </c>
      <c r="G5889" t="s">
        <v>311</v>
      </c>
      <c r="H5889" t="s">
        <v>311</v>
      </c>
      <c r="I5889" t="s">
        <v>311</v>
      </c>
      <c r="J5889">
        <v>0</v>
      </c>
    </row>
    <row r="5890" spans="1:10" hidden="1" x14ac:dyDescent="0.35">
      <c r="A5890" t="s">
        <v>12272</v>
      </c>
      <c r="B5890">
        <v>17</v>
      </c>
      <c r="C5890">
        <v>4</v>
      </c>
      <c r="D5890">
        <v>5768</v>
      </c>
      <c r="E5890" t="s">
        <v>311</v>
      </c>
      <c r="F5890" t="s">
        <v>3848</v>
      </c>
      <c r="G5890" t="s">
        <v>311</v>
      </c>
      <c r="H5890" t="s">
        <v>311</v>
      </c>
      <c r="I5890" t="s">
        <v>311</v>
      </c>
      <c r="J5890">
        <v>0</v>
      </c>
    </row>
    <row r="5891" spans="1:10" hidden="1" x14ac:dyDescent="0.35">
      <c r="A5891" t="s">
        <v>12273</v>
      </c>
      <c r="B5891">
        <v>23</v>
      </c>
      <c r="C5891">
        <v>4</v>
      </c>
      <c r="D5891">
        <v>5768</v>
      </c>
      <c r="E5891" t="s">
        <v>311</v>
      </c>
      <c r="F5891" t="s">
        <v>3848</v>
      </c>
      <c r="G5891" t="s">
        <v>311</v>
      </c>
      <c r="H5891" t="s">
        <v>311</v>
      </c>
      <c r="I5891" t="s">
        <v>311</v>
      </c>
      <c r="J5891">
        <v>0</v>
      </c>
    </row>
    <row r="5892" spans="1:10" hidden="1" x14ac:dyDescent="0.35">
      <c r="A5892" t="s">
        <v>12274</v>
      </c>
      <c r="B5892">
        <v>8</v>
      </c>
      <c r="C5892">
        <v>4</v>
      </c>
      <c r="D5892">
        <v>5768</v>
      </c>
      <c r="E5892" t="s">
        <v>311</v>
      </c>
      <c r="F5892" t="s">
        <v>3848</v>
      </c>
      <c r="G5892" t="s">
        <v>311</v>
      </c>
      <c r="H5892" t="s">
        <v>311</v>
      </c>
      <c r="I5892" t="s">
        <v>311</v>
      </c>
      <c r="J5892">
        <v>0</v>
      </c>
    </row>
    <row r="5893" spans="1:10" hidden="1" x14ac:dyDescent="0.35">
      <c r="A5893" t="s">
        <v>12275</v>
      </c>
      <c r="B5893">
        <v>7</v>
      </c>
      <c r="C5893">
        <v>4</v>
      </c>
      <c r="D5893">
        <v>5768</v>
      </c>
      <c r="E5893" t="s">
        <v>311</v>
      </c>
      <c r="F5893" t="s">
        <v>3848</v>
      </c>
      <c r="G5893" t="s">
        <v>311</v>
      </c>
      <c r="H5893" t="s">
        <v>311</v>
      </c>
      <c r="I5893" t="s">
        <v>311</v>
      </c>
      <c r="J5893">
        <v>0</v>
      </c>
    </row>
    <row r="5894" spans="1:10" hidden="1" x14ac:dyDescent="0.35">
      <c r="A5894" t="s">
        <v>12276</v>
      </c>
      <c r="B5894">
        <v>14</v>
      </c>
      <c r="C5894">
        <v>4</v>
      </c>
      <c r="D5894">
        <v>5768</v>
      </c>
      <c r="E5894" t="s">
        <v>311</v>
      </c>
      <c r="F5894" t="s">
        <v>3848</v>
      </c>
      <c r="G5894" t="s">
        <v>311</v>
      </c>
      <c r="H5894" t="s">
        <v>311</v>
      </c>
      <c r="I5894" t="s">
        <v>311</v>
      </c>
      <c r="J5894">
        <v>0</v>
      </c>
    </row>
    <row r="5895" spans="1:10" hidden="1" x14ac:dyDescent="0.35">
      <c r="A5895" t="s">
        <v>12277</v>
      </c>
      <c r="B5895">
        <v>17</v>
      </c>
      <c r="C5895">
        <v>4</v>
      </c>
      <c r="D5895">
        <v>5768</v>
      </c>
      <c r="E5895" t="s">
        <v>311</v>
      </c>
      <c r="F5895" t="s">
        <v>2692</v>
      </c>
      <c r="G5895" t="s">
        <v>311</v>
      </c>
      <c r="H5895" t="s">
        <v>311</v>
      </c>
      <c r="I5895" t="s">
        <v>311</v>
      </c>
      <c r="J5895">
        <v>0</v>
      </c>
    </row>
    <row r="5896" spans="1:10" hidden="1" x14ac:dyDescent="0.35">
      <c r="A5896" t="s">
        <v>12278</v>
      </c>
      <c r="B5896">
        <v>13</v>
      </c>
      <c r="C5896">
        <v>4</v>
      </c>
      <c r="D5896">
        <v>5768</v>
      </c>
      <c r="E5896" t="s">
        <v>311</v>
      </c>
      <c r="F5896" t="s">
        <v>3848</v>
      </c>
      <c r="G5896" t="s">
        <v>311</v>
      </c>
      <c r="H5896" t="s">
        <v>311</v>
      </c>
      <c r="I5896" t="s">
        <v>311</v>
      </c>
      <c r="J5896">
        <v>0</v>
      </c>
    </row>
    <row r="5897" spans="1:10" hidden="1" x14ac:dyDescent="0.35">
      <c r="A5897" t="s">
        <v>12279</v>
      </c>
      <c r="B5897">
        <v>14</v>
      </c>
      <c r="C5897">
        <v>4</v>
      </c>
      <c r="D5897">
        <v>5768</v>
      </c>
      <c r="E5897" t="s">
        <v>311</v>
      </c>
      <c r="F5897" t="s">
        <v>3848</v>
      </c>
      <c r="G5897" t="s">
        <v>311</v>
      </c>
      <c r="H5897" t="s">
        <v>311</v>
      </c>
      <c r="I5897" t="s">
        <v>311</v>
      </c>
      <c r="J5897">
        <v>0</v>
      </c>
    </row>
    <row r="5898" spans="1:10" hidden="1" x14ac:dyDescent="0.35">
      <c r="A5898" t="s">
        <v>12280</v>
      </c>
      <c r="B5898">
        <v>7</v>
      </c>
      <c r="C5898">
        <v>4</v>
      </c>
      <c r="D5898">
        <v>5768</v>
      </c>
      <c r="E5898" t="s">
        <v>311</v>
      </c>
      <c r="F5898" t="s">
        <v>3848</v>
      </c>
      <c r="G5898" t="s">
        <v>311</v>
      </c>
      <c r="H5898" t="s">
        <v>311</v>
      </c>
      <c r="I5898" t="s">
        <v>311</v>
      </c>
      <c r="J5898">
        <v>7</v>
      </c>
    </row>
    <row r="5899" spans="1:10" hidden="1" x14ac:dyDescent="0.35">
      <c r="A5899" t="s">
        <v>12281</v>
      </c>
      <c r="B5899">
        <v>7</v>
      </c>
      <c r="C5899">
        <v>4</v>
      </c>
      <c r="D5899">
        <v>5768</v>
      </c>
      <c r="E5899" t="s">
        <v>311</v>
      </c>
      <c r="F5899" t="s">
        <v>3848</v>
      </c>
      <c r="G5899" t="s">
        <v>311</v>
      </c>
      <c r="H5899" t="s">
        <v>311</v>
      </c>
      <c r="I5899" t="s">
        <v>311</v>
      </c>
      <c r="J5899">
        <v>0</v>
      </c>
    </row>
    <row r="5900" spans="1:10" hidden="1" x14ac:dyDescent="0.35">
      <c r="A5900" t="s">
        <v>12282</v>
      </c>
      <c r="B5900">
        <v>15</v>
      </c>
      <c r="C5900">
        <v>4</v>
      </c>
      <c r="D5900">
        <v>5768</v>
      </c>
      <c r="E5900" t="s">
        <v>311</v>
      </c>
      <c r="F5900" t="s">
        <v>3848</v>
      </c>
      <c r="G5900" t="s">
        <v>311</v>
      </c>
      <c r="H5900" t="s">
        <v>311</v>
      </c>
      <c r="I5900" t="s">
        <v>311</v>
      </c>
      <c r="J5900">
        <v>4</v>
      </c>
    </row>
    <row r="5901" spans="1:10" hidden="1" x14ac:dyDescent="0.35">
      <c r="A5901" t="s">
        <v>12283</v>
      </c>
      <c r="B5901">
        <v>9</v>
      </c>
      <c r="C5901">
        <v>4</v>
      </c>
      <c r="D5901">
        <v>5768</v>
      </c>
      <c r="E5901" t="s">
        <v>311</v>
      </c>
      <c r="F5901" t="s">
        <v>3848</v>
      </c>
      <c r="G5901" t="s">
        <v>311</v>
      </c>
      <c r="H5901" t="s">
        <v>311</v>
      </c>
      <c r="I5901" t="s">
        <v>311</v>
      </c>
      <c r="J5901">
        <v>2</v>
      </c>
    </row>
    <row r="5902" spans="1:10" hidden="1" x14ac:dyDescent="0.35">
      <c r="A5902" t="s">
        <v>12284</v>
      </c>
      <c r="B5902">
        <v>15</v>
      </c>
      <c r="C5902">
        <v>4</v>
      </c>
      <c r="D5902">
        <v>5768</v>
      </c>
      <c r="E5902" t="s">
        <v>311</v>
      </c>
      <c r="F5902" t="s">
        <v>3848</v>
      </c>
      <c r="G5902" t="s">
        <v>311</v>
      </c>
      <c r="H5902" t="s">
        <v>311</v>
      </c>
      <c r="I5902" t="s">
        <v>311</v>
      </c>
      <c r="J5902">
        <v>0</v>
      </c>
    </row>
    <row r="5903" spans="1:10" hidden="1" x14ac:dyDescent="0.35">
      <c r="A5903" t="s">
        <v>12285</v>
      </c>
      <c r="B5903">
        <v>7</v>
      </c>
      <c r="C5903">
        <v>4</v>
      </c>
      <c r="D5903">
        <v>5768</v>
      </c>
      <c r="E5903" t="s">
        <v>311</v>
      </c>
      <c r="F5903" t="s">
        <v>3848</v>
      </c>
      <c r="G5903" t="s">
        <v>311</v>
      </c>
      <c r="H5903" t="s">
        <v>311</v>
      </c>
      <c r="I5903" t="s">
        <v>311</v>
      </c>
      <c r="J5903">
        <v>0</v>
      </c>
    </row>
    <row r="5904" spans="1:10" hidden="1" x14ac:dyDescent="0.35">
      <c r="A5904" t="s">
        <v>12286</v>
      </c>
      <c r="B5904">
        <v>8</v>
      </c>
      <c r="C5904">
        <v>4</v>
      </c>
      <c r="D5904">
        <v>5768</v>
      </c>
      <c r="E5904" t="s">
        <v>311</v>
      </c>
      <c r="F5904" t="s">
        <v>3848</v>
      </c>
      <c r="G5904" t="s">
        <v>311</v>
      </c>
      <c r="H5904" t="s">
        <v>311</v>
      </c>
      <c r="I5904" t="s">
        <v>311</v>
      </c>
      <c r="J5904">
        <v>8</v>
      </c>
    </row>
    <row r="5905" spans="1:10" hidden="1" x14ac:dyDescent="0.35">
      <c r="A5905" t="s">
        <v>12287</v>
      </c>
      <c r="B5905">
        <v>10</v>
      </c>
      <c r="C5905">
        <v>4</v>
      </c>
      <c r="D5905">
        <v>5768</v>
      </c>
      <c r="E5905" t="s">
        <v>311</v>
      </c>
      <c r="F5905" t="s">
        <v>3848</v>
      </c>
      <c r="G5905" t="s">
        <v>311</v>
      </c>
      <c r="H5905" t="s">
        <v>311</v>
      </c>
      <c r="I5905" t="s">
        <v>311</v>
      </c>
      <c r="J5905">
        <v>0</v>
      </c>
    </row>
    <row r="5906" spans="1:10" hidden="1" x14ac:dyDescent="0.35">
      <c r="A5906" t="s">
        <v>12288</v>
      </c>
      <c r="B5906">
        <v>10</v>
      </c>
      <c r="C5906">
        <v>4</v>
      </c>
      <c r="D5906">
        <v>5768</v>
      </c>
      <c r="E5906" t="s">
        <v>311</v>
      </c>
      <c r="F5906" t="s">
        <v>3848</v>
      </c>
      <c r="G5906" t="s">
        <v>311</v>
      </c>
      <c r="H5906" t="s">
        <v>311</v>
      </c>
      <c r="I5906" t="s">
        <v>311</v>
      </c>
      <c r="J5906">
        <v>0</v>
      </c>
    </row>
    <row r="5907" spans="1:10" hidden="1" x14ac:dyDescent="0.35">
      <c r="A5907" t="s">
        <v>12289</v>
      </c>
      <c r="B5907">
        <v>19</v>
      </c>
      <c r="C5907">
        <v>4</v>
      </c>
      <c r="D5907">
        <v>5768</v>
      </c>
      <c r="E5907" t="s">
        <v>311</v>
      </c>
      <c r="F5907" t="s">
        <v>3848</v>
      </c>
      <c r="G5907" t="s">
        <v>311</v>
      </c>
      <c r="H5907" t="s">
        <v>311</v>
      </c>
      <c r="I5907" t="s">
        <v>311</v>
      </c>
      <c r="J5907">
        <v>0</v>
      </c>
    </row>
    <row r="5908" spans="1:10" hidden="1" x14ac:dyDescent="0.35">
      <c r="A5908" t="s">
        <v>12290</v>
      </c>
      <c r="B5908">
        <v>15</v>
      </c>
      <c r="C5908">
        <v>4</v>
      </c>
      <c r="D5908">
        <v>5768</v>
      </c>
      <c r="E5908" t="s">
        <v>311</v>
      </c>
      <c r="F5908" t="s">
        <v>3848</v>
      </c>
      <c r="G5908" t="s">
        <v>311</v>
      </c>
      <c r="H5908" t="s">
        <v>311</v>
      </c>
      <c r="I5908" t="s">
        <v>311</v>
      </c>
      <c r="J5908">
        <v>1</v>
      </c>
    </row>
    <row r="5909" spans="1:10" hidden="1" x14ac:dyDescent="0.35">
      <c r="A5909" t="s">
        <v>12291</v>
      </c>
      <c r="B5909">
        <v>7</v>
      </c>
      <c r="C5909">
        <v>4</v>
      </c>
      <c r="D5909">
        <v>5768</v>
      </c>
      <c r="E5909" t="s">
        <v>311</v>
      </c>
      <c r="F5909" t="s">
        <v>3848</v>
      </c>
      <c r="G5909" t="s">
        <v>311</v>
      </c>
      <c r="H5909" t="s">
        <v>311</v>
      </c>
      <c r="I5909" t="s">
        <v>311</v>
      </c>
      <c r="J5909">
        <v>0</v>
      </c>
    </row>
    <row r="5910" spans="1:10" hidden="1" x14ac:dyDescent="0.35">
      <c r="A5910" t="s">
        <v>12292</v>
      </c>
      <c r="B5910">
        <v>10</v>
      </c>
      <c r="C5910">
        <v>4</v>
      </c>
      <c r="D5910">
        <v>5768</v>
      </c>
      <c r="E5910" t="s">
        <v>311</v>
      </c>
      <c r="F5910" t="s">
        <v>3848</v>
      </c>
      <c r="G5910" t="s">
        <v>311</v>
      </c>
      <c r="H5910" t="s">
        <v>311</v>
      </c>
      <c r="I5910" t="s">
        <v>311</v>
      </c>
      <c r="J5910">
        <v>0</v>
      </c>
    </row>
    <row r="5911" spans="1:10" hidden="1" x14ac:dyDescent="0.35">
      <c r="A5911" t="s">
        <v>12293</v>
      </c>
      <c r="B5911">
        <v>7</v>
      </c>
      <c r="C5911">
        <v>4</v>
      </c>
      <c r="D5911">
        <v>5768</v>
      </c>
      <c r="E5911" t="s">
        <v>311</v>
      </c>
      <c r="F5911" t="s">
        <v>3848</v>
      </c>
      <c r="G5911" t="s">
        <v>311</v>
      </c>
      <c r="H5911" t="s">
        <v>311</v>
      </c>
      <c r="I5911" t="s">
        <v>311</v>
      </c>
      <c r="J5911">
        <v>7</v>
      </c>
    </row>
    <row r="5912" spans="1:10" hidden="1" x14ac:dyDescent="0.35">
      <c r="A5912" t="s">
        <v>12294</v>
      </c>
      <c r="B5912">
        <v>20</v>
      </c>
      <c r="C5912">
        <v>4</v>
      </c>
      <c r="D5912">
        <v>5768</v>
      </c>
      <c r="E5912" t="s">
        <v>311</v>
      </c>
      <c r="F5912" t="s">
        <v>3848</v>
      </c>
      <c r="G5912" t="s">
        <v>311</v>
      </c>
      <c r="H5912" t="s">
        <v>311</v>
      </c>
      <c r="I5912" t="s">
        <v>311</v>
      </c>
      <c r="J5912">
        <v>0</v>
      </c>
    </row>
    <row r="5913" spans="1:10" hidden="1" x14ac:dyDescent="0.35">
      <c r="A5913" t="s">
        <v>12295</v>
      </c>
      <c r="B5913">
        <v>19</v>
      </c>
      <c r="C5913">
        <v>4</v>
      </c>
      <c r="D5913">
        <v>5768</v>
      </c>
      <c r="E5913" t="s">
        <v>311</v>
      </c>
      <c r="F5913" t="s">
        <v>3848</v>
      </c>
      <c r="G5913" t="s">
        <v>311</v>
      </c>
      <c r="H5913" t="s">
        <v>311</v>
      </c>
      <c r="I5913" t="s">
        <v>311</v>
      </c>
      <c r="J5913">
        <v>0</v>
      </c>
    </row>
    <row r="5914" spans="1:10" hidden="1" x14ac:dyDescent="0.35">
      <c r="A5914" t="s">
        <v>12296</v>
      </c>
      <c r="B5914">
        <v>9</v>
      </c>
      <c r="C5914">
        <v>4</v>
      </c>
      <c r="D5914">
        <v>5768</v>
      </c>
      <c r="E5914" t="s">
        <v>311</v>
      </c>
      <c r="F5914" t="s">
        <v>3848</v>
      </c>
      <c r="G5914" t="s">
        <v>311</v>
      </c>
      <c r="H5914" t="s">
        <v>311</v>
      </c>
      <c r="I5914" t="s">
        <v>311</v>
      </c>
      <c r="J5914">
        <v>0</v>
      </c>
    </row>
    <row r="5915" spans="1:10" hidden="1" x14ac:dyDescent="0.35">
      <c r="A5915" t="s">
        <v>12297</v>
      </c>
      <c r="B5915">
        <v>15</v>
      </c>
      <c r="C5915">
        <v>4</v>
      </c>
      <c r="D5915">
        <v>5768</v>
      </c>
      <c r="E5915" t="s">
        <v>311</v>
      </c>
      <c r="F5915" t="s">
        <v>2692</v>
      </c>
      <c r="G5915" t="s">
        <v>311</v>
      </c>
      <c r="H5915" t="s">
        <v>311</v>
      </c>
      <c r="I5915" t="s">
        <v>311</v>
      </c>
      <c r="J5915">
        <v>2</v>
      </c>
    </row>
    <row r="5916" spans="1:10" hidden="1" x14ac:dyDescent="0.35">
      <c r="A5916" t="s">
        <v>12298</v>
      </c>
      <c r="B5916">
        <v>17</v>
      </c>
      <c r="C5916">
        <v>4</v>
      </c>
      <c r="D5916">
        <v>5768</v>
      </c>
      <c r="E5916" t="s">
        <v>311</v>
      </c>
      <c r="F5916" t="s">
        <v>3848</v>
      </c>
      <c r="G5916" t="s">
        <v>311</v>
      </c>
      <c r="H5916" t="s">
        <v>311</v>
      </c>
      <c r="I5916" t="s">
        <v>311</v>
      </c>
      <c r="J5916">
        <v>0</v>
      </c>
    </row>
    <row r="5917" spans="1:10" hidden="1" x14ac:dyDescent="0.35">
      <c r="A5917" t="s">
        <v>12299</v>
      </c>
      <c r="B5917">
        <v>17</v>
      </c>
      <c r="C5917">
        <v>4</v>
      </c>
      <c r="D5917">
        <v>5768</v>
      </c>
      <c r="E5917" t="s">
        <v>311</v>
      </c>
      <c r="F5917" t="s">
        <v>3848</v>
      </c>
      <c r="G5917" t="s">
        <v>311</v>
      </c>
      <c r="H5917" t="s">
        <v>311</v>
      </c>
      <c r="I5917" t="s">
        <v>311</v>
      </c>
      <c r="J5917">
        <v>0</v>
      </c>
    </row>
    <row r="5918" spans="1:10" hidden="1" x14ac:dyDescent="0.35">
      <c r="A5918" t="s">
        <v>12300</v>
      </c>
      <c r="B5918">
        <v>6</v>
      </c>
      <c r="C5918">
        <v>4</v>
      </c>
      <c r="D5918">
        <v>5768</v>
      </c>
      <c r="E5918" t="s">
        <v>311</v>
      </c>
      <c r="F5918" t="s">
        <v>3848</v>
      </c>
      <c r="G5918" t="s">
        <v>311</v>
      </c>
      <c r="H5918" t="s">
        <v>311</v>
      </c>
      <c r="I5918" t="s">
        <v>311</v>
      </c>
      <c r="J5918">
        <v>0</v>
      </c>
    </row>
    <row r="5919" spans="1:10" hidden="1" x14ac:dyDescent="0.35">
      <c r="A5919" t="s">
        <v>12301</v>
      </c>
      <c r="B5919">
        <v>15</v>
      </c>
      <c r="C5919">
        <v>4</v>
      </c>
      <c r="D5919">
        <v>5768</v>
      </c>
      <c r="E5919" t="s">
        <v>311</v>
      </c>
      <c r="F5919" t="s">
        <v>3848</v>
      </c>
      <c r="G5919" t="s">
        <v>311</v>
      </c>
      <c r="H5919" t="s">
        <v>311</v>
      </c>
      <c r="I5919" t="s">
        <v>311</v>
      </c>
      <c r="J5919">
        <v>0</v>
      </c>
    </row>
    <row r="5920" spans="1:10" hidden="1" x14ac:dyDescent="0.35">
      <c r="A5920" t="s">
        <v>12302</v>
      </c>
      <c r="B5920">
        <v>11</v>
      </c>
      <c r="C5920">
        <v>4</v>
      </c>
      <c r="D5920">
        <v>5768</v>
      </c>
      <c r="E5920" t="s">
        <v>311</v>
      </c>
      <c r="F5920" t="s">
        <v>3848</v>
      </c>
      <c r="G5920" t="s">
        <v>311</v>
      </c>
      <c r="H5920" t="s">
        <v>311</v>
      </c>
      <c r="I5920" t="s">
        <v>311</v>
      </c>
      <c r="J5920">
        <v>0</v>
      </c>
    </row>
    <row r="5921" spans="1:10" hidden="1" x14ac:dyDescent="0.35">
      <c r="A5921" t="s">
        <v>12303</v>
      </c>
      <c r="B5921">
        <v>19</v>
      </c>
      <c r="C5921">
        <v>4</v>
      </c>
      <c r="D5921">
        <v>5768</v>
      </c>
      <c r="E5921" t="s">
        <v>311</v>
      </c>
      <c r="F5921" t="s">
        <v>3848</v>
      </c>
      <c r="G5921" t="s">
        <v>311</v>
      </c>
      <c r="H5921" t="s">
        <v>311</v>
      </c>
      <c r="I5921" t="s">
        <v>311</v>
      </c>
      <c r="J5921">
        <v>0</v>
      </c>
    </row>
    <row r="5922" spans="1:10" hidden="1" x14ac:dyDescent="0.35">
      <c r="A5922" t="s">
        <v>12304</v>
      </c>
      <c r="B5922">
        <v>10</v>
      </c>
      <c r="C5922">
        <v>4</v>
      </c>
      <c r="D5922">
        <v>5768</v>
      </c>
      <c r="E5922" t="s">
        <v>311</v>
      </c>
      <c r="F5922" t="s">
        <v>3848</v>
      </c>
      <c r="G5922" t="s">
        <v>311</v>
      </c>
      <c r="H5922" t="s">
        <v>311</v>
      </c>
      <c r="I5922" t="s">
        <v>311</v>
      </c>
      <c r="J5922">
        <v>0</v>
      </c>
    </row>
    <row r="5923" spans="1:10" hidden="1" x14ac:dyDescent="0.35">
      <c r="A5923" t="s">
        <v>12305</v>
      </c>
      <c r="B5923">
        <v>9</v>
      </c>
      <c r="C5923">
        <v>4</v>
      </c>
      <c r="D5923">
        <v>5768</v>
      </c>
      <c r="E5923" t="s">
        <v>311</v>
      </c>
      <c r="F5923" t="s">
        <v>3848</v>
      </c>
      <c r="G5923" t="s">
        <v>311</v>
      </c>
      <c r="H5923" t="s">
        <v>311</v>
      </c>
      <c r="I5923" t="s">
        <v>311</v>
      </c>
      <c r="J5923">
        <v>0</v>
      </c>
    </row>
    <row r="5924" spans="1:10" hidden="1" x14ac:dyDescent="0.35">
      <c r="A5924" t="s">
        <v>12306</v>
      </c>
      <c r="B5924">
        <v>8</v>
      </c>
      <c r="C5924">
        <v>4</v>
      </c>
      <c r="D5924">
        <v>5768</v>
      </c>
      <c r="E5924" t="s">
        <v>311</v>
      </c>
      <c r="F5924" t="s">
        <v>3848</v>
      </c>
      <c r="G5924" t="s">
        <v>311</v>
      </c>
      <c r="H5924" t="s">
        <v>311</v>
      </c>
      <c r="I5924" t="s">
        <v>311</v>
      </c>
      <c r="J5924">
        <v>8</v>
      </c>
    </row>
    <row r="5925" spans="1:10" hidden="1" x14ac:dyDescent="0.35">
      <c r="A5925" t="s">
        <v>12307</v>
      </c>
      <c r="B5925">
        <v>8</v>
      </c>
      <c r="C5925">
        <v>4</v>
      </c>
      <c r="D5925">
        <v>5768</v>
      </c>
      <c r="E5925" t="s">
        <v>311</v>
      </c>
      <c r="F5925" t="s">
        <v>3848</v>
      </c>
      <c r="G5925" t="s">
        <v>311</v>
      </c>
      <c r="H5925" t="s">
        <v>311</v>
      </c>
      <c r="I5925" t="s">
        <v>311</v>
      </c>
      <c r="J5925">
        <v>0</v>
      </c>
    </row>
    <row r="5926" spans="1:10" hidden="1" x14ac:dyDescent="0.35">
      <c r="A5926" t="s">
        <v>12308</v>
      </c>
      <c r="B5926">
        <v>8</v>
      </c>
      <c r="C5926">
        <v>3</v>
      </c>
      <c r="D5926">
        <v>5925</v>
      </c>
      <c r="E5926" t="s">
        <v>311</v>
      </c>
      <c r="F5926" t="s">
        <v>3848</v>
      </c>
      <c r="G5926" t="s">
        <v>311</v>
      </c>
      <c r="H5926" t="s">
        <v>311</v>
      </c>
      <c r="I5926" t="s">
        <v>311</v>
      </c>
      <c r="J5926">
        <v>0</v>
      </c>
    </row>
    <row r="5927" spans="1:10" hidden="1" x14ac:dyDescent="0.35">
      <c r="A5927" t="s">
        <v>12309</v>
      </c>
      <c r="B5927">
        <v>21</v>
      </c>
      <c r="C5927">
        <v>3</v>
      </c>
      <c r="D5927">
        <v>5925</v>
      </c>
      <c r="E5927" t="s">
        <v>311</v>
      </c>
      <c r="F5927" t="s">
        <v>3848</v>
      </c>
      <c r="G5927" t="s">
        <v>311</v>
      </c>
      <c r="H5927" t="s">
        <v>311</v>
      </c>
      <c r="I5927" t="s">
        <v>311</v>
      </c>
      <c r="J5927">
        <v>0</v>
      </c>
    </row>
    <row r="5928" spans="1:10" hidden="1" x14ac:dyDescent="0.35">
      <c r="A5928" t="s">
        <v>12310</v>
      </c>
      <c r="B5928">
        <v>18</v>
      </c>
      <c r="C5928">
        <v>3</v>
      </c>
      <c r="D5928">
        <v>5925</v>
      </c>
      <c r="E5928" t="s">
        <v>311</v>
      </c>
      <c r="F5928" t="s">
        <v>3848</v>
      </c>
      <c r="G5928" t="s">
        <v>311</v>
      </c>
      <c r="H5928" t="s">
        <v>311</v>
      </c>
      <c r="I5928" t="s">
        <v>311</v>
      </c>
      <c r="J5928">
        <v>0</v>
      </c>
    </row>
    <row r="5929" spans="1:10" hidden="1" x14ac:dyDescent="0.35">
      <c r="A5929" t="s">
        <v>12311</v>
      </c>
      <c r="B5929">
        <v>5</v>
      </c>
      <c r="C5929">
        <v>3</v>
      </c>
      <c r="D5929">
        <v>5925</v>
      </c>
      <c r="E5929" t="s">
        <v>311</v>
      </c>
      <c r="F5929" t="s">
        <v>3848</v>
      </c>
      <c r="G5929" t="s">
        <v>311</v>
      </c>
      <c r="H5929" t="s">
        <v>311</v>
      </c>
      <c r="I5929" t="s">
        <v>311</v>
      </c>
      <c r="J5929">
        <v>0</v>
      </c>
    </row>
    <row r="5930" spans="1:10" hidden="1" x14ac:dyDescent="0.35">
      <c r="A5930" t="s">
        <v>12312</v>
      </c>
      <c r="B5930">
        <v>9</v>
      </c>
      <c r="C5930">
        <v>3</v>
      </c>
      <c r="D5930">
        <v>5925</v>
      </c>
      <c r="E5930" t="s">
        <v>311</v>
      </c>
      <c r="F5930" t="s">
        <v>3848</v>
      </c>
      <c r="G5930" t="s">
        <v>311</v>
      </c>
      <c r="H5930" t="s">
        <v>311</v>
      </c>
      <c r="I5930" t="s">
        <v>311</v>
      </c>
      <c r="J5930">
        <v>0</v>
      </c>
    </row>
    <row r="5931" spans="1:10" hidden="1" x14ac:dyDescent="0.35">
      <c r="A5931" t="s">
        <v>12313</v>
      </c>
      <c r="B5931">
        <v>14</v>
      </c>
      <c r="C5931">
        <v>3</v>
      </c>
      <c r="D5931">
        <v>5925</v>
      </c>
      <c r="E5931" t="s">
        <v>311</v>
      </c>
      <c r="F5931" t="s">
        <v>3848</v>
      </c>
      <c r="G5931" t="s">
        <v>311</v>
      </c>
      <c r="H5931" t="s">
        <v>311</v>
      </c>
      <c r="I5931" t="s">
        <v>311</v>
      </c>
      <c r="J5931">
        <v>0</v>
      </c>
    </row>
    <row r="5932" spans="1:10" hidden="1" x14ac:dyDescent="0.35">
      <c r="A5932" t="s">
        <v>12314</v>
      </c>
      <c r="B5932">
        <v>11</v>
      </c>
      <c r="C5932">
        <v>3</v>
      </c>
      <c r="D5932">
        <v>5925</v>
      </c>
      <c r="E5932" t="s">
        <v>311</v>
      </c>
      <c r="F5932" t="s">
        <v>3848</v>
      </c>
      <c r="G5932" t="s">
        <v>311</v>
      </c>
      <c r="H5932" t="s">
        <v>311</v>
      </c>
      <c r="I5932" t="s">
        <v>311</v>
      </c>
      <c r="J5932">
        <v>11</v>
      </c>
    </row>
    <row r="5933" spans="1:10" hidden="1" x14ac:dyDescent="0.35">
      <c r="A5933" t="s">
        <v>12315</v>
      </c>
      <c r="B5933">
        <v>10</v>
      </c>
      <c r="C5933">
        <v>3</v>
      </c>
      <c r="D5933">
        <v>5925</v>
      </c>
      <c r="E5933" t="s">
        <v>311</v>
      </c>
      <c r="F5933" t="s">
        <v>3848</v>
      </c>
      <c r="G5933" t="s">
        <v>311</v>
      </c>
      <c r="H5933" t="s">
        <v>311</v>
      </c>
      <c r="I5933" t="s">
        <v>311</v>
      </c>
      <c r="J5933">
        <v>0</v>
      </c>
    </row>
    <row r="5934" spans="1:10" hidden="1" x14ac:dyDescent="0.35">
      <c r="A5934" t="s">
        <v>12316</v>
      </c>
      <c r="B5934">
        <v>11</v>
      </c>
      <c r="C5934">
        <v>3</v>
      </c>
      <c r="D5934">
        <v>5925</v>
      </c>
      <c r="E5934" t="s">
        <v>311</v>
      </c>
      <c r="F5934" t="s">
        <v>3848</v>
      </c>
      <c r="G5934" t="s">
        <v>311</v>
      </c>
      <c r="H5934" t="s">
        <v>311</v>
      </c>
      <c r="I5934" t="s">
        <v>311</v>
      </c>
      <c r="J5934">
        <v>0</v>
      </c>
    </row>
    <row r="5935" spans="1:10" hidden="1" x14ac:dyDescent="0.35">
      <c r="A5935" t="s">
        <v>12317</v>
      </c>
      <c r="B5935">
        <v>16</v>
      </c>
      <c r="C5935">
        <v>3</v>
      </c>
      <c r="D5935">
        <v>5925</v>
      </c>
      <c r="E5935" t="s">
        <v>311</v>
      </c>
      <c r="F5935" t="s">
        <v>2692</v>
      </c>
      <c r="G5935" t="s">
        <v>311</v>
      </c>
      <c r="H5935" t="s">
        <v>311</v>
      </c>
      <c r="I5935" t="s">
        <v>311</v>
      </c>
      <c r="J5935">
        <v>1</v>
      </c>
    </row>
    <row r="5936" spans="1:10" hidden="1" x14ac:dyDescent="0.35">
      <c r="A5936" t="s">
        <v>12318</v>
      </c>
      <c r="B5936">
        <v>22</v>
      </c>
      <c r="C5936">
        <v>3</v>
      </c>
      <c r="D5936">
        <v>5925</v>
      </c>
      <c r="E5936" t="s">
        <v>311</v>
      </c>
      <c r="F5936" t="s">
        <v>3848</v>
      </c>
      <c r="G5936" t="s">
        <v>311</v>
      </c>
      <c r="H5936" t="s">
        <v>311</v>
      </c>
      <c r="I5936" t="s">
        <v>311</v>
      </c>
      <c r="J5936">
        <v>0</v>
      </c>
    </row>
    <row r="5937" spans="1:10" hidden="1" x14ac:dyDescent="0.35">
      <c r="A5937" t="s">
        <v>12319</v>
      </c>
      <c r="B5937">
        <v>18</v>
      </c>
      <c r="C5937">
        <v>3</v>
      </c>
      <c r="D5937">
        <v>5925</v>
      </c>
      <c r="E5937" t="s">
        <v>311</v>
      </c>
      <c r="F5937" t="s">
        <v>3848</v>
      </c>
      <c r="G5937" t="s">
        <v>311</v>
      </c>
      <c r="H5937" t="s">
        <v>311</v>
      </c>
      <c r="I5937" t="s">
        <v>311</v>
      </c>
      <c r="J5937">
        <v>0</v>
      </c>
    </row>
    <row r="5938" spans="1:10" hidden="1" x14ac:dyDescent="0.35">
      <c r="A5938" t="s">
        <v>12320</v>
      </c>
      <c r="B5938">
        <v>32</v>
      </c>
      <c r="C5938">
        <v>3</v>
      </c>
      <c r="D5938">
        <v>5925</v>
      </c>
      <c r="E5938" t="s">
        <v>311</v>
      </c>
      <c r="F5938" t="s">
        <v>3848</v>
      </c>
      <c r="G5938" t="s">
        <v>311</v>
      </c>
      <c r="H5938" t="s">
        <v>311</v>
      </c>
      <c r="I5938" t="s">
        <v>311</v>
      </c>
      <c r="J5938">
        <v>0</v>
      </c>
    </row>
    <row r="5939" spans="1:10" hidden="1" x14ac:dyDescent="0.35">
      <c r="A5939" t="s">
        <v>12321</v>
      </c>
      <c r="B5939">
        <v>8</v>
      </c>
      <c r="C5939">
        <v>3</v>
      </c>
      <c r="D5939">
        <v>5925</v>
      </c>
      <c r="E5939" t="s">
        <v>311</v>
      </c>
      <c r="F5939" t="s">
        <v>3848</v>
      </c>
      <c r="G5939" t="s">
        <v>311</v>
      </c>
      <c r="H5939" t="s">
        <v>311</v>
      </c>
      <c r="I5939" t="s">
        <v>311</v>
      </c>
      <c r="J5939">
        <v>0</v>
      </c>
    </row>
    <row r="5940" spans="1:10" hidden="1" x14ac:dyDescent="0.35">
      <c r="A5940" t="s">
        <v>12322</v>
      </c>
      <c r="B5940">
        <v>9</v>
      </c>
      <c r="C5940">
        <v>3</v>
      </c>
      <c r="D5940">
        <v>5925</v>
      </c>
      <c r="E5940" t="s">
        <v>311</v>
      </c>
      <c r="F5940" t="s">
        <v>3848</v>
      </c>
      <c r="G5940" t="s">
        <v>311</v>
      </c>
      <c r="H5940" t="s">
        <v>311</v>
      </c>
      <c r="I5940" t="s">
        <v>311</v>
      </c>
      <c r="J5940">
        <v>0</v>
      </c>
    </row>
    <row r="5941" spans="1:10" hidden="1" x14ac:dyDescent="0.35">
      <c r="A5941" t="s">
        <v>12323</v>
      </c>
      <c r="B5941">
        <v>10</v>
      </c>
      <c r="C5941">
        <v>3</v>
      </c>
      <c r="D5941">
        <v>5925</v>
      </c>
      <c r="E5941" t="s">
        <v>311</v>
      </c>
      <c r="F5941" t="s">
        <v>3848</v>
      </c>
      <c r="G5941" t="s">
        <v>311</v>
      </c>
      <c r="H5941" t="s">
        <v>311</v>
      </c>
      <c r="I5941" t="s">
        <v>311</v>
      </c>
      <c r="J5941">
        <v>0</v>
      </c>
    </row>
    <row r="5942" spans="1:10" hidden="1" x14ac:dyDescent="0.35">
      <c r="A5942" t="s">
        <v>12324</v>
      </c>
      <c r="B5942">
        <v>10</v>
      </c>
      <c r="C5942">
        <v>3</v>
      </c>
      <c r="D5942">
        <v>5925</v>
      </c>
      <c r="E5942" t="s">
        <v>311</v>
      </c>
      <c r="F5942" t="s">
        <v>3848</v>
      </c>
      <c r="G5942" t="s">
        <v>311</v>
      </c>
      <c r="H5942" t="s">
        <v>311</v>
      </c>
      <c r="I5942" t="s">
        <v>311</v>
      </c>
      <c r="J5942">
        <v>0</v>
      </c>
    </row>
    <row r="5943" spans="1:10" hidden="1" x14ac:dyDescent="0.35">
      <c r="A5943" t="s">
        <v>12325</v>
      </c>
      <c r="B5943">
        <v>11</v>
      </c>
      <c r="C5943">
        <v>3</v>
      </c>
      <c r="D5943">
        <v>5925</v>
      </c>
      <c r="E5943" t="s">
        <v>311</v>
      </c>
      <c r="F5943" t="s">
        <v>2692</v>
      </c>
      <c r="G5943" t="s">
        <v>311</v>
      </c>
      <c r="H5943" t="s">
        <v>311</v>
      </c>
      <c r="I5943" t="s">
        <v>311</v>
      </c>
      <c r="J5943">
        <v>1</v>
      </c>
    </row>
    <row r="5944" spans="1:10" hidden="1" x14ac:dyDescent="0.35">
      <c r="A5944" t="s">
        <v>12326</v>
      </c>
      <c r="B5944">
        <v>19</v>
      </c>
      <c r="C5944">
        <v>3</v>
      </c>
      <c r="D5944">
        <v>5925</v>
      </c>
      <c r="E5944" t="s">
        <v>311</v>
      </c>
      <c r="F5944" t="s">
        <v>3848</v>
      </c>
      <c r="G5944" t="s">
        <v>311</v>
      </c>
      <c r="H5944" t="s">
        <v>311</v>
      </c>
      <c r="I5944" t="s">
        <v>311</v>
      </c>
      <c r="J5944">
        <v>0</v>
      </c>
    </row>
    <row r="5945" spans="1:10" hidden="1" x14ac:dyDescent="0.35">
      <c r="A5945" t="s">
        <v>12327</v>
      </c>
      <c r="B5945">
        <v>10</v>
      </c>
      <c r="C5945">
        <v>3</v>
      </c>
      <c r="D5945">
        <v>5925</v>
      </c>
      <c r="E5945" t="s">
        <v>311</v>
      </c>
      <c r="F5945" t="s">
        <v>3848</v>
      </c>
      <c r="G5945" t="s">
        <v>311</v>
      </c>
      <c r="H5945" t="s">
        <v>311</v>
      </c>
      <c r="I5945" t="s">
        <v>311</v>
      </c>
      <c r="J5945">
        <v>0</v>
      </c>
    </row>
    <row r="5946" spans="1:10" hidden="1" x14ac:dyDescent="0.35">
      <c r="A5946" t="s">
        <v>12328</v>
      </c>
      <c r="B5946">
        <v>7</v>
      </c>
      <c r="C5946">
        <v>3</v>
      </c>
      <c r="D5946">
        <v>5925</v>
      </c>
      <c r="E5946" t="s">
        <v>311</v>
      </c>
      <c r="F5946" t="s">
        <v>3848</v>
      </c>
      <c r="G5946" t="s">
        <v>311</v>
      </c>
      <c r="H5946" t="s">
        <v>311</v>
      </c>
      <c r="I5946" t="s">
        <v>311</v>
      </c>
      <c r="J5946">
        <v>0</v>
      </c>
    </row>
    <row r="5947" spans="1:10" hidden="1" x14ac:dyDescent="0.35">
      <c r="A5947" t="s">
        <v>12329</v>
      </c>
      <c r="B5947">
        <v>11</v>
      </c>
      <c r="C5947">
        <v>3</v>
      </c>
      <c r="D5947">
        <v>5925</v>
      </c>
      <c r="E5947" t="s">
        <v>311</v>
      </c>
      <c r="F5947" t="s">
        <v>3848</v>
      </c>
      <c r="G5947" t="s">
        <v>311</v>
      </c>
      <c r="H5947" t="s">
        <v>311</v>
      </c>
      <c r="I5947" t="s">
        <v>311</v>
      </c>
      <c r="J5947">
        <v>2</v>
      </c>
    </row>
    <row r="5948" spans="1:10" hidden="1" x14ac:dyDescent="0.35">
      <c r="A5948" t="s">
        <v>12330</v>
      </c>
      <c r="B5948">
        <v>12</v>
      </c>
      <c r="C5948">
        <v>3</v>
      </c>
      <c r="D5948">
        <v>5925</v>
      </c>
      <c r="E5948" t="s">
        <v>311</v>
      </c>
      <c r="F5948" t="s">
        <v>3848</v>
      </c>
      <c r="G5948" t="s">
        <v>311</v>
      </c>
      <c r="H5948" t="s">
        <v>311</v>
      </c>
      <c r="I5948" t="s">
        <v>311</v>
      </c>
      <c r="J5948">
        <v>0</v>
      </c>
    </row>
    <row r="5949" spans="1:10" hidden="1" x14ac:dyDescent="0.35">
      <c r="A5949" t="s">
        <v>12331</v>
      </c>
      <c r="B5949">
        <v>11</v>
      </c>
      <c r="C5949">
        <v>3</v>
      </c>
      <c r="D5949">
        <v>5925</v>
      </c>
      <c r="E5949" t="s">
        <v>311</v>
      </c>
      <c r="F5949" t="s">
        <v>3848</v>
      </c>
      <c r="G5949" t="s">
        <v>311</v>
      </c>
      <c r="H5949" t="s">
        <v>311</v>
      </c>
      <c r="I5949" t="s">
        <v>311</v>
      </c>
      <c r="J5949">
        <v>0</v>
      </c>
    </row>
    <row r="5950" spans="1:10" hidden="1" x14ac:dyDescent="0.35">
      <c r="A5950" t="s">
        <v>12332</v>
      </c>
      <c r="B5950">
        <v>12</v>
      </c>
      <c r="C5950">
        <v>3</v>
      </c>
      <c r="D5950">
        <v>5925</v>
      </c>
      <c r="E5950" t="s">
        <v>311</v>
      </c>
      <c r="F5950" t="s">
        <v>3848</v>
      </c>
      <c r="G5950" t="s">
        <v>311</v>
      </c>
      <c r="H5950" t="s">
        <v>311</v>
      </c>
      <c r="I5950" t="s">
        <v>311</v>
      </c>
      <c r="J5950">
        <v>0</v>
      </c>
    </row>
    <row r="5951" spans="1:10" hidden="1" x14ac:dyDescent="0.35">
      <c r="A5951" t="s">
        <v>12333</v>
      </c>
      <c r="B5951">
        <v>7</v>
      </c>
      <c r="C5951">
        <v>3</v>
      </c>
      <c r="D5951">
        <v>5925</v>
      </c>
      <c r="E5951" t="s">
        <v>311</v>
      </c>
      <c r="F5951" t="s">
        <v>3848</v>
      </c>
      <c r="G5951" t="s">
        <v>311</v>
      </c>
      <c r="H5951" t="s">
        <v>311</v>
      </c>
      <c r="I5951" t="s">
        <v>311</v>
      </c>
      <c r="J5951">
        <v>0</v>
      </c>
    </row>
    <row r="5952" spans="1:10" hidden="1" x14ac:dyDescent="0.35">
      <c r="A5952" t="s">
        <v>12334</v>
      </c>
      <c r="B5952">
        <v>21</v>
      </c>
      <c r="C5952">
        <v>3</v>
      </c>
      <c r="D5952">
        <v>5925</v>
      </c>
      <c r="E5952" t="s">
        <v>311</v>
      </c>
      <c r="F5952" t="s">
        <v>3848</v>
      </c>
      <c r="G5952" t="s">
        <v>311</v>
      </c>
      <c r="H5952" t="s">
        <v>311</v>
      </c>
      <c r="I5952" t="s">
        <v>311</v>
      </c>
      <c r="J5952">
        <v>5</v>
      </c>
    </row>
    <row r="5953" spans="1:10" hidden="1" x14ac:dyDescent="0.35">
      <c r="A5953" t="s">
        <v>12335</v>
      </c>
      <c r="B5953">
        <v>11</v>
      </c>
      <c r="C5953">
        <v>3</v>
      </c>
      <c r="D5953">
        <v>5925</v>
      </c>
      <c r="E5953" t="s">
        <v>311</v>
      </c>
      <c r="F5953" t="s">
        <v>3848</v>
      </c>
      <c r="G5953" t="s">
        <v>311</v>
      </c>
      <c r="H5953" t="s">
        <v>311</v>
      </c>
      <c r="I5953" t="s">
        <v>311</v>
      </c>
      <c r="J5953">
        <v>0</v>
      </c>
    </row>
    <row r="5954" spans="1:10" hidden="1" x14ac:dyDescent="0.35">
      <c r="A5954" t="s">
        <v>12336</v>
      </c>
      <c r="B5954">
        <v>26</v>
      </c>
      <c r="C5954">
        <v>3</v>
      </c>
      <c r="D5954">
        <v>5925</v>
      </c>
      <c r="E5954" t="s">
        <v>311</v>
      </c>
      <c r="F5954" t="s">
        <v>3848</v>
      </c>
      <c r="G5954" t="s">
        <v>311</v>
      </c>
      <c r="H5954" t="s">
        <v>311</v>
      </c>
      <c r="I5954" t="s">
        <v>311</v>
      </c>
      <c r="J5954">
        <v>1</v>
      </c>
    </row>
    <row r="5955" spans="1:10" hidden="1" x14ac:dyDescent="0.35">
      <c r="A5955" t="s">
        <v>12337</v>
      </c>
      <c r="B5955">
        <v>17</v>
      </c>
      <c r="C5955">
        <v>3</v>
      </c>
      <c r="D5955">
        <v>5925</v>
      </c>
      <c r="E5955" t="s">
        <v>311</v>
      </c>
      <c r="F5955" t="s">
        <v>3848</v>
      </c>
      <c r="G5955" t="s">
        <v>311</v>
      </c>
      <c r="H5955" t="s">
        <v>311</v>
      </c>
      <c r="I5955" t="s">
        <v>311</v>
      </c>
      <c r="J5955">
        <v>0</v>
      </c>
    </row>
    <row r="5956" spans="1:10" hidden="1" x14ac:dyDescent="0.35">
      <c r="A5956" t="s">
        <v>12338</v>
      </c>
      <c r="B5956">
        <v>7</v>
      </c>
      <c r="C5956">
        <v>3</v>
      </c>
      <c r="D5956">
        <v>5925</v>
      </c>
      <c r="E5956" t="s">
        <v>311</v>
      </c>
      <c r="F5956" t="s">
        <v>2692</v>
      </c>
      <c r="G5956" t="s">
        <v>311</v>
      </c>
      <c r="H5956" t="s">
        <v>311</v>
      </c>
      <c r="I5956" t="s">
        <v>311</v>
      </c>
      <c r="J5956">
        <v>2</v>
      </c>
    </row>
    <row r="5957" spans="1:10" hidden="1" x14ac:dyDescent="0.35">
      <c r="A5957" t="s">
        <v>12339</v>
      </c>
      <c r="B5957">
        <v>7</v>
      </c>
      <c r="C5957">
        <v>3</v>
      </c>
      <c r="D5957">
        <v>5925</v>
      </c>
      <c r="E5957" t="s">
        <v>311</v>
      </c>
      <c r="F5957" t="s">
        <v>3848</v>
      </c>
      <c r="G5957" t="s">
        <v>311</v>
      </c>
      <c r="H5957" t="s">
        <v>311</v>
      </c>
      <c r="I5957" t="s">
        <v>311</v>
      </c>
      <c r="J5957">
        <v>0</v>
      </c>
    </row>
    <row r="5958" spans="1:10" hidden="1" x14ac:dyDescent="0.35">
      <c r="A5958" t="s">
        <v>12340</v>
      </c>
      <c r="B5958">
        <v>11</v>
      </c>
      <c r="C5958">
        <v>3</v>
      </c>
      <c r="D5958">
        <v>5925</v>
      </c>
      <c r="E5958" t="s">
        <v>311</v>
      </c>
      <c r="F5958" t="s">
        <v>3848</v>
      </c>
      <c r="G5958" t="s">
        <v>311</v>
      </c>
      <c r="H5958" t="s">
        <v>311</v>
      </c>
      <c r="I5958" t="s">
        <v>311</v>
      </c>
      <c r="J5958">
        <v>0</v>
      </c>
    </row>
    <row r="5959" spans="1:10" hidden="1" x14ac:dyDescent="0.35">
      <c r="A5959" t="s">
        <v>12341</v>
      </c>
      <c r="B5959">
        <v>11</v>
      </c>
      <c r="C5959">
        <v>3</v>
      </c>
      <c r="D5959">
        <v>5925</v>
      </c>
      <c r="E5959" t="s">
        <v>311</v>
      </c>
      <c r="F5959" t="s">
        <v>3848</v>
      </c>
      <c r="G5959" t="s">
        <v>311</v>
      </c>
      <c r="H5959" t="s">
        <v>311</v>
      </c>
      <c r="I5959" t="s">
        <v>311</v>
      </c>
      <c r="J5959">
        <v>0</v>
      </c>
    </row>
    <row r="5960" spans="1:10" hidden="1" x14ac:dyDescent="0.35">
      <c r="A5960" t="s">
        <v>12342</v>
      </c>
      <c r="B5960">
        <v>7</v>
      </c>
      <c r="C5960">
        <v>3</v>
      </c>
      <c r="D5960">
        <v>5925</v>
      </c>
      <c r="E5960" t="s">
        <v>311</v>
      </c>
      <c r="F5960" t="s">
        <v>3848</v>
      </c>
      <c r="G5960" t="s">
        <v>311</v>
      </c>
      <c r="H5960" t="s">
        <v>311</v>
      </c>
      <c r="I5960" t="s">
        <v>311</v>
      </c>
      <c r="J5960">
        <v>0</v>
      </c>
    </row>
    <row r="5961" spans="1:10" hidden="1" x14ac:dyDescent="0.35">
      <c r="A5961" t="s">
        <v>12343</v>
      </c>
      <c r="B5961">
        <v>10</v>
      </c>
      <c r="C5961">
        <v>3</v>
      </c>
      <c r="D5961">
        <v>5925</v>
      </c>
      <c r="E5961" t="s">
        <v>311</v>
      </c>
      <c r="F5961" t="s">
        <v>3848</v>
      </c>
      <c r="G5961" t="s">
        <v>311</v>
      </c>
      <c r="H5961" t="s">
        <v>311</v>
      </c>
      <c r="I5961" t="s">
        <v>311</v>
      </c>
      <c r="J5961">
        <v>0</v>
      </c>
    </row>
    <row r="5962" spans="1:10" hidden="1" x14ac:dyDescent="0.35">
      <c r="A5962" t="s">
        <v>12344</v>
      </c>
      <c r="B5962">
        <v>9</v>
      </c>
      <c r="C5962">
        <v>3</v>
      </c>
      <c r="D5962">
        <v>5925</v>
      </c>
      <c r="E5962" t="s">
        <v>311</v>
      </c>
      <c r="F5962" t="s">
        <v>3848</v>
      </c>
      <c r="G5962" t="s">
        <v>311</v>
      </c>
      <c r="H5962" t="s">
        <v>311</v>
      </c>
      <c r="I5962" t="s">
        <v>311</v>
      </c>
      <c r="J5962">
        <v>0</v>
      </c>
    </row>
    <row r="5963" spans="1:10" hidden="1" x14ac:dyDescent="0.35">
      <c r="A5963" t="s">
        <v>12345</v>
      </c>
      <c r="B5963">
        <v>5</v>
      </c>
      <c r="C5963">
        <v>3</v>
      </c>
      <c r="D5963">
        <v>5925</v>
      </c>
      <c r="E5963" t="s">
        <v>311</v>
      </c>
      <c r="F5963" t="s">
        <v>3848</v>
      </c>
      <c r="G5963" t="s">
        <v>311</v>
      </c>
      <c r="H5963" t="s">
        <v>311</v>
      </c>
      <c r="I5963" t="s">
        <v>311</v>
      </c>
      <c r="J5963">
        <v>0</v>
      </c>
    </row>
    <row r="5964" spans="1:10" hidden="1" x14ac:dyDescent="0.35">
      <c r="A5964" t="s">
        <v>12346</v>
      </c>
      <c r="B5964">
        <v>6</v>
      </c>
      <c r="C5964">
        <v>3</v>
      </c>
      <c r="D5964">
        <v>5925</v>
      </c>
      <c r="E5964" t="s">
        <v>311</v>
      </c>
      <c r="F5964" t="s">
        <v>3848</v>
      </c>
      <c r="G5964" t="s">
        <v>311</v>
      </c>
      <c r="H5964" t="s">
        <v>311</v>
      </c>
      <c r="I5964" t="s">
        <v>311</v>
      </c>
      <c r="J5964">
        <v>1</v>
      </c>
    </row>
    <row r="5965" spans="1:10" hidden="1" x14ac:dyDescent="0.35">
      <c r="A5965" t="s">
        <v>12347</v>
      </c>
      <c r="B5965">
        <v>12</v>
      </c>
      <c r="C5965">
        <v>3</v>
      </c>
      <c r="D5965">
        <v>5925</v>
      </c>
      <c r="E5965" t="s">
        <v>311</v>
      </c>
      <c r="F5965" t="s">
        <v>3848</v>
      </c>
      <c r="G5965" t="s">
        <v>311</v>
      </c>
      <c r="H5965" t="s">
        <v>311</v>
      </c>
      <c r="I5965" t="s">
        <v>311</v>
      </c>
      <c r="J5965">
        <v>0</v>
      </c>
    </row>
    <row r="5966" spans="1:10" hidden="1" x14ac:dyDescent="0.35">
      <c r="A5966" t="s">
        <v>12348</v>
      </c>
      <c r="B5966">
        <v>18</v>
      </c>
      <c r="C5966">
        <v>3</v>
      </c>
      <c r="D5966">
        <v>5925</v>
      </c>
      <c r="E5966" t="s">
        <v>311</v>
      </c>
      <c r="F5966" t="s">
        <v>2692</v>
      </c>
      <c r="G5966" t="s">
        <v>311</v>
      </c>
      <c r="H5966" t="s">
        <v>311</v>
      </c>
      <c r="I5966" t="s">
        <v>311</v>
      </c>
      <c r="J5966">
        <v>1</v>
      </c>
    </row>
    <row r="5967" spans="1:10" hidden="1" x14ac:dyDescent="0.35">
      <c r="A5967" t="s">
        <v>12349</v>
      </c>
      <c r="B5967">
        <v>10</v>
      </c>
      <c r="C5967">
        <v>3</v>
      </c>
      <c r="D5967">
        <v>5925</v>
      </c>
      <c r="E5967" t="s">
        <v>311</v>
      </c>
      <c r="F5967" t="s">
        <v>3848</v>
      </c>
      <c r="G5967" t="s">
        <v>311</v>
      </c>
      <c r="H5967" t="s">
        <v>311</v>
      </c>
      <c r="I5967" t="s">
        <v>311</v>
      </c>
      <c r="J5967">
        <v>0</v>
      </c>
    </row>
    <row r="5968" spans="1:10" hidden="1" x14ac:dyDescent="0.35">
      <c r="A5968" t="s">
        <v>12350</v>
      </c>
      <c r="B5968">
        <v>12</v>
      </c>
      <c r="C5968">
        <v>3</v>
      </c>
      <c r="D5968">
        <v>5925</v>
      </c>
      <c r="E5968" t="s">
        <v>311</v>
      </c>
      <c r="F5968" t="s">
        <v>3848</v>
      </c>
      <c r="G5968" t="s">
        <v>311</v>
      </c>
      <c r="H5968" t="s">
        <v>311</v>
      </c>
      <c r="I5968" t="s">
        <v>311</v>
      </c>
      <c r="J5968">
        <v>0</v>
      </c>
    </row>
    <row r="5969" spans="1:10" hidden="1" x14ac:dyDescent="0.35">
      <c r="A5969" t="s">
        <v>12351</v>
      </c>
      <c r="B5969">
        <v>10</v>
      </c>
      <c r="C5969">
        <v>3</v>
      </c>
      <c r="D5969">
        <v>5925</v>
      </c>
      <c r="E5969" t="s">
        <v>311</v>
      </c>
      <c r="F5969" t="s">
        <v>3848</v>
      </c>
      <c r="G5969" t="s">
        <v>311</v>
      </c>
      <c r="H5969" t="s">
        <v>311</v>
      </c>
      <c r="I5969" t="s">
        <v>311</v>
      </c>
      <c r="J5969">
        <v>0</v>
      </c>
    </row>
    <row r="5970" spans="1:10" hidden="1" x14ac:dyDescent="0.35">
      <c r="A5970" t="s">
        <v>12352</v>
      </c>
      <c r="B5970">
        <v>15</v>
      </c>
      <c r="C5970">
        <v>3</v>
      </c>
      <c r="D5970">
        <v>5925</v>
      </c>
      <c r="E5970" t="s">
        <v>311</v>
      </c>
      <c r="F5970" t="s">
        <v>2692</v>
      </c>
      <c r="G5970" t="s">
        <v>311</v>
      </c>
      <c r="H5970" t="s">
        <v>311</v>
      </c>
      <c r="I5970" t="s">
        <v>311</v>
      </c>
      <c r="J5970">
        <v>0</v>
      </c>
    </row>
    <row r="5971" spans="1:10" hidden="1" x14ac:dyDescent="0.35">
      <c r="A5971" t="s">
        <v>12353</v>
      </c>
      <c r="B5971">
        <v>11</v>
      </c>
      <c r="C5971">
        <v>3</v>
      </c>
      <c r="D5971">
        <v>5925</v>
      </c>
      <c r="E5971" t="s">
        <v>311</v>
      </c>
      <c r="F5971" t="s">
        <v>3848</v>
      </c>
      <c r="G5971" t="s">
        <v>311</v>
      </c>
      <c r="H5971" t="s">
        <v>311</v>
      </c>
      <c r="I5971" t="s">
        <v>311</v>
      </c>
      <c r="J5971">
        <v>0</v>
      </c>
    </row>
    <row r="5972" spans="1:10" hidden="1" x14ac:dyDescent="0.35">
      <c r="A5972" t="s">
        <v>12354</v>
      </c>
      <c r="B5972">
        <v>13</v>
      </c>
      <c r="C5972">
        <v>3</v>
      </c>
      <c r="D5972">
        <v>5925</v>
      </c>
      <c r="E5972" t="s">
        <v>311</v>
      </c>
      <c r="F5972" t="s">
        <v>3848</v>
      </c>
      <c r="G5972" t="s">
        <v>311</v>
      </c>
      <c r="H5972" t="s">
        <v>311</v>
      </c>
      <c r="I5972" t="s">
        <v>311</v>
      </c>
      <c r="J5972">
        <v>0</v>
      </c>
    </row>
    <row r="5973" spans="1:10" hidden="1" x14ac:dyDescent="0.35">
      <c r="A5973" t="s">
        <v>12355</v>
      </c>
      <c r="B5973">
        <v>8</v>
      </c>
      <c r="C5973">
        <v>3</v>
      </c>
      <c r="D5973">
        <v>5925</v>
      </c>
      <c r="E5973" t="s">
        <v>311</v>
      </c>
      <c r="F5973" t="s">
        <v>3848</v>
      </c>
      <c r="G5973" t="s">
        <v>311</v>
      </c>
      <c r="H5973" t="s">
        <v>311</v>
      </c>
      <c r="I5973" t="s">
        <v>311</v>
      </c>
      <c r="J5973">
        <v>0</v>
      </c>
    </row>
    <row r="5974" spans="1:10" hidden="1" x14ac:dyDescent="0.35">
      <c r="A5974" t="s">
        <v>12356</v>
      </c>
      <c r="B5974">
        <v>15</v>
      </c>
      <c r="C5974">
        <v>3</v>
      </c>
      <c r="D5974">
        <v>5925</v>
      </c>
      <c r="E5974" t="s">
        <v>311</v>
      </c>
      <c r="F5974" t="s">
        <v>3848</v>
      </c>
      <c r="G5974" t="s">
        <v>311</v>
      </c>
      <c r="H5974" t="s">
        <v>311</v>
      </c>
      <c r="I5974" t="s">
        <v>311</v>
      </c>
      <c r="J5974">
        <v>0</v>
      </c>
    </row>
    <row r="5975" spans="1:10" hidden="1" x14ac:dyDescent="0.35">
      <c r="A5975" t="s">
        <v>12357</v>
      </c>
      <c r="B5975">
        <v>14</v>
      </c>
      <c r="C5975">
        <v>3</v>
      </c>
      <c r="D5975">
        <v>5925</v>
      </c>
      <c r="E5975" t="s">
        <v>311</v>
      </c>
      <c r="F5975" t="s">
        <v>3848</v>
      </c>
      <c r="G5975" t="s">
        <v>311</v>
      </c>
      <c r="H5975" t="s">
        <v>311</v>
      </c>
      <c r="I5975" t="s">
        <v>311</v>
      </c>
      <c r="J5975">
        <v>1</v>
      </c>
    </row>
    <row r="5976" spans="1:10" hidden="1" x14ac:dyDescent="0.35">
      <c r="A5976" t="s">
        <v>12358</v>
      </c>
      <c r="B5976">
        <v>6</v>
      </c>
      <c r="C5976">
        <v>3</v>
      </c>
      <c r="D5976">
        <v>5925</v>
      </c>
      <c r="E5976" t="s">
        <v>311</v>
      </c>
      <c r="F5976" t="s">
        <v>3848</v>
      </c>
      <c r="G5976" t="s">
        <v>311</v>
      </c>
      <c r="H5976" t="s">
        <v>311</v>
      </c>
      <c r="I5976" t="s">
        <v>311</v>
      </c>
      <c r="J5976">
        <v>1</v>
      </c>
    </row>
    <row r="5977" spans="1:10" hidden="1" x14ac:dyDescent="0.35">
      <c r="A5977" t="s">
        <v>12359</v>
      </c>
      <c r="B5977">
        <v>12</v>
      </c>
      <c r="C5977">
        <v>3</v>
      </c>
      <c r="D5977">
        <v>5925</v>
      </c>
      <c r="E5977" t="s">
        <v>311</v>
      </c>
      <c r="F5977" t="s">
        <v>3848</v>
      </c>
      <c r="G5977" t="s">
        <v>311</v>
      </c>
      <c r="H5977" t="s">
        <v>311</v>
      </c>
      <c r="I5977" t="s">
        <v>311</v>
      </c>
      <c r="J5977">
        <v>0</v>
      </c>
    </row>
    <row r="5978" spans="1:10" hidden="1" x14ac:dyDescent="0.35">
      <c r="A5978" t="s">
        <v>12360</v>
      </c>
      <c r="B5978">
        <v>8</v>
      </c>
      <c r="C5978">
        <v>3</v>
      </c>
      <c r="D5978">
        <v>5925</v>
      </c>
      <c r="E5978" t="s">
        <v>311</v>
      </c>
      <c r="F5978" t="s">
        <v>3848</v>
      </c>
      <c r="G5978" t="s">
        <v>311</v>
      </c>
      <c r="H5978" t="s">
        <v>311</v>
      </c>
      <c r="I5978" t="s">
        <v>311</v>
      </c>
      <c r="J5978">
        <v>0</v>
      </c>
    </row>
    <row r="5979" spans="1:10" hidden="1" x14ac:dyDescent="0.35">
      <c r="A5979" t="s">
        <v>12361</v>
      </c>
      <c r="B5979">
        <v>24</v>
      </c>
      <c r="C5979">
        <v>3</v>
      </c>
      <c r="D5979">
        <v>5925</v>
      </c>
      <c r="E5979" t="s">
        <v>311</v>
      </c>
      <c r="F5979" t="s">
        <v>3848</v>
      </c>
      <c r="G5979" t="s">
        <v>311</v>
      </c>
      <c r="H5979" t="s">
        <v>311</v>
      </c>
      <c r="I5979" t="s">
        <v>311</v>
      </c>
      <c r="J5979">
        <v>2</v>
      </c>
    </row>
    <row r="5980" spans="1:10" hidden="1" x14ac:dyDescent="0.35">
      <c r="A5980" t="s">
        <v>12362</v>
      </c>
      <c r="B5980">
        <v>20</v>
      </c>
      <c r="C5980">
        <v>3</v>
      </c>
      <c r="D5980">
        <v>5925</v>
      </c>
      <c r="E5980" t="s">
        <v>311</v>
      </c>
      <c r="F5980" t="s">
        <v>2692</v>
      </c>
      <c r="G5980" t="s">
        <v>311</v>
      </c>
      <c r="H5980" t="s">
        <v>311</v>
      </c>
      <c r="I5980" t="s">
        <v>311</v>
      </c>
      <c r="J5980">
        <v>3</v>
      </c>
    </row>
    <row r="5981" spans="1:10" hidden="1" x14ac:dyDescent="0.35">
      <c r="A5981" t="s">
        <v>12363</v>
      </c>
      <c r="B5981">
        <v>9</v>
      </c>
      <c r="C5981">
        <v>3</v>
      </c>
      <c r="D5981">
        <v>5925</v>
      </c>
      <c r="E5981" t="s">
        <v>311</v>
      </c>
      <c r="F5981" t="s">
        <v>3848</v>
      </c>
      <c r="G5981" t="s">
        <v>311</v>
      </c>
      <c r="H5981" t="s">
        <v>311</v>
      </c>
      <c r="I5981" t="s">
        <v>311</v>
      </c>
      <c r="J5981">
        <v>9</v>
      </c>
    </row>
    <row r="5982" spans="1:10" hidden="1" x14ac:dyDescent="0.35">
      <c r="A5982" t="s">
        <v>12364</v>
      </c>
      <c r="B5982">
        <v>11</v>
      </c>
      <c r="C5982">
        <v>3</v>
      </c>
      <c r="D5982">
        <v>5925</v>
      </c>
      <c r="E5982" t="s">
        <v>311</v>
      </c>
      <c r="F5982" t="s">
        <v>3848</v>
      </c>
      <c r="G5982" t="s">
        <v>311</v>
      </c>
      <c r="H5982" t="s">
        <v>311</v>
      </c>
      <c r="I5982" t="s">
        <v>311</v>
      </c>
      <c r="J5982">
        <v>0</v>
      </c>
    </row>
    <row r="5983" spans="1:10" hidden="1" x14ac:dyDescent="0.35">
      <c r="A5983" t="s">
        <v>12365</v>
      </c>
      <c r="B5983">
        <v>11</v>
      </c>
      <c r="C5983">
        <v>3</v>
      </c>
      <c r="D5983">
        <v>5925</v>
      </c>
      <c r="E5983" t="s">
        <v>311</v>
      </c>
      <c r="F5983" t="s">
        <v>3848</v>
      </c>
      <c r="G5983" t="s">
        <v>311</v>
      </c>
      <c r="H5983" t="s">
        <v>311</v>
      </c>
      <c r="I5983" t="s">
        <v>311</v>
      </c>
      <c r="J5983">
        <v>0</v>
      </c>
    </row>
    <row r="5984" spans="1:10" hidden="1" x14ac:dyDescent="0.35">
      <c r="A5984" t="s">
        <v>12366</v>
      </c>
      <c r="B5984">
        <v>11</v>
      </c>
      <c r="C5984">
        <v>3</v>
      </c>
      <c r="D5984">
        <v>5925</v>
      </c>
      <c r="E5984" t="s">
        <v>311</v>
      </c>
      <c r="F5984" t="s">
        <v>3848</v>
      </c>
      <c r="G5984" t="s">
        <v>311</v>
      </c>
      <c r="H5984" t="s">
        <v>311</v>
      </c>
      <c r="I5984" t="s">
        <v>311</v>
      </c>
      <c r="J5984">
        <v>0</v>
      </c>
    </row>
    <row r="5985" spans="1:10" hidden="1" x14ac:dyDescent="0.35">
      <c r="A5985" t="s">
        <v>12367</v>
      </c>
      <c r="B5985">
        <v>23</v>
      </c>
      <c r="C5985">
        <v>3</v>
      </c>
      <c r="D5985">
        <v>5925</v>
      </c>
      <c r="E5985" t="s">
        <v>311</v>
      </c>
      <c r="F5985" t="s">
        <v>2692</v>
      </c>
      <c r="G5985" t="s">
        <v>311</v>
      </c>
      <c r="H5985" t="s">
        <v>311</v>
      </c>
      <c r="I5985" t="s">
        <v>311</v>
      </c>
      <c r="J5985">
        <v>0</v>
      </c>
    </row>
    <row r="5986" spans="1:10" hidden="1" x14ac:dyDescent="0.35">
      <c r="A5986" t="s">
        <v>12368</v>
      </c>
      <c r="B5986">
        <v>8</v>
      </c>
      <c r="C5986">
        <v>3</v>
      </c>
      <c r="D5986">
        <v>5925</v>
      </c>
      <c r="E5986" t="s">
        <v>311</v>
      </c>
      <c r="F5986" t="s">
        <v>3848</v>
      </c>
      <c r="G5986" t="s">
        <v>311</v>
      </c>
      <c r="H5986" t="s">
        <v>311</v>
      </c>
      <c r="I5986" t="s">
        <v>311</v>
      </c>
      <c r="J5986">
        <v>0</v>
      </c>
    </row>
    <row r="5987" spans="1:10" hidden="1" x14ac:dyDescent="0.35">
      <c r="A5987" t="s">
        <v>12369</v>
      </c>
      <c r="B5987">
        <v>7</v>
      </c>
      <c r="C5987">
        <v>3</v>
      </c>
      <c r="D5987">
        <v>5925</v>
      </c>
      <c r="E5987" t="s">
        <v>311</v>
      </c>
      <c r="F5987" t="s">
        <v>3848</v>
      </c>
      <c r="G5987" t="s">
        <v>311</v>
      </c>
      <c r="H5987" t="s">
        <v>311</v>
      </c>
      <c r="I5987" t="s">
        <v>311</v>
      </c>
      <c r="J5987">
        <v>0</v>
      </c>
    </row>
    <row r="5988" spans="1:10" hidden="1" x14ac:dyDescent="0.35">
      <c r="A5988" t="s">
        <v>12370</v>
      </c>
      <c r="B5988">
        <v>13</v>
      </c>
      <c r="C5988">
        <v>3</v>
      </c>
      <c r="D5988">
        <v>5925</v>
      </c>
      <c r="E5988" t="s">
        <v>311</v>
      </c>
      <c r="F5988" t="s">
        <v>3848</v>
      </c>
      <c r="G5988" t="s">
        <v>311</v>
      </c>
      <c r="H5988" t="s">
        <v>311</v>
      </c>
      <c r="I5988" t="s">
        <v>311</v>
      </c>
      <c r="J5988">
        <v>0</v>
      </c>
    </row>
    <row r="5989" spans="1:10" hidden="1" x14ac:dyDescent="0.35">
      <c r="A5989" t="s">
        <v>12371</v>
      </c>
      <c r="B5989">
        <v>14</v>
      </c>
      <c r="C5989">
        <v>3</v>
      </c>
      <c r="D5989">
        <v>5925</v>
      </c>
      <c r="E5989" t="s">
        <v>311</v>
      </c>
      <c r="F5989" t="s">
        <v>3848</v>
      </c>
      <c r="G5989" t="s">
        <v>311</v>
      </c>
      <c r="H5989" t="s">
        <v>311</v>
      </c>
      <c r="I5989" t="s">
        <v>311</v>
      </c>
      <c r="J5989">
        <v>0</v>
      </c>
    </row>
    <row r="5990" spans="1:10" hidden="1" x14ac:dyDescent="0.35">
      <c r="A5990" t="s">
        <v>12372</v>
      </c>
      <c r="B5990">
        <v>12</v>
      </c>
      <c r="C5990">
        <v>3</v>
      </c>
      <c r="D5990">
        <v>5925</v>
      </c>
      <c r="E5990" t="s">
        <v>311</v>
      </c>
      <c r="F5990" t="s">
        <v>3848</v>
      </c>
      <c r="G5990" t="s">
        <v>311</v>
      </c>
      <c r="H5990" t="s">
        <v>311</v>
      </c>
      <c r="I5990" t="s">
        <v>311</v>
      </c>
      <c r="J5990">
        <v>0</v>
      </c>
    </row>
    <row r="5991" spans="1:10" hidden="1" x14ac:dyDescent="0.35">
      <c r="A5991" t="s">
        <v>12373</v>
      </c>
      <c r="B5991">
        <v>9</v>
      </c>
      <c r="C5991">
        <v>3</v>
      </c>
      <c r="D5991">
        <v>5925</v>
      </c>
      <c r="E5991" t="s">
        <v>311</v>
      </c>
      <c r="F5991" t="s">
        <v>3848</v>
      </c>
      <c r="G5991" t="s">
        <v>311</v>
      </c>
      <c r="H5991" t="s">
        <v>311</v>
      </c>
      <c r="I5991" t="s">
        <v>311</v>
      </c>
      <c r="J5991">
        <v>9</v>
      </c>
    </row>
    <row r="5992" spans="1:10" hidden="1" x14ac:dyDescent="0.35">
      <c r="A5992" t="s">
        <v>12374</v>
      </c>
      <c r="B5992">
        <v>14</v>
      </c>
      <c r="C5992">
        <v>3</v>
      </c>
      <c r="D5992">
        <v>5925</v>
      </c>
      <c r="E5992" t="s">
        <v>311</v>
      </c>
      <c r="F5992" t="s">
        <v>3848</v>
      </c>
      <c r="G5992" t="s">
        <v>311</v>
      </c>
      <c r="H5992" t="s">
        <v>311</v>
      </c>
      <c r="I5992" t="s">
        <v>311</v>
      </c>
      <c r="J5992">
        <v>0</v>
      </c>
    </row>
    <row r="5993" spans="1:10" hidden="1" x14ac:dyDescent="0.35">
      <c r="A5993" t="s">
        <v>12375</v>
      </c>
      <c r="B5993">
        <v>6</v>
      </c>
      <c r="C5993">
        <v>3</v>
      </c>
      <c r="D5993">
        <v>5925</v>
      </c>
      <c r="E5993" t="s">
        <v>311</v>
      </c>
      <c r="F5993" t="s">
        <v>3848</v>
      </c>
      <c r="G5993" t="s">
        <v>311</v>
      </c>
      <c r="H5993" t="s">
        <v>311</v>
      </c>
      <c r="I5993" t="s">
        <v>311</v>
      </c>
      <c r="J5993">
        <v>0</v>
      </c>
    </row>
    <row r="5994" spans="1:10" hidden="1" x14ac:dyDescent="0.35">
      <c r="A5994" t="s">
        <v>12376</v>
      </c>
      <c r="B5994">
        <v>8</v>
      </c>
      <c r="C5994">
        <v>3</v>
      </c>
      <c r="D5994">
        <v>5925</v>
      </c>
      <c r="E5994" t="s">
        <v>311</v>
      </c>
      <c r="F5994" t="s">
        <v>3848</v>
      </c>
      <c r="G5994" t="s">
        <v>311</v>
      </c>
      <c r="H5994" t="s">
        <v>311</v>
      </c>
      <c r="I5994" t="s">
        <v>311</v>
      </c>
      <c r="J5994">
        <v>0</v>
      </c>
    </row>
    <row r="5995" spans="1:10" hidden="1" x14ac:dyDescent="0.35">
      <c r="A5995" t="s">
        <v>12377</v>
      </c>
      <c r="B5995">
        <v>6</v>
      </c>
      <c r="C5995">
        <v>3</v>
      </c>
      <c r="D5995">
        <v>5925</v>
      </c>
      <c r="E5995" t="s">
        <v>311</v>
      </c>
      <c r="F5995" t="s">
        <v>3848</v>
      </c>
      <c r="G5995" t="s">
        <v>311</v>
      </c>
      <c r="H5995" t="s">
        <v>311</v>
      </c>
      <c r="I5995" t="s">
        <v>311</v>
      </c>
      <c r="J5995">
        <v>0</v>
      </c>
    </row>
    <row r="5996" spans="1:10" hidden="1" x14ac:dyDescent="0.35">
      <c r="A5996" t="s">
        <v>12378</v>
      </c>
      <c r="B5996">
        <v>10</v>
      </c>
      <c r="C5996">
        <v>3</v>
      </c>
      <c r="D5996">
        <v>5925</v>
      </c>
      <c r="E5996" t="s">
        <v>311</v>
      </c>
      <c r="F5996" t="s">
        <v>3848</v>
      </c>
      <c r="G5996" t="s">
        <v>311</v>
      </c>
      <c r="H5996" t="s">
        <v>311</v>
      </c>
      <c r="I5996" t="s">
        <v>311</v>
      </c>
      <c r="J5996">
        <v>10</v>
      </c>
    </row>
    <row r="5997" spans="1:10" hidden="1" x14ac:dyDescent="0.35">
      <c r="A5997" t="s">
        <v>12379</v>
      </c>
      <c r="B5997">
        <v>7</v>
      </c>
      <c r="C5997">
        <v>3</v>
      </c>
      <c r="D5997">
        <v>5925</v>
      </c>
      <c r="E5997" t="s">
        <v>311</v>
      </c>
      <c r="F5997" t="s">
        <v>3848</v>
      </c>
      <c r="G5997" t="s">
        <v>311</v>
      </c>
      <c r="H5997" t="s">
        <v>311</v>
      </c>
      <c r="I5997" t="s">
        <v>311</v>
      </c>
      <c r="J5997">
        <v>0</v>
      </c>
    </row>
    <row r="5998" spans="1:10" hidden="1" x14ac:dyDescent="0.35">
      <c r="A5998" t="s">
        <v>12380</v>
      </c>
      <c r="B5998">
        <v>16</v>
      </c>
      <c r="C5998">
        <v>3</v>
      </c>
      <c r="D5998">
        <v>5925</v>
      </c>
      <c r="E5998" t="s">
        <v>311</v>
      </c>
      <c r="F5998" t="s">
        <v>3848</v>
      </c>
      <c r="G5998" t="s">
        <v>311</v>
      </c>
      <c r="H5998" t="s">
        <v>311</v>
      </c>
      <c r="I5998" t="s">
        <v>311</v>
      </c>
      <c r="J5998">
        <v>0</v>
      </c>
    </row>
    <row r="5999" spans="1:10" hidden="1" x14ac:dyDescent="0.35">
      <c r="A5999" t="s">
        <v>12381</v>
      </c>
      <c r="B5999">
        <v>9</v>
      </c>
      <c r="C5999">
        <v>3</v>
      </c>
      <c r="D5999">
        <v>5925</v>
      </c>
      <c r="E5999" t="s">
        <v>311</v>
      </c>
      <c r="F5999" t="s">
        <v>2692</v>
      </c>
      <c r="G5999" t="s">
        <v>311</v>
      </c>
      <c r="H5999" t="s">
        <v>311</v>
      </c>
      <c r="I5999" t="s">
        <v>311</v>
      </c>
      <c r="J5999">
        <v>1</v>
      </c>
    </row>
    <row r="6000" spans="1:10" hidden="1" x14ac:dyDescent="0.35">
      <c r="A6000" t="s">
        <v>12382</v>
      </c>
      <c r="B6000">
        <v>31</v>
      </c>
      <c r="C6000">
        <v>3</v>
      </c>
      <c r="D6000">
        <v>5925</v>
      </c>
      <c r="E6000" t="s">
        <v>311</v>
      </c>
      <c r="F6000" t="s">
        <v>3848</v>
      </c>
      <c r="G6000" t="s">
        <v>311</v>
      </c>
      <c r="H6000" t="s">
        <v>311</v>
      </c>
      <c r="I6000" t="s">
        <v>311</v>
      </c>
      <c r="J6000">
        <v>0</v>
      </c>
    </row>
    <row r="6001" spans="1:10" hidden="1" x14ac:dyDescent="0.35">
      <c r="A6001" t="s">
        <v>12383</v>
      </c>
      <c r="B6001">
        <v>10</v>
      </c>
      <c r="C6001">
        <v>3</v>
      </c>
      <c r="D6001">
        <v>5925</v>
      </c>
      <c r="E6001" t="s">
        <v>311</v>
      </c>
      <c r="F6001" t="s">
        <v>3848</v>
      </c>
      <c r="G6001" t="s">
        <v>311</v>
      </c>
      <c r="H6001" t="s">
        <v>311</v>
      </c>
      <c r="I6001" t="s">
        <v>311</v>
      </c>
      <c r="J6001">
        <v>1</v>
      </c>
    </row>
    <row r="6002" spans="1:10" hidden="1" x14ac:dyDescent="0.35">
      <c r="A6002" t="s">
        <v>12384</v>
      </c>
      <c r="B6002">
        <v>10</v>
      </c>
      <c r="C6002">
        <v>3</v>
      </c>
      <c r="D6002">
        <v>5925</v>
      </c>
      <c r="E6002" t="s">
        <v>311</v>
      </c>
      <c r="F6002" t="s">
        <v>3848</v>
      </c>
      <c r="G6002" t="s">
        <v>311</v>
      </c>
      <c r="H6002" t="s">
        <v>311</v>
      </c>
      <c r="I6002" t="s">
        <v>311</v>
      </c>
      <c r="J6002">
        <v>0</v>
      </c>
    </row>
    <row r="6003" spans="1:10" hidden="1" x14ac:dyDescent="0.35">
      <c r="A6003" t="s">
        <v>12385</v>
      </c>
      <c r="B6003">
        <v>11</v>
      </c>
      <c r="C6003">
        <v>3</v>
      </c>
      <c r="D6003">
        <v>5925</v>
      </c>
      <c r="E6003" t="s">
        <v>311</v>
      </c>
      <c r="F6003" t="s">
        <v>3848</v>
      </c>
      <c r="G6003" t="s">
        <v>311</v>
      </c>
      <c r="H6003" t="s">
        <v>311</v>
      </c>
      <c r="I6003" t="s">
        <v>311</v>
      </c>
      <c r="J6003">
        <v>0</v>
      </c>
    </row>
    <row r="6004" spans="1:10" hidden="1" x14ac:dyDescent="0.35">
      <c r="A6004" t="s">
        <v>12386</v>
      </c>
      <c r="B6004">
        <v>7</v>
      </c>
      <c r="C6004">
        <v>3</v>
      </c>
      <c r="D6004">
        <v>5925</v>
      </c>
      <c r="E6004" t="s">
        <v>311</v>
      </c>
      <c r="F6004" t="s">
        <v>3848</v>
      </c>
      <c r="G6004" t="s">
        <v>311</v>
      </c>
      <c r="H6004" t="s">
        <v>311</v>
      </c>
      <c r="I6004" t="s">
        <v>311</v>
      </c>
      <c r="J6004">
        <v>0</v>
      </c>
    </row>
    <row r="6005" spans="1:10" hidden="1" x14ac:dyDescent="0.35">
      <c r="A6005" t="s">
        <v>12387</v>
      </c>
      <c r="B6005">
        <v>14</v>
      </c>
      <c r="C6005">
        <v>3</v>
      </c>
      <c r="D6005">
        <v>5925</v>
      </c>
      <c r="E6005" t="s">
        <v>311</v>
      </c>
      <c r="F6005" t="s">
        <v>2692</v>
      </c>
      <c r="G6005" t="s">
        <v>311</v>
      </c>
      <c r="H6005" t="s">
        <v>311</v>
      </c>
      <c r="I6005" t="s">
        <v>311</v>
      </c>
      <c r="J6005">
        <v>0</v>
      </c>
    </row>
    <row r="6006" spans="1:10" hidden="1" x14ac:dyDescent="0.35">
      <c r="A6006" t="s">
        <v>12388</v>
      </c>
      <c r="B6006">
        <v>15</v>
      </c>
      <c r="C6006">
        <v>3</v>
      </c>
      <c r="D6006">
        <v>5925</v>
      </c>
      <c r="E6006" t="s">
        <v>311</v>
      </c>
      <c r="F6006" t="s">
        <v>3848</v>
      </c>
      <c r="G6006" t="s">
        <v>311</v>
      </c>
      <c r="H6006" t="s">
        <v>311</v>
      </c>
      <c r="I6006" t="s">
        <v>311</v>
      </c>
      <c r="J6006">
        <v>0</v>
      </c>
    </row>
    <row r="6007" spans="1:10" hidden="1" x14ac:dyDescent="0.35">
      <c r="A6007" t="s">
        <v>12389</v>
      </c>
      <c r="B6007">
        <v>16</v>
      </c>
      <c r="C6007">
        <v>3</v>
      </c>
      <c r="D6007">
        <v>5925</v>
      </c>
      <c r="E6007" t="s">
        <v>311</v>
      </c>
      <c r="F6007" t="s">
        <v>3848</v>
      </c>
      <c r="G6007" t="s">
        <v>311</v>
      </c>
      <c r="H6007" t="s">
        <v>311</v>
      </c>
      <c r="I6007" t="s">
        <v>311</v>
      </c>
      <c r="J6007">
        <v>0</v>
      </c>
    </row>
    <row r="6008" spans="1:10" hidden="1" x14ac:dyDescent="0.35">
      <c r="A6008" t="s">
        <v>12390</v>
      </c>
      <c r="B6008">
        <v>10</v>
      </c>
      <c r="C6008">
        <v>3</v>
      </c>
      <c r="D6008">
        <v>5925</v>
      </c>
      <c r="E6008" t="s">
        <v>311</v>
      </c>
      <c r="F6008" t="s">
        <v>3848</v>
      </c>
      <c r="G6008" t="s">
        <v>311</v>
      </c>
      <c r="H6008" t="s">
        <v>311</v>
      </c>
      <c r="I6008" t="s">
        <v>311</v>
      </c>
      <c r="J6008">
        <v>0</v>
      </c>
    </row>
    <row r="6009" spans="1:10" hidden="1" x14ac:dyDescent="0.35">
      <c r="A6009" t="s">
        <v>12391</v>
      </c>
      <c r="B6009">
        <v>9</v>
      </c>
      <c r="C6009">
        <v>3</v>
      </c>
      <c r="D6009">
        <v>5925</v>
      </c>
      <c r="E6009" t="s">
        <v>311</v>
      </c>
      <c r="F6009" t="s">
        <v>3848</v>
      </c>
      <c r="G6009" t="s">
        <v>311</v>
      </c>
      <c r="H6009" t="s">
        <v>311</v>
      </c>
      <c r="I6009" t="s">
        <v>311</v>
      </c>
      <c r="J6009">
        <v>0</v>
      </c>
    </row>
    <row r="6010" spans="1:10" hidden="1" x14ac:dyDescent="0.35">
      <c r="A6010" t="s">
        <v>12392</v>
      </c>
      <c r="B6010">
        <v>10</v>
      </c>
      <c r="C6010">
        <v>3</v>
      </c>
      <c r="D6010">
        <v>5925</v>
      </c>
      <c r="E6010" t="s">
        <v>311</v>
      </c>
      <c r="F6010" t="s">
        <v>3848</v>
      </c>
      <c r="G6010" t="s">
        <v>311</v>
      </c>
      <c r="H6010" t="s">
        <v>311</v>
      </c>
      <c r="I6010" t="s">
        <v>311</v>
      </c>
      <c r="J6010">
        <v>3</v>
      </c>
    </row>
    <row r="6011" spans="1:10" hidden="1" x14ac:dyDescent="0.35">
      <c r="A6011" t="s">
        <v>12393</v>
      </c>
      <c r="B6011">
        <v>14</v>
      </c>
      <c r="C6011">
        <v>3</v>
      </c>
      <c r="D6011">
        <v>5925</v>
      </c>
      <c r="E6011" t="s">
        <v>311</v>
      </c>
      <c r="F6011" t="s">
        <v>3848</v>
      </c>
      <c r="G6011" t="s">
        <v>311</v>
      </c>
      <c r="H6011" t="s">
        <v>311</v>
      </c>
      <c r="I6011" t="s">
        <v>311</v>
      </c>
      <c r="J6011">
        <v>0</v>
      </c>
    </row>
    <row r="6012" spans="1:10" hidden="1" x14ac:dyDescent="0.35">
      <c r="A6012" t="s">
        <v>12394</v>
      </c>
      <c r="B6012">
        <v>18</v>
      </c>
      <c r="C6012">
        <v>3</v>
      </c>
      <c r="D6012">
        <v>5925</v>
      </c>
      <c r="E6012" t="s">
        <v>311</v>
      </c>
      <c r="F6012" t="s">
        <v>3848</v>
      </c>
      <c r="G6012" t="s">
        <v>311</v>
      </c>
      <c r="H6012" t="s">
        <v>311</v>
      </c>
      <c r="I6012" t="s">
        <v>311</v>
      </c>
      <c r="J6012">
        <v>0</v>
      </c>
    </row>
    <row r="6013" spans="1:10" hidden="1" x14ac:dyDescent="0.35">
      <c r="A6013" t="s">
        <v>12395</v>
      </c>
      <c r="B6013">
        <v>8</v>
      </c>
      <c r="C6013">
        <v>3</v>
      </c>
      <c r="D6013">
        <v>5925</v>
      </c>
      <c r="E6013" t="s">
        <v>311</v>
      </c>
      <c r="F6013" t="s">
        <v>2692</v>
      </c>
      <c r="G6013" t="s">
        <v>311</v>
      </c>
      <c r="H6013" t="s">
        <v>311</v>
      </c>
      <c r="I6013" t="s">
        <v>311</v>
      </c>
      <c r="J6013">
        <v>0</v>
      </c>
    </row>
    <row r="6014" spans="1:10" hidden="1" x14ac:dyDescent="0.35">
      <c r="A6014" t="s">
        <v>12396</v>
      </c>
      <c r="B6014">
        <v>10</v>
      </c>
      <c r="C6014">
        <v>3</v>
      </c>
      <c r="D6014">
        <v>5925</v>
      </c>
      <c r="E6014" t="s">
        <v>311</v>
      </c>
      <c r="F6014" t="s">
        <v>3848</v>
      </c>
      <c r="G6014" t="s">
        <v>311</v>
      </c>
      <c r="H6014" t="s">
        <v>311</v>
      </c>
      <c r="I6014" t="s">
        <v>311</v>
      </c>
      <c r="J6014">
        <v>5</v>
      </c>
    </row>
    <row r="6015" spans="1:10" hidden="1" x14ac:dyDescent="0.35">
      <c r="A6015" t="s">
        <v>12397</v>
      </c>
      <c r="B6015">
        <v>22</v>
      </c>
      <c r="C6015">
        <v>3</v>
      </c>
      <c r="D6015">
        <v>5925</v>
      </c>
      <c r="E6015" t="s">
        <v>311</v>
      </c>
      <c r="F6015" t="s">
        <v>2692</v>
      </c>
      <c r="G6015" t="s">
        <v>311</v>
      </c>
      <c r="H6015" t="s">
        <v>311</v>
      </c>
      <c r="I6015" t="s">
        <v>311</v>
      </c>
      <c r="J6015">
        <v>0</v>
      </c>
    </row>
    <row r="6016" spans="1:10" hidden="1" x14ac:dyDescent="0.35">
      <c r="A6016" t="s">
        <v>12398</v>
      </c>
      <c r="B6016">
        <v>12</v>
      </c>
      <c r="C6016">
        <v>3</v>
      </c>
      <c r="D6016">
        <v>5925</v>
      </c>
      <c r="E6016" t="s">
        <v>311</v>
      </c>
      <c r="F6016" t="s">
        <v>2692</v>
      </c>
      <c r="G6016" t="s">
        <v>311</v>
      </c>
      <c r="H6016" t="s">
        <v>311</v>
      </c>
      <c r="I6016" t="s">
        <v>311</v>
      </c>
      <c r="J6016">
        <v>0</v>
      </c>
    </row>
    <row r="6017" spans="1:10" hidden="1" x14ac:dyDescent="0.35">
      <c r="A6017" t="s">
        <v>12399</v>
      </c>
      <c r="B6017">
        <v>11</v>
      </c>
      <c r="C6017">
        <v>3</v>
      </c>
      <c r="D6017">
        <v>5925</v>
      </c>
      <c r="E6017" t="s">
        <v>311</v>
      </c>
      <c r="F6017" t="s">
        <v>3848</v>
      </c>
      <c r="G6017" t="s">
        <v>311</v>
      </c>
      <c r="H6017" t="s">
        <v>311</v>
      </c>
      <c r="I6017" t="s">
        <v>311</v>
      </c>
      <c r="J6017">
        <v>1</v>
      </c>
    </row>
    <row r="6018" spans="1:10" hidden="1" x14ac:dyDescent="0.35">
      <c r="A6018" t="s">
        <v>12400</v>
      </c>
      <c r="B6018">
        <v>7</v>
      </c>
      <c r="C6018">
        <v>3</v>
      </c>
      <c r="D6018">
        <v>5925</v>
      </c>
      <c r="E6018" t="s">
        <v>311</v>
      </c>
      <c r="F6018" t="s">
        <v>3848</v>
      </c>
      <c r="G6018" t="s">
        <v>311</v>
      </c>
      <c r="H6018" t="s">
        <v>311</v>
      </c>
      <c r="I6018" t="s">
        <v>311</v>
      </c>
      <c r="J6018">
        <v>0</v>
      </c>
    </row>
    <row r="6019" spans="1:10" hidden="1" x14ac:dyDescent="0.35">
      <c r="A6019" t="s">
        <v>12401</v>
      </c>
      <c r="B6019">
        <v>13</v>
      </c>
      <c r="C6019">
        <v>3</v>
      </c>
      <c r="D6019">
        <v>5925</v>
      </c>
      <c r="E6019" t="s">
        <v>311</v>
      </c>
      <c r="F6019" t="s">
        <v>3848</v>
      </c>
      <c r="G6019" t="s">
        <v>311</v>
      </c>
      <c r="H6019" t="s">
        <v>311</v>
      </c>
      <c r="I6019" t="s">
        <v>311</v>
      </c>
      <c r="J6019">
        <v>0</v>
      </c>
    </row>
    <row r="6020" spans="1:10" hidden="1" x14ac:dyDescent="0.35">
      <c r="A6020" t="s">
        <v>12402</v>
      </c>
      <c r="B6020">
        <v>13</v>
      </c>
      <c r="C6020">
        <v>3</v>
      </c>
      <c r="D6020">
        <v>5925</v>
      </c>
      <c r="E6020" t="s">
        <v>311</v>
      </c>
      <c r="F6020" t="s">
        <v>3848</v>
      </c>
      <c r="G6020" t="s">
        <v>311</v>
      </c>
      <c r="H6020" t="s">
        <v>311</v>
      </c>
      <c r="I6020" t="s">
        <v>311</v>
      </c>
      <c r="J6020">
        <v>0</v>
      </c>
    </row>
    <row r="6021" spans="1:10" hidden="1" x14ac:dyDescent="0.35">
      <c r="A6021" t="s">
        <v>12403</v>
      </c>
      <c r="B6021">
        <v>27</v>
      </c>
      <c r="C6021">
        <v>3</v>
      </c>
      <c r="D6021">
        <v>5925</v>
      </c>
      <c r="E6021" t="s">
        <v>311</v>
      </c>
      <c r="F6021" t="s">
        <v>3848</v>
      </c>
      <c r="G6021" t="s">
        <v>311</v>
      </c>
      <c r="H6021" t="s">
        <v>311</v>
      </c>
      <c r="I6021" t="s">
        <v>311</v>
      </c>
      <c r="J6021">
        <v>0</v>
      </c>
    </row>
    <row r="6022" spans="1:10" hidden="1" x14ac:dyDescent="0.35">
      <c r="A6022" t="s">
        <v>12404</v>
      </c>
      <c r="B6022">
        <v>23</v>
      </c>
      <c r="C6022">
        <v>3</v>
      </c>
      <c r="D6022">
        <v>5925</v>
      </c>
      <c r="E6022" t="s">
        <v>311</v>
      </c>
      <c r="F6022" t="s">
        <v>3848</v>
      </c>
      <c r="G6022" t="s">
        <v>311</v>
      </c>
      <c r="H6022" t="s">
        <v>311</v>
      </c>
      <c r="I6022" t="s">
        <v>311</v>
      </c>
      <c r="J6022">
        <v>0</v>
      </c>
    </row>
    <row r="6023" spans="1:10" hidden="1" x14ac:dyDescent="0.35">
      <c r="A6023" t="s">
        <v>12405</v>
      </c>
      <c r="B6023">
        <v>7</v>
      </c>
      <c r="C6023">
        <v>3</v>
      </c>
      <c r="D6023">
        <v>5925</v>
      </c>
      <c r="E6023" t="s">
        <v>311</v>
      </c>
      <c r="F6023" t="s">
        <v>3848</v>
      </c>
      <c r="G6023" t="s">
        <v>311</v>
      </c>
      <c r="H6023" t="s">
        <v>311</v>
      </c>
      <c r="I6023" t="s">
        <v>311</v>
      </c>
      <c r="J6023">
        <v>0</v>
      </c>
    </row>
    <row r="6024" spans="1:10" hidden="1" x14ac:dyDescent="0.35">
      <c r="A6024" t="s">
        <v>12406</v>
      </c>
      <c r="B6024">
        <v>19</v>
      </c>
      <c r="C6024">
        <v>3</v>
      </c>
      <c r="D6024">
        <v>5925</v>
      </c>
      <c r="E6024" t="s">
        <v>311</v>
      </c>
      <c r="F6024" t="s">
        <v>2692</v>
      </c>
      <c r="G6024" t="s">
        <v>311</v>
      </c>
      <c r="H6024" t="s">
        <v>311</v>
      </c>
      <c r="I6024" t="s">
        <v>311</v>
      </c>
      <c r="J6024">
        <v>1</v>
      </c>
    </row>
    <row r="6025" spans="1:10" hidden="1" x14ac:dyDescent="0.35">
      <c r="A6025" t="s">
        <v>12407</v>
      </c>
      <c r="B6025">
        <v>9</v>
      </c>
      <c r="C6025">
        <v>3</v>
      </c>
      <c r="D6025">
        <v>5925</v>
      </c>
      <c r="E6025" t="s">
        <v>311</v>
      </c>
      <c r="F6025" t="s">
        <v>3848</v>
      </c>
      <c r="G6025" t="s">
        <v>311</v>
      </c>
      <c r="H6025" t="s">
        <v>311</v>
      </c>
      <c r="I6025" t="s">
        <v>311</v>
      </c>
      <c r="J6025">
        <v>0</v>
      </c>
    </row>
    <row r="6026" spans="1:10" hidden="1" x14ac:dyDescent="0.35">
      <c r="A6026" t="s">
        <v>12408</v>
      </c>
      <c r="B6026">
        <v>10</v>
      </c>
      <c r="C6026">
        <v>3</v>
      </c>
      <c r="D6026">
        <v>5925</v>
      </c>
      <c r="E6026" t="s">
        <v>311</v>
      </c>
      <c r="F6026" t="s">
        <v>3848</v>
      </c>
      <c r="G6026" t="s">
        <v>311</v>
      </c>
      <c r="H6026" t="s">
        <v>311</v>
      </c>
      <c r="I6026" t="s">
        <v>311</v>
      </c>
      <c r="J6026">
        <v>0</v>
      </c>
    </row>
    <row r="6027" spans="1:10" hidden="1" x14ac:dyDescent="0.35">
      <c r="A6027" t="s">
        <v>12409</v>
      </c>
      <c r="B6027">
        <v>16</v>
      </c>
      <c r="C6027">
        <v>3</v>
      </c>
      <c r="D6027">
        <v>5925</v>
      </c>
      <c r="E6027" t="s">
        <v>311</v>
      </c>
      <c r="F6027" t="s">
        <v>3848</v>
      </c>
      <c r="G6027" t="s">
        <v>311</v>
      </c>
      <c r="H6027" t="s">
        <v>311</v>
      </c>
      <c r="I6027" t="s">
        <v>311</v>
      </c>
      <c r="J6027">
        <v>1</v>
      </c>
    </row>
    <row r="6028" spans="1:10" hidden="1" x14ac:dyDescent="0.35">
      <c r="A6028" t="s">
        <v>12410</v>
      </c>
      <c r="B6028">
        <v>10</v>
      </c>
      <c r="C6028">
        <v>3</v>
      </c>
      <c r="D6028">
        <v>5925</v>
      </c>
      <c r="E6028" t="s">
        <v>311</v>
      </c>
      <c r="F6028" t="s">
        <v>3848</v>
      </c>
      <c r="G6028" t="s">
        <v>311</v>
      </c>
      <c r="H6028" t="s">
        <v>311</v>
      </c>
      <c r="I6028" t="s">
        <v>311</v>
      </c>
      <c r="J6028">
        <v>0</v>
      </c>
    </row>
    <row r="6029" spans="1:10" hidden="1" x14ac:dyDescent="0.35">
      <c r="A6029" t="s">
        <v>12411</v>
      </c>
      <c r="B6029">
        <v>13</v>
      </c>
      <c r="C6029">
        <v>3</v>
      </c>
      <c r="D6029">
        <v>5925</v>
      </c>
      <c r="E6029" t="s">
        <v>311</v>
      </c>
      <c r="F6029" t="s">
        <v>3848</v>
      </c>
      <c r="G6029" t="s">
        <v>311</v>
      </c>
      <c r="H6029" t="s">
        <v>311</v>
      </c>
      <c r="I6029" t="s">
        <v>311</v>
      </c>
      <c r="J6029">
        <v>0</v>
      </c>
    </row>
    <row r="6030" spans="1:10" hidden="1" x14ac:dyDescent="0.35">
      <c r="A6030" t="s">
        <v>12412</v>
      </c>
      <c r="B6030">
        <v>12</v>
      </c>
      <c r="C6030">
        <v>3</v>
      </c>
      <c r="D6030">
        <v>5925</v>
      </c>
      <c r="E6030" t="s">
        <v>311</v>
      </c>
      <c r="F6030" t="s">
        <v>3848</v>
      </c>
      <c r="G6030" t="s">
        <v>311</v>
      </c>
      <c r="H6030" t="s">
        <v>311</v>
      </c>
      <c r="I6030" t="s">
        <v>311</v>
      </c>
      <c r="J6030">
        <v>1</v>
      </c>
    </row>
    <row r="6031" spans="1:10" hidden="1" x14ac:dyDescent="0.35">
      <c r="A6031" t="s">
        <v>12413</v>
      </c>
      <c r="B6031">
        <v>20</v>
      </c>
      <c r="C6031">
        <v>3</v>
      </c>
      <c r="D6031">
        <v>5925</v>
      </c>
      <c r="E6031" t="s">
        <v>311</v>
      </c>
      <c r="F6031" t="s">
        <v>3848</v>
      </c>
      <c r="G6031" t="s">
        <v>311</v>
      </c>
      <c r="H6031" t="s">
        <v>311</v>
      </c>
      <c r="I6031" t="s">
        <v>311</v>
      </c>
      <c r="J6031">
        <v>9</v>
      </c>
    </row>
    <row r="6032" spans="1:10" hidden="1" x14ac:dyDescent="0.35">
      <c r="A6032" t="s">
        <v>12414</v>
      </c>
      <c r="B6032">
        <v>16</v>
      </c>
      <c r="C6032">
        <v>3</v>
      </c>
      <c r="D6032">
        <v>5925</v>
      </c>
      <c r="E6032" t="s">
        <v>311</v>
      </c>
      <c r="F6032" t="s">
        <v>3848</v>
      </c>
      <c r="G6032" t="s">
        <v>311</v>
      </c>
      <c r="H6032" t="s">
        <v>311</v>
      </c>
      <c r="I6032" t="s">
        <v>311</v>
      </c>
      <c r="J6032">
        <v>1</v>
      </c>
    </row>
    <row r="6033" spans="1:10" hidden="1" x14ac:dyDescent="0.35">
      <c r="A6033" t="s">
        <v>12415</v>
      </c>
      <c r="B6033">
        <v>10</v>
      </c>
      <c r="C6033">
        <v>3</v>
      </c>
      <c r="D6033">
        <v>5925</v>
      </c>
      <c r="E6033" t="s">
        <v>311</v>
      </c>
      <c r="F6033" t="s">
        <v>3848</v>
      </c>
      <c r="G6033" t="s">
        <v>311</v>
      </c>
      <c r="H6033" t="s">
        <v>311</v>
      </c>
      <c r="I6033" t="s">
        <v>311</v>
      </c>
      <c r="J6033">
        <v>0</v>
      </c>
    </row>
    <row r="6034" spans="1:10" hidden="1" x14ac:dyDescent="0.35">
      <c r="A6034" t="s">
        <v>12416</v>
      </c>
      <c r="B6034">
        <v>10</v>
      </c>
      <c r="C6034">
        <v>3</v>
      </c>
      <c r="D6034">
        <v>5925</v>
      </c>
      <c r="E6034" t="s">
        <v>311</v>
      </c>
      <c r="F6034" t="s">
        <v>3848</v>
      </c>
      <c r="G6034" t="s">
        <v>311</v>
      </c>
      <c r="H6034" t="s">
        <v>311</v>
      </c>
      <c r="I6034" t="s">
        <v>311</v>
      </c>
      <c r="J6034">
        <v>0</v>
      </c>
    </row>
    <row r="6035" spans="1:10" hidden="1" x14ac:dyDescent="0.35">
      <c r="A6035" t="s">
        <v>12417</v>
      </c>
      <c r="B6035">
        <v>14</v>
      </c>
      <c r="C6035">
        <v>3</v>
      </c>
      <c r="D6035">
        <v>5925</v>
      </c>
      <c r="E6035" t="s">
        <v>311</v>
      </c>
      <c r="F6035" t="s">
        <v>2692</v>
      </c>
      <c r="G6035" t="s">
        <v>311</v>
      </c>
      <c r="H6035" t="s">
        <v>311</v>
      </c>
      <c r="I6035" t="s">
        <v>311</v>
      </c>
      <c r="J6035">
        <v>0</v>
      </c>
    </row>
    <row r="6036" spans="1:10" hidden="1" x14ac:dyDescent="0.35">
      <c r="A6036" t="s">
        <v>12418</v>
      </c>
      <c r="B6036">
        <v>18</v>
      </c>
      <c r="C6036">
        <v>3</v>
      </c>
      <c r="D6036">
        <v>5925</v>
      </c>
      <c r="E6036" t="s">
        <v>311</v>
      </c>
      <c r="F6036" t="s">
        <v>3848</v>
      </c>
      <c r="G6036" t="s">
        <v>311</v>
      </c>
      <c r="H6036" t="s">
        <v>311</v>
      </c>
      <c r="I6036" t="s">
        <v>311</v>
      </c>
      <c r="J6036">
        <v>0</v>
      </c>
    </row>
    <row r="6037" spans="1:10" hidden="1" x14ac:dyDescent="0.35">
      <c r="A6037" t="s">
        <v>12419</v>
      </c>
      <c r="B6037">
        <v>9</v>
      </c>
      <c r="C6037">
        <v>3</v>
      </c>
      <c r="D6037">
        <v>5925</v>
      </c>
      <c r="E6037" t="s">
        <v>311</v>
      </c>
      <c r="F6037" t="s">
        <v>3848</v>
      </c>
      <c r="G6037" t="s">
        <v>311</v>
      </c>
      <c r="H6037" t="s">
        <v>311</v>
      </c>
      <c r="I6037" t="s">
        <v>311</v>
      </c>
      <c r="J6037">
        <v>0</v>
      </c>
    </row>
    <row r="6038" spans="1:10" hidden="1" x14ac:dyDescent="0.35">
      <c r="A6038" t="s">
        <v>12420</v>
      </c>
      <c r="B6038">
        <v>8</v>
      </c>
      <c r="C6038">
        <v>3</v>
      </c>
      <c r="D6038">
        <v>5925</v>
      </c>
      <c r="E6038" t="s">
        <v>311</v>
      </c>
      <c r="F6038" t="s">
        <v>3848</v>
      </c>
      <c r="G6038" t="s">
        <v>311</v>
      </c>
      <c r="H6038" t="s">
        <v>311</v>
      </c>
      <c r="I6038" t="s">
        <v>311</v>
      </c>
      <c r="J6038">
        <v>0</v>
      </c>
    </row>
    <row r="6039" spans="1:10" hidden="1" x14ac:dyDescent="0.35">
      <c r="A6039" t="s">
        <v>12421</v>
      </c>
      <c r="B6039">
        <v>5</v>
      </c>
      <c r="C6039">
        <v>3</v>
      </c>
      <c r="D6039">
        <v>5925</v>
      </c>
      <c r="E6039" t="s">
        <v>311</v>
      </c>
      <c r="F6039" t="s">
        <v>3848</v>
      </c>
      <c r="G6039" t="s">
        <v>311</v>
      </c>
      <c r="H6039" t="s">
        <v>311</v>
      </c>
      <c r="I6039" t="s">
        <v>311</v>
      </c>
      <c r="J6039">
        <v>0</v>
      </c>
    </row>
    <row r="6040" spans="1:10" hidden="1" x14ac:dyDescent="0.35">
      <c r="A6040" t="s">
        <v>12422</v>
      </c>
      <c r="B6040">
        <v>14</v>
      </c>
      <c r="C6040">
        <v>3</v>
      </c>
      <c r="D6040">
        <v>5925</v>
      </c>
      <c r="E6040" t="s">
        <v>311</v>
      </c>
      <c r="F6040" t="s">
        <v>2692</v>
      </c>
      <c r="G6040" t="s">
        <v>311</v>
      </c>
      <c r="H6040" t="s">
        <v>311</v>
      </c>
      <c r="I6040" t="s">
        <v>311</v>
      </c>
      <c r="J6040">
        <v>0</v>
      </c>
    </row>
    <row r="6041" spans="1:10" hidden="1" x14ac:dyDescent="0.35">
      <c r="A6041" t="s">
        <v>12423</v>
      </c>
      <c r="B6041">
        <v>16</v>
      </c>
      <c r="C6041">
        <v>3</v>
      </c>
      <c r="D6041">
        <v>5925</v>
      </c>
      <c r="E6041" t="s">
        <v>311</v>
      </c>
      <c r="F6041" t="s">
        <v>3848</v>
      </c>
      <c r="G6041" t="s">
        <v>311</v>
      </c>
      <c r="H6041" t="s">
        <v>311</v>
      </c>
      <c r="I6041" t="s">
        <v>311</v>
      </c>
      <c r="J6041">
        <v>1</v>
      </c>
    </row>
    <row r="6042" spans="1:10" hidden="1" x14ac:dyDescent="0.35">
      <c r="A6042" t="s">
        <v>12424</v>
      </c>
      <c r="B6042">
        <v>18</v>
      </c>
      <c r="C6042">
        <v>3</v>
      </c>
      <c r="D6042">
        <v>5925</v>
      </c>
      <c r="E6042" t="s">
        <v>311</v>
      </c>
      <c r="F6042" t="s">
        <v>2692</v>
      </c>
      <c r="G6042" t="s">
        <v>311</v>
      </c>
      <c r="H6042" t="s">
        <v>311</v>
      </c>
      <c r="I6042" t="s">
        <v>311</v>
      </c>
      <c r="J6042">
        <v>0</v>
      </c>
    </row>
    <row r="6043" spans="1:10" hidden="1" x14ac:dyDescent="0.35">
      <c r="A6043" t="s">
        <v>12425</v>
      </c>
      <c r="B6043">
        <v>9</v>
      </c>
      <c r="C6043">
        <v>3</v>
      </c>
      <c r="D6043">
        <v>5925</v>
      </c>
      <c r="E6043" t="s">
        <v>311</v>
      </c>
      <c r="F6043" t="s">
        <v>3848</v>
      </c>
      <c r="G6043" t="s">
        <v>311</v>
      </c>
      <c r="H6043" t="s">
        <v>311</v>
      </c>
      <c r="I6043" t="s">
        <v>311</v>
      </c>
      <c r="J6043">
        <v>0</v>
      </c>
    </row>
    <row r="6044" spans="1:10" hidden="1" x14ac:dyDescent="0.35">
      <c r="A6044" t="s">
        <v>12426</v>
      </c>
      <c r="B6044">
        <v>11</v>
      </c>
      <c r="C6044">
        <v>3</v>
      </c>
      <c r="D6044">
        <v>5925</v>
      </c>
      <c r="E6044" t="s">
        <v>311</v>
      </c>
      <c r="F6044" t="s">
        <v>3848</v>
      </c>
      <c r="G6044" t="s">
        <v>311</v>
      </c>
      <c r="H6044" t="s">
        <v>311</v>
      </c>
      <c r="I6044" t="s">
        <v>311</v>
      </c>
      <c r="J6044">
        <v>0</v>
      </c>
    </row>
    <row r="6045" spans="1:10" hidden="1" x14ac:dyDescent="0.35">
      <c r="A6045" t="s">
        <v>12427</v>
      </c>
      <c r="B6045">
        <v>22</v>
      </c>
      <c r="C6045">
        <v>3</v>
      </c>
      <c r="D6045">
        <v>5925</v>
      </c>
      <c r="E6045" t="s">
        <v>311</v>
      </c>
      <c r="F6045" t="s">
        <v>3848</v>
      </c>
      <c r="G6045" t="s">
        <v>311</v>
      </c>
      <c r="H6045" t="s">
        <v>311</v>
      </c>
      <c r="I6045" t="s">
        <v>311</v>
      </c>
      <c r="J6045">
        <v>0</v>
      </c>
    </row>
    <row r="6046" spans="1:10" hidden="1" x14ac:dyDescent="0.35">
      <c r="A6046" t="s">
        <v>12428</v>
      </c>
      <c r="B6046">
        <v>11</v>
      </c>
      <c r="C6046">
        <v>3</v>
      </c>
      <c r="D6046">
        <v>5925</v>
      </c>
      <c r="E6046" t="s">
        <v>311</v>
      </c>
      <c r="F6046" t="s">
        <v>2692</v>
      </c>
      <c r="G6046" t="s">
        <v>311</v>
      </c>
      <c r="H6046" t="s">
        <v>311</v>
      </c>
      <c r="I6046" t="s">
        <v>311</v>
      </c>
      <c r="J6046">
        <v>1</v>
      </c>
    </row>
    <row r="6047" spans="1:10" hidden="1" x14ac:dyDescent="0.35">
      <c r="A6047" t="s">
        <v>12429</v>
      </c>
      <c r="B6047">
        <v>29</v>
      </c>
      <c r="C6047">
        <v>3</v>
      </c>
      <c r="D6047">
        <v>5925</v>
      </c>
      <c r="E6047" t="s">
        <v>311</v>
      </c>
      <c r="F6047" t="s">
        <v>3848</v>
      </c>
      <c r="G6047" t="s">
        <v>311</v>
      </c>
      <c r="H6047" t="s">
        <v>311</v>
      </c>
      <c r="I6047" t="s">
        <v>311</v>
      </c>
      <c r="J6047">
        <v>1</v>
      </c>
    </row>
    <row r="6048" spans="1:10" hidden="1" x14ac:dyDescent="0.35">
      <c r="A6048" t="s">
        <v>12430</v>
      </c>
      <c r="B6048">
        <v>8</v>
      </c>
      <c r="C6048">
        <v>3</v>
      </c>
      <c r="D6048">
        <v>5925</v>
      </c>
      <c r="E6048" t="s">
        <v>311</v>
      </c>
      <c r="F6048" t="s">
        <v>3848</v>
      </c>
      <c r="G6048" t="s">
        <v>311</v>
      </c>
      <c r="H6048" t="s">
        <v>311</v>
      </c>
      <c r="I6048" t="s">
        <v>311</v>
      </c>
      <c r="J6048">
        <v>8</v>
      </c>
    </row>
    <row r="6049" spans="1:10" hidden="1" x14ac:dyDescent="0.35">
      <c r="A6049" t="s">
        <v>12431</v>
      </c>
      <c r="B6049">
        <v>8</v>
      </c>
      <c r="C6049">
        <v>3</v>
      </c>
      <c r="D6049">
        <v>5925</v>
      </c>
      <c r="E6049" t="s">
        <v>311</v>
      </c>
      <c r="F6049" t="s">
        <v>3848</v>
      </c>
      <c r="G6049" t="s">
        <v>311</v>
      </c>
      <c r="H6049" t="s">
        <v>311</v>
      </c>
      <c r="I6049" t="s">
        <v>311</v>
      </c>
      <c r="J6049">
        <v>0</v>
      </c>
    </row>
    <row r="6050" spans="1:10" hidden="1" x14ac:dyDescent="0.35">
      <c r="A6050" t="s">
        <v>12432</v>
      </c>
      <c r="B6050">
        <v>8</v>
      </c>
      <c r="C6050">
        <v>3</v>
      </c>
      <c r="D6050">
        <v>5925</v>
      </c>
      <c r="E6050" t="s">
        <v>311</v>
      </c>
      <c r="F6050" t="s">
        <v>3848</v>
      </c>
      <c r="G6050" t="s">
        <v>311</v>
      </c>
      <c r="H6050" t="s">
        <v>311</v>
      </c>
      <c r="I6050" t="s">
        <v>311</v>
      </c>
      <c r="J6050">
        <v>0</v>
      </c>
    </row>
    <row r="6051" spans="1:10" hidden="1" x14ac:dyDescent="0.35">
      <c r="A6051" t="s">
        <v>12433</v>
      </c>
      <c r="B6051">
        <v>10</v>
      </c>
      <c r="C6051">
        <v>3</v>
      </c>
      <c r="D6051">
        <v>5925</v>
      </c>
      <c r="E6051" t="s">
        <v>311</v>
      </c>
      <c r="F6051" t="s">
        <v>3848</v>
      </c>
      <c r="G6051" t="s">
        <v>311</v>
      </c>
      <c r="H6051" t="s">
        <v>311</v>
      </c>
      <c r="I6051" t="s">
        <v>311</v>
      </c>
      <c r="J6051">
        <v>0</v>
      </c>
    </row>
    <row r="6052" spans="1:10" hidden="1" x14ac:dyDescent="0.35">
      <c r="A6052" t="s">
        <v>12434</v>
      </c>
      <c r="B6052">
        <v>12</v>
      </c>
      <c r="C6052">
        <v>3</v>
      </c>
      <c r="D6052">
        <v>5925</v>
      </c>
      <c r="E6052" t="s">
        <v>311</v>
      </c>
      <c r="F6052" t="s">
        <v>3848</v>
      </c>
      <c r="G6052" t="s">
        <v>311</v>
      </c>
      <c r="H6052" t="s">
        <v>311</v>
      </c>
      <c r="I6052" t="s">
        <v>311</v>
      </c>
      <c r="J6052">
        <v>1</v>
      </c>
    </row>
    <row r="6053" spans="1:10" hidden="1" x14ac:dyDescent="0.35">
      <c r="A6053" t="s">
        <v>12435</v>
      </c>
      <c r="B6053">
        <v>23</v>
      </c>
      <c r="C6053">
        <v>3</v>
      </c>
      <c r="D6053">
        <v>5925</v>
      </c>
      <c r="E6053" t="s">
        <v>311</v>
      </c>
      <c r="F6053" t="s">
        <v>2692</v>
      </c>
      <c r="G6053" t="s">
        <v>311</v>
      </c>
      <c r="H6053" t="s">
        <v>311</v>
      </c>
      <c r="I6053" t="s">
        <v>311</v>
      </c>
      <c r="J6053">
        <v>1</v>
      </c>
    </row>
    <row r="6054" spans="1:10" hidden="1" x14ac:dyDescent="0.35">
      <c r="A6054" t="s">
        <v>12436</v>
      </c>
      <c r="B6054">
        <v>15</v>
      </c>
      <c r="C6054">
        <v>3</v>
      </c>
      <c r="D6054">
        <v>5925</v>
      </c>
      <c r="E6054" t="s">
        <v>311</v>
      </c>
      <c r="F6054" t="s">
        <v>3848</v>
      </c>
      <c r="G6054" t="s">
        <v>311</v>
      </c>
      <c r="H6054" t="s">
        <v>311</v>
      </c>
      <c r="I6054" t="s">
        <v>311</v>
      </c>
      <c r="J6054">
        <v>1</v>
      </c>
    </row>
    <row r="6055" spans="1:10" hidden="1" x14ac:dyDescent="0.35">
      <c r="A6055" t="s">
        <v>12437</v>
      </c>
      <c r="B6055">
        <v>22</v>
      </c>
      <c r="C6055">
        <v>3</v>
      </c>
      <c r="D6055">
        <v>5925</v>
      </c>
      <c r="E6055" t="s">
        <v>311</v>
      </c>
      <c r="F6055" t="s">
        <v>3848</v>
      </c>
      <c r="G6055" t="s">
        <v>311</v>
      </c>
      <c r="H6055" t="s">
        <v>311</v>
      </c>
      <c r="I6055" t="s">
        <v>311</v>
      </c>
      <c r="J6055">
        <v>0</v>
      </c>
    </row>
    <row r="6056" spans="1:10" hidden="1" x14ac:dyDescent="0.35">
      <c r="A6056" t="s">
        <v>12438</v>
      </c>
      <c r="B6056">
        <v>16</v>
      </c>
      <c r="C6056">
        <v>3</v>
      </c>
      <c r="D6056">
        <v>5925</v>
      </c>
      <c r="E6056" t="s">
        <v>311</v>
      </c>
      <c r="F6056" t="s">
        <v>3848</v>
      </c>
      <c r="G6056" t="s">
        <v>311</v>
      </c>
      <c r="H6056" t="s">
        <v>311</v>
      </c>
      <c r="I6056" t="s">
        <v>311</v>
      </c>
      <c r="J6056">
        <v>16</v>
      </c>
    </row>
    <row r="6057" spans="1:10" hidden="1" x14ac:dyDescent="0.35">
      <c r="A6057" t="s">
        <v>12439</v>
      </c>
      <c r="B6057">
        <v>8</v>
      </c>
      <c r="C6057">
        <v>3</v>
      </c>
      <c r="D6057">
        <v>5925</v>
      </c>
      <c r="E6057" t="s">
        <v>311</v>
      </c>
      <c r="F6057" t="s">
        <v>3848</v>
      </c>
      <c r="G6057" t="s">
        <v>311</v>
      </c>
      <c r="H6057" t="s">
        <v>311</v>
      </c>
      <c r="I6057" t="s">
        <v>311</v>
      </c>
      <c r="J6057">
        <v>0</v>
      </c>
    </row>
    <row r="6058" spans="1:10" hidden="1" x14ac:dyDescent="0.35">
      <c r="A6058" t="s">
        <v>12440</v>
      </c>
      <c r="B6058">
        <v>15</v>
      </c>
      <c r="C6058">
        <v>3</v>
      </c>
      <c r="D6058">
        <v>5925</v>
      </c>
      <c r="E6058" t="s">
        <v>311</v>
      </c>
      <c r="F6058" t="s">
        <v>3848</v>
      </c>
      <c r="G6058" t="s">
        <v>311</v>
      </c>
      <c r="H6058" t="s">
        <v>311</v>
      </c>
      <c r="I6058" t="s">
        <v>311</v>
      </c>
      <c r="J6058">
        <v>0</v>
      </c>
    </row>
    <row r="6059" spans="1:10" hidden="1" x14ac:dyDescent="0.35">
      <c r="A6059" t="s">
        <v>12441</v>
      </c>
      <c r="B6059">
        <v>8</v>
      </c>
      <c r="C6059">
        <v>3</v>
      </c>
      <c r="D6059">
        <v>5925</v>
      </c>
      <c r="E6059" t="s">
        <v>311</v>
      </c>
      <c r="F6059" t="s">
        <v>3848</v>
      </c>
      <c r="G6059" t="s">
        <v>311</v>
      </c>
      <c r="H6059" t="s">
        <v>311</v>
      </c>
      <c r="I6059" t="s">
        <v>311</v>
      </c>
      <c r="J6059">
        <v>0</v>
      </c>
    </row>
    <row r="6060" spans="1:10" hidden="1" x14ac:dyDescent="0.35">
      <c r="A6060" t="s">
        <v>12442</v>
      </c>
      <c r="B6060">
        <v>9</v>
      </c>
      <c r="C6060">
        <v>3</v>
      </c>
      <c r="D6060">
        <v>5925</v>
      </c>
      <c r="E6060" t="s">
        <v>311</v>
      </c>
      <c r="F6060" t="s">
        <v>3848</v>
      </c>
      <c r="G6060" t="s">
        <v>311</v>
      </c>
      <c r="H6060" t="s">
        <v>311</v>
      </c>
      <c r="I6060" t="s">
        <v>311</v>
      </c>
      <c r="J6060">
        <v>0</v>
      </c>
    </row>
    <row r="6061" spans="1:10" hidden="1" x14ac:dyDescent="0.35">
      <c r="A6061" t="s">
        <v>12443</v>
      </c>
      <c r="B6061">
        <v>15</v>
      </c>
      <c r="C6061">
        <v>3</v>
      </c>
      <c r="D6061">
        <v>5925</v>
      </c>
      <c r="E6061" t="s">
        <v>311</v>
      </c>
      <c r="F6061" t="s">
        <v>2692</v>
      </c>
      <c r="G6061" t="s">
        <v>311</v>
      </c>
      <c r="H6061" t="s">
        <v>311</v>
      </c>
      <c r="I6061" t="s">
        <v>311</v>
      </c>
      <c r="J6061">
        <v>2</v>
      </c>
    </row>
    <row r="6062" spans="1:10" hidden="1" x14ac:dyDescent="0.35">
      <c r="A6062" t="s">
        <v>12444</v>
      </c>
      <c r="B6062">
        <v>12</v>
      </c>
      <c r="C6062">
        <v>3</v>
      </c>
      <c r="D6062">
        <v>5925</v>
      </c>
      <c r="E6062" t="s">
        <v>311</v>
      </c>
      <c r="F6062" t="s">
        <v>2692</v>
      </c>
      <c r="G6062" t="s">
        <v>311</v>
      </c>
      <c r="H6062" t="s">
        <v>311</v>
      </c>
      <c r="I6062" t="s">
        <v>311</v>
      </c>
      <c r="J6062">
        <v>0</v>
      </c>
    </row>
    <row r="6063" spans="1:10" hidden="1" x14ac:dyDescent="0.35">
      <c r="A6063" t="s">
        <v>12445</v>
      </c>
      <c r="B6063">
        <v>8</v>
      </c>
      <c r="C6063">
        <v>3</v>
      </c>
      <c r="D6063">
        <v>5925</v>
      </c>
      <c r="E6063" t="s">
        <v>311</v>
      </c>
      <c r="F6063" t="s">
        <v>3848</v>
      </c>
      <c r="G6063" t="s">
        <v>311</v>
      </c>
      <c r="H6063" t="s">
        <v>311</v>
      </c>
      <c r="I6063" t="s">
        <v>311</v>
      </c>
      <c r="J6063">
        <v>0</v>
      </c>
    </row>
    <row r="6064" spans="1:10" hidden="1" x14ac:dyDescent="0.35">
      <c r="A6064" t="s">
        <v>12446</v>
      </c>
      <c r="B6064">
        <v>7</v>
      </c>
      <c r="C6064">
        <v>3</v>
      </c>
      <c r="D6064">
        <v>5925</v>
      </c>
      <c r="E6064" t="s">
        <v>311</v>
      </c>
      <c r="F6064" t="s">
        <v>3848</v>
      </c>
      <c r="G6064" t="s">
        <v>311</v>
      </c>
      <c r="H6064" t="s">
        <v>311</v>
      </c>
      <c r="I6064" t="s">
        <v>311</v>
      </c>
      <c r="J6064">
        <v>0</v>
      </c>
    </row>
    <row r="6065" spans="1:10" hidden="1" x14ac:dyDescent="0.35">
      <c r="A6065" t="s">
        <v>12447</v>
      </c>
      <c r="B6065">
        <v>7</v>
      </c>
      <c r="C6065">
        <v>3</v>
      </c>
      <c r="D6065">
        <v>5925</v>
      </c>
      <c r="E6065" t="s">
        <v>311</v>
      </c>
      <c r="F6065" t="s">
        <v>3848</v>
      </c>
      <c r="G6065" t="s">
        <v>311</v>
      </c>
      <c r="H6065" t="s">
        <v>311</v>
      </c>
      <c r="I6065" t="s">
        <v>311</v>
      </c>
      <c r="J6065">
        <v>0</v>
      </c>
    </row>
    <row r="6066" spans="1:10" hidden="1" x14ac:dyDescent="0.35">
      <c r="A6066" t="s">
        <v>12448</v>
      </c>
      <c r="B6066">
        <v>7</v>
      </c>
      <c r="C6066">
        <v>3</v>
      </c>
      <c r="D6066">
        <v>5925</v>
      </c>
      <c r="E6066" t="s">
        <v>311</v>
      </c>
      <c r="F6066" t="s">
        <v>3848</v>
      </c>
      <c r="G6066" t="s">
        <v>311</v>
      </c>
      <c r="H6066" t="s">
        <v>311</v>
      </c>
      <c r="I6066" t="s">
        <v>311</v>
      </c>
      <c r="J6066">
        <v>0</v>
      </c>
    </row>
    <row r="6067" spans="1:10" hidden="1" x14ac:dyDescent="0.35">
      <c r="A6067" t="s">
        <v>12449</v>
      </c>
      <c r="B6067">
        <v>12</v>
      </c>
      <c r="C6067">
        <v>3</v>
      </c>
      <c r="D6067">
        <v>5925</v>
      </c>
      <c r="E6067" t="s">
        <v>311</v>
      </c>
      <c r="F6067" t="s">
        <v>2692</v>
      </c>
      <c r="G6067" t="s">
        <v>311</v>
      </c>
      <c r="H6067" t="s">
        <v>311</v>
      </c>
      <c r="I6067" t="s">
        <v>311</v>
      </c>
      <c r="J6067">
        <v>0</v>
      </c>
    </row>
    <row r="6068" spans="1:10" hidden="1" x14ac:dyDescent="0.35">
      <c r="A6068" t="s">
        <v>12450</v>
      </c>
      <c r="B6068">
        <v>19</v>
      </c>
      <c r="C6068">
        <v>3</v>
      </c>
      <c r="D6068">
        <v>5925</v>
      </c>
      <c r="E6068" t="s">
        <v>311</v>
      </c>
      <c r="F6068" t="s">
        <v>3848</v>
      </c>
      <c r="G6068" t="s">
        <v>311</v>
      </c>
      <c r="H6068" t="s">
        <v>311</v>
      </c>
      <c r="I6068" t="s">
        <v>311</v>
      </c>
      <c r="J6068">
        <v>0</v>
      </c>
    </row>
    <row r="6069" spans="1:10" hidden="1" x14ac:dyDescent="0.35">
      <c r="A6069" t="s">
        <v>12451</v>
      </c>
      <c r="B6069">
        <v>9</v>
      </c>
      <c r="C6069">
        <v>3</v>
      </c>
      <c r="D6069">
        <v>5925</v>
      </c>
      <c r="E6069" t="s">
        <v>311</v>
      </c>
      <c r="F6069" t="s">
        <v>3848</v>
      </c>
      <c r="G6069" t="s">
        <v>311</v>
      </c>
      <c r="H6069" t="s">
        <v>311</v>
      </c>
      <c r="I6069" t="s">
        <v>311</v>
      </c>
      <c r="J6069">
        <v>0</v>
      </c>
    </row>
    <row r="6070" spans="1:10" hidden="1" x14ac:dyDescent="0.35">
      <c r="A6070" t="s">
        <v>12452</v>
      </c>
      <c r="B6070">
        <v>11</v>
      </c>
      <c r="C6070">
        <v>3</v>
      </c>
      <c r="D6070">
        <v>5925</v>
      </c>
      <c r="E6070" t="s">
        <v>311</v>
      </c>
      <c r="F6070" t="s">
        <v>3848</v>
      </c>
      <c r="G6070" t="s">
        <v>311</v>
      </c>
      <c r="H6070" t="s">
        <v>311</v>
      </c>
      <c r="I6070" t="s">
        <v>311</v>
      </c>
      <c r="J6070">
        <v>0</v>
      </c>
    </row>
    <row r="6071" spans="1:10" hidden="1" x14ac:dyDescent="0.35">
      <c r="A6071" t="s">
        <v>12453</v>
      </c>
      <c r="B6071">
        <v>7</v>
      </c>
      <c r="C6071">
        <v>3</v>
      </c>
      <c r="D6071">
        <v>5925</v>
      </c>
      <c r="E6071" t="s">
        <v>311</v>
      </c>
      <c r="F6071" t="s">
        <v>3848</v>
      </c>
      <c r="G6071" t="s">
        <v>311</v>
      </c>
      <c r="H6071" t="s">
        <v>311</v>
      </c>
      <c r="I6071" t="s">
        <v>311</v>
      </c>
      <c r="J6071">
        <v>0</v>
      </c>
    </row>
    <row r="6072" spans="1:10" hidden="1" x14ac:dyDescent="0.35">
      <c r="A6072" t="s">
        <v>12454</v>
      </c>
      <c r="B6072">
        <v>14</v>
      </c>
      <c r="C6072">
        <v>3</v>
      </c>
      <c r="D6072">
        <v>5925</v>
      </c>
      <c r="E6072" t="s">
        <v>311</v>
      </c>
      <c r="F6072" t="s">
        <v>3848</v>
      </c>
      <c r="G6072" t="s">
        <v>311</v>
      </c>
      <c r="H6072" t="s">
        <v>311</v>
      </c>
      <c r="I6072" t="s">
        <v>311</v>
      </c>
      <c r="J6072">
        <v>0</v>
      </c>
    </row>
    <row r="6073" spans="1:10" hidden="1" x14ac:dyDescent="0.35">
      <c r="A6073" t="s">
        <v>12455</v>
      </c>
      <c r="B6073">
        <v>13</v>
      </c>
      <c r="C6073">
        <v>3</v>
      </c>
      <c r="D6073">
        <v>5925</v>
      </c>
      <c r="E6073" t="s">
        <v>311</v>
      </c>
      <c r="F6073" t="s">
        <v>3848</v>
      </c>
      <c r="G6073" t="s">
        <v>311</v>
      </c>
      <c r="H6073" t="s">
        <v>311</v>
      </c>
      <c r="I6073" t="s">
        <v>311</v>
      </c>
      <c r="J6073">
        <v>0</v>
      </c>
    </row>
    <row r="6074" spans="1:10" hidden="1" x14ac:dyDescent="0.35">
      <c r="A6074" t="s">
        <v>12456</v>
      </c>
      <c r="B6074">
        <v>11</v>
      </c>
      <c r="C6074">
        <v>3</v>
      </c>
      <c r="D6074">
        <v>5925</v>
      </c>
      <c r="E6074" t="s">
        <v>311</v>
      </c>
      <c r="F6074" t="s">
        <v>3848</v>
      </c>
      <c r="G6074" t="s">
        <v>311</v>
      </c>
      <c r="H6074" t="s">
        <v>311</v>
      </c>
      <c r="I6074" t="s">
        <v>311</v>
      </c>
      <c r="J6074">
        <v>0</v>
      </c>
    </row>
    <row r="6075" spans="1:10" hidden="1" x14ac:dyDescent="0.35">
      <c r="A6075" t="s">
        <v>12457</v>
      </c>
      <c r="B6075">
        <v>21</v>
      </c>
      <c r="C6075">
        <v>3</v>
      </c>
      <c r="D6075">
        <v>5925</v>
      </c>
      <c r="E6075" t="s">
        <v>311</v>
      </c>
      <c r="F6075" t="s">
        <v>3848</v>
      </c>
      <c r="G6075" t="s">
        <v>311</v>
      </c>
      <c r="H6075" t="s">
        <v>311</v>
      </c>
      <c r="I6075" t="s">
        <v>311</v>
      </c>
      <c r="J6075">
        <v>0</v>
      </c>
    </row>
    <row r="6076" spans="1:10" hidden="1" x14ac:dyDescent="0.35">
      <c r="A6076" t="s">
        <v>12458</v>
      </c>
      <c r="B6076">
        <v>11</v>
      </c>
      <c r="C6076">
        <v>3</v>
      </c>
      <c r="D6076">
        <v>5925</v>
      </c>
      <c r="E6076" t="s">
        <v>311</v>
      </c>
      <c r="F6076" t="s">
        <v>3848</v>
      </c>
      <c r="G6076" t="s">
        <v>311</v>
      </c>
      <c r="H6076" t="s">
        <v>311</v>
      </c>
      <c r="I6076" t="s">
        <v>311</v>
      </c>
      <c r="J6076">
        <v>0</v>
      </c>
    </row>
    <row r="6077" spans="1:10" hidden="1" x14ac:dyDescent="0.35">
      <c r="A6077" t="s">
        <v>12459</v>
      </c>
      <c r="B6077">
        <v>11</v>
      </c>
      <c r="C6077">
        <v>3</v>
      </c>
      <c r="D6077">
        <v>5925</v>
      </c>
      <c r="E6077" t="s">
        <v>311</v>
      </c>
      <c r="F6077" t="s">
        <v>2692</v>
      </c>
      <c r="G6077" t="s">
        <v>311</v>
      </c>
      <c r="H6077" t="s">
        <v>311</v>
      </c>
      <c r="I6077" t="s">
        <v>311</v>
      </c>
      <c r="J6077">
        <v>0</v>
      </c>
    </row>
    <row r="6078" spans="1:10" hidden="1" x14ac:dyDescent="0.35">
      <c r="A6078" t="s">
        <v>12460</v>
      </c>
      <c r="B6078">
        <v>23</v>
      </c>
      <c r="C6078">
        <v>2</v>
      </c>
      <c r="D6078">
        <v>6077</v>
      </c>
      <c r="E6078" t="s">
        <v>311</v>
      </c>
      <c r="F6078" t="s">
        <v>3848</v>
      </c>
      <c r="G6078" t="s">
        <v>311</v>
      </c>
      <c r="H6078" t="s">
        <v>311</v>
      </c>
      <c r="I6078" t="s">
        <v>311</v>
      </c>
      <c r="J6078">
        <v>0</v>
      </c>
    </row>
    <row r="6079" spans="1:10" hidden="1" x14ac:dyDescent="0.35">
      <c r="A6079" t="s">
        <v>12461</v>
      </c>
      <c r="B6079">
        <v>10</v>
      </c>
      <c r="C6079">
        <v>2</v>
      </c>
      <c r="D6079">
        <v>6077</v>
      </c>
      <c r="E6079" t="s">
        <v>311</v>
      </c>
      <c r="F6079" t="s">
        <v>3848</v>
      </c>
      <c r="G6079" t="s">
        <v>311</v>
      </c>
      <c r="H6079" t="s">
        <v>311</v>
      </c>
      <c r="I6079" t="s">
        <v>311</v>
      </c>
      <c r="J6079">
        <v>10</v>
      </c>
    </row>
    <row r="6080" spans="1:10" hidden="1" x14ac:dyDescent="0.35">
      <c r="A6080" t="s">
        <v>12462</v>
      </c>
      <c r="B6080">
        <v>17</v>
      </c>
      <c r="C6080">
        <v>2</v>
      </c>
      <c r="D6080">
        <v>6077</v>
      </c>
      <c r="E6080" t="s">
        <v>311</v>
      </c>
      <c r="F6080" t="s">
        <v>3848</v>
      </c>
      <c r="G6080" t="s">
        <v>311</v>
      </c>
      <c r="H6080" t="s">
        <v>311</v>
      </c>
      <c r="I6080" t="s">
        <v>311</v>
      </c>
      <c r="J6080">
        <v>0</v>
      </c>
    </row>
    <row r="6081" spans="1:10" hidden="1" x14ac:dyDescent="0.35">
      <c r="A6081" t="s">
        <v>12463</v>
      </c>
      <c r="B6081">
        <v>11</v>
      </c>
      <c r="C6081">
        <v>2</v>
      </c>
      <c r="D6081">
        <v>6077</v>
      </c>
      <c r="E6081" t="s">
        <v>311</v>
      </c>
      <c r="F6081" t="s">
        <v>3848</v>
      </c>
      <c r="G6081" t="s">
        <v>311</v>
      </c>
      <c r="H6081" t="s">
        <v>311</v>
      </c>
      <c r="I6081" t="s">
        <v>311</v>
      </c>
      <c r="J6081">
        <v>0</v>
      </c>
    </row>
    <row r="6082" spans="1:10" hidden="1" x14ac:dyDescent="0.35">
      <c r="A6082" t="s">
        <v>12464</v>
      </c>
      <c r="B6082">
        <v>9</v>
      </c>
      <c r="C6082">
        <v>2</v>
      </c>
      <c r="D6082">
        <v>6077</v>
      </c>
      <c r="E6082" t="s">
        <v>311</v>
      </c>
      <c r="F6082" t="s">
        <v>3848</v>
      </c>
      <c r="G6082" t="s">
        <v>311</v>
      </c>
      <c r="H6082" t="s">
        <v>311</v>
      </c>
      <c r="I6082" t="s">
        <v>311</v>
      </c>
      <c r="J6082">
        <v>0</v>
      </c>
    </row>
    <row r="6083" spans="1:10" hidden="1" x14ac:dyDescent="0.35">
      <c r="A6083" t="s">
        <v>12465</v>
      </c>
      <c r="B6083">
        <v>14</v>
      </c>
      <c r="C6083">
        <v>2</v>
      </c>
      <c r="D6083">
        <v>6077</v>
      </c>
      <c r="E6083" t="s">
        <v>311</v>
      </c>
      <c r="F6083" t="s">
        <v>2692</v>
      </c>
      <c r="G6083" t="s">
        <v>311</v>
      </c>
      <c r="H6083" t="s">
        <v>311</v>
      </c>
      <c r="I6083" t="s">
        <v>311</v>
      </c>
      <c r="J6083">
        <v>0</v>
      </c>
    </row>
    <row r="6084" spans="1:10" hidden="1" x14ac:dyDescent="0.35">
      <c r="A6084" t="s">
        <v>12466</v>
      </c>
      <c r="B6084">
        <v>13</v>
      </c>
      <c r="C6084">
        <v>2</v>
      </c>
      <c r="D6084">
        <v>6077</v>
      </c>
      <c r="E6084" t="s">
        <v>311</v>
      </c>
      <c r="F6084" t="s">
        <v>3848</v>
      </c>
      <c r="G6084" t="s">
        <v>311</v>
      </c>
      <c r="H6084" t="s">
        <v>311</v>
      </c>
      <c r="I6084" t="s">
        <v>311</v>
      </c>
      <c r="J6084">
        <v>0</v>
      </c>
    </row>
    <row r="6085" spans="1:10" hidden="1" x14ac:dyDescent="0.35">
      <c r="A6085" t="s">
        <v>12467</v>
      </c>
      <c r="B6085">
        <v>15</v>
      </c>
      <c r="C6085">
        <v>2</v>
      </c>
      <c r="D6085">
        <v>6077</v>
      </c>
      <c r="E6085" t="s">
        <v>311</v>
      </c>
      <c r="F6085" t="s">
        <v>3848</v>
      </c>
      <c r="G6085" t="s">
        <v>311</v>
      </c>
      <c r="H6085" t="s">
        <v>311</v>
      </c>
      <c r="I6085" t="s">
        <v>311</v>
      </c>
      <c r="J6085">
        <v>0</v>
      </c>
    </row>
    <row r="6086" spans="1:10" hidden="1" x14ac:dyDescent="0.35">
      <c r="A6086" t="s">
        <v>12468</v>
      </c>
      <c r="B6086">
        <v>7</v>
      </c>
      <c r="C6086">
        <v>2</v>
      </c>
      <c r="D6086">
        <v>6077</v>
      </c>
      <c r="E6086" t="s">
        <v>311</v>
      </c>
      <c r="F6086" t="s">
        <v>3848</v>
      </c>
      <c r="G6086" t="s">
        <v>311</v>
      </c>
      <c r="H6086" t="s">
        <v>311</v>
      </c>
      <c r="I6086" t="s">
        <v>311</v>
      </c>
      <c r="J6086">
        <v>0</v>
      </c>
    </row>
    <row r="6087" spans="1:10" hidden="1" x14ac:dyDescent="0.35">
      <c r="A6087" t="s">
        <v>12469</v>
      </c>
      <c r="B6087">
        <v>7</v>
      </c>
      <c r="C6087">
        <v>2</v>
      </c>
      <c r="D6087">
        <v>6077</v>
      </c>
      <c r="E6087" t="s">
        <v>311</v>
      </c>
      <c r="F6087" t="s">
        <v>3848</v>
      </c>
      <c r="G6087" t="s">
        <v>311</v>
      </c>
      <c r="H6087" t="s">
        <v>311</v>
      </c>
      <c r="I6087" t="s">
        <v>311</v>
      </c>
      <c r="J6087">
        <v>0</v>
      </c>
    </row>
    <row r="6088" spans="1:10" hidden="1" x14ac:dyDescent="0.35">
      <c r="A6088" t="s">
        <v>12470</v>
      </c>
      <c r="B6088">
        <v>25</v>
      </c>
      <c r="C6088">
        <v>2</v>
      </c>
      <c r="D6088">
        <v>6077</v>
      </c>
      <c r="E6088" t="s">
        <v>311</v>
      </c>
      <c r="F6088" t="s">
        <v>3848</v>
      </c>
      <c r="G6088" t="s">
        <v>311</v>
      </c>
      <c r="H6088" t="s">
        <v>311</v>
      </c>
      <c r="I6088" t="s">
        <v>311</v>
      </c>
      <c r="J6088">
        <v>0</v>
      </c>
    </row>
    <row r="6089" spans="1:10" hidden="1" x14ac:dyDescent="0.35">
      <c r="A6089" t="s">
        <v>12471</v>
      </c>
      <c r="B6089">
        <v>17</v>
      </c>
      <c r="C6089">
        <v>2</v>
      </c>
      <c r="D6089">
        <v>6077</v>
      </c>
      <c r="E6089" t="s">
        <v>311</v>
      </c>
      <c r="F6089" t="s">
        <v>2692</v>
      </c>
      <c r="G6089" t="s">
        <v>311</v>
      </c>
      <c r="H6089" t="s">
        <v>311</v>
      </c>
      <c r="I6089" t="s">
        <v>311</v>
      </c>
      <c r="J6089">
        <v>2</v>
      </c>
    </row>
    <row r="6090" spans="1:10" hidden="1" x14ac:dyDescent="0.35">
      <c r="A6090" t="s">
        <v>12472</v>
      </c>
      <c r="B6090">
        <v>10</v>
      </c>
      <c r="C6090">
        <v>2</v>
      </c>
      <c r="D6090">
        <v>6077</v>
      </c>
      <c r="E6090" t="s">
        <v>311</v>
      </c>
      <c r="F6090" t="s">
        <v>3848</v>
      </c>
      <c r="G6090" t="s">
        <v>311</v>
      </c>
      <c r="H6090" t="s">
        <v>311</v>
      </c>
      <c r="I6090" t="s">
        <v>311</v>
      </c>
      <c r="J6090">
        <v>0</v>
      </c>
    </row>
    <row r="6091" spans="1:10" hidden="1" x14ac:dyDescent="0.35">
      <c r="A6091" t="s">
        <v>12473</v>
      </c>
      <c r="B6091">
        <v>14</v>
      </c>
      <c r="C6091">
        <v>2</v>
      </c>
      <c r="D6091">
        <v>6077</v>
      </c>
      <c r="E6091" t="s">
        <v>311</v>
      </c>
      <c r="F6091" t="s">
        <v>3848</v>
      </c>
      <c r="G6091" t="s">
        <v>311</v>
      </c>
      <c r="H6091" t="s">
        <v>311</v>
      </c>
      <c r="I6091" t="s">
        <v>311</v>
      </c>
      <c r="J6091">
        <v>0</v>
      </c>
    </row>
    <row r="6092" spans="1:10" hidden="1" x14ac:dyDescent="0.35">
      <c r="A6092" t="s">
        <v>12474</v>
      </c>
      <c r="B6092">
        <v>10</v>
      </c>
      <c r="C6092">
        <v>2</v>
      </c>
      <c r="D6092">
        <v>6077</v>
      </c>
      <c r="E6092" t="s">
        <v>311</v>
      </c>
      <c r="F6092" t="s">
        <v>3848</v>
      </c>
      <c r="G6092" t="s">
        <v>311</v>
      </c>
      <c r="H6092" t="s">
        <v>311</v>
      </c>
      <c r="I6092" t="s">
        <v>311</v>
      </c>
      <c r="J6092">
        <v>0</v>
      </c>
    </row>
    <row r="6093" spans="1:10" hidden="1" x14ac:dyDescent="0.35">
      <c r="A6093" t="s">
        <v>12475</v>
      </c>
      <c r="B6093">
        <v>10</v>
      </c>
      <c r="C6093">
        <v>2</v>
      </c>
      <c r="D6093">
        <v>6077</v>
      </c>
      <c r="E6093" t="s">
        <v>311</v>
      </c>
      <c r="F6093" t="s">
        <v>3848</v>
      </c>
      <c r="G6093" t="s">
        <v>311</v>
      </c>
      <c r="H6093" t="s">
        <v>311</v>
      </c>
      <c r="I6093" t="s">
        <v>311</v>
      </c>
      <c r="J6093">
        <v>0</v>
      </c>
    </row>
    <row r="6094" spans="1:10" hidden="1" x14ac:dyDescent="0.35">
      <c r="A6094" t="s">
        <v>12476</v>
      </c>
      <c r="B6094">
        <v>7</v>
      </c>
      <c r="C6094">
        <v>2</v>
      </c>
      <c r="D6094">
        <v>6077</v>
      </c>
      <c r="E6094" t="s">
        <v>311</v>
      </c>
      <c r="F6094" t="s">
        <v>3848</v>
      </c>
      <c r="G6094" t="s">
        <v>311</v>
      </c>
      <c r="H6094" t="s">
        <v>311</v>
      </c>
      <c r="I6094" t="s">
        <v>311</v>
      </c>
      <c r="J6094">
        <v>0</v>
      </c>
    </row>
    <row r="6095" spans="1:10" hidden="1" x14ac:dyDescent="0.35">
      <c r="A6095" t="s">
        <v>12477</v>
      </c>
      <c r="B6095">
        <v>12</v>
      </c>
      <c r="C6095">
        <v>2</v>
      </c>
      <c r="D6095">
        <v>6077</v>
      </c>
      <c r="E6095" t="s">
        <v>311</v>
      </c>
      <c r="F6095" t="s">
        <v>3848</v>
      </c>
      <c r="G6095" t="s">
        <v>311</v>
      </c>
      <c r="H6095" t="s">
        <v>311</v>
      </c>
      <c r="I6095" t="s">
        <v>311</v>
      </c>
      <c r="J6095">
        <v>0</v>
      </c>
    </row>
    <row r="6096" spans="1:10" hidden="1" x14ac:dyDescent="0.35">
      <c r="A6096" t="s">
        <v>12478</v>
      </c>
      <c r="B6096">
        <v>11</v>
      </c>
      <c r="C6096">
        <v>2</v>
      </c>
      <c r="D6096">
        <v>6077</v>
      </c>
      <c r="E6096" t="s">
        <v>311</v>
      </c>
      <c r="F6096" t="s">
        <v>3848</v>
      </c>
      <c r="G6096" t="s">
        <v>311</v>
      </c>
      <c r="H6096" t="s">
        <v>311</v>
      </c>
      <c r="I6096" t="s">
        <v>311</v>
      </c>
      <c r="J6096">
        <v>0</v>
      </c>
    </row>
    <row r="6097" spans="1:10" hidden="1" x14ac:dyDescent="0.35">
      <c r="A6097" t="s">
        <v>12479</v>
      </c>
      <c r="B6097">
        <v>17</v>
      </c>
      <c r="C6097">
        <v>2</v>
      </c>
      <c r="D6097">
        <v>6077</v>
      </c>
      <c r="E6097" t="s">
        <v>311</v>
      </c>
      <c r="F6097" t="s">
        <v>3848</v>
      </c>
      <c r="G6097" t="s">
        <v>311</v>
      </c>
      <c r="H6097" t="s">
        <v>311</v>
      </c>
      <c r="I6097" t="s">
        <v>311</v>
      </c>
      <c r="J6097">
        <v>0</v>
      </c>
    </row>
    <row r="6098" spans="1:10" hidden="1" x14ac:dyDescent="0.35">
      <c r="A6098" t="s">
        <v>12480</v>
      </c>
      <c r="B6098">
        <v>20</v>
      </c>
      <c r="C6098">
        <v>2</v>
      </c>
      <c r="D6098">
        <v>6077</v>
      </c>
      <c r="E6098" t="s">
        <v>311</v>
      </c>
      <c r="F6098" t="s">
        <v>3848</v>
      </c>
      <c r="G6098" t="s">
        <v>311</v>
      </c>
      <c r="H6098" t="s">
        <v>311</v>
      </c>
      <c r="I6098" t="s">
        <v>311</v>
      </c>
      <c r="J6098">
        <v>0</v>
      </c>
    </row>
    <row r="6099" spans="1:10" hidden="1" x14ac:dyDescent="0.35">
      <c r="A6099" t="s">
        <v>12481</v>
      </c>
      <c r="B6099">
        <v>12</v>
      </c>
      <c r="C6099">
        <v>2</v>
      </c>
      <c r="D6099">
        <v>6077</v>
      </c>
      <c r="E6099" t="s">
        <v>311</v>
      </c>
      <c r="F6099" t="s">
        <v>3848</v>
      </c>
      <c r="G6099" t="s">
        <v>311</v>
      </c>
      <c r="H6099" t="s">
        <v>311</v>
      </c>
      <c r="I6099" t="s">
        <v>311</v>
      </c>
      <c r="J6099">
        <v>0</v>
      </c>
    </row>
    <row r="6100" spans="1:10" hidden="1" x14ac:dyDescent="0.35">
      <c r="A6100" t="s">
        <v>12482</v>
      </c>
      <c r="B6100">
        <v>15</v>
      </c>
      <c r="C6100">
        <v>2</v>
      </c>
      <c r="D6100">
        <v>6077</v>
      </c>
      <c r="E6100" t="s">
        <v>311</v>
      </c>
      <c r="F6100" t="s">
        <v>3848</v>
      </c>
      <c r="G6100" t="s">
        <v>311</v>
      </c>
      <c r="H6100" t="s">
        <v>311</v>
      </c>
      <c r="I6100" t="s">
        <v>311</v>
      </c>
      <c r="J6100">
        <v>2</v>
      </c>
    </row>
    <row r="6101" spans="1:10" hidden="1" x14ac:dyDescent="0.35">
      <c r="A6101" t="s">
        <v>12483</v>
      </c>
      <c r="B6101">
        <v>11</v>
      </c>
      <c r="C6101">
        <v>2</v>
      </c>
      <c r="D6101">
        <v>6077</v>
      </c>
      <c r="E6101" t="s">
        <v>311</v>
      </c>
      <c r="F6101" t="s">
        <v>3848</v>
      </c>
      <c r="G6101" t="s">
        <v>311</v>
      </c>
      <c r="H6101" t="s">
        <v>311</v>
      </c>
      <c r="I6101" t="s">
        <v>311</v>
      </c>
      <c r="J6101">
        <v>0</v>
      </c>
    </row>
    <row r="6102" spans="1:10" x14ac:dyDescent="0.35">
      <c r="A6102" t="s">
        <v>12484</v>
      </c>
      <c r="B6102">
        <v>90</v>
      </c>
      <c r="C6102">
        <v>2</v>
      </c>
      <c r="D6102">
        <v>6077</v>
      </c>
      <c r="E6102" t="s">
        <v>311</v>
      </c>
      <c r="F6102" t="s">
        <v>0</v>
      </c>
      <c r="G6102" t="s">
        <v>311</v>
      </c>
      <c r="H6102" t="s">
        <v>311</v>
      </c>
      <c r="I6102" t="s">
        <v>311</v>
      </c>
      <c r="J6102">
        <v>26</v>
      </c>
    </row>
    <row r="6103" spans="1:10" hidden="1" x14ac:dyDescent="0.35">
      <c r="A6103" t="s">
        <v>12485</v>
      </c>
      <c r="B6103">
        <v>11</v>
      </c>
      <c r="C6103">
        <v>2</v>
      </c>
      <c r="D6103">
        <v>6077</v>
      </c>
      <c r="E6103" t="s">
        <v>311</v>
      </c>
      <c r="F6103" t="s">
        <v>3848</v>
      </c>
      <c r="G6103" t="s">
        <v>311</v>
      </c>
      <c r="H6103" t="s">
        <v>311</v>
      </c>
      <c r="I6103" t="s">
        <v>311</v>
      </c>
      <c r="J6103">
        <v>0</v>
      </c>
    </row>
    <row r="6104" spans="1:10" hidden="1" x14ac:dyDescent="0.35">
      <c r="A6104" t="s">
        <v>12486</v>
      </c>
      <c r="B6104">
        <v>8</v>
      </c>
      <c r="C6104">
        <v>2</v>
      </c>
      <c r="D6104">
        <v>6077</v>
      </c>
      <c r="E6104" t="s">
        <v>311</v>
      </c>
      <c r="F6104" t="s">
        <v>3848</v>
      </c>
      <c r="G6104" t="s">
        <v>311</v>
      </c>
      <c r="H6104" t="s">
        <v>311</v>
      </c>
      <c r="I6104" t="s">
        <v>311</v>
      </c>
      <c r="J6104">
        <v>0</v>
      </c>
    </row>
    <row r="6105" spans="1:10" hidden="1" x14ac:dyDescent="0.35">
      <c r="A6105" t="s">
        <v>12487</v>
      </c>
      <c r="B6105">
        <v>16</v>
      </c>
      <c r="C6105">
        <v>2</v>
      </c>
      <c r="D6105">
        <v>6077</v>
      </c>
      <c r="E6105" t="s">
        <v>311</v>
      </c>
      <c r="F6105" t="s">
        <v>2692</v>
      </c>
      <c r="G6105" t="s">
        <v>311</v>
      </c>
      <c r="H6105" t="s">
        <v>311</v>
      </c>
      <c r="I6105" t="s">
        <v>311</v>
      </c>
      <c r="J6105">
        <v>3</v>
      </c>
    </row>
    <row r="6106" spans="1:10" hidden="1" x14ac:dyDescent="0.35">
      <c r="A6106" t="s">
        <v>12488</v>
      </c>
      <c r="B6106">
        <v>16</v>
      </c>
      <c r="C6106">
        <v>2</v>
      </c>
      <c r="D6106">
        <v>6077</v>
      </c>
      <c r="E6106" t="s">
        <v>311</v>
      </c>
      <c r="F6106" t="s">
        <v>2692</v>
      </c>
      <c r="G6106" t="s">
        <v>311</v>
      </c>
      <c r="H6106" t="s">
        <v>311</v>
      </c>
      <c r="I6106" t="s">
        <v>311</v>
      </c>
      <c r="J6106">
        <v>0</v>
      </c>
    </row>
    <row r="6107" spans="1:10" hidden="1" x14ac:dyDescent="0.35">
      <c r="A6107" t="s">
        <v>12489</v>
      </c>
      <c r="B6107">
        <v>9</v>
      </c>
      <c r="C6107">
        <v>2</v>
      </c>
      <c r="D6107">
        <v>6077</v>
      </c>
      <c r="E6107" t="s">
        <v>311</v>
      </c>
      <c r="F6107" t="s">
        <v>3848</v>
      </c>
      <c r="G6107" t="s">
        <v>311</v>
      </c>
      <c r="H6107" t="s">
        <v>311</v>
      </c>
      <c r="I6107" t="s">
        <v>311</v>
      </c>
      <c r="J6107">
        <v>0</v>
      </c>
    </row>
    <row r="6108" spans="1:10" hidden="1" x14ac:dyDescent="0.35">
      <c r="A6108" t="s">
        <v>12490</v>
      </c>
      <c r="B6108">
        <v>7</v>
      </c>
      <c r="C6108">
        <v>2</v>
      </c>
      <c r="D6108">
        <v>6077</v>
      </c>
      <c r="E6108" t="s">
        <v>311</v>
      </c>
      <c r="F6108" t="s">
        <v>3848</v>
      </c>
      <c r="G6108" t="s">
        <v>311</v>
      </c>
      <c r="H6108" t="s">
        <v>311</v>
      </c>
      <c r="I6108" t="s">
        <v>311</v>
      </c>
      <c r="J6108">
        <v>0</v>
      </c>
    </row>
    <row r="6109" spans="1:10" hidden="1" x14ac:dyDescent="0.35">
      <c r="A6109" t="s">
        <v>12491</v>
      </c>
      <c r="B6109">
        <v>7</v>
      </c>
      <c r="C6109">
        <v>2</v>
      </c>
      <c r="D6109">
        <v>6077</v>
      </c>
      <c r="E6109" t="s">
        <v>311</v>
      </c>
      <c r="F6109" t="s">
        <v>3848</v>
      </c>
      <c r="G6109" t="s">
        <v>311</v>
      </c>
      <c r="H6109" t="s">
        <v>311</v>
      </c>
      <c r="I6109" t="s">
        <v>311</v>
      </c>
      <c r="J6109">
        <v>0</v>
      </c>
    </row>
    <row r="6110" spans="1:10" hidden="1" x14ac:dyDescent="0.35">
      <c r="A6110" t="s">
        <v>12492</v>
      </c>
      <c r="B6110">
        <v>15</v>
      </c>
      <c r="C6110">
        <v>2</v>
      </c>
      <c r="D6110">
        <v>6077</v>
      </c>
      <c r="E6110" t="s">
        <v>311</v>
      </c>
      <c r="F6110" t="s">
        <v>3848</v>
      </c>
      <c r="G6110" t="s">
        <v>311</v>
      </c>
      <c r="H6110" t="s">
        <v>311</v>
      </c>
      <c r="I6110" t="s">
        <v>311</v>
      </c>
      <c r="J6110">
        <v>0</v>
      </c>
    </row>
    <row r="6111" spans="1:10" hidden="1" x14ac:dyDescent="0.35">
      <c r="A6111" t="s">
        <v>12493</v>
      </c>
      <c r="B6111">
        <v>12</v>
      </c>
      <c r="C6111">
        <v>2</v>
      </c>
      <c r="D6111">
        <v>6077</v>
      </c>
      <c r="E6111" t="s">
        <v>311</v>
      </c>
      <c r="F6111" t="s">
        <v>2692</v>
      </c>
      <c r="G6111" t="s">
        <v>311</v>
      </c>
      <c r="H6111" t="s">
        <v>311</v>
      </c>
      <c r="I6111" t="s">
        <v>311</v>
      </c>
      <c r="J6111">
        <v>0</v>
      </c>
    </row>
    <row r="6112" spans="1:10" hidden="1" x14ac:dyDescent="0.35">
      <c r="A6112" t="s">
        <v>12494</v>
      </c>
      <c r="B6112">
        <v>17</v>
      </c>
      <c r="C6112">
        <v>2</v>
      </c>
      <c r="D6112">
        <v>6077</v>
      </c>
      <c r="E6112" t="s">
        <v>311</v>
      </c>
      <c r="F6112" t="s">
        <v>2692</v>
      </c>
      <c r="G6112" t="s">
        <v>311</v>
      </c>
      <c r="H6112" t="s">
        <v>311</v>
      </c>
      <c r="I6112" t="s">
        <v>311</v>
      </c>
      <c r="J6112">
        <v>17</v>
      </c>
    </row>
    <row r="6113" spans="1:10" hidden="1" x14ac:dyDescent="0.35">
      <c r="A6113" t="s">
        <v>12495</v>
      </c>
      <c r="B6113">
        <v>13</v>
      </c>
      <c r="C6113">
        <v>2</v>
      </c>
      <c r="D6113">
        <v>6077</v>
      </c>
      <c r="E6113" t="s">
        <v>311</v>
      </c>
      <c r="F6113" t="s">
        <v>3848</v>
      </c>
      <c r="G6113" t="s">
        <v>311</v>
      </c>
      <c r="H6113" t="s">
        <v>311</v>
      </c>
      <c r="I6113" t="s">
        <v>311</v>
      </c>
      <c r="J6113">
        <v>3</v>
      </c>
    </row>
    <row r="6114" spans="1:10" hidden="1" x14ac:dyDescent="0.35">
      <c r="A6114" t="s">
        <v>12496</v>
      </c>
      <c r="B6114">
        <v>5</v>
      </c>
      <c r="C6114">
        <v>2</v>
      </c>
      <c r="D6114">
        <v>6077</v>
      </c>
      <c r="E6114" t="s">
        <v>311</v>
      </c>
      <c r="F6114" t="s">
        <v>3848</v>
      </c>
      <c r="G6114" t="s">
        <v>311</v>
      </c>
      <c r="H6114" t="s">
        <v>311</v>
      </c>
      <c r="I6114" t="s">
        <v>311</v>
      </c>
      <c r="J6114">
        <v>0</v>
      </c>
    </row>
    <row r="6115" spans="1:10" hidden="1" x14ac:dyDescent="0.35">
      <c r="A6115" t="s">
        <v>12497</v>
      </c>
      <c r="B6115">
        <v>3</v>
      </c>
      <c r="C6115">
        <v>2</v>
      </c>
      <c r="D6115">
        <v>6077</v>
      </c>
      <c r="E6115" t="s">
        <v>311</v>
      </c>
      <c r="F6115" t="s">
        <v>3848</v>
      </c>
      <c r="G6115" t="s">
        <v>311</v>
      </c>
      <c r="H6115" t="s">
        <v>311</v>
      </c>
      <c r="I6115" t="s">
        <v>311</v>
      </c>
      <c r="J6115">
        <v>0</v>
      </c>
    </row>
    <row r="6116" spans="1:10" hidden="1" x14ac:dyDescent="0.35">
      <c r="A6116" t="s">
        <v>12498</v>
      </c>
      <c r="B6116">
        <v>15</v>
      </c>
      <c r="C6116">
        <v>2</v>
      </c>
      <c r="D6116">
        <v>6077</v>
      </c>
      <c r="E6116" t="s">
        <v>311</v>
      </c>
      <c r="F6116" t="s">
        <v>3848</v>
      </c>
      <c r="G6116" t="s">
        <v>311</v>
      </c>
      <c r="H6116" t="s">
        <v>311</v>
      </c>
      <c r="I6116" t="s">
        <v>311</v>
      </c>
      <c r="J6116">
        <v>0</v>
      </c>
    </row>
    <row r="6117" spans="1:10" hidden="1" x14ac:dyDescent="0.35">
      <c r="A6117" t="s">
        <v>12499</v>
      </c>
      <c r="B6117">
        <v>12</v>
      </c>
      <c r="C6117">
        <v>2</v>
      </c>
      <c r="D6117">
        <v>6077</v>
      </c>
      <c r="E6117" t="s">
        <v>311</v>
      </c>
      <c r="F6117" t="s">
        <v>3848</v>
      </c>
      <c r="G6117" t="s">
        <v>311</v>
      </c>
      <c r="H6117" t="s">
        <v>311</v>
      </c>
      <c r="I6117" t="s">
        <v>311</v>
      </c>
      <c r="J6117">
        <v>0</v>
      </c>
    </row>
    <row r="6118" spans="1:10" hidden="1" x14ac:dyDescent="0.35">
      <c r="A6118" t="s">
        <v>12500</v>
      </c>
      <c r="B6118">
        <v>9</v>
      </c>
      <c r="C6118">
        <v>2</v>
      </c>
      <c r="D6118">
        <v>6077</v>
      </c>
      <c r="E6118" t="s">
        <v>311</v>
      </c>
      <c r="F6118" t="s">
        <v>3848</v>
      </c>
      <c r="G6118" t="s">
        <v>311</v>
      </c>
      <c r="H6118" t="s">
        <v>311</v>
      </c>
      <c r="I6118" t="s">
        <v>311</v>
      </c>
      <c r="J6118">
        <v>0</v>
      </c>
    </row>
    <row r="6119" spans="1:10" hidden="1" x14ac:dyDescent="0.35">
      <c r="A6119" t="s">
        <v>12501</v>
      </c>
      <c r="B6119">
        <v>15</v>
      </c>
      <c r="C6119">
        <v>2</v>
      </c>
      <c r="D6119">
        <v>6077</v>
      </c>
      <c r="E6119" t="s">
        <v>311</v>
      </c>
      <c r="F6119" t="s">
        <v>3848</v>
      </c>
      <c r="G6119" t="s">
        <v>311</v>
      </c>
      <c r="H6119" t="s">
        <v>311</v>
      </c>
      <c r="I6119" t="s">
        <v>311</v>
      </c>
      <c r="J6119">
        <v>0</v>
      </c>
    </row>
    <row r="6120" spans="1:10" hidden="1" x14ac:dyDescent="0.35">
      <c r="A6120" t="s">
        <v>12502</v>
      </c>
      <c r="B6120">
        <v>11</v>
      </c>
      <c r="C6120">
        <v>2</v>
      </c>
      <c r="D6120">
        <v>6077</v>
      </c>
      <c r="E6120" t="s">
        <v>311</v>
      </c>
      <c r="F6120" t="s">
        <v>3848</v>
      </c>
      <c r="G6120" t="s">
        <v>311</v>
      </c>
      <c r="H6120" t="s">
        <v>311</v>
      </c>
      <c r="I6120" t="s">
        <v>311</v>
      </c>
      <c r="J6120">
        <v>1</v>
      </c>
    </row>
    <row r="6121" spans="1:10" hidden="1" x14ac:dyDescent="0.35">
      <c r="A6121" t="s">
        <v>12503</v>
      </c>
      <c r="B6121">
        <v>8</v>
      </c>
      <c r="C6121">
        <v>2</v>
      </c>
      <c r="D6121">
        <v>6077</v>
      </c>
      <c r="E6121" t="s">
        <v>311</v>
      </c>
      <c r="F6121" t="s">
        <v>2692</v>
      </c>
      <c r="G6121" t="s">
        <v>311</v>
      </c>
      <c r="H6121" t="s">
        <v>311</v>
      </c>
      <c r="I6121" t="s">
        <v>311</v>
      </c>
      <c r="J6121">
        <v>2</v>
      </c>
    </row>
    <row r="6122" spans="1:10" hidden="1" x14ac:dyDescent="0.35">
      <c r="A6122" t="s">
        <v>12504</v>
      </c>
      <c r="B6122">
        <v>11</v>
      </c>
      <c r="C6122">
        <v>2</v>
      </c>
      <c r="D6122">
        <v>6077</v>
      </c>
      <c r="E6122" t="s">
        <v>311</v>
      </c>
      <c r="F6122" t="s">
        <v>3848</v>
      </c>
      <c r="G6122" t="s">
        <v>311</v>
      </c>
      <c r="H6122" t="s">
        <v>311</v>
      </c>
      <c r="I6122" t="s">
        <v>311</v>
      </c>
      <c r="J6122">
        <v>1</v>
      </c>
    </row>
    <row r="6123" spans="1:10" hidden="1" x14ac:dyDescent="0.35">
      <c r="A6123" t="s">
        <v>12505</v>
      </c>
      <c r="B6123">
        <v>6</v>
      </c>
      <c r="C6123">
        <v>2</v>
      </c>
      <c r="D6123">
        <v>6077</v>
      </c>
      <c r="E6123" t="s">
        <v>311</v>
      </c>
      <c r="F6123" t="s">
        <v>3848</v>
      </c>
      <c r="G6123" t="s">
        <v>311</v>
      </c>
      <c r="H6123" t="s">
        <v>311</v>
      </c>
      <c r="I6123" t="s">
        <v>311</v>
      </c>
      <c r="J6123">
        <v>0</v>
      </c>
    </row>
    <row r="6124" spans="1:10" hidden="1" x14ac:dyDescent="0.35">
      <c r="A6124" t="s">
        <v>12506</v>
      </c>
      <c r="B6124">
        <v>11</v>
      </c>
      <c r="C6124">
        <v>2</v>
      </c>
      <c r="D6124">
        <v>6077</v>
      </c>
      <c r="E6124" t="s">
        <v>311</v>
      </c>
      <c r="F6124" t="s">
        <v>3848</v>
      </c>
      <c r="G6124" t="s">
        <v>311</v>
      </c>
      <c r="H6124" t="s">
        <v>311</v>
      </c>
      <c r="I6124" t="s">
        <v>311</v>
      </c>
      <c r="J6124">
        <v>0</v>
      </c>
    </row>
    <row r="6125" spans="1:10" hidden="1" x14ac:dyDescent="0.35">
      <c r="A6125" t="s">
        <v>12507</v>
      </c>
      <c r="B6125">
        <v>11</v>
      </c>
      <c r="C6125">
        <v>2</v>
      </c>
      <c r="D6125">
        <v>6077</v>
      </c>
      <c r="E6125" t="s">
        <v>311</v>
      </c>
      <c r="F6125" t="s">
        <v>3848</v>
      </c>
      <c r="G6125" t="s">
        <v>311</v>
      </c>
      <c r="H6125" t="s">
        <v>311</v>
      </c>
      <c r="I6125" t="s">
        <v>311</v>
      </c>
      <c r="J6125">
        <v>0</v>
      </c>
    </row>
    <row r="6126" spans="1:10" hidden="1" x14ac:dyDescent="0.35">
      <c r="A6126" t="s">
        <v>12508</v>
      </c>
      <c r="B6126">
        <v>14</v>
      </c>
      <c r="C6126">
        <v>2</v>
      </c>
      <c r="D6126">
        <v>6077</v>
      </c>
      <c r="E6126" t="s">
        <v>311</v>
      </c>
      <c r="F6126" t="s">
        <v>3848</v>
      </c>
      <c r="G6126" t="s">
        <v>311</v>
      </c>
      <c r="H6126" t="s">
        <v>311</v>
      </c>
      <c r="I6126" t="s">
        <v>311</v>
      </c>
      <c r="J6126">
        <v>0</v>
      </c>
    </row>
    <row r="6127" spans="1:10" hidden="1" x14ac:dyDescent="0.35">
      <c r="A6127" t="s">
        <v>12509</v>
      </c>
      <c r="B6127">
        <v>11</v>
      </c>
      <c r="C6127">
        <v>2</v>
      </c>
      <c r="D6127">
        <v>6077</v>
      </c>
      <c r="E6127" t="s">
        <v>311</v>
      </c>
      <c r="F6127" t="s">
        <v>3848</v>
      </c>
      <c r="G6127" t="s">
        <v>311</v>
      </c>
      <c r="H6127" t="s">
        <v>311</v>
      </c>
      <c r="I6127" t="s">
        <v>311</v>
      </c>
      <c r="J6127">
        <v>2</v>
      </c>
    </row>
    <row r="6128" spans="1:10" hidden="1" x14ac:dyDescent="0.35">
      <c r="A6128" t="s">
        <v>12510</v>
      </c>
      <c r="B6128">
        <v>15</v>
      </c>
      <c r="C6128">
        <v>2</v>
      </c>
      <c r="D6128">
        <v>6077</v>
      </c>
      <c r="E6128" t="s">
        <v>311</v>
      </c>
      <c r="F6128" t="s">
        <v>3848</v>
      </c>
      <c r="G6128" t="s">
        <v>311</v>
      </c>
      <c r="H6128" t="s">
        <v>311</v>
      </c>
      <c r="I6128" t="s">
        <v>311</v>
      </c>
      <c r="J6128">
        <v>0</v>
      </c>
    </row>
    <row r="6129" spans="1:10" hidden="1" x14ac:dyDescent="0.35">
      <c r="A6129" t="s">
        <v>12511</v>
      </c>
      <c r="B6129">
        <v>11</v>
      </c>
      <c r="C6129">
        <v>2</v>
      </c>
      <c r="D6129">
        <v>6077</v>
      </c>
      <c r="E6129" t="s">
        <v>311</v>
      </c>
      <c r="F6129" t="s">
        <v>3848</v>
      </c>
      <c r="G6129" t="s">
        <v>311</v>
      </c>
      <c r="H6129" t="s">
        <v>311</v>
      </c>
      <c r="I6129" t="s">
        <v>311</v>
      </c>
      <c r="J6129">
        <v>0</v>
      </c>
    </row>
    <row r="6130" spans="1:10" hidden="1" x14ac:dyDescent="0.35">
      <c r="A6130" t="s">
        <v>12512</v>
      </c>
      <c r="B6130">
        <v>6</v>
      </c>
      <c r="C6130">
        <v>2</v>
      </c>
      <c r="D6130">
        <v>6077</v>
      </c>
      <c r="E6130" t="s">
        <v>311</v>
      </c>
      <c r="F6130" t="s">
        <v>3848</v>
      </c>
      <c r="G6130" t="s">
        <v>311</v>
      </c>
      <c r="H6130" t="s">
        <v>311</v>
      </c>
      <c r="I6130" t="s">
        <v>311</v>
      </c>
      <c r="J6130">
        <v>1</v>
      </c>
    </row>
    <row r="6131" spans="1:10" hidden="1" x14ac:dyDescent="0.35">
      <c r="A6131" t="s">
        <v>12513</v>
      </c>
      <c r="B6131">
        <v>11</v>
      </c>
      <c r="C6131">
        <v>2</v>
      </c>
      <c r="D6131">
        <v>6077</v>
      </c>
      <c r="E6131" t="s">
        <v>311</v>
      </c>
      <c r="F6131" t="s">
        <v>3848</v>
      </c>
      <c r="G6131" t="s">
        <v>311</v>
      </c>
      <c r="H6131" t="s">
        <v>311</v>
      </c>
      <c r="I6131" t="s">
        <v>311</v>
      </c>
      <c r="J6131">
        <v>0</v>
      </c>
    </row>
    <row r="6132" spans="1:10" hidden="1" x14ac:dyDescent="0.35">
      <c r="A6132" t="s">
        <v>12514</v>
      </c>
      <c r="B6132">
        <v>9</v>
      </c>
      <c r="C6132">
        <v>2</v>
      </c>
      <c r="D6132">
        <v>6077</v>
      </c>
      <c r="E6132" t="s">
        <v>311</v>
      </c>
      <c r="F6132" t="s">
        <v>2692</v>
      </c>
      <c r="G6132" t="s">
        <v>311</v>
      </c>
      <c r="H6132" t="s">
        <v>311</v>
      </c>
      <c r="I6132" t="s">
        <v>311</v>
      </c>
      <c r="J6132">
        <v>0</v>
      </c>
    </row>
    <row r="6133" spans="1:10" hidden="1" x14ac:dyDescent="0.35">
      <c r="A6133" t="s">
        <v>12515</v>
      </c>
      <c r="B6133">
        <v>1</v>
      </c>
      <c r="C6133">
        <v>2</v>
      </c>
      <c r="D6133">
        <v>6077</v>
      </c>
      <c r="E6133" t="s">
        <v>311</v>
      </c>
      <c r="F6133" t="s">
        <v>2692</v>
      </c>
      <c r="G6133" t="s">
        <v>311</v>
      </c>
      <c r="H6133" t="s">
        <v>311</v>
      </c>
      <c r="I6133" t="s">
        <v>311</v>
      </c>
      <c r="J6133">
        <v>0</v>
      </c>
    </row>
    <row r="6134" spans="1:10" hidden="1" x14ac:dyDescent="0.35">
      <c r="A6134" t="s">
        <v>12516</v>
      </c>
      <c r="B6134">
        <v>15</v>
      </c>
      <c r="C6134">
        <v>2</v>
      </c>
      <c r="D6134">
        <v>6077</v>
      </c>
      <c r="E6134" t="s">
        <v>311</v>
      </c>
      <c r="F6134" t="s">
        <v>3848</v>
      </c>
      <c r="G6134" t="s">
        <v>311</v>
      </c>
      <c r="H6134" t="s">
        <v>311</v>
      </c>
      <c r="I6134" t="s">
        <v>311</v>
      </c>
      <c r="J6134">
        <v>0</v>
      </c>
    </row>
    <row r="6135" spans="1:10" hidden="1" x14ac:dyDescent="0.35">
      <c r="A6135" t="s">
        <v>12517</v>
      </c>
      <c r="B6135">
        <v>10</v>
      </c>
      <c r="C6135">
        <v>2</v>
      </c>
      <c r="D6135">
        <v>6077</v>
      </c>
      <c r="E6135" t="s">
        <v>311</v>
      </c>
      <c r="F6135" t="s">
        <v>3848</v>
      </c>
      <c r="G6135" t="s">
        <v>311</v>
      </c>
      <c r="H6135" t="s">
        <v>311</v>
      </c>
      <c r="I6135" t="s">
        <v>311</v>
      </c>
      <c r="J6135">
        <v>9</v>
      </c>
    </row>
    <row r="6136" spans="1:10" hidden="1" x14ac:dyDescent="0.35">
      <c r="A6136" t="s">
        <v>12518</v>
      </c>
      <c r="B6136">
        <v>8</v>
      </c>
      <c r="C6136">
        <v>2</v>
      </c>
      <c r="D6136">
        <v>6077</v>
      </c>
      <c r="E6136" t="s">
        <v>311</v>
      </c>
      <c r="F6136" t="s">
        <v>3848</v>
      </c>
      <c r="G6136" t="s">
        <v>311</v>
      </c>
      <c r="H6136" t="s">
        <v>311</v>
      </c>
      <c r="I6136" t="s">
        <v>311</v>
      </c>
      <c r="J6136">
        <v>0</v>
      </c>
    </row>
    <row r="6137" spans="1:10" hidden="1" x14ac:dyDescent="0.35">
      <c r="A6137" t="s">
        <v>12519</v>
      </c>
      <c r="B6137">
        <v>7</v>
      </c>
      <c r="C6137">
        <v>2</v>
      </c>
      <c r="D6137">
        <v>6077</v>
      </c>
      <c r="E6137" t="s">
        <v>311</v>
      </c>
      <c r="F6137" t="s">
        <v>3848</v>
      </c>
      <c r="G6137" t="s">
        <v>311</v>
      </c>
      <c r="H6137" t="s">
        <v>311</v>
      </c>
      <c r="I6137" t="s">
        <v>311</v>
      </c>
      <c r="J6137">
        <v>2</v>
      </c>
    </row>
    <row r="6138" spans="1:10" hidden="1" x14ac:dyDescent="0.35">
      <c r="A6138" t="s">
        <v>12520</v>
      </c>
      <c r="B6138">
        <v>18</v>
      </c>
      <c r="C6138">
        <v>2</v>
      </c>
      <c r="D6138">
        <v>6077</v>
      </c>
      <c r="E6138" t="s">
        <v>311</v>
      </c>
      <c r="F6138" t="s">
        <v>3848</v>
      </c>
      <c r="G6138" t="s">
        <v>311</v>
      </c>
      <c r="H6138" t="s">
        <v>311</v>
      </c>
      <c r="I6138" t="s">
        <v>311</v>
      </c>
      <c r="J6138">
        <v>1</v>
      </c>
    </row>
    <row r="6139" spans="1:10" hidden="1" x14ac:dyDescent="0.35">
      <c r="A6139" t="s">
        <v>12521</v>
      </c>
      <c r="B6139">
        <v>14</v>
      </c>
      <c r="C6139">
        <v>2</v>
      </c>
      <c r="D6139">
        <v>6077</v>
      </c>
      <c r="E6139" t="s">
        <v>311</v>
      </c>
      <c r="F6139" t="s">
        <v>2692</v>
      </c>
      <c r="G6139" t="s">
        <v>311</v>
      </c>
      <c r="H6139" t="s">
        <v>311</v>
      </c>
      <c r="I6139" t="s">
        <v>311</v>
      </c>
      <c r="J6139">
        <v>0</v>
      </c>
    </row>
    <row r="6140" spans="1:10" hidden="1" x14ac:dyDescent="0.35">
      <c r="A6140" t="s">
        <v>12522</v>
      </c>
      <c r="B6140">
        <v>6</v>
      </c>
      <c r="C6140">
        <v>2</v>
      </c>
      <c r="D6140">
        <v>6077</v>
      </c>
      <c r="E6140" t="s">
        <v>311</v>
      </c>
      <c r="F6140" t="s">
        <v>3848</v>
      </c>
      <c r="G6140" t="s">
        <v>311</v>
      </c>
      <c r="H6140" t="s">
        <v>311</v>
      </c>
      <c r="I6140" t="s">
        <v>311</v>
      </c>
      <c r="J6140">
        <v>0</v>
      </c>
    </row>
    <row r="6141" spans="1:10" hidden="1" x14ac:dyDescent="0.35">
      <c r="A6141" t="s">
        <v>12523</v>
      </c>
      <c r="B6141">
        <v>16</v>
      </c>
      <c r="C6141">
        <v>2</v>
      </c>
      <c r="D6141">
        <v>6077</v>
      </c>
      <c r="E6141" t="s">
        <v>311</v>
      </c>
      <c r="F6141" t="s">
        <v>3848</v>
      </c>
      <c r="G6141" t="s">
        <v>311</v>
      </c>
      <c r="H6141" t="s">
        <v>311</v>
      </c>
      <c r="I6141" t="s">
        <v>311</v>
      </c>
      <c r="J6141">
        <v>1</v>
      </c>
    </row>
    <row r="6142" spans="1:10" hidden="1" x14ac:dyDescent="0.35">
      <c r="A6142" t="s">
        <v>12524</v>
      </c>
      <c r="B6142">
        <v>6</v>
      </c>
      <c r="C6142">
        <v>2</v>
      </c>
      <c r="D6142">
        <v>6077</v>
      </c>
      <c r="E6142" t="s">
        <v>311</v>
      </c>
      <c r="F6142" t="s">
        <v>3848</v>
      </c>
      <c r="G6142" t="s">
        <v>311</v>
      </c>
      <c r="H6142" t="s">
        <v>311</v>
      </c>
      <c r="I6142" t="s">
        <v>311</v>
      </c>
      <c r="J6142">
        <v>0</v>
      </c>
    </row>
    <row r="6143" spans="1:10" hidden="1" x14ac:dyDescent="0.35">
      <c r="A6143" t="s">
        <v>12525</v>
      </c>
      <c r="B6143">
        <v>10</v>
      </c>
      <c r="C6143">
        <v>2</v>
      </c>
      <c r="D6143">
        <v>6077</v>
      </c>
      <c r="E6143" t="s">
        <v>311</v>
      </c>
      <c r="F6143" t="s">
        <v>3848</v>
      </c>
      <c r="G6143" t="s">
        <v>311</v>
      </c>
      <c r="H6143" t="s">
        <v>311</v>
      </c>
      <c r="I6143" t="s">
        <v>311</v>
      </c>
      <c r="J6143">
        <v>0</v>
      </c>
    </row>
    <row r="6144" spans="1:10" hidden="1" x14ac:dyDescent="0.35">
      <c r="A6144" t="s">
        <v>12526</v>
      </c>
      <c r="B6144">
        <v>7</v>
      </c>
      <c r="C6144">
        <v>2</v>
      </c>
      <c r="D6144">
        <v>6077</v>
      </c>
      <c r="E6144" t="s">
        <v>311</v>
      </c>
      <c r="F6144" t="s">
        <v>3848</v>
      </c>
      <c r="G6144" t="s">
        <v>311</v>
      </c>
      <c r="H6144" t="s">
        <v>311</v>
      </c>
      <c r="I6144" t="s">
        <v>311</v>
      </c>
      <c r="J6144">
        <v>0</v>
      </c>
    </row>
    <row r="6145" spans="1:10" hidden="1" x14ac:dyDescent="0.35">
      <c r="A6145" t="s">
        <v>12527</v>
      </c>
      <c r="B6145">
        <v>9</v>
      </c>
      <c r="C6145">
        <v>2</v>
      </c>
      <c r="D6145">
        <v>6077</v>
      </c>
      <c r="E6145" t="s">
        <v>311</v>
      </c>
      <c r="F6145" t="s">
        <v>3848</v>
      </c>
      <c r="G6145" t="s">
        <v>311</v>
      </c>
      <c r="H6145" t="s">
        <v>311</v>
      </c>
      <c r="I6145" t="s">
        <v>311</v>
      </c>
      <c r="J6145">
        <v>0</v>
      </c>
    </row>
    <row r="6146" spans="1:10" hidden="1" x14ac:dyDescent="0.35">
      <c r="A6146" t="s">
        <v>12528</v>
      </c>
      <c r="B6146">
        <v>11</v>
      </c>
      <c r="C6146">
        <v>2</v>
      </c>
      <c r="D6146">
        <v>6077</v>
      </c>
      <c r="E6146" t="s">
        <v>311</v>
      </c>
      <c r="F6146" t="s">
        <v>3848</v>
      </c>
      <c r="G6146" t="s">
        <v>311</v>
      </c>
      <c r="H6146" t="s">
        <v>311</v>
      </c>
      <c r="I6146" t="s">
        <v>311</v>
      </c>
      <c r="J6146">
        <v>0</v>
      </c>
    </row>
    <row r="6147" spans="1:10" hidden="1" x14ac:dyDescent="0.35">
      <c r="A6147" t="s">
        <v>12529</v>
      </c>
      <c r="B6147">
        <v>19</v>
      </c>
      <c r="C6147">
        <v>2</v>
      </c>
      <c r="D6147">
        <v>6077</v>
      </c>
      <c r="E6147" t="s">
        <v>311</v>
      </c>
      <c r="F6147" t="s">
        <v>2692</v>
      </c>
      <c r="G6147" t="s">
        <v>311</v>
      </c>
      <c r="H6147" t="s">
        <v>311</v>
      </c>
      <c r="I6147" t="s">
        <v>311</v>
      </c>
      <c r="J6147">
        <v>0</v>
      </c>
    </row>
    <row r="6148" spans="1:10" hidden="1" x14ac:dyDescent="0.35">
      <c r="A6148" t="s">
        <v>12530</v>
      </c>
      <c r="B6148">
        <v>12</v>
      </c>
      <c r="C6148">
        <v>2</v>
      </c>
      <c r="D6148">
        <v>6077</v>
      </c>
      <c r="E6148" t="s">
        <v>311</v>
      </c>
      <c r="F6148" t="s">
        <v>3848</v>
      </c>
      <c r="G6148" t="s">
        <v>311</v>
      </c>
      <c r="H6148" t="s">
        <v>311</v>
      </c>
      <c r="I6148" t="s">
        <v>311</v>
      </c>
      <c r="J6148">
        <v>0</v>
      </c>
    </row>
    <row r="6149" spans="1:10" hidden="1" x14ac:dyDescent="0.35">
      <c r="A6149" t="s">
        <v>12531</v>
      </c>
      <c r="B6149">
        <v>14</v>
      </c>
      <c r="C6149">
        <v>2</v>
      </c>
      <c r="D6149">
        <v>6077</v>
      </c>
      <c r="E6149" t="s">
        <v>311</v>
      </c>
      <c r="F6149" t="s">
        <v>3848</v>
      </c>
      <c r="G6149" t="s">
        <v>311</v>
      </c>
      <c r="H6149" t="s">
        <v>311</v>
      </c>
      <c r="I6149" t="s">
        <v>311</v>
      </c>
      <c r="J6149">
        <v>2</v>
      </c>
    </row>
    <row r="6150" spans="1:10" hidden="1" x14ac:dyDescent="0.35">
      <c r="A6150" t="s">
        <v>12532</v>
      </c>
      <c r="B6150">
        <v>11</v>
      </c>
      <c r="C6150">
        <v>2</v>
      </c>
      <c r="D6150">
        <v>6077</v>
      </c>
      <c r="E6150" t="s">
        <v>311</v>
      </c>
      <c r="F6150" t="s">
        <v>3848</v>
      </c>
      <c r="G6150" t="s">
        <v>311</v>
      </c>
      <c r="H6150" t="s">
        <v>311</v>
      </c>
      <c r="I6150" t="s">
        <v>311</v>
      </c>
      <c r="J6150">
        <v>11</v>
      </c>
    </row>
    <row r="6151" spans="1:10" hidden="1" x14ac:dyDescent="0.35">
      <c r="A6151" t="s">
        <v>12533</v>
      </c>
      <c r="B6151">
        <v>17</v>
      </c>
      <c r="C6151">
        <v>2</v>
      </c>
      <c r="D6151">
        <v>6077</v>
      </c>
      <c r="E6151" t="s">
        <v>311</v>
      </c>
      <c r="F6151" t="s">
        <v>2692</v>
      </c>
      <c r="G6151" t="s">
        <v>311</v>
      </c>
      <c r="H6151" t="s">
        <v>311</v>
      </c>
      <c r="I6151" t="s">
        <v>311</v>
      </c>
      <c r="J6151">
        <v>0</v>
      </c>
    </row>
    <row r="6152" spans="1:10" hidden="1" x14ac:dyDescent="0.35">
      <c r="A6152" t="s">
        <v>12534</v>
      </c>
      <c r="B6152">
        <v>10</v>
      </c>
      <c r="C6152">
        <v>2</v>
      </c>
      <c r="D6152">
        <v>6077</v>
      </c>
      <c r="E6152" t="s">
        <v>311</v>
      </c>
      <c r="F6152" t="s">
        <v>3848</v>
      </c>
      <c r="G6152" t="s">
        <v>311</v>
      </c>
      <c r="H6152" t="s">
        <v>311</v>
      </c>
      <c r="I6152" t="s">
        <v>311</v>
      </c>
      <c r="J6152">
        <v>0</v>
      </c>
    </row>
    <row r="6153" spans="1:10" hidden="1" x14ac:dyDescent="0.35">
      <c r="A6153" t="s">
        <v>12535</v>
      </c>
      <c r="B6153">
        <v>9</v>
      </c>
      <c r="C6153">
        <v>2</v>
      </c>
      <c r="D6153">
        <v>6077</v>
      </c>
      <c r="E6153" t="s">
        <v>311</v>
      </c>
      <c r="F6153" t="s">
        <v>3848</v>
      </c>
      <c r="G6153" t="s">
        <v>311</v>
      </c>
      <c r="H6153" t="s">
        <v>311</v>
      </c>
      <c r="I6153" t="s">
        <v>311</v>
      </c>
      <c r="J6153">
        <v>0</v>
      </c>
    </row>
    <row r="6154" spans="1:10" hidden="1" x14ac:dyDescent="0.35">
      <c r="A6154" t="s">
        <v>12536</v>
      </c>
      <c r="B6154">
        <v>8</v>
      </c>
      <c r="C6154">
        <v>2</v>
      </c>
      <c r="D6154">
        <v>6077</v>
      </c>
      <c r="E6154" t="s">
        <v>311</v>
      </c>
      <c r="F6154" t="s">
        <v>3848</v>
      </c>
      <c r="G6154" t="s">
        <v>311</v>
      </c>
      <c r="H6154" t="s">
        <v>311</v>
      </c>
      <c r="I6154" t="s">
        <v>311</v>
      </c>
      <c r="J6154">
        <v>0</v>
      </c>
    </row>
    <row r="6155" spans="1:10" hidden="1" x14ac:dyDescent="0.35">
      <c r="A6155" t="s">
        <v>12537</v>
      </c>
      <c r="B6155">
        <v>14</v>
      </c>
      <c r="C6155">
        <v>2</v>
      </c>
      <c r="D6155">
        <v>6077</v>
      </c>
      <c r="E6155" t="s">
        <v>311</v>
      </c>
      <c r="F6155" t="s">
        <v>3848</v>
      </c>
      <c r="G6155" t="s">
        <v>311</v>
      </c>
      <c r="H6155" t="s">
        <v>311</v>
      </c>
      <c r="I6155" t="s">
        <v>311</v>
      </c>
      <c r="J6155">
        <v>0</v>
      </c>
    </row>
    <row r="6156" spans="1:10" hidden="1" x14ac:dyDescent="0.35">
      <c r="A6156" t="s">
        <v>12538</v>
      </c>
      <c r="B6156">
        <v>15</v>
      </c>
      <c r="C6156">
        <v>2</v>
      </c>
      <c r="D6156">
        <v>6077</v>
      </c>
      <c r="E6156" t="s">
        <v>311</v>
      </c>
      <c r="F6156" t="s">
        <v>3848</v>
      </c>
      <c r="G6156" t="s">
        <v>311</v>
      </c>
      <c r="H6156" t="s">
        <v>311</v>
      </c>
      <c r="I6156" t="s">
        <v>311</v>
      </c>
      <c r="J6156">
        <v>0</v>
      </c>
    </row>
    <row r="6157" spans="1:10" hidden="1" x14ac:dyDescent="0.35">
      <c r="A6157" t="s">
        <v>12539</v>
      </c>
      <c r="B6157">
        <v>7</v>
      </c>
      <c r="C6157">
        <v>2</v>
      </c>
      <c r="D6157">
        <v>6077</v>
      </c>
      <c r="E6157" t="s">
        <v>311</v>
      </c>
      <c r="F6157" t="s">
        <v>3848</v>
      </c>
      <c r="G6157" t="s">
        <v>311</v>
      </c>
      <c r="H6157" t="s">
        <v>311</v>
      </c>
      <c r="I6157" t="s">
        <v>311</v>
      </c>
      <c r="J6157">
        <v>6</v>
      </c>
    </row>
    <row r="6158" spans="1:10" hidden="1" x14ac:dyDescent="0.35">
      <c r="A6158" t="s">
        <v>12540</v>
      </c>
      <c r="B6158">
        <v>10</v>
      </c>
      <c r="C6158">
        <v>2</v>
      </c>
      <c r="D6158">
        <v>6077</v>
      </c>
      <c r="E6158" t="s">
        <v>311</v>
      </c>
      <c r="F6158" t="s">
        <v>3848</v>
      </c>
      <c r="G6158" t="s">
        <v>311</v>
      </c>
      <c r="H6158" t="s">
        <v>311</v>
      </c>
      <c r="I6158" t="s">
        <v>311</v>
      </c>
      <c r="J6158">
        <v>0</v>
      </c>
    </row>
    <row r="6159" spans="1:10" hidden="1" x14ac:dyDescent="0.35">
      <c r="A6159" t="s">
        <v>12541</v>
      </c>
      <c r="B6159">
        <v>12</v>
      </c>
      <c r="C6159">
        <v>2</v>
      </c>
      <c r="D6159">
        <v>6077</v>
      </c>
      <c r="E6159" t="s">
        <v>311</v>
      </c>
      <c r="F6159" t="s">
        <v>3848</v>
      </c>
      <c r="G6159" t="s">
        <v>311</v>
      </c>
      <c r="H6159" t="s">
        <v>311</v>
      </c>
      <c r="I6159" t="s">
        <v>311</v>
      </c>
      <c r="J6159">
        <v>0</v>
      </c>
    </row>
    <row r="6160" spans="1:10" hidden="1" x14ac:dyDescent="0.35">
      <c r="A6160" t="s">
        <v>12542</v>
      </c>
      <c r="B6160">
        <v>10</v>
      </c>
      <c r="C6160">
        <v>2</v>
      </c>
      <c r="D6160">
        <v>6077</v>
      </c>
      <c r="E6160" t="s">
        <v>311</v>
      </c>
      <c r="F6160" t="s">
        <v>3848</v>
      </c>
      <c r="G6160" t="s">
        <v>311</v>
      </c>
      <c r="H6160" t="s">
        <v>311</v>
      </c>
      <c r="I6160" t="s">
        <v>311</v>
      </c>
      <c r="J6160">
        <v>0</v>
      </c>
    </row>
    <row r="6161" spans="1:10" hidden="1" x14ac:dyDescent="0.35">
      <c r="A6161" t="s">
        <v>12543</v>
      </c>
      <c r="B6161">
        <v>12</v>
      </c>
      <c r="C6161">
        <v>2</v>
      </c>
      <c r="D6161">
        <v>6077</v>
      </c>
      <c r="E6161" t="s">
        <v>311</v>
      </c>
      <c r="F6161" t="s">
        <v>3848</v>
      </c>
      <c r="G6161" t="s">
        <v>311</v>
      </c>
      <c r="H6161" t="s">
        <v>311</v>
      </c>
      <c r="I6161" t="s">
        <v>311</v>
      </c>
      <c r="J6161">
        <v>1</v>
      </c>
    </row>
    <row r="6162" spans="1:10" hidden="1" x14ac:dyDescent="0.35">
      <c r="A6162" t="s">
        <v>12544</v>
      </c>
      <c r="B6162">
        <v>9</v>
      </c>
      <c r="C6162">
        <v>2</v>
      </c>
      <c r="D6162">
        <v>6077</v>
      </c>
      <c r="E6162" t="s">
        <v>311</v>
      </c>
      <c r="F6162" t="s">
        <v>3848</v>
      </c>
      <c r="G6162" t="s">
        <v>311</v>
      </c>
      <c r="H6162" t="s">
        <v>311</v>
      </c>
      <c r="I6162" t="s">
        <v>311</v>
      </c>
      <c r="J6162">
        <v>0</v>
      </c>
    </row>
    <row r="6163" spans="1:10" hidden="1" x14ac:dyDescent="0.35">
      <c r="A6163" t="s">
        <v>12545</v>
      </c>
      <c r="B6163">
        <v>13</v>
      </c>
      <c r="C6163">
        <v>2</v>
      </c>
      <c r="D6163">
        <v>6077</v>
      </c>
      <c r="E6163" t="s">
        <v>311</v>
      </c>
      <c r="F6163" t="s">
        <v>2692</v>
      </c>
      <c r="G6163" t="s">
        <v>311</v>
      </c>
      <c r="H6163" t="s">
        <v>311</v>
      </c>
      <c r="I6163" t="s">
        <v>311</v>
      </c>
      <c r="J6163">
        <v>1</v>
      </c>
    </row>
    <row r="6164" spans="1:10" hidden="1" x14ac:dyDescent="0.35">
      <c r="A6164" t="s">
        <v>12546</v>
      </c>
      <c r="B6164">
        <v>9</v>
      </c>
      <c r="C6164">
        <v>2</v>
      </c>
      <c r="D6164">
        <v>6077</v>
      </c>
      <c r="E6164" t="s">
        <v>311</v>
      </c>
      <c r="F6164" t="s">
        <v>3848</v>
      </c>
      <c r="G6164" t="s">
        <v>311</v>
      </c>
      <c r="H6164" t="s">
        <v>311</v>
      </c>
      <c r="I6164" t="s">
        <v>311</v>
      </c>
      <c r="J6164">
        <v>0</v>
      </c>
    </row>
    <row r="6165" spans="1:10" hidden="1" x14ac:dyDescent="0.35">
      <c r="A6165" t="s">
        <v>12547</v>
      </c>
      <c r="B6165">
        <v>7</v>
      </c>
      <c r="C6165">
        <v>2</v>
      </c>
      <c r="D6165">
        <v>6077</v>
      </c>
      <c r="E6165" t="s">
        <v>311</v>
      </c>
      <c r="F6165" t="s">
        <v>3848</v>
      </c>
      <c r="G6165" t="s">
        <v>311</v>
      </c>
      <c r="H6165" t="s">
        <v>311</v>
      </c>
      <c r="I6165" t="s">
        <v>311</v>
      </c>
      <c r="J6165">
        <v>0</v>
      </c>
    </row>
    <row r="6166" spans="1:10" hidden="1" x14ac:dyDescent="0.35">
      <c r="A6166" t="s">
        <v>12548</v>
      </c>
      <c r="B6166">
        <v>7</v>
      </c>
      <c r="C6166">
        <v>2</v>
      </c>
      <c r="D6166">
        <v>6077</v>
      </c>
      <c r="E6166" t="s">
        <v>311</v>
      </c>
      <c r="F6166" t="s">
        <v>3848</v>
      </c>
      <c r="G6166" t="s">
        <v>311</v>
      </c>
      <c r="H6166" t="s">
        <v>311</v>
      </c>
      <c r="I6166" t="s">
        <v>311</v>
      </c>
      <c r="J6166">
        <v>0</v>
      </c>
    </row>
    <row r="6167" spans="1:10" hidden="1" x14ac:dyDescent="0.35">
      <c r="A6167" t="s">
        <v>12549</v>
      </c>
      <c r="B6167">
        <v>12</v>
      </c>
      <c r="C6167">
        <v>2</v>
      </c>
      <c r="D6167">
        <v>6077</v>
      </c>
      <c r="E6167" t="s">
        <v>311</v>
      </c>
      <c r="F6167" t="s">
        <v>3848</v>
      </c>
      <c r="G6167" t="s">
        <v>311</v>
      </c>
      <c r="H6167" t="s">
        <v>311</v>
      </c>
      <c r="I6167" t="s">
        <v>311</v>
      </c>
      <c r="J6167">
        <v>0</v>
      </c>
    </row>
    <row r="6168" spans="1:10" hidden="1" x14ac:dyDescent="0.35">
      <c r="A6168" t="s">
        <v>12550</v>
      </c>
      <c r="B6168">
        <v>12</v>
      </c>
      <c r="C6168">
        <v>2</v>
      </c>
      <c r="D6168">
        <v>6077</v>
      </c>
      <c r="E6168" t="s">
        <v>311</v>
      </c>
      <c r="F6168" t="s">
        <v>3848</v>
      </c>
      <c r="G6168" t="s">
        <v>311</v>
      </c>
      <c r="H6168" t="s">
        <v>311</v>
      </c>
      <c r="I6168" t="s">
        <v>311</v>
      </c>
      <c r="J6168">
        <v>0</v>
      </c>
    </row>
    <row r="6169" spans="1:10" hidden="1" x14ac:dyDescent="0.35">
      <c r="A6169" t="s">
        <v>12551</v>
      </c>
      <c r="B6169">
        <v>22</v>
      </c>
      <c r="C6169">
        <v>2</v>
      </c>
      <c r="D6169">
        <v>6077</v>
      </c>
      <c r="E6169" t="s">
        <v>311</v>
      </c>
      <c r="F6169" t="s">
        <v>3848</v>
      </c>
      <c r="G6169" t="s">
        <v>311</v>
      </c>
      <c r="H6169" t="s">
        <v>311</v>
      </c>
      <c r="I6169" t="s">
        <v>311</v>
      </c>
      <c r="J6169">
        <v>0</v>
      </c>
    </row>
    <row r="6170" spans="1:10" hidden="1" x14ac:dyDescent="0.35">
      <c r="A6170" t="s">
        <v>12552</v>
      </c>
      <c r="B6170">
        <v>10</v>
      </c>
      <c r="C6170">
        <v>2</v>
      </c>
      <c r="D6170">
        <v>6077</v>
      </c>
      <c r="E6170" t="s">
        <v>311</v>
      </c>
      <c r="F6170" t="s">
        <v>3848</v>
      </c>
      <c r="G6170" t="s">
        <v>311</v>
      </c>
      <c r="H6170" t="s">
        <v>311</v>
      </c>
      <c r="I6170" t="s">
        <v>311</v>
      </c>
      <c r="J6170">
        <v>0</v>
      </c>
    </row>
    <row r="6171" spans="1:10" hidden="1" x14ac:dyDescent="0.35">
      <c r="A6171" t="s">
        <v>12553</v>
      </c>
      <c r="B6171">
        <v>14</v>
      </c>
      <c r="C6171">
        <v>2</v>
      </c>
      <c r="D6171">
        <v>6077</v>
      </c>
      <c r="E6171" t="s">
        <v>311</v>
      </c>
      <c r="F6171" t="s">
        <v>3848</v>
      </c>
      <c r="G6171" t="s">
        <v>311</v>
      </c>
      <c r="H6171" t="s">
        <v>311</v>
      </c>
      <c r="I6171" t="s">
        <v>311</v>
      </c>
      <c r="J6171">
        <v>1</v>
      </c>
    </row>
    <row r="6172" spans="1:10" hidden="1" x14ac:dyDescent="0.35">
      <c r="A6172" t="s">
        <v>12554</v>
      </c>
      <c r="B6172">
        <v>9</v>
      </c>
      <c r="C6172">
        <v>2</v>
      </c>
      <c r="D6172">
        <v>6077</v>
      </c>
      <c r="E6172" t="s">
        <v>311</v>
      </c>
      <c r="F6172" t="s">
        <v>2692</v>
      </c>
      <c r="G6172" t="s">
        <v>311</v>
      </c>
      <c r="H6172" t="s">
        <v>311</v>
      </c>
      <c r="I6172" t="s">
        <v>311</v>
      </c>
      <c r="J6172">
        <v>0</v>
      </c>
    </row>
    <row r="6173" spans="1:10" hidden="1" x14ac:dyDescent="0.35">
      <c r="A6173" t="s">
        <v>12555</v>
      </c>
      <c r="B6173">
        <v>7</v>
      </c>
      <c r="C6173">
        <v>2</v>
      </c>
      <c r="D6173">
        <v>6077</v>
      </c>
      <c r="E6173" t="s">
        <v>311</v>
      </c>
      <c r="F6173" t="s">
        <v>2692</v>
      </c>
      <c r="G6173" t="s">
        <v>311</v>
      </c>
      <c r="H6173" t="s">
        <v>311</v>
      </c>
      <c r="I6173" t="s">
        <v>311</v>
      </c>
      <c r="J6173">
        <v>0</v>
      </c>
    </row>
    <row r="6174" spans="1:10" hidden="1" x14ac:dyDescent="0.35">
      <c r="A6174" t="s">
        <v>12556</v>
      </c>
      <c r="B6174">
        <v>16</v>
      </c>
      <c r="C6174">
        <v>2</v>
      </c>
      <c r="D6174">
        <v>6077</v>
      </c>
      <c r="E6174" t="s">
        <v>311</v>
      </c>
      <c r="F6174" t="s">
        <v>2692</v>
      </c>
      <c r="G6174" t="s">
        <v>311</v>
      </c>
      <c r="H6174" t="s">
        <v>311</v>
      </c>
      <c r="I6174" t="s">
        <v>311</v>
      </c>
      <c r="J6174">
        <v>0</v>
      </c>
    </row>
    <row r="6175" spans="1:10" hidden="1" x14ac:dyDescent="0.35">
      <c r="A6175" t="s">
        <v>12557</v>
      </c>
      <c r="B6175">
        <v>6</v>
      </c>
      <c r="C6175">
        <v>2</v>
      </c>
      <c r="D6175">
        <v>6077</v>
      </c>
      <c r="E6175" t="s">
        <v>311</v>
      </c>
      <c r="F6175" t="s">
        <v>3848</v>
      </c>
      <c r="G6175" t="s">
        <v>311</v>
      </c>
      <c r="H6175" t="s">
        <v>311</v>
      </c>
      <c r="I6175" t="s">
        <v>311</v>
      </c>
      <c r="J6175">
        <v>0</v>
      </c>
    </row>
    <row r="6176" spans="1:10" hidden="1" x14ac:dyDescent="0.35">
      <c r="A6176" t="s">
        <v>12558</v>
      </c>
      <c r="B6176">
        <v>13</v>
      </c>
      <c r="C6176">
        <v>2</v>
      </c>
      <c r="D6176">
        <v>6077</v>
      </c>
      <c r="E6176" t="s">
        <v>311</v>
      </c>
      <c r="F6176" t="s">
        <v>3848</v>
      </c>
      <c r="G6176" t="s">
        <v>311</v>
      </c>
      <c r="H6176" t="s">
        <v>311</v>
      </c>
      <c r="I6176" t="s">
        <v>311</v>
      </c>
      <c r="J6176">
        <v>0</v>
      </c>
    </row>
    <row r="6177" spans="1:10" hidden="1" x14ac:dyDescent="0.35">
      <c r="A6177" t="s">
        <v>12559</v>
      </c>
      <c r="B6177">
        <v>10</v>
      </c>
      <c r="C6177">
        <v>2</v>
      </c>
      <c r="D6177">
        <v>6077</v>
      </c>
      <c r="E6177" t="s">
        <v>311</v>
      </c>
      <c r="F6177" t="s">
        <v>3848</v>
      </c>
      <c r="G6177" t="s">
        <v>311</v>
      </c>
      <c r="H6177" t="s">
        <v>311</v>
      </c>
      <c r="I6177" t="s">
        <v>311</v>
      </c>
      <c r="J6177">
        <v>10</v>
      </c>
    </row>
    <row r="6178" spans="1:10" hidden="1" x14ac:dyDescent="0.35">
      <c r="A6178" t="s">
        <v>12560</v>
      </c>
      <c r="B6178">
        <v>12</v>
      </c>
      <c r="C6178">
        <v>2</v>
      </c>
      <c r="D6178">
        <v>6077</v>
      </c>
      <c r="E6178" t="s">
        <v>311</v>
      </c>
      <c r="F6178" t="s">
        <v>3848</v>
      </c>
      <c r="G6178" t="s">
        <v>311</v>
      </c>
      <c r="H6178" t="s">
        <v>311</v>
      </c>
      <c r="I6178" t="s">
        <v>311</v>
      </c>
      <c r="J6178">
        <v>0</v>
      </c>
    </row>
    <row r="6179" spans="1:10" hidden="1" x14ac:dyDescent="0.35">
      <c r="A6179" t="s">
        <v>12561</v>
      </c>
      <c r="B6179">
        <v>8</v>
      </c>
      <c r="C6179">
        <v>2</v>
      </c>
      <c r="D6179">
        <v>6077</v>
      </c>
      <c r="E6179" t="s">
        <v>311</v>
      </c>
      <c r="F6179" t="s">
        <v>3848</v>
      </c>
      <c r="G6179" t="s">
        <v>311</v>
      </c>
      <c r="H6179" t="s">
        <v>311</v>
      </c>
      <c r="I6179" t="s">
        <v>311</v>
      </c>
      <c r="J6179">
        <v>0</v>
      </c>
    </row>
    <row r="6180" spans="1:10" hidden="1" x14ac:dyDescent="0.35">
      <c r="A6180" t="s">
        <v>12562</v>
      </c>
      <c r="B6180">
        <v>14</v>
      </c>
      <c r="C6180">
        <v>2</v>
      </c>
      <c r="D6180">
        <v>6077</v>
      </c>
      <c r="E6180" t="s">
        <v>311</v>
      </c>
      <c r="F6180" t="s">
        <v>3848</v>
      </c>
      <c r="G6180" t="s">
        <v>311</v>
      </c>
      <c r="H6180" t="s">
        <v>311</v>
      </c>
      <c r="I6180" t="s">
        <v>311</v>
      </c>
      <c r="J6180">
        <v>0</v>
      </c>
    </row>
    <row r="6181" spans="1:10" hidden="1" x14ac:dyDescent="0.35">
      <c r="A6181" t="s">
        <v>12563</v>
      </c>
      <c r="B6181">
        <v>7</v>
      </c>
      <c r="C6181">
        <v>2</v>
      </c>
      <c r="D6181">
        <v>6077</v>
      </c>
      <c r="E6181" t="s">
        <v>311</v>
      </c>
      <c r="F6181" t="s">
        <v>3848</v>
      </c>
      <c r="G6181" t="s">
        <v>311</v>
      </c>
      <c r="H6181" t="s">
        <v>311</v>
      </c>
      <c r="I6181" t="s">
        <v>311</v>
      </c>
      <c r="J6181">
        <v>0</v>
      </c>
    </row>
    <row r="6182" spans="1:10" hidden="1" x14ac:dyDescent="0.35">
      <c r="A6182" t="s">
        <v>12564</v>
      </c>
      <c r="B6182">
        <v>6</v>
      </c>
      <c r="C6182">
        <v>2</v>
      </c>
      <c r="D6182">
        <v>6077</v>
      </c>
      <c r="E6182" t="s">
        <v>311</v>
      </c>
      <c r="F6182" t="s">
        <v>3848</v>
      </c>
      <c r="G6182" t="s">
        <v>311</v>
      </c>
      <c r="H6182" t="s">
        <v>311</v>
      </c>
      <c r="I6182" t="s">
        <v>311</v>
      </c>
      <c r="J6182">
        <v>2</v>
      </c>
    </row>
    <row r="6183" spans="1:10" hidden="1" x14ac:dyDescent="0.35">
      <c r="A6183" t="s">
        <v>12565</v>
      </c>
      <c r="B6183">
        <v>14</v>
      </c>
      <c r="C6183">
        <v>2</v>
      </c>
      <c r="D6183">
        <v>6077</v>
      </c>
      <c r="E6183" t="s">
        <v>311</v>
      </c>
      <c r="F6183" t="s">
        <v>3848</v>
      </c>
      <c r="G6183" t="s">
        <v>311</v>
      </c>
      <c r="H6183" t="s">
        <v>311</v>
      </c>
      <c r="I6183" t="s">
        <v>311</v>
      </c>
      <c r="J6183">
        <v>0</v>
      </c>
    </row>
    <row r="6184" spans="1:10" hidden="1" x14ac:dyDescent="0.35">
      <c r="A6184" t="s">
        <v>12566</v>
      </c>
      <c r="B6184">
        <v>33</v>
      </c>
      <c r="C6184">
        <v>2</v>
      </c>
      <c r="D6184">
        <v>6077</v>
      </c>
      <c r="E6184" t="s">
        <v>311</v>
      </c>
      <c r="F6184" t="s">
        <v>3848</v>
      </c>
      <c r="G6184" t="s">
        <v>311</v>
      </c>
      <c r="H6184" t="s">
        <v>311</v>
      </c>
      <c r="I6184" t="s">
        <v>311</v>
      </c>
      <c r="J6184">
        <v>0</v>
      </c>
    </row>
    <row r="6185" spans="1:10" hidden="1" x14ac:dyDescent="0.35">
      <c r="A6185" t="s">
        <v>12567</v>
      </c>
      <c r="B6185">
        <v>27</v>
      </c>
      <c r="C6185">
        <v>2</v>
      </c>
      <c r="D6185">
        <v>6077</v>
      </c>
      <c r="E6185" t="s">
        <v>311</v>
      </c>
      <c r="F6185" t="s">
        <v>2692</v>
      </c>
      <c r="G6185" t="s">
        <v>311</v>
      </c>
      <c r="H6185" t="s">
        <v>311</v>
      </c>
      <c r="I6185" t="s">
        <v>311</v>
      </c>
      <c r="J6185">
        <v>1</v>
      </c>
    </row>
    <row r="6186" spans="1:10" hidden="1" x14ac:dyDescent="0.35">
      <c r="A6186" t="s">
        <v>12568</v>
      </c>
      <c r="B6186">
        <v>10</v>
      </c>
      <c r="C6186">
        <v>2</v>
      </c>
      <c r="D6186">
        <v>6077</v>
      </c>
      <c r="E6186" t="s">
        <v>311</v>
      </c>
      <c r="F6186" t="s">
        <v>3848</v>
      </c>
      <c r="G6186" t="s">
        <v>311</v>
      </c>
      <c r="H6186" t="s">
        <v>311</v>
      </c>
      <c r="I6186" t="s">
        <v>311</v>
      </c>
      <c r="J6186">
        <v>1</v>
      </c>
    </row>
    <row r="6187" spans="1:10" hidden="1" x14ac:dyDescent="0.35">
      <c r="A6187" t="s">
        <v>12569</v>
      </c>
      <c r="B6187">
        <v>18</v>
      </c>
      <c r="C6187">
        <v>2</v>
      </c>
      <c r="D6187">
        <v>6077</v>
      </c>
      <c r="E6187" t="s">
        <v>311</v>
      </c>
      <c r="F6187" t="s">
        <v>2692</v>
      </c>
      <c r="G6187" t="s">
        <v>311</v>
      </c>
      <c r="H6187" t="s">
        <v>311</v>
      </c>
      <c r="I6187" t="s">
        <v>311</v>
      </c>
      <c r="J6187">
        <v>0</v>
      </c>
    </row>
    <row r="6188" spans="1:10" hidden="1" x14ac:dyDescent="0.35">
      <c r="A6188" t="s">
        <v>12570</v>
      </c>
      <c r="B6188">
        <v>12</v>
      </c>
      <c r="C6188">
        <v>2</v>
      </c>
      <c r="D6188">
        <v>6077</v>
      </c>
      <c r="E6188" t="s">
        <v>311</v>
      </c>
      <c r="F6188" t="s">
        <v>3848</v>
      </c>
      <c r="G6188" t="s">
        <v>311</v>
      </c>
      <c r="H6188" t="s">
        <v>311</v>
      </c>
      <c r="I6188" t="s">
        <v>311</v>
      </c>
      <c r="J6188">
        <v>0</v>
      </c>
    </row>
    <row r="6189" spans="1:10" hidden="1" x14ac:dyDescent="0.35">
      <c r="A6189" t="s">
        <v>12571</v>
      </c>
      <c r="B6189">
        <v>10</v>
      </c>
      <c r="C6189">
        <v>2</v>
      </c>
      <c r="D6189">
        <v>6077</v>
      </c>
      <c r="E6189" t="s">
        <v>311</v>
      </c>
      <c r="F6189" t="s">
        <v>3848</v>
      </c>
      <c r="G6189" t="s">
        <v>311</v>
      </c>
      <c r="H6189" t="s">
        <v>311</v>
      </c>
      <c r="I6189" t="s">
        <v>311</v>
      </c>
      <c r="J6189">
        <v>0</v>
      </c>
    </row>
    <row r="6190" spans="1:10" hidden="1" x14ac:dyDescent="0.35">
      <c r="A6190" t="s">
        <v>12572</v>
      </c>
      <c r="B6190">
        <v>11</v>
      </c>
      <c r="C6190">
        <v>2</v>
      </c>
      <c r="D6190">
        <v>6077</v>
      </c>
      <c r="E6190" t="s">
        <v>311</v>
      </c>
      <c r="F6190" t="s">
        <v>3848</v>
      </c>
      <c r="G6190" t="s">
        <v>311</v>
      </c>
      <c r="H6190" t="s">
        <v>311</v>
      </c>
      <c r="I6190" t="s">
        <v>311</v>
      </c>
      <c r="J6190">
        <v>0</v>
      </c>
    </row>
    <row r="6191" spans="1:10" hidden="1" x14ac:dyDescent="0.35">
      <c r="A6191" t="s">
        <v>12573</v>
      </c>
      <c r="B6191">
        <v>8</v>
      </c>
      <c r="C6191">
        <v>2</v>
      </c>
      <c r="D6191">
        <v>6077</v>
      </c>
      <c r="E6191" t="s">
        <v>311</v>
      </c>
      <c r="F6191" t="s">
        <v>3848</v>
      </c>
      <c r="G6191" t="s">
        <v>311</v>
      </c>
      <c r="H6191" t="s">
        <v>311</v>
      </c>
      <c r="I6191" t="s">
        <v>311</v>
      </c>
      <c r="J6191">
        <v>0</v>
      </c>
    </row>
    <row r="6192" spans="1:10" hidden="1" x14ac:dyDescent="0.35">
      <c r="A6192" t="s">
        <v>12574</v>
      </c>
      <c r="B6192">
        <v>8</v>
      </c>
      <c r="C6192">
        <v>2</v>
      </c>
      <c r="D6192">
        <v>6077</v>
      </c>
      <c r="E6192" t="s">
        <v>311</v>
      </c>
      <c r="F6192" t="s">
        <v>3848</v>
      </c>
      <c r="G6192" t="s">
        <v>311</v>
      </c>
      <c r="H6192" t="s">
        <v>311</v>
      </c>
      <c r="I6192" t="s">
        <v>311</v>
      </c>
      <c r="J6192">
        <v>0</v>
      </c>
    </row>
    <row r="6193" spans="1:10" hidden="1" x14ac:dyDescent="0.35">
      <c r="A6193" t="s">
        <v>12575</v>
      </c>
      <c r="B6193">
        <v>13</v>
      </c>
      <c r="C6193">
        <v>2</v>
      </c>
      <c r="D6193">
        <v>6077</v>
      </c>
      <c r="E6193" t="s">
        <v>311</v>
      </c>
      <c r="F6193" t="s">
        <v>3848</v>
      </c>
      <c r="G6193" t="s">
        <v>311</v>
      </c>
      <c r="H6193" t="s">
        <v>311</v>
      </c>
      <c r="I6193" t="s">
        <v>311</v>
      </c>
      <c r="J6193">
        <v>0</v>
      </c>
    </row>
    <row r="6194" spans="1:10" hidden="1" x14ac:dyDescent="0.35">
      <c r="A6194" t="s">
        <v>12576</v>
      </c>
      <c r="B6194">
        <v>10</v>
      </c>
      <c r="C6194">
        <v>2</v>
      </c>
      <c r="D6194">
        <v>6077</v>
      </c>
      <c r="E6194" t="s">
        <v>311</v>
      </c>
      <c r="F6194" t="s">
        <v>3848</v>
      </c>
      <c r="G6194" t="s">
        <v>311</v>
      </c>
      <c r="H6194" t="s">
        <v>311</v>
      </c>
      <c r="I6194" t="s">
        <v>311</v>
      </c>
      <c r="J6194">
        <v>0</v>
      </c>
    </row>
    <row r="6195" spans="1:10" hidden="1" x14ac:dyDescent="0.35">
      <c r="A6195" t="s">
        <v>12577</v>
      </c>
      <c r="B6195">
        <v>7</v>
      </c>
      <c r="C6195">
        <v>2</v>
      </c>
      <c r="D6195">
        <v>6077</v>
      </c>
      <c r="E6195" t="s">
        <v>311</v>
      </c>
      <c r="F6195" t="s">
        <v>3848</v>
      </c>
      <c r="G6195" t="s">
        <v>311</v>
      </c>
      <c r="H6195" t="s">
        <v>311</v>
      </c>
      <c r="I6195" t="s">
        <v>311</v>
      </c>
      <c r="J6195">
        <v>0</v>
      </c>
    </row>
    <row r="6196" spans="1:10" hidden="1" x14ac:dyDescent="0.35">
      <c r="A6196" t="s">
        <v>12578</v>
      </c>
      <c r="B6196">
        <v>8</v>
      </c>
      <c r="C6196">
        <v>2</v>
      </c>
      <c r="D6196">
        <v>6077</v>
      </c>
      <c r="E6196" t="s">
        <v>311</v>
      </c>
      <c r="F6196" t="s">
        <v>3848</v>
      </c>
      <c r="G6196" t="s">
        <v>311</v>
      </c>
      <c r="H6196" t="s">
        <v>311</v>
      </c>
      <c r="I6196" t="s">
        <v>311</v>
      </c>
      <c r="J6196">
        <v>0</v>
      </c>
    </row>
    <row r="6197" spans="1:10" hidden="1" x14ac:dyDescent="0.35">
      <c r="A6197" t="s">
        <v>12579</v>
      </c>
      <c r="B6197">
        <v>22</v>
      </c>
      <c r="C6197">
        <v>2</v>
      </c>
      <c r="D6197">
        <v>6077</v>
      </c>
      <c r="E6197" t="s">
        <v>311</v>
      </c>
      <c r="F6197" t="s">
        <v>3848</v>
      </c>
      <c r="G6197" t="s">
        <v>311</v>
      </c>
      <c r="H6197" t="s">
        <v>311</v>
      </c>
      <c r="I6197" t="s">
        <v>311</v>
      </c>
      <c r="J6197">
        <v>0</v>
      </c>
    </row>
    <row r="6198" spans="1:10" hidden="1" x14ac:dyDescent="0.35">
      <c r="A6198" t="s">
        <v>12580</v>
      </c>
      <c r="B6198">
        <v>9</v>
      </c>
      <c r="C6198">
        <v>2</v>
      </c>
      <c r="D6198">
        <v>6077</v>
      </c>
      <c r="E6198" t="s">
        <v>311</v>
      </c>
      <c r="F6198" t="s">
        <v>3848</v>
      </c>
      <c r="G6198" t="s">
        <v>311</v>
      </c>
      <c r="H6198" t="s">
        <v>311</v>
      </c>
      <c r="I6198" t="s">
        <v>311</v>
      </c>
      <c r="J6198">
        <v>0</v>
      </c>
    </row>
    <row r="6199" spans="1:10" hidden="1" x14ac:dyDescent="0.35">
      <c r="A6199" t="s">
        <v>12581</v>
      </c>
      <c r="B6199">
        <v>10</v>
      </c>
      <c r="C6199">
        <v>2</v>
      </c>
      <c r="D6199">
        <v>6077</v>
      </c>
      <c r="E6199" t="s">
        <v>311</v>
      </c>
      <c r="F6199" t="s">
        <v>3848</v>
      </c>
      <c r="G6199" t="s">
        <v>311</v>
      </c>
      <c r="H6199" t="s">
        <v>311</v>
      </c>
      <c r="I6199" t="s">
        <v>311</v>
      </c>
      <c r="J6199">
        <v>0</v>
      </c>
    </row>
    <row r="6200" spans="1:10" hidden="1" x14ac:dyDescent="0.35">
      <c r="A6200" t="s">
        <v>12582</v>
      </c>
      <c r="B6200">
        <v>5</v>
      </c>
      <c r="C6200">
        <v>2</v>
      </c>
      <c r="D6200">
        <v>6077</v>
      </c>
      <c r="E6200" t="s">
        <v>311</v>
      </c>
      <c r="F6200" t="s">
        <v>3848</v>
      </c>
      <c r="G6200" t="s">
        <v>311</v>
      </c>
      <c r="H6200" t="s">
        <v>311</v>
      </c>
      <c r="I6200" t="s">
        <v>311</v>
      </c>
      <c r="J6200">
        <v>0</v>
      </c>
    </row>
    <row r="6201" spans="1:10" hidden="1" x14ac:dyDescent="0.35">
      <c r="A6201" t="s">
        <v>12583</v>
      </c>
      <c r="B6201">
        <v>5</v>
      </c>
      <c r="C6201">
        <v>2</v>
      </c>
      <c r="D6201">
        <v>6077</v>
      </c>
      <c r="E6201" t="s">
        <v>311</v>
      </c>
      <c r="F6201" t="s">
        <v>3848</v>
      </c>
      <c r="G6201" t="s">
        <v>311</v>
      </c>
      <c r="H6201" t="s">
        <v>311</v>
      </c>
      <c r="I6201" t="s">
        <v>311</v>
      </c>
      <c r="J6201">
        <v>3</v>
      </c>
    </row>
    <row r="6202" spans="1:10" hidden="1" x14ac:dyDescent="0.35">
      <c r="A6202" t="s">
        <v>12584</v>
      </c>
      <c r="B6202">
        <v>14</v>
      </c>
      <c r="C6202">
        <v>2</v>
      </c>
      <c r="D6202">
        <v>6077</v>
      </c>
      <c r="E6202" t="s">
        <v>311</v>
      </c>
      <c r="F6202" t="s">
        <v>3848</v>
      </c>
      <c r="G6202" t="s">
        <v>311</v>
      </c>
      <c r="H6202" t="s">
        <v>311</v>
      </c>
      <c r="I6202" t="s">
        <v>311</v>
      </c>
      <c r="J6202">
        <v>0</v>
      </c>
    </row>
    <row r="6203" spans="1:10" hidden="1" x14ac:dyDescent="0.35">
      <c r="A6203" t="s">
        <v>12585</v>
      </c>
      <c r="B6203">
        <v>10</v>
      </c>
      <c r="C6203">
        <v>2</v>
      </c>
      <c r="D6203">
        <v>6077</v>
      </c>
      <c r="E6203" t="s">
        <v>311</v>
      </c>
      <c r="F6203" t="s">
        <v>3848</v>
      </c>
      <c r="G6203" t="s">
        <v>311</v>
      </c>
      <c r="H6203" t="s">
        <v>311</v>
      </c>
      <c r="I6203" t="s">
        <v>311</v>
      </c>
      <c r="J6203">
        <v>0</v>
      </c>
    </row>
    <row r="6204" spans="1:10" hidden="1" x14ac:dyDescent="0.35">
      <c r="A6204" t="s">
        <v>12586</v>
      </c>
      <c r="B6204">
        <v>8</v>
      </c>
      <c r="C6204">
        <v>2</v>
      </c>
      <c r="D6204">
        <v>6077</v>
      </c>
      <c r="E6204" t="s">
        <v>311</v>
      </c>
      <c r="F6204" t="s">
        <v>3848</v>
      </c>
      <c r="G6204" t="s">
        <v>311</v>
      </c>
      <c r="H6204" t="s">
        <v>311</v>
      </c>
      <c r="I6204" t="s">
        <v>311</v>
      </c>
      <c r="J6204">
        <v>1</v>
      </c>
    </row>
    <row r="6205" spans="1:10" hidden="1" x14ac:dyDescent="0.35">
      <c r="A6205" t="s">
        <v>12587</v>
      </c>
      <c r="B6205">
        <v>14</v>
      </c>
      <c r="C6205">
        <v>2</v>
      </c>
      <c r="D6205">
        <v>6077</v>
      </c>
      <c r="E6205" t="s">
        <v>311</v>
      </c>
      <c r="F6205" t="s">
        <v>3848</v>
      </c>
      <c r="G6205" t="s">
        <v>311</v>
      </c>
      <c r="H6205" t="s">
        <v>311</v>
      </c>
      <c r="I6205" t="s">
        <v>311</v>
      </c>
      <c r="J6205">
        <v>0</v>
      </c>
    </row>
    <row r="6206" spans="1:10" hidden="1" x14ac:dyDescent="0.35">
      <c r="A6206" t="s">
        <v>12588</v>
      </c>
      <c r="B6206">
        <v>12</v>
      </c>
      <c r="C6206">
        <v>2</v>
      </c>
      <c r="D6206">
        <v>6077</v>
      </c>
      <c r="E6206" t="s">
        <v>311</v>
      </c>
      <c r="F6206" t="s">
        <v>3848</v>
      </c>
      <c r="G6206" t="s">
        <v>311</v>
      </c>
      <c r="H6206" t="s">
        <v>311</v>
      </c>
      <c r="I6206" t="s">
        <v>311</v>
      </c>
      <c r="J6206">
        <v>2</v>
      </c>
    </row>
    <row r="6207" spans="1:10" hidden="1" x14ac:dyDescent="0.35">
      <c r="A6207" t="s">
        <v>12589</v>
      </c>
      <c r="B6207">
        <v>27</v>
      </c>
      <c r="C6207">
        <v>2</v>
      </c>
      <c r="D6207">
        <v>6077</v>
      </c>
      <c r="E6207" t="s">
        <v>311</v>
      </c>
      <c r="F6207" t="s">
        <v>3848</v>
      </c>
      <c r="G6207" t="s">
        <v>311</v>
      </c>
      <c r="H6207" t="s">
        <v>311</v>
      </c>
      <c r="I6207" t="s">
        <v>311</v>
      </c>
      <c r="J6207">
        <v>0</v>
      </c>
    </row>
    <row r="6208" spans="1:10" hidden="1" x14ac:dyDescent="0.35">
      <c r="A6208" t="s">
        <v>12590</v>
      </c>
      <c r="B6208">
        <v>11</v>
      </c>
      <c r="C6208">
        <v>2</v>
      </c>
      <c r="D6208">
        <v>6077</v>
      </c>
      <c r="E6208" t="s">
        <v>311</v>
      </c>
      <c r="F6208" t="s">
        <v>3848</v>
      </c>
      <c r="G6208" t="s">
        <v>311</v>
      </c>
      <c r="H6208" t="s">
        <v>311</v>
      </c>
      <c r="I6208" t="s">
        <v>311</v>
      </c>
      <c r="J6208">
        <v>0</v>
      </c>
    </row>
    <row r="6209" spans="1:10" hidden="1" x14ac:dyDescent="0.35">
      <c r="A6209" t="s">
        <v>12591</v>
      </c>
      <c r="B6209">
        <v>10</v>
      </c>
      <c r="C6209">
        <v>2</v>
      </c>
      <c r="D6209">
        <v>6077</v>
      </c>
      <c r="E6209" t="s">
        <v>311</v>
      </c>
      <c r="F6209" t="s">
        <v>3848</v>
      </c>
      <c r="G6209" t="s">
        <v>311</v>
      </c>
      <c r="H6209" t="s">
        <v>311</v>
      </c>
      <c r="I6209" t="s">
        <v>311</v>
      </c>
      <c r="J6209">
        <v>0</v>
      </c>
    </row>
    <row r="6210" spans="1:10" hidden="1" x14ac:dyDescent="0.35">
      <c r="A6210" t="s">
        <v>12592</v>
      </c>
      <c r="B6210">
        <v>6</v>
      </c>
      <c r="C6210">
        <v>2</v>
      </c>
      <c r="D6210">
        <v>6077</v>
      </c>
      <c r="E6210" t="s">
        <v>311</v>
      </c>
      <c r="F6210" t="s">
        <v>3848</v>
      </c>
      <c r="G6210" t="s">
        <v>311</v>
      </c>
      <c r="H6210" t="s">
        <v>311</v>
      </c>
      <c r="I6210" t="s">
        <v>311</v>
      </c>
      <c r="J6210">
        <v>0</v>
      </c>
    </row>
    <row r="6211" spans="1:10" hidden="1" x14ac:dyDescent="0.35">
      <c r="A6211" t="s">
        <v>12593</v>
      </c>
      <c r="B6211">
        <v>8</v>
      </c>
      <c r="C6211">
        <v>2</v>
      </c>
      <c r="D6211">
        <v>6077</v>
      </c>
      <c r="E6211" t="s">
        <v>311</v>
      </c>
      <c r="F6211" t="s">
        <v>3848</v>
      </c>
      <c r="G6211" t="s">
        <v>311</v>
      </c>
      <c r="H6211" t="s">
        <v>311</v>
      </c>
      <c r="I6211" t="s">
        <v>311</v>
      </c>
      <c r="J6211">
        <v>0</v>
      </c>
    </row>
    <row r="6212" spans="1:10" hidden="1" x14ac:dyDescent="0.35">
      <c r="A6212" t="s">
        <v>12594</v>
      </c>
      <c r="B6212">
        <v>16</v>
      </c>
      <c r="C6212">
        <v>2</v>
      </c>
      <c r="D6212">
        <v>6077</v>
      </c>
      <c r="E6212" t="s">
        <v>311</v>
      </c>
      <c r="F6212" t="s">
        <v>3848</v>
      </c>
      <c r="G6212" t="s">
        <v>311</v>
      </c>
      <c r="H6212" t="s">
        <v>311</v>
      </c>
      <c r="I6212" t="s">
        <v>311</v>
      </c>
      <c r="J6212">
        <v>0</v>
      </c>
    </row>
    <row r="6213" spans="1:10" hidden="1" x14ac:dyDescent="0.35">
      <c r="A6213" t="s">
        <v>12595</v>
      </c>
      <c r="B6213">
        <v>13</v>
      </c>
      <c r="C6213">
        <v>2</v>
      </c>
      <c r="D6213">
        <v>6077</v>
      </c>
      <c r="E6213" t="s">
        <v>311</v>
      </c>
      <c r="F6213" t="s">
        <v>3848</v>
      </c>
      <c r="G6213" t="s">
        <v>311</v>
      </c>
      <c r="H6213" t="s">
        <v>311</v>
      </c>
      <c r="I6213" t="s">
        <v>311</v>
      </c>
      <c r="J6213">
        <v>0</v>
      </c>
    </row>
    <row r="6214" spans="1:10" hidden="1" x14ac:dyDescent="0.35">
      <c r="A6214" t="s">
        <v>12596</v>
      </c>
      <c r="B6214">
        <v>5</v>
      </c>
      <c r="C6214">
        <v>2</v>
      </c>
      <c r="D6214">
        <v>6077</v>
      </c>
      <c r="E6214" t="s">
        <v>311</v>
      </c>
      <c r="F6214" t="s">
        <v>3848</v>
      </c>
      <c r="G6214" t="s">
        <v>311</v>
      </c>
      <c r="H6214" t="s">
        <v>311</v>
      </c>
      <c r="I6214" t="s">
        <v>311</v>
      </c>
      <c r="J6214">
        <v>0</v>
      </c>
    </row>
    <row r="6215" spans="1:10" hidden="1" x14ac:dyDescent="0.35">
      <c r="A6215" t="s">
        <v>12597</v>
      </c>
      <c r="B6215">
        <v>10</v>
      </c>
      <c r="C6215">
        <v>2</v>
      </c>
      <c r="D6215">
        <v>6077</v>
      </c>
      <c r="E6215" t="s">
        <v>311</v>
      </c>
      <c r="F6215" t="s">
        <v>3848</v>
      </c>
      <c r="G6215" t="s">
        <v>311</v>
      </c>
      <c r="H6215" t="s">
        <v>311</v>
      </c>
      <c r="I6215" t="s">
        <v>311</v>
      </c>
      <c r="J6215">
        <v>0</v>
      </c>
    </row>
    <row r="6216" spans="1:10" hidden="1" x14ac:dyDescent="0.35">
      <c r="A6216" t="s">
        <v>12598</v>
      </c>
      <c r="B6216">
        <v>8</v>
      </c>
      <c r="C6216">
        <v>2</v>
      </c>
      <c r="D6216">
        <v>6077</v>
      </c>
      <c r="E6216" t="s">
        <v>311</v>
      </c>
      <c r="F6216" t="s">
        <v>3848</v>
      </c>
      <c r="G6216" t="s">
        <v>311</v>
      </c>
      <c r="H6216" t="s">
        <v>311</v>
      </c>
      <c r="I6216" t="s">
        <v>311</v>
      </c>
      <c r="J6216">
        <v>2</v>
      </c>
    </row>
    <row r="6217" spans="1:10" hidden="1" x14ac:dyDescent="0.35">
      <c r="A6217" t="s">
        <v>12599</v>
      </c>
      <c r="B6217">
        <v>13</v>
      </c>
      <c r="C6217">
        <v>2</v>
      </c>
      <c r="D6217">
        <v>6077</v>
      </c>
      <c r="E6217" t="s">
        <v>311</v>
      </c>
      <c r="F6217" t="s">
        <v>3848</v>
      </c>
      <c r="G6217" t="s">
        <v>311</v>
      </c>
      <c r="H6217" t="s">
        <v>311</v>
      </c>
      <c r="I6217" t="s">
        <v>311</v>
      </c>
      <c r="J6217">
        <v>0</v>
      </c>
    </row>
    <row r="6218" spans="1:10" hidden="1" x14ac:dyDescent="0.35">
      <c r="A6218" t="s">
        <v>12600</v>
      </c>
      <c r="B6218">
        <v>32</v>
      </c>
      <c r="C6218">
        <v>2</v>
      </c>
      <c r="D6218">
        <v>6077</v>
      </c>
      <c r="E6218" t="s">
        <v>311</v>
      </c>
      <c r="F6218" t="s">
        <v>2692</v>
      </c>
      <c r="G6218" t="s">
        <v>311</v>
      </c>
      <c r="H6218" t="s">
        <v>311</v>
      </c>
      <c r="I6218" t="s">
        <v>311</v>
      </c>
      <c r="J6218">
        <v>0</v>
      </c>
    </row>
    <row r="6219" spans="1:10" hidden="1" x14ac:dyDescent="0.35">
      <c r="A6219" t="s">
        <v>12601</v>
      </c>
      <c r="B6219">
        <v>8</v>
      </c>
      <c r="C6219">
        <v>2</v>
      </c>
      <c r="D6219">
        <v>6077</v>
      </c>
      <c r="E6219" t="s">
        <v>311</v>
      </c>
      <c r="F6219" t="s">
        <v>3848</v>
      </c>
      <c r="G6219" t="s">
        <v>311</v>
      </c>
      <c r="H6219" t="s">
        <v>311</v>
      </c>
      <c r="I6219" t="s">
        <v>311</v>
      </c>
      <c r="J6219">
        <v>0</v>
      </c>
    </row>
    <row r="6220" spans="1:10" hidden="1" x14ac:dyDescent="0.35">
      <c r="A6220" t="s">
        <v>12602</v>
      </c>
      <c r="B6220">
        <v>9</v>
      </c>
      <c r="C6220">
        <v>2</v>
      </c>
      <c r="D6220">
        <v>6077</v>
      </c>
      <c r="E6220" t="s">
        <v>311</v>
      </c>
      <c r="F6220" t="s">
        <v>3848</v>
      </c>
      <c r="G6220" t="s">
        <v>311</v>
      </c>
      <c r="H6220" t="s">
        <v>311</v>
      </c>
      <c r="I6220" t="s">
        <v>311</v>
      </c>
      <c r="J6220">
        <v>0</v>
      </c>
    </row>
    <row r="6221" spans="1:10" hidden="1" x14ac:dyDescent="0.35">
      <c r="A6221" t="s">
        <v>12603</v>
      </c>
      <c r="B6221">
        <v>15</v>
      </c>
      <c r="C6221">
        <v>2</v>
      </c>
      <c r="D6221">
        <v>6077</v>
      </c>
      <c r="E6221" t="s">
        <v>311</v>
      </c>
      <c r="F6221" t="s">
        <v>3848</v>
      </c>
      <c r="G6221" t="s">
        <v>311</v>
      </c>
      <c r="H6221" t="s">
        <v>311</v>
      </c>
      <c r="I6221" t="s">
        <v>311</v>
      </c>
      <c r="J6221">
        <v>0</v>
      </c>
    </row>
    <row r="6222" spans="1:10" hidden="1" x14ac:dyDescent="0.35">
      <c r="A6222" t="s">
        <v>12604</v>
      </c>
      <c r="B6222">
        <v>13</v>
      </c>
      <c r="C6222">
        <v>2</v>
      </c>
      <c r="D6222">
        <v>6077</v>
      </c>
      <c r="E6222" t="s">
        <v>311</v>
      </c>
      <c r="F6222" t="s">
        <v>3848</v>
      </c>
      <c r="G6222" t="s">
        <v>311</v>
      </c>
      <c r="H6222" t="s">
        <v>311</v>
      </c>
      <c r="I6222" t="s">
        <v>311</v>
      </c>
      <c r="J6222">
        <v>0</v>
      </c>
    </row>
    <row r="6223" spans="1:10" hidden="1" x14ac:dyDescent="0.35">
      <c r="A6223" t="s">
        <v>12605</v>
      </c>
      <c r="B6223">
        <v>10</v>
      </c>
      <c r="C6223">
        <v>2</v>
      </c>
      <c r="D6223">
        <v>6077</v>
      </c>
      <c r="E6223" t="s">
        <v>311</v>
      </c>
      <c r="F6223" t="s">
        <v>3848</v>
      </c>
      <c r="G6223" t="s">
        <v>311</v>
      </c>
      <c r="H6223" t="s">
        <v>311</v>
      </c>
      <c r="I6223" t="s">
        <v>311</v>
      </c>
      <c r="J6223">
        <v>0</v>
      </c>
    </row>
    <row r="6224" spans="1:10" hidden="1" x14ac:dyDescent="0.35">
      <c r="A6224" t="s">
        <v>12606</v>
      </c>
      <c r="B6224">
        <v>21</v>
      </c>
      <c r="C6224">
        <v>2</v>
      </c>
      <c r="D6224">
        <v>6077</v>
      </c>
      <c r="E6224" t="s">
        <v>311</v>
      </c>
      <c r="F6224" t="s">
        <v>3848</v>
      </c>
      <c r="G6224" t="s">
        <v>311</v>
      </c>
      <c r="H6224" t="s">
        <v>311</v>
      </c>
      <c r="I6224" t="s">
        <v>311</v>
      </c>
      <c r="J6224">
        <v>3</v>
      </c>
    </row>
    <row r="6225" spans="1:10" hidden="1" x14ac:dyDescent="0.35">
      <c r="A6225" t="s">
        <v>12607</v>
      </c>
      <c r="B6225">
        <v>17</v>
      </c>
      <c r="C6225">
        <v>2</v>
      </c>
      <c r="D6225">
        <v>6077</v>
      </c>
      <c r="E6225" t="s">
        <v>311</v>
      </c>
      <c r="F6225" t="s">
        <v>3848</v>
      </c>
      <c r="G6225" t="s">
        <v>311</v>
      </c>
      <c r="H6225" t="s">
        <v>311</v>
      </c>
      <c r="I6225" t="s">
        <v>311</v>
      </c>
      <c r="J6225">
        <v>0</v>
      </c>
    </row>
    <row r="6226" spans="1:10" hidden="1" x14ac:dyDescent="0.35">
      <c r="A6226" t="s">
        <v>12608</v>
      </c>
      <c r="B6226">
        <v>8</v>
      </c>
      <c r="C6226">
        <v>2</v>
      </c>
      <c r="D6226">
        <v>6077</v>
      </c>
      <c r="E6226" t="s">
        <v>311</v>
      </c>
      <c r="F6226" t="s">
        <v>3848</v>
      </c>
      <c r="G6226" t="s">
        <v>311</v>
      </c>
      <c r="H6226" t="s">
        <v>311</v>
      </c>
      <c r="I6226" t="s">
        <v>311</v>
      </c>
      <c r="J6226">
        <v>0</v>
      </c>
    </row>
    <row r="6227" spans="1:10" hidden="1" x14ac:dyDescent="0.35">
      <c r="A6227" t="s">
        <v>12609</v>
      </c>
      <c r="B6227">
        <v>10</v>
      </c>
      <c r="C6227">
        <v>2</v>
      </c>
      <c r="D6227">
        <v>6077</v>
      </c>
      <c r="E6227" t="s">
        <v>311</v>
      </c>
      <c r="F6227" t="s">
        <v>3848</v>
      </c>
      <c r="G6227" t="s">
        <v>311</v>
      </c>
      <c r="H6227" t="s">
        <v>311</v>
      </c>
      <c r="I6227" t="s">
        <v>311</v>
      </c>
      <c r="J6227">
        <v>1</v>
      </c>
    </row>
    <row r="6228" spans="1:10" hidden="1" x14ac:dyDescent="0.35">
      <c r="A6228" t="s">
        <v>12610</v>
      </c>
      <c r="B6228">
        <v>19</v>
      </c>
      <c r="C6228">
        <v>2</v>
      </c>
      <c r="D6228">
        <v>6077</v>
      </c>
      <c r="E6228" t="s">
        <v>311</v>
      </c>
      <c r="F6228" t="s">
        <v>3848</v>
      </c>
      <c r="G6228" t="s">
        <v>311</v>
      </c>
      <c r="H6228" t="s">
        <v>311</v>
      </c>
      <c r="I6228" t="s">
        <v>311</v>
      </c>
      <c r="J6228">
        <v>0</v>
      </c>
    </row>
    <row r="6229" spans="1:10" hidden="1" x14ac:dyDescent="0.35">
      <c r="A6229" t="s">
        <v>12611</v>
      </c>
      <c r="B6229">
        <v>6</v>
      </c>
      <c r="C6229">
        <v>2</v>
      </c>
      <c r="D6229">
        <v>6077</v>
      </c>
      <c r="E6229" t="s">
        <v>311</v>
      </c>
      <c r="F6229" t="s">
        <v>3848</v>
      </c>
      <c r="G6229" t="s">
        <v>311</v>
      </c>
      <c r="H6229" t="s">
        <v>311</v>
      </c>
      <c r="I6229" t="s">
        <v>311</v>
      </c>
      <c r="J6229">
        <v>0</v>
      </c>
    </row>
    <row r="6230" spans="1:10" hidden="1" x14ac:dyDescent="0.35">
      <c r="A6230" t="s">
        <v>12612</v>
      </c>
      <c r="B6230">
        <v>7</v>
      </c>
      <c r="C6230">
        <v>2</v>
      </c>
      <c r="D6230">
        <v>6077</v>
      </c>
      <c r="E6230" t="s">
        <v>311</v>
      </c>
      <c r="F6230" t="s">
        <v>3848</v>
      </c>
      <c r="G6230" t="s">
        <v>311</v>
      </c>
      <c r="H6230" t="s">
        <v>311</v>
      </c>
      <c r="I6230" t="s">
        <v>311</v>
      </c>
      <c r="J6230">
        <v>0</v>
      </c>
    </row>
    <row r="6231" spans="1:10" hidden="1" x14ac:dyDescent="0.35">
      <c r="A6231" t="s">
        <v>12613</v>
      </c>
      <c r="B6231">
        <v>10</v>
      </c>
      <c r="C6231">
        <v>2</v>
      </c>
      <c r="D6231">
        <v>6077</v>
      </c>
      <c r="E6231" t="s">
        <v>311</v>
      </c>
      <c r="F6231" t="s">
        <v>3848</v>
      </c>
      <c r="G6231" t="s">
        <v>311</v>
      </c>
      <c r="H6231" t="s">
        <v>311</v>
      </c>
      <c r="I6231" t="s">
        <v>311</v>
      </c>
      <c r="J6231">
        <v>0</v>
      </c>
    </row>
    <row r="6232" spans="1:10" hidden="1" x14ac:dyDescent="0.35">
      <c r="A6232" t="s">
        <v>12614</v>
      </c>
      <c r="B6232">
        <v>8</v>
      </c>
      <c r="C6232">
        <v>2</v>
      </c>
      <c r="D6232">
        <v>6077</v>
      </c>
      <c r="E6232" t="s">
        <v>311</v>
      </c>
      <c r="F6232" t="s">
        <v>3848</v>
      </c>
      <c r="G6232" t="s">
        <v>311</v>
      </c>
      <c r="H6232" t="s">
        <v>311</v>
      </c>
      <c r="I6232" t="s">
        <v>311</v>
      </c>
      <c r="J6232">
        <v>0</v>
      </c>
    </row>
    <row r="6233" spans="1:10" hidden="1" x14ac:dyDescent="0.35">
      <c r="A6233" t="s">
        <v>12615</v>
      </c>
      <c r="B6233">
        <v>10</v>
      </c>
      <c r="C6233">
        <v>2</v>
      </c>
      <c r="D6233">
        <v>6077</v>
      </c>
      <c r="E6233" t="s">
        <v>311</v>
      </c>
      <c r="F6233" t="s">
        <v>3848</v>
      </c>
      <c r="G6233" t="s">
        <v>311</v>
      </c>
      <c r="H6233" t="s">
        <v>311</v>
      </c>
      <c r="I6233" t="s">
        <v>311</v>
      </c>
      <c r="J6233">
        <v>0</v>
      </c>
    </row>
    <row r="6234" spans="1:10" hidden="1" x14ac:dyDescent="0.35">
      <c r="A6234" t="s">
        <v>12616</v>
      </c>
      <c r="B6234">
        <v>10</v>
      </c>
      <c r="C6234">
        <v>2</v>
      </c>
      <c r="D6234">
        <v>6077</v>
      </c>
      <c r="E6234" t="s">
        <v>311</v>
      </c>
      <c r="F6234" t="s">
        <v>3848</v>
      </c>
      <c r="G6234" t="s">
        <v>311</v>
      </c>
      <c r="H6234" t="s">
        <v>311</v>
      </c>
      <c r="I6234" t="s">
        <v>311</v>
      </c>
      <c r="J6234">
        <v>0</v>
      </c>
    </row>
    <row r="6235" spans="1:10" hidden="1" x14ac:dyDescent="0.35">
      <c r="A6235" t="s">
        <v>12617</v>
      </c>
      <c r="B6235">
        <v>7</v>
      </c>
      <c r="C6235">
        <v>2</v>
      </c>
      <c r="D6235">
        <v>6077</v>
      </c>
      <c r="E6235" t="s">
        <v>311</v>
      </c>
      <c r="F6235" t="s">
        <v>3848</v>
      </c>
      <c r="G6235" t="s">
        <v>311</v>
      </c>
      <c r="H6235" t="s">
        <v>311</v>
      </c>
      <c r="I6235" t="s">
        <v>311</v>
      </c>
      <c r="J6235">
        <v>0</v>
      </c>
    </row>
    <row r="6236" spans="1:10" hidden="1" x14ac:dyDescent="0.35">
      <c r="A6236" t="s">
        <v>12618</v>
      </c>
      <c r="B6236">
        <v>11</v>
      </c>
      <c r="C6236">
        <v>2</v>
      </c>
      <c r="D6236">
        <v>6077</v>
      </c>
      <c r="E6236" t="s">
        <v>311</v>
      </c>
      <c r="F6236" t="s">
        <v>3848</v>
      </c>
      <c r="G6236" t="s">
        <v>311</v>
      </c>
      <c r="H6236" t="s">
        <v>311</v>
      </c>
      <c r="I6236" t="s">
        <v>311</v>
      </c>
      <c r="J6236">
        <v>0</v>
      </c>
    </row>
    <row r="6237" spans="1:10" hidden="1" x14ac:dyDescent="0.35">
      <c r="A6237" t="s">
        <v>12619</v>
      </c>
      <c r="B6237">
        <v>8</v>
      </c>
      <c r="C6237">
        <v>2</v>
      </c>
      <c r="D6237">
        <v>6077</v>
      </c>
      <c r="E6237" t="s">
        <v>311</v>
      </c>
      <c r="F6237" t="s">
        <v>3848</v>
      </c>
      <c r="G6237" t="s">
        <v>311</v>
      </c>
      <c r="H6237" t="s">
        <v>311</v>
      </c>
      <c r="I6237" t="s">
        <v>311</v>
      </c>
      <c r="J6237">
        <v>0</v>
      </c>
    </row>
    <row r="6238" spans="1:10" hidden="1" x14ac:dyDescent="0.35">
      <c r="A6238" t="s">
        <v>12620</v>
      </c>
      <c r="B6238">
        <v>10</v>
      </c>
      <c r="C6238">
        <v>2</v>
      </c>
      <c r="D6238">
        <v>6077</v>
      </c>
      <c r="E6238" t="s">
        <v>311</v>
      </c>
      <c r="F6238" t="s">
        <v>3848</v>
      </c>
      <c r="G6238" t="s">
        <v>311</v>
      </c>
      <c r="H6238" t="s">
        <v>311</v>
      </c>
      <c r="I6238" t="s">
        <v>311</v>
      </c>
      <c r="J6238">
        <v>0</v>
      </c>
    </row>
    <row r="6239" spans="1:10" hidden="1" x14ac:dyDescent="0.35">
      <c r="A6239" t="s">
        <v>12621</v>
      </c>
      <c r="B6239">
        <v>14</v>
      </c>
      <c r="C6239">
        <v>2</v>
      </c>
      <c r="D6239">
        <v>6077</v>
      </c>
      <c r="E6239" t="s">
        <v>311</v>
      </c>
      <c r="F6239" t="s">
        <v>3848</v>
      </c>
      <c r="G6239" t="s">
        <v>311</v>
      </c>
      <c r="H6239" t="s">
        <v>311</v>
      </c>
      <c r="I6239" t="s">
        <v>311</v>
      </c>
      <c r="J6239">
        <v>0</v>
      </c>
    </row>
    <row r="6240" spans="1:10" hidden="1" x14ac:dyDescent="0.35">
      <c r="A6240" t="s">
        <v>12622</v>
      </c>
      <c r="B6240">
        <v>9</v>
      </c>
      <c r="C6240">
        <v>2</v>
      </c>
      <c r="D6240">
        <v>6077</v>
      </c>
      <c r="E6240" t="s">
        <v>311</v>
      </c>
      <c r="F6240" t="s">
        <v>3848</v>
      </c>
      <c r="G6240" t="s">
        <v>311</v>
      </c>
      <c r="H6240" t="s">
        <v>311</v>
      </c>
      <c r="I6240" t="s">
        <v>311</v>
      </c>
      <c r="J6240">
        <v>0</v>
      </c>
    </row>
    <row r="6241" spans="1:10" hidden="1" x14ac:dyDescent="0.35">
      <c r="A6241" t="s">
        <v>12623</v>
      </c>
      <c r="B6241">
        <v>12</v>
      </c>
      <c r="C6241">
        <v>2</v>
      </c>
      <c r="D6241">
        <v>6077</v>
      </c>
      <c r="E6241" t="s">
        <v>311</v>
      </c>
      <c r="F6241" t="s">
        <v>2692</v>
      </c>
      <c r="G6241" t="s">
        <v>311</v>
      </c>
      <c r="H6241" t="s">
        <v>311</v>
      </c>
      <c r="I6241" t="s">
        <v>311</v>
      </c>
      <c r="J6241">
        <v>0</v>
      </c>
    </row>
    <row r="6242" spans="1:10" hidden="1" x14ac:dyDescent="0.35">
      <c r="A6242" t="s">
        <v>12624</v>
      </c>
      <c r="B6242">
        <v>18</v>
      </c>
      <c r="C6242">
        <v>2</v>
      </c>
      <c r="D6242">
        <v>6077</v>
      </c>
      <c r="E6242" t="s">
        <v>311</v>
      </c>
      <c r="F6242" t="s">
        <v>3848</v>
      </c>
      <c r="G6242" t="s">
        <v>311</v>
      </c>
      <c r="H6242" t="s">
        <v>311</v>
      </c>
      <c r="I6242" t="s">
        <v>311</v>
      </c>
      <c r="J6242">
        <v>0</v>
      </c>
    </row>
    <row r="6243" spans="1:10" hidden="1" x14ac:dyDescent="0.35">
      <c r="A6243" t="s">
        <v>12625</v>
      </c>
      <c r="B6243">
        <v>7</v>
      </c>
      <c r="C6243">
        <v>2</v>
      </c>
      <c r="D6243">
        <v>6077</v>
      </c>
      <c r="E6243" t="s">
        <v>311</v>
      </c>
      <c r="F6243" t="s">
        <v>3848</v>
      </c>
      <c r="G6243" t="s">
        <v>311</v>
      </c>
      <c r="H6243" t="s">
        <v>311</v>
      </c>
      <c r="I6243" t="s">
        <v>311</v>
      </c>
      <c r="J6243">
        <v>0</v>
      </c>
    </row>
    <row r="6244" spans="1:10" hidden="1" x14ac:dyDescent="0.35">
      <c r="A6244" t="s">
        <v>12626</v>
      </c>
      <c r="B6244">
        <v>13</v>
      </c>
      <c r="C6244">
        <v>2</v>
      </c>
      <c r="D6244">
        <v>6077</v>
      </c>
      <c r="E6244" t="s">
        <v>311</v>
      </c>
      <c r="F6244" t="s">
        <v>3848</v>
      </c>
      <c r="G6244" t="s">
        <v>311</v>
      </c>
      <c r="H6244" t="s">
        <v>311</v>
      </c>
      <c r="I6244" t="s">
        <v>311</v>
      </c>
      <c r="J6244">
        <v>0</v>
      </c>
    </row>
    <row r="6245" spans="1:10" hidden="1" x14ac:dyDescent="0.35">
      <c r="A6245" t="s">
        <v>12627</v>
      </c>
      <c r="B6245">
        <v>9</v>
      </c>
      <c r="C6245">
        <v>2</v>
      </c>
      <c r="D6245">
        <v>6077</v>
      </c>
      <c r="E6245" t="s">
        <v>311</v>
      </c>
      <c r="F6245" t="s">
        <v>3848</v>
      </c>
      <c r="G6245" t="s">
        <v>311</v>
      </c>
      <c r="H6245" t="s">
        <v>311</v>
      </c>
      <c r="I6245" t="s">
        <v>311</v>
      </c>
      <c r="J6245">
        <v>0</v>
      </c>
    </row>
    <row r="6246" spans="1:10" hidden="1" x14ac:dyDescent="0.35">
      <c r="A6246" t="s">
        <v>12628</v>
      </c>
      <c r="B6246">
        <v>19</v>
      </c>
      <c r="C6246">
        <v>2</v>
      </c>
      <c r="D6246">
        <v>6077</v>
      </c>
      <c r="E6246" t="s">
        <v>311</v>
      </c>
      <c r="F6246" t="s">
        <v>3848</v>
      </c>
      <c r="G6246" t="s">
        <v>311</v>
      </c>
      <c r="H6246" t="s">
        <v>311</v>
      </c>
      <c r="I6246" t="s">
        <v>311</v>
      </c>
      <c r="J6246">
        <v>5</v>
      </c>
    </row>
    <row r="6247" spans="1:10" hidden="1" x14ac:dyDescent="0.35">
      <c r="A6247" t="s">
        <v>12629</v>
      </c>
      <c r="B6247">
        <v>13</v>
      </c>
      <c r="C6247">
        <v>2</v>
      </c>
      <c r="D6247">
        <v>6077</v>
      </c>
      <c r="E6247" t="s">
        <v>311</v>
      </c>
      <c r="F6247" t="s">
        <v>2692</v>
      </c>
      <c r="G6247" t="s">
        <v>311</v>
      </c>
      <c r="H6247" t="s">
        <v>311</v>
      </c>
      <c r="I6247" t="s">
        <v>311</v>
      </c>
      <c r="J6247">
        <v>1</v>
      </c>
    </row>
    <row r="6248" spans="1:10" hidden="1" x14ac:dyDescent="0.35">
      <c r="A6248" t="s">
        <v>12630</v>
      </c>
      <c r="B6248">
        <v>8</v>
      </c>
      <c r="C6248">
        <v>2</v>
      </c>
      <c r="D6248">
        <v>6077</v>
      </c>
      <c r="E6248" t="s">
        <v>311</v>
      </c>
      <c r="F6248" t="s">
        <v>3848</v>
      </c>
      <c r="G6248" t="s">
        <v>311</v>
      </c>
      <c r="H6248" t="s">
        <v>311</v>
      </c>
      <c r="I6248" t="s">
        <v>311</v>
      </c>
      <c r="J6248">
        <v>0</v>
      </c>
    </row>
    <row r="6249" spans="1:10" hidden="1" x14ac:dyDescent="0.35">
      <c r="A6249" t="s">
        <v>12631</v>
      </c>
      <c r="B6249">
        <v>13</v>
      </c>
      <c r="C6249">
        <v>2</v>
      </c>
      <c r="D6249">
        <v>6077</v>
      </c>
      <c r="E6249" t="s">
        <v>311</v>
      </c>
      <c r="F6249" t="s">
        <v>3848</v>
      </c>
      <c r="G6249" t="s">
        <v>311</v>
      </c>
      <c r="H6249" t="s">
        <v>311</v>
      </c>
      <c r="I6249" t="s">
        <v>311</v>
      </c>
      <c r="J6249">
        <v>0</v>
      </c>
    </row>
    <row r="6250" spans="1:10" hidden="1" x14ac:dyDescent="0.35">
      <c r="A6250" t="s">
        <v>12632</v>
      </c>
      <c r="B6250">
        <v>11</v>
      </c>
      <c r="C6250">
        <v>2</v>
      </c>
      <c r="D6250">
        <v>6077</v>
      </c>
      <c r="E6250" t="s">
        <v>311</v>
      </c>
      <c r="F6250" t="s">
        <v>3848</v>
      </c>
      <c r="G6250" t="s">
        <v>311</v>
      </c>
      <c r="H6250" t="s">
        <v>311</v>
      </c>
      <c r="I6250" t="s">
        <v>311</v>
      </c>
      <c r="J6250">
        <v>2</v>
      </c>
    </row>
    <row r="6251" spans="1:10" hidden="1" x14ac:dyDescent="0.35">
      <c r="A6251" t="s">
        <v>12633</v>
      </c>
      <c r="B6251">
        <v>11</v>
      </c>
      <c r="C6251">
        <v>2</v>
      </c>
      <c r="D6251">
        <v>6077</v>
      </c>
      <c r="E6251" t="s">
        <v>311</v>
      </c>
      <c r="F6251" t="s">
        <v>3848</v>
      </c>
      <c r="G6251" t="s">
        <v>311</v>
      </c>
      <c r="H6251" t="s">
        <v>311</v>
      </c>
      <c r="I6251" t="s">
        <v>311</v>
      </c>
      <c r="J6251">
        <v>0</v>
      </c>
    </row>
    <row r="6252" spans="1:10" hidden="1" x14ac:dyDescent="0.35">
      <c r="A6252" t="s">
        <v>12634</v>
      </c>
      <c r="B6252">
        <v>10</v>
      </c>
      <c r="C6252">
        <v>2</v>
      </c>
      <c r="D6252">
        <v>6077</v>
      </c>
      <c r="E6252" t="s">
        <v>311</v>
      </c>
      <c r="F6252" t="s">
        <v>3848</v>
      </c>
      <c r="G6252" t="s">
        <v>311</v>
      </c>
      <c r="H6252" t="s">
        <v>311</v>
      </c>
      <c r="I6252" t="s">
        <v>311</v>
      </c>
      <c r="J6252">
        <v>0</v>
      </c>
    </row>
    <row r="6253" spans="1:10" hidden="1" x14ac:dyDescent="0.35">
      <c r="A6253" t="s">
        <v>12635</v>
      </c>
      <c r="B6253">
        <v>14</v>
      </c>
      <c r="C6253">
        <v>2</v>
      </c>
      <c r="D6253">
        <v>6077</v>
      </c>
      <c r="E6253" t="s">
        <v>311</v>
      </c>
      <c r="F6253" t="s">
        <v>3848</v>
      </c>
      <c r="G6253" t="s">
        <v>311</v>
      </c>
      <c r="H6253" t="s">
        <v>311</v>
      </c>
      <c r="I6253" t="s">
        <v>311</v>
      </c>
      <c r="J6253">
        <v>0</v>
      </c>
    </row>
    <row r="6254" spans="1:10" hidden="1" x14ac:dyDescent="0.35">
      <c r="A6254" t="s">
        <v>12636</v>
      </c>
      <c r="B6254">
        <v>16</v>
      </c>
      <c r="C6254">
        <v>2</v>
      </c>
      <c r="D6254">
        <v>6077</v>
      </c>
      <c r="E6254" t="s">
        <v>311</v>
      </c>
      <c r="F6254" t="s">
        <v>3848</v>
      </c>
      <c r="G6254" t="s">
        <v>311</v>
      </c>
      <c r="H6254" t="s">
        <v>311</v>
      </c>
      <c r="I6254" t="s">
        <v>311</v>
      </c>
      <c r="J6254">
        <v>0</v>
      </c>
    </row>
    <row r="6255" spans="1:10" hidden="1" x14ac:dyDescent="0.35">
      <c r="A6255" t="s">
        <v>12637</v>
      </c>
      <c r="B6255">
        <v>11</v>
      </c>
      <c r="C6255">
        <v>2</v>
      </c>
      <c r="D6255">
        <v>6077</v>
      </c>
      <c r="E6255" t="s">
        <v>311</v>
      </c>
      <c r="F6255" t="s">
        <v>3848</v>
      </c>
      <c r="G6255" t="s">
        <v>311</v>
      </c>
      <c r="H6255" t="s">
        <v>311</v>
      </c>
      <c r="I6255" t="s">
        <v>311</v>
      </c>
      <c r="J6255">
        <v>0</v>
      </c>
    </row>
    <row r="6256" spans="1:10" hidden="1" x14ac:dyDescent="0.35">
      <c r="A6256" t="s">
        <v>12638</v>
      </c>
      <c r="B6256">
        <v>9</v>
      </c>
      <c r="C6256">
        <v>2</v>
      </c>
      <c r="D6256">
        <v>6077</v>
      </c>
      <c r="E6256" t="s">
        <v>311</v>
      </c>
      <c r="F6256" t="s">
        <v>3848</v>
      </c>
      <c r="G6256" t="s">
        <v>311</v>
      </c>
      <c r="H6256" t="s">
        <v>311</v>
      </c>
      <c r="I6256" t="s">
        <v>311</v>
      </c>
      <c r="J6256">
        <v>0</v>
      </c>
    </row>
    <row r="6257" spans="1:10" hidden="1" x14ac:dyDescent="0.35">
      <c r="A6257" t="s">
        <v>12639</v>
      </c>
      <c r="B6257">
        <v>6</v>
      </c>
      <c r="C6257">
        <v>2</v>
      </c>
      <c r="D6257">
        <v>6077</v>
      </c>
      <c r="E6257" t="s">
        <v>311</v>
      </c>
      <c r="F6257" t="s">
        <v>3848</v>
      </c>
      <c r="G6257" t="s">
        <v>311</v>
      </c>
      <c r="H6257" t="s">
        <v>311</v>
      </c>
      <c r="I6257" t="s">
        <v>311</v>
      </c>
      <c r="J6257">
        <v>0</v>
      </c>
    </row>
    <row r="6258" spans="1:10" hidden="1" x14ac:dyDescent="0.35">
      <c r="A6258" t="s">
        <v>12640</v>
      </c>
      <c r="B6258">
        <v>19</v>
      </c>
      <c r="C6258">
        <v>2</v>
      </c>
      <c r="D6258">
        <v>6077</v>
      </c>
      <c r="E6258" t="s">
        <v>311</v>
      </c>
      <c r="F6258" t="s">
        <v>3848</v>
      </c>
      <c r="G6258" t="s">
        <v>311</v>
      </c>
      <c r="H6258" t="s">
        <v>311</v>
      </c>
      <c r="I6258" t="s">
        <v>311</v>
      </c>
      <c r="J6258">
        <v>3</v>
      </c>
    </row>
    <row r="6259" spans="1:10" hidden="1" x14ac:dyDescent="0.35">
      <c r="A6259" t="s">
        <v>12641</v>
      </c>
      <c r="B6259">
        <v>25</v>
      </c>
      <c r="C6259">
        <v>2</v>
      </c>
      <c r="D6259">
        <v>6077</v>
      </c>
      <c r="E6259" t="s">
        <v>311</v>
      </c>
      <c r="F6259" t="s">
        <v>3848</v>
      </c>
      <c r="G6259" t="s">
        <v>311</v>
      </c>
      <c r="H6259" t="s">
        <v>311</v>
      </c>
      <c r="I6259" t="s">
        <v>311</v>
      </c>
      <c r="J6259">
        <v>0</v>
      </c>
    </row>
    <row r="6260" spans="1:10" hidden="1" x14ac:dyDescent="0.35">
      <c r="A6260" t="s">
        <v>12642</v>
      </c>
      <c r="B6260">
        <v>12</v>
      </c>
      <c r="C6260">
        <v>2</v>
      </c>
      <c r="D6260">
        <v>6077</v>
      </c>
      <c r="E6260" t="s">
        <v>311</v>
      </c>
      <c r="F6260" t="s">
        <v>3848</v>
      </c>
      <c r="G6260" t="s">
        <v>311</v>
      </c>
      <c r="H6260" t="s">
        <v>311</v>
      </c>
      <c r="I6260" t="s">
        <v>311</v>
      </c>
      <c r="J6260">
        <v>0</v>
      </c>
    </row>
    <row r="6261" spans="1:10" hidden="1" x14ac:dyDescent="0.35">
      <c r="A6261" t="s">
        <v>12643</v>
      </c>
      <c r="B6261">
        <v>10</v>
      </c>
      <c r="C6261">
        <v>2</v>
      </c>
      <c r="D6261">
        <v>6077</v>
      </c>
      <c r="E6261" t="s">
        <v>311</v>
      </c>
      <c r="F6261" t="s">
        <v>3848</v>
      </c>
      <c r="G6261" t="s">
        <v>311</v>
      </c>
      <c r="H6261" t="s">
        <v>311</v>
      </c>
      <c r="I6261" t="s">
        <v>311</v>
      </c>
      <c r="J6261">
        <v>0</v>
      </c>
    </row>
    <row r="6262" spans="1:10" hidden="1" x14ac:dyDescent="0.35">
      <c r="A6262" t="s">
        <v>12644</v>
      </c>
      <c r="B6262">
        <v>5</v>
      </c>
      <c r="C6262">
        <v>2</v>
      </c>
      <c r="D6262">
        <v>6077</v>
      </c>
      <c r="E6262" t="s">
        <v>311</v>
      </c>
      <c r="F6262" t="s">
        <v>3848</v>
      </c>
      <c r="G6262" t="s">
        <v>311</v>
      </c>
      <c r="H6262" t="s">
        <v>311</v>
      </c>
      <c r="I6262" t="s">
        <v>311</v>
      </c>
      <c r="J6262">
        <v>0</v>
      </c>
    </row>
    <row r="6263" spans="1:10" hidden="1" x14ac:dyDescent="0.35">
      <c r="A6263" t="s">
        <v>12645</v>
      </c>
      <c r="B6263">
        <v>17</v>
      </c>
      <c r="C6263">
        <v>2</v>
      </c>
      <c r="D6263">
        <v>6077</v>
      </c>
      <c r="E6263" t="s">
        <v>311</v>
      </c>
      <c r="F6263" t="s">
        <v>3848</v>
      </c>
      <c r="G6263" t="s">
        <v>311</v>
      </c>
      <c r="H6263" t="s">
        <v>311</v>
      </c>
      <c r="I6263" t="s">
        <v>311</v>
      </c>
      <c r="J6263">
        <v>0</v>
      </c>
    </row>
    <row r="6264" spans="1:10" hidden="1" x14ac:dyDescent="0.35">
      <c r="A6264" t="s">
        <v>12646</v>
      </c>
      <c r="B6264">
        <v>17</v>
      </c>
      <c r="C6264">
        <v>2</v>
      </c>
      <c r="D6264">
        <v>6077</v>
      </c>
      <c r="E6264" t="s">
        <v>311</v>
      </c>
      <c r="F6264" t="s">
        <v>3848</v>
      </c>
      <c r="G6264" t="s">
        <v>311</v>
      </c>
      <c r="H6264" t="s">
        <v>311</v>
      </c>
      <c r="I6264" t="s">
        <v>311</v>
      </c>
      <c r="J6264">
        <v>0</v>
      </c>
    </row>
    <row r="6265" spans="1:10" hidden="1" x14ac:dyDescent="0.35">
      <c r="A6265" t="s">
        <v>12647</v>
      </c>
      <c r="B6265">
        <v>6</v>
      </c>
      <c r="C6265">
        <v>2</v>
      </c>
      <c r="D6265">
        <v>6077</v>
      </c>
      <c r="E6265" t="s">
        <v>311</v>
      </c>
      <c r="F6265" t="s">
        <v>3848</v>
      </c>
      <c r="G6265" t="s">
        <v>311</v>
      </c>
      <c r="H6265" t="s">
        <v>311</v>
      </c>
      <c r="I6265" t="s">
        <v>311</v>
      </c>
      <c r="J6265">
        <v>0</v>
      </c>
    </row>
    <row r="6266" spans="1:10" hidden="1" x14ac:dyDescent="0.35">
      <c r="A6266" t="s">
        <v>12648</v>
      </c>
      <c r="B6266">
        <v>7</v>
      </c>
      <c r="C6266">
        <v>2</v>
      </c>
      <c r="D6266">
        <v>6077</v>
      </c>
      <c r="E6266" t="s">
        <v>311</v>
      </c>
      <c r="F6266" t="s">
        <v>3848</v>
      </c>
      <c r="G6266" t="s">
        <v>311</v>
      </c>
      <c r="H6266" t="s">
        <v>311</v>
      </c>
      <c r="I6266" t="s">
        <v>311</v>
      </c>
      <c r="J6266">
        <v>0</v>
      </c>
    </row>
    <row r="6267" spans="1:10" hidden="1" x14ac:dyDescent="0.35">
      <c r="A6267" t="s">
        <v>12649</v>
      </c>
      <c r="B6267">
        <v>9</v>
      </c>
      <c r="C6267">
        <v>2</v>
      </c>
      <c r="D6267">
        <v>6077</v>
      </c>
      <c r="E6267" t="s">
        <v>311</v>
      </c>
      <c r="F6267" t="s">
        <v>3848</v>
      </c>
      <c r="G6267" t="s">
        <v>311</v>
      </c>
      <c r="H6267" t="s">
        <v>311</v>
      </c>
      <c r="I6267" t="s">
        <v>311</v>
      </c>
      <c r="J6267">
        <v>0</v>
      </c>
    </row>
    <row r="6268" spans="1:10" hidden="1" x14ac:dyDescent="0.35">
      <c r="A6268" t="s">
        <v>12650</v>
      </c>
      <c r="B6268">
        <v>13</v>
      </c>
      <c r="C6268">
        <v>2</v>
      </c>
      <c r="D6268">
        <v>6077</v>
      </c>
      <c r="E6268" t="s">
        <v>311</v>
      </c>
      <c r="F6268" t="s">
        <v>3848</v>
      </c>
      <c r="G6268" t="s">
        <v>311</v>
      </c>
      <c r="H6268" t="s">
        <v>311</v>
      </c>
      <c r="I6268" t="s">
        <v>311</v>
      </c>
      <c r="J6268">
        <v>2</v>
      </c>
    </row>
    <row r="6269" spans="1:10" hidden="1" x14ac:dyDescent="0.35">
      <c r="A6269" t="s">
        <v>12651</v>
      </c>
      <c r="B6269">
        <v>14</v>
      </c>
      <c r="C6269">
        <v>2</v>
      </c>
      <c r="D6269">
        <v>6077</v>
      </c>
      <c r="E6269" t="s">
        <v>311</v>
      </c>
      <c r="F6269" t="s">
        <v>3848</v>
      </c>
      <c r="G6269" t="s">
        <v>311</v>
      </c>
      <c r="H6269" t="s">
        <v>311</v>
      </c>
      <c r="I6269" t="s">
        <v>311</v>
      </c>
      <c r="J6269">
        <v>0</v>
      </c>
    </row>
    <row r="6270" spans="1:10" hidden="1" x14ac:dyDescent="0.35">
      <c r="A6270" t="s">
        <v>12652</v>
      </c>
      <c r="B6270">
        <v>7</v>
      </c>
      <c r="C6270">
        <v>2</v>
      </c>
      <c r="D6270">
        <v>6077</v>
      </c>
      <c r="E6270" t="s">
        <v>311</v>
      </c>
      <c r="F6270" t="s">
        <v>3848</v>
      </c>
      <c r="G6270" t="s">
        <v>311</v>
      </c>
      <c r="H6270" t="s">
        <v>311</v>
      </c>
      <c r="I6270" t="s">
        <v>311</v>
      </c>
      <c r="J6270">
        <v>0</v>
      </c>
    </row>
    <row r="6271" spans="1:10" hidden="1" x14ac:dyDescent="0.35">
      <c r="A6271" t="s">
        <v>12653</v>
      </c>
      <c r="B6271">
        <v>16</v>
      </c>
      <c r="C6271">
        <v>2</v>
      </c>
      <c r="D6271">
        <v>6077</v>
      </c>
      <c r="E6271" t="s">
        <v>311</v>
      </c>
      <c r="F6271" t="s">
        <v>3848</v>
      </c>
      <c r="G6271" t="s">
        <v>311</v>
      </c>
      <c r="H6271" t="s">
        <v>311</v>
      </c>
      <c r="I6271" t="s">
        <v>311</v>
      </c>
      <c r="J6271">
        <v>0</v>
      </c>
    </row>
    <row r="6272" spans="1:10" hidden="1" x14ac:dyDescent="0.35">
      <c r="A6272" t="s">
        <v>12654</v>
      </c>
      <c r="B6272">
        <v>23</v>
      </c>
      <c r="C6272">
        <v>2</v>
      </c>
      <c r="D6272">
        <v>6077</v>
      </c>
      <c r="E6272" t="s">
        <v>311</v>
      </c>
      <c r="F6272" t="s">
        <v>3848</v>
      </c>
      <c r="G6272" t="s">
        <v>311</v>
      </c>
      <c r="H6272" t="s">
        <v>311</v>
      </c>
      <c r="I6272" t="s">
        <v>311</v>
      </c>
      <c r="J6272">
        <v>1</v>
      </c>
    </row>
    <row r="6273" spans="1:10" hidden="1" x14ac:dyDescent="0.35">
      <c r="A6273" t="s">
        <v>12655</v>
      </c>
      <c r="B6273">
        <v>23</v>
      </c>
      <c r="C6273">
        <v>2</v>
      </c>
      <c r="D6273">
        <v>6077</v>
      </c>
      <c r="E6273" t="s">
        <v>311</v>
      </c>
      <c r="F6273" t="s">
        <v>2692</v>
      </c>
      <c r="G6273" t="s">
        <v>311</v>
      </c>
      <c r="H6273" t="s">
        <v>311</v>
      </c>
      <c r="I6273" t="s">
        <v>311</v>
      </c>
      <c r="J6273">
        <v>1</v>
      </c>
    </row>
    <row r="6274" spans="1:10" hidden="1" x14ac:dyDescent="0.35">
      <c r="A6274" t="s">
        <v>12656</v>
      </c>
      <c r="B6274">
        <v>7</v>
      </c>
      <c r="C6274">
        <v>2</v>
      </c>
      <c r="D6274">
        <v>6077</v>
      </c>
      <c r="E6274" t="s">
        <v>311</v>
      </c>
      <c r="F6274" t="s">
        <v>3848</v>
      </c>
      <c r="G6274" t="s">
        <v>311</v>
      </c>
      <c r="H6274" t="s">
        <v>311</v>
      </c>
      <c r="I6274" t="s">
        <v>311</v>
      </c>
      <c r="J6274">
        <v>7</v>
      </c>
    </row>
    <row r="6275" spans="1:10" hidden="1" x14ac:dyDescent="0.35">
      <c r="A6275" t="s">
        <v>12657</v>
      </c>
      <c r="B6275">
        <v>11</v>
      </c>
      <c r="C6275">
        <v>2</v>
      </c>
      <c r="D6275">
        <v>6077</v>
      </c>
      <c r="E6275" t="s">
        <v>311</v>
      </c>
      <c r="F6275" t="s">
        <v>3848</v>
      </c>
      <c r="G6275" t="s">
        <v>311</v>
      </c>
      <c r="H6275" t="s">
        <v>311</v>
      </c>
      <c r="I6275" t="s">
        <v>311</v>
      </c>
      <c r="J6275">
        <v>0</v>
      </c>
    </row>
    <row r="6276" spans="1:10" hidden="1" x14ac:dyDescent="0.35">
      <c r="A6276" t="s">
        <v>12658</v>
      </c>
      <c r="B6276">
        <v>13</v>
      </c>
      <c r="C6276">
        <v>2</v>
      </c>
      <c r="D6276">
        <v>6077</v>
      </c>
      <c r="E6276" t="s">
        <v>311</v>
      </c>
      <c r="F6276" t="s">
        <v>3848</v>
      </c>
      <c r="G6276" t="s">
        <v>311</v>
      </c>
      <c r="H6276" t="s">
        <v>311</v>
      </c>
      <c r="I6276" t="s">
        <v>311</v>
      </c>
      <c r="J6276">
        <v>0</v>
      </c>
    </row>
    <row r="6277" spans="1:10" hidden="1" x14ac:dyDescent="0.35">
      <c r="A6277" t="s">
        <v>12659</v>
      </c>
      <c r="B6277">
        <v>8</v>
      </c>
      <c r="C6277">
        <v>2</v>
      </c>
      <c r="D6277">
        <v>6077</v>
      </c>
      <c r="E6277" t="s">
        <v>311</v>
      </c>
      <c r="F6277" t="s">
        <v>3848</v>
      </c>
      <c r="G6277" t="s">
        <v>311</v>
      </c>
      <c r="H6277" t="s">
        <v>311</v>
      </c>
      <c r="I6277" t="s">
        <v>311</v>
      </c>
      <c r="J6277">
        <v>0</v>
      </c>
    </row>
    <row r="6278" spans="1:10" hidden="1" x14ac:dyDescent="0.35">
      <c r="A6278" t="s">
        <v>12660</v>
      </c>
      <c r="B6278">
        <v>12</v>
      </c>
      <c r="C6278">
        <v>2</v>
      </c>
      <c r="D6278">
        <v>6077</v>
      </c>
      <c r="E6278" t="s">
        <v>311</v>
      </c>
      <c r="F6278" t="s">
        <v>3848</v>
      </c>
      <c r="G6278" t="s">
        <v>311</v>
      </c>
      <c r="H6278" t="s">
        <v>311</v>
      </c>
      <c r="I6278" t="s">
        <v>311</v>
      </c>
      <c r="J6278">
        <v>0</v>
      </c>
    </row>
    <row r="6279" spans="1:10" hidden="1" x14ac:dyDescent="0.35">
      <c r="A6279" t="s">
        <v>12661</v>
      </c>
      <c r="B6279">
        <v>12</v>
      </c>
      <c r="C6279">
        <v>2</v>
      </c>
      <c r="D6279">
        <v>6077</v>
      </c>
      <c r="E6279" t="s">
        <v>311</v>
      </c>
      <c r="F6279" t="s">
        <v>2692</v>
      </c>
      <c r="G6279" t="s">
        <v>311</v>
      </c>
      <c r="H6279" t="s">
        <v>311</v>
      </c>
      <c r="I6279" t="s">
        <v>311</v>
      </c>
      <c r="J6279">
        <v>2</v>
      </c>
    </row>
    <row r="6280" spans="1:10" hidden="1" x14ac:dyDescent="0.35">
      <c r="A6280" t="s">
        <v>12662</v>
      </c>
      <c r="B6280">
        <v>20</v>
      </c>
      <c r="C6280">
        <v>2</v>
      </c>
      <c r="D6280">
        <v>6077</v>
      </c>
      <c r="E6280" t="s">
        <v>311</v>
      </c>
      <c r="F6280" t="s">
        <v>3848</v>
      </c>
      <c r="G6280" t="s">
        <v>311</v>
      </c>
      <c r="H6280" t="s">
        <v>311</v>
      </c>
      <c r="I6280" t="s">
        <v>311</v>
      </c>
      <c r="J6280">
        <v>0</v>
      </c>
    </row>
    <row r="6281" spans="1:10" hidden="1" x14ac:dyDescent="0.35">
      <c r="A6281" t="s">
        <v>12663</v>
      </c>
      <c r="B6281">
        <v>14</v>
      </c>
      <c r="C6281">
        <v>2</v>
      </c>
      <c r="D6281">
        <v>6077</v>
      </c>
      <c r="E6281" t="s">
        <v>311</v>
      </c>
      <c r="F6281" t="s">
        <v>3848</v>
      </c>
      <c r="G6281" t="s">
        <v>311</v>
      </c>
      <c r="H6281" t="s">
        <v>311</v>
      </c>
      <c r="I6281" t="s">
        <v>311</v>
      </c>
      <c r="J6281">
        <v>3</v>
      </c>
    </row>
    <row r="6282" spans="1:10" hidden="1" x14ac:dyDescent="0.35">
      <c r="A6282" t="s">
        <v>12664</v>
      </c>
      <c r="B6282">
        <v>14</v>
      </c>
      <c r="C6282">
        <v>2</v>
      </c>
      <c r="D6282">
        <v>6077</v>
      </c>
      <c r="E6282" t="s">
        <v>311</v>
      </c>
      <c r="F6282" t="s">
        <v>2692</v>
      </c>
      <c r="G6282" t="s">
        <v>311</v>
      </c>
      <c r="H6282" t="s">
        <v>311</v>
      </c>
      <c r="I6282" t="s">
        <v>311</v>
      </c>
      <c r="J6282">
        <v>0</v>
      </c>
    </row>
    <row r="6283" spans="1:10" hidden="1" x14ac:dyDescent="0.35">
      <c r="A6283" t="s">
        <v>12665</v>
      </c>
      <c r="B6283">
        <v>13</v>
      </c>
      <c r="C6283">
        <v>2</v>
      </c>
      <c r="D6283">
        <v>6077</v>
      </c>
      <c r="E6283" t="s">
        <v>311</v>
      </c>
      <c r="F6283" t="s">
        <v>3848</v>
      </c>
      <c r="G6283" t="s">
        <v>311</v>
      </c>
      <c r="H6283" t="s">
        <v>311</v>
      </c>
      <c r="I6283" t="s">
        <v>311</v>
      </c>
      <c r="J6283">
        <v>0</v>
      </c>
    </row>
    <row r="6284" spans="1:10" hidden="1" x14ac:dyDescent="0.35">
      <c r="A6284" t="s">
        <v>12666</v>
      </c>
      <c r="B6284">
        <v>9</v>
      </c>
      <c r="C6284">
        <v>2</v>
      </c>
      <c r="D6284">
        <v>6077</v>
      </c>
      <c r="E6284" t="s">
        <v>311</v>
      </c>
      <c r="F6284" t="s">
        <v>3848</v>
      </c>
      <c r="G6284" t="s">
        <v>311</v>
      </c>
      <c r="H6284" t="s">
        <v>311</v>
      </c>
      <c r="I6284" t="s">
        <v>311</v>
      </c>
      <c r="J6284">
        <v>0</v>
      </c>
    </row>
    <row r="6285" spans="1:10" hidden="1" x14ac:dyDescent="0.35">
      <c r="A6285" t="s">
        <v>12667</v>
      </c>
      <c r="B6285">
        <v>12</v>
      </c>
      <c r="C6285">
        <v>2</v>
      </c>
      <c r="D6285">
        <v>6077</v>
      </c>
      <c r="E6285" t="s">
        <v>311</v>
      </c>
      <c r="F6285" t="s">
        <v>3848</v>
      </c>
      <c r="G6285" t="s">
        <v>311</v>
      </c>
      <c r="H6285" t="s">
        <v>311</v>
      </c>
      <c r="I6285" t="s">
        <v>311</v>
      </c>
      <c r="J6285">
        <v>0</v>
      </c>
    </row>
    <row r="6286" spans="1:10" hidden="1" x14ac:dyDescent="0.35">
      <c r="A6286" t="s">
        <v>12668</v>
      </c>
      <c r="B6286">
        <v>11</v>
      </c>
      <c r="C6286">
        <v>1</v>
      </c>
      <c r="D6286">
        <v>6285</v>
      </c>
      <c r="E6286" t="s">
        <v>311</v>
      </c>
      <c r="F6286" t="s">
        <v>3848</v>
      </c>
      <c r="G6286" t="s">
        <v>311</v>
      </c>
      <c r="H6286" t="s">
        <v>311</v>
      </c>
      <c r="I6286" t="s">
        <v>311</v>
      </c>
      <c r="J6286">
        <v>1</v>
      </c>
    </row>
    <row r="6287" spans="1:10" hidden="1" x14ac:dyDescent="0.35">
      <c r="A6287" t="s">
        <v>12669</v>
      </c>
      <c r="B6287">
        <v>16</v>
      </c>
      <c r="C6287">
        <v>1</v>
      </c>
      <c r="D6287">
        <v>6285</v>
      </c>
      <c r="E6287" t="s">
        <v>311</v>
      </c>
      <c r="F6287" t="s">
        <v>3848</v>
      </c>
      <c r="G6287" t="s">
        <v>311</v>
      </c>
      <c r="H6287" t="s">
        <v>311</v>
      </c>
      <c r="I6287" t="s">
        <v>311</v>
      </c>
      <c r="J6287">
        <v>3</v>
      </c>
    </row>
    <row r="6288" spans="1:10" hidden="1" x14ac:dyDescent="0.35">
      <c r="A6288" t="s">
        <v>12670</v>
      </c>
      <c r="B6288">
        <v>23</v>
      </c>
      <c r="C6288">
        <v>1</v>
      </c>
      <c r="D6288">
        <v>6285</v>
      </c>
      <c r="E6288" t="s">
        <v>311</v>
      </c>
      <c r="F6288" t="s">
        <v>3848</v>
      </c>
      <c r="G6288" t="s">
        <v>311</v>
      </c>
      <c r="H6288" t="s">
        <v>311</v>
      </c>
      <c r="I6288" t="s">
        <v>311</v>
      </c>
      <c r="J6288">
        <v>0</v>
      </c>
    </row>
    <row r="6289" spans="1:10" hidden="1" x14ac:dyDescent="0.35">
      <c r="A6289" t="s">
        <v>12671</v>
      </c>
      <c r="B6289">
        <v>9</v>
      </c>
      <c r="C6289">
        <v>1</v>
      </c>
      <c r="D6289">
        <v>6285</v>
      </c>
      <c r="E6289" t="s">
        <v>311</v>
      </c>
      <c r="F6289" t="s">
        <v>3848</v>
      </c>
      <c r="G6289" t="s">
        <v>311</v>
      </c>
      <c r="H6289" t="s">
        <v>311</v>
      </c>
      <c r="I6289" t="s">
        <v>311</v>
      </c>
      <c r="J6289">
        <v>0</v>
      </c>
    </row>
    <row r="6290" spans="1:10" hidden="1" x14ac:dyDescent="0.35">
      <c r="A6290" t="s">
        <v>12672</v>
      </c>
      <c r="B6290">
        <v>10</v>
      </c>
      <c r="C6290">
        <v>1</v>
      </c>
      <c r="D6290">
        <v>6285</v>
      </c>
      <c r="E6290" t="s">
        <v>311</v>
      </c>
      <c r="F6290" t="s">
        <v>3848</v>
      </c>
      <c r="G6290" t="s">
        <v>311</v>
      </c>
      <c r="H6290" t="s">
        <v>311</v>
      </c>
      <c r="I6290" t="s">
        <v>311</v>
      </c>
      <c r="J6290">
        <v>1</v>
      </c>
    </row>
    <row r="6291" spans="1:10" hidden="1" x14ac:dyDescent="0.35">
      <c r="A6291" t="s">
        <v>12673</v>
      </c>
      <c r="B6291">
        <v>10</v>
      </c>
      <c r="C6291">
        <v>1</v>
      </c>
      <c r="D6291">
        <v>6285</v>
      </c>
      <c r="E6291" t="s">
        <v>311</v>
      </c>
      <c r="F6291" t="s">
        <v>3848</v>
      </c>
      <c r="G6291" t="s">
        <v>311</v>
      </c>
      <c r="H6291" t="s">
        <v>311</v>
      </c>
      <c r="I6291" t="s">
        <v>311</v>
      </c>
      <c r="J6291">
        <v>0</v>
      </c>
    </row>
    <row r="6292" spans="1:10" hidden="1" x14ac:dyDescent="0.35">
      <c r="A6292" t="s">
        <v>12674</v>
      </c>
      <c r="B6292">
        <v>20</v>
      </c>
      <c r="C6292">
        <v>1</v>
      </c>
      <c r="D6292">
        <v>6285</v>
      </c>
      <c r="E6292" t="s">
        <v>311</v>
      </c>
      <c r="F6292" t="s">
        <v>3848</v>
      </c>
      <c r="G6292" t="s">
        <v>311</v>
      </c>
      <c r="H6292" t="s">
        <v>311</v>
      </c>
      <c r="I6292" t="s">
        <v>311</v>
      </c>
      <c r="J6292">
        <v>1</v>
      </c>
    </row>
    <row r="6293" spans="1:10" hidden="1" x14ac:dyDescent="0.35">
      <c r="A6293" t="s">
        <v>12675</v>
      </c>
      <c r="B6293">
        <v>9</v>
      </c>
      <c r="C6293">
        <v>1</v>
      </c>
      <c r="D6293">
        <v>6285</v>
      </c>
      <c r="E6293" t="s">
        <v>311</v>
      </c>
      <c r="F6293" t="s">
        <v>3848</v>
      </c>
      <c r="G6293" t="s">
        <v>311</v>
      </c>
      <c r="H6293" t="s">
        <v>311</v>
      </c>
      <c r="I6293" t="s">
        <v>311</v>
      </c>
      <c r="J6293">
        <v>1</v>
      </c>
    </row>
    <row r="6294" spans="1:10" hidden="1" x14ac:dyDescent="0.35">
      <c r="A6294" t="s">
        <v>12676</v>
      </c>
      <c r="B6294">
        <v>10</v>
      </c>
      <c r="C6294">
        <v>1</v>
      </c>
      <c r="D6294">
        <v>6285</v>
      </c>
      <c r="E6294" t="s">
        <v>311</v>
      </c>
      <c r="F6294" t="s">
        <v>3848</v>
      </c>
      <c r="G6294" t="s">
        <v>311</v>
      </c>
      <c r="H6294" t="s">
        <v>311</v>
      </c>
      <c r="I6294" t="s">
        <v>311</v>
      </c>
      <c r="J6294">
        <v>0</v>
      </c>
    </row>
    <row r="6295" spans="1:10" hidden="1" x14ac:dyDescent="0.35">
      <c r="A6295" t="s">
        <v>12677</v>
      </c>
      <c r="B6295">
        <v>17</v>
      </c>
      <c r="C6295">
        <v>1</v>
      </c>
      <c r="D6295">
        <v>6285</v>
      </c>
      <c r="E6295" t="s">
        <v>311</v>
      </c>
      <c r="F6295" t="s">
        <v>3848</v>
      </c>
      <c r="G6295" t="s">
        <v>311</v>
      </c>
      <c r="H6295" t="s">
        <v>311</v>
      </c>
      <c r="I6295" t="s">
        <v>311</v>
      </c>
      <c r="J6295">
        <v>0</v>
      </c>
    </row>
    <row r="6296" spans="1:10" hidden="1" x14ac:dyDescent="0.35">
      <c r="A6296" t="s">
        <v>12678</v>
      </c>
      <c r="B6296">
        <v>8</v>
      </c>
      <c r="C6296">
        <v>1</v>
      </c>
      <c r="D6296">
        <v>6285</v>
      </c>
      <c r="E6296" t="s">
        <v>311</v>
      </c>
      <c r="F6296" t="s">
        <v>3848</v>
      </c>
      <c r="G6296" t="s">
        <v>311</v>
      </c>
      <c r="H6296" t="s">
        <v>311</v>
      </c>
      <c r="I6296" t="s">
        <v>311</v>
      </c>
      <c r="J6296">
        <v>0</v>
      </c>
    </row>
    <row r="6297" spans="1:10" hidden="1" x14ac:dyDescent="0.35">
      <c r="A6297" t="s">
        <v>12679</v>
      </c>
      <c r="B6297">
        <v>7</v>
      </c>
      <c r="C6297">
        <v>1</v>
      </c>
      <c r="D6297">
        <v>6285</v>
      </c>
      <c r="E6297" t="s">
        <v>311</v>
      </c>
      <c r="F6297" t="s">
        <v>3848</v>
      </c>
      <c r="G6297" t="s">
        <v>311</v>
      </c>
      <c r="H6297" t="s">
        <v>311</v>
      </c>
      <c r="I6297" t="s">
        <v>311</v>
      </c>
      <c r="J6297">
        <v>0</v>
      </c>
    </row>
    <row r="6298" spans="1:10" hidden="1" x14ac:dyDescent="0.35">
      <c r="A6298" t="s">
        <v>12680</v>
      </c>
      <c r="B6298">
        <v>9</v>
      </c>
      <c r="C6298">
        <v>1</v>
      </c>
      <c r="D6298">
        <v>6285</v>
      </c>
      <c r="E6298" t="s">
        <v>311</v>
      </c>
      <c r="F6298" t="s">
        <v>3848</v>
      </c>
      <c r="G6298" t="s">
        <v>311</v>
      </c>
      <c r="H6298" t="s">
        <v>311</v>
      </c>
      <c r="I6298" t="s">
        <v>311</v>
      </c>
      <c r="J6298">
        <v>0</v>
      </c>
    </row>
    <row r="6299" spans="1:10" hidden="1" x14ac:dyDescent="0.35">
      <c r="A6299" t="s">
        <v>12681</v>
      </c>
      <c r="B6299">
        <v>6</v>
      </c>
      <c r="C6299">
        <v>1</v>
      </c>
      <c r="D6299">
        <v>6285</v>
      </c>
      <c r="E6299" t="s">
        <v>311</v>
      </c>
      <c r="F6299" t="s">
        <v>3848</v>
      </c>
      <c r="G6299" t="s">
        <v>311</v>
      </c>
      <c r="H6299" t="s">
        <v>311</v>
      </c>
      <c r="I6299" t="s">
        <v>311</v>
      </c>
      <c r="J6299">
        <v>0</v>
      </c>
    </row>
    <row r="6300" spans="1:10" hidden="1" x14ac:dyDescent="0.35">
      <c r="A6300" t="s">
        <v>12682</v>
      </c>
      <c r="B6300">
        <v>9</v>
      </c>
      <c r="C6300">
        <v>1</v>
      </c>
      <c r="D6300">
        <v>6285</v>
      </c>
      <c r="E6300" t="s">
        <v>311</v>
      </c>
      <c r="F6300" t="s">
        <v>3848</v>
      </c>
      <c r="G6300" t="s">
        <v>311</v>
      </c>
      <c r="H6300" t="s">
        <v>311</v>
      </c>
      <c r="I6300" t="s">
        <v>311</v>
      </c>
      <c r="J6300">
        <v>0</v>
      </c>
    </row>
    <row r="6301" spans="1:10" hidden="1" x14ac:dyDescent="0.35">
      <c r="A6301" t="s">
        <v>12683</v>
      </c>
      <c r="B6301">
        <v>12</v>
      </c>
      <c r="C6301">
        <v>1</v>
      </c>
      <c r="D6301">
        <v>6285</v>
      </c>
      <c r="E6301" t="s">
        <v>311</v>
      </c>
      <c r="F6301" t="s">
        <v>3848</v>
      </c>
      <c r="G6301" t="s">
        <v>311</v>
      </c>
      <c r="H6301" t="s">
        <v>311</v>
      </c>
      <c r="I6301" t="s">
        <v>311</v>
      </c>
      <c r="J6301">
        <v>0</v>
      </c>
    </row>
    <row r="6302" spans="1:10" hidden="1" x14ac:dyDescent="0.35">
      <c r="A6302" t="s">
        <v>12684</v>
      </c>
      <c r="B6302">
        <v>12</v>
      </c>
      <c r="C6302">
        <v>1</v>
      </c>
      <c r="D6302">
        <v>6285</v>
      </c>
      <c r="E6302" t="s">
        <v>311</v>
      </c>
      <c r="F6302" t="s">
        <v>3848</v>
      </c>
      <c r="G6302" t="s">
        <v>311</v>
      </c>
      <c r="H6302" t="s">
        <v>311</v>
      </c>
      <c r="I6302" t="s">
        <v>311</v>
      </c>
      <c r="J6302">
        <v>12</v>
      </c>
    </row>
    <row r="6303" spans="1:10" hidden="1" x14ac:dyDescent="0.35">
      <c r="A6303" t="s">
        <v>12685</v>
      </c>
      <c r="B6303">
        <v>10</v>
      </c>
      <c r="C6303">
        <v>1</v>
      </c>
      <c r="D6303">
        <v>6285</v>
      </c>
      <c r="E6303" t="s">
        <v>311</v>
      </c>
      <c r="F6303" t="s">
        <v>3848</v>
      </c>
      <c r="G6303" t="s">
        <v>311</v>
      </c>
      <c r="H6303" t="s">
        <v>311</v>
      </c>
      <c r="I6303" t="s">
        <v>311</v>
      </c>
      <c r="J6303">
        <v>0</v>
      </c>
    </row>
    <row r="6304" spans="1:10" hidden="1" x14ac:dyDescent="0.35">
      <c r="A6304" t="s">
        <v>12686</v>
      </c>
      <c r="B6304">
        <v>29</v>
      </c>
      <c r="C6304">
        <v>1</v>
      </c>
      <c r="D6304">
        <v>6285</v>
      </c>
      <c r="E6304" t="s">
        <v>311</v>
      </c>
      <c r="F6304" t="s">
        <v>3848</v>
      </c>
      <c r="G6304" t="s">
        <v>311</v>
      </c>
      <c r="H6304" t="s">
        <v>311</v>
      </c>
      <c r="I6304" t="s">
        <v>311</v>
      </c>
      <c r="J6304">
        <v>1</v>
      </c>
    </row>
    <row r="6305" spans="1:10" hidden="1" x14ac:dyDescent="0.35">
      <c r="A6305" t="s">
        <v>12687</v>
      </c>
      <c r="B6305">
        <v>9</v>
      </c>
      <c r="C6305">
        <v>1</v>
      </c>
      <c r="D6305">
        <v>6285</v>
      </c>
      <c r="E6305" t="s">
        <v>311</v>
      </c>
      <c r="F6305" t="s">
        <v>3848</v>
      </c>
      <c r="G6305" t="s">
        <v>311</v>
      </c>
      <c r="H6305" t="s">
        <v>311</v>
      </c>
      <c r="I6305" t="s">
        <v>311</v>
      </c>
      <c r="J6305">
        <v>0</v>
      </c>
    </row>
    <row r="6306" spans="1:10" hidden="1" x14ac:dyDescent="0.35">
      <c r="A6306" t="s">
        <v>12688</v>
      </c>
      <c r="B6306">
        <v>31</v>
      </c>
      <c r="C6306">
        <v>1</v>
      </c>
      <c r="D6306">
        <v>6285</v>
      </c>
      <c r="E6306" t="s">
        <v>311</v>
      </c>
      <c r="F6306" t="s">
        <v>3848</v>
      </c>
      <c r="G6306" t="s">
        <v>311</v>
      </c>
      <c r="H6306" t="s">
        <v>311</v>
      </c>
      <c r="I6306" t="s">
        <v>311</v>
      </c>
      <c r="J6306">
        <v>0</v>
      </c>
    </row>
    <row r="6307" spans="1:10" hidden="1" x14ac:dyDescent="0.35">
      <c r="A6307" t="s">
        <v>12689</v>
      </c>
      <c r="B6307">
        <v>10</v>
      </c>
      <c r="C6307">
        <v>1</v>
      </c>
      <c r="D6307">
        <v>6285</v>
      </c>
      <c r="E6307" t="s">
        <v>311</v>
      </c>
      <c r="F6307" t="s">
        <v>2692</v>
      </c>
      <c r="G6307" t="s">
        <v>311</v>
      </c>
      <c r="H6307" t="s">
        <v>311</v>
      </c>
      <c r="I6307" t="s">
        <v>311</v>
      </c>
      <c r="J6307">
        <v>5</v>
      </c>
    </row>
    <row r="6308" spans="1:10" hidden="1" x14ac:dyDescent="0.35">
      <c r="A6308" t="s">
        <v>12690</v>
      </c>
      <c r="B6308">
        <v>6</v>
      </c>
      <c r="C6308">
        <v>1</v>
      </c>
      <c r="D6308">
        <v>6285</v>
      </c>
      <c r="E6308" t="s">
        <v>311</v>
      </c>
      <c r="F6308" t="s">
        <v>3848</v>
      </c>
      <c r="G6308" t="s">
        <v>311</v>
      </c>
      <c r="H6308" t="s">
        <v>311</v>
      </c>
      <c r="I6308" t="s">
        <v>311</v>
      </c>
      <c r="J6308">
        <v>0</v>
      </c>
    </row>
    <row r="6309" spans="1:10" hidden="1" x14ac:dyDescent="0.35">
      <c r="A6309" t="s">
        <v>12691</v>
      </c>
      <c r="B6309">
        <v>11</v>
      </c>
      <c r="C6309">
        <v>1</v>
      </c>
      <c r="D6309">
        <v>6285</v>
      </c>
      <c r="E6309" t="s">
        <v>311</v>
      </c>
      <c r="F6309" t="s">
        <v>3848</v>
      </c>
      <c r="G6309" t="s">
        <v>311</v>
      </c>
      <c r="H6309" t="s">
        <v>311</v>
      </c>
      <c r="I6309" t="s">
        <v>311</v>
      </c>
      <c r="J6309">
        <v>0</v>
      </c>
    </row>
    <row r="6310" spans="1:10" hidden="1" x14ac:dyDescent="0.35">
      <c r="A6310" t="s">
        <v>12692</v>
      </c>
      <c r="B6310">
        <v>8</v>
      </c>
      <c r="C6310">
        <v>1</v>
      </c>
      <c r="D6310">
        <v>6285</v>
      </c>
      <c r="E6310" t="s">
        <v>311</v>
      </c>
      <c r="F6310" t="s">
        <v>3848</v>
      </c>
      <c r="G6310" t="s">
        <v>311</v>
      </c>
      <c r="H6310" t="s">
        <v>311</v>
      </c>
      <c r="I6310" t="s">
        <v>311</v>
      </c>
      <c r="J6310">
        <v>0</v>
      </c>
    </row>
    <row r="6311" spans="1:10" hidden="1" x14ac:dyDescent="0.35">
      <c r="A6311" t="s">
        <v>12693</v>
      </c>
      <c r="B6311">
        <v>8</v>
      </c>
      <c r="C6311">
        <v>1</v>
      </c>
      <c r="D6311">
        <v>6285</v>
      </c>
      <c r="E6311" t="s">
        <v>311</v>
      </c>
      <c r="F6311" t="s">
        <v>3848</v>
      </c>
      <c r="G6311" t="s">
        <v>311</v>
      </c>
      <c r="H6311" t="s">
        <v>311</v>
      </c>
      <c r="I6311" t="s">
        <v>311</v>
      </c>
      <c r="J6311">
        <v>0</v>
      </c>
    </row>
    <row r="6312" spans="1:10" hidden="1" x14ac:dyDescent="0.35">
      <c r="A6312" t="s">
        <v>12694</v>
      </c>
      <c r="B6312">
        <v>23</v>
      </c>
      <c r="C6312">
        <v>1</v>
      </c>
      <c r="D6312">
        <v>6285</v>
      </c>
      <c r="E6312" t="s">
        <v>311</v>
      </c>
      <c r="F6312" t="s">
        <v>2692</v>
      </c>
      <c r="G6312" t="s">
        <v>311</v>
      </c>
      <c r="H6312" t="s">
        <v>311</v>
      </c>
      <c r="I6312" t="s">
        <v>311</v>
      </c>
      <c r="J6312">
        <v>0</v>
      </c>
    </row>
    <row r="6313" spans="1:10" hidden="1" x14ac:dyDescent="0.35">
      <c r="A6313" t="s">
        <v>12695</v>
      </c>
      <c r="B6313">
        <v>12</v>
      </c>
      <c r="C6313">
        <v>1</v>
      </c>
      <c r="D6313">
        <v>6285</v>
      </c>
      <c r="E6313" t="s">
        <v>311</v>
      </c>
      <c r="F6313" t="s">
        <v>3848</v>
      </c>
      <c r="G6313" t="s">
        <v>311</v>
      </c>
      <c r="H6313" t="s">
        <v>311</v>
      </c>
      <c r="I6313" t="s">
        <v>311</v>
      </c>
      <c r="J6313">
        <v>0</v>
      </c>
    </row>
    <row r="6314" spans="1:10" hidden="1" x14ac:dyDescent="0.35">
      <c r="A6314" t="s">
        <v>12696</v>
      </c>
      <c r="B6314">
        <v>11</v>
      </c>
      <c r="C6314">
        <v>1</v>
      </c>
      <c r="D6314">
        <v>6285</v>
      </c>
      <c r="E6314" t="s">
        <v>311</v>
      </c>
      <c r="F6314" t="s">
        <v>3848</v>
      </c>
      <c r="G6314" t="s">
        <v>311</v>
      </c>
      <c r="H6314" t="s">
        <v>311</v>
      </c>
      <c r="I6314" t="s">
        <v>311</v>
      </c>
      <c r="J6314">
        <v>0</v>
      </c>
    </row>
    <row r="6315" spans="1:10" hidden="1" x14ac:dyDescent="0.35">
      <c r="A6315" t="s">
        <v>12697</v>
      </c>
      <c r="B6315">
        <v>7</v>
      </c>
      <c r="C6315">
        <v>1</v>
      </c>
      <c r="D6315">
        <v>6285</v>
      </c>
      <c r="E6315" t="s">
        <v>311</v>
      </c>
      <c r="F6315" t="s">
        <v>3848</v>
      </c>
      <c r="G6315" t="s">
        <v>311</v>
      </c>
      <c r="H6315" t="s">
        <v>311</v>
      </c>
      <c r="I6315" t="s">
        <v>311</v>
      </c>
      <c r="J6315">
        <v>0</v>
      </c>
    </row>
    <row r="6316" spans="1:10" hidden="1" x14ac:dyDescent="0.35">
      <c r="A6316" t="s">
        <v>10586</v>
      </c>
      <c r="B6316">
        <v>8</v>
      </c>
      <c r="C6316">
        <v>1</v>
      </c>
      <c r="D6316">
        <v>6285</v>
      </c>
      <c r="E6316" t="s">
        <v>311</v>
      </c>
      <c r="F6316" t="s">
        <v>2692</v>
      </c>
      <c r="G6316" t="s">
        <v>311</v>
      </c>
      <c r="H6316" t="s">
        <v>311</v>
      </c>
      <c r="I6316" t="s">
        <v>311</v>
      </c>
      <c r="J6316">
        <v>0</v>
      </c>
    </row>
    <row r="6317" spans="1:10" hidden="1" x14ac:dyDescent="0.35">
      <c r="A6317" t="s">
        <v>12698</v>
      </c>
      <c r="B6317">
        <v>12</v>
      </c>
      <c r="C6317">
        <v>1</v>
      </c>
      <c r="D6317">
        <v>6285</v>
      </c>
      <c r="E6317" t="s">
        <v>311</v>
      </c>
      <c r="F6317" t="s">
        <v>3848</v>
      </c>
      <c r="G6317" t="s">
        <v>311</v>
      </c>
      <c r="H6317" t="s">
        <v>311</v>
      </c>
      <c r="I6317" t="s">
        <v>311</v>
      </c>
      <c r="J6317">
        <v>0</v>
      </c>
    </row>
    <row r="6318" spans="1:10" hidden="1" x14ac:dyDescent="0.35">
      <c r="A6318" t="s">
        <v>12699</v>
      </c>
      <c r="B6318">
        <v>7</v>
      </c>
      <c r="C6318">
        <v>1</v>
      </c>
      <c r="D6318">
        <v>6285</v>
      </c>
      <c r="E6318" t="s">
        <v>311</v>
      </c>
      <c r="F6318" t="s">
        <v>2692</v>
      </c>
      <c r="G6318" t="s">
        <v>311</v>
      </c>
      <c r="H6318" t="s">
        <v>311</v>
      </c>
      <c r="I6318" t="s">
        <v>311</v>
      </c>
      <c r="J6318">
        <v>0</v>
      </c>
    </row>
    <row r="6319" spans="1:10" hidden="1" x14ac:dyDescent="0.35">
      <c r="A6319" t="s">
        <v>12700</v>
      </c>
      <c r="B6319">
        <v>10</v>
      </c>
      <c r="C6319">
        <v>1</v>
      </c>
      <c r="D6319">
        <v>6285</v>
      </c>
      <c r="E6319" t="s">
        <v>311</v>
      </c>
      <c r="F6319" t="s">
        <v>3848</v>
      </c>
      <c r="G6319" t="s">
        <v>311</v>
      </c>
      <c r="H6319" t="s">
        <v>311</v>
      </c>
      <c r="I6319" t="s">
        <v>311</v>
      </c>
      <c r="J6319">
        <v>0</v>
      </c>
    </row>
    <row r="6320" spans="1:10" hidden="1" x14ac:dyDescent="0.35">
      <c r="A6320" t="s">
        <v>12701</v>
      </c>
      <c r="B6320">
        <v>12</v>
      </c>
      <c r="C6320">
        <v>1</v>
      </c>
      <c r="D6320">
        <v>6285</v>
      </c>
      <c r="E6320" t="s">
        <v>311</v>
      </c>
      <c r="F6320" t="s">
        <v>3848</v>
      </c>
      <c r="G6320" t="s">
        <v>311</v>
      </c>
      <c r="H6320" t="s">
        <v>311</v>
      </c>
      <c r="I6320" t="s">
        <v>311</v>
      </c>
      <c r="J6320">
        <v>0</v>
      </c>
    </row>
    <row r="6321" spans="1:10" hidden="1" x14ac:dyDescent="0.35">
      <c r="A6321" t="s">
        <v>12702</v>
      </c>
      <c r="B6321">
        <v>12</v>
      </c>
      <c r="C6321">
        <v>1</v>
      </c>
      <c r="D6321">
        <v>6285</v>
      </c>
      <c r="E6321" t="s">
        <v>311</v>
      </c>
      <c r="F6321" t="s">
        <v>3848</v>
      </c>
      <c r="G6321" t="s">
        <v>311</v>
      </c>
      <c r="H6321" t="s">
        <v>311</v>
      </c>
      <c r="I6321" t="s">
        <v>311</v>
      </c>
      <c r="J6321">
        <v>0</v>
      </c>
    </row>
    <row r="6322" spans="1:10" hidden="1" x14ac:dyDescent="0.35">
      <c r="A6322" t="s">
        <v>12703</v>
      </c>
      <c r="B6322">
        <v>8</v>
      </c>
      <c r="C6322">
        <v>1</v>
      </c>
      <c r="D6322">
        <v>6285</v>
      </c>
      <c r="E6322" t="s">
        <v>311</v>
      </c>
      <c r="F6322" t="s">
        <v>3848</v>
      </c>
      <c r="G6322" t="s">
        <v>311</v>
      </c>
      <c r="H6322" t="s">
        <v>311</v>
      </c>
      <c r="I6322" t="s">
        <v>311</v>
      </c>
      <c r="J6322">
        <v>0</v>
      </c>
    </row>
    <row r="6323" spans="1:10" hidden="1" x14ac:dyDescent="0.35">
      <c r="A6323" t="s">
        <v>12704</v>
      </c>
      <c r="B6323">
        <v>9</v>
      </c>
      <c r="C6323">
        <v>1</v>
      </c>
      <c r="D6323">
        <v>6285</v>
      </c>
      <c r="E6323" t="s">
        <v>311</v>
      </c>
      <c r="F6323" t="s">
        <v>3848</v>
      </c>
      <c r="G6323" t="s">
        <v>311</v>
      </c>
      <c r="H6323" t="s">
        <v>311</v>
      </c>
      <c r="I6323" t="s">
        <v>311</v>
      </c>
      <c r="J6323">
        <v>0</v>
      </c>
    </row>
    <row r="6324" spans="1:10" hidden="1" x14ac:dyDescent="0.35">
      <c r="A6324" t="s">
        <v>12705</v>
      </c>
      <c r="B6324">
        <v>6</v>
      </c>
      <c r="C6324">
        <v>1</v>
      </c>
      <c r="D6324">
        <v>6285</v>
      </c>
      <c r="E6324" t="s">
        <v>311</v>
      </c>
      <c r="F6324" t="s">
        <v>3848</v>
      </c>
      <c r="G6324" t="s">
        <v>311</v>
      </c>
      <c r="H6324" t="s">
        <v>311</v>
      </c>
      <c r="I6324" t="s">
        <v>311</v>
      </c>
      <c r="J6324">
        <v>0</v>
      </c>
    </row>
    <row r="6325" spans="1:10" hidden="1" x14ac:dyDescent="0.35">
      <c r="A6325" t="s">
        <v>12706</v>
      </c>
      <c r="B6325">
        <v>22</v>
      </c>
      <c r="C6325">
        <v>1</v>
      </c>
      <c r="D6325">
        <v>6285</v>
      </c>
      <c r="E6325" t="s">
        <v>311</v>
      </c>
      <c r="F6325" t="s">
        <v>3848</v>
      </c>
      <c r="G6325" t="s">
        <v>311</v>
      </c>
      <c r="H6325" t="s">
        <v>311</v>
      </c>
      <c r="I6325" t="s">
        <v>311</v>
      </c>
      <c r="J6325">
        <v>0</v>
      </c>
    </row>
    <row r="6326" spans="1:10" hidden="1" x14ac:dyDescent="0.35">
      <c r="A6326" t="s">
        <v>12707</v>
      </c>
      <c r="B6326">
        <v>8</v>
      </c>
      <c r="C6326">
        <v>1</v>
      </c>
      <c r="D6326">
        <v>6285</v>
      </c>
      <c r="E6326" t="s">
        <v>311</v>
      </c>
      <c r="F6326" t="s">
        <v>3848</v>
      </c>
      <c r="G6326" t="s">
        <v>311</v>
      </c>
      <c r="H6326" t="s">
        <v>311</v>
      </c>
      <c r="I6326" t="s">
        <v>311</v>
      </c>
      <c r="J6326">
        <v>1</v>
      </c>
    </row>
    <row r="6327" spans="1:10" hidden="1" x14ac:dyDescent="0.35">
      <c r="A6327" t="s">
        <v>12708</v>
      </c>
      <c r="B6327">
        <v>11</v>
      </c>
      <c r="C6327">
        <v>1</v>
      </c>
      <c r="D6327">
        <v>6285</v>
      </c>
      <c r="E6327" t="s">
        <v>311</v>
      </c>
      <c r="F6327" t="s">
        <v>3848</v>
      </c>
      <c r="G6327" t="s">
        <v>311</v>
      </c>
      <c r="H6327" t="s">
        <v>311</v>
      </c>
      <c r="I6327" t="s">
        <v>311</v>
      </c>
      <c r="J6327">
        <v>0</v>
      </c>
    </row>
    <row r="6328" spans="1:10" hidden="1" x14ac:dyDescent="0.35">
      <c r="A6328" t="s">
        <v>12709</v>
      </c>
      <c r="B6328">
        <v>7</v>
      </c>
      <c r="C6328">
        <v>1</v>
      </c>
      <c r="D6328">
        <v>6285</v>
      </c>
      <c r="E6328" t="s">
        <v>311</v>
      </c>
      <c r="F6328" t="s">
        <v>3848</v>
      </c>
      <c r="G6328" t="s">
        <v>311</v>
      </c>
      <c r="H6328" t="s">
        <v>311</v>
      </c>
      <c r="I6328" t="s">
        <v>311</v>
      </c>
      <c r="J6328">
        <v>0</v>
      </c>
    </row>
    <row r="6329" spans="1:10" hidden="1" x14ac:dyDescent="0.35">
      <c r="A6329" t="s">
        <v>12710</v>
      </c>
      <c r="B6329">
        <v>7</v>
      </c>
      <c r="C6329">
        <v>1</v>
      </c>
      <c r="D6329">
        <v>6285</v>
      </c>
      <c r="E6329" t="s">
        <v>311</v>
      </c>
      <c r="F6329" t="s">
        <v>3848</v>
      </c>
      <c r="G6329" t="s">
        <v>311</v>
      </c>
      <c r="H6329" t="s">
        <v>311</v>
      </c>
      <c r="I6329" t="s">
        <v>311</v>
      </c>
      <c r="J6329">
        <v>0</v>
      </c>
    </row>
    <row r="6330" spans="1:10" hidden="1" x14ac:dyDescent="0.35">
      <c r="A6330" t="s">
        <v>12711</v>
      </c>
      <c r="B6330">
        <v>9</v>
      </c>
      <c r="C6330">
        <v>1</v>
      </c>
      <c r="D6330">
        <v>6285</v>
      </c>
      <c r="E6330" t="s">
        <v>311</v>
      </c>
      <c r="F6330" t="s">
        <v>3848</v>
      </c>
      <c r="G6330" t="s">
        <v>311</v>
      </c>
      <c r="H6330" t="s">
        <v>311</v>
      </c>
      <c r="I6330" t="s">
        <v>311</v>
      </c>
      <c r="J6330">
        <v>0</v>
      </c>
    </row>
    <row r="6331" spans="1:10" hidden="1" x14ac:dyDescent="0.35">
      <c r="A6331" t="s">
        <v>12712</v>
      </c>
      <c r="B6331">
        <v>9</v>
      </c>
      <c r="C6331">
        <v>1</v>
      </c>
      <c r="D6331">
        <v>6285</v>
      </c>
      <c r="E6331" t="s">
        <v>311</v>
      </c>
      <c r="F6331" t="s">
        <v>3848</v>
      </c>
      <c r="G6331" t="s">
        <v>311</v>
      </c>
      <c r="H6331" t="s">
        <v>311</v>
      </c>
      <c r="I6331" t="s">
        <v>311</v>
      </c>
      <c r="J6331">
        <v>3</v>
      </c>
    </row>
    <row r="6332" spans="1:10" hidden="1" x14ac:dyDescent="0.35">
      <c r="A6332" t="s">
        <v>12713</v>
      </c>
      <c r="B6332">
        <v>11</v>
      </c>
      <c r="C6332">
        <v>1</v>
      </c>
      <c r="D6332">
        <v>6285</v>
      </c>
      <c r="E6332" t="s">
        <v>311</v>
      </c>
      <c r="F6332" t="s">
        <v>2692</v>
      </c>
      <c r="G6332" t="s">
        <v>311</v>
      </c>
      <c r="H6332" t="s">
        <v>311</v>
      </c>
      <c r="I6332" t="s">
        <v>311</v>
      </c>
      <c r="J6332">
        <v>0</v>
      </c>
    </row>
    <row r="6333" spans="1:10" hidden="1" x14ac:dyDescent="0.35">
      <c r="A6333" t="s">
        <v>12714</v>
      </c>
      <c r="B6333">
        <v>18</v>
      </c>
      <c r="C6333">
        <v>1</v>
      </c>
      <c r="D6333">
        <v>6285</v>
      </c>
      <c r="E6333" t="s">
        <v>311</v>
      </c>
      <c r="F6333" t="s">
        <v>3848</v>
      </c>
      <c r="G6333" t="s">
        <v>311</v>
      </c>
      <c r="H6333" t="s">
        <v>311</v>
      </c>
      <c r="I6333" t="s">
        <v>311</v>
      </c>
      <c r="J6333">
        <v>0</v>
      </c>
    </row>
    <row r="6334" spans="1:10" hidden="1" x14ac:dyDescent="0.35">
      <c r="A6334" t="s">
        <v>12715</v>
      </c>
      <c r="B6334">
        <v>15</v>
      </c>
      <c r="C6334">
        <v>1</v>
      </c>
      <c r="D6334">
        <v>6285</v>
      </c>
      <c r="E6334" t="s">
        <v>311</v>
      </c>
      <c r="F6334" t="s">
        <v>3848</v>
      </c>
      <c r="G6334" t="s">
        <v>311</v>
      </c>
      <c r="H6334" t="s">
        <v>311</v>
      </c>
      <c r="I6334" t="s">
        <v>311</v>
      </c>
      <c r="J6334">
        <v>0</v>
      </c>
    </row>
    <row r="6335" spans="1:10" hidden="1" x14ac:dyDescent="0.35">
      <c r="A6335" t="s">
        <v>12716</v>
      </c>
      <c r="B6335">
        <v>14</v>
      </c>
      <c r="C6335">
        <v>1</v>
      </c>
      <c r="D6335">
        <v>6285</v>
      </c>
      <c r="E6335" t="s">
        <v>311</v>
      </c>
      <c r="F6335" t="s">
        <v>3848</v>
      </c>
      <c r="G6335" t="s">
        <v>311</v>
      </c>
      <c r="H6335" t="s">
        <v>311</v>
      </c>
      <c r="I6335" t="s">
        <v>311</v>
      </c>
      <c r="J6335">
        <v>0</v>
      </c>
    </row>
    <row r="6336" spans="1:10" hidden="1" x14ac:dyDescent="0.35">
      <c r="A6336" t="s">
        <v>12717</v>
      </c>
      <c r="B6336">
        <v>13</v>
      </c>
      <c r="C6336">
        <v>1</v>
      </c>
      <c r="D6336">
        <v>6285</v>
      </c>
      <c r="E6336" t="s">
        <v>311</v>
      </c>
      <c r="F6336" t="s">
        <v>2692</v>
      </c>
      <c r="G6336" t="s">
        <v>311</v>
      </c>
      <c r="H6336" t="s">
        <v>311</v>
      </c>
      <c r="I6336" t="s">
        <v>311</v>
      </c>
      <c r="J6336">
        <v>9</v>
      </c>
    </row>
    <row r="6337" spans="1:10" hidden="1" x14ac:dyDescent="0.35">
      <c r="A6337" t="s">
        <v>12718</v>
      </c>
      <c r="B6337">
        <v>7</v>
      </c>
      <c r="C6337">
        <v>1</v>
      </c>
      <c r="D6337">
        <v>6285</v>
      </c>
      <c r="E6337" t="s">
        <v>311</v>
      </c>
      <c r="F6337" t="s">
        <v>3848</v>
      </c>
      <c r="G6337" t="s">
        <v>311</v>
      </c>
      <c r="H6337" t="s">
        <v>311</v>
      </c>
      <c r="I6337" t="s">
        <v>311</v>
      </c>
      <c r="J6337">
        <v>0</v>
      </c>
    </row>
    <row r="6338" spans="1:10" hidden="1" x14ac:dyDescent="0.35">
      <c r="A6338" t="s">
        <v>12719</v>
      </c>
      <c r="B6338">
        <v>10</v>
      </c>
      <c r="C6338">
        <v>1</v>
      </c>
      <c r="D6338">
        <v>6285</v>
      </c>
      <c r="E6338" t="s">
        <v>311</v>
      </c>
      <c r="F6338" t="s">
        <v>3848</v>
      </c>
      <c r="G6338" t="s">
        <v>311</v>
      </c>
      <c r="H6338" t="s">
        <v>311</v>
      </c>
      <c r="I6338" t="s">
        <v>311</v>
      </c>
      <c r="J6338">
        <v>0</v>
      </c>
    </row>
    <row r="6339" spans="1:10" hidden="1" x14ac:dyDescent="0.35">
      <c r="A6339" t="s">
        <v>12720</v>
      </c>
      <c r="B6339">
        <v>7</v>
      </c>
      <c r="C6339">
        <v>1</v>
      </c>
      <c r="D6339">
        <v>6285</v>
      </c>
      <c r="E6339" t="s">
        <v>311</v>
      </c>
      <c r="F6339" t="s">
        <v>3848</v>
      </c>
      <c r="G6339" t="s">
        <v>311</v>
      </c>
      <c r="H6339" t="s">
        <v>311</v>
      </c>
      <c r="I6339" t="s">
        <v>311</v>
      </c>
      <c r="J6339">
        <v>0</v>
      </c>
    </row>
    <row r="6340" spans="1:10" hidden="1" x14ac:dyDescent="0.35">
      <c r="A6340" t="s">
        <v>12721</v>
      </c>
      <c r="B6340">
        <v>10</v>
      </c>
      <c r="C6340">
        <v>1</v>
      </c>
      <c r="D6340">
        <v>6285</v>
      </c>
      <c r="E6340" t="s">
        <v>311</v>
      </c>
      <c r="F6340" t="s">
        <v>3848</v>
      </c>
      <c r="G6340" t="s">
        <v>311</v>
      </c>
      <c r="H6340" t="s">
        <v>311</v>
      </c>
      <c r="I6340" t="s">
        <v>311</v>
      </c>
      <c r="J6340">
        <v>0</v>
      </c>
    </row>
    <row r="6341" spans="1:10" hidden="1" x14ac:dyDescent="0.35">
      <c r="A6341" t="s">
        <v>12722</v>
      </c>
      <c r="B6341">
        <v>9</v>
      </c>
      <c r="C6341">
        <v>1</v>
      </c>
      <c r="D6341">
        <v>6285</v>
      </c>
      <c r="E6341" t="s">
        <v>311</v>
      </c>
      <c r="F6341" t="s">
        <v>3848</v>
      </c>
      <c r="G6341" t="s">
        <v>311</v>
      </c>
      <c r="H6341" t="s">
        <v>311</v>
      </c>
      <c r="I6341" t="s">
        <v>311</v>
      </c>
      <c r="J6341">
        <v>1</v>
      </c>
    </row>
    <row r="6342" spans="1:10" hidden="1" x14ac:dyDescent="0.35">
      <c r="A6342" t="s">
        <v>12723</v>
      </c>
      <c r="B6342">
        <v>15</v>
      </c>
      <c r="C6342">
        <v>1</v>
      </c>
      <c r="D6342">
        <v>6285</v>
      </c>
      <c r="E6342" t="s">
        <v>311</v>
      </c>
      <c r="F6342" t="s">
        <v>3848</v>
      </c>
      <c r="G6342" t="s">
        <v>311</v>
      </c>
      <c r="H6342" t="s">
        <v>311</v>
      </c>
      <c r="I6342" t="s">
        <v>311</v>
      </c>
      <c r="J6342">
        <v>0</v>
      </c>
    </row>
    <row r="6343" spans="1:10" hidden="1" x14ac:dyDescent="0.35">
      <c r="A6343" t="s">
        <v>12724</v>
      </c>
      <c r="B6343">
        <v>9</v>
      </c>
      <c r="C6343">
        <v>1</v>
      </c>
      <c r="D6343">
        <v>6285</v>
      </c>
      <c r="E6343" t="s">
        <v>311</v>
      </c>
      <c r="F6343" t="s">
        <v>3848</v>
      </c>
      <c r="G6343" t="s">
        <v>311</v>
      </c>
      <c r="H6343" t="s">
        <v>311</v>
      </c>
      <c r="I6343" t="s">
        <v>311</v>
      </c>
      <c r="J6343">
        <v>0</v>
      </c>
    </row>
    <row r="6344" spans="1:10" hidden="1" x14ac:dyDescent="0.35">
      <c r="A6344" t="s">
        <v>12725</v>
      </c>
      <c r="B6344">
        <v>19</v>
      </c>
      <c r="C6344">
        <v>1</v>
      </c>
      <c r="D6344">
        <v>6285</v>
      </c>
      <c r="E6344" t="s">
        <v>311</v>
      </c>
      <c r="F6344" t="s">
        <v>3848</v>
      </c>
      <c r="G6344" t="s">
        <v>311</v>
      </c>
      <c r="H6344" t="s">
        <v>311</v>
      </c>
      <c r="I6344" t="s">
        <v>311</v>
      </c>
      <c r="J6344">
        <v>0</v>
      </c>
    </row>
    <row r="6345" spans="1:10" hidden="1" x14ac:dyDescent="0.35">
      <c r="A6345" t="s">
        <v>12726</v>
      </c>
      <c r="B6345">
        <v>11</v>
      </c>
      <c r="C6345">
        <v>1</v>
      </c>
      <c r="D6345">
        <v>6285</v>
      </c>
      <c r="E6345" t="s">
        <v>311</v>
      </c>
      <c r="F6345" t="s">
        <v>3848</v>
      </c>
      <c r="G6345" t="s">
        <v>311</v>
      </c>
      <c r="H6345" t="s">
        <v>311</v>
      </c>
      <c r="I6345" t="s">
        <v>311</v>
      </c>
      <c r="J6345">
        <v>0</v>
      </c>
    </row>
    <row r="6346" spans="1:10" hidden="1" x14ac:dyDescent="0.35">
      <c r="A6346" t="s">
        <v>12727</v>
      </c>
      <c r="B6346">
        <v>6</v>
      </c>
      <c r="C6346">
        <v>1</v>
      </c>
      <c r="D6346">
        <v>6285</v>
      </c>
      <c r="E6346" t="s">
        <v>311</v>
      </c>
      <c r="F6346" t="s">
        <v>3848</v>
      </c>
      <c r="G6346" t="s">
        <v>311</v>
      </c>
      <c r="H6346" t="s">
        <v>311</v>
      </c>
      <c r="I6346" t="s">
        <v>311</v>
      </c>
      <c r="J6346">
        <v>1</v>
      </c>
    </row>
    <row r="6347" spans="1:10" hidden="1" x14ac:dyDescent="0.35">
      <c r="A6347" t="s">
        <v>12728</v>
      </c>
      <c r="B6347">
        <v>22</v>
      </c>
      <c r="C6347">
        <v>1</v>
      </c>
      <c r="D6347">
        <v>6285</v>
      </c>
      <c r="E6347" t="s">
        <v>311</v>
      </c>
      <c r="F6347" t="s">
        <v>3848</v>
      </c>
      <c r="G6347" t="s">
        <v>311</v>
      </c>
      <c r="H6347" t="s">
        <v>311</v>
      </c>
      <c r="I6347" t="s">
        <v>311</v>
      </c>
      <c r="J6347">
        <v>0</v>
      </c>
    </row>
    <row r="6348" spans="1:10" hidden="1" x14ac:dyDescent="0.35">
      <c r="A6348" t="s">
        <v>12729</v>
      </c>
      <c r="B6348">
        <v>10</v>
      </c>
      <c r="C6348">
        <v>1</v>
      </c>
      <c r="D6348">
        <v>6285</v>
      </c>
      <c r="E6348" t="s">
        <v>311</v>
      </c>
      <c r="F6348" t="s">
        <v>3848</v>
      </c>
      <c r="G6348" t="s">
        <v>311</v>
      </c>
      <c r="H6348" t="s">
        <v>311</v>
      </c>
      <c r="I6348" t="s">
        <v>311</v>
      </c>
      <c r="J6348">
        <v>0</v>
      </c>
    </row>
    <row r="6349" spans="1:10" hidden="1" x14ac:dyDescent="0.35">
      <c r="A6349" t="s">
        <v>12730</v>
      </c>
      <c r="B6349">
        <v>9</v>
      </c>
      <c r="C6349">
        <v>1</v>
      </c>
      <c r="D6349">
        <v>6285</v>
      </c>
      <c r="E6349" t="s">
        <v>311</v>
      </c>
      <c r="F6349" t="s">
        <v>3848</v>
      </c>
      <c r="G6349" t="s">
        <v>311</v>
      </c>
      <c r="H6349" t="s">
        <v>311</v>
      </c>
      <c r="I6349" t="s">
        <v>311</v>
      </c>
      <c r="J6349">
        <v>0</v>
      </c>
    </row>
    <row r="6350" spans="1:10" hidden="1" x14ac:dyDescent="0.35">
      <c r="A6350" t="s">
        <v>12731</v>
      </c>
      <c r="B6350">
        <v>14</v>
      </c>
      <c r="C6350">
        <v>1</v>
      </c>
      <c r="D6350">
        <v>6285</v>
      </c>
      <c r="E6350" t="s">
        <v>311</v>
      </c>
      <c r="F6350" t="s">
        <v>3848</v>
      </c>
      <c r="G6350" t="s">
        <v>311</v>
      </c>
      <c r="H6350" t="s">
        <v>311</v>
      </c>
      <c r="I6350" t="s">
        <v>311</v>
      </c>
      <c r="J6350">
        <v>0</v>
      </c>
    </row>
    <row r="6351" spans="1:10" hidden="1" x14ac:dyDescent="0.35">
      <c r="A6351" t="s">
        <v>12732</v>
      </c>
      <c r="B6351">
        <v>6</v>
      </c>
      <c r="C6351">
        <v>1</v>
      </c>
      <c r="D6351">
        <v>6285</v>
      </c>
      <c r="E6351" t="s">
        <v>311</v>
      </c>
      <c r="F6351" t="s">
        <v>3848</v>
      </c>
      <c r="G6351" t="s">
        <v>311</v>
      </c>
      <c r="H6351" t="s">
        <v>311</v>
      </c>
      <c r="I6351" t="s">
        <v>311</v>
      </c>
      <c r="J6351">
        <v>0</v>
      </c>
    </row>
    <row r="6352" spans="1:10" hidden="1" x14ac:dyDescent="0.35">
      <c r="A6352" t="s">
        <v>12733</v>
      </c>
      <c r="B6352">
        <v>7</v>
      </c>
      <c r="C6352">
        <v>1</v>
      </c>
      <c r="D6352">
        <v>6285</v>
      </c>
      <c r="E6352" t="s">
        <v>311</v>
      </c>
      <c r="F6352" t="s">
        <v>3848</v>
      </c>
      <c r="G6352" t="s">
        <v>311</v>
      </c>
      <c r="H6352" t="s">
        <v>311</v>
      </c>
      <c r="I6352" t="s">
        <v>311</v>
      </c>
      <c r="J6352">
        <v>0</v>
      </c>
    </row>
    <row r="6353" spans="1:10" hidden="1" x14ac:dyDescent="0.35">
      <c r="A6353" t="s">
        <v>12734</v>
      </c>
      <c r="B6353">
        <v>9</v>
      </c>
      <c r="C6353">
        <v>1</v>
      </c>
      <c r="D6353">
        <v>6285</v>
      </c>
      <c r="E6353" t="s">
        <v>311</v>
      </c>
      <c r="F6353" t="s">
        <v>3848</v>
      </c>
      <c r="G6353" t="s">
        <v>311</v>
      </c>
      <c r="H6353" t="s">
        <v>311</v>
      </c>
      <c r="I6353" t="s">
        <v>311</v>
      </c>
      <c r="J6353">
        <v>0</v>
      </c>
    </row>
    <row r="6354" spans="1:10" hidden="1" x14ac:dyDescent="0.35">
      <c r="A6354" t="s">
        <v>12735</v>
      </c>
      <c r="B6354">
        <v>19</v>
      </c>
      <c r="C6354">
        <v>1</v>
      </c>
      <c r="D6354">
        <v>6285</v>
      </c>
      <c r="E6354" t="s">
        <v>311</v>
      </c>
      <c r="F6354" t="s">
        <v>3848</v>
      </c>
      <c r="G6354" t="s">
        <v>311</v>
      </c>
      <c r="H6354" t="s">
        <v>311</v>
      </c>
      <c r="I6354" t="s">
        <v>311</v>
      </c>
      <c r="J6354">
        <v>0</v>
      </c>
    </row>
    <row r="6355" spans="1:10" hidden="1" x14ac:dyDescent="0.35">
      <c r="A6355" t="s">
        <v>12736</v>
      </c>
      <c r="B6355">
        <v>13</v>
      </c>
      <c r="C6355">
        <v>1</v>
      </c>
      <c r="D6355">
        <v>6285</v>
      </c>
      <c r="E6355" t="s">
        <v>311</v>
      </c>
      <c r="F6355" t="s">
        <v>3848</v>
      </c>
      <c r="G6355" t="s">
        <v>311</v>
      </c>
      <c r="H6355" t="s">
        <v>311</v>
      </c>
      <c r="I6355" t="s">
        <v>311</v>
      </c>
      <c r="J6355">
        <v>0</v>
      </c>
    </row>
    <row r="6356" spans="1:10" hidden="1" x14ac:dyDescent="0.35">
      <c r="A6356" t="s">
        <v>12737</v>
      </c>
      <c r="B6356">
        <v>5</v>
      </c>
      <c r="C6356">
        <v>1</v>
      </c>
      <c r="D6356">
        <v>6285</v>
      </c>
      <c r="E6356" t="s">
        <v>311</v>
      </c>
      <c r="F6356" t="s">
        <v>3848</v>
      </c>
      <c r="G6356" t="s">
        <v>311</v>
      </c>
      <c r="H6356" t="s">
        <v>311</v>
      </c>
      <c r="I6356" t="s">
        <v>311</v>
      </c>
      <c r="J6356">
        <v>2</v>
      </c>
    </row>
    <row r="6357" spans="1:10" hidden="1" x14ac:dyDescent="0.35">
      <c r="A6357" t="s">
        <v>12738</v>
      </c>
      <c r="B6357">
        <v>9</v>
      </c>
      <c r="C6357">
        <v>1</v>
      </c>
      <c r="D6357">
        <v>6285</v>
      </c>
      <c r="E6357" t="s">
        <v>311</v>
      </c>
      <c r="F6357" t="s">
        <v>3848</v>
      </c>
      <c r="G6357" t="s">
        <v>311</v>
      </c>
      <c r="H6357" t="s">
        <v>311</v>
      </c>
      <c r="I6357" t="s">
        <v>311</v>
      </c>
      <c r="J6357">
        <v>0</v>
      </c>
    </row>
    <row r="6358" spans="1:10" hidden="1" x14ac:dyDescent="0.35">
      <c r="A6358" t="s">
        <v>12739</v>
      </c>
      <c r="B6358">
        <v>14</v>
      </c>
      <c r="C6358">
        <v>1</v>
      </c>
      <c r="D6358">
        <v>6285</v>
      </c>
      <c r="E6358" t="s">
        <v>311</v>
      </c>
      <c r="F6358" t="s">
        <v>3848</v>
      </c>
      <c r="G6358" t="s">
        <v>311</v>
      </c>
      <c r="H6358" t="s">
        <v>311</v>
      </c>
      <c r="I6358" t="s">
        <v>311</v>
      </c>
      <c r="J6358">
        <v>3</v>
      </c>
    </row>
    <row r="6359" spans="1:10" hidden="1" x14ac:dyDescent="0.35">
      <c r="A6359" t="s">
        <v>12740</v>
      </c>
      <c r="B6359">
        <v>9</v>
      </c>
      <c r="C6359">
        <v>1</v>
      </c>
      <c r="D6359">
        <v>6285</v>
      </c>
      <c r="E6359" t="s">
        <v>311</v>
      </c>
      <c r="F6359" t="s">
        <v>3848</v>
      </c>
      <c r="G6359" t="s">
        <v>311</v>
      </c>
      <c r="H6359" t="s">
        <v>311</v>
      </c>
      <c r="I6359" t="s">
        <v>311</v>
      </c>
      <c r="J6359">
        <v>0</v>
      </c>
    </row>
    <row r="6360" spans="1:10" hidden="1" x14ac:dyDescent="0.35">
      <c r="A6360" t="s">
        <v>12741</v>
      </c>
      <c r="B6360">
        <v>9</v>
      </c>
      <c r="C6360">
        <v>1</v>
      </c>
      <c r="D6360">
        <v>6285</v>
      </c>
      <c r="E6360" t="s">
        <v>311</v>
      </c>
      <c r="F6360" t="s">
        <v>3848</v>
      </c>
      <c r="G6360" t="s">
        <v>311</v>
      </c>
      <c r="H6360" t="s">
        <v>311</v>
      </c>
      <c r="I6360" t="s">
        <v>311</v>
      </c>
      <c r="J6360">
        <v>0</v>
      </c>
    </row>
    <row r="6361" spans="1:10" hidden="1" x14ac:dyDescent="0.35">
      <c r="A6361" t="s">
        <v>12742</v>
      </c>
      <c r="B6361">
        <v>5</v>
      </c>
      <c r="C6361">
        <v>1</v>
      </c>
      <c r="D6361">
        <v>6285</v>
      </c>
      <c r="E6361" t="s">
        <v>311</v>
      </c>
      <c r="F6361" t="s">
        <v>2692</v>
      </c>
      <c r="G6361" t="s">
        <v>311</v>
      </c>
      <c r="H6361" t="s">
        <v>311</v>
      </c>
      <c r="I6361" t="s">
        <v>311</v>
      </c>
      <c r="J6361">
        <v>0</v>
      </c>
    </row>
    <row r="6362" spans="1:10" hidden="1" x14ac:dyDescent="0.35">
      <c r="A6362" t="s">
        <v>12743</v>
      </c>
      <c r="B6362">
        <v>11</v>
      </c>
      <c r="C6362">
        <v>1</v>
      </c>
      <c r="D6362">
        <v>6285</v>
      </c>
      <c r="E6362" t="s">
        <v>311</v>
      </c>
      <c r="F6362" t="s">
        <v>3848</v>
      </c>
      <c r="G6362" t="s">
        <v>311</v>
      </c>
      <c r="H6362" t="s">
        <v>311</v>
      </c>
      <c r="I6362" t="s">
        <v>311</v>
      </c>
      <c r="J6362">
        <v>0</v>
      </c>
    </row>
    <row r="6363" spans="1:10" hidden="1" x14ac:dyDescent="0.35">
      <c r="A6363" t="s">
        <v>12744</v>
      </c>
      <c r="B6363">
        <v>8</v>
      </c>
      <c r="C6363">
        <v>1</v>
      </c>
      <c r="D6363">
        <v>6285</v>
      </c>
      <c r="E6363" t="s">
        <v>311</v>
      </c>
      <c r="F6363" t="s">
        <v>3848</v>
      </c>
      <c r="G6363" t="s">
        <v>311</v>
      </c>
      <c r="H6363" t="s">
        <v>311</v>
      </c>
      <c r="I6363" t="s">
        <v>311</v>
      </c>
      <c r="J6363">
        <v>0</v>
      </c>
    </row>
    <row r="6364" spans="1:10" hidden="1" x14ac:dyDescent="0.35">
      <c r="A6364" t="s">
        <v>12745</v>
      </c>
      <c r="B6364">
        <v>8</v>
      </c>
      <c r="C6364">
        <v>1</v>
      </c>
      <c r="D6364">
        <v>6285</v>
      </c>
      <c r="E6364" t="s">
        <v>311</v>
      </c>
      <c r="F6364" t="s">
        <v>3848</v>
      </c>
      <c r="G6364" t="s">
        <v>311</v>
      </c>
      <c r="H6364" t="s">
        <v>311</v>
      </c>
      <c r="I6364" t="s">
        <v>311</v>
      </c>
      <c r="J6364">
        <v>0</v>
      </c>
    </row>
    <row r="6365" spans="1:10" hidden="1" x14ac:dyDescent="0.35">
      <c r="A6365" t="s">
        <v>12746</v>
      </c>
      <c r="B6365">
        <v>9</v>
      </c>
      <c r="C6365">
        <v>1</v>
      </c>
      <c r="D6365">
        <v>6285</v>
      </c>
      <c r="E6365" t="s">
        <v>311</v>
      </c>
      <c r="F6365" t="s">
        <v>3848</v>
      </c>
      <c r="G6365" t="s">
        <v>311</v>
      </c>
      <c r="H6365" t="s">
        <v>311</v>
      </c>
      <c r="I6365" t="s">
        <v>311</v>
      </c>
      <c r="J6365">
        <v>1</v>
      </c>
    </row>
    <row r="6366" spans="1:10" hidden="1" x14ac:dyDescent="0.35">
      <c r="A6366" t="s">
        <v>12747</v>
      </c>
      <c r="B6366">
        <v>14</v>
      </c>
      <c r="C6366">
        <v>1</v>
      </c>
      <c r="D6366">
        <v>6285</v>
      </c>
      <c r="E6366" t="s">
        <v>311</v>
      </c>
      <c r="F6366" t="s">
        <v>3848</v>
      </c>
      <c r="G6366" t="s">
        <v>311</v>
      </c>
      <c r="H6366" t="s">
        <v>311</v>
      </c>
      <c r="I6366" t="s">
        <v>311</v>
      </c>
      <c r="J6366">
        <v>0</v>
      </c>
    </row>
    <row r="6367" spans="1:10" hidden="1" x14ac:dyDescent="0.35">
      <c r="A6367" t="s">
        <v>12748</v>
      </c>
      <c r="B6367">
        <v>9</v>
      </c>
      <c r="C6367">
        <v>1</v>
      </c>
      <c r="D6367">
        <v>6285</v>
      </c>
      <c r="E6367" t="s">
        <v>311</v>
      </c>
      <c r="F6367" t="s">
        <v>3848</v>
      </c>
      <c r="G6367" t="s">
        <v>311</v>
      </c>
      <c r="H6367" t="s">
        <v>311</v>
      </c>
      <c r="I6367" t="s">
        <v>311</v>
      </c>
      <c r="J6367">
        <v>1</v>
      </c>
    </row>
    <row r="6368" spans="1:10" hidden="1" x14ac:dyDescent="0.35">
      <c r="A6368" t="s">
        <v>12749</v>
      </c>
      <c r="B6368">
        <v>26</v>
      </c>
      <c r="C6368">
        <v>1</v>
      </c>
      <c r="D6368">
        <v>6285</v>
      </c>
      <c r="E6368" t="s">
        <v>311</v>
      </c>
      <c r="F6368" t="s">
        <v>3848</v>
      </c>
      <c r="G6368" t="s">
        <v>311</v>
      </c>
      <c r="H6368" t="s">
        <v>311</v>
      </c>
      <c r="I6368" t="s">
        <v>311</v>
      </c>
      <c r="J6368">
        <v>0</v>
      </c>
    </row>
    <row r="6369" spans="1:10" hidden="1" x14ac:dyDescent="0.35">
      <c r="A6369" t="s">
        <v>12750</v>
      </c>
      <c r="B6369">
        <v>10</v>
      </c>
      <c r="C6369">
        <v>1</v>
      </c>
      <c r="D6369">
        <v>6285</v>
      </c>
      <c r="E6369" t="s">
        <v>311</v>
      </c>
      <c r="F6369" t="s">
        <v>3848</v>
      </c>
      <c r="G6369" t="s">
        <v>311</v>
      </c>
      <c r="H6369" t="s">
        <v>311</v>
      </c>
      <c r="I6369" t="s">
        <v>311</v>
      </c>
      <c r="J6369">
        <v>0</v>
      </c>
    </row>
    <row r="6370" spans="1:10" hidden="1" x14ac:dyDescent="0.35">
      <c r="A6370" t="s">
        <v>12751</v>
      </c>
      <c r="B6370">
        <v>7</v>
      </c>
      <c r="C6370">
        <v>1</v>
      </c>
      <c r="D6370">
        <v>6285</v>
      </c>
      <c r="E6370" t="s">
        <v>311</v>
      </c>
      <c r="F6370" t="s">
        <v>3848</v>
      </c>
      <c r="G6370" t="s">
        <v>311</v>
      </c>
      <c r="H6370" t="s">
        <v>311</v>
      </c>
      <c r="I6370" t="s">
        <v>311</v>
      </c>
      <c r="J6370">
        <v>7</v>
      </c>
    </row>
    <row r="6371" spans="1:10" hidden="1" x14ac:dyDescent="0.35">
      <c r="A6371" t="s">
        <v>12752</v>
      </c>
      <c r="B6371">
        <v>12</v>
      </c>
      <c r="C6371">
        <v>1</v>
      </c>
      <c r="D6371">
        <v>6285</v>
      </c>
      <c r="E6371" t="s">
        <v>311</v>
      </c>
      <c r="F6371" t="s">
        <v>3848</v>
      </c>
      <c r="G6371" t="s">
        <v>311</v>
      </c>
      <c r="H6371" t="s">
        <v>311</v>
      </c>
      <c r="I6371" t="s">
        <v>311</v>
      </c>
      <c r="J6371">
        <v>0</v>
      </c>
    </row>
    <row r="6372" spans="1:10" hidden="1" x14ac:dyDescent="0.35">
      <c r="A6372" t="s">
        <v>12753</v>
      </c>
      <c r="B6372">
        <v>14</v>
      </c>
      <c r="C6372">
        <v>1</v>
      </c>
      <c r="D6372">
        <v>6285</v>
      </c>
      <c r="E6372" t="s">
        <v>311</v>
      </c>
      <c r="F6372" t="s">
        <v>2692</v>
      </c>
      <c r="G6372" t="s">
        <v>311</v>
      </c>
      <c r="H6372" t="s">
        <v>311</v>
      </c>
      <c r="I6372" t="s">
        <v>311</v>
      </c>
      <c r="J6372">
        <v>1</v>
      </c>
    </row>
    <row r="6373" spans="1:10" hidden="1" x14ac:dyDescent="0.35">
      <c r="A6373" t="s">
        <v>12754</v>
      </c>
      <c r="B6373">
        <v>8</v>
      </c>
      <c r="C6373">
        <v>1</v>
      </c>
      <c r="D6373">
        <v>6285</v>
      </c>
      <c r="E6373" t="s">
        <v>311</v>
      </c>
      <c r="F6373" t="s">
        <v>3848</v>
      </c>
      <c r="G6373" t="s">
        <v>311</v>
      </c>
      <c r="H6373" t="s">
        <v>311</v>
      </c>
      <c r="I6373" t="s">
        <v>311</v>
      </c>
      <c r="J6373">
        <v>0</v>
      </c>
    </row>
    <row r="6374" spans="1:10" hidden="1" x14ac:dyDescent="0.35">
      <c r="A6374" t="s">
        <v>12755</v>
      </c>
      <c r="B6374">
        <v>9</v>
      </c>
      <c r="C6374">
        <v>1</v>
      </c>
      <c r="D6374">
        <v>6285</v>
      </c>
      <c r="E6374" t="s">
        <v>311</v>
      </c>
      <c r="F6374" t="s">
        <v>3848</v>
      </c>
      <c r="G6374" t="s">
        <v>311</v>
      </c>
      <c r="H6374" t="s">
        <v>311</v>
      </c>
      <c r="I6374" t="s">
        <v>311</v>
      </c>
      <c r="J6374">
        <v>2</v>
      </c>
    </row>
    <row r="6375" spans="1:10" hidden="1" x14ac:dyDescent="0.35">
      <c r="A6375" t="s">
        <v>12756</v>
      </c>
      <c r="B6375">
        <v>15</v>
      </c>
      <c r="C6375">
        <v>1</v>
      </c>
      <c r="D6375">
        <v>6285</v>
      </c>
      <c r="E6375" t="s">
        <v>311</v>
      </c>
      <c r="F6375" t="s">
        <v>3848</v>
      </c>
      <c r="G6375" t="s">
        <v>311</v>
      </c>
      <c r="H6375" t="s">
        <v>311</v>
      </c>
      <c r="I6375" t="s">
        <v>311</v>
      </c>
      <c r="J6375">
        <v>0</v>
      </c>
    </row>
    <row r="6376" spans="1:10" hidden="1" x14ac:dyDescent="0.35">
      <c r="A6376" t="s">
        <v>12757</v>
      </c>
      <c r="B6376">
        <v>8</v>
      </c>
      <c r="C6376">
        <v>1</v>
      </c>
      <c r="D6376">
        <v>6285</v>
      </c>
      <c r="E6376" t="s">
        <v>311</v>
      </c>
      <c r="F6376" t="s">
        <v>3848</v>
      </c>
      <c r="G6376" t="s">
        <v>311</v>
      </c>
      <c r="H6376" t="s">
        <v>311</v>
      </c>
      <c r="I6376" t="s">
        <v>311</v>
      </c>
      <c r="J6376">
        <v>0</v>
      </c>
    </row>
    <row r="6377" spans="1:10" hidden="1" x14ac:dyDescent="0.35">
      <c r="A6377" t="s">
        <v>12758</v>
      </c>
      <c r="B6377">
        <v>10</v>
      </c>
      <c r="C6377">
        <v>1</v>
      </c>
      <c r="D6377">
        <v>6285</v>
      </c>
      <c r="E6377" t="s">
        <v>311</v>
      </c>
      <c r="F6377" t="s">
        <v>3848</v>
      </c>
      <c r="G6377" t="s">
        <v>311</v>
      </c>
      <c r="H6377" t="s">
        <v>311</v>
      </c>
      <c r="I6377" t="s">
        <v>311</v>
      </c>
      <c r="J6377">
        <v>3</v>
      </c>
    </row>
    <row r="6378" spans="1:10" hidden="1" x14ac:dyDescent="0.35">
      <c r="A6378" t="s">
        <v>12759</v>
      </c>
      <c r="B6378">
        <v>12</v>
      </c>
      <c r="C6378">
        <v>1</v>
      </c>
      <c r="D6378">
        <v>6285</v>
      </c>
      <c r="E6378" t="s">
        <v>311</v>
      </c>
      <c r="F6378" t="s">
        <v>3848</v>
      </c>
      <c r="G6378" t="s">
        <v>311</v>
      </c>
      <c r="H6378" t="s">
        <v>311</v>
      </c>
      <c r="I6378" t="s">
        <v>311</v>
      </c>
      <c r="J6378">
        <v>0</v>
      </c>
    </row>
    <row r="6379" spans="1:10" hidden="1" x14ac:dyDescent="0.35">
      <c r="A6379" t="s">
        <v>12760</v>
      </c>
      <c r="B6379">
        <v>9</v>
      </c>
      <c r="C6379">
        <v>1</v>
      </c>
      <c r="D6379">
        <v>6285</v>
      </c>
      <c r="E6379" t="s">
        <v>311</v>
      </c>
      <c r="F6379" t="s">
        <v>3848</v>
      </c>
      <c r="G6379" t="s">
        <v>311</v>
      </c>
      <c r="H6379" t="s">
        <v>311</v>
      </c>
      <c r="I6379" t="s">
        <v>311</v>
      </c>
      <c r="J6379">
        <v>0</v>
      </c>
    </row>
    <row r="6380" spans="1:10" hidden="1" x14ac:dyDescent="0.35">
      <c r="A6380" t="s">
        <v>12761</v>
      </c>
      <c r="B6380">
        <v>13</v>
      </c>
      <c r="C6380">
        <v>1</v>
      </c>
      <c r="D6380">
        <v>6285</v>
      </c>
      <c r="E6380" t="s">
        <v>311</v>
      </c>
      <c r="F6380" t="s">
        <v>3848</v>
      </c>
      <c r="G6380" t="s">
        <v>311</v>
      </c>
      <c r="H6380" t="s">
        <v>311</v>
      </c>
      <c r="I6380" t="s">
        <v>311</v>
      </c>
      <c r="J6380">
        <v>0</v>
      </c>
    </row>
    <row r="6381" spans="1:10" hidden="1" x14ac:dyDescent="0.35">
      <c r="A6381" t="s">
        <v>12762</v>
      </c>
      <c r="B6381">
        <v>41</v>
      </c>
      <c r="C6381">
        <v>1</v>
      </c>
      <c r="D6381">
        <v>6285</v>
      </c>
      <c r="E6381" t="s">
        <v>311</v>
      </c>
      <c r="F6381" t="s">
        <v>3848</v>
      </c>
      <c r="G6381" t="s">
        <v>311</v>
      </c>
      <c r="H6381" t="s">
        <v>311</v>
      </c>
      <c r="I6381" t="s">
        <v>311</v>
      </c>
      <c r="J6381">
        <v>0</v>
      </c>
    </row>
    <row r="6382" spans="1:10" hidden="1" x14ac:dyDescent="0.35">
      <c r="A6382" t="s">
        <v>12763</v>
      </c>
      <c r="B6382">
        <v>23</v>
      </c>
      <c r="C6382">
        <v>1</v>
      </c>
      <c r="D6382">
        <v>6285</v>
      </c>
      <c r="E6382" t="s">
        <v>311</v>
      </c>
      <c r="F6382" t="s">
        <v>3848</v>
      </c>
      <c r="G6382" t="s">
        <v>311</v>
      </c>
      <c r="H6382" t="s">
        <v>311</v>
      </c>
      <c r="I6382" t="s">
        <v>311</v>
      </c>
      <c r="J6382">
        <v>0</v>
      </c>
    </row>
    <row r="6383" spans="1:10" hidden="1" x14ac:dyDescent="0.35">
      <c r="A6383" t="s">
        <v>12764</v>
      </c>
      <c r="B6383">
        <v>8</v>
      </c>
      <c r="C6383">
        <v>1</v>
      </c>
      <c r="D6383">
        <v>6285</v>
      </c>
      <c r="E6383" t="s">
        <v>311</v>
      </c>
      <c r="F6383" t="s">
        <v>3848</v>
      </c>
      <c r="G6383" t="s">
        <v>311</v>
      </c>
      <c r="H6383" t="s">
        <v>311</v>
      </c>
      <c r="I6383" t="s">
        <v>311</v>
      </c>
      <c r="J6383">
        <v>0</v>
      </c>
    </row>
    <row r="6384" spans="1:10" hidden="1" x14ac:dyDescent="0.35">
      <c r="A6384" t="s">
        <v>12765</v>
      </c>
      <c r="B6384">
        <v>8</v>
      </c>
      <c r="C6384">
        <v>1</v>
      </c>
      <c r="D6384">
        <v>6285</v>
      </c>
      <c r="E6384" t="s">
        <v>311</v>
      </c>
      <c r="F6384" t="s">
        <v>3848</v>
      </c>
      <c r="G6384" t="s">
        <v>311</v>
      </c>
      <c r="H6384" t="s">
        <v>311</v>
      </c>
      <c r="I6384" t="s">
        <v>311</v>
      </c>
      <c r="J6384">
        <v>0</v>
      </c>
    </row>
    <row r="6385" spans="1:10" hidden="1" x14ac:dyDescent="0.35">
      <c r="A6385" t="s">
        <v>12766</v>
      </c>
      <c r="B6385">
        <v>7</v>
      </c>
      <c r="C6385">
        <v>1</v>
      </c>
      <c r="D6385">
        <v>6285</v>
      </c>
      <c r="E6385" t="s">
        <v>311</v>
      </c>
      <c r="F6385" t="s">
        <v>3848</v>
      </c>
      <c r="G6385" t="s">
        <v>311</v>
      </c>
      <c r="H6385" t="s">
        <v>311</v>
      </c>
      <c r="I6385" t="s">
        <v>311</v>
      </c>
      <c r="J6385">
        <v>0</v>
      </c>
    </row>
    <row r="6386" spans="1:10" hidden="1" x14ac:dyDescent="0.35">
      <c r="A6386" t="s">
        <v>12767</v>
      </c>
      <c r="B6386">
        <v>15</v>
      </c>
      <c r="C6386">
        <v>1</v>
      </c>
      <c r="D6386">
        <v>6285</v>
      </c>
      <c r="E6386" t="s">
        <v>311</v>
      </c>
      <c r="F6386" t="s">
        <v>3848</v>
      </c>
      <c r="G6386" t="s">
        <v>311</v>
      </c>
      <c r="H6386" t="s">
        <v>311</v>
      </c>
      <c r="I6386" t="s">
        <v>311</v>
      </c>
      <c r="J6386">
        <v>0</v>
      </c>
    </row>
    <row r="6387" spans="1:10" hidden="1" x14ac:dyDescent="0.35">
      <c r="A6387" t="s">
        <v>12768</v>
      </c>
      <c r="B6387">
        <v>17</v>
      </c>
      <c r="C6387">
        <v>1</v>
      </c>
      <c r="D6387">
        <v>6285</v>
      </c>
      <c r="E6387" t="s">
        <v>311</v>
      </c>
      <c r="F6387" t="s">
        <v>3848</v>
      </c>
      <c r="G6387" t="s">
        <v>311</v>
      </c>
      <c r="H6387" t="s">
        <v>311</v>
      </c>
      <c r="I6387" t="s">
        <v>311</v>
      </c>
      <c r="J6387">
        <v>0</v>
      </c>
    </row>
    <row r="6388" spans="1:10" hidden="1" x14ac:dyDescent="0.35">
      <c r="A6388" t="s">
        <v>12769</v>
      </c>
      <c r="B6388">
        <v>5</v>
      </c>
      <c r="C6388">
        <v>1</v>
      </c>
      <c r="D6388">
        <v>6285</v>
      </c>
      <c r="E6388" t="s">
        <v>311</v>
      </c>
      <c r="F6388" t="s">
        <v>2692</v>
      </c>
      <c r="G6388" t="s">
        <v>311</v>
      </c>
      <c r="H6388" t="s">
        <v>311</v>
      </c>
      <c r="I6388" t="s">
        <v>311</v>
      </c>
      <c r="J6388">
        <v>1</v>
      </c>
    </row>
    <row r="6389" spans="1:10" hidden="1" x14ac:dyDescent="0.35">
      <c r="A6389" t="s">
        <v>12770</v>
      </c>
      <c r="B6389">
        <v>19</v>
      </c>
      <c r="C6389">
        <v>1</v>
      </c>
      <c r="D6389">
        <v>6285</v>
      </c>
      <c r="E6389" t="s">
        <v>311</v>
      </c>
      <c r="F6389" t="s">
        <v>3848</v>
      </c>
      <c r="G6389" t="s">
        <v>311</v>
      </c>
      <c r="H6389" t="s">
        <v>311</v>
      </c>
      <c r="I6389" t="s">
        <v>311</v>
      </c>
      <c r="J6389">
        <v>2</v>
      </c>
    </row>
    <row r="6390" spans="1:10" hidden="1" x14ac:dyDescent="0.35">
      <c r="A6390" t="s">
        <v>12771</v>
      </c>
      <c r="B6390">
        <v>12</v>
      </c>
      <c r="C6390">
        <v>1</v>
      </c>
      <c r="D6390">
        <v>6285</v>
      </c>
      <c r="E6390" t="s">
        <v>311</v>
      </c>
      <c r="F6390" t="s">
        <v>3848</v>
      </c>
      <c r="G6390" t="s">
        <v>311</v>
      </c>
      <c r="H6390" t="s">
        <v>311</v>
      </c>
      <c r="I6390" t="s">
        <v>311</v>
      </c>
      <c r="J6390">
        <v>0</v>
      </c>
    </row>
    <row r="6391" spans="1:10" hidden="1" x14ac:dyDescent="0.35">
      <c r="A6391" t="s">
        <v>12772</v>
      </c>
      <c r="B6391">
        <v>9</v>
      </c>
      <c r="C6391">
        <v>1</v>
      </c>
      <c r="D6391">
        <v>6285</v>
      </c>
      <c r="E6391" t="s">
        <v>311</v>
      </c>
      <c r="F6391" t="s">
        <v>3848</v>
      </c>
      <c r="G6391" t="s">
        <v>311</v>
      </c>
      <c r="H6391" t="s">
        <v>311</v>
      </c>
      <c r="I6391" t="s">
        <v>311</v>
      </c>
      <c r="J6391">
        <v>0</v>
      </c>
    </row>
    <row r="6392" spans="1:10" hidden="1" x14ac:dyDescent="0.35">
      <c r="A6392" t="s">
        <v>12773</v>
      </c>
      <c r="B6392">
        <v>18</v>
      </c>
      <c r="C6392">
        <v>1</v>
      </c>
      <c r="D6392">
        <v>6285</v>
      </c>
      <c r="E6392" t="s">
        <v>311</v>
      </c>
      <c r="F6392" t="s">
        <v>3848</v>
      </c>
      <c r="G6392" t="s">
        <v>311</v>
      </c>
      <c r="H6392" t="s">
        <v>311</v>
      </c>
      <c r="I6392" t="s">
        <v>311</v>
      </c>
      <c r="J6392">
        <v>0</v>
      </c>
    </row>
    <row r="6393" spans="1:10" hidden="1" x14ac:dyDescent="0.35">
      <c r="A6393" t="s">
        <v>12774</v>
      </c>
      <c r="B6393">
        <v>13</v>
      </c>
      <c r="C6393">
        <v>1</v>
      </c>
      <c r="D6393">
        <v>6285</v>
      </c>
      <c r="E6393" t="s">
        <v>311</v>
      </c>
      <c r="F6393" t="s">
        <v>3848</v>
      </c>
      <c r="G6393" t="s">
        <v>311</v>
      </c>
      <c r="H6393" t="s">
        <v>311</v>
      </c>
      <c r="I6393" t="s">
        <v>311</v>
      </c>
      <c r="J6393">
        <v>0</v>
      </c>
    </row>
    <row r="6394" spans="1:10" hidden="1" x14ac:dyDescent="0.35">
      <c r="A6394" t="s">
        <v>12775</v>
      </c>
      <c r="B6394">
        <v>13</v>
      </c>
      <c r="C6394">
        <v>1</v>
      </c>
      <c r="D6394">
        <v>6285</v>
      </c>
      <c r="E6394" t="s">
        <v>311</v>
      </c>
      <c r="F6394" t="s">
        <v>3848</v>
      </c>
      <c r="G6394" t="s">
        <v>311</v>
      </c>
      <c r="H6394" t="s">
        <v>311</v>
      </c>
      <c r="I6394" t="s">
        <v>311</v>
      </c>
      <c r="J6394">
        <v>0</v>
      </c>
    </row>
    <row r="6395" spans="1:10" hidden="1" x14ac:dyDescent="0.35">
      <c r="A6395" t="s">
        <v>12776</v>
      </c>
      <c r="B6395">
        <v>10</v>
      </c>
      <c r="C6395">
        <v>1</v>
      </c>
      <c r="D6395">
        <v>6285</v>
      </c>
      <c r="E6395" t="s">
        <v>311</v>
      </c>
      <c r="F6395" t="s">
        <v>3848</v>
      </c>
      <c r="G6395" t="s">
        <v>311</v>
      </c>
      <c r="H6395" t="s">
        <v>311</v>
      </c>
      <c r="I6395" t="s">
        <v>311</v>
      </c>
      <c r="J6395">
        <v>0</v>
      </c>
    </row>
    <row r="6396" spans="1:10" hidden="1" x14ac:dyDescent="0.35">
      <c r="A6396" t="s">
        <v>12777</v>
      </c>
      <c r="B6396">
        <v>7</v>
      </c>
      <c r="C6396">
        <v>1</v>
      </c>
      <c r="D6396">
        <v>6285</v>
      </c>
      <c r="E6396" t="s">
        <v>311</v>
      </c>
      <c r="F6396" t="s">
        <v>3848</v>
      </c>
      <c r="G6396" t="s">
        <v>311</v>
      </c>
      <c r="H6396" t="s">
        <v>311</v>
      </c>
      <c r="I6396" t="s">
        <v>311</v>
      </c>
      <c r="J6396">
        <v>0</v>
      </c>
    </row>
    <row r="6397" spans="1:10" hidden="1" x14ac:dyDescent="0.35">
      <c r="A6397" t="s">
        <v>12778</v>
      </c>
      <c r="B6397">
        <v>12</v>
      </c>
      <c r="C6397">
        <v>1</v>
      </c>
      <c r="D6397">
        <v>6285</v>
      </c>
      <c r="E6397" t="s">
        <v>311</v>
      </c>
      <c r="F6397" t="s">
        <v>3848</v>
      </c>
      <c r="G6397" t="s">
        <v>311</v>
      </c>
      <c r="H6397" t="s">
        <v>311</v>
      </c>
      <c r="I6397" t="s">
        <v>311</v>
      </c>
      <c r="J6397">
        <v>0</v>
      </c>
    </row>
    <row r="6398" spans="1:10" hidden="1" x14ac:dyDescent="0.35">
      <c r="A6398" t="s">
        <v>12779</v>
      </c>
      <c r="B6398">
        <v>10</v>
      </c>
      <c r="C6398">
        <v>1</v>
      </c>
      <c r="D6398">
        <v>6285</v>
      </c>
      <c r="E6398" t="s">
        <v>311</v>
      </c>
      <c r="F6398" t="s">
        <v>3848</v>
      </c>
      <c r="G6398" t="s">
        <v>311</v>
      </c>
      <c r="H6398" t="s">
        <v>311</v>
      </c>
      <c r="I6398" t="s">
        <v>311</v>
      </c>
      <c r="J6398">
        <v>0</v>
      </c>
    </row>
    <row r="6399" spans="1:10" hidden="1" x14ac:dyDescent="0.35">
      <c r="A6399" t="s">
        <v>12780</v>
      </c>
      <c r="B6399">
        <v>9</v>
      </c>
      <c r="C6399">
        <v>1</v>
      </c>
      <c r="D6399">
        <v>6285</v>
      </c>
      <c r="E6399" t="s">
        <v>311</v>
      </c>
      <c r="F6399" t="s">
        <v>3848</v>
      </c>
      <c r="G6399" t="s">
        <v>311</v>
      </c>
      <c r="H6399" t="s">
        <v>311</v>
      </c>
      <c r="I6399" t="s">
        <v>311</v>
      </c>
      <c r="J6399">
        <v>0</v>
      </c>
    </row>
    <row r="6400" spans="1:10" hidden="1" x14ac:dyDescent="0.35">
      <c r="A6400" t="s">
        <v>12781</v>
      </c>
      <c r="B6400">
        <v>23</v>
      </c>
      <c r="C6400">
        <v>1</v>
      </c>
      <c r="D6400">
        <v>6285</v>
      </c>
      <c r="E6400" t="s">
        <v>311</v>
      </c>
      <c r="F6400" t="s">
        <v>2692</v>
      </c>
      <c r="G6400" t="s">
        <v>311</v>
      </c>
      <c r="H6400" t="s">
        <v>311</v>
      </c>
      <c r="I6400" t="s">
        <v>311</v>
      </c>
      <c r="J6400">
        <v>0</v>
      </c>
    </row>
    <row r="6401" spans="1:10" hidden="1" x14ac:dyDescent="0.35">
      <c r="A6401" t="s">
        <v>12782</v>
      </c>
      <c r="B6401">
        <v>10</v>
      </c>
      <c r="C6401">
        <v>1</v>
      </c>
      <c r="D6401">
        <v>6285</v>
      </c>
      <c r="E6401" t="s">
        <v>311</v>
      </c>
      <c r="F6401" t="s">
        <v>3848</v>
      </c>
      <c r="G6401" t="s">
        <v>311</v>
      </c>
      <c r="H6401" t="s">
        <v>311</v>
      </c>
      <c r="I6401" t="s">
        <v>311</v>
      </c>
      <c r="J6401">
        <v>0</v>
      </c>
    </row>
    <row r="6402" spans="1:10" hidden="1" x14ac:dyDescent="0.35">
      <c r="A6402" t="s">
        <v>12783</v>
      </c>
      <c r="B6402">
        <v>23</v>
      </c>
      <c r="C6402">
        <v>1</v>
      </c>
      <c r="D6402">
        <v>6285</v>
      </c>
      <c r="E6402" t="s">
        <v>311</v>
      </c>
      <c r="F6402" t="s">
        <v>3848</v>
      </c>
      <c r="G6402" t="s">
        <v>311</v>
      </c>
      <c r="H6402" t="s">
        <v>311</v>
      </c>
      <c r="I6402" t="s">
        <v>311</v>
      </c>
      <c r="J6402">
        <v>2</v>
      </c>
    </row>
    <row r="6403" spans="1:10" hidden="1" x14ac:dyDescent="0.35">
      <c r="A6403" t="s">
        <v>12784</v>
      </c>
      <c r="B6403">
        <v>8</v>
      </c>
      <c r="C6403">
        <v>1</v>
      </c>
      <c r="D6403">
        <v>6285</v>
      </c>
      <c r="E6403" t="s">
        <v>311</v>
      </c>
      <c r="F6403" t="s">
        <v>3848</v>
      </c>
      <c r="G6403" t="s">
        <v>311</v>
      </c>
      <c r="H6403" t="s">
        <v>311</v>
      </c>
      <c r="I6403" t="s">
        <v>311</v>
      </c>
      <c r="J6403">
        <v>7</v>
      </c>
    </row>
    <row r="6404" spans="1:10" hidden="1" x14ac:dyDescent="0.35">
      <c r="A6404" t="s">
        <v>12785</v>
      </c>
      <c r="B6404">
        <v>9</v>
      </c>
      <c r="C6404">
        <v>1</v>
      </c>
      <c r="D6404">
        <v>6285</v>
      </c>
      <c r="E6404" t="s">
        <v>311</v>
      </c>
      <c r="F6404" t="s">
        <v>3848</v>
      </c>
      <c r="G6404" t="s">
        <v>311</v>
      </c>
      <c r="H6404" t="s">
        <v>311</v>
      </c>
      <c r="I6404" t="s">
        <v>311</v>
      </c>
      <c r="J6404">
        <v>0</v>
      </c>
    </row>
    <row r="6405" spans="1:10" hidden="1" x14ac:dyDescent="0.35">
      <c r="A6405" t="s">
        <v>12786</v>
      </c>
      <c r="B6405">
        <v>12</v>
      </c>
      <c r="C6405">
        <v>1</v>
      </c>
      <c r="D6405">
        <v>6285</v>
      </c>
      <c r="E6405" t="s">
        <v>311</v>
      </c>
      <c r="F6405" t="s">
        <v>3848</v>
      </c>
      <c r="G6405" t="s">
        <v>311</v>
      </c>
      <c r="H6405" t="s">
        <v>311</v>
      </c>
      <c r="I6405" t="s">
        <v>311</v>
      </c>
      <c r="J6405">
        <v>0</v>
      </c>
    </row>
    <row r="6406" spans="1:10" hidden="1" x14ac:dyDescent="0.35">
      <c r="A6406" t="s">
        <v>12787</v>
      </c>
      <c r="B6406">
        <v>19</v>
      </c>
      <c r="C6406">
        <v>1</v>
      </c>
      <c r="D6406">
        <v>6285</v>
      </c>
      <c r="E6406" t="s">
        <v>311</v>
      </c>
      <c r="F6406" t="s">
        <v>3848</v>
      </c>
      <c r="G6406" t="s">
        <v>311</v>
      </c>
      <c r="H6406" t="s">
        <v>311</v>
      </c>
      <c r="I6406" t="s">
        <v>311</v>
      </c>
      <c r="J6406">
        <v>0</v>
      </c>
    </row>
    <row r="6407" spans="1:10" hidden="1" x14ac:dyDescent="0.35">
      <c r="A6407" t="s">
        <v>12788</v>
      </c>
      <c r="B6407">
        <v>6</v>
      </c>
      <c r="C6407">
        <v>1</v>
      </c>
      <c r="D6407">
        <v>6285</v>
      </c>
      <c r="E6407" t="s">
        <v>311</v>
      </c>
      <c r="F6407" t="s">
        <v>3848</v>
      </c>
      <c r="G6407" t="s">
        <v>311</v>
      </c>
      <c r="H6407" t="s">
        <v>311</v>
      </c>
      <c r="I6407" t="s">
        <v>311</v>
      </c>
      <c r="J6407">
        <v>0</v>
      </c>
    </row>
    <row r="6408" spans="1:10" hidden="1" x14ac:dyDescent="0.35">
      <c r="A6408" t="s">
        <v>12789</v>
      </c>
      <c r="B6408">
        <v>10</v>
      </c>
      <c r="C6408">
        <v>1</v>
      </c>
      <c r="D6408">
        <v>6285</v>
      </c>
      <c r="E6408" t="s">
        <v>311</v>
      </c>
      <c r="F6408" t="s">
        <v>3848</v>
      </c>
      <c r="G6408" t="s">
        <v>311</v>
      </c>
      <c r="H6408" t="s">
        <v>311</v>
      </c>
      <c r="I6408" t="s">
        <v>311</v>
      </c>
      <c r="J6408">
        <v>0</v>
      </c>
    </row>
    <row r="6409" spans="1:10" hidden="1" x14ac:dyDescent="0.35">
      <c r="A6409" t="s">
        <v>12790</v>
      </c>
      <c r="B6409">
        <v>13</v>
      </c>
      <c r="C6409">
        <v>1</v>
      </c>
      <c r="D6409">
        <v>6285</v>
      </c>
      <c r="E6409" t="s">
        <v>311</v>
      </c>
      <c r="F6409" t="s">
        <v>3848</v>
      </c>
      <c r="G6409" t="s">
        <v>311</v>
      </c>
      <c r="H6409" t="s">
        <v>311</v>
      </c>
      <c r="I6409" t="s">
        <v>311</v>
      </c>
      <c r="J6409">
        <v>0</v>
      </c>
    </row>
    <row r="6410" spans="1:10" hidden="1" x14ac:dyDescent="0.35">
      <c r="A6410" t="s">
        <v>12791</v>
      </c>
      <c r="B6410">
        <v>14</v>
      </c>
      <c r="C6410">
        <v>1</v>
      </c>
      <c r="D6410">
        <v>6285</v>
      </c>
      <c r="E6410" t="s">
        <v>311</v>
      </c>
      <c r="F6410" t="s">
        <v>3848</v>
      </c>
      <c r="G6410" t="s">
        <v>311</v>
      </c>
      <c r="H6410" t="s">
        <v>311</v>
      </c>
      <c r="I6410" t="s">
        <v>311</v>
      </c>
      <c r="J6410">
        <v>0</v>
      </c>
    </row>
    <row r="6411" spans="1:10" hidden="1" x14ac:dyDescent="0.35">
      <c r="A6411" t="s">
        <v>12792</v>
      </c>
      <c r="B6411">
        <v>9</v>
      </c>
      <c r="C6411">
        <v>1</v>
      </c>
      <c r="D6411">
        <v>6285</v>
      </c>
      <c r="E6411" t="s">
        <v>311</v>
      </c>
      <c r="F6411" t="s">
        <v>3848</v>
      </c>
      <c r="G6411" t="s">
        <v>311</v>
      </c>
      <c r="H6411" t="s">
        <v>311</v>
      </c>
      <c r="I6411" t="s">
        <v>311</v>
      </c>
      <c r="J6411">
        <v>1</v>
      </c>
    </row>
    <row r="6412" spans="1:10" hidden="1" x14ac:dyDescent="0.35">
      <c r="A6412" t="s">
        <v>12793</v>
      </c>
      <c r="B6412">
        <v>8</v>
      </c>
      <c r="C6412">
        <v>1</v>
      </c>
      <c r="D6412">
        <v>6285</v>
      </c>
      <c r="E6412" t="s">
        <v>311</v>
      </c>
      <c r="F6412" t="s">
        <v>3848</v>
      </c>
      <c r="G6412" t="s">
        <v>311</v>
      </c>
      <c r="H6412" t="s">
        <v>311</v>
      </c>
      <c r="I6412" t="s">
        <v>311</v>
      </c>
      <c r="J6412">
        <v>0</v>
      </c>
    </row>
    <row r="6413" spans="1:10" hidden="1" x14ac:dyDescent="0.35">
      <c r="A6413" t="s">
        <v>12794</v>
      </c>
      <c r="B6413">
        <v>8</v>
      </c>
      <c r="C6413">
        <v>1</v>
      </c>
      <c r="D6413">
        <v>6285</v>
      </c>
      <c r="E6413" t="s">
        <v>311</v>
      </c>
      <c r="F6413" t="s">
        <v>3848</v>
      </c>
      <c r="G6413" t="s">
        <v>311</v>
      </c>
      <c r="H6413" t="s">
        <v>311</v>
      </c>
      <c r="I6413" t="s">
        <v>311</v>
      </c>
      <c r="J6413">
        <v>0</v>
      </c>
    </row>
    <row r="6414" spans="1:10" hidden="1" x14ac:dyDescent="0.35">
      <c r="A6414" t="s">
        <v>12795</v>
      </c>
      <c r="B6414">
        <v>8</v>
      </c>
      <c r="C6414">
        <v>1</v>
      </c>
      <c r="D6414">
        <v>6285</v>
      </c>
      <c r="E6414" t="s">
        <v>311</v>
      </c>
      <c r="F6414" t="s">
        <v>3848</v>
      </c>
      <c r="G6414" t="s">
        <v>311</v>
      </c>
      <c r="H6414" t="s">
        <v>311</v>
      </c>
      <c r="I6414" t="s">
        <v>311</v>
      </c>
      <c r="J6414">
        <v>0</v>
      </c>
    </row>
    <row r="6415" spans="1:10" x14ac:dyDescent="0.35">
      <c r="A6415" t="s">
        <v>12796</v>
      </c>
      <c r="B6415">
        <v>2</v>
      </c>
      <c r="C6415">
        <v>1</v>
      </c>
      <c r="D6415">
        <v>6285</v>
      </c>
      <c r="E6415" t="s">
        <v>334</v>
      </c>
      <c r="F6415" t="s">
        <v>0</v>
      </c>
      <c r="G6415" t="s">
        <v>2438</v>
      </c>
      <c r="H6415">
        <v>0</v>
      </c>
      <c r="I6415">
        <v>0.69</v>
      </c>
      <c r="J6415">
        <v>2</v>
      </c>
    </row>
    <row r="6416" spans="1:10" hidden="1" x14ac:dyDescent="0.35">
      <c r="A6416" t="s">
        <v>12797</v>
      </c>
      <c r="B6416">
        <v>8</v>
      </c>
      <c r="C6416">
        <v>1</v>
      </c>
      <c r="D6416">
        <v>6285</v>
      </c>
      <c r="E6416" t="s">
        <v>311</v>
      </c>
      <c r="F6416" t="s">
        <v>3848</v>
      </c>
      <c r="G6416" t="s">
        <v>311</v>
      </c>
      <c r="H6416" t="s">
        <v>311</v>
      </c>
      <c r="I6416" t="s">
        <v>311</v>
      </c>
      <c r="J6416">
        <v>0</v>
      </c>
    </row>
    <row r="6417" spans="1:10" hidden="1" x14ac:dyDescent="0.35">
      <c r="A6417" t="s">
        <v>12798</v>
      </c>
      <c r="B6417">
        <v>12</v>
      </c>
      <c r="C6417">
        <v>1</v>
      </c>
      <c r="D6417">
        <v>6285</v>
      </c>
      <c r="E6417" t="s">
        <v>311</v>
      </c>
      <c r="F6417" t="s">
        <v>3848</v>
      </c>
      <c r="G6417" t="s">
        <v>311</v>
      </c>
      <c r="H6417" t="s">
        <v>311</v>
      </c>
      <c r="I6417" t="s">
        <v>311</v>
      </c>
      <c r="J6417">
        <v>0</v>
      </c>
    </row>
    <row r="6418" spans="1:10" hidden="1" x14ac:dyDescent="0.35">
      <c r="A6418" t="s">
        <v>12799</v>
      </c>
      <c r="B6418">
        <v>3</v>
      </c>
      <c r="C6418">
        <v>1</v>
      </c>
      <c r="D6418">
        <v>6285</v>
      </c>
      <c r="E6418" t="s">
        <v>311</v>
      </c>
      <c r="F6418" t="s">
        <v>3848</v>
      </c>
      <c r="G6418" t="s">
        <v>311</v>
      </c>
      <c r="H6418" t="s">
        <v>311</v>
      </c>
      <c r="I6418" t="s">
        <v>311</v>
      </c>
      <c r="J6418">
        <v>0</v>
      </c>
    </row>
    <row r="6419" spans="1:10" hidden="1" x14ac:dyDescent="0.35">
      <c r="A6419" t="s">
        <v>12800</v>
      </c>
      <c r="B6419">
        <v>7</v>
      </c>
      <c r="C6419">
        <v>1</v>
      </c>
      <c r="D6419">
        <v>6285</v>
      </c>
      <c r="E6419" t="s">
        <v>311</v>
      </c>
      <c r="F6419" t="s">
        <v>3848</v>
      </c>
      <c r="G6419" t="s">
        <v>311</v>
      </c>
      <c r="H6419" t="s">
        <v>311</v>
      </c>
      <c r="I6419" t="s">
        <v>311</v>
      </c>
      <c r="J6419">
        <v>0</v>
      </c>
    </row>
    <row r="6420" spans="1:10" hidden="1" x14ac:dyDescent="0.35">
      <c r="A6420" t="s">
        <v>12801</v>
      </c>
      <c r="B6420">
        <v>18</v>
      </c>
      <c r="C6420">
        <v>1</v>
      </c>
      <c r="D6420">
        <v>6285</v>
      </c>
      <c r="E6420" t="s">
        <v>311</v>
      </c>
      <c r="F6420" t="s">
        <v>3848</v>
      </c>
      <c r="G6420" t="s">
        <v>311</v>
      </c>
      <c r="H6420" t="s">
        <v>311</v>
      </c>
      <c r="I6420" t="s">
        <v>311</v>
      </c>
      <c r="J6420">
        <v>0</v>
      </c>
    </row>
    <row r="6421" spans="1:10" hidden="1" x14ac:dyDescent="0.35">
      <c r="A6421" t="s">
        <v>12802</v>
      </c>
      <c r="B6421">
        <v>10</v>
      </c>
      <c r="C6421">
        <v>1</v>
      </c>
      <c r="D6421">
        <v>6285</v>
      </c>
      <c r="E6421" t="s">
        <v>311</v>
      </c>
      <c r="F6421" t="s">
        <v>3848</v>
      </c>
      <c r="G6421" t="s">
        <v>311</v>
      </c>
      <c r="H6421" t="s">
        <v>311</v>
      </c>
      <c r="I6421" t="s">
        <v>311</v>
      </c>
      <c r="J6421">
        <v>0</v>
      </c>
    </row>
    <row r="6422" spans="1:10" hidden="1" x14ac:dyDescent="0.35">
      <c r="A6422" t="s">
        <v>12803</v>
      </c>
      <c r="B6422">
        <v>16</v>
      </c>
      <c r="C6422">
        <v>1</v>
      </c>
      <c r="D6422">
        <v>6285</v>
      </c>
      <c r="E6422" t="s">
        <v>311</v>
      </c>
      <c r="F6422" t="s">
        <v>2692</v>
      </c>
      <c r="G6422" t="s">
        <v>311</v>
      </c>
      <c r="H6422" t="s">
        <v>311</v>
      </c>
      <c r="I6422" t="s">
        <v>311</v>
      </c>
      <c r="J6422">
        <v>0</v>
      </c>
    </row>
    <row r="6423" spans="1:10" hidden="1" x14ac:dyDescent="0.35">
      <c r="A6423" t="s">
        <v>12804</v>
      </c>
      <c r="B6423">
        <v>14</v>
      </c>
      <c r="C6423">
        <v>1</v>
      </c>
      <c r="D6423">
        <v>6285</v>
      </c>
      <c r="E6423" t="s">
        <v>311</v>
      </c>
      <c r="F6423" t="s">
        <v>3848</v>
      </c>
      <c r="G6423" t="s">
        <v>311</v>
      </c>
      <c r="H6423" t="s">
        <v>311</v>
      </c>
      <c r="I6423" t="s">
        <v>311</v>
      </c>
      <c r="J6423">
        <v>0</v>
      </c>
    </row>
    <row r="6424" spans="1:10" hidden="1" x14ac:dyDescent="0.35">
      <c r="A6424" t="s">
        <v>12805</v>
      </c>
      <c r="B6424">
        <v>9</v>
      </c>
      <c r="C6424">
        <v>1</v>
      </c>
      <c r="D6424">
        <v>6285</v>
      </c>
      <c r="E6424" t="s">
        <v>311</v>
      </c>
      <c r="F6424" t="s">
        <v>3848</v>
      </c>
      <c r="G6424" t="s">
        <v>311</v>
      </c>
      <c r="H6424" t="s">
        <v>311</v>
      </c>
      <c r="I6424" t="s">
        <v>311</v>
      </c>
      <c r="J6424">
        <v>0</v>
      </c>
    </row>
    <row r="6425" spans="1:10" hidden="1" x14ac:dyDescent="0.35">
      <c r="A6425" t="s">
        <v>12806</v>
      </c>
      <c r="B6425">
        <v>10</v>
      </c>
      <c r="C6425">
        <v>1</v>
      </c>
      <c r="D6425">
        <v>6285</v>
      </c>
      <c r="E6425" t="s">
        <v>311</v>
      </c>
      <c r="F6425" t="s">
        <v>3848</v>
      </c>
      <c r="G6425" t="s">
        <v>311</v>
      </c>
      <c r="H6425" t="s">
        <v>311</v>
      </c>
      <c r="I6425" t="s">
        <v>311</v>
      </c>
      <c r="J6425">
        <v>0</v>
      </c>
    </row>
    <row r="6426" spans="1:10" hidden="1" x14ac:dyDescent="0.35">
      <c r="A6426" t="s">
        <v>12807</v>
      </c>
      <c r="B6426">
        <v>9</v>
      </c>
      <c r="C6426">
        <v>1</v>
      </c>
      <c r="D6426">
        <v>6285</v>
      </c>
      <c r="E6426" t="s">
        <v>311</v>
      </c>
      <c r="F6426" t="s">
        <v>3848</v>
      </c>
      <c r="G6426" t="s">
        <v>311</v>
      </c>
      <c r="H6426" t="s">
        <v>311</v>
      </c>
      <c r="I6426" t="s">
        <v>311</v>
      </c>
      <c r="J6426">
        <v>0</v>
      </c>
    </row>
    <row r="6427" spans="1:10" hidden="1" x14ac:dyDescent="0.35">
      <c r="A6427" t="s">
        <v>12808</v>
      </c>
      <c r="B6427">
        <v>12</v>
      </c>
      <c r="C6427">
        <v>1</v>
      </c>
      <c r="D6427">
        <v>6285</v>
      </c>
      <c r="E6427" t="s">
        <v>311</v>
      </c>
      <c r="F6427" t="s">
        <v>3848</v>
      </c>
      <c r="G6427" t="s">
        <v>311</v>
      </c>
      <c r="H6427" t="s">
        <v>311</v>
      </c>
      <c r="I6427" t="s">
        <v>311</v>
      </c>
      <c r="J6427">
        <v>0</v>
      </c>
    </row>
    <row r="6428" spans="1:10" hidden="1" x14ac:dyDescent="0.35">
      <c r="A6428" t="s">
        <v>12809</v>
      </c>
      <c r="B6428">
        <v>11</v>
      </c>
      <c r="C6428">
        <v>1</v>
      </c>
      <c r="D6428">
        <v>6285</v>
      </c>
      <c r="E6428" t="s">
        <v>311</v>
      </c>
      <c r="F6428" t="s">
        <v>3848</v>
      </c>
      <c r="G6428" t="s">
        <v>311</v>
      </c>
      <c r="H6428" t="s">
        <v>311</v>
      </c>
      <c r="I6428" t="s">
        <v>311</v>
      </c>
      <c r="J6428">
        <v>0</v>
      </c>
    </row>
    <row r="6429" spans="1:10" hidden="1" x14ac:dyDescent="0.35">
      <c r="A6429" t="s">
        <v>12810</v>
      </c>
      <c r="B6429">
        <v>6</v>
      </c>
      <c r="C6429">
        <v>1</v>
      </c>
      <c r="D6429">
        <v>6285</v>
      </c>
      <c r="E6429" t="s">
        <v>311</v>
      </c>
      <c r="F6429" t="s">
        <v>3848</v>
      </c>
      <c r="G6429" t="s">
        <v>311</v>
      </c>
      <c r="H6429" t="s">
        <v>311</v>
      </c>
      <c r="I6429" t="s">
        <v>311</v>
      </c>
      <c r="J6429">
        <v>0</v>
      </c>
    </row>
    <row r="6430" spans="1:10" hidden="1" x14ac:dyDescent="0.35">
      <c r="A6430" t="s">
        <v>12811</v>
      </c>
      <c r="B6430">
        <v>14</v>
      </c>
      <c r="C6430">
        <v>1</v>
      </c>
      <c r="D6430">
        <v>6285</v>
      </c>
      <c r="E6430" t="s">
        <v>311</v>
      </c>
      <c r="F6430" t="s">
        <v>3848</v>
      </c>
      <c r="G6430" t="s">
        <v>311</v>
      </c>
      <c r="H6430" t="s">
        <v>311</v>
      </c>
      <c r="I6430" t="s">
        <v>311</v>
      </c>
      <c r="J6430">
        <v>0</v>
      </c>
    </row>
    <row r="6431" spans="1:10" hidden="1" x14ac:dyDescent="0.35">
      <c r="A6431" t="s">
        <v>12812</v>
      </c>
      <c r="B6431">
        <v>10</v>
      </c>
      <c r="C6431">
        <v>1</v>
      </c>
      <c r="D6431">
        <v>6285</v>
      </c>
      <c r="E6431" t="s">
        <v>311</v>
      </c>
      <c r="F6431" t="s">
        <v>3848</v>
      </c>
      <c r="G6431" t="s">
        <v>311</v>
      </c>
      <c r="H6431" t="s">
        <v>311</v>
      </c>
      <c r="I6431" t="s">
        <v>311</v>
      </c>
      <c r="J6431">
        <v>0</v>
      </c>
    </row>
    <row r="6432" spans="1:10" hidden="1" x14ac:dyDescent="0.35">
      <c r="A6432" t="s">
        <v>12813</v>
      </c>
      <c r="B6432">
        <v>3</v>
      </c>
      <c r="C6432">
        <v>1</v>
      </c>
      <c r="D6432">
        <v>6285</v>
      </c>
      <c r="E6432" t="s">
        <v>311</v>
      </c>
      <c r="F6432" t="s">
        <v>3848</v>
      </c>
      <c r="G6432" t="s">
        <v>311</v>
      </c>
      <c r="H6432" t="s">
        <v>311</v>
      </c>
      <c r="I6432" t="s">
        <v>311</v>
      </c>
      <c r="J6432">
        <v>0</v>
      </c>
    </row>
    <row r="6433" spans="1:10" hidden="1" x14ac:dyDescent="0.35">
      <c r="A6433" t="s">
        <v>12814</v>
      </c>
      <c r="B6433">
        <v>6</v>
      </c>
      <c r="C6433">
        <v>1</v>
      </c>
      <c r="D6433">
        <v>6285</v>
      </c>
      <c r="E6433" t="s">
        <v>311</v>
      </c>
      <c r="F6433" t="s">
        <v>3848</v>
      </c>
      <c r="G6433" t="s">
        <v>311</v>
      </c>
      <c r="H6433" t="s">
        <v>311</v>
      </c>
      <c r="I6433" t="s">
        <v>311</v>
      </c>
      <c r="J6433">
        <v>0</v>
      </c>
    </row>
    <row r="6434" spans="1:10" hidden="1" x14ac:dyDescent="0.35">
      <c r="A6434" t="s">
        <v>12815</v>
      </c>
      <c r="B6434">
        <v>10</v>
      </c>
      <c r="C6434">
        <v>1</v>
      </c>
      <c r="D6434">
        <v>6285</v>
      </c>
      <c r="E6434" t="s">
        <v>311</v>
      </c>
      <c r="F6434" t="s">
        <v>3848</v>
      </c>
      <c r="G6434" t="s">
        <v>311</v>
      </c>
      <c r="H6434" t="s">
        <v>311</v>
      </c>
      <c r="I6434" t="s">
        <v>311</v>
      </c>
      <c r="J6434">
        <v>0</v>
      </c>
    </row>
    <row r="6435" spans="1:10" hidden="1" x14ac:dyDescent="0.35">
      <c r="A6435" t="s">
        <v>12816</v>
      </c>
      <c r="B6435">
        <v>14</v>
      </c>
      <c r="C6435">
        <v>1</v>
      </c>
      <c r="D6435">
        <v>6285</v>
      </c>
      <c r="E6435" t="s">
        <v>311</v>
      </c>
      <c r="F6435" t="s">
        <v>3848</v>
      </c>
      <c r="G6435" t="s">
        <v>311</v>
      </c>
      <c r="H6435" t="s">
        <v>311</v>
      </c>
      <c r="I6435" t="s">
        <v>311</v>
      </c>
      <c r="J6435">
        <v>1</v>
      </c>
    </row>
    <row r="6436" spans="1:10" hidden="1" x14ac:dyDescent="0.35">
      <c r="A6436" t="s">
        <v>12817</v>
      </c>
      <c r="B6436">
        <v>7</v>
      </c>
      <c r="C6436">
        <v>1</v>
      </c>
      <c r="D6436">
        <v>6285</v>
      </c>
      <c r="E6436" t="s">
        <v>311</v>
      </c>
      <c r="F6436" t="s">
        <v>3848</v>
      </c>
      <c r="G6436" t="s">
        <v>311</v>
      </c>
      <c r="H6436" t="s">
        <v>311</v>
      </c>
      <c r="I6436" t="s">
        <v>311</v>
      </c>
      <c r="J6436">
        <v>0</v>
      </c>
    </row>
    <row r="6437" spans="1:10" hidden="1" x14ac:dyDescent="0.35">
      <c r="A6437" t="s">
        <v>12818</v>
      </c>
      <c r="B6437">
        <v>17</v>
      </c>
      <c r="C6437">
        <v>1</v>
      </c>
      <c r="D6437">
        <v>6285</v>
      </c>
      <c r="E6437" t="s">
        <v>311</v>
      </c>
      <c r="F6437" t="s">
        <v>3848</v>
      </c>
      <c r="G6437" t="s">
        <v>311</v>
      </c>
      <c r="H6437" t="s">
        <v>311</v>
      </c>
      <c r="I6437" t="s">
        <v>311</v>
      </c>
      <c r="J6437">
        <v>0</v>
      </c>
    </row>
    <row r="6438" spans="1:10" hidden="1" x14ac:dyDescent="0.35">
      <c r="A6438" t="s">
        <v>12819</v>
      </c>
      <c r="B6438">
        <v>8</v>
      </c>
      <c r="C6438">
        <v>1</v>
      </c>
      <c r="D6438">
        <v>6285</v>
      </c>
      <c r="E6438" t="s">
        <v>311</v>
      </c>
      <c r="F6438" t="s">
        <v>3848</v>
      </c>
      <c r="G6438" t="s">
        <v>311</v>
      </c>
      <c r="H6438" t="s">
        <v>311</v>
      </c>
      <c r="I6438" t="s">
        <v>311</v>
      </c>
      <c r="J6438">
        <v>1</v>
      </c>
    </row>
    <row r="6439" spans="1:10" hidden="1" x14ac:dyDescent="0.35">
      <c r="A6439" t="s">
        <v>12820</v>
      </c>
      <c r="B6439">
        <v>23</v>
      </c>
      <c r="C6439">
        <v>1</v>
      </c>
      <c r="D6439">
        <v>6285</v>
      </c>
      <c r="E6439" t="s">
        <v>311</v>
      </c>
      <c r="F6439" t="s">
        <v>3848</v>
      </c>
      <c r="G6439" t="s">
        <v>311</v>
      </c>
      <c r="H6439" t="s">
        <v>311</v>
      </c>
      <c r="I6439" t="s">
        <v>311</v>
      </c>
      <c r="J6439">
        <v>0</v>
      </c>
    </row>
    <row r="6440" spans="1:10" hidden="1" x14ac:dyDescent="0.35">
      <c r="A6440" t="s">
        <v>12821</v>
      </c>
      <c r="B6440">
        <v>13</v>
      </c>
      <c r="C6440">
        <v>1</v>
      </c>
      <c r="D6440">
        <v>6285</v>
      </c>
      <c r="E6440" t="s">
        <v>311</v>
      </c>
      <c r="F6440" t="s">
        <v>3848</v>
      </c>
      <c r="G6440" t="s">
        <v>311</v>
      </c>
      <c r="H6440" t="s">
        <v>311</v>
      </c>
      <c r="I6440" t="s">
        <v>311</v>
      </c>
      <c r="J6440">
        <v>0</v>
      </c>
    </row>
    <row r="6441" spans="1:10" hidden="1" x14ac:dyDescent="0.35">
      <c r="A6441" t="s">
        <v>12822</v>
      </c>
      <c r="B6441">
        <v>8</v>
      </c>
      <c r="C6441">
        <v>1</v>
      </c>
      <c r="D6441">
        <v>6285</v>
      </c>
      <c r="E6441" t="s">
        <v>311</v>
      </c>
      <c r="F6441" t="s">
        <v>3848</v>
      </c>
      <c r="G6441" t="s">
        <v>311</v>
      </c>
      <c r="H6441" t="s">
        <v>311</v>
      </c>
      <c r="I6441" t="s">
        <v>311</v>
      </c>
      <c r="J6441">
        <v>0</v>
      </c>
    </row>
    <row r="6442" spans="1:10" hidden="1" x14ac:dyDescent="0.35">
      <c r="A6442" t="s">
        <v>12823</v>
      </c>
      <c r="B6442">
        <v>31</v>
      </c>
      <c r="C6442">
        <v>1</v>
      </c>
      <c r="D6442">
        <v>6285</v>
      </c>
      <c r="E6442" t="s">
        <v>311</v>
      </c>
      <c r="F6442" t="s">
        <v>3848</v>
      </c>
      <c r="G6442" t="s">
        <v>311</v>
      </c>
      <c r="H6442" t="s">
        <v>311</v>
      </c>
      <c r="I6442" t="s">
        <v>311</v>
      </c>
      <c r="J6442">
        <v>0</v>
      </c>
    </row>
    <row r="6443" spans="1:10" hidden="1" x14ac:dyDescent="0.35">
      <c r="A6443" t="s">
        <v>12824</v>
      </c>
      <c r="B6443">
        <v>6</v>
      </c>
      <c r="C6443">
        <v>1</v>
      </c>
      <c r="D6443">
        <v>6285</v>
      </c>
      <c r="E6443" t="s">
        <v>311</v>
      </c>
      <c r="F6443" t="s">
        <v>3848</v>
      </c>
      <c r="G6443" t="s">
        <v>311</v>
      </c>
      <c r="H6443" t="s">
        <v>311</v>
      </c>
      <c r="I6443" t="s">
        <v>311</v>
      </c>
      <c r="J6443">
        <v>0</v>
      </c>
    </row>
    <row r="6444" spans="1:10" hidden="1" x14ac:dyDescent="0.35">
      <c r="A6444" t="s">
        <v>12825</v>
      </c>
      <c r="B6444">
        <v>9</v>
      </c>
      <c r="C6444">
        <v>1</v>
      </c>
      <c r="D6444">
        <v>6285</v>
      </c>
      <c r="E6444" t="s">
        <v>311</v>
      </c>
      <c r="F6444" t="s">
        <v>3848</v>
      </c>
      <c r="G6444" t="s">
        <v>311</v>
      </c>
      <c r="H6444" t="s">
        <v>311</v>
      </c>
      <c r="I6444" t="s">
        <v>311</v>
      </c>
      <c r="J6444">
        <v>0</v>
      </c>
    </row>
    <row r="6445" spans="1:10" hidden="1" x14ac:dyDescent="0.35">
      <c r="A6445" t="s">
        <v>12826</v>
      </c>
      <c r="B6445">
        <v>8</v>
      </c>
      <c r="C6445">
        <v>1</v>
      </c>
      <c r="D6445">
        <v>6285</v>
      </c>
      <c r="E6445" t="s">
        <v>311</v>
      </c>
      <c r="F6445" t="s">
        <v>3848</v>
      </c>
      <c r="G6445" t="s">
        <v>311</v>
      </c>
      <c r="H6445" t="s">
        <v>311</v>
      </c>
      <c r="I6445" t="s">
        <v>311</v>
      </c>
      <c r="J6445">
        <v>0</v>
      </c>
    </row>
    <row r="6446" spans="1:10" hidden="1" x14ac:dyDescent="0.35">
      <c r="A6446" t="s">
        <v>12827</v>
      </c>
      <c r="B6446">
        <v>15</v>
      </c>
      <c r="C6446">
        <v>1</v>
      </c>
      <c r="D6446">
        <v>6285</v>
      </c>
      <c r="E6446" t="s">
        <v>311</v>
      </c>
      <c r="F6446" t="s">
        <v>3848</v>
      </c>
      <c r="G6446" t="s">
        <v>311</v>
      </c>
      <c r="H6446" t="s">
        <v>311</v>
      </c>
      <c r="I6446" t="s">
        <v>311</v>
      </c>
      <c r="J6446">
        <v>1</v>
      </c>
    </row>
    <row r="6447" spans="1:10" hidden="1" x14ac:dyDescent="0.35">
      <c r="A6447" t="s">
        <v>12828</v>
      </c>
      <c r="B6447">
        <v>12</v>
      </c>
      <c r="C6447">
        <v>1</v>
      </c>
      <c r="D6447">
        <v>6285</v>
      </c>
      <c r="E6447" t="s">
        <v>311</v>
      </c>
      <c r="F6447" t="s">
        <v>3848</v>
      </c>
      <c r="G6447" t="s">
        <v>311</v>
      </c>
      <c r="H6447" t="s">
        <v>311</v>
      </c>
      <c r="I6447" t="s">
        <v>311</v>
      </c>
      <c r="J6447">
        <v>0</v>
      </c>
    </row>
    <row r="6448" spans="1:10" hidden="1" x14ac:dyDescent="0.35">
      <c r="A6448" t="s">
        <v>12829</v>
      </c>
      <c r="B6448">
        <v>10</v>
      </c>
      <c r="C6448">
        <v>1</v>
      </c>
      <c r="D6448">
        <v>6285</v>
      </c>
      <c r="E6448" t="s">
        <v>311</v>
      </c>
      <c r="F6448" t="s">
        <v>3848</v>
      </c>
      <c r="G6448" t="s">
        <v>311</v>
      </c>
      <c r="H6448" t="s">
        <v>311</v>
      </c>
      <c r="I6448" t="s">
        <v>311</v>
      </c>
      <c r="J6448">
        <v>0</v>
      </c>
    </row>
    <row r="6449" spans="1:10" hidden="1" x14ac:dyDescent="0.35">
      <c r="A6449" t="s">
        <v>12830</v>
      </c>
      <c r="B6449">
        <v>11</v>
      </c>
      <c r="C6449">
        <v>1</v>
      </c>
      <c r="D6449">
        <v>6285</v>
      </c>
      <c r="E6449" t="s">
        <v>311</v>
      </c>
      <c r="F6449" t="s">
        <v>3848</v>
      </c>
      <c r="G6449" t="s">
        <v>311</v>
      </c>
      <c r="H6449" t="s">
        <v>311</v>
      </c>
      <c r="I6449" t="s">
        <v>311</v>
      </c>
      <c r="J6449">
        <v>1</v>
      </c>
    </row>
    <row r="6450" spans="1:10" hidden="1" x14ac:dyDescent="0.35">
      <c r="A6450" t="s">
        <v>12831</v>
      </c>
      <c r="B6450">
        <v>6</v>
      </c>
      <c r="C6450">
        <v>1</v>
      </c>
      <c r="D6450">
        <v>6285</v>
      </c>
      <c r="E6450" t="s">
        <v>311</v>
      </c>
      <c r="F6450" t="s">
        <v>3848</v>
      </c>
      <c r="G6450" t="s">
        <v>311</v>
      </c>
      <c r="H6450" t="s">
        <v>311</v>
      </c>
      <c r="I6450" t="s">
        <v>311</v>
      </c>
      <c r="J6450">
        <v>0</v>
      </c>
    </row>
    <row r="6451" spans="1:10" hidden="1" x14ac:dyDescent="0.35">
      <c r="A6451" t="s">
        <v>12832</v>
      </c>
      <c r="B6451">
        <v>7</v>
      </c>
      <c r="C6451">
        <v>1</v>
      </c>
      <c r="D6451">
        <v>6285</v>
      </c>
      <c r="E6451" t="s">
        <v>311</v>
      </c>
      <c r="F6451" t="s">
        <v>3848</v>
      </c>
      <c r="G6451" t="s">
        <v>311</v>
      </c>
      <c r="H6451" t="s">
        <v>311</v>
      </c>
      <c r="I6451" t="s">
        <v>311</v>
      </c>
      <c r="J6451">
        <v>0</v>
      </c>
    </row>
    <row r="6452" spans="1:10" hidden="1" x14ac:dyDescent="0.35">
      <c r="A6452" t="s">
        <v>12833</v>
      </c>
      <c r="B6452">
        <v>8</v>
      </c>
      <c r="C6452">
        <v>1</v>
      </c>
      <c r="D6452">
        <v>6285</v>
      </c>
      <c r="E6452" t="s">
        <v>311</v>
      </c>
      <c r="F6452" t="s">
        <v>3848</v>
      </c>
      <c r="G6452" t="s">
        <v>311</v>
      </c>
      <c r="H6452" t="s">
        <v>311</v>
      </c>
      <c r="I6452" t="s">
        <v>311</v>
      </c>
      <c r="J6452">
        <v>0</v>
      </c>
    </row>
    <row r="6453" spans="1:10" hidden="1" x14ac:dyDescent="0.35">
      <c r="A6453" t="s">
        <v>12834</v>
      </c>
      <c r="B6453">
        <v>12</v>
      </c>
      <c r="C6453">
        <v>1</v>
      </c>
      <c r="D6453">
        <v>6285</v>
      </c>
      <c r="E6453" t="s">
        <v>311</v>
      </c>
      <c r="F6453" t="s">
        <v>3848</v>
      </c>
      <c r="G6453" t="s">
        <v>311</v>
      </c>
      <c r="H6453" t="s">
        <v>311</v>
      </c>
      <c r="I6453" t="s">
        <v>311</v>
      </c>
      <c r="J6453">
        <v>0</v>
      </c>
    </row>
    <row r="6454" spans="1:10" hidden="1" x14ac:dyDescent="0.35">
      <c r="A6454" t="s">
        <v>12835</v>
      </c>
      <c r="B6454">
        <v>11</v>
      </c>
      <c r="C6454">
        <v>1</v>
      </c>
      <c r="D6454">
        <v>6285</v>
      </c>
      <c r="E6454" t="s">
        <v>311</v>
      </c>
      <c r="F6454" t="s">
        <v>3848</v>
      </c>
      <c r="G6454" t="s">
        <v>311</v>
      </c>
      <c r="H6454" t="s">
        <v>311</v>
      </c>
      <c r="I6454" t="s">
        <v>311</v>
      </c>
      <c r="J6454">
        <v>0</v>
      </c>
    </row>
    <row r="6455" spans="1:10" hidden="1" x14ac:dyDescent="0.35">
      <c r="A6455" t="s">
        <v>12836</v>
      </c>
      <c r="B6455">
        <v>6</v>
      </c>
      <c r="C6455">
        <v>1</v>
      </c>
      <c r="D6455">
        <v>6285</v>
      </c>
      <c r="E6455" t="s">
        <v>311</v>
      </c>
      <c r="F6455" t="s">
        <v>3848</v>
      </c>
      <c r="G6455" t="s">
        <v>311</v>
      </c>
      <c r="H6455" t="s">
        <v>311</v>
      </c>
      <c r="I6455" t="s">
        <v>311</v>
      </c>
      <c r="J6455">
        <v>0</v>
      </c>
    </row>
    <row r="6456" spans="1:10" hidden="1" x14ac:dyDescent="0.35">
      <c r="A6456" t="s">
        <v>12837</v>
      </c>
      <c r="B6456">
        <v>6</v>
      </c>
      <c r="C6456">
        <v>1</v>
      </c>
      <c r="D6456">
        <v>6285</v>
      </c>
      <c r="E6456" t="s">
        <v>311</v>
      </c>
      <c r="F6456" t="s">
        <v>3848</v>
      </c>
      <c r="G6456" t="s">
        <v>311</v>
      </c>
      <c r="H6456" t="s">
        <v>311</v>
      </c>
      <c r="I6456" t="s">
        <v>311</v>
      </c>
      <c r="J6456">
        <v>0</v>
      </c>
    </row>
    <row r="6457" spans="1:10" hidden="1" x14ac:dyDescent="0.35">
      <c r="A6457" t="s">
        <v>12838</v>
      </c>
      <c r="B6457">
        <v>9</v>
      </c>
      <c r="C6457">
        <v>1</v>
      </c>
      <c r="D6457">
        <v>6285</v>
      </c>
      <c r="E6457" t="s">
        <v>311</v>
      </c>
      <c r="F6457" t="s">
        <v>3848</v>
      </c>
      <c r="G6457" t="s">
        <v>311</v>
      </c>
      <c r="H6457" t="s">
        <v>311</v>
      </c>
      <c r="I6457" t="s">
        <v>311</v>
      </c>
      <c r="J6457">
        <v>0</v>
      </c>
    </row>
    <row r="6458" spans="1:10" hidden="1" x14ac:dyDescent="0.35">
      <c r="A6458" t="s">
        <v>12839</v>
      </c>
      <c r="B6458">
        <v>15</v>
      </c>
      <c r="C6458">
        <v>1</v>
      </c>
      <c r="D6458">
        <v>6285</v>
      </c>
      <c r="E6458" t="s">
        <v>311</v>
      </c>
      <c r="F6458" t="s">
        <v>3848</v>
      </c>
      <c r="G6458" t="s">
        <v>311</v>
      </c>
      <c r="H6458" t="s">
        <v>311</v>
      </c>
      <c r="I6458" t="s">
        <v>311</v>
      </c>
      <c r="J6458">
        <v>0</v>
      </c>
    </row>
    <row r="6459" spans="1:10" hidden="1" x14ac:dyDescent="0.35">
      <c r="A6459" t="s">
        <v>12840</v>
      </c>
      <c r="B6459">
        <v>11</v>
      </c>
      <c r="C6459">
        <v>1</v>
      </c>
      <c r="D6459">
        <v>6285</v>
      </c>
      <c r="E6459" t="s">
        <v>311</v>
      </c>
      <c r="F6459" t="s">
        <v>3848</v>
      </c>
      <c r="G6459" t="s">
        <v>311</v>
      </c>
      <c r="H6459" t="s">
        <v>311</v>
      </c>
      <c r="I6459" t="s">
        <v>311</v>
      </c>
      <c r="J6459">
        <v>2</v>
      </c>
    </row>
    <row r="6460" spans="1:10" hidden="1" x14ac:dyDescent="0.35">
      <c r="A6460" t="s">
        <v>12841</v>
      </c>
      <c r="B6460">
        <v>6</v>
      </c>
      <c r="C6460">
        <v>1</v>
      </c>
      <c r="D6460">
        <v>6285</v>
      </c>
      <c r="E6460" t="s">
        <v>311</v>
      </c>
      <c r="F6460" t="s">
        <v>3848</v>
      </c>
      <c r="G6460" t="s">
        <v>311</v>
      </c>
      <c r="H6460" t="s">
        <v>311</v>
      </c>
      <c r="I6460" t="s">
        <v>311</v>
      </c>
      <c r="J6460">
        <v>0</v>
      </c>
    </row>
    <row r="6461" spans="1:10" hidden="1" x14ac:dyDescent="0.35">
      <c r="A6461" t="s">
        <v>12842</v>
      </c>
      <c r="B6461">
        <v>7</v>
      </c>
      <c r="C6461">
        <v>1</v>
      </c>
      <c r="D6461">
        <v>6285</v>
      </c>
      <c r="E6461" t="s">
        <v>311</v>
      </c>
      <c r="F6461" t="s">
        <v>3848</v>
      </c>
      <c r="G6461" t="s">
        <v>311</v>
      </c>
      <c r="H6461" t="s">
        <v>311</v>
      </c>
      <c r="I6461" t="s">
        <v>311</v>
      </c>
      <c r="J6461">
        <v>0</v>
      </c>
    </row>
    <row r="6462" spans="1:10" hidden="1" x14ac:dyDescent="0.35">
      <c r="A6462" t="s">
        <v>12843</v>
      </c>
      <c r="B6462">
        <v>12</v>
      </c>
      <c r="C6462">
        <v>1</v>
      </c>
      <c r="D6462">
        <v>6285</v>
      </c>
      <c r="E6462" t="s">
        <v>311</v>
      </c>
      <c r="F6462" t="s">
        <v>3848</v>
      </c>
      <c r="G6462" t="s">
        <v>311</v>
      </c>
      <c r="H6462" t="s">
        <v>311</v>
      </c>
      <c r="I6462" t="s">
        <v>311</v>
      </c>
      <c r="J6462">
        <v>0</v>
      </c>
    </row>
    <row r="6463" spans="1:10" hidden="1" x14ac:dyDescent="0.35">
      <c r="A6463" t="s">
        <v>12844</v>
      </c>
      <c r="B6463">
        <v>14</v>
      </c>
      <c r="C6463">
        <v>1</v>
      </c>
      <c r="D6463">
        <v>6285</v>
      </c>
      <c r="E6463" t="s">
        <v>311</v>
      </c>
      <c r="F6463" t="s">
        <v>3848</v>
      </c>
      <c r="G6463" t="s">
        <v>311</v>
      </c>
      <c r="H6463" t="s">
        <v>311</v>
      </c>
      <c r="I6463" t="s">
        <v>311</v>
      </c>
      <c r="J6463">
        <v>0</v>
      </c>
    </row>
    <row r="6464" spans="1:10" hidden="1" x14ac:dyDescent="0.35">
      <c r="A6464" t="s">
        <v>12845</v>
      </c>
      <c r="B6464">
        <v>13</v>
      </c>
      <c r="C6464">
        <v>1</v>
      </c>
      <c r="D6464">
        <v>6285</v>
      </c>
      <c r="E6464" t="s">
        <v>311</v>
      </c>
      <c r="F6464" t="s">
        <v>3848</v>
      </c>
      <c r="G6464" t="s">
        <v>311</v>
      </c>
      <c r="H6464" t="s">
        <v>311</v>
      </c>
      <c r="I6464" t="s">
        <v>311</v>
      </c>
      <c r="J6464">
        <v>0</v>
      </c>
    </row>
    <row r="6465" spans="1:10" hidden="1" x14ac:dyDescent="0.35">
      <c r="A6465" t="s">
        <v>12846</v>
      </c>
      <c r="B6465">
        <v>8</v>
      </c>
      <c r="C6465">
        <v>1</v>
      </c>
      <c r="D6465">
        <v>6285</v>
      </c>
      <c r="E6465" t="s">
        <v>311</v>
      </c>
      <c r="F6465" t="s">
        <v>3848</v>
      </c>
      <c r="G6465" t="s">
        <v>311</v>
      </c>
      <c r="H6465" t="s">
        <v>311</v>
      </c>
      <c r="I6465" t="s">
        <v>311</v>
      </c>
      <c r="J6465">
        <v>0</v>
      </c>
    </row>
    <row r="6466" spans="1:10" hidden="1" x14ac:dyDescent="0.35">
      <c r="A6466" t="s">
        <v>12847</v>
      </c>
      <c r="B6466">
        <v>19</v>
      </c>
      <c r="C6466">
        <v>1</v>
      </c>
      <c r="D6466">
        <v>6285</v>
      </c>
      <c r="E6466" t="s">
        <v>311</v>
      </c>
      <c r="F6466" t="s">
        <v>3848</v>
      </c>
      <c r="G6466" t="s">
        <v>311</v>
      </c>
      <c r="H6466" t="s">
        <v>311</v>
      </c>
      <c r="I6466" t="s">
        <v>311</v>
      </c>
      <c r="J6466">
        <v>0</v>
      </c>
    </row>
    <row r="6467" spans="1:10" hidden="1" x14ac:dyDescent="0.35">
      <c r="A6467" t="s">
        <v>12848</v>
      </c>
      <c r="B6467">
        <v>9</v>
      </c>
      <c r="C6467">
        <v>1</v>
      </c>
      <c r="D6467">
        <v>6285</v>
      </c>
      <c r="E6467" t="s">
        <v>311</v>
      </c>
      <c r="F6467" t="s">
        <v>3848</v>
      </c>
      <c r="G6467" t="s">
        <v>311</v>
      </c>
      <c r="H6467" t="s">
        <v>311</v>
      </c>
      <c r="I6467" t="s">
        <v>311</v>
      </c>
      <c r="J6467">
        <v>0</v>
      </c>
    </row>
    <row r="6468" spans="1:10" hidden="1" x14ac:dyDescent="0.35">
      <c r="A6468" t="s">
        <v>12849</v>
      </c>
      <c r="B6468">
        <v>9</v>
      </c>
      <c r="C6468">
        <v>1</v>
      </c>
      <c r="D6468">
        <v>6285</v>
      </c>
      <c r="E6468" t="s">
        <v>311</v>
      </c>
      <c r="F6468" t="s">
        <v>3848</v>
      </c>
      <c r="G6468" t="s">
        <v>311</v>
      </c>
      <c r="H6468" t="s">
        <v>311</v>
      </c>
      <c r="I6468" t="s">
        <v>311</v>
      </c>
      <c r="J6468">
        <v>0</v>
      </c>
    </row>
    <row r="6469" spans="1:10" hidden="1" x14ac:dyDescent="0.35">
      <c r="A6469" t="s">
        <v>12850</v>
      </c>
      <c r="B6469">
        <v>11</v>
      </c>
      <c r="C6469">
        <v>1</v>
      </c>
      <c r="D6469">
        <v>6285</v>
      </c>
      <c r="E6469" t="s">
        <v>311</v>
      </c>
      <c r="F6469" t="s">
        <v>2692</v>
      </c>
      <c r="G6469" t="s">
        <v>311</v>
      </c>
      <c r="H6469" t="s">
        <v>311</v>
      </c>
      <c r="I6469" t="s">
        <v>311</v>
      </c>
      <c r="J6469">
        <v>2</v>
      </c>
    </row>
    <row r="6470" spans="1:10" hidden="1" x14ac:dyDescent="0.35">
      <c r="A6470" t="s">
        <v>12851</v>
      </c>
      <c r="B6470">
        <v>7</v>
      </c>
      <c r="C6470">
        <v>1</v>
      </c>
      <c r="D6470">
        <v>6285</v>
      </c>
      <c r="E6470" t="s">
        <v>311</v>
      </c>
      <c r="F6470" t="s">
        <v>3848</v>
      </c>
      <c r="G6470" t="s">
        <v>311</v>
      </c>
      <c r="H6470" t="s">
        <v>311</v>
      </c>
      <c r="I6470" t="s">
        <v>311</v>
      </c>
      <c r="J6470">
        <v>7</v>
      </c>
    </row>
    <row r="6471" spans="1:10" hidden="1" x14ac:dyDescent="0.35">
      <c r="A6471" t="s">
        <v>12852</v>
      </c>
      <c r="B6471">
        <v>8</v>
      </c>
      <c r="C6471">
        <v>1</v>
      </c>
      <c r="D6471">
        <v>6285</v>
      </c>
      <c r="E6471" t="s">
        <v>311</v>
      </c>
      <c r="F6471" t="s">
        <v>3848</v>
      </c>
      <c r="G6471" t="s">
        <v>311</v>
      </c>
      <c r="H6471" t="s">
        <v>311</v>
      </c>
      <c r="I6471" t="s">
        <v>311</v>
      </c>
      <c r="J6471">
        <v>0</v>
      </c>
    </row>
    <row r="6472" spans="1:10" hidden="1" x14ac:dyDescent="0.35">
      <c r="A6472" t="s">
        <v>12853</v>
      </c>
      <c r="B6472">
        <v>9</v>
      </c>
      <c r="C6472">
        <v>1</v>
      </c>
      <c r="D6472">
        <v>6285</v>
      </c>
      <c r="E6472" t="s">
        <v>311</v>
      </c>
      <c r="F6472" t="s">
        <v>3848</v>
      </c>
      <c r="G6472" t="s">
        <v>311</v>
      </c>
      <c r="H6472" t="s">
        <v>311</v>
      </c>
      <c r="I6472" t="s">
        <v>311</v>
      </c>
      <c r="J6472">
        <v>0</v>
      </c>
    </row>
    <row r="6473" spans="1:10" hidden="1" x14ac:dyDescent="0.35">
      <c r="A6473" t="s">
        <v>12854</v>
      </c>
      <c r="B6473">
        <v>12</v>
      </c>
      <c r="C6473">
        <v>1</v>
      </c>
      <c r="D6473">
        <v>6285</v>
      </c>
      <c r="E6473" t="s">
        <v>311</v>
      </c>
      <c r="F6473" t="s">
        <v>3848</v>
      </c>
      <c r="G6473" t="s">
        <v>311</v>
      </c>
      <c r="H6473" t="s">
        <v>311</v>
      </c>
      <c r="I6473" t="s">
        <v>311</v>
      </c>
      <c r="J6473">
        <v>0</v>
      </c>
    </row>
    <row r="6474" spans="1:10" hidden="1" x14ac:dyDescent="0.35">
      <c r="A6474" t="s">
        <v>12855</v>
      </c>
      <c r="B6474">
        <v>7</v>
      </c>
      <c r="C6474">
        <v>1</v>
      </c>
      <c r="D6474">
        <v>6285</v>
      </c>
      <c r="E6474" t="s">
        <v>311</v>
      </c>
      <c r="F6474" t="s">
        <v>3848</v>
      </c>
      <c r="G6474" t="s">
        <v>311</v>
      </c>
      <c r="H6474" t="s">
        <v>311</v>
      </c>
      <c r="I6474" t="s">
        <v>311</v>
      </c>
      <c r="J6474">
        <v>7</v>
      </c>
    </row>
    <row r="6475" spans="1:10" hidden="1" x14ac:dyDescent="0.35">
      <c r="A6475" t="s">
        <v>12856</v>
      </c>
      <c r="B6475">
        <v>18</v>
      </c>
      <c r="C6475">
        <v>1</v>
      </c>
      <c r="D6475">
        <v>6285</v>
      </c>
      <c r="E6475" t="s">
        <v>311</v>
      </c>
      <c r="F6475" t="s">
        <v>3848</v>
      </c>
      <c r="G6475" t="s">
        <v>311</v>
      </c>
      <c r="H6475" t="s">
        <v>311</v>
      </c>
      <c r="I6475" t="s">
        <v>311</v>
      </c>
      <c r="J6475">
        <v>0</v>
      </c>
    </row>
    <row r="6476" spans="1:10" hidden="1" x14ac:dyDescent="0.35">
      <c r="A6476" t="s">
        <v>12857</v>
      </c>
      <c r="B6476">
        <v>22</v>
      </c>
      <c r="C6476">
        <v>1</v>
      </c>
      <c r="D6476">
        <v>6285</v>
      </c>
      <c r="E6476" t="s">
        <v>311</v>
      </c>
      <c r="F6476" t="s">
        <v>3848</v>
      </c>
      <c r="G6476" t="s">
        <v>311</v>
      </c>
      <c r="H6476" t="s">
        <v>311</v>
      </c>
      <c r="I6476" t="s">
        <v>311</v>
      </c>
      <c r="J6476">
        <v>0</v>
      </c>
    </row>
    <row r="6477" spans="1:10" hidden="1" x14ac:dyDescent="0.35">
      <c r="A6477" t="s">
        <v>12858</v>
      </c>
      <c r="B6477">
        <v>10</v>
      </c>
      <c r="C6477">
        <v>1</v>
      </c>
      <c r="D6477">
        <v>6285</v>
      </c>
      <c r="E6477" t="s">
        <v>311</v>
      </c>
      <c r="F6477" t="s">
        <v>3848</v>
      </c>
      <c r="G6477" t="s">
        <v>311</v>
      </c>
      <c r="H6477" t="s">
        <v>311</v>
      </c>
      <c r="I6477" t="s">
        <v>311</v>
      </c>
      <c r="J6477">
        <v>0</v>
      </c>
    </row>
    <row r="6478" spans="1:10" hidden="1" x14ac:dyDescent="0.35">
      <c r="A6478" t="s">
        <v>12859</v>
      </c>
      <c r="B6478">
        <v>36</v>
      </c>
      <c r="C6478">
        <v>1</v>
      </c>
      <c r="D6478">
        <v>6285</v>
      </c>
      <c r="E6478" t="s">
        <v>311</v>
      </c>
      <c r="F6478" t="s">
        <v>3848</v>
      </c>
      <c r="G6478" t="s">
        <v>311</v>
      </c>
      <c r="H6478" t="s">
        <v>311</v>
      </c>
      <c r="I6478" t="s">
        <v>311</v>
      </c>
      <c r="J6478">
        <v>0</v>
      </c>
    </row>
    <row r="6479" spans="1:10" hidden="1" x14ac:dyDescent="0.35">
      <c r="A6479" t="s">
        <v>12860</v>
      </c>
      <c r="B6479">
        <v>11</v>
      </c>
      <c r="C6479">
        <v>1</v>
      </c>
      <c r="D6479">
        <v>6285</v>
      </c>
      <c r="E6479" t="s">
        <v>311</v>
      </c>
      <c r="F6479" t="s">
        <v>3848</v>
      </c>
      <c r="G6479" t="s">
        <v>311</v>
      </c>
      <c r="H6479" t="s">
        <v>311</v>
      </c>
      <c r="I6479" t="s">
        <v>311</v>
      </c>
      <c r="J6479">
        <v>0</v>
      </c>
    </row>
    <row r="6480" spans="1:10" hidden="1" x14ac:dyDescent="0.35">
      <c r="A6480" t="s">
        <v>12861</v>
      </c>
      <c r="B6480">
        <v>11</v>
      </c>
      <c r="C6480">
        <v>1</v>
      </c>
      <c r="D6480">
        <v>6285</v>
      </c>
      <c r="E6480" t="s">
        <v>311</v>
      </c>
      <c r="F6480" t="s">
        <v>3848</v>
      </c>
      <c r="G6480" t="s">
        <v>311</v>
      </c>
      <c r="H6480" t="s">
        <v>311</v>
      </c>
      <c r="I6480" t="s">
        <v>311</v>
      </c>
      <c r="J6480">
        <v>1</v>
      </c>
    </row>
    <row r="6481" spans="1:10" hidden="1" x14ac:dyDescent="0.35">
      <c r="A6481" t="s">
        <v>12862</v>
      </c>
      <c r="B6481">
        <v>11</v>
      </c>
      <c r="C6481">
        <v>1</v>
      </c>
      <c r="D6481">
        <v>6285</v>
      </c>
      <c r="E6481" t="s">
        <v>311</v>
      </c>
      <c r="F6481" t="s">
        <v>2692</v>
      </c>
      <c r="G6481" t="s">
        <v>311</v>
      </c>
      <c r="H6481" t="s">
        <v>311</v>
      </c>
      <c r="I6481" t="s">
        <v>311</v>
      </c>
      <c r="J6481">
        <v>0</v>
      </c>
    </row>
    <row r="6482" spans="1:10" hidden="1" x14ac:dyDescent="0.35">
      <c r="A6482" t="s">
        <v>12863</v>
      </c>
      <c r="B6482">
        <v>29</v>
      </c>
      <c r="C6482">
        <v>1</v>
      </c>
      <c r="D6482">
        <v>6285</v>
      </c>
      <c r="E6482" t="s">
        <v>311</v>
      </c>
      <c r="F6482" t="s">
        <v>2692</v>
      </c>
      <c r="G6482" t="s">
        <v>311</v>
      </c>
      <c r="H6482" t="s">
        <v>311</v>
      </c>
      <c r="I6482" t="s">
        <v>311</v>
      </c>
      <c r="J6482">
        <v>0</v>
      </c>
    </row>
    <row r="6483" spans="1:10" hidden="1" x14ac:dyDescent="0.35">
      <c r="A6483" t="s">
        <v>12864</v>
      </c>
      <c r="B6483">
        <v>12</v>
      </c>
      <c r="C6483">
        <v>1</v>
      </c>
      <c r="D6483">
        <v>6285</v>
      </c>
      <c r="E6483" t="s">
        <v>311</v>
      </c>
      <c r="F6483" t="s">
        <v>3848</v>
      </c>
      <c r="G6483" t="s">
        <v>311</v>
      </c>
      <c r="H6483" t="s">
        <v>311</v>
      </c>
      <c r="I6483" t="s">
        <v>311</v>
      </c>
      <c r="J6483">
        <v>5</v>
      </c>
    </row>
    <row r="6484" spans="1:10" hidden="1" x14ac:dyDescent="0.35">
      <c r="A6484" t="s">
        <v>12865</v>
      </c>
      <c r="B6484">
        <v>16</v>
      </c>
      <c r="C6484">
        <v>1</v>
      </c>
      <c r="D6484">
        <v>6285</v>
      </c>
      <c r="E6484" t="s">
        <v>311</v>
      </c>
      <c r="F6484" t="s">
        <v>3848</v>
      </c>
      <c r="G6484" t="s">
        <v>311</v>
      </c>
      <c r="H6484" t="s">
        <v>311</v>
      </c>
      <c r="I6484" t="s">
        <v>311</v>
      </c>
      <c r="J6484">
        <v>0</v>
      </c>
    </row>
    <row r="6485" spans="1:10" hidden="1" x14ac:dyDescent="0.35">
      <c r="A6485" t="s">
        <v>12866</v>
      </c>
      <c r="B6485">
        <v>13</v>
      </c>
      <c r="C6485">
        <v>1</v>
      </c>
      <c r="D6485">
        <v>6285</v>
      </c>
      <c r="E6485" t="s">
        <v>311</v>
      </c>
      <c r="F6485" t="s">
        <v>3848</v>
      </c>
      <c r="G6485" t="s">
        <v>311</v>
      </c>
      <c r="H6485" t="s">
        <v>311</v>
      </c>
      <c r="I6485" t="s">
        <v>311</v>
      </c>
      <c r="J6485">
        <v>0</v>
      </c>
    </row>
    <row r="6486" spans="1:10" hidden="1" x14ac:dyDescent="0.35">
      <c r="A6486" t="s">
        <v>12867</v>
      </c>
      <c r="B6486">
        <v>8</v>
      </c>
      <c r="C6486">
        <v>1</v>
      </c>
      <c r="D6486">
        <v>6285</v>
      </c>
      <c r="E6486" t="s">
        <v>311</v>
      </c>
      <c r="F6486" t="s">
        <v>3848</v>
      </c>
      <c r="G6486" t="s">
        <v>311</v>
      </c>
      <c r="H6486" t="s">
        <v>311</v>
      </c>
      <c r="I6486" t="s">
        <v>311</v>
      </c>
      <c r="J6486">
        <v>0</v>
      </c>
    </row>
    <row r="6487" spans="1:10" hidden="1" x14ac:dyDescent="0.35">
      <c r="A6487" t="s">
        <v>12868</v>
      </c>
      <c r="B6487">
        <v>14</v>
      </c>
      <c r="C6487">
        <v>1</v>
      </c>
      <c r="D6487">
        <v>6285</v>
      </c>
      <c r="E6487" t="s">
        <v>311</v>
      </c>
      <c r="F6487" t="s">
        <v>3848</v>
      </c>
      <c r="G6487" t="s">
        <v>311</v>
      </c>
      <c r="H6487" t="s">
        <v>311</v>
      </c>
      <c r="I6487" t="s">
        <v>311</v>
      </c>
      <c r="J6487">
        <v>0</v>
      </c>
    </row>
    <row r="6488" spans="1:10" hidden="1" x14ac:dyDescent="0.35">
      <c r="A6488" t="s">
        <v>12869</v>
      </c>
      <c r="B6488">
        <v>11</v>
      </c>
      <c r="C6488">
        <v>1</v>
      </c>
      <c r="D6488">
        <v>6285</v>
      </c>
      <c r="E6488" t="s">
        <v>311</v>
      </c>
      <c r="F6488" t="s">
        <v>3848</v>
      </c>
      <c r="G6488" t="s">
        <v>311</v>
      </c>
      <c r="H6488" t="s">
        <v>311</v>
      </c>
      <c r="I6488" t="s">
        <v>311</v>
      </c>
      <c r="J6488">
        <v>0</v>
      </c>
    </row>
    <row r="6489" spans="1:10" hidden="1" x14ac:dyDescent="0.35">
      <c r="A6489" t="s">
        <v>12870</v>
      </c>
      <c r="B6489">
        <v>12</v>
      </c>
      <c r="C6489">
        <v>1</v>
      </c>
      <c r="D6489">
        <v>6285</v>
      </c>
      <c r="E6489" t="s">
        <v>311</v>
      </c>
      <c r="F6489" t="s">
        <v>3848</v>
      </c>
      <c r="G6489" t="s">
        <v>311</v>
      </c>
      <c r="H6489" t="s">
        <v>311</v>
      </c>
      <c r="I6489" t="s">
        <v>311</v>
      </c>
      <c r="J6489">
        <v>0</v>
      </c>
    </row>
    <row r="6490" spans="1:10" hidden="1" x14ac:dyDescent="0.35">
      <c r="A6490" t="s">
        <v>12871</v>
      </c>
      <c r="B6490">
        <v>10</v>
      </c>
      <c r="C6490">
        <v>1</v>
      </c>
      <c r="D6490">
        <v>6285</v>
      </c>
      <c r="E6490" t="s">
        <v>311</v>
      </c>
      <c r="F6490" t="s">
        <v>3848</v>
      </c>
      <c r="G6490" t="s">
        <v>311</v>
      </c>
      <c r="H6490" t="s">
        <v>311</v>
      </c>
      <c r="I6490" t="s">
        <v>311</v>
      </c>
      <c r="J6490">
        <v>0</v>
      </c>
    </row>
    <row r="6491" spans="1:10" hidden="1" x14ac:dyDescent="0.35">
      <c r="A6491" t="s">
        <v>12872</v>
      </c>
      <c r="B6491">
        <v>9</v>
      </c>
      <c r="C6491">
        <v>1</v>
      </c>
      <c r="D6491">
        <v>6285</v>
      </c>
      <c r="E6491" t="s">
        <v>311</v>
      </c>
      <c r="F6491" t="s">
        <v>3848</v>
      </c>
      <c r="G6491" t="s">
        <v>311</v>
      </c>
      <c r="H6491" t="s">
        <v>311</v>
      </c>
      <c r="I6491" t="s">
        <v>311</v>
      </c>
      <c r="J6491">
        <v>0</v>
      </c>
    </row>
    <row r="6492" spans="1:10" hidden="1" x14ac:dyDescent="0.35">
      <c r="A6492" t="s">
        <v>12873</v>
      </c>
      <c r="B6492">
        <v>8</v>
      </c>
      <c r="C6492">
        <v>1</v>
      </c>
      <c r="D6492">
        <v>6285</v>
      </c>
      <c r="E6492" t="s">
        <v>311</v>
      </c>
      <c r="F6492" t="s">
        <v>3848</v>
      </c>
      <c r="G6492" t="s">
        <v>311</v>
      </c>
      <c r="H6492" t="s">
        <v>311</v>
      </c>
      <c r="I6492" t="s">
        <v>311</v>
      </c>
      <c r="J6492">
        <v>0</v>
      </c>
    </row>
    <row r="6493" spans="1:10" hidden="1" x14ac:dyDescent="0.35">
      <c r="A6493" t="s">
        <v>12874</v>
      </c>
      <c r="B6493">
        <v>7</v>
      </c>
      <c r="C6493">
        <v>1</v>
      </c>
      <c r="D6493">
        <v>6285</v>
      </c>
      <c r="E6493" t="s">
        <v>311</v>
      </c>
      <c r="F6493" t="s">
        <v>3848</v>
      </c>
      <c r="G6493" t="s">
        <v>311</v>
      </c>
      <c r="H6493" t="s">
        <v>311</v>
      </c>
      <c r="I6493" t="s">
        <v>311</v>
      </c>
      <c r="J6493">
        <v>0</v>
      </c>
    </row>
    <row r="6494" spans="1:10" hidden="1" x14ac:dyDescent="0.35">
      <c r="A6494" t="s">
        <v>12875</v>
      </c>
      <c r="B6494">
        <v>7</v>
      </c>
      <c r="C6494">
        <v>1</v>
      </c>
      <c r="D6494">
        <v>6285</v>
      </c>
      <c r="E6494" t="s">
        <v>311</v>
      </c>
      <c r="F6494" t="s">
        <v>3848</v>
      </c>
      <c r="G6494" t="s">
        <v>311</v>
      </c>
      <c r="H6494" t="s">
        <v>311</v>
      </c>
      <c r="I6494" t="s">
        <v>311</v>
      </c>
      <c r="J6494">
        <v>0</v>
      </c>
    </row>
    <row r="6495" spans="1:10" hidden="1" x14ac:dyDescent="0.35">
      <c r="A6495" t="s">
        <v>12876</v>
      </c>
      <c r="B6495">
        <v>5</v>
      </c>
      <c r="C6495">
        <v>1</v>
      </c>
      <c r="D6495">
        <v>6285</v>
      </c>
      <c r="E6495" t="s">
        <v>311</v>
      </c>
      <c r="F6495" t="s">
        <v>3848</v>
      </c>
      <c r="G6495" t="s">
        <v>311</v>
      </c>
      <c r="H6495" t="s">
        <v>311</v>
      </c>
      <c r="I6495" t="s">
        <v>311</v>
      </c>
      <c r="J6495">
        <v>0</v>
      </c>
    </row>
    <row r="6496" spans="1:10" hidden="1" x14ac:dyDescent="0.35">
      <c r="A6496" t="s">
        <v>12877</v>
      </c>
      <c r="B6496">
        <v>7</v>
      </c>
      <c r="C6496">
        <v>1</v>
      </c>
      <c r="D6496">
        <v>6285</v>
      </c>
      <c r="E6496" t="s">
        <v>311</v>
      </c>
      <c r="F6496" t="s">
        <v>3848</v>
      </c>
      <c r="G6496" t="s">
        <v>311</v>
      </c>
      <c r="H6496" t="s">
        <v>311</v>
      </c>
      <c r="I6496" t="s">
        <v>311</v>
      </c>
      <c r="J6496">
        <v>0</v>
      </c>
    </row>
    <row r="6497" spans="1:10" hidden="1" x14ac:dyDescent="0.35">
      <c r="A6497" t="s">
        <v>12878</v>
      </c>
      <c r="B6497">
        <v>9</v>
      </c>
      <c r="C6497">
        <v>1</v>
      </c>
      <c r="D6497">
        <v>6285</v>
      </c>
      <c r="E6497" t="s">
        <v>311</v>
      </c>
      <c r="F6497" t="s">
        <v>3848</v>
      </c>
      <c r="G6497" t="s">
        <v>311</v>
      </c>
      <c r="H6497" t="s">
        <v>311</v>
      </c>
      <c r="I6497" t="s">
        <v>311</v>
      </c>
      <c r="J6497">
        <v>0</v>
      </c>
    </row>
    <row r="6498" spans="1:10" hidden="1" x14ac:dyDescent="0.35">
      <c r="A6498" t="s">
        <v>12879</v>
      </c>
      <c r="B6498">
        <v>16</v>
      </c>
      <c r="C6498">
        <v>1</v>
      </c>
      <c r="D6498">
        <v>6285</v>
      </c>
      <c r="E6498" t="s">
        <v>311</v>
      </c>
      <c r="F6498" t="s">
        <v>3848</v>
      </c>
      <c r="G6498" t="s">
        <v>311</v>
      </c>
      <c r="H6498" t="s">
        <v>311</v>
      </c>
      <c r="I6498" t="s">
        <v>311</v>
      </c>
      <c r="J6498">
        <v>2</v>
      </c>
    </row>
    <row r="6499" spans="1:10" hidden="1" x14ac:dyDescent="0.35">
      <c r="A6499" t="s">
        <v>12880</v>
      </c>
      <c r="B6499">
        <v>20</v>
      </c>
      <c r="C6499">
        <v>1</v>
      </c>
      <c r="D6499">
        <v>6285</v>
      </c>
      <c r="E6499" t="s">
        <v>311</v>
      </c>
      <c r="F6499" t="s">
        <v>2692</v>
      </c>
      <c r="G6499" t="s">
        <v>311</v>
      </c>
      <c r="H6499" t="s">
        <v>311</v>
      </c>
      <c r="I6499" t="s">
        <v>311</v>
      </c>
      <c r="J6499">
        <v>1</v>
      </c>
    </row>
    <row r="6500" spans="1:10" hidden="1" x14ac:dyDescent="0.35">
      <c r="A6500" t="s">
        <v>12881</v>
      </c>
      <c r="B6500">
        <v>7</v>
      </c>
      <c r="C6500">
        <v>1</v>
      </c>
      <c r="D6500">
        <v>6285</v>
      </c>
      <c r="E6500" t="s">
        <v>311</v>
      </c>
      <c r="F6500" t="s">
        <v>3848</v>
      </c>
      <c r="G6500" t="s">
        <v>311</v>
      </c>
      <c r="H6500" t="s">
        <v>311</v>
      </c>
      <c r="I6500" t="s">
        <v>311</v>
      </c>
      <c r="J6500">
        <v>1</v>
      </c>
    </row>
    <row r="6501" spans="1:10" hidden="1" x14ac:dyDescent="0.35">
      <c r="A6501" t="s">
        <v>12882</v>
      </c>
      <c r="B6501">
        <v>9</v>
      </c>
      <c r="C6501">
        <v>1</v>
      </c>
      <c r="D6501">
        <v>6285</v>
      </c>
      <c r="E6501" t="s">
        <v>311</v>
      </c>
      <c r="F6501" t="s">
        <v>3848</v>
      </c>
      <c r="G6501" t="s">
        <v>311</v>
      </c>
      <c r="H6501" t="s">
        <v>311</v>
      </c>
      <c r="I6501" t="s">
        <v>311</v>
      </c>
      <c r="J6501">
        <v>0</v>
      </c>
    </row>
    <row r="6502" spans="1:10" hidden="1" x14ac:dyDescent="0.35">
      <c r="A6502" t="s">
        <v>12883</v>
      </c>
      <c r="B6502">
        <v>9</v>
      </c>
      <c r="C6502">
        <v>1</v>
      </c>
      <c r="D6502">
        <v>6285</v>
      </c>
      <c r="E6502" t="s">
        <v>311</v>
      </c>
      <c r="F6502" t="s">
        <v>3848</v>
      </c>
      <c r="G6502" t="s">
        <v>311</v>
      </c>
      <c r="H6502" t="s">
        <v>311</v>
      </c>
      <c r="I6502" t="s">
        <v>311</v>
      </c>
      <c r="J6502">
        <v>0</v>
      </c>
    </row>
    <row r="6503" spans="1:10" hidden="1" x14ac:dyDescent="0.35">
      <c r="A6503" t="s">
        <v>12884</v>
      </c>
      <c r="B6503">
        <v>9</v>
      </c>
      <c r="C6503">
        <v>1</v>
      </c>
      <c r="D6503">
        <v>6285</v>
      </c>
      <c r="E6503" t="s">
        <v>311</v>
      </c>
      <c r="F6503" t="s">
        <v>3848</v>
      </c>
      <c r="G6503" t="s">
        <v>311</v>
      </c>
      <c r="H6503" t="s">
        <v>311</v>
      </c>
      <c r="I6503" t="s">
        <v>311</v>
      </c>
      <c r="J6503">
        <v>0</v>
      </c>
    </row>
    <row r="6504" spans="1:10" hidden="1" x14ac:dyDescent="0.35">
      <c r="A6504" t="s">
        <v>12885</v>
      </c>
      <c r="B6504">
        <v>11</v>
      </c>
      <c r="C6504">
        <v>1</v>
      </c>
      <c r="D6504">
        <v>6285</v>
      </c>
      <c r="E6504" t="s">
        <v>311</v>
      </c>
      <c r="F6504" t="s">
        <v>3848</v>
      </c>
      <c r="G6504" t="s">
        <v>311</v>
      </c>
      <c r="H6504" t="s">
        <v>311</v>
      </c>
      <c r="I6504" t="s">
        <v>311</v>
      </c>
      <c r="J6504">
        <v>0</v>
      </c>
    </row>
    <row r="6505" spans="1:10" hidden="1" x14ac:dyDescent="0.35">
      <c r="A6505" t="s">
        <v>12886</v>
      </c>
      <c r="B6505">
        <v>21</v>
      </c>
      <c r="C6505">
        <v>1</v>
      </c>
      <c r="D6505">
        <v>6285</v>
      </c>
      <c r="E6505" t="s">
        <v>311</v>
      </c>
      <c r="F6505" t="s">
        <v>3848</v>
      </c>
      <c r="G6505" t="s">
        <v>311</v>
      </c>
      <c r="H6505" t="s">
        <v>311</v>
      </c>
      <c r="I6505" t="s">
        <v>311</v>
      </c>
      <c r="J6505">
        <v>0</v>
      </c>
    </row>
    <row r="6506" spans="1:10" hidden="1" x14ac:dyDescent="0.35">
      <c r="A6506" t="s">
        <v>12887</v>
      </c>
      <c r="B6506">
        <v>8</v>
      </c>
      <c r="C6506">
        <v>1</v>
      </c>
      <c r="D6506">
        <v>6285</v>
      </c>
      <c r="E6506" t="s">
        <v>311</v>
      </c>
      <c r="F6506" t="s">
        <v>3848</v>
      </c>
      <c r="G6506" t="s">
        <v>311</v>
      </c>
      <c r="H6506" t="s">
        <v>311</v>
      </c>
      <c r="I6506" t="s">
        <v>311</v>
      </c>
      <c r="J6506">
        <v>0</v>
      </c>
    </row>
    <row r="6507" spans="1:10" hidden="1" x14ac:dyDescent="0.35">
      <c r="A6507" t="s">
        <v>12888</v>
      </c>
      <c r="B6507">
        <v>8</v>
      </c>
      <c r="C6507">
        <v>1</v>
      </c>
      <c r="D6507">
        <v>6285</v>
      </c>
      <c r="E6507" t="s">
        <v>311</v>
      </c>
      <c r="F6507" t="s">
        <v>3848</v>
      </c>
      <c r="G6507" t="s">
        <v>311</v>
      </c>
      <c r="H6507" t="s">
        <v>311</v>
      </c>
      <c r="I6507" t="s">
        <v>311</v>
      </c>
      <c r="J6507">
        <v>0</v>
      </c>
    </row>
    <row r="6508" spans="1:10" hidden="1" x14ac:dyDescent="0.35">
      <c r="A6508" t="s">
        <v>12889</v>
      </c>
      <c r="B6508">
        <v>18</v>
      </c>
      <c r="C6508">
        <v>1</v>
      </c>
      <c r="D6508">
        <v>6285</v>
      </c>
      <c r="E6508" t="s">
        <v>311</v>
      </c>
      <c r="F6508" t="s">
        <v>3848</v>
      </c>
      <c r="G6508" t="s">
        <v>311</v>
      </c>
      <c r="H6508" t="s">
        <v>311</v>
      </c>
      <c r="I6508" t="s">
        <v>311</v>
      </c>
      <c r="J6508">
        <v>0</v>
      </c>
    </row>
    <row r="6509" spans="1:10" hidden="1" x14ac:dyDescent="0.35">
      <c r="A6509" t="s">
        <v>12890</v>
      </c>
      <c r="B6509">
        <v>8</v>
      </c>
      <c r="C6509">
        <v>1</v>
      </c>
      <c r="D6509">
        <v>6285</v>
      </c>
      <c r="E6509" t="s">
        <v>311</v>
      </c>
      <c r="F6509" t="s">
        <v>3848</v>
      </c>
      <c r="G6509" t="s">
        <v>311</v>
      </c>
      <c r="H6509" t="s">
        <v>311</v>
      </c>
      <c r="I6509" t="s">
        <v>311</v>
      </c>
      <c r="J6509">
        <v>1</v>
      </c>
    </row>
    <row r="6510" spans="1:10" hidden="1" x14ac:dyDescent="0.35">
      <c r="A6510" t="s">
        <v>12891</v>
      </c>
      <c r="B6510">
        <v>12</v>
      </c>
      <c r="C6510">
        <v>1</v>
      </c>
      <c r="D6510">
        <v>6285</v>
      </c>
      <c r="E6510" t="s">
        <v>311</v>
      </c>
      <c r="F6510" t="s">
        <v>3848</v>
      </c>
      <c r="G6510" t="s">
        <v>311</v>
      </c>
      <c r="H6510" t="s">
        <v>311</v>
      </c>
      <c r="I6510" t="s">
        <v>311</v>
      </c>
      <c r="J6510">
        <v>0</v>
      </c>
    </row>
    <row r="6511" spans="1:10" hidden="1" x14ac:dyDescent="0.35">
      <c r="A6511" t="s">
        <v>12892</v>
      </c>
      <c r="B6511">
        <v>40</v>
      </c>
      <c r="C6511">
        <v>1</v>
      </c>
      <c r="D6511">
        <v>6285</v>
      </c>
      <c r="E6511" t="s">
        <v>311</v>
      </c>
      <c r="F6511" t="s">
        <v>2692</v>
      </c>
      <c r="G6511" t="s">
        <v>311</v>
      </c>
      <c r="H6511" t="s">
        <v>311</v>
      </c>
      <c r="I6511" t="s">
        <v>311</v>
      </c>
      <c r="J6511">
        <v>0</v>
      </c>
    </row>
    <row r="6512" spans="1:10" hidden="1" x14ac:dyDescent="0.35">
      <c r="A6512" t="s">
        <v>12893</v>
      </c>
      <c r="B6512">
        <v>7</v>
      </c>
      <c r="C6512">
        <v>1</v>
      </c>
      <c r="D6512">
        <v>6285</v>
      </c>
      <c r="E6512" t="s">
        <v>311</v>
      </c>
      <c r="F6512" t="s">
        <v>3848</v>
      </c>
      <c r="G6512" t="s">
        <v>311</v>
      </c>
      <c r="H6512" t="s">
        <v>311</v>
      </c>
      <c r="I6512" t="s">
        <v>311</v>
      </c>
      <c r="J6512">
        <v>0</v>
      </c>
    </row>
    <row r="6513" spans="1:10" hidden="1" x14ac:dyDescent="0.35">
      <c r="A6513" t="s">
        <v>12894</v>
      </c>
      <c r="B6513">
        <v>22</v>
      </c>
      <c r="C6513">
        <v>1</v>
      </c>
      <c r="D6513">
        <v>6285</v>
      </c>
      <c r="E6513" t="s">
        <v>311</v>
      </c>
      <c r="F6513" t="s">
        <v>2692</v>
      </c>
      <c r="G6513" t="s">
        <v>311</v>
      </c>
      <c r="H6513" t="s">
        <v>311</v>
      </c>
      <c r="I6513" t="s">
        <v>311</v>
      </c>
      <c r="J6513">
        <v>1</v>
      </c>
    </row>
    <row r="6514" spans="1:10" hidden="1" x14ac:dyDescent="0.35">
      <c r="A6514" t="s">
        <v>12895</v>
      </c>
      <c r="B6514">
        <v>10</v>
      </c>
      <c r="C6514">
        <v>1</v>
      </c>
      <c r="D6514">
        <v>6285</v>
      </c>
      <c r="E6514" t="s">
        <v>311</v>
      </c>
      <c r="F6514" t="s">
        <v>3848</v>
      </c>
      <c r="G6514" t="s">
        <v>311</v>
      </c>
      <c r="H6514" t="s">
        <v>311</v>
      </c>
      <c r="I6514" t="s">
        <v>311</v>
      </c>
      <c r="J6514">
        <v>0</v>
      </c>
    </row>
    <row r="6515" spans="1:10" hidden="1" x14ac:dyDescent="0.35">
      <c r="A6515" t="s">
        <v>12896</v>
      </c>
      <c r="B6515">
        <v>9</v>
      </c>
      <c r="C6515">
        <v>1</v>
      </c>
      <c r="D6515">
        <v>6285</v>
      </c>
      <c r="E6515" t="s">
        <v>311</v>
      </c>
      <c r="F6515" t="s">
        <v>3848</v>
      </c>
      <c r="G6515" t="s">
        <v>311</v>
      </c>
      <c r="H6515" t="s">
        <v>311</v>
      </c>
      <c r="I6515" t="s">
        <v>311</v>
      </c>
      <c r="J6515">
        <v>0</v>
      </c>
    </row>
    <row r="6516" spans="1:10" hidden="1" x14ac:dyDescent="0.35">
      <c r="A6516" t="s">
        <v>12897</v>
      </c>
      <c r="B6516">
        <v>11</v>
      </c>
      <c r="C6516">
        <v>1</v>
      </c>
      <c r="D6516">
        <v>6285</v>
      </c>
      <c r="E6516" t="s">
        <v>311</v>
      </c>
      <c r="F6516" t="s">
        <v>3848</v>
      </c>
      <c r="G6516" t="s">
        <v>311</v>
      </c>
      <c r="H6516" t="s">
        <v>311</v>
      </c>
      <c r="I6516" t="s">
        <v>311</v>
      </c>
      <c r="J6516">
        <v>0</v>
      </c>
    </row>
    <row r="6517" spans="1:10" hidden="1" x14ac:dyDescent="0.35">
      <c r="A6517" t="s">
        <v>12898</v>
      </c>
      <c r="B6517">
        <v>10</v>
      </c>
      <c r="C6517">
        <v>1</v>
      </c>
      <c r="D6517">
        <v>6285</v>
      </c>
      <c r="E6517" t="s">
        <v>311</v>
      </c>
      <c r="F6517" t="s">
        <v>3848</v>
      </c>
      <c r="G6517" t="s">
        <v>311</v>
      </c>
      <c r="H6517" t="s">
        <v>311</v>
      </c>
      <c r="I6517" t="s">
        <v>311</v>
      </c>
      <c r="J6517">
        <v>0</v>
      </c>
    </row>
    <row r="6518" spans="1:10" hidden="1" x14ac:dyDescent="0.35">
      <c r="A6518" t="s">
        <v>12899</v>
      </c>
      <c r="B6518">
        <v>5</v>
      </c>
      <c r="C6518">
        <v>1</v>
      </c>
      <c r="D6518">
        <v>6285</v>
      </c>
      <c r="E6518" t="s">
        <v>311</v>
      </c>
      <c r="F6518" t="s">
        <v>2692</v>
      </c>
      <c r="G6518" t="s">
        <v>311</v>
      </c>
      <c r="H6518" t="s">
        <v>311</v>
      </c>
      <c r="I6518" t="s">
        <v>311</v>
      </c>
      <c r="J6518">
        <v>0</v>
      </c>
    </row>
    <row r="6519" spans="1:10" hidden="1" x14ac:dyDescent="0.35">
      <c r="A6519" t="s">
        <v>12900</v>
      </c>
      <c r="B6519">
        <v>6</v>
      </c>
      <c r="C6519">
        <v>1</v>
      </c>
      <c r="D6519">
        <v>6285</v>
      </c>
      <c r="E6519" t="s">
        <v>311</v>
      </c>
      <c r="F6519" t="s">
        <v>3848</v>
      </c>
      <c r="G6519" t="s">
        <v>311</v>
      </c>
      <c r="H6519" t="s">
        <v>311</v>
      </c>
      <c r="I6519" t="s">
        <v>311</v>
      </c>
      <c r="J6519">
        <v>6</v>
      </c>
    </row>
    <row r="6520" spans="1:10" hidden="1" x14ac:dyDescent="0.35">
      <c r="A6520" t="s">
        <v>12901</v>
      </c>
      <c r="B6520">
        <v>9</v>
      </c>
      <c r="C6520">
        <v>1</v>
      </c>
      <c r="D6520">
        <v>6285</v>
      </c>
      <c r="E6520" t="s">
        <v>311</v>
      </c>
      <c r="F6520" t="s">
        <v>3848</v>
      </c>
      <c r="G6520" t="s">
        <v>311</v>
      </c>
      <c r="H6520" t="s">
        <v>311</v>
      </c>
      <c r="I6520" t="s">
        <v>311</v>
      </c>
      <c r="J6520">
        <v>0</v>
      </c>
    </row>
    <row r="6521" spans="1:10" hidden="1" x14ac:dyDescent="0.35">
      <c r="A6521" t="s">
        <v>12902</v>
      </c>
      <c r="B6521">
        <v>21</v>
      </c>
      <c r="C6521">
        <v>1</v>
      </c>
      <c r="D6521">
        <v>6285</v>
      </c>
      <c r="E6521" t="s">
        <v>311</v>
      </c>
      <c r="F6521" t="s">
        <v>2692</v>
      </c>
      <c r="G6521" t="s">
        <v>311</v>
      </c>
      <c r="H6521" t="s">
        <v>311</v>
      </c>
      <c r="I6521" t="s">
        <v>311</v>
      </c>
      <c r="J6521">
        <v>1</v>
      </c>
    </row>
    <row r="6522" spans="1:10" hidden="1" x14ac:dyDescent="0.35">
      <c r="A6522" t="s">
        <v>12903</v>
      </c>
      <c r="B6522">
        <v>16</v>
      </c>
      <c r="C6522">
        <v>1</v>
      </c>
      <c r="D6522">
        <v>6285</v>
      </c>
      <c r="E6522" t="s">
        <v>311</v>
      </c>
      <c r="F6522" t="s">
        <v>3848</v>
      </c>
      <c r="G6522" t="s">
        <v>311</v>
      </c>
      <c r="H6522" t="s">
        <v>311</v>
      </c>
      <c r="I6522" t="s">
        <v>311</v>
      </c>
      <c r="J6522">
        <v>1</v>
      </c>
    </row>
    <row r="6523" spans="1:10" hidden="1" x14ac:dyDescent="0.35">
      <c r="A6523" t="s">
        <v>12904</v>
      </c>
      <c r="B6523">
        <v>14</v>
      </c>
      <c r="C6523">
        <v>1</v>
      </c>
      <c r="D6523">
        <v>6285</v>
      </c>
      <c r="E6523" t="s">
        <v>311</v>
      </c>
      <c r="F6523" t="s">
        <v>3848</v>
      </c>
      <c r="G6523" t="s">
        <v>311</v>
      </c>
      <c r="H6523" t="s">
        <v>311</v>
      </c>
      <c r="I6523" t="s">
        <v>311</v>
      </c>
      <c r="J6523">
        <v>0</v>
      </c>
    </row>
    <row r="6524" spans="1:10" hidden="1" x14ac:dyDescent="0.35">
      <c r="A6524" t="s">
        <v>12905</v>
      </c>
      <c r="B6524">
        <v>18</v>
      </c>
      <c r="C6524">
        <v>1</v>
      </c>
      <c r="D6524">
        <v>6285</v>
      </c>
      <c r="E6524" t="s">
        <v>311</v>
      </c>
      <c r="F6524" t="s">
        <v>2692</v>
      </c>
      <c r="G6524" t="s">
        <v>311</v>
      </c>
      <c r="H6524" t="s">
        <v>311</v>
      </c>
      <c r="I6524" t="s">
        <v>311</v>
      </c>
      <c r="J6524">
        <v>2</v>
      </c>
    </row>
    <row r="6525" spans="1:10" hidden="1" x14ac:dyDescent="0.35">
      <c r="A6525" t="s">
        <v>12906</v>
      </c>
      <c r="B6525">
        <v>7</v>
      </c>
      <c r="C6525">
        <v>1</v>
      </c>
      <c r="D6525">
        <v>6285</v>
      </c>
      <c r="E6525" t="s">
        <v>311</v>
      </c>
      <c r="F6525" t="s">
        <v>3848</v>
      </c>
      <c r="G6525" t="s">
        <v>311</v>
      </c>
      <c r="H6525" t="s">
        <v>311</v>
      </c>
      <c r="I6525" t="s">
        <v>311</v>
      </c>
      <c r="J6525">
        <v>0</v>
      </c>
    </row>
    <row r="6526" spans="1:10" hidden="1" x14ac:dyDescent="0.35">
      <c r="A6526" t="s">
        <v>12907</v>
      </c>
      <c r="B6526">
        <v>9</v>
      </c>
      <c r="C6526">
        <v>1</v>
      </c>
      <c r="D6526">
        <v>6285</v>
      </c>
      <c r="E6526" t="s">
        <v>311</v>
      </c>
      <c r="F6526" t="s">
        <v>3848</v>
      </c>
      <c r="G6526" t="s">
        <v>311</v>
      </c>
      <c r="H6526" t="s">
        <v>311</v>
      </c>
      <c r="I6526" t="s">
        <v>311</v>
      </c>
      <c r="J6526">
        <v>2</v>
      </c>
    </row>
    <row r="6527" spans="1:10" hidden="1" x14ac:dyDescent="0.35">
      <c r="A6527" t="s">
        <v>12908</v>
      </c>
      <c r="B6527">
        <v>10</v>
      </c>
      <c r="C6527">
        <v>1</v>
      </c>
      <c r="D6527">
        <v>6285</v>
      </c>
      <c r="E6527" t="s">
        <v>311</v>
      </c>
      <c r="F6527" t="s">
        <v>3848</v>
      </c>
      <c r="G6527" t="s">
        <v>311</v>
      </c>
      <c r="H6527" t="s">
        <v>311</v>
      </c>
      <c r="I6527" t="s">
        <v>311</v>
      </c>
      <c r="J6527">
        <v>1</v>
      </c>
    </row>
    <row r="6528" spans="1:10" hidden="1" x14ac:dyDescent="0.35">
      <c r="A6528" t="s">
        <v>12909</v>
      </c>
      <c r="B6528">
        <v>15</v>
      </c>
      <c r="C6528">
        <v>1</v>
      </c>
      <c r="D6528">
        <v>6285</v>
      </c>
      <c r="E6528" t="s">
        <v>311</v>
      </c>
      <c r="F6528" t="s">
        <v>3848</v>
      </c>
      <c r="G6528" t="s">
        <v>311</v>
      </c>
      <c r="H6528" t="s">
        <v>311</v>
      </c>
      <c r="I6528" t="s">
        <v>311</v>
      </c>
      <c r="J6528">
        <v>15</v>
      </c>
    </row>
    <row r="6529" spans="1:10" hidden="1" x14ac:dyDescent="0.35">
      <c r="A6529" t="s">
        <v>12910</v>
      </c>
      <c r="B6529">
        <v>7</v>
      </c>
      <c r="C6529">
        <v>1</v>
      </c>
      <c r="D6529">
        <v>6285</v>
      </c>
      <c r="E6529" t="s">
        <v>311</v>
      </c>
      <c r="F6529" t="s">
        <v>3848</v>
      </c>
      <c r="G6529" t="s">
        <v>311</v>
      </c>
      <c r="H6529" t="s">
        <v>311</v>
      </c>
      <c r="I6529" t="s">
        <v>311</v>
      </c>
      <c r="J6529">
        <v>0</v>
      </c>
    </row>
    <row r="6530" spans="1:10" hidden="1" x14ac:dyDescent="0.35">
      <c r="A6530" t="s">
        <v>12911</v>
      </c>
      <c r="B6530">
        <v>15</v>
      </c>
      <c r="C6530">
        <v>1</v>
      </c>
      <c r="D6530">
        <v>6285</v>
      </c>
      <c r="E6530" t="s">
        <v>311</v>
      </c>
      <c r="F6530" t="s">
        <v>3848</v>
      </c>
      <c r="G6530" t="s">
        <v>311</v>
      </c>
      <c r="H6530" t="s">
        <v>311</v>
      </c>
      <c r="I6530" t="s">
        <v>311</v>
      </c>
      <c r="J6530">
        <v>0</v>
      </c>
    </row>
    <row r="6531" spans="1:10" hidden="1" x14ac:dyDescent="0.35">
      <c r="A6531" t="s">
        <v>12912</v>
      </c>
      <c r="B6531">
        <v>6</v>
      </c>
      <c r="C6531">
        <v>1</v>
      </c>
      <c r="D6531">
        <v>6285</v>
      </c>
      <c r="E6531" t="s">
        <v>311</v>
      </c>
      <c r="F6531" t="s">
        <v>3848</v>
      </c>
      <c r="G6531" t="s">
        <v>311</v>
      </c>
      <c r="H6531" t="s">
        <v>311</v>
      </c>
      <c r="I6531" t="s">
        <v>311</v>
      </c>
      <c r="J6531">
        <v>0</v>
      </c>
    </row>
    <row r="6532" spans="1:10" hidden="1" x14ac:dyDescent="0.35">
      <c r="A6532" t="s">
        <v>12913</v>
      </c>
      <c r="B6532">
        <v>13</v>
      </c>
      <c r="C6532">
        <v>1</v>
      </c>
      <c r="D6532">
        <v>6285</v>
      </c>
      <c r="E6532" t="s">
        <v>311</v>
      </c>
      <c r="F6532" t="s">
        <v>3848</v>
      </c>
      <c r="G6532" t="s">
        <v>311</v>
      </c>
      <c r="H6532" t="s">
        <v>311</v>
      </c>
      <c r="I6532" t="s">
        <v>311</v>
      </c>
      <c r="J6532">
        <v>0</v>
      </c>
    </row>
    <row r="6533" spans="1:10" hidden="1" x14ac:dyDescent="0.35">
      <c r="A6533" t="s">
        <v>12914</v>
      </c>
      <c r="B6533">
        <v>6</v>
      </c>
      <c r="C6533">
        <v>1</v>
      </c>
      <c r="D6533">
        <v>6285</v>
      </c>
      <c r="E6533" t="s">
        <v>311</v>
      </c>
      <c r="F6533" t="s">
        <v>3848</v>
      </c>
      <c r="G6533" t="s">
        <v>311</v>
      </c>
      <c r="H6533" t="s">
        <v>311</v>
      </c>
      <c r="I6533" t="s">
        <v>311</v>
      </c>
      <c r="J6533">
        <v>0</v>
      </c>
    </row>
    <row r="6534" spans="1:10" hidden="1" x14ac:dyDescent="0.35">
      <c r="A6534" t="s">
        <v>12915</v>
      </c>
      <c r="B6534">
        <v>17</v>
      </c>
      <c r="C6534">
        <v>1</v>
      </c>
      <c r="D6534">
        <v>6285</v>
      </c>
      <c r="E6534" t="s">
        <v>311</v>
      </c>
      <c r="F6534" t="s">
        <v>3848</v>
      </c>
      <c r="G6534" t="s">
        <v>311</v>
      </c>
      <c r="H6534" t="s">
        <v>311</v>
      </c>
      <c r="I6534" t="s">
        <v>311</v>
      </c>
      <c r="J6534">
        <v>0</v>
      </c>
    </row>
    <row r="6535" spans="1:10" hidden="1" x14ac:dyDescent="0.35">
      <c r="A6535" t="s">
        <v>12916</v>
      </c>
      <c r="B6535">
        <v>6</v>
      </c>
      <c r="C6535">
        <v>1</v>
      </c>
      <c r="D6535">
        <v>6285</v>
      </c>
      <c r="E6535" t="s">
        <v>311</v>
      </c>
      <c r="F6535" t="s">
        <v>3848</v>
      </c>
      <c r="G6535" t="s">
        <v>311</v>
      </c>
      <c r="H6535" t="s">
        <v>311</v>
      </c>
      <c r="I6535" t="s">
        <v>311</v>
      </c>
      <c r="J6535">
        <v>0</v>
      </c>
    </row>
    <row r="6536" spans="1:10" hidden="1" x14ac:dyDescent="0.35">
      <c r="A6536" t="s">
        <v>12917</v>
      </c>
      <c r="B6536">
        <v>11</v>
      </c>
      <c r="C6536">
        <v>1</v>
      </c>
      <c r="D6536">
        <v>6285</v>
      </c>
      <c r="E6536" t="s">
        <v>311</v>
      </c>
      <c r="F6536" t="s">
        <v>2692</v>
      </c>
      <c r="G6536" t="s">
        <v>311</v>
      </c>
      <c r="H6536" t="s">
        <v>311</v>
      </c>
      <c r="I6536" t="s">
        <v>311</v>
      </c>
      <c r="J6536">
        <v>9</v>
      </c>
    </row>
    <row r="6537" spans="1:10" hidden="1" x14ac:dyDescent="0.35">
      <c r="A6537" t="s">
        <v>12918</v>
      </c>
      <c r="B6537">
        <v>11</v>
      </c>
      <c r="C6537">
        <v>1</v>
      </c>
      <c r="D6537">
        <v>6285</v>
      </c>
      <c r="E6537" t="s">
        <v>311</v>
      </c>
      <c r="F6537" t="s">
        <v>3848</v>
      </c>
      <c r="G6537" t="s">
        <v>311</v>
      </c>
      <c r="H6537" t="s">
        <v>311</v>
      </c>
      <c r="I6537" t="s">
        <v>311</v>
      </c>
      <c r="J6537">
        <v>0</v>
      </c>
    </row>
    <row r="6538" spans="1:10" hidden="1" x14ac:dyDescent="0.35">
      <c r="A6538" t="s">
        <v>12919</v>
      </c>
      <c r="B6538">
        <v>11</v>
      </c>
      <c r="C6538">
        <v>1</v>
      </c>
      <c r="D6538">
        <v>6285</v>
      </c>
      <c r="E6538" t="s">
        <v>311</v>
      </c>
      <c r="F6538" t="s">
        <v>3848</v>
      </c>
      <c r="G6538" t="s">
        <v>311</v>
      </c>
      <c r="H6538" t="s">
        <v>311</v>
      </c>
      <c r="I6538" t="s">
        <v>311</v>
      </c>
      <c r="J6538">
        <v>0</v>
      </c>
    </row>
    <row r="6539" spans="1:10" hidden="1" x14ac:dyDescent="0.35">
      <c r="A6539" t="s">
        <v>12920</v>
      </c>
      <c r="B6539">
        <v>7</v>
      </c>
      <c r="C6539">
        <v>1</v>
      </c>
      <c r="D6539">
        <v>6285</v>
      </c>
      <c r="E6539" t="s">
        <v>311</v>
      </c>
      <c r="F6539" t="s">
        <v>3848</v>
      </c>
      <c r="G6539" t="s">
        <v>311</v>
      </c>
      <c r="H6539" t="s">
        <v>311</v>
      </c>
      <c r="I6539" t="s">
        <v>311</v>
      </c>
      <c r="J6539">
        <v>0</v>
      </c>
    </row>
    <row r="6540" spans="1:10" hidden="1" x14ac:dyDescent="0.35">
      <c r="A6540" t="s">
        <v>12921</v>
      </c>
      <c r="B6540">
        <v>17</v>
      </c>
      <c r="C6540">
        <v>1</v>
      </c>
      <c r="D6540">
        <v>6285</v>
      </c>
      <c r="E6540" t="s">
        <v>311</v>
      </c>
      <c r="F6540" t="s">
        <v>3848</v>
      </c>
      <c r="G6540" t="s">
        <v>311</v>
      </c>
      <c r="H6540" t="s">
        <v>311</v>
      </c>
      <c r="I6540" t="s">
        <v>311</v>
      </c>
      <c r="J6540">
        <v>0</v>
      </c>
    </row>
    <row r="6541" spans="1:10" hidden="1" x14ac:dyDescent="0.35">
      <c r="A6541" t="s">
        <v>12922</v>
      </c>
      <c r="B6541">
        <v>10</v>
      </c>
      <c r="C6541">
        <v>1</v>
      </c>
      <c r="D6541">
        <v>6285</v>
      </c>
      <c r="E6541" t="s">
        <v>311</v>
      </c>
      <c r="F6541" t="s">
        <v>3848</v>
      </c>
      <c r="G6541" t="s">
        <v>311</v>
      </c>
      <c r="H6541" t="s">
        <v>311</v>
      </c>
      <c r="I6541" t="s">
        <v>311</v>
      </c>
      <c r="J6541">
        <v>0</v>
      </c>
    </row>
    <row r="6542" spans="1:10" hidden="1" x14ac:dyDescent="0.35">
      <c r="A6542" t="s">
        <v>12923</v>
      </c>
      <c r="B6542">
        <v>8</v>
      </c>
      <c r="C6542">
        <v>1</v>
      </c>
      <c r="D6542">
        <v>6285</v>
      </c>
      <c r="E6542" t="s">
        <v>311</v>
      </c>
      <c r="F6542" t="s">
        <v>3848</v>
      </c>
      <c r="G6542" t="s">
        <v>311</v>
      </c>
      <c r="H6542" t="s">
        <v>311</v>
      </c>
      <c r="I6542" t="s">
        <v>311</v>
      </c>
      <c r="J6542">
        <v>0</v>
      </c>
    </row>
    <row r="6543" spans="1:10" hidden="1" x14ac:dyDescent="0.35">
      <c r="A6543" t="s">
        <v>12924</v>
      </c>
      <c r="B6543">
        <v>8</v>
      </c>
      <c r="C6543">
        <v>1</v>
      </c>
      <c r="D6543">
        <v>6285</v>
      </c>
      <c r="E6543" t="s">
        <v>311</v>
      </c>
      <c r="F6543" t="s">
        <v>3848</v>
      </c>
      <c r="G6543" t="s">
        <v>311</v>
      </c>
      <c r="H6543" t="s">
        <v>311</v>
      </c>
      <c r="I6543" t="s">
        <v>311</v>
      </c>
      <c r="J6543">
        <v>0</v>
      </c>
    </row>
    <row r="6544" spans="1:10" hidden="1" x14ac:dyDescent="0.35">
      <c r="A6544" t="s">
        <v>12925</v>
      </c>
      <c r="B6544">
        <v>13</v>
      </c>
      <c r="C6544">
        <v>1</v>
      </c>
      <c r="D6544">
        <v>6285</v>
      </c>
      <c r="E6544" t="s">
        <v>311</v>
      </c>
      <c r="F6544" t="s">
        <v>3848</v>
      </c>
      <c r="G6544" t="s">
        <v>311</v>
      </c>
      <c r="H6544" t="s">
        <v>311</v>
      </c>
      <c r="I6544" t="s">
        <v>311</v>
      </c>
      <c r="J6544">
        <v>0</v>
      </c>
    </row>
    <row r="6545" spans="1:10" hidden="1" x14ac:dyDescent="0.35">
      <c r="A6545" t="s">
        <v>12926</v>
      </c>
      <c r="B6545">
        <v>13</v>
      </c>
      <c r="C6545">
        <v>1</v>
      </c>
      <c r="D6545">
        <v>6285</v>
      </c>
      <c r="E6545" t="s">
        <v>311</v>
      </c>
      <c r="F6545" t="s">
        <v>3848</v>
      </c>
      <c r="G6545" t="s">
        <v>311</v>
      </c>
      <c r="H6545" t="s">
        <v>311</v>
      </c>
      <c r="I6545" t="s">
        <v>311</v>
      </c>
      <c r="J6545">
        <v>0</v>
      </c>
    </row>
    <row r="6546" spans="1:10" hidden="1" x14ac:dyDescent="0.35">
      <c r="A6546" t="s">
        <v>12927</v>
      </c>
      <c r="B6546">
        <v>8</v>
      </c>
      <c r="C6546">
        <v>1</v>
      </c>
      <c r="D6546">
        <v>6285</v>
      </c>
      <c r="E6546" t="s">
        <v>311</v>
      </c>
      <c r="F6546" t="s">
        <v>3848</v>
      </c>
      <c r="G6546" t="s">
        <v>311</v>
      </c>
      <c r="H6546" t="s">
        <v>311</v>
      </c>
      <c r="I6546" t="s">
        <v>311</v>
      </c>
      <c r="J6546">
        <v>1</v>
      </c>
    </row>
    <row r="6547" spans="1:10" hidden="1" x14ac:dyDescent="0.35">
      <c r="A6547" t="s">
        <v>12928</v>
      </c>
      <c r="B6547">
        <v>16</v>
      </c>
      <c r="C6547">
        <v>1</v>
      </c>
      <c r="D6547">
        <v>6285</v>
      </c>
      <c r="E6547" t="s">
        <v>311</v>
      </c>
      <c r="F6547" t="s">
        <v>3848</v>
      </c>
      <c r="G6547" t="s">
        <v>311</v>
      </c>
      <c r="H6547" t="s">
        <v>311</v>
      </c>
      <c r="I6547" t="s">
        <v>311</v>
      </c>
      <c r="J6547">
        <v>1</v>
      </c>
    </row>
    <row r="6548" spans="1:10" hidden="1" x14ac:dyDescent="0.35">
      <c r="A6548" t="s">
        <v>12929</v>
      </c>
      <c r="B6548">
        <v>12</v>
      </c>
      <c r="C6548">
        <v>1</v>
      </c>
      <c r="D6548">
        <v>6285</v>
      </c>
      <c r="E6548" t="s">
        <v>311</v>
      </c>
      <c r="F6548" t="s">
        <v>3848</v>
      </c>
      <c r="G6548" t="s">
        <v>311</v>
      </c>
      <c r="H6548" t="s">
        <v>311</v>
      </c>
      <c r="I6548" t="s">
        <v>311</v>
      </c>
      <c r="J6548">
        <v>0</v>
      </c>
    </row>
    <row r="6549" spans="1:10" x14ac:dyDescent="0.35">
      <c r="A6549" t="s">
        <v>12930</v>
      </c>
      <c r="B6549">
        <v>2</v>
      </c>
      <c r="C6549">
        <v>1</v>
      </c>
      <c r="D6549">
        <v>6285</v>
      </c>
      <c r="E6549" t="s">
        <v>311</v>
      </c>
      <c r="F6549" t="s">
        <v>0</v>
      </c>
      <c r="G6549" t="s">
        <v>311</v>
      </c>
      <c r="H6549" t="s">
        <v>311</v>
      </c>
      <c r="I6549" t="s">
        <v>311</v>
      </c>
      <c r="J6549">
        <v>2</v>
      </c>
    </row>
    <row r="6550" spans="1:10" hidden="1" x14ac:dyDescent="0.35">
      <c r="A6550" t="s">
        <v>12931</v>
      </c>
      <c r="B6550">
        <v>13</v>
      </c>
      <c r="C6550">
        <v>1</v>
      </c>
      <c r="D6550">
        <v>6285</v>
      </c>
      <c r="E6550" t="s">
        <v>311</v>
      </c>
      <c r="F6550" t="s">
        <v>3848</v>
      </c>
      <c r="G6550" t="s">
        <v>311</v>
      </c>
      <c r="H6550" t="s">
        <v>311</v>
      </c>
      <c r="I6550" t="s">
        <v>311</v>
      </c>
      <c r="J6550">
        <v>0</v>
      </c>
    </row>
    <row r="6551" spans="1:10" hidden="1" x14ac:dyDescent="0.35">
      <c r="A6551" t="s">
        <v>12932</v>
      </c>
      <c r="B6551">
        <v>10</v>
      </c>
      <c r="C6551">
        <v>1</v>
      </c>
      <c r="D6551">
        <v>6285</v>
      </c>
      <c r="E6551" t="s">
        <v>311</v>
      </c>
      <c r="F6551" t="s">
        <v>3848</v>
      </c>
      <c r="G6551" t="s">
        <v>311</v>
      </c>
      <c r="H6551" t="s">
        <v>311</v>
      </c>
      <c r="I6551" t="s">
        <v>311</v>
      </c>
      <c r="J6551">
        <v>0</v>
      </c>
    </row>
    <row r="6552" spans="1:10" hidden="1" x14ac:dyDescent="0.35">
      <c r="A6552" t="s">
        <v>12933</v>
      </c>
      <c r="B6552">
        <v>10</v>
      </c>
      <c r="C6552">
        <v>1</v>
      </c>
      <c r="D6552">
        <v>6285</v>
      </c>
      <c r="E6552" t="s">
        <v>311</v>
      </c>
      <c r="F6552" t="s">
        <v>3848</v>
      </c>
      <c r="G6552" t="s">
        <v>311</v>
      </c>
      <c r="H6552" t="s">
        <v>311</v>
      </c>
      <c r="I6552" t="s">
        <v>311</v>
      </c>
      <c r="J6552">
        <v>0</v>
      </c>
    </row>
    <row r="6553" spans="1:10" hidden="1" x14ac:dyDescent="0.35">
      <c r="A6553" t="s">
        <v>12934</v>
      </c>
      <c r="B6553">
        <v>11</v>
      </c>
      <c r="C6553">
        <v>1</v>
      </c>
      <c r="D6553">
        <v>6285</v>
      </c>
      <c r="E6553" t="s">
        <v>311</v>
      </c>
      <c r="F6553" t="s">
        <v>2692</v>
      </c>
      <c r="G6553" t="s">
        <v>311</v>
      </c>
      <c r="H6553" t="s">
        <v>311</v>
      </c>
      <c r="I6553" t="s">
        <v>311</v>
      </c>
      <c r="J6553">
        <v>3</v>
      </c>
    </row>
    <row r="6554" spans="1:10" hidden="1" x14ac:dyDescent="0.35">
      <c r="A6554" t="s">
        <v>12935</v>
      </c>
      <c r="B6554">
        <v>14</v>
      </c>
      <c r="C6554">
        <v>1</v>
      </c>
      <c r="D6554">
        <v>6285</v>
      </c>
      <c r="E6554" t="s">
        <v>311</v>
      </c>
      <c r="F6554" t="s">
        <v>3848</v>
      </c>
      <c r="G6554" t="s">
        <v>311</v>
      </c>
      <c r="H6554" t="s">
        <v>311</v>
      </c>
      <c r="I6554" t="s">
        <v>311</v>
      </c>
      <c r="J6554">
        <v>0</v>
      </c>
    </row>
    <row r="6555" spans="1:10" hidden="1" x14ac:dyDescent="0.35">
      <c r="A6555" t="s">
        <v>12936</v>
      </c>
      <c r="B6555">
        <v>7</v>
      </c>
      <c r="C6555">
        <v>1</v>
      </c>
      <c r="D6555">
        <v>6285</v>
      </c>
      <c r="E6555" t="s">
        <v>311</v>
      </c>
      <c r="F6555" t="s">
        <v>3848</v>
      </c>
      <c r="G6555" t="s">
        <v>311</v>
      </c>
      <c r="H6555" t="s">
        <v>311</v>
      </c>
      <c r="I6555" t="s">
        <v>311</v>
      </c>
      <c r="J6555">
        <v>7</v>
      </c>
    </row>
    <row r="6556" spans="1:10" hidden="1" x14ac:dyDescent="0.35">
      <c r="A6556" t="s">
        <v>12937</v>
      </c>
      <c r="B6556">
        <v>7</v>
      </c>
      <c r="C6556">
        <v>1</v>
      </c>
      <c r="D6556">
        <v>6285</v>
      </c>
      <c r="E6556" t="s">
        <v>311</v>
      </c>
      <c r="F6556" t="s">
        <v>3848</v>
      </c>
      <c r="G6556" t="s">
        <v>311</v>
      </c>
      <c r="H6556" t="s">
        <v>311</v>
      </c>
      <c r="I6556" t="s">
        <v>311</v>
      </c>
      <c r="J6556">
        <v>1</v>
      </c>
    </row>
    <row r="6557" spans="1:10" hidden="1" x14ac:dyDescent="0.35">
      <c r="A6557" t="s">
        <v>12938</v>
      </c>
      <c r="B6557">
        <v>6</v>
      </c>
      <c r="C6557">
        <v>1</v>
      </c>
      <c r="D6557">
        <v>6285</v>
      </c>
      <c r="E6557" t="s">
        <v>311</v>
      </c>
      <c r="F6557" t="s">
        <v>3848</v>
      </c>
      <c r="G6557" t="s">
        <v>311</v>
      </c>
      <c r="H6557" t="s">
        <v>311</v>
      </c>
      <c r="I6557" t="s">
        <v>311</v>
      </c>
      <c r="J6557">
        <v>0</v>
      </c>
    </row>
    <row r="6558" spans="1:10" hidden="1" x14ac:dyDescent="0.35">
      <c r="A6558" t="s">
        <v>12939</v>
      </c>
      <c r="B6558">
        <v>7</v>
      </c>
      <c r="C6558">
        <v>1</v>
      </c>
      <c r="D6558">
        <v>6285</v>
      </c>
      <c r="E6558" t="s">
        <v>311</v>
      </c>
      <c r="F6558" t="s">
        <v>3848</v>
      </c>
      <c r="G6558" t="s">
        <v>311</v>
      </c>
      <c r="H6558" t="s">
        <v>311</v>
      </c>
      <c r="I6558" t="s">
        <v>311</v>
      </c>
      <c r="J6558">
        <v>0</v>
      </c>
    </row>
    <row r="6559" spans="1:10" hidden="1" x14ac:dyDescent="0.35">
      <c r="A6559" t="s">
        <v>12940</v>
      </c>
      <c r="B6559">
        <v>8</v>
      </c>
      <c r="C6559">
        <v>1</v>
      </c>
      <c r="D6559">
        <v>6285</v>
      </c>
      <c r="E6559" t="s">
        <v>311</v>
      </c>
      <c r="F6559" t="s">
        <v>3848</v>
      </c>
      <c r="G6559" t="s">
        <v>311</v>
      </c>
      <c r="H6559" t="s">
        <v>311</v>
      </c>
      <c r="I6559" t="s">
        <v>311</v>
      </c>
      <c r="J6559">
        <v>0</v>
      </c>
    </row>
    <row r="6560" spans="1:10" hidden="1" x14ac:dyDescent="0.35">
      <c r="A6560" t="s">
        <v>12941</v>
      </c>
      <c r="B6560">
        <v>14</v>
      </c>
      <c r="C6560">
        <v>0</v>
      </c>
      <c r="D6560">
        <v>6559</v>
      </c>
      <c r="E6560" t="s">
        <v>311</v>
      </c>
      <c r="F6560" t="s">
        <v>3848</v>
      </c>
      <c r="G6560" t="s">
        <v>311</v>
      </c>
      <c r="H6560" t="s">
        <v>311</v>
      </c>
      <c r="I6560" t="s">
        <v>311</v>
      </c>
      <c r="J6560">
        <v>0</v>
      </c>
    </row>
    <row r="6561" spans="1:10" hidden="1" x14ac:dyDescent="0.35">
      <c r="A6561" t="s">
        <v>12942</v>
      </c>
      <c r="B6561">
        <v>10</v>
      </c>
      <c r="C6561">
        <v>0</v>
      </c>
      <c r="D6561">
        <v>6559</v>
      </c>
      <c r="E6561" t="s">
        <v>311</v>
      </c>
      <c r="F6561" t="s">
        <v>3848</v>
      </c>
      <c r="G6561" t="s">
        <v>311</v>
      </c>
      <c r="H6561" t="s">
        <v>311</v>
      </c>
      <c r="I6561" t="s">
        <v>311</v>
      </c>
      <c r="J6561">
        <v>0</v>
      </c>
    </row>
    <row r="6562" spans="1:10" hidden="1" x14ac:dyDescent="0.35">
      <c r="A6562" t="s">
        <v>12943</v>
      </c>
      <c r="B6562">
        <v>13</v>
      </c>
      <c r="C6562">
        <v>0</v>
      </c>
      <c r="D6562">
        <v>6559</v>
      </c>
      <c r="E6562" t="s">
        <v>311</v>
      </c>
      <c r="F6562" t="s">
        <v>3848</v>
      </c>
      <c r="G6562" t="s">
        <v>311</v>
      </c>
      <c r="H6562" t="s">
        <v>311</v>
      </c>
      <c r="I6562" t="s">
        <v>311</v>
      </c>
      <c r="J6562">
        <v>0</v>
      </c>
    </row>
    <row r="6563" spans="1:10" hidden="1" x14ac:dyDescent="0.35">
      <c r="A6563" t="s">
        <v>12944</v>
      </c>
      <c r="B6563">
        <v>15</v>
      </c>
      <c r="C6563">
        <v>0</v>
      </c>
      <c r="D6563">
        <v>6559</v>
      </c>
      <c r="E6563" t="s">
        <v>311</v>
      </c>
      <c r="F6563" t="s">
        <v>3848</v>
      </c>
      <c r="G6563" t="s">
        <v>311</v>
      </c>
      <c r="H6563" t="s">
        <v>311</v>
      </c>
      <c r="I6563" t="s">
        <v>311</v>
      </c>
      <c r="J6563">
        <v>0</v>
      </c>
    </row>
    <row r="6564" spans="1:10" hidden="1" x14ac:dyDescent="0.35">
      <c r="A6564" t="s">
        <v>12945</v>
      </c>
      <c r="B6564">
        <v>9</v>
      </c>
      <c r="C6564">
        <v>0</v>
      </c>
      <c r="D6564">
        <v>6559</v>
      </c>
      <c r="E6564" t="s">
        <v>311</v>
      </c>
      <c r="F6564" t="s">
        <v>3848</v>
      </c>
      <c r="G6564" t="s">
        <v>311</v>
      </c>
      <c r="H6564" t="s">
        <v>311</v>
      </c>
      <c r="I6564" t="s">
        <v>311</v>
      </c>
      <c r="J6564">
        <v>0</v>
      </c>
    </row>
    <row r="6565" spans="1:10" hidden="1" x14ac:dyDescent="0.35">
      <c r="A6565" t="s">
        <v>12946</v>
      </c>
      <c r="B6565">
        <v>15</v>
      </c>
      <c r="C6565">
        <v>0</v>
      </c>
      <c r="D6565">
        <v>6559</v>
      </c>
      <c r="E6565" t="s">
        <v>311</v>
      </c>
      <c r="F6565" t="s">
        <v>3848</v>
      </c>
      <c r="G6565" t="s">
        <v>311</v>
      </c>
      <c r="H6565" t="s">
        <v>311</v>
      </c>
      <c r="I6565" t="s">
        <v>311</v>
      </c>
      <c r="J6565">
        <v>0</v>
      </c>
    </row>
    <row r="6566" spans="1:10" hidden="1" x14ac:dyDescent="0.35">
      <c r="A6566" t="s">
        <v>12947</v>
      </c>
      <c r="B6566">
        <v>8</v>
      </c>
      <c r="C6566">
        <v>0</v>
      </c>
      <c r="D6566">
        <v>6559</v>
      </c>
      <c r="E6566" t="s">
        <v>311</v>
      </c>
      <c r="F6566" t="s">
        <v>3848</v>
      </c>
      <c r="G6566" t="s">
        <v>311</v>
      </c>
      <c r="H6566" t="s">
        <v>311</v>
      </c>
      <c r="I6566" t="s">
        <v>311</v>
      </c>
      <c r="J6566">
        <v>2</v>
      </c>
    </row>
    <row r="6567" spans="1:10" hidden="1" x14ac:dyDescent="0.35">
      <c r="A6567" t="s">
        <v>12948</v>
      </c>
      <c r="B6567">
        <v>8</v>
      </c>
      <c r="C6567">
        <v>0</v>
      </c>
      <c r="D6567">
        <v>6559</v>
      </c>
      <c r="E6567" t="s">
        <v>311</v>
      </c>
      <c r="F6567" t="s">
        <v>3848</v>
      </c>
      <c r="G6567" t="s">
        <v>311</v>
      </c>
      <c r="H6567" t="s">
        <v>311</v>
      </c>
      <c r="I6567" t="s">
        <v>311</v>
      </c>
      <c r="J6567">
        <v>0</v>
      </c>
    </row>
    <row r="6568" spans="1:10" hidden="1" x14ac:dyDescent="0.35">
      <c r="A6568" t="s">
        <v>12949</v>
      </c>
      <c r="B6568">
        <v>7</v>
      </c>
      <c r="C6568">
        <v>0</v>
      </c>
      <c r="D6568">
        <v>6559</v>
      </c>
      <c r="E6568" t="s">
        <v>311</v>
      </c>
      <c r="F6568" t="s">
        <v>3848</v>
      </c>
      <c r="G6568" t="s">
        <v>311</v>
      </c>
      <c r="H6568" t="s">
        <v>311</v>
      </c>
      <c r="I6568" t="s">
        <v>311</v>
      </c>
      <c r="J6568">
        <v>0</v>
      </c>
    </row>
    <row r="6569" spans="1:10" hidden="1" x14ac:dyDescent="0.35">
      <c r="A6569" t="s">
        <v>12950</v>
      </c>
      <c r="B6569">
        <v>7</v>
      </c>
      <c r="C6569">
        <v>0</v>
      </c>
      <c r="D6569">
        <v>6559</v>
      </c>
      <c r="E6569" t="s">
        <v>311</v>
      </c>
      <c r="F6569" t="s">
        <v>3848</v>
      </c>
      <c r="G6569" t="s">
        <v>311</v>
      </c>
      <c r="H6569" t="s">
        <v>311</v>
      </c>
      <c r="I6569" t="s">
        <v>311</v>
      </c>
      <c r="J6569">
        <v>0</v>
      </c>
    </row>
    <row r="6570" spans="1:10" hidden="1" x14ac:dyDescent="0.35">
      <c r="A6570" t="s">
        <v>12951</v>
      </c>
      <c r="B6570">
        <v>11</v>
      </c>
      <c r="C6570">
        <v>0</v>
      </c>
      <c r="D6570">
        <v>6559</v>
      </c>
      <c r="E6570" t="s">
        <v>311</v>
      </c>
      <c r="F6570" t="s">
        <v>3848</v>
      </c>
      <c r="G6570" t="s">
        <v>311</v>
      </c>
      <c r="H6570" t="s">
        <v>311</v>
      </c>
      <c r="I6570" t="s">
        <v>311</v>
      </c>
      <c r="J6570">
        <v>0</v>
      </c>
    </row>
    <row r="6571" spans="1:10" hidden="1" x14ac:dyDescent="0.35">
      <c r="A6571" t="s">
        <v>12952</v>
      </c>
      <c r="B6571">
        <v>5</v>
      </c>
      <c r="C6571">
        <v>0</v>
      </c>
      <c r="D6571">
        <v>6559</v>
      </c>
      <c r="E6571" t="s">
        <v>311</v>
      </c>
      <c r="F6571" t="s">
        <v>3848</v>
      </c>
      <c r="G6571" t="s">
        <v>311</v>
      </c>
      <c r="H6571" t="s">
        <v>311</v>
      </c>
      <c r="I6571" t="s">
        <v>311</v>
      </c>
      <c r="J6571">
        <v>0</v>
      </c>
    </row>
    <row r="6572" spans="1:10" hidden="1" x14ac:dyDescent="0.35">
      <c r="A6572" t="s">
        <v>12953</v>
      </c>
      <c r="B6572">
        <v>11</v>
      </c>
      <c r="C6572">
        <v>0</v>
      </c>
      <c r="D6572">
        <v>6559</v>
      </c>
      <c r="E6572" t="s">
        <v>311</v>
      </c>
      <c r="F6572" t="s">
        <v>3848</v>
      </c>
      <c r="G6572" t="s">
        <v>311</v>
      </c>
      <c r="H6572" t="s">
        <v>311</v>
      </c>
      <c r="I6572" t="s">
        <v>311</v>
      </c>
      <c r="J6572">
        <v>1</v>
      </c>
    </row>
    <row r="6573" spans="1:10" hidden="1" x14ac:dyDescent="0.35">
      <c r="A6573" t="s">
        <v>12954</v>
      </c>
      <c r="B6573">
        <v>10</v>
      </c>
      <c r="C6573">
        <v>0</v>
      </c>
      <c r="D6573">
        <v>6559</v>
      </c>
      <c r="E6573" t="s">
        <v>311</v>
      </c>
      <c r="F6573" t="s">
        <v>2692</v>
      </c>
      <c r="G6573" t="s">
        <v>311</v>
      </c>
      <c r="H6573" t="s">
        <v>311</v>
      </c>
      <c r="I6573" t="s">
        <v>311</v>
      </c>
      <c r="J6573">
        <v>0</v>
      </c>
    </row>
    <row r="6574" spans="1:10" hidden="1" x14ac:dyDescent="0.35">
      <c r="A6574" t="s">
        <v>12955</v>
      </c>
      <c r="B6574">
        <v>10</v>
      </c>
      <c r="C6574">
        <v>0</v>
      </c>
      <c r="D6574">
        <v>6559</v>
      </c>
      <c r="E6574" t="s">
        <v>311</v>
      </c>
      <c r="F6574" t="s">
        <v>3848</v>
      </c>
      <c r="G6574" t="s">
        <v>311</v>
      </c>
      <c r="H6574" t="s">
        <v>311</v>
      </c>
      <c r="I6574" t="s">
        <v>311</v>
      </c>
      <c r="J6574">
        <v>0</v>
      </c>
    </row>
    <row r="6575" spans="1:10" hidden="1" x14ac:dyDescent="0.35">
      <c r="A6575" t="s">
        <v>12956</v>
      </c>
      <c r="B6575">
        <v>8</v>
      </c>
      <c r="C6575">
        <v>0</v>
      </c>
      <c r="D6575">
        <v>6559</v>
      </c>
      <c r="E6575" t="s">
        <v>311</v>
      </c>
      <c r="F6575" t="s">
        <v>3848</v>
      </c>
      <c r="G6575" t="s">
        <v>311</v>
      </c>
      <c r="H6575" t="s">
        <v>311</v>
      </c>
      <c r="I6575" t="s">
        <v>311</v>
      </c>
      <c r="J6575">
        <v>0</v>
      </c>
    </row>
    <row r="6576" spans="1:10" hidden="1" x14ac:dyDescent="0.35">
      <c r="A6576" t="s">
        <v>12957</v>
      </c>
      <c r="B6576">
        <v>9</v>
      </c>
      <c r="C6576">
        <v>0</v>
      </c>
      <c r="D6576">
        <v>6559</v>
      </c>
      <c r="E6576" t="s">
        <v>311</v>
      </c>
      <c r="F6576" t="s">
        <v>3848</v>
      </c>
      <c r="G6576" t="s">
        <v>311</v>
      </c>
      <c r="H6576" t="s">
        <v>311</v>
      </c>
      <c r="I6576" t="s">
        <v>311</v>
      </c>
      <c r="J6576">
        <v>0</v>
      </c>
    </row>
    <row r="6577" spans="1:10" hidden="1" x14ac:dyDescent="0.35">
      <c r="A6577" t="s">
        <v>12958</v>
      </c>
      <c r="B6577">
        <v>13</v>
      </c>
      <c r="C6577">
        <v>0</v>
      </c>
      <c r="D6577">
        <v>6559</v>
      </c>
      <c r="E6577" t="s">
        <v>311</v>
      </c>
      <c r="F6577" t="s">
        <v>3848</v>
      </c>
      <c r="G6577" t="s">
        <v>311</v>
      </c>
      <c r="H6577" t="s">
        <v>311</v>
      </c>
      <c r="I6577" t="s">
        <v>311</v>
      </c>
      <c r="J6577">
        <v>0</v>
      </c>
    </row>
    <row r="6578" spans="1:10" hidden="1" x14ac:dyDescent="0.35">
      <c r="A6578" t="s">
        <v>12959</v>
      </c>
      <c r="B6578">
        <v>10</v>
      </c>
      <c r="C6578">
        <v>0</v>
      </c>
      <c r="D6578">
        <v>6559</v>
      </c>
      <c r="E6578" t="s">
        <v>311</v>
      </c>
      <c r="F6578" t="s">
        <v>3848</v>
      </c>
      <c r="G6578" t="s">
        <v>311</v>
      </c>
      <c r="H6578" t="s">
        <v>311</v>
      </c>
      <c r="I6578" t="s">
        <v>311</v>
      </c>
      <c r="J6578">
        <v>0</v>
      </c>
    </row>
    <row r="6579" spans="1:10" hidden="1" x14ac:dyDescent="0.35">
      <c r="A6579" t="s">
        <v>12960</v>
      </c>
      <c r="B6579">
        <v>9</v>
      </c>
      <c r="C6579">
        <v>0</v>
      </c>
      <c r="D6579">
        <v>6559</v>
      </c>
      <c r="E6579" t="s">
        <v>311</v>
      </c>
      <c r="F6579" t="s">
        <v>3848</v>
      </c>
      <c r="G6579" t="s">
        <v>311</v>
      </c>
      <c r="H6579" t="s">
        <v>311</v>
      </c>
      <c r="I6579" t="s">
        <v>311</v>
      </c>
      <c r="J6579">
        <v>0</v>
      </c>
    </row>
    <row r="6580" spans="1:10" hidden="1" x14ac:dyDescent="0.35">
      <c r="A6580" t="s">
        <v>12961</v>
      </c>
      <c r="B6580">
        <v>9</v>
      </c>
      <c r="C6580">
        <v>0</v>
      </c>
      <c r="D6580">
        <v>6559</v>
      </c>
      <c r="E6580" t="s">
        <v>311</v>
      </c>
      <c r="F6580" t="s">
        <v>3848</v>
      </c>
      <c r="G6580" t="s">
        <v>311</v>
      </c>
      <c r="H6580" t="s">
        <v>311</v>
      </c>
      <c r="I6580" t="s">
        <v>311</v>
      </c>
      <c r="J6580">
        <v>1</v>
      </c>
    </row>
    <row r="6581" spans="1:10" hidden="1" x14ac:dyDescent="0.35">
      <c r="A6581" t="s">
        <v>12962</v>
      </c>
      <c r="B6581">
        <v>8</v>
      </c>
      <c r="C6581">
        <v>0</v>
      </c>
      <c r="D6581">
        <v>6559</v>
      </c>
      <c r="E6581" t="s">
        <v>311</v>
      </c>
      <c r="F6581" t="s">
        <v>3848</v>
      </c>
      <c r="G6581" t="s">
        <v>311</v>
      </c>
      <c r="H6581" t="s">
        <v>311</v>
      </c>
      <c r="I6581" t="s">
        <v>311</v>
      </c>
      <c r="J6581">
        <v>0</v>
      </c>
    </row>
    <row r="6582" spans="1:10" hidden="1" x14ac:dyDescent="0.35">
      <c r="A6582" t="s">
        <v>12963</v>
      </c>
      <c r="B6582">
        <v>7</v>
      </c>
      <c r="C6582">
        <v>0</v>
      </c>
      <c r="D6582">
        <v>6559</v>
      </c>
      <c r="E6582" t="s">
        <v>311</v>
      </c>
      <c r="F6582" t="s">
        <v>3848</v>
      </c>
      <c r="G6582" t="s">
        <v>311</v>
      </c>
      <c r="H6582" t="s">
        <v>311</v>
      </c>
      <c r="I6582" t="s">
        <v>311</v>
      </c>
      <c r="J6582">
        <v>0</v>
      </c>
    </row>
    <row r="6583" spans="1:10" hidden="1" x14ac:dyDescent="0.35">
      <c r="A6583" t="s">
        <v>12964</v>
      </c>
      <c r="B6583">
        <v>5</v>
      </c>
      <c r="C6583">
        <v>0</v>
      </c>
      <c r="D6583">
        <v>6559</v>
      </c>
      <c r="E6583" t="s">
        <v>311</v>
      </c>
      <c r="F6583" t="s">
        <v>3848</v>
      </c>
      <c r="G6583" t="s">
        <v>311</v>
      </c>
      <c r="H6583" t="s">
        <v>311</v>
      </c>
      <c r="I6583" t="s">
        <v>311</v>
      </c>
      <c r="J6583">
        <v>0</v>
      </c>
    </row>
    <row r="6584" spans="1:10" hidden="1" x14ac:dyDescent="0.35">
      <c r="A6584" t="s">
        <v>12965</v>
      </c>
      <c r="B6584">
        <v>23</v>
      </c>
      <c r="C6584">
        <v>0</v>
      </c>
      <c r="D6584">
        <v>6559</v>
      </c>
      <c r="E6584" t="s">
        <v>311</v>
      </c>
      <c r="F6584" t="s">
        <v>3848</v>
      </c>
      <c r="G6584" t="s">
        <v>311</v>
      </c>
      <c r="H6584" t="s">
        <v>311</v>
      </c>
      <c r="I6584" t="s">
        <v>311</v>
      </c>
      <c r="J6584">
        <v>0</v>
      </c>
    </row>
    <row r="6585" spans="1:10" hidden="1" x14ac:dyDescent="0.35">
      <c r="A6585" t="s">
        <v>12966</v>
      </c>
      <c r="B6585">
        <v>8</v>
      </c>
      <c r="C6585">
        <v>0</v>
      </c>
      <c r="D6585">
        <v>6559</v>
      </c>
      <c r="E6585" t="s">
        <v>311</v>
      </c>
      <c r="F6585" t="s">
        <v>3848</v>
      </c>
      <c r="G6585" t="s">
        <v>311</v>
      </c>
      <c r="H6585" t="s">
        <v>311</v>
      </c>
      <c r="I6585" t="s">
        <v>311</v>
      </c>
      <c r="J6585">
        <v>0</v>
      </c>
    </row>
    <row r="6586" spans="1:10" hidden="1" x14ac:dyDescent="0.35">
      <c r="A6586" t="s">
        <v>12967</v>
      </c>
      <c r="B6586">
        <v>13</v>
      </c>
      <c r="C6586">
        <v>0</v>
      </c>
      <c r="D6586">
        <v>6559</v>
      </c>
      <c r="E6586" t="s">
        <v>311</v>
      </c>
      <c r="F6586" t="s">
        <v>3848</v>
      </c>
      <c r="G6586" t="s">
        <v>311</v>
      </c>
      <c r="H6586" t="s">
        <v>311</v>
      </c>
      <c r="I6586" t="s">
        <v>311</v>
      </c>
      <c r="J6586">
        <v>0</v>
      </c>
    </row>
    <row r="6587" spans="1:10" hidden="1" x14ac:dyDescent="0.35">
      <c r="A6587" t="s">
        <v>12968</v>
      </c>
      <c r="B6587">
        <v>13</v>
      </c>
      <c r="C6587">
        <v>0</v>
      </c>
      <c r="D6587">
        <v>6559</v>
      </c>
      <c r="E6587" t="s">
        <v>311</v>
      </c>
      <c r="F6587" t="s">
        <v>3848</v>
      </c>
      <c r="G6587" t="s">
        <v>311</v>
      </c>
      <c r="H6587" t="s">
        <v>311</v>
      </c>
      <c r="I6587" t="s">
        <v>311</v>
      </c>
      <c r="J6587">
        <v>0</v>
      </c>
    </row>
    <row r="6588" spans="1:10" hidden="1" x14ac:dyDescent="0.35">
      <c r="A6588" t="s">
        <v>12969</v>
      </c>
      <c r="B6588">
        <v>7</v>
      </c>
      <c r="C6588">
        <v>0</v>
      </c>
      <c r="D6588">
        <v>6559</v>
      </c>
      <c r="E6588" t="s">
        <v>311</v>
      </c>
      <c r="F6588" t="s">
        <v>3848</v>
      </c>
      <c r="G6588" t="s">
        <v>311</v>
      </c>
      <c r="H6588" t="s">
        <v>311</v>
      </c>
      <c r="I6588" t="s">
        <v>311</v>
      </c>
      <c r="J6588">
        <v>0</v>
      </c>
    </row>
    <row r="6589" spans="1:10" hidden="1" x14ac:dyDescent="0.35">
      <c r="A6589" t="s">
        <v>12970</v>
      </c>
      <c r="B6589">
        <v>10</v>
      </c>
      <c r="C6589">
        <v>0</v>
      </c>
      <c r="D6589">
        <v>6559</v>
      </c>
      <c r="E6589" t="s">
        <v>311</v>
      </c>
      <c r="F6589" t="s">
        <v>3848</v>
      </c>
      <c r="G6589" t="s">
        <v>311</v>
      </c>
      <c r="H6589" t="s">
        <v>311</v>
      </c>
      <c r="I6589" t="s">
        <v>311</v>
      </c>
      <c r="J6589">
        <v>5</v>
      </c>
    </row>
    <row r="6590" spans="1:10" hidden="1" x14ac:dyDescent="0.35">
      <c r="A6590" t="s">
        <v>12971</v>
      </c>
      <c r="B6590">
        <v>10</v>
      </c>
      <c r="C6590">
        <v>0</v>
      </c>
      <c r="D6590">
        <v>6559</v>
      </c>
      <c r="E6590" t="s">
        <v>311</v>
      </c>
      <c r="F6590" t="s">
        <v>3848</v>
      </c>
      <c r="G6590" t="s">
        <v>311</v>
      </c>
      <c r="H6590" t="s">
        <v>311</v>
      </c>
      <c r="I6590" t="s">
        <v>311</v>
      </c>
      <c r="J6590">
        <v>2</v>
      </c>
    </row>
    <row r="6591" spans="1:10" hidden="1" x14ac:dyDescent="0.35">
      <c r="A6591" t="s">
        <v>12972</v>
      </c>
      <c r="B6591">
        <v>7</v>
      </c>
      <c r="C6591">
        <v>0</v>
      </c>
      <c r="D6591">
        <v>6559</v>
      </c>
      <c r="E6591" t="s">
        <v>311</v>
      </c>
      <c r="F6591" t="s">
        <v>3848</v>
      </c>
      <c r="G6591" t="s">
        <v>311</v>
      </c>
      <c r="H6591" t="s">
        <v>311</v>
      </c>
      <c r="I6591" t="s">
        <v>311</v>
      </c>
      <c r="J6591">
        <v>0</v>
      </c>
    </row>
    <row r="6592" spans="1:10" hidden="1" x14ac:dyDescent="0.35">
      <c r="A6592" t="s">
        <v>12973</v>
      </c>
      <c r="B6592">
        <v>10</v>
      </c>
      <c r="C6592">
        <v>0</v>
      </c>
      <c r="D6592">
        <v>6559</v>
      </c>
      <c r="E6592" t="s">
        <v>311</v>
      </c>
      <c r="F6592" t="s">
        <v>3848</v>
      </c>
      <c r="G6592" t="s">
        <v>311</v>
      </c>
      <c r="H6592" t="s">
        <v>311</v>
      </c>
      <c r="I6592" t="s">
        <v>311</v>
      </c>
      <c r="J6592">
        <v>0</v>
      </c>
    </row>
    <row r="6593" spans="1:10" hidden="1" x14ac:dyDescent="0.35">
      <c r="A6593" t="s">
        <v>12974</v>
      </c>
      <c r="B6593">
        <v>6</v>
      </c>
      <c r="C6593">
        <v>0</v>
      </c>
      <c r="D6593">
        <v>6559</v>
      </c>
      <c r="E6593" t="s">
        <v>311</v>
      </c>
      <c r="F6593" t="s">
        <v>3848</v>
      </c>
      <c r="G6593" t="s">
        <v>311</v>
      </c>
      <c r="H6593" t="s">
        <v>311</v>
      </c>
      <c r="I6593" t="s">
        <v>311</v>
      </c>
      <c r="J6593">
        <v>0</v>
      </c>
    </row>
    <row r="6594" spans="1:10" hidden="1" x14ac:dyDescent="0.35">
      <c r="A6594" t="s">
        <v>12975</v>
      </c>
      <c r="B6594">
        <v>9</v>
      </c>
      <c r="C6594">
        <v>0</v>
      </c>
      <c r="D6594">
        <v>6559</v>
      </c>
      <c r="E6594" t="s">
        <v>311</v>
      </c>
      <c r="F6594" t="s">
        <v>3848</v>
      </c>
      <c r="G6594" t="s">
        <v>311</v>
      </c>
      <c r="H6594" t="s">
        <v>311</v>
      </c>
      <c r="I6594" t="s">
        <v>311</v>
      </c>
      <c r="J6594">
        <v>0</v>
      </c>
    </row>
    <row r="6595" spans="1:10" hidden="1" x14ac:dyDescent="0.35">
      <c r="A6595" t="s">
        <v>12976</v>
      </c>
      <c r="B6595">
        <v>7</v>
      </c>
      <c r="C6595">
        <v>0</v>
      </c>
      <c r="D6595">
        <v>6559</v>
      </c>
      <c r="E6595" t="s">
        <v>311</v>
      </c>
      <c r="F6595" t="s">
        <v>3848</v>
      </c>
      <c r="G6595" t="s">
        <v>311</v>
      </c>
      <c r="H6595" t="s">
        <v>311</v>
      </c>
      <c r="I6595" t="s">
        <v>311</v>
      </c>
      <c r="J6595">
        <v>0</v>
      </c>
    </row>
    <row r="6596" spans="1:10" hidden="1" x14ac:dyDescent="0.35">
      <c r="A6596" t="s">
        <v>12977</v>
      </c>
      <c r="B6596">
        <v>9</v>
      </c>
      <c r="C6596">
        <v>0</v>
      </c>
      <c r="D6596">
        <v>6559</v>
      </c>
      <c r="E6596" t="s">
        <v>311</v>
      </c>
      <c r="F6596" t="s">
        <v>3848</v>
      </c>
      <c r="G6596" t="s">
        <v>311</v>
      </c>
      <c r="H6596" t="s">
        <v>311</v>
      </c>
      <c r="I6596" t="s">
        <v>311</v>
      </c>
      <c r="J6596">
        <v>6</v>
      </c>
    </row>
    <row r="6597" spans="1:10" hidden="1" x14ac:dyDescent="0.35">
      <c r="A6597" t="s">
        <v>12978</v>
      </c>
      <c r="B6597">
        <v>7</v>
      </c>
      <c r="C6597">
        <v>0</v>
      </c>
      <c r="D6597">
        <v>6559</v>
      </c>
      <c r="E6597" t="s">
        <v>311</v>
      </c>
      <c r="F6597" t="s">
        <v>3848</v>
      </c>
      <c r="G6597" t="s">
        <v>311</v>
      </c>
      <c r="H6597" t="s">
        <v>311</v>
      </c>
      <c r="I6597" t="s">
        <v>311</v>
      </c>
      <c r="J6597">
        <v>0</v>
      </c>
    </row>
    <row r="6598" spans="1:10" hidden="1" x14ac:dyDescent="0.35">
      <c r="A6598" t="s">
        <v>12979</v>
      </c>
      <c r="B6598">
        <v>9</v>
      </c>
      <c r="C6598">
        <v>0</v>
      </c>
      <c r="D6598">
        <v>6559</v>
      </c>
      <c r="E6598" t="s">
        <v>311</v>
      </c>
      <c r="F6598" t="s">
        <v>3848</v>
      </c>
      <c r="G6598" t="s">
        <v>311</v>
      </c>
      <c r="H6598" t="s">
        <v>311</v>
      </c>
      <c r="I6598" t="s">
        <v>311</v>
      </c>
      <c r="J6598">
        <v>0</v>
      </c>
    </row>
    <row r="6599" spans="1:10" hidden="1" x14ac:dyDescent="0.35">
      <c r="A6599" t="s">
        <v>12980</v>
      </c>
      <c r="B6599">
        <v>9</v>
      </c>
      <c r="C6599">
        <v>0</v>
      </c>
      <c r="D6599">
        <v>6559</v>
      </c>
      <c r="E6599" t="s">
        <v>311</v>
      </c>
      <c r="F6599" t="s">
        <v>3848</v>
      </c>
      <c r="G6599" t="s">
        <v>311</v>
      </c>
      <c r="H6599" t="s">
        <v>311</v>
      </c>
      <c r="I6599" t="s">
        <v>311</v>
      </c>
      <c r="J6599">
        <v>0</v>
      </c>
    </row>
    <row r="6600" spans="1:10" hidden="1" x14ac:dyDescent="0.35">
      <c r="A6600" t="s">
        <v>12981</v>
      </c>
      <c r="B6600">
        <v>12</v>
      </c>
      <c r="C6600">
        <v>0</v>
      </c>
      <c r="D6600">
        <v>6559</v>
      </c>
      <c r="E6600" t="s">
        <v>311</v>
      </c>
      <c r="F6600" t="s">
        <v>3848</v>
      </c>
      <c r="G6600" t="s">
        <v>311</v>
      </c>
      <c r="H6600" t="s">
        <v>311</v>
      </c>
      <c r="I6600" t="s">
        <v>311</v>
      </c>
      <c r="J6600">
        <v>0</v>
      </c>
    </row>
    <row r="6601" spans="1:10" hidden="1" x14ac:dyDescent="0.35">
      <c r="A6601" t="s">
        <v>12982</v>
      </c>
      <c r="B6601">
        <v>8</v>
      </c>
      <c r="C6601">
        <v>0</v>
      </c>
      <c r="D6601">
        <v>6559</v>
      </c>
      <c r="E6601" t="s">
        <v>311</v>
      </c>
      <c r="F6601" t="s">
        <v>3848</v>
      </c>
      <c r="G6601" t="s">
        <v>311</v>
      </c>
      <c r="H6601" t="s">
        <v>311</v>
      </c>
      <c r="I6601" t="s">
        <v>311</v>
      </c>
      <c r="J6601">
        <v>0</v>
      </c>
    </row>
    <row r="6602" spans="1:10" hidden="1" x14ac:dyDescent="0.35">
      <c r="A6602" t="s">
        <v>12983</v>
      </c>
      <c r="B6602">
        <v>9</v>
      </c>
      <c r="C6602">
        <v>0</v>
      </c>
      <c r="D6602">
        <v>6559</v>
      </c>
      <c r="E6602" t="s">
        <v>311</v>
      </c>
      <c r="F6602" t="s">
        <v>3848</v>
      </c>
      <c r="G6602" t="s">
        <v>311</v>
      </c>
      <c r="H6602" t="s">
        <v>311</v>
      </c>
      <c r="I6602" t="s">
        <v>311</v>
      </c>
      <c r="J6602">
        <v>0</v>
      </c>
    </row>
    <row r="6603" spans="1:10" hidden="1" x14ac:dyDescent="0.35">
      <c r="A6603" t="s">
        <v>12984</v>
      </c>
      <c r="B6603">
        <v>8</v>
      </c>
      <c r="C6603">
        <v>0</v>
      </c>
      <c r="D6603">
        <v>6559</v>
      </c>
      <c r="E6603" t="s">
        <v>311</v>
      </c>
      <c r="F6603" t="s">
        <v>3848</v>
      </c>
      <c r="G6603" t="s">
        <v>311</v>
      </c>
      <c r="H6603" t="s">
        <v>311</v>
      </c>
      <c r="I6603" t="s">
        <v>311</v>
      </c>
      <c r="J6603">
        <v>3</v>
      </c>
    </row>
    <row r="6604" spans="1:10" hidden="1" x14ac:dyDescent="0.35">
      <c r="A6604" t="s">
        <v>12985</v>
      </c>
      <c r="B6604">
        <v>10</v>
      </c>
      <c r="C6604">
        <v>0</v>
      </c>
      <c r="D6604">
        <v>6559</v>
      </c>
      <c r="E6604" t="s">
        <v>311</v>
      </c>
      <c r="F6604" t="s">
        <v>3848</v>
      </c>
      <c r="G6604" t="s">
        <v>311</v>
      </c>
      <c r="H6604" t="s">
        <v>311</v>
      </c>
      <c r="I6604" t="s">
        <v>311</v>
      </c>
      <c r="J6604">
        <v>0</v>
      </c>
    </row>
    <row r="6605" spans="1:10" hidden="1" x14ac:dyDescent="0.35">
      <c r="A6605" t="s">
        <v>12986</v>
      </c>
      <c r="B6605">
        <v>14</v>
      </c>
      <c r="C6605">
        <v>0</v>
      </c>
      <c r="D6605">
        <v>6559</v>
      </c>
      <c r="E6605" t="s">
        <v>311</v>
      </c>
      <c r="F6605" t="s">
        <v>3848</v>
      </c>
      <c r="G6605" t="s">
        <v>311</v>
      </c>
      <c r="H6605" t="s">
        <v>311</v>
      </c>
      <c r="I6605" t="s">
        <v>311</v>
      </c>
      <c r="J6605">
        <v>0</v>
      </c>
    </row>
    <row r="6606" spans="1:10" hidden="1" x14ac:dyDescent="0.35">
      <c r="A6606" t="s">
        <v>12987</v>
      </c>
      <c r="B6606">
        <v>16</v>
      </c>
      <c r="C6606">
        <v>0</v>
      </c>
      <c r="D6606">
        <v>6559</v>
      </c>
      <c r="E6606" t="s">
        <v>311</v>
      </c>
      <c r="F6606" t="s">
        <v>3848</v>
      </c>
      <c r="G6606" t="s">
        <v>311</v>
      </c>
      <c r="H6606" t="s">
        <v>311</v>
      </c>
      <c r="I6606" t="s">
        <v>311</v>
      </c>
      <c r="J6606">
        <v>0</v>
      </c>
    </row>
    <row r="6607" spans="1:10" hidden="1" x14ac:dyDescent="0.35">
      <c r="A6607" t="s">
        <v>12988</v>
      </c>
      <c r="B6607">
        <v>8</v>
      </c>
      <c r="C6607">
        <v>0</v>
      </c>
      <c r="D6607">
        <v>6559</v>
      </c>
      <c r="E6607" t="s">
        <v>311</v>
      </c>
      <c r="F6607" t="s">
        <v>3848</v>
      </c>
      <c r="G6607" t="s">
        <v>311</v>
      </c>
      <c r="H6607" t="s">
        <v>311</v>
      </c>
      <c r="I6607" t="s">
        <v>311</v>
      </c>
      <c r="J6607">
        <v>0</v>
      </c>
    </row>
    <row r="6608" spans="1:10" hidden="1" x14ac:dyDescent="0.35">
      <c r="A6608" t="s">
        <v>12989</v>
      </c>
      <c r="B6608">
        <v>23</v>
      </c>
      <c r="C6608">
        <v>0</v>
      </c>
      <c r="D6608">
        <v>6559</v>
      </c>
      <c r="E6608" t="s">
        <v>311</v>
      </c>
      <c r="F6608" t="s">
        <v>3848</v>
      </c>
      <c r="G6608" t="s">
        <v>311</v>
      </c>
      <c r="H6608" t="s">
        <v>311</v>
      </c>
      <c r="I6608" t="s">
        <v>311</v>
      </c>
      <c r="J6608">
        <v>2</v>
      </c>
    </row>
    <row r="6609" spans="1:10" hidden="1" x14ac:dyDescent="0.35">
      <c r="A6609" t="s">
        <v>12990</v>
      </c>
      <c r="B6609">
        <v>7</v>
      </c>
      <c r="C6609">
        <v>0</v>
      </c>
      <c r="D6609">
        <v>6559</v>
      </c>
      <c r="E6609" t="s">
        <v>311</v>
      </c>
      <c r="F6609" t="s">
        <v>3848</v>
      </c>
      <c r="G6609" t="s">
        <v>311</v>
      </c>
      <c r="H6609" t="s">
        <v>311</v>
      </c>
      <c r="I6609" t="s">
        <v>311</v>
      </c>
      <c r="J6609">
        <v>0</v>
      </c>
    </row>
    <row r="6610" spans="1:10" hidden="1" x14ac:dyDescent="0.35">
      <c r="A6610" t="s">
        <v>12991</v>
      </c>
      <c r="B6610">
        <v>9</v>
      </c>
      <c r="C6610">
        <v>0</v>
      </c>
      <c r="D6610">
        <v>6559</v>
      </c>
      <c r="E6610" t="s">
        <v>311</v>
      </c>
      <c r="F6610" t="s">
        <v>3848</v>
      </c>
      <c r="G6610" t="s">
        <v>311</v>
      </c>
      <c r="H6610" t="s">
        <v>311</v>
      </c>
      <c r="I6610" t="s">
        <v>311</v>
      </c>
      <c r="J6610">
        <v>0</v>
      </c>
    </row>
    <row r="6611" spans="1:10" hidden="1" x14ac:dyDescent="0.35">
      <c r="A6611" t="s">
        <v>12992</v>
      </c>
      <c r="B6611">
        <v>8</v>
      </c>
      <c r="C6611">
        <v>0</v>
      </c>
      <c r="D6611">
        <v>6559</v>
      </c>
      <c r="E6611" t="s">
        <v>311</v>
      </c>
      <c r="F6611" t="s">
        <v>3848</v>
      </c>
      <c r="G6611" t="s">
        <v>311</v>
      </c>
      <c r="H6611" t="s">
        <v>311</v>
      </c>
      <c r="I6611" t="s">
        <v>311</v>
      </c>
      <c r="J6611">
        <v>0</v>
      </c>
    </row>
    <row r="6612" spans="1:10" hidden="1" x14ac:dyDescent="0.35">
      <c r="A6612" t="s">
        <v>12993</v>
      </c>
      <c r="B6612">
        <v>85</v>
      </c>
      <c r="C6612">
        <v>0</v>
      </c>
      <c r="D6612">
        <v>6559</v>
      </c>
      <c r="E6612" t="s">
        <v>311</v>
      </c>
      <c r="F6612" t="s">
        <v>3848</v>
      </c>
      <c r="G6612" t="s">
        <v>311</v>
      </c>
      <c r="H6612" t="s">
        <v>311</v>
      </c>
      <c r="I6612" t="s">
        <v>311</v>
      </c>
      <c r="J6612">
        <v>0</v>
      </c>
    </row>
    <row r="6613" spans="1:10" hidden="1" x14ac:dyDescent="0.35">
      <c r="A6613" t="s">
        <v>12994</v>
      </c>
      <c r="B6613">
        <v>6</v>
      </c>
      <c r="C6613">
        <v>0</v>
      </c>
      <c r="D6613">
        <v>6559</v>
      </c>
      <c r="E6613" t="s">
        <v>311</v>
      </c>
      <c r="F6613" t="s">
        <v>3848</v>
      </c>
      <c r="G6613" t="s">
        <v>311</v>
      </c>
      <c r="H6613" t="s">
        <v>311</v>
      </c>
      <c r="I6613" t="s">
        <v>311</v>
      </c>
      <c r="J6613">
        <v>0</v>
      </c>
    </row>
    <row r="6614" spans="1:10" hidden="1" x14ac:dyDescent="0.35">
      <c r="A6614" t="s">
        <v>12995</v>
      </c>
      <c r="B6614">
        <v>16</v>
      </c>
      <c r="C6614">
        <v>0</v>
      </c>
      <c r="D6614">
        <v>6559</v>
      </c>
      <c r="E6614" t="s">
        <v>311</v>
      </c>
      <c r="F6614" t="s">
        <v>3848</v>
      </c>
      <c r="G6614" t="s">
        <v>311</v>
      </c>
      <c r="H6614" t="s">
        <v>311</v>
      </c>
      <c r="I6614" t="s">
        <v>311</v>
      </c>
      <c r="J6614">
        <v>0</v>
      </c>
    </row>
    <row r="6615" spans="1:10" hidden="1" x14ac:dyDescent="0.35">
      <c r="A6615" t="s">
        <v>12996</v>
      </c>
      <c r="B6615">
        <v>6</v>
      </c>
      <c r="C6615">
        <v>0</v>
      </c>
      <c r="D6615">
        <v>6559</v>
      </c>
      <c r="E6615" t="s">
        <v>311</v>
      </c>
      <c r="F6615" t="s">
        <v>3848</v>
      </c>
      <c r="G6615" t="s">
        <v>311</v>
      </c>
      <c r="H6615" t="s">
        <v>311</v>
      </c>
      <c r="I6615" t="s">
        <v>311</v>
      </c>
      <c r="J6615">
        <v>0</v>
      </c>
    </row>
    <row r="6616" spans="1:10" hidden="1" x14ac:dyDescent="0.35">
      <c r="A6616" t="s">
        <v>12997</v>
      </c>
      <c r="B6616">
        <v>10</v>
      </c>
      <c r="C6616">
        <v>0</v>
      </c>
      <c r="D6616">
        <v>6559</v>
      </c>
      <c r="E6616" t="s">
        <v>311</v>
      </c>
      <c r="F6616" t="s">
        <v>3848</v>
      </c>
      <c r="G6616" t="s">
        <v>311</v>
      </c>
      <c r="H6616" t="s">
        <v>311</v>
      </c>
      <c r="I6616" t="s">
        <v>311</v>
      </c>
      <c r="J6616">
        <v>0</v>
      </c>
    </row>
    <row r="6617" spans="1:10" hidden="1" x14ac:dyDescent="0.35">
      <c r="A6617" t="s">
        <v>12998</v>
      </c>
      <c r="B6617">
        <v>19</v>
      </c>
      <c r="C6617">
        <v>0</v>
      </c>
      <c r="D6617">
        <v>6559</v>
      </c>
      <c r="E6617" t="s">
        <v>311</v>
      </c>
      <c r="F6617" t="s">
        <v>3848</v>
      </c>
      <c r="G6617" t="s">
        <v>311</v>
      </c>
      <c r="H6617" t="s">
        <v>311</v>
      </c>
      <c r="I6617" t="s">
        <v>311</v>
      </c>
      <c r="J6617">
        <v>0</v>
      </c>
    </row>
    <row r="6618" spans="1:10" hidden="1" x14ac:dyDescent="0.35">
      <c r="A6618" t="s">
        <v>12999</v>
      </c>
      <c r="B6618">
        <v>8</v>
      </c>
      <c r="C6618">
        <v>0</v>
      </c>
      <c r="D6618">
        <v>6559</v>
      </c>
      <c r="E6618" t="s">
        <v>311</v>
      </c>
      <c r="F6618" t="s">
        <v>3848</v>
      </c>
      <c r="G6618" t="s">
        <v>311</v>
      </c>
      <c r="H6618" t="s">
        <v>311</v>
      </c>
      <c r="I6618" t="s">
        <v>311</v>
      </c>
      <c r="J6618">
        <v>0</v>
      </c>
    </row>
    <row r="6619" spans="1:10" hidden="1" x14ac:dyDescent="0.35">
      <c r="A6619" t="s">
        <v>13000</v>
      </c>
      <c r="B6619">
        <v>7</v>
      </c>
      <c r="C6619">
        <v>0</v>
      </c>
      <c r="D6619">
        <v>6559</v>
      </c>
      <c r="E6619" t="s">
        <v>311</v>
      </c>
      <c r="F6619" t="s">
        <v>3848</v>
      </c>
      <c r="G6619" t="s">
        <v>311</v>
      </c>
      <c r="H6619" t="s">
        <v>311</v>
      </c>
      <c r="I6619" t="s">
        <v>311</v>
      </c>
      <c r="J6619">
        <v>0</v>
      </c>
    </row>
    <row r="6620" spans="1:10" hidden="1" x14ac:dyDescent="0.35">
      <c r="A6620" t="s">
        <v>13001</v>
      </c>
      <c r="B6620">
        <v>14</v>
      </c>
      <c r="C6620">
        <v>0</v>
      </c>
      <c r="D6620">
        <v>6559</v>
      </c>
      <c r="E6620" t="s">
        <v>311</v>
      </c>
      <c r="F6620" t="s">
        <v>3848</v>
      </c>
      <c r="G6620" t="s">
        <v>311</v>
      </c>
      <c r="H6620" t="s">
        <v>311</v>
      </c>
      <c r="I6620" t="s">
        <v>311</v>
      </c>
      <c r="J6620">
        <v>2</v>
      </c>
    </row>
    <row r="6621" spans="1:10" hidden="1" x14ac:dyDescent="0.35">
      <c r="A6621" t="s">
        <v>13002</v>
      </c>
      <c r="B6621">
        <v>8</v>
      </c>
      <c r="C6621">
        <v>0</v>
      </c>
      <c r="D6621">
        <v>6559</v>
      </c>
      <c r="E6621" t="s">
        <v>311</v>
      </c>
      <c r="F6621" t="s">
        <v>3848</v>
      </c>
      <c r="G6621" t="s">
        <v>311</v>
      </c>
      <c r="H6621" t="s">
        <v>311</v>
      </c>
      <c r="I6621" t="s">
        <v>311</v>
      </c>
      <c r="J6621">
        <v>0</v>
      </c>
    </row>
    <row r="6622" spans="1:10" hidden="1" x14ac:dyDescent="0.35">
      <c r="A6622" t="s">
        <v>13003</v>
      </c>
      <c r="B6622">
        <v>14</v>
      </c>
      <c r="C6622">
        <v>0</v>
      </c>
      <c r="D6622">
        <v>6559</v>
      </c>
      <c r="E6622" t="s">
        <v>311</v>
      </c>
      <c r="F6622" t="s">
        <v>3848</v>
      </c>
      <c r="G6622" t="s">
        <v>311</v>
      </c>
      <c r="H6622" t="s">
        <v>311</v>
      </c>
      <c r="I6622" t="s">
        <v>311</v>
      </c>
      <c r="J6622">
        <v>4</v>
      </c>
    </row>
    <row r="6623" spans="1:10" hidden="1" x14ac:dyDescent="0.35">
      <c r="A6623" t="s">
        <v>13004</v>
      </c>
      <c r="B6623">
        <v>12</v>
      </c>
      <c r="C6623">
        <v>0</v>
      </c>
      <c r="D6623">
        <v>6559</v>
      </c>
      <c r="E6623" t="s">
        <v>311</v>
      </c>
      <c r="F6623" t="s">
        <v>3848</v>
      </c>
      <c r="G6623" t="s">
        <v>311</v>
      </c>
      <c r="H6623" t="s">
        <v>311</v>
      </c>
      <c r="I6623" t="s">
        <v>311</v>
      </c>
      <c r="J6623">
        <v>0</v>
      </c>
    </row>
    <row r="6624" spans="1:10" hidden="1" x14ac:dyDescent="0.35">
      <c r="A6624" t="s">
        <v>13005</v>
      </c>
      <c r="B6624">
        <v>10</v>
      </c>
      <c r="C6624">
        <v>0</v>
      </c>
      <c r="D6624">
        <v>6559</v>
      </c>
      <c r="E6624" t="s">
        <v>311</v>
      </c>
      <c r="F6624" t="s">
        <v>3848</v>
      </c>
      <c r="G6624" t="s">
        <v>311</v>
      </c>
      <c r="H6624" t="s">
        <v>311</v>
      </c>
      <c r="I6624" t="s">
        <v>311</v>
      </c>
      <c r="J6624">
        <v>0</v>
      </c>
    </row>
    <row r="6625" spans="1:10" hidden="1" x14ac:dyDescent="0.35">
      <c r="A6625" t="s">
        <v>13006</v>
      </c>
      <c r="B6625">
        <v>7</v>
      </c>
      <c r="C6625">
        <v>0</v>
      </c>
      <c r="D6625">
        <v>6559</v>
      </c>
      <c r="E6625" t="s">
        <v>311</v>
      </c>
      <c r="F6625" t="s">
        <v>3848</v>
      </c>
      <c r="G6625" t="s">
        <v>311</v>
      </c>
      <c r="H6625" t="s">
        <v>311</v>
      </c>
      <c r="I6625" t="s">
        <v>311</v>
      </c>
      <c r="J6625">
        <v>3</v>
      </c>
    </row>
    <row r="6626" spans="1:10" hidden="1" x14ac:dyDescent="0.35">
      <c r="A6626" t="s">
        <v>13007</v>
      </c>
      <c r="B6626">
        <v>8</v>
      </c>
      <c r="C6626">
        <v>0</v>
      </c>
      <c r="D6626">
        <v>6559</v>
      </c>
      <c r="E6626" t="s">
        <v>311</v>
      </c>
      <c r="F6626" t="s">
        <v>3848</v>
      </c>
      <c r="G6626" t="s">
        <v>311</v>
      </c>
      <c r="H6626" t="s">
        <v>311</v>
      </c>
      <c r="I6626" t="s">
        <v>311</v>
      </c>
      <c r="J6626">
        <v>0</v>
      </c>
    </row>
    <row r="6627" spans="1:10" hidden="1" x14ac:dyDescent="0.35">
      <c r="A6627" t="s">
        <v>13008</v>
      </c>
      <c r="B6627">
        <v>8</v>
      </c>
      <c r="C6627">
        <v>0</v>
      </c>
      <c r="D6627">
        <v>6559</v>
      </c>
      <c r="E6627" t="s">
        <v>311</v>
      </c>
      <c r="F6627" t="s">
        <v>3848</v>
      </c>
      <c r="G6627" t="s">
        <v>311</v>
      </c>
      <c r="H6627" t="s">
        <v>311</v>
      </c>
      <c r="I6627" t="s">
        <v>311</v>
      </c>
      <c r="J6627">
        <v>0</v>
      </c>
    </row>
    <row r="6628" spans="1:10" hidden="1" x14ac:dyDescent="0.35">
      <c r="A6628" t="s">
        <v>13009</v>
      </c>
      <c r="B6628">
        <v>11</v>
      </c>
      <c r="C6628">
        <v>0</v>
      </c>
      <c r="D6628">
        <v>6559</v>
      </c>
      <c r="E6628" t="s">
        <v>311</v>
      </c>
      <c r="F6628" t="s">
        <v>3848</v>
      </c>
      <c r="G6628" t="s">
        <v>311</v>
      </c>
      <c r="H6628" t="s">
        <v>311</v>
      </c>
      <c r="I6628" t="s">
        <v>311</v>
      </c>
      <c r="J6628">
        <v>0</v>
      </c>
    </row>
    <row r="6629" spans="1:10" hidden="1" x14ac:dyDescent="0.35">
      <c r="A6629" t="s">
        <v>13010</v>
      </c>
      <c r="B6629">
        <v>13</v>
      </c>
      <c r="C6629">
        <v>0</v>
      </c>
      <c r="D6629">
        <v>6559</v>
      </c>
      <c r="E6629" t="s">
        <v>311</v>
      </c>
      <c r="F6629" t="s">
        <v>3848</v>
      </c>
      <c r="G6629" t="s">
        <v>311</v>
      </c>
      <c r="H6629" t="s">
        <v>311</v>
      </c>
      <c r="I6629" t="s">
        <v>311</v>
      </c>
      <c r="J6629">
        <v>0</v>
      </c>
    </row>
    <row r="6630" spans="1:10" hidden="1" x14ac:dyDescent="0.35">
      <c r="A6630" t="s">
        <v>13011</v>
      </c>
      <c r="B6630">
        <v>29</v>
      </c>
      <c r="C6630">
        <v>0</v>
      </c>
      <c r="D6630">
        <v>6559</v>
      </c>
      <c r="E6630" t="s">
        <v>311</v>
      </c>
      <c r="F6630" t="s">
        <v>3848</v>
      </c>
      <c r="G6630" t="s">
        <v>311</v>
      </c>
      <c r="H6630" t="s">
        <v>311</v>
      </c>
      <c r="I6630" t="s">
        <v>311</v>
      </c>
      <c r="J6630">
        <v>0</v>
      </c>
    </row>
    <row r="6631" spans="1:10" hidden="1" x14ac:dyDescent="0.35">
      <c r="A6631" t="s">
        <v>13012</v>
      </c>
      <c r="B6631">
        <v>7</v>
      </c>
      <c r="C6631">
        <v>0</v>
      </c>
      <c r="D6631">
        <v>6559</v>
      </c>
      <c r="E6631" t="s">
        <v>311</v>
      </c>
      <c r="F6631" t="s">
        <v>3848</v>
      </c>
      <c r="G6631" t="s">
        <v>311</v>
      </c>
      <c r="H6631" t="s">
        <v>311</v>
      </c>
      <c r="I6631" t="s">
        <v>311</v>
      </c>
      <c r="J6631">
        <v>0</v>
      </c>
    </row>
    <row r="6632" spans="1:10" hidden="1" x14ac:dyDescent="0.35">
      <c r="A6632" t="s">
        <v>13013</v>
      </c>
      <c r="B6632">
        <v>12</v>
      </c>
      <c r="C6632">
        <v>0</v>
      </c>
      <c r="D6632">
        <v>6559</v>
      </c>
      <c r="E6632" t="s">
        <v>311</v>
      </c>
      <c r="F6632" t="s">
        <v>3848</v>
      </c>
      <c r="G6632" t="s">
        <v>311</v>
      </c>
      <c r="H6632" t="s">
        <v>311</v>
      </c>
      <c r="I6632" t="s">
        <v>311</v>
      </c>
      <c r="J6632">
        <v>0</v>
      </c>
    </row>
    <row r="6633" spans="1:10" hidden="1" x14ac:dyDescent="0.35">
      <c r="A6633" t="s">
        <v>13014</v>
      </c>
      <c r="B6633">
        <v>11</v>
      </c>
      <c r="C6633">
        <v>0</v>
      </c>
      <c r="D6633">
        <v>6559</v>
      </c>
      <c r="E6633" t="s">
        <v>311</v>
      </c>
      <c r="F6633" t="s">
        <v>3848</v>
      </c>
      <c r="G6633" t="s">
        <v>311</v>
      </c>
      <c r="H6633" t="s">
        <v>311</v>
      </c>
      <c r="I6633" t="s">
        <v>311</v>
      </c>
      <c r="J6633">
        <v>0</v>
      </c>
    </row>
    <row r="6634" spans="1:10" hidden="1" x14ac:dyDescent="0.35">
      <c r="A6634" t="s">
        <v>13015</v>
      </c>
      <c r="B6634">
        <v>11</v>
      </c>
      <c r="C6634">
        <v>0</v>
      </c>
      <c r="D6634">
        <v>6559</v>
      </c>
      <c r="E6634" t="s">
        <v>311</v>
      </c>
      <c r="F6634" t="s">
        <v>3848</v>
      </c>
      <c r="G6634" t="s">
        <v>311</v>
      </c>
      <c r="H6634" t="s">
        <v>311</v>
      </c>
      <c r="I6634" t="s">
        <v>311</v>
      </c>
      <c r="J6634">
        <v>0</v>
      </c>
    </row>
    <row r="6635" spans="1:10" hidden="1" x14ac:dyDescent="0.35">
      <c r="A6635" t="s">
        <v>13016</v>
      </c>
      <c r="B6635">
        <v>12</v>
      </c>
      <c r="C6635">
        <v>0</v>
      </c>
      <c r="D6635">
        <v>6559</v>
      </c>
      <c r="E6635" t="s">
        <v>311</v>
      </c>
      <c r="F6635" t="s">
        <v>3848</v>
      </c>
      <c r="G6635" t="s">
        <v>311</v>
      </c>
      <c r="H6635" t="s">
        <v>311</v>
      </c>
      <c r="I6635" t="s">
        <v>311</v>
      </c>
      <c r="J6635">
        <v>0</v>
      </c>
    </row>
    <row r="6636" spans="1:10" hidden="1" x14ac:dyDescent="0.35">
      <c r="A6636" t="s">
        <v>13017</v>
      </c>
      <c r="B6636">
        <v>11</v>
      </c>
      <c r="C6636">
        <v>0</v>
      </c>
      <c r="D6636">
        <v>6559</v>
      </c>
      <c r="E6636" t="s">
        <v>311</v>
      </c>
      <c r="F6636" t="s">
        <v>3848</v>
      </c>
      <c r="G6636" t="s">
        <v>311</v>
      </c>
      <c r="H6636" t="s">
        <v>311</v>
      </c>
      <c r="I6636" t="s">
        <v>311</v>
      </c>
      <c r="J6636">
        <v>0</v>
      </c>
    </row>
    <row r="6637" spans="1:10" hidden="1" x14ac:dyDescent="0.35">
      <c r="A6637" t="s">
        <v>13018</v>
      </c>
      <c r="B6637">
        <v>10</v>
      </c>
      <c r="C6637">
        <v>0</v>
      </c>
      <c r="D6637">
        <v>6559</v>
      </c>
      <c r="E6637" t="s">
        <v>311</v>
      </c>
      <c r="F6637" t="s">
        <v>3848</v>
      </c>
      <c r="G6637" t="s">
        <v>311</v>
      </c>
      <c r="H6637" t="s">
        <v>311</v>
      </c>
      <c r="I6637" t="s">
        <v>311</v>
      </c>
      <c r="J6637">
        <v>0</v>
      </c>
    </row>
    <row r="6638" spans="1:10" hidden="1" x14ac:dyDescent="0.35">
      <c r="A6638" t="s">
        <v>13019</v>
      </c>
      <c r="B6638">
        <v>18</v>
      </c>
      <c r="C6638">
        <v>0</v>
      </c>
      <c r="D6638">
        <v>6559</v>
      </c>
      <c r="E6638" t="s">
        <v>311</v>
      </c>
      <c r="F6638" t="s">
        <v>3848</v>
      </c>
      <c r="G6638" t="s">
        <v>311</v>
      </c>
      <c r="H6638" t="s">
        <v>311</v>
      </c>
      <c r="I6638" t="s">
        <v>311</v>
      </c>
      <c r="J6638">
        <v>0</v>
      </c>
    </row>
    <row r="6639" spans="1:10" hidden="1" x14ac:dyDescent="0.35">
      <c r="A6639" t="s">
        <v>13020</v>
      </c>
      <c r="B6639">
        <v>10</v>
      </c>
      <c r="C6639">
        <v>0</v>
      </c>
      <c r="D6639">
        <v>6559</v>
      </c>
      <c r="E6639" t="s">
        <v>311</v>
      </c>
      <c r="F6639" t="s">
        <v>3848</v>
      </c>
      <c r="G6639" t="s">
        <v>311</v>
      </c>
      <c r="H6639" t="s">
        <v>311</v>
      </c>
      <c r="I6639" t="s">
        <v>311</v>
      </c>
      <c r="J6639">
        <v>0</v>
      </c>
    </row>
    <row r="6640" spans="1:10" hidden="1" x14ac:dyDescent="0.35">
      <c r="A6640" t="s">
        <v>13021</v>
      </c>
      <c r="B6640">
        <v>9</v>
      </c>
      <c r="C6640">
        <v>0</v>
      </c>
      <c r="D6640">
        <v>6559</v>
      </c>
      <c r="E6640" t="s">
        <v>311</v>
      </c>
      <c r="F6640" t="s">
        <v>3848</v>
      </c>
      <c r="G6640" t="s">
        <v>311</v>
      </c>
      <c r="H6640" t="s">
        <v>311</v>
      </c>
      <c r="I6640" t="s">
        <v>311</v>
      </c>
      <c r="J6640">
        <v>0</v>
      </c>
    </row>
    <row r="6641" spans="1:10" hidden="1" x14ac:dyDescent="0.35">
      <c r="A6641" t="s">
        <v>13022</v>
      </c>
      <c r="B6641">
        <v>6</v>
      </c>
      <c r="C6641">
        <v>0</v>
      </c>
      <c r="D6641">
        <v>6559</v>
      </c>
      <c r="E6641" t="s">
        <v>311</v>
      </c>
      <c r="F6641" t="s">
        <v>3848</v>
      </c>
      <c r="G6641" t="s">
        <v>311</v>
      </c>
      <c r="H6641" t="s">
        <v>311</v>
      </c>
      <c r="I6641" t="s">
        <v>311</v>
      </c>
      <c r="J6641">
        <v>0</v>
      </c>
    </row>
    <row r="6642" spans="1:10" hidden="1" x14ac:dyDescent="0.35">
      <c r="A6642" t="s">
        <v>13023</v>
      </c>
      <c r="B6642">
        <v>10</v>
      </c>
      <c r="C6642">
        <v>0</v>
      </c>
      <c r="D6642">
        <v>6559</v>
      </c>
      <c r="E6642" t="s">
        <v>311</v>
      </c>
      <c r="F6642" t="s">
        <v>3848</v>
      </c>
      <c r="G6642" t="s">
        <v>311</v>
      </c>
      <c r="H6642" t="s">
        <v>311</v>
      </c>
      <c r="I6642" t="s">
        <v>311</v>
      </c>
      <c r="J6642">
        <v>0</v>
      </c>
    </row>
    <row r="6643" spans="1:10" hidden="1" x14ac:dyDescent="0.35">
      <c r="A6643" t="s">
        <v>13024</v>
      </c>
      <c r="B6643">
        <v>12</v>
      </c>
      <c r="C6643">
        <v>0</v>
      </c>
      <c r="D6643">
        <v>6559</v>
      </c>
      <c r="E6643" t="s">
        <v>311</v>
      </c>
      <c r="F6643" t="s">
        <v>3848</v>
      </c>
      <c r="G6643" t="s">
        <v>311</v>
      </c>
      <c r="H6643" t="s">
        <v>311</v>
      </c>
      <c r="I6643" t="s">
        <v>311</v>
      </c>
      <c r="J6643">
        <v>0</v>
      </c>
    </row>
    <row r="6644" spans="1:10" hidden="1" x14ac:dyDescent="0.35">
      <c r="A6644" t="s">
        <v>13025</v>
      </c>
      <c r="B6644">
        <v>5</v>
      </c>
      <c r="C6644">
        <v>0</v>
      </c>
      <c r="D6644">
        <v>6559</v>
      </c>
      <c r="E6644" t="s">
        <v>311</v>
      </c>
      <c r="F6644" t="s">
        <v>3848</v>
      </c>
      <c r="G6644" t="s">
        <v>311</v>
      </c>
      <c r="H6644" t="s">
        <v>311</v>
      </c>
      <c r="I6644" t="s">
        <v>311</v>
      </c>
      <c r="J6644">
        <v>0</v>
      </c>
    </row>
    <row r="6645" spans="1:10" hidden="1" x14ac:dyDescent="0.35">
      <c r="A6645" t="s">
        <v>13026</v>
      </c>
      <c r="B6645">
        <v>9</v>
      </c>
      <c r="C6645">
        <v>0</v>
      </c>
      <c r="D6645">
        <v>6559</v>
      </c>
      <c r="E6645" t="s">
        <v>311</v>
      </c>
      <c r="F6645" t="s">
        <v>3848</v>
      </c>
      <c r="G6645" t="s">
        <v>311</v>
      </c>
      <c r="H6645" t="s">
        <v>311</v>
      </c>
      <c r="I6645" t="s">
        <v>311</v>
      </c>
      <c r="J6645">
        <v>0</v>
      </c>
    </row>
    <row r="6646" spans="1:10" hidden="1" x14ac:dyDescent="0.35">
      <c r="A6646" t="s">
        <v>13027</v>
      </c>
      <c r="B6646">
        <v>8</v>
      </c>
      <c r="C6646">
        <v>0</v>
      </c>
      <c r="D6646">
        <v>6559</v>
      </c>
      <c r="E6646" t="s">
        <v>311</v>
      </c>
      <c r="F6646" t="s">
        <v>3848</v>
      </c>
      <c r="G6646" t="s">
        <v>311</v>
      </c>
      <c r="H6646" t="s">
        <v>311</v>
      </c>
      <c r="I6646" t="s">
        <v>311</v>
      </c>
      <c r="J6646">
        <v>0</v>
      </c>
    </row>
    <row r="6647" spans="1:10" hidden="1" x14ac:dyDescent="0.35">
      <c r="A6647" t="s">
        <v>13028</v>
      </c>
      <c r="B6647">
        <v>10</v>
      </c>
      <c r="C6647">
        <v>0</v>
      </c>
      <c r="D6647">
        <v>6559</v>
      </c>
      <c r="E6647" t="s">
        <v>311</v>
      </c>
      <c r="F6647" t="s">
        <v>3848</v>
      </c>
      <c r="G6647" t="s">
        <v>311</v>
      </c>
      <c r="H6647" t="s">
        <v>311</v>
      </c>
      <c r="I6647" t="s">
        <v>311</v>
      </c>
      <c r="J6647">
        <v>0</v>
      </c>
    </row>
    <row r="6648" spans="1:10" hidden="1" x14ac:dyDescent="0.35">
      <c r="A6648" t="s">
        <v>13029</v>
      </c>
      <c r="B6648">
        <v>4</v>
      </c>
      <c r="C6648">
        <v>0</v>
      </c>
      <c r="D6648">
        <v>6559</v>
      </c>
      <c r="E6648" t="s">
        <v>311</v>
      </c>
      <c r="F6648" t="s">
        <v>3848</v>
      </c>
      <c r="G6648" t="s">
        <v>311</v>
      </c>
      <c r="H6648" t="s">
        <v>311</v>
      </c>
      <c r="I6648" t="s">
        <v>311</v>
      </c>
      <c r="J6648">
        <v>0</v>
      </c>
    </row>
    <row r="6649" spans="1:10" hidden="1" x14ac:dyDescent="0.35">
      <c r="A6649" t="s">
        <v>13030</v>
      </c>
      <c r="B6649">
        <v>11</v>
      </c>
      <c r="C6649">
        <v>0</v>
      </c>
      <c r="D6649">
        <v>6559</v>
      </c>
      <c r="E6649" t="s">
        <v>311</v>
      </c>
      <c r="F6649" t="s">
        <v>3848</v>
      </c>
      <c r="G6649" t="s">
        <v>311</v>
      </c>
      <c r="H6649" t="s">
        <v>311</v>
      </c>
      <c r="I6649" t="s">
        <v>311</v>
      </c>
      <c r="J6649">
        <v>0</v>
      </c>
    </row>
    <row r="6650" spans="1:10" x14ac:dyDescent="0.35">
      <c r="A6650" t="s">
        <v>13031</v>
      </c>
      <c r="B6650">
        <v>1</v>
      </c>
      <c r="C6650">
        <v>0</v>
      </c>
      <c r="D6650">
        <v>6559</v>
      </c>
      <c r="E6650" t="s">
        <v>311</v>
      </c>
      <c r="F6650" t="s">
        <v>0</v>
      </c>
      <c r="G6650" t="s">
        <v>311</v>
      </c>
      <c r="H6650" t="s">
        <v>311</v>
      </c>
      <c r="I6650" t="s">
        <v>311</v>
      </c>
      <c r="J6650">
        <v>1</v>
      </c>
    </row>
    <row r="6651" spans="1:10" hidden="1" x14ac:dyDescent="0.35">
      <c r="A6651" t="s">
        <v>13032</v>
      </c>
      <c r="B6651">
        <v>8</v>
      </c>
      <c r="C6651">
        <v>0</v>
      </c>
      <c r="D6651">
        <v>6559</v>
      </c>
      <c r="E6651" t="s">
        <v>311</v>
      </c>
      <c r="F6651" t="s">
        <v>3848</v>
      </c>
      <c r="G6651" t="s">
        <v>311</v>
      </c>
      <c r="H6651" t="s">
        <v>311</v>
      </c>
      <c r="I6651" t="s">
        <v>311</v>
      </c>
      <c r="J6651">
        <v>0</v>
      </c>
    </row>
    <row r="6652" spans="1:10" hidden="1" x14ac:dyDescent="0.35">
      <c r="A6652" t="s">
        <v>13033</v>
      </c>
      <c r="B6652">
        <v>6</v>
      </c>
      <c r="C6652">
        <v>0</v>
      </c>
      <c r="D6652">
        <v>6559</v>
      </c>
      <c r="E6652" t="s">
        <v>311</v>
      </c>
      <c r="F6652" t="s">
        <v>3848</v>
      </c>
      <c r="G6652" t="s">
        <v>311</v>
      </c>
      <c r="H6652" t="s">
        <v>311</v>
      </c>
      <c r="I6652" t="s">
        <v>311</v>
      </c>
      <c r="J6652">
        <v>0</v>
      </c>
    </row>
    <row r="6653" spans="1:10" hidden="1" x14ac:dyDescent="0.35">
      <c r="A6653" t="s">
        <v>13034</v>
      </c>
      <c r="B6653">
        <v>13</v>
      </c>
      <c r="C6653">
        <v>0</v>
      </c>
      <c r="D6653">
        <v>6559</v>
      </c>
      <c r="E6653" t="s">
        <v>311</v>
      </c>
      <c r="F6653" t="s">
        <v>3848</v>
      </c>
      <c r="G6653" t="s">
        <v>311</v>
      </c>
      <c r="H6653" t="s">
        <v>311</v>
      </c>
      <c r="I6653" t="s">
        <v>311</v>
      </c>
      <c r="J6653">
        <v>0</v>
      </c>
    </row>
    <row r="6654" spans="1:10" hidden="1" x14ac:dyDescent="0.35">
      <c r="A6654" t="s">
        <v>13035</v>
      </c>
      <c r="B6654">
        <v>10</v>
      </c>
      <c r="C6654">
        <v>0</v>
      </c>
      <c r="D6654">
        <v>6559</v>
      </c>
      <c r="E6654" t="s">
        <v>311</v>
      </c>
      <c r="F6654" t="s">
        <v>3848</v>
      </c>
      <c r="G6654" t="s">
        <v>311</v>
      </c>
      <c r="H6654" t="s">
        <v>311</v>
      </c>
      <c r="I6654" t="s">
        <v>311</v>
      </c>
      <c r="J6654">
        <v>0</v>
      </c>
    </row>
    <row r="6655" spans="1:10" hidden="1" x14ac:dyDescent="0.35">
      <c r="A6655" t="s">
        <v>13036</v>
      </c>
      <c r="B6655">
        <v>7</v>
      </c>
      <c r="C6655">
        <v>0</v>
      </c>
      <c r="D6655">
        <v>6559</v>
      </c>
      <c r="E6655" t="s">
        <v>311</v>
      </c>
      <c r="F6655" t="s">
        <v>3848</v>
      </c>
      <c r="G6655" t="s">
        <v>311</v>
      </c>
      <c r="H6655" t="s">
        <v>311</v>
      </c>
      <c r="I6655" t="s">
        <v>311</v>
      </c>
      <c r="J6655">
        <v>0</v>
      </c>
    </row>
    <row r="6656" spans="1:10" hidden="1" x14ac:dyDescent="0.35">
      <c r="A6656" t="s">
        <v>13037</v>
      </c>
      <c r="B6656">
        <v>7</v>
      </c>
      <c r="C6656">
        <v>0</v>
      </c>
      <c r="D6656">
        <v>6559</v>
      </c>
      <c r="E6656" t="s">
        <v>311</v>
      </c>
      <c r="F6656" t="s">
        <v>3848</v>
      </c>
      <c r="G6656" t="s">
        <v>311</v>
      </c>
      <c r="H6656" t="s">
        <v>311</v>
      </c>
      <c r="I6656" t="s">
        <v>311</v>
      </c>
      <c r="J6656">
        <v>0</v>
      </c>
    </row>
    <row r="6657" spans="1:10" hidden="1" x14ac:dyDescent="0.35">
      <c r="A6657" t="s">
        <v>13038</v>
      </c>
      <c r="B6657">
        <v>18</v>
      </c>
      <c r="C6657">
        <v>0</v>
      </c>
      <c r="D6657">
        <v>6559</v>
      </c>
      <c r="E6657" t="s">
        <v>311</v>
      </c>
      <c r="F6657" t="s">
        <v>3848</v>
      </c>
      <c r="G6657" t="s">
        <v>311</v>
      </c>
      <c r="H6657" t="s">
        <v>311</v>
      </c>
      <c r="I6657" t="s">
        <v>311</v>
      </c>
      <c r="J6657">
        <v>0</v>
      </c>
    </row>
    <row r="6658" spans="1:10" hidden="1" x14ac:dyDescent="0.35">
      <c r="A6658" t="s">
        <v>13039</v>
      </c>
      <c r="B6658">
        <v>9</v>
      </c>
      <c r="C6658">
        <v>0</v>
      </c>
      <c r="D6658">
        <v>6559</v>
      </c>
      <c r="E6658" t="s">
        <v>311</v>
      </c>
      <c r="F6658" t="s">
        <v>3848</v>
      </c>
      <c r="G6658" t="s">
        <v>311</v>
      </c>
      <c r="H6658" t="s">
        <v>311</v>
      </c>
      <c r="I6658" t="s">
        <v>311</v>
      </c>
      <c r="J6658">
        <v>0</v>
      </c>
    </row>
    <row r="6659" spans="1:10" hidden="1" x14ac:dyDescent="0.35">
      <c r="A6659" t="s">
        <v>13040</v>
      </c>
      <c r="B6659">
        <v>10</v>
      </c>
      <c r="C6659">
        <v>0</v>
      </c>
      <c r="D6659">
        <v>6559</v>
      </c>
      <c r="E6659" t="s">
        <v>311</v>
      </c>
      <c r="F6659" t="s">
        <v>3848</v>
      </c>
      <c r="G6659" t="s">
        <v>311</v>
      </c>
      <c r="H6659" t="s">
        <v>311</v>
      </c>
      <c r="I6659" t="s">
        <v>311</v>
      </c>
      <c r="J6659">
        <v>0</v>
      </c>
    </row>
    <row r="6660" spans="1:10" hidden="1" x14ac:dyDescent="0.35">
      <c r="A6660" t="s">
        <v>13041</v>
      </c>
      <c r="B6660">
        <v>12</v>
      </c>
      <c r="C6660">
        <v>0</v>
      </c>
      <c r="D6660">
        <v>6559</v>
      </c>
      <c r="E6660" t="s">
        <v>311</v>
      </c>
      <c r="F6660" t="s">
        <v>3848</v>
      </c>
      <c r="G6660" t="s">
        <v>311</v>
      </c>
      <c r="H6660" t="s">
        <v>311</v>
      </c>
      <c r="I6660" t="s">
        <v>311</v>
      </c>
      <c r="J6660">
        <v>0</v>
      </c>
    </row>
    <row r="6661" spans="1:10" hidden="1" x14ac:dyDescent="0.35">
      <c r="A6661" t="s">
        <v>13042</v>
      </c>
      <c r="B6661">
        <v>12</v>
      </c>
      <c r="C6661">
        <v>0</v>
      </c>
      <c r="D6661">
        <v>6559</v>
      </c>
      <c r="E6661" t="s">
        <v>311</v>
      </c>
      <c r="F6661" t="s">
        <v>3848</v>
      </c>
      <c r="G6661" t="s">
        <v>311</v>
      </c>
      <c r="H6661" t="s">
        <v>311</v>
      </c>
      <c r="I6661" t="s">
        <v>311</v>
      </c>
      <c r="J6661">
        <v>0</v>
      </c>
    </row>
    <row r="6662" spans="1:10" hidden="1" x14ac:dyDescent="0.35">
      <c r="A6662" t="s">
        <v>13043</v>
      </c>
      <c r="B6662">
        <v>8</v>
      </c>
      <c r="C6662">
        <v>0</v>
      </c>
      <c r="D6662">
        <v>6559</v>
      </c>
      <c r="E6662" t="s">
        <v>311</v>
      </c>
      <c r="F6662" t="s">
        <v>3848</v>
      </c>
      <c r="G6662" t="s">
        <v>311</v>
      </c>
      <c r="H6662" t="s">
        <v>311</v>
      </c>
      <c r="I6662" t="s">
        <v>311</v>
      </c>
      <c r="J6662">
        <v>0</v>
      </c>
    </row>
    <row r="6663" spans="1:10" hidden="1" x14ac:dyDescent="0.35">
      <c r="A6663" t="s">
        <v>13044</v>
      </c>
      <c r="B6663">
        <v>6</v>
      </c>
      <c r="C6663">
        <v>0</v>
      </c>
      <c r="D6663">
        <v>6559</v>
      </c>
      <c r="E6663" t="s">
        <v>311</v>
      </c>
      <c r="F6663" t="s">
        <v>3848</v>
      </c>
      <c r="G6663" t="s">
        <v>311</v>
      </c>
      <c r="H6663" t="s">
        <v>311</v>
      </c>
      <c r="I6663" t="s">
        <v>311</v>
      </c>
      <c r="J6663">
        <v>0</v>
      </c>
    </row>
    <row r="6664" spans="1:10" hidden="1" x14ac:dyDescent="0.35">
      <c r="A6664" t="s">
        <v>13045</v>
      </c>
      <c r="B6664">
        <v>7</v>
      </c>
      <c r="C6664">
        <v>0</v>
      </c>
      <c r="D6664">
        <v>6559</v>
      </c>
      <c r="E6664" t="s">
        <v>311</v>
      </c>
      <c r="F6664" t="s">
        <v>3848</v>
      </c>
      <c r="G6664" t="s">
        <v>311</v>
      </c>
      <c r="H6664" t="s">
        <v>311</v>
      </c>
      <c r="I6664" t="s">
        <v>311</v>
      </c>
      <c r="J6664">
        <v>0</v>
      </c>
    </row>
    <row r="6665" spans="1:10" hidden="1" x14ac:dyDescent="0.35">
      <c r="A6665" t="s">
        <v>13046</v>
      </c>
      <c r="B6665">
        <v>11</v>
      </c>
      <c r="C6665">
        <v>0</v>
      </c>
      <c r="D6665">
        <v>6559</v>
      </c>
      <c r="E6665" t="s">
        <v>311</v>
      </c>
      <c r="F6665" t="s">
        <v>3848</v>
      </c>
      <c r="G6665" t="s">
        <v>311</v>
      </c>
      <c r="H6665" t="s">
        <v>311</v>
      </c>
      <c r="I6665" t="s">
        <v>311</v>
      </c>
      <c r="J6665">
        <v>0</v>
      </c>
    </row>
    <row r="6666" spans="1:10" hidden="1" x14ac:dyDescent="0.35">
      <c r="A6666" t="s">
        <v>13047</v>
      </c>
      <c r="B6666">
        <v>21</v>
      </c>
      <c r="C6666">
        <v>0</v>
      </c>
      <c r="D6666">
        <v>6559</v>
      </c>
      <c r="E6666" t="s">
        <v>311</v>
      </c>
      <c r="F6666" t="s">
        <v>3848</v>
      </c>
      <c r="G6666" t="s">
        <v>311</v>
      </c>
      <c r="H6666" t="s">
        <v>311</v>
      </c>
      <c r="I6666" t="s">
        <v>311</v>
      </c>
      <c r="J6666">
        <v>0</v>
      </c>
    </row>
    <row r="6667" spans="1:10" hidden="1" x14ac:dyDescent="0.35">
      <c r="A6667" t="s">
        <v>13048</v>
      </c>
      <c r="B6667">
        <v>11</v>
      </c>
      <c r="C6667">
        <v>0</v>
      </c>
      <c r="D6667">
        <v>6559</v>
      </c>
      <c r="E6667" t="s">
        <v>311</v>
      </c>
      <c r="F6667" t="s">
        <v>3848</v>
      </c>
      <c r="G6667" t="s">
        <v>311</v>
      </c>
      <c r="H6667" t="s">
        <v>311</v>
      </c>
      <c r="I6667" t="s">
        <v>311</v>
      </c>
      <c r="J6667">
        <v>0</v>
      </c>
    </row>
    <row r="6668" spans="1:10" hidden="1" x14ac:dyDescent="0.35">
      <c r="A6668" t="s">
        <v>13049</v>
      </c>
      <c r="B6668">
        <v>13</v>
      </c>
      <c r="C6668">
        <v>0</v>
      </c>
      <c r="D6668">
        <v>6559</v>
      </c>
      <c r="E6668" t="s">
        <v>311</v>
      </c>
      <c r="F6668" t="s">
        <v>3848</v>
      </c>
      <c r="G6668" t="s">
        <v>311</v>
      </c>
      <c r="H6668" t="s">
        <v>311</v>
      </c>
      <c r="I6668" t="s">
        <v>311</v>
      </c>
      <c r="J6668">
        <v>0</v>
      </c>
    </row>
    <row r="6669" spans="1:10" hidden="1" x14ac:dyDescent="0.35">
      <c r="A6669" t="s">
        <v>13050</v>
      </c>
      <c r="B6669">
        <v>12</v>
      </c>
      <c r="C6669">
        <v>0</v>
      </c>
      <c r="D6669">
        <v>6559</v>
      </c>
      <c r="E6669" t="s">
        <v>311</v>
      </c>
      <c r="F6669" t="s">
        <v>3848</v>
      </c>
      <c r="G6669" t="s">
        <v>311</v>
      </c>
      <c r="H6669" t="s">
        <v>311</v>
      </c>
      <c r="I6669" t="s">
        <v>311</v>
      </c>
      <c r="J6669">
        <v>0</v>
      </c>
    </row>
    <row r="6670" spans="1:10" hidden="1" x14ac:dyDescent="0.35">
      <c r="A6670" t="s">
        <v>13051</v>
      </c>
      <c r="B6670">
        <v>9</v>
      </c>
      <c r="C6670">
        <v>0</v>
      </c>
      <c r="D6670">
        <v>6559</v>
      </c>
      <c r="E6670" t="s">
        <v>311</v>
      </c>
      <c r="F6670" t="s">
        <v>3848</v>
      </c>
      <c r="G6670" t="s">
        <v>311</v>
      </c>
      <c r="H6670" t="s">
        <v>311</v>
      </c>
      <c r="I6670" t="s">
        <v>311</v>
      </c>
      <c r="J6670">
        <v>3</v>
      </c>
    </row>
    <row r="6671" spans="1:10" hidden="1" x14ac:dyDescent="0.35">
      <c r="A6671" t="s">
        <v>13052</v>
      </c>
      <c r="B6671">
        <v>14</v>
      </c>
      <c r="C6671">
        <v>0</v>
      </c>
      <c r="D6671">
        <v>6559</v>
      </c>
      <c r="E6671" t="s">
        <v>311</v>
      </c>
      <c r="F6671" t="s">
        <v>3848</v>
      </c>
      <c r="G6671" t="s">
        <v>311</v>
      </c>
      <c r="H6671" t="s">
        <v>311</v>
      </c>
      <c r="I6671" t="s">
        <v>311</v>
      </c>
      <c r="J6671">
        <v>0</v>
      </c>
    </row>
    <row r="6672" spans="1:10" hidden="1" x14ac:dyDescent="0.35">
      <c r="A6672" t="s">
        <v>13053</v>
      </c>
      <c r="B6672">
        <v>8</v>
      </c>
      <c r="C6672">
        <v>0</v>
      </c>
      <c r="D6672">
        <v>6559</v>
      </c>
      <c r="E6672" t="s">
        <v>311</v>
      </c>
      <c r="F6672" t="s">
        <v>3848</v>
      </c>
      <c r="G6672" t="s">
        <v>311</v>
      </c>
      <c r="H6672" t="s">
        <v>311</v>
      </c>
      <c r="I6672" t="s">
        <v>311</v>
      </c>
      <c r="J6672">
        <v>0</v>
      </c>
    </row>
    <row r="6673" spans="1:10" hidden="1" x14ac:dyDescent="0.35">
      <c r="A6673" t="s">
        <v>13054</v>
      </c>
      <c r="B6673">
        <v>7</v>
      </c>
      <c r="C6673">
        <v>0</v>
      </c>
      <c r="D6673">
        <v>6559</v>
      </c>
      <c r="E6673" t="s">
        <v>311</v>
      </c>
      <c r="F6673" t="s">
        <v>3848</v>
      </c>
      <c r="G6673" t="s">
        <v>311</v>
      </c>
      <c r="H6673" t="s">
        <v>311</v>
      </c>
      <c r="I6673" t="s">
        <v>311</v>
      </c>
      <c r="J6673">
        <v>0</v>
      </c>
    </row>
    <row r="6674" spans="1:10" hidden="1" x14ac:dyDescent="0.35">
      <c r="A6674" t="s">
        <v>13055</v>
      </c>
      <c r="B6674">
        <v>11</v>
      </c>
      <c r="C6674">
        <v>0</v>
      </c>
      <c r="D6674">
        <v>6559</v>
      </c>
      <c r="E6674" t="s">
        <v>311</v>
      </c>
      <c r="F6674" t="s">
        <v>3848</v>
      </c>
      <c r="G6674" t="s">
        <v>311</v>
      </c>
      <c r="H6674" t="s">
        <v>311</v>
      </c>
      <c r="I6674" t="s">
        <v>311</v>
      </c>
      <c r="J6674">
        <v>0</v>
      </c>
    </row>
    <row r="6675" spans="1:10" hidden="1" x14ac:dyDescent="0.35">
      <c r="A6675" t="s">
        <v>13056</v>
      </c>
      <c r="B6675">
        <v>7</v>
      </c>
      <c r="C6675">
        <v>0</v>
      </c>
      <c r="D6675">
        <v>6559</v>
      </c>
      <c r="E6675" t="s">
        <v>311</v>
      </c>
      <c r="F6675" t="s">
        <v>3848</v>
      </c>
      <c r="G6675" t="s">
        <v>311</v>
      </c>
      <c r="H6675" t="s">
        <v>311</v>
      </c>
      <c r="I6675" t="s">
        <v>311</v>
      </c>
      <c r="J6675">
        <v>0</v>
      </c>
    </row>
    <row r="6676" spans="1:10" hidden="1" x14ac:dyDescent="0.35">
      <c r="A6676" t="s">
        <v>13057</v>
      </c>
      <c r="B6676">
        <v>7</v>
      </c>
      <c r="C6676">
        <v>0</v>
      </c>
      <c r="D6676">
        <v>6559</v>
      </c>
      <c r="E6676" t="s">
        <v>311</v>
      </c>
      <c r="F6676" t="s">
        <v>3848</v>
      </c>
      <c r="G6676" t="s">
        <v>311</v>
      </c>
      <c r="H6676" t="s">
        <v>311</v>
      </c>
      <c r="I6676" t="s">
        <v>311</v>
      </c>
      <c r="J6676">
        <v>0</v>
      </c>
    </row>
    <row r="6677" spans="1:10" hidden="1" x14ac:dyDescent="0.35">
      <c r="A6677" t="s">
        <v>13058</v>
      </c>
      <c r="B6677">
        <v>9</v>
      </c>
      <c r="C6677">
        <v>0</v>
      </c>
      <c r="D6677">
        <v>6559</v>
      </c>
      <c r="E6677" t="s">
        <v>311</v>
      </c>
      <c r="F6677" t="s">
        <v>3848</v>
      </c>
      <c r="G6677" t="s">
        <v>311</v>
      </c>
      <c r="H6677" t="s">
        <v>311</v>
      </c>
      <c r="I6677" t="s">
        <v>311</v>
      </c>
      <c r="J6677">
        <v>0</v>
      </c>
    </row>
    <row r="6678" spans="1:10" hidden="1" x14ac:dyDescent="0.35">
      <c r="A6678" t="s">
        <v>13059</v>
      </c>
      <c r="B6678">
        <v>14</v>
      </c>
      <c r="C6678">
        <v>0</v>
      </c>
      <c r="D6678">
        <v>6559</v>
      </c>
      <c r="E6678" t="s">
        <v>311</v>
      </c>
      <c r="F6678" t="s">
        <v>3848</v>
      </c>
      <c r="G6678" t="s">
        <v>311</v>
      </c>
      <c r="H6678" t="s">
        <v>311</v>
      </c>
      <c r="I6678" t="s">
        <v>311</v>
      </c>
      <c r="J6678">
        <v>0</v>
      </c>
    </row>
    <row r="6679" spans="1:10" hidden="1" x14ac:dyDescent="0.35">
      <c r="A6679" t="s">
        <v>13060</v>
      </c>
      <c r="B6679">
        <v>9</v>
      </c>
      <c r="C6679">
        <v>0</v>
      </c>
      <c r="D6679">
        <v>6559</v>
      </c>
      <c r="E6679" t="s">
        <v>311</v>
      </c>
      <c r="F6679" t="s">
        <v>3848</v>
      </c>
      <c r="G6679" t="s">
        <v>311</v>
      </c>
      <c r="H6679" t="s">
        <v>311</v>
      </c>
      <c r="I6679" t="s">
        <v>311</v>
      </c>
      <c r="J6679">
        <v>0</v>
      </c>
    </row>
    <row r="6680" spans="1:10" hidden="1" x14ac:dyDescent="0.35">
      <c r="A6680" t="s">
        <v>13061</v>
      </c>
      <c r="B6680">
        <v>18</v>
      </c>
      <c r="C6680">
        <v>0</v>
      </c>
      <c r="D6680">
        <v>6559</v>
      </c>
      <c r="E6680" t="s">
        <v>311</v>
      </c>
      <c r="F6680" t="s">
        <v>3848</v>
      </c>
      <c r="G6680" t="s">
        <v>311</v>
      </c>
      <c r="H6680" t="s">
        <v>311</v>
      </c>
      <c r="I6680" t="s">
        <v>311</v>
      </c>
      <c r="J6680">
        <v>0</v>
      </c>
    </row>
    <row r="6681" spans="1:10" hidden="1" x14ac:dyDescent="0.35">
      <c r="A6681" t="s">
        <v>13062</v>
      </c>
      <c r="B6681">
        <v>12</v>
      </c>
      <c r="C6681">
        <v>0</v>
      </c>
      <c r="D6681">
        <v>6559</v>
      </c>
      <c r="E6681" t="s">
        <v>311</v>
      </c>
      <c r="F6681" t="s">
        <v>3848</v>
      </c>
      <c r="G6681" t="s">
        <v>311</v>
      </c>
      <c r="H6681" t="s">
        <v>311</v>
      </c>
      <c r="I6681" t="s">
        <v>311</v>
      </c>
      <c r="J6681">
        <v>0</v>
      </c>
    </row>
    <row r="6682" spans="1:10" hidden="1" x14ac:dyDescent="0.35">
      <c r="A6682" t="s">
        <v>13063</v>
      </c>
      <c r="B6682">
        <v>6</v>
      </c>
      <c r="C6682">
        <v>0</v>
      </c>
      <c r="D6682">
        <v>6559</v>
      </c>
      <c r="E6682" t="s">
        <v>311</v>
      </c>
      <c r="F6682" t="s">
        <v>3848</v>
      </c>
      <c r="G6682" t="s">
        <v>311</v>
      </c>
      <c r="H6682" t="s">
        <v>311</v>
      </c>
      <c r="I6682" t="s">
        <v>311</v>
      </c>
      <c r="J6682">
        <v>0</v>
      </c>
    </row>
    <row r="6683" spans="1:10" hidden="1" x14ac:dyDescent="0.35">
      <c r="A6683" t="s">
        <v>13064</v>
      </c>
      <c r="B6683">
        <v>11</v>
      </c>
      <c r="C6683">
        <v>0</v>
      </c>
      <c r="D6683">
        <v>6559</v>
      </c>
      <c r="E6683" t="s">
        <v>311</v>
      </c>
      <c r="F6683" t="s">
        <v>3848</v>
      </c>
      <c r="G6683" t="s">
        <v>311</v>
      </c>
      <c r="H6683" t="s">
        <v>311</v>
      </c>
      <c r="I6683" t="s">
        <v>311</v>
      </c>
      <c r="J6683">
        <v>0</v>
      </c>
    </row>
    <row r="6684" spans="1:10" hidden="1" x14ac:dyDescent="0.35">
      <c r="A6684" t="s">
        <v>13065</v>
      </c>
      <c r="B6684">
        <v>10</v>
      </c>
      <c r="C6684">
        <v>0</v>
      </c>
      <c r="D6684">
        <v>6559</v>
      </c>
      <c r="E6684" t="s">
        <v>311</v>
      </c>
      <c r="F6684" t="s">
        <v>3848</v>
      </c>
      <c r="G6684" t="s">
        <v>311</v>
      </c>
      <c r="H6684" t="s">
        <v>311</v>
      </c>
      <c r="I6684" t="s">
        <v>311</v>
      </c>
      <c r="J6684">
        <v>0</v>
      </c>
    </row>
    <row r="6685" spans="1:10" hidden="1" x14ac:dyDescent="0.35">
      <c r="A6685" t="s">
        <v>13066</v>
      </c>
      <c r="B6685">
        <v>12</v>
      </c>
      <c r="C6685">
        <v>0</v>
      </c>
      <c r="D6685">
        <v>6559</v>
      </c>
      <c r="E6685" t="s">
        <v>311</v>
      </c>
      <c r="F6685" t="s">
        <v>3848</v>
      </c>
      <c r="G6685" t="s">
        <v>311</v>
      </c>
      <c r="H6685" t="s">
        <v>311</v>
      </c>
      <c r="I6685" t="s">
        <v>311</v>
      </c>
      <c r="J6685">
        <v>0</v>
      </c>
    </row>
    <row r="6686" spans="1:10" hidden="1" x14ac:dyDescent="0.35">
      <c r="A6686" t="s">
        <v>13067</v>
      </c>
      <c r="B6686">
        <v>7</v>
      </c>
      <c r="C6686">
        <v>0</v>
      </c>
      <c r="D6686">
        <v>6559</v>
      </c>
      <c r="E6686" t="s">
        <v>311</v>
      </c>
      <c r="F6686" t="s">
        <v>3848</v>
      </c>
      <c r="G6686" t="s">
        <v>311</v>
      </c>
      <c r="H6686" t="s">
        <v>311</v>
      </c>
      <c r="I6686" t="s">
        <v>311</v>
      </c>
      <c r="J6686">
        <v>0</v>
      </c>
    </row>
    <row r="6687" spans="1:10" hidden="1" x14ac:dyDescent="0.35">
      <c r="A6687" t="s">
        <v>13068</v>
      </c>
      <c r="B6687">
        <v>28</v>
      </c>
      <c r="C6687">
        <v>0</v>
      </c>
      <c r="D6687">
        <v>6559</v>
      </c>
      <c r="E6687" t="s">
        <v>311</v>
      </c>
      <c r="F6687" t="s">
        <v>3848</v>
      </c>
      <c r="G6687" t="s">
        <v>311</v>
      </c>
      <c r="H6687" t="s">
        <v>311</v>
      </c>
      <c r="I6687" t="s">
        <v>311</v>
      </c>
      <c r="J6687">
        <v>0</v>
      </c>
    </row>
    <row r="6688" spans="1:10" hidden="1" x14ac:dyDescent="0.35">
      <c r="A6688" t="s">
        <v>13069</v>
      </c>
      <c r="B6688">
        <v>7</v>
      </c>
      <c r="C6688">
        <v>0</v>
      </c>
      <c r="D6688">
        <v>6559</v>
      </c>
      <c r="E6688" t="s">
        <v>311</v>
      </c>
      <c r="F6688" t="s">
        <v>3848</v>
      </c>
      <c r="G6688" t="s">
        <v>311</v>
      </c>
      <c r="H6688" t="s">
        <v>311</v>
      </c>
      <c r="I6688" t="s">
        <v>311</v>
      </c>
      <c r="J6688">
        <v>0</v>
      </c>
    </row>
    <row r="6689" spans="1:10" hidden="1" x14ac:dyDescent="0.35">
      <c r="A6689" t="s">
        <v>13070</v>
      </c>
      <c r="B6689">
        <v>10</v>
      </c>
      <c r="C6689">
        <v>0</v>
      </c>
      <c r="D6689">
        <v>6559</v>
      </c>
      <c r="E6689" t="s">
        <v>311</v>
      </c>
      <c r="F6689" t="s">
        <v>3848</v>
      </c>
      <c r="G6689" t="s">
        <v>311</v>
      </c>
      <c r="H6689" t="s">
        <v>311</v>
      </c>
      <c r="I6689" t="s">
        <v>311</v>
      </c>
      <c r="J6689">
        <v>0</v>
      </c>
    </row>
    <row r="6690" spans="1:10" hidden="1" x14ac:dyDescent="0.35">
      <c r="A6690" t="s">
        <v>13071</v>
      </c>
      <c r="B6690">
        <v>7</v>
      </c>
      <c r="C6690">
        <v>0</v>
      </c>
      <c r="D6690">
        <v>6559</v>
      </c>
      <c r="E6690" t="s">
        <v>311</v>
      </c>
      <c r="F6690" t="s">
        <v>3848</v>
      </c>
      <c r="G6690" t="s">
        <v>311</v>
      </c>
      <c r="H6690" t="s">
        <v>311</v>
      </c>
      <c r="I6690" t="s">
        <v>311</v>
      </c>
      <c r="J6690">
        <v>0</v>
      </c>
    </row>
    <row r="6691" spans="1:10" hidden="1" x14ac:dyDescent="0.35">
      <c r="A6691" t="s">
        <v>13072</v>
      </c>
      <c r="B6691">
        <v>7</v>
      </c>
      <c r="C6691">
        <v>0</v>
      </c>
      <c r="D6691">
        <v>6559</v>
      </c>
      <c r="E6691" t="s">
        <v>311</v>
      </c>
      <c r="F6691" t="s">
        <v>3848</v>
      </c>
      <c r="G6691" t="s">
        <v>311</v>
      </c>
      <c r="H6691" t="s">
        <v>311</v>
      </c>
      <c r="I6691" t="s">
        <v>311</v>
      </c>
      <c r="J6691">
        <v>0</v>
      </c>
    </row>
    <row r="6692" spans="1:10" hidden="1" x14ac:dyDescent="0.35">
      <c r="A6692" t="s">
        <v>13073</v>
      </c>
      <c r="B6692">
        <v>11</v>
      </c>
      <c r="C6692">
        <v>0</v>
      </c>
      <c r="D6692">
        <v>6559</v>
      </c>
      <c r="E6692" t="s">
        <v>311</v>
      </c>
      <c r="F6692" t="s">
        <v>3848</v>
      </c>
      <c r="G6692" t="s">
        <v>311</v>
      </c>
      <c r="H6692" t="s">
        <v>311</v>
      </c>
      <c r="I6692" t="s">
        <v>311</v>
      </c>
      <c r="J6692">
        <v>0</v>
      </c>
    </row>
    <row r="6693" spans="1:10" hidden="1" x14ac:dyDescent="0.35">
      <c r="A6693" t="s">
        <v>13074</v>
      </c>
      <c r="B6693">
        <v>8</v>
      </c>
      <c r="C6693">
        <v>0</v>
      </c>
      <c r="D6693">
        <v>6559</v>
      </c>
      <c r="E6693" t="s">
        <v>311</v>
      </c>
      <c r="F6693" t="s">
        <v>3848</v>
      </c>
      <c r="G6693" t="s">
        <v>311</v>
      </c>
      <c r="H6693" t="s">
        <v>311</v>
      </c>
      <c r="I6693" t="s">
        <v>311</v>
      </c>
      <c r="J6693">
        <v>0</v>
      </c>
    </row>
    <row r="6694" spans="1:10" hidden="1" x14ac:dyDescent="0.35">
      <c r="A6694" t="s">
        <v>13075</v>
      </c>
      <c r="B6694">
        <v>8</v>
      </c>
      <c r="C6694">
        <v>0</v>
      </c>
      <c r="D6694">
        <v>6559</v>
      </c>
      <c r="E6694" t="s">
        <v>311</v>
      </c>
      <c r="F6694" t="s">
        <v>3848</v>
      </c>
      <c r="G6694" t="s">
        <v>311</v>
      </c>
      <c r="H6694" t="s">
        <v>311</v>
      </c>
      <c r="I6694" t="s">
        <v>311</v>
      </c>
      <c r="J6694">
        <v>0</v>
      </c>
    </row>
    <row r="6695" spans="1:10" hidden="1" x14ac:dyDescent="0.35">
      <c r="A6695" t="s">
        <v>13076</v>
      </c>
      <c r="B6695">
        <v>9</v>
      </c>
      <c r="C6695">
        <v>0</v>
      </c>
      <c r="D6695">
        <v>6559</v>
      </c>
      <c r="E6695" t="s">
        <v>311</v>
      </c>
      <c r="F6695" t="s">
        <v>3848</v>
      </c>
      <c r="G6695" t="s">
        <v>311</v>
      </c>
      <c r="H6695" t="s">
        <v>311</v>
      </c>
      <c r="I6695" t="s">
        <v>311</v>
      </c>
      <c r="J6695">
        <v>0</v>
      </c>
    </row>
    <row r="6696" spans="1:10" hidden="1" x14ac:dyDescent="0.35">
      <c r="A6696" t="s">
        <v>13077</v>
      </c>
      <c r="B6696">
        <v>9</v>
      </c>
      <c r="C6696">
        <v>0</v>
      </c>
      <c r="D6696">
        <v>6559</v>
      </c>
      <c r="E6696" t="s">
        <v>311</v>
      </c>
      <c r="F6696" t="s">
        <v>3848</v>
      </c>
      <c r="G6696" t="s">
        <v>311</v>
      </c>
      <c r="H6696" t="s">
        <v>311</v>
      </c>
      <c r="I6696" t="s">
        <v>311</v>
      </c>
      <c r="J6696">
        <v>0</v>
      </c>
    </row>
    <row r="6697" spans="1:10" hidden="1" x14ac:dyDescent="0.35">
      <c r="A6697" t="s">
        <v>13078</v>
      </c>
      <c r="B6697">
        <v>13</v>
      </c>
      <c r="C6697">
        <v>0</v>
      </c>
      <c r="D6697">
        <v>6559</v>
      </c>
      <c r="E6697" t="s">
        <v>311</v>
      </c>
      <c r="F6697" t="s">
        <v>3848</v>
      </c>
      <c r="G6697" t="s">
        <v>311</v>
      </c>
      <c r="H6697" t="s">
        <v>311</v>
      </c>
      <c r="I6697" t="s">
        <v>311</v>
      </c>
      <c r="J6697">
        <v>0</v>
      </c>
    </row>
    <row r="6698" spans="1:10" hidden="1" x14ac:dyDescent="0.35">
      <c r="A6698" t="s">
        <v>13079</v>
      </c>
      <c r="B6698">
        <v>11</v>
      </c>
      <c r="C6698">
        <v>0</v>
      </c>
      <c r="D6698">
        <v>6559</v>
      </c>
      <c r="E6698" t="s">
        <v>311</v>
      </c>
      <c r="F6698" t="s">
        <v>3848</v>
      </c>
      <c r="G6698" t="s">
        <v>311</v>
      </c>
      <c r="H6698" t="s">
        <v>311</v>
      </c>
      <c r="I6698" t="s">
        <v>311</v>
      </c>
      <c r="J6698">
        <v>0</v>
      </c>
    </row>
    <row r="6699" spans="1:10" hidden="1" x14ac:dyDescent="0.35">
      <c r="A6699" t="s">
        <v>13080</v>
      </c>
      <c r="B6699">
        <v>11</v>
      </c>
      <c r="C6699">
        <v>0</v>
      </c>
      <c r="D6699">
        <v>6559</v>
      </c>
      <c r="E6699" t="s">
        <v>311</v>
      </c>
      <c r="F6699" t="s">
        <v>3848</v>
      </c>
      <c r="G6699" t="s">
        <v>311</v>
      </c>
      <c r="H6699" t="s">
        <v>311</v>
      </c>
      <c r="I6699" t="s">
        <v>311</v>
      </c>
      <c r="J6699">
        <v>0</v>
      </c>
    </row>
    <row r="6700" spans="1:10" hidden="1" x14ac:dyDescent="0.35">
      <c r="A6700" t="s">
        <v>13081</v>
      </c>
      <c r="B6700">
        <v>15</v>
      </c>
      <c r="C6700">
        <v>0</v>
      </c>
      <c r="D6700">
        <v>6559</v>
      </c>
      <c r="E6700" t="s">
        <v>311</v>
      </c>
      <c r="F6700" t="s">
        <v>3848</v>
      </c>
      <c r="G6700" t="s">
        <v>311</v>
      </c>
      <c r="H6700" t="s">
        <v>311</v>
      </c>
      <c r="I6700" t="s">
        <v>311</v>
      </c>
      <c r="J6700">
        <v>0</v>
      </c>
    </row>
    <row r="6701" spans="1:10" hidden="1" x14ac:dyDescent="0.35">
      <c r="A6701" t="s">
        <v>13082</v>
      </c>
      <c r="B6701">
        <v>7</v>
      </c>
      <c r="C6701">
        <v>0</v>
      </c>
      <c r="D6701">
        <v>6559</v>
      </c>
      <c r="E6701" t="s">
        <v>311</v>
      </c>
      <c r="F6701" t="s">
        <v>3848</v>
      </c>
      <c r="G6701" t="s">
        <v>311</v>
      </c>
      <c r="H6701" t="s">
        <v>311</v>
      </c>
      <c r="I6701" t="s">
        <v>311</v>
      </c>
      <c r="J6701">
        <v>0</v>
      </c>
    </row>
    <row r="6702" spans="1:10" hidden="1" x14ac:dyDescent="0.35">
      <c r="A6702" t="s">
        <v>13083</v>
      </c>
      <c r="B6702">
        <v>9</v>
      </c>
      <c r="C6702">
        <v>0</v>
      </c>
      <c r="D6702">
        <v>6559</v>
      </c>
      <c r="E6702" t="s">
        <v>311</v>
      </c>
      <c r="F6702" t="s">
        <v>3848</v>
      </c>
      <c r="G6702" t="s">
        <v>311</v>
      </c>
      <c r="H6702" t="s">
        <v>311</v>
      </c>
      <c r="I6702" t="s">
        <v>311</v>
      </c>
      <c r="J6702">
        <v>0</v>
      </c>
    </row>
    <row r="6703" spans="1:10" hidden="1" x14ac:dyDescent="0.35">
      <c r="A6703" t="s">
        <v>13084</v>
      </c>
      <c r="B6703">
        <v>10</v>
      </c>
      <c r="C6703">
        <v>0</v>
      </c>
      <c r="D6703">
        <v>6559</v>
      </c>
      <c r="E6703" t="s">
        <v>311</v>
      </c>
      <c r="F6703" t="s">
        <v>3848</v>
      </c>
      <c r="G6703" t="s">
        <v>311</v>
      </c>
      <c r="H6703" t="s">
        <v>311</v>
      </c>
      <c r="I6703" t="s">
        <v>311</v>
      </c>
      <c r="J6703">
        <v>0</v>
      </c>
    </row>
    <row r="6704" spans="1:10" hidden="1" x14ac:dyDescent="0.35">
      <c r="A6704" t="s">
        <v>13085</v>
      </c>
      <c r="B6704">
        <v>9</v>
      </c>
      <c r="C6704">
        <v>0</v>
      </c>
      <c r="D6704">
        <v>6559</v>
      </c>
      <c r="E6704" t="s">
        <v>311</v>
      </c>
      <c r="F6704" t="s">
        <v>3848</v>
      </c>
      <c r="G6704" t="s">
        <v>311</v>
      </c>
      <c r="H6704" t="s">
        <v>311</v>
      </c>
      <c r="I6704" t="s">
        <v>311</v>
      </c>
      <c r="J6704">
        <v>1</v>
      </c>
    </row>
    <row r="6705" spans="1:10" hidden="1" x14ac:dyDescent="0.35">
      <c r="A6705" t="s">
        <v>13086</v>
      </c>
      <c r="B6705">
        <v>29</v>
      </c>
      <c r="C6705">
        <v>0</v>
      </c>
      <c r="D6705">
        <v>6559</v>
      </c>
      <c r="E6705" t="s">
        <v>311</v>
      </c>
      <c r="F6705" t="s">
        <v>3848</v>
      </c>
      <c r="G6705" t="s">
        <v>311</v>
      </c>
      <c r="H6705" t="s">
        <v>311</v>
      </c>
      <c r="I6705" t="s">
        <v>311</v>
      </c>
      <c r="J6705">
        <v>0</v>
      </c>
    </row>
    <row r="6706" spans="1:10" hidden="1" x14ac:dyDescent="0.35">
      <c r="A6706" t="s">
        <v>13087</v>
      </c>
      <c r="B6706">
        <v>8</v>
      </c>
      <c r="C6706">
        <v>0</v>
      </c>
      <c r="D6706">
        <v>6559</v>
      </c>
      <c r="E6706" t="s">
        <v>311</v>
      </c>
      <c r="F6706" t="s">
        <v>3848</v>
      </c>
      <c r="G6706" t="s">
        <v>311</v>
      </c>
      <c r="H6706" t="s">
        <v>311</v>
      </c>
      <c r="I6706" t="s">
        <v>311</v>
      </c>
      <c r="J6706">
        <v>0</v>
      </c>
    </row>
    <row r="6707" spans="1:10" hidden="1" x14ac:dyDescent="0.35">
      <c r="A6707" t="s">
        <v>13088</v>
      </c>
      <c r="B6707">
        <v>10</v>
      </c>
      <c r="C6707">
        <v>0</v>
      </c>
      <c r="D6707">
        <v>6559</v>
      </c>
      <c r="E6707" t="s">
        <v>311</v>
      </c>
      <c r="F6707" t="s">
        <v>3848</v>
      </c>
      <c r="G6707" t="s">
        <v>311</v>
      </c>
      <c r="H6707" t="s">
        <v>311</v>
      </c>
      <c r="I6707" t="s">
        <v>311</v>
      </c>
      <c r="J6707">
        <v>3</v>
      </c>
    </row>
    <row r="6708" spans="1:10" hidden="1" x14ac:dyDescent="0.35">
      <c r="A6708" t="s">
        <v>13089</v>
      </c>
      <c r="B6708">
        <v>20</v>
      </c>
      <c r="C6708">
        <v>0</v>
      </c>
      <c r="D6708">
        <v>6559</v>
      </c>
      <c r="E6708" t="s">
        <v>311</v>
      </c>
      <c r="F6708" t="s">
        <v>3848</v>
      </c>
      <c r="G6708" t="s">
        <v>311</v>
      </c>
      <c r="H6708" t="s">
        <v>311</v>
      </c>
      <c r="I6708" t="s">
        <v>311</v>
      </c>
      <c r="J6708">
        <v>0</v>
      </c>
    </row>
    <row r="6709" spans="1:10" hidden="1" x14ac:dyDescent="0.35">
      <c r="A6709" t="s">
        <v>13090</v>
      </c>
      <c r="B6709">
        <v>10</v>
      </c>
      <c r="C6709">
        <v>0</v>
      </c>
      <c r="D6709">
        <v>6559</v>
      </c>
      <c r="E6709" t="s">
        <v>311</v>
      </c>
      <c r="F6709" t="s">
        <v>3848</v>
      </c>
      <c r="G6709" t="s">
        <v>311</v>
      </c>
      <c r="H6709" t="s">
        <v>311</v>
      </c>
      <c r="I6709" t="s">
        <v>311</v>
      </c>
      <c r="J6709">
        <v>0</v>
      </c>
    </row>
    <row r="6710" spans="1:10" hidden="1" x14ac:dyDescent="0.35">
      <c r="A6710" t="s">
        <v>13091</v>
      </c>
      <c r="B6710">
        <v>9</v>
      </c>
      <c r="C6710">
        <v>0</v>
      </c>
      <c r="D6710">
        <v>6559</v>
      </c>
      <c r="E6710" t="s">
        <v>311</v>
      </c>
      <c r="F6710" t="s">
        <v>3848</v>
      </c>
      <c r="G6710" t="s">
        <v>311</v>
      </c>
      <c r="H6710" t="s">
        <v>311</v>
      </c>
      <c r="I6710" t="s">
        <v>311</v>
      </c>
      <c r="J6710">
        <v>0</v>
      </c>
    </row>
    <row r="6711" spans="1:10" hidden="1" x14ac:dyDescent="0.35">
      <c r="A6711" t="s">
        <v>13092</v>
      </c>
      <c r="B6711">
        <v>18</v>
      </c>
      <c r="C6711">
        <v>0</v>
      </c>
      <c r="D6711">
        <v>6559</v>
      </c>
      <c r="E6711" t="s">
        <v>311</v>
      </c>
      <c r="F6711" t="s">
        <v>3848</v>
      </c>
      <c r="G6711" t="s">
        <v>311</v>
      </c>
      <c r="H6711" t="s">
        <v>311</v>
      </c>
      <c r="I6711" t="s">
        <v>311</v>
      </c>
      <c r="J6711">
        <v>0</v>
      </c>
    </row>
    <row r="6712" spans="1:10" hidden="1" x14ac:dyDescent="0.35">
      <c r="A6712" t="s">
        <v>13093</v>
      </c>
      <c r="B6712">
        <v>8</v>
      </c>
      <c r="C6712">
        <v>0</v>
      </c>
      <c r="D6712">
        <v>6559</v>
      </c>
      <c r="E6712" t="s">
        <v>311</v>
      </c>
      <c r="F6712" t="s">
        <v>3848</v>
      </c>
      <c r="G6712" t="s">
        <v>311</v>
      </c>
      <c r="H6712" t="s">
        <v>311</v>
      </c>
      <c r="I6712" t="s">
        <v>311</v>
      </c>
      <c r="J6712">
        <v>0</v>
      </c>
    </row>
    <row r="6713" spans="1:10" hidden="1" x14ac:dyDescent="0.35">
      <c r="A6713" t="s">
        <v>13094</v>
      </c>
      <c r="B6713">
        <v>9</v>
      </c>
      <c r="C6713">
        <v>0</v>
      </c>
      <c r="D6713">
        <v>6559</v>
      </c>
      <c r="E6713" t="s">
        <v>311</v>
      </c>
      <c r="F6713" t="s">
        <v>3848</v>
      </c>
      <c r="G6713" t="s">
        <v>311</v>
      </c>
      <c r="H6713" t="s">
        <v>311</v>
      </c>
      <c r="I6713" t="s">
        <v>311</v>
      </c>
      <c r="J6713">
        <v>0</v>
      </c>
    </row>
    <row r="6714" spans="1:10" hidden="1" x14ac:dyDescent="0.35">
      <c r="A6714" t="s">
        <v>13095</v>
      </c>
      <c r="B6714">
        <v>13</v>
      </c>
      <c r="C6714">
        <v>0</v>
      </c>
      <c r="D6714">
        <v>6559</v>
      </c>
      <c r="E6714" t="s">
        <v>311</v>
      </c>
      <c r="F6714" t="s">
        <v>3848</v>
      </c>
      <c r="G6714" t="s">
        <v>311</v>
      </c>
      <c r="H6714" t="s">
        <v>311</v>
      </c>
      <c r="I6714" t="s">
        <v>311</v>
      </c>
      <c r="J6714">
        <v>0</v>
      </c>
    </row>
    <row r="6715" spans="1:10" hidden="1" x14ac:dyDescent="0.35">
      <c r="A6715" t="s">
        <v>13096</v>
      </c>
      <c r="B6715">
        <v>13</v>
      </c>
      <c r="C6715">
        <v>0</v>
      </c>
      <c r="D6715">
        <v>6559</v>
      </c>
      <c r="E6715" t="s">
        <v>311</v>
      </c>
      <c r="F6715" t="s">
        <v>3848</v>
      </c>
      <c r="G6715" t="s">
        <v>311</v>
      </c>
      <c r="H6715" t="s">
        <v>311</v>
      </c>
      <c r="I6715" t="s">
        <v>311</v>
      </c>
      <c r="J6715">
        <v>0</v>
      </c>
    </row>
    <row r="6716" spans="1:10" hidden="1" x14ac:dyDescent="0.35">
      <c r="A6716" t="s">
        <v>13097</v>
      </c>
      <c r="B6716">
        <v>24</v>
      </c>
      <c r="C6716">
        <v>0</v>
      </c>
      <c r="D6716">
        <v>6559</v>
      </c>
      <c r="E6716" t="s">
        <v>311</v>
      </c>
      <c r="F6716" t="s">
        <v>3848</v>
      </c>
      <c r="G6716" t="s">
        <v>311</v>
      </c>
      <c r="H6716" t="s">
        <v>311</v>
      </c>
      <c r="I6716" t="s">
        <v>311</v>
      </c>
      <c r="J6716">
        <v>0</v>
      </c>
    </row>
    <row r="6717" spans="1:10" hidden="1" x14ac:dyDescent="0.35">
      <c r="A6717" t="s">
        <v>13098</v>
      </c>
      <c r="B6717">
        <v>14</v>
      </c>
      <c r="C6717">
        <v>0</v>
      </c>
      <c r="D6717">
        <v>6559</v>
      </c>
      <c r="E6717" t="s">
        <v>311</v>
      </c>
      <c r="F6717" t="s">
        <v>3848</v>
      </c>
      <c r="G6717" t="s">
        <v>311</v>
      </c>
      <c r="H6717" t="s">
        <v>311</v>
      </c>
      <c r="I6717" t="s">
        <v>311</v>
      </c>
      <c r="J6717">
        <v>0</v>
      </c>
    </row>
    <row r="6718" spans="1:10" hidden="1" x14ac:dyDescent="0.35">
      <c r="A6718" t="s">
        <v>13099</v>
      </c>
      <c r="B6718">
        <v>16</v>
      </c>
      <c r="C6718">
        <v>0</v>
      </c>
      <c r="D6718">
        <v>6559</v>
      </c>
      <c r="E6718" t="s">
        <v>311</v>
      </c>
      <c r="F6718" t="s">
        <v>3848</v>
      </c>
      <c r="G6718" t="s">
        <v>311</v>
      </c>
      <c r="H6718" t="s">
        <v>311</v>
      </c>
      <c r="I6718" t="s">
        <v>311</v>
      </c>
      <c r="J6718">
        <v>0</v>
      </c>
    </row>
    <row r="6719" spans="1:10" hidden="1" x14ac:dyDescent="0.35">
      <c r="A6719" t="s">
        <v>13100</v>
      </c>
      <c r="B6719">
        <v>9</v>
      </c>
      <c r="C6719">
        <v>0</v>
      </c>
      <c r="D6719">
        <v>6559</v>
      </c>
      <c r="E6719" t="s">
        <v>311</v>
      </c>
      <c r="F6719" t="s">
        <v>3848</v>
      </c>
      <c r="G6719" t="s">
        <v>311</v>
      </c>
      <c r="H6719" t="s">
        <v>311</v>
      </c>
      <c r="I6719" t="s">
        <v>311</v>
      </c>
      <c r="J6719">
        <v>0</v>
      </c>
    </row>
    <row r="6720" spans="1:10" hidden="1" x14ac:dyDescent="0.35">
      <c r="A6720" t="s">
        <v>13101</v>
      </c>
      <c r="B6720">
        <v>9</v>
      </c>
      <c r="C6720">
        <v>0</v>
      </c>
      <c r="D6720">
        <v>6559</v>
      </c>
      <c r="E6720" t="s">
        <v>311</v>
      </c>
      <c r="F6720" t="s">
        <v>3848</v>
      </c>
      <c r="G6720" t="s">
        <v>311</v>
      </c>
      <c r="H6720" t="s">
        <v>311</v>
      </c>
      <c r="I6720" t="s">
        <v>311</v>
      </c>
      <c r="J6720">
        <v>0</v>
      </c>
    </row>
    <row r="6721" spans="1:10" hidden="1" x14ac:dyDescent="0.35">
      <c r="A6721" t="s">
        <v>13102</v>
      </c>
      <c r="B6721">
        <v>8</v>
      </c>
      <c r="C6721">
        <v>0</v>
      </c>
      <c r="D6721">
        <v>6559</v>
      </c>
      <c r="E6721" t="s">
        <v>311</v>
      </c>
      <c r="F6721" t="s">
        <v>3848</v>
      </c>
      <c r="G6721" t="s">
        <v>311</v>
      </c>
      <c r="H6721" t="s">
        <v>311</v>
      </c>
      <c r="I6721" t="s">
        <v>311</v>
      </c>
      <c r="J6721">
        <v>1</v>
      </c>
    </row>
    <row r="6722" spans="1:10" hidden="1" x14ac:dyDescent="0.35">
      <c r="A6722" t="s">
        <v>13103</v>
      </c>
      <c r="B6722">
        <v>10</v>
      </c>
      <c r="C6722">
        <v>0</v>
      </c>
      <c r="D6722">
        <v>6559</v>
      </c>
      <c r="E6722" t="s">
        <v>311</v>
      </c>
      <c r="F6722" t="s">
        <v>3848</v>
      </c>
      <c r="G6722" t="s">
        <v>311</v>
      </c>
      <c r="H6722" t="s">
        <v>311</v>
      </c>
      <c r="I6722" t="s">
        <v>311</v>
      </c>
      <c r="J6722">
        <v>0</v>
      </c>
    </row>
    <row r="6723" spans="1:10" hidden="1" x14ac:dyDescent="0.35">
      <c r="A6723" t="s">
        <v>13104</v>
      </c>
      <c r="B6723">
        <v>10</v>
      </c>
      <c r="C6723">
        <v>0</v>
      </c>
      <c r="D6723">
        <v>6559</v>
      </c>
      <c r="E6723" t="s">
        <v>311</v>
      </c>
      <c r="F6723" t="s">
        <v>3848</v>
      </c>
      <c r="G6723" t="s">
        <v>311</v>
      </c>
      <c r="H6723" t="s">
        <v>311</v>
      </c>
      <c r="I6723" t="s">
        <v>311</v>
      </c>
      <c r="J6723">
        <v>0</v>
      </c>
    </row>
    <row r="6724" spans="1:10" hidden="1" x14ac:dyDescent="0.35">
      <c r="A6724" t="s">
        <v>13105</v>
      </c>
      <c r="B6724">
        <v>8</v>
      </c>
      <c r="C6724">
        <v>0</v>
      </c>
      <c r="D6724">
        <v>6559</v>
      </c>
      <c r="E6724" t="s">
        <v>311</v>
      </c>
      <c r="F6724" t="s">
        <v>3848</v>
      </c>
      <c r="G6724" t="s">
        <v>311</v>
      </c>
      <c r="H6724" t="s">
        <v>311</v>
      </c>
      <c r="I6724" t="s">
        <v>311</v>
      </c>
      <c r="J6724">
        <v>0</v>
      </c>
    </row>
    <row r="6725" spans="1:10" hidden="1" x14ac:dyDescent="0.35">
      <c r="A6725" t="s">
        <v>13106</v>
      </c>
      <c r="B6725">
        <v>17</v>
      </c>
      <c r="C6725">
        <v>0</v>
      </c>
      <c r="D6725">
        <v>6559</v>
      </c>
      <c r="E6725" t="s">
        <v>311</v>
      </c>
      <c r="F6725" t="s">
        <v>3848</v>
      </c>
      <c r="G6725" t="s">
        <v>311</v>
      </c>
      <c r="H6725" t="s">
        <v>311</v>
      </c>
      <c r="I6725" t="s">
        <v>311</v>
      </c>
      <c r="J6725">
        <v>0</v>
      </c>
    </row>
    <row r="6726" spans="1:10" hidden="1" x14ac:dyDescent="0.35">
      <c r="A6726" t="s">
        <v>13107</v>
      </c>
      <c r="B6726">
        <v>11</v>
      </c>
      <c r="C6726">
        <v>0</v>
      </c>
      <c r="D6726">
        <v>6559</v>
      </c>
      <c r="E6726" t="s">
        <v>311</v>
      </c>
      <c r="F6726" t="s">
        <v>3848</v>
      </c>
      <c r="G6726" t="s">
        <v>311</v>
      </c>
      <c r="H6726" t="s">
        <v>311</v>
      </c>
      <c r="I6726" t="s">
        <v>311</v>
      </c>
      <c r="J6726">
        <v>0</v>
      </c>
    </row>
    <row r="6727" spans="1:10" hidden="1" x14ac:dyDescent="0.35">
      <c r="A6727" t="s">
        <v>13108</v>
      </c>
      <c r="B6727">
        <v>7</v>
      </c>
      <c r="C6727">
        <v>0</v>
      </c>
      <c r="D6727">
        <v>6559</v>
      </c>
      <c r="E6727" t="s">
        <v>311</v>
      </c>
      <c r="F6727" t="s">
        <v>3848</v>
      </c>
      <c r="G6727" t="s">
        <v>311</v>
      </c>
      <c r="H6727" t="s">
        <v>311</v>
      </c>
      <c r="I6727" t="s">
        <v>311</v>
      </c>
      <c r="J6727">
        <v>0</v>
      </c>
    </row>
    <row r="6728" spans="1:10" hidden="1" x14ac:dyDescent="0.35">
      <c r="A6728" t="s">
        <v>13109</v>
      </c>
      <c r="B6728">
        <v>10</v>
      </c>
      <c r="C6728">
        <v>0</v>
      </c>
      <c r="D6728">
        <v>6559</v>
      </c>
      <c r="E6728" t="s">
        <v>311</v>
      </c>
      <c r="F6728" t="s">
        <v>3848</v>
      </c>
      <c r="G6728" t="s">
        <v>311</v>
      </c>
      <c r="H6728" t="s">
        <v>311</v>
      </c>
      <c r="I6728" t="s">
        <v>311</v>
      </c>
      <c r="J6728">
        <v>0</v>
      </c>
    </row>
    <row r="6729" spans="1:10" hidden="1" x14ac:dyDescent="0.35">
      <c r="A6729" t="s">
        <v>13110</v>
      </c>
      <c r="B6729">
        <v>10</v>
      </c>
      <c r="C6729">
        <v>0</v>
      </c>
      <c r="D6729">
        <v>6559</v>
      </c>
      <c r="E6729" t="s">
        <v>311</v>
      </c>
      <c r="F6729" t="s">
        <v>3848</v>
      </c>
      <c r="G6729" t="s">
        <v>311</v>
      </c>
      <c r="H6729" t="s">
        <v>311</v>
      </c>
      <c r="I6729" t="s">
        <v>311</v>
      </c>
      <c r="J6729">
        <v>0</v>
      </c>
    </row>
    <row r="6730" spans="1:10" hidden="1" x14ac:dyDescent="0.35">
      <c r="A6730" t="s">
        <v>13111</v>
      </c>
      <c r="B6730">
        <v>6</v>
      </c>
      <c r="C6730">
        <v>0</v>
      </c>
      <c r="D6730">
        <v>6559</v>
      </c>
      <c r="E6730" t="s">
        <v>311</v>
      </c>
      <c r="F6730" t="s">
        <v>3848</v>
      </c>
      <c r="G6730" t="s">
        <v>311</v>
      </c>
      <c r="H6730" t="s">
        <v>311</v>
      </c>
      <c r="I6730" t="s">
        <v>311</v>
      </c>
      <c r="J6730">
        <v>0</v>
      </c>
    </row>
    <row r="6731" spans="1:10" hidden="1" x14ac:dyDescent="0.35">
      <c r="A6731" t="s">
        <v>13112</v>
      </c>
      <c r="B6731">
        <v>15</v>
      </c>
      <c r="C6731">
        <v>0</v>
      </c>
      <c r="D6731">
        <v>6559</v>
      </c>
      <c r="E6731" t="s">
        <v>311</v>
      </c>
      <c r="F6731" t="s">
        <v>3848</v>
      </c>
      <c r="G6731" t="s">
        <v>311</v>
      </c>
      <c r="H6731" t="s">
        <v>311</v>
      </c>
      <c r="I6731" t="s">
        <v>311</v>
      </c>
      <c r="J6731">
        <v>0</v>
      </c>
    </row>
    <row r="6732" spans="1:10" hidden="1" x14ac:dyDescent="0.35">
      <c r="A6732" t="s">
        <v>13113</v>
      </c>
      <c r="B6732">
        <v>3</v>
      </c>
      <c r="C6732">
        <v>0</v>
      </c>
      <c r="D6732">
        <v>6559</v>
      </c>
      <c r="E6732" t="s">
        <v>311</v>
      </c>
      <c r="F6732" t="s">
        <v>3848</v>
      </c>
      <c r="G6732" t="s">
        <v>311</v>
      </c>
      <c r="H6732" t="s">
        <v>311</v>
      </c>
      <c r="I6732" t="s">
        <v>311</v>
      </c>
      <c r="J6732">
        <v>0</v>
      </c>
    </row>
    <row r="6733" spans="1:10" hidden="1" x14ac:dyDescent="0.35">
      <c r="A6733" t="s">
        <v>13114</v>
      </c>
      <c r="B6733">
        <v>7</v>
      </c>
      <c r="C6733">
        <v>0</v>
      </c>
      <c r="D6733">
        <v>6559</v>
      </c>
      <c r="E6733" t="s">
        <v>311</v>
      </c>
      <c r="F6733" t="s">
        <v>3848</v>
      </c>
      <c r="G6733" t="s">
        <v>311</v>
      </c>
      <c r="H6733" t="s">
        <v>311</v>
      </c>
      <c r="I6733" t="s">
        <v>311</v>
      </c>
      <c r="J6733">
        <v>1</v>
      </c>
    </row>
    <row r="6734" spans="1:10" hidden="1" x14ac:dyDescent="0.35">
      <c r="A6734" t="s">
        <v>13115</v>
      </c>
      <c r="B6734">
        <v>11</v>
      </c>
      <c r="C6734">
        <v>0</v>
      </c>
      <c r="D6734">
        <v>6559</v>
      </c>
      <c r="E6734" t="s">
        <v>311</v>
      </c>
      <c r="F6734" t="s">
        <v>3848</v>
      </c>
      <c r="G6734" t="s">
        <v>311</v>
      </c>
      <c r="H6734" t="s">
        <v>311</v>
      </c>
      <c r="I6734" t="s">
        <v>311</v>
      </c>
      <c r="J6734">
        <v>0</v>
      </c>
    </row>
    <row r="6735" spans="1:10" hidden="1" x14ac:dyDescent="0.35">
      <c r="A6735" t="s">
        <v>13116</v>
      </c>
      <c r="B6735">
        <v>13</v>
      </c>
      <c r="C6735">
        <v>0</v>
      </c>
      <c r="D6735">
        <v>6559</v>
      </c>
      <c r="E6735" t="s">
        <v>311</v>
      </c>
      <c r="F6735" t="s">
        <v>3848</v>
      </c>
      <c r="G6735" t="s">
        <v>311</v>
      </c>
      <c r="H6735" t="s">
        <v>311</v>
      </c>
      <c r="I6735" t="s">
        <v>311</v>
      </c>
      <c r="J6735">
        <v>0</v>
      </c>
    </row>
    <row r="6736" spans="1:10" hidden="1" x14ac:dyDescent="0.35">
      <c r="A6736" t="s">
        <v>13117</v>
      </c>
      <c r="B6736">
        <v>25</v>
      </c>
      <c r="C6736">
        <v>0</v>
      </c>
      <c r="D6736">
        <v>6559</v>
      </c>
      <c r="E6736" t="s">
        <v>311</v>
      </c>
      <c r="F6736" t="s">
        <v>3848</v>
      </c>
      <c r="G6736" t="s">
        <v>311</v>
      </c>
      <c r="H6736" t="s">
        <v>311</v>
      </c>
      <c r="I6736" t="s">
        <v>311</v>
      </c>
      <c r="J6736">
        <v>0</v>
      </c>
    </row>
    <row r="6737" spans="1:10" hidden="1" x14ac:dyDescent="0.35">
      <c r="A6737" t="s">
        <v>13118</v>
      </c>
      <c r="B6737">
        <v>9</v>
      </c>
      <c r="C6737">
        <v>0</v>
      </c>
      <c r="D6737">
        <v>6559</v>
      </c>
      <c r="E6737" t="s">
        <v>311</v>
      </c>
      <c r="F6737" t="s">
        <v>3848</v>
      </c>
      <c r="G6737" t="s">
        <v>311</v>
      </c>
      <c r="H6737" t="s">
        <v>311</v>
      </c>
      <c r="I6737" t="s">
        <v>311</v>
      </c>
      <c r="J6737">
        <v>0</v>
      </c>
    </row>
    <row r="6738" spans="1:10" hidden="1" x14ac:dyDescent="0.35">
      <c r="A6738" t="s">
        <v>13119</v>
      </c>
      <c r="B6738">
        <v>12</v>
      </c>
      <c r="C6738">
        <v>0</v>
      </c>
      <c r="D6738">
        <v>6559</v>
      </c>
      <c r="E6738" t="s">
        <v>311</v>
      </c>
      <c r="F6738" t="s">
        <v>3848</v>
      </c>
      <c r="G6738" t="s">
        <v>311</v>
      </c>
      <c r="H6738" t="s">
        <v>311</v>
      </c>
      <c r="I6738" t="s">
        <v>311</v>
      </c>
      <c r="J6738">
        <v>0</v>
      </c>
    </row>
    <row r="6739" spans="1:10" hidden="1" x14ac:dyDescent="0.35">
      <c r="A6739" t="s">
        <v>13120</v>
      </c>
      <c r="B6739">
        <v>18</v>
      </c>
      <c r="C6739">
        <v>0</v>
      </c>
      <c r="D6739">
        <v>6559</v>
      </c>
      <c r="E6739" t="s">
        <v>311</v>
      </c>
      <c r="F6739" t="s">
        <v>3848</v>
      </c>
      <c r="G6739" t="s">
        <v>311</v>
      </c>
      <c r="H6739" t="s">
        <v>311</v>
      </c>
      <c r="I6739" t="s">
        <v>311</v>
      </c>
      <c r="J6739">
        <v>0</v>
      </c>
    </row>
    <row r="6740" spans="1:10" hidden="1" x14ac:dyDescent="0.35">
      <c r="A6740" t="s">
        <v>13121</v>
      </c>
      <c r="B6740">
        <v>9</v>
      </c>
      <c r="C6740">
        <v>0</v>
      </c>
      <c r="D6740">
        <v>6559</v>
      </c>
      <c r="E6740" t="s">
        <v>311</v>
      </c>
      <c r="F6740" t="s">
        <v>3848</v>
      </c>
      <c r="G6740" t="s">
        <v>311</v>
      </c>
      <c r="H6740" t="s">
        <v>311</v>
      </c>
      <c r="I6740" t="s">
        <v>311</v>
      </c>
      <c r="J6740">
        <v>0</v>
      </c>
    </row>
    <row r="6741" spans="1:10" hidden="1" x14ac:dyDescent="0.35">
      <c r="A6741" t="s">
        <v>13122</v>
      </c>
      <c r="B6741">
        <v>10</v>
      </c>
      <c r="C6741">
        <v>0</v>
      </c>
      <c r="D6741">
        <v>6559</v>
      </c>
      <c r="E6741" t="s">
        <v>311</v>
      </c>
      <c r="F6741" t="s">
        <v>3848</v>
      </c>
      <c r="G6741" t="s">
        <v>311</v>
      </c>
      <c r="H6741" t="s">
        <v>311</v>
      </c>
      <c r="I6741" t="s">
        <v>311</v>
      </c>
      <c r="J6741">
        <v>0</v>
      </c>
    </row>
    <row r="6742" spans="1:10" hidden="1" x14ac:dyDescent="0.35">
      <c r="A6742" t="s">
        <v>13123</v>
      </c>
      <c r="B6742">
        <v>8</v>
      </c>
      <c r="C6742">
        <v>0</v>
      </c>
      <c r="D6742">
        <v>6559</v>
      </c>
      <c r="E6742" t="s">
        <v>311</v>
      </c>
      <c r="F6742" t="s">
        <v>3848</v>
      </c>
      <c r="G6742" t="s">
        <v>311</v>
      </c>
      <c r="H6742" t="s">
        <v>311</v>
      </c>
      <c r="I6742" t="s">
        <v>311</v>
      </c>
      <c r="J6742">
        <v>8</v>
      </c>
    </row>
    <row r="6743" spans="1:10" hidden="1" x14ac:dyDescent="0.35">
      <c r="A6743" t="s">
        <v>13124</v>
      </c>
      <c r="B6743">
        <v>12</v>
      </c>
      <c r="C6743">
        <v>0</v>
      </c>
      <c r="D6743">
        <v>6559</v>
      </c>
      <c r="E6743" t="s">
        <v>311</v>
      </c>
      <c r="F6743" t="s">
        <v>3848</v>
      </c>
      <c r="G6743" t="s">
        <v>311</v>
      </c>
      <c r="H6743" t="s">
        <v>311</v>
      </c>
      <c r="I6743" t="s">
        <v>311</v>
      </c>
      <c r="J6743">
        <v>0</v>
      </c>
    </row>
    <row r="6744" spans="1:10" hidden="1" x14ac:dyDescent="0.35">
      <c r="A6744" t="s">
        <v>13125</v>
      </c>
      <c r="B6744">
        <v>11</v>
      </c>
      <c r="C6744">
        <v>0</v>
      </c>
      <c r="D6744">
        <v>6559</v>
      </c>
      <c r="E6744" t="s">
        <v>311</v>
      </c>
      <c r="F6744" t="s">
        <v>3848</v>
      </c>
      <c r="G6744" t="s">
        <v>311</v>
      </c>
      <c r="H6744" t="s">
        <v>311</v>
      </c>
      <c r="I6744" t="s">
        <v>311</v>
      </c>
      <c r="J6744">
        <v>0</v>
      </c>
    </row>
    <row r="6745" spans="1:10" hidden="1" x14ac:dyDescent="0.35">
      <c r="A6745" t="s">
        <v>13126</v>
      </c>
      <c r="B6745">
        <v>10</v>
      </c>
      <c r="C6745">
        <v>0</v>
      </c>
      <c r="D6745">
        <v>6559</v>
      </c>
      <c r="E6745" t="s">
        <v>311</v>
      </c>
      <c r="F6745" t="s">
        <v>3848</v>
      </c>
      <c r="G6745" t="s">
        <v>311</v>
      </c>
      <c r="H6745" t="s">
        <v>311</v>
      </c>
      <c r="I6745" t="s">
        <v>311</v>
      </c>
      <c r="J6745">
        <v>0</v>
      </c>
    </row>
    <row r="6746" spans="1:10" hidden="1" x14ac:dyDescent="0.35">
      <c r="A6746" t="s">
        <v>13127</v>
      </c>
      <c r="B6746">
        <v>17</v>
      </c>
      <c r="C6746">
        <v>0</v>
      </c>
      <c r="D6746">
        <v>6559</v>
      </c>
      <c r="E6746" t="s">
        <v>311</v>
      </c>
      <c r="F6746" t="s">
        <v>3848</v>
      </c>
      <c r="G6746" t="s">
        <v>311</v>
      </c>
      <c r="H6746" t="s">
        <v>311</v>
      </c>
      <c r="I6746" t="s">
        <v>311</v>
      </c>
      <c r="J6746">
        <v>0</v>
      </c>
    </row>
    <row r="6747" spans="1:10" hidden="1" x14ac:dyDescent="0.35">
      <c r="A6747" t="s">
        <v>13128</v>
      </c>
      <c r="B6747">
        <v>9</v>
      </c>
      <c r="C6747">
        <v>0</v>
      </c>
      <c r="D6747">
        <v>6559</v>
      </c>
      <c r="E6747" t="s">
        <v>311</v>
      </c>
      <c r="F6747" t="s">
        <v>3848</v>
      </c>
      <c r="G6747" t="s">
        <v>311</v>
      </c>
      <c r="H6747" t="s">
        <v>311</v>
      </c>
      <c r="I6747" t="s">
        <v>311</v>
      </c>
      <c r="J6747">
        <v>0</v>
      </c>
    </row>
    <row r="6748" spans="1:10" hidden="1" x14ac:dyDescent="0.35">
      <c r="A6748" t="s">
        <v>13129</v>
      </c>
      <c r="B6748">
        <v>10</v>
      </c>
      <c r="C6748">
        <v>0</v>
      </c>
      <c r="D6748">
        <v>6559</v>
      </c>
      <c r="E6748" t="s">
        <v>311</v>
      </c>
      <c r="F6748" t="s">
        <v>3848</v>
      </c>
      <c r="G6748" t="s">
        <v>311</v>
      </c>
      <c r="H6748" t="s">
        <v>311</v>
      </c>
      <c r="I6748" t="s">
        <v>311</v>
      </c>
      <c r="J6748">
        <v>0</v>
      </c>
    </row>
    <row r="6749" spans="1:10" hidden="1" x14ac:dyDescent="0.35">
      <c r="A6749" t="s">
        <v>13130</v>
      </c>
      <c r="B6749">
        <v>7</v>
      </c>
      <c r="C6749">
        <v>0</v>
      </c>
      <c r="D6749">
        <v>6559</v>
      </c>
      <c r="E6749" t="s">
        <v>311</v>
      </c>
      <c r="F6749" t="s">
        <v>3848</v>
      </c>
      <c r="G6749" t="s">
        <v>311</v>
      </c>
      <c r="H6749" t="s">
        <v>311</v>
      </c>
      <c r="I6749" t="s">
        <v>311</v>
      </c>
      <c r="J6749">
        <v>0</v>
      </c>
    </row>
    <row r="6750" spans="1:10" hidden="1" x14ac:dyDescent="0.35">
      <c r="A6750" t="s">
        <v>13131</v>
      </c>
      <c r="B6750">
        <v>10</v>
      </c>
      <c r="C6750">
        <v>0</v>
      </c>
      <c r="D6750">
        <v>6559</v>
      </c>
      <c r="E6750" t="s">
        <v>311</v>
      </c>
      <c r="F6750" t="s">
        <v>3848</v>
      </c>
      <c r="G6750" t="s">
        <v>311</v>
      </c>
      <c r="H6750" t="s">
        <v>311</v>
      </c>
      <c r="I6750" t="s">
        <v>311</v>
      </c>
      <c r="J6750">
        <v>0</v>
      </c>
    </row>
    <row r="6751" spans="1:10" hidden="1" x14ac:dyDescent="0.35">
      <c r="A6751" t="s">
        <v>13132</v>
      </c>
      <c r="B6751">
        <v>16</v>
      </c>
      <c r="C6751">
        <v>0</v>
      </c>
      <c r="D6751">
        <v>6559</v>
      </c>
      <c r="E6751" t="s">
        <v>311</v>
      </c>
      <c r="F6751" t="s">
        <v>3848</v>
      </c>
      <c r="G6751" t="s">
        <v>311</v>
      </c>
      <c r="H6751" t="s">
        <v>311</v>
      </c>
      <c r="I6751" t="s">
        <v>311</v>
      </c>
      <c r="J6751">
        <v>0</v>
      </c>
    </row>
    <row r="6752" spans="1:10" hidden="1" x14ac:dyDescent="0.35">
      <c r="A6752" t="s">
        <v>13133</v>
      </c>
      <c r="B6752">
        <v>9</v>
      </c>
      <c r="C6752">
        <v>0</v>
      </c>
      <c r="D6752">
        <v>6559</v>
      </c>
      <c r="E6752" t="s">
        <v>311</v>
      </c>
      <c r="F6752" t="s">
        <v>3848</v>
      </c>
      <c r="G6752" t="s">
        <v>311</v>
      </c>
      <c r="H6752" t="s">
        <v>311</v>
      </c>
      <c r="I6752" t="s">
        <v>311</v>
      </c>
      <c r="J6752">
        <v>0</v>
      </c>
    </row>
    <row r="6753" spans="1:10" hidden="1" x14ac:dyDescent="0.35">
      <c r="A6753" t="s">
        <v>13134</v>
      </c>
      <c r="B6753">
        <v>8</v>
      </c>
      <c r="C6753">
        <v>0</v>
      </c>
      <c r="D6753">
        <v>6559</v>
      </c>
      <c r="E6753" t="s">
        <v>311</v>
      </c>
      <c r="F6753" t="s">
        <v>3848</v>
      </c>
      <c r="G6753" t="s">
        <v>311</v>
      </c>
      <c r="H6753" t="s">
        <v>311</v>
      </c>
      <c r="I6753" t="s">
        <v>311</v>
      </c>
      <c r="J6753">
        <v>0</v>
      </c>
    </row>
    <row r="6754" spans="1:10" hidden="1" x14ac:dyDescent="0.35">
      <c r="A6754" t="s">
        <v>13135</v>
      </c>
      <c r="B6754">
        <v>15</v>
      </c>
      <c r="C6754">
        <v>0</v>
      </c>
      <c r="D6754">
        <v>6559</v>
      </c>
      <c r="E6754" t="s">
        <v>311</v>
      </c>
      <c r="F6754" t="s">
        <v>3848</v>
      </c>
      <c r="G6754" t="s">
        <v>311</v>
      </c>
      <c r="H6754" t="s">
        <v>311</v>
      </c>
      <c r="I6754" t="s">
        <v>311</v>
      </c>
      <c r="J6754">
        <v>2</v>
      </c>
    </row>
    <row r="6755" spans="1:10" hidden="1" x14ac:dyDescent="0.35">
      <c r="A6755" t="s">
        <v>13136</v>
      </c>
      <c r="B6755">
        <v>9</v>
      </c>
      <c r="C6755">
        <v>0</v>
      </c>
      <c r="D6755">
        <v>6559</v>
      </c>
      <c r="E6755" t="s">
        <v>311</v>
      </c>
      <c r="F6755" t="s">
        <v>3848</v>
      </c>
      <c r="G6755" t="s">
        <v>311</v>
      </c>
      <c r="H6755" t="s">
        <v>311</v>
      </c>
      <c r="I6755" t="s">
        <v>311</v>
      </c>
      <c r="J6755">
        <v>0</v>
      </c>
    </row>
    <row r="6756" spans="1:10" hidden="1" x14ac:dyDescent="0.35">
      <c r="A6756" t="s">
        <v>13137</v>
      </c>
      <c r="B6756">
        <v>9</v>
      </c>
      <c r="C6756">
        <v>0</v>
      </c>
      <c r="D6756">
        <v>6559</v>
      </c>
      <c r="E6756" t="s">
        <v>311</v>
      </c>
      <c r="F6756" t="s">
        <v>3848</v>
      </c>
      <c r="G6756" t="s">
        <v>311</v>
      </c>
      <c r="H6756" t="s">
        <v>311</v>
      </c>
      <c r="I6756" t="s">
        <v>311</v>
      </c>
      <c r="J6756">
        <v>0</v>
      </c>
    </row>
    <row r="6757" spans="1:10" hidden="1" x14ac:dyDescent="0.35">
      <c r="A6757" t="s">
        <v>13138</v>
      </c>
      <c r="B6757">
        <v>10</v>
      </c>
      <c r="C6757">
        <v>0</v>
      </c>
      <c r="D6757">
        <v>6559</v>
      </c>
      <c r="E6757" t="s">
        <v>311</v>
      </c>
      <c r="F6757" t="s">
        <v>3848</v>
      </c>
      <c r="G6757" t="s">
        <v>311</v>
      </c>
      <c r="H6757" t="s">
        <v>311</v>
      </c>
      <c r="I6757" t="s">
        <v>311</v>
      </c>
      <c r="J6757">
        <v>0</v>
      </c>
    </row>
    <row r="6758" spans="1:10" hidden="1" x14ac:dyDescent="0.35">
      <c r="A6758" t="s">
        <v>13139</v>
      </c>
      <c r="B6758">
        <v>15</v>
      </c>
      <c r="C6758">
        <v>0</v>
      </c>
      <c r="D6758">
        <v>6559</v>
      </c>
      <c r="E6758" t="s">
        <v>311</v>
      </c>
      <c r="F6758" t="s">
        <v>3848</v>
      </c>
      <c r="G6758" t="s">
        <v>311</v>
      </c>
      <c r="H6758" t="s">
        <v>311</v>
      </c>
      <c r="I6758" t="s">
        <v>311</v>
      </c>
      <c r="J6758">
        <v>0</v>
      </c>
    </row>
    <row r="6759" spans="1:10" hidden="1" x14ac:dyDescent="0.35">
      <c r="A6759" t="s">
        <v>13140</v>
      </c>
      <c r="B6759">
        <v>19</v>
      </c>
      <c r="C6759">
        <v>0</v>
      </c>
      <c r="D6759">
        <v>6559</v>
      </c>
      <c r="E6759" t="s">
        <v>311</v>
      </c>
      <c r="F6759" t="s">
        <v>3848</v>
      </c>
      <c r="G6759" t="s">
        <v>311</v>
      </c>
      <c r="H6759" t="s">
        <v>311</v>
      </c>
      <c r="I6759" t="s">
        <v>311</v>
      </c>
      <c r="J6759">
        <v>0</v>
      </c>
    </row>
    <row r="6760" spans="1:10" hidden="1" x14ac:dyDescent="0.35">
      <c r="A6760" t="s">
        <v>13141</v>
      </c>
      <c r="B6760">
        <v>6</v>
      </c>
      <c r="C6760">
        <v>0</v>
      </c>
      <c r="D6760">
        <v>6559</v>
      </c>
      <c r="E6760" t="s">
        <v>311</v>
      </c>
      <c r="F6760" t="s">
        <v>3848</v>
      </c>
      <c r="G6760" t="s">
        <v>311</v>
      </c>
      <c r="H6760" t="s">
        <v>311</v>
      </c>
      <c r="I6760" t="s">
        <v>311</v>
      </c>
      <c r="J6760">
        <v>0</v>
      </c>
    </row>
    <row r="6761" spans="1:10" hidden="1" x14ac:dyDescent="0.35">
      <c r="A6761" t="s">
        <v>13142</v>
      </c>
      <c r="B6761">
        <v>9</v>
      </c>
      <c r="C6761">
        <v>0</v>
      </c>
      <c r="D6761">
        <v>6559</v>
      </c>
      <c r="E6761" t="s">
        <v>311</v>
      </c>
      <c r="F6761" t="s">
        <v>3848</v>
      </c>
      <c r="G6761" t="s">
        <v>311</v>
      </c>
      <c r="H6761" t="s">
        <v>311</v>
      </c>
      <c r="I6761" t="s">
        <v>311</v>
      </c>
      <c r="J6761">
        <v>0</v>
      </c>
    </row>
    <row r="6762" spans="1:10" hidden="1" x14ac:dyDescent="0.35">
      <c r="A6762" t="s">
        <v>13143</v>
      </c>
      <c r="B6762">
        <v>21</v>
      </c>
      <c r="C6762">
        <v>0</v>
      </c>
      <c r="D6762">
        <v>6559</v>
      </c>
      <c r="E6762" t="s">
        <v>311</v>
      </c>
      <c r="F6762" t="s">
        <v>3848</v>
      </c>
      <c r="G6762" t="s">
        <v>311</v>
      </c>
      <c r="H6762" t="s">
        <v>311</v>
      </c>
      <c r="I6762" t="s">
        <v>311</v>
      </c>
      <c r="J6762">
        <v>0</v>
      </c>
    </row>
    <row r="6763" spans="1:10" hidden="1" x14ac:dyDescent="0.35">
      <c r="A6763" t="s">
        <v>13144</v>
      </c>
      <c r="B6763">
        <v>21</v>
      </c>
      <c r="C6763">
        <v>0</v>
      </c>
      <c r="D6763">
        <v>6559</v>
      </c>
      <c r="E6763" t="s">
        <v>311</v>
      </c>
      <c r="F6763" t="s">
        <v>3848</v>
      </c>
      <c r="G6763" t="s">
        <v>311</v>
      </c>
      <c r="H6763" t="s">
        <v>311</v>
      </c>
      <c r="I6763" t="s">
        <v>311</v>
      </c>
      <c r="J6763">
        <v>0</v>
      </c>
    </row>
    <row r="6764" spans="1:10" hidden="1" x14ac:dyDescent="0.35">
      <c r="A6764" t="s">
        <v>13145</v>
      </c>
      <c r="B6764">
        <v>23</v>
      </c>
      <c r="C6764">
        <v>0</v>
      </c>
      <c r="D6764">
        <v>6559</v>
      </c>
      <c r="E6764" t="s">
        <v>311</v>
      </c>
      <c r="F6764" t="s">
        <v>3848</v>
      </c>
      <c r="G6764" t="s">
        <v>311</v>
      </c>
      <c r="H6764" t="s">
        <v>311</v>
      </c>
      <c r="I6764" t="s">
        <v>311</v>
      </c>
      <c r="J6764">
        <v>0</v>
      </c>
    </row>
    <row r="6765" spans="1:10" hidden="1" x14ac:dyDescent="0.35">
      <c r="A6765" t="s">
        <v>13146</v>
      </c>
      <c r="B6765">
        <v>8</v>
      </c>
      <c r="C6765">
        <v>0</v>
      </c>
      <c r="D6765">
        <v>6559</v>
      </c>
      <c r="E6765" t="s">
        <v>311</v>
      </c>
      <c r="F6765" t="s">
        <v>3848</v>
      </c>
      <c r="G6765" t="s">
        <v>311</v>
      </c>
      <c r="H6765" t="s">
        <v>311</v>
      </c>
      <c r="I6765" t="s">
        <v>311</v>
      </c>
      <c r="J6765">
        <v>8</v>
      </c>
    </row>
    <row r="6766" spans="1:10" hidden="1" x14ac:dyDescent="0.35">
      <c r="A6766" t="s">
        <v>13147</v>
      </c>
      <c r="B6766">
        <v>19</v>
      </c>
      <c r="C6766">
        <v>0</v>
      </c>
      <c r="D6766">
        <v>6559</v>
      </c>
      <c r="E6766" t="s">
        <v>311</v>
      </c>
      <c r="F6766" t="s">
        <v>3848</v>
      </c>
      <c r="G6766" t="s">
        <v>311</v>
      </c>
      <c r="H6766" t="s">
        <v>311</v>
      </c>
      <c r="I6766" t="s">
        <v>311</v>
      </c>
      <c r="J6766">
        <v>0</v>
      </c>
    </row>
    <row r="6767" spans="1:10" hidden="1" x14ac:dyDescent="0.35">
      <c r="A6767" t="s">
        <v>13148</v>
      </c>
      <c r="B6767">
        <v>57</v>
      </c>
      <c r="C6767">
        <v>0</v>
      </c>
      <c r="D6767">
        <v>6559</v>
      </c>
      <c r="E6767" t="s">
        <v>311</v>
      </c>
      <c r="F6767" t="s">
        <v>3848</v>
      </c>
      <c r="G6767" t="s">
        <v>311</v>
      </c>
      <c r="H6767" t="s">
        <v>311</v>
      </c>
      <c r="I6767" t="s">
        <v>311</v>
      </c>
      <c r="J6767">
        <v>0</v>
      </c>
    </row>
    <row r="6768" spans="1:10" hidden="1" x14ac:dyDescent="0.35">
      <c r="A6768" t="s">
        <v>13149</v>
      </c>
      <c r="B6768">
        <v>6</v>
      </c>
      <c r="C6768">
        <v>0</v>
      </c>
      <c r="D6768">
        <v>6559</v>
      </c>
      <c r="E6768" t="s">
        <v>311</v>
      </c>
      <c r="F6768" t="s">
        <v>3848</v>
      </c>
      <c r="G6768" t="s">
        <v>311</v>
      </c>
      <c r="H6768" t="s">
        <v>311</v>
      </c>
      <c r="I6768" t="s">
        <v>311</v>
      </c>
      <c r="J6768">
        <v>2</v>
      </c>
    </row>
    <row r="6769" spans="1:10" hidden="1" x14ac:dyDescent="0.35">
      <c r="A6769" t="s">
        <v>13150</v>
      </c>
      <c r="B6769">
        <v>9</v>
      </c>
      <c r="C6769">
        <v>0</v>
      </c>
      <c r="D6769">
        <v>6559</v>
      </c>
      <c r="E6769" t="s">
        <v>311</v>
      </c>
      <c r="F6769" t="s">
        <v>3848</v>
      </c>
      <c r="G6769" t="s">
        <v>311</v>
      </c>
      <c r="H6769" t="s">
        <v>311</v>
      </c>
      <c r="I6769" t="s">
        <v>311</v>
      </c>
      <c r="J6769">
        <v>0</v>
      </c>
    </row>
    <row r="6770" spans="1:10" hidden="1" x14ac:dyDescent="0.35">
      <c r="A6770" t="s">
        <v>13151</v>
      </c>
      <c r="B6770">
        <v>9</v>
      </c>
      <c r="C6770">
        <v>0</v>
      </c>
      <c r="D6770">
        <v>6559</v>
      </c>
      <c r="E6770" t="s">
        <v>311</v>
      </c>
      <c r="F6770" t="s">
        <v>3848</v>
      </c>
      <c r="G6770" t="s">
        <v>311</v>
      </c>
      <c r="H6770" t="s">
        <v>311</v>
      </c>
      <c r="I6770" t="s">
        <v>311</v>
      </c>
      <c r="J6770">
        <v>0</v>
      </c>
    </row>
    <row r="6771" spans="1:10" hidden="1" x14ac:dyDescent="0.35">
      <c r="A6771" t="s">
        <v>13152</v>
      </c>
      <c r="B6771">
        <v>9</v>
      </c>
      <c r="C6771">
        <v>0</v>
      </c>
      <c r="D6771">
        <v>6559</v>
      </c>
      <c r="E6771" t="s">
        <v>311</v>
      </c>
      <c r="F6771" t="s">
        <v>3848</v>
      </c>
      <c r="G6771" t="s">
        <v>311</v>
      </c>
      <c r="H6771" t="s">
        <v>311</v>
      </c>
      <c r="I6771" t="s">
        <v>311</v>
      </c>
      <c r="J6771">
        <v>0</v>
      </c>
    </row>
    <row r="6772" spans="1:10" hidden="1" x14ac:dyDescent="0.35">
      <c r="A6772" t="s">
        <v>13153</v>
      </c>
      <c r="B6772">
        <v>8</v>
      </c>
      <c r="C6772">
        <v>0</v>
      </c>
      <c r="D6772">
        <v>6559</v>
      </c>
      <c r="E6772" t="s">
        <v>311</v>
      </c>
      <c r="F6772" t="s">
        <v>3848</v>
      </c>
      <c r="G6772" t="s">
        <v>311</v>
      </c>
      <c r="H6772" t="s">
        <v>311</v>
      </c>
      <c r="I6772" t="s">
        <v>311</v>
      </c>
      <c r="J6772">
        <v>0</v>
      </c>
    </row>
    <row r="6773" spans="1:10" hidden="1" x14ac:dyDescent="0.35">
      <c r="A6773" t="s">
        <v>13154</v>
      </c>
      <c r="B6773">
        <v>11</v>
      </c>
      <c r="C6773">
        <v>0</v>
      </c>
      <c r="D6773">
        <v>6559</v>
      </c>
      <c r="E6773" t="s">
        <v>311</v>
      </c>
      <c r="F6773" t="s">
        <v>3848</v>
      </c>
      <c r="G6773" t="s">
        <v>311</v>
      </c>
      <c r="H6773" t="s">
        <v>311</v>
      </c>
      <c r="I6773" t="s">
        <v>311</v>
      </c>
      <c r="J6773">
        <v>0</v>
      </c>
    </row>
    <row r="6774" spans="1:10" hidden="1" x14ac:dyDescent="0.35">
      <c r="A6774" t="s">
        <v>13155</v>
      </c>
      <c r="B6774">
        <v>8</v>
      </c>
      <c r="C6774">
        <v>0</v>
      </c>
      <c r="D6774">
        <v>6559</v>
      </c>
      <c r="E6774" t="s">
        <v>311</v>
      </c>
      <c r="F6774" t="s">
        <v>3848</v>
      </c>
      <c r="G6774" t="s">
        <v>311</v>
      </c>
      <c r="H6774" t="s">
        <v>311</v>
      </c>
      <c r="I6774" t="s">
        <v>311</v>
      </c>
      <c r="J6774">
        <v>0</v>
      </c>
    </row>
    <row r="6775" spans="1:10" hidden="1" x14ac:dyDescent="0.35">
      <c r="A6775" t="s">
        <v>13156</v>
      </c>
      <c r="B6775">
        <v>7</v>
      </c>
      <c r="C6775">
        <v>0</v>
      </c>
      <c r="D6775">
        <v>6559</v>
      </c>
      <c r="E6775" t="s">
        <v>311</v>
      </c>
      <c r="F6775" t="s">
        <v>3848</v>
      </c>
      <c r="G6775" t="s">
        <v>311</v>
      </c>
      <c r="H6775" t="s">
        <v>311</v>
      </c>
      <c r="I6775" t="s">
        <v>311</v>
      </c>
      <c r="J6775">
        <v>0</v>
      </c>
    </row>
    <row r="6776" spans="1:10" hidden="1" x14ac:dyDescent="0.35">
      <c r="A6776" t="s">
        <v>13157</v>
      </c>
      <c r="B6776">
        <v>8</v>
      </c>
      <c r="C6776">
        <v>0</v>
      </c>
      <c r="D6776">
        <v>6559</v>
      </c>
      <c r="E6776" t="s">
        <v>311</v>
      </c>
      <c r="F6776" t="s">
        <v>3848</v>
      </c>
      <c r="G6776" t="s">
        <v>311</v>
      </c>
      <c r="H6776" t="s">
        <v>311</v>
      </c>
      <c r="I6776" t="s">
        <v>311</v>
      </c>
      <c r="J6776">
        <v>0</v>
      </c>
    </row>
    <row r="6777" spans="1:10" hidden="1" x14ac:dyDescent="0.35">
      <c r="A6777" t="s">
        <v>13158</v>
      </c>
      <c r="B6777">
        <v>12</v>
      </c>
      <c r="C6777">
        <v>0</v>
      </c>
      <c r="D6777">
        <v>6559</v>
      </c>
      <c r="E6777" t="s">
        <v>311</v>
      </c>
      <c r="F6777" t="s">
        <v>3848</v>
      </c>
      <c r="G6777" t="s">
        <v>311</v>
      </c>
      <c r="H6777" t="s">
        <v>311</v>
      </c>
      <c r="I6777" t="s">
        <v>311</v>
      </c>
      <c r="J6777">
        <v>0</v>
      </c>
    </row>
    <row r="6778" spans="1:10" hidden="1" x14ac:dyDescent="0.35">
      <c r="A6778" t="s">
        <v>13159</v>
      </c>
      <c r="B6778">
        <v>7</v>
      </c>
      <c r="C6778">
        <v>0</v>
      </c>
      <c r="D6778">
        <v>6559</v>
      </c>
      <c r="E6778" t="s">
        <v>311</v>
      </c>
      <c r="F6778" t="s">
        <v>3848</v>
      </c>
      <c r="G6778" t="s">
        <v>311</v>
      </c>
      <c r="H6778" t="s">
        <v>311</v>
      </c>
      <c r="I6778" t="s">
        <v>311</v>
      </c>
      <c r="J6778">
        <v>0</v>
      </c>
    </row>
    <row r="6779" spans="1:10" hidden="1" x14ac:dyDescent="0.35">
      <c r="A6779" t="s">
        <v>13160</v>
      </c>
      <c r="B6779">
        <v>8</v>
      </c>
      <c r="C6779">
        <v>0</v>
      </c>
      <c r="D6779">
        <v>6559</v>
      </c>
      <c r="E6779" t="s">
        <v>311</v>
      </c>
      <c r="F6779" t="s">
        <v>3848</v>
      </c>
      <c r="G6779" t="s">
        <v>311</v>
      </c>
      <c r="H6779" t="s">
        <v>311</v>
      </c>
      <c r="I6779" t="s">
        <v>311</v>
      </c>
      <c r="J6779">
        <v>0</v>
      </c>
    </row>
    <row r="6780" spans="1:10" hidden="1" x14ac:dyDescent="0.35">
      <c r="A6780" t="s">
        <v>13161</v>
      </c>
      <c r="B6780">
        <v>16</v>
      </c>
      <c r="C6780">
        <v>0</v>
      </c>
      <c r="D6780">
        <v>6559</v>
      </c>
      <c r="E6780" t="s">
        <v>311</v>
      </c>
      <c r="F6780" t="s">
        <v>3848</v>
      </c>
      <c r="G6780" t="s">
        <v>311</v>
      </c>
      <c r="H6780" t="s">
        <v>311</v>
      </c>
      <c r="I6780" t="s">
        <v>311</v>
      </c>
      <c r="J6780">
        <v>0</v>
      </c>
    </row>
    <row r="6781" spans="1:10" hidden="1" x14ac:dyDescent="0.35">
      <c r="A6781" t="s">
        <v>13162</v>
      </c>
      <c r="B6781">
        <v>8</v>
      </c>
      <c r="C6781">
        <v>0</v>
      </c>
      <c r="D6781">
        <v>6559</v>
      </c>
      <c r="E6781" t="s">
        <v>311</v>
      </c>
      <c r="F6781" t="s">
        <v>2692</v>
      </c>
      <c r="G6781" t="s">
        <v>311</v>
      </c>
      <c r="H6781" t="s">
        <v>311</v>
      </c>
      <c r="I6781" t="s">
        <v>311</v>
      </c>
      <c r="J6781">
        <v>0</v>
      </c>
    </row>
    <row r="6782" spans="1:10" hidden="1" x14ac:dyDescent="0.35">
      <c r="A6782" t="s">
        <v>13163</v>
      </c>
      <c r="B6782">
        <v>9</v>
      </c>
      <c r="C6782">
        <v>0</v>
      </c>
      <c r="D6782">
        <v>6559</v>
      </c>
      <c r="E6782" t="s">
        <v>311</v>
      </c>
      <c r="F6782" t="s">
        <v>3848</v>
      </c>
      <c r="G6782" t="s">
        <v>311</v>
      </c>
      <c r="H6782" t="s">
        <v>311</v>
      </c>
      <c r="I6782" t="s">
        <v>311</v>
      </c>
      <c r="J6782">
        <v>0</v>
      </c>
    </row>
    <row r="6783" spans="1:10" hidden="1" x14ac:dyDescent="0.35">
      <c r="A6783" t="s">
        <v>13164</v>
      </c>
      <c r="B6783">
        <v>12</v>
      </c>
      <c r="C6783">
        <v>0</v>
      </c>
      <c r="D6783">
        <v>6559</v>
      </c>
      <c r="E6783" t="s">
        <v>311</v>
      </c>
      <c r="F6783" t="s">
        <v>3848</v>
      </c>
      <c r="G6783" t="s">
        <v>311</v>
      </c>
      <c r="H6783" t="s">
        <v>311</v>
      </c>
      <c r="I6783" t="s">
        <v>311</v>
      </c>
      <c r="J6783">
        <v>0</v>
      </c>
    </row>
    <row r="6784" spans="1:10" hidden="1" x14ac:dyDescent="0.35">
      <c r="A6784" t="s">
        <v>13165</v>
      </c>
      <c r="B6784">
        <v>9</v>
      </c>
      <c r="C6784">
        <v>0</v>
      </c>
      <c r="D6784">
        <v>6559</v>
      </c>
      <c r="E6784" t="s">
        <v>311</v>
      </c>
      <c r="F6784" t="s">
        <v>3848</v>
      </c>
      <c r="G6784" t="s">
        <v>311</v>
      </c>
      <c r="H6784" t="s">
        <v>311</v>
      </c>
      <c r="I6784" t="s">
        <v>311</v>
      </c>
      <c r="J6784">
        <v>0</v>
      </c>
    </row>
    <row r="6785" spans="1:10" hidden="1" x14ac:dyDescent="0.35">
      <c r="A6785" t="s">
        <v>13166</v>
      </c>
      <c r="B6785">
        <v>14</v>
      </c>
      <c r="C6785">
        <v>0</v>
      </c>
      <c r="D6785">
        <v>6559</v>
      </c>
      <c r="E6785" t="s">
        <v>311</v>
      </c>
      <c r="F6785" t="s">
        <v>3848</v>
      </c>
      <c r="G6785" t="s">
        <v>311</v>
      </c>
      <c r="H6785" t="s">
        <v>311</v>
      </c>
      <c r="I6785" t="s">
        <v>311</v>
      </c>
      <c r="J6785">
        <v>1</v>
      </c>
    </row>
    <row r="6786" spans="1:10" hidden="1" x14ac:dyDescent="0.35">
      <c r="A6786" t="s">
        <v>13167</v>
      </c>
      <c r="B6786">
        <v>9</v>
      </c>
      <c r="C6786">
        <v>0</v>
      </c>
      <c r="D6786">
        <v>6559</v>
      </c>
      <c r="E6786" t="s">
        <v>311</v>
      </c>
      <c r="F6786" t="s">
        <v>3848</v>
      </c>
      <c r="G6786" t="s">
        <v>311</v>
      </c>
      <c r="H6786" t="s">
        <v>311</v>
      </c>
      <c r="I6786" t="s">
        <v>311</v>
      </c>
      <c r="J6786">
        <v>0</v>
      </c>
    </row>
    <row r="6787" spans="1:10" hidden="1" x14ac:dyDescent="0.35">
      <c r="A6787" t="s">
        <v>13168</v>
      </c>
      <c r="B6787">
        <v>11</v>
      </c>
      <c r="C6787">
        <v>0</v>
      </c>
      <c r="D6787">
        <v>6559</v>
      </c>
      <c r="E6787" t="s">
        <v>311</v>
      </c>
      <c r="F6787" t="s">
        <v>3848</v>
      </c>
      <c r="G6787" t="s">
        <v>311</v>
      </c>
      <c r="H6787" t="s">
        <v>311</v>
      </c>
      <c r="I6787" t="s">
        <v>311</v>
      </c>
      <c r="J6787">
        <v>0</v>
      </c>
    </row>
    <row r="6788" spans="1:10" hidden="1" x14ac:dyDescent="0.35">
      <c r="A6788" t="s">
        <v>13169</v>
      </c>
      <c r="B6788">
        <v>10</v>
      </c>
      <c r="C6788">
        <v>0</v>
      </c>
      <c r="D6788">
        <v>6559</v>
      </c>
      <c r="E6788" t="s">
        <v>311</v>
      </c>
      <c r="F6788" t="s">
        <v>3848</v>
      </c>
      <c r="G6788" t="s">
        <v>311</v>
      </c>
      <c r="H6788" t="s">
        <v>311</v>
      </c>
      <c r="I6788" t="s">
        <v>311</v>
      </c>
      <c r="J6788">
        <v>0</v>
      </c>
    </row>
    <row r="6789" spans="1:10" hidden="1" x14ac:dyDescent="0.35">
      <c r="A6789" t="s">
        <v>13170</v>
      </c>
      <c r="B6789">
        <v>7</v>
      </c>
      <c r="C6789">
        <v>0</v>
      </c>
      <c r="D6789">
        <v>6559</v>
      </c>
      <c r="E6789" t="s">
        <v>311</v>
      </c>
      <c r="F6789" t="s">
        <v>3848</v>
      </c>
      <c r="G6789" t="s">
        <v>311</v>
      </c>
      <c r="H6789" t="s">
        <v>311</v>
      </c>
      <c r="I6789" t="s">
        <v>311</v>
      </c>
      <c r="J6789">
        <v>0</v>
      </c>
    </row>
    <row r="6790" spans="1:10" hidden="1" x14ac:dyDescent="0.35">
      <c r="A6790" t="s">
        <v>13171</v>
      </c>
      <c r="B6790">
        <v>12</v>
      </c>
      <c r="C6790">
        <v>0</v>
      </c>
      <c r="D6790">
        <v>6559</v>
      </c>
      <c r="E6790" t="s">
        <v>311</v>
      </c>
      <c r="F6790" t="s">
        <v>3848</v>
      </c>
      <c r="G6790" t="s">
        <v>311</v>
      </c>
      <c r="H6790" t="s">
        <v>311</v>
      </c>
      <c r="I6790" t="s">
        <v>311</v>
      </c>
      <c r="J6790">
        <v>0</v>
      </c>
    </row>
    <row r="6791" spans="1:10" hidden="1" x14ac:dyDescent="0.35">
      <c r="A6791" t="s">
        <v>13172</v>
      </c>
      <c r="B6791">
        <v>8</v>
      </c>
      <c r="C6791">
        <v>0</v>
      </c>
      <c r="D6791">
        <v>6559</v>
      </c>
      <c r="E6791" t="s">
        <v>311</v>
      </c>
      <c r="F6791" t="s">
        <v>3848</v>
      </c>
      <c r="G6791" t="s">
        <v>311</v>
      </c>
      <c r="H6791" t="s">
        <v>311</v>
      </c>
      <c r="I6791" t="s">
        <v>311</v>
      </c>
      <c r="J6791">
        <v>0</v>
      </c>
    </row>
    <row r="6792" spans="1:10" hidden="1" x14ac:dyDescent="0.35">
      <c r="A6792" t="s">
        <v>13173</v>
      </c>
      <c r="B6792">
        <v>9</v>
      </c>
      <c r="C6792">
        <v>0</v>
      </c>
      <c r="D6792">
        <v>6559</v>
      </c>
      <c r="E6792" t="s">
        <v>311</v>
      </c>
      <c r="F6792" t="s">
        <v>3848</v>
      </c>
      <c r="G6792" t="s">
        <v>311</v>
      </c>
      <c r="H6792" t="s">
        <v>311</v>
      </c>
      <c r="I6792" t="s">
        <v>311</v>
      </c>
      <c r="J6792">
        <v>0</v>
      </c>
    </row>
    <row r="6793" spans="1:10" hidden="1" x14ac:dyDescent="0.35">
      <c r="A6793" t="s">
        <v>13174</v>
      </c>
      <c r="B6793">
        <v>10</v>
      </c>
      <c r="C6793">
        <v>0</v>
      </c>
      <c r="D6793">
        <v>6559</v>
      </c>
      <c r="E6793" t="s">
        <v>311</v>
      </c>
      <c r="F6793" t="s">
        <v>3848</v>
      </c>
      <c r="G6793" t="s">
        <v>311</v>
      </c>
      <c r="H6793" t="s">
        <v>311</v>
      </c>
      <c r="I6793" t="s">
        <v>311</v>
      </c>
      <c r="J6793">
        <v>2</v>
      </c>
    </row>
    <row r="6794" spans="1:10" hidden="1" x14ac:dyDescent="0.35">
      <c r="A6794" t="s">
        <v>13175</v>
      </c>
      <c r="B6794">
        <v>8</v>
      </c>
      <c r="C6794">
        <v>0</v>
      </c>
      <c r="D6794">
        <v>6559</v>
      </c>
      <c r="E6794" t="s">
        <v>311</v>
      </c>
      <c r="F6794" t="s">
        <v>3848</v>
      </c>
      <c r="G6794" t="s">
        <v>311</v>
      </c>
      <c r="H6794" t="s">
        <v>311</v>
      </c>
      <c r="I6794" t="s">
        <v>311</v>
      </c>
      <c r="J6794">
        <v>0</v>
      </c>
    </row>
    <row r="6795" spans="1:10" hidden="1" x14ac:dyDescent="0.35">
      <c r="A6795" t="s">
        <v>13176</v>
      </c>
      <c r="B6795">
        <v>13</v>
      </c>
      <c r="C6795">
        <v>0</v>
      </c>
      <c r="D6795">
        <v>6559</v>
      </c>
      <c r="E6795" t="s">
        <v>311</v>
      </c>
      <c r="F6795" t="s">
        <v>3848</v>
      </c>
      <c r="G6795" t="s">
        <v>311</v>
      </c>
      <c r="H6795" t="s">
        <v>311</v>
      </c>
      <c r="I6795" t="s">
        <v>311</v>
      </c>
      <c r="J6795">
        <v>0</v>
      </c>
    </row>
    <row r="6796" spans="1:10" hidden="1" x14ac:dyDescent="0.35">
      <c r="A6796" t="s">
        <v>13177</v>
      </c>
      <c r="B6796">
        <v>12</v>
      </c>
      <c r="C6796">
        <v>0</v>
      </c>
      <c r="D6796">
        <v>6559</v>
      </c>
      <c r="E6796" t="s">
        <v>311</v>
      </c>
      <c r="F6796" t="s">
        <v>3848</v>
      </c>
      <c r="G6796" t="s">
        <v>311</v>
      </c>
      <c r="H6796" t="s">
        <v>311</v>
      </c>
      <c r="I6796" t="s">
        <v>311</v>
      </c>
      <c r="J6796">
        <v>0</v>
      </c>
    </row>
    <row r="6797" spans="1:10" hidden="1" x14ac:dyDescent="0.35">
      <c r="A6797" t="s">
        <v>13178</v>
      </c>
      <c r="B6797">
        <v>9</v>
      </c>
      <c r="C6797">
        <v>0</v>
      </c>
      <c r="D6797">
        <v>6559</v>
      </c>
      <c r="E6797" t="s">
        <v>311</v>
      </c>
      <c r="F6797" t="s">
        <v>3848</v>
      </c>
      <c r="G6797" t="s">
        <v>311</v>
      </c>
      <c r="H6797" t="s">
        <v>311</v>
      </c>
      <c r="I6797" t="s">
        <v>311</v>
      </c>
      <c r="J6797">
        <v>0</v>
      </c>
    </row>
    <row r="6798" spans="1:10" hidden="1" x14ac:dyDescent="0.35">
      <c r="A6798" t="s">
        <v>13179</v>
      </c>
      <c r="B6798">
        <v>5</v>
      </c>
      <c r="C6798">
        <v>0</v>
      </c>
      <c r="D6798">
        <v>6559</v>
      </c>
      <c r="E6798" t="s">
        <v>311</v>
      </c>
      <c r="F6798" t="s">
        <v>3848</v>
      </c>
      <c r="G6798" t="s">
        <v>311</v>
      </c>
      <c r="H6798" t="s">
        <v>311</v>
      </c>
      <c r="I6798" t="s">
        <v>311</v>
      </c>
      <c r="J6798">
        <v>0</v>
      </c>
    </row>
    <row r="6799" spans="1:10" hidden="1" x14ac:dyDescent="0.35">
      <c r="A6799" t="s">
        <v>13180</v>
      </c>
      <c r="B6799">
        <v>10</v>
      </c>
      <c r="C6799">
        <v>0</v>
      </c>
      <c r="D6799">
        <v>6559</v>
      </c>
      <c r="E6799" t="s">
        <v>311</v>
      </c>
      <c r="F6799" t="s">
        <v>3848</v>
      </c>
      <c r="G6799" t="s">
        <v>311</v>
      </c>
      <c r="H6799" t="s">
        <v>311</v>
      </c>
      <c r="I6799" t="s">
        <v>311</v>
      </c>
      <c r="J6799">
        <v>0</v>
      </c>
    </row>
    <row r="6800" spans="1:10" hidden="1" x14ac:dyDescent="0.35">
      <c r="A6800" t="s">
        <v>13181</v>
      </c>
      <c r="B6800">
        <v>1</v>
      </c>
      <c r="C6800">
        <v>0</v>
      </c>
      <c r="D6800">
        <v>6559</v>
      </c>
      <c r="E6800" t="s">
        <v>311</v>
      </c>
      <c r="F6800" t="s">
        <v>2692</v>
      </c>
      <c r="G6800" t="s">
        <v>311</v>
      </c>
      <c r="H6800" t="s">
        <v>311</v>
      </c>
      <c r="I6800" t="s">
        <v>311</v>
      </c>
      <c r="J6800">
        <v>0</v>
      </c>
    </row>
    <row r="6801" spans="1:10" hidden="1" x14ac:dyDescent="0.35">
      <c r="A6801" t="s">
        <v>13182</v>
      </c>
      <c r="B6801">
        <v>9</v>
      </c>
      <c r="C6801">
        <v>0</v>
      </c>
      <c r="D6801">
        <v>6559</v>
      </c>
      <c r="E6801" t="s">
        <v>311</v>
      </c>
      <c r="F6801" t="s">
        <v>3848</v>
      </c>
      <c r="G6801" t="s">
        <v>311</v>
      </c>
      <c r="H6801" t="s">
        <v>311</v>
      </c>
      <c r="I6801" t="s">
        <v>311</v>
      </c>
      <c r="J6801">
        <v>0</v>
      </c>
    </row>
    <row r="6802" spans="1:10" hidden="1" x14ac:dyDescent="0.35">
      <c r="A6802" t="s">
        <v>13183</v>
      </c>
      <c r="B6802">
        <v>9</v>
      </c>
      <c r="C6802">
        <v>0</v>
      </c>
      <c r="D6802">
        <v>6559</v>
      </c>
      <c r="E6802" t="s">
        <v>311</v>
      </c>
      <c r="F6802" t="s">
        <v>3848</v>
      </c>
      <c r="G6802" t="s">
        <v>311</v>
      </c>
      <c r="H6802" t="s">
        <v>311</v>
      </c>
      <c r="I6802" t="s">
        <v>311</v>
      </c>
      <c r="J6802">
        <v>0</v>
      </c>
    </row>
    <row r="6803" spans="1:10" hidden="1" x14ac:dyDescent="0.35">
      <c r="A6803" t="s">
        <v>13184</v>
      </c>
      <c r="B6803">
        <v>8</v>
      </c>
      <c r="C6803">
        <v>0</v>
      </c>
      <c r="D6803">
        <v>6559</v>
      </c>
      <c r="E6803" t="s">
        <v>311</v>
      </c>
      <c r="F6803" t="s">
        <v>3848</v>
      </c>
      <c r="G6803" t="s">
        <v>311</v>
      </c>
      <c r="H6803" t="s">
        <v>311</v>
      </c>
      <c r="I6803" t="s">
        <v>311</v>
      </c>
      <c r="J6803">
        <v>7</v>
      </c>
    </row>
    <row r="6804" spans="1:10" hidden="1" x14ac:dyDescent="0.35">
      <c r="A6804" t="s">
        <v>13185</v>
      </c>
      <c r="B6804">
        <v>13</v>
      </c>
      <c r="C6804">
        <v>0</v>
      </c>
      <c r="D6804">
        <v>6559</v>
      </c>
      <c r="E6804" t="s">
        <v>311</v>
      </c>
      <c r="F6804" t="s">
        <v>3848</v>
      </c>
      <c r="G6804" t="s">
        <v>311</v>
      </c>
      <c r="H6804" t="s">
        <v>311</v>
      </c>
      <c r="I6804" t="s">
        <v>311</v>
      </c>
      <c r="J6804">
        <v>0</v>
      </c>
    </row>
    <row r="6805" spans="1:10" hidden="1" x14ac:dyDescent="0.35">
      <c r="A6805" t="s">
        <v>13186</v>
      </c>
      <c r="B6805">
        <v>11</v>
      </c>
      <c r="C6805">
        <v>0</v>
      </c>
      <c r="D6805">
        <v>6559</v>
      </c>
      <c r="E6805" t="s">
        <v>311</v>
      </c>
      <c r="F6805" t="s">
        <v>3848</v>
      </c>
      <c r="G6805" t="s">
        <v>311</v>
      </c>
      <c r="H6805" t="s">
        <v>311</v>
      </c>
      <c r="I6805" t="s">
        <v>311</v>
      </c>
      <c r="J6805">
        <v>0</v>
      </c>
    </row>
    <row r="6806" spans="1:10" hidden="1" x14ac:dyDescent="0.35">
      <c r="A6806" t="s">
        <v>13187</v>
      </c>
      <c r="B6806">
        <v>9</v>
      </c>
      <c r="C6806">
        <v>0</v>
      </c>
      <c r="D6806">
        <v>6559</v>
      </c>
      <c r="E6806" t="s">
        <v>311</v>
      </c>
      <c r="F6806" t="s">
        <v>3848</v>
      </c>
      <c r="G6806" t="s">
        <v>311</v>
      </c>
      <c r="H6806" t="s">
        <v>311</v>
      </c>
      <c r="I6806" t="s">
        <v>311</v>
      </c>
      <c r="J6806">
        <v>0</v>
      </c>
    </row>
    <row r="6807" spans="1:10" hidden="1" x14ac:dyDescent="0.35">
      <c r="A6807" t="s">
        <v>13188</v>
      </c>
      <c r="B6807">
        <v>12</v>
      </c>
      <c r="C6807">
        <v>0</v>
      </c>
      <c r="D6807">
        <v>6559</v>
      </c>
      <c r="E6807" t="s">
        <v>311</v>
      </c>
      <c r="F6807" t="s">
        <v>3848</v>
      </c>
      <c r="G6807" t="s">
        <v>311</v>
      </c>
      <c r="H6807" t="s">
        <v>311</v>
      </c>
      <c r="I6807" t="s">
        <v>311</v>
      </c>
      <c r="J6807">
        <v>0</v>
      </c>
    </row>
    <row r="6808" spans="1:10" hidden="1" x14ac:dyDescent="0.35">
      <c r="A6808" t="s">
        <v>13189</v>
      </c>
      <c r="B6808">
        <v>9</v>
      </c>
      <c r="C6808">
        <v>0</v>
      </c>
      <c r="D6808">
        <v>6559</v>
      </c>
      <c r="E6808" t="s">
        <v>311</v>
      </c>
      <c r="F6808" t="s">
        <v>3848</v>
      </c>
      <c r="G6808" t="s">
        <v>311</v>
      </c>
      <c r="H6808" t="s">
        <v>311</v>
      </c>
      <c r="I6808" t="s">
        <v>311</v>
      </c>
      <c r="J6808">
        <v>0</v>
      </c>
    </row>
    <row r="6809" spans="1:10" hidden="1" x14ac:dyDescent="0.35">
      <c r="A6809" t="s">
        <v>13190</v>
      </c>
      <c r="B6809">
        <v>8</v>
      </c>
      <c r="C6809">
        <v>0</v>
      </c>
      <c r="D6809">
        <v>6559</v>
      </c>
      <c r="E6809" t="s">
        <v>311</v>
      </c>
      <c r="F6809" t="s">
        <v>3848</v>
      </c>
      <c r="G6809" t="s">
        <v>311</v>
      </c>
      <c r="H6809" t="s">
        <v>311</v>
      </c>
      <c r="I6809" t="s">
        <v>311</v>
      </c>
      <c r="J6809">
        <v>0</v>
      </c>
    </row>
    <row r="6810" spans="1:10" hidden="1" x14ac:dyDescent="0.35">
      <c r="A6810" t="s">
        <v>13191</v>
      </c>
      <c r="B6810">
        <v>7</v>
      </c>
      <c r="C6810">
        <v>0</v>
      </c>
      <c r="D6810">
        <v>6559</v>
      </c>
      <c r="E6810" t="s">
        <v>311</v>
      </c>
      <c r="F6810" t="s">
        <v>3848</v>
      </c>
      <c r="G6810" t="s">
        <v>311</v>
      </c>
      <c r="H6810" t="s">
        <v>311</v>
      </c>
      <c r="I6810" t="s">
        <v>311</v>
      </c>
      <c r="J6810">
        <v>0</v>
      </c>
    </row>
    <row r="6811" spans="1:10" hidden="1" x14ac:dyDescent="0.35">
      <c r="A6811" t="s">
        <v>13192</v>
      </c>
      <c r="B6811">
        <v>12</v>
      </c>
      <c r="C6811">
        <v>0</v>
      </c>
      <c r="D6811">
        <v>6559</v>
      </c>
      <c r="E6811" t="s">
        <v>311</v>
      </c>
      <c r="F6811" t="s">
        <v>3848</v>
      </c>
      <c r="G6811" t="s">
        <v>311</v>
      </c>
      <c r="H6811" t="s">
        <v>311</v>
      </c>
      <c r="I6811" t="s">
        <v>311</v>
      </c>
      <c r="J6811">
        <v>0</v>
      </c>
    </row>
    <row r="6812" spans="1:10" hidden="1" x14ac:dyDescent="0.35">
      <c r="A6812" t="s">
        <v>13193</v>
      </c>
      <c r="B6812">
        <v>15</v>
      </c>
      <c r="C6812">
        <v>0</v>
      </c>
      <c r="D6812">
        <v>6559</v>
      </c>
      <c r="E6812" t="s">
        <v>311</v>
      </c>
      <c r="F6812" t="s">
        <v>3848</v>
      </c>
      <c r="G6812" t="s">
        <v>311</v>
      </c>
      <c r="H6812" t="s">
        <v>311</v>
      </c>
      <c r="I6812" t="s">
        <v>311</v>
      </c>
      <c r="J6812">
        <v>0</v>
      </c>
    </row>
    <row r="6813" spans="1:10" hidden="1" x14ac:dyDescent="0.35">
      <c r="A6813" t="s">
        <v>13194</v>
      </c>
      <c r="B6813">
        <v>9</v>
      </c>
      <c r="C6813">
        <v>0</v>
      </c>
      <c r="D6813">
        <v>6559</v>
      </c>
      <c r="E6813" t="s">
        <v>311</v>
      </c>
      <c r="F6813" t="s">
        <v>3848</v>
      </c>
      <c r="G6813" t="s">
        <v>311</v>
      </c>
      <c r="H6813" t="s">
        <v>311</v>
      </c>
      <c r="I6813" t="s">
        <v>311</v>
      </c>
      <c r="J6813">
        <v>0</v>
      </c>
    </row>
    <row r="6814" spans="1:10" hidden="1" x14ac:dyDescent="0.35">
      <c r="A6814" t="s">
        <v>13195</v>
      </c>
      <c r="B6814">
        <v>11</v>
      </c>
      <c r="C6814">
        <v>0</v>
      </c>
      <c r="D6814">
        <v>6559</v>
      </c>
      <c r="E6814" t="s">
        <v>311</v>
      </c>
      <c r="F6814" t="s">
        <v>3848</v>
      </c>
      <c r="G6814" t="s">
        <v>311</v>
      </c>
      <c r="H6814" t="s">
        <v>311</v>
      </c>
      <c r="I6814" t="s">
        <v>311</v>
      </c>
      <c r="J6814">
        <v>0</v>
      </c>
    </row>
    <row r="6815" spans="1:10" hidden="1" x14ac:dyDescent="0.35">
      <c r="A6815" t="s">
        <v>13196</v>
      </c>
      <c r="B6815">
        <v>10</v>
      </c>
      <c r="C6815">
        <v>0</v>
      </c>
      <c r="D6815">
        <v>6559</v>
      </c>
      <c r="E6815" t="s">
        <v>311</v>
      </c>
      <c r="F6815" t="s">
        <v>3848</v>
      </c>
      <c r="G6815" t="s">
        <v>311</v>
      </c>
      <c r="H6815" t="s">
        <v>311</v>
      </c>
      <c r="I6815" t="s">
        <v>311</v>
      </c>
      <c r="J6815">
        <v>1</v>
      </c>
    </row>
    <row r="6816" spans="1:10" hidden="1" x14ac:dyDescent="0.35">
      <c r="A6816" t="s">
        <v>13197</v>
      </c>
      <c r="B6816">
        <v>6</v>
      </c>
      <c r="C6816">
        <v>0</v>
      </c>
      <c r="D6816">
        <v>6559</v>
      </c>
      <c r="E6816" t="s">
        <v>311</v>
      </c>
      <c r="F6816" t="s">
        <v>3848</v>
      </c>
      <c r="G6816" t="s">
        <v>311</v>
      </c>
      <c r="H6816" t="s">
        <v>311</v>
      </c>
      <c r="I6816" t="s">
        <v>311</v>
      </c>
      <c r="J6816">
        <v>0</v>
      </c>
    </row>
    <row r="6817" spans="1:10" hidden="1" x14ac:dyDescent="0.35">
      <c r="A6817" t="s">
        <v>13198</v>
      </c>
      <c r="B6817">
        <v>9</v>
      </c>
      <c r="C6817">
        <v>0</v>
      </c>
      <c r="D6817">
        <v>6559</v>
      </c>
      <c r="E6817" t="s">
        <v>311</v>
      </c>
      <c r="F6817" t="s">
        <v>3848</v>
      </c>
      <c r="G6817" t="s">
        <v>311</v>
      </c>
      <c r="H6817" t="s">
        <v>311</v>
      </c>
      <c r="I6817" t="s">
        <v>311</v>
      </c>
      <c r="J6817">
        <v>0</v>
      </c>
    </row>
    <row r="6818" spans="1:10" hidden="1" x14ac:dyDescent="0.35">
      <c r="A6818" t="s">
        <v>13199</v>
      </c>
      <c r="B6818">
        <v>10</v>
      </c>
      <c r="C6818">
        <v>0</v>
      </c>
      <c r="D6818">
        <v>6559</v>
      </c>
      <c r="E6818" t="s">
        <v>311</v>
      </c>
      <c r="F6818" t="s">
        <v>3848</v>
      </c>
      <c r="G6818" t="s">
        <v>311</v>
      </c>
      <c r="H6818" t="s">
        <v>311</v>
      </c>
      <c r="I6818" t="s">
        <v>311</v>
      </c>
      <c r="J6818">
        <v>0</v>
      </c>
    </row>
    <row r="6819" spans="1:10" hidden="1" x14ac:dyDescent="0.35">
      <c r="A6819" t="s">
        <v>13200</v>
      </c>
      <c r="B6819">
        <v>17</v>
      </c>
      <c r="C6819">
        <v>0</v>
      </c>
      <c r="D6819">
        <v>6559</v>
      </c>
      <c r="E6819" t="s">
        <v>311</v>
      </c>
      <c r="F6819" t="s">
        <v>3848</v>
      </c>
      <c r="G6819" t="s">
        <v>311</v>
      </c>
      <c r="H6819" t="s">
        <v>311</v>
      </c>
      <c r="I6819" t="s">
        <v>311</v>
      </c>
      <c r="J6819">
        <v>0</v>
      </c>
    </row>
    <row r="6820" spans="1:10" hidden="1" x14ac:dyDescent="0.35">
      <c r="A6820" t="s">
        <v>13201</v>
      </c>
      <c r="B6820">
        <v>13</v>
      </c>
      <c r="C6820">
        <v>0</v>
      </c>
      <c r="D6820">
        <v>6559</v>
      </c>
      <c r="E6820" t="s">
        <v>311</v>
      </c>
      <c r="F6820" t="s">
        <v>3848</v>
      </c>
      <c r="G6820" t="s">
        <v>311</v>
      </c>
      <c r="H6820" t="s">
        <v>311</v>
      </c>
      <c r="I6820" t="s">
        <v>311</v>
      </c>
      <c r="J6820">
        <v>0</v>
      </c>
    </row>
    <row r="6821" spans="1:10" hidden="1" x14ac:dyDescent="0.35">
      <c r="A6821" t="s">
        <v>13202</v>
      </c>
      <c r="B6821">
        <v>11</v>
      </c>
      <c r="C6821">
        <v>0</v>
      </c>
      <c r="D6821">
        <v>6559</v>
      </c>
      <c r="E6821" t="s">
        <v>311</v>
      </c>
      <c r="F6821" t="s">
        <v>3848</v>
      </c>
      <c r="G6821" t="s">
        <v>311</v>
      </c>
      <c r="H6821" t="s">
        <v>311</v>
      </c>
      <c r="I6821" t="s">
        <v>311</v>
      </c>
      <c r="J6821">
        <v>0</v>
      </c>
    </row>
    <row r="6822" spans="1:10" hidden="1" x14ac:dyDescent="0.35">
      <c r="A6822" t="s">
        <v>13203</v>
      </c>
      <c r="B6822">
        <v>17</v>
      </c>
      <c r="C6822">
        <v>0</v>
      </c>
      <c r="D6822">
        <v>6559</v>
      </c>
      <c r="E6822" t="s">
        <v>311</v>
      </c>
      <c r="F6822" t="s">
        <v>3848</v>
      </c>
      <c r="G6822" t="s">
        <v>311</v>
      </c>
      <c r="H6822" t="s">
        <v>311</v>
      </c>
      <c r="I6822" t="s">
        <v>311</v>
      </c>
      <c r="J6822">
        <v>0</v>
      </c>
    </row>
    <row r="6823" spans="1:10" hidden="1" x14ac:dyDescent="0.35">
      <c r="A6823" t="s">
        <v>13204</v>
      </c>
      <c r="B6823">
        <v>26</v>
      </c>
      <c r="C6823">
        <v>0</v>
      </c>
      <c r="D6823">
        <v>6559</v>
      </c>
      <c r="E6823" t="s">
        <v>311</v>
      </c>
      <c r="F6823" t="s">
        <v>3848</v>
      </c>
      <c r="G6823" t="s">
        <v>311</v>
      </c>
      <c r="H6823" t="s">
        <v>311</v>
      </c>
      <c r="I6823" t="s">
        <v>311</v>
      </c>
      <c r="J6823">
        <v>1</v>
      </c>
    </row>
    <row r="6824" spans="1:10" hidden="1" x14ac:dyDescent="0.35">
      <c r="A6824" t="s">
        <v>13205</v>
      </c>
      <c r="B6824">
        <v>6</v>
      </c>
      <c r="C6824">
        <v>0</v>
      </c>
      <c r="D6824">
        <v>6559</v>
      </c>
      <c r="E6824" t="s">
        <v>311</v>
      </c>
      <c r="F6824" t="s">
        <v>2692</v>
      </c>
      <c r="G6824" t="s">
        <v>311</v>
      </c>
      <c r="H6824" t="s">
        <v>311</v>
      </c>
      <c r="I6824" t="s">
        <v>311</v>
      </c>
      <c r="J6824">
        <v>5</v>
      </c>
    </row>
    <row r="6825" spans="1:10" hidden="1" x14ac:dyDescent="0.35">
      <c r="A6825" t="s">
        <v>13206</v>
      </c>
      <c r="B6825">
        <v>8</v>
      </c>
      <c r="C6825">
        <v>0</v>
      </c>
      <c r="D6825">
        <v>6559</v>
      </c>
      <c r="E6825" t="s">
        <v>311</v>
      </c>
      <c r="F6825" t="s">
        <v>3848</v>
      </c>
      <c r="G6825" t="s">
        <v>311</v>
      </c>
      <c r="H6825" t="s">
        <v>311</v>
      </c>
      <c r="I6825" t="s">
        <v>311</v>
      </c>
      <c r="J6825">
        <v>0</v>
      </c>
    </row>
    <row r="6826" spans="1:10" hidden="1" x14ac:dyDescent="0.35">
      <c r="A6826" t="s">
        <v>13207</v>
      </c>
      <c r="B6826">
        <v>8</v>
      </c>
      <c r="C6826">
        <v>0</v>
      </c>
      <c r="D6826">
        <v>6559</v>
      </c>
      <c r="E6826" t="s">
        <v>311</v>
      </c>
      <c r="F6826" t="s">
        <v>3848</v>
      </c>
      <c r="G6826" t="s">
        <v>311</v>
      </c>
      <c r="H6826" t="s">
        <v>311</v>
      </c>
      <c r="I6826" t="s">
        <v>311</v>
      </c>
      <c r="J6826">
        <v>0</v>
      </c>
    </row>
    <row r="6827" spans="1:10" hidden="1" x14ac:dyDescent="0.35">
      <c r="A6827" t="s">
        <v>13208</v>
      </c>
      <c r="B6827">
        <v>11</v>
      </c>
      <c r="C6827">
        <v>0</v>
      </c>
      <c r="D6827">
        <v>6559</v>
      </c>
      <c r="E6827" t="s">
        <v>311</v>
      </c>
      <c r="F6827" t="s">
        <v>3848</v>
      </c>
      <c r="G6827" t="s">
        <v>311</v>
      </c>
      <c r="H6827" t="s">
        <v>311</v>
      </c>
      <c r="I6827" t="s">
        <v>311</v>
      </c>
      <c r="J6827">
        <v>0</v>
      </c>
    </row>
    <row r="6828" spans="1:10" hidden="1" x14ac:dyDescent="0.35">
      <c r="A6828" t="s">
        <v>13209</v>
      </c>
      <c r="B6828">
        <v>9</v>
      </c>
      <c r="C6828">
        <v>0</v>
      </c>
      <c r="D6828">
        <v>6559</v>
      </c>
      <c r="E6828" t="s">
        <v>311</v>
      </c>
      <c r="F6828" t="s">
        <v>3848</v>
      </c>
      <c r="G6828" t="s">
        <v>311</v>
      </c>
      <c r="H6828" t="s">
        <v>311</v>
      </c>
      <c r="I6828" t="s">
        <v>311</v>
      </c>
      <c r="J6828">
        <v>0</v>
      </c>
    </row>
    <row r="6829" spans="1:10" hidden="1" x14ac:dyDescent="0.35">
      <c r="A6829" t="s">
        <v>13210</v>
      </c>
      <c r="B6829">
        <v>11</v>
      </c>
      <c r="C6829">
        <v>0</v>
      </c>
      <c r="D6829">
        <v>6559</v>
      </c>
      <c r="E6829" t="s">
        <v>311</v>
      </c>
      <c r="F6829" t="s">
        <v>3848</v>
      </c>
      <c r="G6829" t="s">
        <v>311</v>
      </c>
      <c r="H6829" t="s">
        <v>311</v>
      </c>
      <c r="I6829" t="s">
        <v>311</v>
      </c>
      <c r="J6829">
        <v>0</v>
      </c>
    </row>
    <row r="6830" spans="1:10" hidden="1" x14ac:dyDescent="0.35">
      <c r="A6830" t="s">
        <v>13211</v>
      </c>
      <c r="B6830">
        <v>9</v>
      </c>
      <c r="C6830">
        <v>0</v>
      </c>
      <c r="D6830">
        <v>6559</v>
      </c>
      <c r="E6830" t="s">
        <v>311</v>
      </c>
      <c r="F6830" t="s">
        <v>3848</v>
      </c>
      <c r="G6830" t="s">
        <v>311</v>
      </c>
      <c r="H6830" t="s">
        <v>311</v>
      </c>
      <c r="I6830" t="s">
        <v>311</v>
      </c>
      <c r="J6830">
        <v>0</v>
      </c>
    </row>
    <row r="6831" spans="1:10" hidden="1" x14ac:dyDescent="0.35">
      <c r="A6831" t="s">
        <v>13212</v>
      </c>
      <c r="B6831">
        <v>7</v>
      </c>
      <c r="C6831">
        <v>0</v>
      </c>
      <c r="D6831">
        <v>6559</v>
      </c>
      <c r="E6831" t="s">
        <v>311</v>
      </c>
      <c r="F6831" t="s">
        <v>3848</v>
      </c>
      <c r="G6831" t="s">
        <v>311</v>
      </c>
      <c r="H6831" t="s">
        <v>311</v>
      </c>
      <c r="I6831" t="s">
        <v>311</v>
      </c>
      <c r="J6831">
        <v>0</v>
      </c>
    </row>
    <row r="6832" spans="1:10" hidden="1" x14ac:dyDescent="0.35">
      <c r="A6832" t="s">
        <v>13213</v>
      </c>
      <c r="B6832">
        <v>7</v>
      </c>
      <c r="C6832">
        <v>0</v>
      </c>
      <c r="D6832">
        <v>6559</v>
      </c>
      <c r="E6832" t="s">
        <v>311</v>
      </c>
      <c r="F6832" t="s">
        <v>3848</v>
      </c>
      <c r="G6832" t="s">
        <v>311</v>
      </c>
      <c r="H6832" t="s">
        <v>311</v>
      </c>
      <c r="I6832" t="s">
        <v>311</v>
      </c>
      <c r="J6832">
        <v>0</v>
      </c>
    </row>
    <row r="6833" spans="1:10" hidden="1" x14ac:dyDescent="0.35">
      <c r="A6833" t="s">
        <v>13214</v>
      </c>
      <c r="B6833">
        <v>11</v>
      </c>
      <c r="C6833">
        <v>0</v>
      </c>
      <c r="D6833">
        <v>6559</v>
      </c>
      <c r="E6833" t="s">
        <v>311</v>
      </c>
      <c r="F6833" t="s">
        <v>3848</v>
      </c>
      <c r="G6833" t="s">
        <v>311</v>
      </c>
      <c r="H6833" t="s">
        <v>311</v>
      </c>
      <c r="I6833" t="s">
        <v>311</v>
      </c>
      <c r="J6833">
        <v>0</v>
      </c>
    </row>
    <row r="6834" spans="1:10" hidden="1" x14ac:dyDescent="0.35">
      <c r="A6834" t="s">
        <v>13215</v>
      </c>
      <c r="B6834">
        <v>8</v>
      </c>
      <c r="C6834">
        <v>0</v>
      </c>
      <c r="D6834">
        <v>6559</v>
      </c>
      <c r="E6834" t="s">
        <v>311</v>
      </c>
      <c r="F6834" t="s">
        <v>3848</v>
      </c>
      <c r="G6834" t="s">
        <v>311</v>
      </c>
      <c r="H6834" t="s">
        <v>311</v>
      </c>
      <c r="I6834" t="s">
        <v>311</v>
      </c>
      <c r="J6834">
        <v>0</v>
      </c>
    </row>
    <row r="6835" spans="1:10" hidden="1" x14ac:dyDescent="0.35">
      <c r="A6835" t="s">
        <v>13216</v>
      </c>
      <c r="B6835">
        <v>8</v>
      </c>
      <c r="C6835">
        <v>0</v>
      </c>
      <c r="D6835">
        <v>6559</v>
      </c>
      <c r="E6835" t="s">
        <v>311</v>
      </c>
      <c r="F6835" t="s">
        <v>3848</v>
      </c>
      <c r="G6835" t="s">
        <v>311</v>
      </c>
      <c r="H6835" t="s">
        <v>311</v>
      </c>
      <c r="I6835" t="s">
        <v>311</v>
      </c>
      <c r="J6835">
        <v>0</v>
      </c>
    </row>
    <row r="6836" spans="1:10" hidden="1" x14ac:dyDescent="0.35">
      <c r="A6836" t="s">
        <v>13217</v>
      </c>
      <c r="B6836">
        <v>8</v>
      </c>
      <c r="C6836">
        <v>0</v>
      </c>
      <c r="D6836">
        <v>6559</v>
      </c>
      <c r="E6836" t="s">
        <v>311</v>
      </c>
      <c r="F6836" t="s">
        <v>3848</v>
      </c>
      <c r="G6836" t="s">
        <v>311</v>
      </c>
      <c r="H6836" t="s">
        <v>311</v>
      </c>
      <c r="I6836" t="s">
        <v>311</v>
      </c>
      <c r="J6836">
        <v>0</v>
      </c>
    </row>
    <row r="6837" spans="1:10" hidden="1" x14ac:dyDescent="0.35">
      <c r="A6837" t="s">
        <v>13218</v>
      </c>
      <c r="B6837">
        <v>10</v>
      </c>
      <c r="C6837">
        <v>0</v>
      </c>
      <c r="D6837">
        <v>6559</v>
      </c>
      <c r="E6837" t="s">
        <v>311</v>
      </c>
      <c r="F6837" t="s">
        <v>3848</v>
      </c>
      <c r="G6837" t="s">
        <v>311</v>
      </c>
      <c r="H6837" t="s">
        <v>311</v>
      </c>
      <c r="I6837" t="s">
        <v>311</v>
      </c>
      <c r="J6837">
        <v>0</v>
      </c>
    </row>
    <row r="6838" spans="1:10" hidden="1" x14ac:dyDescent="0.35">
      <c r="A6838" t="s">
        <v>13219</v>
      </c>
      <c r="B6838">
        <v>8</v>
      </c>
      <c r="C6838">
        <v>0</v>
      </c>
      <c r="D6838">
        <v>6559</v>
      </c>
      <c r="E6838" t="s">
        <v>311</v>
      </c>
      <c r="F6838" t="s">
        <v>3848</v>
      </c>
      <c r="G6838" t="s">
        <v>311</v>
      </c>
      <c r="H6838" t="s">
        <v>311</v>
      </c>
      <c r="I6838" t="s">
        <v>311</v>
      </c>
      <c r="J6838">
        <v>0</v>
      </c>
    </row>
    <row r="6839" spans="1:10" hidden="1" x14ac:dyDescent="0.35">
      <c r="A6839" t="s">
        <v>13220</v>
      </c>
      <c r="B6839">
        <v>7</v>
      </c>
      <c r="C6839">
        <v>0</v>
      </c>
      <c r="D6839">
        <v>6559</v>
      </c>
      <c r="E6839" t="s">
        <v>311</v>
      </c>
      <c r="F6839" t="s">
        <v>3848</v>
      </c>
      <c r="G6839" t="s">
        <v>311</v>
      </c>
      <c r="H6839" t="s">
        <v>311</v>
      </c>
      <c r="I6839" t="s">
        <v>311</v>
      </c>
      <c r="J6839">
        <v>0</v>
      </c>
    </row>
    <row r="6840" spans="1:10" hidden="1" x14ac:dyDescent="0.35">
      <c r="A6840" t="s">
        <v>13221</v>
      </c>
      <c r="B6840">
        <v>14</v>
      </c>
      <c r="C6840">
        <v>0</v>
      </c>
      <c r="D6840">
        <v>6559</v>
      </c>
      <c r="E6840" t="s">
        <v>311</v>
      </c>
      <c r="F6840" t="s">
        <v>3848</v>
      </c>
      <c r="G6840" t="s">
        <v>311</v>
      </c>
      <c r="H6840" t="s">
        <v>311</v>
      </c>
      <c r="I6840" t="s">
        <v>311</v>
      </c>
      <c r="J6840">
        <v>0</v>
      </c>
    </row>
    <row r="6841" spans="1:10" hidden="1" x14ac:dyDescent="0.35">
      <c r="A6841" t="s">
        <v>13222</v>
      </c>
      <c r="B6841">
        <v>9</v>
      </c>
      <c r="C6841">
        <v>0</v>
      </c>
      <c r="D6841">
        <v>6559</v>
      </c>
      <c r="E6841" t="s">
        <v>311</v>
      </c>
      <c r="F6841" t="s">
        <v>3848</v>
      </c>
      <c r="G6841" t="s">
        <v>311</v>
      </c>
      <c r="H6841" t="s">
        <v>311</v>
      </c>
      <c r="I6841" t="s">
        <v>311</v>
      </c>
      <c r="J6841">
        <v>0</v>
      </c>
    </row>
    <row r="6842" spans="1:10" hidden="1" x14ac:dyDescent="0.35">
      <c r="A6842" t="s">
        <v>13223</v>
      </c>
      <c r="B6842">
        <v>10</v>
      </c>
      <c r="C6842">
        <v>0</v>
      </c>
      <c r="D6842">
        <v>6559</v>
      </c>
      <c r="E6842" t="s">
        <v>311</v>
      </c>
      <c r="F6842" t="s">
        <v>3848</v>
      </c>
      <c r="G6842" t="s">
        <v>311</v>
      </c>
      <c r="H6842" t="s">
        <v>311</v>
      </c>
      <c r="I6842" t="s">
        <v>311</v>
      </c>
      <c r="J6842">
        <v>0</v>
      </c>
    </row>
    <row r="6843" spans="1:10" hidden="1" x14ac:dyDescent="0.35">
      <c r="A6843" t="s">
        <v>13224</v>
      </c>
      <c r="B6843">
        <v>10</v>
      </c>
      <c r="C6843">
        <v>0</v>
      </c>
      <c r="D6843">
        <v>6559</v>
      </c>
      <c r="E6843" t="s">
        <v>311</v>
      </c>
      <c r="F6843" t="s">
        <v>3848</v>
      </c>
      <c r="G6843" t="s">
        <v>311</v>
      </c>
      <c r="H6843" t="s">
        <v>311</v>
      </c>
      <c r="I6843" t="s">
        <v>311</v>
      </c>
      <c r="J6843">
        <v>0</v>
      </c>
    </row>
    <row r="6844" spans="1:10" hidden="1" x14ac:dyDescent="0.35">
      <c r="A6844" t="s">
        <v>13225</v>
      </c>
      <c r="B6844">
        <v>10</v>
      </c>
      <c r="C6844">
        <v>0</v>
      </c>
      <c r="D6844">
        <v>6559</v>
      </c>
      <c r="E6844" t="s">
        <v>311</v>
      </c>
      <c r="F6844" t="s">
        <v>3848</v>
      </c>
      <c r="G6844" t="s">
        <v>311</v>
      </c>
      <c r="H6844" t="s">
        <v>311</v>
      </c>
      <c r="I6844" t="s">
        <v>311</v>
      </c>
      <c r="J6844">
        <v>0</v>
      </c>
    </row>
    <row r="6845" spans="1:10" hidden="1" x14ac:dyDescent="0.35">
      <c r="A6845" t="s">
        <v>13226</v>
      </c>
      <c r="B6845">
        <v>8</v>
      </c>
      <c r="C6845">
        <v>0</v>
      </c>
      <c r="D6845">
        <v>6559</v>
      </c>
      <c r="E6845" t="s">
        <v>311</v>
      </c>
      <c r="F6845" t="s">
        <v>3848</v>
      </c>
      <c r="G6845" t="s">
        <v>311</v>
      </c>
      <c r="H6845" t="s">
        <v>311</v>
      </c>
      <c r="I6845" t="s">
        <v>311</v>
      </c>
      <c r="J6845">
        <v>0</v>
      </c>
    </row>
    <row r="6846" spans="1:10" hidden="1" x14ac:dyDescent="0.35">
      <c r="A6846" t="s">
        <v>13227</v>
      </c>
      <c r="B6846">
        <v>10</v>
      </c>
      <c r="C6846">
        <v>0</v>
      </c>
      <c r="D6846">
        <v>6559</v>
      </c>
      <c r="E6846" t="s">
        <v>311</v>
      </c>
      <c r="F6846" t="s">
        <v>3848</v>
      </c>
      <c r="G6846" t="s">
        <v>311</v>
      </c>
      <c r="H6846" t="s">
        <v>311</v>
      </c>
      <c r="I6846" t="s">
        <v>311</v>
      </c>
      <c r="J6846">
        <v>0</v>
      </c>
    </row>
    <row r="6847" spans="1:10" hidden="1" x14ac:dyDescent="0.35">
      <c r="A6847" t="s">
        <v>13228</v>
      </c>
      <c r="B6847">
        <v>6</v>
      </c>
      <c r="C6847">
        <v>0</v>
      </c>
      <c r="D6847">
        <v>6559</v>
      </c>
      <c r="E6847" t="s">
        <v>311</v>
      </c>
      <c r="F6847" t="s">
        <v>3848</v>
      </c>
      <c r="G6847" t="s">
        <v>311</v>
      </c>
      <c r="H6847" t="s">
        <v>311</v>
      </c>
      <c r="I6847" t="s">
        <v>311</v>
      </c>
      <c r="J6847">
        <v>1</v>
      </c>
    </row>
    <row r="6848" spans="1:10" hidden="1" x14ac:dyDescent="0.35">
      <c r="A6848" t="s">
        <v>13229</v>
      </c>
      <c r="B6848">
        <v>6</v>
      </c>
      <c r="C6848">
        <v>0</v>
      </c>
      <c r="D6848">
        <v>6559</v>
      </c>
      <c r="E6848" t="s">
        <v>311</v>
      </c>
      <c r="F6848" t="s">
        <v>3848</v>
      </c>
      <c r="G6848" t="s">
        <v>311</v>
      </c>
      <c r="H6848" t="s">
        <v>311</v>
      </c>
      <c r="I6848" t="s">
        <v>311</v>
      </c>
      <c r="J6848">
        <v>0</v>
      </c>
    </row>
    <row r="6849" spans="1:10" hidden="1" x14ac:dyDescent="0.35">
      <c r="A6849" t="s">
        <v>13230</v>
      </c>
      <c r="B6849">
        <v>11</v>
      </c>
      <c r="C6849">
        <v>0</v>
      </c>
      <c r="D6849">
        <v>6559</v>
      </c>
      <c r="E6849" t="s">
        <v>311</v>
      </c>
      <c r="F6849" t="s">
        <v>3848</v>
      </c>
      <c r="G6849" t="s">
        <v>311</v>
      </c>
      <c r="H6849" t="s">
        <v>311</v>
      </c>
      <c r="I6849" t="s">
        <v>311</v>
      </c>
      <c r="J6849">
        <v>0</v>
      </c>
    </row>
    <row r="6850" spans="1:10" hidden="1" x14ac:dyDescent="0.35">
      <c r="A6850" t="s">
        <v>13231</v>
      </c>
      <c r="B6850">
        <v>27</v>
      </c>
      <c r="C6850">
        <v>0</v>
      </c>
      <c r="D6850">
        <v>6559</v>
      </c>
      <c r="E6850" t="s">
        <v>311</v>
      </c>
      <c r="F6850" t="s">
        <v>3848</v>
      </c>
      <c r="G6850" t="s">
        <v>311</v>
      </c>
      <c r="H6850" t="s">
        <v>311</v>
      </c>
      <c r="I6850" t="s">
        <v>311</v>
      </c>
      <c r="J6850">
        <v>0</v>
      </c>
    </row>
    <row r="6851" spans="1:10" hidden="1" x14ac:dyDescent="0.35">
      <c r="A6851" t="s">
        <v>13232</v>
      </c>
      <c r="B6851">
        <v>11</v>
      </c>
      <c r="C6851">
        <v>0</v>
      </c>
      <c r="D6851">
        <v>6559</v>
      </c>
      <c r="E6851" t="s">
        <v>311</v>
      </c>
      <c r="F6851" t="s">
        <v>3848</v>
      </c>
      <c r="G6851" t="s">
        <v>311</v>
      </c>
      <c r="H6851" t="s">
        <v>311</v>
      </c>
      <c r="I6851" t="s">
        <v>311</v>
      </c>
      <c r="J6851">
        <v>0</v>
      </c>
    </row>
    <row r="6852" spans="1:10" hidden="1" x14ac:dyDescent="0.35">
      <c r="A6852" t="s">
        <v>13233</v>
      </c>
      <c r="B6852">
        <v>21</v>
      </c>
      <c r="C6852">
        <v>0</v>
      </c>
      <c r="D6852">
        <v>6559</v>
      </c>
      <c r="E6852" t="s">
        <v>311</v>
      </c>
      <c r="F6852" t="s">
        <v>3848</v>
      </c>
      <c r="G6852" t="s">
        <v>311</v>
      </c>
      <c r="H6852" t="s">
        <v>311</v>
      </c>
      <c r="I6852" t="s">
        <v>311</v>
      </c>
      <c r="J6852">
        <v>4</v>
      </c>
    </row>
    <row r="6853" spans="1:10" hidden="1" x14ac:dyDescent="0.35">
      <c r="A6853" t="s">
        <v>13234</v>
      </c>
      <c r="B6853">
        <v>9</v>
      </c>
      <c r="C6853">
        <v>0</v>
      </c>
      <c r="D6853">
        <v>6559</v>
      </c>
      <c r="E6853" t="s">
        <v>311</v>
      </c>
      <c r="F6853" t="s">
        <v>3848</v>
      </c>
      <c r="G6853" t="s">
        <v>311</v>
      </c>
      <c r="H6853" t="s">
        <v>311</v>
      </c>
      <c r="I6853" t="s">
        <v>311</v>
      </c>
      <c r="J6853">
        <v>0</v>
      </c>
    </row>
    <row r="6854" spans="1:10" hidden="1" x14ac:dyDescent="0.35">
      <c r="A6854" t="s">
        <v>13235</v>
      </c>
      <c r="B6854">
        <v>20</v>
      </c>
      <c r="C6854">
        <v>0</v>
      </c>
      <c r="D6854">
        <v>6559</v>
      </c>
      <c r="E6854" t="s">
        <v>311</v>
      </c>
      <c r="F6854" t="s">
        <v>3848</v>
      </c>
      <c r="G6854" t="s">
        <v>311</v>
      </c>
      <c r="H6854" t="s">
        <v>311</v>
      </c>
      <c r="I6854" t="s">
        <v>311</v>
      </c>
      <c r="J6854">
        <v>0</v>
      </c>
    </row>
    <row r="6855" spans="1:10" hidden="1" x14ac:dyDescent="0.35">
      <c r="A6855" t="s">
        <v>13236</v>
      </c>
      <c r="B6855">
        <v>8</v>
      </c>
      <c r="C6855">
        <v>0</v>
      </c>
      <c r="D6855">
        <v>6559</v>
      </c>
      <c r="E6855" t="s">
        <v>311</v>
      </c>
      <c r="F6855" t="s">
        <v>3848</v>
      </c>
      <c r="G6855" t="s">
        <v>311</v>
      </c>
      <c r="H6855" t="s">
        <v>311</v>
      </c>
      <c r="I6855" t="s">
        <v>311</v>
      </c>
      <c r="J6855">
        <v>0</v>
      </c>
    </row>
    <row r="6856" spans="1:10" hidden="1" x14ac:dyDescent="0.35">
      <c r="A6856" t="s">
        <v>13237</v>
      </c>
      <c r="B6856">
        <v>15</v>
      </c>
      <c r="C6856">
        <v>0</v>
      </c>
      <c r="D6856">
        <v>6559</v>
      </c>
      <c r="E6856" t="s">
        <v>311</v>
      </c>
      <c r="F6856" t="s">
        <v>3848</v>
      </c>
      <c r="G6856" t="s">
        <v>311</v>
      </c>
      <c r="H6856" t="s">
        <v>311</v>
      </c>
      <c r="I6856" t="s">
        <v>311</v>
      </c>
      <c r="J6856">
        <v>0</v>
      </c>
    </row>
    <row r="6857" spans="1:10" hidden="1" x14ac:dyDescent="0.35">
      <c r="A6857" t="s">
        <v>13238</v>
      </c>
      <c r="B6857">
        <v>16</v>
      </c>
      <c r="C6857">
        <v>0</v>
      </c>
      <c r="D6857">
        <v>6559</v>
      </c>
      <c r="E6857" t="s">
        <v>311</v>
      </c>
      <c r="F6857" t="s">
        <v>3848</v>
      </c>
      <c r="G6857" t="s">
        <v>311</v>
      </c>
      <c r="H6857" t="s">
        <v>311</v>
      </c>
      <c r="I6857" t="s">
        <v>311</v>
      </c>
      <c r="J6857">
        <v>0</v>
      </c>
    </row>
    <row r="6858" spans="1:10" hidden="1" x14ac:dyDescent="0.35">
      <c r="A6858" t="s">
        <v>13239</v>
      </c>
      <c r="B6858">
        <v>31</v>
      </c>
      <c r="C6858">
        <v>0</v>
      </c>
      <c r="D6858">
        <v>6559</v>
      </c>
      <c r="E6858" t="s">
        <v>311</v>
      </c>
      <c r="F6858" t="s">
        <v>3848</v>
      </c>
      <c r="G6858" t="s">
        <v>311</v>
      </c>
      <c r="H6858" t="s">
        <v>311</v>
      </c>
      <c r="I6858" t="s">
        <v>311</v>
      </c>
      <c r="J6858">
        <v>24</v>
      </c>
    </row>
    <row r="6859" spans="1:10" hidden="1" x14ac:dyDescent="0.35">
      <c r="A6859" t="s">
        <v>13240</v>
      </c>
      <c r="B6859">
        <v>10</v>
      </c>
      <c r="C6859">
        <v>0</v>
      </c>
      <c r="D6859">
        <v>6559</v>
      </c>
      <c r="E6859" t="s">
        <v>311</v>
      </c>
      <c r="F6859" t="s">
        <v>3848</v>
      </c>
      <c r="G6859" t="s">
        <v>311</v>
      </c>
      <c r="H6859" t="s">
        <v>311</v>
      </c>
      <c r="I6859" t="s">
        <v>311</v>
      </c>
      <c r="J6859">
        <v>0</v>
      </c>
    </row>
    <row r="6860" spans="1:10" hidden="1" x14ac:dyDescent="0.35">
      <c r="A6860" t="s">
        <v>13241</v>
      </c>
      <c r="B6860">
        <v>11</v>
      </c>
      <c r="C6860">
        <v>0</v>
      </c>
      <c r="D6860">
        <v>6559</v>
      </c>
      <c r="E6860" t="s">
        <v>311</v>
      </c>
      <c r="F6860" t="s">
        <v>3848</v>
      </c>
      <c r="G6860" t="s">
        <v>311</v>
      </c>
      <c r="H6860" t="s">
        <v>311</v>
      </c>
      <c r="I6860" t="s">
        <v>311</v>
      </c>
      <c r="J6860">
        <v>0</v>
      </c>
    </row>
    <row r="6861" spans="1:10" hidden="1" x14ac:dyDescent="0.35">
      <c r="A6861" t="s">
        <v>13242</v>
      </c>
      <c r="B6861">
        <v>11</v>
      </c>
      <c r="C6861">
        <v>0</v>
      </c>
      <c r="D6861">
        <v>6559</v>
      </c>
      <c r="E6861" t="s">
        <v>311</v>
      </c>
      <c r="F6861" t="s">
        <v>3848</v>
      </c>
      <c r="G6861" t="s">
        <v>311</v>
      </c>
      <c r="H6861" t="s">
        <v>311</v>
      </c>
      <c r="I6861" t="s">
        <v>311</v>
      </c>
      <c r="J6861">
        <v>0</v>
      </c>
    </row>
    <row r="6862" spans="1:10" hidden="1" x14ac:dyDescent="0.35">
      <c r="A6862" t="s">
        <v>13243</v>
      </c>
      <c r="B6862">
        <v>10</v>
      </c>
      <c r="C6862">
        <v>0</v>
      </c>
      <c r="D6862">
        <v>6559</v>
      </c>
      <c r="E6862" t="s">
        <v>311</v>
      </c>
      <c r="F6862" t="s">
        <v>3848</v>
      </c>
      <c r="G6862" t="s">
        <v>311</v>
      </c>
      <c r="H6862" t="s">
        <v>311</v>
      </c>
      <c r="I6862" t="s">
        <v>311</v>
      </c>
      <c r="J6862">
        <v>0</v>
      </c>
    </row>
    <row r="6863" spans="1:10" hidden="1" x14ac:dyDescent="0.35">
      <c r="A6863" t="s">
        <v>13244</v>
      </c>
      <c r="B6863">
        <v>10</v>
      </c>
      <c r="C6863">
        <v>0</v>
      </c>
      <c r="D6863">
        <v>6559</v>
      </c>
      <c r="E6863" t="s">
        <v>311</v>
      </c>
      <c r="F6863" t="s">
        <v>3848</v>
      </c>
      <c r="G6863" t="s">
        <v>311</v>
      </c>
      <c r="H6863" t="s">
        <v>311</v>
      </c>
      <c r="I6863" t="s">
        <v>311</v>
      </c>
      <c r="J6863">
        <v>0</v>
      </c>
    </row>
    <row r="6864" spans="1:10" hidden="1" x14ac:dyDescent="0.35">
      <c r="A6864" t="s">
        <v>13245</v>
      </c>
      <c r="B6864">
        <v>20</v>
      </c>
      <c r="C6864">
        <v>0</v>
      </c>
      <c r="D6864">
        <v>6559</v>
      </c>
      <c r="E6864" t="s">
        <v>311</v>
      </c>
      <c r="F6864" t="s">
        <v>3848</v>
      </c>
      <c r="G6864" t="s">
        <v>311</v>
      </c>
      <c r="H6864" t="s">
        <v>311</v>
      </c>
      <c r="I6864" t="s">
        <v>311</v>
      </c>
      <c r="J6864">
        <v>0</v>
      </c>
    </row>
    <row r="6865" spans="1:10" hidden="1" x14ac:dyDescent="0.35">
      <c r="A6865" t="s">
        <v>13246</v>
      </c>
      <c r="B6865">
        <v>18</v>
      </c>
      <c r="C6865">
        <v>0</v>
      </c>
      <c r="D6865">
        <v>6559</v>
      </c>
      <c r="E6865" t="s">
        <v>311</v>
      </c>
      <c r="F6865" t="s">
        <v>3848</v>
      </c>
      <c r="G6865" t="s">
        <v>311</v>
      </c>
      <c r="H6865" t="s">
        <v>311</v>
      </c>
      <c r="I6865" t="s">
        <v>311</v>
      </c>
      <c r="J6865">
        <v>1</v>
      </c>
    </row>
    <row r="6866" spans="1:10" hidden="1" x14ac:dyDescent="0.35">
      <c r="A6866" t="s">
        <v>13247</v>
      </c>
      <c r="B6866">
        <v>11</v>
      </c>
      <c r="C6866">
        <v>0</v>
      </c>
      <c r="D6866">
        <v>6559</v>
      </c>
      <c r="E6866" t="s">
        <v>311</v>
      </c>
      <c r="F6866" t="s">
        <v>3848</v>
      </c>
      <c r="G6866" t="s">
        <v>311</v>
      </c>
      <c r="H6866" t="s">
        <v>311</v>
      </c>
      <c r="I6866" t="s">
        <v>311</v>
      </c>
      <c r="J6866">
        <v>0</v>
      </c>
    </row>
    <row r="6867" spans="1:10" hidden="1" x14ac:dyDescent="0.35">
      <c r="A6867" t="s">
        <v>13248</v>
      </c>
      <c r="B6867">
        <v>10</v>
      </c>
      <c r="C6867">
        <v>0</v>
      </c>
      <c r="D6867">
        <v>6559</v>
      </c>
      <c r="E6867" t="s">
        <v>311</v>
      </c>
      <c r="F6867" t="s">
        <v>3848</v>
      </c>
      <c r="G6867" t="s">
        <v>311</v>
      </c>
      <c r="H6867" t="s">
        <v>311</v>
      </c>
      <c r="I6867" t="s">
        <v>311</v>
      </c>
      <c r="J6867">
        <v>0</v>
      </c>
    </row>
    <row r="6868" spans="1:10" hidden="1" x14ac:dyDescent="0.35">
      <c r="A6868" t="s">
        <v>13249</v>
      </c>
      <c r="B6868">
        <v>6</v>
      </c>
      <c r="C6868">
        <v>0</v>
      </c>
      <c r="D6868">
        <v>6559</v>
      </c>
      <c r="E6868" t="s">
        <v>311</v>
      </c>
      <c r="F6868" t="s">
        <v>3848</v>
      </c>
      <c r="G6868" t="s">
        <v>311</v>
      </c>
      <c r="H6868" t="s">
        <v>311</v>
      </c>
      <c r="I6868" t="s">
        <v>311</v>
      </c>
      <c r="J6868">
        <v>0</v>
      </c>
    </row>
    <row r="6869" spans="1:10" hidden="1" x14ac:dyDescent="0.35">
      <c r="A6869" t="s">
        <v>13250</v>
      </c>
      <c r="B6869">
        <v>10</v>
      </c>
      <c r="C6869">
        <v>0</v>
      </c>
      <c r="D6869">
        <v>6559</v>
      </c>
      <c r="E6869" t="s">
        <v>311</v>
      </c>
      <c r="F6869" t="s">
        <v>3848</v>
      </c>
      <c r="G6869" t="s">
        <v>311</v>
      </c>
      <c r="H6869" t="s">
        <v>311</v>
      </c>
      <c r="I6869" t="s">
        <v>311</v>
      </c>
      <c r="J6869">
        <v>0</v>
      </c>
    </row>
    <row r="6870" spans="1:10" hidden="1" x14ac:dyDescent="0.35">
      <c r="A6870" t="s">
        <v>13251</v>
      </c>
      <c r="B6870">
        <v>11</v>
      </c>
      <c r="C6870">
        <v>0</v>
      </c>
      <c r="D6870">
        <v>6559</v>
      </c>
      <c r="E6870" t="s">
        <v>311</v>
      </c>
      <c r="F6870" t="s">
        <v>3848</v>
      </c>
      <c r="G6870" t="s">
        <v>311</v>
      </c>
      <c r="H6870" t="s">
        <v>311</v>
      </c>
      <c r="I6870" t="s">
        <v>311</v>
      </c>
      <c r="J6870">
        <v>0</v>
      </c>
    </row>
    <row r="6871" spans="1:10" hidden="1" x14ac:dyDescent="0.35">
      <c r="A6871" t="s">
        <v>13252</v>
      </c>
      <c r="B6871">
        <v>8</v>
      </c>
      <c r="C6871">
        <v>0</v>
      </c>
      <c r="D6871">
        <v>6559</v>
      </c>
      <c r="E6871" t="s">
        <v>311</v>
      </c>
      <c r="F6871" t="s">
        <v>3848</v>
      </c>
      <c r="G6871" t="s">
        <v>311</v>
      </c>
      <c r="H6871" t="s">
        <v>311</v>
      </c>
      <c r="I6871" t="s">
        <v>311</v>
      </c>
      <c r="J6871">
        <v>0</v>
      </c>
    </row>
    <row r="6872" spans="1:10" hidden="1" x14ac:dyDescent="0.35">
      <c r="A6872" t="s">
        <v>13253</v>
      </c>
      <c r="B6872">
        <v>10</v>
      </c>
      <c r="C6872">
        <v>0</v>
      </c>
      <c r="D6872">
        <v>6559</v>
      </c>
      <c r="E6872" t="s">
        <v>311</v>
      </c>
      <c r="F6872" t="s">
        <v>3848</v>
      </c>
      <c r="G6872" t="s">
        <v>311</v>
      </c>
      <c r="H6872" t="s">
        <v>311</v>
      </c>
      <c r="I6872" t="s">
        <v>311</v>
      </c>
      <c r="J6872">
        <v>0</v>
      </c>
    </row>
    <row r="6873" spans="1:10" hidden="1" x14ac:dyDescent="0.35">
      <c r="A6873" t="s">
        <v>13254</v>
      </c>
      <c r="B6873">
        <v>10</v>
      </c>
      <c r="C6873">
        <v>0</v>
      </c>
      <c r="D6873">
        <v>6559</v>
      </c>
      <c r="E6873" t="s">
        <v>311</v>
      </c>
      <c r="F6873" t="s">
        <v>3848</v>
      </c>
      <c r="G6873" t="s">
        <v>311</v>
      </c>
      <c r="H6873" t="s">
        <v>311</v>
      </c>
      <c r="I6873" t="s">
        <v>311</v>
      </c>
      <c r="J6873">
        <v>0</v>
      </c>
    </row>
    <row r="6874" spans="1:10" hidden="1" x14ac:dyDescent="0.35">
      <c r="A6874" t="s">
        <v>13255</v>
      </c>
      <c r="B6874">
        <v>6</v>
      </c>
      <c r="C6874">
        <v>0</v>
      </c>
      <c r="D6874">
        <v>6559</v>
      </c>
      <c r="E6874" t="s">
        <v>311</v>
      </c>
      <c r="F6874" t="s">
        <v>3848</v>
      </c>
      <c r="G6874" t="s">
        <v>311</v>
      </c>
      <c r="H6874" t="s">
        <v>311</v>
      </c>
      <c r="I6874" t="s">
        <v>311</v>
      </c>
      <c r="J6874">
        <v>0</v>
      </c>
    </row>
    <row r="6875" spans="1:10" hidden="1" x14ac:dyDescent="0.35">
      <c r="A6875" t="s">
        <v>13256</v>
      </c>
      <c r="B6875">
        <v>7</v>
      </c>
      <c r="C6875">
        <v>0</v>
      </c>
      <c r="D6875">
        <v>6559</v>
      </c>
      <c r="E6875" t="s">
        <v>311</v>
      </c>
      <c r="F6875" t="s">
        <v>3848</v>
      </c>
      <c r="G6875" t="s">
        <v>311</v>
      </c>
      <c r="H6875" t="s">
        <v>311</v>
      </c>
      <c r="I6875" t="s">
        <v>311</v>
      </c>
      <c r="J6875">
        <v>0</v>
      </c>
    </row>
    <row r="6876" spans="1:10" hidden="1" x14ac:dyDescent="0.35">
      <c r="A6876" t="s">
        <v>13257</v>
      </c>
      <c r="B6876">
        <v>9</v>
      </c>
      <c r="C6876">
        <v>0</v>
      </c>
      <c r="D6876">
        <v>6559</v>
      </c>
      <c r="E6876" t="s">
        <v>311</v>
      </c>
      <c r="F6876" t="s">
        <v>3848</v>
      </c>
      <c r="G6876" t="s">
        <v>311</v>
      </c>
      <c r="H6876" t="s">
        <v>311</v>
      </c>
      <c r="I6876" t="s">
        <v>311</v>
      </c>
      <c r="J6876">
        <v>0</v>
      </c>
    </row>
    <row r="6877" spans="1:10" hidden="1" x14ac:dyDescent="0.35">
      <c r="A6877" t="s">
        <v>13258</v>
      </c>
      <c r="B6877">
        <v>12</v>
      </c>
      <c r="C6877">
        <v>0</v>
      </c>
      <c r="D6877">
        <v>6559</v>
      </c>
      <c r="E6877" t="s">
        <v>311</v>
      </c>
      <c r="F6877" t="s">
        <v>3848</v>
      </c>
      <c r="G6877" t="s">
        <v>311</v>
      </c>
      <c r="H6877" t="s">
        <v>311</v>
      </c>
      <c r="I6877" t="s">
        <v>311</v>
      </c>
      <c r="J6877">
        <v>0</v>
      </c>
    </row>
    <row r="6878" spans="1:10" hidden="1" x14ac:dyDescent="0.35">
      <c r="A6878" t="s">
        <v>13259</v>
      </c>
      <c r="B6878">
        <v>10</v>
      </c>
      <c r="C6878">
        <v>0</v>
      </c>
      <c r="D6878">
        <v>6559</v>
      </c>
      <c r="E6878" t="s">
        <v>311</v>
      </c>
      <c r="F6878" t="s">
        <v>3848</v>
      </c>
      <c r="G6878" t="s">
        <v>311</v>
      </c>
      <c r="H6878" t="s">
        <v>311</v>
      </c>
      <c r="I6878" t="s">
        <v>311</v>
      </c>
      <c r="J6878">
        <v>0</v>
      </c>
    </row>
    <row r="6879" spans="1:10" hidden="1" x14ac:dyDescent="0.35">
      <c r="A6879" t="s">
        <v>13260</v>
      </c>
      <c r="B6879">
        <v>6</v>
      </c>
      <c r="C6879">
        <v>0</v>
      </c>
      <c r="D6879">
        <v>6559</v>
      </c>
      <c r="E6879" t="s">
        <v>311</v>
      </c>
      <c r="F6879" t="s">
        <v>3848</v>
      </c>
      <c r="G6879" t="s">
        <v>311</v>
      </c>
      <c r="H6879" t="s">
        <v>311</v>
      </c>
      <c r="I6879" t="s">
        <v>311</v>
      </c>
      <c r="J6879">
        <v>1</v>
      </c>
    </row>
    <row r="6880" spans="1:10" hidden="1" x14ac:dyDescent="0.35">
      <c r="A6880" t="s">
        <v>13261</v>
      </c>
      <c r="B6880">
        <v>5</v>
      </c>
      <c r="C6880">
        <v>0</v>
      </c>
      <c r="D6880">
        <v>6559</v>
      </c>
      <c r="E6880" t="s">
        <v>311</v>
      </c>
      <c r="F6880" t="s">
        <v>3848</v>
      </c>
      <c r="G6880" t="s">
        <v>311</v>
      </c>
      <c r="H6880" t="s">
        <v>311</v>
      </c>
      <c r="I6880" t="s">
        <v>311</v>
      </c>
      <c r="J6880">
        <v>0</v>
      </c>
    </row>
    <row r="6881" spans="1:10" hidden="1" x14ac:dyDescent="0.35">
      <c r="A6881" t="s">
        <v>13262</v>
      </c>
      <c r="B6881">
        <v>15</v>
      </c>
      <c r="C6881">
        <v>0</v>
      </c>
      <c r="D6881">
        <v>6559</v>
      </c>
      <c r="E6881" t="s">
        <v>311</v>
      </c>
      <c r="F6881" t="s">
        <v>3848</v>
      </c>
      <c r="G6881" t="s">
        <v>311</v>
      </c>
      <c r="H6881" t="s">
        <v>311</v>
      </c>
      <c r="I6881" t="s">
        <v>311</v>
      </c>
      <c r="J6881">
        <v>2</v>
      </c>
    </row>
    <row r="6882" spans="1:10" hidden="1" x14ac:dyDescent="0.35">
      <c r="A6882" t="s">
        <v>13263</v>
      </c>
      <c r="B6882">
        <v>8</v>
      </c>
      <c r="C6882">
        <v>0</v>
      </c>
      <c r="D6882">
        <v>6559</v>
      </c>
      <c r="E6882" t="s">
        <v>311</v>
      </c>
      <c r="F6882" t="s">
        <v>3848</v>
      </c>
      <c r="G6882" t="s">
        <v>311</v>
      </c>
      <c r="H6882" t="s">
        <v>311</v>
      </c>
      <c r="I6882" t="s">
        <v>311</v>
      </c>
      <c r="J6882">
        <v>0</v>
      </c>
    </row>
    <row r="6883" spans="1:10" hidden="1" x14ac:dyDescent="0.35">
      <c r="A6883" t="s">
        <v>13264</v>
      </c>
      <c r="B6883">
        <v>9</v>
      </c>
      <c r="C6883">
        <v>0</v>
      </c>
      <c r="D6883">
        <v>6559</v>
      </c>
      <c r="E6883" t="s">
        <v>311</v>
      </c>
      <c r="F6883" t="s">
        <v>3848</v>
      </c>
      <c r="G6883" t="s">
        <v>311</v>
      </c>
      <c r="H6883" t="s">
        <v>311</v>
      </c>
      <c r="I6883" t="s">
        <v>311</v>
      </c>
      <c r="J6883">
        <v>0</v>
      </c>
    </row>
    <row r="6884" spans="1:10" hidden="1" x14ac:dyDescent="0.35">
      <c r="A6884" t="s">
        <v>13265</v>
      </c>
      <c r="B6884">
        <v>9</v>
      </c>
      <c r="C6884">
        <v>0</v>
      </c>
      <c r="D6884">
        <v>6559</v>
      </c>
      <c r="E6884" t="s">
        <v>311</v>
      </c>
      <c r="F6884" t="s">
        <v>3848</v>
      </c>
      <c r="G6884" t="s">
        <v>311</v>
      </c>
      <c r="H6884" t="s">
        <v>311</v>
      </c>
      <c r="I6884" t="s">
        <v>311</v>
      </c>
      <c r="J6884">
        <v>0</v>
      </c>
    </row>
    <row r="6885" spans="1:10" hidden="1" x14ac:dyDescent="0.35">
      <c r="A6885" t="s">
        <v>13266</v>
      </c>
      <c r="B6885">
        <v>5</v>
      </c>
      <c r="C6885">
        <v>0</v>
      </c>
      <c r="D6885">
        <v>6559</v>
      </c>
      <c r="E6885" t="s">
        <v>311</v>
      </c>
      <c r="F6885" t="s">
        <v>3848</v>
      </c>
      <c r="G6885" t="s">
        <v>311</v>
      </c>
      <c r="H6885" t="s">
        <v>311</v>
      </c>
      <c r="I6885" t="s">
        <v>311</v>
      </c>
      <c r="J6885">
        <v>0</v>
      </c>
    </row>
    <row r="6886" spans="1:10" hidden="1" x14ac:dyDescent="0.35">
      <c r="A6886" t="s">
        <v>13267</v>
      </c>
      <c r="B6886">
        <v>10</v>
      </c>
      <c r="C6886">
        <v>0</v>
      </c>
      <c r="D6886">
        <v>6559</v>
      </c>
      <c r="E6886" t="s">
        <v>311</v>
      </c>
      <c r="F6886" t="s">
        <v>3848</v>
      </c>
      <c r="G6886" t="s">
        <v>311</v>
      </c>
      <c r="H6886" t="s">
        <v>311</v>
      </c>
      <c r="I6886" t="s">
        <v>311</v>
      </c>
      <c r="J6886">
        <v>0</v>
      </c>
    </row>
    <row r="6887" spans="1:10" hidden="1" x14ac:dyDescent="0.35">
      <c r="A6887" t="s">
        <v>13268</v>
      </c>
      <c r="B6887">
        <v>11</v>
      </c>
      <c r="C6887">
        <v>0</v>
      </c>
      <c r="D6887">
        <v>6559</v>
      </c>
      <c r="E6887" t="s">
        <v>311</v>
      </c>
      <c r="F6887" t="s">
        <v>3848</v>
      </c>
      <c r="G6887" t="s">
        <v>311</v>
      </c>
      <c r="H6887" t="s">
        <v>311</v>
      </c>
      <c r="I6887" t="s">
        <v>311</v>
      </c>
      <c r="J6887">
        <v>0</v>
      </c>
    </row>
    <row r="6888" spans="1:10" hidden="1" x14ac:dyDescent="0.35">
      <c r="A6888" t="s">
        <v>13269</v>
      </c>
      <c r="B6888">
        <v>10</v>
      </c>
      <c r="C6888">
        <v>0</v>
      </c>
      <c r="D6888">
        <v>6559</v>
      </c>
      <c r="E6888" t="s">
        <v>311</v>
      </c>
      <c r="F6888" t="s">
        <v>3848</v>
      </c>
      <c r="G6888" t="s">
        <v>311</v>
      </c>
      <c r="H6888" t="s">
        <v>311</v>
      </c>
      <c r="I6888" t="s">
        <v>311</v>
      </c>
      <c r="J6888">
        <v>0</v>
      </c>
    </row>
    <row r="6889" spans="1:10" hidden="1" x14ac:dyDescent="0.35">
      <c r="A6889" t="s">
        <v>13270</v>
      </c>
      <c r="B6889">
        <v>6</v>
      </c>
      <c r="C6889">
        <v>0</v>
      </c>
      <c r="D6889">
        <v>6559</v>
      </c>
      <c r="E6889" t="s">
        <v>311</v>
      </c>
      <c r="F6889" t="s">
        <v>3848</v>
      </c>
      <c r="G6889" t="s">
        <v>311</v>
      </c>
      <c r="H6889" t="s">
        <v>311</v>
      </c>
      <c r="I6889" t="s">
        <v>311</v>
      </c>
      <c r="J6889">
        <v>0</v>
      </c>
    </row>
    <row r="6890" spans="1:10" hidden="1" x14ac:dyDescent="0.35">
      <c r="A6890" t="s">
        <v>13271</v>
      </c>
      <c r="B6890">
        <v>12</v>
      </c>
      <c r="C6890">
        <v>0</v>
      </c>
      <c r="D6890">
        <v>6559</v>
      </c>
      <c r="E6890" t="s">
        <v>311</v>
      </c>
      <c r="F6890" t="s">
        <v>3848</v>
      </c>
      <c r="G6890" t="s">
        <v>311</v>
      </c>
      <c r="H6890" t="s">
        <v>311</v>
      </c>
      <c r="I6890" t="s">
        <v>311</v>
      </c>
      <c r="J6890">
        <v>0</v>
      </c>
    </row>
    <row r="6891" spans="1:10" hidden="1" x14ac:dyDescent="0.35">
      <c r="A6891" t="s">
        <v>13272</v>
      </c>
      <c r="B6891">
        <v>6</v>
      </c>
      <c r="C6891">
        <v>0</v>
      </c>
      <c r="D6891">
        <v>6559</v>
      </c>
      <c r="E6891" t="s">
        <v>311</v>
      </c>
      <c r="F6891" t="s">
        <v>3848</v>
      </c>
      <c r="G6891" t="s">
        <v>311</v>
      </c>
      <c r="H6891" t="s">
        <v>311</v>
      </c>
      <c r="I6891" t="s">
        <v>311</v>
      </c>
      <c r="J6891">
        <v>0</v>
      </c>
    </row>
    <row r="6892" spans="1:10" hidden="1" x14ac:dyDescent="0.35">
      <c r="A6892" t="s">
        <v>13273</v>
      </c>
      <c r="B6892">
        <v>12</v>
      </c>
      <c r="C6892">
        <v>0</v>
      </c>
      <c r="D6892">
        <v>6559</v>
      </c>
      <c r="E6892" t="s">
        <v>311</v>
      </c>
      <c r="F6892" t="s">
        <v>3848</v>
      </c>
      <c r="G6892" t="s">
        <v>311</v>
      </c>
      <c r="H6892" t="s">
        <v>311</v>
      </c>
      <c r="I6892" t="s">
        <v>311</v>
      </c>
      <c r="J6892">
        <v>0</v>
      </c>
    </row>
    <row r="6893" spans="1:10" hidden="1" x14ac:dyDescent="0.35">
      <c r="A6893" t="s">
        <v>13274</v>
      </c>
      <c r="B6893">
        <v>20</v>
      </c>
      <c r="C6893">
        <v>0</v>
      </c>
      <c r="D6893">
        <v>6559</v>
      </c>
      <c r="E6893" t="s">
        <v>311</v>
      </c>
      <c r="F6893" t="s">
        <v>3848</v>
      </c>
      <c r="G6893" t="s">
        <v>311</v>
      </c>
      <c r="H6893" t="s">
        <v>311</v>
      </c>
      <c r="I6893" t="s">
        <v>311</v>
      </c>
      <c r="J6893">
        <v>3</v>
      </c>
    </row>
    <row r="6894" spans="1:10" hidden="1" x14ac:dyDescent="0.35">
      <c r="A6894" t="s">
        <v>13275</v>
      </c>
      <c r="B6894">
        <v>6</v>
      </c>
      <c r="C6894">
        <v>0</v>
      </c>
      <c r="D6894">
        <v>6559</v>
      </c>
      <c r="E6894" t="s">
        <v>311</v>
      </c>
      <c r="F6894" t="s">
        <v>3848</v>
      </c>
      <c r="G6894" t="s">
        <v>311</v>
      </c>
      <c r="H6894" t="s">
        <v>311</v>
      </c>
      <c r="I6894" t="s">
        <v>311</v>
      </c>
      <c r="J6894">
        <v>0</v>
      </c>
    </row>
    <row r="6895" spans="1:10" hidden="1" x14ac:dyDescent="0.35">
      <c r="A6895" t="s">
        <v>13276</v>
      </c>
      <c r="B6895">
        <v>6</v>
      </c>
      <c r="C6895">
        <v>0</v>
      </c>
      <c r="D6895">
        <v>6559</v>
      </c>
      <c r="E6895" t="s">
        <v>311</v>
      </c>
      <c r="F6895" t="s">
        <v>3848</v>
      </c>
      <c r="G6895" t="s">
        <v>311</v>
      </c>
      <c r="H6895" t="s">
        <v>311</v>
      </c>
      <c r="I6895" t="s">
        <v>311</v>
      </c>
      <c r="J6895">
        <v>0</v>
      </c>
    </row>
    <row r="6896" spans="1:10" hidden="1" x14ac:dyDescent="0.35">
      <c r="A6896" t="s">
        <v>13277</v>
      </c>
      <c r="B6896">
        <v>10</v>
      </c>
      <c r="C6896">
        <v>0</v>
      </c>
      <c r="D6896">
        <v>6559</v>
      </c>
      <c r="E6896" t="s">
        <v>311</v>
      </c>
      <c r="F6896" t="s">
        <v>3848</v>
      </c>
      <c r="G6896" t="s">
        <v>311</v>
      </c>
      <c r="H6896" t="s">
        <v>311</v>
      </c>
      <c r="I6896" t="s">
        <v>311</v>
      </c>
      <c r="J6896">
        <v>0</v>
      </c>
    </row>
    <row r="6897" spans="1:10" hidden="1" x14ac:dyDescent="0.35">
      <c r="A6897" t="s">
        <v>13278</v>
      </c>
      <c r="B6897">
        <v>29</v>
      </c>
      <c r="C6897">
        <v>0</v>
      </c>
      <c r="D6897">
        <v>6559</v>
      </c>
      <c r="E6897" t="s">
        <v>311</v>
      </c>
      <c r="F6897" t="s">
        <v>3848</v>
      </c>
      <c r="G6897" t="s">
        <v>311</v>
      </c>
      <c r="H6897" t="s">
        <v>311</v>
      </c>
      <c r="I6897" t="s">
        <v>311</v>
      </c>
      <c r="J6897">
        <v>0</v>
      </c>
    </row>
    <row r="6898" spans="1:10" hidden="1" x14ac:dyDescent="0.35">
      <c r="A6898" t="s">
        <v>13279</v>
      </c>
      <c r="B6898">
        <v>10</v>
      </c>
      <c r="C6898">
        <v>0</v>
      </c>
      <c r="D6898">
        <v>6559</v>
      </c>
      <c r="E6898" t="s">
        <v>311</v>
      </c>
      <c r="F6898" t="s">
        <v>3848</v>
      </c>
      <c r="G6898" t="s">
        <v>311</v>
      </c>
      <c r="H6898" t="s">
        <v>311</v>
      </c>
      <c r="I6898" t="s">
        <v>311</v>
      </c>
      <c r="J6898">
        <v>0</v>
      </c>
    </row>
    <row r="6899" spans="1:10" hidden="1" x14ac:dyDescent="0.35">
      <c r="A6899" t="s">
        <v>13280</v>
      </c>
      <c r="B6899">
        <v>9</v>
      </c>
      <c r="C6899">
        <v>0</v>
      </c>
      <c r="D6899">
        <v>6559</v>
      </c>
      <c r="E6899" t="s">
        <v>311</v>
      </c>
      <c r="F6899" t="s">
        <v>3848</v>
      </c>
      <c r="G6899" t="s">
        <v>311</v>
      </c>
      <c r="H6899" t="s">
        <v>311</v>
      </c>
      <c r="I6899" t="s">
        <v>311</v>
      </c>
      <c r="J6899">
        <v>0</v>
      </c>
    </row>
    <row r="6900" spans="1:10" hidden="1" x14ac:dyDescent="0.35">
      <c r="A6900" t="s">
        <v>13281</v>
      </c>
      <c r="B6900">
        <v>9</v>
      </c>
      <c r="C6900">
        <v>0</v>
      </c>
      <c r="D6900">
        <v>6559</v>
      </c>
      <c r="E6900" t="s">
        <v>311</v>
      </c>
      <c r="F6900" t="s">
        <v>3848</v>
      </c>
      <c r="G6900" t="s">
        <v>311</v>
      </c>
      <c r="H6900" t="s">
        <v>311</v>
      </c>
      <c r="I6900" t="s">
        <v>311</v>
      </c>
      <c r="J6900">
        <v>0</v>
      </c>
    </row>
    <row r="6901" spans="1:10" hidden="1" x14ac:dyDescent="0.35">
      <c r="A6901" t="s">
        <v>13282</v>
      </c>
      <c r="B6901">
        <v>7</v>
      </c>
      <c r="C6901">
        <v>0</v>
      </c>
      <c r="D6901">
        <v>6559</v>
      </c>
      <c r="E6901" t="s">
        <v>311</v>
      </c>
      <c r="F6901" t="s">
        <v>3848</v>
      </c>
      <c r="G6901" t="s">
        <v>311</v>
      </c>
      <c r="H6901" t="s">
        <v>311</v>
      </c>
      <c r="I6901" t="s">
        <v>311</v>
      </c>
      <c r="J6901">
        <v>0</v>
      </c>
    </row>
    <row r="6902" spans="1:10" hidden="1" x14ac:dyDescent="0.35">
      <c r="A6902" t="s">
        <v>13283</v>
      </c>
      <c r="B6902">
        <v>18</v>
      </c>
      <c r="C6902">
        <v>0</v>
      </c>
      <c r="D6902">
        <v>6559</v>
      </c>
      <c r="E6902" t="s">
        <v>311</v>
      </c>
      <c r="F6902" t="s">
        <v>3848</v>
      </c>
      <c r="G6902" t="s">
        <v>311</v>
      </c>
      <c r="H6902" t="s">
        <v>311</v>
      </c>
      <c r="I6902" t="s">
        <v>311</v>
      </c>
      <c r="J6902">
        <v>0</v>
      </c>
    </row>
    <row r="6903" spans="1:10" hidden="1" x14ac:dyDescent="0.35">
      <c r="A6903" t="s">
        <v>13284</v>
      </c>
      <c r="B6903">
        <v>8</v>
      </c>
      <c r="C6903">
        <v>0</v>
      </c>
      <c r="D6903">
        <v>6559</v>
      </c>
      <c r="E6903" t="s">
        <v>311</v>
      </c>
      <c r="F6903" t="s">
        <v>3848</v>
      </c>
      <c r="G6903" t="s">
        <v>311</v>
      </c>
      <c r="H6903" t="s">
        <v>311</v>
      </c>
      <c r="I6903" t="s">
        <v>311</v>
      </c>
      <c r="J6903">
        <v>0</v>
      </c>
    </row>
    <row r="6904" spans="1:10" hidden="1" x14ac:dyDescent="0.35">
      <c r="A6904" t="s">
        <v>13285</v>
      </c>
      <c r="B6904">
        <v>12</v>
      </c>
      <c r="C6904">
        <v>0</v>
      </c>
      <c r="D6904">
        <v>6559</v>
      </c>
      <c r="E6904" t="s">
        <v>311</v>
      </c>
      <c r="F6904" t="s">
        <v>3848</v>
      </c>
      <c r="G6904" t="s">
        <v>311</v>
      </c>
      <c r="H6904" t="s">
        <v>311</v>
      </c>
      <c r="I6904" t="s">
        <v>311</v>
      </c>
      <c r="J6904">
        <v>0</v>
      </c>
    </row>
    <row r="6905" spans="1:10" hidden="1" x14ac:dyDescent="0.35">
      <c r="A6905" t="s">
        <v>13286</v>
      </c>
      <c r="B6905">
        <v>8</v>
      </c>
      <c r="C6905">
        <v>0</v>
      </c>
      <c r="D6905">
        <v>6559</v>
      </c>
      <c r="E6905" t="s">
        <v>311</v>
      </c>
      <c r="F6905" t="s">
        <v>3848</v>
      </c>
      <c r="G6905" t="s">
        <v>311</v>
      </c>
      <c r="H6905" t="s">
        <v>311</v>
      </c>
      <c r="I6905" t="s">
        <v>311</v>
      </c>
      <c r="J6905">
        <v>0</v>
      </c>
    </row>
    <row r="6906" spans="1:10" hidden="1" x14ac:dyDescent="0.35">
      <c r="A6906" t="s">
        <v>13287</v>
      </c>
      <c r="B6906">
        <v>11</v>
      </c>
      <c r="C6906">
        <v>0</v>
      </c>
      <c r="D6906">
        <v>6559</v>
      </c>
      <c r="E6906" t="s">
        <v>311</v>
      </c>
      <c r="F6906" t="s">
        <v>3848</v>
      </c>
      <c r="G6906" t="s">
        <v>311</v>
      </c>
      <c r="H6906" t="s">
        <v>311</v>
      </c>
      <c r="I6906" t="s">
        <v>311</v>
      </c>
      <c r="J6906">
        <v>0</v>
      </c>
    </row>
    <row r="6907" spans="1:10" hidden="1" x14ac:dyDescent="0.35">
      <c r="A6907" t="s">
        <v>13288</v>
      </c>
      <c r="B6907">
        <v>12</v>
      </c>
      <c r="C6907">
        <v>0</v>
      </c>
      <c r="D6907">
        <v>6559</v>
      </c>
      <c r="E6907" t="s">
        <v>311</v>
      </c>
      <c r="F6907" t="s">
        <v>3848</v>
      </c>
      <c r="G6907" t="s">
        <v>311</v>
      </c>
      <c r="H6907" t="s">
        <v>311</v>
      </c>
      <c r="I6907" t="s">
        <v>311</v>
      </c>
      <c r="J6907">
        <v>0</v>
      </c>
    </row>
    <row r="6908" spans="1:10" hidden="1" x14ac:dyDescent="0.35">
      <c r="A6908" t="s">
        <v>13289</v>
      </c>
      <c r="B6908">
        <v>7</v>
      </c>
      <c r="C6908">
        <v>0</v>
      </c>
      <c r="D6908">
        <v>6559</v>
      </c>
      <c r="E6908" t="s">
        <v>311</v>
      </c>
      <c r="F6908" t="s">
        <v>3848</v>
      </c>
      <c r="G6908" t="s">
        <v>311</v>
      </c>
      <c r="H6908" t="s">
        <v>311</v>
      </c>
      <c r="I6908" t="s">
        <v>311</v>
      </c>
      <c r="J6908">
        <v>0</v>
      </c>
    </row>
    <row r="6909" spans="1:10" hidden="1" x14ac:dyDescent="0.35">
      <c r="A6909" t="s">
        <v>13290</v>
      </c>
      <c r="B6909">
        <v>10</v>
      </c>
      <c r="C6909">
        <v>0</v>
      </c>
      <c r="D6909">
        <v>6559</v>
      </c>
      <c r="E6909" t="s">
        <v>311</v>
      </c>
      <c r="F6909" t="s">
        <v>3848</v>
      </c>
      <c r="G6909" t="s">
        <v>311</v>
      </c>
      <c r="H6909" t="s">
        <v>311</v>
      </c>
      <c r="I6909" t="s">
        <v>311</v>
      </c>
      <c r="J6909">
        <v>0</v>
      </c>
    </row>
    <row r="6910" spans="1:10" hidden="1" x14ac:dyDescent="0.35">
      <c r="A6910" t="s">
        <v>13291</v>
      </c>
      <c r="B6910">
        <v>16</v>
      </c>
      <c r="C6910">
        <v>0</v>
      </c>
      <c r="D6910">
        <v>6559</v>
      </c>
      <c r="E6910" t="s">
        <v>311</v>
      </c>
      <c r="F6910" t="s">
        <v>3848</v>
      </c>
      <c r="G6910" t="s">
        <v>311</v>
      </c>
      <c r="H6910" t="s">
        <v>311</v>
      </c>
      <c r="I6910" t="s">
        <v>311</v>
      </c>
      <c r="J6910">
        <v>0</v>
      </c>
    </row>
    <row r="6911" spans="1:10" hidden="1" x14ac:dyDescent="0.35">
      <c r="A6911" t="s">
        <v>13292</v>
      </c>
      <c r="B6911">
        <v>9</v>
      </c>
      <c r="C6911">
        <v>0</v>
      </c>
      <c r="D6911">
        <v>6559</v>
      </c>
      <c r="E6911" t="s">
        <v>311</v>
      </c>
      <c r="F6911" t="s">
        <v>3848</v>
      </c>
      <c r="G6911" t="s">
        <v>311</v>
      </c>
      <c r="H6911" t="s">
        <v>311</v>
      </c>
      <c r="I6911" t="s">
        <v>311</v>
      </c>
      <c r="J6911">
        <v>0</v>
      </c>
    </row>
    <row r="6912" spans="1:10" hidden="1" x14ac:dyDescent="0.35">
      <c r="A6912" t="s">
        <v>13293</v>
      </c>
      <c r="B6912">
        <v>9</v>
      </c>
      <c r="C6912">
        <v>0</v>
      </c>
      <c r="D6912">
        <v>6559</v>
      </c>
      <c r="E6912" t="s">
        <v>311</v>
      </c>
      <c r="F6912" t="s">
        <v>3848</v>
      </c>
      <c r="G6912" t="s">
        <v>311</v>
      </c>
      <c r="H6912" t="s">
        <v>311</v>
      </c>
      <c r="I6912" t="s">
        <v>311</v>
      </c>
      <c r="J6912">
        <v>1</v>
      </c>
    </row>
    <row r="6913" spans="1:10" hidden="1" x14ac:dyDescent="0.35">
      <c r="A6913" t="s">
        <v>13294</v>
      </c>
      <c r="B6913">
        <v>9</v>
      </c>
      <c r="C6913">
        <v>0</v>
      </c>
      <c r="D6913">
        <v>6559</v>
      </c>
      <c r="E6913" t="s">
        <v>311</v>
      </c>
      <c r="F6913" t="s">
        <v>3848</v>
      </c>
      <c r="G6913" t="s">
        <v>311</v>
      </c>
      <c r="H6913" t="s">
        <v>311</v>
      </c>
      <c r="I6913" t="s">
        <v>311</v>
      </c>
      <c r="J6913">
        <v>0</v>
      </c>
    </row>
    <row r="6914" spans="1:10" hidden="1" x14ac:dyDescent="0.35">
      <c r="A6914" t="s">
        <v>13295</v>
      </c>
      <c r="B6914">
        <v>8</v>
      </c>
      <c r="C6914">
        <v>0</v>
      </c>
      <c r="D6914">
        <v>6559</v>
      </c>
      <c r="E6914" t="s">
        <v>311</v>
      </c>
      <c r="F6914" t="s">
        <v>3848</v>
      </c>
      <c r="G6914" t="s">
        <v>311</v>
      </c>
      <c r="H6914" t="s">
        <v>311</v>
      </c>
      <c r="I6914" t="s">
        <v>311</v>
      </c>
      <c r="J6914">
        <v>0</v>
      </c>
    </row>
    <row r="6915" spans="1:10" hidden="1" x14ac:dyDescent="0.35">
      <c r="A6915" t="s">
        <v>13296</v>
      </c>
      <c r="B6915">
        <v>15</v>
      </c>
      <c r="C6915">
        <v>0</v>
      </c>
      <c r="D6915">
        <v>6559</v>
      </c>
      <c r="E6915" t="s">
        <v>311</v>
      </c>
      <c r="F6915" t="s">
        <v>3848</v>
      </c>
      <c r="G6915" t="s">
        <v>311</v>
      </c>
      <c r="H6915" t="s">
        <v>311</v>
      </c>
      <c r="I6915" t="s">
        <v>311</v>
      </c>
      <c r="J6915">
        <v>0</v>
      </c>
    </row>
    <row r="6916" spans="1:10" hidden="1" x14ac:dyDescent="0.35">
      <c r="A6916" t="s">
        <v>13297</v>
      </c>
      <c r="B6916">
        <v>17</v>
      </c>
      <c r="C6916">
        <v>0</v>
      </c>
      <c r="D6916">
        <v>6559</v>
      </c>
      <c r="E6916" t="s">
        <v>311</v>
      </c>
      <c r="F6916" t="s">
        <v>3848</v>
      </c>
      <c r="G6916" t="s">
        <v>311</v>
      </c>
      <c r="H6916" t="s">
        <v>311</v>
      </c>
      <c r="I6916" t="s">
        <v>311</v>
      </c>
      <c r="J6916">
        <v>0</v>
      </c>
    </row>
    <row r="6917" spans="1:10" hidden="1" x14ac:dyDescent="0.35">
      <c r="A6917" t="s">
        <v>13298</v>
      </c>
      <c r="B6917">
        <v>8</v>
      </c>
      <c r="C6917">
        <v>0</v>
      </c>
      <c r="D6917">
        <v>6559</v>
      </c>
      <c r="E6917" t="s">
        <v>311</v>
      </c>
      <c r="F6917" t="s">
        <v>3848</v>
      </c>
      <c r="G6917" t="s">
        <v>311</v>
      </c>
      <c r="H6917" t="s">
        <v>311</v>
      </c>
      <c r="I6917" t="s">
        <v>311</v>
      </c>
      <c r="J6917">
        <v>0</v>
      </c>
    </row>
    <row r="6918" spans="1:10" hidden="1" x14ac:dyDescent="0.35">
      <c r="A6918" t="s">
        <v>13299</v>
      </c>
      <c r="B6918">
        <v>10</v>
      </c>
      <c r="C6918">
        <v>0</v>
      </c>
      <c r="D6918">
        <v>6559</v>
      </c>
      <c r="E6918" t="s">
        <v>311</v>
      </c>
      <c r="F6918" t="s">
        <v>3848</v>
      </c>
      <c r="G6918" t="s">
        <v>311</v>
      </c>
      <c r="H6918" t="s">
        <v>311</v>
      </c>
      <c r="I6918" t="s">
        <v>311</v>
      </c>
      <c r="J6918">
        <v>0</v>
      </c>
    </row>
    <row r="6919" spans="1:10" hidden="1" x14ac:dyDescent="0.35">
      <c r="A6919" t="s">
        <v>13300</v>
      </c>
      <c r="B6919">
        <v>7</v>
      </c>
      <c r="C6919">
        <v>0</v>
      </c>
      <c r="D6919">
        <v>6559</v>
      </c>
      <c r="E6919" t="s">
        <v>311</v>
      </c>
      <c r="F6919" t="s">
        <v>3848</v>
      </c>
      <c r="G6919" t="s">
        <v>311</v>
      </c>
      <c r="H6919" t="s">
        <v>311</v>
      </c>
      <c r="I6919" t="s">
        <v>311</v>
      </c>
      <c r="J6919">
        <v>0</v>
      </c>
    </row>
    <row r="6920" spans="1:10" hidden="1" x14ac:dyDescent="0.35">
      <c r="A6920" t="s">
        <v>13301</v>
      </c>
      <c r="B6920">
        <v>11</v>
      </c>
      <c r="C6920">
        <v>0</v>
      </c>
      <c r="D6920">
        <v>6559</v>
      </c>
      <c r="E6920" t="s">
        <v>311</v>
      </c>
      <c r="F6920" t="s">
        <v>3848</v>
      </c>
      <c r="G6920" t="s">
        <v>311</v>
      </c>
      <c r="H6920" t="s">
        <v>311</v>
      </c>
      <c r="I6920" t="s">
        <v>311</v>
      </c>
      <c r="J6920">
        <v>0</v>
      </c>
    </row>
    <row r="6921" spans="1:10" hidden="1" x14ac:dyDescent="0.35">
      <c r="A6921" t="s">
        <v>13302</v>
      </c>
      <c r="B6921">
        <v>9</v>
      </c>
      <c r="C6921">
        <v>0</v>
      </c>
      <c r="D6921">
        <v>6559</v>
      </c>
      <c r="E6921" t="s">
        <v>311</v>
      </c>
      <c r="F6921" t="s">
        <v>3848</v>
      </c>
      <c r="G6921" t="s">
        <v>311</v>
      </c>
      <c r="H6921" t="s">
        <v>311</v>
      </c>
      <c r="I6921" t="s">
        <v>311</v>
      </c>
      <c r="J6921">
        <v>0</v>
      </c>
    </row>
    <row r="6922" spans="1:10" hidden="1" x14ac:dyDescent="0.35">
      <c r="A6922" t="s">
        <v>13303</v>
      </c>
      <c r="B6922">
        <v>8</v>
      </c>
      <c r="C6922">
        <v>0</v>
      </c>
      <c r="D6922">
        <v>6559</v>
      </c>
      <c r="E6922" t="s">
        <v>311</v>
      </c>
      <c r="F6922" t="s">
        <v>3848</v>
      </c>
      <c r="G6922" t="s">
        <v>311</v>
      </c>
      <c r="H6922" t="s">
        <v>311</v>
      </c>
      <c r="I6922" t="s">
        <v>311</v>
      </c>
      <c r="J6922">
        <v>0</v>
      </c>
    </row>
    <row r="6923" spans="1:10" hidden="1" x14ac:dyDescent="0.35">
      <c r="A6923" t="s">
        <v>13304</v>
      </c>
      <c r="B6923">
        <v>10</v>
      </c>
      <c r="C6923">
        <v>0</v>
      </c>
      <c r="D6923">
        <v>6559</v>
      </c>
      <c r="E6923" t="s">
        <v>311</v>
      </c>
      <c r="F6923" t="s">
        <v>3848</v>
      </c>
      <c r="G6923" t="s">
        <v>311</v>
      </c>
      <c r="H6923" t="s">
        <v>311</v>
      </c>
      <c r="I6923" t="s">
        <v>311</v>
      </c>
      <c r="J6923">
        <v>0</v>
      </c>
    </row>
    <row r="6924" spans="1:10" hidden="1" x14ac:dyDescent="0.35">
      <c r="A6924" t="s">
        <v>13305</v>
      </c>
      <c r="B6924">
        <v>6</v>
      </c>
      <c r="C6924">
        <v>0</v>
      </c>
      <c r="D6924">
        <v>6559</v>
      </c>
      <c r="E6924" t="s">
        <v>311</v>
      </c>
      <c r="F6924" t="s">
        <v>3848</v>
      </c>
      <c r="G6924" t="s">
        <v>311</v>
      </c>
      <c r="H6924" t="s">
        <v>311</v>
      </c>
      <c r="I6924" t="s">
        <v>311</v>
      </c>
      <c r="J6924">
        <v>0</v>
      </c>
    </row>
    <row r="6925" spans="1:10" hidden="1" x14ac:dyDescent="0.35">
      <c r="A6925" t="s">
        <v>13306</v>
      </c>
      <c r="B6925">
        <v>9</v>
      </c>
      <c r="C6925">
        <v>0</v>
      </c>
      <c r="D6925">
        <v>6559</v>
      </c>
      <c r="E6925" t="s">
        <v>311</v>
      </c>
      <c r="F6925" t="s">
        <v>3848</v>
      </c>
      <c r="G6925" t="s">
        <v>311</v>
      </c>
      <c r="H6925" t="s">
        <v>311</v>
      </c>
      <c r="I6925" t="s">
        <v>311</v>
      </c>
      <c r="J6925">
        <v>0</v>
      </c>
    </row>
    <row r="6926" spans="1:10" hidden="1" x14ac:dyDescent="0.35">
      <c r="A6926" t="s">
        <v>13307</v>
      </c>
      <c r="B6926">
        <v>16</v>
      </c>
      <c r="C6926">
        <v>0</v>
      </c>
      <c r="D6926">
        <v>6559</v>
      </c>
      <c r="E6926" t="s">
        <v>311</v>
      </c>
      <c r="F6926" t="s">
        <v>3848</v>
      </c>
      <c r="G6926" t="s">
        <v>311</v>
      </c>
      <c r="H6926" t="s">
        <v>311</v>
      </c>
      <c r="I6926" t="s">
        <v>311</v>
      </c>
      <c r="J6926">
        <v>0</v>
      </c>
    </row>
    <row r="6927" spans="1:10" hidden="1" x14ac:dyDescent="0.35">
      <c r="A6927" t="s">
        <v>13308</v>
      </c>
      <c r="B6927">
        <v>9</v>
      </c>
      <c r="C6927">
        <v>0</v>
      </c>
      <c r="D6927">
        <v>6559</v>
      </c>
      <c r="E6927" t="s">
        <v>311</v>
      </c>
      <c r="F6927" t="s">
        <v>3848</v>
      </c>
      <c r="G6927" t="s">
        <v>311</v>
      </c>
      <c r="H6927" t="s">
        <v>311</v>
      </c>
      <c r="I6927" t="s">
        <v>311</v>
      </c>
      <c r="J6927">
        <v>0</v>
      </c>
    </row>
    <row r="6928" spans="1:10" hidden="1" x14ac:dyDescent="0.35">
      <c r="A6928" t="s">
        <v>13309</v>
      </c>
      <c r="B6928">
        <v>7</v>
      </c>
      <c r="C6928">
        <v>0</v>
      </c>
      <c r="D6928">
        <v>6559</v>
      </c>
      <c r="E6928" t="s">
        <v>311</v>
      </c>
      <c r="F6928" t="s">
        <v>3848</v>
      </c>
      <c r="G6928" t="s">
        <v>311</v>
      </c>
      <c r="H6928" t="s">
        <v>311</v>
      </c>
      <c r="I6928" t="s">
        <v>311</v>
      </c>
      <c r="J6928">
        <v>0</v>
      </c>
    </row>
    <row r="6929" spans="1:10" hidden="1" x14ac:dyDescent="0.35">
      <c r="A6929" t="s">
        <v>13310</v>
      </c>
      <c r="B6929">
        <v>5</v>
      </c>
      <c r="C6929">
        <v>0</v>
      </c>
      <c r="D6929">
        <v>6559</v>
      </c>
      <c r="E6929" t="s">
        <v>311</v>
      </c>
      <c r="F6929" t="s">
        <v>3848</v>
      </c>
      <c r="G6929" t="s">
        <v>311</v>
      </c>
      <c r="H6929" t="s">
        <v>311</v>
      </c>
      <c r="I6929" t="s">
        <v>311</v>
      </c>
      <c r="J6929">
        <v>0</v>
      </c>
    </row>
    <row r="6930" spans="1:10" hidden="1" x14ac:dyDescent="0.35">
      <c r="A6930" t="s">
        <v>13311</v>
      </c>
      <c r="B6930">
        <v>8</v>
      </c>
      <c r="C6930">
        <v>0</v>
      </c>
      <c r="D6930">
        <v>6559</v>
      </c>
      <c r="E6930" t="s">
        <v>311</v>
      </c>
      <c r="F6930" t="s">
        <v>3848</v>
      </c>
      <c r="G6930" t="s">
        <v>311</v>
      </c>
      <c r="H6930" t="s">
        <v>311</v>
      </c>
      <c r="I6930" t="s">
        <v>311</v>
      </c>
      <c r="J6930">
        <v>8</v>
      </c>
    </row>
    <row r="6931" spans="1:10" hidden="1" x14ac:dyDescent="0.35">
      <c r="A6931" t="s">
        <v>13312</v>
      </c>
      <c r="B6931">
        <v>11</v>
      </c>
      <c r="C6931">
        <v>0</v>
      </c>
      <c r="D6931">
        <v>6559</v>
      </c>
      <c r="E6931" t="s">
        <v>311</v>
      </c>
      <c r="F6931" t="s">
        <v>3848</v>
      </c>
      <c r="G6931" t="s">
        <v>311</v>
      </c>
      <c r="H6931" t="s">
        <v>311</v>
      </c>
      <c r="I6931" t="s">
        <v>311</v>
      </c>
      <c r="J6931">
        <v>0</v>
      </c>
    </row>
    <row r="6932" spans="1:10" hidden="1" x14ac:dyDescent="0.35">
      <c r="A6932" t="s">
        <v>13313</v>
      </c>
      <c r="B6932">
        <v>6</v>
      </c>
      <c r="C6932">
        <v>0</v>
      </c>
      <c r="D6932">
        <v>6559</v>
      </c>
      <c r="E6932" t="s">
        <v>311</v>
      </c>
      <c r="F6932" t="s">
        <v>3848</v>
      </c>
      <c r="G6932" t="s">
        <v>311</v>
      </c>
      <c r="H6932" t="s">
        <v>311</v>
      </c>
      <c r="I6932" t="s">
        <v>311</v>
      </c>
      <c r="J6932">
        <v>0</v>
      </c>
    </row>
    <row r="6933" spans="1:10" hidden="1" x14ac:dyDescent="0.35">
      <c r="A6933" t="s">
        <v>13314</v>
      </c>
      <c r="B6933">
        <v>8</v>
      </c>
      <c r="C6933">
        <v>0</v>
      </c>
      <c r="D6933">
        <v>6559</v>
      </c>
      <c r="E6933" t="s">
        <v>311</v>
      </c>
      <c r="F6933" t="s">
        <v>3848</v>
      </c>
      <c r="G6933" t="s">
        <v>311</v>
      </c>
      <c r="H6933" t="s">
        <v>311</v>
      </c>
      <c r="I6933" t="s">
        <v>311</v>
      </c>
      <c r="J6933">
        <v>0</v>
      </c>
    </row>
    <row r="6934" spans="1:10" hidden="1" x14ac:dyDescent="0.35">
      <c r="A6934" t="s">
        <v>13315</v>
      </c>
      <c r="B6934">
        <v>7</v>
      </c>
      <c r="C6934">
        <v>0</v>
      </c>
      <c r="D6934">
        <v>6559</v>
      </c>
      <c r="E6934" t="s">
        <v>311</v>
      </c>
      <c r="F6934" t="s">
        <v>3848</v>
      </c>
      <c r="G6934" t="s">
        <v>311</v>
      </c>
      <c r="H6934" t="s">
        <v>311</v>
      </c>
      <c r="I6934" t="s">
        <v>311</v>
      </c>
      <c r="J6934">
        <v>0</v>
      </c>
    </row>
    <row r="6935" spans="1:10" hidden="1" x14ac:dyDescent="0.35">
      <c r="A6935" t="s">
        <v>13316</v>
      </c>
      <c r="B6935">
        <v>8</v>
      </c>
      <c r="C6935">
        <v>0</v>
      </c>
      <c r="D6935">
        <v>6559</v>
      </c>
      <c r="E6935" t="s">
        <v>311</v>
      </c>
      <c r="F6935" t="s">
        <v>3848</v>
      </c>
      <c r="G6935" t="s">
        <v>311</v>
      </c>
      <c r="H6935" t="s">
        <v>311</v>
      </c>
      <c r="I6935" t="s">
        <v>311</v>
      </c>
      <c r="J6935">
        <v>0</v>
      </c>
    </row>
    <row r="6936" spans="1:10" hidden="1" x14ac:dyDescent="0.35">
      <c r="A6936" t="s">
        <v>13317</v>
      </c>
      <c r="B6936">
        <v>10</v>
      </c>
      <c r="C6936">
        <v>0</v>
      </c>
      <c r="D6936">
        <v>6559</v>
      </c>
      <c r="E6936" t="s">
        <v>311</v>
      </c>
      <c r="F6936" t="s">
        <v>3848</v>
      </c>
      <c r="G6936" t="s">
        <v>311</v>
      </c>
      <c r="H6936" t="s">
        <v>311</v>
      </c>
      <c r="I6936" t="s">
        <v>311</v>
      </c>
      <c r="J6936">
        <v>0</v>
      </c>
    </row>
    <row r="6937" spans="1:10" hidden="1" x14ac:dyDescent="0.35">
      <c r="A6937" t="s">
        <v>13318</v>
      </c>
      <c r="B6937">
        <v>7</v>
      </c>
      <c r="C6937">
        <v>0</v>
      </c>
      <c r="D6937">
        <v>6559</v>
      </c>
      <c r="E6937" t="s">
        <v>311</v>
      </c>
      <c r="F6937" t="s">
        <v>3848</v>
      </c>
      <c r="G6937" t="s">
        <v>311</v>
      </c>
      <c r="H6937" t="s">
        <v>311</v>
      </c>
      <c r="I6937" t="s">
        <v>311</v>
      </c>
      <c r="J6937">
        <v>0</v>
      </c>
    </row>
    <row r="6940" spans="1:10" x14ac:dyDescent="0.35">
      <c r="A6940" t="s">
        <v>1682</v>
      </c>
      <c r="B6940" t="s">
        <v>1683</v>
      </c>
      <c r="C6940" t="s">
        <v>1684</v>
      </c>
      <c r="D6940" t="s">
        <v>1685</v>
      </c>
      <c r="E6940" t="s">
        <v>1686</v>
      </c>
      <c r="F6940" t="s">
        <v>1687</v>
      </c>
      <c r="G6940" t="s">
        <v>1688</v>
      </c>
      <c r="H6940" t="s">
        <v>1689</v>
      </c>
      <c r="I6940" t="s">
        <v>1690</v>
      </c>
      <c r="J6940" t="s">
        <v>1691</v>
      </c>
    </row>
    <row r="6941" spans="1:10" x14ac:dyDescent="0.35">
      <c r="A6941" t="s">
        <v>5893</v>
      </c>
      <c r="B6941">
        <v>12284</v>
      </c>
      <c r="C6941">
        <v>394262</v>
      </c>
      <c r="D6941">
        <v>1</v>
      </c>
      <c r="E6941" t="s">
        <v>319</v>
      </c>
      <c r="F6941" t="s">
        <v>0</v>
      </c>
      <c r="G6941" t="s">
        <v>1795</v>
      </c>
      <c r="H6941">
        <v>17.693999999999999</v>
      </c>
      <c r="I6941">
        <v>92.47</v>
      </c>
      <c r="J6941">
        <v>12275</v>
      </c>
    </row>
    <row r="6942" spans="1:10" x14ac:dyDescent="0.35">
      <c r="A6942" t="s">
        <v>5894</v>
      </c>
      <c r="B6942">
        <v>42892</v>
      </c>
      <c r="C6942">
        <v>381988</v>
      </c>
      <c r="D6942">
        <v>2</v>
      </c>
      <c r="E6942" t="s">
        <v>328</v>
      </c>
      <c r="F6942" t="s">
        <v>0</v>
      </c>
      <c r="G6942" t="s">
        <v>1795</v>
      </c>
      <c r="H6942">
        <v>4.9960000000000004</v>
      </c>
      <c r="I6942">
        <v>74.66</v>
      </c>
      <c r="J6942">
        <v>42876</v>
      </c>
    </row>
    <row r="6943" spans="1:10" x14ac:dyDescent="0.35">
      <c r="A6943" t="s">
        <v>5895</v>
      </c>
      <c r="B6943">
        <v>6056</v>
      </c>
      <c r="C6943">
        <v>267037</v>
      </c>
      <c r="D6943">
        <v>3</v>
      </c>
      <c r="E6943" t="s">
        <v>319</v>
      </c>
      <c r="F6943" t="s">
        <v>0</v>
      </c>
      <c r="G6943" t="s">
        <v>1795</v>
      </c>
      <c r="H6943">
        <v>69.504000000000005</v>
      </c>
      <c r="I6943">
        <v>99.32</v>
      </c>
      <c r="J6943">
        <v>3460</v>
      </c>
    </row>
    <row r="6944" spans="1:10" x14ac:dyDescent="0.35">
      <c r="A6944" t="s">
        <v>5896</v>
      </c>
      <c r="B6944">
        <v>8352</v>
      </c>
      <c r="C6944">
        <v>81181</v>
      </c>
      <c r="D6944">
        <v>4</v>
      </c>
      <c r="E6944" t="s">
        <v>328</v>
      </c>
      <c r="F6944" t="s">
        <v>0</v>
      </c>
      <c r="G6944" t="s">
        <v>1693</v>
      </c>
      <c r="H6944">
        <v>5.19</v>
      </c>
      <c r="I6944">
        <v>69</v>
      </c>
      <c r="J6944">
        <v>986</v>
      </c>
    </row>
    <row r="6945" spans="1:10" x14ac:dyDescent="0.35">
      <c r="A6945" t="s">
        <v>5897</v>
      </c>
      <c r="B6945">
        <v>908</v>
      </c>
      <c r="C6945">
        <v>69675</v>
      </c>
      <c r="D6945">
        <v>5</v>
      </c>
      <c r="E6945" t="s">
        <v>319</v>
      </c>
      <c r="F6945" t="s">
        <v>0</v>
      </c>
      <c r="G6945" t="s">
        <v>2704</v>
      </c>
      <c r="H6945">
        <v>87.241</v>
      </c>
      <c r="I6945">
        <v>99.57</v>
      </c>
      <c r="J6945">
        <v>665</v>
      </c>
    </row>
    <row r="6946" spans="1:10" x14ac:dyDescent="0.35">
      <c r="A6946" t="s">
        <v>5898</v>
      </c>
      <c r="B6946">
        <v>4619</v>
      </c>
      <c r="C6946">
        <v>60009</v>
      </c>
      <c r="D6946">
        <v>6</v>
      </c>
      <c r="E6946" t="s">
        <v>319</v>
      </c>
      <c r="F6946" t="s">
        <v>0</v>
      </c>
      <c r="G6946" t="s">
        <v>5899</v>
      </c>
      <c r="H6946">
        <v>6.3789999999999996</v>
      </c>
      <c r="I6946">
        <v>81.03</v>
      </c>
      <c r="J6946">
        <v>4615</v>
      </c>
    </row>
    <row r="6947" spans="1:10" x14ac:dyDescent="0.35">
      <c r="A6947" t="s">
        <v>5900</v>
      </c>
      <c r="B6947">
        <v>774</v>
      </c>
      <c r="C6947">
        <v>38438</v>
      </c>
      <c r="D6947">
        <v>7</v>
      </c>
      <c r="E6947" t="s">
        <v>319</v>
      </c>
      <c r="F6947" t="s">
        <v>0</v>
      </c>
      <c r="G6947" t="s">
        <v>2312</v>
      </c>
      <c r="H6947">
        <v>68.164000000000001</v>
      </c>
      <c r="I6947">
        <v>99.05</v>
      </c>
      <c r="J6947">
        <v>484</v>
      </c>
    </row>
    <row r="6948" spans="1:10" x14ac:dyDescent="0.35">
      <c r="A6948" t="s">
        <v>5901</v>
      </c>
      <c r="B6948">
        <v>630</v>
      </c>
      <c r="C6948">
        <v>38097</v>
      </c>
      <c r="D6948">
        <v>8</v>
      </c>
      <c r="E6948" t="s">
        <v>319</v>
      </c>
      <c r="F6948" t="s">
        <v>0</v>
      </c>
      <c r="G6948" t="s">
        <v>5902</v>
      </c>
      <c r="H6948">
        <v>47.655999999999999</v>
      </c>
      <c r="I6948">
        <v>99.41</v>
      </c>
      <c r="J6948">
        <v>376</v>
      </c>
    </row>
    <row r="6949" spans="1:10" x14ac:dyDescent="0.35">
      <c r="A6949" t="s">
        <v>5903</v>
      </c>
      <c r="B6949">
        <v>2025</v>
      </c>
      <c r="C6949">
        <v>35910</v>
      </c>
      <c r="D6949">
        <v>9</v>
      </c>
      <c r="E6949" t="s">
        <v>319</v>
      </c>
      <c r="F6949" t="s">
        <v>0</v>
      </c>
      <c r="G6949" t="s">
        <v>1751</v>
      </c>
      <c r="H6949">
        <v>9.6850000000000005</v>
      </c>
      <c r="I6949">
        <v>82.22</v>
      </c>
      <c r="J6949">
        <v>2023</v>
      </c>
    </row>
    <row r="6950" spans="1:10" x14ac:dyDescent="0.35">
      <c r="A6950" t="s">
        <v>5904</v>
      </c>
      <c r="B6950">
        <v>2938</v>
      </c>
      <c r="C6950">
        <v>29795</v>
      </c>
      <c r="D6950">
        <v>10</v>
      </c>
      <c r="E6950" t="s">
        <v>319</v>
      </c>
      <c r="F6950" t="s">
        <v>0</v>
      </c>
      <c r="G6950" t="s">
        <v>2902</v>
      </c>
      <c r="H6950">
        <v>4.7549999999999999</v>
      </c>
      <c r="I6950">
        <v>73.23</v>
      </c>
      <c r="J6950">
        <v>349</v>
      </c>
    </row>
    <row r="6951" spans="1:10" x14ac:dyDescent="0.35">
      <c r="A6951" t="s">
        <v>5905</v>
      </c>
      <c r="B6951">
        <v>3679</v>
      </c>
      <c r="C6951">
        <v>28530</v>
      </c>
      <c r="D6951">
        <v>11</v>
      </c>
      <c r="E6951" t="s">
        <v>328</v>
      </c>
      <c r="F6951" t="s">
        <v>0</v>
      </c>
      <c r="G6951" t="s">
        <v>1967</v>
      </c>
      <c r="H6951">
        <v>4.1349999999999998</v>
      </c>
      <c r="I6951">
        <v>60.71</v>
      </c>
      <c r="J6951">
        <v>3679</v>
      </c>
    </row>
    <row r="6952" spans="1:10" x14ac:dyDescent="0.35">
      <c r="A6952" t="s">
        <v>5906</v>
      </c>
      <c r="B6952">
        <v>772</v>
      </c>
      <c r="C6952">
        <v>28439</v>
      </c>
      <c r="D6952">
        <v>12</v>
      </c>
      <c r="E6952" t="s">
        <v>319</v>
      </c>
      <c r="F6952" t="s">
        <v>0</v>
      </c>
      <c r="G6952" t="s">
        <v>2626</v>
      </c>
      <c r="H6952">
        <v>47.99</v>
      </c>
      <c r="I6952">
        <v>99.37</v>
      </c>
      <c r="J6952">
        <v>652</v>
      </c>
    </row>
    <row r="6953" spans="1:10" x14ac:dyDescent="0.35">
      <c r="A6953" t="s">
        <v>5907</v>
      </c>
      <c r="B6953">
        <v>468</v>
      </c>
      <c r="C6953">
        <v>27670</v>
      </c>
      <c r="D6953">
        <v>13</v>
      </c>
      <c r="E6953" t="s">
        <v>319</v>
      </c>
      <c r="F6953" t="s">
        <v>0</v>
      </c>
      <c r="G6953" t="s">
        <v>2135</v>
      </c>
      <c r="H6953">
        <v>41.307000000000002</v>
      </c>
      <c r="I6953">
        <v>99.14</v>
      </c>
      <c r="J6953">
        <v>377</v>
      </c>
    </row>
    <row r="6954" spans="1:10" x14ac:dyDescent="0.35">
      <c r="A6954" t="s">
        <v>5908</v>
      </c>
      <c r="B6954">
        <v>2442</v>
      </c>
      <c r="C6954">
        <v>27630</v>
      </c>
      <c r="D6954">
        <v>14</v>
      </c>
      <c r="E6954" t="s">
        <v>328</v>
      </c>
      <c r="F6954" t="s">
        <v>0</v>
      </c>
      <c r="G6954" t="s">
        <v>1803</v>
      </c>
      <c r="H6954">
        <v>5.1020000000000003</v>
      </c>
      <c r="I6954">
        <v>69.099999999999994</v>
      </c>
      <c r="J6954">
        <v>351</v>
      </c>
    </row>
    <row r="6955" spans="1:10" x14ac:dyDescent="0.35">
      <c r="A6955" t="s">
        <v>5909</v>
      </c>
      <c r="B6955">
        <v>3738</v>
      </c>
      <c r="C6955">
        <v>27265</v>
      </c>
      <c r="D6955">
        <v>15</v>
      </c>
      <c r="E6955" t="s">
        <v>328</v>
      </c>
      <c r="F6955" t="s">
        <v>0</v>
      </c>
      <c r="G6955" t="s">
        <v>5910</v>
      </c>
      <c r="H6955">
        <v>3.5630000000000002</v>
      </c>
      <c r="I6955">
        <v>54.83</v>
      </c>
      <c r="J6955">
        <v>491</v>
      </c>
    </row>
    <row r="6956" spans="1:10" x14ac:dyDescent="0.35">
      <c r="A6956" t="s">
        <v>5911</v>
      </c>
      <c r="B6956">
        <v>362</v>
      </c>
      <c r="C6956">
        <v>27014</v>
      </c>
      <c r="D6956">
        <v>16</v>
      </c>
      <c r="E6956" t="s">
        <v>319</v>
      </c>
      <c r="F6956" t="s">
        <v>0</v>
      </c>
      <c r="G6956" t="s">
        <v>5912</v>
      </c>
      <c r="H6956">
        <v>41.444000000000003</v>
      </c>
      <c r="I6956">
        <v>98.25</v>
      </c>
      <c r="J6956">
        <v>362</v>
      </c>
    </row>
    <row r="6957" spans="1:10" x14ac:dyDescent="0.35">
      <c r="A6957" t="s">
        <v>5913</v>
      </c>
      <c r="B6957">
        <v>446</v>
      </c>
      <c r="C6957">
        <v>26634</v>
      </c>
      <c r="D6957">
        <v>17</v>
      </c>
      <c r="E6957" t="s">
        <v>319</v>
      </c>
      <c r="F6957" t="s">
        <v>0</v>
      </c>
      <c r="G6957" t="s">
        <v>5914</v>
      </c>
      <c r="H6957">
        <v>67.438999999999993</v>
      </c>
      <c r="I6957">
        <v>99.57</v>
      </c>
      <c r="J6957">
        <v>264</v>
      </c>
    </row>
    <row r="6958" spans="1:10" x14ac:dyDescent="0.35">
      <c r="A6958" t="s">
        <v>5915</v>
      </c>
      <c r="B6958">
        <v>2769</v>
      </c>
      <c r="C6958">
        <v>26063</v>
      </c>
      <c r="D6958">
        <v>18</v>
      </c>
      <c r="E6958" t="s">
        <v>328</v>
      </c>
      <c r="F6958" t="s">
        <v>0</v>
      </c>
      <c r="G6958" t="s">
        <v>1827</v>
      </c>
      <c r="H6958">
        <v>4.6820000000000004</v>
      </c>
      <c r="I6958">
        <v>63.04</v>
      </c>
      <c r="J6958">
        <v>342</v>
      </c>
    </row>
    <row r="6959" spans="1:10" x14ac:dyDescent="0.35">
      <c r="A6959" t="s">
        <v>5916</v>
      </c>
      <c r="B6959">
        <v>1971</v>
      </c>
      <c r="C6959">
        <v>25993</v>
      </c>
      <c r="D6959">
        <v>19</v>
      </c>
      <c r="E6959" t="s">
        <v>319</v>
      </c>
      <c r="F6959" t="s">
        <v>0</v>
      </c>
      <c r="G6959" t="s">
        <v>2402</v>
      </c>
      <c r="H6959">
        <v>7.0339999999999998</v>
      </c>
      <c r="I6959">
        <v>85.66</v>
      </c>
      <c r="J6959">
        <v>686</v>
      </c>
    </row>
    <row r="6960" spans="1:10" x14ac:dyDescent="0.35">
      <c r="A6960" t="s">
        <v>5917</v>
      </c>
      <c r="B6960">
        <v>4577</v>
      </c>
      <c r="C6960">
        <v>25292</v>
      </c>
      <c r="D6960">
        <v>20</v>
      </c>
      <c r="E6960" t="s">
        <v>328</v>
      </c>
      <c r="F6960" t="s">
        <v>0</v>
      </c>
      <c r="G6960" t="s">
        <v>2248</v>
      </c>
      <c r="H6960">
        <v>2.7789999999999999</v>
      </c>
      <c r="I6960">
        <v>45.44</v>
      </c>
      <c r="J6960">
        <v>179</v>
      </c>
    </row>
    <row r="6961" spans="1:10" x14ac:dyDescent="0.35">
      <c r="A6961" t="s">
        <v>5918</v>
      </c>
      <c r="B6961">
        <v>510</v>
      </c>
      <c r="C6961">
        <v>25080</v>
      </c>
      <c r="D6961">
        <v>21</v>
      </c>
      <c r="E6961" t="s">
        <v>319</v>
      </c>
      <c r="F6961" t="s">
        <v>0</v>
      </c>
      <c r="G6961" t="s">
        <v>3498</v>
      </c>
      <c r="H6961">
        <v>40.523000000000003</v>
      </c>
      <c r="I6961">
        <v>98.51</v>
      </c>
      <c r="J6961">
        <v>308</v>
      </c>
    </row>
    <row r="6962" spans="1:10" x14ac:dyDescent="0.35">
      <c r="A6962" t="s">
        <v>5919</v>
      </c>
      <c r="B6962">
        <v>537</v>
      </c>
      <c r="C6962">
        <v>24475</v>
      </c>
      <c r="D6962">
        <v>22</v>
      </c>
      <c r="E6962" t="s">
        <v>319</v>
      </c>
      <c r="F6962" t="s">
        <v>0</v>
      </c>
      <c r="G6962" t="s">
        <v>3531</v>
      </c>
      <c r="H6962">
        <v>30.963999999999999</v>
      </c>
      <c r="I6962">
        <v>96.69</v>
      </c>
      <c r="J6962">
        <v>364</v>
      </c>
    </row>
    <row r="6963" spans="1:10" x14ac:dyDescent="0.35">
      <c r="A6963" t="s">
        <v>5920</v>
      </c>
      <c r="B6963">
        <v>356</v>
      </c>
      <c r="C6963">
        <v>23702</v>
      </c>
      <c r="D6963">
        <v>23</v>
      </c>
      <c r="E6963" t="s">
        <v>319</v>
      </c>
      <c r="F6963" t="s">
        <v>0</v>
      </c>
      <c r="G6963" t="s">
        <v>1836</v>
      </c>
      <c r="H6963">
        <v>108.55500000000001</v>
      </c>
      <c r="I6963">
        <v>99.69</v>
      </c>
      <c r="J6963">
        <v>174</v>
      </c>
    </row>
    <row r="6964" spans="1:10" x14ac:dyDescent="0.35">
      <c r="A6964" t="s">
        <v>5921</v>
      </c>
      <c r="B6964">
        <v>4055</v>
      </c>
      <c r="C6964">
        <v>23262</v>
      </c>
      <c r="D6964">
        <v>24</v>
      </c>
      <c r="E6964" t="s">
        <v>328</v>
      </c>
      <c r="F6964" t="s">
        <v>0</v>
      </c>
      <c r="G6964" t="s">
        <v>5922</v>
      </c>
      <c r="H6964">
        <v>2.577</v>
      </c>
      <c r="I6964">
        <v>50.45</v>
      </c>
      <c r="J6964">
        <v>436</v>
      </c>
    </row>
    <row r="6965" spans="1:10" x14ac:dyDescent="0.35">
      <c r="A6965" t="s">
        <v>5923</v>
      </c>
      <c r="B6965">
        <v>2253</v>
      </c>
      <c r="C6965">
        <v>22604</v>
      </c>
      <c r="D6965">
        <v>25</v>
      </c>
      <c r="E6965" t="s">
        <v>328</v>
      </c>
      <c r="F6965" t="s">
        <v>0</v>
      </c>
      <c r="G6965" t="s">
        <v>5899</v>
      </c>
      <c r="H6965">
        <v>4.9909999999999997</v>
      </c>
      <c r="I6965">
        <v>74.14</v>
      </c>
      <c r="J6965">
        <v>2251</v>
      </c>
    </row>
    <row r="6966" spans="1:10" x14ac:dyDescent="0.35">
      <c r="A6966" t="s">
        <v>5924</v>
      </c>
      <c r="B6966">
        <v>2488</v>
      </c>
      <c r="C6966">
        <v>22320</v>
      </c>
      <c r="D6966">
        <v>26</v>
      </c>
      <c r="E6966" t="s">
        <v>328</v>
      </c>
      <c r="F6966" t="s">
        <v>0</v>
      </c>
      <c r="G6966" t="s">
        <v>1779</v>
      </c>
      <c r="H6966">
        <v>4.6379999999999999</v>
      </c>
      <c r="I6966">
        <v>55.71</v>
      </c>
      <c r="J6966">
        <v>2488</v>
      </c>
    </row>
    <row r="6967" spans="1:10" x14ac:dyDescent="0.35">
      <c r="A6967" t="s">
        <v>5925</v>
      </c>
      <c r="B6967">
        <v>249</v>
      </c>
      <c r="C6967">
        <v>22143</v>
      </c>
      <c r="D6967">
        <v>27</v>
      </c>
      <c r="E6967" t="s">
        <v>319</v>
      </c>
      <c r="F6967" t="s">
        <v>0</v>
      </c>
      <c r="G6967" t="s">
        <v>1705</v>
      </c>
      <c r="H6967">
        <v>113.91500000000001</v>
      </c>
      <c r="I6967">
        <v>99.74</v>
      </c>
      <c r="J6967">
        <v>135</v>
      </c>
    </row>
    <row r="6968" spans="1:10" x14ac:dyDescent="0.35">
      <c r="A6968" t="s">
        <v>5926</v>
      </c>
      <c r="B6968">
        <v>902</v>
      </c>
      <c r="C6968">
        <v>21103</v>
      </c>
      <c r="D6968">
        <v>28</v>
      </c>
      <c r="E6968" t="s">
        <v>319</v>
      </c>
      <c r="F6968" t="s">
        <v>0</v>
      </c>
      <c r="G6968" t="s">
        <v>2346</v>
      </c>
      <c r="H6968">
        <v>41.786999999999999</v>
      </c>
      <c r="I6968">
        <v>95.71</v>
      </c>
      <c r="J6968">
        <v>621</v>
      </c>
    </row>
    <row r="6969" spans="1:10" x14ac:dyDescent="0.35">
      <c r="A6969" t="s">
        <v>5927</v>
      </c>
      <c r="B6969">
        <v>420</v>
      </c>
      <c r="C6969">
        <v>21076</v>
      </c>
      <c r="D6969">
        <v>29</v>
      </c>
      <c r="E6969" t="s">
        <v>319</v>
      </c>
      <c r="F6969" t="s">
        <v>0</v>
      </c>
      <c r="G6969" t="s">
        <v>2040</v>
      </c>
      <c r="H6969">
        <v>39.728000000000002</v>
      </c>
      <c r="I6969">
        <v>99.29</v>
      </c>
      <c r="J6969">
        <v>247</v>
      </c>
    </row>
    <row r="6970" spans="1:10" x14ac:dyDescent="0.35">
      <c r="A6970" t="s">
        <v>5928</v>
      </c>
      <c r="B6970">
        <v>486</v>
      </c>
      <c r="C6970">
        <v>21002</v>
      </c>
      <c r="D6970">
        <v>30</v>
      </c>
      <c r="E6970" t="s">
        <v>319</v>
      </c>
      <c r="F6970" t="s">
        <v>0</v>
      </c>
      <c r="G6970" t="s">
        <v>1886</v>
      </c>
      <c r="H6970">
        <v>28.771000000000001</v>
      </c>
      <c r="I6970">
        <v>99.45</v>
      </c>
      <c r="J6970">
        <v>359</v>
      </c>
    </row>
    <row r="6971" spans="1:10" x14ac:dyDescent="0.35">
      <c r="A6971" t="s">
        <v>5929</v>
      </c>
      <c r="B6971">
        <v>1156</v>
      </c>
      <c r="C6971">
        <v>20595</v>
      </c>
      <c r="D6971">
        <v>31</v>
      </c>
      <c r="E6971" t="s">
        <v>319</v>
      </c>
      <c r="F6971" t="s">
        <v>0</v>
      </c>
      <c r="G6971" t="s">
        <v>4120</v>
      </c>
      <c r="H6971">
        <v>19.334</v>
      </c>
      <c r="I6971">
        <v>90</v>
      </c>
      <c r="J6971">
        <v>1129</v>
      </c>
    </row>
    <row r="6972" spans="1:10" x14ac:dyDescent="0.35">
      <c r="A6972" t="s">
        <v>5930</v>
      </c>
      <c r="B6972">
        <v>1179</v>
      </c>
      <c r="C6972">
        <v>20404</v>
      </c>
      <c r="D6972">
        <v>32</v>
      </c>
      <c r="E6972" t="s">
        <v>319</v>
      </c>
      <c r="F6972" t="s">
        <v>0</v>
      </c>
      <c r="G6972" t="s">
        <v>5931</v>
      </c>
      <c r="H6972">
        <v>8.7560000000000002</v>
      </c>
      <c r="I6972">
        <v>85.4</v>
      </c>
      <c r="J6972">
        <v>691</v>
      </c>
    </row>
    <row r="6973" spans="1:10" x14ac:dyDescent="0.35">
      <c r="A6973" t="s">
        <v>5932</v>
      </c>
      <c r="B6973">
        <v>1541</v>
      </c>
      <c r="C6973">
        <v>19727</v>
      </c>
      <c r="D6973">
        <v>33</v>
      </c>
      <c r="E6973" t="s">
        <v>319</v>
      </c>
      <c r="F6973" t="s">
        <v>0</v>
      </c>
      <c r="G6973" t="s">
        <v>1793</v>
      </c>
      <c r="H6973">
        <v>6.4080000000000004</v>
      </c>
      <c r="I6973">
        <v>85.63</v>
      </c>
      <c r="J6973">
        <v>71</v>
      </c>
    </row>
    <row r="6974" spans="1:10" x14ac:dyDescent="0.35">
      <c r="A6974" t="s">
        <v>5933</v>
      </c>
      <c r="B6974">
        <v>793</v>
      </c>
      <c r="C6974">
        <v>19294</v>
      </c>
      <c r="D6974">
        <v>34</v>
      </c>
      <c r="E6974" t="s">
        <v>319</v>
      </c>
      <c r="F6974" t="s">
        <v>0</v>
      </c>
      <c r="G6974" t="s">
        <v>1779</v>
      </c>
      <c r="H6974">
        <v>12.657999999999999</v>
      </c>
      <c r="I6974">
        <v>90.41</v>
      </c>
      <c r="J6974">
        <v>792</v>
      </c>
    </row>
    <row r="6975" spans="1:10" x14ac:dyDescent="0.35">
      <c r="A6975" t="s">
        <v>5934</v>
      </c>
      <c r="B6975">
        <v>2374</v>
      </c>
      <c r="C6975">
        <v>19047</v>
      </c>
      <c r="D6975">
        <v>35</v>
      </c>
      <c r="E6975" t="s">
        <v>328</v>
      </c>
      <c r="F6975" t="s">
        <v>0</v>
      </c>
      <c r="G6975" t="s">
        <v>1860</v>
      </c>
      <c r="H6975">
        <v>3.7320000000000002</v>
      </c>
      <c r="I6975">
        <v>53.05</v>
      </c>
      <c r="J6975">
        <v>247</v>
      </c>
    </row>
    <row r="6976" spans="1:10" x14ac:dyDescent="0.35">
      <c r="A6976" t="s">
        <v>5935</v>
      </c>
      <c r="B6976">
        <v>275</v>
      </c>
      <c r="C6976">
        <v>18564</v>
      </c>
      <c r="D6976">
        <v>36</v>
      </c>
      <c r="E6976" t="s">
        <v>319</v>
      </c>
      <c r="F6976" t="s">
        <v>0</v>
      </c>
      <c r="G6976" t="s">
        <v>3531</v>
      </c>
      <c r="H6976">
        <v>78.296999999999997</v>
      </c>
      <c r="I6976">
        <v>98.9</v>
      </c>
      <c r="J6976">
        <v>148</v>
      </c>
    </row>
    <row r="6977" spans="1:10" x14ac:dyDescent="0.35">
      <c r="A6977" t="s">
        <v>5936</v>
      </c>
      <c r="B6977">
        <v>605</v>
      </c>
      <c r="C6977">
        <v>18531</v>
      </c>
      <c r="D6977">
        <v>37</v>
      </c>
      <c r="E6977" t="s">
        <v>319</v>
      </c>
      <c r="F6977" t="s">
        <v>0</v>
      </c>
      <c r="G6977" t="s">
        <v>2430</v>
      </c>
      <c r="H6977">
        <v>17.905999999999999</v>
      </c>
      <c r="I6977">
        <v>97.89</v>
      </c>
      <c r="J6977">
        <v>605</v>
      </c>
    </row>
    <row r="6978" spans="1:10" x14ac:dyDescent="0.35">
      <c r="A6978" t="s">
        <v>5937</v>
      </c>
      <c r="B6978">
        <v>404</v>
      </c>
      <c r="C6978">
        <v>18428</v>
      </c>
      <c r="D6978">
        <v>38</v>
      </c>
      <c r="E6978" t="s">
        <v>319</v>
      </c>
      <c r="F6978" t="s">
        <v>0</v>
      </c>
      <c r="G6978" t="s">
        <v>5938</v>
      </c>
      <c r="H6978">
        <v>112.288</v>
      </c>
      <c r="I6978">
        <v>99.75</v>
      </c>
      <c r="J6978">
        <v>121</v>
      </c>
    </row>
    <row r="6979" spans="1:10" x14ac:dyDescent="0.35">
      <c r="A6979" t="s">
        <v>5939</v>
      </c>
      <c r="B6979">
        <v>352</v>
      </c>
      <c r="C6979">
        <v>18224</v>
      </c>
      <c r="D6979">
        <v>39</v>
      </c>
      <c r="E6979" t="s">
        <v>319</v>
      </c>
      <c r="F6979" t="s">
        <v>0</v>
      </c>
      <c r="G6979" t="s">
        <v>1742</v>
      </c>
      <c r="H6979">
        <v>40.706000000000003</v>
      </c>
      <c r="I6979">
        <v>98.47</v>
      </c>
      <c r="J6979">
        <v>169</v>
      </c>
    </row>
    <row r="6980" spans="1:10" x14ac:dyDescent="0.35">
      <c r="A6980" t="s">
        <v>5940</v>
      </c>
      <c r="B6980">
        <v>570</v>
      </c>
      <c r="C6980">
        <v>18202</v>
      </c>
      <c r="D6980">
        <v>40</v>
      </c>
      <c r="E6980" t="s">
        <v>319</v>
      </c>
      <c r="F6980" t="s">
        <v>0</v>
      </c>
      <c r="G6980" t="s">
        <v>1836</v>
      </c>
      <c r="H6980">
        <v>31.25</v>
      </c>
      <c r="I6980">
        <v>97.83</v>
      </c>
      <c r="J6980">
        <v>381</v>
      </c>
    </row>
    <row r="6981" spans="1:10" x14ac:dyDescent="0.35">
      <c r="A6981" t="s">
        <v>5941</v>
      </c>
      <c r="B6981">
        <v>1533</v>
      </c>
      <c r="C6981">
        <v>17930</v>
      </c>
      <c r="D6981">
        <v>41</v>
      </c>
      <c r="E6981" t="s">
        <v>319</v>
      </c>
      <c r="F6981" t="s">
        <v>0</v>
      </c>
      <c r="G6981" t="s">
        <v>1993</v>
      </c>
      <c r="H6981">
        <v>5.7409999999999997</v>
      </c>
      <c r="I6981">
        <v>90.54</v>
      </c>
      <c r="J6981">
        <v>306</v>
      </c>
    </row>
    <row r="6982" spans="1:10" x14ac:dyDescent="0.35">
      <c r="A6982" t="s">
        <v>5942</v>
      </c>
      <c r="B6982">
        <v>1502</v>
      </c>
      <c r="C6982">
        <v>17601</v>
      </c>
      <c r="D6982">
        <v>42</v>
      </c>
      <c r="E6982" t="s">
        <v>319</v>
      </c>
      <c r="F6982" t="s">
        <v>0</v>
      </c>
      <c r="G6982" t="s">
        <v>5943</v>
      </c>
      <c r="H6982">
        <v>6.1230000000000002</v>
      </c>
      <c r="I6982">
        <v>94.14</v>
      </c>
      <c r="J6982">
        <v>256</v>
      </c>
    </row>
    <row r="6983" spans="1:10" x14ac:dyDescent="0.35">
      <c r="A6983" t="s">
        <v>5944</v>
      </c>
      <c r="B6983">
        <v>753</v>
      </c>
      <c r="C6983">
        <v>17566</v>
      </c>
      <c r="D6983">
        <v>43</v>
      </c>
      <c r="E6983" t="s">
        <v>319</v>
      </c>
      <c r="F6983" t="s">
        <v>0</v>
      </c>
      <c r="G6983" t="s">
        <v>1868</v>
      </c>
      <c r="H6983">
        <v>19.684000000000001</v>
      </c>
      <c r="I6983">
        <v>95.93</v>
      </c>
      <c r="J6983">
        <v>581</v>
      </c>
    </row>
    <row r="6984" spans="1:10" x14ac:dyDescent="0.35">
      <c r="A6984" t="s">
        <v>5945</v>
      </c>
      <c r="B6984">
        <v>737</v>
      </c>
      <c r="C6984">
        <v>17112</v>
      </c>
      <c r="D6984">
        <v>44</v>
      </c>
      <c r="E6984" t="s">
        <v>319</v>
      </c>
      <c r="F6984" t="s">
        <v>0</v>
      </c>
      <c r="G6984" t="s">
        <v>5946</v>
      </c>
      <c r="H6984">
        <v>13.436999999999999</v>
      </c>
      <c r="I6984">
        <v>94.35</v>
      </c>
      <c r="J6984">
        <v>577</v>
      </c>
    </row>
    <row r="6985" spans="1:10" x14ac:dyDescent="0.35">
      <c r="A6985" t="s">
        <v>5947</v>
      </c>
      <c r="B6985">
        <v>1575</v>
      </c>
      <c r="C6985">
        <v>17073</v>
      </c>
      <c r="D6985">
        <v>45</v>
      </c>
      <c r="E6985" t="s">
        <v>319</v>
      </c>
      <c r="F6985" t="s">
        <v>0</v>
      </c>
      <c r="G6985" t="s">
        <v>2312</v>
      </c>
      <c r="H6985">
        <v>5.56</v>
      </c>
      <c r="I6985">
        <v>76.900000000000006</v>
      </c>
      <c r="J6985">
        <v>350</v>
      </c>
    </row>
    <row r="6986" spans="1:10" x14ac:dyDescent="0.35">
      <c r="A6986" t="s">
        <v>5948</v>
      </c>
      <c r="B6986">
        <v>1939</v>
      </c>
      <c r="C6986">
        <v>17046</v>
      </c>
      <c r="D6986">
        <v>46</v>
      </c>
      <c r="E6986" t="s">
        <v>328</v>
      </c>
      <c r="F6986" t="s">
        <v>0</v>
      </c>
      <c r="G6986" t="s">
        <v>2430</v>
      </c>
      <c r="H6986">
        <v>4.5469999999999997</v>
      </c>
      <c r="I6986">
        <v>69.239999999999995</v>
      </c>
      <c r="J6986">
        <v>1938</v>
      </c>
    </row>
    <row r="6987" spans="1:10" x14ac:dyDescent="0.35">
      <c r="A6987" t="s">
        <v>5949</v>
      </c>
      <c r="B6987">
        <v>601</v>
      </c>
      <c r="C6987">
        <v>16133</v>
      </c>
      <c r="D6987">
        <v>47</v>
      </c>
      <c r="E6987" t="s">
        <v>319</v>
      </c>
      <c r="F6987" t="s">
        <v>0</v>
      </c>
      <c r="G6987" t="s">
        <v>4025</v>
      </c>
      <c r="H6987">
        <v>28.66</v>
      </c>
      <c r="I6987">
        <v>99.27</v>
      </c>
      <c r="J6987">
        <v>331</v>
      </c>
    </row>
    <row r="6988" spans="1:10" x14ac:dyDescent="0.35">
      <c r="A6988" t="s">
        <v>5950</v>
      </c>
      <c r="B6988">
        <v>199</v>
      </c>
      <c r="C6988">
        <v>16127</v>
      </c>
      <c r="D6988">
        <v>48</v>
      </c>
      <c r="E6988" t="s">
        <v>319</v>
      </c>
      <c r="F6988" t="s">
        <v>0</v>
      </c>
      <c r="G6988" t="s">
        <v>3498</v>
      </c>
      <c r="H6988">
        <v>76.679000000000002</v>
      </c>
      <c r="I6988">
        <v>99.7</v>
      </c>
      <c r="J6988">
        <v>105</v>
      </c>
    </row>
    <row r="6989" spans="1:10" x14ac:dyDescent="0.35">
      <c r="A6989" t="s">
        <v>5951</v>
      </c>
      <c r="B6989">
        <v>1429</v>
      </c>
      <c r="C6989">
        <v>15802</v>
      </c>
      <c r="D6989">
        <v>49</v>
      </c>
      <c r="E6989" t="s">
        <v>328</v>
      </c>
      <c r="F6989" t="s">
        <v>0</v>
      </c>
      <c r="G6989" t="s">
        <v>2316</v>
      </c>
      <c r="H6989">
        <v>4.9009999999999998</v>
      </c>
      <c r="I6989">
        <v>75</v>
      </c>
      <c r="J6989">
        <v>542</v>
      </c>
    </row>
    <row r="6990" spans="1:10" x14ac:dyDescent="0.35">
      <c r="A6990" t="s">
        <v>5952</v>
      </c>
      <c r="B6990">
        <v>3930</v>
      </c>
      <c r="C6990">
        <v>15775</v>
      </c>
      <c r="D6990">
        <v>50</v>
      </c>
      <c r="E6990" t="s">
        <v>311</v>
      </c>
      <c r="F6990" t="s">
        <v>0</v>
      </c>
      <c r="G6990" t="s">
        <v>1795</v>
      </c>
      <c r="I6990" t="s">
        <v>311</v>
      </c>
      <c r="J6990">
        <v>3837</v>
      </c>
    </row>
    <row r="6991" spans="1:10" x14ac:dyDescent="0.35">
      <c r="A6991" t="s">
        <v>5953</v>
      </c>
      <c r="B6991">
        <v>892</v>
      </c>
      <c r="C6991">
        <v>15753</v>
      </c>
      <c r="D6991">
        <v>51</v>
      </c>
      <c r="E6991" t="s">
        <v>319</v>
      </c>
      <c r="F6991" t="s">
        <v>0</v>
      </c>
      <c r="G6991" t="s">
        <v>2657</v>
      </c>
      <c r="H6991">
        <v>12.882999999999999</v>
      </c>
      <c r="I6991">
        <v>91.45</v>
      </c>
      <c r="J6991">
        <v>567</v>
      </c>
    </row>
    <row r="6992" spans="1:10" x14ac:dyDescent="0.35">
      <c r="A6992" t="s">
        <v>5954</v>
      </c>
      <c r="B6992">
        <v>370</v>
      </c>
      <c r="C6992">
        <v>15516</v>
      </c>
      <c r="D6992">
        <v>52</v>
      </c>
      <c r="E6992" t="s">
        <v>319</v>
      </c>
      <c r="F6992" t="s">
        <v>0</v>
      </c>
      <c r="G6992" t="s">
        <v>1705</v>
      </c>
      <c r="H6992">
        <v>28.213000000000001</v>
      </c>
      <c r="I6992">
        <v>95.62</v>
      </c>
      <c r="J6992">
        <v>226</v>
      </c>
    </row>
    <row r="6993" spans="1:10" x14ac:dyDescent="0.35">
      <c r="A6993" t="s">
        <v>5955</v>
      </c>
      <c r="B6993">
        <v>1270</v>
      </c>
      <c r="C6993">
        <v>14933</v>
      </c>
      <c r="D6993">
        <v>53</v>
      </c>
      <c r="E6993" t="s">
        <v>319</v>
      </c>
      <c r="F6993" t="s">
        <v>0</v>
      </c>
      <c r="G6993" t="s">
        <v>2457</v>
      </c>
      <c r="H6993">
        <v>6.548</v>
      </c>
      <c r="I6993">
        <v>84.57</v>
      </c>
      <c r="J6993">
        <v>1270</v>
      </c>
    </row>
    <row r="6994" spans="1:10" x14ac:dyDescent="0.35">
      <c r="A6994" t="s">
        <v>5956</v>
      </c>
      <c r="B6994">
        <v>792</v>
      </c>
      <c r="C6994">
        <v>14455</v>
      </c>
      <c r="D6994">
        <v>54</v>
      </c>
      <c r="E6994" t="s">
        <v>319</v>
      </c>
      <c r="F6994" t="s">
        <v>0</v>
      </c>
      <c r="G6994" t="s">
        <v>1897</v>
      </c>
      <c r="H6994">
        <v>9.2070000000000007</v>
      </c>
      <c r="I6994">
        <v>84.68</v>
      </c>
      <c r="J6994">
        <v>399</v>
      </c>
    </row>
    <row r="6995" spans="1:10" x14ac:dyDescent="0.35">
      <c r="A6995" t="s">
        <v>5957</v>
      </c>
      <c r="B6995">
        <v>448</v>
      </c>
      <c r="C6995">
        <v>14285</v>
      </c>
      <c r="D6995">
        <v>55</v>
      </c>
      <c r="E6995" t="s">
        <v>319</v>
      </c>
      <c r="F6995" t="s">
        <v>0</v>
      </c>
      <c r="G6995" t="s">
        <v>1938</v>
      </c>
      <c r="H6995">
        <v>24.274000000000001</v>
      </c>
      <c r="I6995">
        <v>95.81</v>
      </c>
      <c r="J6995">
        <v>237</v>
      </c>
    </row>
    <row r="6996" spans="1:10" x14ac:dyDescent="0.35">
      <c r="A6996" t="s">
        <v>5958</v>
      </c>
      <c r="B6996">
        <v>463</v>
      </c>
      <c r="C6996">
        <v>14196</v>
      </c>
      <c r="D6996">
        <v>56</v>
      </c>
      <c r="E6996" t="s">
        <v>319</v>
      </c>
      <c r="F6996" t="s">
        <v>0</v>
      </c>
      <c r="G6996" t="s">
        <v>2976</v>
      </c>
      <c r="H6996">
        <v>27.157</v>
      </c>
      <c r="I6996">
        <v>97.22</v>
      </c>
      <c r="J6996">
        <v>257</v>
      </c>
    </row>
    <row r="6997" spans="1:10" x14ac:dyDescent="0.35">
      <c r="A6997" t="s">
        <v>5959</v>
      </c>
      <c r="B6997">
        <v>2060</v>
      </c>
      <c r="C6997">
        <v>14188</v>
      </c>
      <c r="D6997">
        <v>57</v>
      </c>
      <c r="E6997" t="s">
        <v>312</v>
      </c>
      <c r="F6997" t="s">
        <v>0</v>
      </c>
      <c r="G6997" t="s">
        <v>1767</v>
      </c>
      <c r="H6997">
        <v>3.6669999999999998</v>
      </c>
      <c r="I6997">
        <v>36.700000000000003</v>
      </c>
      <c r="J6997">
        <v>2058</v>
      </c>
    </row>
    <row r="6998" spans="1:10" x14ac:dyDescent="0.35">
      <c r="A6998" t="s">
        <v>5960</v>
      </c>
      <c r="B6998">
        <v>625</v>
      </c>
      <c r="C6998">
        <v>14187</v>
      </c>
      <c r="D6998">
        <v>58</v>
      </c>
      <c r="E6998" t="s">
        <v>319</v>
      </c>
      <c r="F6998" t="s">
        <v>0</v>
      </c>
      <c r="G6998" t="s">
        <v>5961</v>
      </c>
      <c r="H6998">
        <v>19.100000000000001</v>
      </c>
      <c r="I6998">
        <v>98.1</v>
      </c>
      <c r="J6998">
        <v>411</v>
      </c>
    </row>
    <row r="6999" spans="1:10" x14ac:dyDescent="0.35">
      <c r="A6999" t="s">
        <v>5962</v>
      </c>
      <c r="B6999">
        <v>939</v>
      </c>
      <c r="C6999">
        <v>13997</v>
      </c>
      <c r="D6999">
        <v>59</v>
      </c>
      <c r="E6999" t="s">
        <v>319</v>
      </c>
      <c r="F6999" t="s">
        <v>0</v>
      </c>
      <c r="G6999" t="s">
        <v>5963</v>
      </c>
      <c r="H6999">
        <v>8.0790000000000006</v>
      </c>
      <c r="I6999">
        <v>81.8</v>
      </c>
      <c r="J6999">
        <v>939</v>
      </c>
    </row>
    <row r="7000" spans="1:10" x14ac:dyDescent="0.35">
      <c r="A7000" t="s">
        <v>5964</v>
      </c>
      <c r="B7000">
        <v>1149</v>
      </c>
      <c r="C7000">
        <v>13978</v>
      </c>
      <c r="D7000">
        <v>60</v>
      </c>
      <c r="E7000" t="s">
        <v>319</v>
      </c>
      <c r="F7000" t="s">
        <v>0</v>
      </c>
      <c r="G7000" t="s">
        <v>1886</v>
      </c>
      <c r="H7000">
        <v>5.6820000000000004</v>
      </c>
      <c r="I7000">
        <v>75.37</v>
      </c>
      <c r="J7000">
        <v>482</v>
      </c>
    </row>
    <row r="7001" spans="1:10" x14ac:dyDescent="0.35">
      <c r="A7001" t="s">
        <v>5965</v>
      </c>
      <c r="B7001">
        <v>285</v>
      </c>
      <c r="C7001">
        <v>13884</v>
      </c>
      <c r="D7001">
        <v>61</v>
      </c>
      <c r="E7001" t="s">
        <v>319</v>
      </c>
      <c r="F7001" t="s">
        <v>0</v>
      </c>
      <c r="G7001" t="s">
        <v>1781</v>
      </c>
      <c r="H7001">
        <v>73.081999999999994</v>
      </c>
      <c r="I7001">
        <v>99.46</v>
      </c>
      <c r="J7001">
        <v>129</v>
      </c>
    </row>
    <row r="7002" spans="1:10" x14ac:dyDescent="0.35">
      <c r="A7002" t="s">
        <v>5966</v>
      </c>
      <c r="B7002">
        <v>1084</v>
      </c>
      <c r="C7002">
        <v>13805</v>
      </c>
      <c r="D7002">
        <v>62</v>
      </c>
      <c r="E7002" t="s">
        <v>319</v>
      </c>
      <c r="F7002" t="s">
        <v>0</v>
      </c>
      <c r="G7002" t="s">
        <v>5967</v>
      </c>
      <c r="H7002">
        <v>6.3310000000000004</v>
      </c>
      <c r="I7002">
        <v>81.290000000000006</v>
      </c>
      <c r="J7002">
        <v>409</v>
      </c>
    </row>
    <row r="7003" spans="1:10" x14ac:dyDescent="0.35">
      <c r="A7003" t="s">
        <v>5968</v>
      </c>
      <c r="B7003">
        <v>342</v>
      </c>
      <c r="C7003">
        <v>13788</v>
      </c>
      <c r="D7003">
        <v>63</v>
      </c>
      <c r="E7003" t="s">
        <v>319</v>
      </c>
      <c r="F7003" t="s">
        <v>0</v>
      </c>
      <c r="G7003" t="s">
        <v>1751</v>
      </c>
      <c r="H7003">
        <v>46.296999999999997</v>
      </c>
      <c r="I7003">
        <v>98.2</v>
      </c>
      <c r="J7003">
        <v>341</v>
      </c>
    </row>
    <row r="7004" spans="1:10" x14ac:dyDescent="0.35">
      <c r="A7004" t="s">
        <v>5969</v>
      </c>
      <c r="B7004">
        <v>1621</v>
      </c>
      <c r="C7004">
        <v>13692</v>
      </c>
      <c r="D7004">
        <v>64</v>
      </c>
      <c r="E7004" t="s">
        <v>328</v>
      </c>
      <c r="F7004" t="s">
        <v>0</v>
      </c>
      <c r="G7004" t="s">
        <v>2034</v>
      </c>
      <c r="H7004">
        <v>4.4779999999999998</v>
      </c>
      <c r="I7004">
        <v>72.14</v>
      </c>
      <c r="J7004">
        <v>515</v>
      </c>
    </row>
    <row r="7005" spans="1:10" x14ac:dyDescent="0.35">
      <c r="A7005" t="s">
        <v>5970</v>
      </c>
      <c r="B7005">
        <v>4041</v>
      </c>
      <c r="C7005">
        <v>13556</v>
      </c>
      <c r="D7005">
        <v>65</v>
      </c>
      <c r="E7005" t="s">
        <v>319</v>
      </c>
      <c r="F7005" t="s">
        <v>0</v>
      </c>
      <c r="G7005" t="s">
        <v>2402</v>
      </c>
      <c r="H7005">
        <v>10.057</v>
      </c>
      <c r="I7005">
        <v>94.49</v>
      </c>
      <c r="J7005">
        <v>489</v>
      </c>
    </row>
    <row r="7006" spans="1:10" x14ac:dyDescent="0.35">
      <c r="A7006" t="s">
        <v>5971</v>
      </c>
      <c r="B7006">
        <v>1060</v>
      </c>
      <c r="C7006">
        <v>13459</v>
      </c>
      <c r="D7006">
        <v>66</v>
      </c>
      <c r="E7006" t="s">
        <v>319</v>
      </c>
      <c r="F7006" t="s">
        <v>0</v>
      </c>
      <c r="G7006" t="s">
        <v>1900</v>
      </c>
      <c r="H7006">
        <v>8.44</v>
      </c>
      <c r="I7006">
        <v>82.37</v>
      </c>
      <c r="J7006">
        <v>904</v>
      </c>
    </row>
    <row r="7007" spans="1:10" x14ac:dyDescent="0.35">
      <c r="A7007" t="s">
        <v>5972</v>
      </c>
      <c r="B7007">
        <v>1749</v>
      </c>
      <c r="C7007">
        <v>13424</v>
      </c>
      <c r="D7007">
        <v>67</v>
      </c>
      <c r="E7007" t="s">
        <v>328</v>
      </c>
      <c r="F7007" t="s">
        <v>0</v>
      </c>
      <c r="G7007" t="s">
        <v>5973</v>
      </c>
      <c r="H7007">
        <v>3.6619999999999999</v>
      </c>
      <c r="I7007">
        <v>56.34</v>
      </c>
      <c r="J7007">
        <v>153</v>
      </c>
    </row>
    <row r="7008" spans="1:10" x14ac:dyDescent="0.35">
      <c r="A7008" t="s">
        <v>5974</v>
      </c>
      <c r="B7008">
        <v>610</v>
      </c>
      <c r="C7008">
        <v>13369</v>
      </c>
      <c r="D7008">
        <v>68</v>
      </c>
      <c r="E7008" t="s">
        <v>319</v>
      </c>
      <c r="F7008" t="s">
        <v>0</v>
      </c>
      <c r="G7008" t="s">
        <v>5975</v>
      </c>
      <c r="H7008">
        <v>11.217000000000001</v>
      </c>
      <c r="I7008">
        <v>92.42</v>
      </c>
      <c r="J7008">
        <v>610</v>
      </c>
    </row>
    <row r="7009" spans="1:10" x14ac:dyDescent="0.35">
      <c r="A7009" t="s">
        <v>5976</v>
      </c>
      <c r="B7009">
        <v>237</v>
      </c>
      <c r="C7009">
        <v>13258</v>
      </c>
      <c r="D7009">
        <v>69</v>
      </c>
      <c r="E7009" t="s">
        <v>319</v>
      </c>
      <c r="F7009" t="s">
        <v>0</v>
      </c>
      <c r="G7009" t="s">
        <v>1779</v>
      </c>
      <c r="H7009">
        <v>69.8</v>
      </c>
      <c r="I7009">
        <v>99.39</v>
      </c>
      <c r="J7009">
        <v>148</v>
      </c>
    </row>
    <row r="7010" spans="1:10" x14ac:dyDescent="0.35">
      <c r="A7010" t="s">
        <v>5977</v>
      </c>
      <c r="B7010">
        <v>1858</v>
      </c>
      <c r="C7010">
        <v>13191</v>
      </c>
      <c r="D7010">
        <v>70</v>
      </c>
      <c r="E7010" t="s">
        <v>328</v>
      </c>
      <c r="F7010" t="s">
        <v>0</v>
      </c>
      <c r="G7010" t="s">
        <v>2167</v>
      </c>
      <c r="H7010">
        <v>3.4529999999999998</v>
      </c>
      <c r="I7010">
        <v>71.8</v>
      </c>
      <c r="J7010">
        <v>376</v>
      </c>
    </row>
    <row r="7011" spans="1:10" x14ac:dyDescent="0.35">
      <c r="A7011" t="s">
        <v>5978</v>
      </c>
      <c r="B7011">
        <v>558</v>
      </c>
      <c r="C7011">
        <v>13063</v>
      </c>
      <c r="D7011">
        <v>71</v>
      </c>
      <c r="E7011" t="s">
        <v>319</v>
      </c>
      <c r="F7011" t="s">
        <v>0</v>
      </c>
      <c r="G7011" t="s">
        <v>1705</v>
      </c>
      <c r="H7011">
        <v>12.067</v>
      </c>
      <c r="I7011">
        <v>89.63</v>
      </c>
      <c r="J7011">
        <v>556</v>
      </c>
    </row>
    <row r="7012" spans="1:10" x14ac:dyDescent="0.35">
      <c r="A7012" t="s">
        <v>5979</v>
      </c>
      <c r="B7012">
        <v>249</v>
      </c>
      <c r="C7012">
        <v>13017</v>
      </c>
      <c r="D7012">
        <v>72</v>
      </c>
      <c r="E7012" t="s">
        <v>319</v>
      </c>
      <c r="F7012" t="s">
        <v>0</v>
      </c>
      <c r="G7012" t="s">
        <v>2135</v>
      </c>
      <c r="H7012">
        <v>59.581000000000003</v>
      </c>
      <c r="I7012">
        <v>99.71</v>
      </c>
      <c r="J7012">
        <v>130</v>
      </c>
    </row>
    <row r="7013" spans="1:10" x14ac:dyDescent="0.35">
      <c r="A7013" t="s">
        <v>5980</v>
      </c>
      <c r="B7013">
        <v>4054</v>
      </c>
      <c r="C7013">
        <v>12975</v>
      </c>
      <c r="D7013">
        <v>73</v>
      </c>
      <c r="E7013" t="s">
        <v>319</v>
      </c>
      <c r="F7013" t="s">
        <v>0</v>
      </c>
      <c r="G7013" t="s">
        <v>2607</v>
      </c>
      <c r="H7013">
        <v>4.3390000000000004</v>
      </c>
      <c r="I7013">
        <v>67.58</v>
      </c>
      <c r="J7013">
        <v>814</v>
      </c>
    </row>
    <row r="7014" spans="1:10" x14ac:dyDescent="0.35">
      <c r="A7014" t="s">
        <v>5981</v>
      </c>
      <c r="B7014">
        <v>976</v>
      </c>
      <c r="C7014">
        <v>12952</v>
      </c>
      <c r="D7014">
        <v>74</v>
      </c>
      <c r="E7014" t="s">
        <v>319</v>
      </c>
      <c r="F7014" t="s">
        <v>0</v>
      </c>
      <c r="G7014" t="s">
        <v>1779</v>
      </c>
      <c r="H7014">
        <v>9.0749999999999993</v>
      </c>
      <c r="I7014">
        <v>85.1</v>
      </c>
      <c r="J7014">
        <v>888</v>
      </c>
    </row>
    <row r="7015" spans="1:10" x14ac:dyDescent="0.35">
      <c r="A7015" t="s">
        <v>5982</v>
      </c>
      <c r="B7015">
        <v>318</v>
      </c>
      <c r="C7015">
        <v>12695</v>
      </c>
      <c r="D7015">
        <v>75</v>
      </c>
      <c r="E7015" t="s">
        <v>319</v>
      </c>
      <c r="F7015" t="s">
        <v>0</v>
      </c>
      <c r="G7015" t="s">
        <v>2657</v>
      </c>
      <c r="H7015">
        <v>23.167999999999999</v>
      </c>
      <c r="I7015">
        <v>95.41</v>
      </c>
      <c r="J7015">
        <v>318</v>
      </c>
    </row>
    <row r="7016" spans="1:10" x14ac:dyDescent="0.35">
      <c r="A7016" t="s">
        <v>5983</v>
      </c>
      <c r="B7016">
        <v>404</v>
      </c>
      <c r="C7016">
        <v>12646</v>
      </c>
      <c r="D7016">
        <v>76</v>
      </c>
      <c r="E7016" t="s">
        <v>319</v>
      </c>
      <c r="F7016" t="s">
        <v>0</v>
      </c>
      <c r="G7016" t="s">
        <v>2077</v>
      </c>
      <c r="H7016">
        <v>21.530999999999999</v>
      </c>
      <c r="I7016">
        <v>99.25</v>
      </c>
      <c r="J7016">
        <v>220</v>
      </c>
    </row>
    <row r="7017" spans="1:10" x14ac:dyDescent="0.35">
      <c r="A7017" t="s">
        <v>5984</v>
      </c>
      <c r="B7017">
        <v>828</v>
      </c>
      <c r="C7017">
        <v>12592</v>
      </c>
      <c r="D7017">
        <v>77</v>
      </c>
      <c r="E7017" t="s">
        <v>319</v>
      </c>
      <c r="F7017" t="s">
        <v>0</v>
      </c>
      <c r="G7017" t="s">
        <v>1795</v>
      </c>
      <c r="H7017">
        <v>8.5009999999999994</v>
      </c>
      <c r="I7017">
        <v>84.25</v>
      </c>
      <c r="J7017">
        <v>828</v>
      </c>
    </row>
    <row r="7018" spans="1:10" x14ac:dyDescent="0.35">
      <c r="A7018" t="s">
        <v>5985</v>
      </c>
      <c r="B7018">
        <v>635</v>
      </c>
      <c r="C7018">
        <v>12555</v>
      </c>
      <c r="D7018">
        <v>78</v>
      </c>
      <c r="E7018" t="s">
        <v>319</v>
      </c>
      <c r="F7018" t="s">
        <v>0</v>
      </c>
      <c r="G7018" t="s">
        <v>1699</v>
      </c>
      <c r="H7018">
        <v>11.15</v>
      </c>
      <c r="I7018">
        <v>88.08</v>
      </c>
      <c r="J7018">
        <v>634</v>
      </c>
    </row>
    <row r="7019" spans="1:10" x14ac:dyDescent="0.35">
      <c r="A7019" t="s">
        <v>5986</v>
      </c>
      <c r="B7019">
        <v>342</v>
      </c>
      <c r="C7019">
        <v>12477</v>
      </c>
      <c r="D7019">
        <v>79</v>
      </c>
      <c r="E7019" t="s">
        <v>319</v>
      </c>
      <c r="F7019" t="s">
        <v>0</v>
      </c>
      <c r="G7019" t="s">
        <v>1779</v>
      </c>
      <c r="H7019">
        <v>65.010999999999996</v>
      </c>
      <c r="I7019">
        <v>98.98</v>
      </c>
      <c r="J7019">
        <v>202</v>
      </c>
    </row>
    <row r="7020" spans="1:10" x14ac:dyDescent="0.35">
      <c r="A7020" t="s">
        <v>5987</v>
      </c>
      <c r="B7020">
        <v>363</v>
      </c>
      <c r="C7020">
        <v>12172</v>
      </c>
      <c r="D7020">
        <v>80</v>
      </c>
      <c r="E7020" t="s">
        <v>319</v>
      </c>
      <c r="F7020" t="s">
        <v>0</v>
      </c>
      <c r="G7020" t="s">
        <v>1705</v>
      </c>
      <c r="H7020">
        <v>38.103999999999999</v>
      </c>
      <c r="I7020">
        <v>97.99</v>
      </c>
      <c r="J7020">
        <v>363</v>
      </c>
    </row>
    <row r="7021" spans="1:10" x14ac:dyDescent="0.35">
      <c r="A7021" t="s">
        <v>5988</v>
      </c>
      <c r="B7021">
        <v>1226</v>
      </c>
      <c r="C7021">
        <v>12117</v>
      </c>
      <c r="D7021">
        <v>81</v>
      </c>
      <c r="E7021" t="s">
        <v>319</v>
      </c>
      <c r="F7021" t="s">
        <v>0</v>
      </c>
      <c r="G7021" t="s">
        <v>1940</v>
      </c>
      <c r="H7021">
        <v>6.6820000000000004</v>
      </c>
      <c r="I7021">
        <v>87.03</v>
      </c>
      <c r="J7021">
        <v>590</v>
      </c>
    </row>
    <row r="7022" spans="1:10" x14ac:dyDescent="0.35">
      <c r="A7022" t="s">
        <v>5989</v>
      </c>
      <c r="B7022">
        <v>657</v>
      </c>
      <c r="C7022">
        <v>12053</v>
      </c>
      <c r="D7022">
        <v>82</v>
      </c>
      <c r="E7022" t="s">
        <v>319</v>
      </c>
      <c r="F7022" t="s">
        <v>0</v>
      </c>
      <c r="G7022" t="s">
        <v>3099</v>
      </c>
      <c r="H7022">
        <v>9.5869999999999997</v>
      </c>
      <c r="I7022">
        <v>86.55</v>
      </c>
      <c r="J7022">
        <v>657</v>
      </c>
    </row>
    <row r="7023" spans="1:10" x14ac:dyDescent="0.35">
      <c r="A7023" t="s">
        <v>5990</v>
      </c>
      <c r="B7023">
        <v>1171</v>
      </c>
      <c r="C7023">
        <v>11834</v>
      </c>
      <c r="D7023">
        <v>83</v>
      </c>
      <c r="E7023" t="s">
        <v>319</v>
      </c>
      <c r="F7023" t="s">
        <v>0</v>
      </c>
      <c r="G7023" t="s">
        <v>2379</v>
      </c>
      <c r="H7023">
        <v>5.26</v>
      </c>
      <c r="I7023">
        <v>87.6</v>
      </c>
      <c r="J7023">
        <v>1171</v>
      </c>
    </row>
    <row r="7024" spans="1:10" x14ac:dyDescent="0.35">
      <c r="A7024" t="s">
        <v>5991</v>
      </c>
      <c r="B7024">
        <v>2165</v>
      </c>
      <c r="C7024">
        <v>11626</v>
      </c>
      <c r="D7024">
        <v>84</v>
      </c>
      <c r="E7024" t="s">
        <v>312</v>
      </c>
      <c r="F7024" t="s">
        <v>0</v>
      </c>
      <c r="G7024" t="s">
        <v>4042</v>
      </c>
      <c r="H7024">
        <v>2.9079999999999999</v>
      </c>
      <c r="I7024">
        <v>42.66</v>
      </c>
      <c r="J7024">
        <v>2165</v>
      </c>
    </row>
    <row r="7025" spans="1:10" x14ac:dyDescent="0.35">
      <c r="A7025" t="s">
        <v>5992</v>
      </c>
      <c r="B7025">
        <v>960</v>
      </c>
      <c r="C7025">
        <v>11500</v>
      </c>
      <c r="D7025">
        <v>85</v>
      </c>
      <c r="E7025" t="s">
        <v>328</v>
      </c>
      <c r="F7025" t="s">
        <v>0</v>
      </c>
      <c r="G7025" t="s">
        <v>1779</v>
      </c>
      <c r="H7025">
        <v>6.4290000000000003</v>
      </c>
      <c r="I7025">
        <v>74.489999999999995</v>
      </c>
      <c r="J7025">
        <v>960</v>
      </c>
    </row>
    <row r="7026" spans="1:10" x14ac:dyDescent="0.35">
      <c r="A7026" t="s">
        <v>5993</v>
      </c>
      <c r="B7026">
        <v>537</v>
      </c>
      <c r="C7026">
        <v>11408</v>
      </c>
      <c r="D7026">
        <v>86</v>
      </c>
      <c r="E7026" t="s">
        <v>319</v>
      </c>
      <c r="F7026" t="s">
        <v>0</v>
      </c>
      <c r="G7026" t="s">
        <v>5994</v>
      </c>
      <c r="H7026">
        <v>24.251999999999999</v>
      </c>
      <c r="I7026">
        <v>97.88</v>
      </c>
      <c r="J7026">
        <v>360</v>
      </c>
    </row>
    <row r="7027" spans="1:10" x14ac:dyDescent="0.35">
      <c r="A7027" t="s">
        <v>5995</v>
      </c>
      <c r="B7027">
        <v>1566</v>
      </c>
      <c r="C7027">
        <v>11407</v>
      </c>
      <c r="D7027">
        <v>87</v>
      </c>
      <c r="E7027" t="s">
        <v>328</v>
      </c>
      <c r="F7027" t="s">
        <v>0</v>
      </c>
      <c r="G7027" t="s">
        <v>1868</v>
      </c>
      <c r="H7027">
        <v>3.758</v>
      </c>
      <c r="I7027">
        <v>65.7</v>
      </c>
      <c r="J7027">
        <v>473</v>
      </c>
    </row>
    <row r="7028" spans="1:10" x14ac:dyDescent="0.35">
      <c r="A7028" t="s">
        <v>5996</v>
      </c>
      <c r="B7028">
        <v>368</v>
      </c>
      <c r="C7028">
        <v>11356</v>
      </c>
      <c r="D7028">
        <v>88</v>
      </c>
      <c r="E7028" t="s">
        <v>319</v>
      </c>
      <c r="F7028" t="s">
        <v>0</v>
      </c>
      <c r="G7028" t="s">
        <v>2626</v>
      </c>
      <c r="H7028">
        <v>17.021000000000001</v>
      </c>
      <c r="I7028">
        <v>98.1</v>
      </c>
      <c r="J7028">
        <v>205</v>
      </c>
    </row>
    <row r="7029" spans="1:10" x14ac:dyDescent="0.35">
      <c r="A7029" t="s">
        <v>5997</v>
      </c>
      <c r="B7029">
        <v>329</v>
      </c>
      <c r="C7029">
        <v>11014</v>
      </c>
      <c r="D7029">
        <v>89</v>
      </c>
      <c r="E7029" t="s">
        <v>319</v>
      </c>
      <c r="F7029" t="s">
        <v>0</v>
      </c>
      <c r="G7029" t="s">
        <v>1884</v>
      </c>
      <c r="H7029">
        <v>20.257000000000001</v>
      </c>
      <c r="I7029">
        <v>97.52</v>
      </c>
      <c r="J7029">
        <v>329</v>
      </c>
    </row>
    <row r="7030" spans="1:10" x14ac:dyDescent="0.35">
      <c r="A7030" t="s">
        <v>5998</v>
      </c>
      <c r="B7030">
        <v>1382</v>
      </c>
      <c r="C7030">
        <v>10867</v>
      </c>
      <c r="D7030">
        <v>90</v>
      </c>
      <c r="E7030" t="s">
        <v>319</v>
      </c>
      <c r="F7030" t="s">
        <v>0</v>
      </c>
      <c r="G7030" t="s">
        <v>2427</v>
      </c>
      <c r="H7030">
        <v>4.1139999999999999</v>
      </c>
      <c r="I7030">
        <v>79.510000000000005</v>
      </c>
      <c r="J7030">
        <v>336</v>
      </c>
    </row>
    <row r="7031" spans="1:10" x14ac:dyDescent="0.35">
      <c r="A7031" t="s">
        <v>5999</v>
      </c>
      <c r="B7031">
        <v>775</v>
      </c>
      <c r="C7031">
        <v>10861</v>
      </c>
      <c r="D7031">
        <v>91</v>
      </c>
      <c r="E7031" t="s">
        <v>319</v>
      </c>
      <c r="F7031" t="s">
        <v>0</v>
      </c>
      <c r="G7031" t="s">
        <v>1845</v>
      </c>
      <c r="H7031">
        <v>7.9889999999999999</v>
      </c>
      <c r="I7031">
        <v>84.84</v>
      </c>
      <c r="J7031">
        <v>775</v>
      </c>
    </row>
    <row r="7032" spans="1:10" x14ac:dyDescent="0.35">
      <c r="A7032" t="s">
        <v>6000</v>
      </c>
      <c r="B7032">
        <v>327</v>
      </c>
      <c r="C7032">
        <v>10786</v>
      </c>
      <c r="D7032">
        <v>92</v>
      </c>
      <c r="E7032" t="s">
        <v>319</v>
      </c>
      <c r="F7032" t="s">
        <v>0</v>
      </c>
      <c r="G7032" t="s">
        <v>1759</v>
      </c>
      <c r="H7032">
        <v>49.420999999999999</v>
      </c>
      <c r="I7032">
        <v>99.65</v>
      </c>
      <c r="J7032">
        <v>174</v>
      </c>
    </row>
    <row r="7033" spans="1:10" x14ac:dyDescent="0.35">
      <c r="A7033" t="s">
        <v>6001</v>
      </c>
      <c r="B7033">
        <v>1840</v>
      </c>
      <c r="C7033">
        <v>10663</v>
      </c>
      <c r="D7033">
        <v>93</v>
      </c>
      <c r="E7033" t="s">
        <v>328</v>
      </c>
      <c r="F7033" t="s">
        <v>0</v>
      </c>
      <c r="G7033" t="s">
        <v>1843</v>
      </c>
      <c r="H7033">
        <v>2.9830000000000001</v>
      </c>
      <c r="I7033">
        <v>47.43</v>
      </c>
      <c r="J7033">
        <v>138</v>
      </c>
    </row>
    <row r="7034" spans="1:10" x14ac:dyDescent="0.35">
      <c r="A7034" t="s">
        <v>6002</v>
      </c>
      <c r="B7034">
        <v>3402</v>
      </c>
      <c r="C7034">
        <v>10457</v>
      </c>
      <c r="D7034">
        <v>94</v>
      </c>
      <c r="E7034" t="s">
        <v>319</v>
      </c>
      <c r="F7034" t="s">
        <v>0</v>
      </c>
      <c r="G7034" t="s">
        <v>6003</v>
      </c>
      <c r="H7034">
        <v>6.4729999999999999</v>
      </c>
      <c r="I7034">
        <v>86.32</v>
      </c>
      <c r="J7034">
        <v>1662</v>
      </c>
    </row>
    <row r="7035" spans="1:10" x14ac:dyDescent="0.35">
      <c r="A7035" t="s">
        <v>6004</v>
      </c>
      <c r="B7035">
        <v>519</v>
      </c>
      <c r="C7035">
        <v>10410</v>
      </c>
      <c r="D7035">
        <v>95</v>
      </c>
      <c r="E7035" t="s">
        <v>319</v>
      </c>
      <c r="F7035" t="s">
        <v>0</v>
      </c>
      <c r="G7035" t="s">
        <v>1789</v>
      </c>
      <c r="H7035">
        <v>16.173999999999999</v>
      </c>
      <c r="I7035">
        <v>95.78</v>
      </c>
      <c r="J7035">
        <v>349</v>
      </c>
    </row>
    <row r="7036" spans="1:10" x14ac:dyDescent="0.35">
      <c r="A7036" t="s">
        <v>6005</v>
      </c>
      <c r="B7036">
        <v>2729</v>
      </c>
      <c r="C7036">
        <v>10292</v>
      </c>
      <c r="D7036">
        <v>96</v>
      </c>
      <c r="E7036" t="s">
        <v>319</v>
      </c>
      <c r="F7036" t="s">
        <v>0</v>
      </c>
      <c r="G7036" t="s">
        <v>2063</v>
      </c>
      <c r="H7036">
        <v>10.46</v>
      </c>
      <c r="I7036">
        <v>92.81</v>
      </c>
      <c r="J7036">
        <v>607</v>
      </c>
    </row>
    <row r="7037" spans="1:10" x14ac:dyDescent="0.35">
      <c r="A7037" t="s">
        <v>6006</v>
      </c>
      <c r="B7037">
        <v>1630</v>
      </c>
      <c r="C7037">
        <v>10256</v>
      </c>
      <c r="D7037">
        <v>97</v>
      </c>
      <c r="E7037" t="s">
        <v>312</v>
      </c>
      <c r="F7037" t="s">
        <v>0</v>
      </c>
      <c r="G7037" t="s">
        <v>1693</v>
      </c>
      <c r="H7037">
        <v>3.3069999999999999</v>
      </c>
      <c r="I7037">
        <v>43.91</v>
      </c>
      <c r="J7037">
        <v>221</v>
      </c>
    </row>
    <row r="7038" spans="1:10" x14ac:dyDescent="0.35">
      <c r="A7038" t="s">
        <v>6007</v>
      </c>
      <c r="B7038">
        <v>1799</v>
      </c>
      <c r="C7038">
        <v>10164</v>
      </c>
      <c r="D7038">
        <v>98</v>
      </c>
      <c r="E7038" t="s">
        <v>328</v>
      </c>
      <c r="F7038" t="s">
        <v>0</v>
      </c>
      <c r="G7038" t="s">
        <v>6008</v>
      </c>
      <c r="H7038">
        <v>2.3029999999999999</v>
      </c>
      <c r="I7038">
        <v>42.08</v>
      </c>
      <c r="J7038">
        <v>72</v>
      </c>
    </row>
    <row r="7039" spans="1:10" x14ac:dyDescent="0.35">
      <c r="A7039" t="s">
        <v>6009</v>
      </c>
      <c r="B7039">
        <v>105</v>
      </c>
      <c r="C7039">
        <v>10158</v>
      </c>
      <c r="D7039">
        <v>99</v>
      </c>
      <c r="E7039" t="s">
        <v>319</v>
      </c>
      <c r="F7039" t="s">
        <v>0</v>
      </c>
      <c r="G7039" t="s">
        <v>1699</v>
      </c>
      <c r="H7039">
        <v>65.037999999999997</v>
      </c>
      <c r="I7039">
        <v>97.38</v>
      </c>
      <c r="J7039">
        <v>52</v>
      </c>
    </row>
    <row r="7040" spans="1:10" x14ac:dyDescent="0.35">
      <c r="A7040" t="s">
        <v>6010</v>
      </c>
      <c r="B7040">
        <v>1581</v>
      </c>
      <c r="C7040">
        <v>10090</v>
      </c>
      <c r="D7040">
        <v>100</v>
      </c>
      <c r="E7040" t="s">
        <v>319</v>
      </c>
      <c r="F7040" t="s">
        <v>0</v>
      </c>
      <c r="G7040" t="s">
        <v>6011</v>
      </c>
      <c r="H7040">
        <v>3.359</v>
      </c>
      <c r="I7040">
        <v>56.06</v>
      </c>
      <c r="J7040">
        <v>579</v>
      </c>
    </row>
    <row r="7041" spans="1:10" x14ac:dyDescent="0.35">
      <c r="A7041" t="s">
        <v>6012</v>
      </c>
      <c r="B7041">
        <v>1812</v>
      </c>
      <c r="C7041">
        <v>10088</v>
      </c>
      <c r="D7041">
        <v>101</v>
      </c>
      <c r="E7041" t="s">
        <v>328</v>
      </c>
      <c r="F7041" t="s">
        <v>0</v>
      </c>
      <c r="G7041" t="s">
        <v>1795</v>
      </c>
      <c r="H7041">
        <v>2.8069999999999999</v>
      </c>
      <c r="I7041">
        <v>51.37</v>
      </c>
      <c r="J7041">
        <v>73</v>
      </c>
    </row>
    <row r="7042" spans="1:10" x14ac:dyDescent="0.35">
      <c r="A7042" t="s">
        <v>6013</v>
      </c>
      <c r="B7042">
        <v>625</v>
      </c>
      <c r="C7042">
        <v>9972</v>
      </c>
      <c r="D7042">
        <v>102</v>
      </c>
      <c r="E7042" t="s">
        <v>319</v>
      </c>
      <c r="F7042" t="s">
        <v>0</v>
      </c>
      <c r="G7042" t="s">
        <v>2452</v>
      </c>
      <c r="H7042">
        <v>15.647</v>
      </c>
      <c r="I7042">
        <v>93.48</v>
      </c>
      <c r="J7042">
        <v>433</v>
      </c>
    </row>
    <row r="7043" spans="1:10" x14ac:dyDescent="0.35">
      <c r="A7043" t="s">
        <v>6014</v>
      </c>
      <c r="B7043">
        <v>741</v>
      </c>
      <c r="C7043">
        <v>9951</v>
      </c>
      <c r="D7043">
        <v>103</v>
      </c>
      <c r="E7043" t="s">
        <v>319</v>
      </c>
      <c r="F7043" t="s">
        <v>0</v>
      </c>
      <c r="G7043" t="s">
        <v>2183</v>
      </c>
      <c r="H7043">
        <v>6.5179999999999998</v>
      </c>
      <c r="I7043">
        <v>93.34</v>
      </c>
      <c r="J7043">
        <v>106</v>
      </c>
    </row>
    <row r="7044" spans="1:10" x14ac:dyDescent="0.35">
      <c r="A7044" t="s">
        <v>6015</v>
      </c>
      <c r="B7044">
        <v>335</v>
      </c>
      <c r="C7044">
        <v>9946</v>
      </c>
      <c r="D7044">
        <v>104</v>
      </c>
      <c r="E7044" t="s">
        <v>319</v>
      </c>
      <c r="F7044" t="s">
        <v>0</v>
      </c>
      <c r="G7044" t="s">
        <v>3282</v>
      </c>
      <c r="H7044">
        <v>29.234000000000002</v>
      </c>
      <c r="I7044">
        <v>99.49</v>
      </c>
      <c r="J7044">
        <v>170</v>
      </c>
    </row>
    <row r="7045" spans="1:10" x14ac:dyDescent="0.35">
      <c r="A7045" t="s">
        <v>5570</v>
      </c>
      <c r="B7045">
        <v>329</v>
      </c>
      <c r="C7045">
        <v>9866</v>
      </c>
      <c r="D7045">
        <v>105</v>
      </c>
      <c r="E7045" t="s">
        <v>319</v>
      </c>
      <c r="F7045" t="s">
        <v>0</v>
      </c>
      <c r="G7045" t="s">
        <v>3531</v>
      </c>
      <c r="H7045">
        <v>16.837</v>
      </c>
      <c r="I7045">
        <v>93.75</v>
      </c>
      <c r="J7045">
        <v>329</v>
      </c>
    </row>
    <row r="7046" spans="1:10" x14ac:dyDescent="0.35">
      <c r="A7046" t="s">
        <v>6016</v>
      </c>
      <c r="B7046">
        <v>2428</v>
      </c>
      <c r="C7046">
        <v>9824</v>
      </c>
      <c r="D7046">
        <v>106</v>
      </c>
      <c r="E7046" t="s">
        <v>319</v>
      </c>
      <c r="F7046" t="s">
        <v>0</v>
      </c>
      <c r="G7046" t="s">
        <v>6017</v>
      </c>
      <c r="H7046">
        <v>8.2940000000000005</v>
      </c>
      <c r="I7046">
        <v>89.86</v>
      </c>
      <c r="J7046">
        <v>761</v>
      </c>
    </row>
    <row r="7047" spans="1:10" x14ac:dyDescent="0.35">
      <c r="A7047" t="s">
        <v>6018</v>
      </c>
      <c r="B7047">
        <v>1391</v>
      </c>
      <c r="C7047">
        <v>9812</v>
      </c>
      <c r="D7047">
        <v>107</v>
      </c>
      <c r="E7047" t="s">
        <v>312</v>
      </c>
      <c r="F7047" t="s">
        <v>0</v>
      </c>
      <c r="G7047" t="s">
        <v>1693</v>
      </c>
      <c r="H7047">
        <v>3.5190000000000001</v>
      </c>
      <c r="I7047">
        <v>46.42</v>
      </c>
      <c r="J7047">
        <v>154</v>
      </c>
    </row>
    <row r="7048" spans="1:10" x14ac:dyDescent="0.35">
      <c r="A7048" t="s">
        <v>6019</v>
      </c>
      <c r="B7048">
        <v>1239</v>
      </c>
      <c r="C7048">
        <v>9600</v>
      </c>
      <c r="D7048">
        <v>108</v>
      </c>
      <c r="E7048" t="s">
        <v>319</v>
      </c>
      <c r="F7048" t="s">
        <v>0</v>
      </c>
      <c r="G7048" t="s">
        <v>2670</v>
      </c>
      <c r="H7048">
        <v>4.0469999999999997</v>
      </c>
      <c r="I7048">
        <v>85.18</v>
      </c>
      <c r="J7048">
        <v>1239</v>
      </c>
    </row>
    <row r="7049" spans="1:10" x14ac:dyDescent="0.35">
      <c r="A7049" t="s">
        <v>6020</v>
      </c>
      <c r="B7049">
        <v>491</v>
      </c>
      <c r="C7049">
        <v>9577</v>
      </c>
      <c r="D7049">
        <v>109</v>
      </c>
      <c r="E7049" t="s">
        <v>319</v>
      </c>
      <c r="F7049" t="s">
        <v>0</v>
      </c>
      <c r="G7049" t="s">
        <v>2379</v>
      </c>
      <c r="H7049">
        <v>17.352</v>
      </c>
      <c r="I7049">
        <v>98.53</v>
      </c>
      <c r="J7049">
        <v>257</v>
      </c>
    </row>
    <row r="7050" spans="1:10" x14ac:dyDescent="0.35">
      <c r="A7050" t="s">
        <v>6021</v>
      </c>
      <c r="B7050">
        <v>1019</v>
      </c>
      <c r="C7050">
        <v>9477</v>
      </c>
      <c r="D7050">
        <v>110</v>
      </c>
      <c r="E7050" t="s">
        <v>328</v>
      </c>
      <c r="F7050" t="s">
        <v>0</v>
      </c>
      <c r="G7050" t="s">
        <v>4155</v>
      </c>
      <c r="H7050">
        <v>4.82</v>
      </c>
      <c r="I7050">
        <v>75.290000000000006</v>
      </c>
      <c r="J7050">
        <v>300</v>
      </c>
    </row>
    <row r="7051" spans="1:10" x14ac:dyDescent="0.35">
      <c r="A7051" t="s">
        <v>6022</v>
      </c>
      <c r="B7051">
        <v>3360</v>
      </c>
      <c r="C7051">
        <v>9355</v>
      </c>
      <c r="D7051">
        <v>111</v>
      </c>
      <c r="E7051" t="s">
        <v>328</v>
      </c>
      <c r="F7051" t="s">
        <v>0</v>
      </c>
      <c r="G7051" t="s">
        <v>2167</v>
      </c>
      <c r="H7051">
        <v>3.4790000000000001</v>
      </c>
      <c r="I7051">
        <v>73.22</v>
      </c>
      <c r="J7051">
        <v>398</v>
      </c>
    </row>
    <row r="7052" spans="1:10" x14ac:dyDescent="0.35">
      <c r="A7052" t="s">
        <v>6023</v>
      </c>
      <c r="B7052">
        <v>1223</v>
      </c>
      <c r="C7052">
        <v>9341</v>
      </c>
      <c r="D7052">
        <v>112</v>
      </c>
      <c r="E7052" t="s">
        <v>328</v>
      </c>
      <c r="F7052" t="s">
        <v>0</v>
      </c>
      <c r="G7052" t="s">
        <v>1779</v>
      </c>
      <c r="H7052">
        <v>4.6239999999999997</v>
      </c>
      <c r="I7052">
        <v>55.31</v>
      </c>
      <c r="J7052">
        <v>464</v>
      </c>
    </row>
    <row r="7053" spans="1:10" x14ac:dyDescent="0.35">
      <c r="A7053" t="s">
        <v>6024</v>
      </c>
      <c r="B7053">
        <v>364</v>
      </c>
      <c r="C7053">
        <v>9318</v>
      </c>
      <c r="D7053">
        <v>113</v>
      </c>
      <c r="E7053" t="s">
        <v>319</v>
      </c>
      <c r="F7053" t="s">
        <v>0</v>
      </c>
      <c r="G7053" t="s">
        <v>6025</v>
      </c>
      <c r="H7053">
        <v>13.615</v>
      </c>
      <c r="I7053">
        <v>92.16</v>
      </c>
      <c r="J7053">
        <v>76</v>
      </c>
    </row>
    <row r="7054" spans="1:10" x14ac:dyDescent="0.35">
      <c r="A7054" t="s">
        <v>6026</v>
      </c>
      <c r="B7054">
        <v>371</v>
      </c>
      <c r="C7054">
        <v>9126</v>
      </c>
      <c r="D7054">
        <v>114</v>
      </c>
      <c r="E7054" t="s">
        <v>319</v>
      </c>
      <c r="F7054" t="s">
        <v>0</v>
      </c>
      <c r="G7054" t="s">
        <v>2840</v>
      </c>
      <c r="H7054">
        <v>18.361000000000001</v>
      </c>
      <c r="I7054">
        <v>96.03</v>
      </c>
      <c r="J7054">
        <v>262</v>
      </c>
    </row>
    <row r="7055" spans="1:10" x14ac:dyDescent="0.35">
      <c r="A7055" t="s">
        <v>6027</v>
      </c>
      <c r="B7055">
        <v>1145</v>
      </c>
      <c r="C7055">
        <v>9123</v>
      </c>
      <c r="D7055">
        <v>115</v>
      </c>
      <c r="E7055" t="s">
        <v>328</v>
      </c>
      <c r="F7055" t="s">
        <v>0</v>
      </c>
      <c r="G7055" t="s">
        <v>6028</v>
      </c>
      <c r="H7055">
        <v>4.0810000000000004</v>
      </c>
      <c r="I7055">
        <v>48.57</v>
      </c>
      <c r="J7055">
        <v>143</v>
      </c>
    </row>
    <row r="7056" spans="1:10" x14ac:dyDescent="0.35">
      <c r="A7056" t="s">
        <v>6029</v>
      </c>
      <c r="B7056">
        <v>336</v>
      </c>
      <c r="C7056">
        <v>9063</v>
      </c>
      <c r="D7056">
        <v>116</v>
      </c>
      <c r="E7056" t="s">
        <v>319</v>
      </c>
      <c r="F7056" t="s">
        <v>0</v>
      </c>
      <c r="G7056" t="s">
        <v>2063</v>
      </c>
      <c r="H7056">
        <v>47.564</v>
      </c>
      <c r="I7056">
        <v>99.66</v>
      </c>
      <c r="J7056">
        <v>138</v>
      </c>
    </row>
    <row r="7057" spans="1:10" x14ac:dyDescent="0.35">
      <c r="A7057" t="s">
        <v>6030</v>
      </c>
      <c r="B7057">
        <v>1253</v>
      </c>
      <c r="C7057">
        <v>9050</v>
      </c>
      <c r="D7057">
        <v>117</v>
      </c>
      <c r="E7057" t="s">
        <v>328</v>
      </c>
      <c r="F7057" t="s">
        <v>0</v>
      </c>
      <c r="G7057" t="s">
        <v>2799</v>
      </c>
      <c r="H7057">
        <v>3.6059999999999999</v>
      </c>
      <c r="I7057">
        <v>73.37</v>
      </c>
      <c r="J7057">
        <v>342</v>
      </c>
    </row>
    <row r="7058" spans="1:10" x14ac:dyDescent="0.35">
      <c r="A7058" t="s">
        <v>6031</v>
      </c>
      <c r="B7058">
        <v>1122</v>
      </c>
      <c r="C7058">
        <v>9039</v>
      </c>
      <c r="D7058">
        <v>118</v>
      </c>
      <c r="E7058" t="s">
        <v>328</v>
      </c>
      <c r="F7058" t="s">
        <v>0</v>
      </c>
      <c r="G7058" t="s">
        <v>3784</v>
      </c>
      <c r="H7058">
        <v>4.3449999999999998</v>
      </c>
      <c r="I7058">
        <v>75</v>
      </c>
      <c r="J7058">
        <v>452</v>
      </c>
    </row>
    <row r="7059" spans="1:10" x14ac:dyDescent="0.35">
      <c r="A7059" t="s">
        <v>6032</v>
      </c>
      <c r="B7059">
        <v>1222</v>
      </c>
      <c r="C7059">
        <v>8987</v>
      </c>
      <c r="D7059">
        <v>119</v>
      </c>
      <c r="E7059" t="s">
        <v>319</v>
      </c>
      <c r="F7059" t="s">
        <v>0</v>
      </c>
      <c r="G7059" t="s">
        <v>2590</v>
      </c>
      <c r="H7059">
        <v>3.7610000000000001</v>
      </c>
      <c r="I7059">
        <v>96.61</v>
      </c>
      <c r="J7059">
        <v>1219</v>
      </c>
    </row>
    <row r="7060" spans="1:10" x14ac:dyDescent="0.35">
      <c r="A7060" t="s">
        <v>6033</v>
      </c>
      <c r="B7060">
        <v>560</v>
      </c>
      <c r="C7060">
        <v>8977</v>
      </c>
      <c r="D7060">
        <v>120</v>
      </c>
      <c r="E7060" t="s">
        <v>319</v>
      </c>
      <c r="F7060" t="s">
        <v>0</v>
      </c>
      <c r="G7060" t="s">
        <v>6034</v>
      </c>
      <c r="H7060">
        <v>8.0830000000000002</v>
      </c>
      <c r="I7060">
        <v>92.46</v>
      </c>
      <c r="J7060">
        <v>28</v>
      </c>
    </row>
    <row r="7061" spans="1:10" x14ac:dyDescent="0.35">
      <c r="A7061" t="s">
        <v>6035</v>
      </c>
      <c r="B7061">
        <v>1396</v>
      </c>
      <c r="C7061">
        <v>8969</v>
      </c>
      <c r="D7061">
        <v>121</v>
      </c>
      <c r="E7061" t="s">
        <v>328</v>
      </c>
      <c r="F7061" t="s">
        <v>0</v>
      </c>
      <c r="G7061" t="s">
        <v>6036</v>
      </c>
      <c r="H7061">
        <v>3.3069999999999999</v>
      </c>
      <c r="I7061">
        <v>55.16</v>
      </c>
      <c r="J7061">
        <v>1345</v>
      </c>
    </row>
    <row r="7062" spans="1:10" x14ac:dyDescent="0.35">
      <c r="A7062" t="s">
        <v>6037</v>
      </c>
      <c r="B7062">
        <v>332</v>
      </c>
      <c r="C7062">
        <v>8906</v>
      </c>
      <c r="D7062">
        <v>122</v>
      </c>
      <c r="E7062" t="s">
        <v>319</v>
      </c>
      <c r="F7062" t="s">
        <v>0</v>
      </c>
      <c r="G7062" t="s">
        <v>1961</v>
      </c>
      <c r="H7062">
        <v>33.255000000000003</v>
      </c>
      <c r="I7062">
        <v>99.82</v>
      </c>
      <c r="J7062">
        <v>157</v>
      </c>
    </row>
    <row r="7063" spans="1:10" x14ac:dyDescent="0.35">
      <c r="A7063" t="s">
        <v>6038</v>
      </c>
      <c r="B7063">
        <v>299</v>
      </c>
      <c r="C7063">
        <v>8903</v>
      </c>
      <c r="D7063">
        <v>123</v>
      </c>
      <c r="E7063" t="s">
        <v>319</v>
      </c>
      <c r="F7063" t="s">
        <v>0</v>
      </c>
      <c r="G7063" t="s">
        <v>1940</v>
      </c>
      <c r="H7063">
        <v>44.710999999999999</v>
      </c>
      <c r="I7063">
        <v>99.29</v>
      </c>
      <c r="J7063">
        <v>133</v>
      </c>
    </row>
    <row r="7064" spans="1:10" x14ac:dyDescent="0.35">
      <c r="A7064" t="s">
        <v>6039</v>
      </c>
      <c r="B7064">
        <v>931</v>
      </c>
      <c r="C7064">
        <v>8886</v>
      </c>
      <c r="D7064">
        <v>124</v>
      </c>
      <c r="E7064" t="s">
        <v>319</v>
      </c>
      <c r="F7064" t="s">
        <v>0</v>
      </c>
      <c r="G7064" t="s">
        <v>6040</v>
      </c>
      <c r="H7064">
        <v>4.9930000000000003</v>
      </c>
      <c r="I7064">
        <v>81.56</v>
      </c>
      <c r="J7064">
        <v>230</v>
      </c>
    </row>
    <row r="7065" spans="1:10" x14ac:dyDescent="0.35">
      <c r="A7065" t="s">
        <v>6041</v>
      </c>
      <c r="B7065">
        <v>2274</v>
      </c>
      <c r="C7065">
        <v>8820</v>
      </c>
      <c r="D7065">
        <v>125</v>
      </c>
      <c r="E7065" t="s">
        <v>334</v>
      </c>
      <c r="F7065" t="s">
        <v>0</v>
      </c>
      <c r="G7065" t="s">
        <v>1900</v>
      </c>
      <c r="H7065">
        <v>2.7280000000000002</v>
      </c>
      <c r="I7065">
        <v>24.1</v>
      </c>
      <c r="J7065">
        <v>1848</v>
      </c>
    </row>
    <row r="7066" spans="1:10" x14ac:dyDescent="0.35">
      <c r="A7066" t="s">
        <v>6042</v>
      </c>
      <c r="B7066">
        <v>1243</v>
      </c>
      <c r="C7066">
        <v>8559</v>
      </c>
      <c r="D7066">
        <v>126</v>
      </c>
      <c r="E7066" t="s">
        <v>312</v>
      </c>
      <c r="F7066" t="s">
        <v>0</v>
      </c>
      <c r="G7066" t="s">
        <v>1693</v>
      </c>
      <c r="H7066">
        <v>3.4489999999999998</v>
      </c>
      <c r="I7066">
        <v>45.34</v>
      </c>
      <c r="J7066">
        <v>197</v>
      </c>
    </row>
    <row r="7067" spans="1:10" x14ac:dyDescent="0.35">
      <c r="A7067" t="s">
        <v>6043</v>
      </c>
      <c r="B7067">
        <v>823</v>
      </c>
      <c r="C7067">
        <v>8558</v>
      </c>
      <c r="D7067">
        <v>127</v>
      </c>
      <c r="E7067" t="s">
        <v>328</v>
      </c>
      <c r="F7067" t="s">
        <v>0</v>
      </c>
      <c r="G7067" t="s">
        <v>2079</v>
      </c>
      <c r="H7067">
        <v>4.8650000000000002</v>
      </c>
      <c r="I7067">
        <v>61.67</v>
      </c>
      <c r="J7067">
        <v>376</v>
      </c>
    </row>
    <row r="7068" spans="1:10" x14ac:dyDescent="0.35">
      <c r="A7068" t="s">
        <v>6044</v>
      </c>
      <c r="B7068">
        <v>1595</v>
      </c>
      <c r="C7068">
        <v>8488</v>
      </c>
      <c r="D7068">
        <v>128</v>
      </c>
      <c r="E7068" t="s">
        <v>334</v>
      </c>
      <c r="F7068" t="s">
        <v>0</v>
      </c>
      <c r="G7068" t="s">
        <v>1789</v>
      </c>
      <c r="H7068">
        <v>2.742</v>
      </c>
      <c r="I7068">
        <v>20.100000000000001</v>
      </c>
      <c r="J7068">
        <v>199</v>
      </c>
    </row>
    <row r="7069" spans="1:10" x14ac:dyDescent="0.35">
      <c r="A7069" t="s">
        <v>6045</v>
      </c>
      <c r="B7069">
        <v>1423</v>
      </c>
      <c r="C7069">
        <v>8434</v>
      </c>
      <c r="D7069">
        <v>129</v>
      </c>
      <c r="E7069" t="s">
        <v>312</v>
      </c>
      <c r="F7069" t="s">
        <v>0</v>
      </c>
      <c r="G7069" t="s">
        <v>1815</v>
      </c>
      <c r="H7069">
        <v>3.117</v>
      </c>
      <c r="I7069">
        <v>45.1</v>
      </c>
      <c r="J7069">
        <v>1286</v>
      </c>
    </row>
    <row r="7070" spans="1:10" x14ac:dyDescent="0.35">
      <c r="A7070" t="s">
        <v>6046</v>
      </c>
      <c r="B7070">
        <v>925</v>
      </c>
      <c r="C7070">
        <v>8420</v>
      </c>
      <c r="D7070">
        <v>130</v>
      </c>
      <c r="E7070" t="s">
        <v>328</v>
      </c>
      <c r="F7070" t="s">
        <v>0</v>
      </c>
      <c r="G7070" t="s">
        <v>6047</v>
      </c>
      <c r="H7070">
        <v>4.13</v>
      </c>
      <c r="I7070">
        <v>54.34</v>
      </c>
      <c r="J7070">
        <v>54</v>
      </c>
    </row>
    <row r="7071" spans="1:10" x14ac:dyDescent="0.35">
      <c r="A7071" t="s">
        <v>6048</v>
      </c>
      <c r="B7071">
        <v>4609</v>
      </c>
      <c r="C7071">
        <v>8376</v>
      </c>
      <c r="D7071">
        <v>131</v>
      </c>
      <c r="E7071" t="s">
        <v>319</v>
      </c>
      <c r="F7071" t="s">
        <v>0</v>
      </c>
      <c r="G7071" t="s">
        <v>2539</v>
      </c>
      <c r="H7071">
        <v>8.2089999999999996</v>
      </c>
      <c r="I7071">
        <v>92.86</v>
      </c>
      <c r="J7071">
        <v>376</v>
      </c>
    </row>
    <row r="7072" spans="1:10" x14ac:dyDescent="0.35">
      <c r="A7072" t="s">
        <v>6049</v>
      </c>
      <c r="B7072">
        <v>1918</v>
      </c>
      <c r="C7072">
        <v>8312</v>
      </c>
      <c r="D7072">
        <v>132</v>
      </c>
      <c r="E7072" t="s">
        <v>312</v>
      </c>
      <c r="F7072" t="s">
        <v>0</v>
      </c>
      <c r="G7072" t="s">
        <v>6050</v>
      </c>
      <c r="H7072">
        <v>2.0470000000000002</v>
      </c>
      <c r="I7072">
        <v>33.090000000000003</v>
      </c>
      <c r="J7072">
        <v>149</v>
      </c>
    </row>
    <row r="7073" spans="1:10" x14ac:dyDescent="0.35">
      <c r="A7073" t="s">
        <v>6051</v>
      </c>
      <c r="B7073">
        <v>316</v>
      </c>
      <c r="C7073">
        <v>8201</v>
      </c>
      <c r="D7073">
        <v>133</v>
      </c>
      <c r="E7073" t="s">
        <v>319</v>
      </c>
      <c r="F7073" t="s">
        <v>0</v>
      </c>
      <c r="G7073" t="s">
        <v>1969</v>
      </c>
      <c r="H7073">
        <v>42.439</v>
      </c>
      <c r="I7073">
        <v>99.44</v>
      </c>
      <c r="J7073">
        <v>188</v>
      </c>
    </row>
    <row r="7074" spans="1:10" x14ac:dyDescent="0.35">
      <c r="A7074" t="s">
        <v>6052</v>
      </c>
      <c r="B7074">
        <v>1108</v>
      </c>
      <c r="C7074">
        <v>8140</v>
      </c>
      <c r="D7074">
        <v>134</v>
      </c>
      <c r="E7074" t="s">
        <v>312</v>
      </c>
      <c r="F7074" t="s">
        <v>0</v>
      </c>
      <c r="G7074" t="s">
        <v>2316</v>
      </c>
      <c r="H7074">
        <v>3.4089999999999998</v>
      </c>
      <c r="I7074">
        <v>46.28</v>
      </c>
      <c r="J7074">
        <v>167</v>
      </c>
    </row>
    <row r="7075" spans="1:10" x14ac:dyDescent="0.35">
      <c r="A7075" t="s">
        <v>6053</v>
      </c>
      <c r="B7075">
        <v>466</v>
      </c>
      <c r="C7075">
        <v>8120</v>
      </c>
      <c r="D7075">
        <v>135</v>
      </c>
      <c r="E7075" t="s">
        <v>319</v>
      </c>
      <c r="F7075" t="s">
        <v>0</v>
      </c>
      <c r="G7075" t="s">
        <v>6054</v>
      </c>
      <c r="H7075">
        <v>11.555</v>
      </c>
      <c r="I7075">
        <v>95.94</v>
      </c>
      <c r="J7075">
        <v>220</v>
      </c>
    </row>
    <row r="7076" spans="1:10" x14ac:dyDescent="0.35">
      <c r="A7076" t="s">
        <v>6055</v>
      </c>
      <c r="B7076">
        <v>102</v>
      </c>
      <c r="C7076">
        <v>8120</v>
      </c>
      <c r="D7076">
        <v>135</v>
      </c>
      <c r="E7076" t="s">
        <v>319</v>
      </c>
      <c r="F7076" t="s">
        <v>0</v>
      </c>
      <c r="G7076" t="s">
        <v>1699</v>
      </c>
      <c r="H7076">
        <v>34.914999999999999</v>
      </c>
      <c r="I7076">
        <v>94.48</v>
      </c>
      <c r="J7076">
        <v>102</v>
      </c>
    </row>
    <row r="7077" spans="1:10" x14ac:dyDescent="0.35">
      <c r="A7077" t="s">
        <v>6056</v>
      </c>
      <c r="B7077">
        <v>323</v>
      </c>
      <c r="C7077">
        <v>8046</v>
      </c>
      <c r="D7077">
        <v>137</v>
      </c>
      <c r="E7077" t="s">
        <v>319</v>
      </c>
      <c r="F7077" t="s">
        <v>0</v>
      </c>
      <c r="G7077" t="s">
        <v>6057</v>
      </c>
      <c r="H7077">
        <v>15.887</v>
      </c>
      <c r="I7077">
        <v>97.49</v>
      </c>
      <c r="J7077">
        <v>273</v>
      </c>
    </row>
    <row r="7078" spans="1:10" x14ac:dyDescent="0.35">
      <c r="A7078" t="s">
        <v>6058</v>
      </c>
      <c r="B7078">
        <v>764</v>
      </c>
      <c r="C7078">
        <v>7911</v>
      </c>
      <c r="D7078">
        <v>138</v>
      </c>
      <c r="E7078" t="s">
        <v>328</v>
      </c>
      <c r="F7078" t="s">
        <v>0</v>
      </c>
      <c r="G7078" t="s">
        <v>1803</v>
      </c>
      <c r="H7078">
        <v>5.0190000000000001</v>
      </c>
      <c r="I7078">
        <v>68.400000000000006</v>
      </c>
      <c r="J7078">
        <v>106</v>
      </c>
    </row>
    <row r="7079" spans="1:10" x14ac:dyDescent="0.35">
      <c r="A7079" t="s">
        <v>6059</v>
      </c>
      <c r="B7079">
        <v>1042</v>
      </c>
      <c r="C7079">
        <v>7904</v>
      </c>
      <c r="D7079">
        <v>139</v>
      </c>
      <c r="E7079" t="s">
        <v>328</v>
      </c>
      <c r="F7079" t="s">
        <v>0</v>
      </c>
      <c r="G7079" t="s">
        <v>3162</v>
      </c>
      <c r="H7079">
        <v>4.08</v>
      </c>
      <c r="I7079">
        <v>43.65</v>
      </c>
      <c r="J7079">
        <v>138</v>
      </c>
    </row>
    <row r="7080" spans="1:10" x14ac:dyDescent="0.35">
      <c r="A7080" t="s">
        <v>6060</v>
      </c>
      <c r="B7080">
        <v>412</v>
      </c>
      <c r="C7080">
        <v>7898</v>
      </c>
      <c r="D7080">
        <v>140</v>
      </c>
      <c r="E7080" t="s">
        <v>319</v>
      </c>
      <c r="F7080" t="s">
        <v>0</v>
      </c>
      <c r="G7080" t="s">
        <v>2617</v>
      </c>
      <c r="H7080">
        <v>11.430999999999999</v>
      </c>
      <c r="I7080">
        <v>96.96</v>
      </c>
      <c r="J7080">
        <v>178</v>
      </c>
    </row>
    <row r="7081" spans="1:10" x14ac:dyDescent="0.35">
      <c r="A7081" t="s">
        <v>6061</v>
      </c>
      <c r="B7081">
        <v>624</v>
      </c>
      <c r="C7081">
        <v>7898</v>
      </c>
      <c r="D7081">
        <v>140</v>
      </c>
      <c r="E7081" t="s">
        <v>319</v>
      </c>
      <c r="F7081" t="s">
        <v>0</v>
      </c>
      <c r="G7081" t="s">
        <v>2959</v>
      </c>
      <c r="H7081">
        <v>7.1619999999999999</v>
      </c>
      <c r="I7081">
        <v>82.31</v>
      </c>
      <c r="J7081">
        <v>624</v>
      </c>
    </row>
    <row r="7082" spans="1:10" x14ac:dyDescent="0.35">
      <c r="A7082" t="s">
        <v>6062</v>
      </c>
      <c r="B7082">
        <v>1403</v>
      </c>
      <c r="C7082">
        <v>7883</v>
      </c>
      <c r="D7082">
        <v>142</v>
      </c>
      <c r="E7082" t="s">
        <v>312</v>
      </c>
      <c r="F7082" t="s">
        <v>0</v>
      </c>
      <c r="G7082" t="s">
        <v>1781</v>
      </c>
      <c r="H7082">
        <v>3.4870000000000001</v>
      </c>
      <c r="I7082">
        <v>39.25</v>
      </c>
      <c r="J7082">
        <v>474</v>
      </c>
    </row>
    <row r="7083" spans="1:10" x14ac:dyDescent="0.35">
      <c r="A7083" t="s">
        <v>6063</v>
      </c>
      <c r="B7083">
        <v>885</v>
      </c>
      <c r="C7083">
        <v>7844</v>
      </c>
      <c r="D7083">
        <v>143</v>
      </c>
      <c r="E7083" t="s">
        <v>319</v>
      </c>
      <c r="F7083" t="s">
        <v>0</v>
      </c>
      <c r="G7083" t="s">
        <v>2096</v>
      </c>
      <c r="H7083">
        <v>4.8520000000000003</v>
      </c>
      <c r="I7083">
        <v>82.08</v>
      </c>
      <c r="J7083">
        <v>636</v>
      </c>
    </row>
    <row r="7084" spans="1:10" x14ac:dyDescent="0.35">
      <c r="A7084" t="s">
        <v>6064</v>
      </c>
      <c r="B7084">
        <v>292</v>
      </c>
      <c r="C7084">
        <v>7841</v>
      </c>
      <c r="D7084">
        <v>144</v>
      </c>
      <c r="E7084" t="s">
        <v>319</v>
      </c>
      <c r="F7084" t="s">
        <v>0</v>
      </c>
      <c r="G7084" t="s">
        <v>1803</v>
      </c>
      <c r="H7084">
        <v>13.369</v>
      </c>
      <c r="I7084">
        <v>93.4</v>
      </c>
      <c r="J7084">
        <v>198</v>
      </c>
    </row>
    <row r="7085" spans="1:10" x14ac:dyDescent="0.35">
      <c r="A7085" t="s">
        <v>6065</v>
      </c>
      <c r="B7085">
        <v>1317</v>
      </c>
      <c r="C7085">
        <v>7824</v>
      </c>
      <c r="D7085">
        <v>145</v>
      </c>
      <c r="E7085" t="s">
        <v>328</v>
      </c>
      <c r="F7085" t="s">
        <v>0</v>
      </c>
      <c r="G7085" t="s">
        <v>6066</v>
      </c>
      <c r="H7085">
        <v>3.105</v>
      </c>
      <c r="I7085">
        <v>58.24</v>
      </c>
      <c r="J7085">
        <v>1317</v>
      </c>
    </row>
    <row r="7086" spans="1:10" x14ac:dyDescent="0.35">
      <c r="A7086" t="s">
        <v>6067</v>
      </c>
      <c r="B7086">
        <v>321</v>
      </c>
      <c r="C7086">
        <v>7820</v>
      </c>
      <c r="D7086">
        <v>146</v>
      </c>
      <c r="E7086" t="s">
        <v>319</v>
      </c>
      <c r="F7086" t="s">
        <v>0</v>
      </c>
      <c r="G7086" t="s">
        <v>2063</v>
      </c>
      <c r="H7086">
        <v>19.864999999999998</v>
      </c>
      <c r="I7086">
        <v>96.92</v>
      </c>
      <c r="J7086">
        <v>193</v>
      </c>
    </row>
    <row r="7087" spans="1:10" x14ac:dyDescent="0.35">
      <c r="A7087" t="s">
        <v>6068</v>
      </c>
      <c r="B7087">
        <v>1926</v>
      </c>
      <c r="C7087">
        <v>7741</v>
      </c>
      <c r="D7087">
        <v>147</v>
      </c>
      <c r="E7087" t="s">
        <v>312</v>
      </c>
      <c r="F7087" t="s">
        <v>0</v>
      </c>
      <c r="G7087" t="s">
        <v>6069</v>
      </c>
      <c r="H7087">
        <v>2.0169999999999999</v>
      </c>
      <c r="I7087">
        <v>31.38</v>
      </c>
      <c r="J7087">
        <v>86</v>
      </c>
    </row>
    <row r="7088" spans="1:10" x14ac:dyDescent="0.35">
      <c r="A7088" t="s">
        <v>6070</v>
      </c>
      <c r="B7088">
        <v>1257</v>
      </c>
      <c r="C7088">
        <v>7706</v>
      </c>
      <c r="D7088">
        <v>148</v>
      </c>
      <c r="E7088" t="s">
        <v>312</v>
      </c>
      <c r="F7088" t="s">
        <v>0</v>
      </c>
      <c r="G7088" t="s">
        <v>2661</v>
      </c>
      <c r="H7088">
        <v>3.65</v>
      </c>
      <c r="I7088">
        <v>42.65</v>
      </c>
      <c r="J7088">
        <v>326</v>
      </c>
    </row>
    <row r="7089" spans="1:10" x14ac:dyDescent="0.35">
      <c r="A7089" t="s">
        <v>6071</v>
      </c>
      <c r="B7089">
        <v>470</v>
      </c>
      <c r="C7089">
        <v>7661</v>
      </c>
      <c r="D7089">
        <v>149</v>
      </c>
      <c r="E7089" t="s">
        <v>319</v>
      </c>
      <c r="F7089" t="s">
        <v>0</v>
      </c>
      <c r="G7089" t="s">
        <v>6072</v>
      </c>
      <c r="H7089">
        <v>7.1360000000000001</v>
      </c>
      <c r="I7089">
        <v>79.12</v>
      </c>
      <c r="J7089">
        <v>88</v>
      </c>
    </row>
    <row r="7090" spans="1:10" x14ac:dyDescent="0.35">
      <c r="A7090" t="s">
        <v>6073</v>
      </c>
      <c r="B7090">
        <v>235</v>
      </c>
      <c r="C7090">
        <v>7599</v>
      </c>
      <c r="D7090">
        <v>150</v>
      </c>
      <c r="E7090" t="s">
        <v>319</v>
      </c>
      <c r="F7090" t="s">
        <v>0</v>
      </c>
      <c r="G7090" t="s">
        <v>1886</v>
      </c>
      <c r="H7090">
        <v>38.755000000000003</v>
      </c>
      <c r="I7090">
        <v>99.82</v>
      </c>
      <c r="J7090">
        <v>121</v>
      </c>
    </row>
    <row r="7091" spans="1:10" x14ac:dyDescent="0.35">
      <c r="A7091" t="s">
        <v>6074</v>
      </c>
      <c r="B7091">
        <v>1014</v>
      </c>
      <c r="C7091">
        <v>7595</v>
      </c>
      <c r="D7091">
        <v>151</v>
      </c>
      <c r="E7091" t="s">
        <v>328</v>
      </c>
      <c r="F7091" t="s">
        <v>0</v>
      </c>
      <c r="G7091" t="s">
        <v>1845</v>
      </c>
      <c r="H7091">
        <v>4.1440000000000001</v>
      </c>
      <c r="I7091">
        <v>51.94</v>
      </c>
      <c r="J7091">
        <v>1013</v>
      </c>
    </row>
    <row r="7092" spans="1:10" x14ac:dyDescent="0.35">
      <c r="A7092" t="s">
        <v>6075</v>
      </c>
      <c r="B7092">
        <v>1262</v>
      </c>
      <c r="C7092">
        <v>7583</v>
      </c>
      <c r="D7092">
        <v>152</v>
      </c>
      <c r="E7092" t="s">
        <v>312</v>
      </c>
      <c r="F7092" t="s">
        <v>0</v>
      </c>
      <c r="G7092" t="s">
        <v>6076</v>
      </c>
      <c r="H7092">
        <v>2.9609999999999999</v>
      </c>
      <c r="I7092">
        <v>41.26</v>
      </c>
      <c r="J7092">
        <v>31</v>
      </c>
    </row>
    <row r="7093" spans="1:10" x14ac:dyDescent="0.35">
      <c r="A7093" t="s">
        <v>6077</v>
      </c>
      <c r="B7093">
        <v>1162</v>
      </c>
      <c r="C7093">
        <v>7580</v>
      </c>
      <c r="D7093">
        <v>153</v>
      </c>
      <c r="E7093" t="s">
        <v>328</v>
      </c>
      <c r="F7093" t="s">
        <v>0</v>
      </c>
      <c r="G7093" t="s">
        <v>1969</v>
      </c>
      <c r="H7093">
        <v>3.661</v>
      </c>
      <c r="I7093">
        <v>66.11</v>
      </c>
      <c r="J7093">
        <v>275</v>
      </c>
    </row>
    <row r="7094" spans="1:10" x14ac:dyDescent="0.35">
      <c r="A7094" t="s">
        <v>6078</v>
      </c>
      <c r="B7094">
        <v>1241</v>
      </c>
      <c r="C7094">
        <v>7486</v>
      </c>
      <c r="D7094">
        <v>154</v>
      </c>
      <c r="E7094" t="s">
        <v>328</v>
      </c>
      <c r="F7094" t="s">
        <v>0</v>
      </c>
      <c r="G7094" t="s">
        <v>3557</v>
      </c>
      <c r="H7094">
        <v>3.1190000000000002</v>
      </c>
      <c r="I7094">
        <v>48.15</v>
      </c>
      <c r="J7094">
        <v>115</v>
      </c>
    </row>
    <row r="7095" spans="1:10" x14ac:dyDescent="0.35">
      <c r="A7095" t="s">
        <v>6079</v>
      </c>
      <c r="B7095">
        <v>371</v>
      </c>
      <c r="C7095">
        <v>7472</v>
      </c>
      <c r="D7095">
        <v>155</v>
      </c>
      <c r="E7095" t="s">
        <v>319</v>
      </c>
      <c r="F7095" t="s">
        <v>0</v>
      </c>
      <c r="G7095" t="s">
        <v>1803</v>
      </c>
      <c r="H7095">
        <v>9.5879999999999992</v>
      </c>
      <c r="I7095">
        <v>88.54</v>
      </c>
      <c r="J7095">
        <v>54</v>
      </c>
    </row>
    <row r="7096" spans="1:10" x14ac:dyDescent="0.35">
      <c r="A7096" t="s">
        <v>6080</v>
      </c>
      <c r="B7096">
        <v>328</v>
      </c>
      <c r="C7096">
        <v>7471</v>
      </c>
      <c r="D7096">
        <v>156</v>
      </c>
      <c r="E7096" t="s">
        <v>319</v>
      </c>
      <c r="F7096" t="s">
        <v>0</v>
      </c>
      <c r="G7096" t="s">
        <v>1755</v>
      </c>
      <c r="H7096">
        <v>12.256</v>
      </c>
      <c r="I7096">
        <v>87.77</v>
      </c>
      <c r="J7096">
        <v>327</v>
      </c>
    </row>
    <row r="7097" spans="1:10" x14ac:dyDescent="0.35">
      <c r="A7097" t="s">
        <v>6081</v>
      </c>
      <c r="B7097">
        <v>1295</v>
      </c>
      <c r="C7097">
        <v>7459</v>
      </c>
      <c r="D7097">
        <v>157</v>
      </c>
      <c r="E7097" t="s">
        <v>328</v>
      </c>
      <c r="F7097" t="s">
        <v>0</v>
      </c>
      <c r="G7097" t="s">
        <v>3171</v>
      </c>
      <c r="H7097">
        <v>3.2360000000000002</v>
      </c>
      <c r="I7097">
        <v>73.260000000000005</v>
      </c>
      <c r="J7097">
        <v>352</v>
      </c>
    </row>
    <row r="7098" spans="1:10" x14ac:dyDescent="0.35">
      <c r="A7098" t="s">
        <v>6082</v>
      </c>
      <c r="B7098">
        <v>508</v>
      </c>
      <c r="C7098">
        <v>7287</v>
      </c>
      <c r="D7098">
        <v>158</v>
      </c>
      <c r="E7098" t="s">
        <v>319</v>
      </c>
      <c r="F7098" t="s">
        <v>0</v>
      </c>
      <c r="G7098" t="s">
        <v>6083</v>
      </c>
      <c r="H7098">
        <v>7.67</v>
      </c>
      <c r="I7098">
        <v>81.33</v>
      </c>
      <c r="J7098">
        <v>508</v>
      </c>
    </row>
    <row r="7099" spans="1:10" x14ac:dyDescent="0.35">
      <c r="A7099" t="s">
        <v>6084</v>
      </c>
      <c r="B7099">
        <v>1482</v>
      </c>
      <c r="C7099">
        <v>7260</v>
      </c>
      <c r="D7099">
        <v>159</v>
      </c>
      <c r="E7099" t="s">
        <v>312</v>
      </c>
      <c r="F7099" t="s">
        <v>0</v>
      </c>
      <c r="G7099" t="s">
        <v>2599</v>
      </c>
      <c r="H7099">
        <v>2.5619999999999998</v>
      </c>
      <c r="I7099">
        <v>34.270000000000003</v>
      </c>
      <c r="J7099">
        <v>1482</v>
      </c>
    </row>
    <row r="7100" spans="1:10" x14ac:dyDescent="0.35">
      <c r="A7100" t="s">
        <v>6085</v>
      </c>
      <c r="B7100">
        <v>1338</v>
      </c>
      <c r="C7100">
        <v>7174</v>
      </c>
      <c r="D7100">
        <v>160</v>
      </c>
      <c r="E7100" t="s">
        <v>328</v>
      </c>
      <c r="F7100" t="s">
        <v>0</v>
      </c>
      <c r="G7100" t="s">
        <v>2197</v>
      </c>
      <c r="H7100">
        <v>3.83</v>
      </c>
      <c r="I7100">
        <v>52.23</v>
      </c>
      <c r="J7100">
        <v>295</v>
      </c>
    </row>
    <row r="7101" spans="1:10" x14ac:dyDescent="0.35">
      <c r="A7101" t="s">
        <v>6086</v>
      </c>
      <c r="B7101">
        <v>922</v>
      </c>
      <c r="C7101">
        <v>7134</v>
      </c>
      <c r="D7101">
        <v>161</v>
      </c>
      <c r="E7101" t="s">
        <v>328</v>
      </c>
      <c r="F7101" t="s">
        <v>0</v>
      </c>
      <c r="G7101" t="s">
        <v>4416</v>
      </c>
      <c r="H7101">
        <v>4.07</v>
      </c>
      <c r="I7101">
        <v>61.7</v>
      </c>
      <c r="J7101">
        <v>922</v>
      </c>
    </row>
    <row r="7102" spans="1:10" x14ac:dyDescent="0.35">
      <c r="A7102" t="s">
        <v>6087</v>
      </c>
      <c r="B7102">
        <v>2111</v>
      </c>
      <c r="C7102">
        <v>7133</v>
      </c>
      <c r="D7102">
        <v>162</v>
      </c>
      <c r="E7102" t="s">
        <v>312</v>
      </c>
      <c r="F7102" t="s">
        <v>0</v>
      </c>
      <c r="G7102" t="s">
        <v>2077</v>
      </c>
      <c r="H7102">
        <v>2.0459999999999998</v>
      </c>
      <c r="I7102">
        <v>28.11</v>
      </c>
      <c r="J7102">
        <v>86</v>
      </c>
    </row>
    <row r="7103" spans="1:10" x14ac:dyDescent="0.35">
      <c r="A7103" t="s">
        <v>6088</v>
      </c>
      <c r="B7103">
        <v>348</v>
      </c>
      <c r="C7103">
        <v>7060</v>
      </c>
      <c r="D7103">
        <v>163</v>
      </c>
      <c r="E7103" t="s">
        <v>319</v>
      </c>
      <c r="F7103" t="s">
        <v>0</v>
      </c>
      <c r="G7103" t="s">
        <v>3050</v>
      </c>
      <c r="H7103">
        <v>12.153</v>
      </c>
      <c r="I7103">
        <v>92.4</v>
      </c>
      <c r="J7103">
        <v>348</v>
      </c>
    </row>
    <row r="7104" spans="1:10" x14ac:dyDescent="0.35">
      <c r="A7104" t="s">
        <v>6089</v>
      </c>
      <c r="B7104">
        <v>270</v>
      </c>
      <c r="C7104">
        <v>7041</v>
      </c>
      <c r="D7104">
        <v>164</v>
      </c>
      <c r="E7104" t="s">
        <v>319</v>
      </c>
      <c r="F7104" t="s">
        <v>0</v>
      </c>
      <c r="G7104" t="s">
        <v>1860</v>
      </c>
      <c r="H7104">
        <v>25.898</v>
      </c>
      <c r="I7104">
        <v>99.61</v>
      </c>
      <c r="J7104">
        <v>167</v>
      </c>
    </row>
    <row r="7105" spans="1:10" x14ac:dyDescent="0.35">
      <c r="A7105" t="s">
        <v>6090</v>
      </c>
      <c r="B7105">
        <v>292</v>
      </c>
      <c r="C7105">
        <v>7019</v>
      </c>
      <c r="D7105">
        <v>165</v>
      </c>
      <c r="E7105" t="s">
        <v>319</v>
      </c>
      <c r="F7105" t="s">
        <v>0</v>
      </c>
      <c r="G7105" t="s">
        <v>6091</v>
      </c>
      <c r="H7105">
        <v>15.356999999999999</v>
      </c>
      <c r="I7105">
        <v>97.35</v>
      </c>
      <c r="J7105">
        <v>292</v>
      </c>
    </row>
    <row r="7106" spans="1:10" x14ac:dyDescent="0.35">
      <c r="A7106" t="s">
        <v>6092</v>
      </c>
      <c r="B7106">
        <v>386</v>
      </c>
      <c r="C7106">
        <v>6929</v>
      </c>
      <c r="D7106">
        <v>166</v>
      </c>
      <c r="E7106" t="s">
        <v>319</v>
      </c>
      <c r="F7106" t="s">
        <v>0</v>
      </c>
      <c r="G7106" t="s">
        <v>2838</v>
      </c>
      <c r="H7106">
        <v>11.928000000000001</v>
      </c>
      <c r="I7106">
        <v>97.13</v>
      </c>
      <c r="J7106">
        <v>193</v>
      </c>
    </row>
    <row r="7107" spans="1:10" x14ac:dyDescent="0.35">
      <c r="A7107" t="s">
        <v>6093</v>
      </c>
      <c r="B7107">
        <v>1152</v>
      </c>
      <c r="C7107">
        <v>6816</v>
      </c>
      <c r="D7107">
        <v>167</v>
      </c>
      <c r="E7107" t="s">
        <v>328</v>
      </c>
      <c r="F7107" t="s">
        <v>0</v>
      </c>
      <c r="G7107" t="s">
        <v>3302</v>
      </c>
      <c r="H7107">
        <v>2.5569999999999999</v>
      </c>
      <c r="I7107">
        <v>50.36</v>
      </c>
      <c r="J7107">
        <v>170</v>
      </c>
    </row>
    <row r="7108" spans="1:10" x14ac:dyDescent="0.35">
      <c r="A7108" t="s">
        <v>6094</v>
      </c>
      <c r="B7108">
        <v>625</v>
      </c>
      <c r="C7108">
        <v>6746</v>
      </c>
      <c r="D7108">
        <v>168</v>
      </c>
      <c r="E7108" t="s">
        <v>319</v>
      </c>
      <c r="F7108" t="s">
        <v>0</v>
      </c>
      <c r="G7108" t="s">
        <v>6095</v>
      </c>
      <c r="H7108">
        <v>5.4180000000000001</v>
      </c>
      <c r="I7108">
        <v>64.2</v>
      </c>
      <c r="J7108">
        <v>624</v>
      </c>
    </row>
    <row r="7109" spans="1:10" x14ac:dyDescent="0.35">
      <c r="A7109" t="s">
        <v>6096</v>
      </c>
      <c r="B7109">
        <v>268</v>
      </c>
      <c r="C7109">
        <v>6736</v>
      </c>
      <c r="D7109">
        <v>169</v>
      </c>
      <c r="E7109" t="s">
        <v>319</v>
      </c>
      <c r="F7109" t="s">
        <v>0</v>
      </c>
      <c r="G7109" t="s">
        <v>6097</v>
      </c>
      <c r="H7109">
        <v>36.273000000000003</v>
      </c>
      <c r="I7109">
        <v>98.35</v>
      </c>
      <c r="J7109">
        <v>182</v>
      </c>
    </row>
    <row r="7110" spans="1:10" x14ac:dyDescent="0.35">
      <c r="A7110" t="s">
        <v>6098</v>
      </c>
      <c r="B7110">
        <v>162</v>
      </c>
      <c r="C7110">
        <v>6725</v>
      </c>
      <c r="D7110">
        <v>170</v>
      </c>
      <c r="E7110" t="s">
        <v>319</v>
      </c>
      <c r="F7110" t="s">
        <v>0</v>
      </c>
      <c r="G7110" t="s">
        <v>1751</v>
      </c>
      <c r="H7110">
        <v>38.079000000000001</v>
      </c>
      <c r="I7110">
        <v>96.65</v>
      </c>
      <c r="J7110">
        <v>162</v>
      </c>
    </row>
    <row r="7111" spans="1:10" x14ac:dyDescent="0.35">
      <c r="A7111" t="s">
        <v>6099</v>
      </c>
      <c r="B7111">
        <v>548</v>
      </c>
      <c r="C7111">
        <v>6714</v>
      </c>
      <c r="D7111">
        <v>171</v>
      </c>
      <c r="E7111" t="s">
        <v>319</v>
      </c>
      <c r="F7111" t="s">
        <v>0</v>
      </c>
      <c r="G7111" t="s">
        <v>6100</v>
      </c>
      <c r="H7111">
        <v>6.63</v>
      </c>
      <c r="I7111">
        <v>73.2</v>
      </c>
      <c r="J7111">
        <v>250</v>
      </c>
    </row>
    <row r="7112" spans="1:10" x14ac:dyDescent="0.35">
      <c r="A7112" t="s">
        <v>6101</v>
      </c>
      <c r="B7112">
        <v>957</v>
      </c>
      <c r="C7112">
        <v>6568</v>
      </c>
      <c r="D7112">
        <v>172</v>
      </c>
      <c r="E7112" t="s">
        <v>319</v>
      </c>
      <c r="F7112" t="s">
        <v>0</v>
      </c>
      <c r="G7112" t="s">
        <v>3052</v>
      </c>
      <c r="H7112">
        <v>2.7919999999999998</v>
      </c>
      <c r="I7112">
        <v>82.99</v>
      </c>
      <c r="J7112">
        <v>956</v>
      </c>
    </row>
    <row r="7113" spans="1:10" x14ac:dyDescent="0.35">
      <c r="A7113" t="s">
        <v>6102</v>
      </c>
      <c r="B7113">
        <v>1139</v>
      </c>
      <c r="C7113">
        <v>6566</v>
      </c>
      <c r="D7113">
        <v>173</v>
      </c>
      <c r="E7113" t="s">
        <v>328</v>
      </c>
      <c r="F7113" t="s">
        <v>0</v>
      </c>
      <c r="G7113" t="s">
        <v>2167</v>
      </c>
      <c r="H7113">
        <v>3.282</v>
      </c>
      <c r="I7113">
        <v>69.430000000000007</v>
      </c>
      <c r="J7113">
        <v>328</v>
      </c>
    </row>
    <row r="7114" spans="1:10" x14ac:dyDescent="0.35">
      <c r="A7114" t="s">
        <v>6103</v>
      </c>
      <c r="B7114">
        <v>358</v>
      </c>
      <c r="C7114">
        <v>6491</v>
      </c>
      <c r="D7114">
        <v>174</v>
      </c>
      <c r="E7114" t="s">
        <v>319</v>
      </c>
      <c r="F7114" t="s">
        <v>0</v>
      </c>
      <c r="G7114" t="s">
        <v>2661</v>
      </c>
      <c r="H7114">
        <v>32.286000000000001</v>
      </c>
      <c r="I7114">
        <v>95.59</v>
      </c>
      <c r="J7114">
        <v>204</v>
      </c>
    </row>
    <row r="7115" spans="1:10" x14ac:dyDescent="0.35">
      <c r="A7115" t="s">
        <v>6104</v>
      </c>
      <c r="B7115">
        <v>616</v>
      </c>
      <c r="C7115">
        <v>6484</v>
      </c>
      <c r="D7115">
        <v>175</v>
      </c>
      <c r="E7115" t="s">
        <v>319</v>
      </c>
      <c r="F7115" t="s">
        <v>0</v>
      </c>
      <c r="G7115" t="s">
        <v>2718</v>
      </c>
      <c r="H7115">
        <v>6.1680000000000001</v>
      </c>
      <c r="I7115">
        <v>87.77</v>
      </c>
      <c r="J7115">
        <v>314</v>
      </c>
    </row>
    <row r="7116" spans="1:10" x14ac:dyDescent="0.35">
      <c r="A7116" t="s">
        <v>6105</v>
      </c>
      <c r="B7116">
        <v>1122</v>
      </c>
      <c r="C7116">
        <v>6460</v>
      </c>
      <c r="D7116">
        <v>176</v>
      </c>
      <c r="E7116" t="s">
        <v>312</v>
      </c>
      <c r="F7116" t="s">
        <v>0</v>
      </c>
      <c r="G7116" t="s">
        <v>2003</v>
      </c>
      <c r="H7116">
        <v>2.843</v>
      </c>
      <c r="I7116">
        <v>47.22</v>
      </c>
      <c r="J7116">
        <v>64</v>
      </c>
    </row>
    <row r="7117" spans="1:10" x14ac:dyDescent="0.35">
      <c r="A7117" t="s">
        <v>6106</v>
      </c>
      <c r="B7117">
        <v>385</v>
      </c>
      <c r="C7117">
        <v>6346</v>
      </c>
      <c r="D7117">
        <v>177</v>
      </c>
      <c r="E7117" t="s">
        <v>319</v>
      </c>
      <c r="F7117" t="s">
        <v>0</v>
      </c>
      <c r="G7117" t="s">
        <v>6107</v>
      </c>
      <c r="H7117">
        <v>8.9489999999999998</v>
      </c>
      <c r="I7117">
        <v>88.22</v>
      </c>
      <c r="J7117">
        <v>385</v>
      </c>
    </row>
    <row r="7118" spans="1:10" x14ac:dyDescent="0.35">
      <c r="A7118" t="s">
        <v>6108</v>
      </c>
      <c r="B7118">
        <v>1594</v>
      </c>
      <c r="C7118">
        <v>6334</v>
      </c>
      <c r="D7118">
        <v>178</v>
      </c>
      <c r="E7118" t="s">
        <v>334</v>
      </c>
      <c r="F7118" t="s">
        <v>0</v>
      </c>
      <c r="G7118" t="s">
        <v>1827</v>
      </c>
      <c r="H7118">
        <v>2.036</v>
      </c>
      <c r="I7118">
        <v>24.78</v>
      </c>
      <c r="J7118">
        <v>141</v>
      </c>
    </row>
    <row r="7119" spans="1:10" x14ac:dyDescent="0.35">
      <c r="A7119" t="s">
        <v>6109</v>
      </c>
      <c r="B7119">
        <v>593</v>
      </c>
      <c r="C7119">
        <v>6324</v>
      </c>
      <c r="D7119">
        <v>179</v>
      </c>
      <c r="E7119" t="s">
        <v>319</v>
      </c>
      <c r="F7119" t="s">
        <v>0</v>
      </c>
      <c r="G7119" t="s">
        <v>2661</v>
      </c>
      <c r="H7119">
        <v>5.6059999999999999</v>
      </c>
      <c r="I7119">
        <v>77.94</v>
      </c>
      <c r="J7119">
        <v>593</v>
      </c>
    </row>
    <row r="7120" spans="1:10" x14ac:dyDescent="0.35">
      <c r="A7120" t="s">
        <v>6110</v>
      </c>
      <c r="B7120">
        <v>179</v>
      </c>
      <c r="C7120">
        <v>6296</v>
      </c>
      <c r="D7120">
        <v>180</v>
      </c>
      <c r="E7120" t="s">
        <v>319</v>
      </c>
      <c r="F7120" t="s">
        <v>0</v>
      </c>
      <c r="G7120" t="s">
        <v>1938</v>
      </c>
      <c r="H7120">
        <v>34.570999999999998</v>
      </c>
      <c r="I7120">
        <v>98.04</v>
      </c>
      <c r="J7120">
        <v>105</v>
      </c>
    </row>
    <row r="7121" spans="1:10" x14ac:dyDescent="0.35">
      <c r="A7121" t="s">
        <v>6111</v>
      </c>
      <c r="B7121">
        <v>1057</v>
      </c>
      <c r="C7121">
        <v>6262</v>
      </c>
      <c r="D7121">
        <v>181</v>
      </c>
      <c r="E7121" t="s">
        <v>312</v>
      </c>
      <c r="F7121" t="s">
        <v>0</v>
      </c>
      <c r="G7121" t="s">
        <v>1755</v>
      </c>
      <c r="H7121">
        <v>2.9409999999999998</v>
      </c>
      <c r="I7121">
        <v>37.909999999999997</v>
      </c>
      <c r="J7121">
        <v>41</v>
      </c>
    </row>
    <row r="7122" spans="1:10" x14ac:dyDescent="0.35">
      <c r="A7122" t="s">
        <v>6112</v>
      </c>
      <c r="B7122">
        <v>530</v>
      </c>
      <c r="C7122">
        <v>6226</v>
      </c>
      <c r="D7122">
        <v>182</v>
      </c>
      <c r="E7122" t="s">
        <v>319</v>
      </c>
      <c r="F7122" t="s">
        <v>0</v>
      </c>
      <c r="G7122" t="s">
        <v>6113</v>
      </c>
      <c r="H7122">
        <v>5.5739999999999998</v>
      </c>
      <c r="I7122">
        <v>87.75</v>
      </c>
      <c r="J7122">
        <v>169</v>
      </c>
    </row>
    <row r="7123" spans="1:10" x14ac:dyDescent="0.35">
      <c r="A7123" t="s">
        <v>6114</v>
      </c>
      <c r="B7123">
        <v>714</v>
      </c>
      <c r="C7123">
        <v>6215</v>
      </c>
      <c r="D7123">
        <v>183</v>
      </c>
      <c r="E7123" t="s">
        <v>328</v>
      </c>
      <c r="F7123" t="s">
        <v>0</v>
      </c>
      <c r="G7123" t="s">
        <v>2067</v>
      </c>
      <c r="H7123">
        <v>5.1029999999999998</v>
      </c>
      <c r="I7123">
        <v>60.63</v>
      </c>
      <c r="J7123">
        <v>266</v>
      </c>
    </row>
    <row r="7124" spans="1:10" x14ac:dyDescent="0.35">
      <c r="A7124" t="s">
        <v>6115</v>
      </c>
      <c r="B7124">
        <v>602</v>
      </c>
      <c r="C7124">
        <v>6199</v>
      </c>
      <c r="D7124">
        <v>184</v>
      </c>
      <c r="E7124" t="s">
        <v>328</v>
      </c>
      <c r="F7124" t="s">
        <v>0</v>
      </c>
      <c r="G7124" t="s">
        <v>3710</v>
      </c>
      <c r="H7124">
        <v>5.5510000000000002</v>
      </c>
      <c r="I7124">
        <v>74.319999999999993</v>
      </c>
      <c r="J7124">
        <v>336</v>
      </c>
    </row>
    <row r="7125" spans="1:10" x14ac:dyDescent="0.35">
      <c r="A7125" t="s">
        <v>6116</v>
      </c>
      <c r="B7125">
        <v>460</v>
      </c>
      <c r="C7125">
        <v>6177</v>
      </c>
      <c r="D7125">
        <v>185</v>
      </c>
      <c r="E7125" t="s">
        <v>319</v>
      </c>
      <c r="F7125" t="s">
        <v>0</v>
      </c>
      <c r="G7125" t="s">
        <v>1886</v>
      </c>
      <c r="H7125">
        <v>7.5780000000000003</v>
      </c>
      <c r="I7125">
        <v>86.68</v>
      </c>
      <c r="J7125">
        <v>444</v>
      </c>
    </row>
    <row r="7126" spans="1:10" x14ac:dyDescent="0.35">
      <c r="A7126" t="s">
        <v>6117</v>
      </c>
      <c r="B7126">
        <v>1132</v>
      </c>
      <c r="C7126">
        <v>6169</v>
      </c>
      <c r="D7126">
        <v>186</v>
      </c>
      <c r="E7126" t="s">
        <v>328</v>
      </c>
      <c r="F7126" t="s">
        <v>0</v>
      </c>
      <c r="G7126" t="s">
        <v>1817</v>
      </c>
      <c r="H7126">
        <v>2.726</v>
      </c>
      <c r="I7126">
        <v>53.03</v>
      </c>
      <c r="J7126">
        <v>285</v>
      </c>
    </row>
    <row r="7127" spans="1:10" x14ac:dyDescent="0.35">
      <c r="A7127" t="s">
        <v>6118</v>
      </c>
      <c r="B7127">
        <v>1132</v>
      </c>
      <c r="C7127">
        <v>6143</v>
      </c>
      <c r="D7127">
        <v>187</v>
      </c>
      <c r="E7127" t="s">
        <v>319</v>
      </c>
      <c r="F7127" t="s">
        <v>0</v>
      </c>
      <c r="G7127" t="s">
        <v>2202</v>
      </c>
      <c r="H7127">
        <v>4.4560000000000004</v>
      </c>
      <c r="I7127">
        <v>82.79</v>
      </c>
      <c r="J7127">
        <v>1030</v>
      </c>
    </row>
    <row r="7128" spans="1:10" x14ac:dyDescent="0.35">
      <c r="A7128" t="s">
        <v>6119</v>
      </c>
      <c r="B7128">
        <v>696</v>
      </c>
      <c r="C7128">
        <v>6073</v>
      </c>
      <c r="D7128">
        <v>188</v>
      </c>
      <c r="E7128" t="s">
        <v>328</v>
      </c>
      <c r="F7128" t="s">
        <v>0</v>
      </c>
      <c r="G7128" t="s">
        <v>1779</v>
      </c>
      <c r="H7128">
        <v>4.3220000000000001</v>
      </c>
      <c r="I7128">
        <v>52.04</v>
      </c>
      <c r="J7128">
        <v>230</v>
      </c>
    </row>
    <row r="7129" spans="1:10" x14ac:dyDescent="0.35">
      <c r="A7129" t="s">
        <v>6120</v>
      </c>
      <c r="B7129">
        <v>2743</v>
      </c>
      <c r="C7129">
        <v>6005</v>
      </c>
      <c r="D7129">
        <v>189</v>
      </c>
      <c r="E7129" t="s">
        <v>328</v>
      </c>
      <c r="F7129" t="s">
        <v>0</v>
      </c>
      <c r="G7129" t="s">
        <v>6121</v>
      </c>
      <c r="H7129">
        <v>5.1740000000000004</v>
      </c>
      <c r="I7129">
        <v>63.84</v>
      </c>
      <c r="J7129">
        <v>320</v>
      </c>
    </row>
    <row r="7130" spans="1:10" x14ac:dyDescent="0.35">
      <c r="A7130" t="s">
        <v>6122</v>
      </c>
      <c r="B7130">
        <v>988</v>
      </c>
      <c r="C7130">
        <v>6003</v>
      </c>
      <c r="D7130">
        <v>190</v>
      </c>
      <c r="E7130" t="s">
        <v>328</v>
      </c>
      <c r="F7130" t="s">
        <v>0</v>
      </c>
      <c r="G7130" t="s">
        <v>6123</v>
      </c>
      <c r="H7130">
        <v>3.2629999999999999</v>
      </c>
      <c r="I7130">
        <v>69.2</v>
      </c>
      <c r="J7130">
        <v>988</v>
      </c>
    </row>
    <row r="7131" spans="1:10" x14ac:dyDescent="0.35">
      <c r="A7131" t="s">
        <v>6124</v>
      </c>
      <c r="B7131">
        <v>1201</v>
      </c>
      <c r="C7131">
        <v>5990</v>
      </c>
      <c r="D7131">
        <v>191</v>
      </c>
      <c r="E7131" t="s">
        <v>319</v>
      </c>
      <c r="F7131" t="s">
        <v>0</v>
      </c>
      <c r="G7131" t="s">
        <v>2194</v>
      </c>
      <c r="H7131">
        <v>3.9529999999999998</v>
      </c>
      <c r="I7131">
        <v>81.150000000000006</v>
      </c>
      <c r="J7131">
        <v>769</v>
      </c>
    </row>
    <row r="7132" spans="1:10" x14ac:dyDescent="0.35">
      <c r="A7132" t="s">
        <v>6125</v>
      </c>
      <c r="B7132">
        <v>661</v>
      </c>
      <c r="C7132">
        <v>5960</v>
      </c>
      <c r="D7132">
        <v>192</v>
      </c>
      <c r="E7132" t="s">
        <v>319</v>
      </c>
      <c r="F7132" t="s">
        <v>0</v>
      </c>
      <c r="G7132" t="s">
        <v>6126</v>
      </c>
      <c r="H7132">
        <v>4.7050000000000001</v>
      </c>
      <c r="I7132">
        <v>66.48</v>
      </c>
      <c r="J7132">
        <v>65</v>
      </c>
    </row>
    <row r="7133" spans="1:10" x14ac:dyDescent="0.35">
      <c r="A7133" t="s">
        <v>6127</v>
      </c>
      <c r="B7133">
        <v>774</v>
      </c>
      <c r="C7133">
        <v>5900</v>
      </c>
      <c r="D7133">
        <v>193</v>
      </c>
      <c r="E7133" t="s">
        <v>328</v>
      </c>
      <c r="F7133" t="s">
        <v>0</v>
      </c>
      <c r="G7133" t="s">
        <v>2343</v>
      </c>
      <c r="H7133">
        <v>4.4809999999999999</v>
      </c>
      <c r="I7133">
        <v>58.33</v>
      </c>
      <c r="J7133">
        <v>265</v>
      </c>
    </row>
    <row r="7134" spans="1:10" x14ac:dyDescent="0.35">
      <c r="A7134" t="s">
        <v>6128</v>
      </c>
      <c r="B7134">
        <v>661</v>
      </c>
      <c r="C7134">
        <v>5880</v>
      </c>
      <c r="D7134">
        <v>194</v>
      </c>
      <c r="E7134" t="s">
        <v>319</v>
      </c>
      <c r="F7134" t="s">
        <v>0</v>
      </c>
      <c r="G7134" t="s">
        <v>6129</v>
      </c>
      <c r="H7134">
        <v>4.8979999999999997</v>
      </c>
      <c r="I7134">
        <v>68.25</v>
      </c>
      <c r="J7134">
        <v>116</v>
      </c>
    </row>
    <row r="7135" spans="1:10" x14ac:dyDescent="0.35">
      <c r="A7135" t="s">
        <v>6130</v>
      </c>
      <c r="B7135">
        <v>508</v>
      </c>
      <c r="C7135">
        <v>5855</v>
      </c>
      <c r="D7135">
        <v>195</v>
      </c>
      <c r="E7135" t="s">
        <v>319</v>
      </c>
      <c r="F7135" t="s">
        <v>0</v>
      </c>
      <c r="G7135" t="s">
        <v>2183</v>
      </c>
      <c r="H7135">
        <v>6.1529999999999996</v>
      </c>
      <c r="I7135">
        <v>91.13</v>
      </c>
      <c r="J7135">
        <v>125</v>
      </c>
    </row>
    <row r="7136" spans="1:10" x14ac:dyDescent="0.35">
      <c r="A7136" t="s">
        <v>6131</v>
      </c>
      <c r="B7136">
        <v>642</v>
      </c>
      <c r="C7136">
        <v>5853</v>
      </c>
      <c r="D7136">
        <v>196</v>
      </c>
      <c r="E7136" t="s">
        <v>319</v>
      </c>
      <c r="F7136" t="s">
        <v>0</v>
      </c>
      <c r="G7136" t="s">
        <v>2006</v>
      </c>
      <c r="H7136">
        <v>5.1740000000000004</v>
      </c>
      <c r="I7136">
        <v>72.349999999999994</v>
      </c>
      <c r="J7136">
        <v>442</v>
      </c>
    </row>
    <row r="7137" spans="1:10" x14ac:dyDescent="0.35">
      <c r="A7137" t="s">
        <v>994</v>
      </c>
      <c r="B7137">
        <v>1205</v>
      </c>
      <c r="C7137">
        <v>5843</v>
      </c>
      <c r="D7137">
        <v>197</v>
      </c>
      <c r="E7137" t="s">
        <v>328</v>
      </c>
      <c r="F7137" t="s">
        <v>0</v>
      </c>
      <c r="G7137" t="s">
        <v>6132</v>
      </c>
      <c r="H7137">
        <v>2.597</v>
      </c>
      <c r="I7137">
        <v>52.45</v>
      </c>
      <c r="J7137">
        <v>336</v>
      </c>
    </row>
    <row r="7138" spans="1:10" x14ac:dyDescent="0.35">
      <c r="A7138" t="s">
        <v>6133</v>
      </c>
      <c r="B7138">
        <v>1203</v>
      </c>
      <c r="C7138">
        <v>5834</v>
      </c>
      <c r="D7138">
        <v>198</v>
      </c>
      <c r="E7138" t="s">
        <v>312</v>
      </c>
      <c r="F7138" t="s">
        <v>0</v>
      </c>
      <c r="G7138" t="s">
        <v>1838</v>
      </c>
      <c r="H7138">
        <v>2.3610000000000002</v>
      </c>
      <c r="I7138">
        <v>46.35</v>
      </c>
      <c r="J7138">
        <v>57</v>
      </c>
    </row>
    <row r="7139" spans="1:10" x14ac:dyDescent="0.35">
      <c r="A7139" t="s">
        <v>6134</v>
      </c>
      <c r="B7139">
        <v>858</v>
      </c>
      <c r="C7139">
        <v>5828</v>
      </c>
      <c r="D7139">
        <v>199</v>
      </c>
      <c r="E7139" t="s">
        <v>328</v>
      </c>
      <c r="F7139" t="s">
        <v>0</v>
      </c>
      <c r="G7139" t="s">
        <v>2003</v>
      </c>
      <c r="H7139">
        <v>3.5179999999999998</v>
      </c>
      <c r="I7139">
        <v>62.78</v>
      </c>
      <c r="J7139">
        <v>38</v>
      </c>
    </row>
    <row r="7140" spans="1:10" x14ac:dyDescent="0.35">
      <c r="A7140" t="s">
        <v>6135</v>
      </c>
      <c r="B7140">
        <v>778</v>
      </c>
      <c r="C7140">
        <v>5827</v>
      </c>
      <c r="D7140">
        <v>200</v>
      </c>
      <c r="E7140" t="s">
        <v>312</v>
      </c>
      <c r="F7140" t="s">
        <v>0</v>
      </c>
      <c r="G7140" t="s">
        <v>6136</v>
      </c>
      <c r="H7140">
        <v>3.8690000000000002</v>
      </c>
      <c r="I7140">
        <v>40.83</v>
      </c>
      <c r="J7140">
        <v>55</v>
      </c>
    </row>
    <row r="7141" spans="1:10" x14ac:dyDescent="0.35">
      <c r="A7141" t="s">
        <v>6137</v>
      </c>
      <c r="B7141">
        <v>1179</v>
      </c>
      <c r="C7141">
        <v>5808</v>
      </c>
      <c r="D7141">
        <v>201</v>
      </c>
      <c r="E7141" t="s">
        <v>312</v>
      </c>
      <c r="F7141" t="s">
        <v>0</v>
      </c>
      <c r="G7141" t="s">
        <v>2402</v>
      </c>
      <c r="H7141">
        <v>2.8860000000000001</v>
      </c>
      <c r="I7141">
        <v>40.81</v>
      </c>
      <c r="J7141">
        <v>185</v>
      </c>
    </row>
    <row r="7142" spans="1:10" x14ac:dyDescent="0.35">
      <c r="A7142" t="s">
        <v>6138</v>
      </c>
      <c r="B7142">
        <v>896</v>
      </c>
      <c r="C7142">
        <v>5794</v>
      </c>
      <c r="D7142">
        <v>202</v>
      </c>
      <c r="E7142" t="s">
        <v>328</v>
      </c>
      <c r="F7142" t="s">
        <v>0</v>
      </c>
      <c r="G7142" t="s">
        <v>6139</v>
      </c>
      <c r="H7142">
        <v>3.4689999999999999</v>
      </c>
      <c r="I7142">
        <v>57.24</v>
      </c>
      <c r="J7142">
        <v>896</v>
      </c>
    </row>
    <row r="7143" spans="1:10" x14ac:dyDescent="0.35">
      <c r="A7143" t="s">
        <v>6140</v>
      </c>
      <c r="B7143">
        <v>695</v>
      </c>
      <c r="C7143">
        <v>5789</v>
      </c>
      <c r="D7143">
        <v>203</v>
      </c>
      <c r="E7143" t="s">
        <v>319</v>
      </c>
      <c r="F7143" t="s">
        <v>0</v>
      </c>
      <c r="G7143" t="s">
        <v>6141</v>
      </c>
      <c r="H7143">
        <v>4.2789999999999999</v>
      </c>
      <c r="I7143">
        <v>72.150000000000006</v>
      </c>
      <c r="J7143">
        <v>164</v>
      </c>
    </row>
    <row r="7144" spans="1:10" x14ac:dyDescent="0.35">
      <c r="A7144" t="s">
        <v>6142</v>
      </c>
      <c r="B7144">
        <v>823</v>
      </c>
      <c r="C7144">
        <v>5768</v>
      </c>
      <c r="D7144">
        <v>204</v>
      </c>
      <c r="E7144" t="s">
        <v>328</v>
      </c>
      <c r="F7144" t="s">
        <v>0</v>
      </c>
      <c r="G7144" t="s">
        <v>6143</v>
      </c>
      <c r="H7144">
        <v>3.536</v>
      </c>
      <c r="I7144">
        <v>51.31</v>
      </c>
      <c r="J7144">
        <v>130</v>
      </c>
    </row>
    <row r="7145" spans="1:10" x14ac:dyDescent="0.35">
      <c r="A7145" t="s">
        <v>6144</v>
      </c>
      <c r="B7145">
        <v>678</v>
      </c>
      <c r="C7145">
        <v>5709</v>
      </c>
      <c r="D7145">
        <v>205</v>
      </c>
      <c r="E7145" t="s">
        <v>328</v>
      </c>
      <c r="F7145" t="s">
        <v>0</v>
      </c>
      <c r="G7145" t="s">
        <v>6017</v>
      </c>
      <c r="H7145">
        <v>4.415</v>
      </c>
      <c r="I7145">
        <v>60.23</v>
      </c>
      <c r="J7145">
        <v>377</v>
      </c>
    </row>
    <row r="7146" spans="1:10" x14ac:dyDescent="0.35">
      <c r="A7146" t="s">
        <v>6145</v>
      </c>
      <c r="B7146">
        <v>684</v>
      </c>
      <c r="C7146">
        <v>5702</v>
      </c>
      <c r="D7146">
        <v>206</v>
      </c>
      <c r="E7146" t="s">
        <v>328</v>
      </c>
      <c r="F7146" t="s">
        <v>0</v>
      </c>
      <c r="G7146" t="s">
        <v>3531</v>
      </c>
      <c r="H7146">
        <v>4.4649999999999999</v>
      </c>
      <c r="I7146">
        <v>56.25</v>
      </c>
      <c r="J7146">
        <v>684</v>
      </c>
    </row>
    <row r="7147" spans="1:10" x14ac:dyDescent="0.35">
      <c r="A7147" t="s">
        <v>6146</v>
      </c>
      <c r="B7147">
        <v>1350</v>
      </c>
      <c r="C7147">
        <v>5700</v>
      </c>
      <c r="D7147">
        <v>207</v>
      </c>
      <c r="E7147" t="s">
        <v>311</v>
      </c>
      <c r="F7147" t="s">
        <v>0</v>
      </c>
      <c r="G7147" t="s">
        <v>1795</v>
      </c>
      <c r="I7147" t="s">
        <v>311</v>
      </c>
      <c r="J7147">
        <v>1350</v>
      </c>
    </row>
    <row r="7148" spans="1:10" x14ac:dyDescent="0.35">
      <c r="A7148" t="s">
        <v>6147</v>
      </c>
      <c r="B7148">
        <v>861</v>
      </c>
      <c r="C7148">
        <v>5688</v>
      </c>
      <c r="D7148">
        <v>208</v>
      </c>
      <c r="E7148" t="s">
        <v>328</v>
      </c>
      <c r="F7148" t="s">
        <v>0</v>
      </c>
      <c r="G7148" t="s">
        <v>2119</v>
      </c>
      <c r="H7148">
        <v>3.4790000000000001</v>
      </c>
      <c r="I7148">
        <v>71.510000000000005</v>
      </c>
      <c r="J7148">
        <v>196</v>
      </c>
    </row>
    <row r="7149" spans="1:10" x14ac:dyDescent="0.35">
      <c r="A7149" t="s">
        <v>6148</v>
      </c>
      <c r="B7149">
        <v>963</v>
      </c>
      <c r="C7149">
        <v>5649</v>
      </c>
      <c r="D7149">
        <v>209</v>
      </c>
      <c r="E7149" t="s">
        <v>328</v>
      </c>
      <c r="F7149" t="s">
        <v>0</v>
      </c>
      <c r="G7149" t="s">
        <v>2277</v>
      </c>
      <c r="H7149">
        <v>3.1579999999999999</v>
      </c>
      <c r="I7149">
        <v>48.94</v>
      </c>
      <c r="J7149">
        <v>184</v>
      </c>
    </row>
    <row r="7150" spans="1:10" x14ac:dyDescent="0.35">
      <c r="A7150" t="s">
        <v>6149</v>
      </c>
      <c r="B7150">
        <v>3505</v>
      </c>
      <c r="C7150">
        <v>5628</v>
      </c>
      <c r="D7150">
        <v>210</v>
      </c>
      <c r="E7150" t="s">
        <v>328</v>
      </c>
      <c r="F7150" t="s">
        <v>0</v>
      </c>
      <c r="G7150" t="s">
        <v>2063</v>
      </c>
      <c r="H7150">
        <v>5.0709999999999997</v>
      </c>
      <c r="I7150">
        <v>68.84</v>
      </c>
      <c r="J7150">
        <v>278</v>
      </c>
    </row>
    <row r="7151" spans="1:10" x14ac:dyDescent="0.35">
      <c r="A7151" t="s">
        <v>6150</v>
      </c>
      <c r="B7151">
        <v>816</v>
      </c>
      <c r="C7151">
        <v>5603</v>
      </c>
      <c r="D7151">
        <v>211</v>
      </c>
      <c r="E7151" t="s">
        <v>312</v>
      </c>
      <c r="F7151" t="s">
        <v>0</v>
      </c>
      <c r="G7151" t="s">
        <v>2063</v>
      </c>
      <c r="H7151">
        <v>3.9249999999999998</v>
      </c>
      <c r="I7151">
        <v>46.23</v>
      </c>
      <c r="J7151">
        <v>211</v>
      </c>
    </row>
    <row r="7152" spans="1:10" x14ac:dyDescent="0.35">
      <c r="A7152" t="s">
        <v>6151</v>
      </c>
      <c r="B7152">
        <v>386</v>
      </c>
      <c r="C7152">
        <v>5600</v>
      </c>
      <c r="D7152">
        <v>212</v>
      </c>
      <c r="E7152" t="s">
        <v>319</v>
      </c>
      <c r="F7152" t="s">
        <v>0</v>
      </c>
      <c r="G7152" t="s">
        <v>4111</v>
      </c>
      <c r="H7152">
        <v>7.2590000000000003</v>
      </c>
      <c r="I7152">
        <v>84</v>
      </c>
      <c r="J7152">
        <v>386</v>
      </c>
    </row>
    <row r="7153" spans="1:10" x14ac:dyDescent="0.35">
      <c r="A7153" t="s">
        <v>6152</v>
      </c>
      <c r="B7153">
        <v>1008</v>
      </c>
      <c r="C7153">
        <v>5569</v>
      </c>
      <c r="D7153">
        <v>213</v>
      </c>
      <c r="E7153" t="s">
        <v>312</v>
      </c>
      <c r="F7153" t="s">
        <v>0</v>
      </c>
      <c r="G7153" t="s">
        <v>2312</v>
      </c>
      <c r="H7153">
        <v>2.8929999999999998</v>
      </c>
      <c r="I7153">
        <v>33.86</v>
      </c>
      <c r="J7153">
        <v>1008</v>
      </c>
    </row>
    <row r="7154" spans="1:10" x14ac:dyDescent="0.35">
      <c r="A7154" t="s">
        <v>6153</v>
      </c>
      <c r="B7154">
        <v>392</v>
      </c>
      <c r="C7154">
        <v>5534</v>
      </c>
      <c r="D7154">
        <v>214</v>
      </c>
      <c r="E7154" t="s">
        <v>319</v>
      </c>
      <c r="F7154" t="s">
        <v>0</v>
      </c>
      <c r="G7154" t="s">
        <v>4342</v>
      </c>
      <c r="H7154">
        <v>7.0960000000000001</v>
      </c>
      <c r="I7154">
        <v>81.09</v>
      </c>
      <c r="J7154">
        <v>223</v>
      </c>
    </row>
    <row r="7155" spans="1:10" x14ac:dyDescent="0.35">
      <c r="A7155" t="s">
        <v>6154</v>
      </c>
      <c r="B7155">
        <v>826</v>
      </c>
      <c r="C7155">
        <v>5517</v>
      </c>
      <c r="D7155">
        <v>215</v>
      </c>
      <c r="E7155" t="s">
        <v>328</v>
      </c>
      <c r="F7155" t="s">
        <v>0</v>
      </c>
      <c r="G7155" t="s">
        <v>3640</v>
      </c>
      <c r="H7155">
        <v>3.8010000000000002</v>
      </c>
      <c r="I7155">
        <v>59.36</v>
      </c>
      <c r="J7155">
        <v>324</v>
      </c>
    </row>
    <row r="7156" spans="1:10" x14ac:dyDescent="0.35">
      <c r="A7156" t="s">
        <v>6155</v>
      </c>
      <c r="B7156">
        <v>636</v>
      </c>
      <c r="C7156">
        <v>5517</v>
      </c>
      <c r="D7156">
        <v>215</v>
      </c>
      <c r="E7156" t="s">
        <v>328</v>
      </c>
      <c r="F7156" t="s">
        <v>0</v>
      </c>
      <c r="G7156" t="s">
        <v>6156</v>
      </c>
      <c r="H7156">
        <v>4.5060000000000002</v>
      </c>
      <c r="I7156">
        <v>60.15</v>
      </c>
      <c r="J7156">
        <v>201</v>
      </c>
    </row>
    <row r="7157" spans="1:10" x14ac:dyDescent="0.35">
      <c r="A7157" t="s">
        <v>6157</v>
      </c>
      <c r="B7157">
        <v>791</v>
      </c>
      <c r="C7157">
        <v>5491</v>
      </c>
      <c r="D7157">
        <v>217</v>
      </c>
      <c r="E7157" t="s">
        <v>328</v>
      </c>
      <c r="F7157" t="s">
        <v>0</v>
      </c>
      <c r="G7157" t="s">
        <v>1718</v>
      </c>
      <c r="H7157">
        <v>4.05</v>
      </c>
      <c r="I7157">
        <v>49.64</v>
      </c>
      <c r="J7157">
        <v>93</v>
      </c>
    </row>
    <row r="7158" spans="1:10" x14ac:dyDescent="0.35">
      <c r="A7158" t="s">
        <v>6158</v>
      </c>
      <c r="B7158">
        <v>447</v>
      </c>
      <c r="C7158">
        <v>5450</v>
      </c>
      <c r="D7158">
        <v>218</v>
      </c>
      <c r="E7158" t="s">
        <v>319</v>
      </c>
      <c r="F7158" t="s">
        <v>0</v>
      </c>
      <c r="G7158" t="s">
        <v>6159</v>
      </c>
      <c r="H7158">
        <v>5.9530000000000003</v>
      </c>
      <c r="I7158">
        <v>95.02</v>
      </c>
      <c r="J7158">
        <v>444</v>
      </c>
    </row>
    <row r="7159" spans="1:10" x14ac:dyDescent="0.35">
      <c r="A7159" t="s">
        <v>6160</v>
      </c>
      <c r="B7159">
        <v>545</v>
      </c>
      <c r="C7159">
        <v>5445</v>
      </c>
      <c r="D7159">
        <v>219</v>
      </c>
      <c r="E7159" t="s">
        <v>319</v>
      </c>
      <c r="F7159" t="s">
        <v>0</v>
      </c>
      <c r="G7159" t="s">
        <v>6091</v>
      </c>
      <c r="H7159">
        <v>4.92</v>
      </c>
      <c r="I7159">
        <v>71.59</v>
      </c>
      <c r="J7159">
        <v>123</v>
      </c>
    </row>
    <row r="7160" spans="1:10" x14ac:dyDescent="0.35">
      <c r="A7160" t="s">
        <v>6161</v>
      </c>
      <c r="B7160">
        <v>790</v>
      </c>
      <c r="C7160">
        <v>5381</v>
      </c>
      <c r="D7160">
        <v>220</v>
      </c>
      <c r="E7160" t="s">
        <v>319</v>
      </c>
      <c r="F7160" t="s">
        <v>0</v>
      </c>
      <c r="G7160" t="s">
        <v>6162</v>
      </c>
      <c r="H7160">
        <v>3.4039999999999999</v>
      </c>
      <c r="I7160">
        <v>66.78</v>
      </c>
      <c r="J7160">
        <v>154</v>
      </c>
    </row>
    <row r="7161" spans="1:10" x14ac:dyDescent="0.35">
      <c r="A7161" t="s">
        <v>6163</v>
      </c>
      <c r="B7161">
        <v>1001</v>
      </c>
      <c r="C7161">
        <v>5353</v>
      </c>
      <c r="D7161">
        <v>221</v>
      </c>
      <c r="E7161" t="s">
        <v>328</v>
      </c>
      <c r="F7161" t="s">
        <v>0</v>
      </c>
      <c r="G7161" t="s">
        <v>3028</v>
      </c>
      <c r="H7161">
        <v>3.2669999999999999</v>
      </c>
      <c r="I7161">
        <v>50.34</v>
      </c>
      <c r="J7161">
        <v>176</v>
      </c>
    </row>
    <row r="7162" spans="1:10" x14ac:dyDescent="0.35">
      <c r="A7162" t="s">
        <v>6164</v>
      </c>
      <c r="B7162">
        <v>254</v>
      </c>
      <c r="C7162">
        <v>5344</v>
      </c>
      <c r="D7162">
        <v>222</v>
      </c>
      <c r="E7162" t="s">
        <v>319</v>
      </c>
      <c r="F7162" t="s">
        <v>0</v>
      </c>
      <c r="G7162" t="s">
        <v>1967</v>
      </c>
      <c r="H7162">
        <v>12.433999999999999</v>
      </c>
      <c r="I7162">
        <v>94.52</v>
      </c>
      <c r="J7162">
        <v>183</v>
      </c>
    </row>
    <row r="7163" spans="1:10" x14ac:dyDescent="0.35">
      <c r="A7163" t="s">
        <v>6165</v>
      </c>
      <c r="B7163">
        <v>1071</v>
      </c>
      <c r="C7163">
        <v>5342</v>
      </c>
      <c r="D7163">
        <v>223</v>
      </c>
      <c r="E7163" t="s">
        <v>328</v>
      </c>
      <c r="F7163" t="s">
        <v>0</v>
      </c>
      <c r="G7163" t="s">
        <v>2119</v>
      </c>
      <c r="H7163">
        <v>2.677</v>
      </c>
      <c r="I7163">
        <v>50.58</v>
      </c>
      <c r="J7163">
        <v>1071</v>
      </c>
    </row>
    <row r="7164" spans="1:10" x14ac:dyDescent="0.35">
      <c r="A7164" t="s">
        <v>6166</v>
      </c>
      <c r="B7164">
        <v>607</v>
      </c>
      <c r="C7164">
        <v>5335</v>
      </c>
      <c r="D7164">
        <v>224</v>
      </c>
      <c r="E7164" t="s">
        <v>328</v>
      </c>
      <c r="F7164" t="s">
        <v>0</v>
      </c>
      <c r="G7164" t="s">
        <v>2079</v>
      </c>
      <c r="H7164">
        <v>4.8840000000000003</v>
      </c>
      <c r="I7164">
        <v>62.78</v>
      </c>
      <c r="J7164">
        <v>215</v>
      </c>
    </row>
    <row r="7165" spans="1:10" x14ac:dyDescent="0.35">
      <c r="A7165" t="s">
        <v>6167</v>
      </c>
      <c r="B7165">
        <v>751</v>
      </c>
      <c r="C7165">
        <v>5276</v>
      </c>
      <c r="D7165">
        <v>225</v>
      </c>
      <c r="E7165" t="s">
        <v>328</v>
      </c>
      <c r="F7165" t="s">
        <v>0</v>
      </c>
      <c r="G7165" t="s">
        <v>1763</v>
      </c>
      <c r="H7165">
        <v>4.07</v>
      </c>
      <c r="I7165">
        <v>52.68</v>
      </c>
      <c r="J7165">
        <v>542</v>
      </c>
    </row>
    <row r="7166" spans="1:10" x14ac:dyDescent="0.35">
      <c r="A7166" t="s">
        <v>6168</v>
      </c>
      <c r="B7166">
        <v>878</v>
      </c>
      <c r="C7166">
        <v>5269</v>
      </c>
      <c r="D7166">
        <v>226</v>
      </c>
      <c r="E7166" t="s">
        <v>312</v>
      </c>
      <c r="F7166" t="s">
        <v>0</v>
      </c>
      <c r="G7166" t="s">
        <v>1742</v>
      </c>
      <c r="H7166">
        <v>2.9359999999999999</v>
      </c>
      <c r="I7166">
        <v>36.5</v>
      </c>
      <c r="J7166">
        <v>86</v>
      </c>
    </row>
    <row r="7167" spans="1:10" x14ac:dyDescent="0.35">
      <c r="A7167" t="s">
        <v>6169</v>
      </c>
      <c r="B7167">
        <v>303</v>
      </c>
      <c r="C7167">
        <v>5220</v>
      </c>
      <c r="D7167">
        <v>227</v>
      </c>
      <c r="E7167" t="s">
        <v>319</v>
      </c>
      <c r="F7167" t="s">
        <v>0</v>
      </c>
      <c r="G7167" t="s">
        <v>6170</v>
      </c>
      <c r="H7167">
        <v>9.4290000000000003</v>
      </c>
      <c r="I7167">
        <v>82.65</v>
      </c>
      <c r="J7167">
        <v>303</v>
      </c>
    </row>
    <row r="7168" spans="1:10" x14ac:dyDescent="0.35">
      <c r="A7168" t="s">
        <v>6171</v>
      </c>
      <c r="B7168">
        <v>883</v>
      </c>
      <c r="C7168">
        <v>5180</v>
      </c>
      <c r="D7168">
        <v>228</v>
      </c>
      <c r="E7168" t="s">
        <v>328</v>
      </c>
      <c r="F7168" t="s">
        <v>0</v>
      </c>
      <c r="G7168" t="s">
        <v>3299</v>
      </c>
      <c r="H7168">
        <v>2.7010000000000001</v>
      </c>
      <c r="I7168">
        <v>44.4</v>
      </c>
      <c r="J7168">
        <v>84</v>
      </c>
    </row>
    <row r="7169" spans="1:10" x14ac:dyDescent="0.35">
      <c r="A7169" t="s">
        <v>6172</v>
      </c>
      <c r="B7169">
        <v>434</v>
      </c>
      <c r="C7169">
        <v>5176</v>
      </c>
      <c r="D7169">
        <v>229</v>
      </c>
      <c r="E7169" t="s">
        <v>319</v>
      </c>
      <c r="F7169" t="s">
        <v>0</v>
      </c>
      <c r="G7169" t="s">
        <v>2312</v>
      </c>
      <c r="H7169">
        <v>6.3520000000000003</v>
      </c>
      <c r="I7169">
        <v>83.23</v>
      </c>
      <c r="J7169">
        <v>434</v>
      </c>
    </row>
    <row r="7170" spans="1:10" x14ac:dyDescent="0.35">
      <c r="A7170" t="s">
        <v>6173</v>
      </c>
      <c r="B7170">
        <v>873</v>
      </c>
      <c r="C7170">
        <v>5168</v>
      </c>
      <c r="D7170">
        <v>230</v>
      </c>
      <c r="E7170" t="s">
        <v>328</v>
      </c>
      <c r="F7170" t="s">
        <v>0</v>
      </c>
      <c r="G7170" t="s">
        <v>2202</v>
      </c>
      <c r="H7170">
        <v>3.5350000000000001</v>
      </c>
      <c r="I7170">
        <v>61.48</v>
      </c>
      <c r="J7170">
        <v>240</v>
      </c>
    </row>
    <row r="7171" spans="1:10" x14ac:dyDescent="0.35">
      <c r="A7171" t="s">
        <v>6174</v>
      </c>
      <c r="B7171">
        <v>568</v>
      </c>
      <c r="C7171">
        <v>5148</v>
      </c>
      <c r="D7171">
        <v>231</v>
      </c>
      <c r="E7171" t="s">
        <v>328</v>
      </c>
      <c r="F7171" t="s">
        <v>0</v>
      </c>
      <c r="G7171" t="s">
        <v>2063</v>
      </c>
      <c r="H7171">
        <v>5.4669999999999996</v>
      </c>
      <c r="I7171">
        <v>72.95</v>
      </c>
      <c r="J7171">
        <v>145</v>
      </c>
    </row>
    <row r="7172" spans="1:10" x14ac:dyDescent="0.35">
      <c r="A7172" t="s">
        <v>6175</v>
      </c>
      <c r="B7172">
        <v>1081</v>
      </c>
      <c r="C7172">
        <v>5147</v>
      </c>
      <c r="D7172">
        <v>232</v>
      </c>
      <c r="E7172" t="s">
        <v>312</v>
      </c>
      <c r="F7172" t="s">
        <v>0</v>
      </c>
      <c r="G7172" t="s">
        <v>2194</v>
      </c>
      <c r="H7172">
        <v>2.5670000000000002</v>
      </c>
      <c r="I7172">
        <v>48.08</v>
      </c>
      <c r="J7172">
        <v>1078</v>
      </c>
    </row>
    <row r="7173" spans="1:10" x14ac:dyDescent="0.35">
      <c r="A7173" t="s">
        <v>6176</v>
      </c>
      <c r="B7173">
        <v>610</v>
      </c>
      <c r="C7173">
        <v>5140</v>
      </c>
      <c r="D7173">
        <v>233</v>
      </c>
      <c r="E7173" t="s">
        <v>319</v>
      </c>
      <c r="F7173" t="s">
        <v>0</v>
      </c>
      <c r="G7173" t="s">
        <v>6177</v>
      </c>
      <c r="H7173">
        <v>4.4260000000000002</v>
      </c>
      <c r="I7173">
        <v>76.47</v>
      </c>
      <c r="J7173">
        <v>131</v>
      </c>
    </row>
    <row r="7174" spans="1:10" x14ac:dyDescent="0.35">
      <c r="A7174" t="s">
        <v>6178</v>
      </c>
      <c r="B7174">
        <v>574</v>
      </c>
      <c r="C7174">
        <v>5129</v>
      </c>
      <c r="D7174">
        <v>234</v>
      </c>
      <c r="E7174" t="s">
        <v>319</v>
      </c>
      <c r="F7174" t="s">
        <v>0</v>
      </c>
      <c r="G7174" t="s">
        <v>2183</v>
      </c>
      <c r="H7174">
        <v>4.556</v>
      </c>
      <c r="I7174">
        <v>71.25</v>
      </c>
      <c r="J7174">
        <v>141</v>
      </c>
    </row>
    <row r="7175" spans="1:10" x14ac:dyDescent="0.35">
      <c r="A7175" t="s">
        <v>6179</v>
      </c>
      <c r="B7175">
        <v>1014</v>
      </c>
      <c r="C7175">
        <v>5082</v>
      </c>
      <c r="D7175">
        <v>235</v>
      </c>
      <c r="E7175" t="s">
        <v>312</v>
      </c>
      <c r="F7175" t="s">
        <v>0</v>
      </c>
      <c r="G7175" t="s">
        <v>1969</v>
      </c>
      <c r="H7175">
        <v>2.585</v>
      </c>
      <c r="I7175">
        <v>36.11</v>
      </c>
      <c r="J7175">
        <v>1014</v>
      </c>
    </row>
    <row r="7176" spans="1:10" x14ac:dyDescent="0.35">
      <c r="A7176" t="s">
        <v>6180</v>
      </c>
      <c r="B7176">
        <v>652</v>
      </c>
      <c r="C7176">
        <v>5075</v>
      </c>
      <c r="D7176">
        <v>236</v>
      </c>
      <c r="E7176" t="s">
        <v>328</v>
      </c>
      <c r="F7176" t="s">
        <v>0</v>
      </c>
      <c r="G7176" t="s">
        <v>6181</v>
      </c>
      <c r="H7176">
        <v>4.3029999999999999</v>
      </c>
      <c r="I7176">
        <v>58.43</v>
      </c>
      <c r="J7176">
        <v>651</v>
      </c>
    </row>
    <row r="7177" spans="1:10" x14ac:dyDescent="0.35">
      <c r="A7177" t="s">
        <v>6182</v>
      </c>
      <c r="B7177">
        <v>202</v>
      </c>
      <c r="C7177">
        <v>5074</v>
      </c>
      <c r="D7177">
        <v>237</v>
      </c>
      <c r="E7177" t="s">
        <v>319</v>
      </c>
      <c r="F7177" t="s">
        <v>0</v>
      </c>
      <c r="G7177" t="s">
        <v>2135</v>
      </c>
      <c r="H7177">
        <v>15.266</v>
      </c>
      <c r="I7177">
        <v>97.43</v>
      </c>
      <c r="J7177">
        <v>202</v>
      </c>
    </row>
    <row r="7178" spans="1:10" x14ac:dyDescent="0.35">
      <c r="A7178" t="s">
        <v>6183</v>
      </c>
      <c r="B7178">
        <v>511</v>
      </c>
      <c r="C7178">
        <v>5025</v>
      </c>
      <c r="D7178">
        <v>238</v>
      </c>
      <c r="E7178" t="s">
        <v>328</v>
      </c>
      <c r="F7178" t="s">
        <v>0</v>
      </c>
      <c r="G7178" t="s">
        <v>1803</v>
      </c>
      <c r="H7178">
        <v>4.3769999999999998</v>
      </c>
      <c r="I7178">
        <v>60.76</v>
      </c>
      <c r="J7178">
        <v>43</v>
      </c>
    </row>
    <row r="7179" spans="1:10" x14ac:dyDescent="0.35">
      <c r="A7179" t="s">
        <v>6184</v>
      </c>
      <c r="B7179">
        <v>445</v>
      </c>
      <c r="C7179">
        <v>5001</v>
      </c>
      <c r="D7179">
        <v>239</v>
      </c>
      <c r="E7179" t="s">
        <v>319</v>
      </c>
      <c r="F7179" t="s">
        <v>0</v>
      </c>
      <c r="G7179" t="s">
        <v>6185</v>
      </c>
      <c r="H7179">
        <v>5.57</v>
      </c>
      <c r="I7179">
        <v>84.15</v>
      </c>
      <c r="J7179">
        <v>66</v>
      </c>
    </row>
    <row r="7180" spans="1:10" x14ac:dyDescent="0.35">
      <c r="A7180" t="s">
        <v>6186</v>
      </c>
      <c r="B7180">
        <v>662</v>
      </c>
      <c r="C7180">
        <v>4980</v>
      </c>
      <c r="D7180">
        <v>240</v>
      </c>
      <c r="E7180" t="s">
        <v>328</v>
      </c>
      <c r="F7180" t="s">
        <v>0</v>
      </c>
      <c r="G7180" t="s">
        <v>6187</v>
      </c>
      <c r="H7180">
        <v>5.2210000000000001</v>
      </c>
      <c r="I7180">
        <v>66.849999999999994</v>
      </c>
      <c r="J7180">
        <v>198</v>
      </c>
    </row>
    <row r="7181" spans="1:10" x14ac:dyDescent="0.35">
      <c r="A7181" t="s">
        <v>6188</v>
      </c>
      <c r="B7181">
        <v>511</v>
      </c>
      <c r="C7181">
        <v>4974</v>
      </c>
      <c r="D7181">
        <v>241</v>
      </c>
      <c r="E7181" t="s">
        <v>319</v>
      </c>
      <c r="F7181" t="s">
        <v>0</v>
      </c>
      <c r="G7181" t="s">
        <v>2379</v>
      </c>
      <c r="H7181">
        <v>4.54</v>
      </c>
      <c r="I7181">
        <v>81.72</v>
      </c>
      <c r="J7181">
        <v>119</v>
      </c>
    </row>
    <row r="7182" spans="1:10" x14ac:dyDescent="0.35">
      <c r="A7182" t="s">
        <v>6189</v>
      </c>
      <c r="B7182">
        <v>658</v>
      </c>
      <c r="C7182">
        <v>4961</v>
      </c>
      <c r="D7182">
        <v>242</v>
      </c>
      <c r="E7182" t="s">
        <v>328</v>
      </c>
      <c r="F7182" t="s">
        <v>0</v>
      </c>
      <c r="G7182" t="s">
        <v>1876</v>
      </c>
      <c r="H7182">
        <v>4.0259999999999998</v>
      </c>
      <c r="I7182">
        <v>59.32</v>
      </c>
      <c r="J7182">
        <v>98</v>
      </c>
    </row>
    <row r="7183" spans="1:10" x14ac:dyDescent="0.35">
      <c r="A7183" t="s">
        <v>6190</v>
      </c>
      <c r="B7183">
        <v>364</v>
      </c>
      <c r="C7183">
        <v>4939</v>
      </c>
      <c r="D7183">
        <v>243</v>
      </c>
      <c r="E7183" t="s">
        <v>328</v>
      </c>
      <c r="F7183" t="s">
        <v>0</v>
      </c>
      <c r="G7183" t="s">
        <v>1751</v>
      </c>
      <c r="H7183">
        <v>7.5250000000000004</v>
      </c>
      <c r="I7183">
        <v>73.45</v>
      </c>
      <c r="J7183">
        <v>364</v>
      </c>
    </row>
    <row r="7184" spans="1:10" x14ac:dyDescent="0.35">
      <c r="A7184" t="s">
        <v>6191</v>
      </c>
      <c r="B7184">
        <v>1617</v>
      </c>
      <c r="C7184">
        <v>4921</v>
      </c>
      <c r="D7184">
        <v>244</v>
      </c>
      <c r="E7184" t="s">
        <v>328</v>
      </c>
      <c r="F7184" t="s">
        <v>0</v>
      </c>
      <c r="G7184" t="s">
        <v>6192</v>
      </c>
      <c r="H7184">
        <v>3.44</v>
      </c>
      <c r="I7184">
        <v>60.49</v>
      </c>
      <c r="J7184">
        <v>355</v>
      </c>
    </row>
    <row r="7185" spans="1:10" x14ac:dyDescent="0.35">
      <c r="A7185" t="s">
        <v>6193</v>
      </c>
      <c r="B7185">
        <v>313</v>
      </c>
      <c r="C7185">
        <v>4908</v>
      </c>
      <c r="D7185">
        <v>245</v>
      </c>
      <c r="E7185" t="s">
        <v>319</v>
      </c>
      <c r="F7185" t="s">
        <v>0</v>
      </c>
      <c r="G7185" t="s">
        <v>4120</v>
      </c>
      <c r="H7185">
        <v>10.318</v>
      </c>
      <c r="I7185">
        <v>87.14</v>
      </c>
      <c r="J7185">
        <v>313</v>
      </c>
    </row>
    <row r="7186" spans="1:10" x14ac:dyDescent="0.35">
      <c r="A7186" t="s">
        <v>6194</v>
      </c>
      <c r="B7186">
        <v>400</v>
      </c>
      <c r="C7186">
        <v>4903</v>
      </c>
      <c r="D7186">
        <v>246</v>
      </c>
      <c r="E7186" t="s">
        <v>319</v>
      </c>
      <c r="F7186" t="s">
        <v>0</v>
      </c>
      <c r="G7186" t="s">
        <v>1868</v>
      </c>
      <c r="H7186">
        <v>6.4969999999999999</v>
      </c>
      <c r="I7186">
        <v>81.98</v>
      </c>
      <c r="J7186">
        <v>400</v>
      </c>
    </row>
    <row r="7187" spans="1:10" x14ac:dyDescent="0.35">
      <c r="A7187" t="s">
        <v>6195</v>
      </c>
      <c r="B7187">
        <v>1137</v>
      </c>
      <c r="C7187">
        <v>4891</v>
      </c>
      <c r="D7187">
        <v>247</v>
      </c>
      <c r="E7187" t="s">
        <v>312</v>
      </c>
      <c r="F7187" t="s">
        <v>0</v>
      </c>
      <c r="G7187" t="s">
        <v>4034</v>
      </c>
      <c r="H7187">
        <v>2.387</v>
      </c>
      <c r="I7187">
        <v>50</v>
      </c>
      <c r="J7187">
        <v>276</v>
      </c>
    </row>
    <row r="7188" spans="1:10" x14ac:dyDescent="0.35">
      <c r="A7188" t="s">
        <v>6196</v>
      </c>
      <c r="B7188">
        <v>919</v>
      </c>
      <c r="C7188">
        <v>4889</v>
      </c>
      <c r="D7188">
        <v>248</v>
      </c>
      <c r="E7188" t="s">
        <v>328</v>
      </c>
      <c r="F7188" t="s">
        <v>0</v>
      </c>
      <c r="G7188" t="s">
        <v>6197</v>
      </c>
      <c r="H7188">
        <v>2.794</v>
      </c>
      <c r="I7188">
        <v>51.13</v>
      </c>
      <c r="J7188">
        <v>50</v>
      </c>
    </row>
    <row r="7189" spans="1:10" x14ac:dyDescent="0.35">
      <c r="A7189" t="s">
        <v>6198</v>
      </c>
      <c r="B7189">
        <v>304</v>
      </c>
      <c r="C7189">
        <v>4844</v>
      </c>
      <c r="D7189">
        <v>249</v>
      </c>
      <c r="E7189" t="s">
        <v>319</v>
      </c>
      <c r="F7189" t="s">
        <v>0</v>
      </c>
      <c r="G7189" t="s">
        <v>6199</v>
      </c>
      <c r="H7189">
        <v>8.9149999999999991</v>
      </c>
      <c r="I7189">
        <v>93.61</v>
      </c>
      <c r="J7189">
        <v>304</v>
      </c>
    </row>
    <row r="7190" spans="1:10" x14ac:dyDescent="0.35">
      <c r="A7190" t="s">
        <v>6200</v>
      </c>
      <c r="B7190">
        <v>221</v>
      </c>
      <c r="C7190">
        <v>4832</v>
      </c>
      <c r="D7190">
        <v>250</v>
      </c>
      <c r="E7190" t="s">
        <v>319</v>
      </c>
      <c r="F7190" t="s">
        <v>0</v>
      </c>
      <c r="G7190" t="s">
        <v>6201</v>
      </c>
      <c r="H7190">
        <v>10.835000000000001</v>
      </c>
      <c r="I7190">
        <v>94.95</v>
      </c>
      <c r="J7190">
        <v>220</v>
      </c>
    </row>
    <row r="7191" spans="1:10" x14ac:dyDescent="0.35">
      <c r="A7191" t="s">
        <v>6202</v>
      </c>
      <c r="B7191">
        <v>734</v>
      </c>
      <c r="C7191">
        <v>4805</v>
      </c>
      <c r="D7191">
        <v>251</v>
      </c>
      <c r="E7191" t="s">
        <v>312</v>
      </c>
      <c r="F7191" t="s">
        <v>0</v>
      </c>
      <c r="G7191" t="s">
        <v>1938</v>
      </c>
      <c r="H7191">
        <v>3.1339999999999999</v>
      </c>
      <c r="I7191">
        <v>46.09</v>
      </c>
      <c r="J7191">
        <v>34</v>
      </c>
    </row>
    <row r="7192" spans="1:10" x14ac:dyDescent="0.35">
      <c r="A7192" t="s">
        <v>6203</v>
      </c>
      <c r="B7192">
        <v>461</v>
      </c>
      <c r="C7192">
        <v>4801</v>
      </c>
      <c r="D7192">
        <v>252</v>
      </c>
      <c r="E7192" t="s">
        <v>328</v>
      </c>
      <c r="F7192" t="s">
        <v>0</v>
      </c>
      <c r="G7192" t="s">
        <v>1759</v>
      </c>
      <c r="H7192">
        <v>6.1379999999999999</v>
      </c>
      <c r="I7192">
        <v>72.38</v>
      </c>
      <c r="J7192">
        <v>218</v>
      </c>
    </row>
    <row r="7193" spans="1:10" x14ac:dyDescent="0.35">
      <c r="A7193" t="s">
        <v>6204</v>
      </c>
      <c r="B7193">
        <v>557</v>
      </c>
      <c r="C7193">
        <v>4783</v>
      </c>
      <c r="D7193">
        <v>253</v>
      </c>
      <c r="E7193" t="s">
        <v>328</v>
      </c>
      <c r="F7193" t="s">
        <v>0</v>
      </c>
      <c r="G7193" t="s">
        <v>2855</v>
      </c>
      <c r="H7193">
        <v>4.4139999999999997</v>
      </c>
      <c r="I7193">
        <v>56.81</v>
      </c>
      <c r="J7193">
        <v>133</v>
      </c>
    </row>
    <row r="7194" spans="1:10" x14ac:dyDescent="0.35">
      <c r="A7194" t="s">
        <v>6205</v>
      </c>
      <c r="B7194">
        <v>6297</v>
      </c>
      <c r="C7194">
        <v>4782</v>
      </c>
      <c r="D7194">
        <v>254</v>
      </c>
      <c r="E7194" t="s">
        <v>319</v>
      </c>
      <c r="F7194" t="s">
        <v>0</v>
      </c>
      <c r="G7194" t="s">
        <v>2107</v>
      </c>
      <c r="H7194">
        <v>5.351</v>
      </c>
      <c r="I7194">
        <v>73.67</v>
      </c>
      <c r="J7194">
        <v>519</v>
      </c>
    </row>
    <row r="7195" spans="1:10" x14ac:dyDescent="0.35">
      <c r="A7195" t="s">
        <v>6206</v>
      </c>
      <c r="B7195">
        <v>1051</v>
      </c>
      <c r="C7195">
        <v>4781</v>
      </c>
      <c r="D7195">
        <v>255</v>
      </c>
      <c r="E7195" t="s">
        <v>312</v>
      </c>
      <c r="F7195" t="s">
        <v>0</v>
      </c>
      <c r="G7195" t="s">
        <v>6207</v>
      </c>
      <c r="H7195">
        <v>2.012</v>
      </c>
      <c r="I7195">
        <v>27.55</v>
      </c>
      <c r="J7195">
        <v>75</v>
      </c>
    </row>
    <row r="7196" spans="1:10" x14ac:dyDescent="0.35">
      <c r="A7196" t="s">
        <v>6208</v>
      </c>
      <c r="B7196">
        <v>365</v>
      </c>
      <c r="C7196">
        <v>4765</v>
      </c>
      <c r="D7196">
        <v>256</v>
      </c>
      <c r="E7196" t="s">
        <v>319</v>
      </c>
      <c r="F7196" t="s">
        <v>0</v>
      </c>
      <c r="G7196" t="s">
        <v>1878</v>
      </c>
      <c r="H7196">
        <v>6.9429999999999996</v>
      </c>
      <c r="I7196">
        <v>73.849999999999994</v>
      </c>
      <c r="J7196">
        <v>362</v>
      </c>
    </row>
    <row r="7197" spans="1:10" x14ac:dyDescent="0.35">
      <c r="A7197" t="s">
        <v>6209</v>
      </c>
      <c r="B7197">
        <v>506</v>
      </c>
      <c r="C7197">
        <v>4704</v>
      </c>
      <c r="D7197">
        <v>257</v>
      </c>
      <c r="E7197" t="s">
        <v>312</v>
      </c>
      <c r="F7197" t="s">
        <v>0</v>
      </c>
      <c r="G7197" t="s">
        <v>2610</v>
      </c>
      <c r="H7197">
        <v>4.657</v>
      </c>
      <c r="I7197">
        <v>49.1</v>
      </c>
      <c r="J7197">
        <v>75</v>
      </c>
    </row>
    <row r="7198" spans="1:10" x14ac:dyDescent="0.35">
      <c r="A7198" t="s">
        <v>6210</v>
      </c>
      <c r="B7198">
        <v>608</v>
      </c>
      <c r="C7198">
        <v>4703</v>
      </c>
      <c r="D7198">
        <v>258</v>
      </c>
      <c r="E7198" t="s">
        <v>312</v>
      </c>
      <c r="F7198" t="s">
        <v>0</v>
      </c>
      <c r="G7198" t="s">
        <v>1705</v>
      </c>
      <c r="H7198">
        <v>3.8420000000000001</v>
      </c>
      <c r="I7198">
        <v>34.28</v>
      </c>
      <c r="J7198">
        <v>99</v>
      </c>
    </row>
    <row r="7199" spans="1:10" x14ac:dyDescent="0.35">
      <c r="A7199" t="s">
        <v>6211</v>
      </c>
      <c r="B7199">
        <v>545</v>
      </c>
      <c r="C7199">
        <v>4663</v>
      </c>
      <c r="D7199">
        <v>259</v>
      </c>
      <c r="E7199" t="s">
        <v>319</v>
      </c>
      <c r="F7199" t="s">
        <v>0</v>
      </c>
      <c r="G7199" t="s">
        <v>4042</v>
      </c>
      <c r="H7199">
        <v>4.6120000000000001</v>
      </c>
      <c r="I7199">
        <v>75.69</v>
      </c>
      <c r="J7199">
        <v>545</v>
      </c>
    </row>
    <row r="7200" spans="1:10" x14ac:dyDescent="0.35">
      <c r="A7200" t="s">
        <v>6212</v>
      </c>
      <c r="B7200">
        <v>202</v>
      </c>
      <c r="C7200">
        <v>4624</v>
      </c>
      <c r="D7200">
        <v>260</v>
      </c>
      <c r="E7200" t="s">
        <v>319</v>
      </c>
      <c r="F7200" t="s">
        <v>0</v>
      </c>
      <c r="G7200" t="s">
        <v>3343</v>
      </c>
      <c r="H7200">
        <v>12.771000000000001</v>
      </c>
      <c r="I7200">
        <v>90.17</v>
      </c>
      <c r="J7200">
        <v>202</v>
      </c>
    </row>
    <row r="7201" spans="1:10" x14ac:dyDescent="0.35">
      <c r="A7201" t="s">
        <v>6213</v>
      </c>
      <c r="B7201">
        <v>219</v>
      </c>
      <c r="C7201">
        <v>4618</v>
      </c>
      <c r="D7201">
        <v>261</v>
      </c>
      <c r="E7201" t="s">
        <v>319</v>
      </c>
      <c r="F7201" t="s">
        <v>0</v>
      </c>
      <c r="G7201" t="s">
        <v>6214</v>
      </c>
      <c r="H7201">
        <v>10.757999999999999</v>
      </c>
      <c r="I7201">
        <v>92.06</v>
      </c>
      <c r="J7201">
        <v>218</v>
      </c>
    </row>
    <row r="7202" spans="1:10" x14ac:dyDescent="0.35">
      <c r="A7202" t="s">
        <v>6215</v>
      </c>
      <c r="B7202">
        <v>834</v>
      </c>
      <c r="C7202">
        <v>4609</v>
      </c>
      <c r="D7202">
        <v>262</v>
      </c>
      <c r="E7202" t="s">
        <v>312</v>
      </c>
      <c r="F7202" t="s">
        <v>0</v>
      </c>
      <c r="G7202" t="s">
        <v>1815</v>
      </c>
      <c r="H7202">
        <v>3.0059999999999998</v>
      </c>
      <c r="I7202">
        <v>44.41</v>
      </c>
      <c r="J7202">
        <v>44</v>
      </c>
    </row>
    <row r="7203" spans="1:10" x14ac:dyDescent="0.35">
      <c r="A7203" t="s">
        <v>6216</v>
      </c>
      <c r="B7203">
        <v>410</v>
      </c>
      <c r="C7203">
        <v>4604</v>
      </c>
      <c r="D7203">
        <v>263</v>
      </c>
      <c r="E7203" t="s">
        <v>319</v>
      </c>
      <c r="F7203" t="s">
        <v>0</v>
      </c>
      <c r="G7203" t="s">
        <v>6217</v>
      </c>
      <c r="H7203">
        <v>6.4539999999999997</v>
      </c>
      <c r="I7203">
        <v>78.13</v>
      </c>
      <c r="J7203">
        <v>410</v>
      </c>
    </row>
    <row r="7204" spans="1:10" x14ac:dyDescent="0.35">
      <c r="A7204" t="s">
        <v>6218</v>
      </c>
      <c r="B7204">
        <v>840</v>
      </c>
      <c r="C7204">
        <v>4601</v>
      </c>
      <c r="D7204">
        <v>264</v>
      </c>
      <c r="E7204" t="s">
        <v>312</v>
      </c>
      <c r="F7204" t="s">
        <v>0</v>
      </c>
      <c r="G7204" t="s">
        <v>2244</v>
      </c>
      <c r="H7204">
        <v>2.6850000000000001</v>
      </c>
      <c r="I7204">
        <v>28.38</v>
      </c>
      <c r="J7204">
        <v>237</v>
      </c>
    </row>
    <row r="7205" spans="1:10" x14ac:dyDescent="0.35">
      <c r="A7205" t="s">
        <v>6219</v>
      </c>
      <c r="B7205">
        <v>272</v>
      </c>
      <c r="C7205">
        <v>4600</v>
      </c>
      <c r="D7205">
        <v>265</v>
      </c>
      <c r="E7205" t="s">
        <v>319</v>
      </c>
      <c r="F7205" t="s">
        <v>0</v>
      </c>
      <c r="G7205" t="s">
        <v>6139</v>
      </c>
      <c r="H7205">
        <v>10.484999999999999</v>
      </c>
      <c r="I7205">
        <v>92.38</v>
      </c>
      <c r="J7205">
        <v>272</v>
      </c>
    </row>
    <row r="7206" spans="1:10" x14ac:dyDescent="0.35">
      <c r="A7206" t="s">
        <v>6220</v>
      </c>
      <c r="B7206">
        <v>506</v>
      </c>
      <c r="C7206">
        <v>4587</v>
      </c>
      <c r="D7206">
        <v>266</v>
      </c>
      <c r="E7206" t="s">
        <v>319</v>
      </c>
      <c r="F7206" t="s">
        <v>0</v>
      </c>
      <c r="G7206" t="s">
        <v>2790</v>
      </c>
      <c r="H7206">
        <v>5.3490000000000002</v>
      </c>
      <c r="I7206">
        <v>78.86</v>
      </c>
      <c r="J7206">
        <v>289</v>
      </c>
    </row>
    <row r="7207" spans="1:10" x14ac:dyDescent="0.35">
      <c r="A7207" t="s">
        <v>6221</v>
      </c>
      <c r="B7207">
        <v>307</v>
      </c>
      <c r="C7207">
        <v>4585</v>
      </c>
      <c r="D7207">
        <v>267</v>
      </c>
      <c r="E7207" t="s">
        <v>319</v>
      </c>
      <c r="F7207" t="s">
        <v>0</v>
      </c>
      <c r="G7207" t="s">
        <v>6222</v>
      </c>
      <c r="H7207">
        <v>7.7009999999999996</v>
      </c>
      <c r="I7207">
        <v>79.08</v>
      </c>
      <c r="J7207">
        <v>305</v>
      </c>
    </row>
    <row r="7208" spans="1:10" x14ac:dyDescent="0.35">
      <c r="A7208" t="s">
        <v>6223</v>
      </c>
      <c r="B7208">
        <v>886</v>
      </c>
      <c r="C7208">
        <v>4578</v>
      </c>
      <c r="D7208">
        <v>268</v>
      </c>
      <c r="E7208" t="s">
        <v>312</v>
      </c>
      <c r="F7208" t="s">
        <v>0</v>
      </c>
      <c r="G7208" t="s">
        <v>6224</v>
      </c>
      <c r="H7208">
        <v>2.984</v>
      </c>
      <c r="I7208">
        <v>39.82</v>
      </c>
      <c r="J7208">
        <v>124</v>
      </c>
    </row>
    <row r="7209" spans="1:10" x14ac:dyDescent="0.35">
      <c r="A7209" t="s">
        <v>6225</v>
      </c>
      <c r="B7209">
        <v>283</v>
      </c>
      <c r="C7209">
        <v>4563</v>
      </c>
      <c r="D7209">
        <v>269</v>
      </c>
      <c r="E7209" t="s">
        <v>319</v>
      </c>
      <c r="F7209" t="s">
        <v>0</v>
      </c>
      <c r="G7209" t="s">
        <v>2197</v>
      </c>
      <c r="H7209">
        <v>8.8230000000000004</v>
      </c>
      <c r="I7209">
        <v>90.85</v>
      </c>
      <c r="J7209">
        <v>283</v>
      </c>
    </row>
    <row r="7210" spans="1:10" x14ac:dyDescent="0.35">
      <c r="A7210" t="s">
        <v>6226</v>
      </c>
      <c r="B7210">
        <v>991</v>
      </c>
      <c r="C7210">
        <v>4556</v>
      </c>
      <c r="D7210">
        <v>270</v>
      </c>
      <c r="E7210" t="s">
        <v>328</v>
      </c>
      <c r="F7210" t="s">
        <v>0</v>
      </c>
      <c r="G7210" t="s">
        <v>2019</v>
      </c>
      <c r="H7210">
        <v>4.03</v>
      </c>
      <c r="I7210">
        <v>51.92</v>
      </c>
      <c r="J7210">
        <v>221</v>
      </c>
    </row>
    <row r="7211" spans="1:10" x14ac:dyDescent="0.35">
      <c r="A7211" t="s">
        <v>6227</v>
      </c>
      <c r="B7211">
        <v>440</v>
      </c>
      <c r="C7211">
        <v>4535</v>
      </c>
      <c r="D7211">
        <v>271</v>
      </c>
      <c r="E7211" t="s">
        <v>319</v>
      </c>
      <c r="F7211" t="s">
        <v>0</v>
      </c>
      <c r="G7211" t="s">
        <v>2739</v>
      </c>
      <c r="H7211">
        <v>5.4109999999999996</v>
      </c>
      <c r="I7211">
        <v>82.5</v>
      </c>
      <c r="J7211">
        <v>440</v>
      </c>
    </row>
    <row r="7212" spans="1:10" x14ac:dyDescent="0.35">
      <c r="A7212" t="s">
        <v>6228</v>
      </c>
      <c r="B7212">
        <v>438</v>
      </c>
      <c r="C7212">
        <v>4507</v>
      </c>
      <c r="D7212">
        <v>272</v>
      </c>
      <c r="E7212" t="s">
        <v>328</v>
      </c>
      <c r="F7212" t="s">
        <v>0</v>
      </c>
      <c r="G7212" t="s">
        <v>6229</v>
      </c>
      <c r="H7212">
        <v>5.2850000000000001</v>
      </c>
      <c r="I7212">
        <v>69.260000000000005</v>
      </c>
      <c r="J7212">
        <v>145</v>
      </c>
    </row>
    <row r="7213" spans="1:10" x14ac:dyDescent="0.35">
      <c r="A7213" t="s">
        <v>6230</v>
      </c>
      <c r="B7213">
        <v>744</v>
      </c>
      <c r="C7213">
        <v>4497</v>
      </c>
      <c r="D7213">
        <v>273</v>
      </c>
      <c r="E7213" t="s">
        <v>328</v>
      </c>
      <c r="F7213" t="s">
        <v>0</v>
      </c>
      <c r="G7213" t="s">
        <v>3760</v>
      </c>
      <c r="H7213">
        <v>2.9350000000000001</v>
      </c>
      <c r="I7213">
        <v>72.02</v>
      </c>
      <c r="J7213">
        <v>269</v>
      </c>
    </row>
    <row r="7214" spans="1:10" x14ac:dyDescent="0.35">
      <c r="A7214" t="s">
        <v>6231</v>
      </c>
      <c r="B7214">
        <v>609</v>
      </c>
      <c r="C7214">
        <v>4489</v>
      </c>
      <c r="D7214">
        <v>274</v>
      </c>
      <c r="E7214" t="s">
        <v>319</v>
      </c>
      <c r="F7214" t="s">
        <v>0</v>
      </c>
      <c r="G7214" t="s">
        <v>6232</v>
      </c>
      <c r="H7214">
        <v>4.891</v>
      </c>
      <c r="I7214">
        <v>83.54</v>
      </c>
      <c r="J7214">
        <v>274</v>
      </c>
    </row>
    <row r="7215" spans="1:10" x14ac:dyDescent="0.35">
      <c r="A7215" t="s">
        <v>6233</v>
      </c>
      <c r="B7215">
        <v>347</v>
      </c>
      <c r="C7215">
        <v>4483</v>
      </c>
      <c r="D7215">
        <v>275</v>
      </c>
      <c r="E7215" t="s">
        <v>319</v>
      </c>
      <c r="F7215" t="s">
        <v>0</v>
      </c>
      <c r="G7215" t="s">
        <v>1779</v>
      </c>
      <c r="H7215">
        <v>8.4079999999999995</v>
      </c>
      <c r="I7215">
        <v>82.65</v>
      </c>
      <c r="J7215">
        <v>291</v>
      </c>
    </row>
    <row r="7216" spans="1:10" x14ac:dyDescent="0.35">
      <c r="A7216" t="s">
        <v>6234</v>
      </c>
      <c r="B7216">
        <v>627</v>
      </c>
      <c r="C7216">
        <v>4476</v>
      </c>
      <c r="D7216">
        <v>276</v>
      </c>
      <c r="E7216" t="s">
        <v>319</v>
      </c>
      <c r="F7216" t="s">
        <v>0</v>
      </c>
      <c r="G7216" t="s">
        <v>3026</v>
      </c>
      <c r="H7216">
        <v>3.6659999999999999</v>
      </c>
      <c r="I7216">
        <v>76.97</v>
      </c>
      <c r="J7216">
        <v>138</v>
      </c>
    </row>
    <row r="7217" spans="1:10" x14ac:dyDescent="0.35">
      <c r="A7217" t="s">
        <v>6235</v>
      </c>
      <c r="B7217">
        <v>661</v>
      </c>
      <c r="C7217">
        <v>4469</v>
      </c>
      <c r="D7217">
        <v>277</v>
      </c>
      <c r="E7217" t="s">
        <v>319</v>
      </c>
      <c r="F7217" t="s">
        <v>0</v>
      </c>
      <c r="G7217" t="s">
        <v>2799</v>
      </c>
      <c r="H7217">
        <v>3.7469999999999999</v>
      </c>
      <c r="I7217">
        <v>76.63</v>
      </c>
      <c r="J7217">
        <v>660</v>
      </c>
    </row>
    <row r="7218" spans="1:10" x14ac:dyDescent="0.35">
      <c r="A7218" t="s">
        <v>6236</v>
      </c>
      <c r="B7218">
        <v>776</v>
      </c>
      <c r="C7218">
        <v>4421</v>
      </c>
      <c r="D7218">
        <v>278</v>
      </c>
      <c r="E7218" t="s">
        <v>328</v>
      </c>
      <c r="F7218" t="s">
        <v>0</v>
      </c>
      <c r="G7218" t="s">
        <v>3088</v>
      </c>
      <c r="H7218">
        <v>2.8220000000000001</v>
      </c>
      <c r="I7218">
        <v>68.58</v>
      </c>
      <c r="J7218">
        <v>230</v>
      </c>
    </row>
    <row r="7219" spans="1:10" x14ac:dyDescent="0.35">
      <c r="A7219" t="s">
        <v>6237</v>
      </c>
      <c r="B7219">
        <v>281</v>
      </c>
      <c r="C7219">
        <v>4391</v>
      </c>
      <c r="D7219">
        <v>279</v>
      </c>
      <c r="E7219" t="s">
        <v>319</v>
      </c>
      <c r="F7219" t="s">
        <v>0</v>
      </c>
      <c r="G7219" t="s">
        <v>1836</v>
      </c>
      <c r="H7219">
        <v>8.7010000000000005</v>
      </c>
      <c r="I7219">
        <v>78.569999999999993</v>
      </c>
      <c r="J7219">
        <v>281</v>
      </c>
    </row>
    <row r="7220" spans="1:10" x14ac:dyDescent="0.35">
      <c r="A7220" t="s">
        <v>6238</v>
      </c>
      <c r="B7220">
        <v>953</v>
      </c>
      <c r="C7220">
        <v>4349</v>
      </c>
      <c r="D7220">
        <v>280</v>
      </c>
      <c r="E7220" t="s">
        <v>312</v>
      </c>
      <c r="F7220" t="s">
        <v>0</v>
      </c>
      <c r="G7220" t="s">
        <v>2073</v>
      </c>
      <c r="H7220">
        <v>2.4929999999999999</v>
      </c>
      <c r="I7220">
        <v>32.35</v>
      </c>
      <c r="J7220">
        <v>197</v>
      </c>
    </row>
    <row r="7221" spans="1:10" x14ac:dyDescent="0.35">
      <c r="A7221" t="s">
        <v>6239</v>
      </c>
      <c r="B7221">
        <v>567</v>
      </c>
      <c r="C7221">
        <v>4341</v>
      </c>
      <c r="D7221">
        <v>281</v>
      </c>
      <c r="E7221" t="s">
        <v>328</v>
      </c>
      <c r="F7221" t="s">
        <v>0</v>
      </c>
      <c r="G7221" t="s">
        <v>3282</v>
      </c>
      <c r="H7221">
        <v>4.2190000000000003</v>
      </c>
      <c r="I7221">
        <v>56.63</v>
      </c>
      <c r="J7221">
        <v>289</v>
      </c>
    </row>
    <row r="7222" spans="1:10" x14ac:dyDescent="0.35">
      <c r="A7222" t="s">
        <v>6240</v>
      </c>
      <c r="B7222">
        <v>682</v>
      </c>
      <c r="C7222">
        <v>4321</v>
      </c>
      <c r="D7222">
        <v>282</v>
      </c>
      <c r="E7222" t="s">
        <v>328</v>
      </c>
      <c r="F7222" t="s">
        <v>0</v>
      </c>
      <c r="G7222" t="s">
        <v>2003</v>
      </c>
      <c r="H7222">
        <v>3.0609999999999999</v>
      </c>
      <c r="I7222">
        <v>53.89</v>
      </c>
      <c r="J7222">
        <v>27</v>
      </c>
    </row>
    <row r="7223" spans="1:10" x14ac:dyDescent="0.35">
      <c r="A7223" t="s">
        <v>6241</v>
      </c>
      <c r="B7223">
        <v>245</v>
      </c>
      <c r="C7223">
        <v>4312</v>
      </c>
      <c r="D7223">
        <v>283</v>
      </c>
      <c r="E7223" t="s">
        <v>319</v>
      </c>
      <c r="F7223" t="s">
        <v>0</v>
      </c>
      <c r="G7223" t="s">
        <v>1789</v>
      </c>
      <c r="H7223">
        <v>9.5839999999999996</v>
      </c>
      <c r="I7223">
        <v>89.7</v>
      </c>
      <c r="J7223">
        <v>245</v>
      </c>
    </row>
    <row r="7224" spans="1:10" x14ac:dyDescent="0.35">
      <c r="A7224" t="s">
        <v>6242</v>
      </c>
      <c r="B7224">
        <v>379</v>
      </c>
      <c r="C7224">
        <v>4303</v>
      </c>
      <c r="D7224">
        <v>284</v>
      </c>
      <c r="E7224" t="s">
        <v>319</v>
      </c>
      <c r="F7224" t="s">
        <v>0</v>
      </c>
      <c r="G7224" t="s">
        <v>2402</v>
      </c>
      <c r="H7224">
        <v>6.3129999999999997</v>
      </c>
      <c r="I7224">
        <v>82.72</v>
      </c>
      <c r="J7224">
        <v>60</v>
      </c>
    </row>
    <row r="7225" spans="1:10" x14ac:dyDescent="0.35">
      <c r="A7225" t="s">
        <v>6243</v>
      </c>
      <c r="B7225">
        <v>158</v>
      </c>
      <c r="C7225">
        <v>4293</v>
      </c>
      <c r="D7225">
        <v>285</v>
      </c>
      <c r="E7225" t="s">
        <v>319</v>
      </c>
      <c r="F7225" t="s">
        <v>0</v>
      </c>
      <c r="G7225" t="s">
        <v>1819</v>
      </c>
      <c r="H7225">
        <v>14.904</v>
      </c>
      <c r="I7225">
        <v>98.38</v>
      </c>
      <c r="J7225">
        <v>100</v>
      </c>
    </row>
    <row r="7226" spans="1:10" x14ac:dyDescent="0.35">
      <c r="A7226" t="s">
        <v>6244</v>
      </c>
      <c r="B7226">
        <v>473</v>
      </c>
      <c r="C7226">
        <v>4249</v>
      </c>
      <c r="D7226">
        <v>286</v>
      </c>
      <c r="E7226" t="s">
        <v>328</v>
      </c>
      <c r="F7226" t="s">
        <v>0</v>
      </c>
      <c r="G7226" t="s">
        <v>3592</v>
      </c>
      <c r="H7226">
        <v>5.5279999999999996</v>
      </c>
      <c r="I7226">
        <v>73.88</v>
      </c>
      <c r="J7226">
        <v>137</v>
      </c>
    </row>
    <row r="7227" spans="1:10" x14ac:dyDescent="0.35">
      <c r="A7227" t="s">
        <v>6245</v>
      </c>
      <c r="B7227">
        <v>678</v>
      </c>
      <c r="C7227">
        <v>4244</v>
      </c>
      <c r="D7227">
        <v>287</v>
      </c>
      <c r="E7227" t="s">
        <v>312</v>
      </c>
      <c r="F7227" t="s">
        <v>0</v>
      </c>
      <c r="G7227" t="s">
        <v>6246</v>
      </c>
      <c r="H7227">
        <v>3.0939999999999999</v>
      </c>
      <c r="I7227">
        <v>32.659999999999997</v>
      </c>
      <c r="J7227">
        <v>48</v>
      </c>
    </row>
    <row r="7228" spans="1:10" x14ac:dyDescent="0.35">
      <c r="A7228" t="s">
        <v>6247</v>
      </c>
      <c r="B7228">
        <v>410</v>
      </c>
      <c r="C7228">
        <v>4235</v>
      </c>
      <c r="D7228">
        <v>288</v>
      </c>
      <c r="E7228" t="s">
        <v>319</v>
      </c>
      <c r="F7228" t="s">
        <v>0</v>
      </c>
      <c r="G7228" t="s">
        <v>2077</v>
      </c>
      <c r="H7228">
        <v>5.609</v>
      </c>
      <c r="I7228">
        <v>88.31</v>
      </c>
      <c r="J7228">
        <v>38</v>
      </c>
    </row>
    <row r="7229" spans="1:10" x14ac:dyDescent="0.35">
      <c r="A7229" t="s">
        <v>6248</v>
      </c>
      <c r="B7229">
        <v>835</v>
      </c>
      <c r="C7229">
        <v>4232</v>
      </c>
      <c r="D7229">
        <v>289</v>
      </c>
      <c r="E7229" t="s">
        <v>328</v>
      </c>
      <c r="F7229" t="s">
        <v>0</v>
      </c>
      <c r="G7229" t="s">
        <v>3443</v>
      </c>
      <c r="H7229">
        <v>3.6509999999999998</v>
      </c>
      <c r="I7229">
        <v>68.849999999999994</v>
      </c>
      <c r="J7229">
        <v>304</v>
      </c>
    </row>
    <row r="7230" spans="1:10" x14ac:dyDescent="0.35">
      <c r="A7230" t="s">
        <v>6249</v>
      </c>
      <c r="B7230">
        <v>796</v>
      </c>
      <c r="C7230">
        <v>4214</v>
      </c>
      <c r="D7230">
        <v>290</v>
      </c>
      <c r="E7230" t="s">
        <v>312</v>
      </c>
      <c r="F7230" t="s">
        <v>0</v>
      </c>
      <c r="G7230" t="s">
        <v>1940</v>
      </c>
      <c r="H7230">
        <v>2.903</v>
      </c>
      <c r="I7230">
        <v>35.61</v>
      </c>
      <c r="J7230">
        <v>796</v>
      </c>
    </row>
    <row r="7231" spans="1:10" x14ac:dyDescent="0.35">
      <c r="A7231" t="s">
        <v>6250</v>
      </c>
      <c r="B7231">
        <v>891</v>
      </c>
      <c r="C7231">
        <v>4141</v>
      </c>
      <c r="D7231">
        <v>291</v>
      </c>
      <c r="E7231" t="s">
        <v>328</v>
      </c>
      <c r="F7231" t="s">
        <v>0</v>
      </c>
      <c r="G7231" t="s">
        <v>2859</v>
      </c>
      <c r="H7231">
        <v>2.7210000000000001</v>
      </c>
      <c r="I7231">
        <v>43.43</v>
      </c>
      <c r="J7231">
        <v>276</v>
      </c>
    </row>
    <row r="7232" spans="1:10" x14ac:dyDescent="0.35">
      <c r="A7232" t="s">
        <v>6251</v>
      </c>
      <c r="B7232">
        <v>515</v>
      </c>
      <c r="C7232">
        <v>4105</v>
      </c>
      <c r="D7232">
        <v>292</v>
      </c>
      <c r="E7232" t="s">
        <v>328</v>
      </c>
      <c r="F7232" t="s">
        <v>0</v>
      </c>
      <c r="G7232" t="s">
        <v>2148</v>
      </c>
      <c r="H7232">
        <v>4.3090000000000002</v>
      </c>
      <c r="I7232">
        <v>58.88</v>
      </c>
      <c r="J7232">
        <v>515</v>
      </c>
    </row>
    <row r="7233" spans="1:10" x14ac:dyDescent="0.35">
      <c r="A7233" t="s">
        <v>6252</v>
      </c>
      <c r="B7233">
        <v>264</v>
      </c>
      <c r="C7233">
        <v>4101</v>
      </c>
      <c r="D7233">
        <v>293</v>
      </c>
      <c r="E7233" t="s">
        <v>319</v>
      </c>
      <c r="F7233" t="s">
        <v>0</v>
      </c>
      <c r="G7233" t="s">
        <v>6253</v>
      </c>
      <c r="H7233">
        <v>8.1709999999999994</v>
      </c>
      <c r="I7233">
        <v>95.24</v>
      </c>
      <c r="J7233">
        <v>66</v>
      </c>
    </row>
    <row r="7234" spans="1:10" x14ac:dyDescent="0.35">
      <c r="A7234" t="s">
        <v>6254</v>
      </c>
      <c r="B7234">
        <v>634</v>
      </c>
      <c r="C7234">
        <v>4097</v>
      </c>
      <c r="D7234">
        <v>294</v>
      </c>
      <c r="E7234" t="s">
        <v>312</v>
      </c>
      <c r="F7234" t="s">
        <v>0</v>
      </c>
      <c r="G7234" t="s">
        <v>6255</v>
      </c>
      <c r="H7234">
        <v>3.298</v>
      </c>
      <c r="I7234">
        <v>46.77</v>
      </c>
      <c r="J7234">
        <v>633</v>
      </c>
    </row>
    <row r="7235" spans="1:10" x14ac:dyDescent="0.35">
      <c r="A7235" t="s">
        <v>6256</v>
      </c>
      <c r="B7235">
        <v>209</v>
      </c>
      <c r="C7235">
        <v>4095</v>
      </c>
      <c r="D7235">
        <v>295</v>
      </c>
      <c r="E7235" t="s">
        <v>319</v>
      </c>
      <c r="F7235" t="s">
        <v>0</v>
      </c>
      <c r="G7235" t="s">
        <v>2392</v>
      </c>
      <c r="H7235">
        <v>11.103</v>
      </c>
      <c r="I7235">
        <v>92.63</v>
      </c>
      <c r="J7235">
        <v>100</v>
      </c>
    </row>
    <row r="7236" spans="1:10" x14ac:dyDescent="0.35">
      <c r="A7236" t="s">
        <v>6257</v>
      </c>
      <c r="B7236">
        <v>921</v>
      </c>
      <c r="C7236">
        <v>4094</v>
      </c>
      <c r="D7236">
        <v>296</v>
      </c>
      <c r="E7236" t="s">
        <v>328</v>
      </c>
      <c r="F7236" t="s">
        <v>0</v>
      </c>
      <c r="G7236" t="s">
        <v>1912</v>
      </c>
      <c r="H7236">
        <v>2.8159999999999998</v>
      </c>
      <c r="I7236">
        <v>46.6</v>
      </c>
      <c r="J7236">
        <v>317</v>
      </c>
    </row>
    <row r="7237" spans="1:10" x14ac:dyDescent="0.35">
      <c r="A7237" t="s">
        <v>6258</v>
      </c>
      <c r="B7237">
        <v>310</v>
      </c>
      <c r="C7237">
        <v>4090</v>
      </c>
      <c r="D7237">
        <v>297</v>
      </c>
      <c r="E7237" t="s">
        <v>319</v>
      </c>
      <c r="F7237" t="s">
        <v>0</v>
      </c>
      <c r="G7237" t="s">
        <v>2457</v>
      </c>
      <c r="H7237">
        <v>7.3639999999999999</v>
      </c>
      <c r="I7237">
        <v>89.89</v>
      </c>
      <c r="J7237">
        <v>310</v>
      </c>
    </row>
    <row r="7238" spans="1:10" x14ac:dyDescent="0.35">
      <c r="A7238" t="s">
        <v>6259</v>
      </c>
      <c r="B7238">
        <v>584</v>
      </c>
      <c r="C7238">
        <v>4064</v>
      </c>
      <c r="D7238">
        <v>298</v>
      </c>
      <c r="E7238" t="s">
        <v>328</v>
      </c>
      <c r="F7238" t="s">
        <v>0</v>
      </c>
      <c r="G7238" t="s">
        <v>1815</v>
      </c>
      <c r="H7238">
        <v>3.4980000000000002</v>
      </c>
      <c r="I7238">
        <v>55.59</v>
      </c>
      <c r="J7238">
        <v>52</v>
      </c>
    </row>
    <row r="7239" spans="1:10" x14ac:dyDescent="0.35">
      <c r="A7239" t="s">
        <v>6260</v>
      </c>
      <c r="B7239">
        <v>422</v>
      </c>
      <c r="C7239">
        <v>4055</v>
      </c>
      <c r="D7239">
        <v>299</v>
      </c>
      <c r="E7239" t="s">
        <v>319</v>
      </c>
      <c r="F7239" t="s">
        <v>0</v>
      </c>
      <c r="G7239" t="s">
        <v>6261</v>
      </c>
      <c r="H7239">
        <v>5.0430000000000001</v>
      </c>
      <c r="I7239">
        <v>82.54</v>
      </c>
      <c r="J7239">
        <v>143</v>
      </c>
    </row>
    <row r="7240" spans="1:10" x14ac:dyDescent="0.35">
      <c r="A7240" t="s">
        <v>6262</v>
      </c>
      <c r="B7240">
        <v>318</v>
      </c>
      <c r="C7240">
        <v>4054</v>
      </c>
      <c r="D7240">
        <v>300</v>
      </c>
      <c r="E7240" t="s">
        <v>319</v>
      </c>
      <c r="F7240" t="s">
        <v>0</v>
      </c>
      <c r="G7240" t="s">
        <v>2197</v>
      </c>
      <c r="H7240">
        <v>8.5879999999999992</v>
      </c>
      <c r="I7240">
        <v>90.2</v>
      </c>
      <c r="J7240">
        <v>258</v>
      </c>
    </row>
    <row r="7241" spans="1:10" x14ac:dyDescent="0.35">
      <c r="A7241" t="s">
        <v>6263</v>
      </c>
      <c r="B7241">
        <v>586</v>
      </c>
      <c r="C7241">
        <v>4051</v>
      </c>
      <c r="D7241">
        <v>301</v>
      </c>
      <c r="E7241" t="s">
        <v>328</v>
      </c>
      <c r="F7241" t="s">
        <v>0</v>
      </c>
      <c r="G7241" t="s">
        <v>2811</v>
      </c>
      <c r="H7241">
        <v>3.8010000000000002</v>
      </c>
      <c r="I7241">
        <v>58.95</v>
      </c>
      <c r="J7241">
        <v>245</v>
      </c>
    </row>
    <row r="7242" spans="1:10" x14ac:dyDescent="0.35">
      <c r="A7242" t="s">
        <v>6264</v>
      </c>
      <c r="B7242">
        <v>485</v>
      </c>
      <c r="C7242">
        <v>4050</v>
      </c>
      <c r="D7242">
        <v>302</v>
      </c>
      <c r="E7242" t="s">
        <v>328</v>
      </c>
      <c r="F7242" t="s">
        <v>0</v>
      </c>
      <c r="G7242" t="s">
        <v>2736</v>
      </c>
      <c r="H7242">
        <v>4.3150000000000004</v>
      </c>
      <c r="I7242">
        <v>49.76</v>
      </c>
      <c r="J7242">
        <v>485</v>
      </c>
    </row>
    <row r="7243" spans="1:10" x14ac:dyDescent="0.35">
      <c r="A7243" t="s">
        <v>6265</v>
      </c>
      <c r="B7243">
        <v>641</v>
      </c>
      <c r="C7243">
        <v>4029</v>
      </c>
      <c r="D7243">
        <v>303</v>
      </c>
      <c r="E7243" t="s">
        <v>319</v>
      </c>
      <c r="F7243" t="s">
        <v>0</v>
      </c>
      <c r="G7243" t="s">
        <v>2211</v>
      </c>
      <c r="H7243">
        <v>6.7130000000000001</v>
      </c>
      <c r="I7243">
        <v>80.88</v>
      </c>
      <c r="J7243">
        <v>635</v>
      </c>
    </row>
    <row r="7244" spans="1:10" x14ac:dyDescent="0.35">
      <c r="A7244" t="s">
        <v>6266</v>
      </c>
      <c r="B7244">
        <v>601</v>
      </c>
      <c r="C7244">
        <v>4018</v>
      </c>
      <c r="D7244">
        <v>304</v>
      </c>
      <c r="E7244" t="s">
        <v>328</v>
      </c>
      <c r="F7244" t="s">
        <v>0</v>
      </c>
      <c r="G7244" t="s">
        <v>2460</v>
      </c>
      <c r="H7244">
        <v>3.605</v>
      </c>
      <c r="I7244">
        <v>68.959999999999994</v>
      </c>
      <c r="J7244">
        <v>201</v>
      </c>
    </row>
    <row r="7245" spans="1:10" x14ac:dyDescent="0.35">
      <c r="A7245" t="s">
        <v>6267</v>
      </c>
      <c r="B7245">
        <v>1140</v>
      </c>
      <c r="C7245">
        <v>4003</v>
      </c>
      <c r="D7245">
        <v>305</v>
      </c>
      <c r="E7245" t="s">
        <v>319</v>
      </c>
      <c r="F7245" t="s">
        <v>0</v>
      </c>
      <c r="G7245" t="s">
        <v>2194</v>
      </c>
      <c r="H7245">
        <v>3.86</v>
      </c>
      <c r="I7245">
        <v>78.849999999999994</v>
      </c>
      <c r="J7245">
        <v>248</v>
      </c>
    </row>
    <row r="7246" spans="1:10" x14ac:dyDescent="0.35">
      <c r="A7246" t="s">
        <v>6268</v>
      </c>
      <c r="B7246">
        <v>586</v>
      </c>
      <c r="C7246">
        <v>3989</v>
      </c>
      <c r="D7246">
        <v>306</v>
      </c>
      <c r="E7246" t="s">
        <v>328</v>
      </c>
      <c r="F7246" t="s">
        <v>0</v>
      </c>
      <c r="G7246" t="s">
        <v>2251</v>
      </c>
      <c r="H7246">
        <v>3.2240000000000002</v>
      </c>
      <c r="I7246">
        <v>53.57</v>
      </c>
      <c r="J7246">
        <v>212</v>
      </c>
    </row>
    <row r="7247" spans="1:10" x14ac:dyDescent="0.35">
      <c r="A7247" t="s">
        <v>6269</v>
      </c>
      <c r="B7247">
        <v>118</v>
      </c>
      <c r="C7247">
        <v>3981</v>
      </c>
      <c r="D7247">
        <v>307</v>
      </c>
      <c r="E7247" t="s">
        <v>319</v>
      </c>
      <c r="F7247" t="s">
        <v>0</v>
      </c>
      <c r="G7247" t="s">
        <v>1886</v>
      </c>
      <c r="H7247">
        <v>18.879000000000001</v>
      </c>
      <c r="I7247">
        <v>97.63</v>
      </c>
      <c r="J7247">
        <v>118</v>
      </c>
    </row>
    <row r="7248" spans="1:10" x14ac:dyDescent="0.35">
      <c r="A7248" t="s">
        <v>6270</v>
      </c>
      <c r="B7248">
        <v>856</v>
      </c>
      <c r="C7248">
        <v>3979</v>
      </c>
      <c r="D7248">
        <v>308</v>
      </c>
      <c r="E7248" t="s">
        <v>312</v>
      </c>
      <c r="F7248" t="s">
        <v>0</v>
      </c>
      <c r="G7248" t="s">
        <v>3068</v>
      </c>
      <c r="H7248">
        <v>2.383</v>
      </c>
      <c r="I7248">
        <v>50</v>
      </c>
      <c r="J7248">
        <v>175</v>
      </c>
    </row>
    <row r="7249" spans="1:10" x14ac:dyDescent="0.35">
      <c r="A7249" t="s">
        <v>6271</v>
      </c>
      <c r="B7249">
        <v>1182</v>
      </c>
      <c r="C7249">
        <v>3968</v>
      </c>
      <c r="D7249">
        <v>309</v>
      </c>
      <c r="E7249" t="s">
        <v>328</v>
      </c>
      <c r="F7249" t="s">
        <v>0</v>
      </c>
      <c r="G7249" t="s">
        <v>6272</v>
      </c>
      <c r="H7249">
        <v>1.754</v>
      </c>
      <c r="I7249">
        <v>34.24</v>
      </c>
      <c r="J7249">
        <v>147</v>
      </c>
    </row>
    <row r="7250" spans="1:10" x14ac:dyDescent="0.35">
      <c r="A7250" t="s">
        <v>6273</v>
      </c>
      <c r="B7250">
        <v>767</v>
      </c>
      <c r="C7250">
        <v>3965</v>
      </c>
      <c r="D7250">
        <v>310</v>
      </c>
      <c r="E7250" t="s">
        <v>334</v>
      </c>
      <c r="F7250" t="s">
        <v>0</v>
      </c>
      <c r="G7250" t="s">
        <v>1734</v>
      </c>
      <c r="H7250">
        <v>2.7469999999999999</v>
      </c>
      <c r="I7250">
        <v>21.67</v>
      </c>
      <c r="J7250">
        <v>124</v>
      </c>
    </row>
    <row r="7251" spans="1:10" x14ac:dyDescent="0.35">
      <c r="A7251" t="s">
        <v>6274</v>
      </c>
      <c r="B7251">
        <v>371</v>
      </c>
      <c r="C7251">
        <v>3951</v>
      </c>
      <c r="D7251">
        <v>311</v>
      </c>
      <c r="E7251" t="s">
        <v>319</v>
      </c>
      <c r="F7251" t="s">
        <v>0</v>
      </c>
      <c r="G7251" t="s">
        <v>1815</v>
      </c>
      <c r="H7251">
        <v>5.5810000000000004</v>
      </c>
      <c r="I7251">
        <v>77.27</v>
      </c>
      <c r="J7251">
        <v>67</v>
      </c>
    </row>
    <row r="7252" spans="1:10" x14ac:dyDescent="0.35">
      <c r="A7252" t="s">
        <v>6275</v>
      </c>
      <c r="B7252">
        <v>454</v>
      </c>
      <c r="C7252">
        <v>3950</v>
      </c>
      <c r="D7252">
        <v>312</v>
      </c>
      <c r="E7252" t="s">
        <v>319</v>
      </c>
      <c r="F7252" t="s">
        <v>0</v>
      </c>
      <c r="G7252" t="s">
        <v>1767</v>
      </c>
      <c r="H7252">
        <v>7.4550000000000001</v>
      </c>
      <c r="I7252">
        <v>78.19</v>
      </c>
      <c r="J7252">
        <v>157</v>
      </c>
    </row>
    <row r="7253" spans="1:10" x14ac:dyDescent="0.35">
      <c r="A7253" t="s">
        <v>6276</v>
      </c>
      <c r="B7253">
        <v>679</v>
      </c>
      <c r="C7253">
        <v>3948</v>
      </c>
      <c r="D7253">
        <v>313</v>
      </c>
      <c r="E7253" t="s">
        <v>328</v>
      </c>
      <c r="F7253" t="s">
        <v>0</v>
      </c>
      <c r="G7253" t="s">
        <v>6277</v>
      </c>
      <c r="H7253">
        <v>3.3570000000000002</v>
      </c>
      <c r="I7253">
        <v>56.69</v>
      </c>
      <c r="J7253">
        <v>679</v>
      </c>
    </row>
    <row r="7254" spans="1:10" x14ac:dyDescent="0.35">
      <c r="A7254" t="s">
        <v>6278</v>
      </c>
      <c r="B7254">
        <v>437</v>
      </c>
      <c r="C7254">
        <v>3947</v>
      </c>
      <c r="D7254">
        <v>314</v>
      </c>
      <c r="E7254" t="s">
        <v>319</v>
      </c>
      <c r="F7254" t="s">
        <v>0</v>
      </c>
      <c r="G7254" t="s">
        <v>6279</v>
      </c>
      <c r="H7254">
        <v>4.1920000000000002</v>
      </c>
      <c r="I7254">
        <v>70.84</v>
      </c>
      <c r="J7254">
        <v>143</v>
      </c>
    </row>
    <row r="7255" spans="1:10" x14ac:dyDescent="0.35">
      <c r="A7255" t="s">
        <v>6280</v>
      </c>
      <c r="B7255">
        <v>359</v>
      </c>
      <c r="C7255">
        <v>3946</v>
      </c>
      <c r="D7255">
        <v>315</v>
      </c>
      <c r="E7255" t="s">
        <v>328</v>
      </c>
      <c r="F7255" t="s">
        <v>0</v>
      </c>
      <c r="G7255" t="s">
        <v>3718</v>
      </c>
      <c r="H7255">
        <v>5.2649999999999997</v>
      </c>
      <c r="I7255">
        <v>70.459999999999994</v>
      </c>
      <c r="J7255">
        <v>33</v>
      </c>
    </row>
    <row r="7256" spans="1:10" x14ac:dyDescent="0.35">
      <c r="A7256" t="s">
        <v>6281</v>
      </c>
      <c r="B7256">
        <v>268</v>
      </c>
      <c r="C7256">
        <v>3937</v>
      </c>
      <c r="D7256">
        <v>316</v>
      </c>
      <c r="E7256" t="s">
        <v>319</v>
      </c>
      <c r="F7256" t="s">
        <v>0</v>
      </c>
      <c r="G7256" t="s">
        <v>1751</v>
      </c>
      <c r="H7256">
        <v>15.327999999999999</v>
      </c>
      <c r="I7256">
        <v>90.98</v>
      </c>
      <c r="J7256">
        <v>268</v>
      </c>
    </row>
    <row r="7257" spans="1:10" x14ac:dyDescent="0.35">
      <c r="A7257" t="s">
        <v>6282</v>
      </c>
      <c r="B7257">
        <v>338</v>
      </c>
      <c r="C7257">
        <v>3918</v>
      </c>
      <c r="D7257">
        <v>317</v>
      </c>
      <c r="E7257" t="s">
        <v>328</v>
      </c>
      <c r="F7257" t="s">
        <v>0</v>
      </c>
      <c r="G7257" t="s">
        <v>1693</v>
      </c>
      <c r="H7257">
        <v>5.8040000000000003</v>
      </c>
      <c r="I7257">
        <v>73.66</v>
      </c>
      <c r="J7257">
        <v>106</v>
      </c>
    </row>
    <row r="7258" spans="1:10" x14ac:dyDescent="0.35">
      <c r="A7258" t="s">
        <v>6283</v>
      </c>
      <c r="B7258">
        <v>440</v>
      </c>
      <c r="C7258">
        <v>3910</v>
      </c>
      <c r="D7258">
        <v>318</v>
      </c>
      <c r="E7258" t="s">
        <v>319</v>
      </c>
      <c r="F7258" t="s">
        <v>0</v>
      </c>
      <c r="G7258" t="s">
        <v>2379</v>
      </c>
      <c r="H7258">
        <v>4.6399999999999997</v>
      </c>
      <c r="I7258">
        <v>82.98</v>
      </c>
      <c r="J7258">
        <v>49</v>
      </c>
    </row>
    <row r="7259" spans="1:10" x14ac:dyDescent="0.35">
      <c r="A7259" t="s">
        <v>6284</v>
      </c>
      <c r="B7259">
        <v>335</v>
      </c>
      <c r="C7259">
        <v>3892</v>
      </c>
      <c r="D7259">
        <v>319</v>
      </c>
      <c r="E7259" t="s">
        <v>319</v>
      </c>
      <c r="F7259" t="s">
        <v>0</v>
      </c>
      <c r="G7259" t="s">
        <v>1938</v>
      </c>
      <c r="H7259">
        <v>7.2110000000000003</v>
      </c>
      <c r="I7259">
        <v>76.260000000000005</v>
      </c>
      <c r="J7259">
        <v>335</v>
      </c>
    </row>
    <row r="7260" spans="1:10" x14ac:dyDescent="0.35">
      <c r="A7260" t="s">
        <v>6285</v>
      </c>
      <c r="B7260">
        <v>439</v>
      </c>
      <c r="C7260">
        <v>3869</v>
      </c>
      <c r="D7260">
        <v>320</v>
      </c>
      <c r="E7260" t="s">
        <v>319</v>
      </c>
      <c r="F7260" t="s">
        <v>0</v>
      </c>
      <c r="G7260" t="s">
        <v>3784</v>
      </c>
      <c r="H7260">
        <v>5.625</v>
      </c>
      <c r="I7260">
        <v>86.54</v>
      </c>
      <c r="J7260">
        <v>202</v>
      </c>
    </row>
    <row r="7261" spans="1:10" x14ac:dyDescent="0.35">
      <c r="A7261" t="s">
        <v>6286</v>
      </c>
      <c r="B7261">
        <v>585</v>
      </c>
      <c r="C7261">
        <v>3867</v>
      </c>
      <c r="D7261">
        <v>321</v>
      </c>
      <c r="E7261" t="s">
        <v>312</v>
      </c>
      <c r="F7261" t="s">
        <v>0</v>
      </c>
      <c r="G7261" t="s">
        <v>1779</v>
      </c>
      <c r="H7261">
        <v>3.34</v>
      </c>
      <c r="I7261">
        <v>32.86</v>
      </c>
      <c r="J7261">
        <v>130</v>
      </c>
    </row>
    <row r="7262" spans="1:10" x14ac:dyDescent="0.35">
      <c r="A7262" t="s">
        <v>6287</v>
      </c>
      <c r="B7262">
        <v>1098</v>
      </c>
      <c r="C7262">
        <v>3859</v>
      </c>
      <c r="D7262">
        <v>322</v>
      </c>
      <c r="E7262" t="s">
        <v>328</v>
      </c>
      <c r="F7262" t="s">
        <v>0</v>
      </c>
      <c r="G7262" t="s">
        <v>2142</v>
      </c>
      <c r="H7262">
        <v>3.8719999999999999</v>
      </c>
      <c r="I7262">
        <v>58.86</v>
      </c>
      <c r="J7262">
        <v>572</v>
      </c>
    </row>
    <row r="7263" spans="1:10" x14ac:dyDescent="0.35">
      <c r="A7263" t="s">
        <v>6288</v>
      </c>
      <c r="B7263">
        <v>699</v>
      </c>
      <c r="C7263">
        <v>3855</v>
      </c>
      <c r="D7263">
        <v>323</v>
      </c>
      <c r="E7263" t="s">
        <v>312</v>
      </c>
      <c r="F7263" t="s">
        <v>0</v>
      </c>
      <c r="G7263" t="s">
        <v>1827</v>
      </c>
      <c r="H7263">
        <v>2.9089999999999998</v>
      </c>
      <c r="I7263">
        <v>38.119999999999997</v>
      </c>
      <c r="J7263">
        <v>135</v>
      </c>
    </row>
    <row r="7264" spans="1:10" x14ac:dyDescent="0.35">
      <c r="A7264" t="s">
        <v>6289</v>
      </c>
      <c r="B7264">
        <v>582</v>
      </c>
      <c r="C7264">
        <v>3826</v>
      </c>
      <c r="D7264">
        <v>324</v>
      </c>
      <c r="E7264" t="s">
        <v>312</v>
      </c>
      <c r="F7264" t="s">
        <v>0</v>
      </c>
      <c r="G7264" t="s">
        <v>2661</v>
      </c>
      <c r="H7264">
        <v>3.58</v>
      </c>
      <c r="I7264">
        <v>36.76</v>
      </c>
      <c r="J7264">
        <v>167</v>
      </c>
    </row>
    <row r="7265" spans="1:10" x14ac:dyDescent="0.35">
      <c r="A7265" t="s">
        <v>6290</v>
      </c>
      <c r="B7265">
        <v>292</v>
      </c>
      <c r="C7265">
        <v>3797</v>
      </c>
      <c r="D7265">
        <v>325</v>
      </c>
      <c r="E7265" t="s">
        <v>319</v>
      </c>
      <c r="F7265" t="s">
        <v>0</v>
      </c>
      <c r="G7265" t="s">
        <v>3162</v>
      </c>
      <c r="H7265">
        <v>7.1959999999999997</v>
      </c>
      <c r="I7265">
        <v>69.14</v>
      </c>
      <c r="J7265">
        <v>183</v>
      </c>
    </row>
    <row r="7266" spans="1:10" x14ac:dyDescent="0.35">
      <c r="A7266" t="s">
        <v>6291</v>
      </c>
      <c r="B7266">
        <v>595</v>
      </c>
      <c r="C7266">
        <v>3783</v>
      </c>
      <c r="D7266">
        <v>326</v>
      </c>
      <c r="E7266" t="s">
        <v>312</v>
      </c>
      <c r="F7266" t="s">
        <v>0</v>
      </c>
      <c r="G7266" t="s">
        <v>2959</v>
      </c>
      <c r="H7266">
        <v>3.32</v>
      </c>
      <c r="I7266">
        <v>43.85</v>
      </c>
      <c r="J7266">
        <v>595</v>
      </c>
    </row>
    <row r="7267" spans="1:10" x14ac:dyDescent="0.35">
      <c r="A7267" t="s">
        <v>6292</v>
      </c>
      <c r="B7267">
        <v>3477</v>
      </c>
      <c r="C7267">
        <v>3782</v>
      </c>
      <c r="D7267">
        <v>327</v>
      </c>
      <c r="E7267" t="s">
        <v>328</v>
      </c>
      <c r="F7267" t="s">
        <v>0</v>
      </c>
      <c r="G7267" t="s">
        <v>2539</v>
      </c>
      <c r="H7267">
        <v>4.5350000000000001</v>
      </c>
      <c r="I7267">
        <v>73.38</v>
      </c>
      <c r="J7267">
        <v>200</v>
      </c>
    </row>
    <row r="7268" spans="1:10" x14ac:dyDescent="0.35">
      <c r="A7268" t="s">
        <v>6293</v>
      </c>
      <c r="B7268">
        <v>431</v>
      </c>
      <c r="C7268">
        <v>3763</v>
      </c>
      <c r="D7268">
        <v>328</v>
      </c>
      <c r="E7268" t="s">
        <v>328</v>
      </c>
      <c r="F7268" t="s">
        <v>0</v>
      </c>
      <c r="G7268" t="s">
        <v>6294</v>
      </c>
      <c r="H7268">
        <v>4.085</v>
      </c>
      <c r="I7268">
        <v>61.55</v>
      </c>
      <c r="J7268">
        <v>23</v>
      </c>
    </row>
    <row r="7269" spans="1:10" x14ac:dyDescent="0.35">
      <c r="A7269" t="s">
        <v>6295</v>
      </c>
      <c r="B7269">
        <v>438</v>
      </c>
      <c r="C7269">
        <v>3758</v>
      </c>
      <c r="D7269">
        <v>329</v>
      </c>
      <c r="E7269" t="s">
        <v>328</v>
      </c>
      <c r="F7269" t="s">
        <v>0</v>
      </c>
      <c r="G7269" t="s">
        <v>3762</v>
      </c>
      <c r="H7269">
        <v>4.3280000000000003</v>
      </c>
      <c r="I7269">
        <v>59.78</v>
      </c>
      <c r="J7269">
        <v>438</v>
      </c>
    </row>
    <row r="7270" spans="1:10" x14ac:dyDescent="0.35">
      <c r="A7270" t="s">
        <v>6296</v>
      </c>
      <c r="B7270">
        <v>736</v>
      </c>
      <c r="C7270">
        <v>3733</v>
      </c>
      <c r="D7270">
        <v>330</v>
      </c>
      <c r="E7270" t="s">
        <v>312</v>
      </c>
      <c r="F7270" t="s">
        <v>0</v>
      </c>
      <c r="G7270" t="s">
        <v>1961</v>
      </c>
      <c r="H7270">
        <v>2.3109999999999999</v>
      </c>
      <c r="I7270">
        <v>42.21</v>
      </c>
      <c r="J7270">
        <v>54</v>
      </c>
    </row>
    <row r="7271" spans="1:10" x14ac:dyDescent="0.35">
      <c r="A7271" t="s">
        <v>6297</v>
      </c>
      <c r="B7271">
        <v>868</v>
      </c>
      <c r="C7271">
        <v>3720</v>
      </c>
      <c r="D7271">
        <v>331</v>
      </c>
      <c r="E7271" t="s">
        <v>312</v>
      </c>
      <c r="F7271" t="s">
        <v>0</v>
      </c>
      <c r="G7271" t="s">
        <v>1938</v>
      </c>
      <c r="H7271">
        <v>2.1459999999999999</v>
      </c>
      <c r="I7271">
        <v>30.45</v>
      </c>
      <c r="J7271">
        <v>67</v>
      </c>
    </row>
    <row r="7272" spans="1:10" x14ac:dyDescent="0.35">
      <c r="A7272" t="s">
        <v>6298</v>
      </c>
      <c r="B7272">
        <v>304</v>
      </c>
      <c r="C7272">
        <v>3695</v>
      </c>
      <c r="D7272">
        <v>332</v>
      </c>
      <c r="E7272" t="s">
        <v>319</v>
      </c>
      <c r="F7272" t="s">
        <v>0</v>
      </c>
      <c r="G7272" t="s">
        <v>4361</v>
      </c>
      <c r="H7272">
        <v>5.742</v>
      </c>
      <c r="I7272">
        <v>97.5</v>
      </c>
      <c r="J7272">
        <v>92</v>
      </c>
    </row>
    <row r="7273" spans="1:10" x14ac:dyDescent="0.35">
      <c r="A7273" t="s">
        <v>6299</v>
      </c>
      <c r="B7273">
        <v>505</v>
      </c>
      <c r="C7273">
        <v>3689</v>
      </c>
      <c r="D7273">
        <v>333</v>
      </c>
      <c r="E7273" t="s">
        <v>312</v>
      </c>
      <c r="F7273" t="s">
        <v>0</v>
      </c>
      <c r="G7273" t="s">
        <v>1779</v>
      </c>
      <c r="H7273">
        <v>3.85</v>
      </c>
      <c r="I7273">
        <v>43.06</v>
      </c>
      <c r="J7273">
        <v>107</v>
      </c>
    </row>
    <row r="7274" spans="1:10" x14ac:dyDescent="0.35">
      <c r="A7274" t="s">
        <v>6300</v>
      </c>
      <c r="B7274">
        <v>374</v>
      </c>
      <c r="C7274">
        <v>3688</v>
      </c>
      <c r="D7274">
        <v>334</v>
      </c>
      <c r="E7274" t="s">
        <v>319</v>
      </c>
      <c r="F7274" t="s">
        <v>0</v>
      </c>
      <c r="G7274" t="s">
        <v>2924</v>
      </c>
      <c r="H7274">
        <v>4.782</v>
      </c>
      <c r="I7274">
        <v>85</v>
      </c>
      <c r="J7274">
        <v>374</v>
      </c>
    </row>
    <row r="7275" spans="1:10" x14ac:dyDescent="0.35">
      <c r="A7275" t="s">
        <v>6301</v>
      </c>
      <c r="B7275">
        <v>362</v>
      </c>
      <c r="C7275">
        <v>3687</v>
      </c>
      <c r="D7275">
        <v>335</v>
      </c>
      <c r="E7275" t="s">
        <v>328</v>
      </c>
      <c r="F7275" t="s">
        <v>0</v>
      </c>
      <c r="G7275" t="s">
        <v>2244</v>
      </c>
      <c r="H7275">
        <v>5.9130000000000003</v>
      </c>
      <c r="I7275">
        <v>66.22</v>
      </c>
      <c r="J7275">
        <v>362</v>
      </c>
    </row>
    <row r="7276" spans="1:10" x14ac:dyDescent="0.35">
      <c r="A7276" t="s">
        <v>6302</v>
      </c>
      <c r="B7276">
        <v>630</v>
      </c>
      <c r="C7276">
        <v>3676</v>
      </c>
      <c r="D7276">
        <v>336</v>
      </c>
      <c r="E7276" t="s">
        <v>328</v>
      </c>
      <c r="F7276" t="s">
        <v>0</v>
      </c>
      <c r="G7276" t="s">
        <v>1699</v>
      </c>
      <c r="H7276">
        <v>3.1360000000000001</v>
      </c>
      <c r="I7276">
        <v>53.78</v>
      </c>
      <c r="J7276">
        <v>630</v>
      </c>
    </row>
    <row r="7277" spans="1:10" x14ac:dyDescent="0.35">
      <c r="A7277" t="s">
        <v>6303</v>
      </c>
      <c r="B7277">
        <v>647</v>
      </c>
      <c r="C7277">
        <v>3672</v>
      </c>
      <c r="D7277">
        <v>337</v>
      </c>
      <c r="E7277" t="s">
        <v>328</v>
      </c>
      <c r="F7277" t="s">
        <v>0</v>
      </c>
      <c r="G7277" t="s">
        <v>3196</v>
      </c>
      <c r="H7277">
        <v>2.9279999999999999</v>
      </c>
      <c r="I7277">
        <v>62.74</v>
      </c>
      <c r="J7277">
        <v>142</v>
      </c>
    </row>
    <row r="7278" spans="1:10" x14ac:dyDescent="0.35">
      <c r="A7278" t="s">
        <v>6304</v>
      </c>
      <c r="B7278">
        <v>1046</v>
      </c>
      <c r="C7278">
        <v>3667</v>
      </c>
      <c r="D7278">
        <v>338</v>
      </c>
      <c r="E7278" t="s">
        <v>334</v>
      </c>
      <c r="F7278" t="s">
        <v>0</v>
      </c>
      <c r="G7278" t="s">
        <v>3977</v>
      </c>
      <c r="H7278">
        <v>1.675</v>
      </c>
      <c r="I7278">
        <v>25.26</v>
      </c>
      <c r="J7278">
        <v>146</v>
      </c>
    </row>
    <row r="7279" spans="1:10" x14ac:dyDescent="0.35">
      <c r="A7279" t="s">
        <v>6305</v>
      </c>
      <c r="B7279">
        <v>4390</v>
      </c>
      <c r="C7279">
        <v>3667</v>
      </c>
      <c r="D7279">
        <v>338</v>
      </c>
      <c r="E7279" t="s">
        <v>319</v>
      </c>
      <c r="F7279" t="s">
        <v>0</v>
      </c>
      <c r="G7279" t="s">
        <v>6306</v>
      </c>
      <c r="H7279">
        <v>5.5019999999999998</v>
      </c>
      <c r="I7279">
        <v>72.13</v>
      </c>
      <c r="J7279">
        <v>254</v>
      </c>
    </row>
    <row r="7280" spans="1:10" x14ac:dyDescent="0.35">
      <c r="A7280" t="s">
        <v>6307</v>
      </c>
      <c r="B7280">
        <v>315</v>
      </c>
      <c r="C7280">
        <v>3653</v>
      </c>
      <c r="D7280">
        <v>340</v>
      </c>
      <c r="E7280" t="s">
        <v>319</v>
      </c>
      <c r="F7280" t="s">
        <v>0</v>
      </c>
      <c r="G7280" t="s">
        <v>6308</v>
      </c>
      <c r="H7280">
        <v>5.827</v>
      </c>
      <c r="I7280">
        <v>87.78</v>
      </c>
      <c r="J7280">
        <v>315</v>
      </c>
    </row>
    <row r="7281" spans="1:10" x14ac:dyDescent="0.35">
      <c r="A7281" t="s">
        <v>6309</v>
      </c>
      <c r="B7281">
        <v>204</v>
      </c>
      <c r="C7281">
        <v>3636</v>
      </c>
      <c r="D7281">
        <v>341</v>
      </c>
      <c r="E7281" t="s">
        <v>319</v>
      </c>
      <c r="F7281" t="s">
        <v>0</v>
      </c>
      <c r="G7281" t="s">
        <v>2452</v>
      </c>
      <c r="H7281">
        <v>8.9429999999999996</v>
      </c>
      <c r="I7281">
        <v>90.58</v>
      </c>
      <c r="J7281">
        <v>162</v>
      </c>
    </row>
    <row r="7282" spans="1:10" x14ac:dyDescent="0.35">
      <c r="A7282" t="s">
        <v>6310</v>
      </c>
      <c r="B7282">
        <v>674</v>
      </c>
      <c r="C7282">
        <v>3628</v>
      </c>
      <c r="D7282">
        <v>342</v>
      </c>
      <c r="E7282" t="s">
        <v>312</v>
      </c>
      <c r="F7282" t="s">
        <v>0</v>
      </c>
      <c r="G7282" t="s">
        <v>2109</v>
      </c>
      <c r="H7282">
        <v>2.641</v>
      </c>
      <c r="I7282">
        <v>48.85</v>
      </c>
      <c r="J7282">
        <v>120</v>
      </c>
    </row>
    <row r="7283" spans="1:10" x14ac:dyDescent="0.35">
      <c r="A7283" t="s">
        <v>6311</v>
      </c>
      <c r="B7283">
        <v>549</v>
      </c>
      <c r="C7283">
        <v>3624</v>
      </c>
      <c r="D7283">
        <v>343</v>
      </c>
      <c r="E7283" t="s">
        <v>328</v>
      </c>
      <c r="F7283" t="s">
        <v>0</v>
      </c>
      <c r="G7283" t="s">
        <v>2777</v>
      </c>
      <c r="H7283">
        <v>3.1309999999999998</v>
      </c>
      <c r="I7283">
        <v>63.07</v>
      </c>
      <c r="J7283">
        <v>379</v>
      </c>
    </row>
    <row r="7284" spans="1:10" x14ac:dyDescent="0.35">
      <c r="A7284" t="s">
        <v>6312</v>
      </c>
      <c r="B7284">
        <v>517</v>
      </c>
      <c r="C7284">
        <v>3615</v>
      </c>
      <c r="D7284">
        <v>344</v>
      </c>
      <c r="E7284" t="s">
        <v>328</v>
      </c>
      <c r="F7284" t="s">
        <v>0</v>
      </c>
      <c r="G7284" t="s">
        <v>1815</v>
      </c>
      <c r="H7284">
        <v>3.4980000000000002</v>
      </c>
      <c r="I7284">
        <v>55.59</v>
      </c>
      <c r="J7284">
        <v>147</v>
      </c>
    </row>
    <row r="7285" spans="1:10" x14ac:dyDescent="0.35">
      <c r="A7285" t="s">
        <v>6313</v>
      </c>
      <c r="B7285">
        <v>808</v>
      </c>
      <c r="C7285">
        <v>3605</v>
      </c>
      <c r="D7285">
        <v>345</v>
      </c>
      <c r="E7285" t="s">
        <v>328</v>
      </c>
      <c r="F7285" t="s">
        <v>0</v>
      </c>
      <c r="G7285" t="s">
        <v>6314</v>
      </c>
      <c r="H7285">
        <v>1.9650000000000001</v>
      </c>
      <c r="I7285">
        <v>47.1</v>
      </c>
      <c r="J7285">
        <v>335</v>
      </c>
    </row>
    <row r="7286" spans="1:10" x14ac:dyDescent="0.35">
      <c r="A7286" t="s">
        <v>6315</v>
      </c>
      <c r="B7286">
        <v>631</v>
      </c>
      <c r="C7286">
        <v>3595</v>
      </c>
      <c r="D7286">
        <v>346</v>
      </c>
      <c r="E7286" t="s">
        <v>328</v>
      </c>
      <c r="F7286" t="s">
        <v>0</v>
      </c>
      <c r="G7286" t="s">
        <v>1699</v>
      </c>
      <c r="H7286">
        <v>5.4720000000000004</v>
      </c>
      <c r="I7286">
        <v>74.709999999999994</v>
      </c>
      <c r="J7286">
        <v>195</v>
      </c>
    </row>
    <row r="7287" spans="1:10" x14ac:dyDescent="0.35">
      <c r="A7287" t="s">
        <v>6316</v>
      </c>
      <c r="B7287">
        <v>560</v>
      </c>
      <c r="C7287">
        <v>3592</v>
      </c>
      <c r="D7287">
        <v>347</v>
      </c>
      <c r="E7287" t="s">
        <v>328</v>
      </c>
      <c r="F7287" t="s">
        <v>0</v>
      </c>
      <c r="G7287" t="s">
        <v>6317</v>
      </c>
      <c r="H7287">
        <v>3.3460000000000001</v>
      </c>
      <c r="I7287">
        <v>59</v>
      </c>
      <c r="J7287">
        <v>224</v>
      </c>
    </row>
    <row r="7288" spans="1:10" x14ac:dyDescent="0.35">
      <c r="A7288" t="s">
        <v>6318</v>
      </c>
      <c r="B7288">
        <v>573</v>
      </c>
      <c r="C7288">
        <v>3582</v>
      </c>
      <c r="D7288">
        <v>348</v>
      </c>
      <c r="E7288" t="s">
        <v>312</v>
      </c>
      <c r="F7288" t="s">
        <v>0</v>
      </c>
      <c r="G7288" t="s">
        <v>1845</v>
      </c>
      <c r="H7288">
        <v>3.008</v>
      </c>
      <c r="I7288">
        <v>32.58</v>
      </c>
      <c r="J7288">
        <v>159</v>
      </c>
    </row>
    <row r="7289" spans="1:10" x14ac:dyDescent="0.35">
      <c r="A7289" t="s">
        <v>6319</v>
      </c>
      <c r="B7289">
        <v>649</v>
      </c>
      <c r="C7289">
        <v>3579</v>
      </c>
      <c r="D7289">
        <v>349</v>
      </c>
      <c r="E7289" t="s">
        <v>334</v>
      </c>
      <c r="F7289" t="s">
        <v>0</v>
      </c>
      <c r="G7289" t="s">
        <v>1781</v>
      </c>
      <c r="H7289">
        <v>2.847</v>
      </c>
      <c r="I7289">
        <v>22.04</v>
      </c>
      <c r="J7289">
        <v>649</v>
      </c>
    </row>
    <row r="7290" spans="1:10" x14ac:dyDescent="0.35">
      <c r="A7290" t="s">
        <v>6320</v>
      </c>
      <c r="B7290">
        <v>478</v>
      </c>
      <c r="C7290">
        <v>3572</v>
      </c>
      <c r="D7290">
        <v>350</v>
      </c>
      <c r="E7290" t="s">
        <v>319</v>
      </c>
      <c r="F7290" t="s">
        <v>0</v>
      </c>
      <c r="G7290" t="s">
        <v>2124</v>
      </c>
      <c r="H7290">
        <v>4.2960000000000003</v>
      </c>
      <c r="I7290">
        <v>69.989999999999995</v>
      </c>
      <c r="J7290">
        <v>150</v>
      </c>
    </row>
    <row r="7291" spans="1:10" x14ac:dyDescent="0.35">
      <c r="A7291" t="s">
        <v>6321</v>
      </c>
      <c r="B7291">
        <v>175</v>
      </c>
      <c r="C7291">
        <v>3565</v>
      </c>
      <c r="D7291">
        <v>351</v>
      </c>
      <c r="E7291" t="s">
        <v>319</v>
      </c>
      <c r="F7291" t="s">
        <v>0</v>
      </c>
      <c r="G7291" t="s">
        <v>3057</v>
      </c>
      <c r="H7291">
        <v>9.9269999999999996</v>
      </c>
      <c r="I7291">
        <v>87.28</v>
      </c>
      <c r="J7291">
        <v>62</v>
      </c>
    </row>
    <row r="7292" spans="1:10" x14ac:dyDescent="0.35">
      <c r="A7292" t="s">
        <v>6322</v>
      </c>
      <c r="B7292">
        <v>433</v>
      </c>
      <c r="C7292">
        <v>3561</v>
      </c>
      <c r="D7292">
        <v>352</v>
      </c>
      <c r="E7292" t="s">
        <v>328</v>
      </c>
      <c r="F7292" t="s">
        <v>0</v>
      </c>
      <c r="G7292" t="s">
        <v>1895</v>
      </c>
      <c r="H7292">
        <v>4.58</v>
      </c>
      <c r="I7292">
        <v>64.73</v>
      </c>
      <c r="J7292">
        <v>171</v>
      </c>
    </row>
    <row r="7293" spans="1:10" x14ac:dyDescent="0.35">
      <c r="A7293" t="s">
        <v>6323</v>
      </c>
      <c r="B7293">
        <v>428</v>
      </c>
      <c r="C7293">
        <v>3551</v>
      </c>
      <c r="D7293">
        <v>353</v>
      </c>
      <c r="E7293" t="s">
        <v>319</v>
      </c>
      <c r="F7293" t="s">
        <v>0</v>
      </c>
      <c r="G7293" t="s">
        <v>1967</v>
      </c>
      <c r="H7293">
        <v>4.6660000000000004</v>
      </c>
      <c r="I7293">
        <v>77.2</v>
      </c>
      <c r="J7293">
        <v>428</v>
      </c>
    </row>
    <row r="7294" spans="1:10" x14ac:dyDescent="0.35">
      <c r="A7294" t="s">
        <v>6324</v>
      </c>
      <c r="B7294">
        <v>223</v>
      </c>
      <c r="C7294">
        <v>3539</v>
      </c>
      <c r="D7294">
        <v>354</v>
      </c>
      <c r="E7294" t="s">
        <v>319</v>
      </c>
      <c r="F7294" t="s">
        <v>0</v>
      </c>
      <c r="G7294" t="s">
        <v>1845</v>
      </c>
      <c r="H7294">
        <v>8.0809999999999995</v>
      </c>
      <c r="I7294">
        <v>87.61</v>
      </c>
      <c r="J7294">
        <v>75</v>
      </c>
    </row>
    <row r="7295" spans="1:10" x14ac:dyDescent="0.35">
      <c r="A7295" t="s">
        <v>6325</v>
      </c>
      <c r="B7295">
        <v>638</v>
      </c>
      <c r="C7295">
        <v>3523</v>
      </c>
      <c r="D7295">
        <v>355</v>
      </c>
      <c r="E7295" t="s">
        <v>328</v>
      </c>
      <c r="F7295" t="s">
        <v>0</v>
      </c>
      <c r="G7295" t="s">
        <v>6326</v>
      </c>
      <c r="H7295">
        <v>2.7839999999999998</v>
      </c>
      <c r="I7295">
        <v>51.47</v>
      </c>
      <c r="J7295">
        <v>188</v>
      </c>
    </row>
    <row r="7296" spans="1:10" x14ac:dyDescent="0.35">
      <c r="A7296" t="s">
        <v>6327</v>
      </c>
      <c r="B7296">
        <v>704</v>
      </c>
      <c r="C7296">
        <v>3521</v>
      </c>
      <c r="D7296">
        <v>356</v>
      </c>
      <c r="E7296" t="s">
        <v>328</v>
      </c>
      <c r="F7296" t="s">
        <v>0</v>
      </c>
      <c r="G7296" t="s">
        <v>3529</v>
      </c>
      <c r="H7296">
        <v>2.2130000000000001</v>
      </c>
      <c r="I7296">
        <v>53.41</v>
      </c>
      <c r="J7296">
        <v>270</v>
      </c>
    </row>
    <row r="7297" spans="1:10" x14ac:dyDescent="0.35">
      <c r="A7297" t="s">
        <v>6328</v>
      </c>
      <c r="B7297">
        <v>71</v>
      </c>
      <c r="C7297">
        <v>3511</v>
      </c>
      <c r="D7297">
        <v>357</v>
      </c>
      <c r="E7297" t="s">
        <v>319</v>
      </c>
      <c r="F7297" t="s">
        <v>0</v>
      </c>
      <c r="G7297" t="s">
        <v>2799</v>
      </c>
      <c r="H7297">
        <v>24.896999999999998</v>
      </c>
      <c r="I7297">
        <v>99.46</v>
      </c>
      <c r="J7297">
        <v>71</v>
      </c>
    </row>
    <row r="7298" spans="1:10" x14ac:dyDescent="0.35">
      <c r="A7298" t="s">
        <v>6329</v>
      </c>
      <c r="B7298">
        <v>593</v>
      </c>
      <c r="C7298">
        <v>3488</v>
      </c>
      <c r="D7298">
        <v>358</v>
      </c>
      <c r="E7298" t="s">
        <v>328</v>
      </c>
      <c r="F7298" t="s">
        <v>0</v>
      </c>
      <c r="G7298" t="s">
        <v>1817</v>
      </c>
      <c r="H7298">
        <v>2.8719999999999999</v>
      </c>
      <c r="I7298">
        <v>54.67</v>
      </c>
      <c r="J7298">
        <v>117</v>
      </c>
    </row>
    <row r="7299" spans="1:10" x14ac:dyDescent="0.35">
      <c r="A7299" t="s">
        <v>6330</v>
      </c>
      <c r="B7299">
        <v>408</v>
      </c>
      <c r="C7299">
        <v>3470</v>
      </c>
      <c r="D7299">
        <v>359</v>
      </c>
      <c r="E7299" t="s">
        <v>328</v>
      </c>
      <c r="F7299" t="s">
        <v>0</v>
      </c>
      <c r="G7299" t="s">
        <v>1845</v>
      </c>
      <c r="H7299">
        <v>4.5190000000000001</v>
      </c>
      <c r="I7299">
        <v>60.8</v>
      </c>
      <c r="J7299">
        <v>218</v>
      </c>
    </row>
    <row r="7300" spans="1:10" x14ac:dyDescent="0.35">
      <c r="A7300" t="s">
        <v>6331</v>
      </c>
      <c r="B7300">
        <v>250</v>
      </c>
      <c r="C7300">
        <v>3455</v>
      </c>
      <c r="D7300">
        <v>360</v>
      </c>
      <c r="E7300" t="s">
        <v>319</v>
      </c>
      <c r="F7300" t="s">
        <v>0</v>
      </c>
      <c r="G7300" t="s">
        <v>2343</v>
      </c>
      <c r="H7300">
        <v>7.5810000000000004</v>
      </c>
      <c r="I7300">
        <v>84.26</v>
      </c>
      <c r="J7300">
        <v>250</v>
      </c>
    </row>
    <row r="7301" spans="1:10" x14ac:dyDescent="0.35">
      <c r="A7301" t="s">
        <v>6332</v>
      </c>
      <c r="B7301">
        <v>591</v>
      </c>
      <c r="C7301">
        <v>3438</v>
      </c>
      <c r="D7301">
        <v>361</v>
      </c>
      <c r="E7301" t="s">
        <v>319</v>
      </c>
      <c r="F7301" t="s">
        <v>0</v>
      </c>
      <c r="G7301" t="s">
        <v>1999</v>
      </c>
      <c r="H7301">
        <v>2.843</v>
      </c>
      <c r="I7301">
        <v>85.96</v>
      </c>
      <c r="J7301">
        <v>258</v>
      </c>
    </row>
    <row r="7302" spans="1:10" x14ac:dyDescent="0.35">
      <c r="A7302" t="s">
        <v>6333</v>
      </c>
      <c r="B7302">
        <v>1050</v>
      </c>
      <c r="C7302">
        <v>3430</v>
      </c>
      <c r="D7302">
        <v>362</v>
      </c>
      <c r="E7302" t="s">
        <v>319</v>
      </c>
      <c r="F7302" t="s">
        <v>0</v>
      </c>
      <c r="G7302" t="s">
        <v>6334</v>
      </c>
      <c r="H7302">
        <v>1.595</v>
      </c>
      <c r="I7302">
        <v>72.73</v>
      </c>
      <c r="J7302">
        <v>601</v>
      </c>
    </row>
    <row r="7303" spans="1:10" x14ac:dyDescent="0.35">
      <c r="A7303" t="s">
        <v>6335</v>
      </c>
      <c r="B7303">
        <v>563</v>
      </c>
      <c r="C7303">
        <v>3425</v>
      </c>
      <c r="D7303">
        <v>363</v>
      </c>
      <c r="E7303" t="s">
        <v>328</v>
      </c>
      <c r="F7303" t="s">
        <v>0</v>
      </c>
      <c r="G7303" t="s">
        <v>6336</v>
      </c>
      <c r="H7303">
        <v>3.077</v>
      </c>
      <c r="I7303">
        <v>51.54</v>
      </c>
      <c r="J7303">
        <v>116</v>
      </c>
    </row>
    <row r="7304" spans="1:10" x14ac:dyDescent="0.35">
      <c r="A7304" t="s">
        <v>6337</v>
      </c>
      <c r="B7304">
        <v>561</v>
      </c>
      <c r="C7304">
        <v>3414</v>
      </c>
      <c r="D7304">
        <v>364</v>
      </c>
      <c r="E7304" t="s">
        <v>328</v>
      </c>
      <c r="F7304" t="s">
        <v>0</v>
      </c>
      <c r="G7304" t="s">
        <v>2607</v>
      </c>
      <c r="H7304">
        <v>3.2530000000000001</v>
      </c>
      <c r="I7304">
        <v>49.62</v>
      </c>
      <c r="J7304">
        <v>561</v>
      </c>
    </row>
    <row r="7305" spans="1:10" x14ac:dyDescent="0.35">
      <c r="A7305" t="s">
        <v>6338</v>
      </c>
      <c r="B7305">
        <v>1044</v>
      </c>
      <c r="C7305">
        <v>3414</v>
      </c>
      <c r="D7305">
        <v>364</v>
      </c>
      <c r="E7305" t="s">
        <v>311</v>
      </c>
      <c r="F7305" t="s">
        <v>0</v>
      </c>
      <c r="G7305" t="s">
        <v>6185</v>
      </c>
      <c r="I7305" t="s">
        <v>311</v>
      </c>
      <c r="J7305">
        <v>44</v>
      </c>
    </row>
    <row r="7306" spans="1:10" x14ac:dyDescent="0.35">
      <c r="A7306" t="s">
        <v>6339</v>
      </c>
      <c r="B7306">
        <v>167</v>
      </c>
      <c r="C7306">
        <v>3403</v>
      </c>
      <c r="D7306">
        <v>366</v>
      </c>
      <c r="E7306" t="s">
        <v>319</v>
      </c>
      <c r="F7306" t="s">
        <v>0</v>
      </c>
      <c r="G7306" t="s">
        <v>1827</v>
      </c>
      <c r="H7306">
        <v>10.760999999999999</v>
      </c>
      <c r="I7306">
        <v>87.1</v>
      </c>
      <c r="J7306">
        <v>167</v>
      </c>
    </row>
    <row r="7307" spans="1:10" x14ac:dyDescent="0.35">
      <c r="A7307" t="s">
        <v>6340</v>
      </c>
      <c r="B7307">
        <v>485</v>
      </c>
      <c r="C7307">
        <v>3400</v>
      </c>
      <c r="D7307">
        <v>367</v>
      </c>
      <c r="E7307" t="s">
        <v>328</v>
      </c>
      <c r="F7307" t="s">
        <v>0</v>
      </c>
      <c r="G7307" t="s">
        <v>1825</v>
      </c>
      <c r="H7307">
        <v>3.4470000000000001</v>
      </c>
      <c r="I7307">
        <v>68.48</v>
      </c>
      <c r="J7307">
        <v>27</v>
      </c>
    </row>
    <row r="7308" spans="1:10" x14ac:dyDescent="0.35">
      <c r="A7308" t="s">
        <v>6341</v>
      </c>
      <c r="B7308">
        <v>644</v>
      </c>
      <c r="C7308">
        <v>3395</v>
      </c>
      <c r="D7308">
        <v>368</v>
      </c>
      <c r="E7308" t="s">
        <v>328</v>
      </c>
      <c r="F7308" t="s">
        <v>0</v>
      </c>
      <c r="G7308" t="s">
        <v>3028</v>
      </c>
      <c r="H7308">
        <v>2.7959999999999998</v>
      </c>
      <c r="I7308">
        <v>38.74</v>
      </c>
      <c r="J7308">
        <v>151</v>
      </c>
    </row>
    <row r="7309" spans="1:10" x14ac:dyDescent="0.35">
      <c r="A7309" t="s">
        <v>6342</v>
      </c>
      <c r="B7309">
        <v>581</v>
      </c>
      <c r="C7309">
        <v>3388</v>
      </c>
      <c r="D7309">
        <v>369</v>
      </c>
      <c r="E7309" t="s">
        <v>312</v>
      </c>
      <c r="F7309" t="s">
        <v>0</v>
      </c>
      <c r="G7309" t="s">
        <v>2155</v>
      </c>
      <c r="H7309">
        <v>2.5649999999999999</v>
      </c>
      <c r="I7309">
        <v>39.24</v>
      </c>
      <c r="J7309">
        <v>37</v>
      </c>
    </row>
    <row r="7310" spans="1:10" x14ac:dyDescent="0.35">
      <c r="A7310" t="s">
        <v>6343</v>
      </c>
      <c r="B7310">
        <v>369</v>
      </c>
      <c r="C7310">
        <v>3383</v>
      </c>
      <c r="D7310">
        <v>370</v>
      </c>
      <c r="E7310" t="s">
        <v>328</v>
      </c>
      <c r="F7310" t="s">
        <v>0</v>
      </c>
      <c r="G7310" t="s">
        <v>1878</v>
      </c>
      <c r="H7310">
        <v>5.2569999999999997</v>
      </c>
      <c r="I7310">
        <v>63.84</v>
      </c>
      <c r="J7310">
        <v>170</v>
      </c>
    </row>
    <row r="7311" spans="1:10" x14ac:dyDescent="0.35">
      <c r="A7311" t="s">
        <v>6344</v>
      </c>
      <c r="B7311">
        <v>841</v>
      </c>
      <c r="C7311">
        <v>3381</v>
      </c>
      <c r="D7311">
        <v>371</v>
      </c>
      <c r="E7311" t="s">
        <v>319</v>
      </c>
      <c r="F7311" t="s">
        <v>0</v>
      </c>
      <c r="G7311" t="s">
        <v>2194</v>
      </c>
      <c r="H7311">
        <v>5.319</v>
      </c>
      <c r="I7311">
        <v>90.38</v>
      </c>
      <c r="J7311">
        <v>299</v>
      </c>
    </row>
    <row r="7312" spans="1:10" x14ac:dyDescent="0.35">
      <c r="A7312" t="s">
        <v>6345</v>
      </c>
      <c r="B7312">
        <v>516</v>
      </c>
      <c r="C7312">
        <v>3380</v>
      </c>
      <c r="D7312">
        <v>372</v>
      </c>
      <c r="E7312" t="s">
        <v>328</v>
      </c>
      <c r="F7312" t="s">
        <v>0</v>
      </c>
      <c r="G7312" t="s">
        <v>2883</v>
      </c>
      <c r="H7312">
        <v>3.298</v>
      </c>
      <c r="I7312">
        <v>59.25</v>
      </c>
      <c r="J7312">
        <v>173</v>
      </c>
    </row>
    <row r="7313" spans="1:10" x14ac:dyDescent="0.35">
      <c r="A7313" t="s">
        <v>6346</v>
      </c>
      <c r="B7313">
        <v>847</v>
      </c>
      <c r="C7313">
        <v>3353</v>
      </c>
      <c r="D7313">
        <v>373</v>
      </c>
      <c r="E7313" t="s">
        <v>319</v>
      </c>
      <c r="F7313" t="s">
        <v>0</v>
      </c>
      <c r="G7313" t="s">
        <v>3286</v>
      </c>
      <c r="H7313">
        <v>7.96</v>
      </c>
      <c r="I7313">
        <v>97.54</v>
      </c>
      <c r="J7313">
        <v>216</v>
      </c>
    </row>
    <row r="7314" spans="1:10" x14ac:dyDescent="0.35">
      <c r="A7314" t="s">
        <v>6347</v>
      </c>
      <c r="B7314">
        <v>396</v>
      </c>
      <c r="C7314">
        <v>3352</v>
      </c>
      <c r="D7314">
        <v>374</v>
      </c>
      <c r="E7314" t="s">
        <v>319</v>
      </c>
      <c r="F7314" t="s">
        <v>0</v>
      </c>
      <c r="G7314" t="s">
        <v>6348</v>
      </c>
      <c r="H7314">
        <v>4.0869999999999997</v>
      </c>
      <c r="I7314">
        <v>79.7</v>
      </c>
      <c r="J7314">
        <v>125</v>
      </c>
    </row>
    <row r="7315" spans="1:10" x14ac:dyDescent="0.35">
      <c r="A7315" t="s">
        <v>6349</v>
      </c>
      <c r="B7315">
        <v>822</v>
      </c>
      <c r="C7315">
        <v>3350</v>
      </c>
      <c r="D7315">
        <v>375</v>
      </c>
      <c r="E7315" t="s">
        <v>334</v>
      </c>
      <c r="F7315" t="s">
        <v>0</v>
      </c>
      <c r="G7315" t="s">
        <v>1759</v>
      </c>
      <c r="H7315">
        <v>2.1739999999999999</v>
      </c>
      <c r="I7315">
        <v>24.83</v>
      </c>
      <c r="J7315">
        <v>822</v>
      </c>
    </row>
    <row r="7316" spans="1:10" x14ac:dyDescent="0.35">
      <c r="A7316" t="s">
        <v>6350</v>
      </c>
      <c r="B7316">
        <v>145</v>
      </c>
      <c r="C7316">
        <v>3350</v>
      </c>
      <c r="D7316">
        <v>375</v>
      </c>
      <c r="E7316" t="s">
        <v>319</v>
      </c>
      <c r="F7316" t="s">
        <v>0</v>
      </c>
      <c r="G7316" t="s">
        <v>1907</v>
      </c>
      <c r="H7316">
        <v>10.817</v>
      </c>
      <c r="I7316">
        <v>86.22</v>
      </c>
      <c r="J7316">
        <v>36</v>
      </c>
    </row>
    <row r="7317" spans="1:10" x14ac:dyDescent="0.35">
      <c r="A7317" t="s">
        <v>6351</v>
      </c>
      <c r="B7317">
        <v>421</v>
      </c>
      <c r="C7317">
        <v>3343</v>
      </c>
      <c r="D7317">
        <v>377</v>
      </c>
      <c r="E7317" t="s">
        <v>312</v>
      </c>
      <c r="F7317" t="s">
        <v>0</v>
      </c>
      <c r="G7317" t="s">
        <v>1751</v>
      </c>
      <c r="H7317">
        <v>4.0510000000000002</v>
      </c>
      <c r="I7317">
        <v>37.89</v>
      </c>
      <c r="J7317">
        <v>147</v>
      </c>
    </row>
    <row r="7318" spans="1:10" x14ac:dyDescent="0.35">
      <c r="A7318" t="s">
        <v>6352</v>
      </c>
      <c r="B7318">
        <v>250</v>
      </c>
      <c r="C7318">
        <v>3338</v>
      </c>
      <c r="D7318">
        <v>378</v>
      </c>
      <c r="E7318" t="s">
        <v>319</v>
      </c>
      <c r="F7318" t="s">
        <v>0</v>
      </c>
      <c r="G7318" t="s">
        <v>2197</v>
      </c>
      <c r="H7318">
        <v>6.8</v>
      </c>
      <c r="I7318">
        <v>85.32</v>
      </c>
      <c r="J7318">
        <v>111</v>
      </c>
    </row>
    <row r="7319" spans="1:10" x14ac:dyDescent="0.35">
      <c r="A7319" t="s">
        <v>6353</v>
      </c>
      <c r="B7319">
        <v>207</v>
      </c>
      <c r="C7319">
        <v>3324</v>
      </c>
      <c r="D7319">
        <v>379</v>
      </c>
      <c r="E7319" t="s">
        <v>319</v>
      </c>
      <c r="F7319" t="s">
        <v>0</v>
      </c>
      <c r="G7319" t="s">
        <v>1967</v>
      </c>
      <c r="H7319">
        <v>10.401</v>
      </c>
      <c r="I7319">
        <v>94.49</v>
      </c>
      <c r="J7319">
        <v>207</v>
      </c>
    </row>
    <row r="7320" spans="1:10" x14ac:dyDescent="0.35">
      <c r="A7320" t="s">
        <v>6354</v>
      </c>
      <c r="B7320">
        <v>475</v>
      </c>
      <c r="C7320">
        <v>3313</v>
      </c>
      <c r="D7320">
        <v>380</v>
      </c>
      <c r="E7320" t="s">
        <v>312</v>
      </c>
      <c r="F7320" t="s">
        <v>0</v>
      </c>
      <c r="G7320" t="s">
        <v>3048</v>
      </c>
      <c r="H7320">
        <v>3.129</v>
      </c>
      <c r="I7320">
        <v>43.92</v>
      </c>
      <c r="J7320">
        <v>130</v>
      </c>
    </row>
    <row r="7321" spans="1:10" x14ac:dyDescent="0.35">
      <c r="A7321" t="s">
        <v>6355</v>
      </c>
      <c r="B7321">
        <v>569</v>
      </c>
      <c r="C7321">
        <v>3301</v>
      </c>
      <c r="D7321">
        <v>381</v>
      </c>
      <c r="E7321" t="s">
        <v>328</v>
      </c>
      <c r="F7321" t="s">
        <v>0</v>
      </c>
      <c r="G7321" t="s">
        <v>6356</v>
      </c>
      <c r="H7321">
        <v>3.532</v>
      </c>
      <c r="I7321">
        <v>48.93</v>
      </c>
      <c r="J7321">
        <v>266</v>
      </c>
    </row>
    <row r="7322" spans="1:10" x14ac:dyDescent="0.35">
      <c r="A7322" t="s">
        <v>6357</v>
      </c>
      <c r="B7322">
        <v>566</v>
      </c>
      <c r="C7322">
        <v>3294</v>
      </c>
      <c r="D7322">
        <v>382</v>
      </c>
      <c r="E7322" t="s">
        <v>328</v>
      </c>
      <c r="F7322" t="s">
        <v>0</v>
      </c>
      <c r="G7322" t="s">
        <v>3286</v>
      </c>
      <c r="H7322">
        <v>3.077</v>
      </c>
      <c r="I7322">
        <v>53.12</v>
      </c>
      <c r="J7322">
        <v>566</v>
      </c>
    </row>
    <row r="7323" spans="1:10" x14ac:dyDescent="0.35">
      <c r="A7323" t="s">
        <v>6358</v>
      </c>
      <c r="B7323">
        <v>473</v>
      </c>
      <c r="C7323">
        <v>3291</v>
      </c>
      <c r="D7323">
        <v>383</v>
      </c>
      <c r="E7323" t="s">
        <v>328</v>
      </c>
      <c r="F7323" t="s">
        <v>0</v>
      </c>
      <c r="G7323" t="s">
        <v>1868</v>
      </c>
      <c r="H7323">
        <v>2.891</v>
      </c>
      <c r="I7323">
        <v>55.23</v>
      </c>
      <c r="J7323">
        <v>201</v>
      </c>
    </row>
    <row r="7324" spans="1:10" x14ac:dyDescent="0.35">
      <c r="A7324" t="s">
        <v>6359</v>
      </c>
      <c r="B7324">
        <v>654</v>
      </c>
      <c r="C7324">
        <v>3283</v>
      </c>
      <c r="D7324">
        <v>384</v>
      </c>
      <c r="E7324" t="s">
        <v>319</v>
      </c>
      <c r="F7324" t="s">
        <v>0</v>
      </c>
      <c r="G7324" t="s">
        <v>4733</v>
      </c>
      <c r="H7324">
        <v>2.3610000000000002</v>
      </c>
      <c r="I7324">
        <v>77.680000000000007</v>
      </c>
      <c r="J7324">
        <v>627</v>
      </c>
    </row>
    <row r="7325" spans="1:10" x14ac:dyDescent="0.35">
      <c r="A7325" t="s">
        <v>6360</v>
      </c>
      <c r="B7325">
        <v>646</v>
      </c>
      <c r="C7325">
        <v>3276</v>
      </c>
      <c r="D7325">
        <v>385</v>
      </c>
      <c r="E7325" t="s">
        <v>328</v>
      </c>
      <c r="F7325" t="s">
        <v>0</v>
      </c>
      <c r="G7325" t="s">
        <v>3466</v>
      </c>
      <c r="H7325">
        <v>3.2250000000000001</v>
      </c>
      <c r="I7325">
        <v>63.18</v>
      </c>
      <c r="J7325">
        <v>246</v>
      </c>
    </row>
    <row r="7326" spans="1:10" x14ac:dyDescent="0.35">
      <c r="A7326" t="s">
        <v>6361</v>
      </c>
      <c r="B7326">
        <v>852</v>
      </c>
      <c r="C7326">
        <v>3272</v>
      </c>
      <c r="D7326">
        <v>386</v>
      </c>
      <c r="E7326" t="s">
        <v>312</v>
      </c>
      <c r="F7326" t="s">
        <v>0</v>
      </c>
      <c r="G7326" t="s">
        <v>2202</v>
      </c>
      <c r="H7326">
        <v>2.0289999999999999</v>
      </c>
      <c r="I7326">
        <v>31.97</v>
      </c>
      <c r="J7326">
        <v>95</v>
      </c>
    </row>
    <row r="7327" spans="1:10" x14ac:dyDescent="0.35">
      <c r="A7327" t="s">
        <v>6362</v>
      </c>
      <c r="B7327">
        <v>430</v>
      </c>
      <c r="C7327">
        <v>3260</v>
      </c>
      <c r="D7327">
        <v>387</v>
      </c>
      <c r="E7327" t="s">
        <v>328</v>
      </c>
      <c r="F7327" t="s">
        <v>0</v>
      </c>
      <c r="G7327" t="s">
        <v>2312</v>
      </c>
      <c r="H7327">
        <v>4.1260000000000003</v>
      </c>
      <c r="I7327">
        <v>59.18</v>
      </c>
      <c r="J7327">
        <v>429</v>
      </c>
    </row>
    <row r="7328" spans="1:10" x14ac:dyDescent="0.35">
      <c r="A7328" t="s">
        <v>6363</v>
      </c>
      <c r="B7328">
        <v>148</v>
      </c>
      <c r="C7328">
        <v>3249</v>
      </c>
      <c r="D7328">
        <v>388</v>
      </c>
      <c r="E7328" t="s">
        <v>319</v>
      </c>
      <c r="F7328" t="s">
        <v>0</v>
      </c>
      <c r="G7328" t="s">
        <v>1779</v>
      </c>
      <c r="H7328">
        <v>23.177</v>
      </c>
      <c r="I7328">
        <v>95.71</v>
      </c>
      <c r="J7328">
        <v>87</v>
      </c>
    </row>
    <row r="7329" spans="1:10" x14ac:dyDescent="0.35">
      <c r="A7329" t="s">
        <v>6364</v>
      </c>
      <c r="B7329">
        <v>615</v>
      </c>
      <c r="C7329">
        <v>3248</v>
      </c>
      <c r="D7329">
        <v>389</v>
      </c>
      <c r="E7329" t="s">
        <v>319</v>
      </c>
      <c r="F7329" t="s">
        <v>0</v>
      </c>
      <c r="G7329" t="s">
        <v>4176</v>
      </c>
      <c r="H7329">
        <v>2.7909999999999999</v>
      </c>
      <c r="I7329">
        <v>79.41</v>
      </c>
      <c r="J7329">
        <v>161</v>
      </c>
    </row>
    <row r="7330" spans="1:10" x14ac:dyDescent="0.35">
      <c r="A7330" t="s">
        <v>6365</v>
      </c>
      <c r="B7330">
        <v>556</v>
      </c>
      <c r="C7330">
        <v>3238</v>
      </c>
      <c r="D7330">
        <v>390</v>
      </c>
      <c r="E7330" t="s">
        <v>319</v>
      </c>
      <c r="F7330" t="s">
        <v>0</v>
      </c>
      <c r="G7330" t="s">
        <v>6366</v>
      </c>
      <c r="H7330">
        <v>6.0880000000000001</v>
      </c>
      <c r="I7330">
        <v>81.87</v>
      </c>
      <c r="J7330">
        <v>293</v>
      </c>
    </row>
    <row r="7331" spans="1:10" x14ac:dyDescent="0.35">
      <c r="A7331" t="s">
        <v>6367</v>
      </c>
      <c r="B7331">
        <v>548</v>
      </c>
      <c r="C7331">
        <v>3229</v>
      </c>
      <c r="D7331">
        <v>391</v>
      </c>
      <c r="E7331" t="s">
        <v>312</v>
      </c>
      <c r="F7331" t="s">
        <v>0</v>
      </c>
      <c r="G7331" t="s">
        <v>2594</v>
      </c>
      <c r="H7331">
        <v>2.5590000000000002</v>
      </c>
      <c r="I7331">
        <v>43.41</v>
      </c>
      <c r="J7331">
        <v>547</v>
      </c>
    </row>
    <row r="7332" spans="1:10" x14ac:dyDescent="0.35">
      <c r="A7332" t="s">
        <v>6368</v>
      </c>
      <c r="B7332">
        <v>314</v>
      </c>
      <c r="C7332">
        <v>3227</v>
      </c>
      <c r="D7332">
        <v>392</v>
      </c>
      <c r="E7332" t="s">
        <v>319</v>
      </c>
      <c r="F7332" t="s">
        <v>0</v>
      </c>
      <c r="G7332" t="s">
        <v>1763</v>
      </c>
      <c r="H7332">
        <v>5.6710000000000003</v>
      </c>
      <c r="I7332">
        <v>73.150000000000006</v>
      </c>
      <c r="J7332">
        <v>82</v>
      </c>
    </row>
    <row r="7333" spans="1:10" x14ac:dyDescent="0.35">
      <c r="A7333" t="s">
        <v>6369</v>
      </c>
      <c r="B7333">
        <v>489</v>
      </c>
      <c r="C7333">
        <v>3217</v>
      </c>
      <c r="D7333">
        <v>393</v>
      </c>
      <c r="E7333" t="s">
        <v>312</v>
      </c>
      <c r="F7333" t="s">
        <v>0</v>
      </c>
      <c r="G7333" t="s">
        <v>6370</v>
      </c>
      <c r="H7333">
        <v>3.2879999999999998</v>
      </c>
      <c r="I7333">
        <v>37.409999999999997</v>
      </c>
      <c r="J7333">
        <v>150</v>
      </c>
    </row>
    <row r="7334" spans="1:10" x14ac:dyDescent="0.35">
      <c r="A7334" t="s">
        <v>6371</v>
      </c>
      <c r="B7334">
        <v>386</v>
      </c>
      <c r="C7334">
        <v>3217</v>
      </c>
      <c r="D7334">
        <v>393</v>
      </c>
      <c r="E7334" t="s">
        <v>328</v>
      </c>
      <c r="F7334" t="s">
        <v>0</v>
      </c>
      <c r="G7334" t="s">
        <v>2312</v>
      </c>
      <c r="H7334">
        <v>4.2530000000000001</v>
      </c>
      <c r="I7334">
        <v>61.71</v>
      </c>
      <c r="J7334">
        <v>42</v>
      </c>
    </row>
    <row r="7335" spans="1:10" x14ac:dyDescent="0.35">
      <c r="A7335" t="s">
        <v>6372</v>
      </c>
      <c r="B7335">
        <v>260</v>
      </c>
      <c r="C7335">
        <v>3205</v>
      </c>
      <c r="D7335">
        <v>395</v>
      </c>
      <c r="E7335" t="s">
        <v>328</v>
      </c>
      <c r="F7335" t="s">
        <v>0</v>
      </c>
      <c r="G7335" t="s">
        <v>1781</v>
      </c>
      <c r="H7335">
        <v>6.7720000000000002</v>
      </c>
      <c r="I7335">
        <v>74.73</v>
      </c>
      <c r="J7335">
        <v>110</v>
      </c>
    </row>
    <row r="7336" spans="1:10" x14ac:dyDescent="0.35">
      <c r="A7336" t="s">
        <v>6373</v>
      </c>
      <c r="B7336">
        <v>52</v>
      </c>
      <c r="C7336">
        <v>3204</v>
      </c>
      <c r="D7336">
        <v>396</v>
      </c>
      <c r="E7336" t="s">
        <v>319</v>
      </c>
      <c r="F7336" t="s">
        <v>0</v>
      </c>
      <c r="G7336" t="s">
        <v>1734</v>
      </c>
      <c r="H7336">
        <v>32.804000000000002</v>
      </c>
      <c r="I7336">
        <v>98.33</v>
      </c>
      <c r="J7336">
        <v>15</v>
      </c>
    </row>
    <row r="7337" spans="1:10" x14ac:dyDescent="0.35">
      <c r="A7337" t="s">
        <v>6374</v>
      </c>
      <c r="B7337">
        <v>602</v>
      </c>
      <c r="C7337">
        <v>3204</v>
      </c>
      <c r="D7337">
        <v>396</v>
      </c>
      <c r="E7337" t="s">
        <v>328</v>
      </c>
      <c r="F7337" t="s">
        <v>0</v>
      </c>
      <c r="G7337" t="s">
        <v>2178</v>
      </c>
      <c r="H7337">
        <v>2.645</v>
      </c>
      <c r="I7337">
        <v>52.54</v>
      </c>
      <c r="J7337">
        <v>104</v>
      </c>
    </row>
    <row r="7338" spans="1:10" x14ac:dyDescent="0.35">
      <c r="A7338" t="s">
        <v>6375</v>
      </c>
      <c r="B7338">
        <v>378</v>
      </c>
      <c r="C7338">
        <v>3197</v>
      </c>
      <c r="D7338">
        <v>398</v>
      </c>
      <c r="E7338" t="s">
        <v>328</v>
      </c>
      <c r="F7338" t="s">
        <v>0</v>
      </c>
      <c r="G7338" t="s">
        <v>1697</v>
      </c>
      <c r="H7338">
        <v>4.7</v>
      </c>
      <c r="I7338">
        <v>53.11</v>
      </c>
      <c r="J7338">
        <v>76</v>
      </c>
    </row>
    <row r="7339" spans="1:10" x14ac:dyDescent="0.35">
      <c r="A7339" t="s">
        <v>6376</v>
      </c>
      <c r="B7339">
        <v>354</v>
      </c>
      <c r="C7339">
        <v>3193</v>
      </c>
      <c r="D7339">
        <v>399</v>
      </c>
      <c r="E7339" t="s">
        <v>328</v>
      </c>
      <c r="F7339" t="s">
        <v>0</v>
      </c>
      <c r="G7339" t="s">
        <v>3042</v>
      </c>
      <c r="H7339">
        <v>4.7039999999999997</v>
      </c>
      <c r="I7339">
        <v>68.73</v>
      </c>
      <c r="J7339">
        <v>171</v>
      </c>
    </row>
    <row r="7340" spans="1:10" x14ac:dyDescent="0.35">
      <c r="A7340" t="s">
        <v>6377</v>
      </c>
      <c r="B7340">
        <v>422</v>
      </c>
      <c r="C7340">
        <v>3188</v>
      </c>
      <c r="D7340">
        <v>400</v>
      </c>
      <c r="E7340" t="s">
        <v>319</v>
      </c>
      <c r="F7340" t="s">
        <v>0</v>
      </c>
      <c r="G7340" t="s">
        <v>6378</v>
      </c>
      <c r="H7340">
        <v>3.7480000000000002</v>
      </c>
      <c r="I7340">
        <v>73.17</v>
      </c>
      <c r="J7340">
        <v>255</v>
      </c>
    </row>
    <row r="7341" spans="1:10" x14ac:dyDescent="0.35">
      <c r="A7341" t="s">
        <v>6379</v>
      </c>
      <c r="B7341">
        <v>536</v>
      </c>
      <c r="C7341">
        <v>3188</v>
      </c>
      <c r="D7341">
        <v>400</v>
      </c>
      <c r="E7341" t="s">
        <v>311</v>
      </c>
      <c r="F7341" t="s">
        <v>0</v>
      </c>
      <c r="G7341" t="s">
        <v>1693</v>
      </c>
      <c r="I7341" t="s">
        <v>311</v>
      </c>
      <c r="J7341">
        <v>34</v>
      </c>
    </row>
    <row r="7342" spans="1:10" x14ac:dyDescent="0.35">
      <c r="A7342" t="s">
        <v>6380</v>
      </c>
      <c r="B7342">
        <v>327</v>
      </c>
      <c r="C7342">
        <v>3187</v>
      </c>
      <c r="D7342">
        <v>402</v>
      </c>
      <c r="E7342" t="s">
        <v>319</v>
      </c>
      <c r="F7342" t="s">
        <v>0</v>
      </c>
      <c r="G7342" t="s">
        <v>1821</v>
      </c>
      <c r="H7342">
        <v>5.76</v>
      </c>
      <c r="I7342">
        <v>76.739999999999995</v>
      </c>
      <c r="J7342">
        <v>145</v>
      </c>
    </row>
    <row r="7343" spans="1:10" x14ac:dyDescent="0.35">
      <c r="A7343" t="s">
        <v>6381</v>
      </c>
      <c r="B7343">
        <v>624</v>
      </c>
      <c r="C7343">
        <v>3184</v>
      </c>
      <c r="D7343">
        <v>403</v>
      </c>
      <c r="E7343" t="s">
        <v>319</v>
      </c>
      <c r="F7343" t="s">
        <v>0</v>
      </c>
      <c r="G7343" t="s">
        <v>2262</v>
      </c>
      <c r="H7343">
        <v>2.6059999999999999</v>
      </c>
      <c r="I7343">
        <v>77.59</v>
      </c>
      <c r="J7343">
        <v>71</v>
      </c>
    </row>
    <row r="7344" spans="1:10" x14ac:dyDescent="0.35">
      <c r="A7344" t="s">
        <v>6382</v>
      </c>
      <c r="B7344">
        <v>286</v>
      </c>
      <c r="C7344">
        <v>3174</v>
      </c>
      <c r="D7344">
        <v>404</v>
      </c>
      <c r="E7344" t="s">
        <v>319</v>
      </c>
      <c r="F7344" t="s">
        <v>0</v>
      </c>
      <c r="G7344" t="s">
        <v>1876</v>
      </c>
      <c r="H7344">
        <v>5.577</v>
      </c>
      <c r="I7344">
        <v>77.959999999999994</v>
      </c>
      <c r="J7344">
        <v>159</v>
      </c>
    </row>
    <row r="7345" spans="1:10" x14ac:dyDescent="0.35">
      <c r="A7345" t="s">
        <v>6383</v>
      </c>
      <c r="B7345">
        <v>554</v>
      </c>
      <c r="C7345">
        <v>3172</v>
      </c>
      <c r="D7345">
        <v>405</v>
      </c>
      <c r="E7345" t="s">
        <v>312</v>
      </c>
      <c r="F7345" t="s">
        <v>0</v>
      </c>
      <c r="G7345" t="s">
        <v>2855</v>
      </c>
      <c r="H7345">
        <v>2.8660000000000001</v>
      </c>
      <c r="I7345">
        <v>25.31</v>
      </c>
      <c r="J7345">
        <v>85</v>
      </c>
    </row>
    <row r="7346" spans="1:10" x14ac:dyDescent="0.35">
      <c r="A7346" t="s">
        <v>6384</v>
      </c>
      <c r="B7346">
        <v>383</v>
      </c>
      <c r="C7346">
        <v>3161</v>
      </c>
      <c r="D7346">
        <v>406</v>
      </c>
      <c r="E7346" t="s">
        <v>328</v>
      </c>
      <c r="F7346" t="s">
        <v>0</v>
      </c>
      <c r="G7346" t="s">
        <v>1886</v>
      </c>
      <c r="H7346">
        <v>3.9780000000000002</v>
      </c>
      <c r="I7346">
        <v>53.47</v>
      </c>
      <c r="J7346">
        <v>71</v>
      </c>
    </row>
    <row r="7347" spans="1:10" x14ac:dyDescent="0.35">
      <c r="A7347" t="s">
        <v>6385</v>
      </c>
      <c r="B7347">
        <v>2100</v>
      </c>
      <c r="C7347">
        <v>3159</v>
      </c>
      <c r="D7347">
        <v>407</v>
      </c>
      <c r="E7347" t="s">
        <v>334</v>
      </c>
      <c r="F7347" t="s">
        <v>0</v>
      </c>
      <c r="G7347" t="s">
        <v>6386</v>
      </c>
      <c r="H7347">
        <v>1.9319999999999999</v>
      </c>
      <c r="I7347">
        <v>18.739999999999998</v>
      </c>
      <c r="J7347">
        <v>293</v>
      </c>
    </row>
    <row r="7348" spans="1:10" x14ac:dyDescent="0.35">
      <c r="A7348" t="s">
        <v>6387</v>
      </c>
      <c r="B7348">
        <v>723</v>
      </c>
      <c r="C7348">
        <v>3155</v>
      </c>
      <c r="D7348">
        <v>408</v>
      </c>
      <c r="E7348" t="s">
        <v>334</v>
      </c>
      <c r="F7348" t="s">
        <v>0</v>
      </c>
      <c r="G7348" t="s">
        <v>3531</v>
      </c>
      <c r="H7348">
        <v>2.343</v>
      </c>
      <c r="I7348">
        <v>14.34</v>
      </c>
      <c r="J7348">
        <v>70</v>
      </c>
    </row>
    <row r="7349" spans="1:10" x14ac:dyDescent="0.35">
      <c r="A7349" t="s">
        <v>6388</v>
      </c>
      <c r="B7349">
        <v>556</v>
      </c>
      <c r="C7349">
        <v>3135</v>
      </c>
      <c r="D7349">
        <v>409</v>
      </c>
      <c r="E7349" t="s">
        <v>312</v>
      </c>
      <c r="F7349" t="s">
        <v>0</v>
      </c>
      <c r="G7349" t="s">
        <v>1773</v>
      </c>
      <c r="H7349">
        <v>2.726</v>
      </c>
      <c r="I7349">
        <v>30.77</v>
      </c>
      <c r="J7349">
        <v>50</v>
      </c>
    </row>
    <row r="7350" spans="1:10" x14ac:dyDescent="0.35">
      <c r="A7350" t="s">
        <v>6389</v>
      </c>
      <c r="B7350">
        <v>458</v>
      </c>
      <c r="C7350">
        <v>3117</v>
      </c>
      <c r="D7350">
        <v>410</v>
      </c>
      <c r="E7350" t="s">
        <v>328</v>
      </c>
      <c r="F7350" t="s">
        <v>0</v>
      </c>
      <c r="G7350" t="s">
        <v>2604</v>
      </c>
      <c r="H7350">
        <v>3.4340000000000002</v>
      </c>
      <c r="I7350">
        <v>52.02</v>
      </c>
      <c r="J7350">
        <v>57</v>
      </c>
    </row>
    <row r="7351" spans="1:10" x14ac:dyDescent="0.35">
      <c r="A7351" t="s">
        <v>6390</v>
      </c>
      <c r="B7351">
        <v>421</v>
      </c>
      <c r="C7351">
        <v>3115</v>
      </c>
      <c r="D7351">
        <v>411</v>
      </c>
      <c r="E7351" t="s">
        <v>328</v>
      </c>
      <c r="F7351" t="s">
        <v>0</v>
      </c>
      <c r="G7351" t="s">
        <v>2063</v>
      </c>
      <c r="H7351">
        <v>4.0869999999999997</v>
      </c>
      <c r="I7351">
        <v>51.71</v>
      </c>
      <c r="J7351">
        <v>125</v>
      </c>
    </row>
    <row r="7352" spans="1:10" x14ac:dyDescent="0.35">
      <c r="A7352" t="s">
        <v>6391</v>
      </c>
      <c r="B7352">
        <v>530</v>
      </c>
      <c r="C7352">
        <v>3100</v>
      </c>
      <c r="D7352">
        <v>412</v>
      </c>
      <c r="E7352" t="s">
        <v>319</v>
      </c>
      <c r="F7352" t="s">
        <v>0</v>
      </c>
      <c r="G7352" t="s">
        <v>1999</v>
      </c>
      <c r="H7352">
        <v>2.9980000000000002</v>
      </c>
      <c r="I7352">
        <v>88.95</v>
      </c>
      <c r="J7352">
        <v>54</v>
      </c>
    </row>
    <row r="7353" spans="1:10" x14ac:dyDescent="0.35">
      <c r="A7353" t="s">
        <v>6392</v>
      </c>
      <c r="B7353">
        <v>730</v>
      </c>
      <c r="C7353">
        <v>3093</v>
      </c>
      <c r="D7353">
        <v>413</v>
      </c>
      <c r="E7353" t="s">
        <v>312</v>
      </c>
      <c r="F7353" t="s">
        <v>0</v>
      </c>
      <c r="G7353" t="s">
        <v>6393</v>
      </c>
      <c r="H7353">
        <v>2.1720000000000002</v>
      </c>
      <c r="I7353">
        <v>25.54</v>
      </c>
      <c r="J7353">
        <v>89</v>
      </c>
    </row>
    <row r="7354" spans="1:10" x14ac:dyDescent="0.35">
      <c r="A7354" t="s">
        <v>6394</v>
      </c>
      <c r="B7354">
        <v>290</v>
      </c>
      <c r="C7354">
        <v>3092</v>
      </c>
      <c r="D7354">
        <v>414</v>
      </c>
      <c r="E7354" t="s">
        <v>319</v>
      </c>
      <c r="F7354" t="s">
        <v>0</v>
      </c>
      <c r="G7354" t="s">
        <v>2135</v>
      </c>
      <c r="H7354">
        <v>5.8810000000000002</v>
      </c>
      <c r="I7354">
        <v>83.71</v>
      </c>
      <c r="J7354">
        <v>172</v>
      </c>
    </row>
    <row r="7355" spans="1:10" x14ac:dyDescent="0.35">
      <c r="A7355" t="s">
        <v>6395</v>
      </c>
      <c r="B7355">
        <v>588</v>
      </c>
      <c r="C7355">
        <v>3079</v>
      </c>
      <c r="D7355">
        <v>415</v>
      </c>
      <c r="E7355" t="s">
        <v>312</v>
      </c>
      <c r="F7355" t="s">
        <v>0</v>
      </c>
      <c r="G7355" t="s">
        <v>1775</v>
      </c>
      <c r="H7355">
        <v>2.8069999999999999</v>
      </c>
      <c r="I7355">
        <v>31.74</v>
      </c>
      <c r="J7355">
        <v>47</v>
      </c>
    </row>
    <row r="7356" spans="1:10" x14ac:dyDescent="0.35">
      <c r="A7356" t="s">
        <v>6396</v>
      </c>
      <c r="B7356">
        <v>356</v>
      </c>
      <c r="C7356">
        <v>3065</v>
      </c>
      <c r="D7356">
        <v>416</v>
      </c>
      <c r="E7356" t="s">
        <v>319</v>
      </c>
      <c r="F7356" t="s">
        <v>0</v>
      </c>
      <c r="G7356" t="s">
        <v>6397</v>
      </c>
      <c r="H7356">
        <v>4.391</v>
      </c>
      <c r="I7356">
        <v>85.54</v>
      </c>
      <c r="J7356">
        <v>179</v>
      </c>
    </row>
    <row r="7357" spans="1:10" x14ac:dyDescent="0.35">
      <c r="A7357" t="s">
        <v>6398</v>
      </c>
      <c r="B7357">
        <v>320</v>
      </c>
      <c r="C7357">
        <v>3064</v>
      </c>
      <c r="D7357">
        <v>417</v>
      </c>
      <c r="E7357" t="s">
        <v>319</v>
      </c>
      <c r="F7357" t="s">
        <v>0</v>
      </c>
      <c r="G7357" t="s">
        <v>6399</v>
      </c>
      <c r="H7357">
        <v>5.2080000000000002</v>
      </c>
      <c r="I7357">
        <v>78.06</v>
      </c>
      <c r="J7357">
        <v>320</v>
      </c>
    </row>
    <row r="7358" spans="1:10" x14ac:dyDescent="0.35">
      <c r="A7358" t="s">
        <v>6400</v>
      </c>
      <c r="B7358">
        <v>286</v>
      </c>
      <c r="C7358">
        <v>3061</v>
      </c>
      <c r="D7358">
        <v>418</v>
      </c>
      <c r="E7358" t="s">
        <v>319</v>
      </c>
      <c r="F7358" t="s">
        <v>0</v>
      </c>
      <c r="G7358" t="s">
        <v>3026</v>
      </c>
      <c r="H7358">
        <v>5.58</v>
      </c>
      <c r="I7358">
        <v>92.7</v>
      </c>
      <c r="J7358">
        <v>91</v>
      </c>
    </row>
    <row r="7359" spans="1:10" x14ac:dyDescent="0.35">
      <c r="A7359" t="s">
        <v>3262</v>
      </c>
      <c r="B7359">
        <v>308</v>
      </c>
      <c r="C7359">
        <v>3058</v>
      </c>
      <c r="D7359">
        <v>419</v>
      </c>
      <c r="E7359" t="s">
        <v>319</v>
      </c>
      <c r="F7359" t="s">
        <v>0</v>
      </c>
      <c r="G7359" t="s">
        <v>6401</v>
      </c>
      <c r="H7359">
        <v>4.8140000000000001</v>
      </c>
      <c r="I7359">
        <v>68.28</v>
      </c>
      <c r="J7359">
        <v>124</v>
      </c>
    </row>
    <row r="7360" spans="1:10" x14ac:dyDescent="0.35">
      <c r="A7360" t="s">
        <v>6402</v>
      </c>
      <c r="B7360">
        <v>440</v>
      </c>
      <c r="C7360">
        <v>3058</v>
      </c>
      <c r="D7360">
        <v>419</v>
      </c>
      <c r="E7360" t="s">
        <v>328</v>
      </c>
      <c r="F7360" t="s">
        <v>0</v>
      </c>
      <c r="G7360" t="s">
        <v>1751</v>
      </c>
      <c r="H7360">
        <v>7.109</v>
      </c>
      <c r="I7360">
        <v>70.88</v>
      </c>
      <c r="J7360">
        <v>241</v>
      </c>
    </row>
    <row r="7361" spans="1:10" x14ac:dyDescent="0.35">
      <c r="A7361" t="s">
        <v>6403</v>
      </c>
      <c r="B7361">
        <v>390</v>
      </c>
      <c r="C7361">
        <v>3047</v>
      </c>
      <c r="D7361">
        <v>421</v>
      </c>
      <c r="E7361" t="s">
        <v>328</v>
      </c>
      <c r="F7361" t="s">
        <v>0</v>
      </c>
      <c r="G7361" t="s">
        <v>6404</v>
      </c>
      <c r="H7361">
        <v>4.2309999999999999</v>
      </c>
      <c r="I7361">
        <v>49.38</v>
      </c>
      <c r="J7361">
        <v>73</v>
      </c>
    </row>
    <row r="7362" spans="1:10" x14ac:dyDescent="0.35">
      <c r="A7362" t="s">
        <v>6405</v>
      </c>
      <c r="B7362">
        <v>619</v>
      </c>
      <c r="C7362">
        <v>3044</v>
      </c>
      <c r="D7362">
        <v>422</v>
      </c>
      <c r="E7362" t="s">
        <v>328</v>
      </c>
      <c r="F7362" t="s">
        <v>0</v>
      </c>
      <c r="G7362" t="s">
        <v>6406</v>
      </c>
      <c r="H7362">
        <v>2.5550000000000002</v>
      </c>
      <c r="I7362">
        <v>40.450000000000003</v>
      </c>
      <c r="J7362">
        <v>71</v>
      </c>
    </row>
    <row r="7363" spans="1:10" x14ac:dyDescent="0.35">
      <c r="A7363" t="s">
        <v>6407</v>
      </c>
      <c r="B7363">
        <v>283</v>
      </c>
      <c r="C7363">
        <v>3032</v>
      </c>
      <c r="D7363">
        <v>423</v>
      </c>
      <c r="E7363" t="s">
        <v>319</v>
      </c>
      <c r="F7363" t="s">
        <v>0</v>
      </c>
      <c r="G7363" t="s">
        <v>6008</v>
      </c>
      <c r="H7363">
        <v>5.2610000000000001</v>
      </c>
      <c r="I7363">
        <v>81.61</v>
      </c>
      <c r="J7363">
        <v>112</v>
      </c>
    </row>
    <row r="7364" spans="1:10" x14ac:dyDescent="0.35">
      <c r="A7364" t="s">
        <v>6408</v>
      </c>
      <c r="B7364">
        <v>2367</v>
      </c>
      <c r="C7364">
        <v>3023</v>
      </c>
      <c r="D7364">
        <v>424</v>
      </c>
      <c r="E7364" t="s">
        <v>312</v>
      </c>
      <c r="F7364" t="s">
        <v>0</v>
      </c>
      <c r="G7364" t="s">
        <v>2333</v>
      </c>
      <c r="H7364">
        <v>2.9239999999999999</v>
      </c>
      <c r="I7364">
        <v>44.57</v>
      </c>
      <c r="J7364">
        <v>169</v>
      </c>
    </row>
    <row r="7365" spans="1:10" x14ac:dyDescent="0.35">
      <c r="A7365" t="s">
        <v>6409</v>
      </c>
      <c r="B7365">
        <v>408</v>
      </c>
      <c r="C7365">
        <v>2999</v>
      </c>
      <c r="D7365">
        <v>425</v>
      </c>
      <c r="E7365" t="s">
        <v>328</v>
      </c>
      <c r="F7365" t="s">
        <v>0</v>
      </c>
      <c r="G7365" t="s">
        <v>6370</v>
      </c>
      <c r="H7365">
        <v>3.6509999999999998</v>
      </c>
      <c r="I7365">
        <v>45.39</v>
      </c>
      <c r="J7365">
        <v>127</v>
      </c>
    </row>
    <row r="7366" spans="1:10" x14ac:dyDescent="0.35">
      <c r="A7366" t="s">
        <v>6410</v>
      </c>
      <c r="B7366">
        <v>298</v>
      </c>
      <c r="C7366">
        <v>2971</v>
      </c>
      <c r="D7366">
        <v>426</v>
      </c>
      <c r="E7366" t="s">
        <v>319</v>
      </c>
      <c r="F7366" t="s">
        <v>0</v>
      </c>
      <c r="G7366" t="s">
        <v>6411</v>
      </c>
      <c r="H7366">
        <v>5.6059999999999999</v>
      </c>
      <c r="I7366">
        <v>74.27</v>
      </c>
      <c r="J7366">
        <v>142</v>
      </c>
    </row>
    <row r="7367" spans="1:10" x14ac:dyDescent="0.35">
      <c r="A7367" t="s">
        <v>6412</v>
      </c>
      <c r="B7367">
        <v>452</v>
      </c>
      <c r="C7367">
        <v>2967</v>
      </c>
      <c r="D7367">
        <v>427</v>
      </c>
      <c r="E7367" t="s">
        <v>312</v>
      </c>
      <c r="F7367" t="s">
        <v>0</v>
      </c>
      <c r="G7367" t="s">
        <v>2063</v>
      </c>
      <c r="H7367">
        <v>3.5950000000000002</v>
      </c>
      <c r="I7367">
        <v>38.700000000000003</v>
      </c>
      <c r="J7367">
        <v>452</v>
      </c>
    </row>
    <row r="7368" spans="1:10" x14ac:dyDescent="0.35">
      <c r="A7368" t="s">
        <v>6413</v>
      </c>
      <c r="B7368">
        <v>657</v>
      </c>
      <c r="C7368">
        <v>2964</v>
      </c>
      <c r="D7368">
        <v>428</v>
      </c>
      <c r="E7368" t="s">
        <v>312</v>
      </c>
      <c r="F7368" t="s">
        <v>0</v>
      </c>
      <c r="G7368" t="s">
        <v>2142</v>
      </c>
      <c r="H7368">
        <v>2.7970000000000002</v>
      </c>
      <c r="I7368">
        <v>38.04</v>
      </c>
      <c r="J7368">
        <v>191</v>
      </c>
    </row>
    <row r="7369" spans="1:10" x14ac:dyDescent="0.35">
      <c r="A7369" t="s">
        <v>6414</v>
      </c>
      <c r="B7369">
        <v>441</v>
      </c>
      <c r="C7369">
        <v>2959</v>
      </c>
      <c r="D7369">
        <v>429</v>
      </c>
      <c r="E7369" t="s">
        <v>328</v>
      </c>
      <c r="F7369" t="s">
        <v>0</v>
      </c>
      <c r="G7369" t="s">
        <v>6415</v>
      </c>
      <c r="H7369">
        <v>3.4209999999999998</v>
      </c>
      <c r="I7369">
        <v>55.17</v>
      </c>
      <c r="J7369">
        <v>189</v>
      </c>
    </row>
    <row r="7370" spans="1:10" x14ac:dyDescent="0.35">
      <c r="A7370" t="s">
        <v>6416</v>
      </c>
      <c r="B7370">
        <v>649</v>
      </c>
      <c r="C7370">
        <v>2956</v>
      </c>
      <c r="D7370">
        <v>430</v>
      </c>
      <c r="E7370" t="s">
        <v>312</v>
      </c>
      <c r="F7370" t="s">
        <v>0</v>
      </c>
      <c r="G7370" t="s">
        <v>6417</v>
      </c>
      <c r="H7370">
        <v>2.5329999999999999</v>
      </c>
      <c r="I7370">
        <v>30.84</v>
      </c>
      <c r="J7370">
        <v>71</v>
      </c>
    </row>
    <row r="7371" spans="1:10" x14ac:dyDescent="0.35">
      <c r="A7371" t="s">
        <v>6418</v>
      </c>
      <c r="B7371">
        <v>307</v>
      </c>
      <c r="C7371">
        <v>2953</v>
      </c>
      <c r="D7371">
        <v>431</v>
      </c>
      <c r="E7371" t="s">
        <v>328</v>
      </c>
      <c r="F7371" t="s">
        <v>0</v>
      </c>
      <c r="G7371" t="s">
        <v>6419</v>
      </c>
      <c r="H7371">
        <v>6.9859999999999998</v>
      </c>
      <c r="I7371">
        <v>70.790000000000006</v>
      </c>
      <c r="J7371">
        <v>58</v>
      </c>
    </row>
    <row r="7372" spans="1:10" x14ac:dyDescent="0.35">
      <c r="A7372" t="s">
        <v>6420</v>
      </c>
      <c r="B7372">
        <v>351</v>
      </c>
      <c r="C7372">
        <v>2945</v>
      </c>
      <c r="D7372">
        <v>432</v>
      </c>
      <c r="E7372" t="s">
        <v>319</v>
      </c>
      <c r="F7372" t="s">
        <v>0</v>
      </c>
      <c r="G7372" t="s">
        <v>6159</v>
      </c>
      <c r="H7372">
        <v>4.4119999999999999</v>
      </c>
      <c r="I7372">
        <v>85.06</v>
      </c>
      <c r="J7372">
        <v>349</v>
      </c>
    </row>
    <row r="7373" spans="1:10" x14ac:dyDescent="0.35">
      <c r="A7373" t="s">
        <v>6421</v>
      </c>
      <c r="B7373">
        <v>135</v>
      </c>
      <c r="C7373">
        <v>2938</v>
      </c>
      <c r="D7373">
        <v>433</v>
      </c>
      <c r="E7373" t="s">
        <v>319</v>
      </c>
      <c r="F7373" t="s">
        <v>0</v>
      </c>
      <c r="G7373" t="s">
        <v>1724</v>
      </c>
      <c r="H7373">
        <v>11.534000000000001</v>
      </c>
      <c r="I7373">
        <v>98.28</v>
      </c>
      <c r="J7373">
        <v>135</v>
      </c>
    </row>
    <row r="7374" spans="1:10" x14ac:dyDescent="0.35">
      <c r="A7374" t="s">
        <v>6422</v>
      </c>
      <c r="B7374">
        <v>203</v>
      </c>
      <c r="C7374">
        <v>2931</v>
      </c>
      <c r="D7374">
        <v>434</v>
      </c>
      <c r="E7374" t="s">
        <v>319</v>
      </c>
      <c r="F7374" t="s">
        <v>0</v>
      </c>
      <c r="G7374" t="s">
        <v>1781</v>
      </c>
      <c r="H7374">
        <v>9.0289999999999999</v>
      </c>
      <c r="I7374">
        <v>83.33</v>
      </c>
      <c r="J7374">
        <v>75</v>
      </c>
    </row>
    <row r="7375" spans="1:10" x14ac:dyDescent="0.35">
      <c r="A7375" t="s">
        <v>6423</v>
      </c>
      <c r="B7375">
        <v>637</v>
      </c>
      <c r="C7375">
        <v>2927</v>
      </c>
      <c r="D7375">
        <v>435</v>
      </c>
      <c r="E7375" t="s">
        <v>312</v>
      </c>
      <c r="F7375" t="s">
        <v>0</v>
      </c>
      <c r="G7375" t="s">
        <v>1938</v>
      </c>
      <c r="H7375">
        <v>2.2709999999999999</v>
      </c>
      <c r="I7375">
        <v>33.24</v>
      </c>
      <c r="J7375">
        <v>25</v>
      </c>
    </row>
    <row r="7376" spans="1:10" x14ac:dyDescent="0.35">
      <c r="A7376" t="s">
        <v>6424</v>
      </c>
      <c r="B7376">
        <v>271</v>
      </c>
      <c r="C7376">
        <v>2926</v>
      </c>
      <c r="D7376">
        <v>436</v>
      </c>
      <c r="E7376" t="s">
        <v>319</v>
      </c>
      <c r="F7376" t="s">
        <v>0</v>
      </c>
      <c r="G7376" t="s">
        <v>1969</v>
      </c>
      <c r="H7376">
        <v>16.43</v>
      </c>
      <c r="I7376">
        <v>96.11</v>
      </c>
      <c r="J7376">
        <v>114</v>
      </c>
    </row>
    <row r="7377" spans="1:10" x14ac:dyDescent="0.35">
      <c r="A7377" t="s">
        <v>6425</v>
      </c>
      <c r="B7377">
        <v>748</v>
      </c>
      <c r="C7377">
        <v>2918</v>
      </c>
      <c r="D7377">
        <v>437</v>
      </c>
      <c r="E7377" t="s">
        <v>312</v>
      </c>
      <c r="F7377" t="s">
        <v>0</v>
      </c>
      <c r="G7377" t="s">
        <v>2202</v>
      </c>
      <c r="H7377">
        <v>2.0859999999999999</v>
      </c>
      <c r="I7377">
        <v>33.61</v>
      </c>
      <c r="J7377">
        <v>748</v>
      </c>
    </row>
    <row r="7378" spans="1:10" x14ac:dyDescent="0.35">
      <c r="A7378" t="s">
        <v>6426</v>
      </c>
      <c r="B7378">
        <v>824</v>
      </c>
      <c r="C7378">
        <v>2917</v>
      </c>
      <c r="D7378">
        <v>438</v>
      </c>
      <c r="E7378" t="s">
        <v>319</v>
      </c>
      <c r="F7378" t="s">
        <v>0</v>
      </c>
      <c r="G7378" t="s">
        <v>1836</v>
      </c>
      <c r="H7378">
        <v>8.5419999999999998</v>
      </c>
      <c r="I7378">
        <v>77.95</v>
      </c>
      <c r="J7378">
        <v>139</v>
      </c>
    </row>
    <row r="7379" spans="1:10" x14ac:dyDescent="0.35">
      <c r="A7379" t="s">
        <v>6427</v>
      </c>
      <c r="B7379">
        <v>228</v>
      </c>
      <c r="C7379">
        <v>2902</v>
      </c>
      <c r="D7379">
        <v>439</v>
      </c>
      <c r="E7379" t="s">
        <v>319</v>
      </c>
      <c r="F7379" t="s">
        <v>0</v>
      </c>
      <c r="G7379" t="s">
        <v>2657</v>
      </c>
      <c r="H7379">
        <v>9.8119999999999994</v>
      </c>
      <c r="I7379">
        <v>85.79</v>
      </c>
      <c r="J7379">
        <v>228</v>
      </c>
    </row>
    <row r="7380" spans="1:10" x14ac:dyDescent="0.35">
      <c r="A7380" t="s">
        <v>6428</v>
      </c>
      <c r="B7380">
        <v>126</v>
      </c>
      <c r="C7380">
        <v>2900</v>
      </c>
      <c r="D7380">
        <v>440</v>
      </c>
      <c r="E7380" t="s">
        <v>319</v>
      </c>
      <c r="F7380" t="s">
        <v>0</v>
      </c>
      <c r="G7380" t="s">
        <v>1759</v>
      </c>
      <c r="H7380">
        <v>12.416</v>
      </c>
      <c r="I7380">
        <v>91.26</v>
      </c>
      <c r="J7380">
        <v>75</v>
      </c>
    </row>
    <row r="7381" spans="1:10" x14ac:dyDescent="0.35">
      <c r="A7381" t="s">
        <v>6429</v>
      </c>
      <c r="B7381">
        <v>241</v>
      </c>
      <c r="C7381">
        <v>2895</v>
      </c>
      <c r="D7381">
        <v>441</v>
      </c>
      <c r="E7381" t="s">
        <v>319</v>
      </c>
      <c r="F7381" t="s">
        <v>0</v>
      </c>
      <c r="G7381" t="s">
        <v>5963</v>
      </c>
      <c r="H7381">
        <v>6.6920000000000002</v>
      </c>
      <c r="I7381">
        <v>71.8</v>
      </c>
      <c r="J7381">
        <v>108</v>
      </c>
    </row>
    <row r="7382" spans="1:10" x14ac:dyDescent="0.35">
      <c r="A7382" t="s">
        <v>6430</v>
      </c>
      <c r="B7382">
        <v>404</v>
      </c>
      <c r="C7382">
        <v>2882</v>
      </c>
      <c r="D7382">
        <v>442</v>
      </c>
      <c r="E7382" t="s">
        <v>328</v>
      </c>
      <c r="F7382" t="s">
        <v>0</v>
      </c>
      <c r="G7382" t="s">
        <v>2809</v>
      </c>
      <c r="H7382">
        <v>3.488</v>
      </c>
      <c r="I7382">
        <v>54.3</v>
      </c>
      <c r="J7382">
        <v>37</v>
      </c>
    </row>
    <row r="7383" spans="1:10" x14ac:dyDescent="0.35">
      <c r="A7383" t="s">
        <v>6431</v>
      </c>
      <c r="B7383">
        <v>594</v>
      </c>
      <c r="C7383">
        <v>2878</v>
      </c>
      <c r="D7383">
        <v>443</v>
      </c>
      <c r="E7383" t="s">
        <v>312</v>
      </c>
      <c r="F7383" t="s">
        <v>0</v>
      </c>
      <c r="G7383" t="s">
        <v>2293</v>
      </c>
      <c r="H7383">
        <v>2.3250000000000002</v>
      </c>
      <c r="I7383">
        <v>41.21</v>
      </c>
      <c r="J7383">
        <v>50</v>
      </c>
    </row>
    <row r="7384" spans="1:10" x14ac:dyDescent="0.35">
      <c r="A7384" t="s">
        <v>6432</v>
      </c>
      <c r="B7384">
        <v>552</v>
      </c>
      <c r="C7384">
        <v>2874</v>
      </c>
      <c r="D7384">
        <v>444</v>
      </c>
      <c r="E7384" t="s">
        <v>319</v>
      </c>
      <c r="F7384" t="s">
        <v>0</v>
      </c>
      <c r="G7384" t="s">
        <v>1999</v>
      </c>
      <c r="H7384">
        <v>2.37</v>
      </c>
      <c r="I7384">
        <v>80.709999999999994</v>
      </c>
      <c r="J7384">
        <v>152</v>
      </c>
    </row>
    <row r="7385" spans="1:10" x14ac:dyDescent="0.35">
      <c r="A7385" t="s">
        <v>6433</v>
      </c>
      <c r="B7385">
        <v>365</v>
      </c>
      <c r="C7385">
        <v>2867</v>
      </c>
      <c r="D7385">
        <v>445</v>
      </c>
      <c r="E7385" t="s">
        <v>328</v>
      </c>
      <c r="F7385" t="s">
        <v>0</v>
      </c>
      <c r="G7385" t="s">
        <v>2003</v>
      </c>
      <c r="H7385">
        <v>3.8149999999999999</v>
      </c>
      <c r="I7385">
        <v>68.33</v>
      </c>
      <c r="J7385">
        <v>362</v>
      </c>
    </row>
    <row r="7386" spans="1:10" x14ac:dyDescent="0.35">
      <c r="A7386" t="s">
        <v>6434</v>
      </c>
      <c r="B7386">
        <v>320</v>
      </c>
      <c r="C7386">
        <v>2867</v>
      </c>
      <c r="D7386">
        <v>445</v>
      </c>
      <c r="E7386" t="s">
        <v>328</v>
      </c>
      <c r="F7386" t="s">
        <v>0</v>
      </c>
      <c r="G7386" t="s">
        <v>1759</v>
      </c>
      <c r="H7386">
        <v>4.6539999999999999</v>
      </c>
      <c r="I7386">
        <v>63.29</v>
      </c>
      <c r="J7386">
        <v>79</v>
      </c>
    </row>
    <row r="7387" spans="1:10" x14ac:dyDescent="0.35">
      <c r="A7387" t="s">
        <v>6435</v>
      </c>
      <c r="B7387">
        <v>292</v>
      </c>
      <c r="C7387">
        <v>2850</v>
      </c>
      <c r="D7387">
        <v>447</v>
      </c>
      <c r="E7387" t="s">
        <v>319</v>
      </c>
      <c r="F7387" t="s">
        <v>0</v>
      </c>
      <c r="G7387" t="s">
        <v>2379</v>
      </c>
      <c r="H7387">
        <v>4.9640000000000004</v>
      </c>
      <c r="I7387">
        <v>85.08</v>
      </c>
      <c r="J7387">
        <v>54</v>
      </c>
    </row>
    <row r="7388" spans="1:10" x14ac:dyDescent="0.35">
      <c r="A7388" t="s">
        <v>6436</v>
      </c>
      <c r="B7388">
        <v>423</v>
      </c>
      <c r="C7388">
        <v>2845</v>
      </c>
      <c r="D7388">
        <v>448</v>
      </c>
      <c r="E7388" t="s">
        <v>328</v>
      </c>
      <c r="F7388" t="s">
        <v>0</v>
      </c>
      <c r="G7388" t="s">
        <v>4241</v>
      </c>
      <c r="H7388">
        <v>3.1509999999999998</v>
      </c>
      <c r="I7388">
        <v>53.24</v>
      </c>
      <c r="J7388">
        <v>131</v>
      </c>
    </row>
    <row r="7389" spans="1:10" x14ac:dyDescent="0.35">
      <c r="A7389" t="s">
        <v>6437</v>
      </c>
      <c r="B7389">
        <v>498</v>
      </c>
      <c r="C7389">
        <v>2841</v>
      </c>
      <c r="D7389">
        <v>449</v>
      </c>
      <c r="E7389" t="s">
        <v>328</v>
      </c>
      <c r="F7389" t="s">
        <v>0</v>
      </c>
      <c r="G7389" t="s">
        <v>1912</v>
      </c>
      <c r="H7389">
        <v>2.8</v>
      </c>
      <c r="I7389">
        <v>45.66</v>
      </c>
      <c r="J7389">
        <v>88</v>
      </c>
    </row>
    <row r="7390" spans="1:10" x14ac:dyDescent="0.35">
      <c r="A7390" t="s">
        <v>6438</v>
      </c>
      <c r="B7390">
        <v>431</v>
      </c>
      <c r="C7390">
        <v>2832</v>
      </c>
      <c r="D7390">
        <v>450</v>
      </c>
      <c r="E7390" t="s">
        <v>328</v>
      </c>
      <c r="F7390" t="s">
        <v>0</v>
      </c>
      <c r="G7390" t="s">
        <v>6439</v>
      </c>
      <c r="H7390">
        <v>3.738</v>
      </c>
      <c r="I7390">
        <v>57.77</v>
      </c>
      <c r="J7390">
        <v>122</v>
      </c>
    </row>
    <row r="7391" spans="1:10" x14ac:dyDescent="0.35">
      <c r="A7391" t="s">
        <v>6440</v>
      </c>
      <c r="B7391">
        <v>232</v>
      </c>
      <c r="C7391">
        <v>2831</v>
      </c>
      <c r="D7391">
        <v>451</v>
      </c>
      <c r="E7391" t="s">
        <v>319</v>
      </c>
      <c r="F7391" t="s">
        <v>0</v>
      </c>
      <c r="G7391" t="s">
        <v>1815</v>
      </c>
      <c r="H7391">
        <v>20.43</v>
      </c>
      <c r="I7391">
        <v>99.65</v>
      </c>
      <c r="J7391">
        <v>118</v>
      </c>
    </row>
    <row r="7392" spans="1:10" x14ac:dyDescent="0.35">
      <c r="A7392" t="s">
        <v>6441</v>
      </c>
      <c r="B7392">
        <v>576</v>
      </c>
      <c r="C7392">
        <v>2826</v>
      </c>
      <c r="D7392">
        <v>452</v>
      </c>
      <c r="E7392" t="s">
        <v>319</v>
      </c>
      <c r="F7392" t="s">
        <v>0</v>
      </c>
      <c r="G7392" t="s">
        <v>2590</v>
      </c>
      <c r="H7392">
        <v>2.0209999999999999</v>
      </c>
      <c r="I7392">
        <v>80.55</v>
      </c>
      <c r="J7392">
        <v>576</v>
      </c>
    </row>
    <row r="7393" spans="1:10" x14ac:dyDescent="0.35">
      <c r="A7393" t="s">
        <v>6442</v>
      </c>
      <c r="B7393">
        <v>241</v>
      </c>
      <c r="C7393">
        <v>2814</v>
      </c>
      <c r="D7393">
        <v>453</v>
      </c>
      <c r="E7393" t="s">
        <v>328</v>
      </c>
      <c r="F7393" t="s">
        <v>0</v>
      </c>
      <c r="G7393" t="s">
        <v>1779</v>
      </c>
      <c r="H7393">
        <v>5.9450000000000003</v>
      </c>
      <c r="I7393">
        <v>71.63</v>
      </c>
      <c r="J7393">
        <v>68</v>
      </c>
    </row>
    <row r="7394" spans="1:10" x14ac:dyDescent="0.35">
      <c r="A7394" t="s">
        <v>6443</v>
      </c>
      <c r="B7394">
        <v>281</v>
      </c>
      <c r="C7394">
        <v>2813</v>
      </c>
      <c r="D7394">
        <v>454</v>
      </c>
      <c r="E7394" t="s">
        <v>319</v>
      </c>
      <c r="F7394" t="s">
        <v>0</v>
      </c>
      <c r="G7394" t="s">
        <v>6444</v>
      </c>
      <c r="H7394">
        <v>4.8090000000000002</v>
      </c>
      <c r="I7394">
        <v>72.709999999999994</v>
      </c>
      <c r="J7394">
        <v>105</v>
      </c>
    </row>
    <row r="7395" spans="1:10" x14ac:dyDescent="0.35">
      <c r="A7395" t="s">
        <v>6445</v>
      </c>
      <c r="B7395">
        <v>381</v>
      </c>
      <c r="C7395">
        <v>2806</v>
      </c>
      <c r="D7395">
        <v>455</v>
      </c>
      <c r="E7395" t="s">
        <v>328</v>
      </c>
      <c r="F7395" t="s">
        <v>0</v>
      </c>
      <c r="G7395" t="s">
        <v>6446</v>
      </c>
      <c r="H7395">
        <v>3.61</v>
      </c>
      <c r="I7395">
        <v>60.14</v>
      </c>
      <c r="J7395">
        <v>28</v>
      </c>
    </row>
    <row r="7396" spans="1:10" x14ac:dyDescent="0.35">
      <c r="A7396" t="s">
        <v>6447</v>
      </c>
      <c r="B7396">
        <v>497</v>
      </c>
      <c r="C7396">
        <v>2806</v>
      </c>
      <c r="D7396">
        <v>455</v>
      </c>
      <c r="E7396" t="s">
        <v>328</v>
      </c>
      <c r="F7396" t="s">
        <v>0</v>
      </c>
      <c r="G7396" t="s">
        <v>3554</v>
      </c>
      <c r="H7396">
        <v>2.835</v>
      </c>
      <c r="I7396">
        <v>64.09</v>
      </c>
      <c r="J7396">
        <v>102</v>
      </c>
    </row>
    <row r="7397" spans="1:10" x14ac:dyDescent="0.35">
      <c r="A7397" t="s">
        <v>6448</v>
      </c>
      <c r="B7397">
        <v>425</v>
      </c>
      <c r="C7397">
        <v>2804</v>
      </c>
      <c r="D7397">
        <v>457</v>
      </c>
      <c r="E7397" t="s">
        <v>328</v>
      </c>
      <c r="F7397" t="s">
        <v>0</v>
      </c>
      <c r="G7397" t="s">
        <v>6449</v>
      </c>
      <c r="H7397">
        <v>3.0790000000000002</v>
      </c>
      <c r="I7397">
        <v>45.11</v>
      </c>
      <c r="J7397">
        <v>92</v>
      </c>
    </row>
    <row r="7398" spans="1:10" x14ac:dyDescent="0.35">
      <c r="A7398" t="s">
        <v>6450</v>
      </c>
      <c r="B7398">
        <v>388</v>
      </c>
      <c r="C7398">
        <v>2798</v>
      </c>
      <c r="D7398">
        <v>458</v>
      </c>
      <c r="E7398" t="s">
        <v>319</v>
      </c>
      <c r="F7398" t="s">
        <v>0</v>
      </c>
      <c r="G7398" t="s">
        <v>3026</v>
      </c>
      <c r="H7398">
        <v>3.9470000000000001</v>
      </c>
      <c r="I7398">
        <v>82.58</v>
      </c>
      <c r="J7398">
        <v>173</v>
      </c>
    </row>
    <row r="7399" spans="1:10" x14ac:dyDescent="0.35">
      <c r="A7399" t="s">
        <v>6451</v>
      </c>
      <c r="B7399">
        <v>656</v>
      </c>
      <c r="C7399">
        <v>2795</v>
      </c>
      <c r="D7399">
        <v>459</v>
      </c>
      <c r="E7399" t="s">
        <v>312</v>
      </c>
      <c r="F7399" t="s">
        <v>0</v>
      </c>
      <c r="G7399" t="s">
        <v>2142</v>
      </c>
      <c r="H7399">
        <v>2.3159999999999998</v>
      </c>
      <c r="I7399">
        <v>28.7</v>
      </c>
      <c r="J7399">
        <v>195</v>
      </c>
    </row>
    <row r="7400" spans="1:10" x14ac:dyDescent="0.35">
      <c r="A7400" t="s">
        <v>6452</v>
      </c>
      <c r="B7400">
        <v>392</v>
      </c>
      <c r="C7400">
        <v>2792</v>
      </c>
      <c r="D7400">
        <v>460</v>
      </c>
      <c r="E7400" t="s">
        <v>319</v>
      </c>
      <c r="F7400" t="s">
        <v>0</v>
      </c>
      <c r="G7400" t="s">
        <v>6453</v>
      </c>
      <c r="H7400">
        <v>4.3710000000000004</v>
      </c>
      <c r="I7400">
        <v>77.89</v>
      </c>
      <c r="J7400">
        <v>160</v>
      </c>
    </row>
    <row r="7401" spans="1:10" x14ac:dyDescent="0.35">
      <c r="A7401" t="s">
        <v>6454</v>
      </c>
      <c r="B7401">
        <v>332</v>
      </c>
      <c r="C7401">
        <v>2785</v>
      </c>
      <c r="D7401">
        <v>461</v>
      </c>
      <c r="E7401" t="s">
        <v>328</v>
      </c>
      <c r="F7401" t="s">
        <v>0</v>
      </c>
      <c r="G7401" t="s">
        <v>2883</v>
      </c>
      <c r="H7401">
        <v>4.3449999999999998</v>
      </c>
      <c r="I7401">
        <v>71.39</v>
      </c>
      <c r="J7401">
        <v>125</v>
      </c>
    </row>
    <row r="7402" spans="1:10" x14ac:dyDescent="0.35">
      <c r="A7402" t="s">
        <v>6455</v>
      </c>
      <c r="B7402">
        <v>688</v>
      </c>
      <c r="C7402">
        <v>2780</v>
      </c>
      <c r="D7402">
        <v>462</v>
      </c>
      <c r="E7402" t="s">
        <v>312</v>
      </c>
      <c r="F7402" t="s">
        <v>0</v>
      </c>
      <c r="G7402" t="s">
        <v>1969</v>
      </c>
      <c r="H7402">
        <v>2.266</v>
      </c>
      <c r="I7402">
        <v>28.33</v>
      </c>
      <c r="J7402">
        <v>101</v>
      </c>
    </row>
    <row r="7403" spans="1:10" x14ac:dyDescent="0.35">
      <c r="A7403" t="s">
        <v>6456</v>
      </c>
      <c r="B7403">
        <v>486</v>
      </c>
      <c r="C7403">
        <v>2769</v>
      </c>
      <c r="D7403">
        <v>463</v>
      </c>
      <c r="E7403" t="s">
        <v>319</v>
      </c>
      <c r="F7403" t="s">
        <v>0</v>
      </c>
      <c r="G7403" t="s">
        <v>2520</v>
      </c>
      <c r="H7403">
        <v>2.2759999999999998</v>
      </c>
      <c r="I7403">
        <v>92.32</v>
      </c>
      <c r="J7403">
        <v>148</v>
      </c>
    </row>
    <row r="7404" spans="1:10" x14ac:dyDescent="0.35">
      <c r="A7404" t="s">
        <v>6457</v>
      </c>
      <c r="B7404">
        <v>552</v>
      </c>
      <c r="C7404">
        <v>2768</v>
      </c>
      <c r="D7404">
        <v>464</v>
      </c>
      <c r="E7404" t="s">
        <v>334</v>
      </c>
      <c r="F7404" t="s">
        <v>0</v>
      </c>
      <c r="G7404" t="s">
        <v>3531</v>
      </c>
      <c r="H7404">
        <v>2.6669999999999998</v>
      </c>
      <c r="I7404">
        <v>21.69</v>
      </c>
      <c r="J7404">
        <v>63</v>
      </c>
    </row>
    <row r="7405" spans="1:10" x14ac:dyDescent="0.35">
      <c r="A7405" t="s">
        <v>6458</v>
      </c>
      <c r="B7405">
        <v>397</v>
      </c>
      <c r="C7405">
        <v>2768</v>
      </c>
      <c r="D7405">
        <v>464</v>
      </c>
      <c r="E7405" t="s">
        <v>328</v>
      </c>
      <c r="F7405" t="s">
        <v>0</v>
      </c>
      <c r="G7405" t="s">
        <v>2135</v>
      </c>
      <c r="H7405">
        <v>3.6219999999999999</v>
      </c>
      <c r="I7405">
        <v>52.86</v>
      </c>
      <c r="J7405">
        <v>397</v>
      </c>
    </row>
    <row r="7406" spans="1:10" x14ac:dyDescent="0.35">
      <c r="A7406" t="s">
        <v>6459</v>
      </c>
      <c r="B7406">
        <v>538</v>
      </c>
      <c r="C7406">
        <v>2758</v>
      </c>
      <c r="D7406">
        <v>466</v>
      </c>
      <c r="E7406" t="s">
        <v>328</v>
      </c>
      <c r="F7406" t="s">
        <v>0</v>
      </c>
      <c r="G7406" t="s">
        <v>1874</v>
      </c>
      <c r="H7406">
        <v>2.508</v>
      </c>
      <c r="I7406">
        <v>43.78</v>
      </c>
      <c r="J7406">
        <v>538</v>
      </c>
    </row>
    <row r="7407" spans="1:10" x14ac:dyDescent="0.35">
      <c r="A7407" t="s">
        <v>6460</v>
      </c>
      <c r="B7407">
        <v>772</v>
      </c>
      <c r="C7407">
        <v>2758</v>
      </c>
      <c r="D7407">
        <v>466</v>
      </c>
      <c r="E7407" t="s">
        <v>328</v>
      </c>
      <c r="F7407" t="s">
        <v>0</v>
      </c>
      <c r="G7407" t="s">
        <v>2641</v>
      </c>
      <c r="H7407">
        <v>1.893</v>
      </c>
      <c r="I7407">
        <v>57.98</v>
      </c>
      <c r="J7407">
        <v>98</v>
      </c>
    </row>
    <row r="7408" spans="1:10" x14ac:dyDescent="0.35">
      <c r="A7408" t="s">
        <v>6461</v>
      </c>
      <c r="B7408">
        <v>569</v>
      </c>
      <c r="C7408">
        <v>2757</v>
      </c>
      <c r="D7408">
        <v>468</v>
      </c>
      <c r="E7408" t="s">
        <v>312</v>
      </c>
      <c r="F7408" t="s">
        <v>0</v>
      </c>
      <c r="G7408" t="s">
        <v>6462</v>
      </c>
      <c r="H7408">
        <v>2.6549999999999998</v>
      </c>
      <c r="I7408">
        <v>24.29</v>
      </c>
      <c r="J7408">
        <v>123</v>
      </c>
    </row>
    <row r="7409" spans="1:10" x14ac:dyDescent="0.35">
      <c r="A7409" t="s">
        <v>6463</v>
      </c>
      <c r="B7409">
        <v>278</v>
      </c>
      <c r="C7409">
        <v>2750</v>
      </c>
      <c r="D7409">
        <v>469</v>
      </c>
      <c r="E7409" t="s">
        <v>319</v>
      </c>
      <c r="F7409" t="s">
        <v>0</v>
      </c>
      <c r="G7409" t="s">
        <v>6464</v>
      </c>
      <c r="H7409">
        <v>5.093</v>
      </c>
      <c r="I7409">
        <v>67.33</v>
      </c>
      <c r="J7409">
        <v>43</v>
      </c>
    </row>
    <row r="7410" spans="1:10" x14ac:dyDescent="0.35">
      <c r="A7410" t="s">
        <v>6465</v>
      </c>
      <c r="B7410">
        <v>403</v>
      </c>
      <c r="C7410">
        <v>2747</v>
      </c>
      <c r="D7410">
        <v>470</v>
      </c>
      <c r="E7410" t="s">
        <v>328</v>
      </c>
      <c r="F7410" t="s">
        <v>0</v>
      </c>
      <c r="G7410" t="s">
        <v>6466</v>
      </c>
      <c r="H7410">
        <v>3.4359999999999999</v>
      </c>
      <c r="I7410">
        <v>51.96</v>
      </c>
      <c r="J7410">
        <v>403</v>
      </c>
    </row>
    <row r="7411" spans="1:10" x14ac:dyDescent="0.35">
      <c r="A7411" t="s">
        <v>6467</v>
      </c>
      <c r="B7411">
        <v>116</v>
      </c>
      <c r="C7411">
        <v>2743</v>
      </c>
      <c r="D7411">
        <v>471</v>
      </c>
      <c r="E7411" t="s">
        <v>319</v>
      </c>
      <c r="F7411" t="s">
        <v>0</v>
      </c>
      <c r="G7411" t="s">
        <v>6468</v>
      </c>
      <c r="H7411">
        <v>37.213999999999999</v>
      </c>
      <c r="I7411">
        <v>99.61</v>
      </c>
      <c r="J7411">
        <v>71</v>
      </c>
    </row>
    <row r="7412" spans="1:10" x14ac:dyDescent="0.35">
      <c r="A7412" t="s">
        <v>6469</v>
      </c>
      <c r="B7412">
        <v>270</v>
      </c>
      <c r="C7412">
        <v>2732</v>
      </c>
      <c r="D7412">
        <v>472</v>
      </c>
      <c r="E7412" t="s">
        <v>319</v>
      </c>
      <c r="F7412" t="s">
        <v>0</v>
      </c>
      <c r="G7412" t="s">
        <v>4224</v>
      </c>
      <c r="H7412">
        <v>5.5060000000000002</v>
      </c>
      <c r="I7412">
        <v>85.48</v>
      </c>
      <c r="J7412">
        <v>270</v>
      </c>
    </row>
    <row r="7413" spans="1:10" x14ac:dyDescent="0.35">
      <c r="A7413" t="s">
        <v>6470</v>
      </c>
      <c r="B7413">
        <v>1096</v>
      </c>
      <c r="C7413">
        <v>2731</v>
      </c>
      <c r="D7413">
        <v>473</v>
      </c>
      <c r="E7413" t="s">
        <v>312</v>
      </c>
      <c r="F7413" t="s">
        <v>0</v>
      </c>
      <c r="G7413" t="s">
        <v>1876</v>
      </c>
      <c r="H7413">
        <v>3.1949999999999998</v>
      </c>
      <c r="I7413">
        <v>39.96</v>
      </c>
      <c r="J7413">
        <v>65</v>
      </c>
    </row>
    <row r="7414" spans="1:10" x14ac:dyDescent="0.35">
      <c r="A7414" t="s">
        <v>6471</v>
      </c>
      <c r="B7414">
        <v>283</v>
      </c>
      <c r="C7414">
        <v>2714</v>
      </c>
      <c r="D7414">
        <v>474</v>
      </c>
      <c r="E7414" t="s">
        <v>328</v>
      </c>
      <c r="F7414" t="s">
        <v>0</v>
      </c>
      <c r="G7414" t="s">
        <v>2402</v>
      </c>
      <c r="H7414">
        <v>4.9029999999999996</v>
      </c>
      <c r="I7414">
        <v>73.900000000000006</v>
      </c>
      <c r="J7414">
        <v>283</v>
      </c>
    </row>
    <row r="7415" spans="1:10" x14ac:dyDescent="0.35">
      <c r="A7415" t="s">
        <v>6472</v>
      </c>
      <c r="B7415">
        <v>384</v>
      </c>
      <c r="C7415">
        <v>2710</v>
      </c>
      <c r="D7415">
        <v>475</v>
      </c>
      <c r="E7415" t="s">
        <v>328</v>
      </c>
      <c r="F7415" t="s">
        <v>0</v>
      </c>
      <c r="G7415" t="s">
        <v>1882</v>
      </c>
      <c r="H7415">
        <v>3.61</v>
      </c>
      <c r="I7415">
        <v>53.87</v>
      </c>
      <c r="J7415">
        <v>165</v>
      </c>
    </row>
    <row r="7416" spans="1:10" x14ac:dyDescent="0.35">
      <c r="A7416" t="s">
        <v>6473</v>
      </c>
      <c r="B7416">
        <v>367</v>
      </c>
      <c r="C7416">
        <v>2703</v>
      </c>
      <c r="D7416">
        <v>476</v>
      </c>
      <c r="E7416" t="s">
        <v>328</v>
      </c>
      <c r="F7416" t="s">
        <v>0</v>
      </c>
      <c r="G7416" t="s">
        <v>1969</v>
      </c>
      <c r="H7416">
        <v>4.3929999999999998</v>
      </c>
      <c r="I7416">
        <v>75</v>
      </c>
      <c r="J7416">
        <v>154</v>
      </c>
    </row>
    <row r="7417" spans="1:10" x14ac:dyDescent="0.35">
      <c r="A7417" t="s">
        <v>6474</v>
      </c>
      <c r="B7417">
        <v>633</v>
      </c>
      <c r="C7417">
        <v>2699</v>
      </c>
      <c r="D7417">
        <v>477</v>
      </c>
      <c r="E7417" t="s">
        <v>328</v>
      </c>
      <c r="F7417" t="s">
        <v>0</v>
      </c>
      <c r="G7417" t="s">
        <v>6475</v>
      </c>
      <c r="H7417">
        <v>2.2240000000000002</v>
      </c>
      <c r="I7417">
        <v>59.7</v>
      </c>
      <c r="J7417">
        <v>145</v>
      </c>
    </row>
    <row r="7418" spans="1:10" x14ac:dyDescent="0.35">
      <c r="A7418" t="s">
        <v>6476</v>
      </c>
      <c r="B7418">
        <v>303</v>
      </c>
      <c r="C7418">
        <v>2699</v>
      </c>
      <c r="D7418">
        <v>477</v>
      </c>
      <c r="E7418" t="s">
        <v>319</v>
      </c>
      <c r="F7418" t="s">
        <v>0</v>
      </c>
      <c r="G7418" t="s">
        <v>4169</v>
      </c>
      <c r="H7418">
        <v>4.9550000000000001</v>
      </c>
      <c r="I7418">
        <v>79.75</v>
      </c>
      <c r="J7418">
        <v>186</v>
      </c>
    </row>
    <row r="7419" spans="1:10" x14ac:dyDescent="0.35">
      <c r="A7419" t="s">
        <v>6477</v>
      </c>
      <c r="B7419">
        <v>433</v>
      </c>
      <c r="C7419">
        <v>2693</v>
      </c>
      <c r="D7419">
        <v>479</v>
      </c>
      <c r="E7419" t="s">
        <v>328</v>
      </c>
      <c r="F7419" t="s">
        <v>0</v>
      </c>
      <c r="G7419" t="s">
        <v>1967</v>
      </c>
      <c r="H7419">
        <v>3.524</v>
      </c>
      <c r="I7419">
        <v>61.26</v>
      </c>
      <c r="J7419">
        <v>185</v>
      </c>
    </row>
    <row r="7420" spans="1:10" x14ac:dyDescent="0.35">
      <c r="A7420" t="s">
        <v>6478</v>
      </c>
      <c r="B7420">
        <v>125</v>
      </c>
      <c r="C7420">
        <v>2688</v>
      </c>
      <c r="D7420">
        <v>480</v>
      </c>
      <c r="E7420" t="s">
        <v>319</v>
      </c>
      <c r="F7420" t="s">
        <v>0</v>
      </c>
      <c r="G7420" t="s">
        <v>6479</v>
      </c>
      <c r="H7420">
        <v>11.759</v>
      </c>
      <c r="I7420">
        <v>92.32</v>
      </c>
      <c r="J7420">
        <v>75</v>
      </c>
    </row>
    <row r="7421" spans="1:10" x14ac:dyDescent="0.35">
      <c r="A7421" t="s">
        <v>6480</v>
      </c>
      <c r="B7421">
        <v>180</v>
      </c>
      <c r="C7421">
        <v>2678</v>
      </c>
      <c r="D7421">
        <v>481</v>
      </c>
      <c r="E7421" t="s">
        <v>319</v>
      </c>
      <c r="F7421" t="s">
        <v>0</v>
      </c>
      <c r="G7421" t="s">
        <v>6481</v>
      </c>
      <c r="H7421">
        <v>8.0060000000000002</v>
      </c>
      <c r="I7421">
        <v>82.82</v>
      </c>
      <c r="J7421">
        <v>180</v>
      </c>
    </row>
    <row r="7422" spans="1:10" x14ac:dyDescent="0.35">
      <c r="A7422" t="s">
        <v>6482</v>
      </c>
      <c r="B7422">
        <v>243</v>
      </c>
      <c r="C7422">
        <v>2676</v>
      </c>
      <c r="D7422">
        <v>482</v>
      </c>
      <c r="E7422" t="s">
        <v>319</v>
      </c>
      <c r="F7422" t="s">
        <v>0</v>
      </c>
      <c r="G7422" t="s">
        <v>1813</v>
      </c>
      <c r="H7422">
        <v>7.1230000000000002</v>
      </c>
      <c r="I7422">
        <v>83.57</v>
      </c>
      <c r="J7422">
        <v>243</v>
      </c>
    </row>
    <row r="7423" spans="1:10" x14ac:dyDescent="0.35">
      <c r="A7423" t="s">
        <v>6483</v>
      </c>
      <c r="B7423">
        <v>287</v>
      </c>
      <c r="C7423">
        <v>2661</v>
      </c>
      <c r="D7423">
        <v>483</v>
      </c>
      <c r="E7423" t="s">
        <v>311</v>
      </c>
      <c r="F7423" t="s">
        <v>0</v>
      </c>
      <c r="G7423" t="s">
        <v>3926</v>
      </c>
      <c r="I7423" t="s">
        <v>311</v>
      </c>
      <c r="J7423">
        <v>277</v>
      </c>
    </row>
    <row r="7424" spans="1:10" x14ac:dyDescent="0.35">
      <c r="A7424" t="s">
        <v>6484</v>
      </c>
      <c r="B7424">
        <v>236</v>
      </c>
      <c r="C7424">
        <v>2652</v>
      </c>
      <c r="D7424">
        <v>484</v>
      </c>
      <c r="E7424" t="s">
        <v>319</v>
      </c>
      <c r="F7424" t="s">
        <v>0</v>
      </c>
      <c r="G7424" t="s">
        <v>6485</v>
      </c>
      <c r="H7424">
        <v>6.3710000000000004</v>
      </c>
      <c r="I7424">
        <v>82.81</v>
      </c>
      <c r="J7424">
        <v>159</v>
      </c>
    </row>
    <row r="7425" spans="1:10" x14ac:dyDescent="0.35">
      <c r="A7425" t="s">
        <v>6486</v>
      </c>
      <c r="B7425">
        <v>506</v>
      </c>
      <c r="C7425">
        <v>2644</v>
      </c>
      <c r="D7425">
        <v>485</v>
      </c>
      <c r="E7425" t="s">
        <v>312</v>
      </c>
      <c r="F7425" t="s">
        <v>0</v>
      </c>
      <c r="G7425" t="s">
        <v>2743</v>
      </c>
      <c r="H7425">
        <v>2.4239999999999999</v>
      </c>
      <c r="I7425">
        <v>43.89</v>
      </c>
      <c r="J7425">
        <v>233</v>
      </c>
    </row>
    <row r="7426" spans="1:10" x14ac:dyDescent="0.35">
      <c r="A7426" t="s">
        <v>6487</v>
      </c>
      <c r="B7426">
        <v>401</v>
      </c>
      <c r="C7426">
        <v>2640</v>
      </c>
      <c r="D7426">
        <v>486</v>
      </c>
      <c r="E7426" t="s">
        <v>328</v>
      </c>
      <c r="F7426" t="s">
        <v>0</v>
      </c>
      <c r="G7426" t="s">
        <v>1876</v>
      </c>
      <c r="H7426">
        <v>3.919</v>
      </c>
      <c r="I7426">
        <v>57.89</v>
      </c>
      <c r="J7426">
        <v>103</v>
      </c>
    </row>
    <row r="7427" spans="1:10" x14ac:dyDescent="0.35">
      <c r="A7427" t="s">
        <v>6488</v>
      </c>
      <c r="B7427">
        <v>369</v>
      </c>
      <c r="C7427">
        <v>2625</v>
      </c>
      <c r="D7427">
        <v>487</v>
      </c>
      <c r="E7427" t="s">
        <v>319</v>
      </c>
      <c r="F7427" t="s">
        <v>0</v>
      </c>
      <c r="G7427" t="s">
        <v>6489</v>
      </c>
      <c r="H7427">
        <v>3.85</v>
      </c>
      <c r="I7427">
        <v>69.87</v>
      </c>
      <c r="J7427">
        <v>17</v>
      </c>
    </row>
    <row r="7428" spans="1:10" x14ac:dyDescent="0.35">
      <c r="A7428" t="s">
        <v>6490</v>
      </c>
      <c r="B7428">
        <v>431</v>
      </c>
      <c r="C7428">
        <v>2624</v>
      </c>
      <c r="D7428">
        <v>488</v>
      </c>
      <c r="E7428" t="s">
        <v>319</v>
      </c>
      <c r="F7428" t="s">
        <v>0</v>
      </c>
      <c r="G7428" t="s">
        <v>6491</v>
      </c>
      <c r="H7428">
        <v>5.2279999999999998</v>
      </c>
      <c r="I7428">
        <v>77.59</v>
      </c>
      <c r="J7428">
        <v>169</v>
      </c>
    </row>
    <row r="7429" spans="1:10" x14ac:dyDescent="0.35">
      <c r="A7429" t="s">
        <v>6492</v>
      </c>
      <c r="B7429">
        <v>1026</v>
      </c>
      <c r="C7429">
        <v>2603</v>
      </c>
      <c r="D7429">
        <v>489</v>
      </c>
      <c r="E7429" t="s">
        <v>334</v>
      </c>
      <c r="F7429" t="s">
        <v>0</v>
      </c>
      <c r="G7429" t="s">
        <v>6493</v>
      </c>
      <c r="H7429">
        <v>1.532</v>
      </c>
      <c r="I7429">
        <v>16.75</v>
      </c>
      <c r="J7429">
        <v>178</v>
      </c>
    </row>
    <row r="7430" spans="1:10" x14ac:dyDescent="0.35">
      <c r="A7430" t="s">
        <v>6494</v>
      </c>
      <c r="B7430">
        <v>484</v>
      </c>
      <c r="C7430">
        <v>2603</v>
      </c>
      <c r="D7430">
        <v>489</v>
      </c>
      <c r="E7430" t="s">
        <v>328</v>
      </c>
      <c r="F7430" t="s">
        <v>0</v>
      </c>
      <c r="G7430" t="s">
        <v>6495</v>
      </c>
      <c r="H7430">
        <v>2.726</v>
      </c>
      <c r="I7430">
        <v>44.65</v>
      </c>
      <c r="J7430">
        <v>86</v>
      </c>
    </row>
    <row r="7431" spans="1:10" x14ac:dyDescent="0.35">
      <c r="A7431" t="s">
        <v>6496</v>
      </c>
      <c r="B7431">
        <v>591</v>
      </c>
      <c r="C7431">
        <v>2588</v>
      </c>
      <c r="D7431">
        <v>491</v>
      </c>
      <c r="E7431" t="s">
        <v>312</v>
      </c>
      <c r="F7431" t="s">
        <v>0</v>
      </c>
      <c r="G7431" t="s">
        <v>2381</v>
      </c>
      <c r="H7431">
        <v>2.3740000000000001</v>
      </c>
      <c r="I7431">
        <v>45.31</v>
      </c>
      <c r="J7431">
        <v>218</v>
      </c>
    </row>
    <row r="7432" spans="1:10" x14ac:dyDescent="0.35">
      <c r="A7432" t="s">
        <v>6497</v>
      </c>
      <c r="B7432">
        <v>157</v>
      </c>
      <c r="C7432">
        <v>2586</v>
      </c>
      <c r="D7432">
        <v>492</v>
      </c>
      <c r="E7432" t="s">
        <v>319</v>
      </c>
      <c r="F7432" t="s">
        <v>0</v>
      </c>
      <c r="G7432" t="s">
        <v>1779</v>
      </c>
      <c r="H7432">
        <v>9.2370000000000001</v>
      </c>
      <c r="I7432">
        <v>85.51</v>
      </c>
      <c r="J7432">
        <v>91</v>
      </c>
    </row>
    <row r="7433" spans="1:10" x14ac:dyDescent="0.35">
      <c r="A7433" t="s">
        <v>6498</v>
      </c>
      <c r="B7433">
        <v>294</v>
      </c>
      <c r="C7433">
        <v>2581</v>
      </c>
      <c r="D7433">
        <v>493</v>
      </c>
      <c r="E7433" t="s">
        <v>319</v>
      </c>
      <c r="F7433" t="s">
        <v>0</v>
      </c>
      <c r="G7433" t="s">
        <v>2163</v>
      </c>
      <c r="H7433">
        <v>4.335</v>
      </c>
      <c r="I7433">
        <v>66.37</v>
      </c>
      <c r="J7433">
        <v>71</v>
      </c>
    </row>
    <row r="7434" spans="1:10" x14ac:dyDescent="0.35">
      <c r="A7434" t="s">
        <v>6499</v>
      </c>
      <c r="B7434">
        <v>341</v>
      </c>
      <c r="C7434">
        <v>2580</v>
      </c>
      <c r="D7434">
        <v>494</v>
      </c>
      <c r="E7434" t="s">
        <v>328</v>
      </c>
      <c r="F7434" t="s">
        <v>0</v>
      </c>
      <c r="G7434" t="s">
        <v>1759</v>
      </c>
      <c r="H7434">
        <v>3.9550000000000001</v>
      </c>
      <c r="I7434">
        <v>56.99</v>
      </c>
      <c r="J7434">
        <v>76</v>
      </c>
    </row>
    <row r="7435" spans="1:10" x14ac:dyDescent="0.35">
      <c r="A7435" t="s">
        <v>6500</v>
      </c>
      <c r="B7435">
        <v>285</v>
      </c>
      <c r="C7435">
        <v>2574</v>
      </c>
      <c r="D7435">
        <v>495</v>
      </c>
      <c r="E7435" t="s">
        <v>328</v>
      </c>
      <c r="F7435" t="s">
        <v>0</v>
      </c>
      <c r="G7435" t="s">
        <v>2063</v>
      </c>
      <c r="H7435">
        <v>4.7469999999999999</v>
      </c>
      <c r="I7435">
        <v>63.36</v>
      </c>
      <c r="J7435">
        <v>129</v>
      </c>
    </row>
    <row r="7436" spans="1:10" x14ac:dyDescent="0.35">
      <c r="A7436" t="s">
        <v>6501</v>
      </c>
      <c r="B7436">
        <v>229</v>
      </c>
      <c r="C7436">
        <v>2564</v>
      </c>
      <c r="D7436">
        <v>496</v>
      </c>
      <c r="E7436" t="s">
        <v>319</v>
      </c>
      <c r="F7436" t="s">
        <v>0</v>
      </c>
      <c r="G7436" t="s">
        <v>1815</v>
      </c>
      <c r="H7436">
        <v>7.141</v>
      </c>
      <c r="I7436">
        <v>90.56</v>
      </c>
      <c r="J7436">
        <v>147</v>
      </c>
    </row>
    <row r="7437" spans="1:10" x14ac:dyDescent="0.35">
      <c r="A7437" t="s">
        <v>6502</v>
      </c>
      <c r="B7437">
        <v>280</v>
      </c>
      <c r="C7437">
        <v>2559</v>
      </c>
      <c r="D7437">
        <v>497</v>
      </c>
      <c r="E7437" t="s">
        <v>319</v>
      </c>
      <c r="F7437" t="s">
        <v>0</v>
      </c>
      <c r="G7437" t="s">
        <v>3088</v>
      </c>
      <c r="H7437">
        <v>4.6399999999999997</v>
      </c>
      <c r="I7437">
        <v>91.59</v>
      </c>
      <c r="J7437">
        <v>83</v>
      </c>
    </row>
    <row r="7438" spans="1:10" x14ac:dyDescent="0.35">
      <c r="A7438" t="s">
        <v>6503</v>
      </c>
      <c r="B7438">
        <v>810</v>
      </c>
      <c r="C7438">
        <v>2557</v>
      </c>
      <c r="D7438">
        <v>498</v>
      </c>
      <c r="E7438" t="s">
        <v>328</v>
      </c>
      <c r="F7438" t="s">
        <v>0</v>
      </c>
      <c r="G7438" t="s">
        <v>2167</v>
      </c>
      <c r="H7438">
        <v>2.7080000000000002</v>
      </c>
      <c r="I7438">
        <v>55.69</v>
      </c>
      <c r="J7438">
        <v>143</v>
      </c>
    </row>
    <row r="7439" spans="1:10" x14ac:dyDescent="0.35">
      <c r="A7439" t="s">
        <v>6504</v>
      </c>
      <c r="B7439">
        <v>359</v>
      </c>
      <c r="C7439">
        <v>2547</v>
      </c>
      <c r="D7439">
        <v>499</v>
      </c>
      <c r="E7439" t="s">
        <v>328</v>
      </c>
      <c r="F7439" t="s">
        <v>0</v>
      </c>
      <c r="G7439" t="s">
        <v>2135</v>
      </c>
      <c r="H7439">
        <v>3.7549999999999999</v>
      </c>
      <c r="I7439">
        <v>54.57</v>
      </c>
      <c r="J7439">
        <v>105</v>
      </c>
    </row>
    <row r="7440" spans="1:10" x14ac:dyDescent="0.35">
      <c r="A7440" t="s">
        <v>6505</v>
      </c>
      <c r="B7440">
        <v>2230</v>
      </c>
      <c r="C7440">
        <v>2544</v>
      </c>
      <c r="D7440">
        <v>500</v>
      </c>
      <c r="E7440" t="s">
        <v>312</v>
      </c>
      <c r="F7440" t="s">
        <v>0</v>
      </c>
      <c r="G7440" t="s">
        <v>2799</v>
      </c>
      <c r="H7440">
        <v>2.7269999999999999</v>
      </c>
      <c r="I7440">
        <v>48.37</v>
      </c>
      <c r="J7440">
        <v>1610</v>
      </c>
    </row>
    <row r="7441" spans="1:10" x14ac:dyDescent="0.35">
      <c r="A7441" t="s">
        <v>6506</v>
      </c>
      <c r="B7441">
        <v>168</v>
      </c>
      <c r="C7441">
        <v>2543</v>
      </c>
      <c r="D7441">
        <v>501</v>
      </c>
      <c r="E7441" t="s">
        <v>319</v>
      </c>
      <c r="F7441" t="s">
        <v>0</v>
      </c>
      <c r="G7441" t="s">
        <v>4372</v>
      </c>
      <c r="H7441">
        <v>9.3989999999999991</v>
      </c>
      <c r="I7441">
        <v>82.84</v>
      </c>
      <c r="J7441">
        <v>166</v>
      </c>
    </row>
    <row r="7442" spans="1:10" x14ac:dyDescent="0.35">
      <c r="A7442" t="s">
        <v>6507</v>
      </c>
      <c r="B7442">
        <v>778</v>
      </c>
      <c r="C7442">
        <v>2522</v>
      </c>
      <c r="D7442">
        <v>502</v>
      </c>
      <c r="E7442" t="s">
        <v>312</v>
      </c>
      <c r="F7442" t="s">
        <v>0</v>
      </c>
      <c r="G7442" t="s">
        <v>1876</v>
      </c>
      <c r="H7442">
        <v>3.0640000000000001</v>
      </c>
      <c r="I7442">
        <v>37.81</v>
      </c>
      <c r="J7442">
        <v>175</v>
      </c>
    </row>
    <row r="7443" spans="1:10" x14ac:dyDescent="0.35">
      <c r="A7443" t="s">
        <v>6508</v>
      </c>
      <c r="B7443">
        <v>124</v>
      </c>
      <c r="C7443">
        <v>2521</v>
      </c>
      <c r="D7443">
        <v>503</v>
      </c>
      <c r="E7443" t="s">
        <v>319</v>
      </c>
      <c r="F7443" t="s">
        <v>0</v>
      </c>
      <c r="G7443" t="s">
        <v>6509</v>
      </c>
      <c r="H7443">
        <v>11.805999999999999</v>
      </c>
      <c r="I7443">
        <v>91.08</v>
      </c>
      <c r="J7443">
        <v>6</v>
      </c>
    </row>
    <row r="7444" spans="1:10" x14ac:dyDescent="0.35">
      <c r="A7444" t="s">
        <v>6510</v>
      </c>
      <c r="B7444">
        <v>645</v>
      </c>
      <c r="C7444">
        <v>2517</v>
      </c>
      <c r="D7444">
        <v>504</v>
      </c>
      <c r="E7444" t="s">
        <v>312</v>
      </c>
      <c r="F7444" t="s">
        <v>0</v>
      </c>
      <c r="G7444" t="s">
        <v>6511</v>
      </c>
      <c r="H7444">
        <v>2.1280000000000001</v>
      </c>
      <c r="I7444">
        <v>31.95</v>
      </c>
      <c r="J7444">
        <v>161</v>
      </c>
    </row>
    <row r="7445" spans="1:10" x14ac:dyDescent="0.35">
      <c r="A7445" t="s">
        <v>6512</v>
      </c>
      <c r="B7445">
        <v>328</v>
      </c>
      <c r="C7445">
        <v>2507</v>
      </c>
      <c r="D7445">
        <v>505</v>
      </c>
      <c r="E7445" t="s">
        <v>312</v>
      </c>
      <c r="F7445" t="s">
        <v>0</v>
      </c>
      <c r="G7445" t="s">
        <v>3552</v>
      </c>
      <c r="H7445">
        <v>3.6549999999999998</v>
      </c>
      <c r="I7445">
        <v>43.6</v>
      </c>
      <c r="J7445">
        <v>36</v>
      </c>
    </row>
    <row r="7446" spans="1:10" x14ac:dyDescent="0.35">
      <c r="A7446" t="s">
        <v>6513</v>
      </c>
      <c r="B7446">
        <v>243</v>
      </c>
      <c r="C7446">
        <v>2501</v>
      </c>
      <c r="D7446">
        <v>506</v>
      </c>
      <c r="E7446" t="s">
        <v>319</v>
      </c>
      <c r="F7446" t="s">
        <v>0</v>
      </c>
      <c r="G7446" t="s">
        <v>1838</v>
      </c>
      <c r="H7446">
        <v>4.9240000000000004</v>
      </c>
      <c r="I7446">
        <v>86.5</v>
      </c>
      <c r="J7446">
        <v>243</v>
      </c>
    </row>
    <row r="7447" spans="1:10" x14ac:dyDescent="0.35">
      <c r="A7447" t="s">
        <v>6514</v>
      </c>
      <c r="B7447">
        <v>212</v>
      </c>
      <c r="C7447">
        <v>2488</v>
      </c>
      <c r="D7447">
        <v>507</v>
      </c>
      <c r="E7447" t="s">
        <v>319</v>
      </c>
      <c r="F7447" t="s">
        <v>0</v>
      </c>
      <c r="G7447" t="s">
        <v>2100</v>
      </c>
      <c r="H7447">
        <v>6.1749999999999998</v>
      </c>
      <c r="I7447">
        <v>95.97</v>
      </c>
      <c r="J7447">
        <v>212</v>
      </c>
    </row>
    <row r="7448" spans="1:10" x14ac:dyDescent="0.35">
      <c r="A7448" t="s">
        <v>6515</v>
      </c>
      <c r="B7448">
        <v>596</v>
      </c>
      <c r="C7448">
        <v>2487</v>
      </c>
      <c r="D7448">
        <v>508</v>
      </c>
      <c r="E7448" t="s">
        <v>334</v>
      </c>
      <c r="F7448" t="s">
        <v>0</v>
      </c>
      <c r="G7448" t="s">
        <v>1886</v>
      </c>
      <c r="H7448">
        <v>2.0640000000000001</v>
      </c>
      <c r="I7448">
        <v>12.59</v>
      </c>
      <c r="J7448">
        <v>211</v>
      </c>
    </row>
    <row r="7449" spans="1:10" x14ac:dyDescent="0.35">
      <c r="A7449" t="s">
        <v>6516</v>
      </c>
      <c r="B7449">
        <v>374</v>
      </c>
      <c r="C7449">
        <v>2486</v>
      </c>
      <c r="D7449">
        <v>509</v>
      </c>
      <c r="E7449" t="s">
        <v>312</v>
      </c>
      <c r="F7449" t="s">
        <v>0</v>
      </c>
      <c r="G7449" t="s">
        <v>1693</v>
      </c>
      <c r="H7449">
        <v>3.5790000000000002</v>
      </c>
      <c r="I7449">
        <v>48.21</v>
      </c>
      <c r="J7449">
        <v>42</v>
      </c>
    </row>
    <row r="7450" spans="1:10" x14ac:dyDescent="0.35">
      <c r="A7450" t="s">
        <v>6517</v>
      </c>
      <c r="B7450">
        <v>216</v>
      </c>
      <c r="C7450">
        <v>2469</v>
      </c>
      <c r="D7450">
        <v>510</v>
      </c>
      <c r="E7450" t="s">
        <v>328</v>
      </c>
      <c r="F7450" t="s">
        <v>0</v>
      </c>
      <c r="G7450" t="s">
        <v>3375</v>
      </c>
      <c r="H7450">
        <v>5.3369999999999997</v>
      </c>
      <c r="I7450">
        <v>57.3</v>
      </c>
      <c r="J7450">
        <v>84</v>
      </c>
    </row>
    <row r="7451" spans="1:10" x14ac:dyDescent="0.35">
      <c r="A7451" t="s">
        <v>6518</v>
      </c>
      <c r="B7451">
        <v>469</v>
      </c>
      <c r="C7451">
        <v>2462</v>
      </c>
      <c r="D7451">
        <v>511</v>
      </c>
      <c r="E7451" t="s">
        <v>312</v>
      </c>
      <c r="F7451" t="s">
        <v>0</v>
      </c>
      <c r="G7451" t="s">
        <v>3912</v>
      </c>
      <c r="H7451">
        <v>2.9950000000000001</v>
      </c>
      <c r="I7451">
        <v>42.31</v>
      </c>
      <c r="J7451">
        <v>143</v>
      </c>
    </row>
    <row r="7452" spans="1:10" x14ac:dyDescent="0.35">
      <c r="A7452" t="s">
        <v>6519</v>
      </c>
      <c r="B7452">
        <v>264</v>
      </c>
      <c r="C7452">
        <v>2457</v>
      </c>
      <c r="D7452">
        <v>512</v>
      </c>
      <c r="E7452" t="s">
        <v>328</v>
      </c>
      <c r="F7452" t="s">
        <v>0</v>
      </c>
      <c r="G7452" t="s">
        <v>1791</v>
      </c>
      <c r="H7452">
        <v>4.7270000000000003</v>
      </c>
      <c r="I7452">
        <v>56.44</v>
      </c>
      <c r="J7452">
        <v>61</v>
      </c>
    </row>
    <row r="7453" spans="1:10" x14ac:dyDescent="0.35">
      <c r="A7453" t="s">
        <v>6520</v>
      </c>
      <c r="B7453">
        <v>602</v>
      </c>
      <c r="C7453">
        <v>2452</v>
      </c>
      <c r="D7453">
        <v>513</v>
      </c>
      <c r="E7453" t="s">
        <v>312</v>
      </c>
      <c r="F7453" t="s">
        <v>0</v>
      </c>
      <c r="G7453" t="s">
        <v>4290</v>
      </c>
      <c r="H7453">
        <v>2.157</v>
      </c>
      <c r="I7453">
        <v>31.42</v>
      </c>
      <c r="J7453">
        <v>600</v>
      </c>
    </row>
    <row r="7454" spans="1:10" x14ac:dyDescent="0.35">
      <c r="A7454" t="s">
        <v>6521</v>
      </c>
      <c r="B7454">
        <v>499</v>
      </c>
      <c r="C7454">
        <v>2448</v>
      </c>
      <c r="D7454">
        <v>514</v>
      </c>
      <c r="E7454" t="s">
        <v>312</v>
      </c>
      <c r="F7454" t="s">
        <v>0</v>
      </c>
      <c r="G7454" t="s">
        <v>6522</v>
      </c>
      <c r="H7454">
        <v>2.7320000000000002</v>
      </c>
      <c r="I7454">
        <v>44.23</v>
      </c>
      <c r="J7454">
        <v>122</v>
      </c>
    </row>
    <row r="7455" spans="1:10" x14ac:dyDescent="0.35">
      <c r="A7455" t="s">
        <v>6523</v>
      </c>
      <c r="B7455">
        <v>243</v>
      </c>
      <c r="C7455">
        <v>2438</v>
      </c>
      <c r="D7455">
        <v>515</v>
      </c>
      <c r="E7455" t="s">
        <v>319</v>
      </c>
      <c r="F7455" t="s">
        <v>0</v>
      </c>
      <c r="G7455" t="s">
        <v>3592</v>
      </c>
      <c r="H7455">
        <v>10.657999999999999</v>
      </c>
      <c r="I7455">
        <v>94.78</v>
      </c>
      <c r="J7455">
        <v>62</v>
      </c>
    </row>
    <row r="7456" spans="1:10" x14ac:dyDescent="0.35">
      <c r="A7456" t="s">
        <v>6524</v>
      </c>
      <c r="B7456">
        <v>328</v>
      </c>
      <c r="C7456">
        <v>2437</v>
      </c>
      <c r="D7456">
        <v>516</v>
      </c>
      <c r="E7456" t="s">
        <v>328</v>
      </c>
      <c r="F7456" t="s">
        <v>0</v>
      </c>
      <c r="G7456" t="s">
        <v>1886</v>
      </c>
      <c r="H7456">
        <v>5.2709999999999999</v>
      </c>
      <c r="I7456">
        <v>70.260000000000005</v>
      </c>
      <c r="J7456">
        <v>328</v>
      </c>
    </row>
    <row r="7457" spans="1:10" x14ac:dyDescent="0.35">
      <c r="A7457" t="s">
        <v>6525</v>
      </c>
      <c r="B7457">
        <v>301</v>
      </c>
      <c r="C7457">
        <v>2429</v>
      </c>
      <c r="D7457">
        <v>517</v>
      </c>
      <c r="E7457" t="s">
        <v>312</v>
      </c>
      <c r="F7457" t="s">
        <v>0</v>
      </c>
      <c r="G7457" t="s">
        <v>2063</v>
      </c>
      <c r="H7457">
        <v>4</v>
      </c>
      <c r="I7457">
        <v>47.6</v>
      </c>
      <c r="J7457">
        <v>118</v>
      </c>
    </row>
    <row r="7458" spans="1:10" x14ac:dyDescent="0.35">
      <c r="A7458" t="s">
        <v>6526</v>
      </c>
      <c r="B7458">
        <v>256</v>
      </c>
      <c r="C7458">
        <v>2426</v>
      </c>
      <c r="D7458">
        <v>518</v>
      </c>
      <c r="E7458" t="s">
        <v>319</v>
      </c>
      <c r="F7458" t="s">
        <v>0</v>
      </c>
      <c r="G7458" t="s">
        <v>2402</v>
      </c>
      <c r="H7458">
        <v>5.0359999999999996</v>
      </c>
      <c r="I7458">
        <v>75.37</v>
      </c>
      <c r="J7458">
        <v>253</v>
      </c>
    </row>
    <row r="7459" spans="1:10" x14ac:dyDescent="0.35">
      <c r="A7459" t="s">
        <v>6527</v>
      </c>
      <c r="B7459">
        <v>383</v>
      </c>
      <c r="C7459">
        <v>2412</v>
      </c>
      <c r="D7459">
        <v>519</v>
      </c>
      <c r="E7459" t="s">
        <v>328</v>
      </c>
      <c r="F7459" t="s">
        <v>0</v>
      </c>
      <c r="G7459" t="s">
        <v>1967</v>
      </c>
      <c r="H7459">
        <v>3.355</v>
      </c>
      <c r="I7459">
        <v>54.1</v>
      </c>
      <c r="J7459">
        <v>383</v>
      </c>
    </row>
    <row r="7460" spans="1:10" x14ac:dyDescent="0.35">
      <c r="A7460" t="s">
        <v>6528</v>
      </c>
      <c r="B7460">
        <v>323</v>
      </c>
      <c r="C7460">
        <v>2411</v>
      </c>
      <c r="D7460">
        <v>520</v>
      </c>
      <c r="E7460" t="s">
        <v>319</v>
      </c>
      <c r="F7460" t="s">
        <v>0</v>
      </c>
      <c r="G7460" t="s">
        <v>6529</v>
      </c>
      <c r="H7460">
        <v>3.8210000000000002</v>
      </c>
      <c r="I7460">
        <v>62.48</v>
      </c>
      <c r="J7460">
        <v>79</v>
      </c>
    </row>
    <row r="7461" spans="1:10" x14ac:dyDescent="0.35">
      <c r="A7461" t="s">
        <v>6530</v>
      </c>
      <c r="B7461">
        <v>591</v>
      </c>
      <c r="C7461">
        <v>2401</v>
      </c>
      <c r="D7461">
        <v>521</v>
      </c>
      <c r="E7461" t="s">
        <v>328</v>
      </c>
      <c r="F7461" t="s">
        <v>0</v>
      </c>
      <c r="G7461" t="s">
        <v>2197</v>
      </c>
      <c r="H7461">
        <v>3.85</v>
      </c>
      <c r="I7461">
        <v>52.64</v>
      </c>
      <c r="J7461">
        <v>120</v>
      </c>
    </row>
    <row r="7462" spans="1:10" x14ac:dyDescent="0.35">
      <c r="A7462" t="s">
        <v>6531</v>
      </c>
      <c r="B7462">
        <v>281</v>
      </c>
      <c r="C7462">
        <v>2401</v>
      </c>
      <c r="D7462">
        <v>521</v>
      </c>
      <c r="E7462" t="s">
        <v>328</v>
      </c>
      <c r="F7462" t="s">
        <v>0</v>
      </c>
      <c r="G7462" t="s">
        <v>6532</v>
      </c>
      <c r="H7462">
        <v>4.0960000000000001</v>
      </c>
      <c r="I7462">
        <v>69.62</v>
      </c>
      <c r="J7462">
        <v>163</v>
      </c>
    </row>
    <row r="7463" spans="1:10" x14ac:dyDescent="0.35">
      <c r="A7463" t="s">
        <v>6533</v>
      </c>
      <c r="B7463">
        <v>570</v>
      </c>
      <c r="C7463">
        <v>2387</v>
      </c>
      <c r="D7463">
        <v>523</v>
      </c>
      <c r="E7463" t="s">
        <v>328</v>
      </c>
      <c r="F7463" t="s">
        <v>0</v>
      </c>
      <c r="G7463" t="s">
        <v>6534</v>
      </c>
      <c r="H7463">
        <v>3.0049999999999999</v>
      </c>
      <c r="I7463">
        <v>52.82</v>
      </c>
      <c r="J7463">
        <v>190</v>
      </c>
    </row>
    <row r="7464" spans="1:10" x14ac:dyDescent="0.35">
      <c r="A7464" t="s">
        <v>6535</v>
      </c>
      <c r="B7464">
        <v>289</v>
      </c>
      <c r="C7464">
        <v>2387</v>
      </c>
      <c r="D7464">
        <v>523</v>
      </c>
      <c r="E7464" t="s">
        <v>328</v>
      </c>
      <c r="F7464" t="s">
        <v>0</v>
      </c>
      <c r="G7464" t="s">
        <v>1886</v>
      </c>
      <c r="H7464">
        <v>4.399</v>
      </c>
      <c r="I7464">
        <v>60.04</v>
      </c>
      <c r="J7464">
        <v>289</v>
      </c>
    </row>
    <row r="7465" spans="1:10" x14ac:dyDescent="0.35">
      <c r="A7465" t="s">
        <v>6536</v>
      </c>
      <c r="B7465">
        <v>255</v>
      </c>
      <c r="C7465">
        <v>2380</v>
      </c>
      <c r="D7465">
        <v>525</v>
      </c>
      <c r="E7465" t="s">
        <v>328</v>
      </c>
      <c r="F7465" t="s">
        <v>0</v>
      </c>
      <c r="G7465" t="s">
        <v>1693</v>
      </c>
      <c r="H7465">
        <v>5.4809999999999999</v>
      </c>
      <c r="I7465">
        <v>71.86</v>
      </c>
      <c r="J7465">
        <v>255</v>
      </c>
    </row>
    <row r="7466" spans="1:10" x14ac:dyDescent="0.35">
      <c r="A7466" t="s">
        <v>6537</v>
      </c>
      <c r="B7466">
        <v>224</v>
      </c>
      <c r="C7466">
        <v>2377</v>
      </c>
      <c r="D7466">
        <v>526</v>
      </c>
      <c r="E7466" t="s">
        <v>319</v>
      </c>
      <c r="F7466" t="s">
        <v>0</v>
      </c>
      <c r="G7466" t="s">
        <v>2496</v>
      </c>
      <c r="H7466">
        <v>5.2060000000000004</v>
      </c>
      <c r="I7466">
        <v>85.32</v>
      </c>
      <c r="J7466">
        <v>59</v>
      </c>
    </row>
    <row r="7467" spans="1:10" x14ac:dyDescent="0.35">
      <c r="A7467" t="s">
        <v>6538</v>
      </c>
      <c r="B7467">
        <v>349</v>
      </c>
      <c r="C7467">
        <v>2377</v>
      </c>
      <c r="D7467">
        <v>526</v>
      </c>
      <c r="E7467" t="s">
        <v>328</v>
      </c>
      <c r="F7467" t="s">
        <v>0</v>
      </c>
      <c r="G7467" t="s">
        <v>2402</v>
      </c>
      <c r="H7467">
        <v>3.484</v>
      </c>
      <c r="I7467">
        <v>54.04</v>
      </c>
      <c r="J7467">
        <v>173</v>
      </c>
    </row>
    <row r="7468" spans="1:10" x14ac:dyDescent="0.35">
      <c r="A7468" t="s">
        <v>6539</v>
      </c>
      <c r="B7468">
        <v>545</v>
      </c>
      <c r="C7468">
        <v>2374</v>
      </c>
      <c r="D7468">
        <v>528</v>
      </c>
      <c r="E7468" t="s">
        <v>312</v>
      </c>
      <c r="F7468" t="s">
        <v>0</v>
      </c>
      <c r="G7468" t="s">
        <v>2211</v>
      </c>
      <c r="H7468">
        <v>2.3759999999999999</v>
      </c>
      <c r="I7468">
        <v>27.94</v>
      </c>
      <c r="J7468">
        <v>545</v>
      </c>
    </row>
    <row r="7469" spans="1:10" x14ac:dyDescent="0.35">
      <c r="A7469" t="s">
        <v>6540</v>
      </c>
      <c r="B7469">
        <v>230</v>
      </c>
      <c r="C7469">
        <v>2365</v>
      </c>
      <c r="D7469">
        <v>529</v>
      </c>
      <c r="E7469" t="s">
        <v>319</v>
      </c>
      <c r="F7469" t="s">
        <v>0</v>
      </c>
      <c r="G7469" t="s">
        <v>6541</v>
      </c>
      <c r="H7469">
        <v>5.8540000000000001</v>
      </c>
      <c r="I7469">
        <v>75.84</v>
      </c>
      <c r="J7469">
        <v>87</v>
      </c>
    </row>
    <row r="7470" spans="1:10" x14ac:dyDescent="0.35">
      <c r="A7470" t="s">
        <v>6542</v>
      </c>
      <c r="B7470">
        <v>254</v>
      </c>
      <c r="C7470">
        <v>2360</v>
      </c>
      <c r="D7470">
        <v>530</v>
      </c>
      <c r="E7470" t="s">
        <v>328</v>
      </c>
      <c r="F7470" t="s">
        <v>0</v>
      </c>
      <c r="G7470" t="s">
        <v>2472</v>
      </c>
      <c r="H7470">
        <v>4.5170000000000003</v>
      </c>
      <c r="I7470">
        <v>54.41</v>
      </c>
      <c r="J7470">
        <v>55</v>
      </c>
    </row>
    <row r="7471" spans="1:10" x14ac:dyDescent="0.35">
      <c r="A7471" t="s">
        <v>6543</v>
      </c>
      <c r="B7471">
        <v>337</v>
      </c>
      <c r="C7471">
        <v>2360</v>
      </c>
      <c r="D7471">
        <v>530</v>
      </c>
      <c r="E7471" t="s">
        <v>328</v>
      </c>
      <c r="F7471" t="s">
        <v>0</v>
      </c>
      <c r="G7471" t="s">
        <v>2564</v>
      </c>
      <c r="H7471">
        <v>3.6230000000000002</v>
      </c>
      <c r="I7471">
        <v>50.32</v>
      </c>
      <c r="J7471">
        <v>165</v>
      </c>
    </row>
    <row r="7472" spans="1:10" x14ac:dyDescent="0.35">
      <c r="A7472" t="s">
        <v>6544</v>
      </c>
      <c r="B7472">
        <v>439</v>
      </c>
      <c r="C7472">
        <v>2358</v>
      </c>
      <c r="D7472">
        <v>532</v>
      </c>
      <c r="E7472" t="s">
        <v>312</v>
      </c>
      <c r="F7472" t="s">
        <v>0</v>
      </c>
      <c r="G7472" t="s">
        <v>6545</v>
      </c>
      <c r="H7472">
        <v>2.742</v>
      </c>
      <c r="I7472">
        <v>45</v>
      </c>
      <c r="J7472">
        <v>439</v>
      </c>
    </row>
    <row r="7473" spans="1:10" x14ac:dyDescent="0.35">
      <c r="A7473" t="s">
        <v>6546</v>
      </c>
      <c r="B7473">
        <v>509</v>
      </c>
      <c r="C7473">
        <v>2332</v>
      </c>
      <c r="D7473">
        <v>533</v>
      </c>
      <c r="E7473" t="s">
        <v>328</v>
      </c>
      <c r="F7473" t="s">
        <v>0</v>
      </c>
      <c r="G7473" t="s">
        <v>2167</v>
      </c>
      <c r="H7473">
        <v>2.92</v>
      </c>
      <c r="I7473">
        <v>62.8</v>
      </c>
      <c r="J7473">
        <v>122</v>
      </c>
    </row>
    <row r="7474" spans="1:10" x14ac:dyDescent="0.35">
      <c r="A7474" t="s">
        <v>6547</v>
      </c>
      <c r="B7474">
        <v>154</v>
      </c>
      <c r="C7474">
        <v>2332</v>
      </c>
      <c r="D7474">
        <v>533</v>
      </c>
      <c r="E7474" t="s">
        <v>319</v>
      </c>
      <c r="F7474" t="s">
        <v>0</v>
      </c>
      <c r="G7474" t="s">
        <v>6548</v>
      </c>
      <c r="H7474">
        <v>8.4890000000000008</v>
      </c>
      <c r="I7474">
        <v>88.01</v>
      </c>
      <c r="J7474">
        <v>154</v>
      </c>
    </row>
    <row r="7475" spans="1:10" x14ac:dyDescent="0.35">
      <c r="A7475" t="s">
        <v>6549</v>
      </c>
      <c r="B7475">
        <v>439</v>
      </c>
      <c r="C7475">
        <v>2330</v>
      </c>
      <c r="D7475">
        <v>535</v>
      </c>
      <c r="E7475" t="s">
        <v>328</v>
      </c>
      <c r="F7475" t="s">
        <v>0</v>
      </c>
      <c r="G7475" t="s">
        <v>1993</v>
      </c>
      <c r="H7475">
        <v>2.7970000000000002</v>
      </c>
      <c r="I7475">
        <v>56</v>
      </c>
      <c r="J7475">
        <v>191</v>
      </c>
    </row>
    <row r="7476" spans="1:10" x14ac:dyDescent="0.35">
      <c r="A7476" t="s">
        <v>6550</v>
      </c>
      <c r="B7476">
        <v>299</v>
      </c>
      <c r="C7476">
        <v>2326</v>
      </c>
      <c r="D7476">
        <v>536</v>
      </c>
      <c r="E7476" t="s">
        <v>328</v>
      </c>
      <c r="F7476" t="s">
        <v>0</v>
      </c>
      <c r="G7476" t="s">
        <v>3732</v>
      </c>
      <c r="H7476">
        <v>4.4580000000000002</v>
      </c>
      <c r="I7476">
        <v>74.69</v>
      </c>
      <c r="J7476">
        <v>147</v>
      </c>
    </row>
    <row r="7477" spans="1:10" x14ac:dyDescent="0.35">
      <c r="A7477" t="s">
        <v>6551</v>
      </c>
      <c r="B7477">
        <v>418</v>
      </c>
      <c r="C7477">
        <v>2320</v>
      </c>
      <c r="D7477">
        <v>537</v>
      </c>
      <c r="E7477" t="s">
        <v>319</v>
      </c>
      <c r="F7477" t="s">
        <v>0</v>
      </c>
      <c r="G7477" t="s">
        <v>1880</v>
      </c>
      <c r="H7477">
        <v>3.032</v>
      </c>
      <c r="I7477">
        <v>56.56</v>
      </c>
      <c r="J7477">
        <v>123</v>
      </c>
    </row>
    <row r="7478" spans="1:10" x14ac:dyDescent="0.35">
      <c r="A7478" t="s">
        <v>6552</v>
      </c>
      <c r="B7478">
        <v>258</v>
      </c>
      <c r="C7478">
        <v>2295</v>
      </c>
      <c r="D7478">
        <v>538</v>
      </c>
      <c r="E7478" t="s">
        <v>319</v>
      </c>
      <c r="F7478" t="s">
        <v>0</v>
      </c>
      <c r="G7478" t="s">
        <v>6553</v>
      </c>
      <c r="H7478">
        <v>5.2709999999999999</v>
      </c>
      <c r="I7478">
        <v>90.04</v>
      </c>
      <c r="J7478">
        <v>179</v>
      </c>
    </row>
    <row r="7479" spans="1:10" x14ac:dyDescent="0.35">
      <c r="A7479" t="s">
        <v>6554</v>
      </c>
      <c r="B7479">
        <v>347</v>
      </c>
      <c r="C7479">
        <v>2293</v>
      </c>
      <c r="D7479">
        <v>539</v>
      </c>
      <c r="E7479" t="s">
        <v>328</v>
      </c>
      <c r="F7479" t="s">
        <v>0</v>
      </c>
      <c r="G7479" t="s">
        <v>3608</v>
      </c>
      <c r="H7479">
        <v>3.871</v>
      </c>
      <c r="I7479">
        <v>72.12</v>
      </c>
      <c r="J7479">
        <v>210</v>
      </c>
    </row>
    <row r="7480" spans="1:10" x14ac:dyDescent="0.35">
      <c r="A7480" t="s">
        <v>6555</v>
      </c>
      <c r="B7480">
        <v>723</v>
      </c>
      <c r="C7480">
        <v>2292</v>
      </c>
      <c r="D7480">
        <v>540</v>
      </c>
      <c r="E7480" t="s">
        <v>334</v>
      </c>
      <c r="F7480" t="s">
        <v>0</v>
      </c>
      <c r="G7480" t="s">
        <v>1868</v>
      </c>
      <c r="H7480">
        <v>1.3080000000000001</v>
      </c>
      <c r="I7480">
        <v>25</v>
      </c>
      <c r="J7480">
        <v>101</v>
      </c>
    </row>
    <row r="7481" spans="1:10" x14ac:dyDescent="0.35">
      <c r="A7481" t="s">
        <v>6556</v>
      </c>
      <c r="B7481">
        <v>456</v>
      </c>
      <c r="C7481">
        <v>2292</v>
      </c>
      <c r="D7481">
        <v>540</v>
      </c>
      <c r="E7481" t="s">
        <v>311</v>
      </c>
      <c r="F7481" t="s">
        <v>0</v>
      </c>
      <c r="G7481" t="s">
        <v>2801</v>
      </c>
      <c r="I7481" t="s">
        <v>311</v>
      </c>
      <c r="J7481">
        <v>73</v>
      </c>
    </row>
    <row r="7482" spans="1:10" x14ac:dyDescent="0.35">
      <c r="A7482" t="s">
        <v>6557</v>
      </c>
      <c r="B7482">
        <v>231</v>
      </c>
      <c r="C7482">
        <v>2290</v>
      </c>
      <c r="D7482">
        <v>542</v>
      </c>
      <c r="E7482" t="s">
        <v>319</v>
      </c>
      <c r="F7482" t="s">
        <v>0</v>
      </c>
      <c r="G7482" t="s">
        <v>3040</v>
      </c>
      <c r="H7482">
        <v>5.4550000000000001</v>
      </c>
      <c r="I7482">
        <v>73.650000000000006</v>
      </c>
      <c r="J7482">
        <v>90</v>
      </c>
    </row>
    <row r="7483" spans="1:10" x14ac:dyDescent="0.35">
      <c r="A7483" t="s">
        <v>6558</v>
      </c>
      <c r="B7483">
        <v>282</v>
      </c>
      <c r="C7483">
        <v>2283</v>
      </c>
      <c r="D7483">
        <v>543</v>
      </c>
      <c r="E7483" t="s">
        <v>328</v>
      </c>
      <c r="F7483" t="s">
        <v>0</v>
      </c>
      <c r="G7483" t="s">
        <v>1967</v>
      </c>
      <c r="H7483">
        <v>3.931</v>
      </c>
      <c r="I7483">
        <v>66.760000000000005</v>
      </c>
      <c r="J7483">
        <v>185</v>
      </c>
    </row>
    <row r="7484" spans="1:10" x14ac:dyDescent="0.35">
      <c r="A7484" t="s">
        <v>6559</v>
      </c>
      <c r="B7484">
        <v>185</v>
      </c>
      <c r="C7484">
        <v>2274</v>
      </c>
      <c r="D7484">
        <v>544</v>
      </c>
      <c r="E7484" t="s">
        <v>319</v>
      </c>
      <c r="F7484" t="s">
        <v>0</v>
      </c>
      <c r="G7484" t="s">
        <v>2779</v>
      </c>
      <c r="H7484">
        <v>5.7670000000000003</v>
      </c>
      <c r="I7484">
        <v>88.98</v>
      </c>
      <c r="J7484">
        <v>53</v>
      </c>
    </row>
    <row r="7485" spans="1:10" x14ac:dyDescent="0.35">
      <c r="A7485" t="s">
        <v>6560</v>
      </c>
      <c r="B7485">
        <v>497</v>
      </c>
      <c r="C7485">
        <v>2267</v>
      </c>
      <c r="D7485">
        <v>545</v>
      </c>
      <c r="E7485" t="s">
        <v>334</v>
      </c>
      <c r="F7485" t="s">
        <v>0</v>
      </c>
      <c r="G7485" t="s">
        <v>1789</v>
      </c>
      <c r="H7485">
        <v>2.1909999999999998</v>
      </c>
      <c r="I7485">
        <v>13.68</v>
      </c>
      <c r="J7485">
        <v>78</v>
      </c>
    </row>
    <row r="7486" spans="1:10" x14ac:dyDescent="0.35">
      <c r="A7486" t="s">
        <v>6561</v>
      </c>
      <c r="B7486">
        <v>167</v>
      </c>
      <c r="C7486">
        <v>2260</v>
      </c>
      <c r="D7486">
        <v>546</v>
      </c>
      <c r="E7486" t="s">
        <v>319</v>
      </c>
      <c r="F7486" t="s">
        <v>0</v>
      </c>
      <c r="G7486" t="s">
        <v>6562</v>
      </c>
      <c r="H7486">
        <v>7.0510000000000002</v>
      </c>
      <c r="I7486">
        <v>79.16</v>
      </c>
      <c r="J7486">
        <v>39</v>
      </c>
    </row>
    <row r="7487" spans="1:10" x14ac:dyDescent="0.35">
      <c r="A7487" t="s">
        <v>6563</v>
      </c>
      <c r="B7487">
        <v>197</v>
      </c>
      <c r="C7487">
        <v>2258</v>
      </c>
      <c r="D7487">
        <v>547</v>
      </c>
      <c r="E7487" t="s">
        <v>319</v>
      </c>
      <c r="F7487" t="s">
        <v>0</v>
      </c>
      <c r="G7487" t="s">
        <v>1948</v>
      </c>
      <c r="H7487">
        <v>6.6050000000000004</v>
      </c>
      <c r="I7487">
        <v>85.9</v>
      </c>
      <c r="J7487">
        <v>54</v>
      </c>
    </row>
    <row r="7488" spans="1:10" x14ac:dyDescent="0.35">
      <c r="A7488" t="s">
        <v>6564</v>
      </c>
      <c r="B7488">
        <v>119</v>
      </c>
      <c r="C7488">
        <v>2253</v>
      </c>
      <c r="D7488">
        <v>548</v>
      </c>
      <c r="E7488" t="s">
        <v>319</v>
      </c>
      <c r="F7488" t="s">
        <v>0</v>
      </c>
      <c r="G7488" t="s">
        <v>2739</v>
      </c>
      <c r="H7488">
        <v>8.8350000000000009</v>
      </c>
      <c r="I7488">
        <v>95.5</v>
      </c>
      <c r="J7488">
        <v>38</v>
      </c>
    </row>
    <row r="7489" spans="1:10" x14ac:dyDescent="0.35">
      <c r="A7489" t="s">
        <v>6565</v>
      </c>
      <c r="B7489">
        <v>458</v>
      </c>
      <c r="C7489">
        <v>2252</v>
      </c>
      <c r="D7489">
        <v>549</v>
      </c>
      <c r="E7489" t="s">
        <v>319</v>
      </c>
      <c r="F7489" t="s">
        <v>0</v>
      </c>
      <c r="G7489" t="s">
        <v>3028</v>
      </c>
      <c r="H7489">
        <v>3.6989999999999998</v>
      </c>
      <c r="I7489">
        <v>60.58</v>
      </c>
      <c r="J7489">
        <v>139</v>
      </c>
    </row>
    <row r="7490" spans="1:10" x14ac:dyDescent="0.35">
      <c r="A7490" t="s">
        <v>6566</v>
      </c>
      <c r="B7490">
        <v>195</v>
      </c>
      <c r="C7490">
        <v>2249</v>
      </c>
      <c r="D7490">
        <v>550</v>
      </c>
      <c r="E7490" t="s">
        <v>328</v>
      </c>
      <c r="F7490" t="s">
        <v>0</v>
      </c>
      <c r="G7490" t="s">
        <v>2392</v>
      </c>
      <c r="H7490">
        <v>6.15</v>
      </c>
      <c r="I7490">
        <v>67.37</v>
      </c>
      <c r="J7490">
        <v>66</v>
      </c>
    </row>
    <row r="7491" spans="1:10" x14ac:dyDescent="0.35">
      <c r="A7491" t="s">
        <v>6567</v>
      </c>
      <c r="B7491">
        <v>456</v>
      </c>
      <c r="C7491">
        <v>2239</v>
      </c>
      <c r="D7491">
        <v>551</v>
      </c>
      <c r="E7491" t="s">
        <v>328</v>
      </c>
      <c r="F7491" t="s">
        <v>0</v>
      </c>
      <c r="G7491" t="s">
        <v>4322</v>
      </c>
      <c r="H7491">
        <v>2.6339999999999999</v>
      </c>
      <c r="I7491">
        <v>48.63</v>
      </c>
      <c r="J7491">
        <v>456</v>
      </c>
    </row>
    <row r="7492" spans="1:10" x14ac:dyDescent="0.35">
      <c r="A7492" t="s">
        <v>6568</v>
      </c>
      <c r="B7492">
        <v>44</v>
      </c>
      <c r="C7492">
        <v>2232</v>
      </c>
      <c r="D7492">
        <v>552</v>
      </c>
      <c r="E7492" t="s">
        <v>319</v>
      </c>
      <c r="F7492" t="s">
        <v>0</v>
      </c>
      <c r="G7492" t="s">
        <v>3724</v>
      </c>
      <c r="H7492">
        <v>24.902000000000001</v>
      </c>
      <c r="I7492">
        <v>94.83</v>
      </c>
      <c r="J7492">
        <v>24</v>
      </c>
    </row>
    <row r="7493" spans="1:10" x14ac:dyDescent="0.35">
      <c r="A7493" t="s">
        <v>6569</v>
      </c>
      <c r="B7493">
        <v>480</v>
      </c>
      <c r="C7493">
        <v>2231</v>
      </c>
      <c r="D7493">
        <v>553</v>
      </c>
      <c r="E7493" t="s">
        <v>328</v>
      </c>
      <c r="F7493" t="s">
        <v>0</v>
      </c>
      <c r="G7493" t="s">
        <v>2167</v>
      </c>
      <c r="H7493">
        <v>2.54</v>
      </c>
      <c r="I7493">
        <v>51.9</v>
      </c>
      <c r="J7493">
        <v>81</v>
      </c>
    </row>
    <row r="7494" spans="1:10" x14ac:dyDescent="0.35">
      <c r="A7494" t="s">
        <v>6570</v>
      </c>
      <c r="B7494">
        <v>180</v>
      </c>
      <c r="C7494">
        <v>2229</v>
      </c>
      <c r="D7494">
        <v>554</v>
      </c>
      <c r="E7494" t="s">
        <v>319</v>
      </c>
      <c r="F7494" t="s">
        <v>0</v>
      </c>
      <c r="G7494" t="s">
        <v>1779</v>
      </c>
      <c r="H7494">
        <v>6.524</v>
      </c>
      <c r="I7494">
        <v>75.31</v>
      </c>
      <c r="J7494">
        <v>180</v>
      </c>
    </row>
    <row r="7495" spans="1:10" x14ac:dyDescent="0.35">
      <c r="A7495" t="s">
        <v>6571</v>
      </c>
      <c r="B7495">
        <v>436</v>
      </c>
      <c r="C7495">
        <v>2217</v>
      </c>
      <c r="D7495">
        <v>555</v>
      </c>
      <c r="E7495" t="s">
        <v>312</v>
      </c>
      <c r="F7495" t="s">
        <v>0</v>
      </c>
      <c r="G7495" t="s">
        <v>2312</v>
      </c>
      <c r="H7495">
        <v>2.7160000000000002</v>
      </c>
      <c r="I7495">
        <v>28.16</v>
      </c>
      <c r="J7495">
        <v>56</v>
      </c>
    </row>
    <row r="7496" spans="1:10" x14ac:dyDescent="0.35">
      <c r="A7496" t="s">
        <v>6572</v>
      </c>
      <c r="B7496">
        <v>179</v>
      </c>
      <c r="C7496">
        <v>2213</v>
      </c>
      <c r="D7496">
        <v>556</v>
      </c>
      <c r="E7496" t="s">
        <v>319</v>
      </c>
      <c r="F7496" t="s">
        <v>0</v>
      </c>
      <c r="G7496" t="s">
        <v>1958</v>
      </c>
      <c r="H7496">
        <v>6.2329999999999997</v>
      </c>
      <c r="I7496">
        <v>90.44</v>
      </c>
      <c r="J7496">
        <v>51</v>
      </c>
    </row>
    <row r="7497" spans="1:10" x14ac:dyDescent="0.35">
      <c r="A7497" t="s">
        <v>6573</v>
      </c>
      <c r="B7497">
        <v>267</v>
      </c>
      <c r="C7497">
        <v>2199</v>
      </c>
      <c r="D7497">
        <v>557</v>
      </c>
      <c r="E7497" t="s">
        <v>328</v>
      </c>
      <c r="F7497" t="s">
        <v>0</v>
      </c>
      <c r="G7497" t="s">
        <v>6574</v>
      </c>
      <c r="H7497">
        <v>4.0419999999999998</v>
      </c>
      <c r="I7497">
        <v>66.260000000000005</v>
      </c>
      <c r="J7497">
        <v>55</v>
      </c>
    </row>
    <row r="7498" spans="1:10" x14ac:dyDescent="0.35">
      <c r="A7498" t="s">
        <v>6575</v>
      </c>
      <c r="B7498">
        <v>285</v>
      </c>
      <c r="C7498">
        <v>2195</v>
      </c>
      <c r="D7498">
        <v>558</v>
      </c>
      <c r="E7498" t="s">
        <v>319</v>
      </c>
      <c r="F7498" t="s">
        <v>0</v>
      </c>
      <c r="G7498" t="s">
        <v>6576</v>
      </c>
      <c r="H7498">
        <v>3.8119999999999998</v>
      </c>
      <c r="I7498">
        <v>72.02</v>
      </c>
      <c r="J7498">
        <v>72</v>
      </c>
    </row>
    <row r="7499" spans="1:10" x14ac:dyDescent="0.35">
      <c r="A7499" t="s">
        <v>6577</v>
      </c>
      <c r="B7499">
        <v>186</v>
      </c>
      <c r="C7499">
        <v>2178</v>
      </c>
      <c r="D7499">
        <v>559</v>
      </c>
      <c r="E7499" t="s">
        <v>319</v>
      </c>
      <c r="F7499" t="s">
        <v>0</v>
      </c>
      <c r="G7499" t="s">
        <v>2620</v>
      </c>
      <c r="H7499">
        <v>6.4969999999999999</v>
      </c>
      <c r="I7499">
        <v>82.34</v>
      </c>
      <c r="J7499">
        <v>85</v>
      </c>
    </row>
    <row r="7500" spans="1:10" x14ac:dyDescent="0.35">
      <c r="A7500" t="s">
        <v>6578</v>
      </c>
      <c r="B7500">
        <v>332</v>
      </c>
      <c r="C7500">
        <v>2170</v>
      </c>
      <c r="D7500">
        <v>560</v>
      </c>
      <c r="E7500" t="s">
        <v>319</v>
      </c>
      <c r="F7500" t="s">
        <v>0</v>
      </c>
      <c r="G7500" t="s">
        <v>6579</v>
      </c>
      <c r="H7500">
        <v>3.06</v>
      </c>
      <c r="I7500">
        <v>73.02</v>
      </c>
      <c r="J7500">
        <v>246</v>
      </c>
    </row>
    <row r="7501" spans="1:10" x14ac:dyDescent="0.35">
      <c r="A7501" t="s">
        <v>6580</v>
      </c>
      <c r="B7501">
        <v>280</v>
      </c>
      <c r="C7501">
        <v>2168</v>
      </c>
      <c r="D7501">
        <v>561</v>
      </c>
      <c r="E7501" t="s">
        <v>328</v>
      </c>
      <c r="F7501" t="s">
        <v>0</v>
      </c>
      <c r="G7501" t="s">
        <v>2417</v>
      </c>
      <c r="H7501">
        <v>3.8319999999999999</v>
      </c>
      <c r="I7501">
        <v>61.3</v>
      </c>
      <c r="J7501">
        <v>280</v>
      </c>
    </row>
    <row r="7502" spans="1:10" x14ac:dyDescent="0.35">
      <c r="A7502" t="s">
        <v>6581</v>
      </c>
      <c r="B7502">
        <v>221</v>
      </c>
      <c r="C7502">
        <v>2165</v>
      </c>
      <c r="D7502">
        <v>562</v>
      </c>
      <c r="E7502" t="s">
        <v>328</v>
      </c>
      <c r="F7502" t="s">
        <v>0</v>
      </c>
      <c r="G7502" t="s">
        <v>2063</v>
      </c>
      <c r="H7502">
        <v>5.3949999999999996</v>
      </c>
      <c r="I7502">
        <v>71.58</v>
      </c>
      <c r="J7502">
        <v>221</v>
      </c>
    </row>
    <row r="7503" spans="1:10" x14ac:dyDescent="0.35">
      <c r="A7503" t="s">
        <v>6582</v>
      </c>
      <c r="B7503">
        <v>312</v>
      </c>
      <c r="C7503">
        <v>2163</v>
      </c>
      <c r="D7503">
        <v>563</v>
      </c>
      <c r="E7503" t="s">
        <v>328</v>
      </c>
      <c r="F7503" t="s">
        <v>0</v>
      </c>
      <c r="G7503" t="s">
        <v>2948</v>
      </c>
      <c r="H7503">
        <v>3</v>
      </c>
      <c r="I7503">
        <v>56.58</v>
      </c>
      <c r="J7503">
        <v>61</v>
      </c>
    </row>
    <row r="7504" spans="1:10" x14ac:dyDescent="0.35">
      <c r="A7504" t="s">
        <v>6583</v>
      </c>
      <c r="B7504">
        <v>413</v>
      </c>
      <c r="C7504">
        <v>2159</v>
      </c>
      <c r="D7504">
        <v>564</v>
      </c>
      <c r="E7504" t="s">
        <v>328</v>
      </c>
      <c r="F7504" t="s">
        <v>0</v>
      </c>
      <c r="G7504" t="s">
        <v>6584</v>
      </c>
      <c r="H7504">
        <v>2.419</v>
      </c>
      <c r="I7504">
        <v>61.46</v>
      </c>
      <c r="J7504">
        <v>69</v>
      </c>
    </row>
    <row r="7505" spans="1:10" x14ac:dyDescent="0.35">
      <c r="A7505" t="s">
        <v>6585</v>
      </c>
      <c r="B7505">
        <v>235</v>
      </c>
      <c r="C7505">
        <v>2159</v>
      </c>
      <c r="D7505">
        <v>564</v>
      </c>
      <c r="E7505" t="s">
        <v>319</v>
      </c>
      <c r="F7505" t="s">
        <v>0</v>
      </c>
      <c r="G7505" t="s">
        <v>6586</v>
      </c>
      <c r="H7505">
        <v>4.9820000000000002</v>
      </c>
      <c r="I7505">
        <v>74.52</v>
      </c>
      <c r="J7505">
        <v>235</v>
      </c>
    </row>
    <row r="7506" spans="1:10" x14ac:dyDescent="0.35">
      <c r="A7506" t="s">
        <v>6587</v>
      </c>
      <c r="B7506">
        <v>621</v>
      </c>
      <c r="C7506">
        <v>2142</v>
      </c>
      <c r="D7506">
        <v>566</v>
      </c>
      <c r="E7506" t="s">
        <v>312</v>
      </c>
      <c r="F7506" t="s">
        <v>0</v>
      </c>
      <c r="G7506" t="s">
        <v>6588</v>
      </c>
      <c r="H7506">
        <v>1.7709999999999999</v>
      </c>
      <c r="I7506">
        <v>17.940000000000001</v>
      </c>
      <c r="J7506">
        <v>192</v>
      </c>
    </row>
    <row r="7507" spans="1:10" x14ac:dyDescent="0.35">
      <c r="A7507" t="s">
        <v>6589</v>
      </c>
      <c r="B7507">
        <v>271</v>
      </c>
      <c r="C7507">
        <v>2141</v>
      </c>
      <c r="D7507">
        <v>567</v>
      </c>
      <c r="E7507" t="s">
        <v>319</v>
      </c>
      <c r="F7507" t="s">
        <v>0</v>
      </c>
      <c r="G7507" t="s">
        <v>6590</v>
      </c>
      <c r="H7507">
        <v>4.5579999999999998</v>
      </c>
      <c r="I7507">
        <v>77.38</v>
      </c>
      <c r="J7507">
        <v>197</v>
      </c>
    </row>
    <row r="7508" spans="1:10" x14ac:dyDescent="0.35">
      <c r="A7508" t="s">
        <v>6591</v>
      </c>
      <c r="B7508">
        <v>132</v>
      </c>
      <c r="C7508">
        <v>2139</v>
      </c>
      <c r="D7508">
        <v>568</v>
      </c>
      <c r="E7508" t="s">
        <v>319</v>
      </c>
      <c r="F7508" t="s">
        <v>0</v>
      </c>
      <c r="G7508" t="s">
        <v>3208</v>
      </c>
      <c r="H7508">
        <v>8.24</v>
      </c>
      <c r="I7508">
        <v>99.18</v>
      </c>
      <c r="J7508">
        <v>57</v>
      </c>
    </row>
    <row r="7509" spans="1:10" x14ac:dyDescent="0.35">
      <c r="A7509" t="s">
        <v>6592</v>
      </c>
      <c r="B7509">
        <v>541</v>
      </c>
      <c r="C7509">
        <v>2135</v>
      </c>
      <c r="D7509">
        <v>569</v>
      </c>
      <c r="E7509" t="s">
        <v>312</v>
      </c>
      <c r="F7509" t="s">
        <v>0</v>
      </c>
      <c r="G7509" t="s">
        <v>2167</v>
      </c>
      <c r="H7509">
        <v>2.0299999999999998</v>
      </c>
      <c r="I7509">
        <v>38.630000000000003</v>
      </c>
      <c r="J7509">
        <v>541</v>
      </c>
    </row>
    <row r="7510" spans="1:10" x14ac:dyDescent="0.35">
      <c r="A7510" t="s">
        <v>6593</v>
      </c>
      <c r="B7510">
        <v>288</v>
      </c>
      <c r="C7510">
        <v>2117</v>
      </c>
      <c r="D7510">
        <v>570</v>
      </c>
      <c r="E7510" t="s">
        <v>328</v>
      </c>
      <c r="F7510" t="s">
        <v>0</v>
      </c>
      <c r="G7510" t="s">
        <v>2293</v>
      </c>
      <c r="H7510">
        <v>3.2850000000000001</v>
      </c>
      <c r="I7510">
        <v>64.569999999999993</v>
      </c>
      <c r="J7510">
        <v>112</v>
      </c>
    </row>
    <row r="7511" spans="1:10" x14ac:dyDescent="0.35">
      <c r="A7511" t="s">
        <v>6594</v>
      </c>
      <c r="B7511">
        <v>191</v>
      </c>
      <c r="C7511">
        <v>2116</v>
      </c>
      <c r="D7511">
        <v>571</v>
      </c>
      <c r="E7511" t="s">
        <v>328</v>
      </c>
      <c r="F7511" t="s">
        <v>0</v>
      </c>
      <c r="G7511" t="s">
        <v>1779</v>
      </c>
      <c r="H7511">
        <v>5.08</v>
      </c>
      <c r="I7511">
        <v>63.06</v>
      </c>
      <c r="J7511">
        <v>31</v>
      </c>
    </row>
    <row r="7512" spans="1:10" x14ac:dyDescent="0.35">
      <c r="A7512" t="s">
        <v>6595</v>
      </c>
      <c r="B7512">
        <v>1963</v>
      </c>
      <c r="C7512">
        <v>2102</v>
      </c>
      <c r="D7512">
        <v>572</v>
      </c>
      <c r="E7512" t="s">
        <v>312</v>
      </c>
      <c r="F7512" t="s">
        <v>0</v>
      </c>
      <c r="G7512" t="s">
        <v>1699</v>
      </c>
      <c r="H7512">
        <v>2.089</v>
      </c>
      <c r="I7512">
        <v>33.43</v>
      </c>
      <c r="J7512">
        <v>117</v>
      </c>
    </row>
    <row r="7513" spans="1:10" x14ac:dyDescent="0.35">
      <c r="A7513" t="s">
        <v>6596</v>
      </c>
      <c r="B7513">
        <v>168</v>
      </c>
      <c r="C7513">
        <v>2102</v>
      </c>
      <c r="D7513">
        <v>572</v>
      </c>
      <c r="E7513" t="s">
        <v>319</v>
      </c>
      <c r="F7513" t="s">
        <v>0</v>
      </c>
      <c r="G7513" t="s">
        <v>2142</v>
      </c>
      <c r="H7513">
        <v>6.9029999999999996</v>
      </c>
      <c r="I7513">
        <v>80.75</v>
      </c>
      <c r="J7513">
        <v>168</v>
      </c>
    </row>
    <row r="7514" spans="1:10" x14ac:dyDescent="0.35">
      <c r="A7514" t="s">
        <v>6597</v>
      </c>
      <c r="B7514">
        <v>462</v>
      </c>
      <c r="C7514">
        <v>2096</v>
      </c>
      <c r="D7514">
        <v>574</v>
      </c>
      <c r="E7514" t="s">
        <v>312</v>
      </c>
      <c r="F7514" t="s">
        <v>0</v>
      </c>
      <c r="G7514" t="s">
        <v>6598</v>
      </c>
      <c r="H7514">
        <v>2.4689999999999999</v>
      </c>
      <c r="I7514">
        <v>35.54</v>
      </c>
      <c r="J7514">
        <v>119</v>
      </c>
    </row>
    <row r="7515" spans="1:10" x14ac:dyDescent="0.35">
      <c r="A7515" t="s">
        <v>6599</v>
      </c>
      <c r="B7515">
        <v>363</v>
      </c>
      <c r="C7515">
        <v>2093</v>
      </c>
      <c r="D7515">
        <v>575</v>
      </c>
      <c r="E7515" t="s">
        <v>328</v>
      </c>
      <c r="F7515" t="s">
        <v>0</v>
      </c>
      <c r="G7515" t="s">
        <v>6600</v>
      </c>
      <c r="H7515">
        <v>3.0139999999999998</v>
      </c>
      <c r="I7515">
        <v>49.54</v>
      </c>
      <c r="J7515">
        <v>32</v>
      </c>
    </row>
    <row r="7516" spans="1:10" x14ac:dyDescent="0.35">
      <c r="A7516" t="s">
        <v>6601</v>
      </c>
      <c r="B7516">
        <v>124</v>
      </c>
      <c r="C7516">
        <v>2090</v>
      </c>
      <c r="D7516">
        <v>576</v>
      </c>
      <c r="E7516" t="s">
        <v>319</v>
      </c>
      <c r="F7516" t="s">
        <v>0</v>
      </c>
      <c r="G7516" t="s">
        <v>2109</v>
      </c>
      <c r="H7516">
        <v>7.9649999999999999</v>
      </c>
      <c r="I7516">
        <v>93.68</v>
      </c>
      <c r="J7516">
        <v>67</v>
      </c>
    </row>
    <row r="7517" spans="1:10" x14ac:dyDescent="0.35">
      <c r="A7517" t="s">
        <v>6602</v>
      </c>
      <c r="B7517">
        <v>170</v>
      </c>
      <c r="C7517">
        <v>2086</v>
      </c>
      <c r="D7517">
        <v>577</v>
      </c>
      <c r="E7517" t="s">
        <v>319</v>
      </c>
      <c r="F7517" t="s">
        <v>0</v>
      </c>
      <c r="G7517" t="s">
        <v>6603</v>
      </c>
      <c r="H7517">
        <v>6.6040000000000001</v>
      </c>
      <c r="I7517">
        <v>77.09</v>
      </c>
      <c r="J7517">
        <v>44</v>
      </c>
    </row>
    <row r="7518" spans="1:10" x14ac:dyDescent="0.35">
      <c r="A7518" t="s">
        <v>6604</v>
      </c>
      <c r="B7518">
        <v>238</v>
      </c>
      <c r="C7518">
        <v>2085</v>
      </c>
      <c r="D7518">
        <v>578</v>
      </c>
      <c r="E7518" t="s">
        <v>328</v>
      </c>
      <c r="F7518" t="s">
        <v>0</v>
      </c>
      <c r="G7518" t="s">
        <v>1882</v>
      </c>
      <c r="H7518">
        <v>4.8029999999999999</v>
      </c>
      <c r="I7518">
        <v>69.37</v>
      </c>
      <c r="J7518">
        <v>54</v>
      </c>
    </row>
    <row r="7519" spans="1:10" x14ac:dyDescent="0.35">
      <c r="A7519" t="s">
        <v>6605</v>
      </c>
      <c r="B7519">
        <v>505</v>
      </c>
      <c r="C7519">
        <v>2077</v>
      </c>
      <c r="D7519">
        <v>579</v>
      </c>
      <c r="E7519" t="s">
        <v>334</v>
      </c>
      <c r="F7519" t="s">
        <v>0</v>
      </c>
      <c r="G7519" t="s">
        <v>2019</v>
      </c>
      <c r="H7519">
        <v>2.319</v>
      </c>
      <c r="I7519">
        <v>18.59</v>
      </c>
      <c r="J7519">
        <v>79</v>
      </c>
    </row>
    <row r="7520" spans="1:10" x14ac:dyDescent="0.35">
      <c r="A7520" t="s">
        <v>6606</v>
      </c>
      <c r="B7520">
        <v>159</v>
      </c>
      <c r="C7520">
        <v>2059</v>
      </c>
      <c r="D7520">
        <v>580</v>
      </c>
      <c r="E7520" t="s">
        <v>319</v>
      </c>
      <c r="F7520" t="s">
        <v>0</v>
      </c>
      <c r="G7520" t="s">
        <v>6607</v>
      </c>
      <c r="H7520">
        <v>6.8559999999999999</v>
      </c>
      <c r="I7520">
        <v>76.88</v>
      </c>
      <c r="J7520">
        <v>159</v>
      </c>
    </row>
    <row r="7521" spans="1:10" x14ac:dyDescent="0.35">
      <c r="A7521" t="s">
        <v>6608</v>
      </c>
      <c r="B7521">
        <v>331</v>
      </c>
      <c r="C7521">
        <v>2057</v>
      </c>
      <c r="D7521">
        <v>581</v>
      </c>
      <c r="E7521" t="s">
        <v>312</v>
      </c>
      <c r="F7521" t="s">
        <v>0</v>
      </c>
      <c r="G7521" t="s">
        <v>2063</v>
      </c>
      <c r="H7521">
        <v>3.2629999999999999</v>
      </c>
      <c r="I7521">
        <v>33.22</v>
      </c>
      <c r="J7521">
        <v>331</v>
      </c>
    </row>
    <row r="7522" spans="1:10" x14ac:dyDescent="0.35">
      <c r="A7522" t="s">
        <v>6609</v>
      </c>
      <c r="B7522">
        <v>133</v>
      </c>
      <c r="C7522">
        <v>2040</v>
      </c>
      <c r="D7522">
        <v>582</v>
      </c>
      <c r="E7522" t="s">
        <v>319</v>
      </c>
      <c r="F7522" t="s">
        <v>0</v>
      </c>
      <c r="G7522" t="s">
        <v>2063</v>
      </c>
      <c r="H7522">
        <v>9.3059999999999992</v>
      </c>
      <c r="I7522">
        <v>91.44</v>
      </c>
      <c r="J7522">
        <v>49</v>
      </c>
    </row>
    <row r="7523" spans="1:10" x14ac:dyDescent="0.35">
      <c r="A7523" t="s">
        <v>6610</v>
      </c>
      <c r="B7523">
        <v>376</v>
      </c>
      <c r="C7523">
        <v>2033</v>
      </c>
      <c r="D7523">
        <v>583</v>
      </c>
      <c r="E7523" t="s">
        <v>328</v>
      </c>
      <c r="F7523" t="s">
        <v>0</v>
      </c>
      <c r="G7523" t="s">
        <v>2379</v>
      </c>
      <c r="H7523">
        <v>2.7360000000000002</v>
      </c>
      <c r="I7523">
        <v>60.71</v>
      </c>
      <c r="J7523">
        <v>43</v>
      </c>
    </row>
    <row r="7524" spans="1:10" x14ac:dyDescent="0.35">
      <c r="A7524" t="s">
        <v>6611</v>
      </c>
      <c r="B7524">
        <v>403</v>
      </c>
      <c r="C7524">
        <v>2031</v>
      </c>
      <c r="D7524">
        <v>584</v>
      </c>
      <c r="E7524" t="s">
        <v>328</v>
      </c>
      <c r="F7524" t="s">
        <v>0</v>
      </c>
      <c r="G7524" t="s">
        <v>6612</v>
      </c>
      <c r="H7524">
        <v>2.5230000000000001</v>
      </c>
      <c r="I7524">
        <v>37.29</v>
      </c>
      <c r="J7524">
        <v>24</v>
      </c>
    </row>
    <row r="7525" spans="1:10" x14ac:dyDescent="0.35">
      <c r="A7525" t="s">
        <v>6613</v>
      </c>
      <c r="B7525">
        <v>97</v>
      </c>
      <c r="C7525">
        <v>2029</v>
      </c>
      <c r="D7525">
        <v>585</v>
      </c>
      <c r="E7525" t="s">
        <v>319</v>
      </c>
      <c r="F7525" t="s">
        <v>0</v>
      </c>
      <c r="G7525" t="s">
        <v>6095</v>
      </c>
      <c r="H7525">
        <v>10.516</v>
      </c>
      <c r="I7525">
        <v>85.52</v>
      </c>
      <c r="J7525">
        <v>97</v>
      </c>
    </row>
    <row r="7526" spans="1:10" x14ac:dyDescent="0.35">
      <c r="A7526" t="s">
        <v>6614</v>
      </c>
      <c r="B7526">
        <v>385</v>
      </c>
      <c r="C7526">
        <v>2026</v>
      </c>
      <c r="D7526">
        <v>586</v>
      </c>
      <c r="E7526" t="s">
        <v>312</v>
      </c>
      <c r="F7526" t="s">
        <v>0</v>
      </c>
      <c r="G7526" t="s">
        <v>6615</v>
      </c>
      <c r="H7526">
        <v>2.2930000000000001</v>
      </c>
      <c r="I7526">
        <v>37.590000000000003</v>
      </c>
      <c r="J7526">
        <v>73</v>
      </c>
    </row>
    <row r="7527" spans="1:10" x14ac:dyDescent="0.35">
      <c r="A7527" t="s">
        <v>6616</v>
      </c>
      <c r="B7527">
        <v>128</v>
      </c>
      <c r="C7527">
        <v>2023</v>
      </c>
      <c r="D7527">
        <v>587</v>
      </c>
      <c r="E7527" t="s">
        <v>319</v>
      </c>
      <c r="F7527" t="s">
        <v>0</v>
      </c>
      <c r="G7527" t="s">
        <v>6617</v>
      </c>
      <c r="H7527">
        <v>8.8109999999999999</v>
      </c>
      <c r="I7527">
        <v>90.83</v>
      </c>
      <c r="J7527">
        <v>128</v>
      </c>
    </row>
    <row r="7528" spans="1:10" x14ac:dyDescent="0.35">
      <c r="A7528" t="s">
        <v>6618</v>
      </c>
      <c r="B7528">
        <v>199</v>
      </c>
      <c r="C7528">
        <v>2020</v>
      </c>
      <c r="D7528">
        <v>588</v>
      </c>
      <c r="E7528" t="s">
        <v>319</v>
      </c>
      <c r="F7528" t="s">
        <v>0</v>
      </c>
      <c r="G7528" t="s">
        <v>2500</v>
      </c>
      <c r="H7528">
        <v>5.8010000000000002</v>
      </c>
      <c r="I7528">
        <v>78.03</v>
      </c>
      <c r="J7528">
        <v>194</v>
      </c>
    </row>
    <row r="7529" spans="1:10" x14ac:dyDescent="0.35">
      <c r="A7529" t="s">
        <v>6619</v>
      </c>
      <c r="B7529">
        <v>359</v>
      </c>
      <c r="C7529">
        <v>2009</v>
      </c>
      <c r="D7529">
        <v>589</v>
      </c>
      <c r="E7529" t="s">
        <v>312</v>
      </c>
      <c r="F7529" t="s">
        <v>0</v>
      </c>
      <c r="G7529" t="s">
        <v>4562</v>
      </c>
      <c r="H7529">
        <v>2.5310000000000001</v>
      </c>
      <c r="I7529">
        <v>35.840000000000003</v>
      </c>
      <c r="J7529">
        <v>82</v>
      </c>
    </row>
    <row r="7530" spans="1:10" x14ac:dyDescent="0.35">
      <c r="A7530" t="s">
        <v>6620</v>
      </c>
      <c r="B7530">
        <v>336</v>
      </c>
      <c r="C7530">
        <v>2008</v>
      </c>
      <c r="D7530">
        <v>590</v>
      </c>
      <c r="E7530" t="s">
        <v>328</v>
      </c>
      <c r="F7530" t="s">
        <v>0</v>
      </c>
      <c r="G7530" t="s">
        <v>2003</v>
      </c>
      <c r="H7530">
        <v>3.1349999999999998</v>
      </c>
      <c r="I7530">
        <v>56.11</v>
      </c>
      <c r="J7530">
        <v>42</v>
      </c>
    </row>
    <row r="7531" spans="1:10" x14ac:dyDescent="0.35">
      <c r="A7531" t="s">
        <v>6621</v>
      </c>
      <c r="B7531">
        <v>296</v>
      </c>
      <c r="C7531">
        <v>2001</v>
      </c>
      <c r="D7531">
        <v>591</v>
      </c>
      <c r="E7531" t="s">
        <v>312</v>
      </c>
      <c r="F7531" t="s">
        <v>0</v>
      </c>
      <c r="G7531" t="s">
        <v>1693</v>
      </c>
      <c r="H7531">
        <v>3.6440000000000001</v>
      </c>
      <c r="I7531">
        <v>48.92</v>
      </c>
      <c r="J7531">
        <v>97</v>
      </c>
    </row>
    <row r="7532" spans="1:10" x14ac:dyDescent="0.35">
      <c r="A7532" t="s">
        <v>6622</v>
      </c>
      <c r="B7532">
        <v>333</v>
      </c>
      <c r="C7532">
        <v>1998</v>
      </c>
      <c r="D7532">
        <v>592</v>
      </c>
      <c r="E7532" t="s">
        <v>312</v>
      </c>
      <c r="F7532" t="s">
        <v>0</v>
      </c>
      <c r="G7532" t="s">
        <v>6623</v>
      </c>
      <c r="H7532">
        <v>2.839</v>
      </c>
      <c r="I7532">
        <v>44.74</v>
      </c>
      <c r="J7532">
        <v>85</v>
      </c>
    </row>
    <row r="7533" spans="1:10" x14ac:dyDescent="0.35">
      <c r="A7533" t="s">
        <v>6624</v>
      </c>
      <c r="B7533">
        <v>244</v>
      </c>
      <c r="C7533">
        <v>1993</v>
      </c>
      <c r="D7533">
        <v>593</v>
      </c>
      <c r="E7533" t="s">
        <v>319</v>
      </c>
      <c r="F7533" t="s">
        <v>0</v>
      </c>
      <c r="G7533" t="s">
        <v>3831</v>
      </c>
      <c r="H7533">
        <v>4.1390000000000002</v>
      </c>
      <c r="I7533">
        <v>81.25</v>
      </c>
      <c r="J7533">
        <v>244</v>
      </c>
    </row>
    <row r="7534" spans="1:10" x14ac:dyDescent="0.35">
      <c r="A7534" t="s">
        <v>6625</v>
      </c>
      <c r="B7534">
        <v>346</v>
      </c>
      <c r="C7534">
        <v>1991</v>
      </c>
      <c r="D7534">
        <v>594</v>
      </c>
      <c r="E7534" t="s">
        <v>328</v>
      </c>
      <c r="F7534" t="s">
        <v>0</v>
      </c>
      <c r="G7534" t="s">
        <v>2452</v>
      </c>
      <c r="H7534">
        <v>2.9609999999999999</v>
      </c>
      <c r="I7534">
        <v>58.7</v>
      </c>
      <c r="J7534">
        <v>206</v>
      </c>
    </row>
    <row r="7535" spans="1:10" x14ac:dyDescent="0.35">
      <c r="A7535" t="s">
        <v>6626</v>
      </c>
      <c r="B7535">
        <v>292</v>
      </c>
      <c r="C7535">
        <v>1988</v>
      </c>
      <c r="D7535">
        <v>595</v>
      </c>
      <c r="E7535" t="s">
        <v>319</v>
      </c>
      <c r="F7535" t="s">
        <v>0</v>
      </c>
      <c r="G7535" t="s">
        <v>6627</v>
      </c>
      <c r="H7535">
        <v>3.7770000000000001</v>
      </c>
      <c r="I7535">
        <v>79.319999999999993</v>
      </c>
      <c r="J7535">
        <v>122</v>
      </c>
    </row>
    <row r="7536" spans="1:10" x14ac:dyDescent="0.35">
      <c r="A7536" t="s">
        <v>6628</v>
      </c>
      <c r="B7536">
        <v>143</v>
      </c>
      <c r="C7536">
        <v>1980</v>
      </c>
      <c r="D7536">
        <v>596</v>
      </c>
      <c r="E7536" t="s">
        <v>319</v>
      </c>
      <c r="F7536" t="s">
        <v>0</v>
      </c>
      <c r="G7536" t="s">
        <v>2379</v>
      </c>
      <c r="H7536">
        <v>7.7409999999999997</v>
      </c>
      <c r="I7536">
        <v>94.33</v>
      </c>
      <c r="J7536">
        <v>44</v>
      </c>
    </row>
    <row r="7537" spans="1:10" x14ac:dyDescent="0.35">
      <c r="A7537" t="s">
        <v>6629</v>
      </c>
      <c r="B7537">
        <v>1468</v>
      </c>
      <c r="C7537">
        <v>1977</v>
      </c>
      <c r="D7537">
        <v>597</v>
      </c>
      <c r="E7537" t="s">
        <v>328</v>
      </c>
      <c r="F7537" t="s">
        <v>0</v>
      </c>
      <c r="G7537" t="s">
        <v>2148</v>
      </c>
      <c r="H7537">
        <v>4.0330000000000004</v>
      </c>
      <c r="I7537">
        <v>54.19</v>
      </c>
      <c r="J7537">
        <v>122</v>
      </c>
    </row>
    <row r="7538" spans="1:10" x14ac:dyDescent="0.35">
      <c r="A7538" t="s">
        <v>6630</v>
      </c>
      <c r="B7538">
        <v>563</v>
      </c>
      <c r="C7538">
        <v>1973</v>
      </c>
      <c r="D7538">
        <v>598</v>
      </c>
      <c r="E7538" t="s">
        <v>319</v>
      </c>
      <c r="F7538" t="s">
        <v>0</v>
      </c>
      <c r="G7538" t="s">
        <v>2520</v>
      </c>
      <c r="H7538">
        <v>1.397</v>
      </c>
      <c r="I7538">
        <v>75.75</v>
      </c>
      <c r="J7538">
        <v>109</v>
      </c>
    </row>
    <row r="7539" spans="1:10" x14ac:dyDescent="0.35">
      <c r="A7539" t="s">
        <v>6631</v>
      </c>
      <c r="B7539">
        <v>652</v>
      </c>
      <c r="C7539">
        <v>1965</v>
      </c>
      <c r="D7539">
        <v>599</v>
      </c>
      <c r="E7539" t="s">
        <v>334</v>
      </c>
      <c r="F7539" t="s">
        <v>0</v>
      </c>
      <c r="G7539" t="s">
        <v>1938</v>
      </c>
      <c r="H7539">
        <v>1.704</v>
      </c>
      <c r="I7539">
        <v>23.74</v>
      </c>
      <c r="J7539">
        <v>6</v>
      </c>
    </row>
    <row r="7540" spans="1:10" x14ac:dyDescent="0.35">
      <c r="A7540" t="s">
        <v>6632</v>
      </c>
      <c r="B7540">
        <v>431</v>
      </c>
      <c r="C7540">
        <v>1955</v>
      </c>
      <c r="D7540">
        <v>600</v>
      </c>
      <c r="E7540" t="s">
        <v>312</v>
      </c>
      <c r="F7540" t="s">
        <v>0</v>
      </c>
      <c r="G7540" t="s">
        <v>2040</v>
      </c>
      <c r="H7540">
        <v>2.1709999999999998</v>
      </c>
      <c r="I7540">
        <v>38.159999999999997</v>
      </c>
      <c r="J7540">
        <v>100</v>
      </c>
    </row>
    <row r="7541" spans="1:10" x14ac:dyDescent="0.35">
      <c r="A7541" t="s">
        <v>6633</v>
      </c>
      <c r="B7541">
        <v>183</v>
      </c>
      <c r="C7541">
        <v>1954</v>
      </c>
      <c r="D7541">
        <v>601</v>
      </c>
      <c r="E7541" t="s">
        <v>319</v>
      </c>
      <c r="F7541" t="s">
        <v>0</v>
      </c>
      <c r="G7541" t="s">
        <v>2675</v>
      </c>
      <c r="H7541">
        <v>5.6379999999999999</v>
      </c>
      <c r="I7541">
        <v>88.33</v>
      </c>
      <c r="J7541">
        <v>183</v>
      </c>
    </row>
    <row r="7542" spans="1:10" x14ac:dyDescent="0.35">
      <c r="A7542" t="s">
        <v>6634</v>
      </c>
      <c r="B7542">
        <v>152</v>
      </c>
      <c r="C7542">
        <v>1951</v>
      </c>
      <c r="D7542">
        <v>602</v>
      </c>
      <c r="E7542" t="s">
        <v>319</v>
      </c>
      <c r="F7542" t="s">
        <v>0</v>
      </c>
      <c r="G7542" t="s">
        <v>1803</v>
      </c>
      <c r="H7542">
        <v>6.7</v>
      </c>
      <c r="I7542">
        <v>76.040000000000006</v>
      </c>
      <c r="J7542">
        <v>152</v>
      </c>
    </row>
    <row r="7543" spans="1:10" x14ac:dyDescent="0.35">
      <c r="A7543" t="s">
        <v>6635</v>
      </c>
      <c r="B7543">
        <v>117</v>
      </c>
      <c r="C7543">
        <v>1949</v>
      </c>
      <c r="D7543">
        <v>603</v>
      </c>
      <c r="E7543" t="s">
        <v>319</v>
      </c>
      <c r="F7543" t="s">
        <v>0</v>
      </c>
      <c r="G7543" t="s">
        <v>1705</v>
      </c>
      <c r="H7543">
        <v>8.702</v>
      </c>
      <c r="I7543">
        <v>82.21</v>
      </c>
      <c r="J7543">
        <v>117</v>
      </c>
    </row>
    <row r="7544" spans="1:10" x14ac:dyDescent="0.35">
      <c r="A7544" t="s">
        <v>6636</v>
      </c>
      <c r="B7544">
        <v>281</v>
      </c>
      <c r="C7544">
        <v>1945</v>
      </c>
      <c r="D7544">
        <v>604</v>
      </c>
      <c r="E7544" t="s">
        <v>312</v>
      </c>
      <c r="F7544" t="s">
        <v>0</v>
      </c>
      <c r="G7544" t="s">
        <v>2135</v>
      </c>
      <c r="H7544">
        <v>2.6949999999999998</v>
      </c>
      <c r="I7544">
        <v>35.71</v>
      </c>
      <c r="J7544">
        <v>111</v>
      </c>
    </row>
    <row r="7545" spans="1:10" x14ac:dyDescent="0.35">
      <c r="A7545" t="s">
        <v>6637</v>
      </c>
      <c r="B7545">
        <v>606</v>
      </c>
      <c r="C7545">
        <v>1941</v>
      </c>
      <c r="D7545">
        <v>605</v>
      </c>
      <c r="E7545" t="s">
        <v>334</v>
      </c>
      <c r="F7545" t="s">
        <v>0</v>
      </c>
      <c r="G7545" t="s">
        <v>1961</v>
      </c>
      <c r="H7545">
        <v>1.528</v>
      </c>
      <c r="I7545">
        <v>23.01</v>
      </c>
      <c r="J7545">
        <v>37</v>
      </c>
    </row>
    <row r="7546" spans="1:10" x14ac:dyDescent="0.35">
      <c r="A7546" t="s">
        <v>6638</v>
      </c>
      <c r="B7546">
        <v>253</v>
      </c>
      <c r="C7546">
        <v>1939</v>
      </c>
      <c r="D7546">
        <v>606</v>
      </c>
      <c r="E7546" t="s">
        <v>328</v>
      </c>
      <c r="F7546" t="s">
        <v>0</v>
      </c>
      <c r="G7546" t="s">
        <v>2379</v>
      </c>
      <c r="H7546">
        <v>3.4289999999999998</v>
      </c>
      <c r="I7546">
        <v>72.48</v>
      </c>
      <c r="J7546">
        <v>78</v>
      </c>
    </row>
    <row r="7547" spans="1:10" x14ac:dyDescent="0.35">
      <c r="A7547" t="s">
        <v>6639</v>
      </c>
      <c r="B7547">
        <v>284</v>
      </c>
      <c r="C7547">
        <v>1936</v>
      </c>
      <c r="D7547">
        <v>607</v>
      </c>
      <c r="E7547" t="s">
        <v>328</v>
      </c>
      <c r="F7547" t="s">
        <v>0</v>
      </c>
      <c r="G7547" t="s">
        <v>1711</v>
      </c>
      <c r="H7547">
        <v>4.2850000000000001</v>
      </c>
      <c r="I7547">
        <v>67.75</v>
      </c>
      <c r="J7547">
        <v>131</v>
      </c>
    </row>
    <row r="7548" spans="1:10" x14ac:dyDescent="0.35">
      <c r="A7548" t="s">
        <v>6640</v>
      </c>
      <c r="B7548">
        <v>75</v>
      </c>
      <c r="C7548">
        <v>1935</v>
      </c>
      <c r="D7548">
        <v>608</v>
      </c>
      <c r="E7548" t="s">
        <v>319</v>
      </c>
      <c r="F7548" t="s">
        <v>0</v>
      </c>
      <c r="G7548" t="s">
        <v>2950</v>
      </c>
      <c r="H7548">
        <v>14.284000000000001</v>
      </c>
      <c r="I7548">
        <v>96.92</v>
      </c>
      <c r="J7548">
        <v>16</v>
      </c>
    </row>
    <row r="7549" spans="1:10" x14ac:dyDescent="0.35">
      <c r="A7549" t="s">
        <v>6641</v>
      </c>
      <c r="B7549">
        <v>309</v>
      </c>
      <c r="C7549">
        <v>1930</v>
      </c>
      <c r="D7549">
        <v>609</v>
      </c>
      <c r="E7549" t="s">
        <v>328</v>
      </c>
      <c r="F7549" t="s">
        <v>0</v>
      </c>
      <c r="G7549" t="s">
        <v>6642</v>
      </c>
      <c r="H7549">
        <v>3.1859999999999999</v>
      </c>
      <c r="I7549">
        <v>46.59</v>
      </c>
      <c r="J7549">
        <v>67</v>
      </c>
    </row>
    <row r="7550" spans="1:10" x14ac:dyDescent="0.35">
      <c r="A7550" t="s">
        <v>6643</v>
      </c>
      <c r="B7550">
        <v>432</v>
      </c>
      <c r="C7550">
        <v>1930</v>
      </c>
      <c r="D7550">
        <v>609</v>
      </c>
      <c r="E7550" t="s">
        <v>319</v>
      </c>
      <c r="F7550" t="s">
        <v>0</v>
      </c>
      <c r="G7550" t="s">
        <v>4755</v>
      </c>
      <c r="H7550">
        <v>2.1890000000000001</v>
      </c>
      <c r="I7550">
        <v>58.7</v>
      </c>
      <c r="J7550">
        <v>180</v>
      </c>
    </row>
    <row r="7551" spans="1:10" x14ac:dyDescent="0.35">
      <c r="A7551" t="s">
        <v>6644</v>
      </c>
      <c r="B7551">
        <v>504</v>
      </c>
      <c r="C7551">
        <v>1924</v>
      </c>
      <c r="D7551">
        <v>611</v>
      </c>
      <c r="E7551" t="s">
        <v>312</v>
      </c>
      <c r="F7551" t="s">
        <v>0</v>
      </c>
      <c r="G7551" t="s">
        <v>6645</v>
      </c>
      <c r="H7551">
        <v>1.7949999999999999</v>
      </c>
      <c r="I7551">
        <v>27.15</v>
      </c>
      <c r="J7551">
        <v>53</v>
      </c>
    </row>
    <row r="7552" spans="1:10" x14ac:dyDescent="0.35">
      <c r="A7552" t="s">
        <v>6646</v>
      </c>
      <c r="B7552">
        <v>520</v>
      </c>
      <c r="C7552">
        <v>1923</v>
      </c>
      <c r="D7552">
        <v>612</v>
      </c>
      <c r="E7552" t="s">
        <v>334</v>
      </c>
      <c r="F7552" t="s">
        <v>0</v>
      </c>
      <c r="G7552" t="s">
        <v>2353</v>
      </c>
      <c r="H7552">
        <v>1.8140000000000001</v>
      </c>
      <c r="I7552">
        <v>17.5</v>
      </c>
      <c r="J7552">
        <v>85</v>
      </c>
    </row>
    <row r="7553" spans="1:10" x14ac:dyDescent="0.35">
      <c r="A7553" t="s">
        <v>6647</v>
      </c>
      <c r="B7553">
        <v>185</v>
      </c>
      <c r="C7553">
        <v>1923</v>
      </c>
      <c r="D7553">
        <v>612</v>
      </c>
      <c r="E7553" t="s">
        <v>319</v>
      </c>
      <c r="F7553" t="s">
        <v>0</v>
      </c>
      <c r="G7553" t="s">
        <v>2704</v>
      </c>
      <c r="H7553">
        <v>6.3760000000000003</v>
      </c>
      <c r="I7553">
        <v>72.72</v>
      </c>
      <c r="J7553">
        <v>185</v>
      </c>
    </row>
    <row r="7554" spans="1:10" x14ac:dyDescent="0.35">
      <c r="A7554" t="s">
        <v>6648</v>
      </c>
      <c r="B7554">
        <v>355</v>
      </c>
      <c r="C7554">
        <v>1919</v>
      </c>
      <c r="D7554">
        <v>614</v>
      </c>
      <c r="E7554" t="s">
        <v>328</v>
      </c>
      <c r="F7554" t="s">
        <v>0</v>
      </c>
      <c r="G7554" t="s">
        <v>2194</v>
      </c>
      <c r="H7554">
        <v>3.2879999999999998</v>
      </c>
      <c r="I7554">
        <v>68.08</v>
      </c>
      <c r="J7554">
        <v>353</v>
      </c>
    </row>
    <row r="7555" spans="1:10" x14ac:dyDescent="0.35">
      <c r="A7555" t="s">
        <v>6649</v>
      </c>
      <c r="B7555">
        <v>460</v>
      </c>
      <c r="C7555">
        <v>1918</v>
      </c>
      <c r="D7555">
        <v>615</v>
      </c>
      <c r="E7555" t="s">
        <v>312</v>
      </c>
      <c r="F7555" t="s">
        <v>0</v>
      </c>
      <c r="G7555" t="s">
        <v>1967</v>
      </c>
      <c r="H7555">
        <v>2.319</v>
      </c>
      <c r="I7555">
        <v>33.79</v>
      </c>
      <c r="J7555">
        <v>191</v>
      </c>
    </row>
    <row r="7556" spans="1:10" x14ac:dyDescent="0.35">
      <c r="A7556" t="s">
        <v>6650</v>
      </c>
      <c r="B7556">
        <v>171</v>
      </c>
      <c r="C7556">
        <v>1916</v>
      </c>
      <c r="D7556">
        <v>616</v>
      </c>
      <c r="E7556" t="s">
        <v>319</v>
      </c>
      <c r="F7556" t="s">
        <v>0</v>
      </c>
      <c r="G7556" t="s">
        <v>2197</v>
      </c>
      <c r="H7556">
        <v>6.03</v>
      </c>
      <c r="I7556">
        <v>79.930000000000007</v>
      </c>
      <c r="J7556">
        <v>48</v>
      </c>
    </row>
    <row r="7557" spans="1:10" x14ac:dyDescent="0.35">
      <c r="A7557" t="s">
        <v>6651</v>
      </c>
      <c r="B7557">
        <v>296</v>
      </c>
      <c r="C7557">
        <v>1915</v>
      </c>
      <c r="D7557">
        <v>617</v>
      </c>
      <c r="E7557" t="s">
        <v>328</v>
      </c>
      <c r="F7557" t="s">
        <v>0</v>
      </c>
      <c r="G7557" t="s">
        <v>6652</v>
      </c>
      <c r="H7557">
        <v>3.605</v>
      </c>
      <c r="I7557">
        <v>57.66</v>
      </c>
      <c r="J7557">
        <v>112</v>
      </c>
    </row>
    <row r="7558" spans="1:10" x14ac:dyDescent="0.35">
      <c r="A7558" t="s">
        <v>6653</v>
      </c>
      <c r="B7558">
        <v>283</v>
      </c>
      <c r="C7558">
        <v>1913</v>
      </c>
      <c r="D7558">
        <v>618</v>
      </c>
      <c r="E7558" t="s">
        <v>328</v>
      </c>
      <c r="F7558" t="s">
        <v>0</v>
      </c>
      <c r="G7558" t="s">
        <v>6654</v>
      </c>
      <c r="H7558">
        <v>3.8519999999999999</v>
      </c>
      <c r="I7558">
        <v>44.17</v>
      </c>
      <c r="J7558">
        <v>55</v>
      </c>
    </row>
    <row r="7559" spans="1:10" x14ac:dyDescent="0.35">
      <c r="A7559" t="s">
        <v>6655</v>
      </c>
      <c r="B7559">
        <v>273</v>
      </c>
      <c r="C7559">
        <v>1911</v>
      </c>
      <c r="D7559">
        <v>619</v>
      </c>
      <c r="E7559" t="s">
        <v>312</v>
      </c>
      <c r="F7559" t="s">
        <v>0</v>
      </c>
      <c r="G7559" t="s">
        <v>1789</v>
      </c>
      <c r="H7559">
        <v>3.7890000000000001</v>
      </c>
      <c r="I7559">
        <v>41.39</v>
      </c>
      <c r="J7559">
        <v>67</v>
      </c>
    </row>
    <row r="7560" spans="1:10" x14ac:dyDescent="0.35">
      <c r="A7560" t="s">
        <v>6656</v>
      </c>
      <c r="B7560">
        <v>354</v>
      </c>
      <c r="C7560">
        <v>1910</v>
      </c>
      <c r="D7560">
        <v>620</v>
      </c>
      <c r="E7560" t="s">
        <v>328</v>
      </c>
      <c r="F7560" t="s">
        <v>0</v>
      </c>
      <c r="G7560" t="s">
        <v>3088</v>
      </c>
      <c r="H7560">
        <v>2.9409999999999998</v>
      </c>
      <c r="I7560">
        <v>71.239999999999995</v>
      </c>
      <c r="J7560">
        <v>117</v>
      </c>
    </row>
    <row r="7561" spans="1:10" x14ac:dyDescent="0.35">
      <c r="A7561" t="s">
        <v>6657</v>
      </c>
      <c r="B7561">
        <v>396</v>
      </c>
      <c r="C7561">
        <v>1906</v>
      </c>
      <c r="D7561">
        <v>621</v>
      </c>
      <c r="E7561" t="s">
        <v>312</v>
      </c>
      <c r="F7561" t="s">
        <v>0</v>
      </c>
      <c r="G7561" t="s">
        <v>2178</v>
      </c>
      <c r="H7561">
        <v>2.4670000000000001</v>
      </c>
      <c r="I7561">
        <v>43.84</v>
      </c>
      <c r="J7561">
        <v>62</v>
      </c>
    </row>
    <row r="7562" spans="1:10" x14ac:dyDescent="0.35">
      <c r="A7562" t="s">
        <v>6658</v>
      </c>
      <c r="B7562">
        <v>380</v>
      </c>
      <c r="C7562">
        <v>1894</v>
      </c>
      <c r="D7562">
        <v>622</v>
      </c>
      <c r="E7562" t="s">
        <v>328</v>
      </c>
      <c r="F7562" t="s">
        <v>0</v>
      </c>
      <c r="G7562" t="s">
        <v>2924</v>
      </c>
      <c r="H7562">
        <v>2.8380000000000001</v>
      </c>
      <c r="I7562">
        <v>51.67</v>
      </c>
      <c r="J7562">
        <v>377</v>
      </c>
    </row>
    <row r="7563" spans="1:10" x14ac:dyDescent="0.35">
      <c r="A7563" t="s">
        <v>6659</v>
      </c>
      <c r="B7563">
        <v>498</v>
      </c>
      <c r="C7563">
        <v>1893</v>
      </c>
      <c r="D7563">
        <v>623</v>
      </c>
      <c r="E7563" t="s">
        <v>328</v>
      </c>
      <c r="F7563" t="s">
        <v>0</v>
      </c>
      <c r="G7563" t="s">
        <v>4733</v>
      </c>
      <c r="H7563">
        <v>1.762</v>
      </c>
      <c r="I7563">
        <v>58.04</v>
      </c>
      <c r="J7563">
        <v>423</v>
      </c>
    </row>
    <row r="7564" spans="1:10" x14ac:dyDescent="0.35">
      <c r="A7564" t="s">
        <v>6660</v>
      </c>
      <c r="B7564">
        <v>320</v>
      </c>
      <c r="C7564">
        <v>1886</v>
      </c>
      <c r="D7564">
        <v>624</v>
      </c>
      <c r="E7564" t="s">
        <v>328</v>
      </c>
      <c r="F7564" t="s">
        <v>0</v>
      </c>
      <c r="G7564" t="s">
        <v>2379</v>
      </c>
      <c r="H7564">
        <v>3.0230000000000001</v>
      </c>
      <c r="I7564">
        <v>64.92</v>
      </c>
      <c r="J7564">
        <v>320</v>
      </c>
    </row>
    <row r="7565" spans="1:10" x14ac:dyDescent="0.35">
      <c r="A7565" t="s">
        <v>6661</v>
      </c>
      <c r="B7565">
        <v>240</v>
      </c>
      <c r="C7565">
        <v>1885</v>
      </c>
      <c r="D7565">
        <v>625</v>
      </c>
      <c r="E7565" t="s">
        <v>319</v>
      </c>
      <c r="F7565" t="s">
        <v>0</v>
      </c>
      <c r="G7565" t="s">
        <v>6662</v>
      </c>
      <c r="H7565">
        <v>4.0620000000000003</v>
      </c>
      <c r="I7565">
        <v>65.98</v>
      </c>
      <c r="J7565">
        <v>128</v>
      </c>
    </row>
    <row r="7566" spans="1:10" x14ac:dyDescent="0.35">
      <c r="A7566" t="s">
        <v>6663</v>
      </c>
      <c r="B7566">
        <v>124</v>
      </c>
      <c r="C7566">
        <v>1884</v>
      </c>
      <c r="D7566">
        <v>626</v>
      </c>
      <c r="E7566" t="s">
        <v>319</v>
      </c>
      <c r="F7566" t="s">
        <v>0</v>
      </c>
      <c r="G7566" t="s">
        <v>6664</v>
      </c>
      <c r="H7566">
        <v>8.1649999999999991</v>
      </c>
      <c r="I7566">
        <v>96.49</v>
      </c>
      <c r="J7566">
        <v>124</v>
      </c>
    </row>
    <row r="7567" spans="1:10" x14ac:dyDescent="0.35">
      <c r="A7567" t="s">
        <v>6665</v>
      </c>
      <c r="B7567">
        <v>402</v>
      </c>
      <c r="C7567">
        <v>1877</v>
      </c>
      <c r="D7567">
        <v>627</v>
      </c>
      <c r="E7567" t="s">
        <v>334</v>
      </c>
      <c r="F7567" t="s">
        <v>0</v>
      </c>
      <c r="G7567" t="s">
        <v>1840</v>
      </c>
      <c r="H7567">
        <v>2.351</v>
      </c>
      <c r="I7567">
        <v>23.02</v>
      </c>
      <c r="J7567">
        <v>45</v>
      </c>
    </row>
    <row r="7568" spans="1:10" x14ac:dyDescent="0.35">
      <c r="A7568" t="s">
        <v>6666</v>
      </c>
      <c r="B7568">
        <v>561</v>
      </c>
      <c r="C7568">
        <v>1866</v>
      </c>
      <c r="D7568">
        <v>628</v>
      </c>
      <c r="E7568" t="s">
        <v>312</v>
      </c>
      <c r="F7568" t="s">
        <v>0</v>
      </c>
      <c r="G7568" t="s">
        <v>1795</v>
      </c>
      <c r="H7568">
        <v>1.5529999999999999</v>
      </c>
      <c r="I7568">
        <v>34.93</v>
      </c>
      <c r="J7568">
        <v>33</v>
      </c>
    </row>
    <row r="7569" spans="1:10" x14ac:dyDescent="0.35">
      <c r="A7569" t="s">
        <v>6667</v>
      </c>
      <c r="B7569">
        <v>180</v>
      </c>
      <c r="C7569">
        <v>1866</v>
      </c>
      <c r="D7569">
        <v>628</v>
      </c>
      <c r="E7569" t="s">
        <v>319</v>
      </c>
      <c r="F7569" t="s">
        <v>0</v>
      </c>
      <c r="G7569" t="s">
        <v>2148</v>
      </c>
      <c r="H7569">
        <v>5.6050000000000004</v>
      </c>
      <c r="I7569">
        <v>74.239999999999995</v>
      </c>
      <c r="J7569">
        <v>180</v>
      </c>
    </row>
    <row r="7570" spans="1:10" x14ac:dyDescent="0.35">
      <c r="A7570" t="s">
        <v>6668</v>
      </c>
      <c r="B7570">
        <v>659</v>
      </c>
      <c r="C7570">
        <v>1854</v>
      </c>
      <c r="D7570">
        <v>630</v>
      </c>
      <c r="E7570" t="s">
        <v>312</v>
      </c>
      <c r="F7570" t="s">
        <v>0</v>
      </c>
      <c r="G7570" t="s">
        <v>2729</v>
      </c>
      <c r="H7570">
        <v>1.391</v>
      </c>
      <c r="I7570">
        <v>37.340000000000003</v>
      </c>
      <c r="J7570">
        <v>17</v>
      </c>
    </row>
    <row r="7571" spans="1:10" x14ac:dyDescent="0.35">
      <c r="A7571" t="s">
        <v>6669</v>
      </c>
      <c r="B7571">
        <v>263</v>
      </c>
      <c r="C7571">
        <v>1850</v>
      </c>
      <c r="D7571">
        <v>631</v>
      </c>
      <c r="E7571" t="s">
        <v>319</v>
      </c>
      <c r="F7571" t="s">
        <v>0</v>
      </c>
      <c r="G7571" t="s">
        <v>3554</v>
      </c>
      <c r="H7571">
        <v>3.762</v>
      </c>
      <c r="I7571">
        <v>79.55</v>
      </c>
      <c r="J7571">
        <v>144</v>
      </c>
    </row>
    <row r="7572" spans="1:10" x14ac:dyDescent="0.35">
      <c r="A7572" t="s">
        <v>6670</v>
      </c>
      <c r="B7572">
        <v>322</v>
      </c>
      <c r="C7572">
        <v>1848</v>
      </c>
      <c r="D7572">
        <v>632</v>
      </c>
      <c r="E7572" t="s">
        <v>319</v>
      </c>
      <c r="F7572" t="s">
        <v>0</v>
      </c>
      <c r="G7572" t="s">
        <v>6671</v>
      </c>
      <c r="H7572">
        <v>2.944</v>
      </c>
      <c r="I7572">
        <v>58.76</v>
      </c>
      <c r="J7572">
        <v>137</v>
      </c>
    </row>
    <row r="7573" spans="1:10" x14ac:dyDescent="0.35">
      <c r="A7573" t="s">
        <v>6672</v>
      </c>
      <c r="B7573">
        <v>284</v>
      </c>
      <c r="C7573">
        <v>1845</v>
      </c>
      <c r="D7573">
        <v>633</v>
      </c>
      <c r="E7573" t="s">
        <v>319</v>
      </c>
      <c r="F7573" t="s">
        <v>0</v>
      </c>
      <c r="G7573" t="s">
        <v>6673</v>
      </c>
      <c r="H7573">
        <v>3.2970000000000002</v>
      </c>
      <c r="I7573">
        <v>69.37</v>
      </c>
      <c r="J7573">
        <v>44</v>
      </c>
    </row>
    <row r="7574" spans="1:10" x14ac:dyDescent="0.35">
      <c r="A7574" t="s">
        <v>6674</v>
      </c>
      <c r="B7574">
        <v>251</v>
      </c>
      <c r="C7574">
        <v>1842</v>
      </c>
      <c r="D7574">
        <v>634</v>
      </c>
      <c r="E7574" t="s">
        <v>319</v>
      </c>
      <c r="F7574" t="s">
        <v>0</v>
      </c>
      <c r="G7574" t="s">
        <v>3052</v>
      </c>
      <c r="H7574">
        <v>3.8290000000000002</v>
      </c>
      <c r="I7574">
        <v>94.79</v>
      </c>
      <c r="J7574">
        <v>251</v>
      </c>
    </row>
    <row r="7575" spans="1:10" x14ac:dyDescent="0.35">
      <c r="A7575" t="s">
        <v>6675</v>
      </c>
      <c r="B7575">
        <v>315</v>
      </c>
      <c r="C7575">
        <v>1840</v>
      </c>
      <c r="D7575">
        <v>635</v>
      </c>
      <c r="E7575" t="s">
        <v>319</v>
      </c>
      <c r="F7575" t="s">
        <v>0</v>
      </c>
      <c r="G7575" t="s">
        <v>6397</v>
      </c>
      <c r="H7575">
        <v>2.528</v>
      </c>
      <c r="I7575">
        <v>63.57</v>
      </c>
      <c r="J7575">
        <v>278</v>
      </c>
    </row>
    <row r="7576" spans="1:10" x14ac:dyDescent="0.35">
      <c r="A7576" t="s">
        <v>6676</v>
      </c>
      <c r="B7576">
        <v>297</v>
      </c>
      <c r="C7576">
        <v>1840</v>
      </c>
      <c r="D7576">
        <v>635</v>
      </c>
      <c r="E7576" t="s">
        <v>328</v>
      </c>
      <c r="F7576" t="s">
        <v>0</v>
      </c>
      <c r="G7576" t="s">
        <v>6677</v>
      </c>
      <c r="H7576">
        <v>3.3639999999999999</v>
      </c>
      <c r="I7576">
        <v>50.3</v>
      </c>
      <c r="J7576">
        <v>31</v>
      </c>
    </row>
    <row r="7577" spans="1:10" x14ac:dyDescent="0.35">
      <c r="A7577" t="s">
        <v>6678</v>
      </c>
      <c r="B7577">
        <v>288</v>
      </c>
      <c r="C7577">
        <v>1838</v>
      </c>
      <c r="D7577">
        <v>637</v>
      </c>
      <c r="E7577" t="s">
        <v>319</v>
      </c>
      <c r="F7577" t="s">
        <v>0</v>
      </c>
      <c r="G7577" t="s">
        <v>2273</v>
      </c>
      <c r="H7577">
        <v>7.2850000000000001</v>
      </c>
      <c r="I7577">
        <v>88.23</v>
      </c>
      <c r="J7577">
        <v>98</v>
      </c>
    </row>
    <row r="7578" spans="1:10" x14ac:dyDescent="0.35">
      <c r="A7578" t="s">
        <v>6679</v>
      </c>
      <c r="B7578">
        <v>308</v>
      </c>
      <c r="C7578">
        <v>1838</v>
      </c>
      <c r="D7578">
        <v>637</v>
      </c>
      <c r="E7578" t="s">
        <v>328</v>
      </c>
      <c r="F7578" t="s">
        <v>0</v>
      </c>
      <c r="G7578" t="s">
        <v>3286</v>
      </c>
      <c r="H7578">
        <v>3.113</v>
      </c>
      <c r="I7578">
        <v>55.18</v>
      </c>
      <c r="J7578">
        <v>308</v>
      </c>
    </row>
    <row r="7579" spans="1:10" x14ac:dyDescent="0.35">
      <c r="A7579" t="s">
        <v>6680</v>
      </c>
      <c r="B7579">
        <v>354</v>
      </c>
      <c r="C7579">
        <v>1836</v>
      </c>
      <c r="D7579">
        <v>639</v>
      </c>
      <c r="E7579" t="s">
        <v>312</v>
      </c>
      <c r="F7579" t="s">
        <v>0</v>
      </c>
      <c r="G7579" t="s">
        <v>2924</v>
      </c>
      <c r="H7579">
        <v>2.6259999999999999</v>
      </c>
      <c r="I7579">
        <v>45</v>
      </c>
      <c r="J7579">
        <v>21</v>
      </c>
    </row>
    <row r="7580" spans="1:10" x14ac:dyDescent="0.35">
      <c r="A7580" t="s">
        <v>6681</v>
      </c>
      <c r="B7580">
        <v>135</v>
      </c>
      <c r="C7580">
        <v>1832</v>
      </c>
      <c r="D7580">
        <v>640</v>
      </c>
      <c r="E7580" t="s">
        <v>319</v>
      </c>
      <c r="F7580" t="s">
        <v>0</v>
      </c>
      <c r="G7580" t="s">
        <v>6682</v>
      </c>
      <c r="H7580">
        <v>7.7439999999999998</v>
      </c>
      <c r="I7580">
        <v>83.01</v>
      </c>
      <c r="J7580">
        <v>76</v>
      </c>
    </row>
    <row r="7581" spans="1:10" x14ac:dyDescent="0.35">
      <c r="A7581" t="s">
        <v>6683</v>
      </c>
      <c r="B7581">
        <v>412</v>
      </c>
      <c r="C7581">
        <v>1829</v>
      </c>
      <c r="D7581">
        <v>641</v>
      </c>
      <c r="E7581" t="s">
        <v>319</v>
      </c>
      <c r="F7581" t="s">
        <v>0</v>
      </c>
      <c r="G7581" t="s">
        <v>2590</v>
      </c>
      <c r="H7581">
        <v>2.0790000000000002</v>
      </c>
      <c r="I7581">
        <v>81.569999999999993</v>
      </c>
      <c r="J7581">
        <v>305</v>
      </c>
    </row>
    <row r="7582" spans="1:10" x14ac:dyDescent="0.35">
      <c r="A7582" t="s">
        <v>6684</v>
      </c>
      <c r="B7582">
        <v>237</v>
      </c>
      <c r="C7582">
        <v>1824</v>
      </c>
      <c r="D7582">
        <v>642</v>
      </c>
      <c r="E7582" t="s">
        <v>312</v>
      </c>
      <c r="F7582" t="s">
        <v>0</v>
      </c>
      <c r="G7582" t="s">
        <v>1751</v>
      </c>
      <c r="H7582">
        <v>4.3739999999999997</v>
      </c>
      <c r="I7582">
        <v>45.1</v>
      </c>
      <c r="J7582">
        <v>36</v>
      </c>
    </row>
    <row r="7583" spans="1:10" x14ac:dyDescent="0.35">
      <c r="A7583" t="s">
        <v>6685</v>
      </c>
      <c r="B7583">
        <v>483</v>
      </c>
      <c r="C7583">
        <v>1821</v>
      </c>
      <c r="D7583">
        <v>643</v>
      </c>
      <c r="E7583" t="s">
        <v>334</v>
      </c>
      <c r="F7583" t="s">
        <v>0</v>
      </c>
      <c r="G7583" t="s">
        <v>6686</v>
      </c>
      <c r="H7583">
        <v>1.9770000000000001</v>
      </c>
      <c r="I7583">
        <v>19.12</v>
      </c>
      <c r="J7583">
        <v>210</v>
      </c>
    </row>
    <row r="7584" spans="1:10" x14ac:dyDescent="0.35">
      <c r="A7584" t="s">
        <v>6687</v>
      </c>
      <c r="B7584">
        <v>109</v>
      </c>
      <c r="C7584">
        <v>1819</v>
      </c>
      <c r="D7584">
        <v>644</v>
      </c>
      <c r="E7584" t="s">
        <v>319</v>
      </c>
      <c r="F7584" t="s">
        <v>0</v>
      </c>
      <c r="G7584" t="s">
        <v>2718</v>
      </c>
      <c r="H7584">
        <v>9.1120000000000001</v>
      </c>
      <c r="I7584">
        <v>96.28</v>
      </c>
      <c r="J7584">
        <v>109</v>
      </c>
    </row>
    <row r="7585" spans="1:10" x14ac:dyDescent="0.35">
      <c r="A7585" t="s">
        <v>6688</v>
      </c>
      <c r="B7585">
        <v>540</v>
      </c>
      <c r="C7585">
        <v>1811</v>
      </c>
      <c r="D7585">
        <v>645</v>
      </c>
      <c r="E7585" t="s">
        <v>312</v>
      </c>
      <c r="F7585" t="s">
        <v>0</v>
      </c>
      <c r="G7585" t="s">
        <v>4581</v>
      </c>
      <c r="H7585">
        <v>1.8380000000000001</v>
      </c>
      <c r="I7585">
        <v>22.88</v>
      </c>
      <c r="J7585">
        <v>125</v>
      </c>
    </row>
    <row r="7586" spans="1:10" x14ac:dyDescent="0.35">
      <c r="A7586" t="s">
        <v>6689</v>
      </c>
      <c r="B7586">
        <v>478</v>
      </c>
      <c r="C7586">
        <v>1811</v>
      </c>
      <c r="D7586">
        <v>645</v>
      </c>
      <c r="E7586" t="s">
        <v>311</v>
      </c>
      <c r="F7586" t="s">
        <v>0</v>
      </c>
      <c r="G7586" t="s">
        <v>3196</v>
      </c>
      <c r="I7586" t="s">
        <v>311</v>
      </c>
      <c r="J7586">
        <v>71</v>
      </c>
    </row>
    <row r="7587" spans="1:10" x14ac:dyDescent="0.35">
      <c r="A7587" t="s">
        <v>6690</v>
      </c>
      <c r="B7587">
        <v>152</v>
      </c>
      <c r="C7587">
        <v>1811</v>
      </c>
      <c r="D7587">
        <v>645</v>
      </c>
      <c r="E7587" t="s">
        <v>319</v>
      </c>
      <c r="F7587" t="s">
        <v>0</v>
      </c>
      <c r="G7587" t="s">
        <v>6691</v>
      </c>
      <c r="H7587">
        <v>6.476</v>
      </c>
      <c r="I7587">
        <v>84.54</v>
      </c>
      <c r="J7587">
        <v>152</v>
      </c>
    </row>
    <row r="7588" spans="1:10" x14ac:dyDescent="0.35">
      <c r="A7588" t="s">
        <v>6692</v>
      </c>
      <c r="B7588">
        <v>229</v>
      </c>
      <c r="C7588">
        <v>1809</v>
      </c>
      <c r="D7588">
        <v>648</v>
      </c>
      <c r="E7588" t="s">
        <v>312</v>
      </c>
      <c r="F7588" t="s">
        <v>0</v>
      </c>
      <c r="G7588" t="s">
        <v>2079</v>
      </c>
      <c r="H7588">
        <v>4.3440000000000003</v>
      </c>
      <c r="I7588">
        <v>49.44</v>
      </c>
      <c r="J7588">
        <v>229</v>
      </c>
    </row>
    <row r="7589" spans="1:10" x14ac:dyDescent="0.35">
      <c r="A7589" t="s">
        <v>6693</v>
      </c>
      <c r="B7589">
        <v>382</v>
      </c>
      <c r="C7589">
        <v>1809</v>
      </c>
      <c r="D7589">
        <v>648</v>
      </c>
      <c r="E7589" t="s">
        <v>312</v>
      </c>
      <c r="F7589" t="s">
        <v>0</v>
      </c>
      <c r="G7589" t="s">
        <v>1969</v>
      </c>
      <c r="H7589">
        <v>2.617</v>
      </c>
      <c r="I7589">
        <v>37.22</v>
      </c>
      <c r="J7589">
        <v>115</v>
      </c>
    </row>
    <row r="7590" spans="1:10" x14ac:dyDescent="0.35">
      <c r="A7590" t="s">
        <v>6694</v>
      </c>
      <c r="B7590">
        <v>243</v>
      </c>
      <c r="C7590">
        <v>1808</v>
      </c>
      <c r="D7590">
        <v>650</v>
      </c>
      <c r="E7590" t="s">
        <v>312</v>
      </c>
      <c r="F7590" t="s">
        <v>0</v>
      </c>
      <c r="G7590" t="s">
        <v>1751</v>
      </c>
      <c r="H7590">
        <v>3.827</v>
      </c>
      <c r="I7590">
        <v>33.76</v>
      </c>
      <c r="J7590">
        <v>243</v>
      </c>
    </row>
    <row r="7591" spans="1:10" x14ac:dyDescent="0.35">
      <c r="A7591" t="s">
        <v>6695</v>
      </c>
      <c r="B7591">
        <v>445</v>
      </c>
      <c r="C7591">
        <v>1808</v>
      </c>
      <c r="D7591">
        <v>650</v>
      </c>
      <c r="E7591" t="s">
        <v>334</v>
      </c>
      <c r="F7591" t="s">
        <v>0</v>
      </c>
      <c r="G7591" t="s">
        <v>2135</v>
      </c>
      <c r="H7591">
        <v>2.0230000000000001</v>
      </c>
      <c r="I7591">
        <v>18</v>
      </c>
      <c r="J7591">
        <v>444</v>
      </c>
    </row>
    <row r="7592" spans="1:10" x14ac:dyDescent="0.35">
      <c r="A7592" t="s">
        <v>6696</v>
      </c>
      <c r="B7592">
        <v>477</v>
      </c>
      <c r="C7592">
        <v>1806</v>
      </c>
      <c r="D7592">
        <v>652</v>
      </c>
      <c r="E7592" t="s">
        <v>328</v>
      </c>
      <c r="F7592" t="s">
        <v>0</v>
      </c>
      <c r="G7592" t="s">
        <v>1843</v>
      </c>
      <c r="H7592">
        <v>4.8819999999999997</v>
      </c>
      <c r="I7592">
        <v>69.959999999999994</v>
      </c>
      <c r="J7592">
        <v>285</v>
      </c>
    </row>
    <row r="7593" spans="1:10" x14ac:dyDescent="0.35">
      <c r="A7593" t="s">
        <v>6697</v>
      </c>
      <c r="B7593">
        <v>484</v>
      </c>
      <c r="C7593">
        <v>1793</v>
      </c>
      <c r="D7593">
        <v>653</v>
      </c>
      <c r="E7593" t="s">
        <v>334</v>
      </c>
      <c r="F7593" t="s">
        <v>0</v>
      </c>
      <c r="G7593" t="s">
        <v>6698</v>
      </c>
      <c r="H7593">
        <v>1.583</v>
      </c>
      <c r="I7593">
        <v>21.87</v>
      </c>
      <c r="J7593">
        <v>43</v>
      </c>
    </row>
    <row r="7594" spans="1:10" x14ac:dyDescent="0.35">
      <c r="A7594" t="s">
        <v>6699</v>
      </c>
      <c r="B7594">
        <v>334</v>
      </c>
      <c r="C7594">
        <v>1789</v>
      </c>
      <c r="D7594">
        <v>654</v>
      </c>
      <c r="E7594" t="s">
        <v>328</v>
      </c>
      <c r="F7594" t="s">
        <v>0</v>
      </c>
      <c r="G7594" t="s">
        <v>2077</v>
      </c>
      <c r="H7594">
        <v>3.3620000000000001</v>
      </c>
      <c r="I7594">
        <v>57.46</v>
      </c>
      <c r="J7594">
        <v>334</v>
      </c>
    </row>
    <row r="7595" spans="1:10" x14ac:dyDescent="0.35">
      <c r="A7595" t="s">
        <v>6700</v>
      </c>
      <c r="B7595">
        <v>156</v>
      </c>
      <c r="C7595">
        <v>1788</v>
      </c>
      <c r="D7595">
        <v>655</v>
      </c>
      <c r="E7595" t="s">
        <v>328</v>
      </c>
      <c r="F7595" t="s">
        <v>0</v>
      </c>
      <c r="G7595" t="s">
        <v>3375</v>
      </c>
      <c r="H7595">
        <v>5.4349999999999996</v>
      </c>
      <c r="I7595">
        <v>58.63</v>
      </c>
      <c r="J7595">
        <v>52</v>
      </c>
    </row>
    <row r="7596" spans="1:10" x14ac:dyDescent="0.35">
      <c r="A7596" t="s">
        <v>6701</v>
      </c>
      <c r="B7596">
        <v>187</v>
      </c>
      <c r="C7596">
        <v>1783</v>
      </c>
      <c r="D7596">
        <v>656</v>
      </c>
      <c r="E7596" t="s">
        <v>319</v>
      </c>
      <c r="F7596" t="s">
        <v>0</v>
      </c>
      <c r="G7596" t="s">
        <v>4022</v>
      </c>
      <c r="H7596">
        <v>4.6050000000000004</v>
      </c>
      <c r="I7596">
        <v>90.11</v>
      </c>
      <c r="J7596">
        <v>58</v>
      </c>
    </row>
    <row r="7597" spans="1:10" x14ac:dyDescent="0.35">
      <c r="A7597" t="s">
        <v>6702</v>
      </c>
      <c r="B7597">
        <v>203</v>
      </c>
      <c r="C7597">
        <v>1783</v>
      </c>
      <c r="D7597">
        <v>656</v>
      </c>
      <c r="E7597" t="s">
        <v>328</v>
      </c>
      <c r="F7597" t="s">
        <v>0</v>
      </c>
      <c r="G7597" t="s">
        <v>3592</v>
      </c>
      <c r="H7597">
        <v>4.5919999999999996</v>
      </c>
      <c r="I7597">
        <v>61.94</v>
      </c>
      <c r="J7597">
        <v>76</v>
      </c>
    </row>
    <row r="7598" spans="1:10" x14ac:dyDescent="0.35">
      <c r="A7598" t="s">
        <v>6703</v>
      </c>
      <c r="B7598">
        <v>359</v>
      </c>
      <c r="C7598">
        <v>1773</v>
      </c>
      <c r="D7598">
        <v>658</v>
      </c>
      <c r="E7598" t="s">
        <v>328</v>
      </c>
      <c r="F7598" t="s">
        <v>0</v>
      </c>
      <c r="G7598" t="s">
        <v>2167</v>
      </c>
      <c r="H7598">
        <v>2.484</v>
      </c>
      <c r="I7598">
        <v>50.47</v>
      </c>
      <c r="J7598">
        <v>56</v>
      </c>
    </row>
    <row r="7599" spans="1:10" x14ac:dyDescent="0.35">
      <c r="A7599" t="s">
        <v>6704</v>
      </c>
      <c r="B7599">
        <v>413</v>
      </c>
      <c r="C7599">
        <v>1772</v>
      </c>
      <c r="D7599">
        <v>659</v>
      </c>
      <c r="E7599" t="s">
        <v>334</v>
      </c>
      <c r="F7599" t="s">
        <v>0</v>
      </c>
      <c r="G7599" t="s">
        <v>1967</v>
      </c>
      <c r="H7599">
        <v>2.0150000000000001</v>
      </c>
      <c r="I7599">
        <v>23.35</v>
      </c>
      <c r="J7599">
        <v>151</v>
      </c>
    </row>
    <row r="7600" spans="1:10" x14ac:dyDescent="0.35">
      <c r="A7600" t="s">
        <v>6705</v>
      </c>
      <c r="B7600">
        <v>302</v>
      </c>
      <c r="C7600">
        <v>1771</v>
      </c>
      <c r="D7600">
        <v>660</v>
      </c>
      <c r="E7600" t="s">
        <v>328</v>
      </c>
      <c r="F7600" t="s">
        <v>0</v>
      </c>
      <c r="G7600" t="s">
        <v>2288</v>
      </c>
      <c r="H7600">
        <v>3.3069999999999999</v>
      </c>
      <c r="I7600">
        <v>49.46</v>
      </c>
      <c r="J7600">
        <v>81</v>
      </c>
    </row>
    <row r="7601" spans="1:10" x14ac:dyDescent="0.35">
      <c r="A7601" t="s">
        <v>6706</v>
      </c>
      <c r="B7601">
        <v>231</v>
      </c>
      <c r="C7601">
        <v>1768</v>
      </c>
      <c r="D7601">
        <v>661</v>
      </c>
      <c r="E7601" t="s">
        <v>328</v>
      </c>
      <c r="F7601" t="s">
        <v>0</v>
      </c>
      <c r="G7601" t="s">
        <v>6707</v>
      </c>
      <c r="H7601">
        <v>3.802</v>
      </c>
      <c r="I7601">
        <v>61.67</v>
      </c>
      <c r="J7601">
        <v>112</v>
      </c>
    </row>
    <row r="7602" spans="1:10" x14ac:dyDescent="0.35">
      <c r="A7602" t="s">
        <v>6708</v>
      </c>
      <c r="B7602">
        <v>254</v>
      </c>
      <c r="C7602">
        <v>1766</v>
      </c>
      <c r="D7602">
        <v>662</v>
      </c>
      <c r="E7602" t="s">
        <v>312</v>
      </c>
      <c r="F7602" t="s">
        <v>0</v>
      </c>
      <c r="G7602" t="s">
        <v>1886</v>
      </c>
      <c r="H7602">
        <v>3.6480000000000001</v>
      </c>
      <c r="I7602">
        <v>44.34</v>
      </c>
      <c r="J7602">
        <v>102</v>
      </c>
    </row>
    <row r="7603" spans="1:10" x14ac:dyDescent="0.35">
      <c r="A7603" t="s">
        <v>6709</v>
      </c>
      <c r="B7603">
        <v>316</v>
      </c>
      <c r="C7603">
        <v>1764</v>
      </c>
      <c r="D7603">
        <v>663</v>
      </c>
      <c r="E7603" t="s">
        <v>334</v>
      </c>
      <c r="F7603" t="s">
        <v>0</v>
      </c>
      <c r="G7603" t="s">
        <v>1789</v>
      </c>
      <c r="H7603">
        <v>2.8239999999999998</v>
      </c>
      <c r="I7603">
        <v>22.8</v>
      </c>
      <c r="J7603">
        <v>30</v>
      </c>
    </row>
    <row r="7604" spans="1:10" x14ac:dyDescent="0.35">
      <c r="A7604" t="s">
        <v>6710</v>
      </c>
      <c r="B7604">
        <v>283</v>
      </c>
      <c r="C7604">
        <v>1763</v>
      </c>
      <c r="D7604">
        <v>664</v>
      </c>
      <c r="E7604" t="s">
        <v>328</v>
      </c>
      <c r="F7604" t="s">
        <v>0</v>
      </c>
      <c r="G7604" t="s">
        <v>6711</v>
      </c>
      <c r="H7604">
        <v>3.4239999999999999</v>
      </c>
      <c r="I7604">
        <v>41.27</v>
      </c>
      <c r="J7604">
        <v>68</v>
      </c>
    </row>
    <row r="7605" spans="1:10" x14ac:dyDescent="0.35">
      <c r="A7605" t="s">
        <v>6712</v>
      </c>
      <c r="B7605">
        <v>215</v>
      </c>
      <c r="C7605">
        <v>1762</v>
      </c>
      <c r="D7605">
        <v>665</v>
      </c>
      <c r="E7605" t="s">
        <v>319</v>
      </c>
      <c r="F7605" t="s">
        <v>0</v>
      </c>
      <c r="G7605" t="s">
        <v>6468</v>
      </c>
      <c r="H7605">
        <v>4.8120000000000003</v>
      </c>
      <c r="I7605">
        <v>73.67</v>
      </c>
      <c r="J7605">
        <v>85</v>
      </c>
    </row>
    <row r="7606" spans="1:10" x14ac:dyDescent="0.35">
      <c r="A7606" t="s">
        <v>6713</v>
      </c>
      <c r="B7606">
        <v>406</v>
      </c>
      <c r="C7606">
        <v>1760</v>
      </c>
      <c r="D7606">
        <v>666</v>
      </c>
      <c r="E7606" t="s">
        <v>328</v>
      </c>
      <c r="F7606" t="s">
        <v>0</v>
      </c>
      <c r="G7606" t="s">
        <v>6475</v>
      </c>
      <c r="H7606">
        <v>2.1850000000000001</v>
      </c>
      <c r="I7606">
        <v>58.13</v>
      </c>
      <c r="J7606">
        <v>82</v>
      </c>
    </row>
    <row r="7607" spans="1:10" x14ac:dyDescent="0.35">
      <c r="A7607" t="s">
        <v>6714</v>
      </c>
      <c r="B7607">
        <v>79</v>
      </c>
      <c r="C7607">
        <v>1760</v>
      </c>
      <c r="D7607">
        <v>666</v>
      </c>
      <c r="E7607" t="s">
        <v>319</v>
      </c>
      <c r="F7607" t="s">
        <v>0</v>
      </c>
      <c r="G7607" t="s">
        <v>6715</v>
      </c>
      <c r="H7607">
        <v>13.362</v>
      </c>
      <c r="I7607">
        <v>91.38</v>
      </c>
      <c r="J7607">
        <v>79</v>
      </c>
    </row>
    <row r="7608" spans="1:10" x14ac:dyDescent="0.35">
      <c r="A7608" t="s">
        <v>6716</v>
      </c>
      <c r="B7608">
        <v>282</v>
      </c>
      <c r="C7608">
        <v>1759</v>
      </c>
      <c r="D7608">
        <v>668</v>
      </c>
      <c r="E7608" t="s">
        <v>328</v>
      </c>
      <c r="F7608" t="s">
        <v>0</v>
      </c>
      <c r="G7608" t="s">
        <v>1958</v>
      </c>
      <c r="H7608">
        <v>3.0329999999999999</v>
      </c>
      <c r="I7608">
        <v>56.62</v>
      </c>
      <c r="J7608">
        <v>59</v>
      </c>
    </row>
    <row r="7609" spans="1:10" x14ac:dyDescent="0.35">
      <c r="A7609" t="s">
        <v>6717</v>
      </c>
      <c r="B7609">
        <v>358</v>
      </c>
      <c r="C7609">
        <v>1754</v>
      </c>
      <c r="D7609">
        <v>669</v>
      </c>
      <c r="E7609" t="s">
        <v>334</v>
      </c>
      <c r="F7609" t="s">
        <v>0</v>
      </c>
      <c r="G7609" t="s">
        <v>3531</v>
      </c>
      <c r="H7609">
        <v>2.1579999999999999</v>
      </c>
      <c r="I7609">
        <v>11.4</v>
      </c>
      <c r="J7609">
        <v>68</v>
      </c>
    </row>
    <row r="7610" spans="1:10" x14ac:dyDescent="0.35">
      <c r="A7610" t="s">
        <v>6718</v>
      </c>
      <c r="B7610">
        <v>218</v>
      </c>
      <c r="C7610">
        <v>1753</v>
      </c>
      <c r="D7610">
        <v>670</v>
      </c>
      <c r="E7610" t="s">
        <v>319</v>
      </c>
      <c r="F7610" t="s">
        <v>0</v>
      </c>
      <c r="G7610" t="s">
        <v>2496</v>
      </c>
      <c r="H7610">
        <v>4.1070000000000002</v>
      </c>
      <c r="I7610">
        <v>73.94</v>
      </c>
      <c r="J7610">
        <v>85</v>
      </c>
    </row>
    <row r="7611" spans="1:10" x14ac:dyDescent="0.35">
      <c r="A7611" t="s">
        <v>6719</v>
      </c>
      <c r="B7611">
        <v>395</v>
      </c>
      <c r="C7611">
        <v>1753</v>
      </c>
      <c r="D7611">
        <v>670</v>
      </c>
      <c r="E7611" t="s">
        <v>328</v>
      </c>
      <c r="F7611" t="s">
        <v>0</v>
      </c>
      <c r="G7611" t="s">
        <v>6720</v>
      </c>
      <c r="H7611">
        <v>2.4729999999999999</v>
      </c>
      <c r="I7611">
        <v>43.84</v>
      </c>
      <c r="J7611">
        <v>261</v>
      </c>
    </row>
    <row r="7612" spans="1:10" x14ac:dyDescent="0.35">
      <c r="A7612" t="s">
        <v>6721</v>
      </c>
      <c r="B7612">
        <v>437</v>
      </c>
      <c r="C7612">
        <v>1749</v>
      </c>
      <c r="D7612">
        <v>672</v>
      </c>
      <c r="E7612" t="s">
        <v>334</v>
      </c>
      <c r="F7612" t="s">
        <v>0</v>
      </c>
      <c r="G7612" t="s">
        <v>1742</v>
      </c>
      <c r="H7612">
        <v>1.843</v>
      </c>
      <c r="I7612">
        <v>16.87</v>
      </c>
      <c r="J7612">
        <v>50</v>
      </c>
    </row>
    <row r="7613" spans="1:10" x14ac:dyDescent="0.35">
      <c r="A7613" t="s">
        <v>6722</v>
      </c>
      <c r="B7613">
        <v>342</v>
      </c>
      <c r="C7613">
        <v>1746</v>
      </c>
      <c r="D7613">
        <v>673</v>
      </c>
      <c r="E7613" t="s">
        <v>328</v>
      </c>
      <c r="F7613" t="s">
        <v>0</v>
      </c>
      <c r="G7613" t="s">
        <v>6723</v>
      </c>
      <c r="H7613">
        <v>3.9470000000000001</v>
      </c>
      <c r="I7613">
        <v>57.45</v>
      </c>
      <c r="J7613">
        <v>104</v>
      </c>
    </row>
    <row r="7614" spans="1:10" x14ac:dyDescent="0.35">
      <c r="A7614" t="s">
        <v>6724</v>
      </c>
      <c r="B7614">
        <v>257</v>
      </c>
      <c r="C7614">
        <v>1746</v>
      </c>
      <c r="D7614">
        <v>673</v>
      </c>
      <c r="E7614" t="s">
        <v>328</v>
      </c>
      <c r="F7614" t="s">
        <v>0</v>
      </c>
      <c r="G7614" t="s">
        <v>1876</v>
      </c>
      <c r="H7614">
        <v>3.6030000000000002</v>
      </c>
      <c r="I7614">
        <v>50.72</v>
      </c>
      <c r="J7614">
        <v>109</v>
      </c>
    </row>
    <row r="7615" spans="1:10" x14ac:dyDescent="0.35">
      <c r="A7615" t="s">
        <v>6725</v>
      </c>
      <c r="B7615">
        <v>215</v>
      </c>
      <c r="C7615">
        <v>1736</v>
      </c>
      <c r="D7615">
        <v>675</v>
      </c>
      <c r="E7615" t="s">
        <v>328</v>
      </c>
      <c r="F7615" t="s">
        <v>0</v>
      </c>
      <c r="G7615" t="s">
        <v>6726</v>
      </c>
      <c r="H7615">
        <v>4.2709999999999999</v>
      </c>
      <c r="I7615">
        <v>58.59</v>
      </c>
      <c r="J7615">
        <v>67</v>
      </c>
    </row>
    <row r="7616" spans="1:10" x14ac:dyDescent="0.35">
      <c r="A7616" t="s">
        <v>6727</v>
      </c>
      <c r="B7616">
        <v>1012</v>
      </c>
      <c r="C7616">
        <v>1731</v>
      </c>
      <c r="D7616">
        <v>676</v>
      </c>
      <c r="E7616" t="s">
        <v>334</v>
      </c>
      <c r="F7616" t="s">
        <v>0</v>
      </c>
      <c r="G7616" t="s">
        <v>1876</v>
      </c>
      <c r="H7616">
        <v>2.3050000000000002</v>
      </c>
      <c r="I7616">
        <v>22.76</v>
      </c>
      <c r="J7616">
        <v>123</v>
      </c>
    </row>
    <row r="7617" spans="1:10" x14ac:dyDescent="0.35">
      <c r="A7617" t="s">
        <v>6728</v>
      </c>
      <c r="B7617">
        <v>258</v>
      </c>
      <c r="C7617">
        <v>1726</v>
      </c>
      <c r="D7617">
        <v>677</v>
      </c>
      <c r="E7617" t="s">
        <v>328</v>
      </c>
      <c r="F7617" t="s">
        <v>0</v>
      </c>
      <c r="G7617" t="s">
        <v>6729</v>
      </c>
      <c r="H7617">
        <v>3.327</v>
      </c>
      <c r="I7617">
        <v>56.02</v>
      </c>
      <c r="J7617">
        <v>62</v>
      </c>
    </row>
    <row r="7618" spans="1:10" x14ac:dyDescent="0.35">
      <c r="A7618" t="s">
        <v>6730</v>
      </c>
      <c r="B7618">
        <v>273</v>
      </c>
      <c r="C7618">
        <v>1719</v>
      </c>
      <c r="D7618">
        <v>678</v>
      </c>
      <c r="E7618" t="s">
        <v>328</v>
      </c>
      <c r="F7618" t="s">
        <v>0</v>
      </c>
      <c r="G7618" t="s">
        <v>2402</v>
      </c>
      <c r="H7618">
        <v>3.4340000000000002</v>
      </c>
      <c r="I7618">
        <v>52.57</v>
      </c>
      <c r="J7618">
        <v>273</v>
      </c>
    </row>
    <row r="7619" spans="1:10" x14ac:dyDescent="0.35">
      <c r="A7619" t="s">
        <v>6731</v>
      </c>
      <c r="B7619">
        <v>430</v>
      </c>
      <c r="C7619">
        <v>1716</v>
      </c>
      <c r="D7619">
        <v>679</v>
      </c>
      <c r="E7619" t="s">
        <v>312</v>
      </c>
      <c r="F7619" t="s">
        <v>0</v>
      </c>
      <c r="G7619" t="s">
        <v>3592</v>
      </c>
      <c r="H7619">
        <v>2.8769999999999998</v>
      </c>
      <c r="I7619">
        <v>35.07</v>
      </c>
      <c r="J7619">
        <v>98</v>
      </c>
    </row>
    <row r="7620" spans="1:10" x14ac:dyDescent="0.35">
      <c r="A7620" t="s">
        <v>6732</v>
      </c>
      <c r="B7620">
        <v>315</v>
      </c>
      <c r="C7620">
        <v>1712</v>
      </c>
      <c r="D7620">
        <v>680</v>
      </c>
      <c r="E7620" t="s">
        <v>328</v>
      </c>
      <c r="F7620" t="s">
        <v>0</v>
      </c>
      <c r="G7620" t="s">
        <v>2983</v>
      </c>
      <c r="H7620">
        <v>2.9529999999999998</v>
      </c>
      <c r="I7620">
        <v>65.739999999999995</v>
      </c>
      <c r="J7620">
        <v>48</v>
      </c>
    </row>
    <row r="7621" spans="1:10" x14ac:dyDescent="0.35">
      <c r="A7621" t="s">
        <v>6733</v>
      </c>
      <c r="B7621">
        <v>260</v>
      </c>
      <c r="C7621">
        <v>1699</v>
      </c>
      <c r="D7621">
        <v>681</v>
      </c>
      <c r="E7621" t="s">
        <v>312</v>
      </c>
      <c r="F7621" t="s">
        <v>0</v>
      </c>
      <c r="G7621" t="s">
        <v>2107</v>
      </c>
      <c r="H7621">
        <v>2.98</v>
      </c>
      <c r="I7621">
        <v>34.200000000000003</v>
      </c>
      <c r="J7621">
        <v>48</v>
      </c>
    </row>
    <row r="7622" spans="1:10" x14ac:dyDescent="0.35">
      <c r="A7622" t="s">
        <v>6734</v>
      </c>
      <c r="B7622">
        <v>322</v>
      </c>
      <c r="C7622">
        <v>1697</v>
      </c>
      <c r="D7622">
        <v>682</v>
      </c>
      <c r="E7622" t="s">
        <v>312</v>
      </c>
      <c r="F7622" t="s">
        <v>0</v>
      </c>
      <c r="G7622" t="s">
        <v>6735</v>
      </c>
      <c r="H7622">
        <v>2.9350000000000001</v>
      </c>
      <c r="I7622">
        <v>39.25</v>
      </c>
      <c r="J7622">
        <v>44</v>
      </c>
    </row>
    <row r="7623" spans="1:10" x14ac:dyDescent="0.35">
      <c r="A7623" t="s">
        <v>6736</v>
      </c>
      <c r="B7623">
        <v>457</v>
      </c>
      <c r="C7623">
        <v>1693</v>
      </c>
      <c r="D7623">
        <v>683</v>
      </c>
      <c r="E7623" t="s">
        <v>334</v>
      </c>
      <c r="F7623" t="s">
        <v>0</v>
      </c>
      <c r="G7623" t="s">
        <v>1793</v>
      </c>
      <c r="H7623">
        <v>1.9670000000000001</v>
      </c>
      <c r="I7623">
        <v>23.56</v>
      </c>
      <c r="J7623">
        <v>452</v>
      </c>
    </row>
    <row r="7624" spans="1:10" x14ac:dyDescent="0.35">
      <c r="A7624" t="s">
        <v>6737</v>
      </c>
      <c r="B7624">
        <v>318</v>
      </c>
      <c r="C7624">
        <v>1693</v>
      </c>
      <c r="D7624">
        <v>683</v>
      </c>
      <c r="E7624" t="s">
        <v>328</v>
      </c>
      <c r="F7624" t="s">
        <v>0</v>
      </c>
      <c r="G7624" t="s">
        <v>2167</v>
      </c>
      <c r="H7624">
        <v>2.895</v>
      </c>
      <c r="I7624">
        <v>61.37</v>
      </c>
      <c r="J7624">
        <v>106</v>
      </c>
    </row>
    <row r="7625" spans="1:10" x14ac:dyDescent="0.35">
      <c r="A7625" t="s">
        <v>6738</v>
      </c>
      <c r="B7625">
        <v>347</v>
      </c>
      <c r="C7625">
        <v>1690</v>
      </c>
      <c r="D7625">
        <v>685</v>
      </c>
      <c r="E7625" t="s">
        <v>312</v>
      </c>
      <c r="F7625" t="s">
        <v>0</v>
      </c>
      <c r="G7625" t="s">
        <v>2178</v>
      </c>
      <c r="H7625">
        <v>2.5379999999999998</v>
      </c>
      <c r="I7625">
        <v>46.01</v>
      </c>
      <c r="J7625">
        <v>109</v>
      </c>
    </row>
    <row r="7626" spans="1:10" x14ac:dyDescent="0.35">
      <c r="A7626" t="s">
        <v>6739</v>
      </c>
      <c r="B7626">
        <v>197</v>
      </c>
      <c r="C7626">
        <v>1686</v>
      </c>
      <c r="D7626">
        <v>686</v>
      </c>
      <c r="E7626" t="s">
        <v>328</v>
      </c>
      <c r="F7626" t="s">
        <v>0</v>
      </c>
      <c r="G7626" t="s">
        <v>2079</v>
      </c>
      <c r="H7626">
        <v>4.6539999999999999</v>
      </c>
      <c r="I7626">
        <v>56.11</v>
      </c>
      <c r="J7626">
        <v>197</v>
      </c>
    </row>
    <row r="7627" spans="1:10" x14ac:dyDescent="0.35">
      <c r="A7627" t="s">
        <v>6740</v>
      </c>
      <c r="B7627">
        <v>216</v>
      </c>
      <c r="C7627">
        <v>1682</v>
      </c>
      <c r="D7627">
        <v>687</v>
      </c>
      <c r="E7627" t="s">
        <v>328</v>
      </c>
      <c r="F7627" t="s">
        <v>0</v>
      </c>
      <c r="G7627" t="s">
        <v>1845</v>
      </c>
      <c r="H7627">
        <v>4.4050000000000002</v>
      </c>
      <c r="I7627">
        <v>53.87</v>
      </c>
      <c r="J7627">
        <v>94</v>
      </c>
    </row>
    <row r="7628" spans="1:10" x14ac:dyDescent="0.35">
      <c r="A7628" t="s">
        <v>6741</v>
      </c>
      <c r="B7628">
        <v>741</v>
      </c>
      <c r="C7628">
        <v>1672</v>
      </c>
      <c r="D7628">
        <v>688</v>
      </c>
      <c r="E7628" t="s">
        <v>319</v>
      </c>
      <c r="F7628" t="s">
        <v>0</v>
      </c>
      <c r="G7628" t="s">
        <v>2194</v>
      </c>
      <c r="H7628">
        <v>3.839</v>
      </c>
      <c r="I7628">
        <v>78.08</v>
      </c>
      <c r="J7628">
        <v>181</v>
      </c>
    </row>
    <row r="7629" spans="1:10" x14ac:dyDescent="0.35">
      <c r="A7629" t="s">
        <v>6742</v>
      </c>
      <c r="B7629">
        <v>217</v>
      </c>
      <c r="C7629">
        <v>1669</v>
      </c>
      <c r="D7629">
        <v>689</v>
      </c>
      <c r="E7629" t="s">
        <v>312</v>
      </c>
      <c r="F7629" t="s">
        <v>0</v>
      </c>
      <c r="G7629" t="s">
        <v>3282</v>
      </c>
      <c r="H7629">
        <v>3.903</v>
      </c>
      <c r="I7629">
        <v>49.49</v>
      </c>
      <c r="J7629">
        <v>217</v>
      </c>
    </row>
    <row r="7630" spans="1:10" x14ac:dyDescent="0.35">
      <c r="A7630" t="s">
        <v>6743</v>
      </c>
      <c r="B7630">
        <v>261</v>
      </c>
      <c r="C7630">
        <v>1669</v>
      </c>
      <c r="D7630">
        <v>689</v>
      </c>
      <c r="E7630" t="s">
        <v>328</v>
      </c>
      <c r="F7630" t="s">
        <v>0</v>
      </c>
      <c r="G7630" t="s">
        <v>1845</v>
      </c>
      <c r="H7630">
        <v>3.504</v>
      </c>
      <c r="I7630">
        <v>51.06</v>
      </c>
      <c r="J7630">
        <v>59</v>
      </c>
    </row>
    <row r="7631" spans="1:10" x14ac:dyDescent="0.35">
      <c r="A7631" t="s">
        <v>6744</v>
      </c>
      <c r="B7631">
        <v>344</v>
      </c>
      <c r="C7631">
        <v>1668</v>
      </c>
      <c r="D7631">
        <v>691</v>
      </c>
      <c r="E7631" t="s">
        <v>312</v>
      </c>
      <c r="F7631" t="s">
        <v>0</v>
      </c>
      <c r="G7631" t="s">
        <v>6745</v>
      </c>
      <c r="H7631">
        <v>2.5249999999999999</v>
      </c>
      <c r="I7631">
        <v>30.6</v>
      </c>
      <c r="J7631">
        <v>23</v>
      </c>
    </row>
    <row r="7632" spans="1:10" x14ac:dyDescent="0.35">
      <c r="A7632" t="s">
        <v>6746</v>
      </c>
      <c r="B7632">
        <v>380</v>
      </c>
      <c r="C7632">
        <v>1664</v>
      </c>
      <c r="D7632">
        <v>692</v>
      </c>
      <c r="E7632" t="s">
        <v>312</v>
      </c>
      <c r="F7632" t="s">
        <v>0</v>
      </c>
      <c r="G7632" t="s">
        <v>6747</v>
      </c>
      <c r="H7632">
        <v>2.198</v>
      </c>
      <c r="I7632">
        <v>41.72</v>
      </c>
      <c r="J7632">
        <v>128</v>
      </c>
    </row>
    <row r="7633" spans="1:10" x14ac:dyDescent="0.35">
      <c r="A7633" t="s">
        <v>6748</v>
      </c>
      <c r="B7633">
        <v>304</v>
      </c>
      <c r="C7633">
        <v>1660</v>
      </c>
      <c r="D7633">
        <v>693</v>
      </c>
      <c r="E7633" t="s">
        <v>328</v>
      </c>
      <c r="F7633" t="s">
        <v>0</v>
      </c>
      <c r="G7633" t="s">
        <v>6749</v>
      </c>
      <c r="H7633">
        <v>2.8879999999999999</v>
      </c>
      <c r="I7633">
        <v>70.290000000000006</v>
      </c>
      <c r="J7633">
        <v>64</v>
      </c>
    </row>
    <row r="7634" spans="1:10" x14ac:dyDescent="0.35">
      <c r="A7634" t="s">
        <v>6750</v>
      </c>
      <c r="B7634">
        <v>205</v>
      </c>
      <c r="C7634">
        <v>1658</v>
      </c>
      <c r="D7634">
        <v>694</v>
      </c>
      <c r="E7634" t="s">
        <v>319</v>
      </c>
      <c r="F7634" t="s">
        <v>0</v>
      </c>
      <c r="G7634" t="s">
        <v>6751</v>
      </c>
      <c r="H7634">
        <v>4.8369999999999997</v>
      </c>
      <c r="I7634">
        <v>88.2</v>
      </c>
      <c r="J7634">
        <v>205</v>
      </c>
    </row>
    <row r="7635" spans="1:10" x14ac:dyDescent="0.35">
      <c r="A7635" t="s">
        <v>6752</v>
      </c>
      <c r="B7635">
        <v>360</v>
      </c>
      <c r="C7635">
        <v>1654</v>
      </c>
      <c r="D7635">
        <v>695</v>
      </c>
      <c r="E7635" t="s">
        <v>312</v>
      </c>
      <c r="F7635" t="s">
        <v>0</v>
      </c>
      <c r="G7635" t="s">
        <v>6753</v>
      </c>
      <c r="H7635">
        <v>2.4340000000000002</v>
      </c>
      <c r="I7635">
        <v>34.79</v>
      </c>
      <c r="J7635">
        <v>75</v>
      </c>
    </row>
    <row r="7636" spans="1:10" x14ac:dyDescent="0.35">
      <c r="A7636" t="s">
        <v>6754</v>
      </c>
      <c r="B7636">
        <v>97</v>
      </c>
      <c r="C7636">
        <v>1652</v>
      </c>
      <c r="D7636">
        <v>696</v>
      </c>
      <c r="E7636" t="s">
        <v>319</v>
      </c>
      <c r="F7636" t="s">
        <v>0</v>
      </c>
      <c r="G7636" t="s">
        <v>2316</v>
      </c>
      <c r="H7636">
        <v>9.4480000000000004</v>
      </c>
      <c r="I7636">
        <v>95.21</v>
      </c>
      <c r="J7636">
        <v>96</v>
      </c>
    </row>
    <row r="7637" spans="1:10" x14ac:dyDescent="0.35">
      <c r="A7637" t="s">
        <v>6755</v>
      </c>
      <c r="B7637">
        <v>329</v>
      </c>
      <c r="C7637">
        <v>1648</v>
      </c>
      <c r="D7637">
        <v>697</v>
      </c>
      <c r="E7637" t="s">
        <v>328</v>
      </c>
      <c r="F7637" t="s">
        <v>0</v>
      </c>
      <c r="G7637" t="s">
        <v>6756</v>
      </c>
      <c r="H7637">
        <v>2.7810000000000001</v>
      </c>
      <c r="I7637">
        <v>45.15</v>
      </c>
      <c r="J7637">
        <v>109</v>
      </c>
    </row>
    <row r="7638" spans="1:10" x14ac:dyDescent="0.35">
      <c r="A7638" t="s">
        <v>6757</v>
      </c>
      <c r="B7638">
        <v>159</v>
      </c>
      <c r="C7638">
        <v>1643</v>
      </c>
      <c r="D7638">
        <v>698</v>
      </c>
      <c r="E7638" t="s">
        <v>319</v>
      </c>
      <c r="F7638" t="s">
        <v>0</v>
      </c>
      <c r="G7638" t="s">
        <v>4120</v>
      </c>
      <c r="H7638">
        <v>7.52</v>
      </c>
      <c r="I7638">
        <v>78.569999999999993</v>
      </c>
      <c r="J7638">
        <v>158</v>
      </c>
    </row>
    <row r="7639" spans="1:10" x14ac:dyDescent="0.35">
      <c r="A7639" t="s">
        <v>6758</v>
      </c>
      <c r="B7639">
        <v>545</v>
      </c>
      <c r="C7639">
        <v>1635</v>
      </c>
      <c r="D7639">
        <v>699</v>
      </c>
      <c r="E7639" t="s">
        <v>311</v>
      </c>
      <c r="F7639" t="s">
        <v>0</v>
      </c>
      <c r="G7639" t="s">
        <v>6759</v>
      </c>
      <c r="I7639" t="s">
        <v>311</v>
      </c>
      <c r="J7639">
        <v>257</v>
      </c>
    </row>
    <row r="7640" spans="1:10" x14ac:dyDescent="0.35">
      <c r="A7640" t="s">
        <v>6760</v>
      </c>
      <c r="B7640">
        <v>555</v>
      </c>
      <c r="C7640">
        <v>1633</v>
      </c>
      <c r="D7640">
        <v>700</v>
      </c>
      <c r="E7640" t="s">
        <v>334</v>
      </c>
      <c r="F7640" t="s">
        <v>0</v>
      </c>
      <c r="G7640" t="s">
        <v>4335</v>
      </c>
      <c r="H7640">
        <v>1.522</v>
      </c>
      <c r="I7640">
        <v>15.04</v>
      </c>
      <c r="J7640">
        <v>555</v>
      </c>
    </row>
    <row r="7641" spans="1:10" x14ac:dyDescent="0.35">
      <c r="A7641" t="s">
        <v>6761</v>
      </c>
      <c r="B7641">
        <v>309</v>
      </c>
      <c r="C7641">
        <v>1632</v>
      </c>
      <c r="D7641">
        <v>701</v>
      </c>
      <c r="E7641" t="s">
        <v>334</v>
      </c>
      <c r="F7641" t="s">
        <v>0</v>
      </c>
      <c r="G7641" t="s">
        <v>1900</v>
      </c>
      <c r="H7641">
        <v>2.64</v>
      </c>
      <c r="I7641">
        <v>22.66</v>
      </c>
      <c r="J7641">
        <v>51</v>
      </c>
    </row>
    <row r="7642" spans="1:10" x14ac:dyDescent="0.35">
      <c r="A7642" t="s">
        <v>6762</v>
      </c>
      <c r="B7642">
        <v>186</v>
      </c>
      <c r="C7642">
        <v>1632</v>
      </c>
      <c r="D7642">
        <v>701</v>
      </c>
      <c r="E7642" t="s">
        <v>319</v>
      </c>
      <c r="F7642" t="s">
        <v>0</v>
      </c>
      <c r="G7642" t="s">
        <v>6763</v>
      </c>
      <c r="H7642">
        <v>4.5460000000000003</v>
      </c>
      <c r="I7642">
        <v>74.08</v>
      </c>
      <c r="J7642">
        <v>186</v>
      </c>
    </row>
    <row r="7643" spans="1:10" x14ac:dyDescent="0.35">
      <c r="A7643" t="s">
        <v>6764</v>
      </c>
      <c r="B7643">
        <v>258</v>
      </c>
      <c r="C7643">
        <v>1630</v>
      </c>
      <c r="D7643">
        <v>703</v>
      </c>
      <c r="E7643" t="s">
        <v>312</v>
      </c>
      <c r="F7643" t="s">
        <v>0</v>
      </c>
      <c r="G7643" t="s">
        <v>6765</v>
      </c>
      <c r="H7643">
        <v>3.2160000000000002</v>
      </c>
      <c r="I7643">
        <v>39.619999999999997</v>
      </c>
      <c r="J7643">
        <v>95</v>
      </c>
    </row>
    <row r="7644" spans="1:10" x14ac:dyDescent="0.35">
      <c r="A7644" t="s">
        <v>6766</v>
      </c>
      <c r="B7644">
        <v>268</v>
      </c>
      <c r="C7644">
        <v>1630</v>
      </c>
      <c r="D7644">
        <v>703</v>
      </c>
      <c r="E7644" t="s">
        <v>312</v>
      </c>
      <c r="F7644" t="s">
        <v>0</v>
      </c>
      <c r="G7644" t="s">
        <v>1827</v>
      </c>
      <c r="H7644">
        <v>2.9350000000000001</v>
      </c>
      <c r="I7644">
        <v>38.409999999999997</v>
      </c>
      <c r="J7644">
        <v>66</v>
      </c>
    </row>
    <row r="7645" spans="1:10" x14ac:dyDescent="0.35">
      <c r="A7645" t="s">
        <v>6767</v>
      </c>
      <c r="B7645">
        <v>156</v>
      </c>
      <c r="C7645">
        <v>1628</v>
      </c>
      <c r="D7645">
        <v>705</v>
      </c>
      <c r="E7645" t="s">
        <v>328</v>
      </c>
      <c r="F7645" t="s">
        <v>0</v>
      </c>
      <c r="G7645" t="s">
        <v>1705</v>
      </c>
      <c r="H7645">
        <v>5.5609999999999999</v>
      </c>
      <c r="I7645">
        <v>63.97</v>
      </c>
      <c r="J7645">
        <v>57</v>
      </c>
    </row>
    <row r="7646" spans="1:10" x14ac:dyDescent="0.35">
      <c r="A7646" t="s">
        <v>6768</v>
      </c>
      <c r="B7646">
        <v>268</v>
      </c>
      <c r="C7646">
        <v>1625</v>
      </c>
      <c r="D7646">
        <v>706</v>
      </c>
      <c r="E7646" t="s">
        <v>312</v>
      </c>
      <c r="F7646" t="s">
        <v>0</v>
      </c>
      <c r="G7646" t="s">
        <v>1876</v>
      </c>
      <c r="H7646">
        <v>3.58</v>
      </c>
      <c r="I7646">
        <v>50</v>
      </c>
      <c r="J7646">
        <v>107</v>
      </c>
    </row>
    <row r="7647" spans="1:10" x14ac:dyDescent="0.35">
      <c r="A7647" t="s">
        <v>6769</v>
      </c>
      <c r="B7647">
        <v>223</v>
      </c>
      <c r="C7647">
        <v>1621</v>
      </c>
      <c r="D7647">
        <v>707</v>
      </c>
      <c r="E7647" t="s">
        <v>312</v>
      </c>
      <c r="F7647" t="s">
        <v>0</v>
      </c>
      <c r="G7647" t="s">
        <v>3048</v>
      </c>
      <c r="H7647">
        <v>3.2549999999999999</v>
      </c>
      <c r="I7647">
        <v>46.28</v>
      </c>
      <c r="J7647">
        <v>123</v>
      </c>
    </row>
    <row r="7648" spans="1:10" x14ac:dyDescent="0.35">
      <c r="A7648" t="s">
        <v>6770</v>
      </c>
      <c r="B7648">
        <v>295</v>
      </c>
      <c r="C7648">
        <v>1620</v>
      </c>
      <c r="D7648">
        <v>708</v>
      </c>
      <c r="E7648" t="s">
        <v>312</v>
      </c>
      <c r="F7648" t="s">
        <v>0</v>
      </c>
      <c r="G7648" t="s">
        <v>2010</v>
      </c>
      <c r="H7648">
        <v>2.964</v>
      </c>
      <c r="I7648">
        <v>43.2</v>
      </c>
      <c r="J7648">
        <v>108</v>
      </c>
    </row>
    <row r="7649" spans="1:10" x14ac:dyDescent="0.35">
      <c r="A7649" t="s">
        <v>6771</v>
      </c>
      <c r="B7649">
        <v>379</v>
      </c>
      <c r="C7649">
        <v>1617</v>
      </c>
      <c r="D7649">
        <v>709</v>
      </c>
      <c r="E7649" t="s">
        <v>319</v>
      </c>
      <c r="F7649" t="s">
        <v>0</v>
      </c>
      <c r="G7649" t="s">
        <v>1999</v>
      </c>
      <c r="H7649">
        <v>2.2210000000000001</v>
      </c>
      <c r="I7649">
        <v>78.84</v>
      </c>
      <c r="J7649">
        <v>113</v>
      </c>
    </row>
    <row r="7650" spans="1:10" x14ac:dyDescent="0.35">
      <c r="A7650" t="s">
        <v>6772</v>
      </c>
      <c r="B7650">
        <v>290</v>
      </c>
      <c r="C7650">
        <v>1609</v>
      </c>
      <c r="D7650">
        <v>710</v>
      </c>
      <c r="E7650" t="s">
        <v>319</v>
      </c>
      <c r="F7650" t="s">
        <v>0</v>
      </c>
      <c r="G7650" t="s">
        <v>6773</v>
      </c>
      <c r="H7650">
        <v>4.9080000000000004</v>
      </c>
      <c r="I7650">
        <v>93.49</v>
      </c>
      <c r="J7650">
        <v>152</v>
      </c>
    </row>
    <row r="7651" spans="1:10" x14ac:dyDescent="0.35">
      <c r="A7651" t="s">
        <v>6774</v>
      </c>
      <c r="B7651">
        <v>351</v>
      </c>
      <c r="C7651">
        <v>1607</v>
      </c>
      <c r="D7651">
        <v>711</v>
      </c>
      <c r="E7651" t="s">
        <v>328</v>
      </c>
      <c r="F7651" t="s">
        <v>0</v>
      </c>
      <c r="G7651" t="s">
        <v>2167</v>
      </c>
      <c r="H7651">
        <v>2.6920000000000002</v>
      </c>
      <c r="I7651">
        <v>55.21</v>
      </c>
      <c r="J7651">
        <v>93</v>
      </c>
    </row>
    <row r="7652" spans="1:10" x14ac:dyDescent="0.35">
      <c r="A7652" t="s">
        <v>6775</v>
      </c>
      <c r="B7652">
        <v>284</v>
      </c>
      <c r="C7652">
        <v>1607</v>
      </c>
      <c r="D7652">
        <v>711</v>
      </c>
      <c r="E7652" t="s">
        <v>328</v>
      </c>
      <c r="F7652" t="s">
        <v>0</v>
      </c>
      <c r="G7652" t="s">
        <v>6776</v>
      </c>
      <c r="H7652">
        <v>2.84</v>
      </c>
      <c r="I7652">
        <v>52.9</v>
      </c>
      <c r="J7652">
        <v>229</v>
      </c>
    </row>
    <row r="7653" spans="1:10" x14ac:dyDescent="0.35">
      <c r="A7653" t="s">
        <v>6777</v>
      </c>
      <c r="B7653">
        <v>510</v>
      </c>
      <c r="C7653">
        <v>1602</v>
      </c>
      <c r="D7653">
        <v>713</v>
      </c>
      <c r="E7653" t="s">
        <v>334</v>
      </c>
      <c r="F7653" t="s">
        <v>0</v>
      </c>
      <c r="G7653" t="s">
        <v>6778</v>
      </c>
      <c r="H7653">
        <v>1.611</v>
      </c>
      <c r="I7653">
        <v>23.44</v>
      </c>
      <c r="J7653">
        <v>185</v>
      </c>
    </row>
    <row r="7654" spans="1:10" x14ac:dyDescent="0.35">
      <c r="A7654" t="s">
        <v>6779</v>
      </c>
      <c r="B7654">
        <v>304</v>
      </c>
      <c r="C7654">
        <v>1600</v>
      </c>
      <c r="D7654">
        <v>714</v>
      </c>
      <c r="E7654" t="s">
        <v>319</v>
      </c>
      <c r="F7654" t="s">
        <v>0</v>
      </c>
      <c r="G7654" t="s">
        <v>1967</v>
      </c>
      <c r="H7654">
        <v>4.6449999999999996</v>
      </c>
      <c r="I7654">
        <v>76.650000000000006</v>
      </c>
      <c r="J7654">
        <v>303</v>
      </c>
    </row>
    <row r="7655" spans="1:10" x14ac:dyDescent="0.35">
      <c r="A7655" t="s">
        <v>6780</v>
      </c>
      <c r="B7655">
        <v>530</v>
      </c>
      <c r="C7655">
        <v>1600</v>
      </c>
      <c r="D7655">
        <v>714</v>
      </c>
      <c r="E7655" t="s">
        <v>311</v>
      </c>
      <c r="F7655" t="s">
        <v>0</v>
      </c>
      <c r="G7655" t="s">
        <v>1779</v>
      </c>
      <c r="I7655" t="s">
        <v>311</v>
      </c>
      <c r="J7655">
        <v>42</v>
      </c>
    </row>
    <row r="7656" spans="1:10" x14ac:dyDescent="0.35">
      <c r="A7656" t="s">
        <v>6781</v>
      </c>
      <c r="B7656">
        <v>98</v>
      </c>
      <c r="C7656">
        <v>1599</v>
      </c>
      <c r="D7656">
        <v>716</v>
      </c>
      <c r="E7656" t="s">
        <v>319</v>
      </c>
      <c r="F7656" t="s">
        <v>0</v>
      </c>
      <c r="G7656" t="s">
        <v>3718</v>
      </c>
      <c r="H7656">
        <v>8.4619999999999997</v>
      </c>
      <c r="I7656">
        <v>87.24</v>
      </c>
      <c r="J7656">
        <v>97</v>
      </c>
    </row>
    <row r="7657" spans="1:10" x14ac:dyDescent="0.35">
      <c r="A7657" t="s">
        <v>6782</v>
      </c>
      <c r="B7657">
        <v>275</v>
      </c>
      <c r="C7657">
        <v>1597</v>
      </c>
      <c r="D7657">
        <v>717</v>
      </c>
      <c r="E7657" t="s">
        <v>312</v>
      </c>
      <c r="F7657" t="s">
        <v>0</v>
      </c>
      <c r="G7657" t="s">
        <v>6783</v>
      </c>
      <c r="H7657">
        <v>2.976</v>
      </c>
      <c r="I7657">
        <v>28.11</v>
      </c>
      <c r="J7657">
        <v>29</v>
      </c>
    </row>
    <row r="7658" spans="1:10" x14ac:dyDescent="0.35">
      <c r="A7658" t="s">
        <v>6784</v>
      </c>
      <c r="B7658">
        <v>516</v>
      </c>
      <c r="C7658">
        <v>1595</v>
      </c>
      <c r="D7658">
        <v>718</v>
      </c>
      <c r="E7658" t="s">
        <v>312</v>
      </c>
      <c r="F7658" t="s">
        <v>0</v>
      </c>
      <c r="G7658" t="s">
        <v>1825</v>
      </c>
      <c r="H7658">
        <v>1.667</v>
      </c>
      <c r="I7658">
        <v>27.17</v>
      </c>
      <c r="J7658">
        <v>4</v>
      </c>
    </row>
    <row r="7659" spans="1:10" x14ac:dyDescent="0.35">
      <c r="A7659" t="s">
        <v>6785</v>
      </c>
      <c r="B7659">
        <v>190</v>
      </c>
      <c r="C7659">
        <v>1595</v>
      </c>
      <c r="D7659">
        <v>718</v>
      </c>
      <c r="E7659" t="s">
        <v>328</v>
      </c>
      <c r="F7659" t="s">
        <v>0</v>
      </c>
      <c r="G7659" t="s">
        <v>1803</v>
      </c>
      <c r="H7659">
        <v>5.4139999999999997</v>
      </c>
      <c r="I7659">
        <v>72.569999999999993</v>
      </c>
      <c r="J7659">
        <v>190</v>
      </c>
    </row>
    <row r="7660" spans="1:10" x14ac:dyDescent="0.35">
      <c r="A7660" t="s">
        <v>6786</v>
      </c>
      <c r="B7660">
        <v>83</v>
      </c>
      <c r="C7660">
        <v>1591</v>
      </c>
      <c r="D7660">
        <v>720</v>
      </c>
      <c r="E7660" t="s">
        <v>319</v>
      </c>
      <c r="F7660" t="s">
        <v>0</v>
      </c>
      <c r="G7660" t="s">
        <v>1886</v>
      </c>
      <c r="H7660">
        <v>9.8829999999999991</v>
      </c>
      <c r="I7660">
        <v>92.15</v>
      </c>
      <c r="J7660">
        <v>83</v>
      </c>
    </row>
    <row r="7661" spans="1:10" x14ac:dyDescent="0.35">
      <c r="A7661" t="s">
        <v>6787</v>
      </c>
      <c r="B7661">
        <v>280</v>
      </c>
      <c r="C7661">
        <v>1589</v>
      </c>
      <c r="D7661">
        <v>721</v>
      </c>
      <c r="E7661" t="s">
        <v>312</v>
      </c>
      <c r="F7661" t="s">
        <v>0</v>
      </c>
      <c r="G7661" t="s">
        <v>2539</v>
      </c>
      <c r="H7661">
        <v>3.1960000000000002</v>
      </c>
      <c r="I7661">
        <v>50</v>
      </c>
      <c r="J7661">
        <v>280</v>
      </c>
    </row>
    <row r="7662" spans="1:10" x14ac:dyDescent="0.35">
      <c r="A7662" t="s">
        <v>6788</v>
      </c>
      <c r="B7662">
        <v>206</v>
      </c>
      <c r="C7662">
        <v>1586</v>
      </c>
      <c r="D7662">
        <v>722</v>
      </c>
      <c r="E7662" t="s">
        <v>328</v>
      </c>
      <c r="F7662" t="s">
        <v>0</v>
      </c>
      <c r="G7662" t="s">
        <v>1938</v>
      </c>
      <c r="H7662">
        <v>4.0949999999999998</v>
      </c>
      <c r="I7662">
        <v>58.94</v>
      </c>
      <c r="J7662">
        <v>206</v>
      </c>
    </row>
    <row r="7663" spans="1:10" x14ac:dyDescent="0.35">
      <c r="A7663" t="s">
        <v>6789</v>
      </c>
      <c r="B7663">
        <v>134</v>
      </c>
      <c r="C7663">
        <v>1584</v>
      </c>
      <c r="D7663">
        <v>723</v>
      </c>
      <c r="E7663" t="s">
        <v>319</v>
      </c>
      <c r="F7663" t="s">
        <v>0</v>
      </c>
      <c r="G7663" t="s">
        <v>4562</v>
      </c>
      <c r="H7663">
        <v>5.4059999999999997</v>
      </c>
      <c r="I7663">
        <v>75.11</v>
      </c>
      <c r="J7663">
        <v>95</v>
      </c>
    </row>
    <row r="7664" spans="1:10" x14ac:dyDescent="0.35">
      <c r="A7664" t="s">
        <v>6790</v>
      </c>
      <c r="B7664">
        <v>294</v>
      </c>
      <c r="C7664">
        <v>1580</v>
      </c>
      <c r="D7664">
        <v>724</v>
      </c>
      <c r="E7664" t="s">
        <v>328</v>
      </c>
      <c r="F7664" t="s">
        <v>0</v>
      </c>
      <c r="G7664" t="s">
        <v>3171</v>
      </c>
      <c r="H7664">
        <v>2.7330000000000001</v>
      </c>
      <c r="I7664">
        <v>66.28</v>
      </c>
      <c r="J7664">
        <v>110</v>
      </c>
    </row>
    <row r="7665" spans="1:10" x14ac:dyDescent="0.35">
      <c r="A7665" t="s">
        <v>6791</v>
      </c>
      <c r="B7665">
        <v>324</v>
      </c>
      <c r="C7665">
        <v>1579</v>
      </c>
      <c r="D7665">
        <v>725</v>
      </c>
      <c r="E7665" t="s">
        <v>312</v>
      </c>
      <c r="F7665" t="s">
        <v>0</v>
      </c>
      <c r="G7665" t="s">
        <v>2059</v>
      </c>
      <c r="H7665">
        <v>2.339</v>
      </c>
      <c r="I7665">
        <v>31.78</v>
      </c>
      <c r="J7665">
        <v>32</v>
      </c>
    </row>
    <row r="7666" spans="1:10" x14ac:dyDescent="0.35">
      <c r="A7666" t="s">
        <v>6792</v>
      </c>
      <c r="B7666">
        <v>174</v>
      </c>
      <c r="C7666">
        <v>1576</v>
      </c>
      <c r="D7666">
        <v>726</v>
      </c>
      <c r="E7666" t="s">
        <v>328</v>
      </c>
      <c r="F7666" t="s">
        <v>0</v>
      </c>
      <c r="G7666" t="s">
        <v>2155</v>
      </c>
      <c r="H7666">
        <v>4.8899999999999997</v>
      </c>
      <c r="I7666">
        <v>66.28</v>
      </c>
      <c r="J7666">
        <v>49</v>
      </c>
    </row>
    <row r="7667" spans="1:10" x14ac:dyDescent="0.35">
      <c r="A7667" t="s">
        <v>6793</v>
      </c>
      <c r="B7667">
        <v>80</v>
      </c>
      <c r="C7667">
        <v>1575</v>
      </c>
      <c r="D7667">
        <v>727</v>
      </c>
      <c r="E7667" t="s">
        <v>319</v>
      </c>
      <c r="F7667" t="s">
        <v>0</v>
      </c>
      <c r="G7667" t="s">
        <v>6095</v>
      </c>
      <c r="H7667">
        <v>10.038</v>
      </c>
      <c r="I7667">
        <v>83.4</v>
      </c>
      <c r="J7667">
        <v>80</v>
      </c>
    </row>
    <row r="7668" spans="1:10" x14ac:dyDescent="0.35">
      <c r="A7668" t="s">
        <v>6794</v>
      </c>
      <c r="B7668">
        <v>387</v>
      </c>
      <c r="C7668">
        <v>1575</v>
      </c>
      <c r="D7668">
        <v>727</v>
      </c>
      <c r="E7668" t="s">
        <v>312</v>
      </c>
      <c r="F7668" t="s">
        <v>0</v>
      </c>
      <c r="G7668" t="s">
        <v>6795</v>
      </c>
      <c r="H7668">
        <v>3.7389999999999999</v>
      </c>
      <c r="I7668">
        <v>45.12</v>
      </c>
      <c r="J7668">
        <v>125</v>
      </c>
    </row>
    <row r="7669" spans="1:10" x14ac:dyDescent="0.35">
      <c r="A7669" t="s">
        <v>6796</v>
      </c>
      <c r="B7669">
        <v>174</v>
      </c>
      <c r="C7669">
        <v>1573</v>
      </c>
      <c r="D7669">
        <v>729</v>
      </c>
      <c r="E7669" t="s">
        <v>319</v>
      </c>
      <c r="F7669" t="s">
        <v>0</v>
      </c>
      <c r="G7669" t="s">
        <v>2596</v>
      </c>
      <c r="H7669">
        <v>4.7560000000000002</v>
      </c>
      <c r="I7669">
        <v>77.03</v>
      </c>
      <c r="J7669">
        <v>174</v>
      </c>
    </row>
    <row r="7670" spans="1:10" x14ac:dyDescent="0.35">
      <c r="A7670" t="s">
        <v>6797</v>
      </c>
      <c r="B7670">
        <v>551</v>
      </c>
      <c r="C7670">
        <v>1572</v>
      </c>
      <c r="D7670">
        <v>730</v>
      </c>
      <c r="E7670" t="s">
        <v>312</v>
      </c>
      <c r="F7670" t="s">
        <v>0</v>
      </c>
      <c r="G7670" t="s">
        <v>1868</v>
      </c>
      <c r="H7670">
        <v>1.4</v>
      </c>
      <c r="I7670">
        <v>30.81</v>
      </c>
      <c r="J7670">
        <v>133</v>
      </c>
    </row>
    <row r="7671" spans="1:10" x14ac:dyDescent="0.35">
      <c r="A7671" t="s">
        <v>6798</v>
      </c>
      <c r="B7671">
        <v>392</v>
      </c>
      <c r="C7671">
        <v>1567</v>
      </c>
      <c r="D7671">
        <v>731</v>
      </c>
      <c r="E7671" t="s">
        <v>328</v>
      </c>
      <c r="F7671" t="s">
        <v>0</v>
      </c>
      <c r="G7671" t="s">
        <v>2729</v>
      </c>
      <c r="H7671">
        <v>1.984</v>
      </c>
      <c r="I7671">
        <v>55.06</v>
      </c>
      <c r="J7671">
        <v>123</v>
      </c>
    </row>
    <row r="7672" spans="1:10" x14ac:dyDescent="0.35">
      <c r="A7672" t="s">
        <v>6799</v>
      </c>
      <c r="B7672">
        <v>274</v>
      </c>
      <c r="C7672">
        <v>1567</v>
      </c>
      <c r="D7672">
        <v>731</v>
      </c>
      <c r="E7672" t="s">
        <v>319</v>
      </c>
      <c r="F7672" t="s">
        <v>0</v>
      </c>
      <c r="G7672" t="s">
        <v>3926</v>
      </c>
      <c r="H7672">
        <v>3.4470000000000001</v>
      </c>
      <c r="I7672">
        <v>79.73</v>
      </c>
      <c r="J7672">
        <v>100</v>
      </c>
    </row>
    <row r="7673" spans="1:10" x14ac:dyDescent="0.35">
      <c r="A7673" t="s">
        <v>6800</v>
      </c>
      <c r="B7673">
        <v>239</v>
      </c>
      <c r="C7673">
        <v>1563</v>
      </c>
      <c r="D7673">
        <v>733</v>
      </c>
      <c r="E7673" t="s">
        <v>311</v>
      </c>
      <c r="F7673" t="s">
        <v>0</v>
      </c>
      <c r="G7673" t="s">
        <v>2228</v>
      </c>
      <c r="I7673" t="s">
        <v>311</v>
      </c>
      <c r="J7673">
        <v>7</v>
      </c>
    </row>
    <row r="7674" spans="1:10" x14ac:dyDescent="0.35">
      <c r="A7674" t="s">
        <v>6801</v>
      </c>
      <c r="B7674">
        <v>235</v>
      </c>
      <c r="C7674">
        <v>1561</v>
      </c>
      <c r="D7674">
        <v>734</v>
      </c>
      <c r="E7674" t="s">
        <v>328</v>
      </c>
      <c r="F7674" t="s">
        <v>0</v>
      </c>
      <c r="G7674" t="s">
        <v>2379</v>
      </c>
      <c r="H7674">
        <v>3.242</v>
      </c>
      <c r="I7674">
        <v>69.12</v>
      </c>
      <c r="J7674">
        <v>21</v>
      </c>
    </row>
    <row r="7675" spans="1:10" x14ac:dyDescent="0.35">
      <c r="A7675" t="s">
        <v>6802</v>
      </c>
      <c r="B7675">
        <v>593</v>
      </c>
      <c r="C7675">
        <v>1559</v>
      </c>
      <c r="D7675">
        <v>735</v>
      </c>
      <c r="E7675" t="s">
        <v>312</v>
      </c>
      <c r="F7675" t="s">
        <v>0</v>
      </c>
      <c r="G7675" t="s">
        <v>2197</v>
      </c>
      <c r="H7675">
        <v>2.4710000000000001</v>
      </c>
      <c r="I7675">
        <v>22.3</v>
      </c>
      <c r="J7675">
        <v>53</v>
      </c>
    </row>
    <row r="7676" spans="1:10" x14ac:dyDescent="0.35">
      <c r="A7676" t="s">
        <v>6803</v>
      </c>
      <c r="B7676">
        <v>401</v>
      </c>
      <c r="C7676">
        <v>1559</v>
      </c>
      <c r="D7676">
        <v>735</v>
      </c>
      <c r="E7676" t="s">
        <v>334</v>
      </c>
      <c r="F7676" t="s">
        <v>0</v>
      </c>
      <c r="G7676" t="s">
        <v>3531</v>
      </c>
      <c r="H7676">
        <v>2.214</v>
      </c>
      <c r="I7676">
        <v>12.13</v>
      </c>
      <c r="J7676">
        <v>401</v>
      </c>
    </row>
    <row r="7677" spans="1:10" x14ac:dyDescent="0.35">
      <c r="A7677" t="s">
        <v>6804</v>
      </c>
      <c r="B7677">
        <v>477</v>
      </c>
      <c r="C7677">
        <v>1555</v>
      </c>
      <c r="D7677">
        <v>737</v>
      </c>
      <c r="E7677" t="s">
        <v>334</v>
      </c>
      <c r="F7677" t="s">
        <v>0</v>
      </c>
      <c r="G7677" t="s">
        <v>1759</v>
      </c>
      <c r="H7677">
        <v>1.7589999999999999</v>
      </c>
      <c r="I7677">
        <v>15.04</v>
      </c>
      <c r="J7677">
        <v>100</v>
      </c>
    </row>
    <row r="7678" spans="1:10" x14ac:dyDescent="0.35">
      <c r="A7678" t="s">
        <v>6805</v>
      </c>
      <c r="B7678">
        <v>416</v>
      </c>
      <c r="C7678">
        <v>1554</v>
      </c>
      <c r="D7678">
        <v>738</v>
      </c>
      <c r="E7678" t="s">
        <v>312</v>
      </c>
      <c r="F7678" t="s">
        <v>0</v>
      </c>
      <c r="G7678" t="s">
        <v>2663</v>
      </c>
      <c r="H7678">
        <v>2.0030000000000001</v>
      </c>
      <c r="I7678">
        <v>34.71</v>
      </c>
      <c r="J7678">
        <v>75</v>
      </c>
    </row>
    <row r="7679" spans="1:10" x14ac:dyDescent="0.35">
      <c r="A7679" t="s">
        <v>6806</v>
      </c>
      <c r="B7679">
        <v>339</v>
      </c>
      <c r="C7679">
        <v>1554</v>
      </c>
      <c r="D7679">
        <v>738</v>
      </c>
      <c r="E7679" t="s">
        <v>311</v>
      </c>
      <c r="F7679" t="s">
        <v>0</v>
      </c>
      <c r="G7679" t="s">
        <v>2539</v>
      </c>
      <c r="I7679" t="s">
        <v>311</v>
      </c>
      <c r="J7679">
        <v>339</v>
      </c>
    </row>
    <row r="7680" spans="1:10" x14ac:dyDescent="0.35">
      <c r="A7680" t="s">
        <v>6807</v>
      </c>
      <c r="B7680">
        <v>300</v>
      </c>
      <c r="C7680">
        <v>1552</v>
      </c>
      <c r="D7680">
        <v>740</v>
      </c>
      <c r="E7680" t="s">
        <v>328</v>
      </c>
      <c r="F7680" t="s">
        <v>0</v>
      </c>
      <c r="G7680" t="s">
        <v>6808</v>
      </c>
      <c r="H7680">
        <v>2.879</v>
      </c>
      <c r="I7680">
        <v>42.44</v>
      </c>
      <c r="J7680">
        <v>76</v>
      </c>
    </row>
    <row r="7681" spans="1:10" x14ac:dyDescent="0.35">
      <c r="A7681" t="s">
        <v>6809</v>
      </c>
      <c r="B7681">
        <v>499</v>
      </c>
      <c r="C7681">
        <v>1546</v>
      </c>
      <c r="D7681">
        <v>741</v>
      </c>
      <c r="E7681" t="s">
        <v>312</v>
      </c>
      <c r="F7681" t="s">
        <v>0</v>
      </c>
      <c r="G7681" t="s">
        <v>2457</v>
      </c>
      <c r="H7681">
        <v>1.653</v>
      </c>
      <c r="I7681">
        <v>28.19</v>
      </c>
      <c r="J7681">
        <v>62</v>
      </c>
    </row>
    <row r="7682" spans="1:10" x14ac:dyDescent="0.35">
      <c r="A7682" t="s">
        <v>6810</v>
      </c>
      <c r="B7682">
        <v>155</v>
      </c>
      <c r="C7682">
        <v>1541</v>
      </c>
      <c r="D7682">
        <v>742</v>
      </c>
      <c r="E7682" t="s">
        <v>328</v>
      </c>
      <c r="F7682" t="s">
        <v>0</v>
      </c>
      <c r="G7682" t="s">
        <v>1767</v>
      </c>
      <c r="H7682">
        <v>6.1189999999999998</v>
      </c>
      <c r="I7682">
        <v>72.87</v>
      </c>
      <c r="J7682">
        <v>155</v>
      </c>
    </row>
    <row r="7683" spans="1:10" x14ac:dyDescent="0.35">
      <c r="A7683" t="s">
        <v>6811</v>
      </c>
      <c r="B7683">
        <v>467</v>
      </c>
      <c r="C7683">
        <v>1540</v>
      </c>
      <c r="D7683">
        <v>743</v>
      </c>
      <c r="E7683" t="s">
        <v>334</v>
      </c>
      <c r="F7683" t="s">
        <v>0</v>
      </c>
      <c r="G7683" t="s">
        <v>3977</v>
      </c>
      <c r="H7683">
        <v>1.6180000000000001</v>
      </c>
      <c r="I7683">
        <v>23.29</v>
      </c>
      <c r="J7683">
        <v>212</v>
      </c>
    </row>
    <row r="7684" spans="1:10" x14ac:dyDescent="0.35">
      <c r="A7684" t="s">
        <v>6812</v>
      </c>
      <c r="B7684">
        <v>276</v>
      </c>
      <c r="C7684">
        <v>1539</v>
      </c>
      <c r="D7684">
        <v>744</v>
      </c>
      <c r="E7684" t="s">
        <v>312</v>
      </c>
      <c r="F7684" t="s">
        <v>0</v>
      </c>
      <c r="G7684" t="s">
        <v>1803</v>
      </c>
      <c r="H7684">
        <v>2.3069999999999999</v>
      </c>
      <c r="I7684">
        <v>32.29</v>
      </c>
      <c r="J7684">
        <v>47</v>
      </c>
    </row>
    <row r="7685" spans="1:10" x14ac:dyDescent="0.35">
      <c r="A7685" t="s">
        <v>6813</v>
      </c>
      <c r="B7685">
        <v>282</v>
      </c>
      <c r="C7685">
        <v>1536</v>
      </c>
      <c r="D7685">
        <v>745</v>
      </c>
      <c r="E7685" t="s">
        <v>328</v>
      </c>
      <c r="F7685" t="s">
        <v>0</v>
      </c>
      <c r="G7685" t="s">
        <v>2460</v>
      </c>
      <c r="H7685">
        <v>2.6859999999999999</v>
      </c>
      <c r="I7685">
        <v>51.53</v>
      </c>
      <c r="J7685">
        <v>86</v>
      </c>
    </row>
    <row r="7686" spans="1:10" x14ac:dyDescent="0.35">
      <c r="A7686" t="s">
        <v>6814</v>
      </c>
      <c r="B7686">
        <v>236</v>
      </c>
      <c r="C7686">
        <v>1535</v>
      </c>
      <c r="D7686">
        <v>746</v>
      </c>
      <c r="E7686" t="s">
        <v>328</v>
      </c>
      <c r="F7686" t="s">
        <v>0</v>
      </c>
      <c r="G7686" t="s">
        <v>2381</v>
      </c>
      <c r="H7686">
        <v>3.8029999999999999</v>
      </c>
      <c r="I7686">
        <v>67.19</v>
      </c>
      <c r="J7686">
        <v>235</v>
      </c>
    </row>
    <row r="7687" spans="1:10" x14ac:dyDescent="0.35">
      <c r="A7687" t="s">
        <v>6815</v>
      </c>
      <c r="B7687">
        <v>101</v>
      </c>
      <c r="C7687">
        <v>1534</v>
      </c>
      <c r="D7687">
        <v>747</v>
      </c>
      <c r="E7687" t="s">
        <v>319</v>
      </c>
      <c r="F7687" t="s">
        <v>0</v>
      </c>
      <c r="G7687" t="s">
        <v>3057</v>
      </c>
      <c r="H7687">
        <v>8.6329999999999991</v>
      </c>
      <c r="I7687">
        <v>84.05</v>
      </c>
      <c r="J7687">
        <v>101</v>
      </c>
    </row>
    <row r="7688" spans="1:10" x14ac:dyDescent="0.35">
      <c r="A7688" t="s">
        <v>6816</v>
      </c>
      <c r="B7688">
        <v>52</v>
      </c>
      <c r="C7688">
        <v>1533</v>
      </c>
      <c r="D7688">
        <v>748</v>
      </c>
      <c r="E7688" t="s">
        <v>319</v>
      </c>
      <c r="F7688" t="s">
        <v>0</v>
      </c>
      <c r="G7688" t="s">
        <v>1791</v>
      </c>
      <c r="H7688">
        <v>15.863</v>
      </c>
      <c r="I7688">
        <v>97.02</v>
      </c>
      <c r="J7688">
        <v>52</v>
      </c>
    </row>
    <row r="7689" spans="1:10" x14ac:dyDescent="0.35">
      <c r="A7689" t="s">
        <v>6817</v>
      </c>
      <c r="B7689">
        <v>354</v>
      </c>
      <c r="C7689">
        <v>1530</v>
      </c>
      <c r="D7689">
        <v>749</v>
      </c>
      <c r="E7689" t="s">
        <v>312</v>
      </c>
      <c r="F7689" t="s">
        <v>0</v>
      </c>
      <c r="G7689" t="s">
        <v>6818</v>
      </c>
      <c r="H7689">
        <v>1.9830000000000001</v>
      </c>
      <c r="I7689">
        <v>34.409999999999997</v>
      </c>
      <c r="J7689">
        <v>26</v>
      </c>
    </row>
    <row r="7690" spans="1:10" x14ac:dyDescent="0.35">
      <c r="A7690" t="s">
        <v>6819</v>
      </c>
      <c r="B7690">
        <v>259</v>
      </c>
      <c r="C7690">
        <v>1530</v>
      </c>
      <c r="D7690">
        <v>749</v>
      </c>
      <c r="E7690" t="s">
        <v>312</v>
      </c>
      <c r="F7690" t="s">
        <v>0</v>
      </c>
      <c r="G7690" t="s">
        <v>1967</v>
      </c>
      <c r="H7690">
        <v>2.851</v>
      </c>
      <c r="I7690">
        <v>41.19</v>
      </c>
      <c r="J7690">
        <v>145</v>
      </c>
    </row>
    <row r="7691" spans="1:10" x14ac:dyDescent="0.35">
      <c r="A7691" t="s">
        <v>6820</v>
      </c>
      <c r="B7691">
        <v>414</v>
      </c>
      <c r="C7691">
        <v>1529</v>
      </c>
      <c r="D7691">
        <v>751</v>
      </c>
      <c r="E7691" t="s">
        <v>312</v>
      </c>
      <c r="F7691" t="s">
        <v>0</v>
      </c>
      <c r="G7691" t="s">
        <v>2452</v>
      </c>
      <c r="H7691">
        <v>1.909</v>
      </c>
      <c r="I7691">
        <v>36.96</v>
      </c>
      <c r="J7691">
        <v>161</v>
      </c>
    </row>
    <row r="7692" spans="1:10" x14ac:dyDescent="0.35">
      <c r="A7692" t="s">
        <v>6821</v>
      </c>
      <c r="B7692">
        <v>318</v>
      </c>
      <c r="C7692">
        <v>1528</v>
      </c>
      <c r="D7692">
        <v>752</v>
      </c>
      <c r="E7692" t="s">
        <v>312</v>
      </c>
      <c r="F7692" t="s">
        <v>0</v>
      </c>
      <c r="G7692" t="s">
        <v>2077</v>
      </c>
      <c r="H7692">
        <v>2.698</v>
      </c>
      <c r="I7692">
        <v>44.03</v>
      </c>
      <c r="J7692">
        <v>82</v>
      </c>
    </row>
    <row r="7693" spans="1:10" x14ac:dyDescent="0.35">
      <c r="A7693" t="s">
        <v>6822</v>
      </c>
      <c r="B7693">
        <v>129</v>
      </c>
      <c r="C7693">
        <v>1528</v>
      </c>
      <c r="D7693">
        <v>752</v>
      </c>
      <c r="E7693" t="s">
        <v>319</v>
      </c>
      <c r="F7693" t="s">
        <v>0</v>
      </c>
      <c r="G7693" t="s">
        <v>6823</v>
      </c>
      <c r="H7693">
        <v>6.819</v>
      </c>
      <c r="I7693">
        <v>80.14</v>
      </c>
      <c r="J7693">
        <v>57</v>
      </c>
    </row>
    <row r="7694" spans="1:10" x14ac:dyDescent="0.35">
      <c r="A7694" t="s">
        <v>6824</v>
      </c>
      <c r="B7694">
        <v>192</v>
      </c>
      <c r="C7694">
        <v>1525</v>
      </c>
      <c r="D7694">
        <v>754</v>
      </c>
      <c r="E7694" t="s">
        <v>328</v>
      </c>
      <c r="F7694" t="s">
        <v>0</v>
      </c>
      <c r="G7694" t="s">
        <v>6825</v>
      </c>
      <c r="H7694">
        <v>4.1790000000000003</v>
      </c>
      <c r="I7694">
        <v>59.25</v>
      </c>
      <c r="J7694">
        <v>91</v>
      </c>
    </row>
    <row r="7695" spans="1:10" x14ac:dyDescent="0.35">
      <c r="A7695" t="s">
        <v>6826</v>
      </c>
      <c r="B7695">
        <v>230</v>
      </c>
      <c r="C7695">
        <v>1519</v>
      </c>
      <c r="D7695">
        <v>755</v>
      </c>
      <c r="E7695" t="s">
        <v>328</v>
      </c>
      <c r="F7695" t="s">
        <v>0</v>
      </c>
      <c r="G7695" t="s">
        <v>1775</v>
      </c>
      <c r="H7695">
        <v>3.6920000000000002</v>
      </c>
      <c r="I7695">
        <v>53.99</v>
      </c>
      <c r="J7695">
        <v>39</v>
      </c>
    </row>
    <row r="7696" spans="1:10" x14ac:dyDescent="0.35">
      <c r="A7696" t="s">
        <v>6827</v>
      </c>
      <c r="B7696">
        <v>106</v>
      </c>
      <c r="C7696">
        <v>1519</v>
      </c>
      <c r="D7696">
        <v>755</v>
      </c>
      <c r="E7696" t="s">
        <v>319</v>
      </c>
      <c r="F7696" t="s">
        <v>0</v>
      </c>
      <c r="G7696" t="s">
        <v>6828</v>
      </c>
      <c r="H7696">
        <v>7.8319999999999999</v>
      </c>
      <c r="I7696">
        <v>81.61</v>
      </c>
      <c r="J7696">
        <v>106</v>
      </c>
    </row>
    <row r="7697" spans="1:10" x14ac:dyDescent="0.35">
      <c r="A7697" t="s">
        <v>6829</v>
      </c>
      <c r="B7697">
        <v>508</v>
      </c>
      <c r="C7697">
        <v>1514</v>
      </c>
      <c r="D7697">
        <v>757</v>
      </c>
      <c r="E7697" t="s">
        <v>334</v>
      </c>
      <c r="F7697" t="s">
        <v>0</v>
      </c>
      <c r="G7697" t="s">
        <v>2362</v>
      </c>
      <c r="H7697">
        <v>1.3979999999999999</v>
      </c>
      <c r="I7697">
        <v>18.12</v>
      </c>
      <c r="J7697">
        <v>228</v>
      </c>
    </row>
    <row r="7698" spans="1:10" x14ac:dyDescent="0.35">
      <c r="A7698" t="s">
        <v>6830</v>
      </c>
      <c r="B7698">
        <v>224</v>
      </c>
      <c r="C7698">
        <v>1514</v>
      </c>
      <c r="D7698">
        <v>757</v>
      </c>
      <c r="E7698" t="s">
        <v>319</v>
      </c>
      <c r="F7698" t="s">
        <v>0</v>
      </c>
      <c r="G7698" t="s">
        <v>2088</v>
      </c>
      <c r="H7698">
        <v>3.7749999999999999</v>
      </c>
      <c r="I7698">
        <v>86.23</v>
      </c>
      <c r="J7698">
        <v>223</v>
      </c>
    </row>
    <row r="7699" spans="1:10" x14ac:dyDescent="0.35">
      <c r="A7699" t="s">
        <v>6831</v>
      </c>
      <c r="B7699">
        <v>129</v>
      </c>
      <c r="C7699">
        <v>1513</v>
      </c>
      <c r="D7699">
        <v>759</v>
      </c>
      <c r="E7699" t="s">
        <v>319</v>
      </c>
      <c r="F7699" t="s">
        <v>0</v>
      </c>
      <c r="G7699" t="s">
        <v>2135</v>
      </c>
      <c r="H7699">
        <v>5.4649999999999999</v>
      </c>
      <c r="I7699">
        <v>80.86</v>
      </c>
      <c r="J7699">
        <v>129</v>
      </c>
    </row>
    <row r="7700" spans="1:10" x14ac:dyDescent="0.35">
      <c r="A7700" t="s">
        <v>6832</v>
      </c>
      <c r="B7700">
        <v>606</v>
      </c>
      <c r="C7700">
        <v>1512</v>
      </c>
      <c r="D7700">
        <v>760</v>
      </c>
      <c r="E7700" t="s">
        <v>334</v>
      </c>
      <c r="F7700" t="s">
        <v>0</v>
      </c>
      <c r="G7700" t="s">
        <v>4335</v>
      </c>
      <c r="H7700">
        <v>1.2270000000000001</v>
      </c>
      <c r="I7700">
        <v>9.9700000000000006</v>
      </c>
      <c r="J7700">
        <v>83</v>
      </c>
    </row>
    <row r="7701" spans="1:10" x14ac:dyDescent="0.35">
      <c r="A7701" t="s">
        <v>6833</v>
      </c>
      <c r="B7701">
        <v>143</v>
      </c>
      <c r="C7701">
        <v>1510</v>
      </c>
      <c r="D7701">
        <v>761</v>
      </c>
      <c r="E7701" t="s">
        <v>328</v>
      </c>
      <c r="F7701" t="s">
        <v>0</v>
      </c>
      <c r="G7701" t="s">
        <v>2392</v>
      </c>
      <c r="H7701">
        <v>6.0170000000000003</v>
      </c>
      <c r="I7701">
        <v>65.290000000000006</v>
      </c>
      <c r="J7701">
        <v>78</v>
      </c>
    </row>
    <row r="7702" spans="1:10" x14ac:dyDescent="0.35">
      <c r="A7702" t="s">
        <v>6834</v>
      </c>
      <c r="B7702">
        <v>327</v>
      </c>
      <c r="C7702">
        <v>1509</v>
      </c>
      <c r="D7702">
        <v>762</v>
      </c>
      <c r="E7702" t="s">
        <v>312</v>
      </c>
      <c r="F7702" t="s">
        <v>0</v>
      </c>
      <c r="G7702" t="s">
        <v>2335</v>
      </c>
      <c r="H7702">
        <v>2.0129999999999999</v>
      </c>
      <c r="I7702">
        <v>37.75</v>
      </c>
      <c r="J7702">
        <v>16</v>
      </c>
    </row>
    <row r="7703" spans="1:10" x14ac:dyDescent="0.35">
      <c r="A7703" t="s">
        <v>6835</v>
      </c>
      <c r="B7703">
        <v>111</v>
      </c>
      <c r="C7703">
        <v>1507</v>
      </c>
      <c r="D7703">
        <v>763</v>
      </c>
      <c r="E7703" t="s">
        <v>319</v>
      </c>
      <c r="F7703" t="s">
        <v>0</v>
      </c>
      <c r="G7703" t="s">
        <v>1779</v>
      </c>
      <c r="H7703">
        <v>7.5190000000000001</v>
      </c>
      <c r="I7703">
        <v>79.8</v>
      </c>
      <c r="J7703">
        <v>111</v>
      </c>
    </row>
    <row r="7704" spans="1:10" x14ac:dyDescent="0.35">
      <c r="A7704" t="s">
        <v>6836</v>
      </c>
      <c r="B7704">
        <v>254</v>
      </c>
      <c r="C7704">
        <v>1495</v>
      </c>
      <c r="D7704">
        <v>764</v>
      </c>
      <c r="E7704" t="s">
        <v>312</v>
      </c>
      <c r="F7704" t="s">
        <v>0</v>
      </c>
      <c r="G7704" t="s">
        <v>1878</v>
      </c>
      <c r="H7704">
        <v>3.4329999999999998</v>
      </c>
      <c r="I7704">
        <v>39.619999999999997</v>
      </c>
      <c r="J7704">
        <v>254</v>
      </c>
    </row>
    <row r="7705" spans="1:10" x14ac:dyDescent="0.35">
      <c r="A7705" t="s">
        <v>6837</v>
      </c>
      <c r="B7705">
        <v>391</v>
      </c>
      <c r="C7705">
        <v>1495</v>
      </c>
      <c r="D7705">
        <v>764</v>
      </c>
      <c r="E7705" t="s">
        <v>334</v>
      </c>
      <c r="F7705" t="s">
        <v>0</v>
      </c>
      <c r="G7705" t="s">
        <v>3297</v>
      </c>
      <c r="H7705">
        <v>1.8939999999999999</v>
      </c>
      <c r="I7705">
        <v>18.07</v>
      </c>
      <c r="J7705">
        <v>26</v>
      </c>
    </row>
    <row r="7706" spans="1:10" x14ac:dyDescent="0.35">
      <c r="A7706" t="s">
        <v>6838</v>
      </c>
      <c r="B7706">
        <v>123</v>
      </c>
      <c r="C7706">
        <v>1488</v>
      </c>
      <c r="D7706">
        <v>766</v>
      </c>
      <c r="E7706" t="s">
        <v>319</v>
      </c>
      <c r="F7706" t="s">
        <v>0</v>
      </c>
      <c r="G7706" t="s">
        <v>3356</v>
      </c>
      <c r="H7706">
        <v>6.2480000000000002</v>
      </c>
      <c r="I7706">
        <v>85.28</v>
      </c>
      <c r="J7706">
        <v>123</v>
      </c>
    </row>
    <row r="7707" spans="1:10" x14ac:dyDescent="0.35">
      <c r="A7707" t="s">
        <v>6839</v>
      </c>
      <c r="B7707">
        <v>220</v>
      </c>
      <c r="C7707">
        <v>1482</v>
      </c>
      <c r="D7707">
        <v>767</v>
      </c>
      <c r="E7707" t="s">
        <v>328</v>
      </c>
      <c r="F7707" t="s">
        <v>0</v>
      </c>
      <c r="G7707" t="s">
        <v>6840</v>
      </c>
      <c r="H7707">
        <v>3.3370000000000002</v>
      </c>
      <c r="I7707">
        <v>60.66</v>
      </c>
      <c r="J7707">
        <v>35</v>
      </c>
    </row>
    <row r="7708" spans="1:10" x14ac:dyDescent="0.35">
      <c r="A7708" t="s">
        <v>6841</v>
      </c>
      <c r="B7708">
        <v>164</v>
      </c>
      <c r="C7708">
        <v>1481</v>
      </c>
      <c r="D7708">
        <v>768</v>
      </c>
      <c r="E7708" t="s">
        <v>328</v>
      </c>
      <c r="F7708" t="s">
        <v>0</v>
      </c>
      <c r="G7708" t="s">
        <v>1779</v>
      </c>
      <c r="H7708">
        <v>4.8639999999999999</v>
      </c>
      <c r="I7708">
        <v>60.2</v>
      </c>
      <c r="J7708">
        <v>64</v>
      </c>
    </row>
    <row r="7709" spans="1:10" x14ac:dyDescent="0.35">
      <c r="A7709" t="s">
        <v>6842</v>
      </c>
      <c r="B7709">
        <v>113</v>
      </c>
      <c r="C7709">
        <v>1478</v>
      </c>
      <c r="D7709">
        <v>769</v>
      </c>
      <c r="E7709" t="s">
        <v>319</v>
      </c>
      <c r="F7709" t="s">
        <v>0</v>
      </c>
      <c r="G7709" t="s">
        <v>1886</v>
      </c>
      <c r="H7709">
        <v>6.9610000000000003</v>
      </c>
      <c r="I7709">
        <v>83.76</v>
      </c>
      <c r="J7709">
        <v>113</v>
      </c>
    </row>
    <row r="7710" spans="1:10" x14ac:dyDescent="0.35">
      <c r="A7710" t="s">
        <v>6843</v>
      </c>
      <c r="B7710">
        <v>208</v>
      </c>
      <c r="C7710">
        <v>1473</v>
      </c>
      <c r="D7710">
        <v>770</v>
      </c>
      <c r="E7710" t="s">
        <v>319</v>
      </c>
      <c r="F7710" t="s">
        <v>0</v>
      </c>
      <c r="G7710" t="s">
        <v>2720</v>
      </c>
      <c r="H7710">
        <v>3.8620000000000001</v>
      </c>
      <c r="I7710">
        <v>59.79</v>
      </c>
      <c r="J7710">
        <v>81</v>
      </c>
    </row>
    <row r="7711" spans="1:10" x14ac:dyDescent="0.35">
      <c r="A7711" t="s">
        <v>6844</v>
      </c>
      <c r="B7711">
        <v>283</v>
      </c>
      <c r="C7711">
        <v>1473</v>
      </c>
      <c r="D7711">
        <v>770</v>
      </c>
      <c r="E7711" t="s">
        <v>312</v>
      </c>
      <c r="F7711" t="s">
        <v>0</v>
      </c>
      <c r="G7711" t="s">
        <v>2790</v>
      </c>
      <c r="H7711">
        <v>2.7759999999999998</v>
      </c>
      <c r="I7711">
        <v>40.89</v>
      </c>
      <c r="J7711">
        <v>109</v>
      </c>
    </row>
    <row r="7712" spans="1:10" x14ac:dyDescent="0.35">
      <c r="A7712" t="s">
        <v>6845</v>
      </c>
      <c r="B7712">
        <v>307</v>
      </c>
      <c r="C7712">
        <v>1469</v>
      </c>
      <c r="D7712">
        <v>772</v>
      </c>
      <c r="E7712" t="s">
        <v>312</v>
      </c>
      <c r="F7712" t="s">
        <v>0</v>
      </c>
      <c r="G7712" t="s">
        <v>6846</v>
      </c>
      <c r="H7712">
        <v>3.1560000000000001</v>
      </c>
      <c r="I7712">
        <v>45.53</v>
      </c>
      <c r="J7712">
        <v>93</v>
      </c>
    </row>
    <row r="7713" spans="1:10" x14ac:dyDescent="0.35">
      <c r="A7713" t="s">
        <v>6847</v>
      </c>
      <c r="B7713">
        <v>584</v>
      </c>
      <c r="C7713">
        <v>1465</v>
      </c>
      <c r="D7713">
        <v>773</v>
      </c>
      <c r="E7713" t="s">
        <v>328</v>
      </c>
      <c r="F7713" t="s">
        <v>0</v>
      </c>
      <c r="G7713" t="s">
        <v>2379</v>
      </c>
      <c r="H7713">
        <v>2.6429999999999998</v>
      </c>
      <c r="I7713">
        <v>58.19</v>
      </c>
      <c r="J7713">
        <v>291</v>
      </c>
    </row>
    <row r="7714" spans="1:10" x14ac:dyDescent="0.35">
      <c r="A7714" t="s">
        <v>6848</v>
      </c>
      <c r="B7714">
        <v>302</v>
      </c>
      <c r="C7714">
        <v>1458</v>
      </c>
      <c r="D7714">
        <v>774</v>
      </c>
      <c r="E7714" t="s">
        <v>312</v>
      </c>
      <c r="F7714" t="s">
        <v>0</v>
      </c>
      <c r="G7714" t="s">
        <v>2343</v>
      </c>
      <c r="H7714">
        <v>3.2690000000000001</v>
      </c>
      <c r="I7714">
        <v>34.26</v>
      </c>
      <c r="J7714">
        <v>140</v>
      </c>
    </row>
    <row r="7715" spans="1:10" x14ac:dyDescent="0.35">
      <c r="A7715" t="s">
        <v>6849</v>
      </c>
      <c r="B7715">
        <v>66</v>
      </c>
      <c r="C7715">
        <v>1453</v>
      </c>
      <c r="D7715">
        <v>775</v>
      </c>
      <c r="E7715" t="s">
        <v>319</v>
      </c>
      <c r="F7715" t="s">
        <v>0</v>
      </c>
      <c r="G7715" t="s">
        <v>6850</v>
      </c>
      <c r="H7715">
        <v>12.19</v>
      </c>
      <c r="I7715">
        <v>95.65</v>
      </c>
      <c r="J7715">
        <v>65</v>
      </c>
    </row>
    <row r="7716" spans="1:10" x14ac:dyDescent="0.35">
      <c r="A7716" t="s">
        <v>6851</v>
      </c>
      <c r="B7716">
        <v>216</v>
      </c>
      <c r="C7716">
        <v>1452</v>
      </c>
      <c r="D7716">
        <v>776</v>
      </c>
      <c r="E7716" t="s">
        <v>328</v>
      </c>
      <c r="F7716" t="s">
        <v>0</v>
      </c>
      <c r="G7716" t="s">
        <v>6852</v>
      </c>
      <c r="H7716">
        <v>3.3959999999999999</v>
      </c>
      <c r="I7716">
        <v>53.1</v>
      </c>
      <c r="J7716">
        <v>72</v>
      </c>
    </row>
    <row r="7717" spans="1:10" x14ac:dyDescent="0.35">
      <c r="A7717" t="s">
        <v>6853</v>
      </c>
      <c r="B7717">
        <v>338</v>
      </c>
      <c r="C7717">
        <v>1452</v>
      </c>
      <c r="D7717">
        <v>776</v>
      </c>
      <c r="E7717" t="s">
        <v>312</v>
      </c>
      <c r="F7717" t="s">
        <v>0</v>
      </c>
      <c r="G7717" t="s">
        <v>6854</v>
      </c>
      <c r="H7717">
        <v>1.8149999999999999</v>
      </c>
      <c r="I7717">
        <v>45.04</v>
      </c>
      <c r="J7717">
        <v>50</v>
      </c>
    </row>
    <row r="7718" spans="1:10" x14ac:dyDescent="0.35">
      <c r="A7718" t="s">
        <v>6855</v>
      </c>
      <c r="B7718">
        <v>146</v>
      </c>
      <c r="C7718">
        <v>1451</v>
      </c>
      <c r="D7718">
        <v>778</v>
      </c>
      <c r="E7718" t="s">
        <v>319</v>
      </c>
      <c r="F7718" t="s">
        <v>0</v>
      </c>
      <c r="G7718" t="s">
        <v>3819</v>
      </c>
      <c r="H7718">
        <v>6.0369999999999999</v>
      </c>
      <c r="I7718">
        <v>96.38</v>
      </c>
      <c r="J7718">
        <v>40</v>
      </c>
    </row>
    <row r="7719" spans="1:10" x14ac:dyDescent="0.35">
      <c r="A7719" t="s">
        <v>6856</v>
      </c>
      <c r="B7719">
        <v>237</v>
      </c>
      <c r="C7719">
        <v>1446</v>
      </c>
      <c r="D7719">
        <v>779</v>
      </c>
      <c r="E7719" t="s">
        <v>328</v>
      </c>
      <c r="F7719" t="s">
        <v>0</v>
      </c>
      <c r="G7719" t="s">
        <v>2962</v>
      </c>
      <c r="H7719">
        <v>3.47</v>
      </c>
      <c r="I7719">
        <v>55</v>
      </c>
      <c r="J7719">
        <v>143</v>
      </c>
    </row>
    <row r="7720" spans="1:10" x14ac:dyDescent="0.35">
      <c r="A7720" t="s">
        <v>6857</v>
      </c>
      <c r="B7720">
        <v>239</v>
      </c>
      <c r="C7720">
        <v>1445</v>
      </c>
      <c r="D7720">
        <v>780</v>
      </c>
      <c r="E7720" t="s">
        <v>312</v>
      </c>
      <c r="F7720" t="s">
        <v>0</v>
      </c>
      <c r="G7720" t="s">
        <v>2077</v>
      </c>
      <c r="H7720">
        <v>2.786</v>
      </c>
      <c r="I7720">
        <v>45.52</v>
      </c>
      <c r="J7720">
        <v>59</v>
      </c>
    </row>
    <row r="7721" spans="1:10" x14ac:dyDescent="0.35">
      <c r="A7721" t="s">
        <v>6858</v>
      </c>
      <c r="B7721">
        <v>101</v>
      </c>
      <c r="C7721">
        <v>1442</v>
      </c>
      <c r="D7721">
        <v>781</v>
      </c>
      <c r="E7721" t="s">
        <v>319</v>
      </c>
      <c r="F7721" t="s">
        <v>0</v>
      </c>
      <c r="G7721" t="s">
        <v>3026</v>
      </c>
      <c r="H7721">
        <v>7.6109999999999998</v>
      </c>
      <c r="I7721">
        <v>97.94</v>
      </c>
      <c r="J7721">
        <v>101</v>
      </c>
    </row>
    <row r="7722" spans="1:10" x14ac:dyDescent="0.35">
      <c r="A7722" t="s">
        <v>6859</v>
      </c>
      <c r="B7722">
        <v>113</v>
      </c>
      <c r="C7722">
        <v>1441</v>
      </c>
      <c r="D7722">
        <v>782</v>
      </c>
      <c r="E7722" t="s">
        <v>311</v>
      </c>
      <c r="F7722" t="s">
        <v>0</v>
      </c>
      <c r="G7722" t="s">
        <v>6860</v>
      </c>
      <c r="I7722" t="s">
        <v>311</v>
      </c>
      <c r="J7722">
        <v>31</v>
      </c>
    </row>
    <row r="7723" spans="1:10" x14ac:dyDescent="0.35">
      <c r="A7723" t="s">
        <v>6861</v>
      </c>
      <c r="B7723">
        <v>231</v>
      </c>
      <c r="C7723">
        <v>1441</v>
      </c>
      <c r="D7723">
        <v>782</v>
      </c>
      <c r="E7723" t="s">
        <v>328</v>
      </c>
      <c r="F7723" t="s">
        <v>0</v>
      </c>
      <c r="G7723" t="s">
        <v>6862</v>
      </c>
      <c r="H7723">
        <v>3.09</v>
      </c>
      <c r="I7723">
        <v>52.33</v>
      </c>
      <c r="J7723">
        <v>63</v>
      </c>
    </row>
    <row r="7724" spans="1:10" x14ac:dyDescent="0.35">
      <c r="A7724" t="s">
        <v>6863</v>
      </c>
      <c r="B7724">
        <v>240</v>
      </c>
      <c r="C7724">
        <v>1439</v>
      </c>
      <c r="D7724">
        <v>784</v>
      </c>
      <c r="E7724" t="s">
        <v>319</v>
      </c>
      <c r="F7724" t="s">
        <v>0</v>
      </c>
      <c r="G7724" t="s">
        <v>3034</v>
      </c>
      <c r="H7724">
        <v>2.899</v>
      </c>
      <c r="I7724">
        <v>61.06</v>
      </c>
      <c r="J7724">
        <v>109</v>
      </c>
    </row>
    <row r="7725" spans="1:10" x14ac:dyDescent="0.35">
      <c r="A7725" t="s">
        <v>6864</v>
      </c>
      <c r="B7725">
        <v>252</v>
      </c>
      <c r="C7725">
        <v>1436</v>
      </c>
      <c r="D7725">
        <v>785</v>
      </c>
      <c r="E7725" t="s">
        <v>312</v>
      </c>
      <c r="F7725" t="s">
        <v>0</v>
      </c>
      <c r="G7725" t="s">
        <v>2959</v>
      </c>
      <c r="H7725">
        <v>3.7770000000000001</v>
      </c>
      <c r="I7725">
        <v>48.46</v>
      </c>
      <c r="J7725">
        <v>78</v>
      </c>
    </row>
    <row r="7726" spans="1:10" x14ac:dyDescent="0.35">
      <c r="A7726" t="s">
        <v>6865</v>
      </c>
      <c r="B7726">
        <v>255</v>
      </c>
      <c r="C7726">
        <v>1435</v>
      </c>
      <c r="D7726">
        <v>786</v>
      </c>
      <c r="E7726" t="s">
        <v>328</v>
      </c>
      <c r="F7726" t="s">
        <v>0</v>
      </c>
      <c r="G7726" t="s">
        <v>3410</v>
      </c>
      <c r="H7726">
        <v>2.7949999999999999</v>
      </c>
      <c r="I7726">
        <v>60.91</v>
      </c>
      <c r="J7726">
        <v>79</v>
      </c>
    </row>
    <row r="7727" spans="1:10" x14ac:dyDescent="0.35">
      <c r="A7727" t="s">
        <v>6866</v>
      </c>
      <c r="B7727">
        <v>347</v>
      </c>
      <c r="C7727">
        <v>1433</v>
      </c>
      <c r="D7727">
        <v>787</v>
      </c>
      <c r="E7727" t="s">
        <v>312</v>
      </c>
      <c r="F7727" t="s">
        <v>0</v>
      </c>
      <c r="G7727" t="s">
        <v>3544</v>
      </c>
      <c r="H7727">
        <v>2.0739999999999998</v>
      </c>
      <c r="I7727">
        <v>25.7</v>
      </c>
      <c r="J7727">
        <v>60</v>
      </c>
    </row>
    <row r="7728" spans="1:10" x14ac:dyDescent="0.35">
      <c r="A7728" t="s">
        <v>6867</v>
      </c>
      <c r="B7728">
        <v>214</v>
      </c>
      <c r="C7728">
        <v>1429</v>
      </c>
      <c r="D7728">
        <v>788</v>
      </c>
      <c r="E7728" t="s">
        <v>312</v>
      </c>
      <c r="F7728" t="s">
        <v>0</v>
      </c>
      <c r="G7728" t="s">
        <v>1779</v>
      </c>
      <c r="H7728">
        <v>3.738</v>
      </c>
      <c r="I7728">
        <v>41.43</v>
      </c>
      <c r="J7728">
        <v>53</v>
      </c>
    </row>
    <row r="7729" spans="1:10" x14ac:dyDescent="0.35">
      <c r="A7729" t="s">
        <v>6868</v>
      </c>
      <c r="B7729">
        <v>148</v>
      </c>
      <c r="C7729">
        <v>1427</v>
      </c>
      <c r="D7729">
        <v>789</v>
      </c>
      <c r="E7729" t="s">
        <v>328</v>
      </c>
      <c r="F7729" t="s">
        <v>0</v>
      </c>
      <c r="G7729" t="s">
        <v>1900</v>
      </c>
      <c r="H7729">
        <v>5.0570000000000004</v>
      </c>
      <c r="I7729">
        <v>59.35</v>
      </c>
      <c r="J7729">
        <v>27</v>
      </c>
    </row>
    <row r="7730" spans="1:10" x14ac:dyDescent="0.35">
      <c r="A7730" t="s">
        <v>6869</v>
      </c>
      <c r="B7730">
        <v>221</v>
      </c>
      <c r="C7730">
        <v>1424</v>
      </c>
      <c r="D7730">
        <v>790</v>
      </c>
      <c r="E7730" t="s">
        <v>312</v>
      </c>
      <c r="F7730" t="s">
        <v>0</v>
      </c>
      <c r="G7730" t="s">
        <v>6870</v>
      </c>
      <c r="H7730">
        <v>3.1339999999999999</v>
      </c>
      <c r="I7730">
        <v>23.72</v>
      </c>
      <c r="J7730">
        <v>91</v>
      </c>
    </row>
    <row r="7731" spans="1:10" x14ac:dyDescent="0.35">
      <c r="A7731" t="s">
        <v>6871</v>
      </c>
      <c r="B7731">
        <v>292</v>
      </c>
      <c r="C7731">
        <v>1423</v>
      </c>
      <c r="D7731">
        <v>791</v>
      </c>
      <c r="E7731" t="s">
        <v>312</v>
      </c>
      <c r="F7731" t="s">
        <v>0</v>
      </c>
      <c r="G7731" t="s">
        <v>2109</v>
      </c>
      <c r="H7731">
        <v>2.2930000000000001</v>
      </c>
      <c r="I7731">
        <v>46.55</v>
      </c>
      <c r="J7731">
        <v>72</v>
      </c>
    </row>
    <row r="7732" spans="1:10" x14ac:dyDescent="0.35">
      <c r="A7732" t="s">
        <v>6872</v>
      </c>
      <c r="B7732">
        <v>251</v>
      </c>
      <c r="C7732">
        <v>1420</v>
      </c>
      <c r="D7732">
        <v>792</v>
      </c>
      <c r="E7732" t="s">
        <v>312</v>
      </c>
      <c r="F7732" t="s">
        <v>0</v>
      </c>
      <c r="G7732" t="s">
        <v>1734</v>
      </c>
      <c r="H7732">
        <v>2.9249999999999998</v>
      </c>
      <c r="I7732">
        <v>28.33</v>
      </c>
      <c r="J7732">
        <v>30</v>
      </c>
    </row>
    <row r="7733" spans="1:10" x14ac:dyDescent="0.35">
      <c r="A7733" t="s">
        <v>6873</v>
      </c>
      <c r="B7733">
        <v>150</v>
      </c>
      <c r="C7733">
        <v>1419</v>
      </c>
      <c r="D7733">
        <v>793</v>
      </c>
      <c r="E7733" t="s">
        <v>319</v>
      </c>
      <c r="F7733" t="s">
        <v>0</v>
      </c>
      <c r="G7733" t="s">
        <v>6874</v>
      </c>
      <c r="H7733">
        <v>4.6970000000000001</v>
      </c>
      <c r="I7733">
        <v>73.239999999999995</v>
      </c>
      <c r="J7733">
        <v>48</v>
      </c>
    </row>
    <row r="7734" spans="1:10" x14ac:dyDescent="0.35">
      <c r="A7734" t="s">
        <v>6875</v>
      </c>
      <c r="B7734">
        <v>164</v>
      </c>
      <c r="C7734">
        <v>1419</v>
      </c>
      <c r="D7734">
        <v>793</v>
      </c>
      <c r="E7734" t="s">
        <v>328</v>
      </c>
      <c r="F7734" t="s">
        <v>0</v>
      </c>
      <c r="G7734" t="s">
        <v>2661</v>
      </c>
      <c r="H7734">
        <v>4.6859999999999999</v>
      </c>
      <c r="I7734">
        <v>51.47</v>
      </c>
      <c r="J7734">
        <v>56</v>
      </c>
    </row>
    <row r="7735" spans="1:10" x14ac:dyDescent="0.35">
      <c r="A7735" t="s">
        <v>6876</v>
      </c>
      <c r="B7735">
        <v>64</v>
      </c>
      <c r="C7735">
        <v>1416</v>
      </c>
      <c r="D7735">
        <v>795</v>
      </c>
      <c r="E7735" t="s">
        <v>319</v>
      </c>
      <c r="F7735" t="s">
        <v>0</v>
      </c>
      <c r="G7735" t="s">
        <v>6143</v>
      </c>
      <c r="H7735">
        <v>11.452</v>
      </c>
      <c r="I7735">
        <v>95.69</v>
      </c>
      <c r="J7735">
        <v>10</v>
      </c>
    </row>
    <row r="7736" spans="1:10" x14ac:dyDescent="0.35">
      <c r="A7736" t="s">
        <v>6877</v>
      </c>
      <c r="B7736">
        <v>202</v>
      </c>
      <c r="C7736">
        <v>1414</v>
      </c>
      <c r="D7736">
        <v>796</v>
      </c>
      <c r="E7736" t="s">
        <v>312</v>
      </c>
      <c r="F7736" t="s">
        <v>0</v>
      </c>
      <c r="G7736" t="s">
        <v>2316</v>
      </c>
      <c r="H7736">
        <v>3.4710000000000001</v>
      </c>
      <c r="I7736">
        <v>47.34</v>
      </c>
      <c r="J7736">
        <v>97</v>
      </c>
    </row>
    <row r="7737" spans="1:10" x14ac:dyDescent="0.35">
      <c r="A7737" t="s">
        <v>6878</v>
      </c>
      <c r="B7737">
        <v>231</v>
      </c>
      <c r="C7737">
        <v>1410</v>
      </c>
      <c r="D7737">
        <v>797</v>
      </c>
      <c r="E7737" t="s">
        <v>328</v>
      </c>
      <c r="F7737" t="s">
        <v>0</v>
      </c>
      <c r="G7737" t="s">
        <v>2178</v>
      </c>
      <c r="H7737">
        <v>2.9830000000000001</v>
      </c>
      <c r="I7737">
        <v>61.23</v>
      </c>
      <c r="J7737">
        <v>13</v>
      </c>
    </row>
    <row r="7738" spans="1:10" x14ac:dyDescent="0.35">
      <c r="A7738" t="s">
        <v>6879</v>
      </c>
      <c r="B7738">
        <v>202</v>
      </c>
      <c r="C7738">
        <v>1406</v>
      </c>
      <c r="D7738">
        <v>798</v>
      </c>
      <c r="E7738" t="s">
        <v>328</v>
      </c>
      <c r="F7738" t="s">
        <v>0</v>
      </c>
      <c r="G7738" t="s">
        <v>1958</v>
      </c>
      <c r="H7738">
        <v>3.661</v>
      </c>
      <c r="I7738">
        <v>71.319999999999993</v>
      </c>
      <c r="J7738">
        <v>202</v>
      </c>
    </row>
    <row r="7739" spans="1:10" x14ac:dyDescent="0.35">
      <c r="A7739" t="s">
        <v>6880</v>
      </c>
      <c r="B7739">
        <v>370</v>
      </c>
      <c r="C7739">
        <v>1405</v>
      </c>
      <c r="D7739">
        <v>799</v>
      </c>
      <c r="E7739" t="s">
        <v>312</v>
      </c>
      <c r="F7739" t="s">
        <v>0</v>
      </c>
      <c r="G7739" t="s">
        <v>4017</v>
      </c>
      <c r="H7739">
        <v>1.8759999999999999</v>
      </c>
      <c r="I7739">
        <v>45.99</v>
      </c>
      <c r="J7739">
        <v>55</v>
      </c>
    </row>
    <row r="7740" spans="1:10" x14ac:dyDescent="0.35">
      <c r="A7740" t="s">
        <v>6881</v>
      </c>
      <c r="B7740">
        <v>86</v>
      </c>
      <c r="C7740">
        <v>1403</v>
      </c>
      <c r="D7740">
        <v>800</v>
      </c>
      <c r="E7740" t="s">
        <v>319</v>
      </c>
      <c r="F7740" t="s">
        <v>0</v>
      </c>
      <c r="G7740" t="s">
        <v>1938</v>
      </c>
      <c r="H7740">
        <v>8.9049999999999994</v>
      </c>
      <c r="I7740">
        <v>82.96</v>
      </c>
      <c r="J7740">
        <v>19</v>
      </c>
    </row>
    <row r="7741" spans="1:10" x14ac:dyDescent="0.35">
      <c r="A7741" t="s">
        <v>6882</v>
      </c>
      <c r="B7741">
        <v>310</v>
      </c>
      <c r="C7741">
        <v>1402</v>
      </c>
      <c r="D7741">
        <v>801</v>
      </c>
      <c r="E7741" t="s">
        <v>328</v>
      </c>
      <c r="F7741" t="s">
        <v>0</v>
      </c>
      <c r="G7741" t="s">
        <v>6883</v>
      </c>
      <c r="H7741">
        <v>2.3889999999999998</v>
      </c>
      <c r="I7741">
        <v>62.5</v>
      </c>
      <c r="J7741">
        <v>25</v>
      </c>
    </row>
    <row r="7742" spans="1:10" x14ac:dyDescent="0.35">
      <c r="A7742" t="s">
        <v>6884</v>
      </c>
      <c r="B7742">
        <v>360</v>
      </c>
      <c r="C7742">
        <v>1400</v>
      </c>
      <c r="D7742">
        <v>802</v>
      </c>
      <c r="E7742" t="s">
        <v>319</v>
      </c>
      <c r="F7742" t="s">
        <v>0</v>
      </c>
      <c r="G7742" t="s">
        <v>2590</v>
      </c>
      <c r="H7742">
        <v>1.7929999999999999</v>
      </c>
      <c r="I7742">
        <v>74.02</v>
      </c>
      <c r="J7742">
        <v>360</v>
      </c>
    </row>
    <row r="7743" spans="1:10" x14ac:dyDescent="0.35">
      <c r="A7743" t="s">
        <v>6885</v>
      </c>
      <c r="B7743">
        <v>334</v>
      </c>
      <c r="C7743">
        <v>1391</v>
      </c>
      <c r="D7743">
        <v>803</v>
      </c>
      <c r="E7743" t="s">
        <v>312</v>
      </c>
      <c r="F7743" t="s">
        <v>0</v>
      </c>
      <c r="G7743" t="s">
        <v>1969</v>
      </c>
      <c r="H7743">
        <v>2.09</v>
      </c>
      <c r="I7743">
        <v>26.11</v>
      </c>
      <c r="J7743">
        <v>334</v>
      </c>
    </row>
    <row r="7744" spans="1:10" x14ac:dyDescent="0.35">
      <c r="A7744" t="s">
        <v>6886</v>
      </c>
      <c r="B7744">
        <v>92</v>
      </c>
      <c r="C7744">
        <v>1388</v>
      </c>
      <c r="D7744">
        <v>804</v>
      </c>
      <c r="E7744" t="s">
        <v>319</v>
      </c>
      <c r="F7744" t="s">
        <v>0</v>
      </c>
      <c r="G7744" t="s">
        <v>3710</v>
      </c>
      <c r="H7744">
        <v>8.0229999999999997</v>
      </c>
      <c r="I7744">
        <v>86.46</v>
      </c>
      <c r="J7744">
        <v>29</v>
      </c>
    </row>
    <row r="7745" spans="1:10" x14ac:dyDescent="0.35">
      <c r="A7745" t="s">
        <v>6887</v>
      </c>
      <c r="B7745">
        <v>308</v>
      </c>
      <c r="C7745">
        <v>1384</v>
      </c>
      <c r="D7745">
        <v>805</v>
      </c>
      <c r="E7745" t="s">
        <v>311</v>
      </c>
      <c r="F7745" t="s">
        <v>0</v>
      </c>
      <c r="G7745" t="s">
        <v>2063</v>
      </c>
      <c r="I7745" t="s">
        <v>311</v>
      </c>
      <c r="J7745">
        <v>304</v>
      </c>
    </row>
    <row r="7746" spans="1:10" x14ac:dyDescent="0.35">
      <c r="A7746" t="s">
        <v>6888</v>
      </c>
      <c r="B7746">
        <v>278</v>
      </c>
      <c r="C7746">
        <v>1381</v>
      </c>
      <c r="D7746">
        <v>806</v>
      </c>
      <c r="E7746" t="s">
        <v>312</v>
      </c>
      <c r="F7746" t="s">
        <v>0</v>
      </c>
      <c r="G7746" t="s">
        <v>2402</v>
      </c>
      <c r="H7746">
        <v>2.7010000000000001</v>
      </c>
      <c r="I7746">
        <v>37.130000000000003</v>
      </c>
      <c r="J7746">
        <v>66</v>
      </c>
    </row>
    <row r="7747" spans="1:10" x14ac:dyDescent="0.35">
      <c r="A7747" t="s">
        <v>6889</v>
      </c>
      <c r="B7747">
        <v>173</v>
      </c>
      <c r="C7747">
        <v>1380</v>
      </c>
      <c r="D7747">
        <v>807</v>
      </c>
      <c r="E7747" t="s">
        <v>319</v>
      </c>
      <c r="F7747" t="s">
        <v>0</v>
      </c>
      <c r="G7747" t="s">
        <v>6890</v>
      </c>
      <c r="H7747">
        <v>4.1239999999999997</v>
      </c>
      <c r="I7747">
        <v>65.209999999999994</v>
      </c>
      <c r="J7747">
        <v>31</v>
      </c>
    </row>
    <row r="7748" spans="1:10" x14ac:dyDescent="0.35">
      <c r="A7748" t="s">
        <v>6891</v>
      </c>
      <c r="B7748">
        <v>327</v>
      </c>
      <c r="C7748">
        <v>1380</v>
      </c>
      <c r="D7748">
        <v>807</v>
      </c>
      <c r="E7748" t="s">
        <v>312</v>
      </c>
      <c r="F7748" t="s">
        <v>0</v>
      </c>
      <c r="G7748" t="s">
        <v>2034</v>
      </c>
      <c r="H7748">
        <v>2.2130000000000001</v>
      </c>
      <c r="I7748">
        <v>23.89</v>
      </c>
      <c r="J7748">
        <v>64</v>
      </c>
    </row>
    <row r="7749" spans="1:10" x14ac:dyDescent="0.35">
      <c r="A7749" t="s">
        <v>6892</v>
      </c>
      <c r="B7749">
        <v>206</v>
      </c>
      <c r="C7749">
        <v>1378</v>
      </c>
      <c r="D7749">
        <v>809</v>
      </c>
      <c r="E7749" t="s">
        <v>328</v>
      </c>
      <c r="F7749" t="s">
        <v>0</v>
      </c>
      <c r="G7749" t="s">
        <v>2297</v>
      </c>
      <c r="H7749">
        <v>3.5259999999999998</v>
      </c>
      <c r="I7749">
        <v>53.62</v>
      </c>
      <c r="J7749">
        <v>205</v>
      </c>
    </row>
    <row r="7750" spans="1:10" x14ac:dyDescent="0.35">
      <c r="A7750" t="s">
        <v>6893</v>
      </c>
      <c r="B7750">
        <v>236</v>
      </c>
      <c r="C7750">
        <v>1374</v>
      </c>
      <c r="D7750">
        <v>810</v>
      </c>
      <c r="E7750" t="s">
        <v>328</v>
      </c>
      <c r="F7750" t="s">
        <v>0</v>
      </c>
      <c r="G7750" t="s">
        <v>6894</v>
      </c>
      <c r="H7750">
        <v>2.8969999999999998</v>
      </c>
      <c r="I7750">
        <v>56.22</v>
      </c>
      <c r="J7750">
        <v>74</v>
      </c>
    </row>
    <row r="7751" spans="1:10" x14ac:dyDescent="0.35">
      <c r="A7751" t="s">
        <v>6895</v>
      </c>
      <c r="B7751">
        <v>142</v>
      </c>
      <c r="C7751">
        <v>1373</v>
      </c>
      <c r="D7751">
        <v>811</v>
      </c>
      <c r="E7751" t="s">
        <v>328</v>
      </c>
      <c r="F7751" t="s">
        <v>0</v>
      </c>
      <c r="G7751" t="s">
        <v>2063</v>
      </c>
      <c r="H7751">
        <v>5.1630000000000003</v>
      </c>
      <c r="I7751">
        <v>70.209999999999994</v>
      </c>
      <c r="J7751">
        <v>77</v>
      </c>
    </row>
    <row r="7752" spans="1:10" x14ac:dyDescent="0.35">
      <c r="A7752" t="s">
        <v>6896</v>
      </c>
      <c r="B7752">
        <v>307</v>
      </c>
      <c r="C7752">
        <v>1373</v>
      </c>
      <c r="D7752">
        <v>811</v>
      </c>
      <c r="E7752" t="s">
        <v>328</v>
      </c>
      <c r="F7752" t="s">
        <v>0</v>
      </c>
      <c r="G7752" t="s">
        <v>6897</v>
      </c>
      <c r="H7752">
        <v>2.794</v>
      </c>
      <c r="I7752">
        <v>64.77</v>
      </c>
      <c r="J7752">
        <v>91</v>
      </c>
    </row>
    <row r="7753" spans="1:10" x14ac:dyDescent="0.35">
      <c r="A7753" t="s">
        <v>6898</v>
      </c>
      <c r="B7753">
        <v>115</v>
      </c>
      <c r="C7753">
        <v>1372</v>
      </c>
      <c r="D7753">
        <v>813</v>
      </c>
      <c r="E7753" t="s">
        <v>319</v>
      </c>
      <c r="F7753" t="s">
        <v>0</v>
      </c>
      <c r="G7753" t="s">
        <v>2838</v>
      </c>
      <c r="H7753">
        <v>6.766</v>
      </c>
      <c r="I7753">
        <v>92.53</v>
      </c>
      <c r="J7753">
        <v>115</v>
      </c>
    </row>
    <row r="7754" spans="1:10" x14ac:dyDescent="0.35">
      <c r="A7754" t="s">
        <v>6899</v>
      </c>
      <c r="B7754">
        <v>218</v>
      </c>
      <c r="C7754">
        <v>1371</v>
      </c>
      <c r="D7754">
        <v>814</v>
      </c>
      <c r="E7754" t="s">
        <v>328</v>
      </c>
      <c r="F7754" t="s">
        <v>0</v>
      </c>
      <c r="G7754" t="s">
        <v>6900</v>
      </c>
      <c r="H7754">
        <v>3.7850000000000001</v>
      </c>
      <c r="I7754">
        <v>56.9</v>
      </c>
      <c r="J7754">
        <v>40</v>
      </c>
    </row>
    <row r="7755" spans="1:10" x14ac:dyDescent="0.35">
      <c r="A7755" t="s">
        <v>6901</v>
      </c>
      <c r="B7755">
        <v>279</v>
      </c>
      <c r="C7755">
        <v>1371</v>
      </c>
      <c r="D7755">
        <v>814</v>
      </c>
      <c r="E7755" t="s">
        <v>312</v>
      </c>
      <c r="F7755" t="s">
        <v>0</v>
      </c>
      <c r="G7755" t="s">
        <v>6069</v>
      </c>
      <c r="H7755">
        <v>2.3359999999999999</v>
      </c>
      <c r="I7755">
        <v>35.64</v>
      </c>
      <c r="J7755">
        <v>36</v>
      </c>
    </row>
    <row r="7756" spans="1:10" x14ac:dyDescent="0.35">
      <c r="A7756" t="s">
        <v>6902</v>
      </c>
      <c r="B7756">
        <v>411</v>
      </c>
      <c r="C7756">
        <v>1366</v>
      </c>
      <c r="D7756">
        <v>816</v>
      </c>
      <c r="E7756" t="s">
        <v>334</v>
      </c>
      <c r="F7756" t="s">
        <v>0</v>
      </c>
      <c r="G7756" t="s">
        <v>1938</v>
      </c>
      <c r="H7756">
        <v>1.613</v>
      </c>
      <c r="I7756">
        <v>22.63</v>
      </c>
      <c r="J7756">
        <v>95</v>
      </c>
    </row>
    <row r="7757" spans="1:10" x14ac:dyDescent="0.35">
      <c r="A7757" t="s">
        <v>6903</v>
      </c>
      <c r="B7757">
        <v>150</v>
      </c>
      <c r="C7757">
        <v>1365</v>
      </c>
      <c r="D7757">
        <v>817</v>
      </c>
      <c r="E7757" t="s">
        <v>319</v>
      </c>
      <c r="F7757" t="s">
        <v>0</v>
      </c>
      <c r="G7757" t="s">
        <v>6904</v>
      </c>
      <c r="H7757">
        <v>5.0999999999999996</v>
      </c>
      <c r="I7757">
        <v>85.94</v>
      </c>
      <c r="J7757">
        <v>150</v>
      </c>
    </row>
    <row r="7758" spans="1:10" x14ac:dyDescent="0.35">
      <c r="A7758" t="s">
        <v>6905</v>
      </c>
      <c r="B7758">
        <v>266</v>
      </c>
      <c r="C7758">
        <v>1365</v>
      </c>
      <c r="D7758">
        <v>817</v>
      </c>
      <c r="E7758" t="s">
        <v>328</v>
      </c>
      <c r="F7758" t="s">
        <v>0</v>
      </c>
      <c r="G7758" t="s">
        <v>3026</v>
      </c>
      <c r="H7758">
        <v>2.4689999999999999</v>
      </c>
      <c r="I7758">
        <v>50.75</v>
      </c>
      <c r="J7758">
        <v>65</v>
      </c>
    </row>
    <row r="7759" spans="1:10" x14ac:dyDescent="0.35">
      <c r="A7759" t="s">
        <v>6906</v>
      </c>
      <c r="B7759">
        <v>464</v>
      </c>
      <c r="C7759">
        <v>1364</v>
      </c>
      <c r="D7759">
        <v>819</v>
      </c>
      <c r="E7759" t="s">
        <v>334</v>
      </c>
      <c r="F7759" t="s">
        <v>0</v>
      </c>
      <c r="G7759" t="s">
        <v>4038</v>
      </c>
      <c r="H7759">
        <v>1.321</v>
      </c>
      <c r="I7759">
        <v>15.91</v>
      </c>
      <c r="J7759">
        <v>28</v>
      </c>
    </row>
    <row r="7760" spans="1:10" x14ac:dyDescent="0.35">
      <c r="A7760" t="s">
        <v>6907</v>
      </c>
      <c r="B7760">
        <v>263</v>
      </c>
      <c r="C7760">
        <v>1363</v>
      </c>
      <c r="D7760">
        <v>820</v>
      </c>
      <c r="E7760" t="s">
        <v>312</v>
      </c>
      <c r="F7760" t="s">
        <v>0</v>
      </c>
      <c r="G7760" t="s">
        <v>3354</v>
      </c>
      <c r="H7760">
        <v>2.532</v>
      </c>
      <c r="I7760">
        <v>25.6</v>
      </c>
      <c r="J7760">
        <v>160</v>
      </c>
    </row>
    <row r="7761" spans="1:10" x14ac:dyDescent="0.35">
      <c r="A7761" t="s">
        <v>6908</v>
      </c>
      <c r="B7761">
        <v>184</v>
      </c>
      <c r="C7761">
        <v>1358</v>
      </c>
      <c r="D7761">
        <v>821</v>
      </c>
      <c r="E7761" t="s">
        <v>312</v>
      </c>
      <c r="F7761" t="s">
        <v>0</v>
      </c>
      <c r="G7761" t="s">
        <v>6909</v>
      </c>
      <c r="H7761">
        <v>3.7829999999999999</v>
      </c>
      <c r="I7761">
        <v>42.76</v>
      </c>
      <c r="J7761">
        <v>39</v>
      </c>
    </row>
    <row r="7762" spans="1:10" x14ac:dyDescent="0.35">
      <c r="A7762" t="s">
        <v>6910</v>
      </c>
      <c r="B7762">
        <v>240</v>
      </c>
      <c r="C7762">
        <v>1358</v>
      </c>
      <c r="D7762">
        <v>821</v>
      </c>
      <c r="E7762" t="s">
        <v>328</v>
      </c>
      <c r="F7762" t="s">
        <v>0</v>
      </c>
      <c r="G7762" t="s">
        <v>4155</v>
      </c>
      <c r="H7762">
        <v>2.7080000000000002</v>
      </c>
      <c r="I7762">
        <v>55.75</v>
      </c>
      <c r="J7762">
        <v>46</v>
      </c>
    </row>
    <row r="7763" spans="1:10" x14ac:dyDescent="0.35">
      <c r="A7763" t="s">
        <v>6912</v>
      </c>
      <c r="B7763">
        <v>62</v>
      </c>
      <c r="C7763">
        <v>1357</v>
      </c>
      <c r="D7763">
        <v>824</v>
      </c>
      <c r="E7763" t="s">
        <v>319</v>
      </c>
      <c r="F7763" t="s">
        <v>0</v>
      </c>
      <c r="G7763" t="s">
        <v>3652</v>
      </c>
      <c r="H7763">
        <v>10.5</v>
      </c>
      <c r="I7763">
        <v>90.2</v>
      </c>
      <c r="J7763">
        <v>62</v>
      </c>
    </row>
    <row r="7764" spans="1:10" x14ac:dyDescent="0.35">
      <c r="A7764" t="s">
        <v>6913</v>
      </c>
      <c r="B7764">
        <v>273</v>
      </c>
      <c r="C7764">
        <v>1356</v>
      </c>
      <c r="D7764">
        <v>825</v>
      </c>
      <c r="E7764" t="s">
        <v>328</v>
      </c>
      <c r="F7764" t="s">
        <v>0</v>
      </c>
      <c r="G7764" t="s">
        <v>6914</v>
      </c>
      <c r="H7764">
        <v>2.528</v>
      </c>
      <c r="I7764">
        <v>68.430000000000007</v>
      </c>
      <c r="J7764">
        <v>90</v>
      </c>
    </row>
    <row r="7765" spans="1:10" x14ac:dyDescent="0.35">
      <c r="A7765" t="s">
        <v>6915</v>
      </c>
      <c r="B7765">
        <v>254</v>
      </c>
      <c r="C7765">
        <v>1354</v>
      </c>
      <c r="D7765">
        <v>826</v>
      </c>
      <c r="E7765" t="s">
        <v>328</v>
      </c>
      <c r="F7765" t="s">
        <v>0</v>
      </c>
      <c r="G7765" t="s">
        <v>6916</v>
      </c>
      <c r="H7765">
        <v>2.4129999999999998</v>
      </c>
      <c r="I7765">
        <v>50.01</v>
      </c>
      <c r="J7765">
        <v>41</v>
      </c>
    </row>
    <row r="7766" spans="1:10" x14ac:dyDescent="0.35">
      <c r="A7766" t="s">
        <v>6917</v>
      </c>
      <c r="B7766">
        <v>268</v>
      </c>
      <c r="C7766">
        <v>1351</v>
      </c>
      <c r="D7766">
        <v>827</v>
      </c>
      <c r="E7766" t="s">
        <v>328</v>
      </c>
      <c r="F7766" t="s">
        <v>0</v>
      </c>
      <c r="G7766" t="s">
        <v>3926</v>
      </c>
      <c r="H7766">
        <v>2.3220000000000001</v>
      </c>
      <c r="I7766">
        <v>57.21</v>
      </c>
      <c r="J7766">
        <v>90</v>
      </c>
    </row>
    <row r="7767" spans="1:10" x14ac:dyDescent="0.35">
      <c r="A7767" t="s">
        <v>6918</v>
      </c>
      <c r="B7767">
        <v>238</v>
      </c>
      <c r="C7767">
        <v>1349</v>
      </c>
      <c r="D7767">
        <v>828</v>
      </c>
      <c r="E7767" t="s">
        <v>312</v>
      </c>
      <c r="F7767" t="s">
        <v>0</v>
      </c>
      <c r="G7767" t="s">
        <v>2906</v>
      </c>
      <c r="H7767">
        <v>3.1920000000000002</v>
      </c>
      <c r="I7767">
        <v>38.450000000000003</v>
      </c>
      <c r="J7767">
        <v>65</v>
      </c>
    </row>
    <row r="7768" spans="1:10" x14ac:dyDescent="0.35">
      <c r="A7768" t="s">
        <v>6919</v>
      </c>
      <c r="B7768">
        <v>173</v>
      </c>
      <c r="C7768">
        <v>1346</v>
      </c>
      <c r="D7768">
        <v>829</v>
      </c>
      <c r="E7768" t="s">
        <v>328</v>
      </c>
      <c r="F7768" t="s">
        <v>0</v>
      </c>
      <c r="G7768" t="s">
        <v>1940</v>
      </c>
      <c r="H7768">
        <v>3.9039999999999999</v>
      </c>
      <c r="I7768">
        <v>54.95</v>
      </c>
      <c r="J7768">
        <v>18</v>
      </c>
    </row>
    <row r="7769" spans="1:10" x14ac:dyDescent="0.35">
      <c r="A7769" t="s">
        <v>6920</v>
      </c>
      <c r="B7769">
        <v>192</v>
      </c>
      <c r="C7769">
        <v>1345</v>
      </c>
      <c r="D7769">
        <v>830</v>
      </c>
      <c r="E7769" t="s">
        <v>319</v>
      </c>
      <c r="F7769" t="s">
        <v>0</v>
      </c>
      <c r="G7769" t="s">
        <v>2197</v>
      </c>
      <c r="H7769">
        <v>5.625</v>
      </c>
      <c r="I7769">
        <v>77.290000000000006</v>
      </c>
      <c r="J7769">
        <v>104</v>
      </c>
    </row>
    <row r="7770" spans="1:10" x14ac:dyDescent="0.35">
      <c r="A7770" t="s">
        <v>6921</v>
      </c>
      <c r="B7770">
        <v>826</v>
      </c>
      <c r="C7770">
        <v>1339</v>
      </c>
      <c r="D7770">
        <v>831</v>
      </c>
      <c r="E7770" t="s">
        <v>334</v>
      </c>
      <c r="F7770" t="s">
        <v>0</v>
      </c>
      <c r="G7770" t="s">
        <v>1938</v>
      </c>
      <c r="H7770">
        <v>0.77900000000000003</v>
      </c>
      <c r="I7770">
        <v>10.34</v>
      </c>
      <c r="J7770">
        <v>7</v>
      </c>
    </row>
    <row r="7771" spans="1:10" x14ac:dyDescent="0.35">
      <c r="A7771" t="s">
        <v>6922</v>
      </c>
      <c r="B7771">
        <v>213</v>
      </c>
      <c r="C7771">
        <v>1337</v>
      </c>
      <c r="D7771">
        <v>832</v>
      </c>
      <c r="E7771" t="s">
        <v>312</v>
      </c>
      <c r="F7771" t="s">
        <v>0</v>
      </c>
      <c r="G7771" t="s">
        <v>3718</v>
      </c>
      <c r="H7771">
        <v>3.1680000000000001</v>
      </c>
      <c r="I7771">
        <v>37.61</v>
      </c>
      <c r="J7771">
        <v>169</v>
      </c>
    </row>
    <row r="7772" spans="1:10" x14ac:dyDescent="0.35">
      <c r="A7772" t="s">
        <v>6923</v>
      </c>
      <c r="B7772">
        <v>243</v>
      </c>
      <c r="C7772">
        <v>1336</v>
      </c>
      <c r="D7772">
        <v>833</v>
      </c>
      <c r="E7772" t="s">
        <v>312</v>
      </c>
      <c r="F7772" t="s">
        <v>0</v>
      </c>
      <c r="G7772" t="s">
        <v>2962</v>
      </c>
      <c r="H7772">
        <v>3.0910000000000002</v>
      </c>
      <c r="I7772">
        <v>44.23</v>
      </c>
      <c r="J7772">
        <v>97</v>
      </c>
    </row>
    <row r="7773" spans="1:10" x14ac:dyDescent="0.35">
      <c r="A7773" t="s">
        <v>6924</v>
      </c>
      <c r="B7773">
        <v>319</v>
      </c>
      <c r="C7773">
        <v>1330</v>
      </c>
      <c r="D7773">
        <v>834</v>
      </c>
      <c r="E7773" t="s">
        <v>311</v>
      </c>
      <c r="F7773" t="s">
        <v>0</v>
      </c>
      <c r="G7773" t="s">
        <v>1803</v>
      </c>
      <c r="I7773" t="s">
        <v>311</v>
      </c>
      <c r="J7773">
        <v>155</v>
      </c>
    </row>
    <row r="7774" spans="1:10" x14ac:dyDescent="0.35">
      <c r="A7774" t="s">
        <v>6925</v>
      </c>
      <c r="B7774">
        <v>252</v>
      </c>
      <c r="C7774">
        <v>1330</v>
      </c>
      <c r="D7774">
        <v>834</v>
      </c>
      <c r="E7774" t="s">
        <v>312</v>
      </c>
      <c r="F7774" t="s">
        <v>0</v>
      </c>
      <c r="G7774" t="s">
        <v>2135</v>
      </c>
      <c r="H7774">
        <v>2.7589999999999999</v>
      </c>
      <c r="I7774">
        <v>37.43</v>
      </c>
      <c r="J7774">
        <v>252</v>
      </c>
    </row>
    <row r="7775" spans="1:10" x14ac:dyDescent="0.35">
      <c r="A7775" t="s">
        <v>6926</v>
      </c>
      <c r="B7775">
        <v>298</v>
      </c>
      <c r="C7775">
        <v>1329</v>
      </c>
      <c r="D7775">
        <v>836</v>
      </c>
      <c r="E7775" t="s">
        <v>328</v>
      </c>
      <c r="F7775" t="s">
        <v>0</v>
      </c>
      <c r="G7775" t="s">
        <v>2729</v>
      </c>
      <c r="H7775">
        <v>2.2629999999999999</v>
      </c>
      <c r="I7775">
        <v>63.92</v>
      </c>
      <c r="J7775">
        <v>46</v>
      </c>
    </row>
    <row r="7776" spans="1:10" x14ac:dyDescent="0.35">
      <c r="A7776" t="s">
        <v>6927</v>
      </c>
      <c r="B7776">
        <v>305</v>
      </c>
      <c r="C7776">
        <v>1326</v>
      </c>
      <c r="D7776">
        <v>837</v>
      </c>
      <c r="E7776" t="s">
        <v>312</v>
      </c>
      <c r="F7776" t="s">
        <v>0</v>
      </c>
      <c r="G7776" t="s">
        <v>2211</v>
      </c>
      <c r="H7776">
        <v>2.931</v>
      </c>
      <c r="I7776">
        <v>39.71</v>
      </c>
      <c r="J7776">
        <v>135</v>
      </c>
    </row>
    <row r="7777" spans="1:10" x14ac:dyDescent="0.35">
      <c r="A7777" t="s">
        <v>6928</v>
      </c>
      <c r="B7777">
        <v>113</v>
      </c>
      <c r="C7777">
        <v>1325</v>
      </c>
      <c r="D7777">
        <v>838</v>
      </c>
      <c r="E7777" t="s">
        <v>319</v>
      </c>
      <c r="F7777" t="s">
        <v>0</v>
      </c>
      <c r="G7777" t="s">
        <v>2135</v>
      </c>
      <c r="H7777">
        <v>6.4809999999999999</v>
      </c>
      <c r="I7777">
        <v>87.71</v>
      </c>
      <c r="J7777">
        <v>113</v>
      </c>
    </row>
    <row r="7778" spans="1:10" x14ac:dyDescent="0.35">
      <c r="A7778" t="s">
        <v>6929</v>
      </c>
      <c r="B7778">
        <v>185</v>
      </c>
      <c r="C7778">
        <v>1322</v>
      </c>
      <c r="D7778">
        <v>839</v>
      </c>
      <c r="E7778" t="s">
        <v>319</v>
      </c>
      <c r="F7778" t="s">
        <v>0</v>
      </c>
      <c r="G7778" t="s">
        <v>6930</v>
      </c>
      <c r="H7778">
        <v>3.4430000000000001</v>
      </c>
      <c r="I7778">
        <v>82.23</v>
      </c>
      <c r="J7778">
        <v>133</v>
      </c>
    </row>
    <row r="7779" spans="1:10" x14ac:dyDescent="0.35">
      <c r="A7779" t="s">
        <v>6931</v>
      </c>
      <c r="B7779">
        <v>274</v>
      </c>
      <c r="C7779">
        <v>1315</v>
      </c>
      <c r="D7779">
        <v>840</v>
      </c>
      <c r="E7779" t="s">
        <v>312</v>
      </c>
      <c r="F7779" t="s">
        <v>0</v>
      </c>
      <c r="G7779" t="s">
        <v>2293</v>
      </c>
      <c r="H7779">
        <v>2.5659999999999998</v>
      </c>
      <c r="I7779">
        <v>48.37</v>
      </c>
      <c r="J7779">
        <v>150</v>
      </c>
    </row>
    <row r="7780" spans="1:10" x14ac:dyDescent="0.35">
      <c r="A7780" t="s">
        <v>6932</v>
      </c>
      <c r="B7780">
        <v>536</v>
      </c>
      <c r="C7780">
        <v>1306</v>
      </c>
      <c r="D7780">
        <v>841</v>
      </c>
      <c r="E7780" t="s">
        <v>334</v>
      </c>
      <c r="F7780" t="s">
        <v>0</v>
      </c>
      <c r="G7780" t="s">
        <v>2448</v>
      </c>
      <c r="H7780">
        <v>1.214</v>
      </c>
      <c r="I7780">
        <v>19.02</v>
      </c>
      <c r="J7780">
        <v>253</v>
      </c>
    </row>
    <row r="7781" spans="1:10" x14ac:dyDescent="0.35">
      <c r="A7781" t="s">
        <v>6933</v>
      </c>
      <c r="B7781">
        <v>48</v>
      </c>
      <c r="C7781">
        <v>1305</v>
      </c>
      <c r="D7781">
        <v>842</v>
      </c>
      <c r="E7781" t="s">
        <v>319</v>
      </c>
      <c r="F7781" t="s">
        <v>0</v>
      </c>
      <c r="G7781" t="s">
        <v>3778</v>
      </c>
      <c r="H7781">
        <v>14.404</v>
      </c>
      <c r="I7781">
        <v>95.12</v>
      </c>
      <c r="J7781">
        <v>48</v>
      </c>
    </row>
    <row r="7782" spans="1:10" x14ac:dyDescent="0.35">
      <c r="A7782" t="s">
        <v>6934</v>
      </c>
      <c r="B7782">
        <v>340</v>
      </c>
      <c r="C7782">
        <v>1296</v>
      </c>
      <c r="D7782">
        <v>843</v>
      </c>
      <c r="E7782" t="s">
        <v>312</v>
      </c>
      <c r="F7782" t="s">
        <v>0</v>
      </c>
      <c r="G7782" t="s">
        <v>6935</v>
      </c>
      <c r="H7782">
        <v>1.7410000000000001</v>
      </c>
      <c r="I7782">
        <v>31.32</v>
      </c>
      <c r="J7782">
        <v>91</v>
      </c>
    </row>
    <row r="7783" spans="1:10" x14ac:dyDescent="0.35">
      <c r="A7783" t="s">
        <v>6936</v>
      </c>
      <c r="B7783">
        <v>513</v>
      </c>
      <c r="C7783">
        <v>1294</v>
      </c>
      <c r="D7783">
        <v>844</v>
      </c>
      <c r="E7783" t="s">
        <v>312</v>
      </c>
      <c r="F7783" t="s">
        <v>0</v>
      </c>
      <c r="G7783" t="s">
        <v>6937</v>
      </c>
      <c r="H7783">
        <v>1.3540000000000001</v>
      </c>
      <c r="I7783">
        <v>20.81</v>
      </c>
      <c r="J7783">
        <v>78</v>
      </c>
    </row>
    <row r="7784" spans="1:10" x14ac:dyDescent="0.35">
      <c r="A7784" t="s">
        <v>6938</v>
      </c>
      <c r="B7784">
        <v>206</v>
      </c>
      <c r="C7784">
        <v>1292</v>
      </c>
      <c r="D7784">
        <v>845</v>
      </c>
      <c r="E7784" t="s">
        <v>328</v>
      </c>
      <c r="F7784" t="s">
        <v>0</v>
      </c>
      <c r="G7784" t="s">
        <v>6939</v>
      </c>
      <c r="H7784">
        <v>3.0920000000000001</v>
      </c>
      <c r="I7784">
        <v>53.21</v>
      </c>
      <c r="J7784">
        <v>63</v>
      </c>
    </row>
    <row r="7785" spans="1:10" x14ac:dyDescent="0.35">
      <c r="A7785" t="s">
        <v>6940</v>
      </c>
      <c r="B7785">
        <v>155</v>
      </c>
      <c r="C7785">
        <v>1290</v>
      </c>
      <c r="D7785">
        <v>846</v>
      </c>
      <c r="E7785" t="s">
        <v>319</v>
      </c>
      <c r="F7785" t="s">
        <v>0</v>
      </c>
      <c r="G7785" t="s">
        <v>3171</v>
      </c>
      <c r="H7785">
        <v>4.8559999999999999</v>
      </c>
      <c r="I7785">
        <v>89.53</v>
      </c>
      <c r="J7785">
        <v>155</v>
      </c>
    </row>
    <row r="7786" spans="1:10" x14ac:dyDescent="0.35">
      <c r="A7786" t="s">
        <v>6941</v>
      </c>
      <c r="B7786">
        <v>299</v>
      </c>
      <c r="C7786">
        <v>1289</v>
      </c>
      <c r="D7786">
        <v>847</v>
      </c>
      <c r="E7786" t="s">
        <v>319</v>
      </c>
      <c r="F7786" t="s">
        <v>0</v>
      </c>
      <c r="G7786" t="s">
        <v>2590</v>
      </c>
      <c r="H7786">
        <v>2.1960000000000002</v>
      </c>
      <c r="I7786">
        <v>84.53</v>
      </c>
      <c r="J7786">
        <v>29</v>
      </c>
    </row>
    <row r="7787" spans="1:10" x14ac:dyDescent="0.35">
      <c r="A7787" t="s">
        <v>6942</v>
      </c>
      <c r="B7787">
        <v>266</v>
      </c>
      <c r="C7787">
        <v>1288</v>
      </c>
      <c r="D7787">
        <v>848</v>
      </c>
      <c r="E7787" t="s">
        <v>312</v>
      </c>
      <c r="F7787" t="s">
        <v>0</v>
      </c>
      <c r="G7787" t="s">
        <v>2743</v>
      </c>
      <c r="H7787">
        <v>2.4820000000000002</v>
      </c>
      <c r="I7787">
        <v>46.11</v>
      </c>
      <c r="J7787">
        <v>262</v>
      </c>
    </row>
    <row r="7788" spans="1:10" x14ac:dyDescent="0.35">
      <c r="A7788" t="s">
        <v>6943</v>
      </c>
      <c r="B7788">
        <v>170</v>
      </c>
      <c r="C7788">
        <v>1281</v>
      </c>
      <c r="D7788">
        <v>849</v>
      </c>
      <c r="E7788" t="s">
        <v>312</v>
      </c>
      <c r="F7788" t="s">
        <v>0</v>
      </c>
      <c r="G7788" t="s">
        <v>1781</v>
      </c>
      <c r="H7788">
        <v>3.6709999999999998</v>
      </c>
      <c r="I7788">
        <v>42.47</v>
      </c>
      <c r="J7788">
        <v>36</v>
      </c>
    </row>
    <row r="7789" spans="1:10" x14ac:dyDescent="0.35">
      <c r="A7789" t="s">
        <v>6944</v>
      </c>
      <c r="B7789">
        <v>193</v>
      </c>
      <c r="C7789">
        <v>1280</v>
      </c>
      <c r="D7789">
        <v>850</v>
      </c>
      <c r="E7789" t="s">
        <v>312</v>
      </c>
      <c r="F7789" t="s">
        <v>0</v>
      </c>
      <c r="G7789" t="s">
        <v>2063</v>
      </c>
      <c r="H7789">
        <v>3.5990000000000002</v>
      </c>
      <c r="I7789">
        <v>39.380000000000003</v>
      </c>
      <c r="J7789">
        <v>51</v>
      </c>
    </row>
    <row r="7790" spans="1:10" x14ac:dyDescent="0.35">
      <c r="A7790" t="s">
        <v>6945</v>
      </c>
      <c r="B7790">
        <v>249</v>
      </c>
      <c r="C7790">
        <v>1275</v>
      </c>
      <c r="D7790">
        <v>851</v>
      </c>
      <c r="E7790" t="s">
        <v>311</v>
      </c>
      <c r="F7790" t="s">
        <v>0</v>
      </c>
      <c r="G7790" t="s">
        <v>2962</v>
      </c>
      <c r="I7790" t="s">
        <v>311</v>
      </c>
      <c r="J7790">
        <v>249</v>
      </c>
    </row>
    <row r="7791" spans="1:10" x14ac:dyDescent="0.35">
      <c r="A7791" t="s">
        <v>6946</v>
      </c>
      <c r="B7791">
        <v>135</v>
      </c>
      <c r="C7791">
        <v>1274</v>
      </c>
      <c r="D7791">
        <v>852</v>
      </c>
      <c r="E7791" t="s">
        <v>319</v>
      </c>
      <c r="F7791" t="s">
        <v>0</v>
      </c>
      <c r="G7791" t="s">
        <v>3429</v>
      </c>
      <c r="H7791">
        <v>7.0990000000000002</v>
      </c>
      <c r="I7791">
        <v>84.27</v>
      </c>
      <c r="J7791">
        <v>35</v>
      </c>
    </row>
    <row r="7792" spans="1:10" x14ac:dyDescent="0.35">
      <c r="A7792" t="s">
        <v>6947</v>
      </c>
      <c r="B7792">
        <v>276</v>
      </c>
      <c r="C7792">
        <v>1271</v>
      </c>
      <c r="D7792">
        <v>853</v>
      </c>
      <c r="E7792" t="s">
        <v>312</v>
      </c>
      <c r="F7792" t="s">
        <v>0</v>
      </c>
      <c r="G7792" t="s">
        <v>1860</v>
      </c>
      <c r="H7792">
        <v>2.2589999999999999</v>
      </c>
      <c r="I7792">
        <v>30.02</v>
      </c>
      <c r="J7792">
        <v>246</v>
      </c>
    </row>
    <row r="7793" spans="1:10" x14ac:dyDescent="0.35">
      <c r="A7793" t="s">
        <v>6948</v>
      </c>
      <c r="B7793">
        <v>278</v>
      </c>
      <c r="C7793">
        <v>1269</v>
      </c>
      <c r="D7793">
        <v>854</v>
      </c>
      <c r="E7793" t="s">
        <v>312</v>
      </c>
      <c r="F7793" t="s">
        <v>0</v>
      </c>
      <c r="G7793" t="s">
        <v>3608</v>
      </c>
      <c r="H7793">
        <v>2.1640000000000001</v>
      </c>
      <c r="I7793">
        <v>38.270000000000003</v>
      </c>
      <c r="J7793">
        <v>189</v>
      </c>
    </row>
    <row r="7794" spans="1:10" x14ac:dyDescent="0.35">
      <c r="A7794" t="s">
        <v>6949</v>
      </c>
      <c r="B7794">
        <v>396</v>
      </c>
      <c r="C7794">
        <v>1269</v>
      </c>
      <c r="D7794">
        <v>854</v>
      </c>
      <c r="E7794" t="s">
        <v>312</v>
      </c>
      <c r="F7794" t="s">
        <v>0</v>
      </c>
      <c r="G7794" t="s">
        <v>1961</v>
      </c>
      <c r="H7794">
        <v>1.63</v>
      </c>
      <c r="I7794">
        <v>26.27</v>
      </c>
      <c r="J7794">
        <v>32</v>
      </c>
    </row>
    <row r="7795" spans="1:10" x14ac:dyDescent="0.35">
      <c r="A7795" t="s">
        <v>6950</v>
      </c>
      <c r="B7795">
        <v>195</v>
      </c>
      <c r="C7795">
        <v>1269</v>
      </c>
      <c r="D7795">
        <v>854</v>
      </c>
      <c r="E7795" t="s">
        <v>328</v>
      </c>
      <c r="F7795" t="s">
        <v>0</v>
      </c>
      <c r="G7795" t="s">
        <v>6951</v>
      </c>
      <c r="H7795">
        <v>2.9950000000000001</v>
      </c>
      <c r="I7795">
        <v>41.96</v>
      </c>
      <c r="J7795">
        <v>46</v>
      </c>
    </row>
    <row r="7796" spans="1:10" x14ac:dyDescent="0.35">
      <c r="A7796" t="s">
        <v>6952</v>
      </c>
      <c r="B7796">
        <v>241</v>
      </c>
      <c r="C7796">
        <v>1269</v>
      </c>
      <c r="D7796">
        <v>854</v>
      </c>
      <c r="E7796" t="s">
        <v>328</v>
      </c>
      <c r="F7796" t="s">
        <v>0</v>
      </c>
      <c r="G7796" t="s">
        <v>6953</v>
      </c>
      <c r="H7796">
        <v>2.794</v>
      </c>
      <c r="I7796">
        <v>53.34</v>
      </c>
      <c r="J7796">
        <v>108</v>
      </c>
    </row>
    <row r="7797" spans="1:10" x14ac:dyDescent="0.35">
      <c r="A7797" t="s">
        <v>6954</v>
      </c>
      <c r="B7797">
        <v>228</v>
      </c>
      <c r="C7797">
        <v>1268</v>
      </c>
      <c r="D7797">
        <v>858</v>
      </c>
      <c r="E7797" t="s">
        <v>328</v>
      </c>
      <c r="F7797" t="s">
        <v>0</v>
      </c>
      <c r="G7797" t="s">
        <v>6955</v>
      </c>
      <c r="H7797">
        <v>2.843</v>
      </c>
      <c r="I7797">
        <v>50.42</v>
      </c>
      <c r="J7797">
        <v>227</v>
      </c>
    </row>
    <row r="7798" spans="1:10" x14ac:dyDescent="0.35">
      <c r="A7798" t="s">
        <v>6956</v>
      </c>
      <c r="B7798">
        <v>287</v>
      </c>
      <c r="C7798">
        <v>1266</v>
      </c>
      <c r="D7798">
        <v>859</v>
      </c>
      <c r="E7798" t="s">
        <v>312</v>
      </c>
      <c r="F7798" t="s">
        <v>0</v>
      </c>
      <c r="G7798" t="s">
        <v>1823</v>
      </c>
      <c r="H7798">
        <v>2.1840000000000002</v>
      </c>
      <c r="I7798">
        <v>35.869999999999997</v>
      </c>
      <c r="J7798">
        <v>18</v>
      </c>
    </row>
    <row r="7799" spans="1:10" x14ac:dyDescent="0.35">
      <c r="A7799" t="s">
        <v>6957</v>
      </c>
      <c r="B7799">
        <v>71</v>
      </c>
      <c r="C7799">
        <v>1266</v>
      </c>
      <c r="D7799">
        <v>859</v>
      </c>
      <c r="E7799" t="s">
        <v>319</v>
      </c>
      <c r="F7799" t="s">
        <v>0</v>
      </c>
      <c r="G7799" t="s">
        <v>6958</v>
      </c>
      <c r="H7799">
        <v>9.7010000000000005</v>
      </c>
      <c r="I7799">
        <v>86.06</v>
      </c>
      <c r="J7799">
        <v>71</v>
      </c>
    </row>
    <row r="7800" spans="1:10" x14ac:dyDescent="0.35">
      <c r="A7800" t="s">
        <v>6959</v>
      </c>
      <c r="B7800">
        <v>321</v>
      </c>
      <c r="C7800">
        <v>1266</v>
      </c>
      <c r="D7800">
        <v>859</v>
      </c>
      <c r="E7800" t="s">
        <v>312</v>
      </c>
      <c r="F7800" t="s">
        <v>0</v>
      </c>
      <c r="G7800" t="s">
        <v>1969</v>
      </c>
      <c r="H7800">
        <v>2.4079999999999999</v>
      </c>
      <c r="I7800">
        <v>32.78</v>
      </c>
      <c r="J7800">
        <v>55</v>
      </c>
    </row>
    <row r="7801" spans="1:10" x14ac:dyDescent="0.35">
      <c r="A7801" t="s">
        <v>6960</v>
      </c>
      <c r="B7801">
        <v>557</v>
      </c>
      <c r="C7801">
        <v>1265</v>
      </c>
      <c r="D7801">
        <v>862</v>
      </c>
      <c r="E7801" t="s">
        <v>328</v>
      </c>
      <c r="F7801" t="s">
        <v>0</v>
      </c>
      <c r="G7801" t="s">
        <v>2520</v>
      </c>
      <c r="H7801">
        <v>1.002</v>
      </c>
      <c r="I7801">
        <v>54.37</v>
      </c>
      <c r="J7801">
        <v>410</v>
      </c>
    </row>
    <row r="7802" spans="1:10" x14ac:dyDescent="0.35">
      <c r="A7802" t="s">
        <v>6961</v>
      </c>
      <c r="B7802">
        <v>229</v>
      </c>
      <c r="C7802">
        <v>1265</v>
      </c>
      <c r="D7802">
        <v>862</v>
      </c>
      <c r="E7802" t="s">
        <v>319</v>
      </c>
      <c r="F7802" t="s">
        <v>0</v>
      </c>
      <c r="G7802" t="s">
        <v>6962</v>
      </c>
      <c r="H7802">
        <v>2.8340000000000001</v>
      </c>
      <c r="I7802">
        <v>66.25</v>
      </c>
      <c r="J7802">
        <v>229</v>
      </c>
    </row>
    <row r="7803" spans="1:10" x14ac:dyDescent="0.35">
      <c r="A7803" t="s">
        <v>6963</v>
      </c>
      <c r="B7803">
        <v>202</v>
      </c>
      <c r="C7803">
        <v>1263</v>
      </c>
      <c r="D7803">
        <v>864</v>
      </c>
      <c r="E7803" t="s">
        <v>328</v>
      </c>
      <c r="F7803" t="s">
        <v>0</v>
      </c>
      <c r="G7803" t="s">
        <v>6964</v>
      </c>
      <c r="H7803">
        <v>3.01</v>
      </c>
      <c r="I7803">
        <v>52.78</v>
      </c>
      <c r="J7803">
        <v>84</v>
      </c>
    </row>
    <row r="7804" spans="1:10" x14ac:dyDescent="0.35">
      <c r="A7804" t="s">
        <v>6965</v>
      </c>
      <c r="B7804">
        <v>152</v>
      </c>
      <c r="C7804">
        <v>1262</v>
      </c>
      <c r="D7804">
        <v>865</v>
      </c>
      <c r="E7804" t="s">
        <v>328</v>
      </c>
      <c r="F7804" t="s">
        <v>0</v>
      </c>
      <c r="G7804" t="s">
        <v>6966</v>
      </c>
      <c r="H7804">
        <v>4.2750000000000004</v>
      </c>
      <c r="I7804">
        <v>59.23</v>
      </c>
      <c r="J7804">
        <v>80</v>
      </c>
    </row>
    <row r="7805" spans="1:10" x14ac:dyDescent="0.35">
      <c r="A7805" t="s">
        <v>6967</v>
      </c>
      <c r="B7805">
        <v>410</v>
      </c>
      <c r="C7805">
        <v>1258</v>
      </c>
      <c r="D7805">
        <v>866</v>
      </c>
      <c r="E7805" t="s">
        <v>328</v>
      </c>
      <c r="F7805" t="s">
        <v>0</v>
      </c>
      <c r="G7805" t="s">
        <v>4755</v>
      </c>
      <c r="H7805">
        <v>1.5289999999999999</v>
      </c>
      <c r="I7805">
        <v>38.99</v>
      </c>
      <c r="J7805">
        <v>129</v>
      </c>
    </row>
    <row r="7806" spans="1:10" x14ac:dyDescent="0.35">
      <c r="A7806" t="s">
        <v>6968</v>
      </c>
      <c r="B7806">
        <v>240</v>
      </c>
      <c r="C7806">
        <v>1253</v>
      </c>
      <c r="D7806">
        <v>867</v>
      </c>
      <c r="E7806" t="s">
        <v>328</v>
      </c>
      <c r="F7806" t="s">
        <v>0</v>
      </c>
      <c r="G7806" t="s">
        <v>1830</v>
      </c>
      <c r="H7806">
        <v>2.42</v>
      </c>
      <c r="I7806">
        <v>57.34</v>
      </c>
      <c r="J7806">
        <v>67</v>
      </c>
    </row>
    <row r="7807" spans="1:10" x14ac:dyDescent="0.35">
      <c r="A7807" t="s">
        <v>6969</v>
      </c>
      <c r="B7807">
        <v>279</v>
      </c>
      <c r="C7807">
        <v>1252</v>
      </c>
      <c r="D7807">
        <v>868</v>
      </c>
      <c r="E7807" t="s">
        <v>334</v>
      </c>
      <c r="F7807" t="s">
        <v>0</v>
      </c>
      <c r="G7807" t="s">
        <v>6970</v>
      </c>
      <c r="H7807">
        <v>2.1640000000000001</v>
      </c>
      <c r="I7807">
        <v>17.36</v>
      </c>
      <c r="J7807">
        <v>19</v>
      </c>
    </row>
    <row r="7808" spans="1:10" x14ac:dyDescent="0.35">
      <c r="A7808" t="s">
        <v>6971</v>
      </c>
      <c r="B7808">
        <v>219</v>
      </c>
      <c r="C7808">
        <v>1251</v>
      </c>
      <c r="D7808">
        <v>869</v>
      </c>
      <c r="E7808" t="s">
        <v>328</v>
      </c>
      <c r="F7808" t="s">
        <v>0</v>
      </c>
      <c r="G7808" t="s">
        <v>1993</v>
      </c>
      <c r="H7808">
        <v>2.91</v>
      </c>
      <c r="I7808">
        <v>57.81</v>
      </c>
      <c r="J7808">
        <v>38</v>
      </c>
    </row>
    <row r="7809" spans="1:10" x14ac:dyDescent="0.35">
      <c r="A7809" t="s">
        <v>6972</v>
      </c>
      <c r="B7809">
        <v>416</v>
      </c>
      <c r="C7809">
        <v>1250</v>
      </c>
      <c r="D7809">
        <v>870</v>
      </c>
      <c r="E7809" t="s">
        <v>328</v>
      </c>
      <c r="F7809" t="s">
        <v>0</v>
      </c>
      <c r="G7809" t="s">
        <v>2520</v>
      </c>
      <c r="H7809">
        <v>1.3340000000000001</v>
      </c>
      <c r="I7809">
        <v>73.040000000000006</v>
      </c>
      <c r="J7809">
        <v>366</v>
      </c>
    </row>
    <row r="7810" spans="1:10" x14ac:dyDescent="0.35">
      <c r="A7810" t="s">
        <v>6973</v>
      </c>
      <c r="B7810">
        <v>93</v>
      </c>
      <c r="C7810">
        <v>1249</v>
      </c>
      <c r="D7810">
        <v>871</v>
      </c>
      <c r="E7810" t="s">
        <v>311</v>
      </c>
      <c r="F7810" t="s">
        <v>0</v>
      </c>
      <c r="G7810" t="s">
        <v>4562</v>
      </c>
      <c r="I7810" t="s">
        <v>311</v>
      </c>
      <c r="J7810">
        <v>12</v>
      </c>
    </row>
    <row r="7811" spans="1:10" x14ac:dyDescent="0.35">
      <c r="A7811" t="s">
        <v>6974</v>
      </c>
      <c r="B7811">
        <v>97</v>
      </c>
      <c r="C7811">
        <v>1247</v>
      </c>
      <c r="D7811">
        <v>872</v>
      </c>
      <c r="E7811" t="s">
        <v>319</v>
      </c>
      <c r="F7811" t="s">
        <v>0</v>
      </c>
      <c r="G7811" t="s">
        <v>6975</v>
      </c>
      <c r="H7811">
        <v>7.8330000000000002</v>
      </c>
      <c r="I7811">
        <v>97.57</v>
      </c>
      <c r="J7811">
        <v>52</v>
      </c>
    </row>
    <row r="7812" spans="1:10" x14ac:dyDescent="0.35">
      <c r="A7812" t="s">
        <v>6976</v>
      </c>
      <c r="B7812">
        <v>114</v>
      </c>
      <c r="C7812">
        <v>1246</v>
      </c>
      <c r="D7812">
        <v>873</v>
      </c>
      <c r="E7812" t="s">
        <v>328</v>
      </c>
      <c r="F7812" t="s">
        <v>0</v>
      </c>
      <c r="G7812" t="s">
        <v>1767</v>
      </c>
      <c r="H7812">
        <v>5.4950000000000001</v>
      </c>
      <c r="I7812">
        <v>63.3</v>
      </c>
      <c r="J7812">
        <v>87</v>
      </c>
    </row>
    <row r="7813" spans="1:10" x14ac:dyDescent="0.35">
      <c r="A7813" t="s">
        <v>6977</v>
      </c>
      <c r="B7813">
        <v>310</v>
      </c>
      <c r="C7813">
        <v>1241</v>
      </c>
      <c r="D7813">
        <v>874</v>
      </c>
      <c r="E7813" t="s">
        <v>334</v>
      </c>
      <c r="F7813" t="s">
        <v>0</v>
      </c>
      <c r="G7813" t="s">
        <v>1742</v>
      </c>
      <c r="H7813">
        <v>2.1539999999999999</v>
      </c>
      <c r="I7813">
        <v>21.78</v>
      </c>
      <c r="J7813">
        <v>49</v>
      </c>
    </row>
    <row r="7814" spans="1:10" x14ac:dyDescent="0.35">
      <c r="A7814" t="s">
        <v>6978</v>
      </c>
      <c r="B7814">
        <v>865</v>
      </c>
      <c r="C7814">
        <v>1239</v>
      </c>
      <c r="D7814">
        <v>875</v>
      </c>
      <c r="E7814" t="s">
        <v>334</v>
      </c>
      <c r="F7814" t="s">
        <v>0</v>
      </c>
      <c r="G7814" t="s">
        <v>1742</v>
      </c>
      <c r="H7814">
        <v>0.79100000000000004</v>
      </c>
      <c r="I7814">
        <v>2.76</v>
      </c>
      <c r="J7814">
        <v>11</v>
      </c>
    </row>
    <row r="7815" spans="1:10" x14ac:dyDescent="0.35">
      <c r="A7815" t="s">
        <v>6979</v>
      </c>
      <c r="B7815">
        <v>215</v>
      </c>
      <c r="C7815">
        <v>1238</v>
      </c>
      <c r="D7815">
        <v>876</v>
      </c>
      <c r="E7815" t="s">
        <v>328</v>
      </c>
      <c r="F7815" t="s">
        <v>0</v>
      </c>
      <c r="G7815" t="s">
        <v>2799</v>
      </c>
      <c r="H7815">
        <v>2.8849999999999998</v>
      </c>
      <c r="I7815">
        <v>51.63</v>
      </c>
      <c r="J7815">
        <v>50</v>
      </c>
    </row>
    <row r="7816" spans="1:10" x14ac:dyDescent="0.35">
      <c r="A7816" t="s">
        <v>6980</v>
      </c>
      <c r="B7816">
        <v>431</v>
      </c>
      <c r="C7816">
        <v>1238</v>
      </c>
      <c r="D7816">
        <v>876</v>
      </c>
      <c r="E7816" t="s">
        <v>311</v>
      </c>
      <c r="F7816" t="s">
        <v>0</v>
      </c>
      <c r="G7816" t="s">
        <v>1967</v>
      </c>
      <c r="I7816" t="s">
        <v>311</v>
      </c>
      <c r="J7816">
        <v>114</v>
      </c>
    </row>
    <row r="7817" spans="1:10" x14ac:dyDescent="0.35">
      <c r="A7817" t="s">
        <v>6981</v>
      </c>
      <c r="B7817">
        <v>292</v>
      </c>
      <c r="C7817">
        <v>1236</v>
      </c>
      <c r="D7817">
        <v>878</v>
      </c>
      <c r="E7817" t="s">
        <v>312</v>
      </c>
      <c r="F7817" t="s">
        <v>0</v>
      </c>
      <c r="G7817" t="s">
        <v>6982</v>
      </c>
      <c r="H7817">
        <v>2.4159999999999999</v>
      </c>
      <c r="I7817">
        <v>38.85</v>
      </c>
      <c r="J7817">
        <v>48</v>
      </c>
    </row>
    <row r="7818" spans="1:10" x14ac:dyDescent="0.35">
      <c r="A7818" t="s">
        <v>6983</v>
      </c>
      <c r="B7818">
        <v>291</v>
      </c>
      <c r="C7818">
        <v>1230</v>
      </c>
      <c r="D7818">
        <v>879</v>
      </c>
      <c r="E7818" t="s">
        <v>311</v>
      </c>
      <c r="F7818" t="s">
        <v>0</v>
      </c>
      <c r="G7818" t="s">
        <v>1803</v>
      </c>
      <c r="I7818" t="s">
        <v>311</v>
      </c>
      <c r="J7818">
        <v>20</v>
      </c>
    </row>
    <row r="7819" spans="1:10" x14ac:dyDescent="0.35">
      <c r="A7819" t="s">
        <v>6984</v>
      </c>
      <c r="B7819">
        <v>290</v>
      </c>
      <c r="C7819">
        <v>1229</v>
      </c>
      <c r="D7819">
        <v>880</v>
      </c>
      <c r="E7819" t="s">
        <v>328</v>
      </c>
      <c r="F7819" t="s">
        <v>0</v>
      </c>
      <c r="G7819" t="s">
        <v>4755</v>
      </c>
      <c r="H7819">
        <v>1.996</v>
      </c>
      <c r="I7819">
        <v>50.92</v>
      </c>
      <c r="J7819">
        <v>116</v>
      </c>
    </row>
    <row r="7820" spans="1:10" x14ac:dyDescent="0.35">
      <c r="A7820" t="s">
        <v>6985</v>
      </c>
      <c r="B7820">
        <v>343</v>
      </c>
      <c r="C7820">
        <v>1228</v>
      </c>
      <c r="D7820">
        <v>881</v>
      </c>
      <c r="E7820" t="s">
        <v>311</v>
      </c>
      <c r="F7820" t="s">
        <v>0</v>
      </c>
      <c r="G7820" t="s">
        <v>1900</v>
      </c>
      <c r="I7820" t="s">
        <v>311</v>
      </c>
      <c r="J7820">
        <v>343</v>
      </c>
    </row>
    <row r="7821" spans="1:10" x14ac:dyDescent="0.35">
      <c r="A7821" t="s">
        <v>6986</v>
      </c>
      <c r="B7821">
        <v>53</v>
      </c>
      <c r="C7821">
        <v>1227</v>
      </c>
      <c r="D7821">
        <v>882</v>
      </c>
      <c r="E7821" t="s">
        <v>319</v>
      </c>
      <c r="F7821" t="s">
        <v>0</v>
      </c>
      <c r="G7821" t="s">
        <v>6987</v>
      </c>
      <c r="H7821">
        <v>12.019</v>
      </c>
      <c r="I7821">
        <v>93.1</v>
      </c>
      <c r="J7821">
        <v>53</v>
      </c>
    </row>
    <row r="7822" spans="1:10" x14ac:dyDescent="0.35">
      <c r="A7822" t="s">
        <v>6988</v>
      </c>
      <c r="B7822">
        <v>167</v>
      </c>
      <c r="C7822">
        <v>1226</v>
      </c>
      <c r="D7822">
        <v>883</v>
      </c>
      <c r="E7822" t="s">
        <v>319</v>
      </c>
      <c r="F7822" t="s">
        <v>0</v>
      </c>
      <c r="G7822" t="s">
        <v>2202</v>
      </c>
      <c r="H7822">
        <v>4.9269999999999996</v>
      </c>
      <c r="I7822">
        <v>86.07</v>
      </c>
      <c r="J7822">
        <v>167</v>
      </c>
    </row>
    <row r="7823" spans="1:10" x14ac:dyDescent="0.35">
      <c r="A7823" t="s">
        <v>6989</v>
      </c>
      <c r="B7823">
        <v>409</v>
      </c>
      <c r="C7823">
        <v>1223</v>
      </c>
      <c r="D7823">
        <v>884</v>
      </c>
      <c r="E7823" t="s">
        <v>334</v>
      </c>
      <c r="F7823" t="s">
        <v>0</v>
      </c>
      <c r="G7823" t="s">
        <v>1823</v>
      </c>
      <c r="H7823">
        <v>1.4610000000000001</v>
      </c>
      <c r="I7823">
        <v>20.65</v>
      </c>
      <c r="J7823">
        <v>9</v>
      </c>
    </row>
    <row r="7824" spans="1:10" x14ac:dyDescent="0.35">
      <c r="A7824" t="s">
        <v>6990</v>
      </c>
      <c r="B7824">
        <v>148</v>
      </c>
      <c r="C7824">
        <v>1221</v>
      </c>
      <c r="D7824">
        <v>885</v>
      </c>
      <c r="E7824" t="s">
        <v>312</v>
      </c>
      <c r="F7824" t="s">
        <v>0</v>
      </c>
      <c r="G7824" t="s">
        <v>3375</v>
      </c>
      <c r="H7824">
        <v>4.5</v>
      </c>
      <c r="I7824">
        <v>48.89</v>
      </c>
      <c r="J7824">
        <v>40</v>
      </c>
    </row>
    <row r="7825" spans="1:10" x14ac:dyDescent="0.35">
      <c r="A7825" t="s">
        <v>6991</v>
      </c>
      <c r="B7825">
        <v>236</v>
      </c>
      <c r="C7825">
        <v>1218</v>
      </c>
      <c r="D7825">
        <v>886</v>
      </c>
      <c r="E7825" t="s">
        <v>312</v>
      </c>
      <c r="F7825" t="s">
        <v>0</v>
      </c>
      <c r="G7825" t="s">
        <v>3076</v>
      </c>
      <c r="H7825">
        <v>2.948</v>
      </c>
      <c r="I7825">
        <v>45.71</v>
      </c>
      <c r="J7825">
        <v>121</v>
      </c>
    </row>
    <row r="7826" spans="1:10" x14ac:dyDescent="0.35">
      <c r="A7826" t="s">
        <v>6992</v>
      </c>
      <c r="B7826">
        <v>104</v>
      </c>
      <c r="C7826">
        <v>1216</v>
      </c>
      <c r="D7826">
        <v>887</v>
      </c>
      <c r="E7826" t="s">
        <v>319</v>
      </c>
      <c r="F7826" t="s">
        <v>0</v>
      </c>
      <c r="G7826" t="s">
        <v>3531</v>
      </c>
      <c r="H7826">
        <v>6.7809999999999997</v>
      </c>
      <c r="I7826">
        <v>79.78</v>
      </c>
      <c r="J7826">
        <v>104</v>
      </c>
    </row>
    <row r="7827" spans="1:10" x14ac:dyDescent="0.35">
      <c r="A7827" t="s">
        <v>6993</v>
      </c>
      <c r="B7827">
        <v>121</v>
      </c>
      <c r="C7827">
        <v>1214</v>
      </c>
      <c r="D7827">
        <v>888</v>
      </c>
      <c r="E7827" t="s">
        <v>319</v>
      </c>
      <c r="F7827" t="s">
        <v>0</v>
      </c>
      <c r="G7827" t="s">
        <v>6994</v>
      </c>
      <c r="H7827">
        <v>5.08</v>
      </c>
      <c r="I7827">
        <v>72.61</v>
      </c>
      <c r="J7827">
        <v>9</v>
      </c>
    </row>
    <row r="7828" spans="1:10" x14ac:dyDescent="0.35">
      <c r="A7828" t="s">
        <v>6995</v>
      </c>
      <c r="B7828">
        <v>187</v>
      </c>
      <c r="C7828">
        <v>1213</v>
      </c>
      <c r="D7828">
        <v>889</v>
      </c>
      <c r="E7828" t="s">
        <v>319</v>
      </c>
      <c r="F7828" t="s">
        <v>0</v>
      </c>
      <c r="G7828" t="s">
        <v>2520</v>
      </c>
      <c r="H7828">
        <v>3.1280000000000001</v>
      </c>
      <c r="I7828">
        <v>97.14</v>
      </c>
      <c r="J7828">
        <v>178</v>
      </c>
    </row>
    <row r="7829" spans="1:10" x14ac:dyDescent="0.35">
      <c r="A7829" t="s">
        <v>6996</v>
      </c>
      <c r="B7829">
        <v>124</v>
      </c>
      <c r="C7829">
        <v>1208</v>
      </c>
      <c r="D7829">
        <v>890</v>
      </c>
      <c r="E7829" t="s">
        <v>311</v>
      </c>
      <c r="F7829" t="s">
        <v>0</v>
      </c>
      <c r="G7829" t="s">
        <v>6997</v>
      </c>
      <c r="I7829" t="s">
        <v>311</v>
      </c>
      <c r="J7829">
        <v>124</v>
      </c>
    </row>
    <row r="7830" spans="1:10" x14ac:dyDescent="0.35">
      <c r="A7830" t="s">
        <v>6998</v>
      </c>
      <c r="B7830">
        <v>66</v>
      </c>
      <c r="C7830">
        <v>1205</v>
      </c>
      <c r="D7830">
        <v>891</v>
      </c>
      <c r="E7830" t="s">
        <v>319</v>
      </c>
      <c r="F7830" t="s">
        <v>0</v>
      </c>
      <c r="G7830" t="s">
        <v>1779</v>
      </c>
      <c r="H7830">
        <v>10.092000000000001</v>
      </c>
      <c r="I7830">
        <v>87.96</v>
      </c>
      <c r="J7830">
        <v>66</v>
      </c>
    </row>
    <row r="7831" spans="1:10" x14ac:dyDescent="0.35">
      <c r="A7831" t="s">
        <v>6999</v>
      </c>
      <c r="B7831">
        <v>147</v>
      </c>
      <c r="C7831">
        <v>1204</v>
      </c>
      <c r="D7831">
        <v>892</v>
      </c>
      <c r="E7831" t="s">
        <v>328</v>
      </c>
      <c r="F7831" t="s">
        <v>0</v>
      </c>
      <c r="G7831" t="s">
        <v>1693</v>
      </c>
      <c r="H7831">
        <v>3.9260000000000002</v>
      </c>
      <c r="I7831">
        <v>53.23</v>
      </c>
      <c r="J7831">
        <v>67</v>
      </c>
    </row>
    <row r="7832" spans="1:10" x14ac:dyDescent="0.35">
      <c r="A7832" t="s">
        <v>7000</v>
      </c>
      <c r="B7832">
        <v>789</v>
      </c>
      <c r="C7832">
        <v>1204</v>
      </c>
      <c r="D7832">
        <v>892</v>
      </c>
      <c r="E7832" t="s">
        <v>311</v>
      </c>
      <c r="F7832" t="s">
        <v>0</v>
      </c>
      <c r="G7832" t="s">
        <v>1827</v>
      </c>
      <c r="I7832" t="s">
        <v>311</v>
      </c>
      <c r="J7832">
        <v>115</v>
      </c>
    </row>
    <row r="7833" spans="1:10" x14ac:dyDescent="0.35">
      <c r="A7833" t="s">
        <v>7001</v>
      </c>
      <c r="B7833">
        <v>160</v>
      </c>
      <c r="C7833">
        <v>1203</v>
      </c>
      <c r="D7833">
        <v>894</v>
      </c>
      <c r="E7833" t="s">
        <v>328</v>
      </c>
      <c r="F7833" t="s">
        <v>0</v>
      </c>
      <c r="G7833" t="s">
        <v>7002</v>
      </c>
      <c r="H7833">
        <v>4.1840000000000002</v>
      </c>
      <c r="I7833">
        <v>54.84</v>
      </c>
      <c r="J7833">
        <v>64</v>
      </c>
    </row>
    <row r="7834" spans="1:10" x14ac:dyDescent="0.35">
      <c r="A7834" t="s">
        <v>7003</v>
      </c>
      <c r="B7834">
        <v>1076</v>
      </c>
      <c r="C7834">
        <v>1202</v>
      </c>
      <c r="D7834">
        <v>895</v>
      </c>
      <c r="E7834" t="s">
        <v>311</v>
      </c>
      <c r="F7834" t="s">
        <v>0</v>
      </c>
      <c r="G7834" t="s">
        <v>7004</v>
      </c>
      <c r="I7834" t="s">
        <v>311</v>
      </c>
      <c r="J7834">
        <v>704</v>
      </c>
    </row>
    <row r="7835" spans="1:10" x14ac:dyDescent="0.35">
      <c r="A7835" t="s">
        <v>7005</v>
      </c>
      <c r="B7835">
        <v>71</v>
      </c>
      <c r="C7835">
        <v>1196</v>
      </c>
      <c r="D7835">
        <v>896</v>
      </c>
      <c r="E7835" t="s">
        <v>319</v>
      </c>
      <c r="F7835" t="s">
        <v>0</v>
      </c>
      <c r="G7835" t="s">
        <v>1886</v>
      </c>
      <c r="H7835">
        <v>9.3040000000000003</v>
      </c>
      <c r="I7835">
        <v>91.06</v>
      </c>
      <c r="J7835">
        <v>71</v>
      </c>
    </row>
    <row r="7836" spans="1:10" x14ac:dyDescent="0.35">
      <c r="A7836" t="s">
        <v>7006</v>
      </c>
      <c r="B7836">
        <v>294</v>
      </c>
      <c r="C7836">
        <v>1196</v>
      </c>
      <c r="D7836">
        <v>896</v>
      </c>
      <c r="E7836" t="s">
        <v>312</v>
      </c>
      <c r="F7836" t="s">
        <v>0</v>
      </c>
      <c r="G7836" t="s">
        <v>1961</v>
      </c>
      <c r="H7836">
        <v>1.89</v>
      </c>
      <c r="I7836">
        <v>32.43</v>
      </c>
      <c r="J7836">
        <v>6</v>
      </c>
    </row>
    <row r="7837" spans="1:10" x14ac:dyDescent="0.35">
      <c r="A7837" t="s">
        <v>7007</v>
      </c>
      <c r="B7837">
        <v>242</v>
      </c>
      <c r="C7837">
        <v>1186</v>
      </c>
      <c r="D7837">
        <v>898</v>
      </c>
      <c r="E7837" t="s">
        <v>312</v>
      </c>
      <c r="F7837" t="s">
        <v>0</v>
      </c>
      <c r="G7837" t="s">
        <v>3554</v>
      </c>
      <c r="H7837">
        <v>2.2109999999999999</v>
      </c>
      <c r="I7837">
        <v>48.64</v>
      </c>
      <c r="J7837">
        <v>142</v>
      </c>
    </row>
    <row r="7838" spans="1:10" x14ac:dyDescent="0.35">
      <c r="A7838" t="s">
        <v>7008</v>
      </c>
      <c r="B7838">
        <v>249</v>
      </c>
      <c r="C7838">
        <v>1183</v>
      </c>
      <c r="D7838">
        <v>899</v>
      </c>
      <c r="E7838" t="s">
        <v>312</v>
      </c>
      <c r="F7838" t="s">
        <v>0</v>
      </c>
      <c r="G7838" t="s">
        <v>2402</v>
      </c>
      <c r="H7838">
        <v>2.258</v>
      </c>
      <c r="I7838">
        <v>28.31</v>
      </c>
      <c r="J7838">
        <v>50</v>
      </c>
    </row>
    <row r="7839" spans="1:10" x14ac:dyDescent="0.35">
      <c r="A7839" t="s">
        <v>7009</v>
      </c>
      <c r="B7839">
        <v>226</v>
      </c>
      <c r="C7839">
        <v>1176</v>
      </c>
      <c r="D7839">
        <v>900</v>
      </c>
      <c r="E7839" t="s">
        <v>328</v>
      </c>
      <c r="F7839" t="s">
        <v>0</v>
      </c>
      <c r="G7839" t="s">
        <v>2592</v>
      </c>
      <c r="H7839">
        <v>2.5880000000000001</v>
      </c>
      <c r="I7839">
        <v>52.04</v>
      </c>
      <c r="J7839">
        <v>226</v>
      </c>
    </row>
    <row r="7840" spans="1:10" x14ac:dyDescent="0.35">
      <c r="A7840" t="s">
        <v>7010</v>
      </c>
      <c r="B7840">
        <v>92</v>
      </c>
      <c r="C7840">
        <v>1175</v>
      </c>
      <c r="D7840">
        <v>901</v>
      </c>
      <c r="E7840" t="s">
        <v>319</v>
      </c>
      <c r="F7840" t="s">
        <v>0</v>
      </c>
      <c r="G7840" t="s">
        <v>7011</v>
      </c>
      <c r="H7840">
        <v>7.4939999999999998</v>
      </c>
      <c r="I7840">
        <v>86.92</v>
      </c>
      <c r="J7840">
        <v>92</v>
      </c>
    </row>
    <row r="7841" spans="1:10" x14ac:dyDescent="0.35">
      <c r="A7841" t="s">
        <v>7012</v>
      </c>
      <c r="B7841">
        <v>260</v>
      </c>
      <c r="C7841">
        <v>1169</v>
      </c>
      <c r="D7841">
        <v>902</v>
      </c>
      <c r="E7841" t="s">
        <v>312</v>
      </c>
      <c r="F7841" t="s">
        <v>0</v>
      </c>
      <c r="G7841" t="s">
        <v>2809</v>
      </c>
      <c r="H7841">
        <v>2.524</v>
      </c>
      <c r="I7841">
        <v>35.729999999999997</v>
      </c>
      <c r="J7841">
        <v>75</v>
      </c>
    </row>
    <row r="7842" spans="1:10" x14ac:dyDescent="0.35">
      <c r="A7842" t="s">
        <v>7013</v>
      </c>
      <c r="B7842">
        <v>135</v>
      </c>
      <c r="C7842">
        <v>1169</v>
      </c>
      <c r="D7842">
        <v>902</v>
      </c>
      <c r="E7842" t="s">
        <v>328</v>
      </c>
      <c r="F7842" t="s">
        <v>0</v>
      </c>
      <c r="G7842" t="s">
        <v>7014</v>
      </c>
      <c r="H7842">
        <v>4.476</v>
      </c>
      <c r="I7842">
        <v>68.06</v>
      </c>
      <c r="J7842">
        <v>42</v>
      </c>
    </row>
    <row r="7843" spans="1:10" x14ac:dyDescent="0.35">
      <c r="A7843" t="s">
        <v>7015</v>
      </c>
      <c r="B7843">
        <v>1203</v>
      </c>
      <c r="C7843">
        <v>1169</v>
      </c>
      <c r="D7843">
        <v>902</v>
      </c>
      <c r="E7843" t="s">
        <v>312</v>
      </c>
      <c r="F7843" t="s">
        <v>0</v>
      </c>
      <c r="G7843" t="s">
        <v>1699</v>
      </c>
      <c r="H7843">
        <v>2.2749999999999999</v>
      </c>
      <c r="I7843">
        <v>38.08</v>
      </c>
      <c r="J7843">
        <v>191</v>
      </c>
    </row>
    <row r="7844" spans="1:10" x14ac:dyDescent="0.35">
      <c r="A7844" t="s">
        <v>7016</v>
      </c>
      <c r="B7844">
        <v>267</v>
      </c>
      <c r="C7844">
        <v>1168</v>
      </c>
      <c r="D7844">
        <v>905</v>
      </c>
      <c r="E7844" t="s">
        <v>312</v>
      </c>
      <c r="F7844" t="s">
        <v>0</v>
      </c>
      <c r="G7844" t="s">
        <v>3026</v>
      </c>
      <c r="H7844">
        <v>2.0510000000000002</v>
      </c>
      <c r="I7844">
        <v>38.020000000000003</v>
      </c>
      <c r="J7844">
        <v>65</v>
      </c>
    </row>
    <row r="7845" spans="1:10" x14ac:dyDescent="0.35">
      <c r="A7845" t="s">
        <v>7017</v>
      </c>
      <c r="B7845">
        <v>216</v>
      </c>
      <c r="C7845">
        <v>1168</v>
      </c>
      <c r="D7845">
        <v>905</v>
      </c>
      <c r="E7845" t="s">
        <v>312</v>
      </c>
      <c r="F7845" t="s">
        <v>0</v>
      </c>
      <c r="G7845" t="s">
        <v>3718</v>
      </c>
      <c r="H7845">
        <v>2.629</v>
      </c>
      <c r="I7845">
        <v>22.19</v>
      </c>
      <c r="J7845">
        <v>32</v>
      </c>
    </row>
    <row r="7846" spans="1:10" x14ac:dyDescent="0.35">
      <c r="A7846" t="s">
        <v>7018</v>
      </c>
      <c r="B7846">
        <v>212</v>
      </c>
      <c r="C7846">
        <v>1157</v>
      </c>
      <c r="D7846">
        <v>907</v>
      </c>
      <c r="E7846" t="s">
        <v>312</v>
      </c>
      <c r="F7846" t="s">
        <v>0</v>
      </c>
      <c r="G7846" t="s">
        <v>7019</v>
      </c>
      <c r="H7846">
        <v>2.7930000000000001</v>
      </c>
      <c r="I7846">
        <v>35.200000000000003</v>
      </c>
      <c r="J7846">
        <v>73</v>
      </c>
    </row>
    <row r="7847" spans="1:10" x14ac:dyDescent="0.35">
      <c r="A7847" t="s">
        <v>7020</v>
      </c>
      <c r="B7847">
        <v>260</v>
      </c>
      <c r="C7847">
        <v>1157</v>
      </c>
      <c r="D7847">
        <v>907</v>
      </c>
      <c r="E7847" t="s">
        <v>311</v>
      </c>
      <c r="F7847" t="s">
        <v>0</v>
      </c>
      <c r="G7847" t="s">
        <v>2065</v>
      </c>
      <c r="I7847" t="s">
        <v>311</v>
      </c>
      <c r="J7847">
        <v>50</v>
      </c>
    </row>
    <row r="7848" spans="1:10" x14ac:dyDescent="0.35">
      <c r="A7848" t="s">
        <v>7021</v>
      </c>
      <c r="B7848">
        <v>141</v>
      </c>
      <c r="C7848">
        <v>1156</v>
      </c>
      <c r="D7848">
        <v>909</v>
      </c>
      <c r="E7848" t="s">
        <v>328</v>
      </c>
      <c r="F7848" t="s">
        <v>0</v>
      </c>
      <c r="G7848" t="s">
        <v>2232</v>
      </c>
      <c r="H7848">
        <v>4.1479999999999997</v>
      </c>
      <c r="I7848">
        <v>47.67</v>
      </c>
      <c r="J7848">
        <v>70</v>
      </c>
    </row>
    <row r="7849" spans="1:10" x14ac:dyDescent="0.35">
      <c r="A7849" t="s">
        <v>7022</v>
      </c>
      <c r="B7849">
        <v>431</v>
      </c>
      <c r="C7849">
        <v>1150</v>
      </c>
      <c r="D7849">
        <v>910</v>
      </c>
      <c r="E7849" t="s">
        <v>312</v>
      </c>
      <c r="F7849" t="s">
        <v>0</v>
      </c>
      <c r="G7849" t="s">
        <v>2470</v>
      </c>
      <c r="H7849">
        <v>1.49</v>
      </c>
      <c r="I7849">
        <v>25.89</v>
      </c>
      <c r="J7849">
        <v>16</v>
      </c>
    </row>
    <row r="7850" spans="1:10" x14ac:dyDescent="0.35">
      <c r="A7850" t="s">
        <v>7023</v>
      </c>
      <c r="B7850">
        <v>157</v>
      </c>
      <c r="C7850">
        <v>1150</v>
      </c>
      <c r="D7850">
        <v>910</v>
      </c>
      <c r="E7850" t="s">
        <v>319</v>
      </c>
      <c r="F7850" t="s">
        <v>0</v>
      </c>
      <c r="G7850" t="s">
        <v>6162</v>
      </c>
      <c r="H7850">
        <v>3.7269999999999999</v>
      </c>
      <c r="I7850">
        <v>70.52</v>
      </c>
      <c r="J7850">
        <v>32</v>
      </c>
    </row>
    <row r="7851" spans="1:10" x14ac:dyDescent="0.35">
      <c r="A7851" t="s">
        <v>7024</v>
      </c>
      <c r="B7851">
        <v>151</v>
      </c>
      <c r="C7851">
        <v>1148</v>
      </c>
      <c r="D7851">
        <v>912</v>
      </c>
      <c r="E7851" t="s">
        <v>312</v>
      </c>
      <c r="F7851" t="s">
        <v>0</v>
      </c>
      <c r="G7851" t="s">
        <v>1886</v>
      </c>
      <c r="H7851">
        <v>3.4729999999999999</v>
      </c>
      <c r="I7851">
        <v>41.42</v>
      </c>
      <c r="J7851">
        <v>146</v>
      </c>
    </row>
    <row r="7852" spans="1:10" x14ac:dyDescent="0.35">
      <c r="A7852" t="s">
        <v>7025</v>
      </c>
      <c r="B7852">
        <v>134</v>
      </c>
      <c r="C7852">
        <v>1146</v>
      </c>
      <c r="D7852">
        <v>913</v>
      </c>
      <c r="E7852" t="s">
        <v>328</v>
      </c>
      <c r="F7852" t="s">
        <v>0</v>
      </c>
      <c r="G7852" t="s">
        <v>1940</v>
      </c>
      <c r="H7852">
        <v>5.0199999999999996</v>
      </c>
      <c r="I7852">
        <v>73.349999999999994</v>
      </c>
      <c r="J7852">
        <v>77</v>
      </c>
    </row>
    <row r="7853" spans="1:10" x14ac:dyDescent="0.35">
      <c r="A7853" t="s">
        <v>7026</v>
      </c>
      <c r="B7853">
        <v>174</v>
      </c>
      <c r="C7853">
        <v>1146</v>
      </c>
      <c r="D7853">
        <v>913</v>
      </c>
      <c r="E7853" t="s">
        <v>319</v>
      </c>
      <c r="F7853" t="s">
        <v>0</v>
      </c>
      <c r="G7853" t="s">
        <v>7027</v>
      </c>
      <c r="H7853">
        <v>3.629</v>
      </c>
      <c r="I7853">
        <v>73.709999999999994</v>
      </c>
      <c r="J7853">
        <v>81</v>
      </c>
    </row>
    <row r="7854" spans="1:10" x14ac:dyDescent="0.35">
      <c r="A7854" t="s">
        <v>7028</v>
      </c>
      <c r="B7854">
        <v>113</v>
      </c>
      <c r="C7854">
        <v>1145</v>
      </c>
      <c r="D7854">
        <v>915</v>
      </c>
      <c r="E7854" t="s">
        <v>328</v>
      </c>
      <c r="F7854" t="s">
        <v>0</v>
      </c>
      <c r="G7854" t="s">
        <v>7029</v>
      </c>
      <c r="H7854">
        <v>5.3239999999999998</v>
      </c>
      <c r="I7854">
        <v>67.069999999999993</v>
      </c>
      <c r="J7854">
        <v>113</v>
      </c>
    </row>
    <row r="7855" spans="1:10" x14ac:dyDescent="0.35">
      <c r="A7855" t="s">
        <v>7030</v>
      </c>
      <c r="B7855">
        <v>210</v>
      </c>
      <c r="C7855">
        <v>1144</v>
      </c>
      <c r="D7855">
        <v>916</v>
      </c>
      <c r="E7855" t="s">
        <v>334</v>
      </c>
      <c r="F7855" t="s">
        <v>0</v>
      </c>
      <c r="G7855" t="s">
        <v>3724</v>
      </c>
      <c r="H7855">
        <v>2.5379999999999998</v>
      </c>
      <c r="I7855">
        <v>25.86</v>
      </c>
      <c r="J7855">
        <v>58</v>
      </c>
    </row>
    <row r="7856" spans="1:10" x14ac:dyDescent="0.35">
      <c r="A7856" t="s">
        <v>7031</v>
      </c>
      <c r="B7856">
        <v>332</v>
      </c>
      <c r="C7856">
        <v>1139</v>
      </c>
      <c r="D7856">
        <v>917</v>
      </c>
      <c r="E7856" t="s">
        <v>312</v>
      </c>
      <c r="F7856" t="s">
        <v>0</v>
      </c>
      <c r="G7856" t="s">
        <v>1724</v>
      </c>
      <c r="H7856">
        <v>1.7410000000000001</v>
      </c>
      <c r="I7856">
        <v>46.55</v>
      </c>
      <c r="J7856">
        <v>23</v>
      </c>
    </row>
    <row r="7857" spans="1:10" x14ac:dyDescent="0.35">
      <c r="A7857" t="s">
        <v>7032</v>
      </c>
      <c r="B7857">
        <v>213</v>
      </c>
      <c r="C7857">
        <v>1138</v>
      </c>
      <c r="D7857">
        <v>918</v>
      </c>
      <c r="E7857" t="s">
        <v>328</v>
      </c>
      <c r="F7857" t="s">
        <v>0</v>
      </c>
      <c r="G7857" t="s">
        <v>7033</v>
      </c>
      <c r="H7857">
        <v>2.6469999999999998</v>
      </c>
      <c r="I7857">
        <v>49.95</v>
      </c>
      <c r="J7857">
        <v>61</v>
      </c>
    </row>
    <row r="7858" spans="1:10" x14ac:dyDescent="0.35">
      <c r="A7858" t="s">
        <v>7034</v>
      </c>
      <c r="B7858">
        <v>176</v>
      </c>
      <c r="C7858">
        <v>1138</v>
      </c>
      <c r="D7858">
        <v>918</v>
      </c>
      <c r="E7858" t="s">
        <v>319</v>
      </c>
      <c r="F7858" t="s">
        <v>0</v>
      </c>
      <c r="G7858" t="s">
        <v>7035</v>
      </c>
      <c r="H7858">
        <v>3.4510000000000001</v>
      </c>
      <c r="I7858">
        <v>90.79</v>
      </c>
      <c r="J7858">
        <v>74</v>
      </c>
    </row>
    <row r="7859" spans="1:10" x14ac:dyDescent="0.35">
      <c r="A7859" t="s">
        <v>7036</v>
      </c>
      <c r="B7859">
        <v>201</v>
      </c>
      <c r="C7859">
        <v>1136</v>
      </c>
      <c r="D7859">
        <v>920</v>
      </c>
      <c r="E7859" t="s">
        <v>312</v>
      </c>
      <c r="F7859" t="s">
        <v>0</v>
      </c>
      <c r="G7859" t="s">
        <v>2835</v>
      </c>
      <c r="H7859">
        <v>3.117</v>
      </c>
      <c r="I7859">
        <v>42.85</v>
      </c>
      <c r="J7859">
        <v>8</v>
      </c>
    </row>
    <row r="7860" spans="1:10" x14ac:dyDescent="0.35">
      <c r="A7860" t="s">
        <v>7037</v>
      </c>
      <c r="B7860">
        <v>389</v>
      </c>
      <c r="C7860">
        <v>1135</v>
      </c>
      <c r="D7860">
        <v>921</v>
      </c>
      <c r="E7860" t="s">
        <v>328</v>
      </c>
      <c r="F7860" t="s">
        <v>0</v>
      </c>
      <c r="G7860" t="s">
        <v>2381</v>
      </c>
      <c r="H7860">
        <v>2.9289999999999998</v>
      </c>
      <c r="I7860">
        <v>64.06</v>
      </c>
      <c r="J7860">
        <v>280</v>
      </c>
    </row>
    <row r="7861" spans="1:10" x14ac:dyDescent="0.35">
      <c r="A7861" t="s">
        <v>7038</v>
      </c>
      <c r="B7861">
        <v>352</v>
      </c>
      <c r="C7861">
        <v>1131</v>
      </c>
      <c r="D7861">
        <v>922</v>
      </c>
      <c r="E7861" t="s">
        <v>312</v>
      </c>
      <c r="F7861" t="s">
        <v>0</v>
      </c>
      <c r="G7861" t="s">
        <v>7039</v>
      </c>
      <c r="H7861">
        <v>1.6950000000000001</v>
      </c>
      <c r="I7861">
        <v>37.450000000000003</v>
      </c>
      <c r="J7861">
        <v>62</v>
      </c>
    </row>
    <row r="7862" spans="1:10" x14ac:dyDescent="0.35">
      <c r="A7862" t="s">
        <v>7040</v>
      </c>
      <c r="B7862">
        <v>229</v>
      </c>
      <c r="C7862">
        <v>1127</v>
      </c>
      <c r="D7862">
        <v>923</v>
      </c>
      <c r="E7862" t="s">
        <v>312</v>
      </c>
      <c r="F7862" t="s">
        <v>0</v>
      </c>
      <c r="G7862" t="s">
        <v>2402</v>
      </c>
      <c r="H7862">
        <v>2.7949999999999999</v>
      </c>
      <c r="I7862">
        <v>39.340000000000003</v>
      </c>
      <c r="J7862">
        <v>229</v>
      </c>
    </row>
    <row r="7863" spans="1:10" x14ac:dyDescent="0.35">
      <c r="A7863" t="s">
        <v>7041</v>
      </c>
      <c r="B7863">
        <v>351</v>
      </c>
      <c r="C7863">
        <v>1125</v>
      </c>
      <c r="D7863">
        <v>924</v>
      </c>
      <c r="E7863" t="s">
        <v>312</v>
      </c>
      <c r="F7863" t="s">
        <v>0</v>
      </c>
      <c r="G7863" t="s">
        <v>2729</v>
      </c>
      <c r="H7863">
        <v>1.619</v>
      </c>
      <c r="I7863">
        <v>39.869999999999997</v>
      </c>
      <c r="J7863">
        <v>16</v>
      </c>
    </row>
    <row r="7864" spans="1:10" x14ac:dyDescent="0.35">
      <c r="A7864" t="s">
        <v>7042</v>
      </c>
      <c r="B7864">
        <v>189</v>
      </c>
      <c r="C7864">
        <v>1123</v>
      </c>
      <c r="D7864">
        <v>925</v>
      </c>
      <c r="E7864" t="s">
        <v>328</v>
      </c>
      <c r="F7864" t="s">
        <v>0</v>
      </c>
      <c r="G7864" t="s">
        <v>2867</v>
      </c>
      <c r="H7864">
        <v>3.6859999999999999</v>
      </c>
      <c r="I7864">
        <v>71.400000000000006</v>
      </c>
      <c r="J7864">
        <v>102</v>
      </c>
    </row>
    <row r="7865" spans="1:10" x14ac:dyDescent="0.35">
      <c r="A7865" t="s">
        <v>7043</v>
      </c>
      <c r="B7865">
        <v>75</v>
      </c>
      <c r="C7865">
        <v>1118</v>
      </c>
      <c r="D7865">
        <v>926</v>
      </c>
      <c r="E7865" t="s">
        <v>319</v>
      </c>
      <c r="F7865" t="s">
        <v>0</v>
      </c>
      <c r="G7865" t="s">
        <v>6417</v>
      </c>
      <c r="H7865">
        <v>8</v>
      </c>
      <c r="I7865">
        <v>76.17</v>
      </c>
      <c r="J7865">
        <v>39</v>
      </c>
    </row>
    <row r="7866" spans="1:10" x14ac:dyDescent="0.35">
      <c r="A7866" t="s">
        <v>7044</v>
      </c>
      <c r="B7866">
        <v>209</v>
      </c>
      <c r="C7866">
        <v>1118</v>
      </c>
      <c r="D7866">
        <v>926</v>
      </c>
      <c r="E7866" t="s">
        <v>312</v>
      </c>
      <c r="F7866" t="s">
        <v>0</v>
      </c>
      <c r="G7866" t="s">
        <v>6453</v>
      </c>
      <c r="H7866">
        <v>2.6190000000000002</v>
      </c>
      <c r="I7866">
        <v>42.07</v>
      </c>
      <c r="J7866">
        <v>106</v>
      </c>
    </row>
    <row r="7867" spans="1:10" x14ac:dyDescent="0.35">
      <c r="A7867" t="s">
        <v>7045</v>
      </c>
      <c r="B7867">
        <v>157</v>
      </c>
      <c r="C7867">
        <v>1110</v>
      </c>
      <c r="D7867">
        <v>928</v>
      </c>
      <c r="E7867" t="s">
        <v>311</v>
      </c>
      <c r="F7867" t="s">
        <v>0</v>
      </c>
      <c r="G7867" t="s">
        <v>3718</v>
      </c>
      <c r="I7867" t="s">
        <v>311</v>
      </c>
      <c r="J7867">
        <v>157</v>
      </c>
    </row>
    <row r="7868" spans="1:10" x14ac:dyDescent="0.35">
      <c r="A7868" t="s">
        <v>7046</v>
      </c>
      <c r="B7868">
        <v>246</v>
      </c>
      <c r="C7868">
        <v>1109</v>
      </c>
      <c r="D7868">
        <v>929</v>
      </c>
      <c r="E7868" t="s">
        <v>328</v>
      </c>
      <c r="F7868" t="s">
        <v>0</v>
      </c>
      <c r="G7868" t="s">
        <v>4361</v>
      </c>
      <c r="H7868">
        <v>2.38</v>
      </c>
      <c r="I7868">
        <v>65.5</v>
      </c>
      <c r="J7868">
        <v>59</v>
      </c>
    </row>
    <row r="7869" spans="1:10" x14ac:dyDescent="0.35">
      <c r="A7869" t="s">
        <v>7047</v>
      </c>
      <c r="B7869">
        <v>188</v>
      </c>
      <c r="C7869">
        <v>1106</v>
      </c>
      <c r="D7869">
        <v>930</v>
      </c>
      <c r="E7869" t="s">
        <v>319</v>
      </c>
      <c r="F7869" t="s">
        <v>0</v>
      </c>
      <c r="G7869" t="s">
        <v>2088</v>
      </c>
      <c r="H7869">
        <v>3.14</v>
      </c>
      <c r="I7869">
        <v>77.540000000000006</v>
      </c>
      <c r="J7869">
        <v>82</v>
      </c>
    </row>
    <row r="7870" spans="1:10" x14ac:dyDescent="0.35">
      <c r="A7870" t="s">
        <v>7049</v>
      </c>
      <c r="B7870">
        <v>170</v>
      </c>
      <c r="C7870">
        <v>1100</v>
      </c>
      <c r="D7870">
        <v>932</v>
      </c>
      <c r="E7870" t="s">
        <v>312</v>
      </c>
      <c r="F7870" t="s">
        <v>0</v>
      </c>
      <c r="G7870" t="s">
        <v>1693</v>
      </c>
      <c r="H7870">
        <v>3.101</v>
      </c>
      <c r="I7870">
        <v>39.25</v>
      </c>
      <c r="J7870">
        <v>5</v>
      </c>
    </row>
    <row r="7871" spans="1:10" x14ac:dyDescent="0.35">
      <c r="A7871" t="s">
        <v>7050</v>
      </c>
      <c r="B7871">
        <v>285</v>
      </c>
      <c r="C7871">
        <v>1099</v>
      </c>
      <c r="D7871">
        <v>933</v>
      </c>
      <c r="E7871" t="s">
        <v>319</v>
      </c>
      <c r="F7871" t="s">
        <v>0</v>
      </c>
      <c r="G7871" t="s">
        <v>2590</v>
      </c>
      <c r="H7871">
        <v>1.819</v>
      </c>
      <c r="I7871">
        <v>74.66</v>
      </c>
      <c r="J7871">
        <v>147</v>
      </c>
    </row>
    <row r="7872" spans="1:10" x14ac:dyDescent="0.35">
      <c r="A7872" t="s">
        <v>7051</v>
      </c>
      <c r="B7872">
        <v>145</v>
      </c>
      <c r="C7872">
        <v>1098</v>
      </c>
      <c r="D7872">
        <v>934</v>
      </c>
      <c r="E7872" t="s">
        <v>328</v>
      </c>
      <c r="F7872" t="s">
        <v>0</v>
      </c>
      <c r="G7872" t="s">
        <v>2077</v>
      </c>
      <c r="H7872">
        <v>3.875</v>
      </c>
      <c r="I7872">
        <v>64.930000000000007</v>
      </c>
      <c r="J7872">
        <v>144</v>
      </c>
    </row>
    <row r="7873" spans="1:10" x14ac:dyDescent="0.35">
      <c r="A7873" t="s">
        <v>7052</v>
      </c>
      <c r="B7873">
        <v>219</v>
      </c>
      <c r="C7873">
        <v>1097</v>
      </c>
      <c r="D7873">
        <v>935</v>
      </c>
      <c r="E7873" t="s">
        <v>334</v>
      </c>
      <c r="F7873" t="s">
        <v>0</v>
      </c>
      <c r="G7873" t="s">
        <v>2316</v>
      </c>
      <c r="H7873">
        <v>2.2919999999999998</v>
      </c>
      <c r="I7873">
        <v>23.94</v>
      </c>
      <c r="J7873">
        <v>21</v>
      </c>
    </row>
    <row r="7874" spans="1:10" x14ac:dyDescent="0.35">
      <c r="A7874" t="s">
        <v>7053</v>
      </c>
      <c r="B7874">
        <v>143</v>
      </c>
      <c r="C7874">
        <v>1096</v>
      </c>
      <c r="D7874">
        <v>936</v>
      </c>
      <c r="E7874" t="s">
        <v>319</v>
      </c>
      <c r="F7874" t="s">
        <v>0</v>
      </c>
      <c r="G7874" t="s">
        <v>7054</v>
      </c>
      <c r="H7874">
        <v>4.1349999999999998</v>
      </c>
      <c r="I7874">
        <v>72.84</v>
      </c>
      <c r="J7874">
        <v>49</v>
      </c>
    </row>
    <row r="7875" spans="1:10" x14ac:dyDescent="0.35">
      <c r="A7875" t="s">
        <v>7055</v>
      </c>
      <c r="B7875">
        <v>51</v>
      </c>
      <c r="C7875">
        <v>1096</v>
      </c>
      <c r="D7875">
        <v>936</v>
      </c>
      <c r="E7875" t="s">
        <v>319</v>
      </c>
      <c r="F7875" t="s">
        <v>0</v>
      </c>
      <c r="G7875" t="s">
        <v>7056</v>
      </c>
      <c r="H7875">
        <v>12.958</v>
      </c>
      <c r="I7875">
        <v>94.76</v>
      </c>
      <c r="J7875">
        <v>12</v>
      </c>
    </row>
    <row r="7876" spans="1:10" x14ac:dyDescent="0.35">
      <c r="A7876" t="s">
        <v>7057</v>
      </c>
      <c r="B7876">
        <v>75</v>
      </c>
      <c r="C7876">
        <v>1092</v>
      </c>
      <c r="D7876">
        <v>938</v>
      </c>
      <c r="E7876" t="s">
        <v>319</v>
      </c>
      <c r="F7876" t="s">
        <v>0</v>
      </c>
      <c r="G7876" t="s">
        <v>1900</v>
      </c>
      <c r="H7876">
        <v>8.8360000000000003</v>
      </c>
      <c r="I7876">
        <v>84.53</v>
      </c>
      <c r="J7876">
        <v>74</v>
      </c>
    </row>
    <row r="7877" spans="1:10" x14ac:dyDescent="0.35">
      <c r="A7877" t="s">
        <v>7058</v>
      </c>
      <c r="B7877">
        <v>269</v>
      </c>
      <c r="C7877">
        <v>1092</v>
      </c>
      <c r="D7877">
        <v>938</v>
      </c>
      <c r="E7877" t="s">
        <v>311</v>
      </c>
      <c r="F7877" t="s">
        <v>0</v>
      </c>
      <c r="G7877" t="s">
        <v>2739</v>
      </c>
      <c r="I7877" t="s">
        <v>311</v>
      </c>
      <c r="J7877">
        <v>26</v>
      </c>
    </row>
    <row r="7878" spans="1:10" x14ac:dyDescent="0.35">
      <c r="A7878" t="s">
        <v>7059</v>
      </c>
      <c r="B7878">
        <v>142</v>
      </c>
      <c r="C7878">
        <v>1091</v>
      </c>
      <c r="D7878">
        <v>940</v>
      </c>
      <c r="E7878" t="s">
        <v>328</v>
      </c>
      <c r="F7878" t="s">
        <v>0</v>
      </c>
      <c r="G7878" t="s">
        <v>1876</v>
      </c>
      <c r="H7878">
        <v>4.0880000000000001</v>
      </c>
      <c r="I7878">
        <v>60.75</v>
      </c>
      <c r="J7878">
        <v>142</v>
      </c>
    </row>
    <row r="7879" spans="1:10" x14ac:dyDescent="0.35">
      <c r="A7879" t="s">
        <v>7060</v>
      </c>
      <c r="B7879">
        <v>199</v>
      </c>
      <c r="C7879">
        <v>1091</v>
      </c>
      <c r="D7879">
        <v>940</v>
      </c>
      <c r="E7879" t="s">
        <v>312</v>
      </c>
      <c r="F7879" t="s">
        <v>0</v>
      </c>
      <c r="G7879" t="s">
        <v>3076</v>
      </c>
      <c r="H7879">
        <v>2.7050000000000001</v>
      </c>
      <c r="I7879">
        <v>39.74</v>
      </c>
      <c r="J7879">
        <v>24</v>
      </c>
    </row>
    <row r="7880" spans="1:10" x14ac:dyDescent="0.35">
      <c r="A7880" t="s">
        <v>7061</v>
      </c>
      <c r="B7880">
        <v>179</v>
      </c>
      <c r="C7880">
        <v>1091</v>
      </c>
      <c r="D7880">
        <v>940</v>
      </c>
      <c r="E7880" t="s">
        <v>328</v>
      </c>
      <c r="F7880" t="s">
        <v>0</v>
      </c>
      <c r="G7880" t="s">
        <v>7062</v>
      </c>
      <c r="H7880">
        <v>3.4129999999999998</v>
      </c>
      <c r="I7880">
        <v>52.1</v>
      </c>
      <c r="J7880">
        <v>177</v>
      </c>
    </row>
    <row r="7881" spans="1:10" x14ac:dyDescent="0.35">
      <c r="A7881" t="s">
        <v>7063</v>
      </c>
      <c r="B7881">
        <v>84</v>
      </c>
      <c r="C7881">
        <v>1091</v>
      </c>
      <c r="D7881">
        <v>940</v>
      </c>
      <c r="E7881" t="s">
        <v>319</v>
      </c>
      <c r="F7881" t="s">
        <v>0</v>
      </c>
      <c r="G7881" t="s">
        <v>1914</v>
      </c>
      <c r="H7881">
        <v>6.8449999999999998</v>
      </c>
      <c r="I7881">
        <v>95.65</v>
      </c>
      <c r="J7881">
        <v>28</v>
      </c>
    </row>
    <row r="7882" spans="1:10" x14ac:dyDescent="0.35">
      <c r="A7882" t="s">
        <v>7064</v>
      </c>
      <c r="B7882">
        <v>14</v>
      </c>
      <c r="C7882">
        <v>1090</v>
      </c>
      <c r="D7882">
        <v>944</v>
      </c>
      <c r="E7882" t="s">
        <v>319</v>
      </c>
      <c r="F7882" t="s">
        <v>0</v>
      </c>
      <c r="G7882" t="s">
        <v>2452</v>
      </c>
      <c r="H7882">
        <v>35.786000000000001</v>
      </c>
      <c r="I7882">
        <v>97.83</v>
      </c>
      <c r="J7882">
        <v>14</v>
      </c>
    </row>
    <row r="7883" spans="1:10" x14ac:dyDescent="0.35">
      <c r="A7883" t="s">
        <v>7065</v>
      </c>
      <c r="B7883">
        <v>230</v>
      </c>
      <c r="C7883">
        <v>1090</v>
      </c>
      <c r="D7883">
        <v>944</v>
      </c>
      <c r="E7883" t="s">
        <v>319</v>
      </c>
      <c r="F7883" t="s">
        <v>0</v>
      </c>
      <c r="G7883" t="s">
        <v>2734</v>
      </c>
      <c r="H7883">
        <v>3.1890000000000001</v>
      </c>
      <c r="I7883">
        <v>85.89</v>
      </c>
      <c r="J7883">
        <v>192</v>
      </c>
    </row>
    <row r="7884" spans="1:10" x14ac:dyDescent="0.35">
      <c r="A7884" t="s">
        <v>7066</v>
      </c>
      <c r="B7884">
        <v>174</v>
      </c>
      <c r="C7884">
        <v>1088</v>
      </c>
      <c r="D7884">
        <v>946</v>
      </c>
      <c r="E7884" t="s">
        <v>319</v>
      </c>
      <c r="F7884" t="s">
        <v>0</v>
      </c>
      <c r="G7884" t="s">
        <v>7067</v>
      </c>
      <c r="H7884">
        <v>3.1339999999999999</v>
      </c>
      <c r="I7884">
        <v>81.56</v>
      </c>
      <c r="J7884">
        <v>95</v>
      </c>
    </row>
    <row r="7885" spans="1:10" x14ac:dyDescent="0.35">
      <c r="A7885" t="s">
        <v>7068</v>
      </c>
      <c r="B7885">
        <v>205</v>
      </c>
      <c r="C7885">
        <v>1088</v>
      </c>
      <c r="D7885">
        <v>946</v>
      </c>
      <c r="E7885" t="s">
        <v>311</v>
      </c>
      <c r="F7885" t="s">
        <v>0</v>
      </c>
      <c r="G7885" t="s">
        <v>2402</v>
      </c>
      <c r="I7885" t="s">
        <v>311</v>
      </c>
      <c r="J7885">
        <v>161</v>
      </c>
    </row>
    <row r="7886" spans="1:10" x14ac:dyDescent="0.35">
      <c r="A7886" t="s">
        <v>7069</v>
      </c>
      <c r="B7886">
        <v>213</v>
      </c>
      <c r="C7886">
        <v>1087</v>
      </c>
      <c r="D7886">
        <v>948</v>
      </c>
      <c r="E7886" t="s">
        <v>312</v>
      </c>
      <c r="F7886" t="s">
        <v>0</v>
      </c>
      <c r="G7886" t="s">
        <v>2003</v>
      </c>
      <c r="H7886">
        <v>2.4849999999999999</v>
      </c>
      <c r="I7886">
        <v>43.89</v>
      </c>
      <c r="J7886">
        <v>11</v>
      </c>
    </row>
    <row r="7887" spans="1:10" x14ac:dyDescent="0.35">
      <c r="A7887" t="s">
        <v>7070</v>
      </c>
      <c r="B7887">
        <v>117</v>
      </c>
      <c r="C7887">
        <v>1087</v>
      </c>
      <c r="D7887">
        <v>948</v>
      </c>
      <c r="E7887" t="s">
        <v>328</v>
      </c>
      <c r="F7887" t="s">
        <v>0</v>
      </c>
      <c r="G7887" t="s">
        <v>2312</v>
      </c>
      <c r="H7887">
        <v>4.9829999999999997</v>
      </c>
      <c r="I7887">
        <v>70.569999999999993</v>
      </c>
      <c r="J7887">
        <v>116</v>
      </c>
    </row>
    <row r="7888" spans="1:10" x14ac:dyDescent="0.35">
      <c r="A7888" t="s">
        <v>7071</v>
      </c>
      <c r="B7888">
        <v>90</v>
      </c>
      <c r="C7888">
        <v>1087</v>
      </c>
      <c r="D7888">
        <v>948</v>
      </c>
      <c r="E7888" t="s">
        <v>311</v>
      </c>
      <c r="F7888" t="s">
        <v>0</v>
      </c>
      <c r="G7888" t="s">
        <v>1967</v>
      </c>
      <c r="I7888" t="s">
        <v>311</v>
      </c>
      <c r="J7888">
        <v>90</v>
      </c>
    </row>
    <row r="7889" spans="1:10" x14ac:dyDescent="0.35">
      <c r="A7889" t="s">
        <v>7072</v>
      </c>
      <c r="B7889">
        <v>321</v>
      </c>
      <c r="C7889">
        <v>1084</v>
      </c>
      <c r="D7889">
        <v>951</v>
      </c>
      <c r="E7889" t="s">
        <v>312</v>
      </c>
      <c r="F7889" t="s">
        <v>0</v>
      </c>
      <c r="G7889" t="s">
        <v>3628</v>
      </c>
      <c r="H7889">
        <v>1.5229999999999999</v>
      </c>
      <c r="I7889">
        <v>47.6</v>
      </c>
      <c r="J7889">
        <v>71</v>
      </c>
    </row>
    <row r="7890" spans="1:10" x14ac:dyDescent="0.35">
      <c r="A7890" t="s">
        <v>7073</v>
      </c>
      <c r="B7890">
        <v>166</v>
      </c>
      <c r="C7890">
        <v>1080</v>
      </c>
      <c r="D7890">
        <v>952</v>
      </c>
      <c r="E7890" t="s">
        <v>312</v>
      </c>
      <c r="F7890" t="s">
        <v>0</v>
      </c>
      <c r="G7890" t="s">
        <v>2312</v>
      </c>
      <c r="H7890">
        <v>3.3290000000000002</v>
      </c>
      <c r="I7890">
        <v>47.15</v>
      </c>
      <c r="J7890">
        <v>165</v>
      </c>
    </row>
    <row r="7891" spans="1:10" x14ac:dyDescent="0.35">
      <c r="A7891" t="s">
        <v>7074</v>
      </c>
      <c r="B7891">
        <v>133</v>
      </c>
      <c r="C7891">
        <v>1076</v>
      </c>
      <c r="D7891">
        <v>953</v>
      </c>
      <c r="E7891" t="s">
        <v>328</v>
      </c>
      <c r="F7891" t="s">
        <v>0</v>
      </c>
      <c r="G7891" t="s">
        <v>2343</v>
      </c>
      <c r="H7891">
        <v>4.2839999999999998</v>
      </c>
      <c r="I7891">
        <v>56.48</v>
      </c>
      <c r="J7891">
        <v>39</v>
      </c>
    </row>
    <row r="7892" spans="1:10" x14ac:dyDescent="0.35">
      <c r="A7892" t="s">
        <v>7075</v>
      </c>
      <c r="B7892">
        <v>567</v>
      </c>
      <c r="C7892">
        <v>1076</v>
      </c>
      <c r="D7892">
        <v>953</v>
      </c>
      <c r="E7892" t="s">
        <v>312</v>
      </c>
      <c r="F7892" t="s">
        <v>0</v>
      </c>
      <c r="G7892" t="s">
        <v>2520</v>
      </c>
      <c r="H7892">
        <v>0.82</v>
      </c>
      <c r="I7892">
        <v>38.4</v>
      </c>
      <c r="J7892">
        <v>478</v>
      </c>
    </row>
    <row r="7893" spans="1:10" x14ac:dyDescent="0.35">
      <c r="A7893" t="s">
        <v>7076</v>
      </c>
      <c r="B7893">
        <v>113</v>
      </c>
      <c r="C7893">
        <v>1074</v>
      </c>
      <c r="D7893">
        <v>955</v>
      </c>
      <c r="E7893" t="s">
        <v>328</v>
      </c>
      <c r="F7893" t="s">
        <v>0</v>
      </c>
      <c r="G7893" t="s">
        <v>1751</v>
      </c>
      <c r="H7893">
        <v>5.9080000000000004</v>
      </c>
      <c r="I7893">
        <v>62.63</v>
      </c>
      <c r="J7893">
        <v>113</v>
      </c>
    </row>
    <row r="7894" spans="1:10" x14ac:dyDescent="0.35">
      <c r="A7894" t="s">
        <v>7077</v>
      </c>
      <c r="B7894">
        <v>175</v>
      </c>
      <c r="C7894">
        <v>1073</v>
      </c>
      <c r="D7894">
        <v>956</v>
      </c>
      <c r="E7894" t="s">
        <v>312</v>
      </c>
      <c r="F7894" t="s">
        <v>0</v>
      </c>
      <c r="G7894" t="s">
        <v>7014</v>
      </c>
      <c r="H7894">
        <v>3.2450000000000001</v>
      </c>
      <c r="I7894">
        <v>43.59</v>
      </c>
      <c r="J7894">
        <v>69</v>
      </c>
    </row>
    <row r="7895" spans="1:10" x14ac:dyDescent="0.35">
      <c r="A7895" t="s">
        <v>7078</v>
      </c>
      <c r="B7895">
        <v>213</v>
      </c>
      <c r="C7895">
        <v>1072</v>
      </c>
      <c r="D7895">
        <v>957</v>
      </c>
      <c r="E7895" t="s">
        <v>328</v>
      </c>
      <c r="F7895" t="s">
        <v>0</v>
      </c>
      <c r="G7895" t="s">
        <v>3026</v>
      </c>
      <c r="H7895">
        <v>2.4809999999999999</v>
      </c>
      <c r="I7895">
        <v>51.5</v>
      </c>
      <c r="J7895">
        <v>71</v>
      </c>
    </row>
    <row r="7896" spans="1:10" x14ac:dyDescent="0.35">
      <c r="A7896" t="s">
        <v>7079</v>
      </c>
      <c r="B7896">
        <v>296</v>
      </c>
      <c r="C7896">
        <v>1072</v>
      </c>
      <c r="D7896">
        <v>957</v>
      </c>
      <c r="E7896" t="s">
        <v>312</v>
      </c>
      <c r="F7896" t="s">
        <v>0</v>
      </c>
      <c r="G7896" t="s">
        <v>2675</v>
      </c>
      <c r="H7896">
        <v>1.8720000000000001</v>
      </c>
      <c r="I7896">
        <v>46.11</v>
      </c>
      <c r="J7896">
        <v>11</v>
      </c>
    </row>
    <row r="7897" spans="1:10" x14ac:dyDescent="0.35">
      <c r="A7897" t="s">
        <v>7080</v>
      </c>
      <c r="B7897">
        <v>204</v>
      </c>
      <c r="C7897">
        <v>1070</v>
      </c>
      <c r="D7897">
        <v>959</v>
      </c>
      <c r="E7897" t="s">
        <v>312</v>
      </c>
      <c r="F7897" t="s">
        <v>0</v>
      </c>
      <c r="G7897" t="s">
        <v>7081</v>
      </c>
      <c r="H7897">
        <v>2.629</v>
      </c>
      <c r="I7897">
        <v>33.85</v>
      </c>
      <c r="J7897">
        <v>60</v>
      </c>
    </row>
    <row r="7898" spans="1:10" x14ac:dyDescent="0.35">
      <c r="A7898" t="s">
        <v>7082</v>
      </c>
      <c r="B7898">
        <v>152</v>
      </c>
      <c r="C7898">
        <v>1067</v>
      </c>
      <c r="D7898">
        <v>960</v>
      </c>
      <c r="E7898" t="s">
        <v>319</v>
      </c>
      <c r="F7898" t="s">
        <v>0</v>
      </c>
      <c r="G7898" t="s">
        <v>2119</v>
      </c>
      <c r="H7898">
        <v>3.74</v>
      </c>
      <c r="I7898">
        <v>76.16</v>
      </c>
      <c r="J7898">
        <v>152</v>
      </c>
    </row>
    <row r="7899" spans="1:10" x14ac:dyDescent="0.35">
      <c r="A7899" t="s">
        <v>7083</v>
      </c>
      <c r="B7899">
        <v>714</v>
      </c>
      <c r="C7899">
        <v>1067</v>
      </c>
      <c r="D7899">
        <v>960</v>
      </c>
      <c r="E7899" t="s">
        <v>334</v>
      </c>
      <c r="F7899" t="s">
        <v>0</v>
      </c>
      <c r="G7899" t="s">
        <v>1900</v>
      </c>
      <c r="H7899">
        <v>0.73699999999999999</v>
      </c>
      <c r="I7899">
        <v>4.68</v>
      </c>
      <c r="J7899">
        <v>13</v>
      </c>
    </row>
    <row r="7900" spans="1:10" x14ac:dyDescent="0.35">
      <c r="A7900" t="s">
        <v>7084</v>
      </c>
      <c r="B7900">
        <v>101</v>
      </c>
      <c r="C7900">
        <v>1065</v>
      </c>
      <c r="D7900">
        <v>962</v>
      </c>
      <c r="E7900" t="s">
        <v>319</v>
      </c>
      <c r="F7900" t="s">
        <v>0</v>
      </c>
      <c r="G7900" t="s">
        <v>7085</v>
      </c>
      <c r="H7900">
        <v>6.7930000000000001</v>
      </c>
      <c r="I7900">
        <v>96.15</v>
      </c>
      <c r="J7900">
        <v>97</v>
      </c>
    </row>
    <row r="7901" spans="1:10" x14ac:dyDescent="0.35">
      <c r="A7901" t="s">
        <v>7086</v>
      </c>
      <c r="B7901">
        <v>103</v>
      </c>
      <c r="C7901">
        <v>1063</v>
      </c>
      <c r="D7901">
        <v>963</v>
      </c>
      <c r="E7901" t="s">
        <v>319</v>
      </c>
      <c r="F7901" t="s">
        <v>0</v>
      </c>
      <c r="G7901" t="s">
        <v>6123</v>
      </c>
      <c r="H7901">
        <v>5.7889999999999997</v>
      </c>
      <c r="I7901">
        <v>92.93</v>
      </c>
      <c r="J7901">
        <v>103</v>
      </c>
    </row>
    <row r="7902" spans="1:10" x14ac:dyDescent="0.35">
      <c r="A7902" t="s">
        <v>7087</v>
      </c>
      <c r="B7902">
        <v>167</v>
      </c>
      <c r="C7902">
        <v>1062</v>
      </c>
      <c r="D7902">
        <v>964</v>
      </c>
      <c r="E7902" t="s">
        <v>328</v>
      </c>
      <c r="F7902" t="s">
        <v>0</v>
      </c>
      <c r="G7902" t="s">
        <v>1845</v>
      </c>
      <c r="H7902">
        <v>3.4630000000000001</v>
      </c>
      <c r="I7902">
        <v>50.35</v>
      </c>
      <c r="J7902">
        <v>167</v>
      </c>
    </row>
    <row r="7903" spans="1:10" x14ac:dyDescent="0.35">
      <c r="A7903" t="s">
        <v>7088</v>
      </c>
      <c r="B7903">
        <v>152</v>
      </c>
      <c r="C7903">
        <v>1060</v>
      </c>
      <c r="D7903">
        <v>965</v>
      </c>
      <c r="E7903" t="s">
        <v>328</v>
      </c>
      <c r="F7903" t="s">
        <v>0</v>
      </c>
      <c r="G7903" t="s">
        <v>1948</v>
      </c>
      <c r="H7903">
        <v>3.8660000000000001</v>
      </c>
      <c r="I7903">
        <v>62.82</v>
      </c>
      <c r="J7903">
        <v>37</v>
      </c>
    </row>
    <row r="7904" spans="1:10" x14ac:dyDescent="0.35">
      <c r="A7904" t="s">
        <v>7089</v>
      </c>
      <c r="B7904">
        <v>148</v>
      </c>
      <c r="C7904">
        <v>1059</v>
      </c>
      <c r="D7904">
        <v>966</v>
      </c>
      <c r="E7904" t="s">
        <v>328</v>
      </c>
      <c r="F7904" t="s">
        <v>0</v>
      </c>
      <c r="G7904" t="s">
        <v>1967</v>
      </c>
      <c r="H7904">
        <v>4.5540000000000003</v>
      </c>
      <c r="I7904">
        <v>70.48</v>
      </c>
      <c r="J7904">
        <v>148</v>
      </c>
    </row>
    <row r="7905" spans="1:10" x14ac:dyDescent="0.35">
      <c r="A7905" t="s">
        <v>7090</v>
      </c>
      <c r="B7905">
        <v>179</v>
      </c>
      <c r="C7905">
        <v>1058</v>
      </c>
      <c r="D7905">
        <v>967</v>
      </c>
      <c r="E7905" t="s">
        <v>328</v>
      </c>
      <c r="F7905" t="s">
        <v>0</v>
      </c>
      <c r="G7905" t="s">
        <v>7091</v>
      </c>
      <c r="H7905">
        <v>2.9830000000000001</v>
      </c>
      <c r="I7905">
        <v>48.29</v>
      </c>
      <c r="J7905">
        <v>57</v>
      </c>
    </row>
    <row r="7906" spans="1:10" x14ac:dyDescent="0.35">
      <c r="A7906" t="s">
        <v>7092</v>
      </c>
      <c r="B7906">
        <v>250</v>
      </c>
      <c r="C7906">
        <v>1057</v>
      </c>
      <c r="D7906">
        <v>968</v>
      </c>
      <c r="E7906" t="s">
        <v>311</v>
      </c>
      <c r="F7906" t="s">
        <v>0</v>
      </c>
      <c r="G7906" t="s">
        <v>2402</v>
      </c>
      <c r="I7906" t="s">
        <v>311</v>
      </c>
      <c r="J7906">
        <v>55</v>
      </c>
    </row>
    <row r="7907" spans="1:10" x14ac:dyDescent="0.35">
      <c r="A7907" t="s">
        <v>7093</v>
      </c>
      <c r="B7907">
        <v>135</v>
      </c>
      <c r="C7907">
        <v>1052</v>
      </c>
      <c r="D7907">
        <v>969</v>
      </c>
      <c r="E7907" t="s">
        <v>312</v>
      </c>
      <c r="F7907" t="s">
        <v>0</v>
      </c>
      <c r="G7907" t="s">
        <v>2661</v>
      </c>
      <c r="H7907">
        <v>4.0810000000000004</v>
      </c>
      <c r="I7907">
        <v>48.53</v>
      </c>
      <c r="J7907">
        <v>135</v>
      </c>
    </row>
    <row r="7908" spans="1:10" x14ac:dyDescent="0.35">
      <c r="A7908" t="s">
        <v>7094</v>
      </c>
      <c r="B7908">
        <v>208</v>
      </c>
      <c r="C7908">
        <v>1049</v>
      </c>
      <c r="D7908">
        <v>970</v>
      </c>
      <c r="E7908" t="s">
        <v>319</v>
      </c>
      <c r="F7908" t="s">
        <v>0</v>
      </c>
      <c r="G7908" t="s">
        <v>3575</v>
      </c>
      <c r="H7908">
        <v>2.722</v>
      </c>
      <c r="I7908">
        <v>78.5</v>
      </c>
      <c r="J7908">
        <v>208</v>
      </c>
    </row>
    <row r="7909" spans="1:10" x14ac:dyDescent="0.35">
      <c r="A7909" t="s">
        <v>7095</v>
      </c>
      <c r="B7909">
        <v>237</v>
      </c>
      <c r="C7909">
        <v>1046</v>
      </c>
      <c r="D7909">
        <v>971</v>
      </c>
      <c r="E7909" t="s">
        <v>312</v>
      </c>
      <c r="F7909" t="s">
        <v>0</v>
      </c>
      <c r="G7909" t="s">
        <v>2053</v>
      </c>
      <c r="H7909">
        <v>1.8149999999999999</v>
      </c>
      <c r="I7909">
        <v>41.82</v>
      </c>
      <c r="J7909">
        <v>46</v>
      </c>
    </row>
    <row r="7910" spans="1:10" x14ac:dyDescent="0.35">
      <c r="A7910" t="s">
        <v>7096</v>
      </c>
      <c r="B7910">
        <v>179</v>
      </c>
      <c r="C7910">
        <v>1041</v>
      </c>
      <c r="D7910">
        <v>972</v>
      </c>
      <c r="E7910" t="s">
        <v>319</v>
      </c>
      <c r="F7910" t="s">
        <v>0</v>
      </c>
      <c r="G7910" t="s">
        <v>7097</v>
      </c>
      <c r="H7910">
        <v>3.1160000000000001</v>
      </c>
      <c r="I7910">
        <v>70.72</v>
      </c>
      <c r="J7910">
        <v>73</v>
      </c>
    </row>
    <row r="7911" spans="1:10" x14ac:dyDescent="0.35">
      <c r="A7911" t="s">
        <v>7098</v>
      </c>
      <c r="B7911">
        <v>162</v>
      </c>
      <c r="C7911">
        <v>1039</v>
      </c>
      <c r="D7911">
        <v>973</v>
      </c>
      <c r="E7911" t="s">
        <v>311</v>
      </c>
      <c r="F7911" t="s">
        <v>0</v>
      </c>
      <c r="G7911" t="s">
        <v>7099</v>
      </c>
      <c r="I7911" t="s">
        <v>311</v>
      </c>
      <c r="J7911">
        <v>162</v>
      </c>
    </row>
    <row r="7912" spans="1:10" x14ac:dyDescent="0.35">
      <c r="A7912" t="s">
        <v>7100</v>
      </c>
      <c r="B7912">
        <v>401</v>
      </c>
      <c r="C7912">
        <v>1039</v>
      </c>
      <c r="D7912">
        <v>973</v>
      </c>
      <c r="E7912" t="s">
        <v>334</v>
      </c>
      <c r="F7912" t="s">
        <v>0</v>
      </c>
      <c r="G7912" t="s">
        <v>1967</v>
      </c>
      <c r="H7912">
        <v>1.595</v>
      </c>
      <c r="I7912">
        <v>13.1</v>
      </c>
      <c r="J7912">
        <v>239</v>
      </c>
    </row>
    <row r="7913" spans="1:10" x14ac:dyDescent="0.35">
      <c r="A7913" t="s">
        <v>7101</v>
      </c>
      <c r="B7913">
        <v>248</v>
      </c>
      <c r="C7913">
        <v>1036</v>
      </c>
      <c r="D7913">
        <v>975</v>
      </c>
      <c r="E7913" t="s">
        <v>328</v>
      </c>
      <c r="F7913" t="s">
        <v>0</v>
      </c>
      <c r="G7913" t="s">
        <v>3266</v>
      </c>
      <c r="H7913">
        <v>1.9470000000000001</v>
      </c>
      <c r="I7913">
        <v>41.6</v>
      </c>
      <c r="J7913">
        <v>47</v>
      </c>
    </row>
    <row r="7914" spans="1:10" x14ac:dyDescent="0.35">
      <c r="A7914" t="s">
        <v>7102</v>
      </c>
      <c r="B7914">
        <v>100</v>
      </c>
      <c r="C7914">
        <v>1035</v>
      </c>
      <c r="D7914">
        <v>976</v>
      </c>
      <c r="E7914" t="s">
        <v>311</v>
      </c>
      <c r="F7914" t="s">
        <v>0</v>
      </c>
      <c r="G7914" t="s">
        <v>1827</v>
      </c>
      <c r="I7914" t="s">
        <v>311</v>
      </c>
      <c r="J7914">
        <v>100</v>
      </c>
    </row>
    <row r="7915" spans="1:10" x14ac:dyDescent="0.35">
      <c r="A7915" t="s">
        <v>7103</v>
      </c>
      <c r="B7915">
        <v>652</v>
      </c>
      <c r="C7915">
        <v>1035</v>
      </c>
      <c r="D7915">
        <v>976</v>
      </c>
      <c r="E7915" t="s">
        <v>334</v>
      </c>
      <c r="F7915" t="s">
        <v>0</v>
      </c>
      <c r="G7915" t="s">
        <v>2358</v>
      </c>
      <c r="H7915">
        <v>0.83</v>
      </c>
      <c r="I7915">
        <v>6.2</v>
      </c>
      <c r="J7915">
        <v>11</v>
      </c>
    </row>
    <row r="7916" spans="1:10" x14ac:dyDescent="0.35">
      <c r="A7916" t="s">
        <v>7104</v>
      </c>
      <c r="B7916">
        <v>158</v>
      </c>
      <c r="C7916">
        <v>1034</v>
      </c>
      <c r="D7916">
        <v>978</v>
      </c>
      <c r="E7916" t="s">
        <v>312</v>
      </c>
      <c r="F7916" t="s">
        <v>0</v>
      </c>
      <c r="G7916" t="s">
        <v>6723</v>
      </c>
      <c r="H7916">
        <v>3.2829999999999999</v>
      </c>
      <c r="I7916">
        <v>45.72</v>
      </c>
      <c r="J7916">
        <v>42</v>
      </c>
    </row>
    <row r="7917" spans="1:10" x14ac:dyDescent="0.35">
      <c r="A7917" t="s">
        <v>7105</v>
      </c>
      <c r="B7917">
        <v>559</v>
      </c>
      <c r="C7917">
        <v>1034</v>
      </c>
      <c r="D7917">
        <v>978</v>
      </c>
      <c r="E7917" t="s">
        <v>312</v>
      </c>
      <c r="F7917" t="s">
        <v>0</v>
      </c>
      <c r="G7917" t="s">
        <v>2117</v>
      </c>
      <c r="H7917">
        <v>2.7229999999999999</v>
      </c>
      <c r="I7917">
        <v>32.61</v>
      </c>
      <c r="J7917">
        <v>29</v>
      </c>
    </row>
    <row r="7918" spans="1:10" x14ac:dyDescent="0.35">
      <c r="A7918" t="s">
        <v>7106</v>
      </c>
      <c r="B7918">
        <v>110</v>
      </c>
      <c r="C7918">
        <v>1033</v>
      </c>
      <c r="D7918">
        <v>980</v>
      </c>
      <c r="E7918" t="s">
        <v>319</v>
      </c>
      <c r="F7918" t="s">
        <v>0</v>
      </c>
      <c r="G7918" t="s">
        <v>1967</v>
      </c>
      <c r="H7918">
        <v>5.9589999999999996</v>
      </c>
      <c r="I7918">
        <v>83.7</v>
      </c>
      <c r="J7918">
        <v>109</v>
      </c>
    </row>
    <row r="7919" spans="1:10" x14ac:dyDescent="0.35">
      <c r="A7919" t="s">
        <v>7107</v>
      </c>
      <c r="B7919">
        <v>324</v>
      </c>
      <c r="C7919">
        <v>1033</v>
      </c>
      <c r="D7919">
        <v>980</v>
      </c>
      <c r="E7919" t="s">
        <v>311</v>
      </c>
      <c r="F7919" t="s">
        <v>0</v>
      </c>
      <c r="G7919" t="s">
        <v>2859</v>
      </c>
      <c r="I7919" t="s">
        <v>311</v>
      </c>
      <c r="J7919">
        <v>33</v>
      </c>
    </row>
    <row r="7920" spans="1:10" x14ac:dyDescent="0.35">
      <c r="A7920" t="s">
        <v>7108</v>
      </c>
      <c r="B7920">
        <v>296</v>
      </c>
      <c r="C7920">
        <v>1031</v>
      </c>
      <c r="D7920">
        <v>982</v>
      </c>
      <c r="E7920" t="s">
        <v>334</v>
      </c>
      <c r="F7920" t="s">
        <v>0</v>
      </c>
      <c r="G7920" t="s">
        <v>1838</v>
      </c>
      <c r="H7920">
        <v>1.53</v>
      </c>
      <c r="I7920">
        <v>19.34</v>
      </c>
      <c r="J7920">
        <v>10</v>
      </c>
    </row>
    <row r="7921" spans="1:10" x14ac:dyDescent="0.35">
      <c r="A7921" t="s">
        <v>7109</v>
      </c>
      <c r="B7921">
        <v>199</v>
      </c>
      <c r="C7921">
        <v>1030</v>
      </c>
      <c r="D7921">
        <v>983</v>
      </c>
      <c r="E7921" t="s">
        <v>328</v>
      </c>
      <c r="F7921" t="s">
        <v>0</v>
      </c>
      <c r="G7921" t="s">
        <v>1838</v>
      </c>
      <c r="H7921">
        <v>2.964</v>
      </c>
      <c r="I7921">
        <v>58.76</v>
      </c>
      <c r="J7921">
        <v>198</v>
      </c>
    </row>
    <row r="7922" spans="1:10" x14ac:dyDescent="0.35">
      <c r="A7922" t="s">
        <v>7110</v>
      </c>
      <c r="B7922">
        <v>176</v>
      </c>
      <c r="C7922">
        <v>1027</v>
      </c>
      <c r="D7922">
        <v>984</v>
      </c>
      <c r="E7922" t="s">
        <v>312</v>
      </c>
      <c r="F7922" t="s">
        <v>0</v>
      </c>
      <c r="G7922" t="s">
        <v>1969</v>
      </c>
      <c r="H7922">
        <v>2.8610000000000002</v>
      </c>
      <c r="I7922">
        <v>42.78</v>
      </c>
      <c r="J7922">
        <v>54</v>
      </c>
    </row>
    <row r="7923" spans="1:10" x14ac:dyDescent="0.35">
      <c r="A7923" t="s">
        <v>7111</v>
      </c>
      <c r="B7923">
        <v>139</v>
      </c>
      <c r="C7923">
        <v>1026</v>
      </c>
      <c r="D7923">
        <v>985</v>
      </c>
      <c r="E7923" t="s">
        <v>319</v>
      </c>
      <c r="F7923" t="s">
        <v>0</v>
      </c>
      <c r="G7923" t="s">
        <v>7112</v>
      </c>
      <c r="H7923">
        <v>3.8559999999999999</v>
      </c>
      <c r="I7923">
        <v>67.88</v>
      </c>
      <c r="J7923">
        <v>42</v>
      </c>
    </row>
    <row r="7924" spans="1:10" x14ac:dyDescent="0.35">
      <c r="A7924" t="s">
        <v>7113</v>
      </c>
      <c r="B7924">
        <v>187</v>
      </c>
      <c r="C7924">
        <v>1024</v>
      </c>
      <c r="D7924">
        <v>986</v>
      </c>
      <c r="E7924" t="s">
        <v>312</v>
      </c>
      <c r="F7924" t="s">
        <v>0</v>
      </c>
      <c r="G7924" t="s">
        <v>2063</v>
      </c>
      <c r="H7924">
        <v>3.419</v>
      </c>
      <c r="I7924">
        <v>35.270000000000003</v>
      </c>
      <c r="J7924">
        <v>39</v>
      </c>
    </row>
    <row r="7925" spans="1:10" x14ac:dyDescent="0.35">
      <c r="A7925" t="s">
        <v>7115</v>
      </c>
      <c r="B7925">
        <v>150</v>
      </c>
      <c r="C7925">
        <v>1023</v>
      </c>
      <c r="D7925">
        <v>987</v>
      </c>
      <c r="E7925" t="s">
        <v>311</v>
      </c>
      <c r="F7925" t="s">
        <v>0</v>
      </c>
      <c r="G7925" t="s">
        <v>4120</v>
      </c>
      <c r="I7925" t="s">
        <v>311</v>
      </c>
      <c r="J7925">
        <v>150</v>
      </c>
    </row>
    <row r="7926" spans="1:10" x14ac:dyDescent="0.35">
      <c r="A7926" t="s">
        <v>7116</v>
      </c>
      <c r="B7926">
        <v>236</v>
      </c>
      <c r="C7926">
        <v>1020</v>
      </c>
      <c r="D7926">
        <v>989</v>
      </c>
      <c r="E7926" t="s">
        <v>319</v>
      </c>
      <c r="F7926" t="s">
        <v>0</v>
      </c>
      <c r="G7926" t="s">
        <v>1999</v>
      </c>
      <c r="H7926">
        <v>2.194</v>
      </c>
      <c r="I7926">
        <v>76.97</v>
      </c>
      <c r="J7926">
        <v>139</v>
      </c>
    </row>
    <row r="7927" spans="1:10" x14ac:dyDescent="0.35">
      <c r="A7927" t="s">
        <v>7117</v>
      </c>
      <c r="B7927">
        <v>135</v>
      </c>
      <c r="C7927">
        <v>1020</v>
      </c>
      <c r="D7927">
        <v>989</v>
      </c>
      <c r="E7927" t="s">
        <v>328</v>
      </c>
      <c r="F7927" t="s">
        <v>0</v>
      </c>
      <c r="G7927" t="s">
        <v>2135</v>
      </c>
      <c r="H7927">
        <v>3.6739999999999999</v>
      </c>
      <c r="I7927">
        <v>54</v>
      </c>
      <c r="J7927">
        <v>26</v>
      </c>
    </row>
    <row r="7928" spans="1:10" x14ac:dyDescent="0.35">
      <c r="A7928" t="s">
        <v>7118</v>
      </c>
      <c r="B7928">
        <v>379</v>
      </c>
      <c r="C7928">
        <v>1019</v>
      </c>
      <c r="D7928">
        <v>991</v>
      </c>
      <c r="E7928" t="s">
        <v>319</v>
      </c>
      <c r="F7928" t="s">
        <v>0</v>
      </c>
      <c r="G7928" t="s">
        <v>2590</v>
      </c>
      <c r="H7928">
        <v>2.214</v>
      </c>
      <c r="I7928">
        <v>84.87</v>
      </c>
      <c r="J7928">
        <v>150</v>
      </c>
    </row>
    <row r="7929" spans="1:10" x14ac:dyDescent="0.35">
      <c r="A7929" t="s">
        <v>7119</v>
      </c>
      <c r="B7929">
        <v>341</v>
      </c>
      <c r="C7929">
        <v>1019</v>
      </c>
      <c r="D7929">
        <v>991</v>
      </c>
      <c r="E7929" t="s">
        <v>328</v>
      </c>
      <c r="F7929" t="s">
        <v>0</v>
      </c>
      <c r="G7929" t="s">
        <v>4519</v>
      </c>
      <c r="H7929">
        <v>1.397</v>
      </c>
      <c r="I7929">
        <v>45.24</v>
      </c>
      <c r="J7929">
        <v>177</v>
      </c>
    </row>
    <row r="7930" spans="1:10" x14ac:dyDescent="0.35">
      <c r="A7930" t="s">
        <v>7120</v>
      </c>
      <c r="B7930">
        <v>671</v>
      </c>
      <c r="C7930">
        <v>1017</v>
      </c>
      <c r="D7930">
        <v>993</v>
      </c>
      <c r="E7930" t="s">
        <v>334</v>
      </c>
      <c r="F7930" t="s">
        <v>0</v>
      </c>
      <c r="G7930" t="s">
        <v>7121</v>
      </c>
      <c r="H7930">
        <v>0.64200000000000002</v>
      </c>
      <c r="I7930">
        <v>5.28</v>
      </c>
      <c r="J7930">
        <v>8</v>
      </c>
    </row>
    <row r="7931" spans="1:10" x14ac:dyDescent="0.35">
      <c r="A7931" t="s">
        <v>7122</v>
      </c>
      <c r="B7931">
        <v>115</v>
      </c>
      <c r="C7931">
        <v>1015</v>
      </c>
      <c r="D7931">
        <v>994</v>
      </c>
      <c r="E7931" t="s">
        <v>319</v>
      </c>
      <c r="F7931" t="s">
        <v>0</v>
      </c>
      <c r="G7931" t="s">
        <v>7123</v>
      </c>
      <c r="H7931">
        <v>4.7</v>
      </c>
      <c r="I7931">
        <v>88.12</v>
      </c>
      <c r="J7931">
        <v>74</v>
      </c>
    </row>
    <row r="7932" spans="1:10" x14ac:dyDescent="0.35">
      <c r="A7932" t="s">
        <v>7124</v>
      </c>
      <c r="B7932">
        <v>84</v>
      </c>
      <c r="C7932">
        <v>1014</v>
      </c>
      <c r="D7932">
        <v>995</v>
      </c>
      <c r="E7932" t="s">
        <v>328</v>
      </c>
      <c r="F7932" t="s">
        <v>0</v>
      </c>
      <c r="G7932" t="s">
        <v>1827</v>
      </c>
      <c r="H7932">
        <v>6.8890000000000002</v>
      </c>
      <c r="I7932">
        <v>74.930000000000007</v>
      </c>
      <c r="J7932">
        <v>84</v>
      </c>
    </row>
    <row r="7933" spans="1:10" x14ac:dyDescent="0.35">
      <c r="A7933" t="s">
        <v>7125</v>
      </c>
      <c r="B7933">
        <v>120</v>
      </c>
      <c r="C7933">
        <v>1014</v>
      </c>
      <c r="D7933">
        <v>995</v>
      </c>
      <c r="E7933" t="s">
        <v>319</v>
      </c>
      <c r="F7933" t="s">
        <v>0</v>
      </c>
      <c r="G7933" t="s">
        <v>2277</v>
      </c>
      <c r="H7933">
        <v>4.5</v>
      </c>
      <c r="I7933">
        <v>73.78</v>
      </c>
      <c r="J7933">
        <v>120</v>
      </c>
    </row>
    <row r="7934" spans="1:10" x14ac:dyDescent="0.35">
      <c r="A7934" t="s">
        <v>7126</v>
      </c>
      <c r="B7934">
        <v>127</v>
      </c>
      <c r="C7934">
        <v>1013</v>
      </c>
      <c r="D7934">
        <v>997</v>
      </c>
      <c r="E7934" t="s">
        <v>328</v>
      </c>
      <c r="F7934" t="s">
        <v>0</v>
      </c>
      <c r="G7934" t="s">
        <v>2442</v>
      </c>
      <c r="H7934">
        <v>3.5609999999999999</v>
      </c>
      <c r="I7934">
        <v>60.98</v>
      </c>
      <c r="J7934">
        <v>16</v>
      </c>
    </row>
    <row r="7935" spans="1:10" x14ac:dyDescent="0.35">
      <c r="A7935" t="s">
        <v>7127</v>
      </c>
      <c r="B7935">
        <v>191</v>
      </c>
      <c r="C7935">
        <v>1010</v>
      </c>
      <c r="D7935">
        <v>998</v>
      </c>
      <c r="E7935" t="s">
        <v>319</v>
      </c>
      <c r="F7935" t="s">
        <v>0</v>
      </c>
      <c r="G7935" t="s">
        <v>7128</v>
      </c>
      <c r="H7935">
        <v>4.9160000000000004</v>
      </c>
      <c r="I7935">
        <v>67.97</v>
      </c>
      <c r="J7935">
        <v>121</v>
      </c>
    </row>
    <row r="7936" spans="1:10" x14ac:dyDescent="0.35">
      <c r="A7936" t="s">
        <v>7129</v>
      </c>
      <c r="B7936">
        <v>141</v>
      </c>
      <c r="C7936">
        <v>1010</v>
      </c>
      <c r="D7936">
        <v>998</v>
      </c>
      <c r="E7936" t="s">
        <v>311</v>
      </c>
      <c r="F7936" t="s">
        <v>0</v>
      </c>
      <c r="G7936" t="s">
        <v>7130</v>
      </c>
      <c r="I7936" t="s">
        <v>311</v>
      </c>
      <c r="J7936">
        <v>33</v>
      </c>
    </row>
    <row r="7937" spans="1:10" x14ac:dyDescent="0.35">
      <c r="A7937" t="s">
        <v>7131</v>
      </c>
      <c r="B7937">
        <v>187</v>
      </c>
      <c r="C7937">
        <v>1006</v>
      </c>
      <c r="D7937">
        <v>1000</v>
      </c>
      <c r="E7937" t="s">
        <v>312</v>
      </c>
      <c r="F7937" t="s">
        <v>0</v>
      </c>
      <c r="G7937" t="s">
        <v>1907</v>
      </c>
      <c r="H7937">
        <v>3.3730000000000002</v>
      </c>
      <c r="I7937">
        <v>32.950000000000003</v>
      </c>
      <c r="J7937">
        <v>186</v>
      </c>
    </row>
    <row r="7938" spans="1:10" x14ac:dyDescent="0.35">
      <c r="A7938" t="s">
        <v>7132</v>
      </c>
      <c r="B7938">
        <v>663</v>
      </c>
      <c r="C7938">
        <v>1004</v>
      </c>
      <c r="D7938">
        <v>1001</v>
      </c>
      <c r="E7938" t="s">
        <v>334</v>
      </c>
      <c r="F7938" t="s">
        <v>0</v>
      </c>
      <c r="G7938" t="s">
        <v>2470</v>
      </c>
      <c r="H7938">
        <v>0.86199999999999999</v>
      </c>
      <c r="I7938">
        <v>13.39</v>
      </c>
      <c r="J7938">
        <v>8</v>
      </c>
    </row>
    <row r="7939" spans="1:10" x14ac:dyDescent="0.35">
      <c r="A7939" t="s">
        <v>7133</v>
      </c>
      <c r="B7939">
        <v>143</v>
      </c>
      <c r="C7939">
        <v>1002</v>
      </c>
      <c r="D7939">
        <v>1002</v>
      </c>
      <c r="E7939" t="s">
        <v>328</v>
      </c>
      <c r="F7939" t="s">
        <v>0</v>
      </c>
      <c r="G7939" t="s">
        <v>1900</v>
      </c>
      <c r="H7939">
        <v>6.25</v>
      </c>
      <c r="I7939">
        <v>71.58</v>
      </c>
      <c r="J7939">
        <v>131</v>
      </c>
    </row>
    <row r="7940" spans="1:10" x14ac:dyDescent="0.35">
      <c r="A7940" t="s">
        <v>7134</v>
      </c>
      <c r="B7940">
        <v>140</v>
      </c>
      <c r="C7940">
        <v>994</v>
      </c>
      <c r="D7940">
        <v>1003</v>
      </c>
      <c r="E7940" t="s">
        <v>312</v>
      </c>
      <c r="F7940" t="s">
        <v>0</v>
      </c>
      <c r="G7940" t="s">
        <v>1789</v>
      </c>
      <c r="H7940">
        <v>4</v>
      </c>
      <c r="I7940">
        <v>45.44</v>
      </c>
      <c r="J7940">
        <v>39</v>
      </c>
    </row>
    <row r="7941" spans="1:10" x14ac:dyDescent="0.35">
      <c r="A7941" t="s">
        <v>7135</v>
      </c>
      <c r="B7941">
        <v>121</v>
      </c>
      <c r="C7941">
        <v>993</v>
      </c>
      <c r="D7941">
        <v>1004</v>
      </c>
      <c r="E7941" t="s">
        <v>328</v>
      </c>
      <c r="F7941" t="s">
        <v>0</v>
      </c>
      <c r="G7941" t="s">
        <v>1886</v>
      </c>
      <c r="H7941">
        <v>4.1029999999999998</v>
      </c>
      <c r="I7941">
        <v>55.66</v>
      </c>
      <c r="J7941">
        <v>35</v>
      </c>
    </row>
    <row r="7942" spans="1:10" x14ac:dyDescent="0.35">
      <c r="A7942" t="s">
        <v>7136</v>
      </c>
      <c r="B7942">
        <v>155</v>
      </c>
      <c r="C7942">
        <v>991</v>
      </c>
      <c r="D7942">
        <v>1005</v>
      </c>
      <c r="E7942" t="s">
        <v>319</v>
      </c>
      <c r="F7942" t="s">
        <v>0</v>
      </c>
      <c r="G7942" t="s">
        <v>7137</v>
      </c>
      <c r="H7942">
        <v>4.1130000000000004</v>
      </c>
      <c r="I7942">
        <v>78.62</v>
      </c>
      <c r="J7942">
        <v>155</v>
      </c>
    </row>
    <row r="7943" spans="1:10" x14ac:dyDescent="0.35">
      <c r="A7943" t="s">
        <v>7138</v>
      </c>
      <c r="B7943">
        <v>60</v>
      </c>
      <c r="C7943">
        <v>991</v>
      </c>
      <c r="D7943">
        <v>1005</v>
      </c>
      <c r="E7943" t="s">
        <v>319</v>
      </c>
      <c r="F7943" t="s">
        <v>0</v>
      </c>
      <c r="G7943" t="s">
        <v>4372</v>
      </c>
      <c r="H7943">
        <v>10.426</v>
      </c>
      <c r="I7943">
        <v>86.86</v>
      </c>
      <c r="J7943">
        <v>59</v>
      </c>
    </row>
    <row r="7944" spans="1:10" x14ac:dyDescent="0.35">
      <c r="A7944" t="s">
        <v>7139</v>
      </c>
      <c r="B7944">
        <v>181</v>
      </c>
      <c r="C7944">
        <v>987</v>
      </c>
      <c r="D7944">
        <v>1007</v>
      </c>
      <c r="E7944" t="s">
        <v>319</v>
      </c>
      <c r="F7944" t="s">
        <v>0</v>
      </c>
      <c r="G7944" t="s">
        <v>6914</v>
      </c>
      <c r="H7944">
        <v>2.8980000000000001</v>
      </c>
      <c r="I7944">
        <v>82.3</v>
      </c>
      <c r="J7944">
        <v>41</v>
      </c>
    </row>
    <row r="7945" spans="1:10" x14ac:dyDescent="0.35">
      <c r="A7945" t="s">
        <v>7140</v>
      </c>
      <c r="B7945">
        <v>395</v>
      </c>
      <c r="C7945">
        <v>987</v>
      </c>
      <c r="D7945">
        <v>1007</v>
      </c>
      <c r="E7945" t="s">
        <v>312</v>
      </c>
      <c r="F7945" t="s">
        <v>0</v>
      </c>
      <c r="G7945" t="s">
        <v>7141</v>
      </c>
      <c r="H7945">
        <v>2.3849999999999998</v>
      </c>
      <c r="I7945">
        <v>37.97</v>
      </c>
      <c r="J7945">
        <v>148</v>
      </c>
    </row>
    <row r="7946" spans="1:10" x14ac:dyDescent="0.35">
      <c r="A7946" t="s">
        <v>7142</v>
      </c>
      <c r="B7946">
        <v>152</v>
      </c>
      <c r="C7946">
        <v>986</v>
      </c>
      <c r="D7946">
        <v>1009</v>
      </c>
      <c r="E7946" t="s">
        <v>319</v>
      </c>
      <c r="F7946" t="s">
        <v>0</v>
      </c>
      <c r="G7946" t="s">
        <v>3466</v>
      </c>
      <c r="H7946">
        <v>3.79</v>
      </c>
      <c r="I7946">
        <v>74.650000000000006</v>
      </c>
      <c r="J7946">
        <v>152</v>
      </c>
    </row>
    <row r="7947" spans="1:10" x14ac:dyDescent="0.35">
      <c r="A7947" t="s">
        <v>7143</v>
      </c>
      <c r="B7947">
        <v>211</v>
      </c>
      <c r="C7947">
        <v>985</v>
      </c>
      <c r="D7947">
        <v>1010</v>
      </c>
      <c r="E7947" t="s">
        <v>312</v>
      </c>
      <c r="F7947" t="s">
        <v>0</v>
      </c>
      <c r="G7947" t="s">
        <v>2906</v>
      </c>
      <c r="H7947">
        <v>2.464</v>
      </c>
      <c r="I7947">
        <v>25.12</v>
      </c>
      <c r="J7947">
        <v>116</v>
      </c>
    </row>
    <row r="7948" spans="1:10" x14ac:dyDescent="0.35">
      <c r="A7948" t="s">
        <v>7144</v>
      </c>
      <c r="B7948">
        <v>361</v>
      </c>
      <c r="C7948">
        <v>972</v>
      </c>
      <c r="D7948">
        <v>1011</v>
      </c>
      <c r="E7948" t="s">
        <v>334</v>
      </c>
      <c r="F7948" t="s">
        <v>0</v>
      </c>
      <c r="G7948" t="s">
        <v>3036</v>
      </c>
      <c r="H7948">
        <v>1.369</v>
      </c>
      <c r="I7948">
        <v>23.48</v>
      </c>
      <c r="J7948">
        <v>8</v>
      </c>
    </row>
    <row r="7949" spans="1:10" x14ac:dyDescent="0.35">
      <c r="A7949" t="s">
        <v>7145</v>
      </c>
      <c r="B7949">
        <v>146</v>
      </c>
      <c r="C7949">
        <v>969</v>
      </c>
      <c r="D7949">
        <v>1012</v>
      </c>
      <c r="E7949" t="s">
        <v>328</v>
      </c>
      <c r="F7949" t="s">
        <v>0</v>
      </c>
      <c r="G7949" t="s">
        <v>7146</v>
      </c>
      <c r="H7949">
        <v>3.4039999999999999</v>
      </c>
      <c r="I7949">
        <v>62.96</v>
      </c>
      <c r="J7949">
        <v>146</v>
      </c>
    </row>
    <row r="7950" spans="1:10" x14ac:dyDescent="0.35">
      <c r="A7950" t="s">
        <v>7147</v>
      </c>
      <c r="B7950">
        <v>214</v>
      </c>
      <c r="C7950">
        <v>969</v>
      </c>
      <c r="D7950">
        <v>1012</v>
      </c>
      <c r="E7950" t="s">
        <v>328</v>
      </c>
      <c r="F7950" t="s">
        <v>0</v>
      </c>
      <c r="G7950" t="s">
        <v>7148</v>
      </c>
      <c r="H7950">
        <v>2.5310000000000001</v>
      </c>
      <c r="I7950">
        <v>38.93</v>
      </c>
      <c r="J7950">
        <v>100</v>
      </c>
    </row>
    <row r="7951" spans="1:10" x14ac:dyDescent="0.35">
      <c r="A7951" t="s">
        <v>7149</v>
      </c>
      <c r="B7951">
        <v>204</v>
      </c>
      <c r="C7951">
        <v>966</v>
      </c>
      <c r="D7951">
        <v>1014</v>
      </c>
      <c r="E7951" t="s">
        <v>328</v>
      </c>
      <c r="F7951" t="s">
        <v>0</v>
      </c>
      <c r="G7951" t="s">
        <v>7150</v>
      </c>
      <c r="H7951">
        <v>2.0299999999999998</v>
      </c>
      <c r="I7951">
        <v>44.03</v>
      </c>
      <c r="J7951">
        <v>19</v>
      </c>
    </row>
    <row r="7952" spans="1:10" x14ac:dyDescent="0.35">
      <c r="A7952" t="s">
        <v>7151</v>
      </c>
      <c r="B7952">
        <v>202</v>
      </c>
      <c r="C7952">
        <v>965</v>
      </c>
      <c r="D7952">
        <v>1015</v>
      </c>
      <c r="E7952" t="s">
        <v>334</v>
      </c>
      <c r="F7952" t="s">
        <v>0</v>
      </c>
      <c r="G7952" t="s">
        <v>7152</v>
      </c>
      <c r="H7952">
        <v>2.198</v>
      </c>
      <c r="I7952">
        <v>21.99</v>
      </c>
      <c r="J7952">
        <v>66</v>
      </c>
    </row>
    <row r="7953" spans="1:10" x14ac:dyDescent="0.35">
      <c r="A7953" t="s">
        <v>7153</v>
      </c>
      <c r="B7953">
        <v>85</v>
      </c>
      <c r="C7953">
        <v>965</v>
      </c>
      <c r="D7953">
        <v>1015</v>
      </c>
      <c r="E7953" t="s">
        <v>319</v>
      </c>
      <c r="F7953" t="s">
        <v>0</v>
      </c>
      <c r="G7953" t="s">
        <v>1815</v>
      </c>
      <c r="H7953">
        <v>6.7380000000000004</v>
      </c>
      <c r="I7953">
        <v>87.06</v>
      </c>
      <c r="J7953">
        <v>18</v>
      </c>
    </row>
    <row r="7954" spans="1:10" x14ac:dyDescent="0.35">
      <c r="A7954" t="s">
        <v>7154</v>
      </c>
      <c r="B7954">
        <v>175</v>
      </c>
      <c r="C7954">
        <v>964</v>
      </c>
      <c r="D7954">
        <v>1017</v>
      </c>
      <c r="E7954" t="s">
        <v>312</v>
      </c>
      <c r="F7954" t="s">
        <v>0</v>
      </c>
      <c r="G7954" t="s">
        <v>2316</v>
      </c>
      <c r="H7954">
        <v>2.569</v>
      </c>
      <c r="I7954">
        <v>29.26</v>
      </c>
      <c r="J7954">
        <v>174</v>
      </c>
    </row>
    <row r="7955" spans="1:10" x14ac:dyDescent="0.35">
      <c r="A7955" t="s">
        <v>7155</v>
      </c>
      <c r="B7955">
        <v>221</v>
      </c>
      <c r="C7955">
        <v>962</v>
      </c>
      <c r="D7955">
        <v>1018</v>
      </c>
      <c r="E7955" t="s">
        <v>328</v>
      </c>
      <c r="F7955" t="s">
        <v>0</v>
      </c>
      <c r="G7955" t="s">
        <v>1779</v>
      </c>
      <c r="H7955">
        <v>4.51</v>
      </c>
      <c r="I7955">
        <v>54.9</v>
      </c>
      <c r="J7955">
        <v>45</v>
      </c>
    </row>
    <row r="7956" spans="1:10" x14ac:dyDescent="0.35">
      <c r="A7956" t="s">
        <v>7156</v>
      </c>
      <c r="B7956">
        <v>185</v>
      </c>
      <c r="C7956">
        <v>961</v>
      </c>
      <c r="D7956">
        <v>1019</v>
      </c>
      <c r="E7956" t="s">
        <v>328</v>
      </c>
      <c r="F7956" t="s">
        <v>0</v>
      </c>
      <c r="G7956" t="s">
        <v>3286</v>
      </c>
      <c r="H7956">
        <v>3.4809999999999999</v>
      </c>
      <c r="I7956">
        <v>65.34</v>
      </c>
      <c r="J7956">
        <v>99</v>
      </c>
    </row>
    <row r="7957" spans="1:10" x14ac:dyDescent="0.35">
      <c r="A7957" t="s">
        <v>7157</v>
      </c>
      <c r="B7957">
        <v>362</v>
      </c>
      <c r="C7957">
        <v>961</v>
      </c>
      <c r="D7957">
        <v>1019</v>
      </c>
      <c r="E7957" t="s">
        <v>328</v>
      </c>
      <c r="F7957" t="s">
        <v>0</v>
      </c>
      <c r="G7957" t="s">
        <v>2590</v>
      </c>
      <c r="H7957">
        <v>1.3049999999999999</v>
      </c>
      <c r="I7957">
        <v>58.37</v>
      </c>
      <c r="J7957">
        <v>114</v>
      </c>
    </row>
    <row r="7958" spans="1:10" x14ac:dyDescent="0.35">
      <c r="A7958" t="s">
        <v>7158</v>
      </c>
      <c r="B7958">
        <v>202</v>
      </c>
      <c r="C7958">
        <v>959</v>
      </c>
      <c r="D7958">
        <v>1021</v>
      </c>
      <c r="E7958" t="s">
        <v>328</v>
      </c>
      <c r="F7958" t="s">
        <v>0</v>
      </c>
      <c r="G7958" t="s">
        <v>7159</v>
      </c>
      <c r="H7958">
        <v>2.3780000000000001</v>
      </c>
      <c r="I7958">
        <v>42.32</v>
      </c>
      <c r="J7958">
        <v>62</v>
      </c>
    </row>
    <row r="7959" spans="1:10" x14ac:dyDescent="0.35">
      <c r="A7959" t="s">
        <v>7160</v>
      </c>
      <c r="B7959">
        <v>117</v>
      </c>
      <c r="C7959">
        <v>959</v>
      </c>
      <c r="D7959">
        <v>1021</v>
      </c>
      <c r="E7959" t="s">
        <v>328</v>
      </c>
      <c r="F7959" t="s">
        <v>0</v>
      </c>
      <c r="G7959" t="s">
        <v>7161</v>
      </c>
      <c r="H7959">
        <v>4.2480000000000002</v>
      </c>
      <c r="I7959">
        <v>53.78</v>
      </c>
      <c r="J7959">
        <v>68</v>
      </c>
    </row>
    <row r="7960" spans="1:10" x14ac:dyDescent="0.35">
      <c r="A7960" t="s">
        <v>7162</v>
      </c>
      <c r="B7960">
        <v>52</v>
      </c>
      <c r="C7960">
        <v>958</v>
      </c>
      <c r="D7960">
        <v>1023</v>
      </c>
      <c r="E7960" t="s">
        <v>319</v>
      </c>
      <c r="F7960" t="s">
        <v>0</v>
      </c>
      <c r="G7960" t="s">
        <v>6579</v>
      </c>
      <c r="H7960">
        <v>8.0589999999999993</v>
      </c>
      <c r="I7960">
        <v>95.01</v>
      </c>
      <c r="J7960">
        <v>32</v>
      </c>
    </row>
    <row r="7961" spans="1:10" x14ac:dyDescent="0.35">
      <c r="A7961" t="s">
        <v>7163</v>
      </c>
      <c r="B7961">
        <v>228</v>
      </c>
      <c r="C7961">
        <v>958</v>
      </c>
      <c r="D7961">
        <v>1023</v>
      </c>
      <c r="E7961" t="s">
        <v>311</v>
      </c>
      <c r="F7961" t="s">
        <v>0</v>
      </c>
      <c r="G7961" t="s">
        <v>7164</v>
      </c>
      <c r="I7961" t="s">
        <v>311</v>
      </c>
      <c r="J7961">
        <v>228</v>
      </c>
    </row>
    <row r="7962" spans="1:10" x14ac:dyDescent="0.35">
      <c r="A7962" t="s">
        <v>7165</v>
      </c>
      <c r="B7962">
        <v>190</v>
      </c>
      <c r="C7962">
        <v>958</v>
      </c>
      <c r="D7962">
        <v>1023</v>
      </c>
      <c r="E7962" t="s">
        <v>328</v>
      </c>
      <c r="F7962" t="s">
        <v>0</v>
      </c>
      <c r="G7962" t="s">
        <v>3237</v>
      </c>
      <c r="H7962">
        <v>2.5880000000000001</v>
      </c>
      <c r="I7962">
        <v>64.06</v>
      </c>
      <c r="J7962">
        <v>41</v>
      </c>
    </row>
    <row r="7963" spans="1:10" x14ac:dyDescent="0.35">
      <c r="A7963" t="s">
        <v>7166</v>
      </c>
      <c r="B7963">
        <v>89</v>
      </c>
      <c r="C7963">
        <v>955</v>
      </c>
      <c r="D7963">
        <v>1026</v>
      </c>
      <c r="E7963" t="s">
        <v>319</v>
      </c>
      <c r="F7963" t="s">
        <v>0</v>
      </c>
      <c r="G7963" t="s">
        <v>2135</v>
      </c>
      <c r="H7963">
        <v>6.0830000000000002</v>
      </c>
      <c r="I7963">
        <v>85.43</v>
      </c>
      <c r="J7963">
        <v>89</v>
      </c>
    </row>
    <row r="7964" spans="1:10" x14ac:dyDescent="0.35">
      <c r="A7964" t="s">
        <v>7167</v>
      </c>
      <c r="B7964">
        <v>136</v>
      </c>
      <c r="C7964">
        <v>954</v>
      </c>
      <c r="D7964">
        <v>1027</v>
      </c>
      <c r="E7964" t="s">
        <v>311</v>
      </c>
      <c r="F7964" t="s">
        <v>0</v>
      </c>
      <c r="G7964" t="s">
        <v>3026</v>
      </c>
      <c r="I7964" t="s">
        <v>311</v>
      </c>
      <c r="J7964">
        <v>36</v>
      </c>
    </row>
    <row r="7965" spans="1:10" x14ac:dyDescent="0.35">
      <c r="A7965" t="s">
        <v>7168</v>
      </c>
      <c r="B7965">
        <v>306</v>
      </c>
      <c r="C7965">
        <v>953</v>
      </c>
      <c r="D7965">
        <v>1028</v>
      </c>
      <c r="E7965" t="s">
        <v>328</v>
      </c>
      <c r="F7965" t="s">
        <v>0</v>
      </c>
      <c r="G7965" t="s">
        <v>7169</v>
      </c>
      <c r="H7965">
        <v>1.534</v>
      </c>
      <c r="I7965">
        <v>40.700000000000003</v>
      </c>
      <c r="J7965">
        <v>49</v>
      </c>
    </row>
    <row r="7966" spans="1:10" x14ac:dyDescent="0.35">
      <c r="A7966" t="s">
        <v>7170</v>
      </c>
      <c r="B7966">
        <v>161</v>
      </c>
      <c r="C7966">
        <v>953</v>
      </c>
      <c r="D7966">
        <v>1028</v>
      </c>
      <c r="E7966" t="s">
        <v>312</v>
      </c>
      <c r="F7966" t="s">
        <v>0</v>
      </c>
      <c r="G7966" t="s">
        <v>1815</v>
      </c>
      <c r="H7966">
        <v>3.206</v>
      </c>
      <c r="I7966">
        <v>49.3</v>
      </c>
      <c r="J7966">
        <v>160</v>
      </c>
    </row>
    <row r="7967" spans="1:10" x14ac:dyDescent="0.35">
      <c r="A7967" t="s">
        <v>7171</v>
      </c>
      <c r="B7967">
        <v>74</v>
      </c>
      <c r="C7967">
        <v>950</v>
      </c>
      <c r="D7967">
        <v>1030</v>
      </c>
      <c r="E7967" t="s">
        <v>319</v>
      </c>
      <c r="F7967" t="s">
        <v>0</v>
      </c>
      <c r="G7967" t="s">
        <v>7172</v>
      </c>
      <c r="H7967">
        <v>6.94</v>
      </c>
      <c r="I7967">
        <v>85.55</v>
      </c>
      <c r="J7967">
        <v>39</v>
      </c>
    </row>
    <row r="7968" spans="1:10" x14ac:dyDescent="0.35">
      <c r="A7968" t="s">
        <v>7173</v>
      </c>
      <c r="B7968">
        <v>258</v>
      </c>
      <c r="C7968">
        <v>947</v>
      </c>
      <c r="D7968">
        <v>1031</v>
      </c>
      <c r="E7968" t="s">
        <v>311</v>
      </c>
      <c r="F7968" t="s">
        <v>0</v>
      </c>
      <c r="G7968" t="s">
        <v>6255</v>
      </c>
      <c r="I7968" t="s">
        <v>311</v>
      </c>
      <c r="J7968">
        <v>75</v>
      </c>
    </row>
    <row r="7969" spans="1:10" x14ac:dyDescent="0.35">
      <c r="A7969" t="s">
        <v>7175</v>
      </c>
      <c r="B7969">
        <v>150</v>
      </c>
      <c r="C7969">
        <v>945</v>
      </c>
      <c r="D7969">
        <v>1033</v>
      </c>
      <c r="E7969" t="s">
        <v>312</v>
      </c>
      <c r="F7969" t="s">
        <v>0</v>
      </c>
      <c r="G7969" t="s">
        <v>1693</v>
      </c>
      <c r="H7969">
        <v>3.2290000000000001</v>
      </c>
      <c r="I7969">
        <v>41.04</v>
      </c>
      <c r="J7969">
        <v>15</v>
      </c>
    </row>
    <row r="7970" spans="1:10" x14ac:dyDescent="0.35">
      <c r="A7970" t="s">
        <v>7176</v>
      </c>
      <c r="B7970">
        <v>272</v>
      </c>
      <c r="C7970">
        <v>942</v>
      </c>
      <c r="D7970">
        <v>1034</v>
      </c>
      <c r="E7970" t="s">
        <v>312</v>
      </c>
      <c r="F7970" t="s">
        <v>0</v>
      </c>
      <c r="G7970" t="s">
        <v>7177</v>
      </c>
      <c r="H7970">
        <v>1.8129999999999999</v>
      </c>
      <c r="I7970">
        <v>25.1</v>
      </c>
      <c r="J7970">
        <v>73</v>
      </c>
    </row>
    <row r="7971" spans="1:10" x14ac:dyDescent="0.35">
      <c r="A7971" t="s">
        <v>7178</v>
      </c>
      <c r="B7971">
        <v>239</v>
      </c>
      <c r="C7971">
        <v>939</v>
      </c>
      <c r="D7971">
        <v>1035</v>
      </c>
      <c r="E7971" t="s">
        <v>328</v>
      </c>
      <c r="F7971" t="s">
        <v>0</v>
      </c>
      <c r="G7971" t="s">
        <v>4361</v>
      </c>
      <c r="H7971">
        <v>2.0550000000000002</v>
      </c>
      <c r="I7971">
        <v>59.5</v>
      </c>
      <c r="J7971">
        <v>239</v>
      </c>
    </row>
    <row r="7972" spans="1:10" x14ac:dyDescent="0.35">
      <c r="A7972" t="s">
        <v>7179</v>
      </c>
      <c r="B7972">
        <v>196</v>
      </c>
      <c r="C7972">
        <v>939</v>
      </c>
      <c r="D7972">
        <v>1035</v>
      </c>
      <c r="E7972" t="s">
        <v>328</v>
      </c>
      <c r="F7972" t="s">
        <v>0</v>
      </c>
      <c r="G7972" t="s">
        <v>3036</v>
      </c>
      <c r="H7972">
        <v>2.83</v>
      </c>
      <c r="I7972">
        <v>62.88</v>
      </c>
      <c r="J7972">
        <v>70</v>
      </c>
    </row>
    <row r="7973" spans="1:10" x14ac:dyDescent="0.35">
      <c r="A7973" t="s">
        <v>7180</v>
      </c>
      <c r="B7973">
        <v>371</v>
      </c>
      <c r="C7973">
        <v>937</v>
      </c>
      <c r="D7973">
        <v>1037</v>
      </c>
      <c r="E7973" t="s">
        <v>312</v>
      </c>
      <c r="F7973" t="s">
        <v>0</v>
      </c>
      <c r="G7973" t="s">
        <v>2542</v>
      </c>
      <c r="H7973">
        <v>1.262</v>
      </c>
      <c r="I7973">
        <v>24.45</v>
      </c>
      <c r="J7973">
        <v>71</v>
      </c>
    </row>
    <row r="7974" spans="1:10" x14ac:dyDescent="0.35">
      <c r="A7974" t="s">
        <v>7181</v>
      </c>
      <c r="B7974">
        <v>69</v>
      </c>
      <c r="C7974">
        <v>934</v>
      </c>
      <c r="D7974">
        <v>1038</v>
      </c>
      <c r="E7974" t="s">
        <v>319</v>
      </c>
      <c r="F7974" t="s">
        <v>0</v>
      </c>
      <c r="G7974" t="s">
        <v>2657</v>
      </c>
      <c r="H7974">
        <v>8.593</v>
      </c>
      <c r="I7974">
        <v>83.28</v>
      </c>
      <c r="J7974">
        <v>69</v>
      </c>
    </row>
    <row r="7975" spans="1:10" x14ac:dyDescent="0.35">
      <c r="A7975" t="s">
        <v>7182</v>
      </c>
      <c r="B7975">
        <v>190</v>
      </c>
      <c r="C7975">
        <v>932</v>
      </c>
      <c r="D7975">
        <v>1039</v>
      </c>
      <c r="E7975" t="s">
        <v>328</v>
      </c>
      <c r="F7975" t="s">
        <v>0</v>
      </c>
      <c r="G7975" t="s">
        <v>3926</v>
      </c>
      <c r="H7975">
        <v>2.484</v>
      </c>
      <c r="I7975">
        <v>60.81</v>
      </c>
      <c r="J7975">
        <v>62</v>
      </c>
    </row>
    <row r="7976" spans="1:10" x14ac:dyDescent="0.35">
      <c r="A7976" t="s">
        <v>7183</v>
      </c>
      <c r="B7976">
        <v>200</v>
      </c>
      <c r="C7976">
        <v>930</v>
      </c>
      <c r="D7976">
        <v>1040</v>
      </c>
      <c r="E7976" t="s">
        <v>312</v>
      </c>
      <c r="F7976" t="s">
        <v>0</v>
      </c>
      <c r="G7976" t="s">
        <v>1993</v>
      </c>
      <c r="H7976">
        <v>2.3330000000000002</v>
      </c>
      <c r="I7976">
        <v>42.56</v>
      </c>
      <c r="J7976">
        <v>28</v>
      </c>
    </row>
    <row r="7977" spans="1:10" x14ac:dyDescent="0.35">
      <c r="A7977" t="s">
        <v>7184</v>
      </c>
      <c r="B7977">
        <v>108</v>
      </c>
      <c r="C7977">
        <v>930</v>
      </c>
      <c r="D7977">
        <v>1040</v>
      </c>
      <c r="E7977" t="s">
        <v>312</v>
      </c>
      <c r="F7977" t="s">
        <v>0</v>
      </c>
      <c r="G7977" t="s">
        <v>2392</v>
      </c>
      <c r="H7977">
        <v>4.3499999999999996</v>
      </c>
      <c r="I7977">
        <v>44.08</v>
      </c>
      <c r="J7977">
        <v>30</v>
      </c>
    </row>
    <row r="7978" spans="1:10" x14ac:dyDescent="0.35">
      <c r="A7978" t="s">
        <v>7185</v>
      </c>
      <c r="B7978">
        <v>138</v>
      </c>
      <c r="C7978">
        <v>928</v>
      </c>
      <c r="D7978">
        <v>1042</v>
      </c>
      <c r="E7978" t="s">
        <v>328</v>
      </c>
      <c r="F7978" t="s">
        <v>0</v>
      </c>
      <c r="G7978" t="s">
        <v>2178</v>
      </c>
      <c r="H7978">
        <v>3.3330000000000002</v>
      </c>
      <c r="I7978">
        <v>65.58</v>
      </c>
      <c r="J7978">
        <v>47</v>
      </c>
    </row>
    <row r="7979" spans="1:10" x14ac:dyDescent="0.35">
      <c r="A7979" t="s">
        <v>7186</v>
      </c>
      <c r="B7979">
        <v>67</v>
      </c>
      <c r="C7979">
        <v>925</v>
      </c>
      <c r="D7979">
        <v>1043</v>
      </c>
      <c r="E7979" t="s">
        <v>319</v>
      </c>
      <c r="F7979" t="s">
        <v>0</v>
      </c>
      <c r="G7979" t="s">
        <v>1813</v>
      </c>
      <c r="H7979">
        <v>8.0969999999999995</v>
      </c>
      <c r="I7979">
        <v>88.16</v>
      </c>
      <c r="J7979">
        <v>18</v>
      </c>
    </row>
    <row r="7980" spans="1:10" x14ac:dyDescent="0.35">
      <c r="A7980" t="s">
        <v>7187</v>
      </c>
      <c r="B7980">
        <v>167</v>
      </c>
      <c r="C7980">
        <v>920</v>
      </c>
      <c r="D7980">
        <v>1044</v>
      </c>
      <c r="E7980" t="s">
        <v>328</v>
      </c>
      <c r="F7980" t="s">
        <v>0</v>
      </c>
      <c r="G7980" t="s">
        <v>3522</v>
      </c>
      <c r="H7980">
        <v>2.7549999999999999</v>
      </c>
      <c r="I7980">
        <v>54.69</v>
      </c>
      <c r="J7980">
        <v>56</v>
      </c>
    </row>
    <row r="7981" spans="1:10" x14ac:dyDescent="0.35">
      <c r="A7981" t="s">
        <v>7188</v>
      </c>
      <c r="B7981">
        <v>169</v>
      </c>
      <c r="C7981">
        <v>920</v>
      </c>
      <c r="D7981">
        <v>1044</v>
      </c>
      <c r="E7981" t="s">
        <v>312</v>
      </c>
      <c r="F7981" t="s">
        <v>0</v>
      </c>
      <c r="G7981" t="s">
        <v>3531</v>
      </c>
      <c r="H7981">
        <v>3.109</v>
      </c>
      <c r="I7981">
        <v>34.93</v>
      </c>
      <c r="J7981">
        <v>39</v>
      </c>
    </row>
    <row r="7982" spans="1:10" x14ac:dyDescent="0.35">
      <c r="A7982" t="s">
        <v>7189</v>
      </c>
      <c r="B7982">
        <v>279</v>
      </c>
      <c r="C7982">
        <v>917</v>
      </c>
      <c r="D7982">
        <v>1046</v>
      </c>
      <c r="E7982" t="s">
        <v>312</v>
      </c>
      <c r="F7982" t="s">
        <v>0</v>
      </c>
      <c r="G7982" t="s">
        <v>3932</v>
      </c>
      <c r="H7982">
        <v>1.78</v>
      </c>
      <c r="I7982">
        <v>41.51</v>
      </c>
      <c r="J7982">
        <v>89</v>
      </c>
    </row>
    <row r="7983" spans="1:10" x14ac:dyDescent="0.35">
      <c r="A7983" t="s">
        <v>7190</v>
      </c>
      <c r="B7983">
        <v>156</v>
      </c>
      <c r="C7983">
        <v>915</v>
      </c>
      <c r="D7983">
        <v>1047</v>
      </c>
      <c r="E7983" t="s">
        <v>312</v>
      </c>
      <c r="F7983" t="s">
        <v>0</v>
      </c>
      <c r="G7983" t="s">
        <v>2077</v>
      </c>
      <c r="H7983">
        <v>2.9060000000000001</v>
      </c>
      <c r="I7983">
        <v>48.01</v>
      </c>
      <c r="J7983">
        <v>58</v>
      </c>
    </row>
    <row r="7984" spans="1:10" x14ac:dyDescent="0.35">
      <c r="A7984" t="s">
        <v>7191</v>
      </c>
      <c r="B7984">
        <v>192</v>
      </c>
      <c r="C7984">
        <v>914</v>
      </c>
      <c r="D7984">
        <v>1048</v>
      </c>
      <c r="E7984" t="s">
        <v>312</v>
      </c>
      <c r="F7984" t="s">
        <v>0</v>
      </c>
      <c r="G7984" t="s">
        <v>1967</v>
      </c>
      <c r="H7984">
        <v>2.7360000000000002</v>
      </c>
      <c r="I7984">
        <v>41.59</v>
      </c>
      <c r="J7984">
        <v>192</v>
      </c>
    </row>
    <row r="7985" spans="1:10" x14ac:dyDescent="0.35">
      <c r="A7985" t="s">
        <v>7192</v>
      </c>
      <c r="B7985">
        <v>125</v>
      </c>
      <c r="C7985">
        <v>914</v>
      </c>
      <c r="D7985">
        <v>1048</v>
      </c>
      <c r="E7985" t="s">
        <v>319</v>
      </c>
      <c r="F7985" t="s">
        <v>0</v>
      </c>
      <c r="G7985" t="s">
        <v>1807</v>
      </c>
      <c r="H7985">
        <v>5.6749999999999998</v>
      </c>
      <c r="I7985">
        <v>80.180000000000007</v>
      </c>
      <c r="J7985">
        <v>102</v>
      </c>
    </row>
    <row r="7986" spans="1:10" x14ac:dyDescent="0.35">
      <c r="A7986" t="s">
        <v>7193</v>
      </c>
      <c r="B7986">
        <v>262</v>
      </c>
      <c r="C7986">
        <v>912</v>
      </c>
      <c r="D7986">
        <v>1050</v>
      </c>
      <c r="E7986" t="s">
        <v>319</v>
      </c>
      <c r="F7986" t="s">
        <v>0</v>
      </c>
      <c r="G7986" t="s">
        <v>7194</v>
      </c>
      <c r="H7986">
        <v>1.8160000000000001</v>
      </c>
      <c r="I7986">
        <v>77.59</v>
      </c>
      <c r="J7986">
        <v>96</v>
      </c>
    </row>
    <row r="7987" spans="1:10" x14ac:dyDescent="0.35">
      <c r="A7987" t="s">
        <v>7195</v>
      </c>
      <c r="B7987">
        <v>47</v>
      </c>
      <c r="C7987">
        <v>911</v>
      </c>
      <c r="D7987">
        <v>1051</v>
      </c>
      <c r="E7987" t="s">
        <v>319</v>
      </c>
      <c r="F7987" t="s">
        <v>0</v>
      </c>
      <c r="G7987" t="s">
        <v>2316</v>
      </c>
      <c r="H7987">
        <v>9.7110000000000003</v>
      </c>
      <c r="I7987">
        <v>96.28</v>
      </c>
      <c r="J7987">
        <v>30</v>
      </c>
    </row>
    <row r="7988" spans="1:10" x14ac:dyDescent="0.35">
      <c r="A7988" t="s">
        <v>7196</v>
      </c>
      <c r="B7988">
        <v>234</v>
      </c>
      <c r="C7988">
        <v>911</v>
      </c>
      <c r="D7988">
        <v>1051</v>
      </c>
      <c r="E7988" t="s">
        <v>311</v>
      </c>
      <c r="F7988" t="s">
        <v>0</v>
      </c>
      <c r="G7988" t="s">
        <v>3026</v>
      </c>
      <c r="I7988" t="s">
        <v>311</v>
      </c>
      <c r="J7988">
        <v>61</v>
      </c>
    </row>
    <row r="7989" spans="1:10" x14ac:dyDescent="0.35">
      <c r="A7989" t="s">
        <v>7197</v>
      </c>
      <c r="B7989">
        <v>147</v>
      </c>
      <c r="C7989">
        <v>910</v>
      </c>
      <c r="D7989">
        <v>1053</v>
      </c>
      <c r="E7989" t="s">
        <v>312</v>
      </c>
      <c r="F7989" t="s">
        <v>0</v>
      </c>
      <c r="G7989" t="s">
        <v>2596</v>
      </c>
      <c r="H7989">
        <v>3.6150000000000002</v>
      </c>
      <c r="I7989">
        <v>41.89</v>
      </c>
      <c r="J7989">
        <v>147</v>
      </c>
    </row>
    <row r="7990" spans="1:10" x14ac:dyDescent="0.35">
      <c r="A7990" t="s">
        <v>7198</v>
      </c>
      <c r="B7990">
        <v>202</v>
      </c>
      <c r="C7990">
        <v>909</v>
      </c>
      <c r="D7990">
        <v>1054</v>
      </c>
      <c r="E7990" t="s">
        <v>328</v>
      </c>
      <c r="F7990" t="s">
        <v>0</v>
      </c>
      <c r="G7990" t="s">
        <v>7199</v>
      </c>
      <c r="H7990">
        <v>2.2490000000000001</v>
      </c>
      <c r="I7990">
        <v>55.73</v>
      </c>
      <c r="J7990">
        <v>74</v>
      </c>
    </row>
    <row r="7991" spans="1:10" x14ac:dyDescent="0.35">
      <c r="A7991" t="s">
        <v>7200</v>
      </c>
      <c r="B7991">
        <v>375</v>
      </c>
      <c r="C7991">
        <v>908</v>
      </c>
      <c r="D7991">
        <v>1055</v>
      </c>
      <c r="E7991" t="s">
        <v>334</v>
      </c>
      <c r="F7991" t="s">
        <v>0</v>
      </c>
      <c r="G7991" t="s">
        <v>7201</v>
      </c>
      <c r="H7991">
        <v>1.337</v>
      </c>
      <c r="I7991">
        <v>4.84</v>
      </c>
      <c r="J7991">
        <v>107</v>
      </c>
    </row>
    <row r="7992" spans="1:10" x14ac:dyDescent="0.35">
      <c r="A7992" t="s">
        <v>7202</v>
      </c>
      <c r="B7992">
        <v>387</v>
      </c>
      <c r="C7992">
        <v>908</v>
      </c>
      <c r="D7992">
        <v>1055</v>
      </c>
      <c r="E7992" t="s">
        <v>312</v>
      </c>
      <c r="F7992" t="s">
        <v>0</v>
      </c>
      <c r="G7992" t="s">
        <v>2729</v>
      </c>
      <c r="H7992">
        <v>1.319</v>
      </c>
      <c r="I7992">
        <v>33.54</v>
      </c>
      <c r="J7992">
        <v>14</v>
      </c>
    </row>
    <row r="7993" spans="1:10" x14ac:dyDescent="0.35">
      <c r="A7993" t="s">
        <v>7203</v>
      </c>
      <c r="B7993">
        <v>294</v>
      </c>
      <c r="C7993">
        <v>907</v>
      </c>
      <c r="D7993">
        <v>1057</v>
      </c>
      <c r="E7993" t="s">
        <v>328</v>
      </c>
      <c r="F7993" t="s">
        <v>0</v>
      </c>
      <c r="G7993" t="s">
        <v>4176</v>
      </c>
      <c r="H7993">
        <v>2.456</v>
      </c>
      <c r="I7993">
        <v>53.63</v>
      </c>
      <c r="J7993">
        <v>69</v>
      </c>
    </row>
    <row r="7994" spans="1:10" x14ac:dyDescent="0.35">
      <c r="A7994" t="s">
        <v>7204</v>
      </c>
      <c r="B7994">
        <v>377</v>
      </c>
      <c r="C7994">
        <v>906</v>
      </c>
      <c r="D7994">
        <v>1058</v>
      </c>
      <c r="E7994" t="s">
        <v>311</v>
      </c>
      <c r="F7994" t="s">
        <v>0</v>
      </c>
      <c r="G7994" t="s">
        <v>311</v>
      </c>
      <c r="I7994" t="s">
        <v>311</v>
      </c>
      <c r="J7994">
        <v>377</v>
      </c>
    </row>
    <row r="7995" spans="1:10" x14ac:dyDescent="0.35">
      <c r="A7995" t="s">
        <v>7205</v>
      </c>
      <c r="B7995">
        <v>390</v>
      </c>
      <c r="C7995">
        <v>904</v>
      </c>
      <c r="D7995">
        <v>1059</v>
      </c>
      <c r="E7995" t="s">
        <v>334</v>
      </c>
      <c r="F7995" t="s">
        <v>0</v>
      </c>
      <c r="G7995" t="s">
        <v>2077</v>
      </c>
      <c r="H7995">
        <v>1.466</v>
      </c>
      <c r="I7995">
        <v>16.170000000000002</v>
      </c>
      <c r="J7995">
        <v>56</v>
      </c>
    </row>
    <row r="7996" spans="1:10" x14ac:dyDescent="0.35">
      <c r="A7996" t="s">
        <v>7206</v>
      </c>
      <c r="B7996">
        <v>234</v>
      </c>
      <c r="C7996">
        <v>902</v>
      </c>
      <c r="D7996">
        <v>1060</v>
      </c>
      <c r="E7996" t="s">
        <v>312</v>
      </c>
      <c r="F7996" t="s">
        <v>0</v>
      </c>
      <c r="G7996" t="s">
        <v>7207</v>
      </c>
      <c r="H7996">
        <v>1.798</v>
      </c>
      <c r="I7996">
        <v>34.19</v>
      </c>
      <c r="J7996">
        <v>32</v>
      </c>
    </row>
    <row r="7997" spans="1:10" x14ac:dyDescent="0.35">
      <c r="A7997" t="s">
        <v>7208</v>
      </c>
      <c r="B7997">
        <v>175</v>
      </c>
      <c r="C7997">
        <v>896</v>
      </c>
      <c r="D7997">
        <v>1061</v>
      </c>
      <c r="E7997" t="s">
        <v>312</v>
      </c>
      <c r="F7997" t="s">
        <v>0</v>
      </c>
      <c r="G7997" t="s">
        <v>2617</v>
      </c>
      <c r="H7997">
        <v>2.605</v>
      </c>
      <c r="I7997">
        <v>24.98</v>
      </c>
      <c r="J7997">
        <v>175</v>
      </c>
    </row>
    <row r="7998" spans="1:10" x14ac:dyDescent="0.35">
      <c r="A7998" t="s">
        <v>7209</v>
      </c>
      <c r="B7998">
        <v>64</v>
      </c>
      <c r="C7998">
        <v>896</v>
      </c>
      <c r="D7998">
        <v>1061</v>
      </c>
      <c r="E7998" t="s">
        <v>319</v>
      </c>
      <c r="F7998" t="s">
        <v>0</v>
      </c>
      <c r="G7998" t="s">
        <v>2962</v>
      </c>
      <c r="H7998">
        <v>7.41</v>
      </c>
      <c r="I7998">
        <v>91.15</v>
      </c>
      <c r="J7998">
        <v>29</v>
      </c>
    </row>
    <row r="7999" spans="1:10" x14ac:dyDescent="0.35">
      <c r="A7999" t="s">
        <v>7210</v>
      </c>
      <c r="B7999">
        <v>209</v>
      </c>
      <c r="C7999">
        <v>891</v>
      </c>
      <c r="D7999">
        <v>1063</v>
      </c>
      <c r="E7999" t="s">
        <v>328</v>
      </c>
      <c r="F7999" t="s">
        <v>0</v>
      </c>
      <c r="G7999" t="s">
        <v>4755</v>
      </c>
      <c r="H7999">
        <v>2.0049999999999999</v>
      </c>
      <c r="I7999">
        <v>51.87</v>
      </c>
      <c r="J7999">
        <v>96</v>
      </c>
    </row>
    <row r="8000" spans="1:10" x14ac:dyDescent="0.35">
      <c r="A8000" t="s">
        <v>7211</v>
      </c>
      <c r="B8000">
        <v>488</v>
      </c>
      <c r="C8000">
        <v>888</v>
      </c>
      <c r="D8000">
        <v>1064</v>
      </c>
      <c r="E8000" t="s">
        <v>311</v>
      </c>
      <c r="F8000" t="s">
        <v>0</v>
      </c>
      <c r="G8000" t="s">
        <v>2448</v>
      </c>
      <c r="I8000" t="s">
        <v>311</v>
      </c>
      <c r="J8000">
        <v>33</v>
      </c>
    </row>
    <row r="8001" spans="1:10" x14ac:dyDescent="0.35">
      <c r="A8001" t="s">
        <v>7212</v>
      </c>
      <c r="B8001">
        <v>162</v>
      </c>
      <c r="C8001">
        <v>888</v>
      </c>
      <c r="D8001">
        <v>1064</v>
      </c>
      <c r="E8001" t="s">
        <v>328</v>
      </c>
      <c r="F8001" t="s">
        <v>0</v>
      </c>
      <c r="G8001" t="s">
        <v>7213</v>
      </c>
      <c r="H8001">
        <v>2.6179999999999999</v>
      </c>
      <c r="I8001">
        <v>40.08</v>
      </c>
      <c r="J8001">
        <v>52</v>
      </c>
    </row>
    <row r="8002" spans="1:10" x14ac:dyDescent="0.35">
      <c r="A8002" t="s">
        <v>7214</v>
      </c>
      <c r="B8002">
        <v>179</v>
      </c>
      <c r="C8002">
        <v>887</v>
      </c>
      <c r="D8002">
        <v>1066</v>
      </c>
      <c r="E8002" t="s">
        <v>328</v>
      </c>
      <c r="F8002" t="s">
        <v>0</v>
      </c>
      <c r="G8002" t="s">
        <v>7215</v>
      </c>
      <c r="H8002">
        <v>2.3239999999999998</v>
      </c>
      <c r="I8002">
        <v>64.349999999999994</v>
      </c>
      <c r="J8002">
        <v>147</v>
      </c>
    </row>
    <row r="8003" spans="1:10" x14ac:dyDescent="0.35">
      <c r="A8003" t="s">
        <v>7216</v>
      </c>
      <c r="B8003">
        <v>176</v>
      </c>
      <c r="C8003">
        <v>886</v>
      </c>
      <c r="D8003">
        <v>1067</v>
      </c>
      <c r="E8003" t="s">
        <v>319</v>
      </c>
      <c r="F8003" t="s">
        <v>0</v>
      </c>
      <c r="G8003" t="s">
        <v>4361</v>
      </c>
      <c r="H8003">
        <v>2.62</v>
      </c>
      <c r="I8003">
        <v>77.5</v>
      </c>
      <c r="J8003">
        <v>53</v>
      </c>
    </row>
    <row r="8004" spans="1:10" x14ac:dyDescent="0.35">
      <c r="A8004" t="s">
        <v>7217</v>
      </c>
      <c r="B8004">
        <v>90</v>
      </c>
      <c r="C8004">
        <v>886</v>
      </c>
      <c r="D8004">
        <v>1067</v>
      </c>
      <c r="E8004" t="s">
        <v>319</v>
      </c>
      <c r="F8004" t="s">
        <v>0</v>
      </c>
      <c r="G8004" t="s">
        <v>6008</v>
      </c>
      <c r="H8004">
        <v>4.6740000000000004</v>
      </c>
      <c r="I8004">
        <v>76.430000000000007</v>
      </c>
      <c r="J8004">
        <v>33</v>
      </c>
    </row>
    <row r="8005" spans="1:10" x14ac:dyDescent="0.35">
      <c r="A8005" t="s">
        <v>7218</v>
      </c>
      <c r="B8005">
        <v>157</v>
      </c>
      <c r="C8005">
        <v>886</v>
      </c>
      <c r="D8005">
        <v>1067</v>
      </c>
      <c r="E8005" t="s">
        <v>312</v>
      </c>
      <c r="F8005" t="s">
        <v>0</v>
      </c>
      <c r="G8005" t="s">
        <v>6246</v>
      </c>
      <c r="H8005">
        <v>2.86</v>
      </c>
      <c r="I8005">
        <v>28.52</v>
      </c>
      <c r="J8005">
        <v>25</v>
      </c>
    </row>
    <row r="8006" spans="1:10" x14ac:dyDescent="0.35">
      <c r="A8006" t="s">
        <v>7219</v>
      </c>
      <c r="B8006">
        <v>199</v>
      </c>
      <c r="C8006">
        <v>885</v>
      </c>
      <c r="D8006">
        <v>1070</v>
      </c>
      <c r="E8006" t="s">
        <v>319</v>
      </c>
      <c r="F8006" t="s">
        <v>0</v>
      </c>
      <c r="G8006" t="s">
        <v>2590</v>
      </c>
      <c r="H8006">
        <v>2</v>
      </c>
      <c r="I8006">
        <v>79.5</v>
      </c>
      <c r="J8006">
        <v>38</v>
      </c>
    </row>
    <row r="8007" spans="1:10" x14ac:dyDescent="0.35">
      <c r="A8007" t="s">
        <v>7220</v>
      </c>
      <c r="B8007">
        <v>164</v>
      </c>
      <c r="C8007">
        <v>882</v>
      </c>
      <c r="D8007">
        <v>1071</v>
      </c>
      <c r="E8007" t="s">
        <v>328</v>
      </c>
      <c r="F8007" t="s">
        <v>0</v>
      </c>
      <c r="G8007" t="s">
        <v>2088</v>
      </c>
      <c r="H8007">
        <v>2.6970000000000001</v>
      </c>
      <c r="I8007">
        <v>67.39</v>
      </c>
      <c r="J8007">
        <v>38</v>
      </c>
    </row>
    <row r="8008" spans="1:10" x14ac:dyDescent="0.35">
      <c r="A8008" t="s">
        <v>7221</v>
      </c>
      <c r="B8008">
        <v>126</v>
      </c>
      <c r="C8008">
        <v>882</v>
      </c>
      <c r="D8008">
        <v>1071</v>
      </c>
      <c r="E8008" t="s">
        <v>328</v>
      </c>
      <c r="F8008" t="s">
        <v>0</v>
      </c>
      <c r="G8008" t="s">
        <v>7222</v>
      </c>
      <c r="H8008">
        <v>3.492</v>
      </c>
      <c r="I8008">
        <v>69.3</v>
      </c>
      <c r="J8008">
        <v>16</v>
      </c>
    </row>
    <row r="8009" spans="1:10" x14ac:dyDescent="0.35">
      <c r="A8009" t="s">
        <v>7223</v>
      </c>
      <c r="B8009">
        <v>176</v>
      </c>
      <c r="C8009">
        <v>878</v>
      </c>
      <c r="D8009">
        <v>1073</v>
      </c>
      <c r="E8009" t="s">
        <v>328</v>
      </c>
      <c r="F8009" t="s">
        <v>0</v>
      </c>
      <c r="G8009" t="s">
        <v>7224</v>
      </c>
      <c r="H8009">
        <v>2.6190000000000002</v>
      </c>
      <c r="I8009">
        <v>59.47</v>
      </c>
      <c r="J8009">
        <v>82</v>
      </c>
    </row>
    <row r="8010" spans="1:10" x14ac:dyDescent="0.35">
      <c r="A8010" t="s">
        <v>7225</v>
      </c>
      <c r="B8010">
        <v>115</v>
      </c>
      <c r="C8010">
        <v>876</v>
      </c>
      <c r="D8010">
        <v>1074</v>
      </c>
      <c r="E8010" t="s">
        <v>328</v>
      </c>
      <c r="F8010" t="s">
        <v>0</v>
      </c>
      <c r="G8010" t="s">
        <v>3544</v>
      </c>
      <c r="H8010">
        <v>4.3940000000000001</v>
      </c>
      <c r="I8010">
        <v>67.41</v>
      </c>
      <c r="J8010">
        <v>114</v>
      </c>
    </row>
    <row r="8011" spans="1:10" x14ac:dyDescent="0.35">
      <c r="A8011" t="s">
        <v>7226</v>
      </c>
      <c r="B8011">
        <v>89</v>
      </c>
      <c r="C8011">
        <v>876</v>
      </c>
      <c r="D8011">
        <v>1074</v>
      </c>
      <c r="E8011" t="s">
        <v>319</v>
      </c>
      <c r="F8011" t="s">
        <v>0</v>
      </c>
      <c r="G8011" t="s">
        <v>1967</v>
      </c>
      <c r="H8011">
        <v>5.31</v>
      </c>
      <c r="I8011">
        <v>78.41</v>
      </c>
      <c r="J8011">
        <v>89</v>
      </c>
    </row>
    <row r="8012" spans="1:10" x14ac:dyDescent="0.35">
      <c r="A8012" t="s">
        <v>7227</v>
      </c>
      <c r="B8012">
        <v>111</v>
      </c>
      <c r="C8012">
        <v>874</v>
      </c>
      <c r="D8012">
        <v>1076</v>
      </c>
      <c r="E8012" t="s">
        <v>319</v>
      </c>
      <c r="F8012" t="s">
        <v>0</v>
      </c>
      <c r="G8012" t="s">
        <v>3819</v>
      </c>
      <c r="H8012">
        <v>4.33</v>
      </c>
      <c r="I8012">
        <v>89.13</v>
      </c>
      <c r="J8012">
        <v>44</v>
      </c>
    </row>
    <row r="8013" spans="1:10" x14ac:dyDescent="0.35">
      <c r="A8013" t="s">
        <v>7228</v>
      </c>
      <c r="B8013">
        <v>116</v>
      </c>
      <c r="C8013">
        <v>874</v>
      </c>
      <c r="D8013">
        <v>1076</v>
      </c>
      <c r="E8013" t="s">
        <v>328</v>
      </c>
      <c r="F8013" t="s">
        <v>0</v>
      </c>
      <c r="G8013" t="s">
        <v>1693</v>
      </c>
      <c r="H8013">
        <v>4.4640000000000004</v>
      </c>
      <c r="I8013">
        <v>62.19</v>
      </c>
      <c r="J8013">
        <v>48</v>
      </c>
    </row>
    <row r="8014" spans="1:10" x14ac:dyDescent="0.35">
      <c r="A8014" t="s">
        <v>7229</v>
      </c>
      <c r="B8014">
        <v>10</v>
      </c>
      <c r="C8014">
        <v>870</v>
      </c>
      <c r="D8014">
        <v>1078</v>
      </c>
      <c r="E8014" t="s">
        <v>319</v>
      </c>
      <c r="F8014" t="s">
        <v>0</v>
      </c>
      <c r="G8014" t="s">
        <v>5899</v>
      </c>
      <c r="H8014">
        <v>42.9</v>
      </c>
      <c r="I8014">
        <v>98.28</v>
      </c>
      <c r="J8014">
        <v>10</v>
      </c>
    </row>
    <row r="8015" spans="1:10" x14ac:dyDescent="0.35">
      <c r="A8015" t="s">
        <v>7230</v>
      </c>
      <c r="B8015">
        <v>201</v>
      </c>
      <c r="C8015">
        <v>870</v>
      </c>
      <c r="D8015">
        <v>1078</v>
      </c>
      <c r="E8015" t="s">
        <v>334</v>
      </c>
      <c r="F8015" t="s">
        <v>0</v>
      </c>
      <c r="G8015" t="s">
        <v>3282</v>
      </c>
      <c r="H8015">
        <v>2.2130000000000001</v>
      </c>
      <c r="I8015">
        <v>23.98</v>
      </c>
      <c r="J8015">
        <v>68</v>
      </c>
    </row>
    <row r="8016" spans="1:10" x14ac:dyDescent="0.35">
      <c r="A8016" t="s">
        <v>7231</v>
      </c>
      <c r="B8016">
        <v>43</v>
      </c>
      <c r="C8016">
        <v>870</v>
      </c>
      <c r="D8016">
        <v>1078</v>
      </c>
      <c r="E8016" t="s">
        <v>319</v>
      </c>
      <c r="F8016" t="s">
        <v>0</v>
      </c>
      <c r="G8016" t="s">
        <v>2088</v>
      </c>
      <c r="H8016">
        <v>10.975</v>
      </c>
      <c r="I8016">
        <v>99.28</v>
      </c>
      <c r="J8016">
        <v>21</v>
      </c>
    </row>
    <row r="8017" spans="1:10" x14ac:dyDescent="0.35">
      <c r="A8017" t="s">
        <v>7232</v>
      </c>
      <c r="B8017">
        <v>620</v>
      </c>
      <c r="C8017">
        <v>868</v>
      </c>
      <c r="D8017">
        <v>1081</v>
      </c>
      <c r="E8017" t="s">
        <v>334</v>
      </c>
      <c r="F8017" t="s">
        <v>0</v>
      </c>
      <c r="G8017" t="s">
        <v>1868</v>
      </c>
      <c r="H8017">
        <v>0.61599999999999999</v>
      </c>
      <c r="I8017">
        <v>7.56</v>
      </c>
      <c r="J8017">
        <v>26</v>
      </c>
    </row>
    <row r="8018" spans="1:10" x14ac:dyDescent="0.35">
      <c r="A8018" t="s">
        <v>7233</v>
      </c>
      <c r="B8018">
        <v>293</v>
      </c>
      <c r="C8018">
        <v>867</v>
      </c>
      <c r="D8018">
        <v>1082</v>
      </c>
      <c r="E8018" t="s">
        <v>311</v>
      </c>
      <c r="F8018" t="s">
        <v>0</v>
      </c>
      <c r="G8018" t="s">
        <v>2448</v>
      </c>
      <c r="I8018" t="s">
        <v>311</v>
      </c>
      <c r="J8018">
        <v>21</v>
      </c>
    </row>
    <row r="8019" spans="1:10" x14ac:dyDescent="0.35">
      <c r="A8019" t="s">
        <v>7234</v>
      </c>
      <c r="B8019">
        <v>116</v>
      </c>
      <c r="C8019">
        <v>867</v>
      </c>
      <c r="D8019">
        <v>1082</v>
      </c>
      <c r="E8019" t="s">
        <v>319</v>
      </c>
      <c r="F8019" t="s">
        <v>0</v>
      </c>
      <c r="G8019" t="s">
        <v>7235</v>
      </c>
      <c r="H8019">
        <v>3.5190000000000001</v>
      </c>
      <c r="I8019">
        <v>71.47</v>
      </c>
      <c r="J8019">
        <v>21</v>
      </c>
    </row>
    <row r="8020" spans="1:10" x14ac:dyDescent="0.35">
      <c r="A8020" t="s">
        <v>7236</v>
      </c>
      <c r="B8020">
        <v>135</v>
      </c>
      <c r="C8020">
        <v>867</v>
      </c>
      <c r="D8020">
        <v>1082</v>
      </c>
      <c r="E8020" t="s">
        <v>328</v>
      </c>
      <c r="F8020" t="s">
        <v>0</v>
      </c>
      <c r="G8020" t="s">
        <v>1823</v>
      </c>
      <c r="H8020">
        <v>3.3380000000000001</v>
      </c>
      <c r="I8020">
        <v>59.06</v>
      </c>
      <c r="J8020">
        <v>27</v>
      </c>
    </row>
    <row r="8021" spans="1:10" x14ac:dyDescent="0.35">
      <c r="A8021" t="s">
        <v>7237</v>
      </c>
      <c r="B8021">
        <v>102</v>
      </c>
      <c r="C8021">
        <v>867</v>
      </c>
      <c r="D8021">
        <v>1082</v>
      </c>
      <c r="E8021" t="s">
        <v>319</v>
      </c>
      <c r="F8021" t="s">
        <v>0</v>
      </c>
      <c r="G8021" t="s">
        <v>4326</v>
      </c>
      <c r="H8021">
        <v>4.8630000000000004</v>
      </c>
      <c r="I8021">
        <v>68.739999999999995</v>
      </c>
      <c r="J8021">
        <v>15</v>
      </c>
    </row>
    <row r="8022" spans="1:10" x14ac:dyDescent="0.35">
      <c r="A8022" t="s">
        <v>7238</v>
      </c>
      <c r="B8022">
        <v>610</v>
      </c>
      <c r="C8022">
        <v>866</v>
      </c>
      <c r="D8022">
        <v>1086</v>
      </c>
      <c r="E8022" t="s">
        <v>334</v>
      </c>
      <c r="F8022" t="s">
        <v>0</v>
      </c>
      <c r="G8022" t="s">
        <v>2202</v>
      </c>
      <c r="H8022">
        <v>1.1739999999999999</v>
      </c>
      <c r="I8022">
        <v>4.0999999999999996</v>
      </c>
      <c r="J8022">
        <v>159</v>
      </c>
    </row>
    <row r="8023" spans="1:10" x14ac:dyDescent="0.35">
      <c r="A8023" t="s">
        <v>7239</v>
      </c>
      <c r="B8023">
        <v>167</v>
      </c>
      <c r="C8023">
        <v>866</v>
      </c>
      <c r="D8023">
        <v>1086</v>
      </c>
      <c r="E8023" t="s">
        <v>328</v>
      </c>
      <c r="F8023" t="s">
        <v>0</v>
      </c>
      <c r="G8023" t="s">
        <v>2379</v>
      </c>
      <c r="H8023">
        <v>3</v>
      </c>
      <c r="I8023">
        <v>64.08</v>
      </c>
      <c r="J8023">
        <v>61</v>
      </c>
    </row>
    <row r="8024" spans="1:10" x14ac:dyDescent="0.35">
      <c r="A8024" t="s">
        <v>7240</v>
      </c>
      <c r="B8024">
        <v>109</v>
      </c>
      <c r="C8024">
        <v>866</v>
      </c>
      <c r="D8024">
        <v>1086</v>
      </c>
      <c r="E8024" t="s">
        <v>328</v>
      </c>
      <c r="F8024" t="s">
        <v>0</v>
      </c>
      <c r="G8024" t="s">
        <v>2402</v>
      </c>
      <c r="H8024">
        <v>4.6539999999999999</v>
      </c>
      <c r="I8024">
        <v>70.959999999999994</v>
      </c>
      <c r="J8024">
        <v>109</v>
      </c>
    </row>
    <row r="8025" spans="1:10" x14ac:dyDescent="0.35">
      <c r="A8025" t="s">
        <v>7241</v>
      </c>
      <c r="B8025">
        <v>118</v>
      </c>
      <c r="C8025">
        <v>865</v>
      </c>
      <c r="D8025">
        <v>1089</v>
      </c>
      <c r="E8025" t="s">
        <v>328</v>
      </c>
      <c r="F8025" t="s">
        <v>0</v>
      </c>
      <c r="G8025" t="s">
        <v>2129</v>
      </c>
      <c r="H8025">
        <v>3.8170000000000002</v>
      </c>
      <c r="I8025">
        <v>49.17</v>
      </c>
      <c r="J8025">
        <v>118</v>
      </c>
    </row>
    <row r="8026" spans="1:10" x14ac:dyDescent="0.35">
      <c r="A8026" t="s">
        <v>7242</v>
      </c>
      <c r="B8026">
        <v>208</v>
      </c>
      <c r="C8026">
        <v>864</v>
      </c>
      <c r="D8026">
        <v>1090</v>
      </c>
      <c r="E8026" t="s">
        <v>311</v>
      </c>
      <c r="F8026" t="s">
        <v>0</v>
      </c>
      <c r="G8026" t="s">
        <v>1823</v>
      </c>
      <c r="I8026" t="s">
        <v>311</v>
      </c>
      <c r="J8026">
        <v>12</v>
      </c>
    </row>
    <row r="8027" spans="1:10" x14ac:dyDescent="0.35">
      <c r="A8027" t="s">
        <v>7243</v>
      </c>
      <c r="B8027">
        <v>117</v>
      </c>
      <c r="C8027">
        <v>863</v>
      </c>
      <c r="D8027">
        <v>1091</v>
      </c>
      <c r="E8027" t="s">
        <v>311</v>
      </c>
      <c r="F8027" t="s">
        <v>0</v>
      </c>
      <c r="G8027" t="s">
        <v>2402</v>
      </c>
      <c r="I8027" t="s">
        <v>311</v>
      </c>
      <c r="J8027">
        <v>117</v>
      </c>
    </row>
    <row r="8028" spans="1:10" x14ac:dyDescent="0.35">
      <c r="A8028" t="s">
        <v>7244</v>
      </c>
      <c r="B8028">
        <v>237</v>
      </c>
      <c r="C8028">
        <v>862</v>
      </c>
      <c r="D8028">
        <v>1092</v>
      </c>
      <c r="E8028" t="s">
        <v>334</v>
      </c>
      <c r="F8028" t="s">
        <v>0</v>
      </c>
      <c r="G8028" t="s">
        <v>7245</v>
      </c>
      <c r="H8028">
        <v>1.6240000000000001</v>
      </c>
      <c r="I8028">
        <v>18.57</v>
      </c>
      <c r="J8028">
        <v>113</v>
      </c>
    </row>
    <row r="8029" spans="1:10" x14ac:dyDescent="0.35">
      <c r="A8029" t="s">
        <v>7246</v>
      </c>
      <c r="B8029">
        <v>85</v>
      </c>
      <c r="C8029">
        <v>862</v>
      </c>
      <c r="D8029">
        <v>1092</v>
      </c>
      <c r="E8029" t="s">
        <v>328</v>
      </c>
      <c r="F8029" t="s">
        <v>0</v>
      </c>
      <c r="G8029" t="s">
        <v>2079</v>
      </c>
      <c r="H8029">
        <v>5.5369999999999999</v>
      </c>
      <c r="I8029">
        <v>73.89</v>
      </c>
      <c r="J8029">
        <v>26</v>
      </c>
    </row>
    <row r="8030" spans="1:10" x14ac:dyDescent="0.35">
      <c r="A8030" t="s">
        <v>7247</v>
      </c>
      <c r="B8030">
        <v>73</v>
      </c>
      <c r="C8030">
        <v>862</v>
      </c>
      <c r="D8030">
        <v>1092</v>
      </c>
      <c r="E8030" t="s">
        <v>319</v>
      </c>
      <c r="F8030" t="s">
        <v>0</v>
      </c>
      <c r="G8030" t="s">
        <v>1967</v>
      </c>
      <c r="H8030">
        <v>6.5209999999999999</v>
      </c>
      <c r="I8030">
        <v>87.25</v>
      </c>
      <c r="J8030">
        <v>48</v>
      </c>
    </row>
    <row r="8031" spans="1:10" x14ac:dyDescent="0.35">
      <c r="A8031" t="s">
        <v>7248</v>
      </c>
      <c r="B8031">
        <v>245</v>
      </c>
      <c r="C8031">
        <v>861</v>
      </c>
      <c r="D8031">
        <v>1095</v>
      </c>
      <c r="E8031" t="s">
        <v>311</v>
      </c>
      <c r="F8031" t="s">
        <v>0</v>
      </c>
      <c r="G8031" t="s">
        <v>3331</v>
      </c>
      <c r="I8031" t="s">
        <v>311</v>
      </c>
      <c r="J8031">
        <v>4</v>
      </c>
    </row>
    <row r="8032" spans="1:10" x14ac:dyDescent="0.35">
      <c r="A8032" t="s">
        <v>7249</v>
      </c>
      <c r="B8032">
        <v>184</v>
      </c>
      <c r="C8032">
        <v>860</v>
      </c>
      <c r="D8032">
        <v>1096</v>
      </c>
      <c r="E8032" t="s">
        <v>312</v>
      </c>
      <c r="F8032" t="s">
        <v>0</v>
      </c>
      <c r="G8032" t="s">
        <v>7250</v>
      </c>
      <c r="H8032">
        <v>2.5329999999999999</v>
      </c>
      <c r="I8032">
        <v>34.93</v>
      </c>
      <c r="J8032">
        <v>102</v>
      </c>
    </row>
    <row r="8033" spans="1:10" x14ac:dyDescent="0.35">
      <c r="A8033" t="s">
        <v>7251</v>
      </c>
      <c r="B8033">
        <v>145</v>
      </c>
      <c r="C8033">
        <v>856</v>
      </c>
      <c r="D8033">
        <v>1097</v>
      </c>
      <c r="E8033" t="s">
        <v>328</v>
      </c>
      <c r="F8033" t="s">
        <v>0</v>
      </c>
      <c r="G8033" t="s">
        <v>3208</v>
      </c>
      <c r="H8033">
        <v>2.8210000000000002</v>
      </c>
      <c r="I8033">
        <v>61.48</v>
      </c>
      <c r="J8033">
        <v>69</v>
      </c>
    </row>
    <row r="8034" spans="1:10" x14ac:dyDescent="0.35">
      <c r="A8034" t="s">
        <v>7252</v>
      </c>
      <c r="B8034">
        <v>232</v>
      </c>
      <c r="C8034">
        <v>854</v>
      </c>
      <c r="D8034">
        <v>1098</v>
      </c>
      <c r="E8034" t="s">
        <v>312</v>
      </c>
      <c r="F8034" t="s">
        <v>0</v>
      </c>
      <c r="G8034" t="s">
        <v>2962</v>
      </c>
      <c r="H8034">
        <v>2.5</v>
      </c>
      <c r="I8034">
        <v>31.92</v>
      </c>
      <c r="J8034">
        <v>92</v>
      </c>
    </row>
    <row r="8035" spans="1:10" x14ac:dyDescent="0.35">
      <c r="A8035" t="s">
        <v>7253</v>
      </c>
      <c r="B8035">
        <v>230</v>
      </c>
      <c r="C8035">
        <v>853</v>
      </c>
      <c r="D8035">
        <v>1099</v>
      </c>
      <c r="E8035" t="s">
        <v>311</v>
      </c>
      <c r="F8035" t="s">
        <v>0</v>
      </c>
      <c r="G8035" t="s">
        <v>1759</v>
      </c>
      <c r="I8035" t="s">
        <v>311</v>
      </c>
      <c r="J8035">
        <v>34</v>
      </c>
    </row>
    <row r="8036" spans="1:10" x14ac:dyDescent="0.35">
      <c r="A8036" t="s">
        <v>7254</v>
      </c>
      <c r="B8036">
        <v>224</v>
      </c>
      <c r="C8036">
        <v>853</v>
      </c>
      <c r="D8036">
        <v>1099</v>
      </c>
      <c r="E8036" t="s">
        <v>312</v>
      </c>
      <c r="F8036" t="s">
        <v>0</v>
      </c>
      <c r="G8036" t="s">
        <v>2983</v>
      </c>
      <c r="H8036">
        <v>2.1480000000000001</v>
      </c>
      <c r="I8036">
        <v>43.52</v>
      </c>
      <c r="J8036">
        <v>40</v>
      </c>
    </row>
    <row r="8037" spans="1:10" x14ac:dyDescent="0.35">
      <c r="A8037" t="s">
        <v>7255</v>
      </c>
      <c r="B8037">
        <v>241</v>
      </c>
      <c r="C8037">
        <v>853</v>
      </c>
      <c r="D8037">
        <v>1099</v>
      </c>
      <c r="E8037" t="s">
        <v>311</v>
      </c>
      <c r="F8037" t="s">
        <v>0</v>
      </c>
      <c r="G8037" t="s">
        <v>2235</v>
      </c>
      <c r="I8037" t="s">
        <v>311</v>
      </c>
      <c r="J8037">
        <v>72</v>
      </c>
    </row>
    <row r="8038" spans="1:10" x14ac:dyDescent="0.35">
      <c r="A8038" t="s">
        <v>7256</v>
      </c>
      <c r="B8038">
        <v>131</v>
      </c>
      <c r="C8038">
        <v>852</v>
      </c>
      <c r="D8038">
        <v>1102</v>
      </c>
      <c r="E8038" t="s">
        <v>328</v>
      </c>
      <c r="F8038" t="s">
        <v>0</v>
      </c>
      <c r="G8038" t="s">
        <v>7257</v>
      </c>
      <c r="H8038">
        <v>3.3250000000000002</v>
      </c>
      <c r="I8038">
        <v>66.92</v>
      </c>
      <c r="J8038">
        <v>29</v>
      </c>
    </row>
    <row r="8039" spans="1:10" x14ac:dyDescent="0.35">
      <c r="A8039" t="s">
        <v>7258</v>
      </c>
      <c r="B8039">
        <v>108</v>
      </c>
      <c r="C8039">
        <v>852</v>
      </c>
      <c r="D8039">
        <v>1102</v>
      </c>
      <c r="E8039" t="s">
        <v>328</v>
      </c>
      <c r="F8039" t="s">
        <v>0</v>
      </c>
      <c r="G8039" t="s">
        <v>2596</v>
      </c>
      <c r="H8039">
        <v>4.6529999999999996</v>
      </c>
      <c r="I8039">
        <v>74.319999999999993</v>
      </c>
      <c r="J8039">
        <v>61</v>
      </c>
    </row>
    <row r="8040" spans="1:10" x14ac:dyDescent="0.35">
      <c r="A8040" t="s">
        <v>7260</v>
      </c>
      <c r="B8040">
        <v>152</v>
      </c>
      <c r="C8040">
        <v>851</v>
      </c>
      <c r="D8040">
        <v>1104</v>
      </c>
      <c r="E8040" t="s">
        <v>312</v>
      </c>
      <c r="F8040" t="s">
        <v>0</v>
      </c>
      <c r="G8040" t="s">
        <v>3580</v>
      </c>
      <c r="H8040">
        <v>2.8180000000000001</v>
      </c>
      <c r="I8040">
        <v>38.81</v>
      </c>
      <c r="J8040">
        <v>72</v>
      </c>
    </row>
    <row r="8041" spans="1:10" x14ac:dyDescent="0.35">
      <c r="A8041" t="s">
        <v>7261</v>
      </c>
      <c r="B8041">
        <v>91</v>
      </c>
      <c r="C8041">
        <v>850</v>
      </c>
      <c r="D8041">
        <v>1106</v>
      </c>
      <c r="E8041" t="s">
        <v>319</v>
      </c>
      <c r="F8041" t="s">
        <v>0</v>
      </c>
      <c r="G8041" t="s">
        <v>2883</v>
      </c>
      <c r="H8041">
        <v>5.2530000000000001</v>
      </c>
      <c r="I8041">
        <v>80.06</v>
      </c>
      <c r="J8041">
        <v>91</v>
      </c>
    </row>
    <row r="8042" spans="1:10" x14ac:dyDescent="0.35">
      <c r="A8042" t="s">
        <v>7262</v>
      </c>
      <c r="B8042">
        <v>139</v>
      </c>
      <c r="C8042">
        <v>849</v>
      </c>
      <c r="D8042">
        <v>1107</v>
      </c>
      <c r="E8042" t="s">
        <v>328</v>
      </c>
      <c r="F8042" t="s">
        <v>0</v>
      </c>
      <c r="G8042" t="s">
        <v>6123</v>
      </c>
      <c r="H8042">
        <v>3.419</v>
      </c>
      <c r="I8042">
        <v>73.73</v>
      </c>
      <c r="J8042">
        <v>35</v>
      </c>
    </row>
    <row r="8043" spans="1:10" x14ac:dyDescent="0.35">
      <c r="A8043" t="s">
        <v>7263</v>
      </c>
      <c r="B8043">
        <v>109</v>
      </c>
      <c r="C8043">
        <v>849</v>
      </c>
      <c r="D8043">
        <v>1107</v>
      </c>
      <c r="E8043" t="s">
        <v>328</v>
      </c>
      <c r="F8043" t="s">
        <v>0</v>
      </c>
      <c r="G8043" t="s">
        <v>1900</v>
      </c>
      <c r="H8043">
        <v>4.9809999999999999</v>
      </c>
      <c r="I8043">
        <v>58.63</v>
      </c>
      <c r="J8043">
        <v>109</v>
      </c>
    </row>
    <row r="8044" spans="1:10" x14ac:dyDescent="0.35">
      <c r="A8044" t="s">
        <v>7264</v>
      </c>
      <c r="B8044">
        <v>227</v>
      </c>
      <c r="C8044">
        <v>848</v>
      </c>
      <c r="D8044">
        <v>1109</v>
      </c>
      <c r="E8044" t="s">
        <v>319</v>
      </c>
      <c r="F8044" t="s">
        <v>0</v>
      </c>
      <c r="G8044" t="s">
        <v>2590</v>
      </c>
      <c r="H8044">
        <v>1.57</v>
      </c>
      <c r="I8044">
        <v>69.97</v>
      </c>
      <c r="J8044">
        <v>91</v>
      </c>
    </row>
    <row r="8045" spans="1:10" x14ac:dyDescent="0.35">
      <c r="A8045" t="s">
        <v>7265</v>
      </c>
      <c r="B8045">
        <v>178</v>
      </c>
      <c r="C8045">
        <v>847</v>
      </c>
      <c r="D8045">
        <v>1110</v>
      </c>
      <c r="E8045" t="s">
        <v>312</v>
      </c>
      <c r="F8045" t="s">
        <v>0</v>
      </c>
      <c r="G8045" t="s">
        <v>2381</v>
      </c>
      <c r="H8045">
        <v>2.4849999999999999</v>
      </c>
      <c r="I8045">
        <v>48.44</v>
      </c>
      <c r="J8045">
        <v>178</v>
      </c>
    </row>
    <row r="8046" spans="1:10" x14ac:dyDescent="0.35">
      <c r="A8046" t="s">
        <v>7266</v>
      </c>
      <c r="B8046">
        <v>203</v>
      </c>
      <c r="C8046">
        <v>841</v>
      </c>
      <c r="D8046">
        <v>1111</v>
      </c>
      <c r="E8046" t="s">
        <v>334</v>
      </c>
      <c r="F8046" t="s">
        <v>0</v>
      </c>
      <c r="G8046" t="s">
        <v>1742</v>
      </c>
      <c r="H8046">
        <v>2</v>
      </c>
      <c r="I8046">
        <v>18.71</v>
      </c>
      <c r="J8046">
        <v>29</v>
      </c>
    </row>
    <row r="8047" spans="1:10" x14ac:dyDescent="0.35">
      <c r="A8047" t="s">
        <v>7267</v>
      </c>
      <c r="B8047">
        <v>151</v>
      </c>
      <c r="C8047">
        <v>841</v>
      </c>
      <c r="D8047">
        <v>1111</v>
      </c>
      <c r="E8047" t="s">
        <v>312</v>
      </c>
      <c r="F8047" t="s">
        <v>0</v>
      </c>
      <c r="G8047" t="s">
        <v>2560</v>
      </c>
      <c r="H8047">
        <v>3.0350000000000001</v>
      </c>
      <c r="I8047">
        <v>30.97</v>
      </c>
      <c r="J8047">
        <v>32</v>
      </c>
    </row>
    <row r="8048" spans="1:10" x14ac:dyDescent="0.35">
      <c r="A8048" t="s">
        <v>7268</v>
      </c>
      <c r="B8048">
        <v>212</v>
      </c>
      <c r="C8048">
        <v>841</v>
      </c>
      <c r="D8048">
        <v>1111</v>
      </c>
      <c r="E8048" t="s">
        <v>328</v>
      </c>
      <c r="F8048" t="s">
        <v>0</v>
      </c>
      <c r="G8048" t="s">
        <v>1999</v>
      </c>
      <c r="H8048">
        <v>1.929</v>
      </c>
      <c r="I8048">
        <v>67.599999999999994</v>
      </c>
      <c r="J8048">
        <v>90</v>
      </c>
    </row>
    <row r="8049" spans="1:10" x14ac:dyDescent="0.35">
      <c r="A8049" t="s">
        <v>7269</v>
      </c>
      <c r="B8049">
        <v>145</v>
      </c>
      <c r="C8049">
        <v>838</v>
      </c>
      <c r="D8049">
        <v>1114</v>
      </c>
      <c r="E8049" t="s">
        <v>312</v>
      </c>
      <c r="F8049" t="s">
        <v>0</v>
      </c>
      <c r="G8049" t="s">
        <v>7270</v>
      </c>
      <c r="H8049">
        <v>2.7549999999999999</v>
      </c>
      <c r="I8049">
        <v>32.29</v>
      </c>
      <c r="J8049">
        <v>21</v>
      </c>
    </row>
    <row r="8050" spans="1:10" x14ac:dyDescent="0.35">
      <c r="A8050" t="s">
        <v>7271</v>
      </c>
      <c r="B8050">
        <v>176</v>
      </c>
      <c r="C8050">
        <v>838</v>
      </c>
      <c r="D8050">
        <v>1114</v>
      </c>
      <c r="E8050" t="s">
        <v>312</v>
      </c>
      <c r="F8050" t="s">
        <v>0</v>
      </c>
      <c r="G8050" t="s">
        <v>2739</v>
      </c>
      <c r="H8050">
        <v>2.6880000000000002</v>
      </c>
      <c r="I8050">
        <v>37.5</v>
      </c>
      <c r="J8050">
        <v>38</v>
      </c>
    </row>
    <row r="8051" spans="1:10" x14ac:dyDescent="0.35">
      <c r="A8051" t="s">
        <v>7272</v>
      </c>
      <c r="B8051">
        <v>171</v>
      </c>
      <c r="C8051">
        <v>836</v>
      </c>
      <c r="D8051">
        <v>1116</v>
      </c>
      <c r="E8051" t="s">
        <v>319</v>
      </c>
      <c r="F8051" t="s">
        <v>0</v>
      </c>
      <c r="G8051" t="s">
        <v>1999</v>
      </c>
      <c r="H8051">
        <v>2.5</v>
      </c>
      <c r="I8051">
        <v>82.21</v>
      </c>
      <c r="J8051">
        <v>141</v>
      </c>
    </row>
    <row r="8052" spans="1:10" x14ac:dyDescent="0.35">
      <c r="A8052" t="s">
        <v>7273</v>
      </c>
      <c r="B8052">
        <v>366</v>
      </c>
      <c r="C8052">
        <v>832</v>
      </c>
      <c r="D8052">
        <v>1117</v>
      </c>
      <c r="E8052" t="s">
        <v>312</v>
      </c>
      <c r="F8052" t="s">
        <v>0</v>
      </c>
      <c r="G8052" t="s">
        <v>7274</v>
      </c>
      <c r="H8052">
        <v>1.258</v>
      </c>
      <c r="I8052">
        <v>19.79</v>
      </c>
      <c r="J8052">
        <v>14</v>
      </c>
    </row>
    <row r="8053" spans="1:10" x14ac:dyDescent="0.35">
      <c r="A8053" t="s">
        <v>7275</v>
      </c>
      <c r="B8053">
        <v>115</v>
      </c>
      <c r="C8053">
        <v>831</v>
      </c>
      <c r="D8053">
        <v>1118</v>
      </c>
      <c r="E8053" t="s">
        <v>328</v>
      </c>
      <c r="F8053" t="s">
        <v>0</v>
      </c>
      <c r="G8053" t="s">
        <v>3611</v>
      </c>
      <c r="H8053">
        <v>4.2430000000000003</v>
      </c>
      <c r="I8053">
        <v>69.66</v>
      </c>
      <c r="J8053">
        <v>50</v>
      </c>
    </row>
    <row r="8054" spans="1:10" x14ac:dyDescent="0.35">
      <c r="A8054" t="s">
        <v>7276</v>
      </c>
      <c r="B8054">
        <v>162</v>
      </c>
      <c r="C8054">
        <v>830</v>
      </c>
      <c r="D8054">
        <v>1119</v>
      </c>
      <c r="E8054" t="s">
        <v>334</v>
      </c>
      <c r="F8054" t="s">
        <v>0</v>
      </c>
      <c r="G8054" t="s">
        <v>3732</v>
      </c>
      <c r="H8054">
        <v>2.2570000000000001</v>
      </c>
      <c r="I8054">
        <v>22.84</v>
      </c>
      <c r="J8054">
        <v>161</v>
      </c>
    </row>
    <row r="8055" spans="1:10" x14ac:dyDescent="0.35">
      <c r="A8055" t="s">
        <v>7277</v>
      </c>
      <c r="B8055">
        <v>112</v>
      </c>
      <c r="C8055">
        <v>829</v>
      </c>
      <c r="D8055">
        <v>1120</v>
      </c>
      <c r="E8055" t="s">
        <v>312</v>
      </c>
      <c r="F8055" t="s">
        <v>0</v>
      </c>
      <c r="G8055" t="s">
        <v>1836</v>
      </c>
      <c r="H8055">
        <v>4.5049999999999999</v>
      </c>
      <c r="I8055">
        <v>46.27</v>
      </c>
      <c r="J8055">
        <v>25</v>
      </c>
    </row>
    <row r="8056" spans="1:10" x14ac:dyDescent="0.35">
      <c r="A8056" t="s">
        <v>7278</v>
      </c>
      <c r="B8056">
        <v>103</v>
      </c>
      <c r="C8056">
        <v>828</v>
      </c>
      <c r="D8056">
        <v>1121</v>
      </c>
      <c r="E8056" t="s">
        <v>319</v>
      </c>
      <c r="F8056" t="s">
        <v>0</v>
      </c>
      <c r="G8056" t="s">
        <v>3831</v>
      </c>
      <c r="H8056">
        <v>3.9790000000000001</v>
      </c>
      <c r="I8056">
        <v>80.11</v>
      </c>
      <c r="J8056">
        <v>30</v>
      </c>
    </row>
    <row r="8057" spans="1:10" x14ac:dyDescent="0.35">
      <c r="A8057" t="s">
        <v>7279</v>
      </c>
      <c r="B8057">
        <v>86</v>
      </c>
      <c r="C8057">
        <v>826</v>
      </c>
      <c r="D8057">
        <v>1122</v>
      </c>
      <c r="E8057" t="s">
        <v>328</v>
      </c>
      <c r="F8057" t="s">
        <v>0</v>
      </c>
      <c r="G8057" t="s">
        <v>2135</v>
      </c>
      <c r="H8057">
        <v>4.6790000000000003</v>
      </c>
      <c r="I8057">
        <v>74</v>
      </c>
      <c r="J8057">
        <v>86</v>
      </c>
    </row>
    <row r="8058" spans="1:10" x14ac:dyDescent="0.35">
      <c r="A8058" t="s">
        <v>7280</v>
      </c>
      <c r="B8058">
        <v>124</v>
      </c>
      <c r="C8058">
        <v>826</v>
      </c>
      <c r="D8058">
        <v>1122</v>
      </c>
      <c r="E8058" t="s">
        <v>328</v>
      </c>
      <c r="F8058" t="s">
        <v>0</v>
      </c>
      <c r="G8058" t="s">
        <v>7281</v>
      </c>
      <c r="H8058">
        <v>3.7210000000000001</v>
      </c>
      <c r="I8058">
        <v>68.92</v>
      </c>
      <c r="J8058">
        <v>123</v>
      </c>
    </row>
    <row r="8059" spans="1:10" x14ac:dyDescent="0.35">
      <c r="A8059" t="s">
        <v>7282</v>
      </c>
      <c r="B8059">
        <v>168</v>
      </c>
      <c r="C8059">
        <v>825</v>
      </c>
      <c r="D8059">
        <v>1124</v>
      </c>
      <c r="E8059" t="s">
        <v>328</v>
      </c>
      <c r="F8059" t="s">
        <v>0</v>
      </c>
      <c r="G8059" t="s">
        <v>2763</v>
      </c>
      <c r="H8059">
        <v>2.6349999999999998</v>
      </c>
      <c r="I8059">
        <v>42.28</v>
      </c>
      <c r="J8059">
        <v>59</v>
      </c>
    </row>
    <row r="8060" spans="1:10" x14ac:dyDescent="0.35">
      <c r="A8060" t="s">
        <v>7283</v>
      </c>
      <c r="B8060">
        <v>184</v>
      </c>
      <c r="C8060">
        <v>824</v>
      </c>
      <c r="D8060">
        <v>1125</v>
      </c>
      <c r="E8060" t="s">
        <v>328</v>
      </c>
      <c r="F8060" t="s">
        <v>0</v>
      </c>
      <c r="G8060" t="s">
        <v>3628</v>
      </c>
      <c r="H8060">
        <v>1.944</v>
      </c>
      <c r="I8060">
        <v>62</v>
      </c>
      <c r="J8060">
        <v>168</v>
      </c>
    </row>
    <row r="8061" spans="1:10" x14ac:dyDescent="0.35">
      <c r="A8061" t="s">
        <v>7284</v>
      </c>
      <c r="B8061">
        <v>173</v>
      </c>
      <c r="C8061">
        <v>822</v>
      </c>
      <c r="D8061">
        <v>1126</v>
      </c>
      <c r="E8061" t="s">
        <v>328</v>
      </c>
      <c r="F8061" t="s">
        <v>0</v>
      </c>
      <c r="G8061" t="s">
        <v>7285</v>
      </c>
      <c r="H8061">
        <v>2.3980000000000001</v>
      </c>
      <c r="I8061">
        <v>53.34</v>
      </c>
      <c r="J8061">
        <v>33</v>
      </c>
    </row>
    <row r="8062" spans="1:10" x14ac:dyDescent="0.35">
      <c r="A8062" t="s">
        <v>7286</v>
      </c>
      <c r="B8062">
        <v>473</v>
      </c>
      <c r="C8062">
        <v>821</v>
      </c>
      <c r="D8062">
        <v>1127</v>
      </c>
      <c r="E8062" t="s">
        <v>334</v>
      </c>
      <c r="F8062" t="s">
        <v>0</v>
      </c>
      <c r="G8062" t="s">
        <v>1821</v>
      </c>
      <c r="H8062">
        <v>1.2969999999999999</v>
      </c>
      <c r="I8062">
        <v>8.33</v>
      </c>
      <c r="J8062">
        <v>116</v>
      </c>
    </row>
    <row r="8063" spans="1:10" x14ac:dyDescent="0.35">
      <c r="A8063" t="s">
        <v>7287</v>
      </c>
      <c r="B8063">
        <v>463</v>
      </c>
      <c r="C8063">
        <v>819</v>
      </c>
      <c r="D8063">
        <v>1128</v>
      </c>
      <c r="E8063" t="s">
        <v>334</v>
      </c>
      <c r="F8063" t="s">
        <v>0</v>
      </c>
      <c r="G8063" t="s">
        <v>2661</v>
      </c>
      <c r="H8063">
        <v>1.53</v>
      </c>
      <c r="I8063">
        <v>10.29</v>
      </c>
      <c r="J8063">
        <v>103</v>
      </c>
    </row>
    <row r="8064" spans="1:10" x14ac:dyDescent="0.35">
      <c r="A8064" t="s">
        <v>7288</v>
      </c>
      <c r="B8064">
        <v>154</v>
      </c>
      <c r="C8064">
        <v>817</v>
      </c>
      <c r="D8064">
        <v>1129</v>
      </c>
      <c r="E8064" t="s">
        <v>311</v>
      </c>
      <c r="F8064" t="s">
        <v>0</v>
      </c>
      <c r="G8064" t="s">
        <v>1807</v>
      </c>
      <c r="I8064" t="s">
        <v>311</v>
      </c>
      <c r="J8064">
        <v>34</v>
      </c>
    </row>
    <row r="8065" spans="1:10" x14ac:dyDescent="0.35">
      <c r="A8065" t="s">
        <v>7289</v>
      </c>
      <c r="B8065">
        <v>168</v>
      </c>
      <c r="C8065">
        <v>815</v>
      </c>
      <c r="D8065">
        <v>1130</v>
      </c>
      <c r="E8065" t="s">
        <v>328</v>
      </c>
      <c r="F8065" t="s">
        <v>0</v>
      </c>
      <c r="G8065" t="s">
        <v>3026</v>
      </c>
      <c r="H8065">
        <v>2.8530000000000002</v>
      </c>
      <c r="I8065">
        <v>63.86</v>
      </c>
      <c r="J8065">
        <v>66</v>
      </c>
    </row>
    <row r="8066" spans="1:10" x14ac:dyDescent="0.35">
      <c r="A8066" t="s">
        <v>7290</v>
      </c>
      <c r="B8066">
        <v>133</v>
      </c>
      <c r="C8066">
        <v>812</v>
      </c>
      <c r="D8066">
        <v>1131</v>
      </c>
      <c r="E8066" t="s">
        <v>311</v>
      </c>
      <c r="F8066" t="s">
        <v>0</v>
      </c>
      <c r="G8066" t="s">
        <v>4449</v>
      </c>
      <c r="I8066" t="s">
        <v>311</v>
      </c>
      <c r="J8066">
        <v>9</v>
      </c>
    </row>
    <row r="8067" spans="1:10" x14ac:dyDescent="0.35">
      <c r="A8067" t="s">
        <v>7291</v>
      </c>
      <c r="B8067">
        <v>125</v>
      </c>
      <c r="C8067">
        <v>811</v>
      </c>
      <c r="D8067">
        <v>1132</v>
      </c>
      <c r="E8067" t="s">
        <v>312</v>
      </c>
      <c r="F8067" t="s">
        <v>0</v>
      </c>
      <c r="G8067" t="s">
        <v>2392</v>
      </c>
      <c r="H8067">
        <v>3.4620000000000002</v>
      </c>
      <c r="I8067">
        <v>32.79</v>
      </c>
      <c r="J8067">
        <v>18</v>
      </c>
    </row>
    <row r="8068" spans="1:10" x14ac:dyDescent="0.35">
      <c r="A8068" t="s">
        <v>7292</v>
      </c>
      <c r="B8068">
        <v>150</v>
      </c>
      <c r="C8068">
        <v>811</v>
      </c>
      <c r="D8068">
        <v>1132</v>
      </c>
      <c r="E8068" t="s">
        <v>312</v>
      </c>
      <c r="F8068" t="s">
        <v>0</v>
      </c>
      <c r="G8068" t="s">
        <v>1969</v>
      </c>
      <c r="H8068">
        <v>2.8620000000000001</v>
      </c>
      <c r="I8068">
        <v>43.89</v>
      </c>
      <c r="J8068">
        <v>20</v>
      </c>
    </row>
    <row r="8069" spans="1:10" x14ac:dyDescent="0.35">
      <c r="A8069" t="s">
        <v>7293</v>
      </c>
      <c r="B8069">
        <v>173</v>
      </c>
      <c r="C8069">
        <v>809</v>
      </c>
      <c r="D8069">
        <v>1134</v>
      </c>
      <c r="E8069" t="s">
        <v>312</v>
      </c>
      <c r="F8069" t="s">
        <v>0</v>
      </c>
      <c r="G8069" t="s">
        <v>4155</v>
      </c>
      <c r="H8069">
        <v>2.407</v>
      </c>
      <c r="I8069">
        <v>44.25</v>
      </c>
      <c r="J8069">
        <v>83</v>
      </c>
    </row>
    <row r="8070" spans="1:10" x14ac:dyDescent="0.35">
      <c r="A8070" t="s">
        <v>7294</v>
      </c>
      <c r="B8070">
        <v>143</v>
      </c>
      <c r="C8070">
        <v>808</v>
      </c>
      <c r="D8070">
        <v>1135</v>
      </c>
      <c r="E8070" t="s">
        <v>312</v>
      </c>
      <c r="F8070" t="s">
        <v>0</v>
      </c>
      <c r="G8070" t="s">
        <v>7295</v>
      </c>
      <c r="H8070">
        <v>2.9329999999999998</v>
      </c>
      <c r="I8070">
        <v>33.78</v>
      </c>
      <c r="J8070">
        <v>33</v>
      </c>
    </row>
    <row r="8071" spans="1:10" x14ac:dyDescent="0.35">
      <c r="A8071" t="s">
        <v>7297</v>
      </c>
      <c r="B8071">
        <v>405</v>
      </c>
      <c r="C8071">
        <v>804</v>
      </c>
      <c r="D8071">
        <v>1136</v>
      </c>
      <c r="E8071" t="s">
        <v>311</v>
      </c>
      <c r="F8071" t="s">
        <v>0</v>
      </c>
      <c r="G8071" t="s">
        <v>1781</v>
      </c>
      <c r="I8071" t="s">
        <v>311</v>
      </c>
      <c r="J8071">
        <v>47</v>
      </c>
    </row>
    <row r="8072" spans="1:10" x14ac:dyDescent="0.35">
      <c r="A8072" t="s">
        <v>7298</v>
      </c>
      <c r="B8072">
        <v>181</v>
      </c>
      <c r="C8072">
        <v>804</v>
      </c>
      <c r="D8072">
        <v>1136</v>
      </c>
      <c r="E8072" t="s">
        <v>334</v>
      </c>
      <c r="F8072" t="s">
        <v>0</v>
      </c>
      <c r="G8072" t="s">
        <v>7299</v>
      </c>
      <c r="H8072">
        <v>2.04</v>
      </c>
      <c r="I8072">
        <v>12.52</v>
      </c>
      <c r="J8072">
        <v>181</v>
      </c>
    </row>
    <row r="8073" spans="1:10" x14ac:dyDescent="0.35">
      <c r="A8073" t="s">
        <v>7300</v>
      </c>
      <c r="B8073">
        <v>185</v>
      </c>
      <c r="C8073">
        <v>803</v>
      </c>
      <c r="D8073">
        <v>1139</v>
      </c>
      <c r="E8073" t="s">
        <v>328</v>
      </c>
      <c r="F8073" t="s">
        <v>0</v>
      </c>
      <c r="G8073" t="s">
        <v>4515</v>
      </c>
      <c r="H8073">
        <v>2.7309999999999999</v>
      </c>
      <c r="I8073">
        <v>67.12</v>
      </c>
      <c r="J8073">
        <v>185</v>
      </c>
    </row>
    <row r="8074" spans="1:10" x14ac:dyDescent="0.35">
      <c r="A8074" t="s">
        <v>7301</v>
      </c>
      <c r="B8074">
        <v>235</v>
      </c>
      <c r="C8074">
        <v>803</v>
      </c>
      <c r="D8074">
        <v>1139</v>
      </c>
      <c r="E8074" t="s">
        <v>328</v>
      </c>
      <c r="F8074" t="s">
        <v>0</v>
      </c>
      <c r="G8074" t="s">
        <v>4733</v>
      </c>
      <c r="H8074">
        <v>1.52</v>
      </c>
      <c r="I8074">
        <v>50.89</v>
      </c>
      <c r="J8074">
        <v>222</v>
      </c>
    </row>
    <row r="8075" spans="1:10" x14ac:dyDescent="0.35">
      <c r="A8075" t="s">
        <v>7302</v>
      </c>
      <c r="B8075">
        <v>167</v>
      </c>
      <c r="C8075">
        <v>802</v>
      </c>
      <c r="D8075">
        <v>1141</v>
      </c>
      <c r="E8075" t="s">
        <v>312</v>
      </c>
      <c r="F8075" t="s">
        <v>0</v>
      </c>
      <c r="G8075" t="s">
        <v>1876</v>
      </c>
      <c r="H8075">
        <v>2.569</v>
      </c>
      <c r="I8075">
        <v>28.49</v>
      </c>
      <c r="J8075">
        <v>49</v>
      </c>
    </row>
    <row r="8076" spans="1:10" x14ac:dyDescent="0.35">
      <c r="A8076" t="s">
        <v>7303</v>
      </c>
      <c r="B8076">
        <v>365</v>
      </c>
      <c r="C8076">
        <v>800</v>
      </c>
      <c r="D8076">
        <v>1142</v>
      </c>
      <c r="E8076" t="s">
        <v>334</v>
      </c>
      <c r="F8076" t="s">
        <v>0</v>
      </c>
      <c r="G8076" t="s">
        <v>7304</v>
      </c>
      <c r="H8076">
        <v>1.296</v>
      </c>
      <c r="I8076">
        <v>15.28</v>
      </c>
      <c r="J8076">
        <v>1</v>
      </c>
    </row>
    <row r="8077" spans="1:10" x14ac:dyDescent="0.35">
      <c r="A8077" t="s">
        <v>7305</v>
      </c>
      <c r="B8077">
        <v>98</v>
      </c>
      <c r="C8077">
        <v>798</v>
      </c>
      <c r="D8077">
        <v>1143</v>
      </c>
      <c r="E8077" t="s">
        <v>319</v>
      </c>
      <c r="F8077" t="s">
        <v>0</v>
      </c>
      <c r="G8077" t="s">
        <v>2202</v>
      </c>
      <c r="H8077">
        <v>4.4269999999999996</v>
      </c>
      <c r="I8077">
        <v>81.150000000000006</v>
      </c>
      <c r="J8077">
        <v>98</v>
      </c>
    </row>
    <row r="8078" spans="1:10" x14ac:dyDescent="0.35">
      <c r="A8078" t="s">
        <v>7306</v>
      </c>
      <c r="B8078">
        <v>337</v>
      </c>
      <c r="C8078">
        <v>793</v>
      </c>
      <c r="D8078">
        <v>1144</v>
      </c>
      <c r="E8078" t="s">
        <v>334</v>
      </c>
      <c r="F8078" t="s">
        <v>0</v>
      </c>
      <c r="G8078" t="s">
        <v>1961</v>
      </c>
      <c r="H8078">
        <v>0.91300000000000003</v>
      </c>
      <c r="I8078">
        <v>9.9600000000000009</v>
      </c>
      <c r="J8078">
        <v>12</v>
      </c>
    </row>
    <row r="8079" spans="1:10" x14ac:dyDescent="0.35">
      <c r="A8079" t="s">
        <v>7307</v>
      </c>
      <c r="B8079">
        <v>193</v>
      </c>
      <c r="C8079">
        <v>792</v>
      </c>
      <c r="D8079">
        <v>1145</v>
      </c>
      <c r="E8079" t="s">
        <v>334</v>
      </c>
      <c r="F8079" t="s">
        <v>0</v>
      </c>
      <c r="G8079" t="s">
        <v>2962</v>
      </c>
      <c r="H8079">
        <v>1.9770000000000001</v>
      </c>
      <c r="I8079">
        <v>24.23</v>
      </c>
      <c r="J8079">
        <v>51</v>
      </c>
    </row>
    <row r="8080" spans="1:10" x14ac:dyDescent="0.35">
      <c r="A8080" t="s">
        <v>7308</v>
      </c>
      <c r="B8080">
        <v>85</v>
      </c>
      <c r="C8080">
        <v>788</v>
      </c>
      <c r="D8080">
        <v>1146</v>
      </c>
      <c r="E8080" t="s">
        <v>319</v>
      </c>
      <c r="F8080" t="s">
        <v>0</v>
      </c>
      <c r="G8080" t="s">
        <v>2626</v>
      </c>
      <c r="H8080">
        <v>5</v>
      </c>
      <c r="I8080">
        <v>77.849999999999994</v>
      </c>
      <c r="J8080">
        <v>85</v>
      </c>
    </row>
    <row r="8081" spans="1:10" x14ac:dyDescent="0.35">
      <c r="A8081" t="s">
        <v>7309</v>
      </c>
      <c r="B8081">
        <v>107</v>
      </c>
      <c r="C8081">
        <v>787</v>
      </c>
      <c r="D8081">
        <v>1147</v>
      </c>
      <c r="E8081" t="s">
        <v>328</v>
      </c>
      <c r="F8081" t="s">
        <v>0</v>
      </c>
      <c r="G8081" t="s">
        <v>1940</v>
      </c>
      <c r="H8081">
        <v>4.4459999999999997</v>
      </c>
      <c r="I8081">
        <v>65.33</v>
      </c>
      <c r="J8081">
        <v>107</v>
      </c>
    </row>
    <row r="8082" spans="1:10" x14ac:dyDescent="0.35">
      <c r="A8082" t="s">
        <v>7310</v>
      </c>
      <c r="B8082">
        <v>120</v>
      </c>
      <c r="C8082">
        <v>786</v>
      </c>
      <c r="D8082">
        <v>1148</v>
      </c>
      <c r="E8082" t="s">
        <v>312</v>
      </c>
      <c r="F8082" t="s">
        <v>0</v>
      </c>
      <c r="G8082" t="s">
        <v>7311</v>
      </c>
      <c r="H8082">
        <v>3.3780000000000001</v>
      </c>
      <c r="I8082">
        <v>34.630000000000003</v>
      </c>
      <c r="J8082">
        <v>29</v>
      </c>
    </row>
    <row r="8083" spans="1:10" x14ac:dyDescent="0.35">
      <c r="A8083" t="s">
        <v>7312</v>
      </c>
      <c r="B8083">
        <v>131</v>
      </c>
      <c r="C8083">
        <v>783</v>
      </c>
      <c r="D8083">
        <v>1149</v>
      </c>
      <c r="E8083" t="s">
        <v>311</v>
      </c>
      <c r="F8083" t="s">
        <v>0</v>
      </c>
      <c r="G8083" t="s">
        <v>2343</v>
      </c>
      <c r="I8083" t="s">
        <v>311</v>
      </c>
      <c r="J8083">
        <v>56</v>
      </c>
    </row>
    <row r="8084" spans="1:10" x14ac:dyDescent="0.35">
      <c r="A8084" t="s">
        <v>7313</v>
      </c>
      <c r="B8084">
        <v>257</v>
      </c>
      <c r="C8084">
        <v>775</v>
      </c>
      <c r="D8084">
        <v>1150</v>
      </c>
      <c r="E8084" t="s">
        <v>328</v>
      </c>
      <c r="F8084" t="s">
        <v>0</v>
      </c>
      <c r="G8084" t="s">
        <v>7314</v>
      </c>
      <c r="H8084">
        <v>2.347</v>
      </c>
      <c r="I8084">
        <v>33.159999999999997</v>
      </c>
      <c r="J8084">
        <v>19</v>
      </c>
    </row>
    <row r="8085" spans="1:10" x14ac:dyDescent="0.35">
      <c r="A8085" t="s">
        <v>7315</v>
      </c>
      <c r="B8085">
        <v>113</v>
      </c>
      <c r="C8085">
        <v>775</v>
      </c>
      <c r="D8085">
        <v>1150</v>
      </c>
      <c r="E8085" t="s">
        <v>312</v>
      </c>
      <c r="F8085" t="s">
        <v>0</v>
      </c>
      <c r="G8085" t="s">
        <v>7161</v>
      </c>
      <c r="H8085">
        <v>3.33</v>
      </c>
      <c r="I8085">
        <v>36.770000000000003</v>
      </c>
      <c r="J8085">
        <v>60</v>
      </c>
    </row>
    <row r="8086" spans="1:10" x14ac:dyDescent="0.35">
      <c r="A8086" t="s">
        <v>7316</v>
      </c>
      <c r="B8086">
        <v>202</v>
      </c>
      <c r="C8086">
        <v>772</v>
      </c>
      <c r="D8086">
        <v>1152</v>
      </c>
      <c r="E8086" t="s">
        <v>311</v>
      </c>
      <c r="F8086" t="s">
        <v>0</v>
      </c>
      <c r="G8086" t="s">
        <v>2799</v>
      </c>
      <c r="I8086" t="s">
        <v>311</v>
      </c>
      <c r="J8086">
        <v>49</v>
      </c>
    </row>
    <row r="8087" spans="1:10" x14ac:dyDescent="0.35">
      <c r="A8087" t="s">
        <v>7317</v>
      </c>
      <c r="B8087">
        <v>142</v>
      </c>
      <c r="C8087">
        <v>772</v>
      </c>
      <c r="D8087">
        <v>1152</v>
      </c>
      <c r="E8087" t="s">
        <v>312</v>
      </c>
      <c r="F8087" t="s">
        <v>0</v>
      </c>
      <c r="G8087" t="s">
        <v>1803</v>
      </c>
      <c r="H8087">
        <v>2.347</v>
      </c>
      <c r="I8087">
        <v>32.99</v>
      </c>
      <c r="J8087">
        <v>18</v>
      </c>
    </row>
    <row r="8088" spans="1:10" x14ac:dyDescent="0.35">
      <c r="A8088" t="s">
        <v>7318</v>
      </c>
      <c r="B8088">
        <v>115</v>
      </c>
      <c r="C8088">
        <v>771</v>
      </c>
      <c r="D8088">
        <v>1154</v>
      </c>
      <c r="E8088" t="s">
        <v>319</v>
      </c>
      <c r="F8088" t="s">
        <v>0</v>
      </c>
      <c r="G8088" t="s">
        <v>3819</v>
      </c>
      <c r="H8088">
        <v>3.7010000000000001</v>
      </c>
      <c r="I8088">
        <v>83.33</v>
      </c>
      <c r="J8088">
        <v>35</v>
      </c>
    </row>
    <row r="8089" spans="1:10" x14ac:dyDescent="0.35">
      <c r="A8089" t="s">
        <v>7319</v>
      </c>
      <c r="B8089">
        <v>110</v>
      </c>
      <c r="C8089">
        <v>770</v>
      </c>
      <c r="D8089">
        <v>1155</v>
      </c>
      <c r="E8089" t="s">
        <v>319</v>
      </c>
      <c r="F8089" t="s">
        <v>0</v>
      </c>
      <c r="G8089" t="s">
        <v>7320</v>
      </c>
      <c r="H8089">
        <v>3.93</v>
      </c>
      <c r="I8089">
        <v>69.31</v>
      </c>
      <c r="J8089">
        <v>45</v>
      </c>
    </row>
    <row r="8090" spans="1:10" x14ac:dyDescent="0.35">
      <c r="A8090" t="s">
        <v>7321</v>
      </c>
      <c r="B8090">
        <v>172</v>
      </c>
      <c r="C8090">
        <v>770</v>
      </c>
      <c r="D8090">
        <v>1155</v>
      </c>
      <c r="E8090" t="s">
        <v>328</v>
      </c>
      <c r="F8090" t="s">
        <v>0</v>
      </c>
      <c r="G8090" t="s">
        <v>1724</v>
      </c>
      <c r="H8090">
        <v>2.5059999999999998</v>
      </c>
      <c r="I8090">
        <v>70.69</v>
      </c>
      <c r="J8090">
        <v>73</v>
      </c>
    </row>
    <row r="8091" spans="1:10" x14ac:dyDescent="0.35">
      <c r="A8091" t="s">
        <v>7322</v>
      </c>
      <c r="B8091">
        <v>184</v>
      </c>
      <c r="C8091">
        <v>770</v>
      </c>
      <c r="D8091">
        <v>1155</v>
      </c>
      <c r="E8091" t="s">
        <v>312</v>
      </c>
      <c r="F8091" t="s">
        <v>0</v>
      </c>
      <c r="G8091" t="s">
        <v>7323</v>
      </c>
      <c r="H8091">
        <v>2.4489999999999998</v>
      </c>
      <c r="I8091">
        <v>48.81</v>
      </c>
      <c r="J8091">
        <v>96</v>
      </c>
    </row>
    <row r="8092" spans="1:10" x14ac:dyDescent="0.35">
      <c r="A8092" t="s">
        <v>7324</v>
      </c>
      <c r="B8092">
        <v>153</v>
      </c>
      <c r="C8092">
        <v>767</v>
      </c>
      <c r="D8092">
        <v>1158</v>
      </c>
      <c r="E8092" t="s">
        <v>319</v>
      </c>
      <c r="F8092" t="s">
        <v>0</v>
      </c>
      <c r="G8092" t="s">
        <v>6914</v>
      </c>
      <c r="H8092">
        <v>2.6579999999999999</v>
      </c>
      <c r="I8092">
        <v>72.260000000000005</v>
      </c>
      <c r="J8092">
        <v>153</v>
      </c>
    </row>
    <row r="8093" spans="1:10" x14ac:dyDescent="0.35">
      <c r="A8093" t="s">
        <v>7325</v>
      </c>
      <c r="B8093">
        <v>130</v>
      </c>
      <c r="C8093">
        <v>766</v>
      </c>
      <c r="D8093">
        <v>1159</v>
      </c>
      <c r="E8093" t="s">
        <v>312</v>
      </c>
      <c r="F8093" t="s">
        <v>0</v>
      </c>
      <c r="G8093" t="s">
        <v>3718</v>
      </c>
      <c r="H8093">
        <v>3.097</v>
      </c>
      <c r="I8093">
        <v>35.29</v>
      </c>
      <c r="J8093">
        <v>29</v>
      </c>
    </row>
    <row r="8094" spans="1:10" x14ac:dyDescent="0.35">
      <c r="A8094" t="s">
        <v>7326</v>
      </c>
      <c r="B8094">
        <v>139</v>
      </c>
      <c r="C8094">
        <v>764</v>
      </c>
      <c r="D8094">
        <v>1160</v>
      </c>
      <c r="E8094" t="s">
        <v>312</v>
      </c>
      <c r="F8094" t="s">
        <v>0</v>
      </c>
      <c r="G8094" t="s">
        <v>6698</v>
      </c>
      <c r="H8094">
        <v>2.399</v>
      </c>
      <c r="I8094">
        <v>46.12</v>
      </c>
      <c r="J8094">
        <v>139</v>
      </c>
    </row>
    <row r="8095" spans="1:10" x14ac:dyDescent="0.35">
      <c r="A8095" t="s">
        <v>7327</v>
      </c>
      <c r="B8095">
        <v>207</v>
      </c>
      <c r="C8095">
        <v>763</v>
      </c>
      <c r="D8095">
        <v>1161</v>
      </c>
      <c r="E8095" t="s">
        <v>328</v>
      </c>
      <c r="F8095" t="s">
        <v>0</v>
      </c>
      <c r="G8095" t="s">
        <v>6749</v>
      </c>
      <c r="H8095">
        <v>1.99</v>
      </c>
      <c r="I8095">
        <v>43.12</v>
      </c>
      <c r="J8095">
        <v>36</v>
      </c>
    </row>
    <row r="8096" spans="1:10" x14ac:dyDescent="0.35">
      <c r="A8096" t="s">
        <v>7328</v>
      </c>
      <c r="B8096">
        <v>202</v>
      </c>
      <c r="C8096">
        <v>762</v>
      </c>
      <c r="D8096">
        <v>1162</v>
      </c>
      <c r="E8096" t="s">
        <v>328</v>
      </c>
      <c r="F8096" t="s">
        <v>0</v>
      </c>
      <c r="G8096" t="s">
        <v>3594</v>
      </c>
      <c r="H8096">
        <v>1.984</v>
      </c>
      <c r="I8096">
        <v>67.33</v>
      </c>
      <c r="J8096">
        <v>59</v>
      </c>
    </row>
    <row r="8097" spans="1:10" x14ac:dyDescent="0.35">
      <c r="A8097" t="s">
        <v>7329</v>
      </c>
      <c r="B8097">
        <v>99</v>
      </c>
      <c r="C8097">
        <v>762</v>
      </c>
      <c r="D8097">
        <v>1162</v>
      </c>
      <c r="E8097" t="s">
        <v>328</v>
      </c>
      <c r="F8097" t="s">
        <v>0</v>
      </c>
      <c r="G8097" t="s">
        <v>7330</v>
      </c>
      <c r="H8097">
        <v>4.056</v>
      </c>
      <c r="I8097">
        <v>57.28</v>
      </c>
      <c r="J8097">
        <v>25</v>
      </c>
    </row>
    <row r="8098" spans="1:10" x14ac:dyDescent="0.35">
      <c r="A8098" t="s">
        <v>7331</v>
      </c>
      <c r="B8098">
        <v>233</v>
      </c>
      <c r="C8098">
        <v>760</v>
      </c>
      <c r="D8098">
        <v>1164</v>
      </c>
      <c r="E8098" t="s">
        <v>334</v>
      </c>
      <c r="F8098" t="s">
        <v>0</v>
      </c>
      <c r="G8098" t="s">
        <v>3026</v>
      </c>
      <c r="H8098">
        <v>1.6559999999999999</v>
      </c>
      <c r="I8098">
        <v>23.03</v>
      </c>
      <c r="J8098">
        <v>50</v>
      </c>
    </row>
    <row r="8099" spans="1:10" x14ac:dyDescent="0.35">
      <c r="A8099" t="s">
        <v>7332</v>
      </c>
      <c r="B8099">
        <v>151</v>
      </c>
      <c r="C8099">
        <v>759</v>
      </c>
      <c r="D8099">
        <v>1165</v>
      </c>
      <c r="E8099" t="s">
        <v>328</v>
      </c>
      <c r="F8099" t="s">
        <v>0</v>
      </c>
      <c r="G8099" t="s">
        <v>6008</v>
      </c>
      <c r="H8099">
        <v>2.6030000000000002</v>
      </c>
      <c r="I8099">
        <v>49.56</v>
      </c>
      <c r="J8099">
        <v>16</v>
      </c>
    </row>
    <row r="8100" spans="1:10" x14ac:dyDescent="0.35">
      <c r="A8100" t="s">
        <v>7333</v>
      </c>
      <c r="B8100">
        <v>134</v>
      </c>
      <c r="C8100">
        <v>759</v>
      </c>
      <c r="D8100">
        <v>1165</v>
      </c>
      <c r="E8100" t="s">
        <v>328</v>
      </c>
      <c r="F8100" t="s">
        <v>0</v>
      </c>
      <c r="G8100" t="s">
        <v>7334</v>
      </c>
      <c r="H8100">
        <v>2.5819999999999999</v>
      </c>
      <c r="I8100">
        <v>37.53</v>
      </c>
      <c r="J8100">
        <v>86</v>
      </c>
    </row>
    <row r="8101" spans="1:10" x14ac:dyDescent="0.35">
      <c r="A8101" t="s">
        <v>7335</v>
      </c>
      <c r="B8101">
        <v>151</v>
      </c>
      <c r="C8101">
        <v>759</v>
      </c>
      <c r="D8101">
        <v>1165</v>
      </c>
      <c r="E8101" t="s">
        <v>312</v>
      </c>
      <c r="F8101" t="s">
        <v>0</v>
      </c>
      <c r="G8101" t="s">
        <v>1693</v>
      </c>
      <c r="H8101">
        <v>2.4830000000000001</v>
      </c>
      <c r="I8101">
        <v>27.42</v>
      </c>
      <c r="J8101">
        <v>149</v>
      </c>
    </row>
    <row r="8102" spans="1:10" x14ac:dyDescent="0.35">
      <c r="A8102" t="s">
        <v>7336</v>
      </c>
      <c r="B8102">
        <v>165</v>
      </c>
      <c r="C8102">
        <v>758</v>
      </c>
      <c r="D8102">
        <v>1168</v>
      </c>
      <c r="E8102" t="s">
        <v>311</v>
      </c>
      <c r="F8102" t="s">
        <v>0</v>
      </c>
      <c r="G8102" t="s">
        <v>1938</v>
      </c>
      <c r="I8102" t="s">
        <v>311</v>
      </c>
      <c r="J8102">
        <v>13</v>
      </c>
    </row>
    <row r="8103" spans="1:10" x14ac:dyDescent="0.35">
      <c r="A8103" t="s">
        <v>7337</v>
      </c>
      <c r="B8103">
        <v>163</v>
      </c>
      <c r="C8103">
        <v>756</v>
      </c>
      <c r="D8103">
        <v>1169</v>
      </c>
      <c r="E8103" t="s">
        <v>328</v>
      </c>
      <c r="F8103" t="s">
        <v>0</v>
      </c>
      <c r="G8103" t="s">
        <v>4361</v>
      </c>
      <c r="H8103">
        <v>2.4089999999999998</v>
      </c>
      <c r="I8103">
        <v>68.5</v>
      </c>
      <c r="J8103">
        <v>46</v>
      </c>
    </row>
    <row r="8104" spans="1:10" x14ac:dyDescent="0.35">
      <c r="A8104" t="s">
        <v>7338</v>
      </c>
      <c r="B8104">
        <v>124</v>
      </c>
      <c r="C8104">
        <v>756</v>
      </c>
      <c r="D8104">
        <v>1169</v>
      </c>
      <c r="E8104" t="s">
        <v>328</v>
      </c>
      <c r="F8104" t="s">
        <v>0</v>
      </c>
      <c r="G8104" t="s">
        <v>1711</v>
      </c>
      <c r="H8104">
        <v>3.1920000000000002</v>
      </c>
      <c r="I8104">
        <v>51.61</v>
      </c>
      <c r="J8104">
        <v>123</v>
      </c>
    </row>
    <row r="8105" spans="1:10" x14ac:dyDescent="0.35">
      <c r="A8105" t="s">
        <v>7339</v>
      </c>
      <c r="B8105">
        <v>524</v>
      </c>
      <c r="C8105">
        <v>755</v>
      </c>
      <c r="D8105">
        <v>1171</v>
      </c>
      <c r="E8105" t="s">
        <v>311</v>
      </c>
      <c r="F8105" t="s">
        <v>0</v>
      </c>
      <c r="G8105" t="s">
        <v>2520</v>
      </c>
      <c r="I8105" t="s">
        <v>311</v>
      </c>
      <c r="J8105">
        <v>55</v>
      </c>
    </row>
    <row r="8106" spans="1:10" x14ac:dyDescent="0.35">
      <c r="A8106" t="s">
        <v>7340</v>
      </c>
      <c r="B8106">
        <v>523</v>
      </c>
      <c r="C8106">
        <v>753</v>
      </c>
      <c r="D8106">
        <v>1172</v>
      </c>
      <c r="E8106" t="s">
        <v>311</v>
      </c>
      <c r="F8106" t="s">
        <v>0</v>
      </c>
      <c r="G8106" t="s">
        <v>2167</v>
      </c>
      <c r="I8106" t="s">
        <v>311</v>
      </c>
      <c r="J8106">
        <v>523</v>
      </c>
    </row>
    <row r="8107" spans="1:10" x14ac:dyDescent="0.35">
      <c r="A8107" t="s">
        <v>7341</v>
      </c>
      <c r="B8107">
        <v>117</v>
      </c>
      <c r="C8107">
        <v>753</v>
      </c>
      <c r="D8107">
        <v>1172</v>
      </c>
      <c r="E8107" t="s">
        <v>328</v>
      </c>
      <c r="F8107" t="s">
        <v>0</v>
      </c>
      <c r="G8107" t="s">
        <v>1940</v>
      </c>
      <c r="H8107">
        <v>3.96</v>
      </c>
      <c r="I8107">
        <v>56.37</v>
      </c>
      <c r="J8107">
        <v>117</v>
      </c>
    </row>
    <row r="8108" spans="1:10" x14ac:dyDescent="0.35">
      <c r="A8108" t="s">
        <v>7342</v>
      </c>
      <c r="B8108">
        <v>151</v>
      </c>
      <c r="C8108">
        <v>752</v>
      </c>
      <c r="D8108">
        <v>1174</v>
      </c>
      <c r="E8108" t="s">
        <v>334</v>
      </c>
      <c r="F8108" t="s">
        <v>0</v>
      </c>
      <c r="G8108" t="s">
        <v>1751</v>
      </c>
      <c r="H8108">
        <v>2.8130000000000002</v>
      </c>
      <c r="I8108">
        <v>18.809999999999999</v>
      </c>
      <c r="J8108">
        <v>151</v>
      </c>
    </row>
    <row r="8109" spans="1:10" x14ac:dyDescent="0.35">
      <c r="A8109" t="s">
        <v>7343</v>
      </c>
      <c r="B8109">
        <v>217</v>
      </c>
      <c r="C8109">
        <v>752</v>
      </c>
      <c r="D8109">
        <v>1174</v>
      </c>
      <c r="E8109" t="s">
        <v>312</v>
      </c>
      <c r="F8109" t="s">
        <v>0</v>
      </c>
      <c r="G8109" t="s">
        <v>7344</v>
      </c>
      <c r="H8109">
        <v>1.847</v>
      </c>
      <c r="I8109">
        <v>46.95</v>
      </c>
      <c r="J8109">
        <v>37</v>
      </c>
    </row>
    <row r="8110" spans="1:10" x14ac:dyDescent="0.35">
      <c r="A8110" t="s">
        <v>7345</v>
      </c>
      <c r="B8110">
        <v>119</v>
      </c>
      <c r="C8110">
        <v>751</v>
      </c>
      <c r="D8110">
        <v>1176</v>
      </c>
      <c r="E8110" t="s">
        <v>319</v>
      </c>
      <c r="F8110" t="s">
        <v>0</v>
      </c>
      <c r="G8110" t="s">
        <v>4050</v>
      </c>
      <c r="H8110">
        <v>3.073</v>
      </c>
      <c r="I8110">
        <v>86.56</v>
      </c>
      <c r="J8110">
        <v>56</v>
      </c>
    </row>
    <row r="8111" spans="1:10" x14ac:dyDescent="0.35">
      <c r="A8111" t="s">
        <v>7346</v>
      </c>
      <c r="B8111">
        <v>124</v>
      </c>
      <c r="C8111">
        <v>751</v>
      </c>
      <c r="D8111">
        <v>1176</v>
      </c>
      <c r="E8111" t="s">
        <v>311</v>
      </c>
      <c r="F8111" t="s">
        <v>0</v>
      </c>
      <c r="G8111" t="s">
        <v>1827</v>
      </c>
      <c r="I8111" t="s">
        <v>311</v>
      </c>
      <c r="J8111">
        <v>32</v>
      </c>
    </row>
    <row r="8112" spans="1:10" x14ac:dyDescent="0.35">
      <c r="A8112" t="s">
        <v>7347</v>
      </c>
      <c r="B8112">
        <v>69</v>
      </c>
      <c r="C8112">
        <v>749</v>
      </c>
      <c r="D8112">
        <v>1178</v>
      </c>
      <c r="E8112" t="s">
        <v>319</v>
      </c>
      <c r="F8112" t="s">
        <v>0</v>
      </c>
      <c r="G8112" t="s">
        <v>6860</v>
      </c>
      <c r="H8112">
        <v>7.29</v>
      </c>
      <c r="I8112">
        <v>89.55</v>
      </c>
      <c r="J8112">
        <v>69</v>
      </c>
    </row>
    <row r="8113" spans="1:10" x14ac:dyDescent="0.35">
      <c r="A8113" t="s">
        <v>7348</v>
      </c>
      <c r="B8113">
        <v>197</v>
      </c>
      <c r="C8113">
        <v>746</v>
      </c>
      <c r="D8113">
        <v>1179</v>
      </c>
      <c r="E8113" t="s">
        <v>312</v>
      </c>
      <c r="F8113" t="s">
        <v>0</v>
      </c>
      <c r="G8113" t="s">
        <v>7349</v>
      </c>
      <c r="H8113">
        <v>1.7809999999999999</v>
      </c>
      <c r="I8113">
        <v>33.729999999999997</v>
      </c>
      <c r="J8113">
        <v>67</v>
      </c>
    </row>
    <row r="8114" spans="1:10" x14ac:dyDescent="0.35">
      <c r="A8114" t="s">
        <v>7350</v>
      </c>
      <c r="B8114">
        <v>121</v>
      </c>
      <c r="C8114">
        <v>745</v>
      </c>
      <c r="D8114">
        <v>1180</v>
      </c>
      <c r="E8114" t="s">
        <v>312</v>
      </c>
      <c r="F8114" t="s">
        <v>0</v>
      </c>
      <c r="G8114" t="s">
        <v>6100</v>
      </c>
      <c r="H8114">
        <v>3.698</v>
      </c>
      <c r="I8114">
        <v>35.89</v>
      </c>
      <c r="J8114">
        <v>121</v>
      </c>
    </row>
    <row r="8115" spans="1:10" x14ac:dyDescent="0.35">
      <c r="A8115" t="s">
        <v>7351</v>
      </c>
      <c r="B8115">
        <v>91</v>
      </c>
      <c r="C8115">
        <v>743</v>
      </c>
      <c r="D8115">
        <v>1181</v>
      </c>
      <c r="E8115" t="s">
        <v>312</v>
      </c>
      <c r="F8115" t="s">
        <v>0</v>
      </c>
      <c r="G8115" t="s">
        <v>1731</v>
      </c>
      <c r="H8115">
        <v>4.4939999999999998</v>
      </c>
      <c r="I8115">
        <v>40.26</v>
      </c>
      <c r="J8115">
        <v>91</v>
      </c>
    </row>
    <row r="8116" spans="1:10" x14ac:dyDescent="0.35">
      <c r="A8116" t="s">
        <v>7352</v>
      </c>
      <c r="B8116">
        <v>122</v>
      </c>
      <c r="C8116">
        <v>742</v>
      </c>
      <c r="D8116">
        <v>1182</v>
      </c>
      <c r="E8116" t="s">
        <v>328</v>
      </c>
      <c r="F8116" t="s">
        <v>0</v>
      </c>
      <c r="G8116" t="s">
        <v>2883</v>
      </c>
      <c r="H8116">
        <v>3.3679999999999999</v>
      </c>
      <c r="I8116">
        <v>59.83</v>
      </c>
      <c r="J8116">
        <v>122</v>
      </c>
    </row>
    <row r="8117" spans="1:10" x14ac:dyDescent="0.35">
      <c r="A8117" t="s">
        <v>7353</v>
      </c>
      <c r="B8117">
        <v>180</v>
      </c>
      <c r="C8117">
        <v>742</v>
      </c>
      <c r="D8117">
        <v>1182</v>
      </c>
      <c r="E8117" t="s">
        <v>311</v>
      </c>
      <c r="F8117" t="s">
        <v>0</v>
      </c>
      <c r="G8117" t="s">
        <v>3286</v>
      </c>
      <c r="I8117" t="s">
        <v>311</v>
      </c>
      <c r="J8117">
        <v>180</v>
      </c>
    </row>
    <row r="8118" spans="1:10" x14ac:dyDescent="0.35">
      <c r="A8118" t="s">
        <v>7354</v>
      </c>
      <c r="B8118">
        <v>158</v>
      </c>
      <c r="C8118">
        <v>740</v>
      </c>
      <c r="D8118">
        <v>1184</v>
      </c>
      <c r="E8118" t="s">
        <v>319</v>
      </c>
      <c r="F8118" t="s">
        <v>0</v>
      </c>
      <c r="G8118" t="s">
        <v>4361</v>
      </c>
      <c r="H8118">
        <v>2.581</v>
      </c>
      <c r="I8118">
        <v>75.5</v>
      </c>
      <c r="J8118">
        <v>30</v>
      </c>
    </row>
    <row r="8119" spans="1:10" x14ac:dyDescent="0.35">
      <c r="A8119" t="s">
        <v>7355</v>
      </c>
      <c r="B8119">
        <v>110</v>
      </c>
      <c r="C8119">
        <v>740</v>
      </c>
      <c r="D8119">
        <v>1184</v>
      </c>
      <c r="E8119" t="s">
        <v>312</v>
      </c>
      <c r="F8119" t="s">
        <v>0</v>
      </c>
      <c r="G8119" t="s">
        <v>1836</v>
      </c>
      <c r="H8119">
        <v>3.5939999999999999</v>
      </c>
      <c r="I8119">
        <v>29.5</v>
      </c>
      <c r="J8119">
        <v>110</v>
      </c>
    </row>
    <row r="8120" spans="1:10" x14ac:dyDescent="0.35">
      <c r="A8120" t="s">
        <v>7356</v>
      </c>
      <c r="B8120">
        <v>93</v>
      </c>
      <c r="C8120">
        <v>739</v>
      </c>
      <c r="D8120">
        <v>1186</v>
      </c>
      <c r="E8120" t="s">
        <v>328</v>
      </c>
      <c r="F8120" t="s">
        <v>0</v>
      </c>
      <c r="G8120" t="s">
        <v>7357</v>
      </c>
      <c r="H8120">
        <v>4.0819999999999999</v>
      </c>
      <c r="I8120">
        <v>66.87</v>
      </c>
      <c r="J8120">
        <v>40</v>
      </c>
    </row>
    <row r="8121" spans="1:10" x14ac:dyDescent="0.35">
      <c r="A8121" t="s">
        <v>7358</v>
      </c>
      <c r="B8121">
        <v>75</v>
      </c>
      <c r="C8121">
        <v>738</v>
      </c>
      <c r="D8121">
        <v>1187</v>
      </c>
      <c r="E8121" t="s">
        <v>328</v>
      </c>
      <c r="F8121" t="s">
        <v>0</v>
      </c>
      <c r="G8121" t="s">
        <v>3282</v>
      </c>
      <c r="H8121">
        <v>5.8869999999999996</v>
      </c>
      <c r="I8121">
        <v>75</v>
      </c>
      <c r="J8121">
        <v>19</v>
      </c>
    </row>
    <row r="8122" spans="1:10" x14ac:dyDescent="0.35">
      <c r="A8122" t="s">
        <v>7359</v>
      </c>
      <c r="B8122">
        <v>190</v>
      </c>
      <c r="C8122">
        <v>737</v>
      </c>
      <c r="D8122">
        <v>1188</v>
      </c>
      <c r="E8122" t="s">
        <v>311</v>
      </c>
      <c r="F8122" t="s">
        <v>0</v>
      </c>
      <c r="G8122" t="s">
        <v>1827</v>
      </c>
      <c r="I8122" t="s">
        <v>311</v>
      </c>
      <c r="J8122">
        <v>5</v>
      </c>
    </row>
    <row r="8123" spans="1:10" x14ac:dyDescent="0.35">
      <c r="A8123" t="s">
        <v>7360</v>
      </c>
      <c r="B8123">
        <v>221</v>
      </c>
      <c r="C8123">
        <v>737</v>
      </c>
      <c r="D8123">
        <v>1188</v>
      </c>
      <c r="E8123" t="s">
        <v>312</v>
      </c>
      <c r="F8123" t="s">
        <v>0</v>
      </c>
      <c r="G8123" t="s">
        <v>1882</v>
      </c>
      <c r="H8123">
        <v>1.772</v>
      </c>
      <c r="I8123">
        <v>27.82</v>
      </c>
      <c r="J8123">
        <v>150</v>
      </c>
    </row>
    <row r="8124" spans="1:10" x14ac:dyDescent="0.35">
      <c r="A8124" t="s">
        <v>7361</v>
      </c>
      <c r="B8124">
        <v>423</v>
      </c>
      <c r="C8124">
        <v>737</v>
      </c>
      <c r="D8124">
        <v>1188</v>
      </c>
      <c r="E8124" t="s">
        <v>334</v>
      </c>
      <c r="F8124" t="s">
        <v>0</v>
      </c>
      <c r="G8124" t="s">
        <v>2119</v>
      </c>
      <c r="H8124">
        <v>1.0329999999999999</v>
      </c>
      <c r="I8124">
        <v>9.8800000000000008</v>
      </c>
      <c r="J8124">
        <v>423</v>
      </c>
    </row>
    <row r="8125" spans="1:10" x14ac:dyDescent="0.35">
      <c r="A8125" t="s">
        <v>7362</v>
      </c>
      <c r="B8125">
        <v>176</v>
      </c>
      <c r="C8125">
        <v>736</v>
      </c>
      <c r="D8125">
        <v>1191</v>
      </c>
      <c r="E8125" t="s">
        <v>312</v>
      </c>
      <c r="F8125" t="s">
        <v>0</v>
      </c>
      <c r="G8125" t="s">
        <v>1825</v>
      </c>
      <c r="H8125">
        <v>2.266</v>
      </c>
      <c r="I8125">
        <v>46.74</v>
      </c>
      <c r="J8125">
        <v>12</v>
      </c>
    </row>
    <row r="8126" spans="1:10" x14ac:dyDescent="0.35">
      <c r="A8126" t="s">
        <v>7363</v>
      </c>
      <c r="B8126">
        <v>153</v>
      </c>
      <c r="C8126">
        <v>734</v>
      </c>
      <c r="D8126">
        <v>1192</v>
      </c>
      <c r="E8126" t="s">
        <v>319</v>
      </c>
      <c r="F8126" t="s">
        <v>0</v>
      </c>
      <c r="G8126" t="s">
        <v>7364</v>
      </c>
      <c r="H8126">
        <v>2.3889999999999998</v>
      </c>
      <c r="I8126">
        <v>38.119999999999997</v>
      </c>
      <c r="J8126">
        <v>67</v>
      </c>
    </row>
    <row r="8127" spans="1:10" x14ac:dyDescent="0.35">
      <c r="A8127" t="s">
        <v>7365</v>
      </c>
      <c r="B8127">
        <v>479</v>
      </c>
      <c r="C8127">
        <v>733</v>
      </c>
      <c r="D8127">
        <v>1193</v>
      </c>
      <c r="E8127" t="s">
        <v>334</v>
      </c>
      <c r="F8127" t="s">
        <v>0</v>
      </c>
      <c r="G8127" t="s">
        <v>3171</v>
      </c>
      <c r="H8127">
        <v>1.33</v>
      </c>
      <c r="I8127">
        <v>10.47</v>
      </c>
      <c r="J8127">
        <v>94</v>
      </c>
    </row>
    <row r="8128" spans="1:10" x14ac:dyDescent="0.35">
      <c r="A8128" t="s">
        <v>7366</v>
      </c>
      <c r="B8128">
        <v>61</v>
      </c>
      <c r="C8128">
        <v>732</v>
      </c>
      <c r="D8128">
        <v>1194</v>
      </c>
      <c r="E8128" t="s">
        <v>328</v>
      </c>
      <c r="F8128" t="s">
        <v>0</v>
      </c>
      <c r="G8128" t="s">
        <v>1836</v>
      </c>
      <c r="H8128">
        <v>6.2830000000000004</v>
      </c>
      <c r="I8128">
        <v>68.63</v>
      </c>
      <c r="J8128">
        <v>61</v>
      </c>
    </row>
    <row r="8129" spans="1:10" x14ac:dyDescent="0.35">
      <c r="A8129" t="s">
        <v>7367</v>
      </c>
      <c r="B8129">
        <v>66</v>
      </c>
      <c r="C8129">
        <v>732</v>
      </c>
      <c r="D8129">
        <v>1194</v>
      </c>
      <c r="E8129" t="s">
        <v>319</v>
      </c>
      <c r="F8129" t="s">
        <v>0</v>
      </c>
      <c r="G8129" t="s">
        <v>7368</v>
      </c>
      <c r="H8129">
        <v>5.274</v>
      </c>
      <c r="I8129">
        <v>74.61</v>
      </c>
      <c r="J8129">
        <v>8</v>
      </c>
    </row>
    <row r="8130" spans="1:10" x14ac:dyDescent="0.35">
      <c r="A8130" t="s">
        <v>7369</v>
      </c>
      <c r="B8130">
        <v>118</v>
      </c>
      <c r="C8130">
        <v>731</v>
      </c>
      <c r="D8130">
        <v>1196</v>
      </c>
      <c r="E8130" t="s">
        <v>328</v>
      </c>
      <c r="F8130" t="s">
        <v>0</v>
      </c>
      <c r="G8130" t="s">
        <v>1886</v>
      </c>
      <c r="H8130">
        <v>3.95</v>
      </c>
      <c r="I8130">
        <v>52.74</v>
      </c>
      <c r="J8130">
        <v>118</v>
      </c>
    </row>
    <row r="8131" spans="1:10" x14ac:dyDescent="0.35">
      <c r="A8131" t="s">
        <v>7370</v>
      </c>
      <c r="B8131">
        <v>189</v>
      </c>
      <c r="C8131">
        <v>730</v>
      </c>
      <c r="D8131">
        <v>1197</v>
      </c>
      <c r="E8131" t="s">
        <v>312</v>
      </c>
      <c r="F8131" t="s">
        <v>0</v>
      </c>
      <c r="G8131" t="s">
        <v>1876</v>
      </c>
      <c r="H8131">
        <v>2.5379999999999998</v>
      </c>
      <c r="I8131">
        <v>27.42</v>
      </c>
      <c r="J8131">
        <v>28</v>
      </c>
    </row>
    <row r="8132" spans="1:10" x14ac:dyDescent="0.35">
      <c r="A8132" t="s">
        <v>7371</v>
      </c>
      <c r="B8132">
        <v>264</v>
      </c>
      <c r="C8132">
        <v>725</v>
      </c>
      <c r="D8132">
        <v>1198</v>
      </c>
      <c r="E8132" t="s">
        <v>312</v>
      </c>
      <c r="F8132" t="s">
        <v>0</v>
      </c>
      <c r="G8132" t="s">
        <v>3525</v>
      </c>
      <c r="H8132">
        <v>1.492</v>
      </c>
      <c r="I8132">
        <v>50</v>
      </c>
      <c r="J8132">
        <v>12</v>
      </c>
    </row>
    <row r="8133" spans="1:10" x14ac:dyDescent="0.35">
      <c r="A8133" t="s">
        <v>7372</v>
      </c>
      <c r="B8133">
        <v>133</v>
      </c>
      <c r="C8133">
        <v>724</v>
      </c>
      <c r="D8133">
        <v>1199</v>
      </c>
      <c r="E8133" t="s">
        <v>311</v>
      </c>
      <c r="F8133" t="s">
        <v>0</v>
      </c>
      <c r="G8133" t="s">
        <v>3592</v>
      </c>
      <c r="I8133" t="s">
        <v>311</v>
      </c>
      <c r="J8133">
        <v>29</v>
      </c>
    </row>
    <row r="8134" spans="1:10" x14ac:dyDescent="0.35">
      <c r="A8134" t="s">
        <v>7373</v>
      </c>
      <c r="B8134">
        <v>136</v>
      </c>
      <c r="C8134">
        <v>724</v>
      </c>
      <c r="D8134">
        <v>1199</v>
      </c>
      <c r="E8134" t="s">
        <v>312</v>
      </c>
      <c r="F8134" t="s">
        <v>0</v>
      </c>
      <c r="G8134" t="s">
        <v>4111</v>
      </c>
      <c r="H8134">
        <v>2.4460000000000002</v>
      </c>
      <c r="I8134">
        <v>23.02</v>
      </c>
      <c r="J8134">
        <v>59</v>
      </c>
    </row>
    <row r="8135" spans="1:10" x14ac:dyDescent="0.35">
      <c r="A8135" t="s">
        <v>7374</v>
      </c>
      <c r="B8135">
        <v>66</v>
      </c>
      <c r="C8135">
        <v>722</v>
      </c>
      <c r="D8135">
        <v>1201</v>
      </c>
      <c r="E8135" t="s">
        <v>311</v>
      </c>
      <c r="F8135" t="s">
        <v>0</v>
      </c>
      <c r="G8135" t="s">
        <v>6136</v>
      </c>
      <c r="I8135" t="s">
        <v>311</v>
      </c>
      <c r="J8135">
        <v>40</v>
      </c>
    </row>
    <row r="8136" spans="1:10" x14ac:dyDescent="0.35">
      <c r="A8136" t="s">
        <v>7375</v>
      </c>
      <c r="B8136">
        <v>456</v>
      </c>
      <c r="C8136">
        <v>720</v>
      </c>
      <c r="D8136">
        <v>1202</v>
      </c>
      <c r="E8136" t="s">
        <v>334</v>
      </c>
      <c r="F8136" t="s">
        <v>0</v>
      </c>
      <c r="G8136" t="s">
        <v>1827</v>
      </c>
      <c r="H8136">
        <v>0.90700000000000003</v>
      </c>
      <c r="I8136">
        <v>9.7100000000000009</v>
      </c>
      <c r="J8136">
        <v>6</v>
      </c>
    </row>
    <row r="8137" spans="1:10" x14ac:dyDescent="0.35">
      <c r="A8137" t="s">
        <v>7376</v>
      </c>
      <c r="B8137">
        <v>147</v>
      </c>
      <c r="C8137">
        <v>719</v>
      </c>
      <c r="D8137">
        <v>1203</v>
      </c>
      <c r="E8137" t="s">
        <v>312</v>
      </c>
      <c r="F8137" t="s">
        <v>0</v>
      </c>
      <c r="G8137" t="s">
        <v>1973</v>
      </c>
      <c r="H8137">
        <v>2.3679999999999999</v>
      </c>
      <c r="I8137">
        <v>33.93</v>
      </c>
      <c r="J8137">
        <v>44</v>
      </c>
    </row>
    <row r="8138" spans="1:10" x14ac:dyDescent="0.35">
      <c r="A8138" t="s">
        <v>7377</v>
      </c>
      <c r="B8138">
        <v>86</v>
      </c>
      <c r="C8138">
        <v>719</v>
      </c>
      <c r="D8138">
        <v>1203</v>
      </c>
      <c r="E8138" t="s">
        <v>328</v>
      </c>
      <c r="F8138" t="s">
        <v>0</v>
      </c>
      <c r="G8138" t="s">
        <v>2197</v>
      </c>
      <c r="H8138">
        <v>4.0739999999999998</v>
      </c>
      <c r="I8138">
        <v>56.59</v>
      </c>
      <c r="J8138">
        <v>86</v>
      </c>
    </row>
    <row r="8139" spans="1:10" x14ac:dyDescent="0.35">
      <c r="A8139" t="s">
        <v>7378</v>
      </c>
      <c r="B8139">
        <v>157</v>
      </c>
      <c r="C8139">
        <v>718</v>
      </c>
      <c r="D8139">
        <v>1205</v>
      </c>
      <c r="E8139" t="s">
        <v>319</v>
      </c>
      <c r="F8139" t="s">
        <v>0</v>
      </c>
      <c r="G8139" t="s">
        <v>7379</v>
      </c>
      <c r="H8139">
        <v>2.7280000000000002</v>
      </c>
      <c r="I8139">
        <v>59.82</v>
      </c>
      <c r="J8139">
        <v>50</v>
      </c>
    </row>
    <row r="8140" spans="1:10" x14ac:dyDescent="0.35">
      <c r="A8140" t="s">
        <v>7380</v>
      </c>
      <c r="B8140">
        <v>115</v>
      </c>
      <c r="C8140">
        <v>715</v>
      </c>
      <c r="D8140">
        <v>1206</v>
      </c>
      <c r="E8140" t="s">
        <v>328</v>
      </c>
      <c r="F8140" t="s">
        <v>0</v>
      </c>
      <c r="G8140" t="s">
        <v>2743</v>
      </c>
      <c r="H8140">
        <v>3.657</v>
      </c>
      <c r="I8140">
        <v>72.78</v>
      </c>
      <c r="J8140">
        <v>111</v>
      </c>
    </row>
    <row r="8141" spans="1:10" x14ac:dyDescent="0.35">
      <c r="A8141" t="s">
        <v>7381</v>
      </c>
      <c r="B8141">
        <v>120</v>
      </c>
      <c r="C8141">
        <v>715</v>
      </c>
      <c r="D8141">
        <v>1206</v>
      </c>
      <c r="E8141" t="s">
        <v>312</v>
      </c>
      <c r="F8141" t="s">
        <v>0</v>
      </c>
      <c r="G8141" t="s">
        <v>1886</v>
      </c>
      <c r="H8141">
        <v>3.2639999999999998</v>
      </c>
      <c r="I8141">
        <v>35.58</v>
      </c>
      <c r="J8141">
        <v>120</v>
      </c>
    </row>
    <row r="8142" spans="1:10" x14ac:dyDescent="0.35">
      <c r="A8142" t="s">
        <v>7382</v>
      </c>
      <c r="B8142">
        <v>128</v>
      </c>
      <c r="C8142">
        <v>715</v>
      </c>
      <c r="D8142">
        <v>1206</v>
      </c>
      <c r="E8142" t="s">
        <v>328</v>
      </c>
      <c r="F8142" t="s">
        <v>0</v>
      </c>
      <c r="G8142" t="s">
        <v>2799</v>
      </c>
      <c r="H8142">
        <v>2.984</v>
      </c>
      <c r="I8142">
        <v>55.98</v>
      </c>
      <c r="J8142">
        <v>128</v>
      </c>
    </row>
    <row r="8143" spans="1:10" x14ac:dyDescent="0.35">
      <c r="A8143" t="s">
        <v>7383</v>
      </c>
      <c r="B8143">
        <v>100</v>
      </c>
      <c r="C8143">
        <v>714</v>
      </c>
      <c r="D8143">
        <v>1209</v>
      </c>
      <c r="E8143" t="s">
        <v>311</v>
      </c>
      <c r="F8143" t="s">
        <v>0</v>
      </c>
      <c r="G8143" t="s">
        <v>1840</v>
      </c>
      <c r="I8143" t="s">
        <v>311</v>
      </c>
      <c r="J8143">
        <v>100</v>
      </c>
    </row>
    <row r="8144" spans="1:10" x14ac:dyDescent="0.35">
      <c r="A8144" t="s">
        <v>7384</v>
      </c>
      <c r="B8144">
        <v>199</v>
      </c>
      <c r="C8144">
        <v>712</v>
      </c>
      <c r="D8144">
        <v>1210</v>
      </c>
      <c r="E8144" t="s">
        <v>311</v>
      </c>
      <c r="F8144" t="s">
        <v>0</v>
      </c>
      <c r="G8144" t="s">
        <v>1789</v>
      </c>
      <c r="I8144" t="s">
        <v>311</v>
      </c>
      <c r="J8144">
        <v>176</v>
      </c>
    </row>
    <row r="8145" spans="1:10" x14ac:dyDescent="0.35">
      <c r="A8145" t="s">
        <v>7385</v>
      </c>
      <c r="B8145">
        <v>156</v>
      </c>
      <c r="C8145">
        <v>709</v>
      </c>
      <c r="D8145">
        <v>1211</v>
      </c>
      <c r="E8145" t="s">
        <v>328</v>
      </c>
      <c r="F8145" t="s">
        <v>0</v>
      </c>
      <c r="G8145" t="s">
        <v>2379</v>
      </c>
      <c r="H8145">
        <v>2.4039999999999999</v>
      </c>
      <c r="I8145">
        <v>53.57</v>
      </c>
      <c r="J8145">
        <v>17</v>
      </c>
    </row>
    <row r="8146" spans="1:10" x14ac:dyDescent="0.35">
      <c r="A8146" t="s">
        <v>7386</v>
      </c>
      <c r="B8146">
        <v>240</v>
      </c>
      <c r="C8146">
        <v>709</v>
      </c>
      <c r="D8146">
        <v>1211</v>
      </c>
      <c r="E8146" t="s">
        <v>312</v>
      </c>
      <c r="F8146" t="s">
        <v>0</v>
      </c>
      <c r="G8146" t="s">
        <v>7387</v>
      </c>
      <c r="H8146">
        <v>1.3380000000000001</v>
      </c>
      <c r="I8146">
        <v>27.2</v>
      </c>
      <c r="J8146">
        <v>220</v>
      </c>
    </row>
    <row r="8147" spans="1:10" x14ac:dyDescent="0.35">
      <c r="A8147" t="s">
        <v>7388</v>
      </c>
      <c r="B8147">
        <v>239</v>
      </c>
      <c r="C8147">
        <v>707</v>
      </c>
      <c r="D8147">
        <v>1213</v>
      </c>
      <c r="E8147" t="s">
        <v>312</v>
      </c>
      <c r="F8147" t="s">
        <v>0</v>
      </c>
      <c r="G8147" t="s">
        <v>3667</v>
      </c>
      <c r="H8147">
        <v>3.145</v>
      </c>
      <c r="I8147">
        <v>37.32</v>
      </c>
      <c r="J8147">
        <v>27</v>
      </c>
    </row>
    <row r="8148" spans="1:10" x14ac:dyDescent="0.35">
      <c r="A8148" t="s">
        <v>7389</v>
      </c>
      <c r="B8148">
        <v>354</v>
      </c>
      <c r="C8148">
        <v>706</v>
      </c>
      <c r="D8148">
        <v>1214</v>
      </c>
      <c r="E8148" t="s">
        <v>334</v>
      </c>
      <c r="F8148" t="s">
        <v>0</v>
      </c>
      <c r="G8148" t="s">
        <v>2729</v>
      </c>
      <c r="H8148">
        <v>0.94299999999999995</v>
      </c>
      <c r="I8148">
        <v>22.15</v>
      </c>
      <c r="J8148">
        <v>0</v>
      </c>
    </row>
    <row r="8149" spans="1:10" x14ac:dyDescent="0.35">
      <c r="A8149" t="s">
        <v>7390</v>
      </c>
      <c r="B8149">
        <v>156</v>
      </c>
      <c r="C8149">
        <v>706</v>
      </c>
      <c r="D8149">
        <v>1214</v>
      </c>
      <c r="E8149" t="s">
        <v>312</v>
      </c>
      <c r="F8149" t="s">
        <v>0</v>
      </c>
      <c r="G8149" t="s">
        <v>2202</v>
      </c>
      <c r="H8149">
        <v>2.2109999999999999</v>
      </c>
      <c r="I8149">
        <v>36.89</v>
      </c>
      <c r="J8149">
        <v>5</v>
      </c>
    </row>
    <row r="8150" spans="1:10" x14ac:dyDescent="0.35">
      <c r="A8150" t="s">
        <v>7391</v>
      </c>
      <c r="B8150">
        <v>127</v>
      </c>
      <c r="C8150">
        <v>706</v>
      </c>
      <c r="D8150">
        <v>1214</v>
      </c>
      <c r="E8150" t="s">
        <v>334</v>
      </c>
      <c r="F8150" t="s">
        <v>0</v>
      </c>
      <c r="G8150" t="s">
        <v>1751</v>
      </c>
      <c r="H8150">
        <v>3.1560000000000001</v>
      </c>
      <c r="I8150">
        <v>23.45</v>
      </c>
      <c r="J8150">
        <v>19</v>
      </c>
    </row>
    <row r="8151" spans="1:10" x14ac:dyDescent="0.35">
      <c r="A8151" t="s">
        <v>7392</v>
      </c>
      <c r="B8151">
        <v>94</v>
      </c>
      <c r="C8151">
        <v>701</v>
      </c>
      <c r="D8151">
        <v>1217</v>
      </c>
      <c r="E8151" t="s">
        <v>328</v>
      </c>
      <c r="F8151" t="s">
        <v>0</v>
      </c>
      <c r="G8151" t="s">
        <v>2235</v>
      </c>
      <c r="H8151">
        <v>4.0110000000000001</v>
      </c>
      <c r="I8151">
        <v>73.42</v>
      </c>
      <c r="J8151">
        <v>27</v>
      </c>
    </row>
    <row r="8152" spans="1:10" x14ac:dyDescent="0.35">
      <c r="A8152" t="s">
        <v>7393</v>
      </c>
      <c r="B8152">
        <v>255</v>
      </c>
      <c r="C8152">
        <v>700</v>
      </c>
      <c r="D8152">
        <v>1218</v>
      </c>
      <c r="E8152" t="s">
        <v>334</v>
      </c>
      <c r="F8152" t="s">
        <v>0</v>
      </c>
      <c r="G8152" t="s">
        <v>7394</v>
      </c>
      <c r="H8152">
        <v>1.272</v>
      </c>
      <c r="I8152">
        <v>15.28</v>
      </c>
      <c r="J8152">
        <v>15</v>
      </c>
    </row>
    <row r="8153" spans="1:10" x14ac:dyDescent="0.35">
      <c r="A8153" t="s">
        <v>7395</v>
      </c>
      <c r="B8153">
        <v>121</v>
      </c>
      <c r="C8153">
        <v>698</v>
      </c>
      <c r="D8153">
        <v>1219</v>
      </c>
      <c r="E8153" t="s">
        <v>328</v>
      </c>
      <c r="F8153" t="s">
        <v>0</v>
      </c>
      <c r="G8153" t="s">
        <v>7396</v>
      </c>
      <c r="H8153">
        <v>3.0680000000000001</v>
      </c>
      <c r="I8153">
        <v>45</v>
      </c>
      <c r="J8153">
        <v>34</v>
      </c>
    </row>
    <row r="8154" spans="1:10" x14ac:dyDescent="0.35">
      <c r="A8154" t="s">
        <v>7397</v>
      </c>
      <c r="B8154">
        <v>75</v>
      </c>
      <c r="C8154">
        <v>697</v>
      </c>
      <c r="D8154">
        <v>1220</v>
      </c>
      <c r="E8154" t="s">
        <v>328</v>
      </c>
      <c r="F8154" t="s">
        <v>0</v>
      </c>
      <c r="G8154" t="s">
        <v>3710</v>
      </c>
      <c r="H8154">
        <v>4.7249999999999996</v>
      </c>
      <c r="I8154">
        <v>61.06</v>
      </c>
      <c r="J8154">
        <v>75</v>
      </c>
    </row>
    <row r="8155" spans="1:10" x14ac:dyDescent="0.35">
      <c r="A8155" t="s">
        <v>7398</v>
      </c>
      <c r="B8155">
        <v>137</v>
      </c>
      <c r="C8155">
        <v>694</v>
      </c>
      <c r="D8155">
        <v>1221</v>
      </c>
      <c r="E8155" t="s">
        <v>328</v>
      </c>
      <c r="F8155" t="s">
        <v>0</v>
      </c>
      <c r="G8155" t="s">
        <v>3208</v>
      </c>
      <c r="H8155">
        <v>2.6139999999999999</v>
      </c>
      <c r="I8155">
        <v>53.28</v>
      </c>
      <c r="J8155">
        <v>47</v>
      </c>
    </row>
    <row r="8156" spans="1:10" x14ac:dyDescent="0.35">
      <c r="A8156" t="s">
        <v>7400</v>
      </c>
      <c r="B8156">
        <v>189</v>
      </c>
      <c r="C8156">
        <v>693</v>
      </c>
      <c r="D8156">
        <v>1223</v>
      </c>
      <c r="E8156" t="s">
        <v>312</v>
      </c>
      <c r="F8156" t="s">
        <v>0</v>
      </c>
      <c r="G8156" t="s">
        <v>7401</v>
      </c>
      <c r="H8156">
        <v>1.925</v>
      </c>
      <c r="I8156">
        <v>28.21</v>
      </c>
      <c r="J8156">
        <v>19</v>
      </c>
    </row>
    <row r="8157" spans="1:10" x14ac:dyDescent="0.35">
      <c r="A8157" t="s">
        <v>7402</v>
      </c>
      <c r="B8157">
        <v>768</v>
      </c>
      <c r="C8157">
        <v>692</v>
      </c>
      <c r="D8157">
        <v>1224</v>
      </c>
      <c r="E8157" t="s">
        <v>334</v>
      </c>
      <c r="F8157" t="s">
        <v>0</v>
      </c>
      <c r="G8157" t="s">
        <v>4416</v>
      </c>
      <c r="H8157">
        <v>1.292</v>
      </c>
      <c r="I8157">
        <v>7.04</v>
      </c>
      <c r="J8157">
        <v>109</v>
      </c>
    </row>
    <row r="8158" spans="1:10" x14ac:dyDescent="0.35">
      <c r="A8158" t="s">
        <v>7403</v>
      </c>
      <c r="B8158">
        <v>394</v>
      </c>
      <c r="C8158">
        <v>691</v>
      </c>
      <c r="D8158">
        <v>1225</v>
      </c>
      <c r="E8158" t="s">
        <v>334</v>
      </c>
      <c r="F8158" t="s">
        <v>0</v>
      </c>
      <c r="G8158" t="s">
        <v>1699</v>
      </c>
      <c r="H8158">
        <v>1.552</v>
      </c>
      <c r="I8158">
        <v>22.38</v>
      </c>
      <c r="J8158">
        <v>88</v>
      </c>
    </row>
    <row r="8159" spans="1:10" x14ac:dyDescent="0.35">
      <c r="A8159" t="s">
        <v>7404</v>
      </c>
      <c r="B8159">
        <v>95</v>
      </c>
      <c r="C8159">
        <v>691</v>
      </c>
      <c r="D8159">
        <v>1225</v>
      </c>
      <c r="E8159" t="s">
        <v>328</v>
      </c>
      <c r="F8159" t="s">
        <v>0</v>
      </c>
      <c r="G8159" t="s">
        <v>3282</v>
      </c>
      <c r="H8159">
        <v>3.92</v>
      </c>
      <c r="I8159">
        <v>50.51</v>
      </c>
      <c r="J8159">
        <v>95</v>
      </c>
    </row>
    <row r="8160" spans="1:10" x14ac:dyDescent="0.35">
      <c r="A8160" t="s">
        <v>7406</v>
      </c>
      <c r="B8160">
        <v>135</v>
      </c>
      <c r="C8160">
        <v>689</v>
      </c>
      <c r="D8160">
        <v>1228</v>
      </c>
      <c r="E8160" t="s">
        <v>328</v>
      </c>
      <c r="F8160" t="s">
        <v>0</v>
      </c>
      <c r="G8160" t="s">
        <v>2178</v>
      </c>
      <c r="H8160">
        <v>2.8239999999999998</v>
      </c>
      <c r="I8160">
        <v>57.61</v>
      </c>
      <c r="J8160">
        <v>39</v>
      </c>
    </row>
    <row r="8161" spans="1:10" x14ac:dyDescent="0.35">
      <c r="A8161" t="s">
        <v>7407</v>
      </c>
      <c r="B8161">
        <v>111</v>
      </c>
      <c r="C8161">
        <v>688</v>
      </c>
      <c r="D8161">
        <v>1229</v>
      </c>
      <c r="E8161" t="s">
        <v>311</v>
      </c>
      <c r="F8161" t="s">
        <v>0</v>
      </c>
      <c r="G8161" t="s">
        <v>7408</v>
      </c>
      <c r="I8161" t="s">
        <v>311</v>
      </c>
      <c r="J8161">
        <v>111</v>
      </c>
    </row>
    <row r="8162" spans="1:10" x14ac:dyDescent="0.35">
      <c r="A8162" t="s">
        <v>7409</v>
      </c>
      <c r="B8162">
        <v>77</v>
      </c>
      <c r="C8162">
        <v>688</v>
      </c>
      <c r="D8162">
        <v>1229</v>
      </c>
      <c r="E8162" t="s">
        <v>319</v>
      </c>
      <c r="F8162" t="s">
        <v>0</v>
      </c>
      <c r="G8162" t="s">
        <v>7410</v>
      </c>
      <c r="H8162">
        <v>5.1210000000000004</v>
      </c>
      <c r="I8162">
        <v>90.56</v>
      </c>
      <c r="J8162">
        <v>44</v>
      </c>
    </row>
    <row r="8163" spans="1:10" x14ac:dyDescent="0.35">
      <c r="A8163" t="s">
        <v>7411</v>
      </c>
      <c r="B8163">
        <v>124</v>
      </c>
      <c r="C8163">
        <v>685</v>
      </c>
      <c r="D8163">
        <v>1231</v>
      </c>
      <c r="E8163" t="s">
        <v>312</v>
      </c>
      <c r="F8163" t="s">
        <v>0</v>
      </c>
      <c r="G8163" t="s">
        <v>2430</v>
      </c>
      <c r="H8163">
        <v>2.653</v>
      </c>
      <c r="I8163">
        <v>30.45</v>
      </c>
      <c r="J8163">
        <v>60</v>
      </c>
    </row>
    <row r="8164" spans="1:10" x14ac:dyDescent="0.35">
      <c r="A8164" t="s">
        <v>7412</v>
      </c>
      <c r="B8164">
        <v>128</v>
      </c>
      <c r="C8164">
        <v>684</v>
      </c>
      <c r="D8164">
        <v>1232</v>
      </c>
      <c r="E8164" t="s">
        <v>328</v>
      </c>
      <c r="F8164" t="s">
        <v>0</v>
      </c>
      <c r="G8164" t="s">
        <v>2053</v>
      </c>
      <c r="H8164">
        <v>2.9430000000000001</v>
      </c>
      <c r="I8164">
        <v>66.89</v>
      </c>
      <c r="J8164">
        <v>62</v>
      </c>
    </row>
    <row r="8165" spans="1:10" x14ac:dyDescent="0.35">
      <c r="A8165" t="s">
        <v>7414</v>
      </c>
      <c r="B8165">
        <v>127</v>
      </c>
      <c r="C8165">
        <v>682</v>
      </c>
      <c r="D8165">
        <v>1234</v>
      </c>
      <c r="E8165" t="s">
        <v>328</v>
      </c>
      <c r="F8165" t="s">
        <v>0</v>
      </c>
      <c r="G8165" t="s">
        <v>2119</v>
      </c>
      <c r="H8165">
        <v>3.05</v>
      </c>
      <c r="I8165">
        <v>63.37</v>
      </c>
      <c r="J8165">
        <v>126</v>
      </c>
    </row>
    <row r="8166" spans="1:10" x14ac:dyDescent="0.35">
      <c r="A8166" t="s">
        <v>7415</v>
      </c>
      <c r="B8166">
        <v>70</v>
      </c>
      <c r="C8166">
        <v>682</v>
      </c>
      <c r="D8166">
        <v>1234</v>
      </c>
      <c r="E8166" t="s">
        <v>319</v>
      </c>
      <c r="F8166" t="s">
        <v>0</v>
      </c>
      <c r="G8166" t="s">
        <v>7416</v>
      </c>
      <c r="H8166">
        <v>5.3639999999999999</v>
      </c>
      <c r="I8166">
        <v>88.07</v>
      </c>
      <c r="J8166">
        <v>70</v>
      </c>
    </row>
    <row r="8167" spans="1:10" x14ac:dyDescent="0.35">
      <c r="A8167" t="s">
        <v>7417</v>
      </c>
      <c r="B8167">
        <v>212</v>
      </c>
      <c r="C8167">
        <v>679</v>
      </c>
      <c r="D8167">
        <v>1236</v>
      </c>
      <c r="E8167" t="s">
        <v>312</v>
      </c>
      <c r="F8167" t="s">
        <v>0</v>
      </c>
      <c r="G8167" t="s">
        <v>1795</v>
      </c>
      <c r="H8167">
        <v>1.81</v>
      </c>
      <c r="I8167">
        <v>40.409999999999997</v>
      </c>
      <c r="J8167">
        <v>59</v>
      </c>
    </row>
    <row r="8168" spans="1:10" x14ac:dyDescent="0.35">
      <c r="A8168" t="s">
        <v>7418</v>
      </c>
      <c r="B8168">
        <v>93</v>
      </c>
      <c r="C8168">
        <v>677</v>
      </c>
      <c r="D8168">
        <v>1237</v>
      </c>
      <c r="E8168" t="s">
        <v>328</v>
      </c>
      <c r="F8168" t="s">
        <v>0</v>
      </c>
      <c r="G8168" t="s">
        <v>7419</v>
      </c>
      <c r="H8168">
        <v>4.0339999999999998</v>
      </c>
      <c r="I8168">
        <v>54.35</v>
      </c>
      <c r="J8168">
        <v>23</v>
      </c>
    </row>
    <row r="8169" spans="1:10" x14ac:dyDescent="0.35">
      <c r="A8169" t="s">
        <v>7421</v>
      </c>
      <c r="B8169">
        <v>113</v>
      </c>
      <c r="C8169">
        <v>675</v>
      </c>
      <c r="D8169">
        <v>1239</v>
      </c>
      <c r="E8169" t="s">
        <v>312</v>
      </c>
      <c r="F8169" t="s">
        <v>0</v>
      </c>
      <c r="G8169" t="s">
        <v>7422</v>
      </c>
      <c r="H8169">
        <v>2.8639999999999999</v>
      </c>
      <c r="I8169">
        <v>33.619999999999997</v>
      </c>
      <c r="J8169">
        <v>79</v>
      </c>
    </row>
    <row r="8170" spans="1:10" x14ac:dyDescent="0.35">
      <c r="A8170" t="s">
        <v>7423</v>
      </c>
      <c r="B8170">
        <v>162</v>
      </c>
      <c r="C8170">
        <v>674</v>
      </c>
      <c r="D8170">
        <v>1240</v>
      </c>
      <c r="E8170" t="s">
        <v>319</v>
      </c>
      <c r="F8170" t="s">
        <v>0</v>
      </c>
      <c r="G8170" t="s">
        <v>7424</v>
      </c>
      <c r="H8170">
        <v>2.9209999999999998</v>
      </c>
      <c r="I8170">
        <v>80.040000000000006</v>
      </c>
      <c r="J8170">
        <v>47</v>
      </c>
    </row>
    <row r="8171" spans="1:10" x14ac:dyDescent="0.35">
      <c r="A8171" t="s">
        <v>7425</v>
      </c>
      <c r="B8171">
        <v>460</v>
      </c>
      <c r="C8171">
        <v>671</v>
      </c>
      <c r="D8171">
        <v>1241</v>
      </c>
      <c r="E8171" t="s">
        <v>311</v>
      </c>
      <c r="F8171" t="s">
        <v>0</v>
      </c>
      <c r="G8171" t="s">
        <v>3788</v>
      </c>
      <c r="I8171" t="s">
        <v>311</v>
      </c>
      <c r="J8171">
        <v>459</v>
      </c>
    </row>
    <row r="8172" spans="1:10" x14ac:dyDescent="0.35">
      <c r="A8172" t="s">
        <v>7426</v>
      </c>
      <c r="B8172">
        <v>155</v>
      </c>
      <c r="C8172">
        <v>669</v>
      </c>
      <c r="D8172">
        <v>1242</v>
      </c>
      <c r="E8172" t="s">
        <v>328</v>
      </c>
      <c r="F8172" t="s">
        <v>0</v>
      </c>
      <c r="G8172" t="s">
        <v>7427</v>
      </c>
      <c r="H8172">
        <v>2.1629999999999998</v>
      </c>
      <c r="I8172">
        <v>53.25</v>
      </c>
      <c r="J8172">
        <v>65</v>
      </c>
    </row>
    <row r="8173" spans="1:10" x14ac:dyDescent="0.35">
      <c r="A8173" t="s">
        <v>7428</v>
      </c>
      <c r="B8173">
        <v>79</v>
      </c>
      <c r="C8173">
        <v>669</v>
      </c>
      <c r="D8173">
        <v>1242</v>
      </c>
      <c r="E8173" t="s">
        <v>319</v>
      </c>
      <c r="F8173" t="s">
        <v>0</v>
      </c>
      <c r="G8173" t="s">
        <v>7222</v>
      </c>
      <c r="H8173">
        <v>4.6710000000000003</v>
      </c>
      <c r="I8173">
        <v>83.33</v>
      </c>
      <c r="J8173">
        <v>79</v>
      </c>
    </row>
    <row r="8174" spans="1:10" x14ac:dyDescent="0.35">
      <c r="A8174" t="s">
        <v>7429</v>
      </c>
      <c r="B8174">
        <v>133</v>
      </c>
      <c r="C8174">
        <v>667</v>
      </c>
      <c r="D8174">
        <v>1244</v>
      </c>
      <c r="E8174" t="s">
        <v>328</v>
      </c>
      <c r="F8174" t="s">
        <v>0</v>
      </c>
      <c r="G8174" t="s">
        <v>3026</v>
      </c>
      <c r="H8174">
        <v>2.5609999999999999</v>
      </c>
      <c r="I8174">
        <v>54.49</v>
      </c>
      <c r="J8174">
        <v>8</v>
      </c>
    </row>
    <row r="8175" spans="1:10" x14ac:dyDescent="0.35">
      <c r="A8175" t="s">
        <v>7430</v>
      </c>
      <c r="B8175">
        <v>532</v>
      </c>
      <c r="C8175">
        <v>665</v>
      </c>
      <c r="D8175">
        <v>1245</v>
      </c>
      <c r="E8175" t="s">
        <v>334</v>
      </c>
      <c r="F8175" t="s">
        <v>0</v>
      </c>
      <c r="G8175" t="s">
        <v>2077</v>
      </c>
      <c r="H8175">
        <v>0.63300000000000001</v>
      </c>
      <c r="I8175">
        <v>1.74</v>
      </c>
      <c r="J8175">
        <v>7</v>
      </c>
    </row>
    <row r="8176" spans="1:10" x14ac:dyDescent="0.35">
      <c r="A8176" t="s">
        <v>7431</v>
      </c>
      <c r="B8176">
        <v>191</v>
      </c>
      <c r="C8176">
        <v>665</v>
      </c>
      <c r="D8176">
        <v>1245</v>
      </c>
      <c r="E8176" t="s">
        <v>312</v>
      </c>
      <c r="F8176" t="s">
        <v>0</v>
      </c>
      <c r="G8176" t="s">
        <v>7432</v>
      </c>
      <c r="H8176">
        <v>1.974</v>
      </c>
      <c r="I8176">
        <v>27.36</v>
      </c>
      <c r="J8176">
        <v>27</v>
      </c>
    </row>
    <row r="8177" spans="1:10" x14ac:dyDescent="0.35">
      <c r="A8177" t="s">
        <v>7433</v>
      </c>
      <c r="B8177">
        <v>228</v>
      </c>
      <c r="C8177">
        <v>665</v>
      </c>
      <c r="D8177">
        <v>1245</v>
      </c>
      <c r="E8177" t="s">
        <v>312</v>
      </c>
      <c r="F8177" t="s">
        <v>0</v>
      </c>
      <c r="G8177" t="s">
        <v>2053</v>
      </c>
      <c r="H8177">
        <v>1.423</v>
      </c>
      <c r="I8177">
        <v>30.21</v>
      </c>
      <c r="J8177">
        <v>117</v>
      </c>
    </row>
    <row r="8178" spans="1:10" x14ac:dyDescent="0.35">
      <c r="A8178" t="s">
        <v>7435</v>
      </c>
      <c r="B8178">
        <v>22</v>
      </c>
      <c r="C8178">
        <v>663</v>
      </c>
      <c r="D8178">
        <v>1248</v>
      </c>
      <c r="E8178" t="s">
        <v>319</v>
      </c>
      <c r="F8178" t="s">
        <v>0</v>
      </c>
      <c r="G8178" t="s">
        <v>1884</v>
      </c>
      <c r="H8178">
        <v>19.818000000000001</v>
      </c>
      <c r="I8178">
        <v>96.53</v>
      </c>
      <c r="J8178">
        <v>21</v>
      </c>
    </row>
    <row r="8179" spans="1:10" x14ac:dyDescent="0.35">
      <c r="A8179" t="s">
        <v>7436</v>
      </c>
      <c r="B8179">
        <v>129</v>
      </c>
      <c r="C8179">
        <v>663</v>
      </c>
      <c r="D8179">
        <v>1248</v>
      </c>
      <c r="E8179" t="s">
        <v>312</v>
      </c>
      <c r="F8179" t="s">
        <v>0</v>
      </c>
      <c r="G8179" t="s">
        <v>4562</v>
      </c>
      <c r="H8179">
        <v>2.504</v>
      </c>
      <c r="I8179">
        <v>33.89</v>
      </c>
      <c r="J8179">
        <v>33</v>
      </c>
    </row>
    <row r="8180" spans="1:10" x14ac:dyDescent="0.35">
      <c r="A8180" t="s">
        <v>7437</v>
      </c>
      <c r="B8180">
        <v>120</v>
      </c>
      <c r="C8180">
        <v>661</v>
      </c>
      <c r="D8180">
        <v>1251</v>
      </c>
      <c r="E8180" t="s">
        <v>328</v>
      </c>
      <c r="F8180" t="s">
        <v>0</v>
      </c>
      <c r="G8180" t="s">
        <v>7438</v>
      </c>
      <c r="H8180">
        <v>2.9279999999999999</v>
      </c>
      <c r="I8180">
        <v>49.43</v>
      </c>
      <c r="J8180">
        <v>36</v>
      </c>
    </row>
    <row r="8181" spans="1:10" x14ac:dyDescent="0.35">
      <c r="A8181" t="s">
        <v>7439</v>
      </c>
      <c r="B8181">
        <v>156</v>
      </c>
      <c r="C8181">
        <v>660</v>
      </c>
      <c r="D8181">
        <v>1252</v>
      </c>
      <c r="E8181" t="s">
        <v>311</v>
      </c>
      <c r="F8181" t="s">
        <v>0</v>
      </c>
      <c r="G8181" t="s">
        <v>6759</v>
      </c>
      <c r="I8181" t="s">
        <v>311</v>
      </c>
      <c r="J8181">
        <v>72</v>
      </c>
    </row>
    <row r="8182" spans="1:10" x14ac:dyDescent="0.35">
      <c r="A8182" t="s">
        <v>7440</v>
      </c>
      <c r="B8182">
        <v>131</v>
      </c>
      <c r="C8182">
        <v>660</v>
      </c>
      <c r="D8182">
        <v>1252</v>
      </c>
      <c r="E8182" t="s">
        <v>319</v>
      </c>
      <c r="F8182" t="s">
        <v>0</v>
      </c>
      <c r="G8182" t="s">
        <v>3916</v>
      </c>
      <c r="H8182">
        <v>2.552</v>
      </c>
      <c r="I8182">
        <v>69.290000000000006</v>
      </c>
      <c r="J8182">
        <v>58</v>
      </c>
    </row>
    <row r="8183" spans="1:10" x14ac:dyDescent="0.35">
      <c r="A8183" t="s">
        <v>7441</v>
      </c>
      <c r="B8183">
        <v>232</v>
      </c>
      <c r="C8183">
        <v>658</v>
      </c>
      <c r="D8183">
        <v>1254</v>
      </c>
      <c r="E8183" t="s">
        <v>312</v>
      </c>
      <c r="F8183" t="s">
        <v>0</v>
      </c>
      <c r="G8183" t="s">
        <v>3628</v>
      </c>
      <c r="H8183">
        <v>1.405</v>
      </c>
      <c r="I8183">
        <v>41.2</v>
      </c>
      <c r="J8183">
        <v>92</v>
      </c>
    </row>
    <row r="8184" spans="1:10" x14ac:dyDescent="0.35">
      <c r="A8184" t="s">
        <v>7442</v>
      </c>
      <c r="B8184">
        <v>68</v>
      </c>
      <c r="C8184">
        <v>658</v>
      </c>
      <c r="D8184">
        <v>1254</v>
      </c>
      <c r="E8184" t="s">
        <v>328</v>
      </c>
      <c r="F8184" t="s">
        <v>0</v>
      </c>
      <c r="G8184" t="s">
        <v>1795</v>
      </c>
      <c r="H8184">
        <v>4.97</v>
      </c>
      <c r="I8184">
        <v>73.290000000000006</v>
      </c>
      <c r="J8184">
        <v>68</v>
      </c>
    </row>
    <row r="8185" spans="1:10" x14ac:dyDescent="0.35">
      <c r="A8185" t="s">
        <v>7443</v>
      </c>
      <c r="B8185">
        <v>139</v>
      </c>
      <c r="C8185">
        <v>653</v>
      </c>
      <c r="D8185">
        <v>1256</v>
      </c>
      <c r="E8185" t="s">
        <v>328</v>
      </c>
      <c r="F8185" t="s">
        <v>0</v>
      </c>
      <c r="G8185" t="s">
        <v>6495</v>
      </c>
      <c r="H8185">
        <v>2.496</v>
      </c>
      <c r="I8185">
        <v>39.18</v>
      </c>
      <c r="J8185">
        <v>13</v>
      </c>
    </row>
    <row r="8186" spans="1:10" x14ac:dyDescent="0.35">
      <c r="A8186" t="s">
        <v>7444</v>
      </c>
      <c r="B8186">
        <v>401</v>
      </c>
      <c r="C8186">
        <v>653</v>
      </c>
      <c r="D8186">
        <v>1256</v>
      </c>
      <c r="E8186" t="s">
        <v>334</v>
      </c>
      <c r="F8186" t="s">
        <v>0</v>
      </c>
      <c r="G8186" t="s">
        <v>2906</v>
      </c>
      <c r="H8186">
        <v>1.0629999999999999</v>
      </c>
      <c r="I8186">
        <v>5.3</v>
      </c>
      <c r="J8186">
        <v>8</v>
      </c>
    </row>
    <row r="8187" spans="1:10" x14ac:dyDescent="0.35">
      <c r="A8187" t="s">
        <v>7445</v>
      </c>
      <c r="B8187">
        <v>101</v>
      </c>
      <c r="C8187">
        <v>652</v>
      </c>
      <c r="D8187">
        <v>1258</v>
      </c>
      <c r="E8187" t="s">
        <v>312</v>
      </c>
      <c r="F8187" t="s">
        <v>0</v>
      </c>
      <c r="G8187" t="s">
        <v>2962</v>
      </c>
      <c r="H8187">
        <v>3.226</v>
      </c>
      <c r="I8187">
        <v>49.62</v>
      </c>
      <c r="J8187">
        <v>101</v>
      </c>
    </row>
    <row r="8188" spans="1:10" x14ac:dyDescent="0.35">
      <c r="A8188" t="s">
        <v>7446</v>
      </c>
      <c r="B8188">
        <v>87</v>
      </c>
      <c r="C8188">
        <v>652</v>
      </c>
      <c r="D8188">
        <v>1258</v>
      </c>
      <c r="E8188" t="s">
        <v>312</v>
      </c>
      <c r="F8188" t="s">
        <v>0</v>
      </c>
      <c r="G8188" t="s">
        <v>1767</v>
      </c>
      <c r="H8188">
        <v>3.6629999999999998</v>
      </c>
      <c r="I8188">
        <v>35.64</v>
      </c>
      <c r="J8188">
        <v>25</v>
      </c>
    </row>
    <row r="8189" spans="1:10" x14ac:dyDescent="0.35">
      <c r="A8189" t="s">
        <v>7447</v>
      </c>
      <c r="B8189">
        <v>154</v>
      </c>
      <c r="C8189">
        <v>652</v>
      </c>
      <c r="D8189">
        <v>1258</v>
      </c>
      <c r="E8189" t="s">
        <v>328</v>
      </c>
      <c r="F8189" t="s">
        <v>0</v>
      </c>
      <c r="G8189" t="s">
        <v>1880</v>
      </c>
      <c r="H8189">
        <v>2.0979999999999999</v>
      </c>
      <c r="I8189">
        <v>35.75</v>
      </c>
      <c r="J8189">
        <v>25</v>
      </c>
    </row>
    <row r="8190" spans="1:10" x14ac:dyDescent="0.35">
      <c r="A8190" t="s">
        <v>7448</v>
      </c>
      <c r="B8190">
        <v>51</v>
      </c>
      <c r="C8190">
        <v>648</v>
      </c>
      <c r="D8190">
        <v>1261</v>
      </c>
      <c r="E8190" t="s">
        <v>319</v>
      </c>
      <c r="F8190" t="s">
        <v>0</v>
      </c>
      <c r="G8190" t="s">
        <v>3724</v>
      </c>
      <c r="H8190">
        <v>8.0440000000000005</v>
      </c>
      <c r="I8190">
        <v>84.48</v>
      </c>
      <c r="J8190">
        <v>51</v>
      </c>
    </row>
    <row r="8191" spans="1:10" x14ac:dyDescent="0.35">
      <c r="A8191" t="s">
        <v>7449</v>
      </c>
      <c r="B8191">
        <v>181</v>
      </c>
      <c r="C8191">
        <v>648</v>
      </c>
      <c r="D8191">
        <v>1261</v>
      </c>
      <c r="E8191" t="s">
        <v>312</v>
      </c>
      <c r="F8191" t="s">
        <v>0</v>
      </c>
      <c r="G8191" t="s">
        <v>7450</v>
      </c>
      <c r="H8191">
        <v>1.6419999999999999</v>
      </c>
      <c r="I8191">
        <v>29.01</v>
      </c>
      <c r="J8191">
        <v>37</v>
      </c>
    </row>
    <row r="8192" spans="1:10" x14ac:dyDescent="0.35">
      <c r="A8192" t="s">
        <v>7451</v>
      </c>
      <c r="B8192">
        <v>1022</v>
      </c>
      <c r="C8192">
        <v>648</v>
      </c>
      <c r="D8192">
        <v>1261</v>
      </c>
      <c r="E8192" t="s">
        <v>312</v>
      </c>
      <c r="F8192" t="s">
        <v>0</v>
      </c>
      <c r="G8192" t="s">
        <v>2438</v>
      </c>
      <c r="H8192">
        <v>2.0950000000000002</v>
      </c>
      <c r="I8192">
        <v>27.08</v>
      </c>
      <c r="J8192">
        <v>47</v>
      </c>
    </row>
    <row r="8193" spans="1:10" x14ac:dyDescent="0.35">
      <c r="A8193" t="s">
        <v>7452</v>
      </c>
      <c r="B8193">
        <v>100</v>
      </c>
      <c r="C8193">
        <v>643</v>
      </c>
      <c r="D8193">
        <v>1264</v>
      </c>
      <c r="E8193" t="s">
        <v>328</v>
      </c>
      <c r="F8193" t="s">
        <v>0</v>
      </c>
      <c r="G8193" t="s">
        <v>7453</v>
      </c>
      <c r="H8193">
        <v>3.9729999999999999</v>
      </c>
      <c r="I8193">
        <v>55.73</v>
      </c>
      <c r="J8193">
        <v>39</v>
      </c>
    </row>
    <row r="8194" spans="1:10" x14ac:dyDescent="0.35">
      <c r="A8194" t="s">
        <v>7455</v>
      </c>
      <c r="B8194">
        <v>126</v>
      </c>
      <c r="C8194">
        <v>643</v>
      </c>
      <c r="D8194">
        <v>1264</v>
      </c>
      <c r="E8194" t="s">
        <v>312</v>
      </c>
      <c r="F8194" t="s">
        <v>0</v>
      </c>
      <c r="G8194" t="s">
        <v>3455</v>
      </c>
      <c r="H8194">
        <v>2.81</v>
      </c>
      <c r="I8194">
        <v>40.56</v>
      </c>
      <c r="J8194">
        <v>0</v>
      </c>
    </row>
    <row r="8195" spans="1:10" x14ac:dyDescent="0.35">
      <c r="A8195" t="s">
        <v>7456</v>
      </c>
      <c r="B8195">
        <v>91</v>
      </c>
      <c r="C8195">
        <v>642</v>
      </c>
      <c r="D8195">
        <v>1267</v>
      </c>
      <c r="E8195" t="s">
        <v>312</v>
      </c>
      <c r="F8195" t="s">
        <v>0</v>
      </c>
      <c r="G8195" t="s">
        <v>2392</v>
      </c>
      <c r="H8195">
        <v>4.13</v>
      </c>
      <c r="I8195">
        <v>40.68</v>
      </c>
      <c r="J8195">
        <v>27</v>
      </c>
    </row>
    <row r="8196" spans="1:10" x14ac:dyDescent="0.35">
      <c r="A8196" t="s">
        <v>7457</v>
      </c>
      <c r="B8196">
        <v>132</v>
      </c>
      <c r="C8196">
        <v>641</v>
      </c>
      <c r="D8196">
        <v>1268</v>
      </c>
      <c r="E8196" t="s">
        <v>311</v>
      </c>
      <c r="F8196" t="s">
        <v>0</v>
      </c>
      <c r="G8196" t="s">
        <v>3375</v>
      </c>
      <c r="I8196" t="s">
        <v>311</v>
      </c>
      <c r="J8196">
        <v>48</v>
      </c>
    </row>
    <row r="8197" spans="1:10" x14ac:dyDescent="0.35">
      <c r="A8197" t="s">
        <v>7458</v>
      </c>
      <c r="B8197">
        <v>130</v>
      </c>
      <c r="C8197">
        <v>640</v>
      </c>
      <c r="D8197">
        <v>1269</v>
      </c>
      <c r="E8197" t="s">
        <v>334</v>
      </c>
      <c r="F8197" t="s">
        <v>0</v>
      </c>
      <c r="G8197" t="s">
        <v>2718</v>
      </c>
      <c r="H8197">
        <v>2.5409999999999999</v>
      </c>
      <c r="I8197">
        <v>17.55</v>
      </c>
      <c r="J8197">
        <v>54</v>
      </c>
    </row>
    <row r="8198" spans="1:10" x14ac:dyDescent="0.35">
      <c r="A8198" t="s">
        <v>7459</v>
      </c>
      <c r="B8198">
        <v>107</v>
      </c>
      <c r="C8198">
        <v>639</v>
      </c>
      <c r="D8198">
        <v>1270</v>
      </c>
      <c r="E8198" t="s">
        <v>328</v>
      </c>
      <c r="F8198" t="s">
        <v>0</v>
      </c>
      <c r="G8198" t="s">
        <v>1815</v>
      </c>
      <c r="H8198">
        <v>3.34</v>
      </c>
      <c r="I8198">
        <v>52.8</v>
      </c>
      <c r="J8198">
        <v>20</v>
      </c>
    </row>
    <row r="8199" spans="1:10" x14ac:dyDescent="0.35">
      <c r="A8199" t="s">
        <v>7460</v>
      </c>
      <c r="B8199">
        <v>122</v>
      </c>
      <c r="C8199">
        <v>638</v>
      </c>
      <c r="D8199">
        <v>1271</v>
      </c>
      <c r="E8199" t="s">
        <v>319</v>
      </c>
      <c r="F8199" t="s">
        <v>0</v>
      </c>
      <c r="G8199" t="s">
        <v>3594</v>
      </c>
      <c r="H8199">
        <v>2.4119999999999999</v>
      </c>
      <c r="I8199">
        <v>79.83</v>
      </c>
      <c r="J8199">
        <v>38</v>
      </c>
    </row>
    <row r="8200" spans="1:10" x14ac:dyDescent="0.35">
      <c r="A8200" t="s">
        <v>7461</v>
      </c>
      <c r="B8200">
        <v>104</v>
      </c>
      <c r="C8200">
        <v>636</v>
      </c>
      <c r="D8200">
        <v>1272</v>
      </c>
      <c r="E8200" t="s">
        <v>311</v>
      </c>
      <c r="F8200" t="s">
        <v>0</v>
      </c>
      <c r="G8200" t="s">
        <v>2381</v>
      </c>
      <c r="I8200" t="s">
        <v>311</v>
      </c>
      <c r="J8200">
        <v>104</v>
      </c>
    </row>
    <row r="8201" spans="1:10" x14ac:dyDescent="0.35">
      <c r="A8201" t="s">
        <v>7462</v>
      </c>
      <c r="B8201">
        <v>361</v>
      </c>
      <c r="C8201">
        <v>635</v>
      </c>
      <c r="D8201">
        <v>1273</v>
      </c>
      <c r="E8201" t="s">
        <v>312</v>
      </c>
      <c r="F8201" t="s">
        <v>0</v>
      </c>
      <c r="G8201" t="s">
        <v>4361</v>
      </c>
      <c r="H8201">
        <v>1.02</v>
      </c>
      <c r="I8201">
        <v>27.5</v>
      </c>
      <c r="J8201">
        <v>28</v>
      </c>
    </row>
    <row r="8202" spans="1:10" x14ac:dyDescent="0.35">
      <c r="A8202" t="s">
        <v>7463</v>
      </c>
      <c r="B8202">
        <v>181</v>
      </c>
      <c r="C8202">
        <v>631</v>
      </c>
      <c r="D8202">
        <v>1274</v>
      </c>
      <c r="E8202" t="s">
        <v>334</v>
      </c>
      <c r="F8202" t="s">
        <v>0</v>
      </c>
      <c r="G8202" t="s">
        <v>7464</v>
      </c>
      <c r="H8202">
        <v>2.0329999999999999</v>
      </c>
      <c r="I8202">
        <v>17.29</v>
      </c>
      <c r="J8202">
        <v>55</v>
      </c>
    </row>
    <row r="8203" spans="1:10" x14ac:dyDescent="0.35">
      <c r="A8203" t="s">
        <v>7465</v>
      </c>
      <c r="B8203">
        <v>141</v>
      </c>
      <c r="C8203">
        <v>630</v>
      </c>
      <c r="D8203">
        <v>1275</v>
      </c>
      <c r="E8203" t="s">
        <v>312</v>
      </c>
      <c r="F8203" t="s">
        <v>0</v>
      </c>
      <c r="G8203" t="s">
        <v>7466</v>
      </c>
      <c r="H8203">
        <v>2.3759999999999999</v>
      </c>
      <c r="I8203">
        <v>33.29</v>
      </c>
      <c r="J8203">
        <v>42</v>
      </c>
    </row>
    <row r="8204" spans="1:10" x14ac:dyDescent="0.35">
      <c r="A8204" t="s">
        <v>7467</v>
      </c>
      <c r="B8204">
        <v>138</v>
      </c>
      <c r="C8204">
        <v>628</v>
      </c>
      <c r="D8204">
        <v>1276</v>
      </c>
      <c r="E8204" t="s">
        <v>311</v>
      </c>
      <c r="F8204" t="s">
        <v>0</v>
      </c>
      <c r="G8204" t="s">
        <v>1798</v>
      </c>
      <c r="I8204" t="s">
        <v>311</v>
      </c>
      <c r="J8204">
        <v>29</v>
      </c>
    </row>
    <row r="8205" spans="1:10" x14ac:dyDescent="0.35">
      <c r="A8205" t="s">
        <v>7468</v>
      </c>
      <c r="B8205">
        <v>331</v>
      </c>
      <c r="C8205">
        <v>628</v>
      </c>
      <c r="D8205">
        <v>1276</v>
      </c>
      <c r="E8205" t="s">
        <v>312</v>
      </c>
      <c r="F8205" t="s">
        <v>0</v>
      </c>
      <c r="G8205" t="s">
        <v>2520</v>
      </c>
      <c r="H8205">
        <v>0.80400000000000005</v>
      </c>
      <c r="I8205">
        <v>37.200000000000003</v>
      </c>
      <c r="J8205">
        <v>173</v>
      </c>
    </row>
    <row r="8206" spans="1:10" x14ac:dyDescent="0.35">
      <c r="A8206" t="s">
        <v>7469</v>
      </c>
      <c r="B8206">
        <v>410</v>
      </c>
      <c r="C8206">
        <v>627</v>
      </c>
      <c r="D8206">
        <v>1278</v>
      </c>
      <c r="E8206" t="s">
        <v>334</v>
      </c>
      <c r="F8206" t="s">
        <v>0</v>
      </c>
      <c r="G8206" t="s">
        <v>2211</v>
      </c>
      <c r="H8206">
        <v>1.052</v>
      </c>
      <c r="I8206">
        <v>7.35</v>
      </c>
      <c r="J8206">
        <v>139</v>
      </c>
    </row>
    <row r="8207" spans="1:10" x14ac:dyDescent="0.35">
      <c r="A8207" t="s">
        <v>7470</v>
      </c>
      <c r="B8207">
        <v>183</v>
      </c>
      <c r="C8207">
        <v>626</v>
      </c>
      <c r="D8207">
        <v>1279</v>
      </c>
      <c r="E8207" t="s">
        <v>328</v>
      </c>
      <c r="F8207" t="s">
        <v>0</v>
      </c>
      <c r="G8207" t="s">
        <v>3594</v>
      </c>
      <c r="H8207">
        <v>1.7809999999999999</v>
      </c>
      <c r="I8207">
        <v>61.08</v>
      </c>
      <c r="J8207">
        <v>69</v>
      </c>
    </row>
    <row r="8208" spans="1:10" x14ac:dyDescent="0.35">
      <c r="A8208" t="s">
        <v>7471</v>
      </c>
      <c r="B8208">
        <v>94</v>
      </c>
      <c r="C8208">
        <v>625</v>
      </c>
      <c r="D8208">
        <v>1280</v>
      </c>
      <c r="E8208" t="s">
        <v>328</v>
      </c>
      <c r="F8208" t="s">
        <v>0</v>
      </c>
      <c r="G8208" t="s">
        <v>7472</v>
      </c>
      <c r="H8208">
        <v>3.2759999999999998</v>
      </c>
      <c r="I8208">
        <v>61.67</v>
      </c>
      <c r="J8208">
        <v>94</v>
      </c>
    </row>
    <row r="8209" spans="1:10" x14ac:dyDescent="0.35">
      <c r="A8209" t="s">
        <v>7474</v>
      </c>
      <c r="B8209">
        <v>92</v>
      </c>
      <c r="C8209">
        <v>624</v>
      </c>
      <c r="D8209">
        <v>1282</v>
      </c>
      <c r="E8209" t="s">
        <v>311</v>
      </c>
      <c r="F8209" t="s">
        <v>0</v>
      </c>
      <c r="G8209" t="s">
        <v>2167</v>
      </c>
      <c r="I8209" t="s">
        <v>311</v>
      </c>
      <c r="J8209">
        <v>92</v>
      </c>
    </row>
    <row r="8210" spans="1:10" x14ac:dyDescent="0.35">
      <c r="A8210" t="s">
        <v>7475</v>
      </c>
      <c r="B8210">
        <v>130</v>
      </c>
      <c r="C8210">
        <v>624</v>
      </c>
      <c r="D8210">
        <v>1282</v>
      </c>
      <c r="E8210" t="s">
        <v>312</v>
      </c>
      <c r="F8210" t="s">
        <v>0</v>
      </c>
      <c r="G8210" t="s">
        <v>2077</v>
      </c>
      <c r="H8210">
        <v>2.2730000000000001</v>
      </c>
      <c r="I8210">
        <v>34.08</v>
      </c>
      <c r="J8210">
        <v>4</v>
      </c>
    </row>
    <row r="8211" spans="1:10" x14ac:dyDescent="0.35">
      <c r="A8211" t="s">
        <v>7476</v>
      </c>
      <c r="B8211">
        <v>141</v>
      </c>
      <c r="C8211">
        <v>624</v>
      </c>
      <c r="D8211">
        <v>1282</v>
      </c>
      <c r="E8211" t="s">
        <v>328</v>
      </c>
      <c r="F8211" t="s">
        <v>0</v>
      </c>
      <c r="G8211" t="s">
        <v>7477</v>
      </c>
      <c r="H8211">
        <v>2.508</v>
      </c>
      <c r="I8211">
        <v>53.84</v>
      </c>
      <c r="J8211">
        <v>58</v>
      </c>
    </row>
    <row r="8212" spans="1:10" x14ac:dyDescent="0.35">
      <c r="A8212" t="s">
        <v>7478</v>
      </c>
      <c r="B8212">
        <v>104</v>
      </c>
      <c r="C8212">
        <v>623</v>
      </c>
      <c r="D8212">
        <v>1285</v>
      </c>
      <c r="E8212" t="s">
        <v>319</v>
      </c>
      <c r="F8212" t="s">
        <v>0</v>
      </c>
      <c r="G8212" t="s">
        <v>7479</v>
      </c>
      <c r="H8212">
        <v>3.4390000000000001</v>
      </c>
      <c r="I8212">
        <v>86.52</v>
      </c>
      <c r="J8212">
        <v>97</v>
      </c>
    </row>
    <row r="8213" spans="1:10" x14ac:dyDescent="0.35">
      <c r="A8213" t="s">
        <v>7480</v>
      </c>
      <c r="B8213">
        <v>61</v>
      </c>
      <c r="C8213">
        <v>623</v>
      </c>
      <c r="D8213">
        <v>1285</v>
      </c>
      <c r="E8213" t="s">
        <v>328</v>
      </c>
      <c r="F8213" t="s">
        <v>0</v>
      </c>
      <c r="G8213" t="s">
        <v>1845</v>
      </c>
      <c r="H8213">
        <v>4.9660000000000002</v>
      </c>
      <c r="I8213">
        <v>62.26</v>
      </c>
      <c r="J8213">
        <v>61</v>
      </c>
    </row>
    <row r="8214" spans="1:10" x14ac:dyDescent="0.35">
      <c r="A8214" t="s">
        <v>7481</v>
      </c>
      <c r="B8214">
        <v>69</v>
      </c>
      <c r="C8214">
        <v>621</v>
      </c>
      <c r="D8214">
        <v>1287</v>
      </c>
      <c r="E8214" t="s">
        <v>328</v>
      </c>
      <c r="F8214" t="s">
        <v>0</v>
      </c>
      <c r="G8214" t="s">
        <v>1751</v>
      </c>
      <c r="H8214">
        <v>5.0629999999999997</v>
      </c>
      <c r="I8214">
        <v>52.84</v>
      </c>
      <c r="J8214">
        <v>69</v>
      </c>
    </row>
    <row r="8215" spans="1:10" x14ac:dyDescent="0.35">
      <c r="A8215" t="s">
        <v>7482</v>
      </c>
      <c r="B8215">
        <v>69</v>
      </c>
      <c r="C8215">
        <v>621</v>
      </c>
      <c r="D8215">
        <v>1287</v>
      </c>
      <c r="E8215" t="s">
        <v>328</v>
      </c>
      <c r="F8215" t="s">
        <v>0</v>
      </c>
      <c r="G8215" t="s">
        <v>1845</v>
      </c>
      <c r="H8215">
        <v>5.5709999999999997</v>
      </c>
      <c r="I8215">
        <v>70</v>
      </c>
      <c r="J8215">
        <v>69</v>
      </c>
    </row>
    <row r="8216" spans="1:10" x14ac:dyDescent="0.35">
      <c r="A8216" t="s">
        <v>7483</v>
      </c>
      <c r="B8216">
        <v>56</v>
      </c>
      <c r="C8216">
        <v>621</v>
      </c>
      <c r="D8216">
        <v>1287</v>
      </c>
      <c r="E8216" t="s">
        <v>311</v>
      </c>
      <c r="F8216" t="s">
        <v>0</v>
      </c>
      <c r="G8216" t="s">
        <v>1819</v>
      </c>
      <c r="I8216" t="s">
        <v>311</v>
      </c>
      <c r="J8216">
        <v>32</v>
      </c>
    </row>
    <row r="8217" spans="1:10" x14ac:dyDescent="0.35">
      <c r="A8217" t="s">
        <v>7484</v>
      </c>
      <c r="B8217">
        <v>102</v>
      </c>
      <c r="C8217">
        <v>621</v>
      </c>
      <c r="D8217">
        <v>1287</v>
      </c>
      <c r="E8217" t="s">
        <v>328</v>
      </c>
      <c r="F8217" t="s">
        <v>0</v>
      </c>
      <c r="G8217" t="s">
        <v>2379</v>
      </c>
      <c r="H8217">
        <v>3.15</v>
      </c>
      <c r="I8217">
        <v>67.86</v>
      </c>
      <c r="J8217">
        <v>5</v>
      </c>
    </row>
    <row r="8218" spans="1:10" x14ac:dyDescent="0.35">
      <c r="A8218" t="s">
        <v>7485</v>
      </c>
      <c r="B8218">
        <v>142</v>
      </c>
      <c r="C8218">
        <v>621</v>
      </c>
      <c r="D8218">
        <v>1287</v>
      </c>
      <c r="E8218" t="s">
        <v>312</v>
      </c>
      <c r="F8218" t="s">
        <v>0</v>
      </c>
      <c r="G8218" t="s">
        <v>2763</v>
      </c>
      <c r="H8218">
        <v>2.1869999999999998</v>
      </c>
      <c r="I8218">
        <v>32.28</v>
      </c>
      <c r="J8218">
        <v>22</v>
      </c>
    </row>
    <row r="8219" spans="1:10" x14ac:dyDescent="0.35">
      <c r="A8219" t="s">
        <v>7486</v>
      </c>
      <c r="B8219">
        <v>160</v>
      </c>
      <c r="C8219">
        <v>619</v>
      </c>
      <c r="D8219">
        <v>1292</v>
      </c>
      <c r="E8219" t="s">
        <v>312</v>
      </c>
      <c r="F8219" t="s">
        <v>0</v>
      </c>
      <c r="G8219" t="s">
        <v>2962</v>
      </c>
      <c r="H8219">
        <v>2.1179999999999999</v>
      </c>
      <c r="I8219">
        <v>27.31</v>
      </c>
      <c r="J8219">
        <v>49</v>
      </c>
    </row>
    <row r="8220" spans="1:10" x14ac:dyDescent="0.35">
      <c r="A8220" t="s">
        <v>7487</v>
      </c>
      <c r="B8220">
        <v>140</v>
      </c>
      <c r="C8220">
        <v>618</v>
      </c>
      <c r="D8220">
        <v>1293</v>
      </c>
      <c r="E8220" t="s">
        <v>328</v>
      </c>
      <c r="F8220" t="s">
        <v>0</v>
      </c>
      <c r="G8220" t="s">
        <v>7488</v>
      </c>
      <c r="H8220">
        <v>2.23</v>
      </c>
      <c r="I8220">
        <v>46.12</v>
      </c>
      <c r="J8220">
        <v>37</v>
      </c>
    </row>
    <row r="8221" spans="1:10" x14ac:dyDescent="0.35">
      <c r="A8221" t="s">
        <v>7489</v>
      </c>
      <c r="B8221">
        <v>229</v>
      </c>
      <c r="C8221">
        <v>618</v>
      </c>
      <c r="D8221">
        <v>1293</v>
      </c>
      <c r="E8221" t="s">
        <v>334</v>
      </c>
      <c r="F8221" t="s">
        <v>0</v>
      </c>
      <c r="G8221" t="s">
        <v>1983</v>
      </c>
      <c r="H8221">
        <v>1.2330000000000001</v>
      </c>
      <c r="I8221">
        <v>22.06</v>
      </c>
      <c r="J8221">
        <v>7</v>
      </c>
    </row>
    <row r="8222" spans="1:10" x14ac:dyDescent="0.35">
      <c r="A8222" t="s">
        <v>7490</v>
      </c>
      <c r="B8222">
        <v>103</v>
      </c>
      <c r="C8222">
        <v>616</v>
      </c>
      <c r="D8222">
        <v>1295</v>
      </c>
      <c r="E8222" t="s">
        <v>328</v>
      </c>
      <c r="F8222" t="s">
        <v>0</v>
      </c>
      <c r="G8222" t="s">
        <v>7491</v>
      </c>
      <c r="H8222">
        <v>2.8140000000000001</v>
      </c>
      <c r="I8222">
        <v>58.26</v>
      </c>
      <c r="J8222">
        <v>103</v>
      </c>
    </row>
    <row r="8223" spans="1:10" x14ac:dyDescent="0.35">
      <c r="A8223" t="s">
        <v>7492</v>
      </c>
      <c r="B8223">
        <v>84</v>
      </c>
      <c r="C8223">
        <v>616</v>
      </c>
      <c r="D8223">
        <v>1295</v>
      </c>
      <c r="E8223" t="s">
        <v>311</v>
      </c>
      <c r="F8223" t="s">
        <v>0</v>
      </c>
      <c r="G8223" t="s">
        <v>1798</v>
      </c>
      <c r="I8223" t="s">
        <v>311</v>
      </c>
      <c r="J8223">
        <v>55</v>
      </c>
    </row>
    <row r="8224" spans="1:10" x14ac:dyDescent="0.35">
      <c r="A8224" t="s">
        <v>7493</v>
      </c>
      <c r="B8224">
        <v>128</v>
      </c>
      <c r="C8224">
        <v>613</v>
      </c>
      <c r="D8224">
        <v>1297</v>
      </c>
      <c r="E8224" t="s">
        <v>328</v>
      </c>
      <c r="F8224" t="s">
        <v>0</v>
      </c>
      <c r="G8224" t="s">
        <v>3721</v>
      </c>
      <c r="H8224">
        <v>2.427</v>
      </c>
      <c r="I8224">
        <v>47.41</v>
      </c>
      <c r="J8224">
        <v>42</v>
      </c>
    </row>
    <row r="8225" spans="1:10" x14ac:dyDescent="0.35">
      <c r="A8225" t="s">
        <v>7494</v>
      </c>
      <c r="B8225">
        <v>89</v>
      </c>
      <c r="C8225">
        <v>613</v>
      </c>
      <c r="D8225">
        <v>1297</v>
      </c>
      <c r="E8225" t="s">
        <v>328</v>
      </c>
      <c r="F8225" t="s">
        <v>0</v>
      </c>
      <c r="G8225" t="s">
        <v>1904</v>
      </c>
      <c r="H8225">
        <v>3.8370000000000002</v>
      </c>
      <c r="I8225">
        <v>52.54</v>
      </c>
      <c r="J8225">
        <v>30</v>
      </c>
    </row>
    <row r="8226" spans="1:10" x14ac:dyDescent="0.35">
      <c r="A8226" t="s">
        <v>7495</v>
      </c>
      <c r="B8226">
        <v>169</v>
      </c>
      <c r="C8226">
        <v>613</v>
      </c>
      <c r="D8226">
        <v>1297</v>
      </c>
      <c r="E8226" t="s">
        <v>334</v>
      </c>
      <c r="F8226" t="s">
        <v>0</v>
      </c>
      <c r="G8226" t="s">
        <v>2799</v>
      </c>
      <c r="H8226">
        <v>1.8819999999999999</v>
      </c>
      <c r="I8226">
        <v>15.76</v>
      </c>
      <c r="J8226">
        <v>22</v>
      </c>
    </row>
    <row r="8227" spans="1:10" x14ac:dyDescent="0.35">
      <c r="A8227" t="s">
        <v>7496</v>
      </c>
      <c r="B8227">
        <v>236</v>
      </c>
      <c r="C8227">
        <v>613</v>
      </c>
      <c r="D8227">
        <v>1297</v>
      </c>
      <c r="E8227" t="s">
        <v>311</v>
      </c>
      <c r="F8227" t="s">
        <v>0</v>
      </c>
      <c r="G8227" t="s">
        <v>6759</v>
      </c>
      <c r="I8227" t="s">
        <v>311</v>
      </c>
      <c r="J8227">
        <v>112</v>
      </c>
    </row>
    <row r="8228" spans="1:10" x14ac:dyDescent="0.35">
      <c r="A8228" t="s">
        <v>7497</v>
      </c>
      <c r="B8228">
        <v>93</v>
      </c>
      <c r="C8228">
        <v>612</v>
      </c>
      <c r="D8228">
        <v>1301</v>
      </c>
      <c r="E8228" t="s">
        <v>319</v>
      </c>
      <c r="F8228" t="s">
        <v>0</v>
      </c>
      <c r="G8228" t="s">
        <v>7498</v>
      </c>
      <c r="H8228">
        <v>3.633</v>
      </c>
      <c r="I8228">
        <v>73.959999999999994</v>
      </c>
      <c r="J8228">
        <v>54</v>
      </c>
    </row>
    <row r="8229" spans="1:10" x14ac:dyDescent="0.35">
      <c r="A8229" t="s">
        <v>7499</v>
      </c>
      <c r="B8229">
        <v>60</v>
      </c>
      <c r="C8229">
        <v>611</v>
      </c>
      <c r="D8229">
        <v>1302</v>
      </c>
      <c r="E8229" t="s">
        <v>319</v>
      </c>
      <c r="F8229" t="s">
        <v>0</v>
      </c>
      <c r="G8229" t="s">
        <v>7500</v>
      </c>
      <c r="H8229">
        <v>5.0519999999999996</v>
      </c>
      <c r="I8229">
        <v>85.78</v>
      </c>
      <c r="J8229">
        <v>22</v>
      </c>
    </row>
    <row r="8230" spans="1:10" x14ac:dyDescent="0.35">
      <c r="A8230" t="s">
        <v>7501</v>
      </c>
      <c r="B8230">
        <v>97</v>
      </c>
      <c r="C8230">
        <v>610</v>
      </c>
      <c r="D8230">
        <v>1303</v>
      </c>
      <c r="E8230" t="s">
        <v>319</v>
      </c>
      <c r="F8230" t="s">
        <v>0</v>
      </c>
      <c r="G8230" t="s">
        <v>7472</v>
      </c>
      <c r="H8230">
        <v>4.4169999999999998</v>
      </c>
      <c r="I8230">
        <v>88.33</v>
      </c>
      <c r="J8230">
        <v>97</v>
      </c>
    </row>
    <row r="8231" spans="1:10" x14ac:dyDescent="0.35">
      <c r="A8231" t="s">
        <v>7502</v>
      </c>
      <c r="B8231">
        <v>162</v>
      </c>
      <c r="C8231">
        <v>610</v>
      </c>
      <c r="D8231">
        <v>1303</v>
      </c>
      <c r="E8231" t="s">
        <v>311</v>
      </c>
      <c r="F8231" t="s">
        <v>0</v>
      </c>
      <c r="G8231" t="s">
        <v>6590</v>
      </c>
      <c r="I8231" t="s">
        <v>311</v>
      </c>
      <c r="J8231">
        <v>162</v>
      </c>
    </row>
    <row r="8232" spans="1:10" x14ac:dyDescent="0.35">
      <c r="A8232" t="s">
        <v>7503</v>
      </c>
      <c r="B8232">
        <v>62</v>
      </c>
      <c r="C8232">
        <v>609</v>
      </c>
      <c r="D8232">
        <v>1305</v>
      </c>
      <c r="E8232" t="s">
        <v>311</v>
      </c>
      <c r="F8232" t="s">
        <v>0</v>
      </c>
      <c r="G8232" t="s">
        <v>7504</v>
      </c>
      <c r="I8232" t="s">
        <v>311</v>
      </c>
      <c r="J8232">
        <v>62</v>
      </c>
    </row>
    <row r="8233" spans="1:10" x14ac:dyDescent="0.35">
      <c r="A8233" t="s">
        <v>7505</v>
      </c>
      <c r="B8233">
        <v>238</v>
      </c>
      <c r="C8233">
        <v>609</v>
      </c>
      <c r="D8233">
        <v>1305</v>
      </c>
      <c r="E8233" t="s">
        <v>312</v>
      </c>
      <c r="F8233" t="s">
        <v>0</v>
      </c>
      <c r="G8233" t="s">
        <v>6453</v>
      </c>
      <c r="H8233">
        <v>2.4649999999999999</v>
      </c>
      <c r="I8233">
        <v>37.85</v>
      </c>
      <c r="J8233">
        <v>164</v>
      </c>
    </row>
    <row r="8234" spans="1:10" x14ac:dyDescent="0.35">
      <c r="A8234" t="s">
        <v>7506</v>
      </c>
      <c r="B8234">
        <v>81</v>
      </c>
      <c r="C8234">
        <v>609</v>
      </c>
      <c r="D8234">
        <v>1305</v>
      </c>
      <c r="E8234" t="s">
        <v>328</v>
      </c>
      <c r="F8234" t="s">
        <v>0</v>
      </c>
      <c r="G8234" t="s">
        <v>3784</v>
      </c>
      <c r="H8234">
        <v>3.7469999999999999</v>
      </c>
      <c r="I8234">
        <v>67.31</v>
      </c>
      <c r="J8234">
        <v>25</v>
      </c>
    </row>
    <row r="8235" spans="1:10" x14ac:dyDescent="0.35">
      <c r="A8235" t="s">
        <v>7507</v>
      </c>
      <c r="B8235">
        <v>178</v>
      </c>
      <c r="C8235">
        <v>609</v>
      </c>
      <c r="D8235">
        <v>1305</v>
      </c>
      <c r="E8235" t="s">
        <v>328</v>
      </c>
      <c r="F8235" t="s">
        <v>0</v>
      </c>
      <c r="G8235" t="s">
        <v>7508</v>
      </c>
      <c r="H8235">
        <v>2.2160000000000002</v>
      </c>
      <c r="I8235">
        <v>46.94</v>
      </c>
      <c r="J8235">
        <v>113</v>
      </c>
    </row>
    <row r="8236" spans="1:10" x14ac:dyDescent="0.35">
      <c r="A8236" t="s">
        <v>7509</v>
      </c>
      <c r="B8236">
        <v>145</v>
      </c>
      <c r="C8236">
        <v>609</v>
      </c>
      <c r="D8236">
        <v>1305</v>
      </c>
      <c r="E8236" t="s">
        <v>312</v>
      </c>
      <c r="F8236" t="s">
        <v>0</v>
      </c>
      <c r="G8236" t="s">
        <v>2178</v>
      </c>
      <c r="H8236">
        <v>1.903</v>
      </c>
      <c r="I8236">
        <v>30.07</v>
      </c>
      <c r="J8236">
        <v>38</v>
      </c>
    </row>
    <row r="8237" spans="1:10" x14ac:dyDescent="0.35">
      <c r="A8237" t="s">
        <v>7510</v>
      </c>
      <c r="B8237">
        <v>110</v>
      </c>
      <c r="C8237">
        <v>608</v>
      </c>
      <c r="D8237">
        <v>1310</v>
      </c>
      <c r="E8237" t="s">
        <v>312</v>
      </c>
      <c r="F8237" t="s">
        <v>0</v>
      </c>
      <c r="G8237" t="s">
        <v>7511</v>
      </c>
      <c r="H8237">
        <v>3.3370000000000002</v>
      </c>
      <c r="I8237">
        <v>34.549999999999997</v>
      </c>
      <c r="J8237">
        <v>108</v>
      </c>
    </row>
    <row r="8238" spans="1:10" x14ac:dyDescent="0.35">
      <c r="A8238" t="s">
        <v>7512</v>
      </c>
      <c r="B8238">
        <v>66</v>
      </c>
      <c r="C8238">
        <v>606</v>
      </c>
      <c r="D8238">
        <v>1311</v>
      </c>
      <c r="E8238" t="s">
        <v>328</v>
      </c>
      <c r="F8238" t="s">
        <v>0</v>
      </c>
      <c r="G8238" t="s">
        <v>2131</v>
      </c>
      <c r="H8238">
        <v>6.093</v>
      </c>
      <c r="I8238">
        <v>69.3</v>
      </c>
      <c r="J8238">
        <v>28</v>
      </c>
    </row>
    <row r="8239" spans="1:10" x14ac:dyDescent="0.35">
      <c r="A8239" t="s">
        <v>7513</v>
      </c>
      <c r="B8239">
        <v>182</v>
      </c>
      <c r="C8239">
        <v>606</v>
      </c>
      <c r="D8239">
        <v>1311</v>
      </c>
      <c r="E8239" t="s">
        <v>311</v>
      </c>
      <c r="F8239" t="s">
        <v>0</v>
      </c>
      <c r="G8239" t="s">
        <v>1781</v>
      </c>
      <c r="I8239" t="s">
        <v>311</v>
      </c>
      <c r="J8239">
        <v>33</v>
      </c>
    </row>
    <row r="8240" spans="1:10" x14ac:dyDescent="0.35">
      <c r="A8240" t="s">
        <v>7514</v>
      </c>
      <c r="B8240">
        <v>53</v>
      </c>
      <c r="C8240">
        <v>605</v>
      </c>
      <c r="D8240">
        <v>1313</v>
      </c>
      <c r="E8240" t="s">
        <v>319</v>
      </c>
      <c r="F8240" t="s">
        <v>0</v>
      </c>
      <c r="G8240" t="s">
        <v>2457</v>
      </c>
      <c r="H8240">
        <v>7.173</v>
      </c>
      <c r="I8240">
        <v>88.83</v>
      </c>
      <c r="J8240">
        <v>53</v>
      </c>
    </row>
    <row r="8241" spans="1:10" x14ac:dyDescent="0.35">
      <c r="A8241" t="s">
        <v>7515</v>
      </c>
      <c r="B8241">
        <v>102</v>
      </c>
      <c r="C8241">
        <v>605</v>
      </c>
      <c r="D8241">
        <v>1313</v>
      </c>
      <c r="E8241" t="s">
        <v>312</v>
      </c>
      <c r="F8241" t="s">
        <v>0</v>
      </c>
      <c r="G8241" t="s">
        <v>1938</v>
      </c>
      <c r="H8241">
        <v>3.2639999999999998</v>
      </c>
      <c r="I8241">
        <v>48.88</v>
      </c>
      <c r="J8241">
        <v>39</v>
      </c>
    </row>
    <row r="8242" spans="1:10" x14ac:dyDescent="0.35">
      <c r="A8242" t="s">
        <v>7516</v>
      </c>
      <c r="B8242">
        <v>212</v>
      </c>
      <c r="C8242">
        <v>605</v>
      </c>
      <c r="D8242">
        <v>1313</v>
      </c>
      <c r="E8242" t="s">
        <v>311</v>
      </c>
      <c r="F8242" t="s">
        <v>0</v>
      </c>
      <c r="G8242" t="s">
        <v>1961</v>
      </c>
      <c r="I8242" t="s">
        <v>311</v>
      </c>
      <c r="J8242">
        <v>16</v>
      </c>
    </row>
    <row r="8243" spans="1:10" x14ac:dyDescent="0.35">
      <c r="A8243" t="s">
        <v>7517</v>
      </c>
      <c r="B8243">
        <v>91</v>
      </c>
      <c r="C8243">
        <v>603</v>
      </c>
      <c r="D8243">
        <v>1316</v>
      </c>
      <c r="E8243" t="s">
        <v>328</v>
      </c>
      <c r="F8243" t="s">
        <v>0</v>
      </c>
      <c r="G8243" t="s">
        <v>1807</v>
      </c>
      <c r="H8243">
        <v>3.4180000000000001</v>
      </c>
      <c r="I8243">
        <v>50.91</v>
      </c>
      <c r="J8243">
        <v>91</v>
      </c>
    </row>
    <row r="8244" spans="1:10" x14ac:dyDescent="0.35">
      <c r="A8244" t="s">
        <v>7518</v>
      </c>
      <c r="B8244">
        <v>49</v>
      </c>
      <c r="C8244">
        <v>602</v>
      </c>
      <c r="D8244">
        <v>1317</v>
      </c>
      <c r="E8244" t="s">
        <v>319</v>
      </c>
      <c r="F8244" t="s">
        <v>0</v>
      </c>
      <c r="G8244" t="s">
        <v>2626</v>
      </c>
      <c r="H8244">
        <v>7.7169999999999996</v>
      </c>
      <c r="I8244">
        <v>94.3</v>
      </c>
      <c r="J8244">
        <v>49</v>
      </c>
    </row>
    <row r="8245" spans="1:10" x14ac:dyDescent="0.35">
      <c r="A8245" t="s">
        <v>7519</v>
      </c>
      <c r="B8245">
        <v>113</v>
      </c>
      <c r="C8245">
        <v>602</v>
      </c>
      <c r="D8245">
        <v>1317</v>
      </c>
      <c r="E8245" t="s">
        <v>312</v>
      </c>
      <c r="F8245" t="s">
        <v>0</v>
      </c>
      <c r="G8245" t="s">
        <v>2661</v>
      </c>
      <c r="H8245">
        <v>3.01</v>
      </c>
      <c r="I8245">
        <v>27.94</v>
      </c>
      <c r="J8245">
        <v>111</v>
      </c>
    </row>
    <row r="8246" spans="1:10" x14ac:dyDescent="0.35">
      <c r="A8246" t="s">
        <v>7520</v>
      </c>
      <c r="B8246">
        <v>163</v>
      </c>
      <c r="C8246">
        <v>600</v>
      </c>
      <c r="D8246">
        <v>1319</v>
      </c>
      <c r="E8246" t="s">
        <v>328</v>
      </c>
      <c r="F8246" t="s">
        <v>0</v>
      </c>
      <c r="G8246" t="s">
        <v>3594</v>
      </c>
      <c r="H8246">
        <v>2.0259999999999998</v>
      </c>
      <c r="I8246">
        <v>67.900000000000006</v>
      </c>
      <c r="J8246">
        <v>58</v>
      </c>
    </row>
    <row r="8247" spans="1:10" x14ac:dyDescent="0.35">
      <c r="A8247" t="s">
        <v>7521</v>
      </c>
      <c r="B8247">
        <v>93</v>
      </c>
      <c r="C8247">
        <v>599</v>
      </c>
      <c r="D8247">
        <v>1320</v>
      </c>
      <c r="E8247" t="s">
        <v>328</v>
      </c>
      <c r="F8247" t="s">
        <v>0</v>
      </c>
      <c r="G8247" t="s">
        <v>1793</v>
      </c>
      <c r="H8247">
        <v>3.5680000000000001</v>
      </c>
      <c r="I8247">
        <v>62.64</v>
      </c>
      <c r="J8247">
        <v>93</v>
      </c>
    </row>
    <row r="8248" spans="1:10" x14ac:dyDescent="0.35">
      <c r="A8248" t="s">
        <v>7522</v>
      </c>
      <c r="B8248">
        <v>139</v>
      </c>
      <c r="C8248">
        <v>598</v>
      </c>
      <c r="D8248">
        <v>1321</v>
      </c>
      <c r="E8248" t="s">
        <v>334</v>
      </c>
      <c r="F8248" t="s">
        <v>0</v>
      </c>
      <c r="G8248" t="s">
        <v>2107</v>
      </c>
      <c r="H8248">
        <v>2.2200000000000002</v>
      </c>
      <c r="I8248">
        <v>19.149999999999999</v>
      </c>
      <c r="J8248">
        <v>15</v>
      </c>
    </row>
    <row r="8249" spans="1:10" x14ac:dyDescent="0.35">
      <c r="A8249" t="s">
        <v>7523</v>
      </c>
      <c r="B8249">
        <v>283</v>
      </c>
      <c r="C8249">
        <v>597</v>
      </c>
      <c r="D8249">
        <v>1322</v>
      </c>
      <c r="E8249" t="s">
        <v>312</v>
      </c>
      <c r="F8249" t="s">
        <v>0</v>
      </c>
      <c r="G8249" t="s">
        <v>2590</v>
      </c>
      <c r="H8249">
        <v>0.81899999999999995</v>
      </c>
      <c r="I8249">
        <v>27.2</v>
      </c>
      <c r="J8249">
        <v>121</v>
      </c>
    </row>
    <row r="8250" spans="1:10" x14ac:dyDescent="0.35">
      <c r="A8250" t="s">
        <v>7524</v>
      </c>
      <c r="B8250">
        <v>171</v>
      </c>
      <c r="C8250">
        <v>596</v>
      </c>
      <c r="D8250">
        <v>1323</v>
      </c>
      <c r="E8250" t="s">
        <v>312</v>
      </c>
      <c r="F8250" t="s">
        <v>0</v>
      </c>
      <c r="G8250" t="s">
        <v>7525</v>
      </c>
      <c r="H8250">
        <v>1.6439999999999999</v>
      </c>
      <c r="I8250">
        <v>26.16</v>
      </c>
      <c r="J8250">
        <v>27</v>
      </c>
    </row>
    <row r="8251" spans="1:10" x14ac:dyDescent="0.35">
      <c r="A8251" t="s">
        <v>7526</v>
      </c>
      <c r="B8251">
        <v>128</v>
      </c>
      <c r="C8251">
        <v>595</v>
      </c>
      <c r="D8251">
        <v>1324</v>
      </c>
      <c r="E8251" t="s">
        <v>311</v>
      </c>
      <c r="F8251" t="s">
        <v>0</v>
      </c>
      <c r="G8251" t="s">
        <v>2661</v>
      </c>
      <c r="I8251" t="s">
        <v>311</v>
      </c>
      <c r="J8251">
        <v>128</v>
      </c>
    </row>
    <row r="8252" spans="1:10" x14ac:dyDescent="0.35">
      <c r="A8252" t="s">
        <v>7527</v>
      </c>
      <c r="B8252">
        <v>62</v>
      </c>
      <c r="C8252">
        <v>594</v>
      </c>
      <c r="D8252">
        <v>1325</v>
      </c>
      <c r="E8252" t="s">
        <v>328</v>
      </c>
      <c r="F8252" t="s">
        <v>0</v>
      </c>
      <c r="G8252" t="s">
        <v>6255</v>
      </c>
      <c r="H8252">
        <v>5.0170000000000003</v>
      </c>
      <c r="I8252">
        <v>69.349999999999994</v>
      </c>
      <c r="J8252">
        <v>62</v>
      </c>
    </row>
    <row r="8253" spans="1:10" x14ac:dyDescent="0.35">
      <c r="A8253" t="s">
        <v>7528</v>
      </c>
      <c r="B8253">
        <v>91</v>
      </c>
      <c r="C8253">
        <v>594</v>
      </c>
      <c r="D8253">
        <v>1325</v>
      </c>
      <c r="E8253" t="s">
        <v>328</v>
      </c>
      <c r="F8253" t="s">
        <v>0</v>
      </c>
      <c r="G8253" t="s">
        <v>2799</v>
      </c>
      <c r="H8253">
        <v>3.2469999999999999</v>
      </c>
      <c r="I8253">
        <v>64.67</v>
      </c>
      <c r="J8253">
        <v>91</v>
      </c>
    </row>
    <row r="8254" spans="1:10" x14ac:dyDescent="0.35">
      <c r="A8254" t="s">
        <v>7529</v>
      </c>
      <c r="B8254">
        <v>73</v>
      </c>
      <c r="C8254">
        <v>593</v>
      </c>
      <c r="D8254">
        <v>1327</v>
      </c>
      <c r="E8254" t="s">
        <v>328</v>
      </c>
      <c r="F8254" t="s">
        <v>0</v>
      </c>
      <c r="G8254" t="s">
        <v>1803</v>
      </c>
      <c r="H8254">
        <v>5.3390000000000004</v>
      </c>
      <c r="I8254">
        <v>71.180000000000007</v>
      </c>
      <c r="J8254">
        <v>44</v>
      </c>
    </row>
    <row r="8255" spans="1:10" x14ac:dyDescent="0.35">
      <c r="A8255" t="s">
        <v>7530</v>
      </c>
      <c r="B8255">
        <v>112</v>
      </c>
      <c r="C8255">
        <v>592</v>
      </c>
      <c r="D8255">
        <v>1328</v>
      </c>
      <c r="E8255" t="s">
        <v>312</v>
      </c>
      <c r="F8255" t="s">
        <v>0</v>
      </c>
      <c r="G8255" t="s">
        <v>1789</v>
      </c>
      <c r="H8255">
        <v>3.0089999999999999</v>
      </c>
      <c r="I8255">
        <v>28.21</v>
      </c>
      <c r="J8255">
        <v>38</v>
      </c>
    </row>
    <row r="8256" spans="1:10" x14ac:dyDescent="0.35">
      <c r="A8256" t="s">
        <v>7531</v>
      </c>
      <c r="B8256">
        <v>214</v>
      </c>
      <c r="C8256">
        <v>592</v>
      </c>
      <c r="D8256">
        <v>1328</v>
      </c>
      <c r="E8256" t="s">
        <v>312</v>
      </c>
      <c r="F8256" t="s">
        <v>0</v>
      </c>
      <c r="G8256" t="s">
        <v>1868</v>
      </c>
      <c r="H8256">
        <v>1.3640000000000001</v>
      </c>
      <c r="I8256">
        <v>29.65</v>
      </c>
      <c r="J8256">
        <v>52</v>
      </c>
    </row>
    <row r="8257" spans="1:10" x14ac:dyDescent="0.35">
      <c r="A8257" t="s">
        <v>7532</v>
      </c>
      <c r="B8257">
        <v>327</v>
      </c>
      <c r="C8257">
        <v>591</v>
      </c>
      <c r="D8257">
        <v>1330</v>
      </c>
      <c r="E8257" t="s">
        <v>334</v>
      </c>
      <c r="F8257" t="s">
        <v>0</v>
      </c>
      <c r="G8257" t="s">
        <v>4332</v>
      </c>
      <c r="H8257">
        <v>0.90900000000000003</v>
      </c>
      <c r="I8257">
        <v>13.88</v>
      </c>
      <c r="J8257">
        <v>259</v>
      </c>
    </row>
    <row r="8258" spans="1:10" x14ac:dyDescent="0.35">
      <c r="A8258" t="s">
        <v>7533</v>
      </c>
      <c r="B8258">
        <v>147</v>
      </c>
      <c r="C8258">
        <v>590</v>
      </c>
      <c r="D8258">
        <v>1331</v>
      </c>
      <c r="E8258" t="s">
        <v>328</v>
      </c>
      <c r="F8258" t="s">
        <v>0</v>
      </c>
      <c r="G8258" t="s">
        <v>7534</v>
      </c>
      <c r="H8258">
        <v>2.218</v>
      </c>
      <c r="I8258">
        <v>46.05</v>
      </c>
      <c r="J8258">
        <v>38</v>
      </c>
    </row>
    <row r="8259" spans="1:10" x14ac:dyDescent="0.35">
      <c r="A8259" t="s">
        <v>7535</v>
      </c>
      <c r="B8259">
        <v>114</v>
      </c>
      <c r="C8259">
        <v>590</v>
      </c>
      <c r="D8259">
        <v>1331</v>
      </c>
      <c r="E8259" t="s">
        <v>328</v>
      </c>
      <c r="F8259" t="s">
        <v>0</v>
      </c>
      <c r="G8259" t="s">
        <v>3026</v>
      </c>
      <c r="H8259">
        <v>2.6150000000000002</v>
      </c>
      <c r="I8259">
        <v>55.62</v>
      </c>
      <c r="J8259">
        <v>26</v>
      </c>
    </row>
    <row r="8260" spans="1:10" x14ac:dyDescent="0.35">
      <c r="A8260" t="s">
        <v>7536</v>
      </c>
      <c r="B8260">
        <v>148</v>
      </c>
      <c r="C8260">
        <v>589</v>
      </c>
      <c r="D8260">
        <v>1333</v>
      </c>
      <c r="E8260" t="s">
        <v>311</v>
      </c>
      <c r="F8260" t="s">
        <v>0</v>
      </c>
      <c r="G8260" t="s">
        <v>2109</v>
      </c>
      <c r="I8260" t="s">
        <v>311</v>
      </c>
      <c r="J8260">
        <v>3</v>
      </c>
    </row>
    <row r="8261" spans="1:10" x14ac:dyDescent="0.35">
      <c r="A8261" t="s">
        <v>7537</v>
      </c>
      <c r="B8261">
        <v>248</v>
      </c>
      <c r="C8261">
        <v>588</v>
      </c>
      <c r="D8261">
        <v>1334</v>
      </c>
      <c r="E8261" t="s">
        <v>328</v>
      </c>
      <c r="F8261" t="s">
        <v>0</v>
      </c>
      <c r="G8261" t="s">
        <v>2520</v>
      </c>
      <c r="H8261">
        <v>1.085</v>
      </c>
      <c r="I8261">
        <v>59.49</v>
      </c>
      <c r="J8261">
        <v>35</v>
      </c>
    </row>
    <row r="8262" spans="1:10" x14ac:dyDescent="0.35">
      <c r="A8262" t="s">
        <v>7538</v>
      </c>
      <c r="B8262">
        <v>519</v>
      </c>
      <c r="C8262">
        <v>588</v>
      </c>
      <c r="D8262">
        <v>1334</v>
      </c>
      <c r="E8262" t="s">
        <v>334</v>
      </c>
      <c r="F8262" t="s">
        <v>0</v>
      </c>
      <c r="G8262" t="s">
        <v>1958</v>
      </c>
      <c r="H8262">
        <v>1.198</v>
      </c>
      <c r="I8262">
        <v>9.56</v>
      </c>
      <c r="J8262">
        <v>96</v>
      </c>
    </row>
    <row r="8263" spans="1:10" x14ac:dyDescent="0.35">
      <c r="A8263" t="s">
        <v>7539</v>
      </c>
      <c r="B8263">
        <v>400</v>
      </c>
      <c r="C8263">
        <v>587</v>
      </c>
      <c r="D8263">
        <v>1336</v>
      </c>
      <c r="E8263" t="s">
        <v>334</v>
      </c>
      <c r="F8263" t="s">
        <v>0</v>
      </c>
      <c r="G8263" t="s">
        <v>2119</v>
      </c>
      <c r="H8263">
        <v>1.004</v>
      </c>
      <c r="I8263">
        <v>8.7200000000000006</v>
      </c>
      <c r="J8263">
        <v>71</v>
      </c>
    </row>
    <row r="8264" spans="1:10" x14ac:dyDescent="0.35">
      <c r="A8264" t="s">
        <v>7540</v>
      </c>
      <c r="B8264">
        <v>430</v>
      </c>
      <c r="C8264">
        <v>587</v>
      </c>
      <c r="D8264">
        <v>1336</v>
      </c>
      <c r="E8264" t="s">
        <v>334</v>
      </c>
      <c r="F8264" t="s">
        <v>0</v>
      </c>
      <c r="G8264" t="s">
        <v>2520</v>
      </c>
      <c r="H8264">
        <v>0.65</v>
      </c>
      <c r="I8264">
        <v>24.25</v>
      </c>
      <c r="J8264">
        <v>54</v>
      </c>
    </row>
    <row r="8265" spans="1:10" x14ac:dyDescent="0.35">
      <c r="A8265" t="s">
        <v>7541</v>
      </c>
      <c r="B8265">
        <v>366</v>
      </c>
      <c r="C8265">
        <v>586</v>
      </c>
      <c r="D8265">
        <v>1338</v>
      </c>
      <c r="E8265" t="s">
        <v>312</v>
      </c>
      <c r="F8265" t="s">
        <v>0</v>
      </c>
      <c r="G8265" t="s">
        <v>2520</v>
      </c>
      <c r="H8265">
        <v>0.77600000000000002</v>
      </c>
      <c r="I8265">
        <v>35.39</v>
      </c>
      <c r="J8265">
        <v>54</v>
      </c>
    </row>
    <row r="8266" spans="1:10" x14ac:dyDescent="0.35">
      <c r="A8266" t="s">
        <v>7542</v>
      </c>
      <c r="B8266">
        <v>125</v>
      </c>
      <c r="C8266">
        <v>584</v>
      </c>
      <c r="D8266">
        <v>1339</v>
      </c>
      <c r="E8266" t="s">
        <v>328</v>
      </c>
      <c r="F8266" t="s">
        <v>0</v>
      </c>
      <c r="G8266" t="s">
        <v>2053</v>
      </c>
      <c r="H8266">
        <v>2.387</v>
      </c>
      <c r="I8266">
        <v>55.54</v>
      </c>
      <c r="J8266">
        <v>86</v>
      </c>
    </row>
    <row r="8267" spans="1:10" x14ac:dyDescent="0.35">
      <c r="A8267" t="s">
        <v>7543</v>
      </c>
      <c r="B8267">
        <v>67</v>
      </c>
      <c r="C8267">
        <v>582</v>
      </c>
      <c r="D8267">
        <v>1340</v>
      </c>
      <c r="E8267" t="s">
        <v>328</v>
      </c>
      <c r="F8267" t="s">
        <v>0</v>
      </c>
      <c r="G8267" t="s">
        <v>7544</v>
      </c>
      <c r="H8267">
        <v>4.2300000000000004</v>
      </c>
      <c r="I8267">
        <v>68.75</v>
      </c>
      <c r="J8267">
        <v>38</v>
      </c>
    </row>
    <row r="8268" spans="1:10" x14ac:dyDescent="0.35">
      <c r="A8268" t="s">
        <v>7545</v>
      </c>
      <c r="B8268">
        <v>83</v>
      </c>
      <c r="C8268">
        <v>582</v>
      </c>
      <c r="D8268">
        <v>1340</v>
      </c>
      <c r="E8268" t="s">
        <v>311</v>
      </c>
      <c r="F8268" t="s">
        <v>0</v>
      </c>
      <c r="G8268" t="s">
        <v>7546</v>
      </c>
      <c r="I8268" t="s">
        <v>311</v>
      </c>
      <c r="J8268">
        <v>83</v>
      </c>
    </row>
    <row r="8269" spans="1:10" x14ac:dyDescent="0.35">
      <c r="A8269" t="s">
        <v>7547</v>
      </c>
      <c r="B8269">
        <v>156</v>
      </c>
      <c r="C8269">
        <v>580</v>
      </c>
      <c r="D8269">
        <v>1342</v>
      </c>
      <c r="E8269" t="s">
        <v>312</v>
      </c>
      <c r="F8269" t="s">
        <v>0</v>
      </c>
      <c r="G8269" t="s">
        <v>6069</v>
      </c>
      <c r="H8269">
        <v>1.901</v>
      </c>
      <c r="I8269">
        <v>26.06</v>
      </c>
      <c r="J8269">
        <v>50</v>
      </c>
    </row>
    <row r="8270" spans="1:10" x14ac:dyDescent="0.35">
      <c r="A8270" t="s">
        <v>7548</v>
      </c>
      <c r="B8270">
        <v>196</v>
      </c>
      <c r="C8270">
        <v>579</v>
      </c>
      <c r="D8270">
        <v>1343</v>
      </c>
      <c r="E8270" t="s">
        <v>311</v>
      </c>
      <c r="F8270" t="s">
        <v>0</v>
      </c>
      <c r="G8270" t="s">
        <v>7472</v>
      </c>
      <c r="I8270" t="s">
        <v>311</v>
      </c>
      <c r="J8270">
        <v>55</v>
      </c>
    </row>
    <row r="8271" spans="1:10" x14ac:dyDescent="0.35">
      <c r="A8271" t="s">
        <v>7549</v>
      </c>
      <c r="B8271">
        <v>146</v>
      </c>
      <c r="C8271">
        <v>576</v>
      </c>
      <c r="D8271">
        <v>1344</v>
      </c>
      <c r="E8271" t="s">
        <v>328</v>
      </c>
      <c r="F8271" t="s">
        <v>0</v>
      </c>
      <c r="G8271" t="s">
        <v>2729</v>
      </c>
      <c r="H8271">
        <v>1.972</v>
      </c>
      <c r="I8271">
        <v>53.8</v>
      </c>
      <c r="J8271">
        <v>33</v>
      </c>
    </row>
    <row r="8272" spans="1:10" x14ac:dyDescent="0.35">
      <c r="A8272" t="s">
        <v>7550</v>
      </c>
      <c r="B8272">
        <v>77</v>
      </c>
      <c r="C8272">
        <v>574</v>
      </c>
      <c r="D8272">
        <v>1345</v>
      </c>
      <c r="E8272" t="s">
        <v>312</v>
      </c>
      <c r="F8272" t="s">
        <v>0</v>
      </c>
      <c r="G8272" t="s">
        <v>1836</v>
      </c>
      <c r="H8272">
        <v>3.831</v>
      </c>
      <c r="I8272">
        <v>35.71</v>
      </c>
      <c r="J8272">
        <v>38</v>
      </c>
    </row>
    <row r="8273" spans="1:10" x14ac:dyDescent="0.35">
      <c r="A8273" t="s">
        <v>7551</v>
      </c>
      <c r="B8273">
        <v>558</v>
      </c>
      <c r="C8273">
        <v>573</v>
      </c>
      <c r="D8273">
        <v>1346</v>
      </c>
      <c r="E8273" t="s">
        <v>334</v>
      </c>
      <c r="F8273" t="s">
        <v>0</v>
      </c>
      <c r="G8273" t="s">
        <v>2167</v>
      </c>
      <c r="H8273">
        <v>0.92</v>
      </c>
      <c r="I8273">
        <v>7.82</v>
      </c>
      <c r="J8273">
        <v>272</v>
      </c>
    </row>
    <row r="8274" spans="1:10" x14ac:dyDescent="0.35">
      <c r="A8274" t="s">
        <v>7552</v>
      </c>
      <c r="B8274">
        <v>127</v>
      </c>
      <c r="C8274">
        <v>571</v>
      </c>
      <c r="D8274">
        <v>1347</v>
      </c>
      <c r="E8274" t="s">
        <v>334</v>
      </c>
      <c r="F8274" t="s">
        <v>0</v>
      </c>
      <c r="G8274" t="s">
        <v>1693</v>
      </c>
      <c r="H8274">
        <v>2.016</v>
      </c>
      <c r="I8274">
        <v>19.18</v>
      </c>
      <c r="J8274">
        <v>36</v>
      </c>
    </row>
    <row r="8275" spans="1:10" x14ac:dyDescent="0.35">
      <c r="A8275" t="s">
        <v>7553</v>
      </c>
      <c r="B8275">
        <v>181</v>
      </c>
      <c r="C8275">
        <v>571</v>
      </c>
      <c r="D8275">
        <v>1347</v>
      </c>
      <c r="E8275" t="s">
        <v>328</v>
      </c>
      <c r="F8275" t="s">
        <v>0</v>
      </c>
      <c r="G8275" t="s">
        <v>4519</v>
      </c>
      <c r="H8275">
        <v>1.3759999999999999</v>
      </c>
      <c r="I8275">
        <v>44.22</v>
      </c>
      <c r="J8275">
        <v>64</v>
      </c>
    </row>
    <row r="8276" spans="1:10" x14ac:dyDescent="0.35">
      <c r="A8276" t="s">
        <v>7554</v>
      </c>
      <c r="B8276">
        <v>291</v>
      </c>
      <c r="C8276">
        <v>570</v>
      </c>
      <c r="D8276">
        <v>1349</v>
      </c>
      <c r="E8276" t="s">
        <v>328</v>
      </c>
      <c r="F8276" t="s">
        <v>0</v>
      </c>
      <c r="G8276" t="s">
        <v>2590</v>
      </c>
      <c r="H8276">
        <v>0.98599999999999999</v>
      </c>
      <c r="I8276">
        <v>37.83</v>
      </c>
      <c r="J8276">
        <v>243</v>
      </c>
    </row>
    <row r="8277" spans="1:10" x14ac:dyDescent="0.35">
      <c r="A8277" t="s">
        <v>7556</v>
      </c>
      <c r="B8277">
        <v>134</v>
      </c>
      <c r="C8277">
        <v>570</v>
      </c>
      <c r="D8277">
        <v>1349</v>
      </c>
      <c r="E8277" t="s">
        <v>312</v>
      </c>
      <c r="F8277" t="s">
        <v>0</v>
      </c>
      <c r="G8277" t="s">
        <v>3026</v>
      </c>
      <c r="H8277">
        <v>2.383</v>
      </c>
      <c r="I8277">
        <v>47.75</v>
      </c>
      <c r="J8277">
        <v>37</v>
      </c>
    </row>
    <row r="8278" spans="1:10" x14ac:dyDescent="0.35">
      <c r="A8278" t="s">
        <v>7557</v>
      </c>
      <c r="B8278">
        <v>69</v>
      </c>
      <c r="C8278">
        <v>565</v>
      </c>
      <c r="D8278">
        <v>1352</v>
      </c>
      <c r="E8278" t="s">
        <v>328</v>
      </c>
      <c r="F8278" t="s">
        <v>0</v>
      </c>
      <c r="G8278" t="s">
        <v>1693</v>
      </c>
      <c r="H8278">
        <v>3.734</v>
      </c>
      <c r="I8278">
        <v>50.36</v>
      </c>
      <c r="J8278">
        <v>69</v>
      </c>
    </row>
    <row r="8279" spans="1:10" x14ac:dyDescent="0.35">
      <c r="A8279" t="s">
        <v>7558</v>
      </c>
      <c r="B8279">
        <v>96</v>
      </c>
      <c r="C8279">
        <v>564</v>
      </c>
      <c r="D8279">
        <v>1353</v>
      </c>
      <c r="E8279" t="s">
        <v>312</v>
      </c>
      <c r="F8279" t="s">
        <v>0</v>
      </c>
      <c r="G8279" t="s">
        <v>1845</v>
      </c>
      <c r="H8279">
        <v>3.3010000000000002</v>
      </c>
      <c r="I8279">
        <v>42.64</v>
      </c>
      <c r="J8279">
        <v>96</v>
      </c>
    </row>
    <row r="8280" spans="1:10" x14ac:dyDescent="0.35">
      <c r="A8280" t="s">
        <v>7559</v>
      </c>
      <c r="B8280">
        <v>170</v>
      </c>
      <c r="C8280">
        <v>563</v>
      </c>
      <c r="D8280">
        <v>1354</v>
      </c>
      <c r="E8280" t="s">
        <v>312</v>
      </c>
      <c r="F8280" t="s">
        <v>0</v>
      </c>
      <c r="G8280" t="s">
        <v>7560</v>
      </c>
      <c r="H8280">
        <v>1.744</v>
      </c>
      <c r="I8280">
        <v>31.4</v>
      </c>
      <c r="J8280">
        <v>31</v>
      </c>
    </row>
    <row r="8281" spans="1:10" x14ac:dyDescent="0.35">
      <c r="A8281" t="s">
        <v>7561</v>
      </c>
      <c r="B8281">
        <v>148</v>
      </c>
      <c r="C8281">
        <v>561</v>
      </c>
      <c r="D8281">
        <v>1355</v>
      </c>
      <c r="E8281" t="s">
        <v>311</v>
      </c>
      <c r="F8281" t="s">
        <v>0</v>
      </c>
      <c r="G8281" t="s">
        <v>3196</v>
      </c>
      <c r="I8281" t="s">
        <v>311</v>
      </c>
      <c r="J8281">
        <v>148</v>
      </c>
    </row>
    <row r="8282" spans="1:10" x14ac:dyDescent="0.35">
      <c r="A8282" t="s">
        <v>7562</v>
      </c>
      <c r="B8282">
        <v>99</v>
      </c>
      <c r="C8282">
        <v>560</v>
      </c>
      <c r="D8282">
        <v>1356</v>
      </c>
      <c r="E8282" t="s">
        <v>328</v>
      </c>
      <c r="F8282" t="s">
        <v>0</v>
      </c>
      <c r="G8282" t="s">
        <v>7563</v>
      </c>
      <c r="H8282">
        <v>3.2890000000000001</v>
      </c>
      <c r="I8282">
        <v>58.65</v>
      </c>
      <c r="J8282">
        <v>99</v>
      </c>
    </row>
    <row r="8283" spans="1:10" x14ac:dyDescent="0.35">
      <c r="A8283" t="s">
        <v>7564</v>
      </c>
      <c r="B8283">
        <v>207</v>
      </c>
      <c r="C8283">
        <v>560</v>
      </c>
      <c r="D8283">
        <v>1356</v>
      </c>
      <c r="E8283" t="s">
        <v>328</v>
      </c>
      <c r="F8283" t="s">
        <v>0</v>
      </c>
      <c r="G8283" t="s">
        <v>2596</v>
      </c>
      <c r="H8283">
        <v>4.3289999999999997</v>
      </c>
      <c r="I8283">
        <v>64.22</v>
      </c>
      <c r="J8283">
        <v>78</v>
      </c>
    </row>
    <row r="8284" spans="1:10" x14ac:dyDescent="0.35">
      <c r="A8284" t="s">
        <v>7565</v>
      </c>
      <c r="B8284">
        <v>62</v>
      </c>
      <c r="C8284">
        <v>560</v>
      </c>
      <c r="D8284">
        <v>1356</v>
      </c>
      <c r="E8284" t="s">
        <v>328</v>
      </c>
      <c r="F8284" t="s">
        <v>0</v>
      </c>
      <c r="G8284" t="s">
        <v>2146</v>
      </c>
      <c r="H8284">
        <v>5.5090000000000003</v>
      </c>
      <c r="I8284">
        <v>68.569999999999993</v>
      </c>
      <c r="J8284">
        <v>62</v>
      </c>
    </row>
    <row r="8285" spans="1:10" x14ac:dyDescent="0.35">
      <c r="A8285" t="s">
        <v>7566</v>
      </c>
      <c r="B8285">
        <v>297</v>
      </c>
      <c r="C8285">
        <v>559</v>
      </c>
      <c r="D8285">
        <v>1359</v>
      </c>
      <c r="E8285" t="s">
        <v>311</v>
      </c>
      <c r="F8285" t="s">
        <v>0</v>
      </c>
      <c r="G8285" t="s">
        <v>6759</v>
      </c>
      <c r="I8285" t="s">
        <v>311</v>
      </c>
      <c r="J8285">
        <v>157</v>
      </c>
    </row>
    <row r="8286" spans="1:10" x14ac:dyDescent="0.35">
      <c r="A8286" t="s">
        <v>7567</v>
      </c>
      <c r="B8286">
        <v>82</v>
      </c>
      <c r="C8286">
        <v>559</v>
      </c>
      <c r="D8286">
        <v>1359</v>
      </c>
      <c r="E8286" t="s">
        <v>312</v>
      </c>
      <c r="F8286" t="s">
        <v>0</v>
      </c>
      <c r="G8286" t="s">
        <v>2244</v>
      </c>
      <c r="H8286">
        <v>3.7679999999999998</v>
      </c>
      <c r="I8286">
        <v>44.59</v>
      </c>
      <c r="J8286">
        <v>82</v>
      </c>
    </row>
    <row r="8287" spans="1:10" x14ac:dyDescent="0.35">
      <c r="A8287" t="s">
        <v>7568</v>
      </c>
      <c r="B8287">
        <v>882</v>
      </c>
      <c r="C8287">
        <v>559</v>
      </c>
      <c r="D8287">
        <v>1359</v>
      </c>
      <c r="E8287" t="s">
        <v>334</v>
      </c>
      <c r="F8287" t="s">
        <v>0</v>
      </c>
      <c r="G8287" t="s">
        <v>2167</v>
      </c>
      <c r="H8287">
        <v>0.437</v>
      </c>
      <c r="I8287">
        <v>2.61</v>
      </c>
      <c r="J8287">
        <v>121</v>
      </c>
    </row>
    <row r="8288" spans="1:10" x14ac:dyDescent="0.35">
      <c r="A8288" t="s">
        <v>7569</v>
      </c>
      <c r="B8288">
        <v>75</v>
      </c>
      <c r="C8288">
        <v>559</v>
      </c>
      <c r="D8288">
        <v>1359</v>
      </c>
      <c r="E8288" t="s">
        <v>319</v>
      </c>
      <c r="F8288" t="s">
        <v>0</v>
      </c>
      <c r="G8288" t="s">
        <v>3026</v>
      </c>
      <c r="H8288">
        <v>4.0449999999999999</v>
      </c>
      <c r="I8288">
        <v>83.33</v>
      </c>
      <c r="J8288">
        <v>15</v>
      </c>
    </row>
    <row r="8289" spans="1:10" x14ac:dyDescent="0.35">
      <c r="A8289" t="s">
        <v>7570</v>
      </c>
      <c r="B8289">
        <v>225</v>
      </c>
      <c r="C8289">
        <v>559</v>
      </c>
      <c r="D8289">
        <v>1359</v>
      </c>
      <c r="E8289" t="s">
        <v>334</v>
      </c>
      <c r="F8289" t="s">
        <v>0</v>
      </c>
      <c r="G8289" t="s">
        <v>6939</v>
      </c>
      <c r="H8289">
        <v>0.99099999999999999</v>
      </c>
      <c r="I8289">
        <v>13.87</v>
      </c>
      <c r="J8289">
        <v>31</v>
      </c>
    </row>
    <row r="8290" spans="1:10" x14ac:dyDescent="0.35">
      <c r="A8290" t="s">
        <v>7571</v>
      </c>
      <c r="B8290">
        <v>130</v>
      </c>
      <c r="C8290">
        <v>557</v>
      </c>
      <c r="D8290">
        <v>1364</v>
      </c>
      <c r="E8290" t="s">
        <v>311</v>
      </c>
      <c r="F8290" t="s">
        <v>0</v>
      </c>
      <c r="G8290" t="s">
        <v>2135</v>
      </c>
      <c r="I8290" t="s">
        <v>311</v>
      </c>
      <c r="J8290">
        <v>130</v>
      </c>
    </row>
    <row r="8291" spans="1:10" x14ac:dyDescent="0.35">
      <c r="A8291" t="s">
        <v>7572</v>
      </c>
      <c r="B8291">
        <v>148</v>
      </c>
      <c r="C8291">
        <v>556</v>
      </c>
      <c r="D8291">
        <v>1365</v>
      </c>
      <c r="E8291" t="s">
        <v>319</v>
      </c>
      <c r="F8291" t="s">
        <v>0</v>
      </c>
      <c r="G8291" t="s">
        <v>7573</v>
      </c>
      <c r="H8291">
        <v>1.917</v>
      </c>
      <c r="I8291">
        <v>67.19</v>
      </c>
      <c r="J8291">
        <v>83</v>
      </c>
    </row>
    <row r="8292" spans="1:10" x14ac:dyDescent="0.35">
      <c r="A8292" t="s">
        <v>7574</v>
      </c>
      <c r="B8292">
        <v>61</v>
      </c>
      <c r="C8292">
        <v>556</v>
      </c>
      <c r="D8292">
        <v>1365</v>
      </c>
      <c r="E8292" t="s">
        <v>311</v>
      </c>
      <c r="F8292" t="s">
        <v>0</v>
      </c>
      <c r="G8292" t="s">
        <v>1830</v>
      </c>
      <c r="I8292" t="s">
        <v>311</v>
      </c>
      <c r="J8292">
        <v>22</v>
      </c>
    </row>
    <row r="8293" spans="1:10" x14ac:dyDescent="0.35">
      <c r="A8293" t="s">
        <v>7575</v>
      </c>
      <c r="B8293">
        <v>65</v>
      </c>
      <c r="C8293">
        <v>555</v>
      </c>
      <c r="D8293">
        <v>1367</v>
      </c>
      <c r="E8293" t="s">
        <v>319</v>
      </c>
      <c r="F8293" t="s">
        <v>0</v>
      </c>
      <c r="G8293" t="s">
        <v>3554</v>
      </c>
      <c r="H8293">
        <v>4.1269999999999998</v>
      </c>
      <c r="I8293">
        <v>84.09</v>
      </c>
      <c r="J8293">
        <v>65</v>
      </c>
    </row>
    <row r="8294" spans="1:10" x14ac:dyDescent="0.35">
      <c r="A8294" t="s">
        <v>7576</v>
      </c>
      <c r="B8294">
        <v>81</v>
      </c>
      <c r="C8294">
        <v>554</v>
      </c>
      <c r="D8294">
        <v>1368</v>
      </c>
      <c r="E8294" t="s">
        <v>328</v>
      </c>
      <c r="F8294" t="s">
        <v>0</v>
      </c>
      <c r="G8294" t="s">
        <v>7577</v>
      </c>
      <c r="H8294">
        <v>3.8530000000000002</v>
      </c>
      <c r="I8294">
        <v>48.3</v>
      </c>
      <c r="J8294">
        <v>18</v>
      </c>
    </row>
    <row r="8295" spans="1:10" x14ac:dyDescent="0.35">
      <c r="A8295" t="s">
        <v>7578</v>
      </c>
      <c r="B8295">
        <v>107</v>
      </c>
      <c r="C8295">
        <v>553</v>
      </c>
      <c r="D8295">
        <v>1369</v>
      </c>
      <c r="E8295" t="s">
        <v>334</v>
      </c>
      <c r="F8295" t="s">
        <v>0</v>
      </c>
      <c r="G8295" t="s">
        <v>1767</v>
      </c>
      <c r="H8295">
        <v>2.8460000000000001</v>
      </c>
      <c r="I8295">
        <v>25</v>
      </c>
      <c r="J8295">
        <v>107</v>
      </c>
    </row>
    <row r="8296" spans="1:10" x14ac:dyDescent="0.35">
      <c r="A8296" t="s">
        <v>7579</v>
      </c>
      <c r="B8296">
        <v>83</v>
      </c>
      <c r="C8296">
        <v>552</v>
      </c>
      <c r="D8296">
        <v>1370</v>
      </c>
      <c r="E8296" t="s">
        <v>311</v>
      </c>
      <c r="F8296" t="s">
        <v>0</v>
      </c>
      <c r="G8296" t="s">
        <v>2402</v>
      </c>
      <c r="I8296" t="s">
        <v>311</v>
      </c>
      <c r="J8296">
        <v>83</v>
      </c>
    </row>
    <row r="8297" spans="1:10" x14ac:dyDescent="0.35">
      <c r="A8297" t="s">
        <v>7580</v>
      </c>
      <c r="B8297">
        <v>141</v>
      </c>
      <c r="C8297">
        <v>551</v>
      </c>
      <c r="D8297">
        <v>1371</v>
      </c>
      <c r="E8297" t="s">
        <v>312</v>
      </c>
      <c r="F8297" t="s">
        <v>0</v>
      </c>
      <c r="G8297" t="s">
        <v>2053</v>
      </c>
      <c r="H8297">
        <v>1.962</v>
      </c>
      <c r="I8297">
        <v>46.83</v>
      </c>
      <c r="J8297">
        <v>83</v>
      </c>
    </row>
    <row r="8298" spans="1:10" x14ac:dyDescent="0.35">
      <c r="A8298" t="s">
        <v>7581</v>
      </c>
      <c r="B8298">
        <v>467</v>
      </c>
      <c r="C8298">
        <v>551</v>
      </c>
      <c r="D8298">
        <v>1371</v>
      </c>
      <c r="E8298" t="s">
        <v>328</v>
      </c>
      <c r="F8298" t="s">
        <v>0</v>
      </c>
      <c r="G8298" t="s">
        <v>7582</v>
      </c>
      <c r="H8298">
        <v>2.9649999999999999</v>
      </c>
      <c r="I8298">
        <v>46.39</v>
      </c>
      <c r="J8298">
        <v>69</v>
      </c>
    </row>
    <row r="8299" spans="1:10" x14ac:dyDescent="0.35">
      <c r="A8299" t="s">
        <v>7583</v>
      </c>
      <c r="B8299">
        <v>177</v>
      </c>
      <c r="C8299">
        <v>551</v>
      </c>
      <c r="D8299">
        <v>1371</v>
      </c>
      <c r="E8299" t="s">
        <v>312</v>
      </c>
      <c r="F8299" t="s">
        <v>0</v>
      </c>
      <c r="G8299" t="s">
        <v>2109</v>
      </c>
      <c r="H8299">
        <v>1.6060000000000001</v>
      </c>
      <c r="I8299">
        <v>31.61</v>
      </c>
      <c r="J8299">
        <v>46</v>
      </c>
    </row>
    <row r="8300" spans="1:10" x14ac:dyDescent="0.35">
      <c r="A8300" t="s">
        <v>7584</v>
      </c>
      <c r="B8300">
        <v>163</v>
      </c>
      <c r="C8300">
        <v>551</v>
      </c>
      <c r="D8300">
        <v>1371</v>
      </c>
      <c r="E8300" t="s">
        <v>311</v>
      </c>
      <c r="F8300" t="s">
        <v>0</v>
      </c>
      <c r="G8300" t="s">
        <v>2472</v>
      </c>
      <c r="I8300" t="s">
        <v>311</v>
      </c>
      <c r="J8300">
        <v>14</v>
      </c>
    </row>
    <row r="8301" spans="1:10" x14ac:dyDescent="0.35">
      <c r="A8301" t="s">
        <v>7585</v>
      </c>
      <c r="B8301">
        <v>87</v>
      </c>
      <c r="C8301">
        <v>548</v>
      </c>
      <c r="D8301">
        <v>1375</v>
      </c>
      <c r="E8301" t="s">
        <v>312</v>
      </c>
      <c r="F8301" t="s">
        <v>0</v>
      </c>
      <c r="G8301" t="s">
        <v>3262</v>
      </c>
      <c r="H8301">
        <v>3.8410000000000002</v>
      </c>
      <c r="I8301">
        <v>50</v>
      </c>
      <c r="J8301">
        <v>35</v>
      </c>
    </row>
    <row r="8302" spans="1:10" x14ac:dyDescent="0.35">
      <c r="A8302" t="s">
        <v>7586</v>
      </c>
      <c r="B8302">
        <v>439</v>
      </c>
      <c r="C8302">
        <v>547</v>
      </c>
      <c r="D8302">
        <v>1376</v>
      </c>
      <c r="E8302" t="s">
        <v>311</v>
      </c>
      <c r="F8302" t="s">
        <v>0</v>
      </c>
      <c r="G8302" t="s">
        <v>1779</v>
      </c>
      <c r="I8302" t="s">
        <v>311</v>
      </c>
      <c r="J8302">
        <v>422</v>
      </c>
    </row>
    <row r="8303" spans="1:10" x14ac:dyDescent="0.35">
      <c r="A8303" t="s">
        <v>7587</v>
      </c>
      <c r="B8303">
        <v>213</v>
      </c>
      <c r="C8303">
        <v>547</v>
      </c>
      <c r="D8303">
        <v>1376</v>
      </c>
      <c r="E8303" t="s">
        <v>312</v>
      </c>
      <c r="F8303" t="s">
        <v>0</v>
      </c>
      <c r="G8303" t="s">
        <v>1999</v>
      </c>
      <c r="H8303">
        <v>1.2729999999999999</v>
      </c>
      <c r="I8303">
        <v>43.63</v>
      </c>
      <c r="J8303">
        <v>149</v>
      </c>
    </row>
    <row r="8304" spans="1:10" x14ac:dyDescent="0.35">
      <c r="A8304" t="s">
        <v>7588</v>
      </c>
      <c r="B8304">
        <v>131</v>
      </c>
      <c r="C8304">
        <v>544</v>
      </c>
      <c r="D8304">
        <v>1378</v>
      </c>
      <c r="E8304" t="s">
        <v>334</v>
      </c>
      <c r="F8304" t="s">
        <v>0</v>
      </c>
      <c r="G8304" t="s">
        <v>2718</v>
      </c>
      <c r="H8304">
        <v>2.6280000000000001</v>
      </c>
      <c r="I8304">
        <v>22.87</v>
      </c>
      <c r="J8304">
        <v>131</v>
      </c>
    </row>
    <row r="8305" spans="1:10" x14ac:dyDescent="0.35">
      <c r="A8305" t="s">
        <v>7589</v>
      </c>
      <c r="B8305">
        <v>391</v>
      </c>
      <c r="C8305">
        <v>543</v>
      </c>
      <c r="D8305">
        <v>1379</v>
      </c>
      <c r="E8305" t="s">
        <v>334</v>
      </c>
      <c r="F8305" t="s">
        <v>0</v>
      </c>
      <c r="G8305" t="s">
        <v>7590</v>
      </c>
      <c r="H8305">
        <v>0.91800000000000004</v>
      </c>
      <c r="I8305">
        <v>12.27</v>
      </c>
      <c r="J8305">
        <v>81</v>
      </c>
    </row>
    <row r="8306" spans="1:10" x14ac:dyDescent="0.35">
      <c r="A8306" t="s">
        <v>7591</v>
      </c>
      <c r="B8306">
        <v>75</v>
      </c>
      <c r="C8306">
        <v>542</v>
      </c>
      <c r="D8306">
        <v>1380</v>
      </c>
      <c r="E8306" t="s">
        <v>319</v>
      </c>
      <c r="F8306" t="s">
        <v>0</v>
      </c>
      <c r="G8306" t="s">
        <v>7592</v>
      </c>
      <c r="H8306">
        <v>3.63</v>
      </c>
      <c r="I8306">
        <v>82.46</v>
      </c>
      <c r="J8306">
        <v>74</v>
      </c>
    </row>
    <row r="8307" spans="1:10" x14ac:dyDescent="0.35">
      <c r="A8307" t="s">
        <v>7593</v>
      </c>
      <c r="B8307">
        <v>185</v>
      </c>
      <c r="C8307">
        <v>542</v>
      </c>
      <c r="D8307">
        <v>1380</v>
      </c>
      <c r="E8307" t="s">
        <v>328</v>
      </c>
      <c r="F8307" t="s">
        <v>0</v>
      </c>
      <c r="G8307" t="s">
        <v>1999</v>
      </c>
      <c r="H8307">
        <v>1.5629999999999999</v>
      </c>
      <c r="I8307">
        <v>58.61</v>
      </c>
      <c r="J8307">
        <v>59</v>
      </c>
    </row>
    <row r="8308" spans="1:10" x14ac:dyDescent="0.35">
      <c r="A8308" t="s">
        <v>7594</v>
      </c>
      <c r="B8308">
        <v>362</v>
      </c>
      <c r="C8308">
        <v>541</v>
      </c>
      <c r="D8308">
        <v>1382</v>
      </c>
      <c r="E8308" t="s">
        <v>311</v>
      </c>
      <c r="F8308" t="s">
        <v>0</v>
      </c>
      <c r="G8308" t="s">
        <v>2799</v>
      </c>
      <c r="I8308" t="s">
        <v>311</v>
      </c>
      <c r="J8308">
        <v>256</v>
      </c>
    </row>
    <row r="8309" spans="1:10" x14ac:dyDescent="0.35">
      <c r="A8309" t="s">
        <v>7595</v>
      </c>
      <c r="B8309">
        <v>153</v>
      </c>
      <c r="C8309">
        <v>540</v>
      </c>
      <c r="D8309">
        <v>1383</v>
      </c>
      <c r="E8309" t="s">
        <v>328</v>
      </c>
      <c r="F8309" t="s">
        <v>0</v>
      </c>
      <c r="G8309" t="s">
        <v>4022</v>
      </c>
      <c r="H8309">
        <v>2.4359999999999999</v>
      </c>
      <c r="I8309">
        <v>61.76</v>
      </c>
      <c r="J8309">
        <v>65</v>
      </c>
    </row>
    <row r="8310" spans="1:10" x14ac:dyDescent="0.35">
      <c r="A8310" t="s">
        <v>7596</v>
      </c>
      <c r="B8310">
        <v>214</v>
      </c>
      <c r="C8310">
        <v>539</v>
      </c>
      <c r="D8310">
        <v>1384</v>
      </c>
      <c r="E8310" t="s">
        <v>311</v>
      </c>
      <c r="F8310" t="s">
        <v>0</v>
      </c>
      <c r="G8310" t="s">
        <v>7597</v>
      </c>
      <c r="I8310" t="s">
        <v>311</v>
      </c>
      <c r="J8310">
        <v>214</v>
      </c>
    </row>
    <row r="8311" spans="1:10" x14ac:dyDescent="0.35">
      <c r="A8311" t="s">
        <v>7598</v>
      </c>
      <c r="B8311">
        <v>167</v>
      </c>
      <c r="C8311">
        <v>538</v>
      </c>
      <c r="D8311">
        <v>1385</v>
      </c>
      <c r="E8311" t="s">
        <v>328</v>
      </c>
      <c r="F8311" t="s">
        <v>0</v>
      </c>
      <c r="G8311" t="s">
        <v>7599</v>
      </c>
      <c r="H8311">
        <v>1.627</v>
      </c>
      <c r="I8311">
        <v>35.880000000000003</v>
      </c>
      <c r="J8311">
        <v>107</v>
      </c>
    </row>
    <row r="8312" spans="1:10" x14ac:dyDescent="0.35">
      <c r="A8312" t="s">
        <v>7600</v>
      </c>
      <c r="B8312">
        <v>61</v>
      </c>
      <c r="C8312">
        <v>538</v>
      </c>
      <c r="D8312">
        <v>1385</v>
      </c>
      <c r="E8312" t="s">
        <v>311</v>
      </c>
      <c r="F8312" t="s">
        <v>0</v>
      </c>
      <c r="G8312" t="s">
        <v>311</v>
      </c>
      <c r="I8312" t="s">
        <v>311</v>
      </c>
      <c r="J8312">
        <v>8</v>
      </c>
    </row>
    <row r="8313" spans="1:10" x14ac:dyDescent="0.35">
      <c r="A8313" t="s">
        <v>7601</v>
      </c>
      <c r="B8313">
        <v>115</v>
      </c>
      <c r="C8313">
        <v>534</v>
      </c>
      <c r="D8313">
        <v>1387</v>
      </c>
      <c r="E8313" t="s">
        <v>311</v>
      </c>
      <c r="F8313" t="s">
        <v>0</v>
      </c>
      <c r="G8313" t="s">
        <v>3282</v>
      </c>
      <c r="I8313" t="s">
        <v>311</v>
      </c>
      <c r="J8313">
        <v>37</v>
      </c>
    </row>
    <row r="8314" spans="1:10" x14ac:dyDescent="0.35">
      <c r="A8314" t="s">
        <v>7602</v>
      </c>
      <c r="B8314">
        <v>127</v>
      </c>
      <c r="C8314">
        <v>534</v>
      </c>
      <c r="D8314">
        <v>1387</v>
      </c>
      <c r="E8314" t="s">
        <v>328</v>
      </c>
      <c r="F8314" t="s">
        <v>0</v>
      </c>
      <c r="G8314" t="s">
        <v>2675</v>
      </c>
      <c r="H8314">
        <v>2.23</v>
      </c>
      <c r="I8314">
        <v>58.33</v>
      </c>
      <c r="J8314">
        <v>25</v>
      </c>
    </row>
    <row r="8315" spans="1:10" x14ac:dyDescent="0.35">
      <c r="A8315" t="s">
        <v>7603</v>
      </c>
      <c r="B8315">
        <v>210</v>
      </c>
      <c r="C8315">
        <v>534</v>
      </c>
      <c r="D8315">
        <v>1387</v>
      </c>
      <c r="E8315" t="s">
        <v>328</v>
      </c>
      <c r="F8315" t="s">
        <v>0</v>
      </c>
      <c r="G8315" t="s">
        <v>2520</v>
      </c>
      <c r="H8315">
        <v>1.0960000000000001</v>
      </c>
      <c r="I8315">
        <v>60.39</v>
      </c>
      <c r="J8315">
        <v>153</v>
      </c>
    </row>
    <row r="8316" spans="1:10" x14ac:dyDescent="0.35">
      <c r="A8316" t="s">
        <v>7604</v>
      </c>
      <c r="B8316">
        <v>10</v>
      </c>
      <c r="C8316">
        <v>533</v>
      </c>
      <c r="D8316">
        <v>1390</v>
      </c>
      <c r="E8316" t="s">
        <v>319</v>
      </c>
      <c r="F8316" t="s">
        <v>0</v>
      </c>
      <c r="G8316" t="s">
        <v>2452</v>
      </c>
      <c r="H8316">
        <v>28.7</v>
      </c>
      <c r="I8316">
        <v>96.38</v>
      </c>
      <c r="J8316">
        <v>10</v>
      </c>
    </row>
    <row r="8317" spans="1:10" x14ac:dyDescent="0.35">
      <c r="A8317" t="s">
        <v>7605</v>
      </c>
      <c r="B8317">
        <v>121</v>
      </c>
      <c r="C8317">
        <v>532</v>
      </c>
      <c r="D8317">
        <v>1391</v>
      </c>
      <c r="E8317" t="s">
        <v>312</v>
      </c>
      <c r="F8317" t="s">
        <v>0</v>
      </c>
      <c r="G8317" t="s">
        <v>7606</v>
      </c>
      <c r="H8317">
        <v>2.3050000000000002</v>
      </c>
      <c r="I8317">
        <v>25.96</v>
      </c>
      <c r="J8317">
        <v>40</v>
      </c>
    </row>
    <row r="8318" spans="1:10" x14ac:dyDescent="0.35">
      <c r="A8318" t="s">
        <v>7607</v>
      </c>
      <c r="B8318">
        <v>72</v>
      </c>
      <c r="C8318">
        <v>532</v>
      </c>
      <c r="D8318">
        <v>1391</v>
      </c>
      <c r="E8318" t="s">
        <v>328</v>
      </c>
      <c r="F8318" t="s">
        <v>0</v>
      </c>
      <c r="G8318" t="s">
        <v>1697</v>
      </c>
      <c r="H8318">
        <v>4.3090000000000002</v>
      </c>
      <c r="I8318">
        <v>45.27</v>
      </c>
      <c r="J8318">
        <v>72</v>
      </c>
    </row>
    <row r="8319" spans="1:10" x14ac:dyDescent="0.35">
      <c r="A8319" t="s">
        <v>7608</v>
      </c>
      <c r="B8319">
        <v>81</v>
      </c>
      <c r="C8319">
        <v>531</v>
      </c>
      <c r="D8319">
        <v>1393</v>
      </c>
      <c r="E8319" t="s">
        <v>312</v>
      </c>
      <c r="F8319" t="s">
        <v>0</v>
      </c>
      <c r="G8319" t="s">
        <v>1705</v>
      </c>
      <c r="H8319">
        <v>3.3519999999999999</v>
      </c>
      <c r="I8319">
        <v>28.61</v>
      </c>
      <c r="J8319">
        <v>51</v>
      </c>
    </row>
    <row r="8320" spans="1:10" x14ac:dyDescent="0.35">
      <c r="A8320" t="s">
        <v>7609</v>
      </c>
      <c r="B8320">
        <v>46</v>
      </c>
      <c r="C8320">
        <v>531</v>
      </c>
      <c r="D8320">
        <v>1393</v>
      </c>
      <c r="E8320" t="s">
        <v>319</v>
      </c>
      <c r="F8320" t="s">
        <v>0</v>
      </c>
      <c r="G8320" t="s">
        <v>2343</v>
      </c>
      <c r="H8320">
        <v>6.65</v>
      </c>
      <c r="I8320">
        <v>78.7</v>
      </c>
      <c r="J8320">
        <v>46</v>
      </c>
    </row>
    <row r="8321" spans="1:10" x14ac:dyDescent="0.35">
      <c r="A8321" t="s">
        <v>7610</v>
      </c>
      <c r="B8321">
        <v>73</v>
      </c>
      <c r="C8321">
        <v>531</v>
      </c>
      <c r="D8321">
        <v>1393</v>
      </c>
      <c r="E8321" t="s">
        <v>312</v>
      </c>
      <c r="F8321" t="s">
        <v>0</v>
      </c>
      <c r="G8321" t="s">
        <v>1904</v>
      </c>
      <c r="H8321">
        <v>3.5510000000000002</v>
      </c>
      <c r="I8321">
        <v>46.85</v>
      </c>
      <c r="J8321">
        <v>29</v>
      </c>
    </row>
    <row r="8322" spans="1:10" x14ac:dyDescent="0.35">
      <c r="A8322" t="s">
        <v>7611</v>
      </c>
      <c r="B8322">
        <v>118</v>
      </c>
      <c r="C8322">
        <v>530</v>
      </c>
      <c r="D8322">
        <v>1396</v>
      </c>
      <c r="E8322" t="s">
        <v>312</v>
      </c>
      <c r="F8322" t="s">
        <v>0</v>
      </c>
      <c r="G8322" t="s">
        <v>7612</v>
      </c>
      <c r="H8322">
        <v>2.2650000000000001</v>
      </c>
      <c r="I8322">
        <v>35.4</v>
      </c>
      <c r="J8322">
        <v>41</v>
      </c>
    </row>
    <row r="8323" spans="1:10" x14ac:dyDescent="0.35">
      <c r="A8323" t="s">
        <v>7613</v>
      </c>
      <c r="B8323">
        <v>350</v>
      </c>
      <c r="C8323">
        <v>529</v>
      </c>
      <c r="D8323">
        <v>1397</v>
      </c>
      <c r="E8323" t="s">
        <v>334</v>
      </c>
      <c r="F8323" t="s">
        <v>0</v>
      </c>
      <c r="G8323" t="s">
        <v>1893</v>
      </c>
      <c r="H8323">
        <v>0.81599999999999995</v>
      </c>
      <c r="I8323">
        <v>15.12</v>
      </c>
      <c r="J8323">
        <v>19</v>
      </c>
    </row>
    <row r="8324" spans="1:10" x14ac:dyDescent="0.35">
      <c r="A8324" t="s">
        <v>7614</v>
      </c>
      <c r="B8324">
        <v>46</v>
      </c>
      <c r="C8324">
        <v>528</v>
      </c>
      <c r="D8324">
        <v>1398</v>
      </c>
      <c r="E8324" t="s">
        <v>319</v>
      </c>
      <c r="F8324" t="s">
        <v>0</v>
      </c>
      <c r="G8324" t="s">
        <v>1815</v>
      </c>
      <c r="H8324">
        <v>7</v>
      </c>
      <c r="I8324">
        <v>88.46</v>
      </c>
      <c r="J8324">
        <v>46</v>
      </c>
    </row>
    <row r="8325" spans="1:10" x14ac:dyDescent="0.35">
      <c r="A8325" t="s">
        <v>7615</v>
      </c>
      <c r="B8325">
        <v>83</v>
      </c>
      <c r="C8325">
        <v>527</v>
      </c>
      <c r="D8325">
        <v>1399</v>
      </c>
      <c r="E8325" t="s">
        <v>319</v>
      </c>
      <c r="F8325" t="s">
        <v>0</v>
      </c>
      <c r="G8325" t="s">
        <v>3594</v>
      </c>
      <c r="H8325">
        <v>3.3</v>
      </c>
      <c r="I8325">
        <v>94.03</v>
      </c>
      <c r="J8325">
        <v>83</v>
      </c>
    </row>
    <row r="8326" spans="1:10" x14ac:dyDescent="0.35">
      <c r="A8326" t="s">
        <v>7616</v>
      </c>
      <c r="B8326">
        <v>109</v>
      </c>
      <c r="C8326">
        <v>526</v>
      </c>
      <c r="D8326">
        <v>1400</v>
      </c>
      <c r="E8326" t="s">
        <v>319</v>
      </c>
      <c r="F8326" t="s">
        <v>0</v>
      </c>
      <c r="G8326" t="s">
        <v>7560</v>
      </c>
      <c r="H8326">
        <v>2.5910000000000002</v>
      </c>
      <c r="I8326">
        <v>80.23</v>
      </c>
      <c r="J8326">
        <v>28</v>
      </c>
    </row>
    <row r="8327" spans="1:10" x14ac:dyDescent="0.35">
      <c r="A8327" t="s">
        <v>7617</v>
      </c>
      <c r="B8327">
        <v>129</v>
      </c>
      <c r="C8327">
        <v>525</v>
      </c>
      <c r="D8327">
        <v>1401</v>
      </c>
      <c r="E8327" t="s">
        <v>312</v>
      </c>
      <c r="F8327" t="s">
        <v>0</v>
      </c>
      <c r="G8327" t="s">
        <v>4378</v>
      </c>
      <c r="H8327">
        <v>1.768</v>
      </c>
      <c r="I8327">
        <v>22.7</v>
      </c>
      <c r="J8327">
        <v>17</v>
      </c>
    </row>
    <row r="8328" spans="1:10" x14ac:dyDescent="0.35">
      <c r="A8328" t="s">
        <v>7618</v>
      </c>
      <c r="B8328">
        <v>56</v>
      </c>
      <c r="C8328">
        <v>523</v>
      </c>
      <c r="D8328">
        <v>1402</v>
      </c>
      <c r="E8328" t="s">
        <v>328</v>
      </c>
      <c r="F8328" t="s">
        <v>0</v>
      </c>
      <c r="G8328" t="s">
        <v>7619</v>
      </c>
      <c r="H8328">
        <v>4.423</v>
      </c>
      <c r="I8328">
        <v>60.26</v>
      </c>
      <c r="J8328">
        <v>56</v>
      </c>
    </row>
    <row r="8329" spans="1:10" x14ac:dyDescent="0.35">
      <c r="A8329" t="s">
        <v>7620</v>
      </c>
      <c r="B8329">
        <v>322</v>
      </c>
      <c r="C8329">
        <v>523</v>
      </c>
      <c r="D8329">
        <v>1402</v>
      </c>
      <c r="E8329" t="s">
        <v>312</v>
      </c>
      <c r="F8329" t="s">
        <v>0</v>
      </c>
      <c r="G8329" t="s">
        <v>2520</v>
      </c>
      <c r="H8329">
        <v>0.90100000000000002</v>
      </c>
      <c r="I8329">
        <v>45.03</v>
      </c>
      <c r="J8329">
        <v>152</v>
      </c>
    </row>
    <row r="8330" spans="1:10" x14ac:dyDescent="0.35">
      <c r="A8330" t="s">
        <v>7621</v>
      </c>
      <c r="B8330">
        <v>71</v>
      </c>
      <c r="C8330">
        <v>523</v>
      </c>
      <c r="D8330">
        <v>1402</v>
      </c>
      <c r="E8330" t="s">
        <v>311</v>
      </c>
      <c r="F8330" t="s">
        <v>0</v>
      </c>
      <c r="G8330" t="s">
        <v>1819</v>
      </c>
      <c r="I8330" t="s">
        <v>311</v>
      </c>
      <c r="J8330">
        <v>68</v>
      </c>
    </row>
    <row r="8331" spans="1:10" x14ac:dyDescent="0.35">
      <c r="A8331" t="s">
        <v>7622</v>
      </c>
      <c r="B8331">
        <v>161</v>
      </c>
      <c r="C8331">
        <v>523</v>
      </c>
      <c r="D8331">
        <v>1402</v>
      </c>
      <c r="E8331" t="s">
        <v>328</v>
      </c>
      <c r="F8331" t="s">
        <v>0</v>
      </c>
      <c r="G8331" t="s">
        <v>7623</v>
      </c>
      <c r="H8331">
        <v>1.8089999999999999</v>
      </c>
      <c r="I8331">
        <v>46.03</v>
      </c>
      <c r="J8331">
        <v>8</v>
      </c>
    </row>
    <row r="8332" spans="1:10" x14ac:dyDescent="0.35">
      <c r="A8332" t="s">
        <v>7624</v>
      </c>
      <c r="B8332">
        <v>107</v>
      </c>
      <c r="C8332">
        <v>522</v>
      </c>
      <c r="D8332">
        <v>1406</v>
      </c>
      <c r="E8332" t="s">
        <v>328</v>
      </c>
      <c r="F8332" t="s">
        <v>0</v>
      </c>
      <c r="G8332" t="s">
        <v>3885</v>
      </c>
      <c r="H8332">
        <v>3.5259999999999998</v>
      </c>
      <c r="I8332">
        <v>62.54</v>
      </c>
      <c r="J8332">
        <v>48</v>
      </c>
    </row>
    <row r="8333" spans="1:10" x14ac:dyDescent="0.35">
      <c r="A8333" t="s">
        <v>7625</v>
      </c>
      <c r="B8333">
        <v>145</v>
      </c>
      <c r="C8333">
        <v>520</v>
      </c>
      <c r="D8333">
        <v>1407</v>
      </c>
      <c r="E8333" t="s">
        <v>312</v>
      </c>
      <c r="F8333" t="s">
        <v>0</v>
      </c>
      <c r="G8333" t="s">
        <v>7626</v>
      </c>
      <c r="H8333">
        <v>1.7</v>
      </c>
      <c r="I8333">
        <v>28.22</v>
      </c>
      <c r="J8333">
        <v>29</v>
      </c>
    </row>
    <row r="8334" spans="1:10" x14ac:dyDescent="0.35">
      <c r="A8334" t="s">
        <v>7627</v>
      </c>
      <c r="B8334">
        <v>117</v>
      </c>
      <c r="C8334">
        <v>520</v>
      </c>
      <c r="D8334">
        <v>1407</v>
      </c>
      <c r="E8334" t="s">
        <v>311</v>
      </c>
      <c r="F8334" t="s">
        <v>0</v>
      </c>
      <c r="G8334" t="s">
        <v>2063</v>
      </c>
      <c r="I8334" t="s">
        <v>311</v>
      </c>
      <c r="J8334">
        <v>117</v>
      </c>
    </row>
    <row r="8335" spans="1:10" x14ac:dyDescent="0.35">
      <c r="A8335" t="s">
        <v>7628</v>
      </c>
      <c r="B8335">
        <v>55</v>
      </c>
      <c r="C8335">
        <v>520</v>
      </c>
      <c r="D8335">
        <v>1407</v>
      </c>
      <c r="E8335" t="s">
        <v>328</v>
      </c>
      <c r="F8335" t="s">
        <v>0</v>
      </c>
      <c r="G8335" t="s">
        <v>2107</v>
      </c>
      <c r="H8335">
        <v>4.62</v>
      </c>
      <c r="I8335">
        <v>64.099999999999994</v>
      </c>
      <c r="J8335">
        <v>23</v>
      </c>
    </row>
    <row r="8336" spans="1:10" x14ac:dyDescent="0.35">
      <c r="A8336" t="s">
        <v>7629</v>
      </c>
      <c r="B8336">
        <v>125</v>
      </c>
      <c r="C8336">
        <v>519</v>
      </c>
      <c r="D8336">
        <v>1410</v>
      </c>
      <c r="E8336" t="s">
        <v>312</v>
      </c>
      <c r="F8336" t="s">
        <v>0</v>
      </c>
      <c r="G8336" t="s">
        <v>7630</v>
      </c>
      <c r="H8336">
        <v>2.0249999999999999</v>
      </c>
      <c r="I8336">
        <v>39.14</v>
      </c>
      <c r="J8336">
        <v>37</v>
      </c>
    </row>
    <row r="8337" spans="1:10" x14ac:dyDescent="0.35">
      <c r="A8337" t="s">
        <v>7631</v>
      </c>
      <c r="B8337">
        <v>127</v>
      </c>
      <c r="C8337">
        <v>519</v>
      </c>
      <c r="D8337">
        <v>1410</v>
      </c>
      <c r="E8337" t="s">
        <v>311</v>
      </c>
      <c r="F8337" t="s">
        <v>0</v>
      </c>
      <c r="G8337" t="s">
        <v>2079</v>
      </c>
      <c r="I8337" t="s">
        <v>311</v>
      </c>
      <c r="J8337">
        <v>127</v>
      </c>
    </row>
    <row r="8338" spans="1:10" x14ac:dyDescent="0.35">
      <c r="A8338" t="s">
        <v>7632</v>
      </c>
      <c r="B8338">
        <v>144</v>
      </c>
      <c r="C8338">
        <v>518</v>
      </c>
      <c r="D8338">
        <v>1412</v>
      </c>
      <c r="E8338" t="s">
        <v>334</v>
      </c>
      <c r="F8338" t="s">
        <v>0</v>
      </c>
      <c r="G8338" t="s">
        <v>7633</v>
      </c>
      <c r="H8338">
        <v>1.752</v>
      </c>
      <c r="I8338">
        <v>11.12</v>
      </c>
      <c r="J8338">
        <v>22</v>
      </c>
    </row>
    <row r="8339" spans="1:10" x14ac:dyDescent="0.35">
      <c r="A8339" t="s">
        <v>7634</v>
      </c>
      <c r="B8339">
        <v>62</v>
      </c>
      <c r="C8339">
        <v>518</v>
      </c>
      <c r="D8339">
        <v>1412</v>
      </c>
      <c r="E8339" t="s">
        <v>311</v>
      </c>
      <c r="F8339" t="s">
        <v>0</v>
      </c>
      <c r="G8339" t="s">
        <v>2053</v>
      </c>
      <c r="I8339" t="s">
        <v>311</v>
      </c>
      <c r="J8339">
        <v>28</v>
      </c>
    </row>
    <row r="8340" spans="1:10" x14ac:dyDescent="0.35">
      <c r="A8340" t="s">
        <v>7635</v>
      </c>
      <c r="B8340">
        <v>130</v>
      </c>
      <c r="C8340">
        <v>517</v>
      </c>
      <c r="D8340">
        <v>1414</v>
      </c>
      <c r="E8340" t="s">
        <v>328</v>
      </c>
      <c r="F8340" t="s">
        <v>0</v>
      </c>
      <c r="G8340" t="s">
        <v>3052</v>
      </c>
      <c r="H8340">
        <v>2.048</v>
      </c>
      <c r="I8340">
        <v>66.319999999999993</v>
      </c>
      <c r="J8340">
        <v>130</v>
      </c>
    </row>
    <row r="8341" spans="1:10" x14ac:dyDescent="0.35">
      <c r="A8341" t="s">
        <v>7636</v>
      </c>
      <c r="B8341">
        <v>117</v>
      </c>
      <c r="C8341">
        <v>516</v>
      </c>
      <c r="D8341">
        <v>1415</v>
      </c>
      <c r="E8341" t="s">
        <v>319</v>
      </c>
      <c r="F8341" t="s">
        <v>0</v>
      </c>
      <c r="G8341" t="s">
        <v>3594</v>
      </c>
      <c r="H8341">
        <v>2.5779999999999998</v>
      </c>
      <c r="I8341">
        <v>82.1</v>
      </c>
      <c r="J8341">
        <v>58</v>
      </c>
    </row>
    <row r="8342" spans="1:10" x14ac:dyDescent="0.35">
      <c r="A8342" t="s">
        <v>7637</v>
      </c>
      <c r="B8342">
        <v>62</v>
      </c>
      <c r="C8342">
        <v>516</v>
      </c>
      <c r="D8342">
        <v>1415</v>
      </c>
      <c r="E8342" t="s">
        <v>312</v>
      </c>
      <c r="F8342" t="s">
        <v>0</v>
      </c>
      <c r="G8342" t="s">
        <v>3375</v>
      </c>
      <c r="H8342">
        <v>4.492</v>
      </c>
      <c r="I8342">
        <v>48.45</v>
      </c>
      <c r="J8342">
        <v>33</v>
      </c>
    </row>
    <row r="8343" spans="1:10" x14ac:dyDescent="0.35">
      <c r="A8343" t="s">
        <v>7638</v>
      </c>
      <c r="B8343">
        <v>103</v>
      </c>
      <c r="C8343">
        <v>515</v>
      </c>
      <c r="D8343">
        <v>1417</v>
      </c>
      <c r="E8343" t="s">
        <v>312</v>
      </c>
      <c r="F8343" t="s">
        <v>0</v>
      </c>
      <c r="G8343" t="s">
        <v>2840</v>
      </c>
      <c r="H8343">
        <v>2.9889999999999999</v>
      </c>
      <c r="I8343">
        <v>30.2</v>
      </c>
      <c r="J8343">
        <v>26</v>
      </c>
    </row>
    <row r="8344" spans="1:10" x14ac:dyDescent="0.35">
      <c r="A8344" t="s">
        <v>7639</v>
      </c>
      <c r="B8344">
        <v>132</v>
      </c>
      <c r="C8344">
        <v>514</v>
      </c>
      <c r="D8344">
        <v>1418</v>
      </c>
      <c r="E8344" t="s">
        <v>312</v>
      </c>
      <c r="F8344" t="s">
        <v>0</v>
      </c>
      <c r="G8344" t="s">
        <v>7640</v>
      </c>
      <c r="H8344">
        <v>1.748</v>
      </c>
      <c r="I8344">
        <v>28.95</v>
      </c>
      <c r="J8344">
        <v>33</v>
      </c>
    </row>
    <row r="8345" spans="1:10" x14ac:dyDescent="0.35">
      <c r="A8345" t="s">
        <v>7642</v>
      </c>
      <c r="B8345">
        <v>333</v>
      </c>
      <c r="C8345">
        <v>514</v>
      </c>
      <c r="D8345">
        <v>1418</v>
      </c>
      <c r="E8345" t="s">
        <v>334</v>
      </c>
      <c r="F8345" t="s">
        <v>0</v>
      </c>
      <c r="G8345" t="s">
        <v>3800</v>
      </c>
      <c r="H8345">
        <v>0.83099999999999996</v>
      </c>
      <c r="I8345">
        <v>7.01</v>
      </c>
      <c r="J8345">
        <v>4</v>
      </c>
    </row>
    <row r="8346" spans="1:10" x14ac:dyDescent="0.35">
      <c r="A8346" t="s">
        <v>7643</v>
      </c>
      <c r="B8346">
        <v>123</v>
      </c>
      <c r="C8346">
        <v>513</v>
      </c>
      <c r="D8346">
        <v>1421</v>
      </c>
      <c r="E8346" t="s">
        <v>312</v>
      </c>
      <c r="F8346" t="s">
        <v>0</v>
      </c>
      <c r="G8346" t="s">
        <v>3080</v>
      </c>
      <c r="H8346">
        <v>2.0430000000000001</v>
      </c>
      <c r="I8346">
        <v>22.83</v>
      </c>
      <c r="J8346">
        <v>44</v>
      </c>
    </row>
    <row r="8347" spans="1:10" x14ac:dyDescent="0.35">
      <c r="A8347" t="s">
        <v>7644</v>
      </c>
      <c r="B8347">
        <v>58</v>
      </c>
      <c r="C8347">
        <v>513</v>
      </c>
      <c r="D8347">
        <v>1421</v>
      </c>
      <c r="E8347" t="s">
        <v>328</v>
      </c>
      <c r="F8347" t="s">
        <v>0</v>
      </c>
      <c r="G8347" t="s">
        <v>2392</v>
      </c>
      <c r="H8347">
        <v>5.2359999999999998</v>
      </c>
      <c r="I8347">
        <v>54.45</v>
      </c>
      <c r="J8347">
        <v>15</v>
      </c>
    </row>
    <row r="8348" spans="1:10" x14ac:dyDescent="0.35">
      <c r="A8348" t="s">
        <v>7645</v>
      </c>
      <c r="B8348">
        <v>137</v>
      </c>
      <c r="C8348">
        <v>512</v>
      </c>
      <c r="D8348">
        <v>1423</v>
      </c>
      <c r="E8348" t="s">
        <v>311</v>
      </c>
      <c r="F8348" t="s">
        <v>0</v>
      </c>
      <c r="G8348" t="s">
        <v>3819</v>
      </c>
      <c r="I8348" t="s">
        <v>311</v>
      </c>
      <c r="J8348">
        <v>45</v>
      </c>
    </row>
    <row r="8349" spans="1:10" x14ac:dyDescent="0.35">
      <c r="A8349" t="s">
        <v>7646</v>
      </c>
      <c r="B8349">
        <v>151</v>
      </c>
      <c r="C8349">
        <v>510</v>
      </c>
      <c r="D8349">
        <v>1424</v>
      </c>
      <c r="E8349" t="s">
        <v>311</v>
      </c>
      <c r="F8349" t="s">
        <v>0</v>
      </c>
      <c r="G8349" t="s">
        <v>2065</v>
      </c>
      <c r="I8349" t="s">
        <v>311</v>
      </c>
      <c r="J8349">
        <v>55</v>
      </c>
    </row>
    <row r="8350" spans="1:10" x14ac:dyDescent="0.35">
      <c r="A8350" t="s">
        <v>7647</v>
      </c>
      <c r="B8350">
        <v>129</v>
      </c>
      <c r="C8350">
        <v>510</v>
      </c>
      <c r="D8350">
        <v>1424</v>
      </c>
      <c r="E8350" t="s">
        <v>312</v>
      </c>
      <c r="F8350" t="s">
        <v>0</v>
      </c>
      <c r="G8350" t="s">
        <v>7648</v>
      </c>
      <c r="H8350">
        <v>2.0739999999999998</v>
      </c>
      <c r="I8350">
        <v>23.74</v>
      </c>
      <c r="J8350">
        <v>39</v>
      </c>
    </row>
    <row r="8351" spans="1:10" x14ac:dyDescent="0.35">
      <c r="A8351" t="s">
        <v>7649</v>
      </c>
      <c r="B8351">
        <v>158</v>
      </c>
      <c r="C8351">
        <v>510</v>
      </c>
      <c r="D8351">
        <v>1424</v>
      </c>
      <c r="E8351" t="s">
        <v>312</v>
      </c>
      <c r="F8351" t="s">
        <v>0</v>
      </c>
      <c r="G8351" t="s">
        <v>7650</v>
      </c>
      <c r="H8351">
        <v>1.5169999999999999</v>
      </c>
      <c r="I8351">
        <v>20.76</v>
      </c>
      <c r="J8351">
        <v>15</v>
      </c>
    </row>
    <row r="8352" spans="1:10" x14ac:dyDescent="0.35">
      <c r="A8352" t="s">
        <v>7651</v>
      </c>
      <c r="B8352">
        <v>59</v>
      </c>
      <c r="C8352">
        <v>510</v>
      </c>
      <c r="D8352">
        <v>1424</v>
      </c>
      <c r="E8352" t="s">
        <v>319</v>
      </c>
      <c r="F8352" t="s">
        <v>0</v>
      </c>
      <c r="G8352" t="s">
        <v>2779</v>
      </c>
      <c r="H8352">
        <v>4.8390000000000004</v>
      </c>
      <c r="I8352">
        <v>83.9</v>
      </c>
      <c r="J8352">
        <v>59</v>
      </c>
    </row>
    <row r="8353" spans="1:10" x14ac:dyDescent="0.35">
      <c r="A8353" t="s">
        <v>7652</v>
      </c>
      <c r="B8353">
        <v>72</v>
      </c>
      <c r="C8353">
        <v>510</v>
      </c>
      <c r="D8353">
        <v>1424</v>
      </c>
      <c r="E8353" t="s">
        <v>319</v>
      </c>
      <c r="F8353" t="s">
        <v>0</v>
      </c>
      <c r="G8353" t="s">
        <v>3052</v>
      </c>
      <c r="H8353">
        <v>3.5350000000000001</v>
      </c>
      <c r="I8353">
        <v>92.01</v>
      </c>
      <c r="J8353">
        <v>72</v>
      </c>
    </row>
    <row r="8354" spans="1:10" x14ac:dyDescent="0.35">
      <c r="A8354" t="s">
        <v>7653</v>
      </c>
      <c r="B8354">
        <v>98</v>
      </c>
      <c r="C8354">
        <v>509</v>
      </c>
      <c r="D8354">
        <v>1429</v>
      </c>
      <c r="E8354" t="s">
        <v>319</v>
      </c>
      <c r="F8354" t="s">
        <v>0</v>
      </c>
      <c r="G8354" t="s">
        <v>7654</v>
      </c>
      <c r="H8354">
        <v>2.4039999999999999</v>
      </c>
      <c r="I8354">
        <v>55.97</v>
      </c>
      <c r="J8354">
        <v>55</v>
      </c>
    </row>
    <row r="8355" spans="1:10" x14ac:dyDescent="0.35">
      <c r="A8355" t="s">
        <v>7655</v>
      </c>
      <c r="B8355">
        <v>138</v>
      </c>
      <c r="C8355">
        <v>506</v>
      </c>
      <c r="D8355">
        <v>1430</v>
      </c>
      <c r="E8355" t="s">
        <v>312</v>
      </c>
      <c r="F8355" t="s">
        <v>0</v>
      </c>
      <c r="G8355" t="s">
        <v>3704</v>
      </c>
      <c r="H8355">
        <v>1.8680000000000001</v>
      </c>
      <c r="I8355">
        <v>33.090000000000003</v>
      </c>
      <c r="J8355">
        <v>137</v>
      </c>
    </row>
    <row r="8356" spans="1:10" x14ac:dyDescent="0.35">
      <c r="A8356" t="s">
        <v>7656</v>
      </c>
      <c r="B8356">
        <v>112</v>
      </c>
      <c r="C8356">
        <v>506</v>
      </c>
      <c r="D8356">
        <v>1430</v>
      </c>
      <c r="E8356" t="s">
        <v>334</v>
      </c>
      <c r="F8356" t="s">
        <v>0</v>
      </c>
      <c r="G8356" t="s">
        <v>1876</v>
      </c>
      <c r="H8356">
        <v>2.41</v>
      </c>
      <c r="I8356">
        <v>24.91</v>
      </c>
      <c r="J8356">
        <v>56</v>
      </c>
    </row>
    <row r="8357" spans="1:10" x14ac:dyDescent="0.35">
      <c r="A8357" t="s">
        <v>7657</v>
      </c>
      <c r="B8357">
        <v>135</v>
      </c>
      <c r="C8357">
        <v>505</v>
      </c>
      <c r="D8357">
        <v>1432</v>
      </c>
      <c r="E8357" t="s">
        <v>334</v>
      </c>
      <c r="F8357" t="s">
        <v>0</v>
      </c>
      <c r="G8357" t="s">
        <v>2202</v>
      </c>
      <c r="H8357">
        <v>1.8540000000000001</v>
      </c>
      <c r="I8357">
        <v>18.850000000000001</v>
      </c>
      <c r="J8357">
        <v>32</v>
      </c>
    </row>
    <row r="8358" spans="1:10" x14ac:dyDescent="0.35">
      <c r="A8358" t="s">
        <v>7658</v>
      </c>
      <c r="B8358">
        <v>124</v>
      </c>
      <c r="C8358">
        <v>504</v>
      </c>
      <c r="D8358">
        <v>1433</v>
      </c>
      <c r="E8358" t="s">
        <v>312</v>
      </c>
      <c r="F8358" t="s">
        <v>0</v>
      </c>
      <c r="G8358" t="s">
        <v>3784</v>
      </c>
      <c r="H8358">
        <v>2.2029999999999998</v>
      </c>
      <c r="I8358">
        <v>33.97</v>
      </c>
      <c r="J8358">
        <v>43</v>
      </c>
    </row>
    <row r="8359" spans="1:10" x14ac:dyDescent="0.35">
      <c r="A8359" t="s">
        <v>7659</v>
      </c>
      <c r="B8359">
        <v>180</v>
      </c>
      <c r="C8359">
        <v>502</v>
      </c>
      <c r="D8359">
        <v>1434</v>
      </c>
      <c r="E8359" t="s">
        <v>312</v>
      </c>
      <c r="F8359" t="s">
        <v>0</v>
      </c>
      <c r="G8359" t="s">
        <v>3810</v>
      </c>
      <c r="H8359">
        <v>1.1850000000000001</v>
      </c>
      <c r="I8359">
        <v>33.549999999999997</v>
      </c>
      <c r="J8359">
        <v>66</v>
      </c>
    </row>
    <row r="8360" spans="1:10" x14ac:dyDescent="0.35">
      <c r="A8360" t="s">
        <v>7660</v>
      </c>
      <c r="B8360">
        <v>110</v>
      </c>
      <c r="C8360">
        <v>500</v>
      </c>
      <c r="D8360">
        <v>1435</v>
      </c>
      <c r="E8360" t="s">
        <v>311</v>
      </c>
      <c r="F8360" t="s">
        <v>0</v>
      </c>
      <c r="G8360" t="s">
        <v>2472</v>
      </c>
      <c r="I8360" t="s">
        <v>311</v>
      </c>
      <c r="J8360">
        <v>22</v>
      </c>
    </row>
    <row r="8361" spans="1:10" x14ac:dyDescent="0.35">
      <c r="A8361" t="s">
        <v>7661</v>
      </c>
      <c r="B8361">
        <v>361</v>
      </c>
      <c r="C8361">
        <v>500</v>
      </c>
      <c r="D8361">
        <v>1435</v>
      </c>
      <c r="E8361" t="s">
        <v>311</v>
      </c>
      <c r="F8361" t="s">
        <v>0</v>
      </c>
      <c r="G8361" t="s">
        <v>2402</v>
      </c>
      <c r="I8361" t="s">
        <v>311</v>
      </c>
      <c r="J8361">
        <v>358</v>
      </c>
    </row>
    <row r="8362" spans="1:10" x14ac:dyDescent="0.35">
      <c r="A8362" t="s">
        <v>7662</v>
      </c>
      <c r="B8362">
        <v>114</v>
      </c>
      <c r="C8362">
        <v>498</v>
      </c>
      <c r="D8362">
        <v>1437</v>
      </c>
      <c r="E8362" t="s">
        <v>312</v>
      </c>
      <c r="F8362" t="s">
        <v>0</v>
      </c>
      <c r="G8362" t="s">
        <v>1795</v>
      </c>
      <c r="H8362">
        <v>2.427</v>
      </c>
      <c r="I8362">
        <v>45.89</v>
      </c>
      <c r="J8362">
        <v>35</v>
      </c>
    </row>
    <row r="8363" spans="1:10" x14ac:dyDescent="0.35">
      <c r="A8363" t="s">
        <v>3531</v>
      </c>
      <c r="B8363">
        <v>176</v>
      </c>
      <c r="C8363">
        <v>497</v>
      </c>
      <c r="D8363">
        <v>1438</v>
      </c>
      <c r="E8363" t="s">
        <v>334</v>
      </c>
      <c r="F8363" t="s">
        <v>0</v>
      </c>
      <c r="G8363" t="s">
        <v>3531</v>
      </c>
      <c r="H8363">
        <v>1.5109999999999999</v>
      </c>
      <c r="I8363">
        <v>7.72</v>
      </c>
      <c r="J8363">
        <v>1</v>
      </c>
    </row>
    <row r="8364" spans="1:10" x14ac:dyDescent="0.35">
      <c r="A8364" t="s">
        <v>7663</v>
      </c>
      <c r="B8364">
        <v>103</v>
      </c>
      <c r="C8364">
        <v>497</v>
      </c>
      <c r="D8364">
        <v>1438</v>
      </c>
      <c r="E8364" t="s">
        <v>328</v>
      </c>
      <c r="F8364" t="s">
        <v>0</v>
      </c>
      <c r="G8364" t="s">
        <v>7630</v>
      </c>
      <c r="H8364">
        <v>2.5379999999999998</v>
      </c>
      <c r="I8364">
        <v>50.35</v>
      </c>
      <c r="J8364">
        <v>17</v>
      </c>
    </row>
    <row r="8365" spans="1:10" x14ac:dyDescent="0.35">
      <c r="A8365" t="s">
        <v>7664</v>
      </c>
      <c r="B8365">
        <v>68</v>
      </c>
      <c r="C8365">
        <v>497</v>
      </c>
      <c r="D8365">
        <v>1438</v>
      </c>
      <c r="E8365" t="s">
        <v>328</v>
      </c>
      <c r="F8365" t="s">
        <v>0</v>
      </c>
      <c r="G8365" t="s">
        <v>2312</v>
      </c>
      <c r="H8365">
        <v>3.7309999999999999</v>
      </c>
      <c r="I8365">
        <v>55.38</v>
      </c>
      <c r="J8365">
        <v>12</v>
      </c>
    </row>
    <row r="8366" spans="1:10" x14ac:dyDescent="0.35">
      <c r="A8366" t="s">
        <v>7665</v>
      </c>
      <c r="B8366">
        <v>258</v>
      </c>
      <c r="C8366">
        <v>495</v>
      </c>
      <c r="D8366">
        <v>1441</v>
      </c>
      <c r="E8366" t="s">
        <v>334</v>
      </c>
      <c r="F8366" t="s">
        <v>0</v>
      </c>
      <c r="G8366" t="s">
        <v>1918</v>
      </c>
      <c r="H8366">
        <v>1.254</v>
      </c>
      <c r="I8366">
        <v>13.44</v>
      </c>
      <c r="J8366">
        <v>12</v>
      </c>
    </row>
    <row r="8367" spans="1:10" x14ac:dyDescent="0.35">
      <c r="A8367" t="s">
        <v>7666</v>
      </c>
      <c r="B8367">
        <v>176</v>
      </c>
      <c r="C8367">
        <v>495</v>
      </c>
      <c r="D8367">
        <v>1441</v>
      </c>
      <c r="E8367" t="s">
        <v>311</v>
      </c>
      <c r="F8367" t="s">
        <v>0</v>
      </c>
      <c r="G8367" t="s">
        <v>2838</v>
      </c>
      <c r="I8367" t="s">
        <v>311</v>
      </c>
      <c r="J8367">
        <v>39</v>
      </c>
    </row>
    <row r="8368" spans="1:10" x14ac:dyDescent="0.35">
      <c r="A8368" t="s">
        <v>7667</v>
      </c>
      <c r="B8368">
        <v>119</v>
      </c>
      <c r="C8368">
        <v>492</v>
      </c>
      <c r="D8368">
        <v>1443</v>
      </c>
      <c r="E8368" t="s">
        <v>311</v>
      </c>
      <c r="F8368" t="s">
        <v>0</v>
      </c>
      <c r="G8368" t="s">
        <v>2202</v>
      </c>
      <c r="I8368" t="s">
        <v>311</v>
      </c>
      <c r="J8368">
        <v>119</v>
      </c>
    </row>
    <row r="8369" spans="1:10" x14ac:dyDescent="0.35">
      <c r="A8369" t="s">
        <v>7668</v>
      </c>
      <c r="B8369">
        <v>120</v>
      </c>
      <c r="C8369">
        <v>491</v>
      </c>
      <c r="D8369">
        <v>1444</v>
      </c>
      <c r="E8369" t="s">
        <v>328</v>
      </c>
      <c r="F8369" t="s">
        <v>0</v>
      </c>
      <c r="G8369" t="s">
        <v>3819</v>
      </c>
      <c r="H8369">
        <v>2.109</v>
      </c>
      <c r="I8369">
        <v>54.35</v>
      </c>
      <c r="J8369">
        <v>54</v>
      </c>
    </row>
    <row r="8370" spans="1:10" x14ac:dyDescent="0.35">
      <c r="A8370" t="s">
        <v>7670</v>
      </c>
      <c r="B8370">
        <v>126</v>
      </c>
      <c r="C8370">
        <v>489</v>
      </c>
      <c r="D8370">
        <v>1446</v>
      </c>
      <c r="E8370" t="s">
        <v>312</v>
      </c>
      <c r="F8370" t="s">
        <v>0</v>
      </c>
      <c r="G8370" t="s">
        <v>1830</v>
      </c>
      <c r="H8370">
        <v>1.4470000000000001</v>
      </c>
      <c r="I8370">
        <v>40.83</v>
      </c>
      <c r="J8370">
        <v>42</v>
      </c>
    </row>
    <row r="8371" spans="1:10" x14ac:dyDescent="0.35">
      <c r="A8371" t="s">
        <v>7671</v>
      </c>
      <c r="B8371">
        <v>40</v>
      </c>
      <c r="C8371">
        <v>488</v>
      </c>
      <c r="D8371">
        <v>1447</v>
      </c>
      <c r="E8371" t="s">
        <v>311</v>
      </c>
      <c r="F8371" t="s">
        <v>0</v>
      </c>
      <c r="G8371" t="s">
        <v>3819</v>
      </c>
      <c r="I8371" t="s">
        <v>311</v>
      </c>
      <c r="J8371">
        <v>40</v>
      </c>
    </row>
    <row r="8372" spans="1:10" x14ac:dyDescent="0.35">
      <c r="A8372" t="s">
        <v>7672</v>
      </c>
      <c r="B8372">
        <v>278</v>
      </c>
      <c r="C8372">
        <v>488</v>
      </c>
      <c r="D8372">
        <v>1447</v>
      </c>
      <c r="E8372" t="s">
        <v>311</v>
      </c>
      <c r="F8372" t="s">
        <v>0</v>
      </c>
      <c r="G8372" t="s">
        <v>2073</v>
      </c>
      <c r="I8372" t="s">
        <v>311</v>
      </c>
      <c r="J8372">
        <v>275</v>
      </c>
    </row>
    <row r="8373" spans="1:10" x14ac:dyDescent="0.35">
      <c r="A8373" t="s">
        <v>7673</v>
      </c>
      <c r="B8373">
        <v>53</v>
      </c>
      <c r="C8373">
        <v>487</v>
      </c>
      <c r="D8373">
        <v>1449</v>
      </c>
      <c r="E8373" t="s">
        <v>311</v>
      </c>
      <c r="F8373" t="s">
        <v>0</v>
      </c>
      <c r="G8373" t="s">
        <v>2402</v>
      </c>
      <c r="I8373" t="s">
        <v>311</v>
      </c>
      <c r="J8373">
        <v>53</v>
      </c>
    </row>
    <row r="8374" spans="1:10" x14ac:dyDescent="0.35">
      <c r="A8374" t="s">
        <v>7674</v>
      </c>
      <c r="B8374">
        <v>57</v>
      </c>
      <c r="C8374">
        <v>487</v>
      </c>
      <c r="D8374">
        <v>1449</v>
      </c>
      <c r="E8374" t="s">
        <v>311</v>
      </c>
      <c r="F8374" t="s">
        <v>0</v>
      </c>
      <c r="G8374" t="s">
        <v>3026</v>
      </c>
      <c r="I8374" t="s">
        <v>311</v>
      </c>
      <c r="J8374">
        <v>15</v>
      </c>
    </row>
    <row r="8375" spans="1:10" x14ac:dyDescent="0.35">
      <c r="A8375" t="s">
        <v>7675</v>
      </c>
      <c r="B8375">
        <v>111</v>
      </c>
      <c r="C8375">
        <v>486</v>
      </c>
      <c r="D8375">
        <v>1451</v>
      </c>
      <c r="E8375" t="s">
        <v>319</v>
      </c>
      <c r="F8375" t="s">
        <v>0</v>
      </c>
      <c r="G8375" t="s">
        <v>7676</v>
      </c>
      <c r="H8375">
        <v>2.4689999999999999</v>
      </c>
      <c r="I8375">
        <v>78.41</v>
      </c>
      <c r="J8375">
        <v>12</v>
      </c>
    </row>
    <row r="8376" spans="1:10" x14ac:dyDescent="0.35">
      <c r="A8376" t="s">
        <v>7677</v>
      </c>
      <c r="B8376">
        <v>60</v>
      </c>
      <c r="C8376">
        <v>486</v>
      </c>
      <c r="D8376">
        <v>1451</v>
      </c>
      <c r="E8376" t="s">
        <v>311</v>
      </c>
      <c r="F8376" t="s">
        <v>0</v>
      </c>
      <c r="G8376" t="s">
        <v>2755</v>
      </c>
      <c r="I8376" t="s">
        <v>311</v>
      </c>
      <c r="J8376">
        <v>60</v>
      </c>
    </row>
    <row r="8377" spans="1:10" x14ac:dyDescent="0.35">
      <c r="A8377" t="s">
        <v>7678</v>
      </c>
      <c r="B8377">
        <v>122</v>
      </c>
      <c r="C8377">
        <v>485</v>
      </c>
      <c r="D8377">
        <v>1453</v>
      </c>
      <c r="E8377" t="s">
        <v>312</v>
      </c>
      <c r="F8377" t="s">
        <v>0</v>
      </c>
      <c r="G8377" t="s">
        <v>7679</v>
      </c>
      <c r="H8377">
        <v>2.0169999999999999</v>
      </c>
      <c r="I8377">
        <v>26.29</v>
      </c>
      <c r="J8377">
        <v>52</v>
      </c>
    </row>
    <row r="8378" spans="1:10" x14ac:dyDescent="0.35">
      <c r="A8378" t="s">
        <v>7680</v>
      </c>
      <c r="B8378">
        <v>182</v>
      </c>
      <c r="C8378">
        <v>484</v>
      </c>
      <c r="D8378">
        <v>1454</v>
      </c>
      <c r="E8378" t="s">
        <v>334</v>
      </c>
      <c r="F8378" t="s">
        <v>0</v>
      </c>
      <c r="G8378" t="s">
        <v>2003</v>
      </c>
      <c r="H8378">
        <v>1.3819999999999999</v>
      </c>
      <c r="I8378">
        <v>13.89</v>
      </c>
      <c r="J8378">
        <v>1</v>
      </c>
    </row>
    <row r="8379" spans="1:10" x14ac:dyDescent="0.35">
      <c r="A8379" t="s">
        <v>7681</v>
      </c>
      <c r="B8379">
        <v>171</v>
      </c>
      <c r="C8379">
        <v>482</v>
      </c>
      <c r="D8379">
        <v>1455</v>
      </c>
      <c r="E8379" t="s">
        <v>312</v>
      </c>
      <c r="F8379" t="s">
        <v>0</v>
      </c>
      <c r="G8379" t="s">
        <v>7682</v>
      </c>
      <c r="H8379">
        <v>1.5249999999999999</v>
      </c>
      <c r="I8379">
        <v>21</v>
      </c>
      <c r="J8379">
        <v>7</v>
      </c>
    </row>
    <row r="8380" spans="1:10" x14ac:dyDescent="0.35">
      <c r="A8380" t="s">
        <v>7683</v>
      </c>
      <c r="B8380">
        <v>70</v>
      </c>
      <c r="C8380">
        <v>482</v>
      </c>
      <c r="D8380">
        <v>1455</v>
      </c>
      <c r="E8380" t="s">
        <v>319</v>
      </c>
      <c r="F8380" t="s">
        <v>0</v>
      </c>
      <c r="G8380" t="s">
        <v>2379</v>
      </c>
      <c r="H8380">
        <v>3.9550000000000001</v>
      </c>
      <c r="I8380">
        <v>77.52</v>
      </c>
      <c r="J8380">
        <v>70</v>
      </c>
    </row>
    <row r="8381" spans="1:10" x14ac:dyDescent="0.35">
      <c r="A8381" t="s">
        <v>7684</v>
      </c>
      <c r="B8381">
        <v>88</v>
      </c>
      <c r="C8381">
        <v>481</v>
      </c>
      <c r="D8381">
        <v>1457</v>
      </c>
      <c r="E8381" t="s">
        <v>319</v>
      </c>
      <c r="F8381" t="s">
        <v>0</v>
      </c>
      <c r="G8381" t="s">
        <v>4090</v>
      </c>
      <c r="H8381">
        <v>3.226</v>
      </c>
      <c r="I8381">
        <v>75.34</v>
      </c>
      <c r="J8381">
        <v>34</v>
      </c>
    </row>
    <row r="8382" spans="1:10" x14ac:dyDescent="0.35">
      <c r="A8382" t="s">
        <v>7685</v>
      </c>
      <c r="B8382">
        <v>190</v>
      </c>
      <c r="C8382">
        <v>481</v>
      </c>
      <c r="D8382">
        <v>1457</v>
      </c>
      <c r="E8382" t="s">
        <v>311</v>
      </c>
      <c r="F8382" t="s">
        <v>0</v>
      </c>
      <c r="G8382" t="s">
        <v>2799</v>
      </c>
      <c r="I8382" t="s">
        <v>311</v>
      </c>
      <c r="J8382">
        <v>27</v>
      </c>
    </row>
    <row r="8383" spans="1:10" x14ac:dyDescent="0.35">
      <c r="A8383" t="s">
        <v>7686</v>
      </c>
      <c r="B8383">
        <v>233</v>
      </c>
      <c r="C8383">
        <v>481</v>
      </c>
      <c r="D8383">
        <v>1457</v>
      </c>
      <c r="E8383" t="s">
        <v>311</v>
      </c>
      <c r="F8383" t="s">
        <v>0</v>
      </c>
      <c r="G8383" t="s">
        <v>2520</v>
      </c>
      <c r="I8383" t="s">
        <v>311</v>
      </c>
      <c r="J8383">
        <v>60</v>
      </c>
    </row>
    <row r="8384" spans="1:10" x14ac:dyDescent="0.35">
      <c r="A8384" t="s">
        <v>7687</v>
      </c>
      <c r="B8384">
        <v>94</v>
      </c>
      <c r="C8384">
        <v>481</v>
      </c>
      <c r="D8384">
        <v>1457</v>
      </c>
      <c r="E8384" t="s">
        <v>328</v>
      </c>
      <c r="F8384" t="s">
        <v>0</v>
      </c>
      <c r="G8384" t="s">
        <v>2675</v>
      </c>
      <c r="H8384">
        <v>2.609</v>
      </c>
      <c r="I8384">
        <v>69.44</v>
      </c>
      <c r="J8384">
        <v>10</v>
      </c>
    </row>
    <row r="8385" spans="1:10" x14ac:dyDescent="0.35">
      <c r="A8385" t="s">
        <v>7688</v>
      </c>
      <c r="B8385">
        <v>49</v>
      </c>
      <c r="C8385">
        <v>479</v>
      </c>
      <c r="D8385">
        <v>1461</v>
      </c>
      <c r="E8385" t="s">
        <v>311</v>
      </c>
      <c r="F8385" t="s">
        <v>0</v>
      </c>
      <c r="G8385" t="s">
        <v>6139</v>
      </c>
      <c r="I8385" t="s">
        <v>311</v>
      </c>
      <c r="J8385">
        <v>31</v>
      </c>
    </row>
    <row r="8386" spans="1:10" x14ac:dyDescent="0.35">
      <c r="A8386" t="s">
        <v>7689</v>
      </c>
      <c r="B8386">
        <v>101</v>
      </c>
      <c r="C8386">
        <v>478</v>
      </c>
      <c r="D8386">
        <v>1462</v>
      </c>
      <c r="E8386" t="s">
        <v>311</v>
      </c>
      <c r="F8386" t="s">
        <v>0</v>
      </c>
      <c r="G8386" t="s">
        <v>2799</v>
      </c>
      <c r="I8386" t="s">
        <v>311</v>
      </c>
      <c r="J8386">
        <v>101</v>
      </c>
    </row>
    <row r="8387" spans="1:10" x14ac:dyDescent="0.35">
      <c r="A8387" t="s">
        <v>7690</v>
      </c>
      <c r="B8387">
        <v>123</v>
      </c>
      <c r="C8387">
        <v>477</v>
      </c>
      <c r="D8387">
        <v>1463</v>
      </c>
      <c r="E8387" t="s">
        <v>312</v>
      </c>
      <c r="F8387" t="s">
        <v>0</v>
      </c>
      <c r="G8387" t="s">
        <v>1795</v>
      </c>
      <c r="H8387">
        <v>2.456</v>
      </c>
      <c r="I8387">
        <v>48.63</v>
      </c>
      <c r="J8387">
        <v>54</v>
      </c>
    </row>
    <row r="8388" spans="1:10" x14ac:dyDescent="0.35">
      <c r="A8388" t="s">
        <v>7691</v>
      </c>
      <c r="B8388">
        <v>68</v>
      </c>
      <c r="C8388">
        <v>477</v>
      </c>
      <c r="D8388">
        <v>1463</v>
      </c>
      <c r="E8388" t="s">
        <v>328</v>
      </c>
      <c r="F8388" t="s">
        <v>0</v>
      </c>
      <c r="G8388" t="s">
        <v>4342</v>
      </c>
      <c r="H8388">
        <v>3.5739999999999998</v>
      </c>
      <c r="I8388">
        <v>47.12</v>
      </c>
      <c r="J8388">
        <v>17</v>
      </c>
    </row>
    <row r="8389" spans="1:10" x14ac:dyDescent="0.35">
      <c r="A8389" t="s">
        <v>7692</v>
      </c>
      <c r="B8389">
        <v>101</v>
      </c>
      <c r="C8389">
        <v>476</v>
      </c>
      <c r="D8389">
        <v>1465</v>
      </c>
      <c r="E8389" t="s">
        <v>311</v>
      </c>
      <c r="F8389" t="s">
        <v>0</v>
      </c>
      <c r="G8389" t="s">
        <v>4562</v>
      </c>
      <c r="I8389" t="s">
        <v>311</v>
      </c>
      <c r="J8389">
        <v>40</v>
      </c>
    </row>
    <row r="8390" spans="1:10" x14ac:dyDescent="0.35">
      <c r="A8390" t="s">
        <v>7693</v>
      </c>
      <c r="B8390">
        <v>54</v>
      </c>
      <c r="C8390">
        <v>476</v>
      </c>
      <c r="D8390">
        <v>1465</v>
      </c>
      <c r="E8390" t="s">
        <v>319</v>
      </c>
      <c r="F8390" t="s">
        <v>0</v>
      </c>
      <c r="G8390" t="s">
        <v>3088</v>
      </c>
      <c r="H8390">
        <v>5</v>
      </c>
      <c r="I8390">
        <v>92.48</v>
      </c>
      <c r="J8390">
        <v>19</v>
      </c>
    </row>
    <row r="8391" spans="1:10" x14ac:dyDescent="0.35">
      <c r="A8391" t="s">
        <v>7695</v>
      </c>
      <c r="B8391">
        <v>124</v>
      </c>
      <c r="C8391">
        <v>475</v>
      </c>
      <c r="D8391">
        <v>1468</v>
      </c>
      <c r="E8391" t="s">
        <v>311</v>
      </c>
      <c r="F8391" t="s">
        <v>0</v>
      </c>
      <c r="G8391" t="s">
        <v>3026</v>
      </c>
      <c r="I8391" t="s">
        <v>311</v>
      </c>
      <c r="J8391">
        <v>42</v>
      </c>
    </row>
    <row r="8392" spans="1:10" x14ac:dyDescent="0.35">
      <c r="A8392" t="s">
        <v>7696</v>
      </c>
      <c r="B8392">
        <v>116</v>
      </c>
      <c r="C8392">
        <v>474</v>
      </c>
      <c r="D8392">
        <v>1469</v>
      </c>
      <c r="E8392" t="s">
        <v>312</v>
      </c>
      <c r="F8392" t="s">
        <v>0</v>
      </c>
      <c r="G8392" t="s">
        <v>3151</v>
      </c>
      <c r="H8392">
        <v>2.2669999999999999</v>
      </c>
      <c r="I8392">
        <v>39.14</v>
      </c>
      <c r="J8392">
        <v>24</v>
      </c>
    </row>
    <row r="8393" spans="1:10" x14ac:dyDescent="0.35">
      <c r="A8393" t="s">
        <v>7697</v>
      </c>
      <c r="B8393">
        <v>46</v>
      </c>
      <c r="C8393">
        <v>474</v>
      </c>
      <c r="D8393">
        <v>1469</v>
      </c>
      <c r="E8393" t="s">
        <v>311</v>
      </c>
      <c r="F8393" t="s">
        <v>0</v>
      </c>
      <c r="G8393" t="s">
        <v>1827</v>
      </c>
      <c r="I8393" t="s">
        <v>311</v>
      </c>
      <c r="J8393">
        <v>46</v>
      </c>
    </row>
    <row r="8394" spans="1:10" x14ac:dyDescent="0.35">
      <c r="A8394" t="s">
        <v>7698</v>
      </c>
      <c r="B8394">
        <v>81</v>
      </c>
      <c r="C8394">
        <v>474</v>
      </c>
      <c r="D8394">
        <v>1469</v>
      </c>
      <c r="E8394" t="s">
        <v>328</v>
      </c>
      <c r="F8394" t="s">
        <v>0</v>
      </c>
      <c r="G8394" t="s">
        <v>7699</v>
      </c>
      <c r="H8394">
        <v>3.2629999999999999</v>
      </c>
      <c r="I8394">
        <v>55.4</v>
      </c>
      <c r="J8394">
        <v>81</v>
      </c>
    </row>
    <row r="8395" spans="1:10" x14ac:dyDescent="0.35">
      <c r="A8395" t="s">
        <v>7700</v>
      </c>
      <c r="B8395">
        <v>122</v>
      </c>
      <c r="C8395">
        <v>474</v>
      </c>
      <c r="D8395">
        <v>1469</v>
      </c>
      <c r="E8395" t="s">
        <v>312</v>
      </c>
      <c r="F8395" t="s">
        <v>0</v>
      </c>
      <c r="G8395" t="s">
        <v>7701</v>
      </c>
      <c r="H8395">
        <v>2.1339999999999999</v>
      </c>
      <c r="I8395">
        <v>24.91</v>
      </c>
      <c r="J8395">
        <v>25</v>
      </c>
    </row>
    <row r="8396" spans="1:10" x14ac:dyDescent="0.35">
      <c r="A8396" t="s">
        <v>7702</v>
      </c>
      <c r="B8396">
        <v>302</v>
      </c>
      <c r="C8396">
        <v>473</v>
      </c>
      <c r="D8396">
        <v>1473</v>
      </c>
      <c r="E8396" t="s">
        <v>334</v>
      </c>
      <c r="F8396" t="s">
        <v>0</v>
      </c>
      <c r="G8396" t="s">
        <v>2539</v>
      </c>
      <c r="H8396">
        <v>0.97299999999999998</v>
      </c>
      <c r="I8396">
        <v>8.44</v>
      </c>
      <c r="J8396">
        <v>75</v>
      </c>
    </row>
    <row r="8397" spans="1:10" x14ac:dyDescent="0.35">
      <c r="A8397" t="s">
        <v>7703</v>
      </c>
      <c r="B8397">
        <v>130</v>
      </c>
      <c r="C8397">
        <v>473</v>
      </c>
      <c r="D8397">
        <v>1473</v>
      </c>
      <c r="E8397" t="s">
        <v>312</v>
      </c>
      <c r="F8397" t="s">
        <v>0</v>
      </c>
      <c r="G8397" t="s">
        <v>7472</v>
      </c>
      <c r="H8397">
        <v>1.899</v>
      </c>
      <c r="I8397">
        <v>28.33</v>
      </c>
      <c r="J8397">
        <v>53</v>
      </c>
    </row>
    <row r="8398" spans="1:10" x14ac:dyDescent="0.35">
      <c r="A8398" t="s">
        <v>7704</v>
      </c>
      <c r="B8398">
        <v>141</v>
      </c>
      <c r="C8398">
        <v>472</v>
      </c>
      <c r="D8398">
        <v>1475</v>
      </c>
      <c r="E8398" t="s">
        <v>312</v>
      </c>
      <c r="F8398" t="s">
        <v>0</v>
      </c>
      <c r="G8398" t="s">
        <v>3689</v>
      </c>
      <c r="H8398">
        <v>1.6930000000000001</v>
      </c>
      <c r="I8398">
        <v>40.479999999999997</v>
      </c>
      <c r="J8398">
        <v>29</v>
      </c>
    </row>
    <row r="8399" spans="1:10" x14ac:dyDescent="0.35">
      <c r="A8399" t="s">
        <v>7705</v>
      </c>
      <c r="B8399">
        <v>107</v>
      </c>
      <c r="C8399">
        <v>472</v>
      </c>
      <c r="D8399">
        <v>1475</v>
      </c>
      <c r="E8399" t="s">
        <v>328</v>
      </c>
      <c r="F8399" t="s">
        <v>0</v>
      </c>
      <c r="G8399" t="s">
        <v>4301</v>
      </c>
      <c r="H8399">
        <v>2.29</v>
      </c>
      <c r="I8399">
        <v>60.26</v>
      </c>
      <c r="J8399">
        <v>48</v>
      </c>
    </row>
    <row r="8400" spans="1:10" x14ac:dyDescent="0.35">
      <c r="A8400" t="s">
        <v>7706</v>
      </c>
      <c r="B8400">
        <v>182</v>
      </c>
      <c r="C8400">
        <v>471</v>
      </c>
      <c r="D8400">
        <v>1477</v>
      </c>
      <c r="E8400" t="s">
        <v>328</v>
      </c>
      <c r="F8400" t="s">
        <v>0</v>
      </c>
      <c r="G8400" t="s">
        <v>2590</v>
      </c>
      <c r="H8400">
        <v>1.2609999999999999</v>
      </c>
      <c r="I8400">
        <v>54.77</v>
      </c>
      <c r="J8400">
        <v>120</v>
      </c>
    </row>
    <row r="8401" spans="1:10" x14ac:dyDescent="0.35">
      <c r="A8401" t="s">
        <v>7707</v>
      </c>
      <c r="B8401">
        <v>163</v>
      </c>
      <c r="C8401">
        <v>471</v>
      </c>
      <c r="D8401">
        <v>1477</v>
      </c>
      <c r="E8401" t="s">
        <v>312</v>
      </c>
      <c r="F8401" t="s">
        <v>0</v>
      </c>
      <c r="G8401" t="s">
        <v>2379</v>
      </c>
      <c r="H8401">
        <v>1.4</v>
      </c>
      <c r="I8401">
        <v>31.3</v>
      </c>
      <c r="J8401">
        <v>17</v>
      </c>
    </row>
    <row r="8402" spans="1:10" x14ac:dyDescent="0.35">
      <c r="A8402" t="s">
        <v>7708</v>
      </c>
      <c r="B8402">
        <v>65</v>
      </c>
      <c r="C8402">
        <v>469</v>
      </c>
      <c r="D8402">
        <v>1479</v>
      </c>
      <c r="E8402" t="s">
        <v>328</v>
      </c>
      <c r="F8402" t="s">
        <v>0</v>
      </c>
      <c r="G8402" t="s">
        <v>2850</v>
      </c>
      <c r="H8402">
        <v>3.7869999999999999</v>
      </c>
      <c r="I8402">
        <v>49.82</v>
      </c>
      <c r="J8402">
        <v>65</v>
      </c>
    </row>
    <row r="8403" spans="1:10" x14ac:dyDescent="0.35">
      <c r="A8403" t="s">
        <v>7709</v>
      </c>
      <c r="B8403">
        <v>142</v>
      </c>
      <c r="C8403">
        <v>469</v>
      </c>
      <c r="D8403">
        <v>1479</v>
      </c>
      <c r="E8403" t="s">
        <v>311</v>
      </c>
      <c r="F8403" t="s">
        <v>0</v>
      </c>
      <c r="G8403" t="s">
        <v>1876</v>
      </c>
      <c r="I8403" t="s">
        <v>311</v>
      </c>
      <c r="J8403">
        <v>141</v>
      </c>
    </row>
    <row r="8404" spans="1:10" x14ac:dyDescent="0.35">
      <c r="A8404" t="s">
        <v>7710</v>
      </c>
      <c r="B8404">
        <v>153</v>
      </c>
      <c r="C8404">
        <v>466</v>
      </c>
      <c r="D8404">
        <v>1481</v>
      </c>
      <c r="E8404" t="s">
        <v>312</v>
      </c>
      <c r="F8404" t="s">
        <v>0</v>
      </c>
      <c r="G8404" t="s">
        <v>1857</v>
      </c>
      <c r="H8404">
        <v>1.554</v>
      </c>
      <c r="I8404">
        <v>37.700000000000003</v>
      </c>
      <c r="J8404">
        <v>7</v>
      </c>
    </row>
    <row r="8405" spans="1:10" x14ac:dyDescent="0.35">
      <c r="A8405" t="s">
        <v>7711</v>
      </c>
      <c r="B8405">
        <v>75</v>
      </c>
      <c r="C8405">
        <v>465</v>
      </c>
      <c r="D8405">
        <v>1482</v>
      </c>
      <c r="E8405" t="s">
        <v>312</v>
      </c>
      <c r="F8405" t="s">
        <v>0</v>
      </c>
      <c r="G8405" t="s">
        <v>1876</v>
      </c>
      <c r="H8405">
        <v>3.2029999999999998</v>
      </c>
      <c r="I8405">
        <v>40.32</v>
      </c>
      <c r="J8405">
        <v>75</v>
      </c>
    </row>
    <row r="8406" spans="1:10" x14ac:dyDescent="0.35">
      <c r="A8406" t="s">
        <v>7712</v>
      </c>
      <c r="B8406">
        <v>129</v>
      </c>
      <c r="C8406">
        <v>464</v>
      </c>
      <c r="D8406">
        <v>1483</v>
      </c>
      <c r="E8406" t="s">
        <v>311</v>
      </c>
      <c r="F8406" t="s">
        <v>0</v>
      </c>
      <c r="G8406" t="s">
        <v>2412</v>
      </c>
      <c r="I8406" t="s">
        <v>311</v>
      </c>
      <c r="J8406">
        <v>122</v>
      </c>
    </row>
    <row r="8407" spans="1:10" x14ac:dyDescent="0.35">
      <c r="A8407" t="s">
        <v>7713</v>
      </c>
      <c r="B8407">
        <v>74</v>
      </c>
      <c r="C8407">
        <v>464</v>
      </c>
      <c r="D8407">
        <v>1483</v>
      </c>
      <c r="E8407" t="s">
        <v>312</v>
      </c>
      <c r="F8407" t="s">
        <v>0</v>
      </c>
      <c r="G8407" t="s">
        <v>7714</v>
      </c>
      <c r="H8407">
        <v>3.0720000000000001</v>
      </c>
      <c r="I8407">
        <v>39.200000000000003</v>
      </c>
      <c r="J8407">
        <v>44</v>
      </c>
    </row>
    <row r="8408" spans="1:10" x14ac:dyDescent="0.35">
      <c r="A8408" t="s">
        <v>7715</v>
      </c>
      <c r="B8408">
        <v>186</v>
      </c>
      <c r="C8408">
        <v>463</v>
      </c>
      <c r="D8408">
        <v>1485</v>
      </c>
      <c r="E8408" t="s">
        <v>311</v>
      </c>
      <c r="F8408" t="s">
        <v>0</v>
      </c>
      <c r="G8408" t="s">
        <v>2729</v>
      </c>
      <c r="I8408" t="s">
        <v>311</v>
      </c>
      <c r="J8408">
        <v>31</v>
      </c>
    </row>
    <row r="8409" spans="1:10" x14ac:dyDescent="0.35">
      <c r="A8409" t="s">
        <v>7716</v>
      </c>
      <c r="B8409">
        <v>70</v>
      </c>
      <c r="C8409">
        <v>463</v>
      </c>
      <c r="D8409">
        <v>1485</v>
      </c>
      <c r="E8409" t="s">
        <v>311</v>
      </c>
      <c r="F8409" t="s">
        <v>0</v>
      </c>
      <c r="G8409" t="s">
        <v>1793</v>
      </c>
      <c r="I8409" t="s">
        <v>311</v>
      </c>
      <c r="J8409">
        <v>14</v>
      </c>
    </row>
    <row r="8410" spans="1:10" x14ac:dyDescent="0.35">
      <c r="A8410" t="s">
        <v>7717</v>
      </c>
      <c r="B8410">
        <v>76</v>
      </c>
      <c r="C8410">
        <v>460</v>
      </c>
      <c r="D8410">
        <v>1487</v>
      </c>
      <c r="E8410" t="s">
        <v>312</v>
      </c>
      <c r="F8410" t="s">
        <v>0</v>
      </c>
      <c r="G8410" t="s">
        <v>1819</v>
      </c>
      <c r="H8410">
        <v>3.4260000000000002</v>
      </c>
      <c r="I8410">
        <v>30.19</v>
      </c>
      <c r="J8410">
        <v>39</v>
      </c>
    </row>
    <row r="8411" spans="1:10" x14ac:dyDescent="0.35">
      <c r="A8411" t="s">
        <v>7718</v>
      </c>
      <c r="B8411">
        <v>111</v>
      </c>
      <c r="C8411">
        <v>459</v>
      </c>
      <c r="D8411">
        <v>1488</v>
      </c>
      <c r="E8411" t="s">
        <v>312</v>
      </c>
      <c r="F8411" t="s">
        <v>0</v>
      </c>
      <c r="G8411" t="s">
        <v>1961</v>
      </c>
      <c r="H8411">
        <v>1.7589999999999999</v>
      </c>
      <c r="I8411">
        <v>28.08</v>
      </c>
      <c r="J8411">
        <v>111</v>
      </c>
    </row>
    <row r="8412" spans="1:10" x14ac:dyDescent="0.35">
      <c r="A8412" t="s">
        <v>7719</v>
      </c>
      <c r="B8412">
        <v>119</v>
      </c>
      <c r="C8412">
        <v>458</v>
      </c>
      <c r="D8412">
        <v>1489</v>
      </c>
      <c r="E8412" t="s">
        <v>312</v>
      </c>
      <c r="F8412" t="s">
        <v>0</v>
      </c>
      <c r="G8412" t="s">
        <v>7720</v>
      </c>
      <c r="H8412">
        <v>1.736</v>
      </c>
      <c r="I8412">
        <v>43.5</v>
      </c>
      <c r="J8412">
        <v>47</v>
      </c>
    </row>
    <row r="8413" spans="1:10" x14ac:dyDescent="0.35">
      <c r="A8413" t="s">
        <v>7721</v>
      </c>
      <c r="B8413">
        <v>149</v>
      </c>
      <c r="C8413">
        <v>458</v>
      </c>
      <c r="D8413">
        <v>1489</v>
      </c>
      <c r="E8413" t="s">
        <v>311</v>
      </c>
      <c r="F8413" t="s">
        <v>0</v>
      </c>
      <c r="G8413" t="s">
        <v>1699</v>
      </c>
      <c r="I8413" t="s">
        <v>311</v>
      </c>
      <c r="J8413">
        <v>61</v>
      </c>
    </row>
    <row r="8414" spans="1:10" x14ac:dyDescent="0.35">
      <c r="A8414" t="s">
        <v>7722</v>
      </c>
      <c r="B8414">
        <v>50</v>
      </c>
      <c r="C8414">
        <v>457</v>
      </c>
      <c r="D8414">
        <v>1491</v>
      </c>
      <c r="E8414" t="s">
        <v>311</v>
      </c>
      <c r="F8414" t="s">
        <v>0</v>
      </c>
      <c r="G8414" t="s">
        <v>3592</v>
      </c>
      <c r="I8414" t="s">
        <v>311</v>
      </c>
      <c r="J8414">
        <v>50</v>
      </c>
    </row>
    <row r="8415" spans="1:10" x14ac:dyDescent="0.35">
      <c r="A8415" t="s">
        <v>7723</v>
      </c>
      <c r="B8415">
        <v>325</v>
      </c>
      <c r="C8415">
        <v>454</v>
      </c>
      <c r="D8415">
        <v>1492</v>
      </c>
      <c r="E8415" t="s">
        <v>334</v>
      </c>
      <c r="F8415" t="s">
        <v>0</v>
      </c>
      <c r="G8415" t="s">
        <v>1795</v>
      </c>
      <c r="H8415">
        <v>0.64900000000000002</v>
      </c>
      <c r="I8415">
        <v>8.9</v>
      </c>
      <c r="J8415">
        <v>14</v>
      </c>
    </row>
    <row r="8416" spans="1:10" x14ac:dyDescent="0.35">
      <c r="A8416" t="s">
        <v>7724</v>
      </c>
      <c r="B8416">
        <v>130</v>
      </c>
      <c r="C8416">
        <v>454</v>
      </c>
      <c r="D8416">
        <v>1492</v>
      </c>
      <c r="E8416" t="s">
        <v>328</v>
      </c>
      <c r="F8416" t="s">
        <v>0</v>
      </c>
      <c r="G8416" t="s">
        <v>7725</v>
      </c>
      <c r="H8416">
        <v>1.946</v>
      </c>
      <c r="I8416">
        <v>57.5</v>
      </c>
      <c r="J8416">
        <v>42</v>
      </c>
    </row>
    <row r="8417" spans="1:10" x14ac:dyDescent="0.35">
      <c r="A8417" t="s">
        <v>7726</v>
      </c>
      <c r="B8417">
        <v>162</v>
      </c>
      <c r="C8417">
        <v>452</v>
      </c>
      <c r="D8417">
        <v>1494</v>
      </c>
      <c r="E8417" t="s">
        <v>312</v>
      </c>
      <c r="F8417" t="s">
        <v>0</v>
      </c>
      <c r="G8417" t="s">
        <v>7727</v>
      </c>
      <c r="H8417">
        <v>1.48</v>
      </c>
      <c r="I8417">
        <v>22.39</v>
      </c>
      <c r="J8417">
        <v>46</v>
      </c>
    </row>
    <row r="8418" spans="1:10" x14ac:dyDescent="0.35">
      <c r="A8418" t="s">
        <v>7728</v>
      </c>
      <c r="B8418">
        <v>86</v>
      </c>
      <c r="C8418">
        <v>452</v>
      </c>
      <c r="D8418">
        <v>1494</v>
      </c>
      <c r="E8418" t="s">
        <v>312</v>
      </c>
      <c r="F8418" t="s">
        <v>0</v>
      </c>
      <c r="G8418" t="s">
        <v>7729</v>
      </c>
      <c r="H8418">
        <v>2.7730000000000001</v>
      </c>
      <c r="I8418">
        <v>42.54</v>
      </c>
      <c r="J8418">
        <v>23</v>
      </c>
    </row>
    <row r="8419" spans="1:10" x14ac:dyDescent="0.35">
      <c r="A8419" t="s">
        <v>7730</v>
      </c>
      <c r="B8419">
        <v>154</v>
      </c>
      <c r="C8419">
        <v>450</v>
      </c>
      <c r="D8419">
        <v>1496</v>
      </c>
      <c r="E8419" t="s">
        <v>328</v>
      </c>
      <c r="F8419" t="s">
        <v>0</v>
      </c>
      <c r="G8419" t="s">
        <v>7731</v>
      </c>
      <c r="H8419">
        <v>1.3149999999999999</v>
      </c>
      <c r="I8419">
        <v>28.4</v>
      </c>
      <c r="J8419">
        <v>34</v>
      </c>
    </row>
    <row r="8420" spans="1:10" x14ac:dyDescent="0.35">
      <c r="A8420" t="s">
        <v>7733</v>
      </c>
      <c r="B8420">
        <v>172</v>
      </c>
      <c r="C8420">
        <v>448</v>
      </c>
      <c r="D8420">
        <v>1498</v>
      </c>
      <c r="E8420" t="s">
        <v>334</v>
      </c>
      <c r="F8420" t="s">
        <v>0</v>
      </c>
      <c r="G8420" t="s">
        <v>2402</v>
      </c>
      <c r="H8420">
        <v>1.8779999999999999</v>
      </c>
      <c r="I8420">
        <v>20.96</v>
      </c>
      <c r="J8420">
        <v>42</v>
      </c>
    </row>
    <row r="8421" spans="1:10" x14ac:dyDescent="0.35">
      <c r="A8421" t="s">
        <v>7734</v>
      </c>
      <c r="B8421">
        <v>116</v>
      </c>
      <c r="C8421">
        <v>447</v>
      </c>
      <c r="D8421">
        <v>1499</v>
      </c>
      <c r="E8421" t="s">
        <v>312</v>
      </c>
      <c r="F8421" t="s">
        <v>0</v>
      </c>
      <c r="G8421" t="s">
        <v>1868</v>
      </c>
      <c r="H8421">
        <v>1.8440000000000001</v>
      </c>
      <c r="I8421">
        <v>40.119999999999997</v>
      </c>
      <c r="J8421">
        <v>55</v>
      </c>
    </row>
    <row r="8422" spans="1:10" x14ac:dyDescent="0.35">
      <c r="A8422" t="s">
        <v>7735</v>
      </c>
      <c r="B8422">
        <v>129</v>
      </c>
      <c r="C8422">
        <v>447</v>
      </c>
      <c r="D8422">
        <v>1499</v>
      </c>
      <c r="E8422" t="s">
        <v>312</v>
      </c>
      <c r="F8422" t="s">
        <v>0</v>
      </c>
      <c r="G8422" t="s">
        <v>7736</v>
      </c>
      <c r="H8422">
        <v>1.8160000000000001</v>
      </c>
      <c r="I8422">
        <v>27.97</v>
      </c>
      <c r="J8422">
        <v>18</v>
      </c>
    </row>
    <row r="8423" spans="1:10" x14ac:dyDescent="0.35">
      <c r="A8423" t="s">
        <v>7737</v>
      </c>
      <c r="B8423">
        <v>158</v>
      </c>
      <c r="C8423">
        <v>447</v>
      </c>
      <c r="D8423">
        <v>1499</v>
      </c>
      <c r="E8423" t="s">
        <v>312</v>
      </c>
      <c r="F8423" t="s">
        <v>0</v>
      </c>
      <c r="G8423" t="s">
        <v>2102</v>
      </c>
      <c r="H8423">
        <v>1.504</v>
      </c>
      <c r="I8423">
        <v>30.88</v>
      </c>
      <c r="J8423">
        <v>76</v>
      </c>
    </row>
    <row r="8424" spans="1:10" x14ac:dyDescent="0.35">
      <c r="A8424" t="s">
        <v>7738</v>
      </c>
      <c r="B8424">
        <v>76</v>
      </c>
      <c r="C8424">
        <v>446</v>
      </c>
      <c r="D8424">
        <v>1502</v>
      </c>
      <c r="E8424" t="s">
        <v>312</v>
      </c>
      <c r="F8424" t="s">
        <v>0</v>
      </c>
      <c r="G8424" t="s">
        <v>2962</v>
      </c>
      <c r="H8424">
        <v>3</v>
      </c>
      <c r="I8424">
        <v>43.46</v>
      </c>
      <c r="J8424">
        <v>36</v>
      </c>
    </row>
    <row r="8425" spans="1:10" x14ac:dyDescent="0.35">
      <c r="A8425" t="s">
        <v>7739</v>
      </c>
      <c r="B8425">
        <v>175</v>
      </c>
      <c r="C8425">
        <v>446</v>
      </c>
      <c r="D8425">
        <v>1502</v>
      </c>
      <c r="E8425" t="s">
        <v>334</v>
      </c>
      <c r="F8425" t="s">
        <v>0</v>
      </c>
      <c r="G8425" t="s">
        <v>1868</v>
      </c>
      <c r="H8425">
        <v>1.276</v>
      </c>
      <c r="I8425">
        <v>23.84</v>
      </c>
      <c r="J8425">
        <v>142</v>
      </c>
    </row>
    <row r="8426" spans="1:10" x14ac:dyDescent="0.35">
      <c r="A8426" t="s">
        <v>7740</v>
      </c>
      <c r="B8426">
        <v>104</v>
      </c>
      <c r="C8426">
        <v>445</v>
      </c>
      <c r="D8426">
        <v>1504</v>
      </c>
      <c r="E8426" t="s">
        <v>312</v>
      </c>
      <c r="F8426" t="s">
        <v>0</v>
      </c>
      <c r="G8426" t="s">
        <v>7741</v>
      </c>
      <c r="H8426">
        <v>2.4260000000000002</v>
      </c>
      <c r="I8426">
        <v>21.48</v>
      </c>
      <c r="J8426">
        <v>34</v>
      </c>
    </row>
    <row r="8427" spans="1:10" x14ac:dyDescent="0.35">
      <c r="A8427" t="s">
        <v>7742</v>
      </c>
      <c r="B8427">
        <v>393</v>
      </c>
      <c r="C8427">
        <v>445</v>
      </c>
      <c r="D8427">
        <v>1504</v>
      </c>
      <c r="E8427" t="s">
        <v>334</v>
      </c>
      <c r="F8427" t="s">
        <v>0</v>
      </c>
      <c r="G8427" t="s">
        <v>2019</v>
      </c>
      <c r="H8427">
        <v>0.91500000000000004</v>
      </c>
      <c r="I8427">
        <v>4.49</v>
      </c>
      <c r="J8427">
        <v>371</v>
      </c>
    </row>
    <row r="8428" spans="1:10" x14ac:dyDescent="0.35">
      <c r="A8428" t="s">
        <v>7743</v>
      </c>
      <c r="B8428">
        <v>170</v>
      </c>
      <c r="C8428">
        <v>445</v>
      </c>
      <c r="D8428">
        <v>1504</v>
      </c>
      <c r="E8428" t="s">
        <v>311</v>
      </c>
      <c r="F8428" t="s">
        <v>0</v>
      </c>
      <c r="G8428" t="s">
        <v>2675</v>
      </c>
      <c r="I8428" t="s">
        <v>311</v>
      </c>
      <c r="J8428">
        <v>12</v>
      </c>
    </row>
    <row r="8429" spans="1:10" x14ac:dyDescent="0.35">
      <c r="A8429" t="s">
        <v>7744</v>
      </c>
      <c r="B8429">
        <v>106</v>
      </c>
      <c r="C8429">
        <v>445</v>
      </c>
      <c r="D8429">
        <v>1504</v>
      </c>
      <c r="E8429" t="s">
        <v>312</v>
      </c>
      <c r="F8429" t="s">
        <v>0</v>
      </c>
      <c r="G8429" t="s">
        <v>2809</v>
      </c>
      <c r="H8429">
        <v>2.198</v>
      </c>
      <c r="I8429">
        <v>30.85</v>
      </c>
      <c r="J8429">
        <v>30</v>
      </c>
    </row>
    <row r="8430" spans="1:10" x14ac:dyDescent="0.35">
      <c r="A8430" t="s">
        <v>7745</v>
      </c>
      <c r="B8430">
        <v>124</v>
      </c>
      <c r="C8430">
        <v>442</v>
      </c>
      <c r="D8430">
        <v>1508</v>
      </c>
      <c r="E8430" t="s">
        <v>312</v>
      </c>
      <c r="F8430" t="s">
        <v>0</v>
      </c>
      <c r="G8430" t="s">
        <v>7746</v>
      </c>
      <c r="H8430">
        <v>1.742</v>
      </c>
      <c r="I8430">
        <v>28.59</v>
      </c>
      <c r="J8430">
        <v>54</v>
      </c>
    </row>
    <row r="8431" spans="1:10" x14ac:dyDescent="0.35">
      <c r="A8431" t="s">
        <v>7747</v>
      </c>
      <c r="B8431">
        <v>138</v>
      </c>
      <c r="C8431">
        <v>440</v>
      </c>
      <c r="D8431">
        <v>1509</v>
      </c>
      <c r="E8431" t="s">
        <v>311</v>
      </c>
      <c r="F8431" t="s">
        <v>0</v>
      </c>
      <c r="G8431" t="s">
        <v>4155</v>
      </c>
      <c r="I8431" t="s">
        <v>311</v>
      </c>
      <c r="J8431">
        <v>9</v>
      </c>
    </row>
    <row r="8432" spans="1:10" x14ac:dyDescent="0.35">
      <c r="A8432" t="s">
        <v>7748</v>
      </c>
      <c r="B8432">
        <v>136</v>
      </c>
      <c r="C8432">
        <v>439</v>
      </c>
      <c r="D8432">
        <v>1510</v>
      </c>
      <c r="E8432" t="s">
        <v>334</v>
      </c>
      <c r="F8432" t="s">
        <v>0</v>
      </c>
      <c r="G8432" t="s">
        <v>3885</v>
      </c>
      <c r="H8432">
        <v>1.4750000000000001</v>
      </c>
      <c r="I8432">
        <v>8.48</v>
      </c>
      <c r="J8432">
        <v>60</v>
      </c>
    </row>
    <row r="8433" spans="1:10" x14ac:dyDescent="0.35">
      <c r="A8433" t="s">
        <v>7749</v>
      </c>
      <c r="B8433">
        <v>86</v>
      </c>
      <c r="C8433">
        <v>439</v>
      </c>
      <c r="D8433">
        <v>1510</v>
      </c>
      <c r="E8433" t="s">
        <v>311</v>
      </c>
      <c r="F8433" t="s">
        <v>0</v>
      </c>
      <c r="G8433" t="s">
        <v>1759</v>
      </c>
      <c r="I8433" t="s">
        <v>311</v>
      </c>
      <c r="J8433">
        <v>86</v>
      </c>
    </row>
    <row r="8434" spans="1:10" x14ac:dyDescent="0.35">
      <c r="A8434" t="s">
        <v>7750</v>
      </c>
      <c r="B8434">
        <v>142</v>
      </c>
      <c r="C8434">
        <v>438</v>
      </c>
      <c r="D8434">
        <v>1512</v>
      </c>
      <c r="E8434" t="s">
        <v>328</v>
      </c>
      <c r="F8434" t="s">
        <v>0</v>
      </c>
      <c r="G8434" t="s">
        <v>7751</v>
      </c>
      <c r="H8434">
        <v>1.538</v>
      </c>
      <c r="I8434">
        <v>42.97</v>
      </c>
      <c r="J8434">
        <v>32</v>
      </c>
    </row>
    <row r="8435" spans="1:10" x14ac:dyDescent="0.35">
      <c r="A8435" t="s">
        <v>7752</v>
      </c>
      <c r="B8435">
        <v>133</v>
      </c>
      <c r="C8435">
        <v>438</v>
      </c>
      <c r="D8435">
        <v>1512</v>
      </c>
      <c r="E8435" t="s">
        <v>311</v>
      </c>
      <c r="F8435" t="s">
        <v>0</v>
      </c>
      <c r="G8435" t="s">
        <v>1876</v>
      </c>
      <c r="I8435" t="s">
        <v>311</v>
      </c>
      <c r="J8435">
        <v>9</v>
      </c>
    </row>
    <row r="8436" spans="1:10" x14ac:dyDescent="0.35">
      <c r="A8436" t="s">
        <v>7753</v>
      </c>
      <c r="B8436">
        <v>247</v>
      </c>
      <c r="C8436">
        <v>438</v>
      </c>
      <c r="D8436">
        <v>1512</v>
      </c>
      <c r="E8436" t="s">
        <v>334</v>
      </c>
      <c r="F8436" t="s">
        <v>0</v>
      </c>
      <c r="G8436" t="s">
        <v>3681</v>
      </c>
      <c r="H8436">
        <v>0.97399999999999998</v>
      </c>
      <c r="I8436">
        <v>13.13</v>
      </c>
      <c r="J8436">
        <v>64</v>
      </c>
    </row>
    <row r="8437" spans="1:10" x14ac:dyDescent="0.35">
      <c r="A8437" t="s">
        <v>7754</v>
      </c>
      <c r="B8437">
        <v>121</v>
      </c>
      <c r="C8437">
        <v>437</v>
      </c>
      <c r="D8437">
        <v>1515</v>
      </c>
      <c r="E8437" t="s">
        <v>319</v>
      </c>
      <c r="F8437" t="s">
        <v>0</v>
      </c>
      <c r="G8437" t="s">
        <v>4397</v>
      </c>
      <c r="H8437">
        <v>1.7949999999999999</v>
      </c>
      <c r="I8437">
        <v>80.12</v>
      </c>
      <c r="J8437">
        <v>70</v>
      </c>
    </row>
    <row r="8438" spans="1:10" x14ac:dyDescent="0.35">
      <c r="A8438" t="s">
        <v>7755</v>
      </c>
      <c r="B8438">
        <v>312</v>
      </c>
      <c r="C8438">
        <v>437</v>
      </c>
      <c r="D8438">
        <v>1515</v>
      </c>
      <c r="E8438" t="s">
        <v>334</v>
      </c>
      <c r="F8438" t="s">
        <v>0</v>
      </c>
      <c r="G8438" t="s">
        <v>2135</v>
      </c>
      <c r="H8438">
        <v>1.9039999999999999</v>
      </c>
      <c r="I8438">
        <v>16.29</v>
      </c>
      <c r="J8438">
        <v>105</v>
      </c>
    </row>
    <row r="8439" spans="1:10" x14ac:dyDescent="0.35">
      <c r="A8439" t="s">
        <v>7756</v>
      </c>
      <c r="B8439">
        <v>88</v>
      </c>
      <c r="C8439">
        <v>437</v>
      </c>
      <c r="D8439">
        <v>1515</v>
      </c>
      <c r="E8439" t="s">
        <v>312</v>
      </c>
      <c r="F8439" t="s">
        <v>0</v>
      </c>
      <c r="G8439" t="s">
        <v>2135</v>
      </c>
      <c r="H8439">
        <v>2.5950000000000002</v>
      </c>
      <c r="I8439">
        <v>32.86</v>
      </c>
      <c r="J8439">
        <v>88</v>
      </c>
    </row>
    <row r="8440" spans="1:10" x14ac:dyDescent="0.35">
      <c r="A8440" t="s">
        <v>7757</v>
      </c>
      <c r="B8440">
        <v>94</v>
      </c>
      <c r="C8440">
        <v>435</v>
      </c>
      <c r="D8440">
        <v>1518</v>
      </c>
      <c r="E8440" t="s">
        <v>312</v>
      </c>
      <c r="F8440" t="s">
        <v>0</v>
      </c>
      <c r="G8440" t="s">
        <v>4607</v>
      </c>
      <c r="H8440">
        <v>2.484</v>
      </c>
      <c r="I8440">
        <v>43.23</v>
      </c>
      <c r="J8440">
        <v>27</v>
      </c>
    </row>
    <row r="8441" spans="1:10" x14ac:dyDescent="0.35">
      <c r="A8441" t="s">
        <v>7758</v>
      </c>
      <c r="B8441">
        <v>82</v>
      </c>
      <c r="C8441">
        <v>435</v>
      </c>
      <c r="D8441">
        <v>1518</v>
      </c>
      <c r="E8441" t="s">
        <v>311</v>
      </c>
      <c r="F8441" t="s">
        <v>0</v>
      </c>
      <c r="G8441" t="s">
        <v>1886</v>
      </c>
      <c r="I8441" t="s">
        <v>311</v>
      </c>
      <c r="J8441">
        <v>35</v>
      </c>
    </row>
    <row r="8442" spans="1:10" x14ac:dyDescent="0.35">
      <c r="A8442" t="s">
        <v>7759</v>
      </c>
      <c r="B8442">
        <v>165</v>
      </c>
      <c r="C8442">
        <v>433</v>
      </c>
      <c r="D8442">
        <v>1520</v>
      </c>
      <c r="E8442" t="s">
        <v>311</v>
      </c>
      <c r="F8442" t="s">
        <v>0</v>
      </c>
      <c r="G8442" t="s">
        <v>1884</v>
      </c>
      <c r="I8442" t="s">
        <v>311</v>
      </c>
      <c r="J8442">
        <v>10</v>
      </c>
    </row>
    <row r="8443" spans="1:10" x14ac:dyDescent="0.35">
      <c r="A8443" t="s">
        <v>7760</v>
      </c>
      <c r="B8443">
        <v>217</v>
      </c>
      <c r="C8443">
        <v>432</v>
      </c>
      <c r="D8443">
        <v>1521</v>
      </c>
      <c r="E8443" t="s">
        <v>334</v>
      </c>
      <c r="F8443" t="s">
        <v>0</v>
      </c>
      <c r="G8443" t="s">
        <v>3628</v>
      </c>
      <c r="H8443">
        <v>0.88</v>
      </c>
      <c r="I8443">
        <v>16.399999999999999</v>
      </c>
      <c r="J8443">
        <v>97</v>
      </c>
    </row>
    <row r="8444" spans="1:10" x14ac:dyDescent="0.35">
      <c r="A8444" t="s">
        <v>7761</v>
      </c>
      <c r="B8444">
        <v>144</v>
      </c>
      <c r="C8444">
        <v>432</v>
      </c>
      <c r="D8444">
        <v>1521</v>
      </c>
      <c r="E8444" t="s">
        <v>312</v>
      </c>
      <c r="F8444" t="s">
        <v>0</v>
      </c>
      <c r="G8444" t="s">
        <v>7762</v>
      </c>
      <c r="H8444">
        <v>1.7090000000000001</v>
      </c>
      <c r="I8444">
        <v>19.34</v>
      </c>
      <c r="J8444">
        <v>43</v>
      </c>
    </row>
    <row r="8445" spans="1:10" x14ac:dyDescent="0.35">
      <c r="A8445" t="s">
        <v>7763</v>
      </c>
      <c r="B8445">
        <v>82</v>
      </c>
      <c r="C8445">
        <v>430</v>
      </c>
      <c r="D8445">
        <v>1523</v>
      </c>
      <c r="E8445" t="s">
        <v>312</v>
      </c>
      <c r="F8445" t="s">
        <v>0</v>
      </c>
      <c r="G8445" t="s">
        <v>1967</v>
      </c>
      <c r="H8445">
        <v>2.593</v>
      </c>
      <c r="I8445">
        <v>33.57</v>
      </c>
      <c r="J8445">
        <v>42</v>
      </c>
    </row>
    <row r="8446" spans="1:10" x14ac:dyDescent="0.35">
      <c r="A8446" t="s">
        <v>7764</v>
      </c>
      <c r="B8446">
        <v>114</v>
      </c>
      <c r="C8446">
        <v>430</v>
      </c>
      <c r="D8446">
        <v>1523</v>
      </c>
      <c r="E8446" t="s">
        <v>328</v>
      </c>
      <c r="F8446" t="s">
        <v>0</v>
      </c>
      <c r="G8446" t="s">
        <v>2775</v>
      </c>
      <c r="H8446">
        <v>2.367</v>
      </c>
      <c r="I8446">
        <v>44.11</v>
      </c>
      <c r="J8446">
        <v>114</v>
      </c>
    </row>
    <row r="8447" spans="1:10" x14ac:dyDescent="0.35">
      <c r="A8447" t="s">
        <v>7765</v>
      </c>
      <c r="B8447">
        <v>750</v>
      </c>
      <c r="C8447">
        <v>429</v>
      </c>
      <c r="D8447">
        <v>1525</v>
      </c>
      <c r="E8447" t="s">
        <v>334</v>
      </c>
      <c r="F8447" t="s">
        <v>0</v>
      </c>
      <c r="G8447" t="s">
        <v>1699</v>
      </c>
      <c r="H8447">
        <v>0.83399999999999996</v>
      </c>
      <c r="I8447">
        <v>11.92</v>
      </c>
      <c r="J8447">
        <v>78</v>
      </c>
    </row>
    <row r="8448" spans="1:10" x14ac:dyDescent="0.35">
      <c r="A8448" t="s">
        <v>7766</v>
      </c>
      <c r="B8448">
        <v>158</v>
      </c>
      <c r="C8448">
        <v>429</v>
      </c>
      <c r="D8448">
        <v>1525</v>
      </c>
      <c r="E8448" t="s">
        <v>311</v>
      </c>
      <c r="F8448" t="s">
        <v>0</v>
      </c>
      <c r="G8448" t="s">
        <v>6185</v>
      </c>
      <c r="I8448" t="s">
        <v>311</v>
      </c>
      <c r="J8448">
        <v>6</v>
      </c>
    </row>
    <row r="8449" spans="1:10" x14ac:dyDescent="0.35">
      <c r="A8449" t="s">
        <v>7767</v>
      </c>
      <c r="B8449">
        <v>155</v>
      </c>
      <c r="C8449">
        <v>428</v>
      </c>
      <c r="D8449">
        <v>1527</v>
      </c>
      <c r="E8449" t="s">
        <v>334</v>
      </c>
      <c r="F8449" t="s">
        <v>0</v>
      </c>
      <c r="G8449" t="s">
        <v>7768</v>
      </c>
      <c r="H8449">
        <v>1.385</v>
      </c>
      <c r="I8449">
        <v>11.63</v>
      </c>
      <c r="J8449">
        <v>41</v>
      </c>
    </row>
    <row r="8450" spans="1:10" x14ac:dyDescent="0.35">
      <c r="A8450" t="s">
        <v>7769</v>
      </c>
      <c r="B8450">
        <v>90</v>
      </c>
      <c r="C8450">
        <v>427</v>
      </c>
      <c r="D8450">
        <v>1528</v>
      </c>
      <c r="E8450" t="s">
        <v>328</v>
      </c>
      <c r="F8450" t="s">
        <v>0</v>
      </c>
      <c r="G8450" t="s">
        <v>2675</v>
      </c>
      <c r="H8450">
        <v>2.5609999999999999</v>
      </c>
      <c r="I8450">
        <v>66.11</v>
      </c>
      <c r="J8450">
        <v>24</v>
      </c>
    </row>
    <row r="8451" spans="1:10" x14ac:dyDescent="0.35">
      <c r="A8451" t="s">
        <v>7770</v>
      </c>
      <c r="B8451">
        <v>91</v>
      </c>
      <c r="C8451">
        <v>427</v>
      </c>
      <c r="D8451">
        <v>1528</v>
      </c>
      <c r="E8451" t="s">
        <v>311</v>
      </c>
      <c r="F8451" t="s">
        <v>0</v>
      </c>
      <c r="G8451" t="s">
        <v>1996</v>
      </c>
      <c r="I8451" t="s">
        <v>311</v>
      </c>
      <c r="J8451">
        <v>57</v>
      </c>
    </row>
    <row r="8452" spans="1:10" x14ac:dyDescent="0.35">
      <c r="A8452" t="s">
        <v>7771</v>
      </c>
      <c r="B8452">
        <v>31</v>
      </c>
      <c r="C8452">
        <v>426</v>
      </c>
      <c r="D8452">
        <v>1530</v>
      </c>
      <c r="E8452" t="s">
        <v>311</v>
      </c>
      <c r="F8452" t="s">
        <v>0</v>
      </c>
      <c r="G8452" t="s">
        <v>7772</v>
      </c>
      <c r="I8452" t="s">
        <v>311</v>
      </c>
      <c r="J8452">
        <v>31</v>
      </c>
    </row>
    <row r="8453" spans="1:10" x14ac:dyDescent="0.35">
      <c r="A8453" t="s">
        <v>7773</v>
      </c>
      <c r="B8453">
        <v>63</v>
      </c>
      <c r="C8453">
        <v>425</v>
      </c>
      <c r="D8453">
        <v>1531</v>
      </c>
      <c r="E8453" t="s">
        <v>311</v>
      </c>
      <c r="F8453" t="s">
        <v>0</v>
      </c>
      <c r="G8453" t="s">
        <v>3162</v>
      </c>
      <c r="I8453" t="s">
        <v>311</v>
      </c>
      <c r="J8453">
        <v>9</v>
      </c>
    </row>
    <row r="8454" spans="1:10" x14ac:dyDescent="0.35">
      <c r="A8454" t="s">
        <v>7774</v>
      </c>
      <c r="B8454">
        <v>60</v>
      </c>
      <c r="C8454">
        <v>425</v>
      </c>
      <c r="D8454">
        <v>1531</v>
      </c>
      <c r="E8454" t="s">
        <v>319</v>
      </c>
      <c r="F8454" t="s">
        <v>0</v>
      </c>
      <c r="G8454" t="s">
        <v>7775</v>
      </c>
      <c r="H8454">
        <v>4.2830000000000004</v>
      </c>
      <c r="I8454">
        <v>73.709999999999994</v>
      </c>
      <c r="J8454">
        <v>31</v>
      </c>
    </row>
    <row r="8455" spans="1:10" x14ac:dyDescent="0.35">
      <c r="A8455" t="s">
        <v>7776</v>
      </c>
      <c r="B8455">
        <v>236</v>
      </c>
      <c r="C8455">
        <v>425</v>
      </c>
      <c r="D8455">
        <v>1531</v>
      </c>
      <c r="E8455" t="s">
        <v>328</v>
      </c>
      <c r="F8455" t="s">
        <v>0</v>
      </c>
      <c r="G8455" t="s">
        <v>2520</v>
      </c>
      <c r="H8455">
        <v>0.97899999999999998</v>
      </c>
      <c r="I8455">
        <v>51.36</v>
      </c>
      <c r="J8455">
        <v>83</v>
      </c>
    </row>
    <row r="8456" spans="1:10" x14ac:dyDescent="0.35">
      <c r="A8456" t="s">
        <v>7777</v>
      </c>
      <c r="B8456">
        <v>211</v>
      </c>
      <c r="C8456">
        <v>425</v>
      </c>
      <c r="D8456">
        <v>1531</v>
      </c>
      <c r="E8456" t="s">
        <v>312</v>
      </c>
      <c r="F8456" t="s">
        <v>0</v>
      </c>
      <c r="G8456" t="s">
        <v>2520</v>
      </c>
      <c r="H8456">
        <v>0.85299999999999998</v>
      </c>
      <c r="I8456">
        <v>40.51</v>
      </c>
      <c r="J8456">
        <v>74</v>
      </c>
    </row>
    <row r="8457" spans="1:10" x14ac:dyDescent="0.35">
      <c r="A8457" t="s">
        <v>7778</v>
      </c>
      <c r="B8457">
        <v>39</v>
      </c>
      <c r="C8457">
        <v>424</v>
      </c>
      <c r="D8457">
        <v>1535</v>
      </c>
      <c r="E8457" t="s">
        <v>319</v>
      </c>
      <c r="F8457" t="s">
        <v>0</v>
      </c>
      <c r="G8457" t="s">
        <v>7779</v>
      </c>
      <c r="H8457">
        <v>5.5129999999999999</v>
      </c>
      <c r="I8457">
        <v>85.72</v>
      </c>
      <c r="J8457">
        <v>39</v>
      </c>
    </row>
    <row r="8458" spans="1:10" x14ac:dyDescent="0.35">
      <c r="A8458" t="s">
        <v>7780</v>
      </c>
      <c r="B8458">
        <v>105</v>
      </c>
      <c r="C8458">
        <v>423</v>
      </c>
      <c r="D8458">
        <v>1536</v>
      </c>
      <c r="E8458" t="s">
        <v>312</v>
      </c>
      <c r="F8458" t="s">
        <v>0</v>
      </c>
      <c r="G8458" t="s">
        <v>7781</v>
      </c>
      <c r="H8458">
        <v>1.333</v>
      </c>
      <c r="I8458">
        <v>28.91</v>
      </c>
      <c r="J8458">
        <v>33</v>
      </c>
    </row>
    <row r="8459" spans="1:10" x14ac:dyDescent="0.35">
      <c r="A8459" t="s">
        <v>7782</v>
      </c>
      <c r="B8459">
        <v>76</v>
      </c>
      <c r="C8459">
        <v>422</v>
      </c>
      <c r="D8459">
        <v>1537</v>
      </c>
      <c r="E8459" t="s">
        <v>334</v>
      </c>
      <c r="F8459" t="s">
        <v>0</v>
      </c>
      <c r="G8459" t="s">
        <v>2392</v>
      </c>
      <c r="H8459">
        <v>2.7749999999999999</v>
      </c>
      <c r="I8459">
        <v>23.16</v>
      </c>
      <c r="J8459">
        <v>13</v>
      </c>
    </row>
    <row r="8460" spans="1:10" x14ac:dyDescent="0.35">
      <c r="A8460" t="s">
        <v>7783</v>
      </c>
      <c r="B8460">
        <v>247</v>
      </c>
      <c r="C8460">
        <v>420</v>
      </c>
      <c r="D8460">
        <v>1538</v>
      </c>
      <c r="E8460" t="s">
        <v>312</v>
      </c>
      <c r="F8460" t="s">
        <v>0</v>
      </c>
      <c r="G8460" t="s">
        <v>2590</v>
      </c>
      <c r="H8460">
        <v>0.83299999999999996</v>
      </c>
      <c r="I8460">
        <v>28.51</v>
      </c>
      <c r="J8460">
        <v>56</v>
      </c>
    </row>
    <row r="8461" spans="1:10" x14ac:dyDescent="0.35">
      <c r="A8461" t="s">
        <v>7784</v>
      </c>
      <c r="B8461">
        <v>365</v>
      </c>
      <c r="C8461">
        <v>420</v>
      </c>
      <c r="D8461">
        <v>1538</v>
      </c>
      <c r="E8461" t="s">
        <v>311</v>
      </c>
      <c r="F8461" t="s">
        <v>0</v>
      </c>
      <c r="G8461" t="s">
        <v>2613</v>
      </c>
      <c r="I8461" t="s">
        <v>311</v>
      </c>
      <c r="J8461">
        <v>5</v>
      </c>
    </row>
    <row r="8462" spans="1:10" x14ac:dyDescent="0.35">
      <c r="A8462" t="s">
        <v>7785</v>
      </c>
      <c r="B8462">
        <v>121</v>
      </c>
      <c r="C8462">
        <v>420</v>
      </c>
      <c r="D8462">
        <v>1538</v>
      </c>
      <c r="E8462" t="s">
        <v>312</v>
      </c>
      <c r="F8462" t="s">
        <v>0</v>
      </c>
      <c r="G8462" t="s">
        <v>3554</v>
      </c>
      <c r="H8462">
        <v>1.8129999999999999</v>
      </c>
      <c r="I8462">
        <v>37.729999999999997</v>
      </c>
      <c r="J8462">
        <v>54</v>
      </c>
    </row>
    <row r="8463" spans="1:10" x14ac:dyDescent="0.35">
      <c r="A8463" t="s">
        <v>7786</v>
      </c>
      <c r="B8463">
        <v>107</v>
      </c>
      <c r="C8463">
        <v>420</v>
      </c>
      <c r="D8463">
        <v>1538</v>
      </c>
      <c r="E8463" t="s">
        <v>312</v>
      </c>
      <c r="F8463" t="s">
        <v>0</v>
      </c>
      <c r="G8463" t="s">
        <v>7787</v>
      </c>
      <c r="H8463">
        <v>2.13</v>
      </c>
      <c r="I8463">
        <v>30.53</v>
      </c>
      <c r="J8463">
        <v>48</v>
      </c>
    </row>
    <row r="8464" spans="1:10" x14ac:dyDescent="0.35">
      <c r="A8464" t="s">
        <v>7788</v>
      </c>
      <c r="B8464">
        <v>86</v>
      </c>
      <c r="C8464">
        <v>419</v>
      </c>
      <c r="D8464">
        <v>1542</v>
      </c>
      <c r="E8464" t="s">
        <v>319</v>
      </c>
      <c r="F8464" t="s">
        <v>0</v>
      </c>
      <c r="G8464" t="s">
        <v>7789</v>
      </c>
      <c r="H8464">
        <v>2.6629999999999998</v>
      </c>
      <c r="I8464">
        <v>60.04</v>
      </c>
      <c r="J8464">
        <v>30</v>
      </c>
    </row>
    <row r="8465" spans="1:10" x14ac:dyDescent="0.35">
      <c r="A8465" t="s">
        <v>7790</v>
      </c>
      <c r="B8465">
        <v>90</v>
      </c>
      <c r="C8465">
        <v>418</v>
      </c>
      <c r="D8465">
        <v>1543</v>
      </c>
      <c r="E8465" t="s">
        <v>311</v>
      </c>
      <c r="F8465" t="s">
        <v>0</v>
      </c>
      <c r="G8465" t="s">
        <v>1827</v>
      </c>
      <c r="I8465" t="s">
        <v>311</v>
      </c>
      <c r="J8465">
        <v>25</v>
      </c>
    </row>
    <row r="8466" spans="1:10" x14ac:dyDescent="0.35">
      <c r="A8466" t="s">
        <v>7791</v>
      </c>
      <c r="B8466">
        <v>52</v>
      </c>
      <c r="C8466">
        <v>418</v>
      </c>
      <c r="D8466">
        <v>1543</v>
      </c>
      <c r="E8466" t="s">
        <v>319</v>
      </c>
      <c r="F8466" t="s">
        <v>0</v>
      </c>
      <c r="G8466" t="s">
        <v>7792</v>
      </c>
      <c r="H8466">
        <v>4.2169999999999996</v>
      </c>
      <c r="I8466">
        <v>76.099999999999994</v>
      </c>
      <c r="J8466">
        <v>25</v>
      </c>
    </row>
    <row r="8467" spans="1:10" x14ac:dyDescent="0.35">
      <c r="A8467" t="s">
        <v>7793</v>
      </c>
      <c r="B8467">
        <v>63</v>
      </c>
      <c r="C8467">
        <v>418</v>
      </c>
      <c r="D8467">
        <v>1543</v>
      </c>
      <c r="E8467" t="s">
        <v>311</v>
      </c>
      <c r="F8467" t="s">
        <v>0</v>
      </c>
      <c r="G8467" t="s">
        <v>1803</v>
      </c>
      <c r="I8467" t="s">
        <v>311</v>
      </c>
      <c r="J8467">
        <v>14</v>
      </c>
    </row>
    <row r="8468" spans="1:10" x14ac:dyDescent="0.35">
      <c r="A8468" t="s">
        <v>7794</v>
      </c>
      <c r="B8468">
        <v>235</v>
      </c>
      <c r="C8468">
        <v>417</v>
      </c>
      <c r="D8468">
        <v>1546</v>
      </c>
      <c r="E8468" t="s">
        <v>311</v>
      </c>
      <c r="F8468" t="s">
        <v>0</v>
      </c>
      <c r="G8468" t="s">
        <v>2520</v>
      </c>
      <c r="I8468" t="s">
        <v>311</v>
      </c>
      <c r="J8468">
        <v>29</v>
      </c>
    </row>
    <row r="8469" spans="1:10" x14ac:dyDescent="0.35">
      <c r="A8469" t="s">
        <v>7795</v>
      </c>
      <c r="B8469">
        <v>93</v>
      </c>
      <c r="C8469">
        <v>417</v>
      </c>
      <c r="D8469">
        <v>1546</v>
      </c>
      <c r="E8469" t="s">
        <v>312</v>
      </c>
      <c r="F8469" t="s">
        <v>0</v>
      </c>
      <c r="G8469" t="s">
        <v>2881</v>
      </c>
      <c r="H8469">
        <v>2.2090000000000001</v>
      </c>
      <c r="I8469">
        <v>31.14</v>
      </c>
      <c r="J8469">
        <v>36</v>
      </c>
    </row>
    <row r="8470" spans="1:10" x14ac:dyDescent="0.35">
      <c r="A8470" t="s">
        <v>7796</v>
      </c>
      <c r="B8470">
        <v>116</v>
      </c>
      <c r="C8470">
        <v>416</v>
      </c>
      <c r="D8470">
        <v>1548</v>
      </c>
      <c r="E8470" t="s">
        <v>328</v>
      </c>
      <c r="F8470" t="s">
        <v>0</v>
      </c>
      <c r="G8470" t="s">
        <v>3628</v>
      </c>
      <c r="H8470">
        <v>1.944</v>
      </c>
      <c r="I8470">
        <v>62</v>
      </c>
      <c r="J8470">
        <v>62</v>
      </c>
    </row>
    <row r="8471" spans="1:10" x14ac:dyDescent="0.35">
      <c r="A8471" t="s">
        <v>7797</v>
      </c>
      <c r="B8471">
        <v>97</v>
      </c>
      <c r="C8471">
        <v>416</v>
      </c>
      <c r="D8471">
        <v>1548</v>
      </c>
      <c r="E8471" t="s">
        <v>328</v>
      </c>
      <c r="F8471" t="s">
        <v>0</v>
      </c>
      <c r="G8471" t="s">
        <v>7798</v>
      </c>
      <c r="H8471">
        <v>2.2069999999999999</v>
      </c>
      <c r="I8471">
        <v>36.25</v>
      </c>
      <c r="J8471">
        <v>18</v>
      </c>
    </row>
    <row r="8472" spans="1:10" x14ac:dyDescent="0.35">
      <c r="A8472" t="s">
        <v>7799</v>
      </c>
      <c r="B8472">
        <v>177</v>
      </c>
      <c r="C8472">
        <v>415</v>
      </c>
      <c r="D8472">
        <v>1550</v>
      </c>
      <c r="E8472" t="s">
        <v>312</v>
      </c>
      <c r="F8472" t="s">
        <v>0</v>
      </c>
      <c r="G8472" t="s">
        <v>2675</v>
      </c>
      <c r="H8472">
        <v>1.24</v>
      </c>
      <c r="I8472">
        <v>27.22</v>
      </c>
      <c r="J8472">
        <v>81</v>
      </c>
    </row>
    <row r="8473" spans="1:10" x14ac:dyDescent="0.35">
      <c r="A8473" t="s">
        <v>7800</v>
      </c>
      <c r="B8473">
        <v>276</v>
      </c>
      <c r="C8473">
        <v>414</v>
      </c>
      <c r="D8473">
        <v>1551</v>
      </c>
      <c r="E8473" t="s">
        <v>334</v>
      </c>
      <c r="F8473" t="s">
        <v>0</v>
      </c>
      <c r="G8473" t="s">
        <v>2109</v>
      </c>
      <c r="H8473">
        <v>0.84399999999999997</v>
      </c>
      <c r="I8473">
        <v>10.92</v>
      </c>
      <c r="J8473">
        <v>7</v>
      </c>
    </row>
    <row r="8474" spans="1:10" x14ac:dyDescent="0.35">
      <c r="A8474" t="s">
        <v>7801</v>
      </c>
      <c r="B8474">
        <v>257</v>
      </c>
      <c r="C8474">
        <v>414</v>
      </c>
      <c r="D8474">
        <v>1551</v>
      </c>
      <c r="E8474" t="s">
        <v>334</v>
      </c>
      <c r="F8474" t="s">
        <v>0</v>
      </c>
      <c r="G8474" t="s">
        <v>2063</v>
      </c>
      <c r="H8474">
        <v>1.0129999999999999</v>
      </c>
      <c r="I8474">
        <v>4.45</v>
      </c>
      <c r="J8474">
        <v>37</v>
      </c>
    </row>
    <row r="8475" spans="1:10" x14ac:dyDescent="0.35">
      <c r="A8475" t="s">
        <v>7803</v>
      </c>
      <c r="B8475">
        <v>120</v>
      </c>
      <c r="C8475">
        <v>413</v>
      </c>
      <c r="D8475">
        <v>1553</v>
      </c>
      <c r="E8475" t="s">
        <v>328</v>
      </c>
      <c r="F8475" t="s">
        <v>0</v>
      </c>
      <c r="G8475" t="s">
        <v>7804</v>
      </c>
      <c r="H8475">
        <v>1.907</v>
      </c>
      <c r="I8475">
        <v>44.68</v>
      </c>
      <c r="J8475">
        <v>68</v>
      </c>
    </row>
    <row r="8476" spans="1:10" x14ac:dyDescent="0.35">
      <c r="A8476" t="s">
        <v>7805</v>
      </c>
      <c r="B8476">
        <v>42</v>
      </c>
      <c r="C8476">
        <v>412</v>
      </c>
      <c r="D8476">
        <v>1555</v>
      </c>
      <c r="E8476" t="s">
        <v>328</v>
      </c>
      <c r="F8476" t="s">
        <v>0</v>
      </c>
      <c r="G8476" t="s">
        <v>2015</v>
      </c>
      <c r="H8476">
        <v>5.1459999999999999</v>
      </c>
      <c r="I8476">
        <v>59.08</v>
      </c>
      <c r="J8476">
        <v>42</v>
      </c>
    </row>
    <row r="8477" spans="1:10" x14ac:dyDescent="0.35">
      <c r="A8477" t="s">
        <v>7806</v>
      </c>
      <c r="B8477">
        <v>309</v>
      </c>
      <c r="C8477">
        <v>411</v>
      </c>
      <c r="D8477">
        <v>1556</v>
      </c>
      <c r="E8477" t="s">
        <v>334</v>
      </c>
      <c r="F8477" t="s">
        <v>0</v>
      </c>
      <c r="G8477" t="s">
        <v>2729</v>
      </c>
      <c r="H8477">
        <v>0.88700000000000001</v>
      </c>
      <c r="I8477">
        <v>19.62</v>
      </c>
      <c r="J8477">
        <v>7</v>
      </c>
    </row>
    <row r="8478" spans="1:10" x14ac:dyDescent="0.35">
      <c r="A8478" t="s">
        <v>7808</v>
      </c>
      <c r="B8478">
        <v>60</v>
      </c>
      <c r="C8478">
        <v>410</v>
      </c>
      <c r="D8478">
        <v>1558</v>
      </c>
      <c r="E8478" t="s">
        <v>311</v>
      </c>
      <c r="F8478" t="s">
        <v>0</v>
      </c>
      <c r="G8478" t="s">
        <v>2053</v>
      </c>
      <c r="I8478" t="s">
        <v>311</v>
      </c>
      <c r="J8478">
        <v>13</v>
      </c>
    </row>
    <row r="8479" spans="1:10" x14ac:dyDescent="0.35">
      <c r="A8479" t="s">
        <v>7809</v>
      </c>
      <c r="B8479">
        <v>109</v>
      </c>
      <c r="C8479">
        <v>407</v>
      </c>
      <c r="D8479">
        <v>1559</v>
      </c>
      <c r="E8479" t="s">
        <v>312</v>
      </c>
      <c r="F8479" t="s">
        <v>0</v>
      </c>
      <c r="G8479" t="s">
        <v>4022</v>
      </c>
      <c r="H8479">
        <v>1.845</v>
      </c>
      <c r="I8479">
        <v>45.72</v>
      </c>
      <c r="J8479">
        <v>37</v>
      </c>
    </row>
    <row r="8480" spans="1:10" x14ac:dyDescent="0.35">
      <c r="A8480" t="s">
        <v>7810</v>
      </c>
      <c r="B8480">
        <v>107</v>
      </c>
      <c r="C8480">
        <v>407</v>
      </c>
      <c r="D8480">
        <v>1559</v>
      </c>
      <c r="E8480" t="s">
        <v>334</v>
      </c>
      <c r="F8480" t="s">
        <v>0</v>
      </c>
      <c r="G8480" t="s">
        <v>3026</v>
      </c>
      <c r="H8480">
        <v>1.64</v>
      </c>
      <c r="I8480">
        <v>22.28</v>
      </c>
      <c r="J8480">
        <v>23</v>
      </c>
    </row>
    <row r="8481" spans="1:10" x14ac:dyDescent="0.35">
      <c r="A8481" t="s">
        <v>7811</v>
      </c>
      <c r="B8481">
        <v>60</v>
      </c>
      <c r="C8481">
        <v>407</v>
      </c>
      <c r="D8481">
        <v>1559</v>
      </c>
      <c r="E8481" t="s">
        <v>311</v>
      </c>
      <c r="F8481" t="s">
        <v>0</v>
      </c>
      <c r="G8481" t="s">
        <v>6008</v>
      </c>
      <c r="I8481" t="s">
        <v>311</v>
      </c>
      <c r="J8481">
        <v>59</v>
      </c>
    </row>
    <row r="8482" spans="1:10" x14ac:dyDescent="0.35">
      <c r="A8482" t="s">
        <v>7812</v>
      </c>
      <c r="B8482">
        <v>136</v>
      </c>
      <c r="C8482">
        <v>404</v>
      </c>
      <c r="D8482">
        <v>1562</v>
      </c>
      <c r="E8482" t="s">
        <v>312</v>
      </c>
      <c r="F8482" t="s">
        <v>0</v>
      </c>
      <c r="G8482" t="s">
        <v>7813</v>
      </c>
      <c r="H8482">
        <v>1.6120000000000001</v>
      </c>
      <c r="I8482">
        <v>34</v>
      </c>
      <c r="J8482">
        <v>46</v>
      </c>
    </row>
    <row r="8483" spans="1:10" x14ac:dyDescent="0.35">
      <c r="A8483" t="s">
        <v>7814</v>
      </c>
      <c r="B8483">
        <v>63</v>
      </c>
      <c r="C8483">
        <v>403</v>
      </c>
      <c r="D8483">
        <v>1563</v>
      </c>
      <c r="E8483" t="s">
        <v>312</v>
      </c>
      <c r="F8483" t="s">
        <v>0</v>
      </c>
      <c r="G8483" t="s">
        <v>2107</v>
      </c>
      <c r="H8483">
        <v>2.919</v>
      </c>
      <c r="I8483">
        <v>32.32</v>
      </c>
      <c r="J8483">
        <v>33</v>
      </c>
    </row>
    <row r="8484" spans="1:10" x14ac:dyDescent="0.35">
      <c r="A8484" t="s">
        <v>7815</v>
      </c>
      <c r="B8484">
        <v>254</v>
      </c>
      <c r="C8484">
        <v>403</v>
      </c>
      <c r="D8484">
        <v>1563</v>
      </c>
      <c r="E8484" t="s">
        <v>334</v>
      </c>
      <c r="F8484" t="s">
        <v>0</v>
      </c>
      <c r="G8484" t="s">
        <v>7816</v>
      </c>
      <c r="H8484">
        <v>0.68500000000000005</v>
      </c>
      <c r="I8484">
        <v>9.5399999999999991</v>
      </c>
      <c r="J8484">
        <v>73</v>
      </c>
    </row>
    <row r="8485" spans="1:10" x14ac:dyDescent="0.35">
      <c r="A8485" t="s">
        <v>7817</v>
      </c>
      <c r="B8485">
        <v>60</v>
      </c>
      <c r="C8485">
        <v>403</v>
      </c>
      <c r="D8485">
        <v>1563</v>
      </c>
      <c r="E8485" t="s">
        <v>328</v>
      </c>
      <c r="F8485" t="s">
        <v>0</v>
      </c>
      <c r="G8485" t="s">
        <v>2302</v>
      </c>
      <c r="H8485">
        <v>4.0190000000000001</v>
      </c>
      <c r="I8485">
        <v>65.38</v>
      </c>
      <c r="J8485">
        <v>27</v>
      </c>
    </row>
    <row r="8486" spans="1:10" x14ac:dyDescent="0.35">
      <c r="A8486" t="s">
        <v>7818</v>
      </c>
      <c r="B8486">
        <v>153</v>
      </c>
      <c r="C8486">
        <v>403</v>
      </c>
      <c r="D8486">
        <v>1563</v>
      </c>
      <c r="E8486" t="s">
        <v>328</v>
      </c>
      <c r="F8486" t="s">
        <v>0</v>
      </c>
      <c r="G8486" t="s">
        <v>3628</v>
      </c>
      <c r="H8486">
        <v>1.7430000000000001</v>
      </c>
      <c r="I8486">
        <v>56.4</v>
      </c>
      <c r="J8486">
        <v>55</v>
      </c>
    </row>
    <row r="8487" spans="1:10" x14ac:dyDescent="0.35">
      <c r="A8487" t="s">
        <v>7819</v>
      </c>
      <c r="B8487">
        <v>108</v>
      </c>
      <c r="C8487">
        <v>400</v>
      </c>
      <c r="D8487">
        <v>1567</v>
      </c>
      <c r="E8487" t="s">
        <v>328</v>
      </c>
      <c r="F8487" t="s">
        <v>0</v>
      </c>
      <c r="G8487" t="s">
        <v>1999</v>
      </c>
      <c r="H8487">
        <v>1.4330000000000001</v>
      </c>
      <c r="I8487">
        <v>53.75</v>
      </c>
      <c r="J8487">
        <v>47</v>
      </c>
    </row>
    <row r="8488" spans="1:10" x14ac:dyDescent="0.35">
      <c r="A8488" t="s">
        <v>7820</v>
      </c>
      <c r="B8488">
        <v>86</v>
      </c>
      <c r="C8488">
        <v>399</v>
      </c>
      <c r="D8488">
        <v>1568</v>
      </c>
      <c r="E8488" t="s">
        <v>319</v>
      </c>
      <c r="F8488" t="s">
        <v>0</v>
      </c>
      <c r="G8488" t="s">
        <v>7821</v>
      </c>
      <c r="H8488">
        <v>2.367</v>
      </c>
      <c r="I8488">
        <v>62.26</v>
      </c>
      <c r="J8488">
        <v>37</v>
      </c>
    </row>
    <row r="8489" spans="1:10" x14ac:dyDescent="0.35">
      <c r="A8489" t="s">
        <v>7822</v>
      </c>
      <c r="B8489">
        <v>59</v>
      </c>
      <c r="C8489">
        <v>399</v>
      </c>
      <c r="D8489">
        <v>1568</v>
      </c>
      <c r="E8489" t="s">
        <v>328</v>
      </c>
      <c r="F8489" t="s">
        <v>0</v>
      </c>
      <c r="G8489" t="s">
        <v>6466</v>
      </c>
      <c r="H8489">
        <v>3.6960000000000002</v>
      </c>
      <c r="I8489">
        <v>59.8</v>
      </c>
      <c r="J8489">
        <v>33</v>
      </c>
    </row>
    <row r="8490" spans="1:10" x14ac:dyDescent="0.35">
      <c r="A8490" t="s">
        <v>7823</v>
      </c>
      <c r="B8490">
        <v>133</v>
      </c>
      <c r="C8490">
        <v>398</v>
      </c>
      <c r="D8490">
        <v>1570</v>
      </c>
      <c r="E8490" t="s">
        <v>311</v>
      </c>
      <c r="F8490" t="s">
        <v>0</v>
      </c>
      <c r="G8490" t="s">
        <v>1876</v>
      </c>
      <c r="I8490" t="s">
        <v>311</v>
      </c>
      <c r="J8490">
        <v>33</v>
      </c>
    </row>
    <row r="8491" spans="1:10" x14ac:dyDescent="0.35">
      <c r="A8491" t="s">
        <v>7824</v>
      </c>
      <c r="B8491">
        <v>58</v>
      </c>
      <c r="C8491">
        <v>398</v>
      </c>
      <c r="D8491">
        <v>1570</v>
      </c>
      <c r="E8491" t="s">
        <v>328</v>
      </c>
      <c r="F8491" t="s">
        <v>0</v>
      </c>
      <c r="G8491" t="s">
        <v>7368</v>
      </c>
      <c r="H8491">
        <v>3.577</v>
      </c>
      <c r="I8491">
        <v>59.49</v>
      </c>
      <c r="J8491">
        <v>12</v>
      </c>
    </row>
    <row r="8492" spans="1:10" x14ac:dyDescent="0.35">
      <c r="A8492" t="s">
        <v>7826</v>
      </c>
      <c r="B8492">
        <v>144</v>
      </c>
      <c r="C8492">
        <v>397</v>
      </c>
      <c r="D8492">
        <v>1572</v>
      </c>
      <c r="E8492" t="s">
        <v>328</v>
      </c>
      <c r="F8492" t="s">
        <v>0</v>
      </c>
      <c r="G8492" t="s">
        <v>2520</v>
      </c>
      <c r="H8492">
        <v>1.246</v>
      </c>
      <c r="I8492">
        <v>67.92</v>
      </c>
      <c r="J8492">
        <v>65</v>
      </c>
    </row>
    <row r="8493" spans="1:10" x14ac:dyDescent="0.35">
      <c r="A8493" t="s">
        <v>7827</v>
      </c>
      <c r="B8493">
        <v>38</v>
      </c>
      <c r="C8493">
        <v>397</v>
      </c>
      <c r="D8493">
        <v>1572</v>
      </c>
      <c r="E8493" t="s">
        <v>311</v>
      </c>
      <c r="F8493" t="s">
        <v>0</v>
      </c>
      <c r="G8493" t="s">
        <v>7573</v>
      </c>
      <c r="I8493" t="s">
        <v>311</v>
      </c>
      <c r="J8493">
        <v>38</v>
      </c>
    </row>
    <row r="8494" spans="1:10" x14ac:dyDescent="0.35">
      <c r="A8494" t="s">
        <v>7828</v>
      </c>
      <c r="B8494">
        <v>162</v>
      </c>
      <c r="C8494">
        <v>396</v>
      </c>
      <c r="D8494">
        <v>1575</v>
      </c>
      <c r="E8494" t="s">
        <v>312</v>
      </c>
      <c r="F8494" t="s">
        <v>0</v>
      </c>
      <c r="G8494" t="s">
        <v>2590</v>
      </c>
      <c r="H8494">
        <v>0.93100000000000005</v>
      </c>
      <c r="I8494">
        <v>33.96</v>
      </c>
      <c r="J8494">
        <v>50</v>
      </c>
    </row>
    <row r="8495" spans="1:10" x14ac:dyDescent="0.35">
      <c r="A8495" t="s">
        <v>7829</v>
      </c>
      <c r="B8495">
        <v>81</v>
      </c>
      <c r="C8495">
        <v>395</v>
      </c>
      <c r="D8495">
        <v>1576</v>
      </c>
      <c r="E8495" t="s">
        <v>328</v>
      </c>
      <c r="F8495" t="s">
        <v>0</v>
      </c>
      <c r="G8495" t="s">
        <v>2102</v>
      </c>
      <c r="H8495">
        <v>2.2469999999999999</v>
      </c>
      <c r="I8495">
        <v>40.79</v>
      </c>
      <c r="J8495">
        <v>35</v>
      </c>
    </row>
    <row r="8496" spans="1:10" x14ac:dyDescent="0.35">
      <c r="A8496" t="s">
        <v>7830</v>
      </c>
      <c r="B8496">
        <v>102</v>
      </c>
      <c r="C8496">
        <v>393</v>
      </c>
      <c r="D8496">
        <v>1577</v>
      </c>
      <c r="E8496" t="s">
        <v>334</v>
      </c>
      <c r="F8496" t="s">
        <v>0</v>
      </c>
      <c r="G8496" t="s">
        <v>3282</v>
      </c>
      <c r="H8496">
        <v>1.91</v>
      </c>
      <c r="I8496">
        <v>19.899999999999999</v>
      </c>
      <c r="J8496">
        <v>17</v>
      </c>
    </row>
    <row r="8497" spans="1:10" x14ac:dyDescent="0.35">
      <c r="A8497" t="s">
        <v>7831</v>
      </c>
      <c r="B8497">
        <v>53</v>
      </c>
      <c r="C8497">
        <v>392</v>
      </c>
      <c r="D8497">
        <v>1578</v>
      </c>
      <c r="E8497" t="s">
        <v>311</v>
      </c>
      <c r="F8497" t="s">
        <v>0</v>
      </c>
      <c r="G8497" t="s">
        <v>1938</v>
      </c>
      <c r="I8497" t="s">
        <v>311</v>
      </c>
      <c r="J8497">
        <v>34</v>
      </c>
    </row>
    <row r="8498" spans="1:10" x14ac:dyDescent="0.35">
      <c r="A8498" t="s">
        <v>7832</v>
      </c>
      <c r="B8498">
        <v>46</v>
      </c>
      <c r="C8498">
        <v>392</v>
      </c>
      <c r="D8498">
        <v>1578</v>
      </c>
      <c r="E8498" t="s">
        <v>311</v>
      </c>
      <c r="F8498" t="s">
        <v>0</v>
      </c>
      <c r="G8498" t="s">
        <v>4613</v>
      </c>
      <c r="I8498" t="s">
        <v>311</v>
      </c>
      <c r="J8498">
        <v>46</v>
      </c>
    </row>
    <row r="8499" spans="1:10" x14ac:dyDescent="0.35">
      <c r="A8499" t="s">
        <v>7833</v>
      </c>
      <c r="B8499">
        <v>42</v>
      </c>
      <c r="C8499">
        <v>392</v>
      </c>
      <c r="D8499">
        <v>1578</v>
      </c>
      <c r="E8499" t="s">
        <v>328</v>
      </c>
      <c r="F8499" t="s">
        <v>0</v>
      </c>
      <c r="G8499" t="s">
        <v>1791</v>
      </c>
      <c r="H8499">
        <v>4.8780000000000001</v>
      </c>
      <c r="I8499">
        <v>60.24</v>
      </c>
      <c r="J8499">
        <v>42</v>
      </c>
    </row>
    <row r="8500" spans="1:10" x14ac:dyDescent="0.35">
      <c r="A8500" t="s">
        <v>7834</v>
      </c>
      <c r="B8500">
        <v>231</v>
      </c>
      <c r="C8500">
        <v>391</v>
      </c>
      <c r="D8500">
        <v>1581</v>
      </c>
      <c r="E8500" t="s">
        <v>334</v>
      </c>
      <c r="F8500" t="s">
        <v>0</v>
      </c>
      <c r="G8500" t="s">
        <v>2109</v>
      </c>
      <c r="H8500">
        <v>0.86899999999999999</v>
      </c>
      <c r="I8500">
        <v>12.07</v>
      </c>
      <c r="J8500">
        <v>4</v>
      </c>
    </row>
    <row r="8501" spans="1:10" x14ac:dyDescent="0.35">
      <c r="A8501" t="s">
        <v>7835</v>
      </c>
      <c r="B8501">
        <v>141</v>
      </c>
      <c r="C8501">
        <v>390</v>
      </c>
      <c r="D8501">
        <v>1582</v>
      </c>
      <c r="E8501" t="s">
        <v>319</v>
      </c>
      <c r="F8501" t="s">
        <v>0</v>
      </c>
      <c r="G8501" t="s">
        <v>7836</v>
      </c>
      <c r="H8501">
        <v>2.6349999999999998</v>
      </c>
      <c r="I8501">
        <v>79.63</v>
      </c>
      <c r="J8501">
        <v>21</v>
      </c>
    </row>
    <row r="8502" spans="1:10" x14ac:dyDescent="0.35">
      <c r="A8502" t="s">
        <v>7837</v>
      </c>
      <c r="B8502">
        <v>268</v>
      </c>
      <c r="C8502">
        <v>390</v>
      </c>
      <c r="D8502">
        <v>1582</v>
      </c>
      <c r="E8502" t="s">
        <v>334</v>
      </c>
      <c r="F8502" t="s">
        <v>0</v>
      </c>
      <c r="G8502" t="s">
        <v>3628</v>
      </c>
      <c r="H8502">
        <v>0.73299999999999998</v>
      </c>
      <c r="I8502">
        <v>10.8</v>
      </c>
      <c r="J8502">
        <v>210</v>
      </c>
    </row>
    <row r="8503" spans="1:10" x14ac:dyDescent="0.35">
      <c r="A8503" t="s">
        <v>7838</v>
      </c>
      <c r="B8503">
        <v>76</v>
      </c>
      <c r="C8503">
        <v>389</v>
      </c>
      <c r="D8503">
        <v>1584</v>
      </c>
      <c r="E8503" t="s">
        <v>328</v>
      </c>
      <c r="F8503" t="s">
        <v>0</v>
      </c>
      <c r="G8503" t="s">
        <v>3372</v>
      </c>
      <c r="H8503">
        <v>2.8919999999999999</v>
      </c>
      <c r="I8503">
        <v>57.84</v>
      </c>
      <c r="J8503">
        <v>27</v>
      </c>
    </row>
    <row r="8504" spans="1:10" x14ac:dyDescent="0.35">
      <c r="A8504" t="s">
        <v>7839</v>
      </c>
      <c r="B8504">
        <v>152</v>
      </c>
      <c r="C8504">
        <v>389</v>
      </c>
      <c r="D8504">
        <v>1584</v>
      </c>
      <c r="E8504" t="s">
        <v>312</v>
      </c>
      <c r="F8504" t="s">
        <v>0</v>
      </c>
      <c r="G8504" t="s">
        <v>7840</v>
      </c>
      <c r="H8504">
        <v>1.3129999999999999</v>
      </c>
      <c r="I8504">
        <v>16.649999999999999</v>
      </c>
      <c r="J8504">
        <v>66</v>
      </c>
    </row>
    <row r="8505" spans="1:10" x14ac:dyDescent="0.35">
      <c r="A8505" t="s">
        <v>2739</v>
      </c>
      <c r="B8505">
        <v>237</v>
      </c>
      <c r="C8505">
        <v>389</v>
      </c>
      <c r="D8505">
        <v>1584</v>
      </c>
      <c r="E8505" t="s">
        <v>334</v>
      </c>
      <c r="F8505" t="s">
        <v>0</v>
      </c>
      <c r="G8505" t="s">
        <v>2739</v>
      </c>
      <c r="H8505">
        <v>0.91900000000000004</v>
      </c>
      <c r="I8505">
        <v>7.5</v>
      </c>
      <c r="J8505">
        <v>2</v>
      </c>
    </row>
    <row r="8506" spans="1:10" x14ac:dyDescent="0.35">
      <c r="A8506" t="s">
        <v>7841</v>
      </c>
      <c r="B8506">
        <v>84</v>
      </c>
      <c r="C8506">
        <v>389</v>
      </c>
      <c r="D8506">
        <v>1584</v>
      </c>
      <c r="E8506" t="s">
        <v>312</v>
      </c>
      <c r="F8506" t="s">
        <v>0</v>
      </c>
      <c r="G8506" t="s">
        <v>3831</v>
      </c>
      <c r="H8506">
        <v>2.8029999999999999</v>
      </c>
      <c r="I8506">
        <v>49.43</v>
      </c>
      <c r="J8506">
        <v>84</v>
      </c>
    </row>
    <row r="8507" spans="1:10" x14ac:dyDescent="0.35">
      <c r="A8507" t="s">
        <v>7842</v>
      </c>
      <c r="B8507">
        <v>87</v>
      </c>
      <c r="C8507">
        <v>389</v>
      </c>
      <c r="D8507">
        <v>1584</v>
      </c>
      <c r="E8507" t="s">
        <v>311</v>
      </c>
      <c r="F8507" t="s">
        <v>0</v>
      </c>
      <c r="G8507" t="s">
        <v>2962</v>
      </c>
      <c r="I8507" t="s">
        <v>311</v>
      </c>
      <c r="J8507">
        <v>36</v>
      </c>
    </row>
    <row r="8508" spans="1:10" x14ac:dyDescent="0.35">
      <c r="A8508" t="s">
        <v>7843</v>
      </c>
      <c r="B8508">
        <v>34</v>
      </c>
      <c r="C8508">
        <v>388</v>
      </c>
      <c r="D8508">
        <v>1589</v>
      </c>
      <c r="E8508" t="s">
        <v>319</v>
      </c>
      <c r="F8508" t="s">
        <v>0</v>
      </c>
      <c r="G8508" t="s">
        <v>3375</v>
      </c>
      <c r="H8508">
        <v>7.032</v>
      </c>
      <c r="I8508">
        <v>75.44</v>
      </c>
      <c r="J8508">
        <v>16</v>
      </c>
    </row>
    <row r="8509" spans="1:10" x14ac:dyDescent="0.35">
      <c r="A8509" t="s">
        <v>7844</v>
      </c>
      <c r="B8509">
        <v>53</v>
      </c>
      <c r="C8509">
        <v>387</v>
      </c>
      <c r="D8509">
        <v>1590</v>
      </c>
      <c r="E8509" t="s">
        <v>319</v>
      </c>
      <c r="F8509" t="s">
        <v>0</v>
      </c>
      <c r="G8509" t="s">
        <v>3594</v>
      </c>
      <c r="H8509">
        <v>3.157</v>
      </c>
      <c r="I8509">
        <v>91.76</v>
      </c>
      <c r="J8509">
        <v>53</v>
      </c>
    </row>
    <row r="8510" spans="1:10" x14ac:dyDescent="0.35">
      <c r="A8510" t="s">
        <v>7845</v>
      </c>
      <c r="B8510">
        <v>142</v>
      </c>
      <c r="C8510">
        <v>387</v>
      </c>
      <c r="D8510">
        <v>1590</v>
      </c>
      <c r="E8510" t="s">
        <v>328</v>
      </c>
      <c r="F8510" t="s">
        <v>0</v>
      </c>
      <c r="G8510" t="s">
        <v>2590</v>
      </c>
      <c r="H8510">
        <v>1.1970000000000001</v>
      </c>
      <c r="I8510">
        <v>51.91</v>
      </c>
      <c r="J8510">
        <v>60</v>
      </c>
    </row>
    <row r="8511" spans="1:10" x14ac:dyDescent="0.35">
      <c r="A8511" t="s">
        <v>7846</v>
      </c>
      <c r="B8511">
        <v>332</v>
      </c>
      <c r="C8511">
        <v>386</v>
      </c>
      <c r="D8511">
        <v>1592</v>
      </c>
      <c r="E8511" t="s">
        <v>334</v>
      </c>
      <c r="F8511" t="s">
        <v>0</v>
      </c>
      <c r="G8511" t="s">
        <v>7847</v>
      </c>
      <c r="H8511">
        <v>0.53800000000000003</v>
      </c>
      <c r="I8511">
        <v>1.56</v>
      </c>
      <c r="J8511">
        <v>10</v>
      </c>
    </row>
    <row r="8512" spans="1:10" x14ac:dyDescent="0.35">
      <c r="A8512" t="s">
        <v>7848</v>
      </c>
      <c r="B8512">
        <v>79</v>
      </c>
      <c r="C8512">
        <v>385</v>
      </c>
      <c r="D8512">
        <v>1593</v>
      </c>
      <c r="E8512" t="s">
        <v>312</v>
      </c>
      <c r="F8512" t="s">
        <v>0</v>
      </c>
      <c r="G8512" t="s">
        <v>6707</v>
      </c>
      <c r="H8512">
        <v>2.468</v>
      </c>
      <c r="I8512">
        <v>28.33</v>
      </c>
      <c r="J8512">
        <v>15</v>
      </c>
    </row>
    <row r="8513" spans="1:10" x14ac:dyDescent="0.35">
      <c r="A8513" t="s">
        <v>7849</v>
      </c>
      <c r="B8513">
        <v>120</v>
      </c>
      <c r="C8513">
        <v>385</v>
      </c>
      <c r="D8513">
        <v>1593</v>
      </c>
      <c r="E8513" t="s">
        <v>311</v>
      </c>
      <c r="F8513" t="s">
        <v>0</v>
      </c>
      <c r="G8513" t="s">
        <v>2592</v>
      </c>
      <c r="I8513" t="s">
        <v>311</v>
      </c>
      <c r="J8513">
        <v>67</v>
      </c>
    </row>
    <row r="8514" spans="1:10" x14ac:dyDescent="0.35">
      <c r="A8514" t="s">
        <v>7850</v>
      </c>
      <c r="B8514">
        <v>118</v>
      </c>
      <c r="C8514">
        <v>384</v>
      </c>
      <c r="D8514">
        <v>1595</v>
      </c>
      <c r="E8514" t="s">
        <v>312</v>
      </c>
      <c r="F8514" t="s">
        <v>0</v>
      </c>
      <c r="G8514" t="s">
        <v>7851</v>
      </c>
      <c r="H8514">
        <v>1.595</v>
      </c>
      <c r="I8514">
        <v>32.42</v>
      </c>
      <c r="J8514">
        <v>69</v>
      </c>
    </row>
    <row r="8515" spans="1:10" x14ac:dyDescent="0.35">
      <c r="A8515" t="s">
        <v>7852</v>
      </c>
      <c r="B8515">
        <v>148</v>
      </c>
      <c r="C8515">
        <v>384</v>
      </c>
      <c r="D8515">
        <v>1595</v>
      </c>
      <c r="E8515" t="s">
        <v>311</v>
      </c>
      <c r="F8515" t="s">
        <v>0</v>
      </c>
      <c r="G8515" t="s">
        <v>1999</v>
      </c>
      <c r="I8515" t="s">
        <v>311</v>
      </c>
      <c r="J8515">
        <v>20</v>
      </c>
    </row>
    <row r="8516" spans="1:10" x14ac:dyDescent="0.35">
      <c r="A8516" t="s">
        <v>7853</v>
      </c>
      <c r="B8516">
        <v>159</v>
      </c>
      <c r="C8516">
        <v>383</v>
      </c>
      <c r="D8516">
        <v>1597</v>
      </c>
      <c r="E8516" t="s">
        <v>328</v>
      </c>
      <c r="F8516" t="s">
        <v>0</v>
      </c>
      <c r="G8516" t="s">
        <v>2590</v>
      </c>
      <c r="H8516">
        <v>1.1659999999999999</v>
      </c>
      <c r="I8516">
        <v>49.7</v>
      </c>
      <c r="J8516">
        <v>44</v>
      </c>
    </row>
    <row r="8517" spans="1:10" x14ac:dyDescent="0.35">
      <c r="A8517" t="s">
        <v>7854</v>
      </c>
      <c r="B8517">
        <v>134</v>
      </c>
      <c r="C8517">
        <v>382</v>
      </c>
      <c r="D8517">
        <v>1598</v>
      </c>
      <c r="E8517" t="s">
        <v>334</v>
      </c>
      <c r="F8517" t="s">
        <v>0</v>
      </c>
      <c r="G8517" t="s">
        <v>4034</v>
      </c>
      <c r="H8517">
        <v>1.2789999999999999</v>
      </c>
      <c r="I8517">
        <v>21.43</v>
      </c>
      <c r="J8517">
        <v>34</v>
      </c>
    </row>
    <row r="8518" spans="1:10" x14ac:dyDescent="0.35">
      <c r="A8518" t="s">
        <v>7855</v>
      </c>
      <c r="B8518">
        <v>82</v>
      </c>
      <c r="C8518">
        <v>381</v>
      </c>
      <c r="D8518">
        <v>1599</v>
      </c>
      <c r="E8518" t="s">
        <v>312</v>
      </c>
      <c r="F8518" t="s">
        <v>0</v>
      </c>
      <c r="G8518" t="s">
        <v>7130</v>
      </c>
      <c r="H8518">
        <v>2.4750000000000001</v>
      </c>
      <c r="I8518">
        <v>37.57</v>
      </c>
      <c r="J8518">
        <v>45</v>
      </c>
    </row>
    <row r="8519" spans="1:10" x14ac:dyDescent="0.35">
      <c r="A8519" t="s">
        <v>7856</v>
      </c>
      <c r="B8519">
        <v>159</v>
      </c>
      <c r="C8519">
        <v>381</v>
      </c>
      <c r="D8519">
        <v>1599</v>
      </c>
      <c r="E8519" t="s">
        <v>312</v>
      </c>
      <c r="F8519" t="s">
        <v>0</v>
      </c>
      <c r="G8519" t="s">
        <v>1701</v>
      </c>
      <c r="H8519">
        <v>1.284</v>
      </c>
      <c r="I8519">
        <v>18.3</v>
      </c>
      <c r="J8519">
        <v>42</v>
      </c>
    </row>
    <row r="8520" spans="1:10" x14ac:dyDescent="0.35">
      <c r="A8520" t="s">
        <v>7857</v>
      </c>
      <c r="B8520">
        <v>60</v>
      </c>
      <c r="C8520">
        <v>380</v>
      </c>
      <c r="D8520">
        <v>1601</v>
      </c>
      <c r="E8520" t="s">
        <v>311</v>
      </c>
      <c r="F8520" t="s">
        <v>0</v>
      </c>
      <c r="G8520" t="s">
        <v>2962</v>
      </c>
      <c r="I8520" t="s">
        <v>311</v>
      </c>
      <c r="J8520">
        <v>15</v>
      </c>
    </row>
    <row r="8521" spans="1:10" x14ac:dyDescent="0.35">
      <c r="A8521" t="s">
        <v>7858</v>
      </c>
      <c r="B8521">
        <v>315</v>
      </c>
      <c r="C8521">
        <v>379</v>
      </c>
      <c r="D8521">
        <v>1602</v>
      </c>
      <c r="E8521" t="s">
        <v>334</v>
      </c>
      <c r="F8521" t="s">
        <v>0</v>
      </c>
      <c r="G8521" t="s">
        <v>2520</v>
      </c>
      <c r="H8521">
        <v>0.57799999999999996</v>
      </c>
      <c r="I8521">
        <v>15.81</v>
      </c>
      <c r="J8521">
        <v>170</v>
      </c>
    </row>
    <row r="8522" spans="1:10" x14ac:dyDescent="0.35">
      <c r="A8522" t="s">
        <v>7859</v>
      </c>
      <c r="B8522">
        <v>771</v>
      </c>
      <c r="C8522">
        <v>378</v>
      </c>
      <c r="D8522">
        <v>1603</v>
      </c>
      <c r="E8522" t="s">
        <v>334</v>
      </c>
      <c r="F8522" t="s">
        <v>0</v>
      </c>
      <c r="G8522" t="s">
        <v>1969</v>
      </c>
      <c r="H8522">
        <v>0.80300000000000005</v>
      </c>
      <c r="I8522">
        <v>5</v>
      </c>
      <c r="J8522">
        <v>118</v>
      </c>
    </row>
    <row r="8523" spans="1:10" x14ac:dyDescent="0.35">
      <c r="A8523" t="s">
        <v>7860</v>
      </c>
      <c r="B8523">
        <v>43</v>
      </c>
      <c r="C8523">
        <v>378</v>
      </c>
      <c r="D8523">
        <v>1603</v>
      </c>
      <c r="E8523" t="s">
        <v>319</v>
      </c>
      <c r="F8523" t="s">
        <v>0</v>
      </c>
      <c r="G8523" t="s">
        <v>7861</v>
      </c>
      <c r="H8523">
        <v>5.6109999999999998</v>
      </c>
      <c r="I8523">
        <v>86.71</v>
      </c>
      <c r="J8523">
        <v>24</v>
      </c>
    </row>
    <row r="8524" spans="1:10" x14ac:dyDescent="0.35">
      <c r="A8524" t="s">
        <v>7862</v>
      </c>
      <c r="B8524">
        <v>122</v>
      </c>
      <c r="C8524">
        <v>378</v>
      </c>
      <c r="D8524">
        <v>1603</v>
      </c>
      <c r="E8524" t="s">
        <v>312</v>
      </c>
      <c r="F8524" t="s">
        <v>0</v>
      </c>
      <c r="G8524" t="s">
        <v>4361</v>
      </c>
      <c r="H8524">
        <v>1.504</v>
      </c>
      <c r="I8524">
        <v>46.5</v>
      </c>
      <c r="J8524">
        <v>18</v>
      </c>
    </row>
    <row r="8525" spans="1:10" x14ac:dyDescent="0.35">
      <c r="A8525" t="s">
        <v>7863</v>
      </c>
      <c r="B8525">
        <v>255</v>
      </c>
      <c r="C8525">
        <v>377</v>
      </c>
      <c r="D8525">
        <v>1606</v>
      </c>
      <c r="E8525" t="s">
        <v>334</v>
      </c>
      <c r="F8525" t="s">
        <v>0</v>
      </c>
      <c r="G8525" t="s">
        <v>2520</v>
      </c>
      <c r="H8525">
        <v>0.64</v>
      </c>
      <c r="I8525">
        <v>22.44</v>
      </c>
      <c r="J8525">
        <v>177</v>
      </c>
    </row>
    <row r="8526" spans="1:10" x14ac:dyDescent="0.35">
      <c r="A8526" t="s">
        <v>7864</v>
      </c>
      <c r="B8526">
        <v>115</v>
      </c>
      <c r="C8526">
        <v>376</v>
      </c>
      <c r="D8526">
        <v>1607</v>
      </c>
      <c r="E8526" t="s">
        <v>311</v>
      </c>
      <c r="F8526" t="s">
        <v>0</v>
      </c>
      <c r="G8526" t="s">
        <v>2402</v>
      </c>
      <c r="I8526" t="s">
        <v>311</v>
      </c>
      <c r="J8526">
        <v>115</v>
      </c>
    </row>
    <row r="8527" spans="1:10" x14ac:dyDescent="0.35">
      <c r="A8527" t="s">
        <v>7865</v>
      </c>
      <c r="B8527">
        <v>48</v>
      </c>
      <c r="C8527">
        <v>373</v>
      </c>
      <c r="D8527">
        <v>1608</v>
      </c>
      <c r="E8527" t="s">
        <v>319</v>
      </c>
      <c r="F8527" t="s">
        <v>0</v>
      </c>
      <c r="G8527" t="s">
        <v>2119</v>
      </c>
      <c r="H8527">
        <v>4.2389999999999999</v>
      </c>
      <c r="I8527">
        <v>81.98</v>
      </c>
      <c r="J8527">
        <v>48</v>
      </c>
    </row>
    <row r="8528" spans="1:10" x14ac:dyDescent="0.35">
      <c r="A8528" t="s">
        <v>7866</v>
      </c>
      <c r="B8528">
        <v>86</v>
      </c>
      <c r="C8528">
        <v>373</v>
      </c>
      <c r="D8528">
        <v>1608</v>
      </c>
      <c r="E8528" t="s">
        <v>319</v>
      </c>
      <c r="F8528" t="s">
        <v>0</v>
      </c>
      <c r="G8528" t="s">
        <v>2590</v>
      </c>
      <c r="H8528">
        <v>2.0699999999999998</v>
      </c>
      <c r="I8528">
        <v>81.040000000000006</v>
      </c>
      <c r="J8528">
        <v>51</v>
      </c>
    </row>
    <row r="8529" spans="1:10" x14ac:dyDescent="0.35">
      <c r="A8529" t="s">
        <v>7867</v>
      </c>
      <c r="B8529">
        <v>153</v>
      </c>
      <c r="C8529">
        <v>371</v>
      </c>
      <c r="D8529">
        <v>1610</v>
      </c>
      <c r="E8529" t="s">
        <v>334</v>
      </c>
      <c r="F8529" t="s">
        <v>0</v>
      </c>
      <c r="G8529" t="s">
        <v>2379</v>
      </c>
      <c r="H8529">
        <v>1.2170000000000001</v>
      </c>
      <c r="I8529">
        <v>24.16</v>
      </c>
      <c r="J8529">
        <v>19</v>
      </c>
    </row>
    <row r="8530" spans="1:10" x14ac:dyDescent="0.35">
      <c r="A8530" t="s">
        <v>7868</v>
      </c>
      <c r="B8530">
        <v>100</v>
      </c>
      <c r="C8530">
        <v>371</v>
      </c>
      <c r="D8530">
        <v>1610</v>
      </c>
      <c r="E8530" t="s">
        <v>312</v>
      </c>
      <c r="F8530" t="s">
        <v>0</v>
      </c>
      <c r="G8530" t="s">
        <v>3026</v>
      </c>
      <c r="H8530">
        <v>1.823</v>
      </c>
      <c r="I8530">
        <v>31.27</v>
      </c>
      <c r="J8530">
        <v>25</v>
      </c>
    </row>
    <row r="8531" spans="1:10" x14ac:dyDescent="0.35">
      <c r="A8531" t="s">
        <v>7869</v>
      </c>
      <c r="B8531">
        <v>117</v>
      </c>
      <c r="C8531">
        <v>369</v>
      </c>
      <c r="D8531">
        <v>1612</v>
      </c>
      <c r="E8531" t="s">
        <v>334</v>
      </c>
      <c r="F8531" t="s">
        <v>0</v>
      </c>
      <c r="G8531" t="s">
        <v>2743</v>
      </c>
      <c r="H8531">
        <v>1.5229999999999999</v>
      </c>
      <c r="I8531">
        <v>10.56</v>
      </c>
      <c r="J8531">
        <v>45</v>
      </c>
    </row>
    <row r="8532" spans="1:10" x14ac:dyDescent="0.35">
      <c r="A8532" t="s">
        <v>7870</v>
      </c>
      <c r="B8532">
        <v>90</v>
      </c>
      <c r="C8532">
        <v>369</v>
      </c>
      <c r="D8532">
        <v>1612</v>
      </c>
      <c r="E8532" t="s">
        <v>311</v>
      </c>
      <c r="F8532" t="s">
        <v>0</v>
      </c>
      <c r="G8532" t="s">
        <v>6185</v>
      </c>
      <c r="I8532" t="s">
        <v>311</v>
      </c>
      <c r="J8532">
        <v>9</v>
      </c>
    </row>
    <row r="8533" spans="1:10" x14ac:dyDescent="0.35">
      <c r="A8533" t="s">
        <v>7871</v>
      </c>
      <c r="B8533">
        <v>186</v>
      </c>
      <c r="C8533">
        <v>369</v>
      </c>
      <c r="D8533">
        <v>1612</v>
      </c>
      <c r="E8533" t="s">
        <v>328</v>
      </c>
      <c r="F8533" t="s">
        <v>0</v>
      </c>
      <c r="G8533" t="s">
        <v>2590</v>
      </c>
      <c r="H8533">
        <v>0.98399999999999999</v>
      </c>
      <c r="I8533">
        <v>37.5</v>
      </c>
      <c r="J8533">
        <v>94</v>
      </c>
    </row>
    <row r="8534" spans="1:10" x14ac:dyDescent="0.35">
      <c r="A8534" t="s">
        <v>7872</v>
      </c>
      <c r="B8534">
        <v>159</v>
      </c>
      <c r="C8534">
        <v>369</v>
      </c>
      <c r="D8534">
        <v>1612</v>
      </c>
      <c r="E8534" t="s">
        <v>328</v>
      </c>
      <c r="F8534" t="s">
        <v>0</v>
      </c>
      <c r="G8534" t="s">
        <v>2590</v>
      </c>
      <c r="H8534">
        <v>1.1719999999999999</v>
      </c>
      <c r="I8534">
        <v>50.71</v>
      </c>
      <c r="J8534">
        <v>152</v>
      </c>
    </row>
    <row r="8535" spans="1:10" x14ac:dyDescent="0.35">
      <c r="A8535" t="s">
        <v>7873</v>
      </c>
      <c r="B8535">
        <v>99</v>
      </c>
      <c r="C8535">
        <v>369</v>
      </c>
      <c r="D8535">
        <v>1612</v>
      </c>
      <c r="E8535" t="s">
        <v>311</v>
      </c>
      <c r="F8535" t="s">
        <v>0</v>
      </c>
      <c r="G8535" t="s">
        <v>2135</v>
      </c>
      <c r="I8535" t="s">
        <v>311</v>
      </c>
      <c r="J8535">
        <v>99</v>
      </c>
    </row>
    <row r="8536" spans="1:10" x14ac:dyDescent="0.35">
      <c r="A8536" t="s">
        <v>7874</v>
      </c>
      <c r="B8536">
        <v>101</v>
      </c>
      <c r="C8536">
        <v>369</v>
      </c>
      <c r="D8536">
        <v>1612</v>
      </c>
      <c r="E8536" t="s">
        <v>319</v>
      </c>
      <c r="F8536" t="s">
        <v>0</v>
      </c>
      <c r="G8536" t="s">
        <v>2520</v>
      </c>
      <c r="H8536">
        <v>1.7789999999999999</v>
      </c>
      <c r="I8536">
        <v>83.89</v>
      </c>
      <c r="J8536">
        <v>77</v>
      </c>
    </row>
    <row r="8537" spans="1:10" x14ac:dyDescent="0.35">
      <c r="A8537" t="s">
        <v>7875</v>
      </c>
      <c r="B8537">
        <v>179</v>
      </c>
      <c r="C8537">
        <v>368</v>
      </c>
      <c r="D8537">
        <v>1618</v>
      </c>
      <c r="E8537" t="s">
        <v>334</v>
      </c>
      <c r="F8537" t="s">
        <v>0</v>
      </c>
      <c r="G8537" t="s">
        <v>7876</v>
      </c>
      <c r="H8537">
        <v>1.629</v>
      </c>
      <c r="I8537">
        <v>13.87</v>
      </c>
      <c r="J8537">
        <v>49</v>
      </c>
    </row>
    <row r="8538" spans="1:10" x14ac:dyDescent="0.35">
      <c r="A8538" t="s">
        <v>7877</v>
      </c>
      <c r="B8538">
        <v>104</v>
      </c>
      <c r="C8538">
        <v>367</v>
      </c>
      <c r="D8538">
        <v>1619</v>
      </c>
      <c r="E8538" t="s">
        <v>328</v>
      </c>
      <c r="F8538" t="s">
        <v>0</v>
      </c>
      <c r="G8538" t="s">
        <v>2675</v>
      </c>
      <c r="H8538">
        <v>2.0819999999999999</v>
      </c>
      <c r="I8538">
        <v>52.78</v>
      </c>
      <c r="J8538">
        <v>9</v>
      </c>
    </row>
    <row r="8539" spans="1:10" x14ac:dyDescent="0.35">
      <c r="A8539" t="s">
        <v>7878</v>
      </c>
      <c r="B8539">
        <v>45</v>
      </c>
      <c r="C8539">
        <v>366</v>
      </c>
      <c r="D8539">
        <v>1620</v>
      </c>
      <c r="E8539" t="s">
        <v>311</v>
      </c>
      <c r="F8539" t="s">
        <v>0</v>
      </c>
      <c r="G8539" t="s">
        <v>7879</v>
      </c>
      <c r="I8539" t="s">
        <v>311</v>
      </c>
      <c r="J8539">
        <v>9</v>
      </c>
    </row>
    <row r="8540" spans="1:10" x14ac:dyDescent="0.35">
      <c r="A8540" t="s">
        <v>7880</v>
      </c>
      <c r="B8540">
        <v>64</v>
      </c>
      <c r="C8540">
        <v>365</v>
      </c>
      <c r="D8540">
        <v>1621</v>
      </c>
      <c r="E8540" t="s">
        <v>311</v>
      </c>
      <c r="F8540" t="s">
        <v>0</v>
      </c>
      <c r="G8540" t="s">
        <v>7881</v>
      </c>
      <c r="I8540" t="s">
        <v>311</v>
      </c>
      <c r="J8540">
        <v>21</v>
      </c>
    </row>
    <row r="8541" spans="1:10" x14ac:dyDescent="0.35">
      <c r="A8541" t="s">
        <v>7882</v>
      </c>
      <c r="B8541">
        <v>109</v>
      </c>
      <c r="C8541">
        <v>365</v>
      </c>
      <c r="D8541">
        <v>1621</v>
      </c>
      <c r="E8541" t="s">
        <v>311</v>
      </c>
      <c r="F8541" t="s">
        <v>0</v>
      </c>
      <c r="G8541" t="s">
        <v>2402</v>
      </c>
      <c r="I8541" t="s">
        <v>311</v>
      </c>
      <c r="J8541">
        <v>10</v>
      </c>
    </row>
    <row r="8542" spans="1:10" x14ac:dyDescent="0.35">
      <c r="A8542" t="s">
        <v>7883</v>
      </c>
      <c r="B8542">
        <v>82</v>
      </c>
      <c r="C8542">
        <v>364</v>
      </c>
      <c r="D8542">
        <v>1623</v>
      </c>
      <c r="E8542" t="s">
        <v>319</v>
      </c>
      <c r="F8542" t="s">
        <v>0</v>
      </c>
      <c r="G8542" t="s">
        <v>2520</v>
      </c>
      <c r="H8542">
        <v>1.9259999999999999</v>
      </c>
      <c r="I8542">
        <v>87.2</v>
      </c>
      <c r="J8542">
        <v>70</v>
      </c>
    </row>
    <row r="8543" spans="1:10" x14ac:dyDescent="0.35">
      <c r="A8543" t="s">
        <v>7884</v>
      </c>
      <c r="B8543">
        <v>92</v>
      </c>
      <c r="C8543">
        <v>364</v>
      </c>
      <c r="D8543">
        <v>1623</v>
      </c>
      <c r="E8543" t="s">
        <v>312</v>
      </c>
      <c r="F8543" t="s">
        <v>0</v>
      </c>
      <c r="G8543" t="s">
        <v>3036</v>
      </c>
      <c r="H8543">
        <v>2</v>
      </c>
      <c r="I8543">
        <v>37.119999999999997</v>
      </c>
      <c r="J8543">
        <v>21</v>
      </c>
    </row>
    <row r="8544" spans="1:10" x14ac:dyDescent="0.35">
      <c r="A8544" t="s">
        <v>7885</v>
      </c>
      <c r="B8544">
        <v>244</v>
      </c>
      <c r="C8544">
        <v>363</v>
      </c>
      <c r="D8544">
        <v>1625</v>
      </c>
      <c r="E8544" t="s">
        <v>312</v>
      </c>
      <c r="F8544" t="s">
        <v>0</v>
      </c>
      <c r="G8544" t="s">
        <v>2520</v>
      </c>
      <c r="H8544">
        <v>0.70299999999999996</v>
      </c>
      <c r="I8544">
        <v>27.56</v>
      </c>
      <c r="J8544">
        <v>188</v>
      </c>
    </row>
    <row r="8545" spans="1:10" x14ac:dyDescent="0.35">
      <c r="A8545" t="s">
        <v>7886</v>
      </c>
      <c r="B8545">
        <v>90</v>
      </c>
      <c r="C8545">
        <v>363</v>
      </c>
      <c r="D8545">
        <v>1625</v>
      </c>
      <c r="E8545" t="s">
        <v>328</v>
      </c>
      <c r="F8545" t="s">
        <v>0</v>
      </c>
      <c r="G8545" t="s">
        <v>2550</v>
      </c>
      <c r="H8545">
        <v>1.7929999999999999</v>
      </c>
      <c r="I8545">
        <v>60.29</v>
      </c>
      <c r="J8545">
        <v>35</v>
      </c>
    </row>
    <row r="8546" spans="1:10" x14ac:dyDescent="0.35">
      <c r="A8546" t="s">
        <v>7887</v>
      </c>
      <c r="B8546">
        <v>161</v>
      </c>
      <c r="C8546">
        <v>363</v>
      </c>
      <c r="D8546">
        <v>1625</v>
      </c>
      <c r="E8546" t="s">
        <v>311</v>
      </c>
      <c r="F8546" t="s">
        <v>0</v>
      </c>
      <c r="G8546" t="s">
        <v>3926</v>
      </c>
      <c r="I8546" t="s">
        <v>311</v>
      </c>
      <c r="J8546">
        <v>29</v>
      </c>
    </row>
    <row r="8547" spans="1:10" x14ac:dyDescent="0.35">
      <c r="A8547" t="s">
        <v>7888</v>
      </c>
      <c r="B8547">
        <v>260</v>
      </c>
      <c r="C8547">
        <v>362</v>
      </c>
      <c r="D8547">
        <v>1628</v>
      </c>
      <c r="E8547" t="s">
        <v>334</v>
      </c>
      <c r="F8547" t="s">
        <v>0</v>
      </c>
      <c r="G8547" t="s">
        <v>7121</v>
      </c>
      <c r="H8547">
        <v>0.51800000000000002</v>
      </c>
      <c r="I8547">
        <v>1.55</v>
      </c>
      <c r="J8547">
        <v>2</v>
      </c>
    </row>
    <row r="8548" spans="1:10" x14ac:dyDescent="0.35">
      <c r="A8548" t="s">
        <v>7889</v>
      </c>
      <c r="B8548">
        <v>93</v>
      </c>
      <c r="C8548">
        <v>362</v>
      </c>
      <c r="D8548">
        <v>1628</v>
      </c>
      <c r="E8548" t="s">
        <v>312</v>
      </c>
      <c r="F8548" t="s">
        <v>0</v>
      </c>
      <c r="G8548" t="s">
        <v>2053</v>
      </c>
      <c r="H8548">
        <v>1.708</v>
      </c>
      <c r="I8548">
        <v>37.340000000000003</v>
      </c>
      <c r="J8548">
        <v>14</v>
      </c>
    </row>
    <row r="8549" spans="1:10" x14ac:dyDescent="0.35">
      <c r="A8549" t="s">
        <v>7890</v>
      </c>
      <c r="B8549">
        <v>69</v>
      </c>
      <c r="C8549">
        <v>361</v>
      </c>
      <c r="D8549">
        <v>1630</v>
      </c>
      <c r="E8549" t="s">
        <v>312</v>
      </c>
      <c r="F8549" t="s">
        <v>0</v>
      </c>
      <c r="G8549" t="s">
        <v>1967</v>
      </c>
      <c r="H8549">
        <v>2.8620000000000001</v>
      </c>
      <c r="I8549">
        <v>41.67</v>
      </c>
      <c r="J8549">
        <v>69</v>
      </c>
    </row>
    <row r="8550" spans="1:10" x14ac:dyDescent="0.35">
      <c r="A8550" t="s">
        <v>7891</v>
      </c>
      <c r="B8550">
        <v>107</v>
      </c>
      <c r="C8550">
        <v>361</v>
      </c>
      <c r="D8550">
        <v>1630</v>
      </c>
      <c r="E8550" t="s">
        <v>328</v>
      </c>
      <c r="F8550" t="s">
        <v>0</v>
      </c>
      <c r="G8550" t="s">
        <v>4332</v>
      </c>
      <c r="H8550">
        <v>1.8560000000000001</v>
      </c>
      <c r="I8550">
        <v>53.36</v>
      </c>
      <c r="J8550">
        <v>68</v>
      </c>
    </row>
    <row r="8551" spans="1:10" x14ac:dyDescent="0.35">
      <c r="A8551" t="s">
        <v>7892</v>
      </c>
      <c r="B8551">
        <v>62</v>
      </c>
      <c r="C8551">
        <v>361</v>
      </c>
      <c r="D8551">
        <v>1630</v>
      </c>
      <c r="E8551" t="s">
        <v>312</v>
      </c>
      <c r="F8551" t="s">
        <v>0</v>
      </c>
      <c r="G8551" t="s">
        <v>6970</v>
      </c>
      <c r="H8551">
        <v>3.2240000000000002</v>
      </c>
      <c r="I8551">
        <v>39.22</v>
      </c>
      <c r="J8551">
        <v>45</v>
      </c>
    </row>
    <row r="8552" spans="1:10" x14ac:dyDescent="0.35">
      <c r="A8552" t="s">
        <v>7893</v>
      </c>
      <c r="B8552">
        <v>82</v>
      </c>
      <c r="C8552">
        <v>360</v>
      </c>
      <c r="D8552">
        <v>1633</v>
      </c>
      <c r="E8552" t="s">
        <v>312</v>
      </c>
      <c r="F8552" t="s">
        <v>0</v>
      </c>
      <c r="G8552" t="s">
        <v>4155</v>
      </c>
      <c r="H8552">
        <v>2.4740000000000002</v>
      </c>
      <c r="I8552">
        <v>46.55</v>
      </c>
      <c r="J8552">
        <v>41</v>
      </c>
    </row>
    <row r="8553" spans="1:10" x14ac:dyDescent="0.35">
      <c r="A8553" t="s">
        <v>7894</v>
      </c>
      <c r="B8553">
        <v>242</v>
      </c>
      <c r="C8553">
        <v>360</v>
      </c>
      <c r="D8553">
        <v>1633</v>
      </c>
      <c r="E8553" t="s">
        <v>334</v>
      </c>
      <c r="F8553" t="s">
        <v>0</v>
      </c>
      <c r="G8553" t="s">
        <v>7895</v>
      </c>
      <c r="H8553">
        <v>0.63900000000000001</v>
      </c>
      <c r="I8553">
        <v>15.43</v>
      </c>
      <c r="J8553">
        <v>211</v>
      </c>
    </row>
    <row r="8554" spans="1:10" x14ac:dyDescent="0.35">
      <c r="A8554" t="s">
        <v>7896</v>
      </c>
      <c r="B8554">
        <v>125</v>
      </c>
      <c r="C8554">
        <v>360</v>
      </c>
      <c r="D8554">
        <v>1633</v>
      </c>
      <c r="E8554" t="s">
        <v>334</v>
      </c>
      <c r="F8554" t="s">
        <v>0</v>
      </c>
      <c r="G8554" t="s">
        <v>1967</v>
      </c>
      <c r="H8554">
        <v>1.7689999999999999</v>
      </c>
      <c r="I8554">
        <v>16.010000000000002</v>
      </c>
      <c r="J8554">
        <v>125</v>
      </c>
    </row>
    <row r="8555" spans="1:10" x14ac:dyDescent="0.35">
      <c r="A8555" t="s">
        <v>7897</v>
      </c>
      <c r="B8555">
        <v>94</v>
      </c>
      <c r="C8555">
        <v>359</v>
      </c>
      <c r="D8555">
        <v>1636</v>
      </c>
      <c r="E8555" t="s">
        <v>319</v>
      </c>
      <c r="F8555" t="s">
        <v>0</v>
      </c>
      <c r="G8555" t="s">
        <v>2590</v>
      </c>
      <c r="H8555">
        <v>2.097</v>
      </c>
      <c r="I8555">
        <v>82.05</v>
      </c>
      <c r="J8555">
        <v>26</v>
      </c>
    </row>
    <row r="8556" spans="1:10" x14ac:dyDescent="0.35">
      <c r="A8556" t="s">
        <v>7898</v>
      </c>
      <c r="B8556">
        <v>188</v>
      </c>
      <c r="C8556">
        <v>358</v>
      </c>
      <c r="D8556">
        <v>1637</v>
      </c>
      <c r="E8556" t="s">
        <v>334</v>
      </c>
      <c r="F8556" t="s">
        <v>0</v>
      </c>
      <c r="G8556" t="s">
        <v>2588</v>
      </c>
      <c r="H8556">
        <v>0.95099999999999996</v>
      </c>
      <c r="I8556">
        <v>17.03</v>
      </c>
      <c r="J8556">
        <v>13</v>
      </c>
    </row>
    <row r="8557" spans="1:10" x14ac:dyDescent="0.35">
      <c r="A8557" t="s">
        <v>7899</v>
      </c>
      <c r="B8557">
        <v>56</v>
      </c>
      <c r="C8557">
        <v>358</v>
      </c>
      <c r="D8557">
        <v>1637</v>
      </c>
      <c r="E8557" t="s">
        <v>328</v>
      </c>
      <c r="F8557" t="s">
        <v>0</v>
      </c>
      <c r="G8557" t="s">
        <v>7900</v>
      </c>
      <c r="H8557">
        <v>3.569</v>
      </c>
      <c r="I8557">
        <v>64.48</v>
      </c>
      <c r="J8557">
        <v>56</v>
      </c>
    </row>
    <row r="8558" spans="1:10" x14ac:dyDescent="0.35">
      <c r="A8558" t="s">
        <v>7901</v>
      </c>
      <c r="B8558">
        <v>140</v>
      </c>
      <c r="C8558">
        <v>357</v>
      </c>
      <c r="D8558">
        <v>1639</v>
      </c>
      <c r="E8558" t="s">
        <v>334</v>
      </c>
      <c r="F8558" t="s">
        <v>0</v>
      </c>
      <c r="G8558" t="s">
        <v>7902</v>
      </c>
      <c r="H8558">
        <v>1.1559999999999999</v>
      </c>
      <c r="I8558">
        <v>3.57</v>
      </c>
      <c r="J8558">
        <v>42</v>
      </c>
    </row>
    <row r="8559" spans="1:10" x14ac:dyDescent="0.35">
      <c r="A8559" t="s">
        <v>7903</v>
      </c>
      <c r="B8559">
        <v>96</v>
      </c>
      <c r="C8559">
        <v>356</v>
      </c>
      <c r="D8559">
        <v>1640</v>
      </c>
      <c r="E8559" t="s">
        <v>312</v>
      </c>
      <c r="F8559" t="s">
        <v>0</v>
      </c>
      <c r="G8559" t="s">
        <v>2402</v>
      </c>
      <c r="H8559">
        <v>2.5070000000000001</v>
      </c>
      <c r="I8559">
        <v>34.19</v>
      </c>
      <c r="J8559">
        <v>46</v>
      </c>
    </row>
    <row r="8560" spans="1:10" x14ac:dyDescent="0.35">
      <c r="A8560" t="s">
        <v>7904</v>
      </c>
      <c r="B8560">
        <v>44</v>
      </c>
      <c r="C8560">
        <v>356</v>
      </c>
      <c r="D8560">
        <v>1640</v>
      </c>
      <c r="E8560" t="s">
        <v>328</v>
      </c>
      <c r="F8560" t="s">
        <v>0</v>
      </c>
      <c r="G8560" t="s">
        <v>7905</v>
      </c>
      <c r="H8560">
        <v>4.6669999999999998</v>
      </c>
      <c r="I8560">
        <v>58.57</v>
      </c>
      <c r="J8560">
        <v>37</v>
      </c>
    </row>
    <row r="8561" spans="1:10" x14ac:dyDescent="0.35">
      <c r="A8561" t="s">
        <v>7906</v>
      </c>
      <c r="B8561">
        <v>177</v>
      </c>
      <c r="C8561">
        <v>355</v>
      </c>
      <c r="D8561">
        <v>1642</v>
      </c>
      <c r="E8561" t="s">
        <v>334</v>
      </c>
      <c r="F8561" t="s">
        <v>0</v>
      </c>
      <c r="G8561" t="s">
        <v>7907</v>
      </c>
      <c r="H8561">
        <v>1.085</v>
      </c>
      <c r="I8561">
        <v>12.08</v>
      </c>
      <c r="J8561">
        <v>3</v>
      </c>
    </row>
    <row r="8562" spans="1:10" x14ac:dyDescent="0.35">
      <c r="A8562" t="s">
        <v>7908</v>
      </c>
      <c r="B8562">
        <v>63</v>
      </c>
      <c r="C8562">
        <v>355</v>
      </c>
      <c r="D8562">
        <v>1642</v>
      </c>
      <c r="E8562" t="s">
        <v>311</v>
      </c>
      <c r="F8562" t="s">
        <v>0</v>
      </c>
      <c r="G8562" t="s">
        <v>3026</v>
      </c>
      <c r="I8562" t="s">
        <v>311</v>
      </c>
      <c r="J8562">
        <v>63</v>
      </c>
    </row>
    <row r="8563" spans="1:10" x14ac:dyDescent="0.35">
      <c r="A8563" t="s">
        <v>7909</v>
      </c>
      <c r="B8563">
        <v>54</v>
      </c>
      <c r="C8563">
        <v>354</v>
      </c>
      <c r="D8563">
        <v>1644</v>
      </c>
      <c r="E8563" t="s">
        <v>311</v>
      </c>
      <c r="F8563" t="s">
        <v>0</v>
      </c>
      <c r="G8563" t="s">
        <v>6468</v>
      </c>
      <c r="I8563" t="s">
        <v>311</v>
      </c>
      <c r="J8563">
        <v>53</v>
      </c>
    </row>
    <row r="8564" spans="1:10" x14ac:dyDescent="0.35">
      <c r="A8564" t="s">
        <v>7910</v>
      </c>
      <c r="B8564">
        <v>114</v>
      </c>
      <c r="C8564">
        <v>354</v>
      </c>
      <c r="D8564">
        <v>1644</v>
      </c>
      <c r="E8564" t="s">
        <v>334</v>
      </c>
      <c r="F8564" t="s">
        <v>0</v>
      </c>
      <c r="G8564" t="s">
        <v>7911</v>
      </c>
      <c r="H8564">
        <v>0.96299999999999997</v>
      </c>
      <c r="I8564">
        <v>9.67</v>
      </c>
      <c r="J8564">
        <v>103</v>
      </c>
    </row>
    <row r="8565" spans="1:10" x14ac:dyDescent="0.35">
      <c r="A8565" t="s">
        <v>7912</v>
      </c>
      <c r="B8565">
        <v>66</v>
      </c>
      <c r="C8565">
        <v>353</v>
      </c>
      <c r="D8565">
        <v>1646</v>
      </c>
      <c r="E8565" t="s">
        <v>312</v>
      </c>
      <c r="F8565" t="s">
        <v>0</v>
      </c>
      <c r="G8565" t="s">
        <v>7913</v>
      </c>
      <c r="H8565">
        <v>3.0169999999999999</v>
      </c>
      <c r="I8565">
        <v>39.700000000000003</v>
      </c>
      <c r="J8565">
        <v>17</v>
      </c>
    </row>
    <row r="8566" spans="1:10" x14ac:dyDescent="0.35">
      <c r="A8566" t="s">
        <v>7915</v>
      </c>
      <c r="B8566">
        <v>92</v>
      </c>
      <c r="C8566">
        <v>352</v>
      </c>
      <c r="D8566">
        <v>1648</v>
      </c>
      <c r="E8566" t="s">
        <v>311</v>
      </c>
      <c r="F8566" t="s">
        <v>0</v>
      </c>
      <c r="G8566" t="s">
        <v>2592</v>
      </c>
      <c r="I8566" t="s">
        <v>311</v>
      </c>
      <c r="J8566">
        <v>20</v>
      </c>
    </row>
    <row r="8567" spans="1:10" x14ac:dyDescent="0.35">
      <c r="A8567" t="s">
        <v>7916</v>
      </c>
      <c r="B8567">
        <v>71</v>
      </c>
      <c r="C8567">
        <v>352</v>
      </c>
      <c r="D8567">
        <v>1648</v>
      </c>
      <c r="E8567" t="s">
        <v>319</v>
      </c>
      <c r="F8567" t="s">
        <v>0</v>
      </c>
      <c r="G8567" t="s">
        <v>7917</v>
      </c>
      <c r="H8567">
        <v>2.7650000000000001</v>
      </c>
      <c r="I8567">
        <v>78.849999999999994</v>
      </c>
      <c r="J8567">
        <v>71</v>
      </c>
    </row>
    <row r="8568" spans="1:10" x14ac:dyDescent="0.35">
      <c r="A8568" t="s">
        <v>7918</v>
      </c>
      <c r="B8568">
        <v>506</v>
      </c>
      <c r="C8568">
        <v>351</v>
      </c>
      <c r="D8568">
        <v>1650</v>
      </c>
      <c r="E8568" t="s">
        <v>334</v>
      </c>
      <c r="F8568" t="s">
        <v>0</v>
      </c>
      <c r="G8568" t="s">
        <v>2402</v>
      </c>
      <c r="H8568">
        <v>0.80300000000000005</v>
      </c>
      <c r="I8568">
        <v>3.31</v>
      </c>
      <c r="J8568">
        <v>93</v>
      </c>
    </row>
    <row r="8569" spans="1:10" x14ac:dyDescent="0.35">
      <c r="A8569" t="s">
        <v>7919</v>
      </c>
      <c r="B8569">
        <v>94</v>
      </c>
      <c r="C8569">
        <v>350</v>
      </c>
      <c r="D8569">
        <v>1651</v>
      </c>
      <c r="E8569" t="s">
        <v>312</v>
      </c>
      <c r="F8569" t="s">
        <v>0</v>
      </c>
      <c r="G8569" t="s">
        <v>2496</v>
      </c>
      <c r="H8569">
        <v>2.0110000000000001</v>
      </c>
      <c r="I8569">
        <v>44.57</v>
      </c>
      <c r="J8569">
        <v>20</v>
      </c>
    </row>
    <row r="8570" spans="1:10" x14ac:dyDescent="0.35">
      <c r="A8570" t="s">
        <v>7920</v>
      </c>
      <c r="B8570">
        <v>103</v>
      </c>
      <c r="C8570">
        <v>349</v>
      </c>
      <c r="D8570">
        <v>1652</v>
      </c>
      <c r="E8570" t="s">
        <v>334</v>
      </c>
      <c r="F8570" t="s">
        <v>0</v>
      </c>
      <c r="G8570" t="s">
        <v>2883</v>
      </c>
      <c r="H8570">
        <v>1.798</v>
      </c>
      <c r="I8570">
        <v>24.57</v>
      </c>
      <c r="J8570">
        <v>61</v>
      </c>
    </row>
    <row r="8571" spans="1:10" x14ac:dyDescent="0.35">
      <c r="A8571" t="s">
        <v>7921</v>
      </c>
      <c r="B8571">
        <v>48</v>
      </c>
      <c r="C8571">
        <v>349</v>
      </c>
      <c r="D8571">
        <v>1652</v>
      </c>
      <c r="E8571" t="s">
        <v>328</v>
      </c>
      <c r="F8571" t="s">
        <v>0</v>
      </c>
      <c r="G8571" t="s">
        <v>1693</v>
      </c>
      <c r="H8571">
        <v>4.3559999999999999</v>
      </c>
      <c r="I8571">
        <v>59.68</v>
      </c>
      <c r="J8571">
        <v>48</v>
      </c>
    </row>
    <row r="8572" spans="1:10" x14ac:dyDescent="0.35">
      <c r="A8572" t="s">
        <v>7922</v>
      </c>
      <c r="B8572">
        <v>114</v>
      </c>
      <c r="C8572">
        <v>349</v>
      </c>
      <c r="D8572">
        <v>1652</v>
      </c>
      <c r="E8572" t="s">
        <v>311</v>
      </c>
      <c r="F8572" t="s">
        <v>0</v>
      </c>
      <c r="G8572" t="s">
        <v>1693</v>
      </c>
      <c r="I8572" t="s">
        <v>311</v>
      </c>
      <c r="J8572">
        <v>18</v>
      </c>
    </row>
    <row r="8573" spans="1:10" x14ac:dyDescent="0.35">
      <c r="A8573" t="s">
        <v>7923</v>
      </c>
      <c r="B8573">
        <v>132</v>
      </c>
      <c r="C8573">
        <v>347</v>
      </c>
      <c r="D8573">
        <v>1655</v>
      </c>
      <c r="E8573" t="s">
        <v>334</v>
      </c>
      <c r="F8573" t="s">
        <v>0</v>
      </c>
      <c r="G8573" t="s">
        <v>7924</v>
      </c>
      <c r="H8573">
        <v>1.2849999999999999</v>
      </c>
      <c r="I8573">
        <v>11.09</v>
      </c>
      <c r="J8573">
        <v>3</v>
      </c>
    </row>
    <row r="8574" spans="1:10" x14ac:dyDescent="0.35">
      <c r="A8574" t="s">
        <v>7925</v>
      </c>
      <c r="B8574">
        <v>79</v>
      </c>
      <c r="C8574">
        <v>346</v>
      </c>
      <c r="D8574">
        <v>1656</v>
      </c>
      <c r="E8574" t="s">
        <v>328</v>
      </c>
      <c r="F8574" t="s">
        <v>0</v>
      </c>
      <c r="G8574" t="s">
        <v>7926</v>
      </c>
      <c r="H8574">
        <v>2.2669999999999999</v>
      </c>
      <c r="I8574">
        <v>50.64</v>
      </c>
      <c r="J8574">
        <v>42</v>
      </c>
    </row>
    <row r="8575" spans="1:10" x14ac:dyDescent="0.35">
      <c r="A8575" t="s">
        <v>7927</v>
      </c>
      <c r="B8575">
        <v>64</v>
      </c>
      <c r="C8575">
        <v>346</v>
      </c>
      <c r="D8575">
        <v>1656</v>
      </c>
      <c r="E8575" t="s">
        <v>312</v>
      </c>
      <c r="F8575" t="s">
        <v>0</v>
      </c>
      <c r="G8575" t="s">
        <v>6453</v>
      </c>
      <c r="H8575">
        <v>2.6720000000000002</v>
      </c>
      <c r="I8575">
        <v>44.3</v>
      </c>
      <c r="J8575">
        <v>64</v>
      </c>
    </row>
    <row r="8576" spans="1:10" x14ac:dyDescent="0.35">
      <c r="A8576" t="s">
        <v>7928</v>
      </c>
      <c r="B8576">
        <v>57</v>
      </c>
      <c r="C8576">
        <v>346</v>
      </c>
      <c r="D8576">
        <v>1656</v>
      </c>
      <c r="E8576" t="s">
        <v>312</v>
      </c>
      <c r="F8576" t="s">
        <v>0</v>
      </c>
      <c r="G8576" t="s">
        <v>7929</v>
      </c>
      <c r="H8576">
        <v>3.1539999999999999</v>
      </c>
      <c r="I8576">
        <v>39.92</v>
      </c>
      <c r="J8576">
        <v>9</v>
      </c>
    </row>
    <row r="8577" spans="1:10" x14ac:dyDescent="0.35">
      <c r="A8577" t="s">
        <v>7930</v>
      </c>
      <c r="B8577">
        <v>208</v>
      </c>
      <c r="C8577">
        <v>345</v>
      </c>
      <c r="D8577">
        <v>1659</v>
      </c>
      <c r="E8577" t="s">
        <v>311</v>
      </c>
      <c r="F8577" t="s">
        <v>0</v>
      </c>
      <c r="G8577" t="s">
        <v>1876</v>
      </c>
      <c r="I8577" t="s">
        <v>311</v>
      </c>
      <c r="J8577">
        <v>64</v>
      </c>
    </row>
    <row r="8578" spans="1:10" x14ac:dyDescent="0.35">
      <c r="A8578" t="s">
        <v>7931</v>
      </c>
      <c r="B8578">
        <v>139</v>
      </c>
      <c r="C8578">
        <v>345</v>
      </c>
      <c r="D8578">
        <v>1659</v>
      </c>
      <c r="E8578" t="s">
        <v>334</v>
      </c>
      <c r="F8578" t="s">
        <v>0</v>
      </c>
      <c r="G8578" t="s">
        <v>1803</v>
      </c>
      <c r="H8578">
        <v>1.1499999999999999</v>
      </c>
      <c r="I8578">
        <v>10.76</v>
      </c>
      <c r="J8578">
        <v>101</v>
      </c>
    </row>
    <row r="8579" spans="1:10" x14ac:dyDescent="0.35">
      <c r="A8579" t="s">
        <v>7932</v>
      </c>
      <c r="B8579">
        <v>68</v>
      </c>
      <c r="C8579">
        <v>344</v>
      </c>
      <c r="D8579">
        <v>1661</v>
      </c>
      <c r="E8579" t="s">
        <v>311</v>
      </c>
      <c r="F8579" t="s">
        <v>0</v>
      </c>
      <c r="G8579" t="s">
        <v>2546</v>
      </c>
      <c r="I8579" t="s">
        <v>311</v>
      </c>
      <c r="J8579">
        <v>25</v>
      </c>
    </row>
    <row r="8580" spans="1:10" x14ac:dyDescent="0.35">
      <c r="A8580" t="s">
        <v>4278</v>
      </c>
      <c r="B8580">
        <v>100</v>
      </c>
      <c r="C8580">
        <v>344</v>
      </c>
      <c r="D8580">
        <v>1661</v>
      </c>
      <c r="E8580" t="s">
        <v>312</v>
      </c>
      <c r="F8580" t="s">
        <v>0</v>
      </c>
      <c r="G8580" t="s">
        <v>4278</v>
      </c>
      <c r="H8580">
        <v>2.1560000000000001</v>
      </c>
      <c r="I8580">
        <v>40.479999999999997</v>
      </c>
      <c r="J8580">
        <v>12</v>
      </c>
    </row>
    <row r="8581" spans="1:10" x14ac:dyDescent="0.35">
      <c r="A8581" t="s">
        <v>7933</v>
      </c>
      <c r="B8581">
        <v>282</v>
      </c>
      <c r="C8581">
        <v>343</v>
      </c>
      <c r="D8581">
        <v>1663</v>
      </c>
      <c r="E8581" t="s">
        <v>334</v>
      </c>
      <c r="F8581" t="s">
        <v>0</v>
      </c>
      <c r="G8581" t="s">
        <v>2520</v>
      </c>
      <c r="H8581">
        <v>0.55600000000000005</v>
      </c>
      <c r="I8581">
        <v>14.01</v>
      </c>
      <c r="J8581">
        <v>127</v>
      </c>
    </row>
    <row r="8582" spans="1:10" x14ac:dyDescent="0.35">
      <c r="A8582" t="s">
        <v>7934</v>
      </c>
      <c r="B8582">
        <v>61</v>
      </c>
      <c r="C8582">
        <v>343</v>
      </c>
      <c r="D8582">
        <v>1663</v>
      </c>
      <c r="E8582" t="s">
        <v>328</v>
      </c>
      <c r="F8582" t="s">
        <v>0</v>
      </c>
      <c r="G8582" t="s">
        <v>7935</v>
      </c>
      <c r="H8582">
        <v>2.754</v>
      </c>
      <c r="I8582">
        <v>45.16</v>
      </c>
      <c r="J8582">
        <v>61</v>
      </c>
    </row>
    <row r="8583" spans="1:10" x14ac:dyDescent="0.35">
      <c r="A8583" t="s">
        <v>7936</v>
      </c>
      <c r="B8583">
        <v>108</v>
      </c>
      <c r="C8583">
        <v>342</v>
      </c>
      <c r="D8583">
        <v>1665</v>
      </c>
      <c r="E8583" t="s">
        <v>312</v>
      </c>
      <c r="F8583" t="s">
        <v>0</v>
      </c>
      <c r="G8583" t="s">
        <v>4022</v>
      </c>
      <c r="H8583">
        <v>1.613</v>
      </c>
      <c r="I8583">
        <v>37.700000000000003</v>
      </c>
      <c r="J8583">
        <v>43</v>
      </c>
    </row>
    <row r="8584" spans="1:10" x14ac:dyDescent="0.35">
      <c r="A8584" t="s">
        <v>7937</v>
      </c>
      <c r="B8584">
        <v>100</v>
      </c>
      <c r="C8584">
        <v>342</v>
      </c>
      <c r="D8584">
        <v>1665</v>
      </c>
      <c r="E8584" t="s">
        <v>311</v>
      </c>
      <c r="F8584" t="s">
        <v>0</v>
      </c>
      <c r="G8584" t="s">
        <v>6953</v>
      </c>
      <c r="I8584" t="s">
        <v>311</v>
      </c>
      <c r="J8584">
        <v>45</v>
      </c>
    </row>
    <row r="8585" spans="1:10" x14ac:dyDescent="0.35">
      <c r="A8585" t="s">
        <v>7938</v>
      </c>
      <c r="B8585">
        <v>83</v>
      </c>
      <c r="C8585">
        <v>342</v>
      </c>
      <c r="D8585">
        <v>1665</v>
      </c>
      <c r="E8585" t="s">
        <v>319</v>
      </c>
      <c r="F8585" t="s">
        <v>0</v>
      </c>
      <c r="G8585" t="s">
        <v>7939</v>
      </c>
      <c r="H8585">
        <v>2.3330000000000002</v>
      </c>
      <c r="I8585">
        <v>48.07</v>
      </c>
      <c r="J8585">
        <v>41</v>
      </c>
    </row>
    <row r="8586" spans="1:10" x14ac:dyDescent="0.35">
      <c r="A8586" t="s">
        <v>7940</v>
      </c>
      <c r="B8586">
        <v>60</v>
      </c>
      <c r="C8586">
        <v>342</v>
      </c>
      <c r="D8586">
        <v>1665</v>
      </c>
      <c r="E8586" t="s">
        <v>311</v>
      </c>
      <c r="F8586" t="s">
        <v>0</v>
      </c>
      <c r="G8586" t="s">
        <v>4050</v>
      </c>
      <c r="I8586" t="s">
        <v>311</v>
      </c>
      <c r="J8586">
        <v>26</v>
      </c>
    </row>
    <row r="8587" spans="1:10" x14ac:dyDescent="0.35">
      <c r="A8587" t="s">
        <v>7941</v>
      </c>
      <c r="B8587">
        <v>138</v>
      </c>
      <c r="C8587">
        <v>342</v>
      </c>
      <c r="D8587">
        <v>1665</v>
      </c>
      <c r="E8587" t="s">
        <v>312</v>
      </c>
      <c r="F8587" t="s">
        <v>0</v>
      </c>
      <c r="G8587" t="s">
        <v>7942</v>
      </c>
      <c r="H8587">
        <v>1.18</v>
      </c>
      <c r="I8587">
        <v>29.2</v>
      </c>
      <c r="J8587">
        <v>62</v>
      </c>
    </row>
    <row r="8588" spans="1:10" x14ac:dyDescent="0.35">
      <c r="A8588" t="s">
        <v>7943</v>
      </c>
      <c r="B8588">
        <v>60</v>
      </c>
      <c r="C8588">
        <v>341</v>
      </c>
      <c r="D8588">
        <v>1670</v>
      </c>
      <c r="E8588" t="s">
        <v>328</v>
      </c>
      <c r="F8588" t="s">
        <v>0</v>
      </c>
      <c r="G8588" t="s">
        <v>7944</v>
      </c>
      <c r="H8588">
        <v>2.964</v>
      </c>
      <c r="I8588">
        <v>48.13</v>
      </c>
      <c r="J8588">
        <v>29</v>
      </c>
    </row>
    <row r="8589" spans="1:10" x14ac:dyDescent="0.35">
      <c r="A8589" t="s">
        <v>7945</v>
      </c>
      <c r="B8589">
        <v>177</v>
      </c>
      <c r="C8589">
        <v>341</v>
      </c>
      <c r="D8589">
        <v>1670</v>
      </c>
      <c r="E8589" t="s">
        <v>312</v>
      </c>
      <c r="F8589" t="s">
        <v>0</v>
      </c>
      <c r="G8589" t="s">
        <v>2520</v>
      </c>
      <c r="H8589">
        <v>0.96299999999999997</v>
      </c>
      <c r="I8589">
        <v>49.85</v>
      </c>
      <c r="J8589">
        <v>153</v>
      </c>
    </row>
    <row r="8590" spans="1:10" x14ac:dyDescent="0.35">
      <c r="A8590" t="s">
        <v>7946</v>
      </c>
      <c r="B8590">
        <v>94</v>
      </c>
      <c r="C8590">
        <v>341</v>
      </c>
      <c r="D8590">
        <v>1670</v>
      </c>
      <c r="E8590" t="s">
        <v>312</v>
      </c>
      <c r="F8590" t="s">
        <v>0</v>
      </c>
      <c r="G8590" t="s">
        <v>1815</v>
      </c>
      <c r="H8590">
        <v>2.6280000000000001</v>
      </c>
      <c r="I8590">
        <v>35.31</v>
      </c>
      <c r="J8590">
        <v>22</v>
      </c>
    </row>
    <row r="8591" spans="1:10" x14ac:dyDescent="0.35">
      <c r="A8591" t="s">
        <v>7947</v>
      </c>
      <c r="B8591">
        <v>178</v>
      </c>
      <c r="C8591">
        <v>340</v>
      </c>
      <c r="D8591">
        <v>1673</v>
      </c>
      <c r="E8591" t="s">
        <v>334</v>
      </c>
      <c r="F8591" t="s">
        <v>0</v>
      </c>
      <c r="G8591" t="s">
        <v>2003</v>
      </c>
      <c r="H8591">
        <v>1.0229999999999999</v>
      </c>
      <c r="I8591">
        <v>9.44</v>
      </c>
      <c r="J8591">
        <v>1</v>
      </c>
    </row>
    <row r="8592" spans="1:10" x14ac:dyDescent="0.35">
      <c r="A8592" t="s">
        <v>7948</v>
      </c>
      <c r="B8592">
        <v>354</v>
      </c>
      <c r="C8592">
        <v>340</v>
      </c>
      <c r="D8592">
        <v>1673</v>
      </c>
      <c r="E8592" t="s">
        <v>334</v>
      </c>
      <c r="F8592" t="s">
        <v>0</v>
      </c>
      <c r="G8592" t="s">
        <v>2381</v>
      </c>
      <c r="H8592">
        <v>0.89200000000000002</v>
      </c>
      <c r="I8592">
        <v>7.81</v>
      </c>
      <c r="J8592">
        <v>94</v>
      </c>
    </row>
    <row r="8593" spans="1:10" x14ac:dyDescent="0.35">
      <c r="A8593" t="s">
        <v>7949</v>
      </c>
      <c r="B8593">
        <v>132</v>
      </c>
      <c r="C8593">
        <v>339</v>
      </c>
      <c r="D8593">
        <v>1675</v>
      </c>
      <c r="E8593" t="s">
        <v>328</v>
      </c>
      <c r="F8593" t="s">
        <v>0</v>
      </c>
      <c r="G8593" t="s">
        <v>2590</v>
      </c>
      <c r="H8593">
        <v>1.26</v>
      </c>
      <c r="I8593">
        <v>54.43</v>
      </c>
      <c r="J8593">
        <v>30</v>
      </c>
    </row>
    <row r="8594" spans="1:10" x14ac:dyDescent="0.35">
      <c r="A8594" t="s">
        <v>7950</v>
      </c>
      <c r="B8594">
        <v>31</v>
      </c>
      <c r="C8594">
        <v>339</v>
      </c>
      <c r="D8594">
        <v>1675</v>
      </c>
      <c r="E8594" t="s">
        <v>319</v>
      </c>
      <c r="F8594" t="s">
        <v>0</v>
      </c>
      <c r="G8594" t="s">
        <v>4050</v>
      </c>
      <c r="H8594">
        <v>5.3330000000000002</v>
      </c>
      <c r="I8594">
        <v>99.46</v>
      </c>
      <c r="J8594">
        <v>11</v>
      </c>
    </row>
    <row r="8595" spans="1:10" x14ac:dyDescent="0.35">
      <c r="A8595" t="s">
        <v>7951</v>
      </c>
      <c r="B8595">
        <v>59</v>
      </c>
      <c r="C8595">
        <v>338</v>
      </c>
      <c r="D8595">
        <v>1677</v>
      </c>
      <c r="E8595" t="s">
        <v>312</v>
      </c>
      <c r="F8595" t="s">
        <v>0</v>
      </c>
      <c r="G8595" t="s">
        <v>1742</v>
      </c>
      <c r="H8595">
        <v>2.964</v>
      </c>
      <c r="I8595">
        <v>39.57</v>
      </c>
      <c r="J8595">
        <v>2</v>
      </c>
    </row>
    <row r="8596" spans="1:10" x14ac:dyDescent="0.35">
      <c r="A8596" t="s">
        <v>7952</v>
      </c>
      <c r="B8596">
        <v>78</v>
      </c>
      <c r="C8596">
        <v>337</v>
      </c>
      <c r="D8596">
        <v>1678</v>
      </c>
      <c r="E8596" t="s">
        <v>312</v>
      </c>
      <c r="F8596" t="s">
        <v>0</v>
      </c>
      <c r="G8596" t="s">
        <v>1759</v>
      </c>
      <c r="H8596">
        <v>2.2629999999999999</v>
      </c>
      <c r="I8596">
        <v>25.52</v>
      </c>
      <c r="J8596">
        <v>78</v>
      </c>
    </row>
    <row r="8597" spans="1:10" x14ac:dyDescent="0.35">
      <c r="A8597" t="s">
        <v>7953</v>
      </c>
      <c r="B8597">
        <v>42</v>
      </c>
      <c r="C8597">
        <v>337</v>
      </c>
      <c r="D8597">
        <v>1678</v>
      </c>
      <c r="E8597" t="s">
        <v>328</v>
      </c>
      <c r="F8597" t="s">
        <v>0</v>
      </c>
      <c r="G8597" t="s">
        <v>1845</v>
      </c>
      <c r="H8597">
        <v>4.4630000000000001</v>
      </c>
      <c r="I8597">
        <v>55.16</v>
      </c>
      <c r="J8597">
        <v>42</v>
      </c>
    </row>
    <row r="8598" spans="1:10" x14ac:dyDescent="0.35">
      <c r="A8598" t="s">
        <v>7954</v>
      </c>
      <c r="B8598">
        <v>133</v>
      </c>
      <c r="C8598">
        <v>335</v>
      </c>
      <c r="D8598">
        <v>1680</v>
      </c>
      <c r="E8598" t="s">
        <v>334</v>
      </c>
      <c r="F8598" t="s">
        <v>0</v>
      </c>
      <c r="G8598" t="s">
        <v>2772</v>
      </c>
      <c r="H8598">
        <v>1.2889999999999999</v>
      </c>
      <c r="I8598">
        <v>24.93</v>
      </c>
      <c r="J8598">
        <v>83</v>
      </c>
    </row>
    <row r="8599" spans="1:10" x14ac:dyDescent="0.35">
      <c r="A8599" t="s">
        <v>7955</v>
      </c>
      <c r="B8599">
        <v>75</v>
      </c>
      <c r="C8599">
        <v>335</v>
      </c>
      <c r="D8599">
        <v>1680</v>
      </c>
      <c r="E8599" t="s">
        <v>312</v>
      </c>
      <c r="F8599" t="s">
        <v>0</v>
      </c>
      <c r="G8599" t="s">
        <v>2460</v>
      </c>
      <c r="H8599">
        <v>2.1469999999999998</v>
      </c>
      <c r="I8599">
        <v>39.79</v>
      </c>
      <c r="J8599">
        <v>9</v>
      </c>
    </row>
    <row r="8600" spans="1:10" x14ac:dyDescent="0.35">
      <c r="A8600" t="s">
        <v>7956</v>
      </c>
      <c r="B8600">
        <v>51</v>
      </c>
      <c r="C8600">
        <v>334</v>
      </c>
      <c r="D8600">
        <v>1682</v>
      </c>
      <c r="E8600" t="s">
        <v>311</v>
      </c>
      <c r="F8600" t="s">
        <v>0</v>
      </c>
      <c r="G8600" t="s">
        <v>1819</v>
      </c>
      <c r="I8600" t="s">
        <v>311</v>
      </c>
      <c r="J8600">
        <v>15</v>
      </c>
    </row>
    <row r="8601" spans="1:10" x14ac:dyDescent="0.35">
      <c r="A8601" t="s">
        <v>7957</v>
      </c>
      <c r="B8601">
        <v>92</v>
      </c>
      <c r="C8601">
        <v>334</v>
      </c>
      <c r="D8601">
        <v>1682</v>
      </c>
      <c r="E8601" t="s">
        <v>311</v>
      </c>
      <c r="F8601" t="s">
        <v>0</v>
      </c>
      <c r="G8601" t="s">
        <v>7222</v>
      </c>
      <c r="I8601" t="s">
        <v>311</v>
      </c>
      <c r="J8601">
        <v>8</v>
      </c>
    </row>
    <row r="8602" spans="1:10" x14ac:dyDescent="0.35">
      <c r="A8602" t="s">
        <v>7958</v>
      </c>
      <c r="B8602">
        <v>109</v>
      </c>
      <c r="C8602">
        <v>333</v>
      </c>
      <c r="D8602">
        <v>1684</v>
      </c>
      <c r="E8602" t="s">
        <v>311</v>
      </c>
      <c r="F8602" t="s">
        <v>0</v>
      </c>
      <c r="G8602" t="s">
        <v>6759</v>
      </c>
      <c r="I8602" t="s">
        <v>311</v>
      </c>
      <c r="J8602">
        <v>57</v>
      </c>
    </row>
    <row r="8603" spans="1:10" x14ac:dyDescent="0.35">
      <c r="A8603" t="s">
        <v>7959</v>
      </c>
      <c r="B8603">
        <v>119</v>
      </c>
      <c r="C8603">
        <v>332</v>
      </c>
      <c r="D8603">
        <v>1685</v>
      </c>
      <c r="E8603" t="s">
        <v>312</v>
      </c>
      <c r="F8603" t="s">
        <v>0</v>
      </c>
      <c r="G8603" t="s">
        <v>4296</v>
      </c>
      <c r="H8603">
        <v>1.899</v>
      </c>
      <c r="I8603">
        <v>43.15</v>
      </c>
      <c r="J8603">
        <v>29</v>
      </c>
    </row>
    <row r="8604" spans="1:10" x14ac:dyDescent="0.35">
      <c r="A8604" t="s">
        <v>7960</v>
      </c>
      <c r="B8604">
        <v>26</v>
      </c>
      <c r="C8604">
        <v>332</v>
      </c>
      <c r="D8604">
        <v>1685</v>
      </c>
      <c r="E8604" t="s">
        <v>319</v>
      </c>
      <c r="F8604" t="s">
        <v>0</v>
      </c>
      <c r="G8604" t="s">
        <v>7961</v>
      </c>
      <c r="H8604">
        <v>7.9169999999999998</v>
      </c>
      <c r="I8604">
        <v>74.89</v>
      </c>
      <c r="J8604">
        <v>26</v>
      </c>
    </row>
    <row r="8605" spans="1:10" x14ac:dyDescent="0.35">
      <c r="A8605" t="s">
        <v>7962</v>
      </c>
      <c r="B8605">
        <v>125</v>
      </c>
      <c r="C8605">
        <v>331</v>
      </c>
      <c r="D8605">
        <v>1687</v>
      </c>
      <c r="E8605" t="s">
        <v>334</v>
      </c>
      <c r="F8605" t="s">
        <v>0</v>
      </c>
      <c r="G8605" t="s">
        <v>7963</v>
      </c>
      <c r="H8605">
        <v>1.629</v>
      </c>
      <c r="I8605">
        <v>21.54</v>
      </c>
      <c r="J8605">
        <v>31</v>
      </c>
    </row>
    <row r="8606" spans="1:10" x14ac:dyDescent="0.35">
      <c r="A8606" t="s">
        <v>7964</v>
      </c>
      <c r="B8606">
        <v>75</v>
      </c>
      <c r="C8606">
        <v>331</v>
      </c>
      <c r="D8606">
        <v>1687</v>
      </c>
      <c r="E8606" t="s">
        <v>311</v>
      </c>
      <c r="F8606" t="s">
        <v>0</v>
      </c>
      <c r="G8606" t="s">
        <v>1819</v>
      </c>
      <c r="I8606" t="s">
        <v>311</v>
      </c>
      <c r="J8606">
        <v>38</v>
      </c>
    </row>
    <row r="8607" spans="1:10" x14ac:dyDescent="0.35">
      <c r="A8607" t="s">
        <v>7965</v>
      </c>
      <c r="B8607">
        <v>85</v>
      </c>
      <c r="C8607">
        <v>329</v>
      </c>
      <c r="D8607">
        <v>1689</v>
      </c>
      <c r="E8607" t="s">
        <v>311</v>
      </c>
      <c r="F8607" t="s">
        <v>0</v>
      </c>
      <c r="G8607" t="s">
        <v>7966</v>
      </c>
      <c r="I8607" t="s">
        <v>311</v>
      </c>
      <c r="J8607">
        <v>8</v>
      </c>
    </row>
    <row r="8608" spans="1:10" x14ac:dyDescent="0.35">
      <c r="A8608" t="s">
        <v>7967</v>
      </c>
      <c r="B8608">
        <v>78</v>
      </c>
      <c r="C8608">
        <v>329</v>
      </c>
      <c r="D8608">
        <v>1689</v>
      </c>
      <c r="E8608" t="s">
        <v>334</v>
      </c>
      <c r="F8608" t="s">
        <v>0</v>
      </c>
      <c r="G8608" t="s">
        <v>7968</v>
      </c>
      <c r="H8608">
        <v>2.1190000000000002</v>
      </c>
      <c r="I8608">
        <v>25</v>
      </c>
      <c r="J8608">
        <v>46</v>
      </c>
    </row>
    <row r="8609" spans="1:10" x14ac:dyDescent="0.35">
      <c r="A8609" t="s">
        <v>7969</v>
      </c>
      <c r="B8609">
        <v>307</v>
      </c>
      <c r="C8609">
        <v>329</v>
      </c>
      <c r="D8609">
        <v>1689</v>
      </c>
      <c r="E8609" t="s">
        <v>311</v>
      </c>
      <c r="F8609" t="s">
        <v>0</v>
      </c>
      <c r="G8609" t="s">
        <v>2167</v>
      </c>
      <c r="I8609" t="s">
        <v>311</v>
      </c>
      <c r="J8609">
        <v>61</v>
      </c>
    </row>
    <row r="8610" spans="1:10" x14ac:dyDescent="0.35">
      <c r="A8610" t="s">
        <v>7970</v>
      </c>
      <c r="B8610">
        <v>96</v>
      </c>
      <c r="C8610">
        <v>328</v>
      </c>
      <c r="D8610">
        <v>1692</v>
      </c>
      <c r="E8610" t="s">
        <v>311</v>
      </c>
      <c r="F8610" t="s">
        <v>0</v>
      </c>
      <c r="G8610" t="s">
        <v>7971</v>
      </c>
      <c r="I8610" t="s">
        <v>311</v>
      </c>
      <c r="J8610">
        <v>14</v>
      </c>
    </row>
    <row r="8611" spans="1:10" x14ac:dyDescent="0.35">
      <c r="A8611" t="s">
        <v>7972</v>
      </c>
      <c r="B8611">
        <v>118</v>
      </c>
      <c r="C8611">
        <v>328</v>
      </c>
      <c r="D8611">
        <v>1692</v>
      </c>
      <c r="E8611" t="s">
        <v>334</v>
      </c>
      <c r="F8611" t="s">
        <v>0</v>
      </c>
      <c r="G8611" t="s">
        <v>2883</v>
      </c>
      <c r="H8611">
        <v>1.333</v>
      </c>
      <c r="I8611">
        <v>17.63</v>
      </c>
      <c r="J8611">
        <v>11</v>
      </c>
    </row>
    <row r="8612" spans="1:10" x14ac:dyDescent="0.35">
      <c r="A8612" t="s">
        <v>7975</v>
      </c>
      <c r="B8612">
        <v>87</v>
      </c>
      <c r="C8612">
        <v>326</v>
      </c>
      <c r="D8612">
        <v>1694</v>
      </c>
      <c r="E8612" t="s">
        <v>311</v>
      </c>
      <c r="F8612" t="s">
        <v>0</v>
      </c>
      <c r="G8612" t="s">
        <v>2053</v>
      </c>
      <c r="I8612" t="s">
        <v>311</v>
      </c>
      <c r="J8612">
        <v>27</v>
      </c>
    </row>
    <row r="8613" spans="1:10" x14ac:dyDescent="0.35">
      <c r="A8613" t="s">
        <v>7976</v>
      </c>
      <c r="B8613">
        <v>258</v>
      </c>
      <c r="C8613">
        <v>326</v>
      </c>
      <c r="D8613">
        <v>1694</v>
      </c>
      <c r="E8613" t="s">
        <v>334</v>
      </c>
      <c r="F8613" t="s">
        <v>0</v>
      </c>
      <c r="G8613" t="s">
        <v>2520</v>
      </c>
      <c r="H8613">
        <v>0.51600000000000001</v>
      </c>
      <c r="I8613">
        <v>10.99</v>
      </c>
      <c r="J8613">
        <v>205</v>
      </c>
    </row>
    <row r="8614" spans="1:10" x14ac:dyDescent="0.35">
      <c r="A8614" t="s">
        <v>7977</v>
      </c>
      <c r="B8614">
        <v>177</v>
      </c>
      <c r="C8614">
        <v>324</v>
      </c>
      <c r="D8614">
        <v>1698</v>
      </c>
      <c r="E8614" t="s">
        <v>311</v>
      </c>
      <c r="F8614" t="s">
        <v>0</v>
      </c>
      <c r="G8614" t="s">
        <v>6759</v>
      </c>
      <c r="I8614" t="s">
        <v>311</v>
      </c>
      <c r="J8614">
        <v>86</v>
      </c>
    </row>
    <row r="8615" spans="1:10" x14ac:dyDescent="0.35">
      <c r="A8615" t="s">
        <v>7978</v>
      </c>
      <c r="B8615">
        <v>143</v>
      </c>
      <c r="C8615">
        <v>324</v>
      </c>
      <c r="D8615">
        <v>1698</v>
      </c>
      <c r="E8615" t="s">
        <v>312</v>
      </c>
      <c r="F8615" t="s">
        <v>0</v>
      </c>
      <c r="G8615" t="s">
        <v>2012</v>
      </c>
      <c r="H8615">
        <v>1.206</v>
      </c>
      <c r="I8615">
        <v>40.28</v>
      </c>
      <c r="J8615">
        <v>17</v>
      </c>
    </row>
    <row r="8616" spans="1:10" x14ac:dyDescent="0.35">
      <c r="A8616" t="s">
        <v>7980</v>
      </c>
      <c r="B8616">
        <v>108</v>
      </c>
      <c r="C8616">
        <v>323</v>
      </c>
      <c r="D8616">
        <v>1700</v>
      </c>
      <c r="E8616" t="s">
        <v>312</v>
      </c>
      <c r="F8616" t="s">
        <v>0</v>
      </c>
      <c r="G8616" t="s">
        <v>4204</v>
      </c>
      <c r="H8616">
        <v>1.5529999999999999</v>
      </c>
      <c r="I8616">
        <v>33.020000000000003</v>
      </c>
      <c r="J8616">
        <v>32</v>
      </c>
    </row>
    <row r="8617" spans="1:10" x14ac:dyDescent="0.35">
      <c r="A8617" t="s">
        <v>7981</v>
      </c>
      <c r="B8617">
        <v>255</v>
      </c>
      <c r="C8617">
        <v>323</v>
      </c>
      <c r="D8617">
        <v>1700</v>
      </c>
      <c r="E8617" t="s">
        <v>334</v>
      </c>
      <c r="F8617" t="s">
        <v>0</v>
      </c>
      <c r="G8617" t="s">
        <v>1724</v>
      </c>
      <c r="H8617">
        <v>0.77300000000000002</v>
      </c>
      <c r="I8617">
        <v>15.52</v>
      </c>
      <c r="J8617">
        <v>8</v>
      </c>
    </row>
    <row r="8618" spans="1:10" x14ac:dyDescent="0.35">
      <c r="A8618" t="s">
        <v>7982</v>
      </c>
      <c r="B8618">
        <v>103</v>
      </c>
      <c r="C8618">
        <v>323</v>
      </c>
      <c r="D8618">
        <v>1700</v>
      </c>
      <c r="E8618" t="s">
        <v>319</v>
      </c>
      <c r="F8618" t="s">
        <v>0</v>
      </c>
      <c r="G8618" t="s">
        <v>4124</v>
      </c>
      <c r="H8618">
        <v>2.355</v>
      </c>
      <c r="I8618">
        <v>62.5</v>
      </c>
      <c r="J8618">
        <v>35</v>
      </c>
    </row>
    <row r="8619" spans="1:10" x14ac:dyDescent="0.35">
      <c r="A8619" t="s">
        <v>7983</v>
      </c>
      <c r="B8619">
        <v>56</v>
      </c>
      <c r="C8619">
        <v>323</v>
      </c>
      <c r="D8619">
        <v>1700</v>
      </c>
      <c r="E8619" t="s">
        <v>328</v>
      </c>
      <c r="F8619" t="s">
        <v>0</v>
      </c>
      <c r="G8619" t="s">
        <v>2948</v>
      </c>
      <c r="H8619">
        <v>2.2749999999999999</v>
      </c>
      <c r="I8619">
        <v>40.159999999999997</v>
      </c>
      <c r="J8619">
        <v>27</v>
      </c>
    </row>
    <row r="8620" spans="1:10" x14ac:dyDescent="0.35">
      <c r="A8620" t="s">
        <v>7984</v>
      </c>
      <c r="B8620">
        <v>81</v>
      </c>
      <c r="C8620">
        <v>322</v>
      </c>
      <c r="D8620">
        <v>1705</v>
      </c>
      <c r="E8620" t="s">
        <v>328</v>
      </c>
      <c r="F8620" t="s">
        <v>0</v>
      </c>
      <c r="G8620" t="s">
        <v>6553</v>
      </c>
      <c r="H8620">
        <v>2.1179999999999999</v>
      </c>
      <c r="I8620">
        <v>39.18</v>
      </c>
      <c r="J8620">
        <v>81</v>
      </c>
    </row>
    <row r="8621" spans="1:10" x14ac:dyDescent="0.35">
      <c r="A8621" t="s">
        <v>7985</v>
      </c>
      <c r="B8621">
        <v>205</v>
      </c>
      <c r="C8621">
        <v>321</v>
      </c>
      <c r="D8621">
        <v>1706</v>
      </c>
      <c r="E8621" t="s">
        <v>311</v>
      </c>
      <c r="F8621" t="s">
        <v>0</v>
      </c>
      <c r="G8621" t="s">
        <v>1886</v>
      </c>
      <c r="I8621" t="s">
        <v>311</v>
      </c>
      <c r="J8621">
        <v>205</v>
      </c>
    </row>
    <row r="8622" spans="1:10" x14ac:dyDescent="0.35">
      <c r="A8622" t="s">
        <v>7986</v>
      </c>
      <c r="B8622">
        <v>292</v>
      </c>
      <c r="C8622">
        <v>321</v>
      </c>
      <c r="D8622">
        <v>1706</v>
      </c>
      <c r="E8622" t="s">
        <v>334</v>
      </c>
      <c r="F8622" t="s">
        <v>0</v>
      </c>
      <c r="G8622" t="s">
        <v>7987</v>
      </c>
      <c r="H8622">
        <v>0.56100000000000005</v>
      </c>
      <c r="I8622">
        <v>2.92</v>
      </c>
      <c r="J8622">
        <v>10</v>
      </c>
    </row>
    <row r="8623" spans="1:10" x14ac:dyDescent="0.35">
      <c r="A8623" t="s">
        <v>7988</v>
      </c>
      <c r="B8623">
        <v>48</v>
      </c>
      <c r="C8623">
        <v>320</v>
      </c>
      <c r="D8623">
        <v>1708</v>
      </c>
      <c r="E8623" t="s">
        <v>311</v>
      </c>
      <c r="F8623" t="s">
        <v>0</v>
      </c>
      <c r="G8623" t="s">
        <v>1819</v>
      </c>
      <c r="I8623" t="s">
        <v>311</v>
      </c>
      <c r="J8623">
        <v>20</v>
      </c>
    </row>
    <row r="8624" spans="1:10" x14ac:dyDescent="0.35">
      <c r="A8624" t="s">
        <v>7989</v>
      </c>
      <c r="B8624">
        <v>132</v>
      </c>
      <c r="C8624">
        <v>320</v>
      </c>
      <c r="D8624">
        <v>1708</v>
      </c>
      <c r="E8624" t="s">
        <v>334</v>
      </c>
      <c r="F8624" t="s">
        <v>0</v>
      </c>
      <c r="G8624" t="s">
        <v>3068</v>
      </c>
      <c r="H8624">
        <v>1.0229999999999999</v>
      </c>
      <c r="I8624">
        <v>8.9700000000000006</v>
      </c>
      <c r="J8624">
        <v>19</v>
      </c>
    </row>
    <row r="8625" spans="1:10" x14ac:dyDescent="0.35">
      <c r="A8625" t="s">
        <v>7990</v>
      </c>
      <c r="B8625">
        <v>195</v>
      </c>
      <c r="C8625">
        <v>319</v>
      </c>
      <c r="D8625">
        <v>1710</v>
      </c>
      <c r="E8625" t="s">
        <v>311</v>
      </c>
      <c r="F8625" t="s">
        <v>0</v>
      </c>
      <c r="G8625" t="s">
        <v>1969</v>
      </c>
      <c r="I8625" t="s">
        <v>311</v>
      </c>
      <c r="J8625">
        <v>195</v>
      </c>
    </row>
    <row r="8626" spans="1:10" x14ac:dyDescent="0.35">
      <c r="A8626" t="s">
        <v>7991</v>
      </c>
      <c r="B8626">
        <v>114</v>
      </c>
      <c r="C8626">
        <v>319</v>
      </c>
      <c r="D8626">
        <v>1710</v>
      </c>
      <c r="E8626" t="s">
        <v>311</v>
      </c>
      <c r="F8626" t="s">
        <v>0</v>
      </c>
      <c r="G8626" t="s">
        <v>3788</v>
      </c>
      <c r="I8626" t="s">
        <v>311</v>
      </c>
      <c r="J8626">
        <v>30</v>
      </c>
    </row>
    <row r="8627" spans="1:10" x14ac:dyDescent="0.35">
      <c r="A8627" t="s">
        <v>7992</v>
      </c>
      <c r="B8627">
        <v>61</v>
      </c>
      <c r="C8627">
        <v>319</v>
      </c>
      <c r="D8627">
        <v>1710</v>
      </c>
      <c r="E8627" t="s">
        <v>328</v>
      </c>
      <c r="F8627" t="s">
        <v>0</v>
      </c>
      <c r="G8627" t="s">
        <v>7993</v>
      </c>
      <c r="H8627">
        <v>2.8769999999999998</v>
      </c>
      <c r="I8627">
        <v>67.959999999999994</v>
      </c>
      <c r="J8627">
        <v>10</v>
      </c>
    </row>
    <row r="8628" spans="1:10" x14ac:dyDescent="0.35">
      <c r="A8628" t="s">
        <v>7994</v>
      </c>
      <c r="B8628">
        <v>144</v>
      </c>
      <c r="C8628">
        <v>319</v>
      </c>
      <c r="D8628">
        <v>1710</v>
      </c>
      <c r="E8628" t="s">
        <v>311</v>
      </c>
      <c r="F8628" t="s">
        <v>0</v>
      </c>
      <c r="G8628" t="s">
        <v>7995</v>
      </c>
      <c r="I8628" t="s">
        <v>311</v>
      </c>
      <c r="J8628">
        <v>144</v>
      </c>
    </row>
    <row r="8629" spans="1:10" x14ac:dyDescent="0.35">
      <c r="A8629" t="s">
        <v>7996</v>
      </c>
      <c r="B8629">
        <v>90</v>
      </c>
      <c r="C8629">
        <v>319</v>
      </c>
      <c r="D8629">
        <v>1710</v>
      </c>
      <c r="E8629" t="s">
        <v>328</v>
      </c>
      <c r="F8629" t="s">
        <v>0</v>
      </c>
      <c r="G8629" t="s">
        <v>3819</v>
      </c>
      <c r="H8629">
        <v>2.2269999999999999</v>
      </c>
      <c r="I8629">
        <v>58.7</v>
      </c>
      <c r="J8629">
        <v>47</v>
      </c>
    </row>
    <row r="8630" spans="1:10" x14ac:dyDescent="0.35">
      <c r="A8630" t="s">
        <v>7997</v>
      </c>
      <c r="B8630">
        <v>60</v>
      </c>
      <c r="C8630">
        <v>319</v>
      </c>
      <c r="D8630">
        <v>1710</v>
      </c>
      <c r="E8630" t="s">
        <v>319</v>
      </c>
      <c r="F8630" t="s">
        <v>0</v>
      </c>
      <c r="G8630" t="s">
        <v>7998</v>
      </c>
      <c r="H8630">
        <v>3.1549999999999998</v>
      </c>
      <c r="I8630">
        <v>67.819999999999993</v>
      </c>
      <c r="J8630">
        <v>60</v>
      </c>
    </row>
    <row r="8631" spans="1:10" x14ac:dyDescent="0.35">
      <c r="A8631" t="s">
        <v>7999</v>
      </c>
      <c r="B8631">
        <v>63</v>
      </c>
      <c r="C8631">
        <v>319</v>
      </c>
      <c r="D8631">
        <v>1710</v>
      </c>
      <c r="E8631" t="s">
        <v>328</v>
      </c>
      <c r="F8631" t="s">
        <v>0</v>
      </c>
      <c r="G8631" t="s">
        <v>3410</v>
      </c>
      <c r="H8631">
        <v>2.7040000000000002</v>
      </c>
      <c r="I8631">
        <v>57.96</v>
      </c>
      <c r="J8631">
        <v>26</v>
      </c>
    </row>
    <row r="8632" spans="1:10" x14ac:dyDescent="0.35">
      <c r="A8632" t="s">
        <v>8000</v>
      </c>
      <c r="B8632">
        <v>91</v>
      </c>
      <c r="C8632">
        <v>316</v>
      </c>
      <c r="D8632">
        <v>1717</v>
      </c>
      <c r="E8632" t="s">
        <v>334</v>
      </c>
      <c r="F8632" t="s">
        <v>0</v>
      </c>
      <c r="G8632" t="s">
        <v>2546</v>
      </c>
      <c r="H8632">
        <v>1.835</v>
      </c>
      <c r="I8632">
        <v>18.14</v>
      </c>
      <c r="J8632">
        <v>44</v>
      </c>
    </row>
    <row r="8633" spans="1:10" x14ac:dyDescent="0.35">
      <c r="A8633" t="s">
        <v>8001</v>
      </c>
      <c r="B8633">
        <v>130</v>
      </c>
      <c r="C8633">
        <v>315</v>
      </c>
      <c r="D8633">
        <v>1718</v>
      </c>
      <c r="E8633" t="s">
        <v>312</v>
      </c>
      <c r="F8633" t="s">
        <v>0</v>
      </c>
      <c r="G8633" t="s">
        <v>3819</v>
      </c>
      <c r="H8633">
        <v>1.7010000000000001</v>
      </c>
      <c r="I8633">
        <v>34.06</v>
      </c>
      <c r="J8633">
        <v>44</v>
      </c>
    </row>
    <row r="8634" spans="1:10" x14ac:dyDescent="0.35">
      <c r="A8634" t="s">
        <v>8002</v>
      </c>
      <c r="B8634">
        <v>49</v>
      </c>
      <c r="C8634">
        <v>315</v>
      </c>
      <c r="D8634">
        <v>1718</v>
      </c>
      <c r="E8634" t="s">
        <v>311</v>
      </c>
      <c r="F8634" t="s">
        <v>0</v>
      </c>
      <c r="G8634" t="s">
        <v>8003</v>
      </c>
      <c r="I8634" t="s">
        <v>311</v>
      </c>
      <c r="J8634">
        <v>49</v>
      </c>
    </row>
    <row r="8635" spans="1:10" x14ac:dyDescent="0.35">
      <c r="A8635" t="s">
        <v>8004</v>
      </c>
      <c r="B8635">
        <v>200</v>
      </c>
      <c r="C8635">
        <v>315</v>
      </c>
      <c r="D8635">
        <v>1718</v>
      </c>
      <c r="E8635" t="s">
        <v>312</v>
      </c>
      <c r="F8635" t="s">
        <v>0</v>
      </c>
      <c r="G8635" t="s">
        <v>2520</v>
      </c>
      <c r="H8635">
        <v>0.71699999999999997</v>
      </c>
      <c r="I8635">
        <v>28.77</v>
      </c>
      <c r="J8635">
        <v>106</v>
      </c>
    </row>
    <row r="8636" spans="1:10" x14ac:dyDescent="0.35">
      <c r="A8636" t="s">
        <v>8005</v>
      </c>
      <c r="B8636">
        <v>45</v>
      </c>
      <c r="C8636">
        <v>314</v>
      </c>
      <c r="D8636">
        <v>1721</v>
      </c>
      <c r="E8636" t="s">
        <v>319</v>
      </c>
      <c r="F8636" t="s">
        <v>0</v>
      </c>
      <c r="G8636" t="s">
        <v>2772</v>
      </c>
      <c r="H8636">
        <v>3.9769999999999999</v>
      </c>
      <c r="I8636">
        <v>74.66</v>
      </c>
      <c r="J8636">
        <v>32</v>
      </c>
    </row>
    <row r="8637" spans="1:10" x14ac:dyDescent="0.35">
      <c r="A8637" t="s">
        <v>8006</v>
      </c>
      <c r="B8637">
        <v>50</v>
      </c>
      <c r="C8637">
        <v>314</v>
      </c>
      <c r="D8637">
        <v>1721</v>
      </c>
      <c r="E8637" t="s">
        <v>319</v>
      </c>
      <c r="F8637" t="s">
        <v>0</v>
      </c>
      <c r="G8637" t="s">
        <v>8007</v>
      </c>
      <c r="H8637">
        <v>2.7229999999999999</v>
      </c>
      <c r="I8637">
        <v>55.34</v>
      </c>
      <c r="J8637">
        <v>26</v>
      </c>
    </row>
    <row r="8638" spans="1:10" x14ac:dyDescent="0.35">
      <c r="A8638" t="s">
        <v>8008</v>
      </c>
      <c r="B8638">
        <v>188</v>
      </c>
      <c r="C8638">
        <v>314</v>
      </c>
      <c r="D8638">
        <v>1721</v>
      </c>
      <c r="E8638" t="s">
        <v>334</v>
      </c>
      <c r="F8638" t="s">
        <v>0</v>
      </c>
      <c r="G8638" t="s">
        <v>1849</v>
      </c>
      <c r="H8638">
        <v>0.83399999999999996</v>
      </c>
      <c r="I8638">
        <v>4.7300000000000004</v>
      </c>
      <c r="J8638">
        <v>2</v>
      </c>
    </row>
    <row r="8639" spans="1:10" x14ac:dyDescent="0.35">
      <c r="A8639" t="s">
        <v>8009</v>
      </c>
      <c r="B8639">
        <v>143</v>
      </c>
      <c r="C8639">
        <v>314</v>
      </c>
      <c r="D8639">
        <v>1721</v>
      </c>
      <c r="E8639" t="s">
        <v>334</v>
      </c>
      <c r="F8639" t="s">
        <v>0</v>
      </c>
      <c r="G8639" t="s">
        <v>2109</v>
      </c>
      <c r="H8639">
        <v>1.0840000000000001</v>
      </c>
      <c r="I8639">
        <v>20.11</v>
      </c>
      <c r="J8639">
        <v>5</v>
      </c>
    </row>
    <row r="8640" spans="1:10" x14ac:dyDescent="0.35">
      <c r="A8640" t="s">
        <v>8010</v>
      </c>
      <c r="B8640">
        <v>121</v>
      </c>
      <c r="C8640">
        <v>313</v>
      </c>
      <c r="D8640">
        <v>1725</v>
      </c>
      <c r="E8640" t="s">
        <v>334</v>
      </c>
      <c r="F8640" t="s">
        <v>0</v>
      </c>
      <c r="G8640" t="s">
        <v>7394</v>
      </c>
      <c r="H8640">
        <v>1.296</v>
      </c>
      <c r="I8640">
        <v>17.13</v>
      </c>
      <c r="J8640">
        <v>65</v>
      </c>
    </row>
    <row r="8641" spans="1:10" x14ac:dyDescent="0.35">
      <c r="A8641" t="s">
        <v>8011</v>
      </c>
      <c r="B8641">
        <v>72</v>
      </c>
      <c r="C8641">
        <v>313</v>
      </c>
      <c r="D8641">
        <v>1725</v>
      </c>
      <c r="E8641" t="s">
        <v>328</v>
      </c>
      <c r="F8641" t="s">
        <v>0</v>
      </c>
      <c r="G8641" t="s">
        <v>3167</v>
      </c>
      <c r="H8641">
        <v>2.2109999999999999</v>
      </c>
      <c r="I8641">
        <v>70.900000000000006</v>
      </c>
      <c r="J8641">
        <v>17</v>
      </c>
    </row>
    <row r="8642" spans="1:10" x14ac:dyDescent="0.35">
      <c r="A8642" t="s">
        <v>8012</v>
      </c>
      <c r="B8642">
        <v>88</v>
      </c>
      <c r="C8642">
        <v>313</v>
      </c>
      <c r="D8642">
        <v>1725</v>
      </c>
      <c r="E8642" t="s">
        <v>311</v>
      </c>
      <c r="F8642" t="s">
        <v>0</v>
      </c>
      <c r="G8642" t="s">
        <v>311</v>
      </c>
      <c r="I8642" t="s">
        <v>311</v>
      </c>
      <c r="J8642">
        <v>16</v>
      </c>
    </row>
    <row r="8643" spans="1:10" x14ac:dyDescent="0.35">
      <c r="A8643" t="s">
        <v>8013</v>
      </c>
      <c r="B8643">
        <v>82</v>
      </c>
      <c r="C8643">
        <v>312</v>
      </c>
      <c r="D8643">
        <v>1728</v>
      </c>
      <c r="E8643" t="s">
        <v>328</v>
      </c>
      <c r="F8643" t="s">
        <v>0</v>
      </c>
      <c r="G8643" t="s">
        <v>8014</v>
      </c>
      <c r="H8643">
        <v>1.6910000000000001</v>
      </c>
      <c r="I8643">
        <v>44.37</v>
      </c>
      <c r="J8643">
        <v>49</v>
      </c>
    </row>
    <row r="8644" spans="1:10" x14ac:dyDescent="0.35">
      <c r="A8644" t="s">
        <v>8015</v>
      </c>
      <c r="B8644">
        <v>66</v>
      </c>
      <c r="C8644">
        <v>311</v>
      </c>
      <c r="D8644">
        <v>1729</v>
      </c>
      <c r="E8644" t="s">
        <v>328</v>
      </c>
      <c r="F8644" t="s">
        <v>0</v>
      </c>
      <c r="G8644" t="s">
        <v>8016</v>
      </c>
      <c r="H8644">
        <v>2.5</v>
      </c>
      <c r="I8644">
        <v>49.23</v>
      </c>
      <c r="J8644">
        <v>14</v>
      </c>
    </row>
    <row r="8645" spans="1:10" x14ac:dyDescent="0.35">
      <c r="A8645" t="s">
        <v>8017</v>
      </c>
      <c r="B8645">
        <v>142</v>
      </c>
      <c r="C8645">
        <v>311</v>
      </c>
      <c r="D8645">
        <v>1729</v>
      </c>
      <c r="E8645" t="s">
        <v>312</v>
      </c>
      <c r="F8645" t="s">
        <v>0</v>
      </c>
      <c r="G8645" t="s">
        <v>8018</v>
      </c>
      <c r="H8645">
        <v>1.2230000000000001</v>
      </c>
      <c r="I8645">
        <v>29.8</v>
      </c>
      <c r="J8645">
        <v>14</v>
      </c>
    </row>
    <row r="8646" spans="1:10" x14ac:dyDescent="0.35">
      <c r="A8646" t="s">
        <v>8019</v>
      </c>
      <c r="B8646">
        <v>112</v>
      </c>
      <c r="C8646">
        <v>310</v>
      </c>
      <c r="D8646">
        <v>1731</v>
      </c>
      <c r="E8646" t="s">
        <v>311</v>
      </c>
      <c r="F8646" t="s">
        <v>0</v>
      </c>
      <c r="G8646" t="s">
        <v>8020</v>
      </c>
      <c r="I8646" t="s">
        <v>311</v>
      </c>
      <c r="J8646">
        <v>42</v>
      </c>
    </row>
    <row r="8647" spans="1:10" x14ac:dyDescent="0.35">
      <c r="A8647" t="s">
        <v>8022</v>
      </c>
      <c r="B8647">
        <v>69</v>
      </c>
      <c r="C8647">
        <v>310</v>
      </c>
      <c r="D8647">
        <v>1731</v>
      </c>
      <c r="E8647" t="s">
        <v>328</v>
      </c>
      <c r="F8647" t="s">
        <v>0</v>
      </c>
      <c r="G8647" t="s">
        <v>2053</v>
      </c>
      <c r="H8647">
        <v>2.464</v>
      </c>
      <c r="I8647">
        <v>58.18</v>
      </c>
      <c r="J8647">
        <v>18</v>
      </c>
    </row>
    <row r="8648" spans="1:10" x14ac:dyDescent="0.35">
      <c r="A8648" t="s">
        <v>8023</v>
      </c>
      <c r="B8648">
        <v>55</v>
      </c>
      <c r="C8648">
        <v>310</v>
      </c>
      <c r="D8648">
        <v>1731</v>
      </c>
      <c r="E8648" t="s">
        <v>328</v>
      </c>
      <c r="F8648" t="s">
        <v>0</v>
      </c>
      <c r="G8648" t="s">
        <v>3026</v>
      </c>
      <c r="H8648">
        <v>3.4790000000000001</v>
      </c>
      <c r="I8648">
        <v>74.34</v>
      </c>
      <c r="J8648">
        <v>32</v>
      </c>
    </row>
    <row r="8649" spans="1:10" x14ac:dyDescent="0.35">
      <c r="A8649" t="s">
        <v>8024</v>
      </c>
      <c r="B8649">
        <v>111</v>
      </c>
      <c r="C8649">
        <v>309</v>
      </c>
      <c r="D8649">
        <v>1735</v>
      </c>
      <c r="E8649" t="s">
        <v>311</v>
      </c>
      <c r="F8649" t="s">
        <v>0</v>
      </c>
      <c r="G8649" t="s">
        <v>1759</v>
      </c>
      <c r="I8649" t="s">
        <v>311</v>
      </c>
      <c r="J8649">
        <v>23</v>
      </c>
    </row>
    <row r="8650" spans="1:10" x14ac:dyDescent="0.35">
      <c r="A8650" t="s">
        <v>8025</v>
      </c>
      <c r="B8650">
        <v>125</v>
      </c>
      <c r="C8650">
        <v>309</v>
      </c>
      <c r="D8650">
        <v>1735</v>
      </c>
      <c r="E8650" t="s">
        <v>311</v>
      </c>
      <c r="F8650" t="s">
        <v>0</v>
      </c>
      <c r="G8650" t="s">
        <v>1803</v>
      </c>
      <c r="I8650" t="s">
        <v>311</v>
      </c>
      <c r="J8650">
        <v>60</v>
      </c>
    </row>
    <row r="8651" spans="1:10" x14ac:dyDescent="0.35">
      <c r="A8651" t="s">
        <v>8026</v>
      </c>
      <c r="B8651">
        <v>59</v>
      </c>
      <c r="C8651">
        <v>309</v>
      </c>
      <c r="D8651">
        <v>1735</v>
      </c>
      <c r="E8651" t="s">
        <v>328</v>
      </c>
      <c r="F8651" t="s">
        <v>0</v>
      </c>
      <c r="G8651" t="s">
        <v>8027</v>
      </c>
      <c r="H8651">
        <v>2.9039999999999999</v>
      </c>
      <c r="I8651">
        <v>49.31</v>
      </c>
      <c r="J8651">
        <v>59</v>
      </c>
    </row>
    <row r="8652" spans="1:10" x14ac:dyDescent="0.35">
      <c r="A8652" t="s">
        <v>8028</v>
      </c>
      <c r="B8652">
        <v>95</v>
      </c>
      <c r="C8652">
        <v>309</v>
      </c>
      <c r="D8652">
        <v>1735</v>
      </c>
      <c r="E8652" t="s">
        <v>319</v>
      </c>
      <c r="F8652" t="s">
        <v>0</v>
      </c>
      <c r="G8652" t="s">
        <v>4397</v>
      </c>
      <c r="H8652">
        <v>1.6020000000000001</v>
      </c>
      <c r="I8652">
        <v>81.45</v>
      </c>
      <c r="J8652">
        <v>76</v>
      </c>
    </row>
    <row r="8653" spans="1:10" x14ac:dyDescent="0.35">
      <c r="A8653" t="s">
        <v>8029</v>
      </c>
      <c r="B8653">
        <v>84</v>
      </c>
      <c r="C8653">
        <v>308</v>
      </c>
      <c r="D8653">
        <v>1739</v>
      </c>
      <c r="E8653" t="s">
        <v>311</v>
      </c>
      <c r="F8653" t="s">
        <v>0</v>
      </c>
      <c r="G8653" t="s">
        <v>6069</v>
      </c>
      <c r="I8653" t="s">
        <v>311</v>
      </c>
      <c r="J8653">
        <v>14</v>
      </c>
    </row>
    <row r="8654" spans="1:10" x14ac:dyDescent="0.35">
      <c r="A8654" t="s">
        <v>8030</v>
      </c>
      <c r="B8654">
        <v>76</v>
      </c>
      <c r="C8654">
        <v>306</v>
      </c>
      <c r="D8654">
        <v>1740</v>
      </c>
      <c r="E8654" t="s">
        <v>312</v>
      </c>
      <c r="F8654" t="s">
        <v>0</v>
      </c>
      <c r="G8654" t="s">
        <v>2539</v>
      </c>
      <c r="H8654">
        <v>2.0699999999999998</v>
      </c>
      <c r="I8654">
        <v>27.92</v>
      </c>
      <c r="J8654">
        <v>12</v>
      </c>
    </row>
    <row r="8655" spans="1:10" x14ac:dyDescent="0.35">
      <c r="A8655" t="s">
        <v>8031</v>
      </c>
      <c r="B8655">
        <v>75</v>
      </c>
      <c r="C8655">
        <v>306</v>
      </c>
      <c r="D8655">
        <v>1740</v>
      </c>
      <c r="E8655" t="s">
        <v>328</v>
      </c>
      <c r="F8655" t="s">
        <v>0</v>
      </c>
      <c r="G8655" t="s">
        <v>8032</v>
      </c>
      <c r="H8655">
        <v>3.2919999999999998</v>
      </c>
      <c r="I8655">
        <v>49</v>
      </c>
      <c r="J8655">
        <v>29</v>
      </c>
    </row>
    <row r="8656" spans="1:10" x14ac:dyDescent="0.35">
      <c r="A8656" t="s">
        <v>8033</v>
      </c>
      <c r="B8656">
        <v>138</v>
      </c>
      <c r="C8656">
        <v>306</v>
      </c>
      <c r="D8656">
        <v>1740</v>
      </c>
      <c r="E8656" t="s">
        <v>334</v>
      </c>
      <c r="F8656" t="s">
        <v>0</v>
      </c>
      <c r="G8656" t="s">
        <v>1793</v>
      </c>
      <c r="H8656">
        <v>1.0880000000000001</v>
      </c>
      <c r="I8656">
        <v>9.77</v>
      </c>
      <c r="J8656">
        <v>7</v>
      </c>
    </row>
    <row r="8657" spans="1:10" x14ac:dyDescent="0.35">
      <c r="A8657" t="s">
        <v>8034</v>
      </c>
      <c r="B8657">
        <v>63</v>
      </c>
      <c r="C8657">
        <v>305</v>
      </c>
      <c r="D8657">
        <v>1743</v>
      </c>
      <c r="E8657" t="s">
        <v>312</v>
      </c>
      <c r="F8657" t="s">
        <v>0</v>
      </c>
      <c r="G8657" t="s">
        <v>1813</v>
      </c>
      <c r="H8657">
        <v>2.9660000000000002</v>
      </c>
      <c r="I8657">
        <v>39.56</v>
      </c>
      <c r="J8657">
        <v>63</v>
      </c>
    </row>
    <row r="8658" spans="1:10" x14ac:dyDescent="0.35">
      <c r="A8658" t="s">
        <v>8035</v>
      </c>
      <c r="B8658">
        <v>68</v>
      </c>
      <c r="C8658">
        <v>304</v>
      </c>
      <c r="D8658">
        <v>1744</v>
      </c>
      <c r="E8658" t="s">
        <v>319</v>
      </c>
      <c r="F8658" t="s">
        <v>0</v>
      </c>
      <c r="G8658" t="s">
        <v>8036</v>
      </c>
      <c r="H8658">
        <v>2.3559999999999999</v>
      </c>
      <c r="I8658">
        <v>62.91</v>
      </c>
      <c r="J8658">
        <v>40</v>
      </c>
    </row>
    <row r="8659" spans="1:10" x14ac:dyDescent="0.35">
      <c r="A8659" t="s">
        <v>8038</v>
      </c>
      <c r="B8659">
        <v>112</v>
      </c>
      <c r="C8659">
        <v>304</v>
      </c>
      <c r="D8659">
        <v>1744</v>
      </c>
      <c r="E8659" t="s">
        <v>311</v>
      </c>
      <c r="F8659" t="s">
        <v>0</v>
      </c>
      <c r="G8659" t="s">
        <v>7281</v>
      </c>
      <c r="I8659" t="s">
        <v>311</v>
      </c>
      <c r="J8659">
        <v>48</v>
      </c>
    </row>
    <row r="8660" spans="1:10" x14ac:dyDescent="0.35">
      <c r="A8660" t="s">
        <v>8039</v>
      </c>
      <c r="B8660">
        <v>50</v>
      </c>
      <c r="C8660">
        <v>304</v>
      </c>
      <c r="D8660">
        <v>1744</v>
      </c>
      <c r="E8660" t="s">
        <v>311</v>
      </c>
      <c r="F8660" t="s">
        <v>0</v>
      </c>
      <c r="G8660" t="s">
        <v>3026</v>
      </c>
      <c r="I8660" t="s">
        <v>311</v>
      </c>
      <c r="J8660">
        <v>12</v>
      </c>
    </row>
    <row r="8661" spans="1:10" x14ac:dyDescent="0.35">
      <c r="A8661" t="s">
        <v>8041</v>
      </c>
      <c r="B8661">
        <v>59</v>
      </c>
      <c r="C8661">
        <v>304</v>
      </c>
      <c r="D8661">
        <v>1744</v>
      </c>
      <c r="E8661" t="s">
        <v>328</v>
      </c>
      <c r="F8661" t="s">
        <v>0</v>
      </c>
      <c r="G8661" t="s">
        <v>8042</v>
      </c>
      <c r="H8661">
        <v>3.14</v>
      </c>
      <c r="I8661">
        <v>52.49</v>
      </c>
      <c r="J8661">
        <v>35</v>
      </c>
    </row>
    <row r="8662" spans="1:10" x14ac:dyDescent="0.35">
      <c r="A8662" t="s">
        <v>8043</v>
      </c>
      <c r="B8662">
        <v>103</v>
      </c>
      <c r="C8662">
        <v>303</v>
      </c>
      <c r="D8662">
        <v>1750</v>
      </c>
      <c r="E8662" t="s">
        <v>328</v>
      </c>
      <c r="F8662" t="s">
        <v>0</v>
      </c>
      <c r="G8662" t="s">
        <v>2590</v>
      </c>
      <c r="H8662">
        <v>1.155</v>
      </c>
      <c r="I8662">
        <v>48.46</v>
      </c>
      <c r="J8662">
        <v>47</v>
      </c>
    </row>
    <row r="8663" spans="1:10" x14ac:dyDescent="0.35">
      <c r="A8663" t="s">
        <v>8044</v>
      </c>
      <c r="B8663">
        <v>50</v>
      </c>
      <c r="C8663">
        <v>303</v>
      </c>
      <c r="D8663">
        <v>1750</v>
      </c>
      <c r="E8663" t="s">
        <v>311</v>
      </c>
      <c r="F8663" t="s">
        <v>0</v>
      </c>
      <c r="G8663" t="s">
        <v>4092</v>
      </c>
      <c r="I8663" t="s">
        <v>311</v>
      </c>
      <c r="J8663">
        <v>50</v>
      </c>
    </row>
    <row r="8664" spans="1:10" x14ac:dyDescent="0.35">
      <c r="A8664" t="s">
        <v>8045</v>
      </c>
      <c r="B8664">
        <v>48</v>
      </c>
      <c r="C8664">
        <v>303</v>
      </c>
      <c r="D8664">
        <v>1750</v>
      </c>
      <c r="E8664" t="s">
        <v>328</v>
      </c>
      <c r="F8664" t="s">
        <v>0</v>
      </c>
      <c r="G8664" t="s">
        <v>1803</v>
      </c>
      <c r="H8664">
        <v>3.87</v>
      </c>
      <c r="I8664">
        <v>57.29</v>
      </c>
      <c r="J8664">
        <v>18</v>
      </c>
    </row>
    <row r="8665" spans="1:10" x14ac:dyDescent="0.35">
      <c r="A8665" t="s">
        <v>8046</v>
      </c>
      <c r="B8665">
        <v>140</v>
      </c>
      <c r="C8665">
        <v>303</v>
      </c>
      <c r="D8665">
        <v>1750</v>
      </c>
      <c r="E8665" t="s">
        <v>334</v>
      </c>
      <c r="F8665" t="s">
        <v>0</v>
      </c>
      <c r="G8665" t="s">
        <v>7781</v>
      </c>
      <c r="H8665">
        <v>1.1639999999999999</v>
      </c>
      <c r="I8665">
        <v>22.04</v>
      </c>
      <c r="J8665">
        <v>39</v>
      </c>
    </row>
    <row r="8666" spans="1:10" x14ac:dyDescent="0.35">
      <c r="A8666" t="s">
        <v>8047</v>
      </c>
      <c r="B8666">
        <v>40</v>
      </c>
      <c r="C8666">
        <v>302</v>
      </c>
      <c r="D8666">
        <v>1754</v>
      </c>
      <c r="E8666" t="s">
        <v>311</v>
      </c>
      <c r="F8666" t="s">
        <v>0</v>
      </c>
      <c r="G8666" t="s">
        <v>7222</v>
      </c>
      <c r="I8666" t="s">
        <v>311</v>
      </c>
      <c r="J8666">
        <v>40</v>
      </c>
    </row>
    <row r="8667" spans="1:10" x14ac:dyDescent="0.35">
      <c r="A8667" t="s">
        <v>8048</v>
      </c>
      <c r="B8667">
        <v>305</v>
      </c>
      <c r="C8667">
        <v>301</v>
      </c>
      <c r="D8667">
        <v>1755</v>
      </c>
      <c r="E8667" t="s">
        <v>334</v>
      </c>
      <c r="F8667" t="s">
        <v>0</v>
      </c>
      <c r="G8667" t="s">
        <v>1872</v>
      </c>
      <c r="H8667">
        <v>0.52600000000000002</v>
      </c>
      <c r="I8667">
        <v>2.29</v>
      </c>
      <c r="J8667">
        <v>4</v>
      </c>
    </row>
    <row r="8668" spans="1:10" x14ac:dyDescent="0.35">
      <c r="A8668" t="s">
        <v>8049</v>
      </c>
      <c r="B8668">
        <v>64</v>
      </c>
      <c r="C8668">
        <v>301</v>
      </c>
      <c r="D8668">
        <v>1755</v>
      </c>
      <c r="E8668" t="s">
        <v>328</v>
      </c>
      <c r="F8668" t="s">
        <v>0</v>
      </c>
      <c r="G8668" t="s">
        <v>3819</v>
      </c>
      <c r="H8668">
        <v>2.552</v>
      </c>
      <c r="I8668">
        <v>63.04</v>
      </c>
      <c r="J8668">
        <v>34</v>
      </c>
    </row>
    <row r="8669" spans="1:10" x14ac:dyDescent="0.35">
      <c r="A8669" t="s">
        <v>8050</v>
      </c>
      <c r="B8669">
        <v>283</v>
      </c>
      <c r="C8669">
        <v>299</v>
      </c>
      <c r="D8669">
        <v>1757</v>
      </c>
      <c r="E8669" t="s">
        <v>334</v>
      </c>
      <c r="F8669" t="s">
        <v>0</v>
      </c>
      <c r="G8669" t="s">
        <v>2520</v>
      </c>
      <c r="H8669">
        <v>0.48599999999999999</v>
      </c>
      <c r="I8669">
        <v>8.58</v>
      </c>
      <c r="J8669">
        <v>12</v>
      </c>
    </row>
    <row r="8670" spans="1:10" x14ac:dyDescent="0.35">
      <c r="A8670" t="s">
        <v>8051</v>
      </c>
      <c r="B8670">
        <v>71</v>
      </c>
      <c r="C8670">
        <v>299</v>
      </c>
      <c r="D8670">
        <v>1757</v>
      </c>
      <c r="E8670" t="s">
        <v>334</v>
      </c>
      <c r="F8670" t="s">
        <v>0</v>
      </c>
      <c r="G8670" t="s">
        <v>3784</v>
      </c>
      <c r="H8670">
        <v>1.9</v>
      </c>
      <c r="I8670">
        <v>22.44</v>
      </c>
      <c r="J8670">
        <v>11</v>
      </c>
    </row>
    <row r="8671" spans="1:10" x14ac:dyDescent="0.35">
      <c r="A8671" t="s">
        <v>8052</v>
      </c>
      <c r="B8671">
        <v>65</v>
      </c>
      <c r="C8671">
        <v>298</v>
      </c>
      <c r="D8671">
        <v>1759</v>
      </c>
      <c r="E8671" t="s">
        <v>328</v>
      </c>
      <c r="F8671" t="s">
        <v>0</v>
      </c>
      <c r="G8671" t="s">
        <v>4090</v>
      </c>
      <c r="H8671">
        <v>2.629</v>
      </c>
      <c r="I8671">
        <v>63.18</v>
      </c>
      <c r="J8671">
        <v>18</v>
      </c>
    </row>
    <row r="8672" spans="1:10" x14ac:dyDescent="0.35">
      <c r="A8672" t="s">
        <v>8053</v>
      </c>
      <c r="B8672">
        <v>29</v>
      </c>
      <c r="C8672">
        <v>298</v>
      </c>
      <c r="D8672">
        <v>1759</v>
      </c>
      <c r="E8672" t="s">
        <v>319</v>
      </c>
      <c r="F8672" t="s">
        <v>0</v>
      </c>
      <c r="G8672" t="s">
        <v>4421</v>
      </c>
      <c r="H8672">
        <v>6.36</v>
      </c>
      <c r="I8672">
        <v>81.42</v>
      </c>
      <c r="J8672">
        <v>29</v>
      </c>
    </row>
    <row r="8673" spans="1:10" x14ac:dyDescent="0.35">
      <c r="A8673" t="s">
        <v>8055</v>
      </c>
      <c r="B8673">
        <v>88</v>
      </c>
      <c r="C8673">
        <v>297</v>
      </c>
      <c r="D8673">
        <v>1762</v>
      </c>
      <c r="E8673" t="s">
        <v>334</v>
      </c>
      <c r="F8673" t="s">
        <v>0</v>
      </c>
      <c r="G8673" t="s">
        <v>1967</v>
      </c>
      <c r="H8673">
        <v>1.9630000000000001</v>
      </c>
      <c r="I8673">
        <v>20.6</v>
      </c>
      <c r="J8673">
        <v>27</v>
      </c>
    </row>
    <row r="8674" spans="1:10" x14ac:dyDescent="0.35">
      <c r="A8674" t="s">
        <v>8056</v>
      </c>
      <c r="B8674">
        <v>72</v>
      </c>
      <c r="C8674">
        <v>297</v>
      </c>
      <c r="D8674">
        <v>1762</v>
      </c>
      <c r="E8674" t="s">
        <v>312</v>
      </c>
      <c r="F8674" t="s">
        <v>0</v>
      </c>
      <c r="G8674" t="s">
        <v>3026</v>
      </c>
      <c r="H8674">
        <v>2.4180000000000001</v>
      </c>
      <c r="I8674">
        <v>49.25</v>
      </c>
      <c r="J8674">
        <v>26</v>
      </c>
    </row>
    <row r="8675" spans="1:10" x14ac:dyDescent="0.35">
      <c r="A8675" t="s">
        <v>8057</v>
      </c>
      <c r="B8675">
        <v>85</v>
      </c>
      <c r="C8675">
        <v>296</v>
      </c>
      <c r="D8675">
        <v>1764</v>
      </c>
      <c r="E8675" t="s">
        <v>334</v>
      </c>
      <c r="F8675" t="s">
        <v>0</v>
      </c>
      <c r="G8675" t="s">
        <v>2962</v>
      </c>
      <c r="H8675">
        <v>1.952</v>
      </c>
      <c r="I8675">
        <v>23.46</v>
      </c>
      <c r="J8675">
        <v>18</v>
      </c>
    </row>
    <row r="8676" spans="1:10" x14ac:dyDescent="0.35">
      <c r="A8676" t="s">
        <v>8058</v>
      </c>
      <c r="B8676">
        <v>90</v>
      </c>
      <c r="C8676">
        <v>296</v>
      </c>
      <c r="D8676">
        <v>1764</v>
      </c>
      <c r="E8676" t="s">
        <v>312</v>
      </c>
      <c r="F8676" t="s">
        <v>0</v>
      </c>
      <c r="G8676" t="s">
        <v>3633</v>
      </c>
      <c r="H8676">
        <v>1.1559999999999999</v>
      </c>
      <c r="I8676">
        <v>46.13</v>
      </c>
      <c r="J8676">
        <v>27</v>
      </c>
    </row>
    <row r="8677" spans="1:10" x14ac:dyDescent="0.35">
      <c r="A8677" t="s">
        <v>8059</v>
      </c>
      <c r="B8677">
        <v>60</v>
      </c>
      <c r="C8677">
        <v>295</v>
      </c>
      <c r="D8677">
        <v>1766</v>
      </c>
      <c r="E8677" t="s">
        <v>311</v>
      </c>
      <c r="F8677" t="s">
        <v>0</v>
      </c>
      <c r="G8677" t="s">
        <v>1967</v>
      </c>
      <c r="I8677" t="s">
        <v>311</v>
      </c>
      <c r="J8677">
        <v>59</v>
      </c>
    </row>
    <row r="8678" spans="1:10" x14ac:dyDescent="0.35">
      <c r="A8678" t="s">
        <v>8060</v>
      </c>
      <c r="B8678">
        <v>211</v>
      </c>
      <c r="C8678">
        <v>295</v>
      </c>
      <c r="D8678">
        <v>1766</v>
      </c>
      <c r="E8678" t="s">
        <v>334</v>
      </c>
      <c r="F8678" t="s">
        <v>0</v>
      </c>
      <c r="G8678" t="s">
        <v>8061</v>
      </c>
      <c r="H8678">
        <v>0.71799999999999997</v>
      </c>
      <c r="I8678">
        <v>8.4600000000000009</v>
      </c>
      <c r="J8678">
        <v>4</v>
      </c>
    </row>
    <row r="8679" spans="1:10" x14ac:dyDescent="0.35">
      <c r="A8679" t="s">
        <v>8062</v>
      </c>
      <c r="B8679">
        <v>54</v>
      </c>
      <c r="C8679">
        <v>295</v>
      </c>
      <c r="D8679">
        <v>1766</v>
      </c>
      <c r="E8679" t="s">
        <v>311</v>
      </c>
      <c r="F8679" t="s">
        <v>0</v>
      </c>
      <c r="G8679" t="s">
        <v>1807</v>
      </c>
      <c r="I8679" t="s">
        <v>311</v>
      </c>
      <c r="J8679">
        <v>17</v>
      </c>
    </row>
    <row r="8680" spans="1:10" x14ac:dyDescent="0.35">
      <c r="A8680" t="s">
        <v>8063</v>
      </c>
      <c r="B8680">
        <v>26</v>
      </c>
      <c r="C8680">
        <v>295</v>
      </c>
      <c r="D8680">
        <v>1766</v>
      </c>
      <c r="E8680" t="s">
        <v>311</v>
      </c>
      <c r="F8680" t="s">
        <v>0</v>
      </c>
      <c r="G8680" t="s">
        <v>7881</v>
      </c>
      <c r="I8680" t="s">
        <v>311</v>
      </c>
      <c r="J8680">
        <v>26</v>
      </c>
    </row>
    <row r="8681" spans="1:10" x14ac:dyDescent="0.35">
      <c r="A8681" t="s">
        <v>8064</v>
      </c>
      <c r="B8681">
        <v>122</v>
      </c>
      <c r="C8681">
        <v>295</v>
      </c>
      <c r="D8681">
        <v>1766</v>
      </c>
      <c r="E8681" t="s">
        <v>311</v>
      </c>
      <c r="F8681" t="s">
        <v>0</v>
      </c>
      <c r="G8681" t="s">
        <v>1983</v>
      </c>
      <c r="I8681" t="s">
        <v>311</v>
      </c>
      <c r="J8681">
        <v>62</v>
      </c>
    </row>
    <row r="8682" spans="1:10" x14ac:dyDescent="0.35">
      <c r="A8682" t="s">
        <v>8065</v>
      </c>
      <c r="B8682">
        <v>67</v>
      </c>
      <c r="C8682">
        <v>294</v>
      </c>
      <c r="D8682">
        <v>1771</v>
      </c>
      <c r="E8682" t="s">
        <v>312</v>
      </c>
      <c r="F8682" t="s">
        <v>0</v>
      </c>
      <c r="G8682" t="s">
        <v>2799</v>
      </c>
      <c r="H8682">
        <v>2.246</v>
      </c>
      <c r="I8682">
        <v>26.63</v>
      </c>
      <c r="J8682">
        <v>67</v>
      </c>
    </row>
    <row r="8683" spans="1:10" x14ac:dyDescent="0.35">
      <c r="A8683" t="s">
        <v>8066</v>
      </c>
      <c r="B8683">
        <v>58</v>
      </c>
      <c r="C8683">
        <v>293</v>
      </c>
      <c r="D8683">
        <v>1772</v>
      </c>
      <c r="E8683" t="s">
        <v>334</v>
      </c>
      <c r="F8683" t="s">
        <v>0</v>
      </c>
      <c r="G8683" t="s">
        <v>1779</v>
      </c>
      <c r="H8683">
        <v>2.1640000000000001</v>
      </c>
      <c r="I8683">
        <v>11.63</v>
      </c>
      <c r="J8683">
        <v>58</v>
      </c>
    </row>
    <row r="8684" spans="1:10" x14ac:dyDescent="0.35">
      <c r="A8684" t="s">
        <v>8067</v>
      </c>
      <c r="B8684">
        <v>79</v>
      </c>
      <c r="C8684">
        <v>293</v>
      </c>
      <c r="D8684">
        <v>1772</v>
      </c>
      <c r="E8684" t="s">
        <v>334</v>
      </c>
      <c r="F8684" t="s">
        <v>0</v>
      </c>
      <c r="G8684" t="s">
        <v>8068</v>
      </c>
      <c r="H8684">
        <v>1.694</v>
      </c>
      <c r="I8684">
        <v>19.97</v>
      </c>
      <c r="J8684">
        <v>42</v>
      </c>
    </row>
    <row r="8685" spans="1:10" x14ac:dyDescent="0.35">
      <c r="A8685" t="s">
        <v>8069</v>
      </c>
      <c r="B8685">
        <v>74</v>
      </c>
      <c r="C8685">
        <v>293</v>
      </c>
      <c r="D8685">
        <v>1772</v>
      </c>
      <c r="E8685" t="s">
        <v>312</v>
      </c>
      <c r="F8685" t="s">
        <v>0</v>
      </c>
      <c r="G8685" t="s">
        <v>2452</v>
      </c>
      <c r="H8685">
        <v>2.1549999999999998</v>
      </c>
      <c r="I8685">
        <v>44.2</v>
      </c>
      <c r="J8685">
        <v>49</v>
      </c>
    </row>
    <row r="8686" spans="1:10" x14ac:dyDescent="0.35">
      <c r="A8686" t="s">
        <v>8070</v>
      </c>
      <c r="B8686">
        <v>56</v>
      </c>
      <c r="C8686">
        <v>291</v>
      </c>
      <c r="D8686">
        <v>1775</v>
      </c>
      <c r="E8686" t="s">
        <v>311</v>
      </c>
      <c r="F8686" t="s">
        <v>0</v>
      </c>
      <c r="G8686" t="s">
        <v>8071</v>
      </c>
      <c r="I8686" t="s">
        <v>311</v>
      </c>
      <c r="J8686">
        <v>56</v>
      </c>
    </row>
    <row r="8687" spans="1:10" x14ac:dyDescent="0.35">
      <c r="A8687" t="s">
        <v>8073</v>
      </c>
      <c r="B8687">
        <v>119</v>
      </c>
      <c r="C8687">
        <v>289</v>
      </c>
      <c r="D8687">
        <v>1776</v>
      </c>
      <c r="E8687" t="s">
        <v>311</v>
      </c>
      <c r="F8687" t="s">
        <v>0</v>
      </c>
      <c r="G8687" t="s">
        <v>1969</v>
      </c>
      <c r="I8687" t="s">
        <v>311</v>
      </c>
      <c r="J8687">
        <v>119</v>
      </c>
    </row>
    <row r="8688" spans="1:10" x14ac:dyDescent="0.35">
      <c r="A8688" t="s">
        <v>8074</v>
      </c>
      <c r="B8688">
        <v>172</v>
      </c>
      <c r="C8688">
        <v>288</v>
      </c>
      <c r="D8688">
        <v>1778</v>
      </c>
      <c r="E8688" t="s">
        <v>334</v>
      </c>
      <c r="F8688" t="s">
        <v>0</v>
      </c>
      <c r="G8688" t="s">
        <v>8075</v>
      </c>
      <c r="H8688">
        <v>0.91300000000000003</v>
      </c>
      <c r="I8688">
        <v>23.37</v>
      </c>
      <c r="J8688">
        <v>2</v>
      </c>
    </row>
    <row r="8689" spans="1:10" x14ac:dyDescent="0.35">
      <c r="A8689" t="s">
        <v>8076</v>
      </c>
      <c r="B8689">
        <v>51</v>
      </c>
      <c r="C8689">
        <v>288</v>
      </c>
      <c r="D8689">
        <v>1778</v>
      </c>
      <c r="E8689" t="s">
        <v>311</v>
      </c>
      <c r="F8689" t="s">
        <v>0</v>
      </c>
      <c r="G8689" t="s">
        <v>3112</v>
      </c>
      <c r="I8689" t="s">
        <v>311</v>
      </c>
      <c r="J8689">
        <v>51</v>
      </c>
    </row>
    <row r="8690" spans="1:10" x14ac:dyDescent="0.35">
      <c r="A8690" t="s">
        <v>8077</v>
      </c>
      <c r="B8690">
        <v>117</v>
      </c>
      <c r="C8690">
        <v>288</v>
      </c>
      <c r="D8690">
        <v>1778</v>
      </c>
      <c r="E8690" t="s">
        <v>334</v>
      </c>
      <c r="F8690" t="s">
        <v>0</v>
      </c>
      <c r="G8690" t="s">
        <v>2197</v>
      </c>
      <c r="H8690">
        <v>1.39</v>
      </c>
      <c r="I8690">
        <v>7.32</v>
      </c>
      <c r="J8690">
        <v>30</v>
      </c>
    </row>
    <row r="8691" spans="1:10" x14ac:dyDescent="0.35">
      <c r="A8691" t="s">
        <v>8078</v>
      </c>
      <c r="B8691">
        <v>31</v>
      </c>
      <c r="C8691">
        <v>288</v>
      </c>
      <c r="D8691">
        <v>1778</v>
      </c>
      <c r="E8691" t="s">
        <v>319</v>
      </c>
      <c r="F8691" t="s">
        <v>0</v>
      </c>
      <c r="G8691" t="s">
        <v>2379</v>
      </c>
      <c r="H8691">
        <v>4.5810000000000004</v>
      </c>
      <c r="I8691">
        <v>82.14</v>
      </c>
      <c r="J8691">
        <v>7</v>
      </c>
    </row>
    <row r="8692" spans="1:10" x14ac:dyDescent="0.35">
      <c r="A8692" t="s">
        <v>8080</v>
      </c>
      <c r="B8692">
        <v>89</v>
      </c>
      <c r="C8692">
        <v>287</v>
      </c>
      <c r="D8692">
        <v>1783</v>
      </c>
      <c r="E8692" t="s">
        <v>312</v>
      </c>
      <c r="F8692" t="s">
        <v>0</v>
      </c>
      <c r="G8692" t="s">
        <v>3026</v>
      </c>
      <c r="H8692">
        <v>1.786</v>
      </c>
      <c r="I8692">
        <v>29.78</v>
      </c>
      <c r="J8692">
        <v>23</v>
      </c>
    </row>
    <row r="8693" spans="1:10" x14ac:dyDescent="0.35">
      <c r="A8693" t="s">
        <v>8081</v>
      </c>
      <c r="B8693">
        <v>150</v>
      </c>
      <c r="C8693">
        <v>286</v>
      </c>
      <c r="D8693">
        <v>1784</v>
      </c>
      <c r="E8693" t="s">
        <v>311</v>
      </c>
      <c r="F8693" t="s">
        <v>0</v>
      </c>
      <c r="G8693" t="s">
        <v>2520</v>
      </c>
      <c r="I8693" t="s">
        <v>311</v>
      </c>
      <c r="J8693">
        <v>41</v>
      </c>
    </row>
    <row r="8694" spans="1:10" x14ac:dyDescent="0.35">
      <c r="A8694" t="s">
        <v>8082</v>
      </c>
      <c r="B8694">
        <v>254</v>
      </c>
      <c r="C8694">
        <v>285</v>
      </c>
      <c r="D8694">
        <v>1785</v>
      </c>
      <c r="E8694" t="s">
        <v>334</v>
      </c>
      <c r="F8694" t="s">
        <v>0</v>
      </c>
      <c r="G8694" t="s">
        <v>2729</v>
      </c>
      <c r="H8694">
        <v>0.56599999999999995</v>
      </c>
      <c r="I8694">
        <v>9.49</v>
      </c>
      <c r="J8694">
        <v>3</v>
      </c>
    </row>
    <row r="8695" spans="1:10" x14ac:dyDescent="0.35">
      <c r="A8695" t="s">
        <v>8084</v>
      </c>
      <c r="B8695">
        <v>57</v>
      </c>
      <c r="C8695">
        <v>284</v>
      </c>
      <c r="D8695">
        <v>1786</v>
      </c>
      <c r="E8695" t="s">
        <v>312</v>
      </c>
      <c r="F8695" t="s">
        <v>0</v>
      </c>
      <c r="G8695" t="s">
        <v>3732</v>
      </c>
      <c r="H8695">
        <v>2.5089999999999999</v>
      </c>
      <c r="I8695">
        <v>33.950000000000003</v>
      </c>
      <c r="J8695">
        <v>57</v>
      </c>
    </row>
    <row r="8696" spans="1:10" x14ac:dyDescent="0.35">
      <c r="A8696" t="s">
        <v>8086</v>
      </c>
      <c r="B8696">
        <v>161</v>
      </c>
      <c r="C8696">
        <v>283</v>
      </c>
      <c r="D8696">
        <v>1789</v>
      </c>
      <c r="E8696" t="s">
        <v>311</v>
      </c>
      <c r="F8696" t="s">
        <v>0</v>
      </c>
      <c r="G8696" t="s">
        <v>2546</v>
      </c>
      <c r="I8696" t="s">
        <v>311</v>
      </c>
      <c r="J8696">
        <v>11</v>
      </c>
    </row>
    <row r="8697" spans="1:10" x14ac:dyDescent="0.35">
      <c r="A8697" t="s">
        <v>8087</v>
      </c>
      <c r="B8697">
        <v>160</v>
      </c>
      <c r="C8697">
        <v>283</v>
      </c>
      <c r="D8697">
        <v>1789</v>
      </c>
      <c r="E8697" t="s">
        <v>328</v>
      </c>
      <c r="F8697" t="s">
        <v>0</v>
      </c>
      <c r="G8697" t="s">
        <v>4397</v>
      </c>
      <c r="H8697">
        <v>0.79300000000000004</v>
      </c>
      <c r="I8697">
        <v>54.03</v>
      </c>
      <c r="J8697">
        <v>73</v>
      </c>
    </row>
    <row r="8698" spans="1:10" x14ac:dyDescent="0.35">
      <c r="A8698" t="s">
        <v>8088</v>
      </c>
      <c r="B8698">
        <v>60</v>
      </c>
      <c r="C8698">
        <v>282</v>
      </c>
      <c r="D8698">
        <v>1791</v>
      </c>
      <c r="E8698" t="s">
        <v>312</v>
      </c>
      <c r="F8698" t="s">
        <v>0</v>
      </c>
      <c r="G8698" t="s">
        <v>8089</v>
      </c>
      <c r="H8698">
        <v>2.698</v>
      </c>
      <c r="I8698">
        <v>27.03</v>
      </c>
      <c r="J8698">
        <v>32</v>
      </c>
    </row>
    <row r="8699" spans="1:10" x14ac:dyDescent="0.35">
      <c r="A8699" t="s">
        <v>8090</v>
      </c>
      <c r="B8699">
        <v>102</v>
      </c>
      <c r="C8699">
        <v>282</v>
      </c>
      <c r="D8699">
        <v>1791</v>
      </c>
      <c r="E8699" t="s">
        <v>334</v>
      </c>
      <c r="F8699" t="s">
        <v>0</v>
      </c>
      <c r="G8699" t="s">
        <v>3375</v>
      </c>
      <c r="H8699">
        <v>1.2669999999999999</v>
      </c>
      <c r="I8699">
        <v>6.42</v>
      </c>
      <c r="J8699">
        <v>31</v>
      </c>
    </row>
    <row r="8700" spans="1:10" x14ac:dyDescent="0.35">
      <c r="A8700" t="s">
        <v>8091</v>
      </c>
      <c r="B8700">
        <v>43</v>
      </c>
      <c r="C8700">
        <v>282</v>
      </c>
      <c r="D8700">
        <v>1791</v>
      </c>
      <c r="E8700" t="s">
        <v>319</v>
      </c>
      <c r="F8700" t="s">
        <v>0</v>
      </c>
      <c r="G8700" t="s">
        <v>7222</v>
      </c>
      <c r="H8700">
        <v>4.0789999999999997</v>
      </c>
      <c r="I8700">
        <v>79.819999999999993</v>
      </c>
      <c r="J8700">
        <v>43</v>
      </c>
    </row>
    <row r="8701" spans="1:10" x14ac:dyDescent="0.35">
      <c r="A8701" t="s">
        <v>8092</v>
      </c>
      <c r="B8701">
        <v>51</v>
      </c>
      <c r="C8701">
        <v>281</v>
      </c>
      <c r="D8701">
        <v>1794</v>
      </c>
      <c r="E8701" t="s">
        <v>311</v>
      </c>
      <c r="F8701" t="s">
        <v>0</v>
      </c>
      <c r="G8701" t="s">
        <v>3794</v>
      </c>
      <c r="I8701" t="s">
        <v>311</v>
      </c>
      <c r="J8701">
        <v>51</v>
      </c>
    </row>
    <row r="8702" spans="1:10" x14ac:dyDescent="0.35">
      <c r="A8702" t="s">
        <v>8093</v>
      </c>
      <c r="B8702">
        <v>141</v>
      </c>
      <c r="C8702">
        <v>281</v>
      </c>
      <c r="D8702">
        <v>1794</v>
      </c>
      <c r="E8702" t="s">
        <v>328</v>
      </c>
      <c r="F8702" t="s">
        <v>0</v>
      </c>
      <c r="G8702" t="s">
        <v>2590</v>
      </c>
      <c r="H8702">
        <v>0.99299999999999999</v>
      </c>
      <c r="I8702">
        <v>38.81</v>
      </c>
      <c r="J8702">
        <v>36</v>
      </c>
    </row>
    <row r="8703" spans="1:10" x14ac:dyDescent="0.35">
      <c r="A8703" t="s">
        <v>8094</v>
      </c>
      <c r="B8703">
        <v>88</v>
      </c>
      <c r="C8703">
        <v>281</v>
      </c>
      <c r="D8703">
        <v>1794</v>
      </c>
      <c r="E8703" t="s">
        <v>311</v>
      </c>
      <c r="F8703" t="s">
        <v>0</v>
      </c>
      <c r="G8703" t="s">
        <v>7121</v>
      </c>
      <c r="I8703" t="s">
        <v>311</v>
      </c>
      <c r="J8703">
        <v>52</v>
      </c>
    </row>
    <row r="8704" spans="1:10" x14ac:dyDescent="0.35">
      <c r="A8704" t="s">
        <v>8095</v>
      </c>
      <c r="B8704">
        <v>58</v>
      </c>
      <c r="C8704">
        <v>280</v>
      </c>
      <c r="D8704">
        <v>1797</v>
      </c>
      <c r="E8704" t="s">
        <v>328</v>
      </c>
      <c r="F8704" t="s">
        <v>0</v>
      </c>
      <c r="G8704" t="s">
        <v>2379</v>
      </c>
      <c r="H8704">
        <v>2.673</v>
      </c>
      <c r="I8704">
        <v>59.45</v>
      </c>
      <c r="J8704">
        <v>58</v>
      </c>
    </row>
    <row r="8705" spans="1:10" x14ac:dyDescent="0.35">
      <c r="A8705" t="s">
        <v>8097</v>
      </c>
      <c r="B8705">
        <v>125</v>
      </c>
      <c r="C8705">
        <v>279</v>
      </c>
      <c r="D8705">
        <v>1798</v>
      </c>
      <c r="E8705" t="s">
        <v>312</v>
      </c>
      <c r="F8705" t="s">
        <v>0</v>
      </c>
      <c r="G8705" t="s">
        <v>3206</v>
      </c>
      <c r="H8705">
        <v>1.27</v>
      </c>
      <c r="I8705">
        <v>27.02</v>
      </c>
      <c r="J8705">
        <v>42</v>
      </c>
    </row>
    <row r="8706" spans="1:10" x14ac:dyDescent="0.35">
      <c r="A8706" t="s">
        <v>8098</v>
      </c>
      <c r="B8706">
        <v>378</v>
      </c>
      <c r="C8706">
        <v>279</v>
      </c>
      <c r="D8706">
        <v>1798</v>
      </c>
      <c r="E8706" t="s">
        <v>311</v>
      </c>
      <c r="F8706" t="s">
        <v>0</v>
      </c>
      <c r="G8706" t="s">
        <v>1759</v>
      </c>
      <c r="I8706" t="s">
        <v>311</v>
      </c>
      <c r="J8706">
        <v>376</v>
      </c>
    </row>
    <row r="8707" spans="1:10" x14ac:dyDescent="0.35">
      <c r="A8707" t="s">
        <v>8099</v>
      </c>
      <c r="B8707">
        <v>90</v>
      </c>
      <c r="C8707">
        <v>279</v>
      </c>
      <c r="D8707">
        <v>1798</v>
      </c>
      <c r="E8707" t="s">
        <v>312</v>
      </c>
      <c r="F8707" t="s">
        <v>0</v>
      </c>
      <c r="G8707" t="s">
        <v>2887</v>
      </c>
      <c r="H8707">
        <v>1.444</v>
      </c>
      <c r="I8707">
        <v>27.82</v>
      </c>
      <c r="J8707">
        <v>29</v>
      </c>
    </row>
    <row r="8708" spans="1:10" x14ac:dyDescent="0.35">
      <c r="A8708" t="s">
        <v>8100</v>
      </c>
      <c r="B8708">
        <v>51</v>
      </c>
      <c r="C8708">
        <v>277</v>
      </c>
      <c r="D8708">
        <v>1802</v>
      </c>
      <c r="E8708" t="s">
        <v>328</v>
      </c>
      <c r="F8708" t="s">
        <v>0</v>
      </c>
      <c r="G8708" t="s">
        <v>8101</v>
      </c>
      <c r="H8708">
        <v>2.87</v>
      </c>
      <c r="I8708">
        <v>57.78</v>
      </c>
      <c r="J8708">
        <v>51</v>
      </c>
    </row>
    <row r="8709" spans="1:10" x14ac:dyDescent="0.35">
      <c r="A8709" t="s">
        <v>8102</v>
      </c>
      <c r="B8709">
        <v>48</v>
      </c>
      <c r="C8709">
        <v>277</v>
      </c>
      <c r="D8709">
        <v>1802</v>
      </c>
      <c r="E8709" t="s">
        <v>311</v>
      </c>
      <c r="F8709" t="s">
        <v>0</v>
      </c>
      <c r="G8709" t="s">
        <v>311</v>
      </c>
      <c r="I8709" t="s">
        <v>311</v>
      </c>
      <c r="J8709">
        <v>20</v>
      </c>
    </row>
    <row r="8710" spans="1:10" x14ac:dyDescent="0.35">
      <c r="A8710" t="s">
        <v>8103</v>
      </c>
      <c r="B8710">
        <v>138</v>
      </c>
      <c r="C8710">
        <v>277</v>
      </c>
      <c r="D8710">
        <v>1802</v>
      </c>
      <c r="E8710" t="s">
        <v>334</v>
      </c>
      <c r="F8710" t="s">
        <v>0</v>
      </c>
      <c r="G8710" t="s">
        <v>3473</v>
      </c>
      <c r="H8710">
        <v>0.99199999999999999</v>
      </c>
      <c r="I8710">
        <v>10.45</v>
      </c>
      <c r="J8710">
        <v>44</v>
      </c>
    </row>
    <row r="8711" spans="1:10" x14ac:dyDescent="0.35">
      <c r="A8711" t="s">
        <v>8104</v>
      </c>
      <c r="B8711">
        <v>142</v>
      </c>
      <c r="C8711">
        <v>276</v>
      </c>
      <c r="D8711">
        <v>1805</v>
      </c>
      <c r="E8711" t="s">
        <v>311</v>
      </c>
      <c r="F8711" t="s">
        <v>0</v>
      </c>
      <c r="G8711" t="s">
        <v>8105</v>
      </c>
      <c r="I8711" t="s">
        <v>311</v>
      </c>
      <c r="J8711">
        <v>50</v>
      </c>
    </row>
    <row r="8712" spans="1:10" x14ac:dyDescent="0.35">
      <c r="A8712" t="s">
        <v>8106</v>
      </c>
      <c r="B8712">
        <v>57</v>
      </c>
      <c r="C8712">
        <v>276</v>
      </c>
      <c r="D8712">
        <v>1805</v>
      </c>
      <c r="E8712" t="s">
        <v>312</v>
      </c>
      <c r="F8712" t="s">
        <v>0</v>
      </c>
      <c r="G8712" t="s">
        <v>3410</v>
      </c>
      <c r="H8712">
        <v>2.2549999999999999</v>
      </c>
      <c r="I8712">
        <v>44.92</v>
      </c>
      <c r="J8712">
        <v>18</v>
      </c>
    </row>
    <row r="8713" spans="1:10" x14ac:dyDescent="0.35">
      <c r="A8713" t="s">
        <v>8108</v>
      </c>
      <c r="B8713">
        <v>84</v>
      </c>
      <c r="C8713">
        <v>274</v>
      </c>
      <c r="D8713">
        <v>1808</v>
      </c>
      <c r="E8713" t="s">
        <v>311</v>
      </c>
      <c r="F8713" t="s">
        <v>0</v>
      </c>
      <c r="G8713" t="s">
        <v>7881</v>
      </c>
      <c r="I8713" t="s">
        <v>311</v>
      </c>
      <c r="J8713">
        <v>13</v>
      </c>
    </row>
    <row r="8714" spans="1:10" x14ac:dyDescent="0.35">
      <c r="A8714" t="s">
        <v>8109</v>
      </c>
      <c r="B8714">
        <v>74</v>
      </c>
      <c r="C8714">
        <v>274</v>
      </c>
      <c r="D8714">
        <v>1808</v>
      </c>
      <c r="E8714" t="s">
        <v>334</v>
      </c>
      <c r="F8714" t="s">
        <v>0</v>
      </c>
      <c r="G8714" t="s">
        <v>8110</v>
      </c>
      <c r="H8714">
        <v>1.8620000000000001</v>
      </c>
      <c r="I8714">
        <v>12.13</v>
      </c>
      <c r="J8714">
        <v>32</v>
      </c>
    </row>
    <row r="8715" spans="1:10" x14ac:dyDescent="0.35">
      <c r="A8715" t="s">
        <v>8111</v>
      </c>
      <c r="B8715">
        <v>101</v>
      </c>
      <c r="C8715">
        <v>272</v>
      </c>
      <c r="D8715">
        <v>1810</v>
      </c>
      <c r="E8715" t="s">
        <v>334</v>
      </c>
      <c r="F8715" t="s">
        <v>0</v>
      </c>
      <c r="G8715" t="s">
        <v>8112</v>
      </c>
      <c r="H8715">
        <v>1.333</v>
      </c>
      <c r="I8715">
        <v>20.03</v>
      </c>
      <c r="J8715">
        <v>43</v>
      </c>
    </row>
    <row r="8716" spans="1:10" x14ac:dyDescent="0.35">
      <c r="A8716" t="s">
        <v>8113</v>
      </c>
      <c r="B8716">
        <v>252</v>
      </c>
      <c r="C8716">
        <v>271</v>
      </c>
      <c r="D8716">
        <v>1811</v>
      </c>
      <c r="E8716" t="s">
        <v>334</v>
      </c>
      <c r="F8716" t="s">
        <v>0</v>
      </c>
      <c r="G8716" t="s">
        <v>2590</v>
      </c>
      <c r="H8716">
        <v>0.55600000000000005</v>
      </c>
      <c r="I8716">
        <v>9.5299999999999994</v>
      </c>
      <c r="J8716">
        <v>49</v>
      </c>
    </row>
    <row r="8717" spans="1:10" x14ac:dyDescent="0.35">
      <c r="A8717" t="s">
        <v>8114</v>
      </c>
      <c r="B8717">
        <v>76</v>
      </c>
      <c r="C8717">
        <v>271</v>
      </c>
      <c r="D8717">
        <v>1811</v>
      </c>
      <c r="E8717" t="s">
        <v>311</v>
      </c>
      <c r="F8717" t="s">
        <v>0</v>
      </c>
      <c r="G8717" t="s">
        <v>2053</v>
      </c>
      <c r="I8717" t="s">
        <v>311</v>
      </c>
      <c r="J8717">
        <v>25</v>
      </c>
    </row>
    <row r="8718" spans="1:10" x14ac:dyDescent="0.35">
      <c r="A8718" t="s">
        <v>8115</v>
      </c>
      <c r="B8718">
        <v>106</v>
      </c>
      <c r="C8718">
        <v>271</v>
      </c>
      <c r="D8718">
        <v>1811</v>
      </c>
      <c r="E8718" t="s">
        <v>328</v>
      </c>
      <c r="F8718" t="s">
        <v>0</v>
      </c>
      <c r="G8718" t="s">
        <v>8116</v>
      </c>
      <c r="H8718">
        <v>1.9259999999999999</v>
      </c>
      <c r="I8718">
        <v>34.29</v>
      </c>
      <c r="J8718">
        <v>106</v>
      </c>
    </row>
    <row r="8719" spans="1:10" x14ac:dyDescent="0.35">
      <c r="A8719" t="s">
        <v>8117</v>
      </c>
      <c r="B8719">
        <v>61</v>
      </c>
      <c r="C8719">
        <v>270</v>
      </c>
      <c r="D8719">
        <v>1814</v>
      </c>
      <c r="E8719" t="s">
        <v>328</v>
      </c>
      <c r="F8719" t="s">
        <v>0</v>
      </c>
      <c r="G8719" t="s">
        <v>8118</v>
      </c>
      <c r="H8719">
        <v>2.2360000000000002</v>
      </c>
      <c r="I8719">
        <v>45.26</v>
      </c>
      <c r="J8719">
        <v>42</v>
      </c>
    </row>
    <row r="8720" spans="1:10" x14ac:dyDescent="0.35">
      <c r="A8720" t="s">
        <v>8119</v>
      </c>
      <c r="B8720">
        <v>82</v>
      </c>
      <c r="C8720">
        <v>270</v>
      </c>
      <c r="D8720">
        <v>1814</v>
      </c>
      <c r="E8720" t="s">
        <v>311</v>
      </c>
      <c r="F8720" t="s">
        <v>0</v>
      </c>
      <c r="G8720" t="s">
        <v>3196</v>
      </c>
      <c r="I8720" t="s">
        <v>311</v>
      </c>
      <c r="J8720">
        <v>82</v>
      </c>
    </row>
    <row r="8721" spans="1:10" x14ac:dyDescent="0.35">
      <c r="A8721" t="s">
        <v>8120</v>
      </c>
      <c r="B8721">
        <v>99</v>
      </c>
      <c r="C8721">
        <v>269</v>
      </c>
      <c r="D8721">
        <v>1816</v>
      </c>
      <c r="E8721" t="s">
        <v>328</v>
      </c>
      <c r="F8721" t="s">
        <v>0</v>
      </c>
      <c r="G8721" t="s">
        <v>2379</v>
      </c>
      <c r="H8721">
        <v>2.351</v>
      </c>
      <c r="I8721">
        <v>53.15</v>
      </c>
      <c r="J8721">
        <v>20</v>
      </c>
    </row>
    <row r="8722" spans="1:10" x14ac:dyDescent="0.35">
      <c r="A8722" t="s">
        <v>8121</v>
      </c>
      <c r="B8722">
        <v>69</v>
      </c>
      <c r="C8722">
        <v>268</v>
      </c>
      <c r="D8722">
        <v>1817</v>
      </c>
      <c r="E8722" t="s">
        <v>319</v>
      </c>
      <c r="F8722" t="s">
        <v>0</v>
      </c>
      <c r="G8722" t="s">
        <v>2520</v>
      </c>
      <c r="H8722">
        <v>1.8240000000000001</v>
      </c>
      <c r="I8722">
        <v>85.39</v>
      </c>
      <c r="J8722">
        <v>51</v>
      </c>
    </row>
    <row r="8723" spans="1:10" x14ac:dyDescent="0.35">
      <c r="A8723" t="s">
        <v>8123</v>
      </c>
      <c r="B8723">
        <v>184</v>
      </c>
      <c r="C8723">
        <v>268</v>
      </c>
      <c r="D8723">
        <v>1817</v>
      </c>
      <c r="E8723" t="s">
        <v>311</v>
      </c>
      <c r="F8723" t="s">
        <v>0</v>
      </c>
      <c r="G8723" t="s">
        <v>2838</v>
      </c>
      <c r="I8723" t="s">
        <v>311</v>
      </c>
      <c r="J8723">
        <v>47</v>
      </c>
    </row>
    <row r="8724" spans="1:10" x14ac:dyDescent="0.35">
      <c r="A8724" t="s">
        <v>8124</v>
      </c>
      <c r="B8724">
        <v>101</v>
      </c>
      <c r="C8724">
        <v>267</v>
      </c>
      <c r="D8724">
        <v>1820</v>
      </c>
      <c r="E8724" t="s">
        <v>334</v>
      </c>
      <c r="F8724" t="s">
        <v>0</v>
      </c>
      <c r="G8724" t="s">
        <v>3554</v>
      </c>
      <c r="H8724">
        <v>1.256</v>
      </c>
      <c r="I8724">
        <v>20.45</v>
      </c>
      <c r="J8724">
        <v>53</v>
      </c>
    </row>
    <row r="8725" spans="1:10" x14ac:dyDescent="0.35">
      <c r="A8725" t="s">
        <v>8125</v>
      </c>
      <c r="B8725">
        <v>56</v>
      </c>
      <c r="C8725">
        <v>267</v>
      </c>
      <c r="D8725">
        <v>1820</v>
      </c>
      <c r="E8725" t="s">
        <v>312</v>
      </c>
      <c r="F8725" t="s">
        <v>0</v>
      </c>
      <c r="G8725" t="s">
        <v>3188</v>
      </c>
      <c r="H8725">
        <v>2.6269999999999998</v>
      </c>
      <c r="I8725">
        <v>27.62</v>
      </c>
      <c r="J8725">
        <v>56</v>
      </c>
    </row>
    <row r="8726" spans="1:10" x14ac:dyDescent="0.35">
      <c r="A8726" t="s">
        <v>8127</v>
      </c>
      <c r="B8726">
        <v>88</v>
      </c>
      <c r="C8726">
        <v>266</v>
      </c>
      <c r="D8726">
        <v>1823</v>
      </c>
      <c r="E8726" t="s">
        <v>311</v>
      </c>
      <c r="F8726" t="s">
        <v>0</v>
      </c>
      <c r="G8726" t="s">
        <v>1795</v>
      </c>
      <c r="I8726" t="s">
        <v>311</v>
      </c>
      <c r="J8726">
        <v>88</v>
      </c>
    </row>
    <row r="8727" spans="1:10" x14ac:dyDescent="0.35">
      <c r="A8727" t="s">
        <v>8128</v>
      </c>
      <c r="B8727">
        <v>67</v>
      </c>
      <c r="C8727">
        <v>266</v>
      </c>
      <c r="D8727">
        <v>1823</v>
      </c>
      <c r="E8727" t="s">
        <v>328</v>
      </c>
      <c r="F8727" t="s">
        <v>0</v>
      </c>
      <c r="G8727" t="s">
        <v>8129</v>
      </c>
      <c r="H8727">
        <v>1.79</v>
      </c>
      <c r="I8727">
        <v>39.94</v>
      </c>
      <c r="J8727">
        <v>32</v>
      </c>
    </row>
    <row r="8728" spans="1:10" x14ac:dyDescent="0.35">
      <c r="A8728" t="s">
        <v>8131</v>
      </c>
      <c r="B8728">
        <v>83</v>
      </c>
      <c r="C8728">
        <v>265</v>
      </c>
      <c r="D8728">
        <v>1825</v>
      </c>
      <c r="E8728" t="s">
        <v>312</v>
      </c>
      <c r="F8728" t="s">
        <v>0</v>
      </c>
      <c r="G8728" t="s">
        <v>2109</v>
      </c>
      <c r="H8728">
        <v>1.768</v>
      </c>
      <c r="I8728">
        <v>33.909999999999997</v>
      </c>
      <c r="J8728">
        <v>11</v>
      </c>
    </row>
    <row r="8729" spans="1:10" x14ac:dyDescent="0.35">
      <c r="A8729" t="s">
        <v>8132</v>
      </c>
      <c r="B8729">
        <v>74</v>
      </c>
      <c r="C8729">
        <v>265</v>
      </c>
      <c r="D8729">
        <v>1825</v>
      </c>
      <c r="E8729" t="s">
        <v>312</v>
      </c>
      <c r="F8729" t="s">
        <v>0</v>
      </c>
      <c r="G8729" t="s">
        <v>8133</v>
      </c>
      <c r="H8729">
        <v>1.9279999999999999</v>
      </c>
      <c r="I8729">
        <v>28.88</v>
      </c>
      <c r="J8729">
        <v>18</v>
      </c>
    </row>
    <row r="8730" spans="1:10" x14ac:dyDescent="0.35">
      <c r="A8730" t="s">
        <v>8134</v>
      </c>
      <c r="B8730">
        <v>39</v>
      </c>
      <c r="C8730">
        <v>265</v>
      </c>
      <c r="D8730">
        <v>1825</v>
      </c>
      <c r="E8730" t="s">
        <v>328</v>
      </c>
      <c r="F8730" t="s">
        <v>0</v>
      </c>
      <c r="G8730" t="s">
        <v>8135</v>
      </c>
      <c r="H8730">
        <v>4.375</v>
      </c>
      <c r="I8730">
        <v>68.59</v>
      </c>
      <c r="J8730">
        <v>39</v>
      </c>
    </row>
    <row r="8731" spans="1:10" x14ac:dyDescent="0.35">
      <c r="A8731" t="s">
        <v>8136</v>
      </c>
      <c r="B8731">
        <v>189</v>
      </c>
      <c r="C8731">
        <v>265</v>
      </c>
      <c r="D8731">
        <v>1825</v>
      </c>
      <c r="E8731" t="s">
        <v>311</v>
      </c>
      <c r="F8731" t="s">
        <v>0</v>
      </c>
      <c r="G8731" t="s">
        <v>6707</v>
      </c>
      <c r="I8731" t="s">
        <v>311</v>
      </c>
      <c r="J8731">
        <v>14</v>
      </c>
    </row>
    <row r="8732" spans="1:10" x14ac:dyDescent="0.35">
      <c r="A8732" t="s">
        <v>8137</v>
      </c>
      <c r="B8732">
        <v>92</v>
      </c>
      <c r="C8732">
        <v>264</v>
      </c>
      <c r="D8732">
        <v>1830</v>
      </c>
      <c r="E8732" t="s">
        <v>311</v>
      </c>
      <c r="F8732" t="s">
        <v>0</v>
      </c>
      <c r="G8732" t="s">
        <v>2235</v>
      </c>
      <c r="I8732" t="s">
        <v>311</v>
      </c>
      <c r="J8732">
        <v>32</v>
      </c>
    </row>
    <row r="8733" spans="1:10" x14ac:dyDescent="0.35">
      <c r="A8733" t="s">
        <v>8139</v>
      </c>
      <c r="B8733">
        <v>122</v>
      </c>
      <c r="C8733">
        <v>264</v>
      </c>
      <c r="D8733">
        <v>1830</v>
      </c>
      <c r="E8733" t="s">
        <v>312</v>
      </c>
      <c r="F8733" t="s">
        <v>0</v>
      </c>
      <c r="G8733" t="s">
        <v>3628</v>
      </c>
      <c r="H8733">
        <v>1.1739999999999999</v>
      </c>
      <c r="I8733">
        <v>28.4</v>
      </c>
      <c r="J8733">
        <v>43</v>
      </c>
    </row>
    <row r="8734" spans="1:10" x14ac:dyDescent="0.35">
      <c r="A8734" t="s">
        <v>8140</v>
      </c>
      <c r="B8734">
        <v>161</v>
      </c>
      <c r="C8734">
        <v>263</v>
      </c>
      <c r="D8734">
        <v>1833</v>
      </c>
      <c r="E8734" t="s">
        <v>334</v>
      </c>
      <c r="F8734" t="s">
        <v>0</v>
      </c>
      <c r="G8734" t="s">
        <v>1884</v>
      </c>
      <c r="H8734">
        <v>0.81</v>
      </c>
      <c r="I8734">
        <v>8.42</v>
      </c>
      <c r="J8734">
        <v>18</v>
      </c>
    </row>
    <row r="8735" spans="1:10" x14ac:dyDescent="0.35">
      <c r="A8735" t="s">
        <v>8141</v>
      </c>
      <c r="B8735">
        <v>63</v>
      </c>
      <c r="C8735">
        <v>263</v>
      </c>
      <c r="D8735">
        <v>1833</v>
      </c>
      <c r="E8735" t="s">
        <v>328</v>
      </c>
      <c r="F8735" t="s">
        <v>0</v>
      </c>
      <c r="G8735" t="s">
        <v>8142</v>
      </c>
      <c r="H8735">
        <v>2.0950000000000002</v>
      </c>
      <c r="I8735">
        <v>50.94</v>
      </c>
      <c r="J8735">
        <v>47</v>
      </c>
    </row>
    <row r="8736" spans="1:10" x14ac:dyDescent="0.35">
      <c r="A8736" t="s">
        <v>8143</v>
      </c>
      <c r="B8736">
        <v>44</v>
      </c>
      <c r="C8736">
        <v>263</v>
      </c>
      <c r="D8736">
        <v>1833</v>
      </c>
      <c r="E8736" t="s">
        <v>311</v>
      </c>
      <c r="F8736" t="s">
        <v>0</v>
      </c>
      <c r="G8736" t="s">
        <v>3531</v>
      </c>
      <c r="I8736" t="s">
        <v>311</v>
      </c>
      <c r="J8736">
        <v>32</v>
      </c>
    </row>
    <row r="8737" spans="1:10" x14ac:dyDescent="0.35">
      <c r="A8737" t="s">
        <v>8144</v>
      </c>
      <c r="B8737">
        <v>113</v>
      </c>
      <c r="C8737">
        <v>263</v>
      </c>
      <c r="D8737">
        <v>1833</v>
      </c>
      <c r="E8737" t="s">
        <v>334</v>
      </c>
      <c r="F8737" t="s">
        <v>0</v>
      </c>
      <c r="G8737" t="s">
        <v>7968</v>
      </c>
      <c r="H8737">
        <v>1.615</v>
      </c>
      <c r="I8737">
        <v>18.48</v>
      </c>
      <c r="J8737">
        <v>45</v>
      </c>
    </row>
    <row r="8738" spans="1:10" x14ac:dyDescent="0.35">
      <c r="A8738" t="s">
        <v>8145</v>
      </c>
      <c r="B8738">
        <v>91</v>
      </c>
      <c r="C8738">
        <v>262</v>
      </c>
      <c r="D8738">
        <v>1837</v>
      </c>
      <c r="E8738" t="s">
        <v>311</v>
      </c>
      <c r="F8738" t="s">
        <v>0</v>
      </c>
      <c r="G8738" t="s">
        <v>6894</v>
      </c>
      <c r="I8738" t="s">
        <v>311</v>
      </c>
      <c r="J8738">
        <v>11</v>
      </c>
    </row>
    <row r="8739" spans="1:10" x14ac:dyDescent="0.35">
      <c r="A8739" t="s">
        <v>8146</v>
      </c>
      <c r="B8739">
        <v>113</v>
      </c>
      <c r="C8739">
        <v>262</v>
      </c>
      <c r="D8739">
        <v>1837</v>
      </c>
      <c r="E8739" t="s">
        <v>312</v>
      </c>
      <c r="F8739" t="s">
        <v>0</v>
      </c>
      <c r="G8739" t="s">
        <v>2729</v>
      </c>
      <c r="H8739">
        <v>1.0449999999999999</v>
      </c>
      <c r="I8739">
        <v>27.22</v>
      </c>
      <c r="J8739">
        <v>108</v>
      </c>
    </row>
    <row r="8740" spans="1:10" x14ac:dyDescent="0.35">
      <c r="A8740" t="s">
        <v>8147</v>
      </c>
      <c r="B8740">
        <v>90</v>
      </c>
      <c r="C8740">
        <v>262</v>
      </c>
      <c r="D8740">
        <v>1837</v>
      </c>
      <c r="E8740" t="s">
        <v>311</v>
      </c>
      <c r="F8740" t="s">
        <v>0</v>
      </c>
      <c r="G8740" t="s">
        <v>2246</v>
      </c>
      <c r="I8740" t="s">
        <v>311</v>
      </c>
      <c r="J8740">
        <v>46</v>
      </c>
    </row>
    <row r="8741" spans="1:10" x14ac:dyDescent="0.35">
      <c r="A8741" t="s">
        <v>8148</v>
      </c>
      <c r="B8741">
        <v>76</v>
      </c>
      <c r="C8741">
        <v>261</v>
      </c>
      <c r="D8741">
        <v>1840</v>
      </c>
      <c r="E8741" t="s">
        <v>311</v>
      </c>
      <c r="F8741" t="s">
        <v>0</v>
      </c>
      <c r="G8741" t="s">
        <v>1759</v>
      </c>
      <c r="I8741" t="s">
        <v>311</v>
      </c>
      <c r="J8741">
        <v>67</v>
      </c>
    </row>
    <row r="8742" spans="1:10" x14ac:dyDescent="0.35">
      <c r="A8742" t="s">
        <v>8149</v>
      </c>
      <c r="B8742">
        <v>82</v>
      </c>
      <c r="C8742">
        <v>261</v>
      </c>
      <c r="D8742">
        <v>1840</v>
      </c>
      <c r="E8742" t="s">
        <v>312</v>
      </c>
      <c r="F8742" t="s">
        <v>0</v>
      </c>
      <c r="G8742" t="s">
        <v>6962</v>
      </c>
      <c r="H8742">
        <v>1.427</v>
      </c>
      <c r="I8742">
        <v>21.86</v>
      </c>
      <c r="J8742">
        <v>42</v>
      </c>
    </row>
    <row r="8743" spans="1:10" x14ac:dyDescent="0.35">
      <c r="A8743" t="s">
        <v>8150</v>
      </c>
      <c r="B8743">
        <v>142</v>
      </c>
      <c r="C8743">
        <v>261</v>
      </c>
      <c r="D8743">
        <v>1840</v>
      </c>
      <c r="E8743" t="s">
        <v>312</v>
      </c>
      <c r="F8743" t="s">
        <v>0</v>
      </c>
      <c r="G8743" t="s">
        <v>8151</v>
      </c>
      <c r="H8743">
        <v>1.272</v>
      </c>
      <c r="I8743">
        <v>17.579999999999998</v>
      </c>
      <c r="J8743">
        <v>67</v>
      </c>
    </row>
    <row r="8744" spans="1:10" x14ac:dyDescent="0.35">
      <c r="A8744" t="s">
        <v>8154</v>
      </c>
      <c r="B8744">
        <v>141</v>
      </c>
      <c r="C8744">
        <v>260</v>
      </c>
      <c r="D8744">
        <v>1843</v>
      </c>
      <c r="E8744" t="s">
        <v>311</v>
      </c>
      <c r="F8744" t="s">
        <v>0</v>
      </c>
      <c r="G8744" t="s">
        <v>2550</v>
      </c>
      <c r="I8744" t="s">
        <v>311</v>
      </c>
      <c r="J8744">
        <v>17</v>
      </c>
    </row>
    <row r="8745" spans="1:10" x14ac:dyDescent="0.35">
      <c r="A8745" t="s">
        <v>8155</v>
      </c>
      <c r="B8745">
        <v>63</v>
      </c>
      <c r="C8745">
        <v>260</v>
      </c>
      <c r="D8745">
        <v>1843</v>
      </c>
      <c r="E8745" t="s">
        <v>311</v>
      </c>
      <c r="F8745" t="s">
        <v>0</v>
      </c>
      <c r="G8745" t="s">
        <v>2202</v>
      </c>
      <c r="I8745" t="s">
        <v>311</v>
      </c>
      <c r="J8745">
        <v>63</v>
      </c>
    </row>
    <row r="8746" spans="1:10" x14ac:dyDescent="0.35">
      <c r="A8746" t="s">
        <v>8156</v>
      </c>
      <c r="B8746">
        <v>331</v>
      </c>
      <c r="C8746">
        <v>259</v>
      </c>
      <c r="D8746">
        <v>1847</v>
      </c>
      <c r="E8746" t="s">
        <v>311</v>
      </c>
      <c r="F8746" t="s">
        <v>0</v>
      </c>
      <c r="G8746" t="s">
        <v>6759</v>
      </c>
      <c r="I8746" t="s">
        <v>311</v>
      </c>
      <c r="J8746">
        <v>120</v>
      </c>
    </row>
    <row r="8747" spans="1:10" x14ac:dyDescent="0.35">
      <c r="A8747" t="s">
        <v>8157</v>
      </c>
      <c r="B8747">
        <v>81</v>
      </c>
      <c r="C8747">
        <v>259</v>
      </c>
      <c r="D8747">
        <v>1847</v>
      </c>
      <c r="E8747" t="s">
        <v>311</v>
      </c>
      <c r="F8747" t="s">
        <v>0</v>
      </c>
      <c r="G8747" t="s">
        <v>6707</v>
      </c>
      <c r="I8747" t="s">
        <v>311</v>
      </c>
      <c r="J8747">
        <v>22</v>
      </c>
    </row>
    <row r="8748" spans="1:10" x14ac:dyDescent="0.35">
      <c r="A8748" t="s">
        <v>8158</v>
      </c>
      <c r="B8748">
        <v>72</v>
      </c>
      <c r="C8748">
        <v>259</v>
      </c>
      <c r="D8748">
        <v>1847</v>
      </c>
      <c r="E8748" t="s">
        <v>311</v>
      </c>
      <c r="F8748" t="s">
        <v>0</v>
      </c>
      <c r="G8748" t="s">
        <v>8159</v>
      </c>
      <c r="I8748" t="s">
        <v>311</v>
      </c>
      <c r="J8748">
        <v>19</v>
      </c>
    </row>
    <row r="8749" spans="1:10" x14ac:dyDescent="0.35">
      <c r="A8749" t="s">
        <v>8160</v>
      </c>
      <c r="B8749">
        <v>101</v>
      </c>
      <c r="C8749">
        <v>259</v>
      </c>
      <c r="D8749">
        <v>1847</v>
      </c>
      <c r="E8749" t="s">
        <v>311</v>
      </c>
      <c r="F8749" t="s">
        <v>0</v>
      </c>
      <c r="G8749" t="s">
        <v>1969</v>
      </c>
      <c r="I8749" t="s">
        <v>311</v>
      </c>
      <c r="J8749">
        <v>23</v>
      </c>
    </row>
    <row r="8750" spans="1:10" x14ac:dyDescent="0.35">
      <c r="A8750" t="s">
        <v>8161</v>
      </c>
      <c r="B8750">
        <v>160</v>
      </c>
      <c r="C8750">
        <v>259</v>
      </c>
      <c r="D8750">
        <v>1847</v>
      </c>
      <c r="E8750" t="s">
        <v>334</v>
      </c>
      <c r="F8750" t="s">
        <v>0</v>
      </c>
      <c r="G8750" t="s">
        <v>1742</v>
      </c>
      <c r="H8750">
        <v>0.84199999999999997</v>
      </c>
      <c r="I8750">
        <v>3.37</v>
      </c>
      <c r="J8750">
        <v>3</v>
      </c>
    </row>
    <row r="8751" spans="1:10" x14ac:dyDescent="0.35">
      <c r="A8751" t="s">
        <v>8162</v>
      </c>
      <c r="B8751">
        <v>160</v>
      </c>
      <c r="C8751">
        <v>258</v>
      </c>
      <c r="D8751">
        <v>1852</v>
      </c>
      <c r="E8751" t="s">
        <v>334</v>
      </c>
      <c r="F8751" t="s">
        <v>0</v>
      </c>
      <c r="G8751" t="s">
        <v>8163</v>
      </c>
      <c r="H8751">
        <v>0.874</v>
      </c>
      <c r="I8751">
        <v>12.4</v>
      </c>
      <c r="J8751">
        <v>103</v>
      </c>
    </row>
    <row r="8752" spans="1:10" x14ac:dyDescent="0.35">
      <c r="A8752" t="s">
        <v>8165</v>
      </c>
      <c r="B8752">
        <v>93</v>
      </c>
      <c r="C8752">
        <v>257</v>
      </c>
      <c r="D8752">
        <v>1854</v>
      </c>
      <c r="E8752" t="s">
        <v>311</v>
      </c>
      <c r="F8752" t="s">
        <v>0</v>
      </c>
      <c r="G8752" t="s">
        <v>2131</v>
      </c>
      <c r="I8752" t="s">
        <v>311</v>
      </c>
      <c r="J8752">
        <v>18</v>
      </c>
    </row>
    <row r="8753" spans="1:10" x14ac:dyDescent="0.35">
      <c r="A8753" t="s">
        <v>8166</v>
      </c>
      <c r="B8753">
        <v>19</v>
      </c>
      <c r="C8753">
        <v>257</v>
      </c>
      <c r="D8753">
        <v>1854</v>
      </c>
      <c r="E8753" t="s">
        <v>319</v>
      </c>
      <c r="F8753" t="s">
        <v>0</v>
      </c>
      <c r="G8753" t="s">
        <v>8167</v>
      </c>
      <c r="H8753">
        <v>7</v>
      </c>
      <c r="I8753">
        <v>86.16</v>
      </c>
      <c r="J8753">
        <v>19</v>
      </c>
    </row>
    <row r="8754" spans="1:10" x14ac:dyDescent="0.35">
      <c r="A8754" t="s">
        <v>8168</v>
      </c>
      <c r="B8754">
        <v>43</v>
      </c>
      <c r="C8754">
        <v>257</v>
      </c>
      <c r="D8754">
        <v>1854</v>
      </c>
      <c r="E8754" t="s">
        <v>311</v>
      </c>
      <c r="F8754" t="s">
        <v>0</v>
      </c>
      <c r="G8754" t="s">
        <v>3026</v>
      </c>
      <c r="I8754" t="s">
        <v>311</v>
      </c>
      <c r="J8754">
        <v>21</v>
      </c>
    </row>
    <row r="8755" spans="1:10" x14ac:dyDescent="0.35">
      <c r="A8755" t="s">
        <v>8169</v>
      </c>
      <c r="B8755">
        <v>64</v>
      </c>
      <c r="C8755">
        <v>256</v>
      </c>
      <c r="D8755">
        <v>1857</v>
      </c>
      <c r="E8755" t="s">
        <v>311</v>
      </c>
      <c r="F8755" t="s">
        <v>0</v>
      </c>
      <c r="G8755" t="s">
        <v>1876</v>
      </c>
      <c r="I8755" t="s">
        <v>311</v>
      </c>
      <c r="J8755">
        <v>64</v>
      </c>
    </row>
    <row r="8756" spans="1:10" x14ac:dyDescent="0.35">
      <c r="A8756" t="s">
        <v>8171</v>
      </c>
      <c r="B8756">
        <v>129</v>
      </c>
      <c r="C8756">
        <v>256</v>
      </c>
      <c r="D8756">
        <v>1857</v>
      </c>
      <c r="E8756" t="s">
        <v>311</v>
      </c>
      <c r="F8756" t="s">
        <v>0</v>
      </c>
      <c r="G8756" t="s">
        <v>2520</v>
      </c>
      <c r="I8756" t="s">
        <v>311</v>
      </c>
      <c r="J8756">
        <v>27</v>
      </c>
    </row>
    <row r="8757" spans="1:10" x14ac:dyDescent="0.35">
      <c r="A8757" t="s">
        <v>8172</v>
      </c>
      <c r="B8757">
        <v>44</v>
      </c>
      <c r="C8757">
        <v>255</v>
      </c>
      <c r="D8757">
        <v>1860</v>
      </c>
      <c r="E8757" t="s">
        <v>328</v>
      </c>
      <c r="F8757" t="s">
        <v>0</v>
      </c>
      <c r="G8757" t="s">
        <v>8173</v>
      </c>
      <c r="H8757">
        <v>2.5910000000000002</v>
      </c>
      <c r="I8757">
        <v>63.31</v>
      </c>
      <c r="J8757">
        <v>19</v>
      </c>
    </row>
    <row r="8758" spans="1:10" x14ac:dyDescent="0.35">
      <c r="A8758" t="s">
        <v>8174</v>
      </c>
      <c r="B8758">
        <v>159</v>
      </c>
      <c r="C8758">
        <v>255</v>
      </c>
      <c r="D8758">
        <v>1860</v>
      </c>
      <c r="E8758" t="s">
        <v>312</v>
      </c>
      <c r="F8758" t="s">
        <v>0</v>
      </c>
      <c r="G8758" t="s">
        <v>2520</v>
      </c>
      <c r="H8758">
        <v>0.752</v>
      </c>
      <c r="I8758">
        <v>31.78</v>
      </c>
      <c r="J8758">
        <v>133</v>
      </c>
    </row>
    <row r="8759" spans="1:10" x14ac:dyDescent="0.35">
      <c r="A8759" t="s">
        <v>8175</v>
      </c>
      <c r="B8759">
        <v>55</v>
      </c>
      <c r="C8759">
        <v>254</v>
      </c>
      <c r="D8759">
        <v>1862</v>
      </c>
      <c r="E8759" t="s">
        <v>311</v>
      </c>
      <c r="F8759" t="s">
        <v>0</v>
      </c>
      <c r="G8759" t="s">
        <v>7394</v>
      </c>
      <c r="I8759" t="s">
        <v>311</v>
      </c>
      <c r="J8759">
        <v>27</v>
      </c>
    </row>
    <row r="8760" spans="1:10" x14ac:dyDescent="0.35">
      <c r="A8760" t="s">
        <v>8176</v>
      </c>
      <c r="B8760">
        <v>74</v>
      </c>
      <c r="C8760">
        <v>254</v>
      </c>
      <c r="D8760">
        <v>1862</v>
      </c>
      <c r="E8760" t="s">
        <v>312</v>
      </c>
      <c r="F8760" t="s">
        <v>0</v>
      </c>
      <c r="G8760" t="s">
        <v>1724</v>
      </c>
      <c r="H8760">
        <v>1.8140000000000001</v>
      </c>
      <c r="I8760">
        <v>50</v>
      </c>
      <c r="J8760">
        <v>5</v>
      </c>
    </row>
    <row r="8761" spans="1:10" x14ac:dyDescent="0.35">
      <c r="A8761" t="s">
        <v>8177</v>
      </c>
      <c r="B8761">
        <v>116</v>
      </c>
      <c r="C8761">
        <v>254</v>
      </c>
      <c r="D8761">
        <v>1862</v>
      </c>
      <c r="E8761" t="s">
        <v>312</v>
      </c>
      <c r="F8761" t="s">
        <v>0</v>
      </c>
      <c r="G8761" t="s">
        <v>1999</v>
      </c>
      <c r="H8761">
        <v>1.0609999999999999</v>
      </c>
      <c r="I8761">
        <v>28.65</v>
      </c>
      <c r="J8761">
        <v>73</v>
      </c>
    </row>
    <row r="8762" spans="1:10" x14ac:dyDescent="0.35">
      <c r="A8762" t="s">
        <v>8179</v>
      </c>
      <c r="B8762">
        <v>76</v>
      </c>
      <c r="C8762">
        <v>253</v>
      </c>
      <c r="D8762">
        <v>1865</v>
      </c>
      <c r="E8762" t="s">
        <v>311</v>
      </c>
      <c r="F8762" t="s">
        <v>0</v>
      </c>
      <c r="G8762" t="s">
        <v>8180</v>
      </c>
      <c r="I8762" t="s">
        <v>311</v>
      </c>
      <c r="J8762">
        <v>76</v>
      </c>
    </row>
    <row r="8763" spans="1:10" x14ac:dyDescent="0.35">
      <c r="A8763" t="s">
        <v>8181</v>
      </c>
      <c r="B8763">
        <v>43</v>
      </c>
      <c r="C8763">
        <v>253</v>
      </c>
      <c r="D8763">
        <v>1865</v>
      </c>
      <c r="E8763" t="s">
        <v>311</v>
      </c>
      <c r="F8763" t="s">
        <v>0</v>
      </c>
      <c r="G8763" t="s">
        <v>8182</v>
      </c>
      <c r="I8763" t="s">
        <v>311</v>
      </c>
      <c r="J8763">
        <v>25</v>
      </c>
    </row>
    <row r="8764" spans="1:10" x14ac:dyDescent="0.35">
      <c r="A8764" t="s">
        <v>8183</v>
      </c>
      <c r="B8764">
        <v>50</v>
      </c>
      <c r="C8764">
        <v>252</v>
      </c>
      <c r="D8764">
        <v>1868</v>
      </c>
      <c r="E8764" t="s">
        <v>312</v>
      </c>
      <c r="F8764" t="s">
        <v>0</v>
      </c>
      <c r="G8764" t="s">
        <v>1967</v>
      </c>
      <c r="H8764">
        <v>2.9359999999999999</v>
      </c>
      <c r="I8764">
        <v>49.18</v>
      </c>
      <c r="J8764">
        <v>50</v>
      </c>
    </row>
    <row r="8765" spans="1:10" x14ac:dyDescent="0.35">
      <c r="A8765" t="s">
        <v>8184</v>
      </c>
      <c r="B8765">
        <v>101</v>
      </c>
      <c r="C8765">
        <v>251</v>
      </c>
      <c r="D8765">
        <v>1869</v>
      </c>
      <c r="E8765" t="s">
        <v>334</v>
      </c>
      <c r="F8765" t="s">
        <v>0</v>
      </c>
      <c r="G8765" t="s">
        <v>2053</v>
      </c>
      <c r="H8765">
        <v>1.173</v>
      </c>
      <c r="I8765">
        <v>19.920000000000002</v>
      </c>
      <c r="J8765">
        <v>53</v>
      </c>
    </row>
    <row r="8766" spans="1:10" x14ac:dyDescent="0.35">
      <c r="A8766" t="s">
        <v>8185</v>
      </c>
      <c r="B8766">
        <v>75</v>
      </c>
      <c r="C8766">
        <v>251</v>
      </c>
      <c r="D8766">
        <v>1869</v>
      </c>
      <c r="E8766" t="s">
        <v>312</v>
      </c>
      <c r="F8766" t="s">
        <v>0</v>
      </c>
      <c r="G8766" t="s">
        <v>8186</v>
      </c>
      <c r="H8766">
        <v>1.6890000000000001</v>
      </c>
      <c r="I8766">
        <v>38.020000000000003</v>
      </c>
      <c r="J8766">
        <v>34</v>
      </c>
    </row>
    <row r="8767" spans="1:10" x14ac:dyDescent="0.35">
      <c r="A8767" t="s">
        <v>8187</v>
      </c>
      <c r="B8767">
        <v>59</v>
      </c>
      <c r="C8767">
        <v>251</v>
      </c>
      <c r="D8767">
        <v>1869</v>
      </c>
      <c r="E8767" t="s">
        <v>328</v>
      </c>
      <c r="F8767" t="s">
        <v>0</v>
      </c>
      <c r="G8767" t="s">
        <v>3819</v>
      </c>
      <c r="H8767">
        <v>2.222</v>
      </c>
      <c r="I8767">
        <v>57.25</v>
      </c>
      <c r="J8767">
        <v>19</v>
      </c>
    </row>
    <row r="8768" spans="1:10" x14ac:dyDescent="0.35">
      <c r="A8768" t="s">
        <v>8189</v>
      </c>
      <c r="B8768">
        <v>57</v>
      </c>
      <c r="C8768">
        <v>251</v>
      </c>
      <c r="D8768">
        <v>1869</v>
      </c>
      <c r="E8768" t="s">
        <v>312</v>
      </c>
      <c r="F8768" t="s">
        <v>0</v>
      </c>
      <c r="G8768" t="s">
        <v>2546</v>
      </c>
      <c r="H8768">
        <v>2.8</v>
      </c>
      <c r="I8768">
        <v>38.5</v>
      </c>
      <c r="J8768">
        <v>33</v>
      </c>
    </row>
    <row r="8769" spans="1:10" x14ac:dyDescent="0.35">
      <c r="A8769" t="s">
        <v>8190</v>
      </c>
      <c r="B8769">
        <v>97</v>
      </c>
      <c r="C8769">
        <v>249</v>
      </c>
      <c r="D8769">
        <v>1874</v>
      </c>
      <c r="E8769" t="s">
        <v>328</v>
      </c>
      <c r="F8769" t="s">
        <v>0</v>
      </c>
      <c r="G8769" t="s">
        <v>2520</v>
      </c>
      <c r="H8769">
        <v>1.2889999999999999</v>
      </c>
      <c r="I8769">
        <v>70.930000000000007</v>
      </c>
      <c r="J8769">
        <v>81</v>
      </c>
    </row>
    <row r="8770" spans="1:10" x14ac:dyDescent="0.35">
      <c r="A8770" t="s">
        <v>8191</v>
      </c>
      <c r="B8770">
        <v>84</v>
      </c>
      <c r="C8770">
        <v>248</v>
      </c>
      <c r="D8770">
        <v>1875</v>
      </c>
      <c r="E8770" t="s">
        <v>334</v>
      </c>
      <c r="F8770" t="s">
        <v>0</v>
      </c>
      <c r="G8770" t="s">
        <v>4155</v>
      </c>
      <c r="H8770">
        <v>1.7629999999999999</v>
      </c>
      <c r="I8770">
        <v>23.56</v>
      </c>
      <c r="J8770">
        <v>29</v>
      </c>
    </row>
    <row r="8771" spans="1:10" x14ac:dyDescent="0.35">
      <c r="A8771" t="s">
        <v>8192</v>
      </c>
      <c r="B8771">
        <v>52</v>
      </c>
      <c r="C8771">
        <v>248</v>
      </c>
      <c r="D8771">
        <v>1875</v>
      </c>
      <c r="E8771" t="s">
        <v>328</v>
      </c>
      <c r="F8771" t="s">
        <v>0</v>
      </c>
      <c r="G8771" t="s">
        <v>2772</v>
      </c>
      <c r="H8771">
        <v>2.4889999999999999</v>
      </c>
      <c r="I8771">
        <v>52.55</v>
      </c>
      <c r="J8771">
        <v>31</v>
      </c>
    </row>
    <row r="8772" spans="1:10" x14ac:dyDescent="0.35">
      <c r="A8772" t="s">
        <v>8193</v>
      </c>
      <c r="B8772">
        <v>192</v>
      </c>
      <c r="C8772">
        <v>248</v>
      </c>
      <c r="D8772">
        <v>1875</v>
      </c>
      <c r="E8772" t="s">
        <v>334</v>
      </c>
      <c r="F8772" t="s">
        <v>0</v>
      </c>
      <c r="G8772" t="s">
        <v>1724</v>
      </c>
      <c r="H8772">
        <v>0.66800000000000004</v>
      </c>
      <c r="I8772">
        <v>8.6199999999999992</v>
      </c>
      <c r="J8772">
        <v>2</v>
      </c>
    </row>
    <row r="8773" spans="1:10" x14ac:dyDescent="0.35">
      <c r="A8773" t="s">
        <v>8194</v>
      </c>
      <c r="B8773">
        <v>105</v>
      </c>
      <c r="C8773">
        <v>248</v>
      </c>
      <c r="D8773">
        <v>1875</v>
      </c>
      <c r="E8773" t="s">
        <v>312</v>
      </c>
      <c r="F8773" t="s">
        <v>0</v>
      </c>
      <c r="G8773" t="s">
        <v>1983</v>
      </c>
      <c r="H8773">
        <v>1.56</v>
      </c>
      <c r="I8773">
        <v>39.71</v>
      </c>
      <c r="J8773">
        <v>21</v>
      </c>
    </row>
    <row r="8774" spans="1:10" x14ac:dyDescent="0.35">
      <c r="A8774" t="s">
        <v>8195</v>
      </c>
      <c r="B8774">
        <v>114</v>
      </c>
      <c r="C8774">
        <v>247</v>
      </c>
      <c r="D8774">
        <v>1879</v>
      </c>
      <c r="E8774" t="s">
        <v>311</v>
      </c>
      <c r="F8774" t="s">
        <v>0</v>
      </c>
      <c r="G8774" t="s">
        <v>2135</v>
      </c>
      <c r="I8774" t="s">
        <v>311</v>
      </c>
      <c r="J8774">
        <v>114</v>
      </c>
    </row>
    <row r="8775" spans="1:10" x14ac:dyDescent="0.35">
      <c r="A8775" t="s">
        <v>8196</v>
      </c>
      <c r="B8775">
        <v>51</v>
      </c>
      <c r="C8775">
        <v>247</v>
      </c>
      <c r="D8775">
        <v>1879</v>
      </c>
      <c r="E8775" t="s">
        <v>311</v>
      </c>
      <c r="F8775" t="s">
        <v>0</v>
      </c>
      <c r="G8775" t="s">
        <v>2959</v>
      </c>
      <c r="I8775" t="s">
        <v>311</v>
      </c>
      <c r="J8775">
        <v>51</v>
      </c>
    </row>
    <row r="8776" spans="1:10" x14ac:dyDescent="0.35">
      <c r="A8776" t="s">
        <v>8197</v>
      </c>
      <c r="B8776">
        <v>96</v>
      </c>
      <c r="C8776">
        <v>246</v>
      </c>
      <c r="D8776">
        <v>1881</v>
      </c>
      <c r="E8776" t="s">
        <v>311</v>
      </c>
      <c r="F8776" t="s">
        <v>0</v>
      </c>
      <c r="G8776" t="s">
        <v>2520</v>
      </c>
      <c r="I8776" t="s">
        <v>311</v>
      </c>
      <c r="J8776">
        <v>96</v>
      </c>
    </row>
    <row r="8777" spans="1:10" x14ac:dyDescent="0.35">
      <c r="A8777" t="s">
        <v>8198</v>
      </c>
      <c r="B8777">
        <v>69</v>
      </c>
      <c r="C8777">
        <v>246</v>
      </c>
      <c r="D8777">
        <v>1881</v>
      </c>
      <c r="E8777" t="s">
        <v>311</v>
      </c>
      <c r="F8777" t="s">
        <v>0</v>
      </c>
      <c r="G8777" t="s">
        <v>1695</v>
      </c>
      <c r="I8777" t="s">
        <v>311</v>
      </c>
      <c r="J8777">
        <v>23</v>
      </c>
    </row>
    <row r="8778" spans="1:10" x14ac:dyDescent="0.35">
      <c r="A8778" t="s">
        <v>8199</v>
      </c>
      <c r="B8778">
        <v>45</v>
      </c>
      <c r="C8778">
        <v>245</v>
      </c>
      <c r="D8778">
        <v>1883</v>
      </c>
      <c r="E8778" t="s">
        <v>311</v>
      </c>
      <c r="F8778" t="s">
        <v>0</v>
      </c>
      <c r="G8778" t="s">
        <v>8200</v>
      </c>
      <c r="I8778" t="s">
        <v>311</v>
      </c>
      <c r="J8778">
        <v>11</v>
      </c>
    </row>
    <row r="8779" spans="1:10" x14ac:dyDescent="0.35">
      <c r="A8779" t="s">
        <v>8201</v>
      </c>
      <c r="B8779">
        <v>85</v>
      </c>
      <c r="C8779">
        <v>245</v>
      </c>
      <c r="D8779">
        <v>1883</v>
      </c>
      <c r="E8779" t="s">
        <v>334</v>
      </c>
      <c r="F8779" t="s">
        <v>0</v>
      </c>
      <c r="G8779" t="s">
        <v>4155</v>
      </c>
      <c r="H8779">
        <v>1.2649999999999999</v>
      </c>
      <c r="I8779">
        <v>10.92</v>
      </c>
      <c r="J8779">
        <v>6</v>
      </c>
    </row>
    <row r="8780" spans="1:10" x14ac:dyDescent="0.35">
      <c r="A8780" t="s">
        <v>8203</v>
      </c>
      <c r="B8780">
        <v>181</v>
      </c>
      <c r="C8780">
        <v>245</v>
      </c>
      <c r="D8780">
        <v>1883</v>
      </c>
      <c r="E8780" t="s">
        <v>311</v>
      </c>
      <c r="F8780" t="s">
        <v>0</v>
      </c>
      <c r="G8780" t="s">
        <v>2520</v>
      </c>
      <c r="I8780" t="s">
        <v>311</v>
      </c>
      <c r="J8780">
        <v>114</v>
      </c>
    </row>
    <row r="8781" spans="1:10" x14ac:dyDescent="0.35">
      <c r="A8781" t="s">
        <v>8204</v>
      </c>
      <c r="B8781">
        <v>148</v>
      </c>
      <c r="C8781">
        <v>245</v>
      </c>
      <c r="D8781">
        <v>1883</v>
      </c>
      <c r="E8781" t="s">
        <v>311</v>
      </c>
      <c r="F8781" t="s">
        <v>0</v>
      </c>
      <c r="G8781" t="s">
        <v>2520</v>
      </c>
      <c r="I8781" t="s">
        <v>311</v>
      </c>
      <c r="J8781">
        <v>63</v>
      </c>
    </row>
    <row r="8782" spans="1:10" x14ac:dyDescent="0.35">
      <c r="A8782" t="s">
        <v>8206</v>
      </c>
      <c r="B8782">
        <v>129</v>
      </c>
      <c r="C8782">
        <v>242</v>
      </c>
      <c r="D8782">
        <v>1889</v>
      </c>
      <c r="E8782" t="s">
        <v>334</v>
      </c>
      <c r="F8782" t="s">
        <v>0</v>
      </c>
      <c r="G8782" t="s">
        <v>8207</v>
      </c>
      <c r="H8782">
        <v>1.0780000000000001</v>
      </c>
      <c r="I8782">
        <v>11.79</v>
      </c>
      <c r="J8782">
        <v>6</v>
      </c>
    </row>
    <row r="8783" spans="1:10" x14ac:dyDescent="0.35">
      <c r="A8783" t="s">
        <v>8208</v>
      </c>
      <c r="B8783">
        <v>200</v>
      </c>
      <c r="C8783">
        <v>242</v>
      </c>
      <c r="D8783">
        <v>1889</v>
      </c>
      <c r="E8783" t="s">
        <v>334</v>
      </c>
      <c r="F8783" t="s">
        <v>0</v>
      </c>
      <c r="G8783" t="s">
        <v>3372</v>
      </c>
      <c r="H8783">
        <v>0.67300000000000004</v>
      </c>
      <c r="I8783">
        <v>2.73</v>
      </c>
      <c r="J8783">
        <v>8</v>
      </c>
    </row>
    <row r="8784" spans="1:10" x14ac:dyDescent="0.35">
      <c r="A8784" t="s">
        <v>8209</v>
      </c>
      <c r="B8784">
        <v>66</v>
      </c>
      <c r="C8784">
        <v>242</v>
      </c>
      <c r="D8784">
        <v>1889</v>
      </c>
      <c r="E8784" t="s">
        <v>328</v>
      </c>
      <c r="F8784" t="s">
        <v>0</v>
      </c>
      <c r="G8784" t="s">
        <v>3525</v>
      </c>
      <c r="H8784">
        <v>1.59</v>
      </c>
      <c r="I8784">
        <v>58.51</v>
      </c>
      <c r="J8784">
        <v>18</v>
      </c>
    </row>
    <row r="8785" spans="1:10" x14ac:dyDescent="0.35">
      <c r="A8785" t="s">
        <v>8211</v>
      </c>
      <c r="B8785">
        <v>120</v>
      </c>
      <c r="C8785">
        <v>242</v>
      </c>
      <c r="D8785">
        <v>1889</v>
      </c>
      <c r="E8785" t="s">
        <v>312</v>
      </c>
      <c r="F8785" t="s">
        <v>0</v>
      </c>
      <c r="G8785" t="s">
        <v>3034</v>
      </c>
      <c r="H8785">
        <v>1.202</v>
      </c>
      <c r="I8785">
        <v>20.309999999999999</v>
      </c>
      <c r="J8785">
        <v>44</v>
      </c>
    </row>
    <row r="8786" spans="1:10" x14ac:dyDescent="0.35">
      <c r="A8786" t="s">
        <v>8212</v>
      </c>
      <c r="B8786">
        <v>61</v>
      </c>
      <c r="C8786">
        <v>241</v>
      </c>
      <c r="D8786">
        <v>1894</v>
      </c>
      <c r="E8786" t="s">
        <v>311</v>
      </c>
      <c r="F8786" t="s">
        <v>0</v>
      </c>
      <c r="G8786" t="s">
        <v>2073</v>
      </c>
      <c r="I8786" t="s">
        <v>311</v>
      </c>
      <c r="J8786">
        <v>61</v>
      </c>
    </row>
    <row r="8787" spans="1:10" x14ac:dyDescent="0.35">
      <c r="A8787" t="s">
        <v>8213</v>
      </c>
      <c r="B8787">
        <v>69</v>
      </c>
      <c r="C8787">
        <v>241</v>
      </c>
      <c r="D8787">
        <v>1894</v>
      </c>
      <c r="E8787" t="s">
        <v>312</v>
      </c>
      <c r="F8787" t="s">
        <v>0</v>
      </c>
      <c r="G8787" t="s">
        <v>1830</v>
      </c>
      <c r="H8787">
        <v>1.585</v>
      </c>
      <c r="I8787">
        <v>43.58</v>
      </c>
      <c r="J8787">
        <v>27</v>
      </c>
    </row>
    <row r="8788" spans="1:10" x14ac:dyDescent="0.35">
      <c r="A8788" t="s">
        <v>8214</v>
      </c>
      <c r="B8788">
        <v>99</v>
      </c>
      <c r="C8788">
        <v>241</v>
      </c>
      <c r="D8788">
        <v>1894</v>
      </c>
      <c r="E8788" t="s">
        <v>334</v>
      </c>
      <c r="F8788" t="s">
        <v>0</v>
      </c>
      <c r="G8788" t="s">
        <v>2053</v>
      </c>
      <c r="H8788">
        <v>1.2370000000000001</v>
      </c>
      <c r="I8788">
        <v>23.09</v>
      </c>
      <c r="J8788">
        <v>47</v>
      </c>
    </row>
    <row r="8789" spans="1:10" x14ac:dyDescent="0.35">
      <c r="A8789" t="s">
        <v>8215</v>
      </c>
      <c r="B8789">
        <v>351</v>
      </c>
      <c r="C8789">
        <v>241</v>
      </c>
      <c r="D8789">
        <v>1894</v>
      </c>
      <c r="E8789" t="s">
        <v>311</v>
      </c>
      <c r="F8789" t="s">
        <v>0</v>
      </c>
      <c r="G8789" t="s">
        <v>4800</v>
      </c>
      <c r="I8789" t="s">
        <v>311</v>
      </c>
      <c r="J8789">
        <v>30</v>
      </c>
    </row>
    <row r="8790" spans="1:10" x14ac:dyDescent="0.35">
      <c r="A8790" t="s">
        <v>8216</v>
      </c>
      <c r="B8790">
        <v>71</v>
      </c>
      <c r="C8790">
        <v>241</v>
      </c>
      <c r="D8790">
        <v>1894</v>
      </c>
      <c r="E8790" t="s">
        <v>311</v>
      </c>
      <c r="F8790" t="s">
        <v>0</v>
      </c>
      <c r="G8790" t="s">
        <v>8217</v>
      </c>
      <c r="I8790" t="s">
        <v>311</v>
      </c>
      <c r="J8790">
        <v>27</v>
      </c>
    </row>
    <row r="8791" spans="1:10" x14ac:dyDescent="0.35">
      <c r="A8791" t="s">
        <v>8219</v>
      </c>
      <c r="B8791">
        <v>53</v>
      </c>
      <c r="C8791">
        <v>241</v>
      </c>
      <c r="D8791">
        <v>1894</v>
      </c>
      <c r="E8791" t="s">
        <v>312</v>
      </c>
      <c r="F8791" t="s">
        <v>0</v>
      </c>
      <c r="G8791" t="s">
        <v>8220</v>
      </c>
      <c r="H8791">
        <v>1.9019999999999999</v>
      </c>
      <c r="I8791">
        <v>35.43</v>
      </c>
      <c r="J8791">
        <v>14</v>
      </c>
    </row>
    <row r="8792" spans="1:10" x14ac:dyDescent="0.35">
      <c r="A8792" t="s">
        <v>8221</v>
      </c>
      <c r="B8792">
        <v>24</v>
      </c>
      <c r="C8792">
        <v>241</v>
      </c>
      <c r="D8792">
        <v>1894</v>
      </c>
      <c r="E8792" t="s">
        <v>328</v>
      </c>
      <c r="F8792" t="s">
        <v>0</v>
      </c>
      <c r="G8792" t="s">
        <v>1789</v>
      </c>
      <c r="H8792">
        <v>4.6189999999999998</v>
      </c>
      <c r="I8792">
        <v>55.57</v>
      </c>
      <c r="J8792">
        <v>24</v>
      </c>
    </row>
    <row r="8793" spans="1:10" x14ac:dyDescent="0.35">
      <c r="A8793" t="s">
        <v>8222</v>
      </c>
      <c r="B8793">
        <v>133</v>
      </c>
      <c r="C8793">
        <v>240</v>
      </c>
      <c r="D8793">
        <v>1902</v>
      </c>
      <c r="E8793" t="s">
        <v>311</v>
      </c>
      <c r="F8793" t="s">
        <v>0</v>
      </c>
      <c r="G8793" t="s">
        <v>3042</v>
      </c>
      <c r="I8793" t="s">
        <v>311</v>
      </c>
      <c r="J8793">
        <v>29</v>
      </c>
    </row>
    <row r="8794" spans="1:10" x14ac:dyDescent="0.35">
      <c r="A8794" t="s">
        <v>8223</v>
      </c>
      <c r="B8794">
        <v>94</v>
      </c>
      <c r="C8794">
        <v>239</v>
      </c>
      <c r="D8794">
        <v>1903</v>
      </c>
      <c r="E8794" t="s">
        <v>312</v>
      </c>
      <c r="F8794" t="s">
        <v>0</v>
      </c>
      <c r="G8794" t="s">
        <v>4155</v>
      </c>
      <c r="H8794">
        <v>1.857</v>
      </c>
      <c r="I8794">
        <v>28.16</v>
      </c>
      <c r="J8794">
        <v>27</v>
      </c>
    </row>
    <row r="8795" spans="1:10" x14ac:dyDescent="0.35">
      <c r="A8795" t="s">
        <v>8224</v>
      </c>
      <c r="B8795">
        <v>59</v>
      </c>
      <c r="C8795">
        <v>239</v>
      </c>
      <c r="D8795">
        <v>1903</v>
      </c>
      <c r="E8795" t="s">
        <v>328</v>
      </c>
      <c r="F8795" t="s">
        <v>0</v>
      </c>
      <c r="G8795" t="s">
        <v>2102</v>
      </c>
      <c r="H8795">
        <v>2.5219999999999998</v>
      </c>
      <c r="I8795">
        <v>48.28</v>
      </c>
      <c r="J8795">
        <v>30</v>
      </c>
    </row>
    <row r="8796" spans="1:10" x14ac:dyDescent="0.35">
      <c r="A8796" t="s">
        <v>8228</v>
      </c>
      <c r="B8796">
        <v>90</v>
      </c>
      <c r="C8796">
        <v>239</v>
      </c>
      <c r="D8796">
        <v>1903</v>
      </c>
      <c r="E8796" t="s">
        <v>334</v>
      </c>
      <c r="F8796" t="s">
        <v>0</v>
      </c>
      <c r="G8796" t="s">
        <v>8229</v>
      </c>
      <c r="H8796">
        <v>1.4019999999999999</v>
      </c>
      <c r="I8796">
        <v>12.27</v>
      </c>
      <c r="J8796">
        <v>56</v>
      </c>
    </row>
    <row r="8797" spans="1:10" x14ac:dyDescent="0.35">
      <c r="A8797" t="s">
        <v>8231</v>
      </c>
      <c r="B8797">
        <v>159</v>
      </c>
      <c r="C8797">
        <v>239</v>
      </c>
      <c r="D8797">
        <v>1903</v>
      </c>
      <c r="E8797" t="s">
        <v>311</v>
      </c>
      <c r="F8797" t="s">
        <v>0</v>
      </c>
      <c r="G8797" t="s">
        <v>2520</v>
      </c>
      <c r="I8797" t="s">
        <v>311</v>
      </c>
      <c r="J8797">
        <v>17</v>
      </c>
    </row>
    <row r="8798" spans="1:10" x14ac:dyDescent="0.35">
      <c r="A8798" t="s">
        <v>8233</v>
      </c>
      <c r="B8798">
        <v>193</v>
      </c>
      <c r="C8798">
        <v>238</v>
      </c>
      <c r="D8798">
        <v>1911</v>
      </c>
      <c r="E8798" t="s">
        <v>334</v>
      </c>
      <c r="F8798" t="s">
        <v>0</v>
      </c>
      <c r="G8798" t="s">
        <v>3237</v>
      </c>
      <c r="H8798">
        <v>0.66700000000000004</v>
      </c>
      <c r="I8798">
        <v>4.6900000000000004</v>
      </c>
      <c r="J8798">
        <v>6</v>
      </c>
    </row>
    <row r="8799" spans="1:10" x14ac:dyDescent="0.35">
      <c r="A8799" t="s">
        <v>8234</v>
      </c>
      <c r="B8799">
        <v>109</v>
      </c>
      <c r="C8799">
        <v>237</v>
      </c>
      <c r="D8799">
        <v>1913</v>
      </c>
      <c r="E8799" t="s">
        <v>328</v>
      </c>
      <c r="F8799" t="s">
        <v>0</v>
      </c>
      <c r="G8799" t="s">
        <v>2590</v>
      </c>
      <c r="H8799">
        <v>1.0089999999999999</v>
      </c>
      <c r="I8799">
        <v>39.79</v>
      </c>
      <c r="J8799">
        <v>72</v>
      </c>
    </row>
    <row r="8800" spans="1:10" x14ac:dyDescent="0.35">
      <c r="A8800" t="s">
        <v>8235</v>
      </c>
      <c r="B8800">
        <v>46</v>
      </c>
      <c r="C8800">
        <v>236</v>
      </c>
      <c r="D8800">
        <v>1914</v>
      </c>
      <c r="E8800" t="s">
        <v>311</v>
      </c>
      <c r="F8800" t="s">
        <v>0</v>
      </c>
      <c r="G8800" t="s">
        <v>1996</v>
      </c>
      <c r="I8800" t="s">
        <v>311</v>
      </c>
      <c r="J8800">
        <v>46</v>
      </c>
    </row>
    <row r="8801" spans="1:10" x14ac:dyDescent="0.35">
      <c r="A8801" t="s">
        <v>8236</v>
      </c>
      <c r="B8801">
        <v>109</v>
      </c>
      <c r="C8801">
        <v>236</v>
      </c>
      <c r="D8801">
        <v>1914</v>
      </c>
      <c r="E8801" t="s">
        <v>311</v>
      </c>
      <c r="F8801" t="s">
        <v>0</v>
      </c>
      <c r="G8801" t="s">
        <v>2235</v>
      </c>
      <c r="I8801" t="s">
        <v>311</v>
      </c>
      <c r="J8801">
        <v>32</v>
      </c>
    </row>
    <row r="8802" spans="1:10" x14ac:dyDescent="0.35">
      <c r="A8802" t="s">
        <v>8237</v>
      </c>
      <c r="B8802">
        <v>149</v>
      </c>
      <c r="C8802">
        <v>236</v>
      </c>
      <c r="D8802">
        <v>1914</v>
      </c>
      <c r="E8802" t="s">
        <v>334</v>
      </c>
      <c r="F8802" t="s">
        <v>0</v>
      </c>
      <c r="G8802" t="s">
        <v>8238</v>
      </c>
      <c r="H8802">
        <v>0.73099999999999998</v>
      </c>
      <c r="I8802">
        <v>7.66</v>
      </c>
      <c r="J8802">
        <v>83</v>
      </c>
    </row>
    <row r="8803" spans="1:10" x14ac:dyDescent="0.35">
      <c r="A8803" t="s">
        <v>8239</v>
      </c>
      <c r="B8803">
        <v>139</v>
      </c>
      <c r="C8803">
        <v>236</v>
      </c>
      <c r="D8803">
        <v>1914</v>
      </c>
      <c r="E8803" t="s">
        <v>334</v>
      </c>
      <c r="F8803" t="s">
        <v>0</v>
      </c>
      <c r="G8803" t="s">
        <v>2379</v>
      </c>
      <c r="H8803">
        <v>0.81299999999999994</v>
      </c>
      <c r="I8803">
        <v>12.4</v>
      </c>
      <c r="J8803">
        <v>54</v>
      </c>
    </row>
    <row r="8804" spans="1:10" x14ac:dyDescent="0.35">
      <c r="A8804" t="s">
        <v>8240</v>
      </c>
      <c r="B8804">
        <v>95</v>
      </c>
      <c r="C8804">
        <v>235</v>
      </c>
      <c r="D8804">
        <v>1918</v>
      </c>
      <c r="E8804" t="s">
        <v>334</v>
      </c>
      <c r="F8804" t="s">
        <v>0</v>
      </c>
      <c r="G8804" t="s">
        <v>2452</v>
      </c>
      <c r="H8804">
        <v>1.202</v>
      </c>
      <c r="I8804">
        <v>22.46</v>
      </c>
      <c r="J8804">
        <v>37</v>
      </c>
    </row>
    <row r="8805" spans="1:10" x14ac:dyDescent="0.35">
      <c r="A8805" t="s">
        <v>8241</v>
      </c>
      <c r="B8805">
        <v>89</v>
      </c>
      <c r="C8805">
        <v>234</v>
      </c>
      <c r="D8805">
        <v>1919</v>
      </c>
      <c r="E8805" t="s">
        <v>312</v>
      </c>
      <c r="F8805" t="s">
        <v>0</v>
      </c>
      <c r="G8805" t="s">
        <v>8242</v>
      </c>
      <c r="H8805">
        <v>1.1379999999999999</v>
      </c>
      <c r="I8805">
        <v>24.38</v>
      </c>
      <c r="J8805">
        <v>24</v>
      </c>
    </row>
    <row r="8806" spans="1:10" x14ac:dyDescent="0.35">
      <c r="A8806" t="s">
        <v>8243</v>
      </c>
      <c r="B8806">
        <v>218</v>
      </c>
      <c r="C8806">
        <v>234</v>
      </c>
      <c r="D8806">
        <v>1919</v>
      </c>
      <c r="E8806" t="s">
        <v>311</v>
      </c>
      <c r="F8806" t="s">
        <v>0</v>
      </c>
      <c r="G8806" t="s">
        <v>8244</v>
      </c>
      <c r="I8806" t="s">
        <v>311</v>
      </c>
      <c r="J8806">
        <v>7</v>
      </c>
    </row>
    <row r="8807" spans="1:10" x14ac:dyDescent="0.35">
      <c r="A8807" t="s">
        <v>8245</v>
      </c>
      <c r="B8807">
        <v>199</v>
      </c>
      <c r="C8807">
        <v>234</v>
      </c>
      <c r="D8807">
        <v>1919</v>
      </c>
      <c r="E8807" t="s">
        <v>312</v>
      </c>
      <c r="F8807" t="s">
        <v>0</v>
      </c>
      <c r="G8807" t="s">
        <v>2520</v>
      </c>
      <c r="H8807">
        <v>0.69799999999999995</v>
      </c>
      <c r="I8807">
        <v>26.96</v>
      </c>
      <c r="J8807">
        <v>14</v>
      </c>
    </row>
    <row r="8808" spans="1:10" x14ac:dyDescent="0.35">
      <c r="A8808" t="s">
        <v>8246</v>
      </c>
      <c r="B8808">
        <v>65</v>
      </c>
      <c r="C8808">
        <v>233</v>
      </c>
      <c r="D8808">
        <v>1922</v>
      </c>
      <c r="E8808" t="s">
        <v>312</v>
      </c>
      <c r="F8808" t="s">
        <v>0</v>
      </c>
      <c r="G8808" t="s">
        <v>7019</v>
      </c>
      <c r="H8808">
        <v>2.169</v>
      </c>
      <c r="I8808">
        <v>23.41</v>
      </c>
      <c r="J8808">
        <v>17</v>
      </c>
    </row>
    <row r="8809" spans="1:10" x14ac:dyDescent="0.35">
      <c r="A8809" t="s">
        <v>8248</v>
      </c>
      <c r="B8809">
        <v>62</v>
      </c>
      <c r="C8809">
        <v>233</v>
      </c>
      <c r="D8809">
        <v>1922</v>
      </c>
      <c r="E8809" t="s">
        <v>311</v>
      </c>
      <c r="F8809" t="s">
        <v>0</v>
      </c>
      <c r="G8809" t="s">
        <v>1798</v>
      </c>
      <c r="I8809" t="s">
        <v>311</v>
      </c>
      <c r="J8809">
        <v>25</v>
      </c>
    </row>
    <row r="8810" spans="1:10" x14ac:dyDescent="0.35">
      <c r="A8810" t="s">
        <v>8249</v>
      </c>
      <c r="B8810">
        <v>261</v>
      </c>
      <c r="C8810">
        <v>232</v>
      </c>
      <c r="D8810">
        <v>1925</v>
      </c>
      <c r="E8810" t="s">
        <v>334</v>
      </c>
      <c r="F8810" t="s">
        <v>0</v>
      </c>
      <c r="G8810" t="s">
        <v>4022</v>
      </c>
      <c r="H8810">
        <v>1.0089999999999999</v>
      </c>
      <c r="I8810">
        <v>18.98</v>
      </c>
      <c r="J8810">
        <v>202</v>
      </c>
    </row>
    <row r="8811" spans="1:10" x14ac:dyDescent="0.35">
      <c r="A8811" t="s">
        <v>8250</v>
      </c>
      <c r="B8811">
        <v>58</v>
      </c>
      <c r="C8811">
        <v>232</v>
      </c>
      <c r="D8811">
        <v>1925</v>
      </c>
      <c r="E8811" t="s">
        <v>312</v>
      </c>
      <c r="F8811" t="s">
        <v>0</v>
      </c>
      <c r="G8811" t="s">
        <v>3026</v>
      </c>
      <c r="H8811">
        <v>1.821</v>
      </c>
      <c r="I8811">
        <v>30.9</v>
      </c>
      <c r="J8811">
        <v>39</v>
      </c>
    </row>
    <row r="8812" spans="1:10" x14ac:dyDescent="0.35">
      <c r="A8812" t="s">
        <v>8251</v>
      </c>
      <c r="B8812">
        <v>76</v>
      </c>
      <c r="C8812">
        <v>232</v>
      </c>
      <c r="D8812">
        <v>1925</v>
      </c>
      <c r="E8812" t="s">
        <v>311</v>
      </c>
      <c r="F8812" t="s">
        <v>0</v>
      </c>
      <c r="G8812" t="s">
        <v>1767</v>
      </c>
      <c r="I8812" t="s">
        <v>311</v>
      </c>
      <c r="J8812">
        <v>16</v>
      </c>
    </row>
    <row r="8813" spans="1:10" x14ac:dyDescent="0.35">
      <c r="A8813" t="s">
        <v>8252</v>
      </c>
      <c r="B8813">
        <v>59</v>
      </c>
      <c r="C8813">
        <v>231</v>
      </c>
      <c r="D8813">
        <v>1928</v>
      </c>
      <c r="E8813" t="s">
        <v>311</v>
      </c>
      <c r="F8813" t="s">
        <v>0</v>
      </c>
      <c r="G8813" t="s">
        <v>4022</v>
      </c>
      <c r="I8813" t="s">
        <v>311</v>
      </c>
      <c r="J8813">
        <v>14</v>
      </c>
    </row>
    <row r="8814" spans="1:10" x14ac:dyDescent="0.35">
      <c r="A8814" t="s">
        <v>8253</v>
      </c>
      <c r="B8814">
        <v>31</v>
      </c>
      <c r="C8814">
        <v>231</v>
      </c>
      <c r="D8814">
        <v>1928</v>
      </c>
      <c r="E8814" t="s">
        <v>311</v>
      </c>
      <c r="F8814" t="s">
        <v>0</v>
      </c>
      <c r="G8814" t="s">
        <v>1807</v>
      </c>
      <c r="I8814" t="s">
        <v>311</v>
      </c>
      <c r="J8814">
        <v>31</v>
      </c>
    </row>
    <row r="8815" spans="1:10" x14ac:dyDescent="0.35">
      <c r="A8815" t="s">
        <v>8254</v>
      </c>
      <c r="B8815">
        <v>239</v>
      </c>
      <c r="C8815">
        <v>231</v>
      </c>
      <c r="D8815">
        <v>1928</v>
      </c>
      <c r="E8815" t="s">
        <v>334</v>
      </c>
      <c r="F8815" t="s">
        <v>0</v>
      </c>
      <c r="G8815" t="s">
        <v>1827</v>
      </c>
      <c r="H8815">
        <v>0.50800000000000001</v>
      </c>
      <c r="I8815">
        <v>2.75</v>
      </c>
      <c r="J8815">
        <v>10</v>
      </c>
    </row>
    <row r="8816" spans="1:10" x14ac:dyDescent="0.35">
      <c r="A8816" t="s">
        <v>8255</v>
      </c>
      <c r="B8816">
        <v>124</v>
      </c>
      <c r="C8816">
        <v>231</v>
      </c>
      <c r="D8816">
        <v>1928</v>
      </c>
      <c r="E8816" t="s">
        <v>311</v>
      </c>
      <c r="F8816" t="s">
        <v>0</v>
      </c>
      <c r="G8816" t="s">
        <v>2211</v>
      </c>
      <c r="I8816" t="s">
        <v>311</v>
      </c>
      <c r="J8816">
        <v>36</v>
      </c>
    </row>
    <row r="8817" spans="1:10" x14ac:dyDescent="0.35">
      <c r="A8817" t="s">
        <v>8256</v>
      </c>
      <c r="B8817">
        <v>121</v>
      </c>
      <c r="C8817">
        <v>230</v>
      </c>
      <c r="D8817">
        <v>1932</v>
      </c>
      <c r="E8817" t="s">
        <v>311</v>
      </c>
      <c r="F8817" t="s">
        <v>0</v>
      </c>
      <c r="G8817" t="s">
        <v>1759</v>
      </c>
      <c r="I8817" t="s">
        <v>311</v>
      </c>
      <c r="J8817">
        <v>121</v>
      </c>
    </row>
    <row r="8818" spans="1:10" x14ac:dyDescent="0.35">
      <c r="A8818" t="s">
        <v>8257</v>
      </c>
      <c r="B8818">
        <v>75</v>
      </c>
      <c r="C8818">
        <v>229</v>
      </c>
      <c r="D8818">
        <v>1933</v>
      </c>
      <c r="E8818" t="s">
        <v>312</v>
      </c>
      <c r="F8818" t="s">
        <v>0</v>
      </c>
      <c r="G8818" t="s">
        <v>4584</v>
      </c>
      <c r="H8818">
        <v>1.681</v>
      </c>
      <c r="I8818">
        <v>36.630000000000003</v>
      </c>
      <c r="J8818">
        <v>43</v>
      </c>
    </row>
    <row r="8819" spans="1:10" x14ac:dyDescent="0.35">
      <c r="A8819" t="s">
        <v>8258</v>
      </c>
      <c r="B8819">
        <v>33</v>
      </c>
      <c r="C8819">
        <v>229</v>
      </c>
      <c r="D8819">
        <v>1933</v>
      </c>
      <c r="E8819" t="s">
        <v>319</v>
      </c>
      <c r="F8819" t="s">
        <v>0</v>
      </c>
      <c r="G8819" t="s">
        <v>8259</v>
      </c>
      <c r="H8819">
        <v>2.6970000000000001</v>
      </c>
      <c r="I8819">
        <v>87.99</v>
      </c>
      <c r="J8819">
        <v>31</v>
      </c>
    </row>
    <row r="8820" spans="1:10" x14ac:dyDescent="0.35">
      <c r="A8820" t="s">
        <v>8261</v>
      </c>
      <c r="B8820">
        <v>45</v>
      </c>
      <c r="C8820">
        <v>229</v>
      </c>
      <c r="D8820">
        <v>1933</v>
      </c>
      <c r="E8820" t="s">
        <v>311</v>
      </c>
      <c r="F8820" t="s">
        <v>0</v>
      </c>
      <c r="G8820" t="s">
        <v>2799</v>
      </c>
      <c r="I8820" t="s">
        <v>311</v>
      </c>
      <c r="J8820">
        <v>45</v>
      </c>
    </row>
    <row r="8821" spans="1:10" x14ac:dyDescent="0.35">
      <c r="A8821" t="s">
        <v>8262</v>
      </c>
      <c r="B8821">
        <v>65</v>
      </c>
      <c r="C8821">
        <v>229</v>
      </c>
      <c r="D8821">
        <v>1933</v>
      </c>
      <c r="E8821" t="s">
        <v>311</v>
      </c>
      <c r="F8821" t="s">
        <v>0</v>
      </c>
      <c r="G8821" t="s">
        <v>8263</v>
      </c>
      <c r="I8821" t="s">
        <v>311</v>
      </c>
      <c r="J8821">
        <v>28</v>
      </c>
    </row>
    <row r="8822" spans="1:10" x14ac:dyDescent="0.35">
      <c r="A8822" t="s">
        <v>8264</v>
      </c>
      <c r="B8822">
        <v>59</v>
      </c>
      <c r="C8822">
        <v>228</v>
      </c>
      <c r="D8822">
        <v>1938</v>
      </c>
      <c r="E8822" t="s">
        <v>328</v>
      </c>
      <c r="F8822" t="s">
        <v>0</v>
      </c>
      <c r="G8822" t="s">
        <v>4090</v>
      </c>
      <c r="H8822">
        <v>2.38</v>
      </c>
      <c r="I8822">
        <v>54.39</v>
      </c>
      <c r="J8822">
        <v>22</v>
      </c>
    </row>
    <row r="8823" spans="1:10" x14ac:dyDescent="0.35">
      <c r="A8823" t="s">
        <v>8265</v>
      </c>
      <c r="B8823">
        <v>85</v>
      </c>
      <c r="C8823">
        <v>227</v>
      </c>
      <c r="D8823">
        <v>1939</v>
      </c>
      <c r="E8823" t="s">
        <v>312</v>
      </c>
      <c r="F8823" t="s">
        <v>0</v>
      </c>
      <c r="G8823" t="s">
        <v>4615</v>
      </c>
      <c r="H8823">
        <v>1.266</v>
      </c>
      <c r="I8823">
        <v>35.479999999999997</v>
      </c>
      <c r="J8823">
        <v>40</v>
      </c>
    </row>
    <row r="8824" spans="1:10" x14ac:dyDescent="0.35">
      <c r="A8824" t="s">
        <v>8267</v>
      </c>
      <c r="B8824">
        <v>82</v>
      </c>
      <c r="C8824">
        <v>227</v>
      </c>
      <c r="D8824">
        <v>1939</v>
      </c>
      <c r="E8824" t="s">
        <v>312</v>
      </c>
      <c r="F8824" t="s">
        <v>0</v>
      </c>
      <c r="G8824" t="s">
        <v>8268</v>
      </c>
      <c r="H8824">
        <v>1.429</v>
      </c>
      <c r="I8824">
        <v>34.590000000000003</v>
      </c>
      <c r="J8824">
        <v>43</v>
      </c>
    </row>
    <row r="8825" spans="1:10" x14ac:dyDescent="0.35">
      <c r="A8825" t="s">
        <v>8269</v>
      </c>
      <c r="B8825">
        <v>54</v>
      </c>
      <c r="C8825">
        <v>227</v>
      </c>
      <c r="D8825">
        <v>1939</v>
      </c>
      <c r="E8825" t="s">
        <v>319</v>
      </c>
      <c r="F8825" t="s">
        <v>0</v>
      </c>
      <c r="G8825" t="s">
        <v>8270</v>
      </c>
      <c r="H8825">
        <v>2.3650000000000002</v>
      </c>
      <c r="I8825">
        <v>53.24</v>
      </c>
      <c r="J8825">
        <v>10</v>
      </c>
    </row>
    <row r="8826" spans="1:10" x14ac:dyDescent="0.35">
      <c r="A8826" t="s">
        <v>8271</v>
      </c>
      <c r="B8826">
        <v>164</v>
      </c>
      <c r="C8826">
        <v>226</v>
      </c>
      <c r="D8826">
        <v>1943</v>
      </c>
      <c r="E8826" t="s">
        <v>311</v>
      </c>
      <c r="F8826" t="s">
        <v>0</v>
      </c>
      <c r="G8826" t="s">
        <v>8272</v>
      </c>
      <c r="I8826" t="s">
        <v>311</v>
      </c>
      <c r="J8826">
        <v>60</v>
      </c>
    </row>
    <row r="8827" spans="1:10" x14ac:dyDescent="0.35">
      <c r="A8827" t="s">
        <v>8273</v>
      </c>
      <c r="B8827">
        <v>128</v>
      </c>
      <c r="C8827">
        <v>226</v>
      </c>
      <c r="D8827">
        <v>1943</v>
      </c>
      <c r="E8827" t="s">
        <v>334</v>
      </c>
      <c r="F8827" t="s">
        <v>0</v>
      </c>
      <c r="G8827" t="s">
        <v>3628</v>
      </c>
      <c r="H8827">
        <v>0.96</v>
      </c>
      <c r="I8827">
        <v>18.8</v>
      </c>
      <c r="J8827">
        <v>29</v>
      </c>
    </row>
    <row r="8828" spans="1:10" x14ac:dyDescent="0.35">
      <c r="A8828" t="s">
        <v>8275</v>
      </c>
      <c r="B8828">
        <v>69</v>
      </c>
      <c r="C8828">
        <v>225</v>
      </c>
      <c r="D8828">
        <v>1946</v>
      </c>
      <c r="E8828" t="s">
        <v>328</v>
      </c>
      <c r="F8828" t="s">
        <v>0</v>
      </c>
      <c r="G8828" t="s">
        <v>4219</v>
      </c>
      <c r="H8828">
        <v>1.6819999999999999</v>
      </c>
      <c r="I8828">
        <v>60.71</v>
      </c>
      <c r="J8828">
        <v>30</v>
      </c>
    </row>
    <row r="8829" spans="1:10" x14ac:dyDescent="0.35">
      <c r="A8829" t="s">
        <v>8276</v>
      </c>
      <c r="B8829">
        <v>73</v>
      </c>
      <c r="C8829">
        <v>225</v>
      </c>
      <c r="D8829">
        <v>1946</v>
      </c>
      <c r="E8829" t="s">
        <v>311</v>
      </c>
      <c r="F8829" t="s">
        <v>0</v>
      </c>
      <c r="G8829" t="s">
        <v>1819</v>
      </c>
      <c r="I8829" t="s">
        <v>311</v>
      </c>
      <c r="J8829">
        <v>28</v>
      </c>
    </row>
    <row r="8830" spans="1:10" x14ac:dyDescent="0.35">
      <c r="A8830" t="s">
        <v>8277</v>
      </c>
      <c r="B8830">
        <v>48</v>
      </c>
      <c r="C8830">
        <v>225</v>
      </c>
      <c r="D8830">
        <v>1946</v>
      </c>
      <c r="E8830" t="s">
        <v>311</v>
      </c>
      <c r="F8830" t="s">
        <v>0</v>
      </c>
      <c r="G8830" t="s">
        <v>1876</v>
      </c>
      <c r="I8830" t="s">
        <v>311</v>
      </c>
      <c r="J8830">
        <v>2</v>
      </c>
    </row>
    <row r="8831" spans="1:10" x14ac:dyDescent="0.35">
      <c r="A8831" t="s">
        <v>8278</v>
      </c>
      <c r="B8831">
        <v>59</v>
      </c>
      <c r="C8831">
        <v>225</v>
      </c>
      <c r="D8831">
        <v>1946</v>
      </c>
      <c r="E8831" t="s">
        <v>311</v>
      </c>
      <c r="F8831" t="s">
        <v>0</v>
      </c>
      <c r="G8831" t="s">
        <v>8279</v>
      </c>
      <c r="I8831" t="s">
        <v>311</v>
      </c>
      <c r="J8831">
        <v>59</v>
      </c>
    </row>
    <row r="8832" spans="1:10" x14ac:dyDescent="0.35">
      <c r="A8832" t="s">
        <v>8280</v>
      </c>
      <c r="B8832">
        <v>29</v>
      </c>
      <c r="C8832">
        <v>224</v>
      </c>
      <c r="D8832">
        <v>1950</v>
      </c>
      <c r="E8832" t="s">
        <v>311</v>
      </c>
      <c r="F8832" t="s">
        <v>0</v>
      </c>
      <c r="G8832" t="s">
        <v>7881</v>
      </c>
      <c r="I8832" t="s">
        <v>311</v>
      </c>
      <c r="J8832">
        <v>29</v>
      </c>
    </row>
    <row r="8833" spans="1:10" x14ac:dyDescent="0.35">
      <c r="A8833" t="s">
        <v>8281</v>
      </c>
      <c r="B8833">
        <v>55</v>
      </c>
      <c r="C8833">
        <v>224</v>
      </c>
      <c r="D8833">
        <v>1950</v>
      </c>
      <c r="E8833" t="s">
        <v>311</v>
      </c>
      <c r="F8833" t="s">
        <v>0</v>
      </c>
      <c r="G8833" t="s">
        <v>8282</v>
      </c>
      <c r="I8833" t="s">
        <v>311</v>
      </c>
      <c r="J8833">
        <v>23</v>
      </c>
    </row>
    <row r="8834" spans="1:10" x14ac:dyDescent="0.35">
      <c r="A8834" t="s">
        <v>8283</v>
      </c>
      <c r="B8834">
        <v>45</v>
      </c>
      <c r="C8834">
        <v>223</v>
      </c>
      <c r="D8834">
        <v>1952</v>
      </c>
      <c r="E8834" t="s">
        <v>319</v>
      </c>
      <c r="F8834" t="s">
        <v>0</v>
      </c>
      <c r="G8834" t="s">
        <v>8284</v>
      </c>
      <c r="H8834">
        <v>2.75</v>
      </c>
      <c r="I8834">
        <v>66.13</v>
      </c>
      <c r="J8834">
        <v>17</v>
      </c>
    </row>
    <row r="8835" spans="1:10" x14ac:dyDescent="0.35">
      <c r="A8835" t="s">
        <v>8285</v>
      </c>
      <c r="B8835">
        <v>173</v>
      </c>
      <c r="C8835">
        <v>223</v>
      </c>
      <c r="D8835">
        <v>1952</v>
      </c>
      <c r="E8835" t="s">
        <v>334</v>
      </c>
      <c r="F8835" t="s">
        <v>0</v>
      </c>
      <c r="G8835" t="s">
        <v>3088</v>
      </c>
      <c r="H8835">
        <v>0.68600000000000005</v>
      </c>
      <c r="I8835">
        <v>11.95</v>
      </c>
      <c r="J8835">
        <v>1</v>
      </c>
    </row>
    <row r="8836" spans="1:10" x14ac:dyDescent="0.35">
      <c r="A8836" t="s">
        <v>8288</v>
      </c>
      <c r="B8836">
        <v>83</v>
      </c>
      <c r="C8836">
        <v>222</v>
      </c>
      <c r="D8836">
        <v>1954</v>
      </c>
      <c r="E8836" t="s">
        <v>311</v>
      </c>
      <c r="F8836" t="s">
        <v>0</v>
      </c>
      <c r="G8836" t="s">
        <v>3788</v>
      </c>
      <c r="I8836" t="s">
        <v>311</v>
      </c>
      <c r="J8836">
        <v>27</v>
      </c>
    </row>
    <row r="8837" spans="1:10" x14ac:dyDescent="0.35">
      <c r="A8837" t="s">
        <v>8289</v>
      </c>
      <c r="B8837">
        <v>87</v>
      </c>
      <c r="C8837">
        <v>221</v>
      </c>
      <c r="D8837">
        <v>1957</v>
      </c>
      <c r="E8837" t="s">
        <v>311</v>
      </c>
      <c r="F8837" t="s">
        <v>0</v>
      </c>
      <c r="G8837" t="s">
        <v>311</v>
      </c>
      <c r="I8837" t="s">
        <v>311</v>
      </c>
      <c r="J8837">
        <v>9</v>
      </c>
    </row>
    <row r="8838" spans="1:10" x14ac:dyDescent="0.35">
      <c r="A8838" t="s">
        <v>8290</v>
      </c>
      <c r="B8838">
        <v>43</v>
      </c>
      <c r="C8838">
        <v>220</v>
      </c>
      <c r="D8838">
        <v>1958</v>
      </c>
      <c r="E8838" t="s">
        <v>311</v>
      </c>
      <c r="F8838" t="s">
        <v>0</v>
      </c>
      <c r="G8838" t="s">
        <v>8291</v>
      </c>
      <c r="I8838" t="s">
        <v>311</v>
      </c>
      <c r="J8838">
        <v>43</v>
      </c>
    </row>
    <row r="8839" spans="1:10" x14ac:dyDescent="0.35">
      <c r="A8839" t="s">
        <v>8292</v>
      </c>
      <c r="B8839">
        <v>54</v>
      </c>
      <c r="C8839">
        <v>220</v>
      </c>
      <c r="D8839">
        <v>1958</v>
      </c>
      <c r="E8839" t="s">
        <v>312</v>
      </c>
      <c r="F8839" t="s">
        <v>0</v>
      </c>
      <c r="G8839" t="s">
        <v>2801</v>
      </c>
      <c r="H8839">
        <v>2.4169999999999998</v>
      </c>
      <c r="I8839">
        <v>47.65</v>
      </c>
      <c r="J8839">
        <v>25</v>
      </c>
    </row>
    <row r="8840" spans="1:10" x14ac:dyDescent="0.35">
      <c r="A8840" t="s">
        <v>8293</v>
      </c>
      <c r="B8840">
        <v>70</v>
      </c>
      <c r="C8840">
        <v>220</v>
      </c>
      <c r="D8840">
        <v>1958</v>
      </c>
      <c r="E8840" t="s">
        <v>311</v>
      </c>
      <c r="F8840" t="s">
        <v>0</v>
      </c>
      <c r="G8840" t="s">
        <v>1693</v>
      </c>
      <c r="I8840" t="s">
        <v>311</v>
      </c>
      <c r="J8840">
        <v>35</v>
      </c>
    </row>
    <row r="8841" spans="1:10" x14ac:dyDescent="0.35">
      <c r="A8841" t="s">
        <v>8294</v>
      </c>
      <c r="B8841">
        <v>114</v>
      </c>
      <c r="C8841">
        <v>219</v>
      </c>
      <c r="D8841">
        <v>1961</v>
      </c>
      <c r="E8841" t="s">
        <v>312</v>
      </c>
      <c r="F8841" t="s">
        <v>0</v>
      </c>
      <c r="G8841" t="s">
        <v>8295</v>
      </c>
      <c r="H8841">
        <v>1.0189999999999999</v>
      </c>
      <c r="I8841">
        <v>17.010000000000002</v>
      </c>
      <c r="J8841">
        <v>46</v>
      </c>
    </row>
    <row r="8842" spans="1:10" x14ac:dyDescent="0.35">
      <c r="A8842" t="s">
        <v>8296</v>
      </c>
      <c r="B8842">
        <v>130</v>
      </c>
      <c r="C8842">
        <v>219</v>
      </c>
      <c r="D8842">
        <v>1961</v>
      </c>
      <c r="E8842" t="s">
        <v>328</v>
      </c>
      <c r="F8842" t="s">
        <v>0</v>
      </c>
      <c r="G8842" t="s">
        <v>8297</v>
      </c>
      <c r="H8842">
        <v>0.83299999999999996</v>
      </c>
      <c r="I8842">
        <v>51.95</v>
      </c>
      <c r="J8842">
        <v>57</v>
      </c>
    </row>
    <row r="8843" spans="1:10" x14ac:dyDescent="0.35">
      <c r="A8843" t="s">
        <v>8298</v>
      </c>
      <c r="B8843">
        <v>78</v>
      </c>
      <c r="C8843">
        <v>219</v>
      </c>
      <c r="D8843">
        <v>1961</v>
      </c>
      <c r="E8843" t="s">
        <v>311</v>
      </c>
      <c r="F8843" t="s">
        <v>0</v>
      </c>
      <c r="G8843" t="s">
        <v>2760</v>
      </c>
      <c r="I8843" t="s">
        <v>311</v>
      </c>
      <c r="J8843">
        <v>11</v>
      </c>
    </row>
    <row r="8844" spans="1:10" x14ac:dyDescent="0.35">
      <c r="A8844" t="s">
        <v>8300</v>
      </c>
      <c r="B8844">
        <v>104</v>
      </c>
      <c r="C8844">
        <v>219</v>
      </c>
      <c r="D8844">
        <v>1961</v>
      </c>
      <c r="E8844" t="s">
        <v>312</v>
      </c>
      <c r="F8844" t="s">
        <v>0</v>
      </c>
      <c r="G8844" t="s">
        <v>2053</v>
      </c>
      <c r="H8844">
        <v>1.889</v>
      </c>
      <c r="I8844">
        <v>45.51</v>
      </c>
      <c r="J8844">
        <v>29</v>
      </c>
    </row>
    <row r="8845" spans="1:10" x14ac:dyDescent="0.35">
      <c r="A8845" t="s">
        <v>8301</v>
      </c>
      <c r="B8845">
        <v>154</v>
      </c>
      <c r="C8845">
        <v>219</v>
      </c>
      <c r="D8845">
        <v>1961</v>
      </c>
      <c r="E8845" t="s">
        <v>334</v>
      </c>
      <c r="F8845" t="s">
        <v>0</v>
      </c>
      <c r="G8845" t="s">
        <v>2883</v>
      </c>
      <c r="H8845">
        <v>0.73199999999999998</v>
      </c>
      <c r="I8845">
        <v>6.07</v>
      </c>
      <c r="J8845">
        <v>4</v>
      </c>
    </row>
    <row r="8846" spans="1:10" x14ac:dyDescent="0.35">
      <c r="A8846" t="s">
        <v>8303</v>
      </c>
      <c r="B8846">
        <v>86</v>
      </c>
      <c r="C8846">
        <v>217</v>
      </c>
      <c r="D8846">
        <v>1968</v>
      </c>
      <c r="E8846" t="s">
        <v>312</v>
      </c>
      <c r="F8846" t="s">
        <v>0</v>
      </c>
      <c r="G8846" t="s">
        <v>4755</v>
      </c>
      <c r="H8846">
        <v>1.337</v>
      </c>
      <c r="I8846">
        <v>29.91</v>
      </c>
      <c r="J8846">
        <v>47</v>
      </c>
    </row>
    <row r="8847" spans="1:10" x14ac:dyDescent="0.35">
      <c r="A8847" t="s">
        <v>8304</v>
      </c>
      <c r="B8847">
        <v>120</v>
      </c>
      <c r="C8847">
        <v>217</v>
      </c>
      <c r="D8847">
        <v>1968</v>
      </c>
      <c r="E8847" t="s">
        <v>311</v>
      </c>
      <c r="F8847" t="s">
        <v>0</v>
      </c>
      <c r="G8847" t="s">
        <v>1940</v>
      </c>
      <c r="I8847" t="s">
        <v>311</v>
      </c>
      <c r="J8847">
        <v>40</v>
      </c>
    </row>
    <row r="8848" spans="1:10" x14ac:dyDescent="0.35">
      <c r="A8848" t="s">
        <v>8305</v>
      </c>
      <c r="B8848">
        <v>94</v>
      </c>
      <c r="C8848">
        <v>217</v>
      </c>
      <c r="D8848">
        <v>1968</v>
      </c>
      <c r="E8848" t="s">
        <v>334</v>
      </c>
      <c r="F8848" t="s">
        <v>0</v>
      </c>
      <c r="G8848" t="s">
        <v>2053</v>
      </c>
      <c r="H8848">
        <v>1.143</v>
      </c>
      <c r="I8848">
        <v>19.39</v>
      </c>
      <c r="J8848">
        <v>32</v>
      </c>
    </row>
    <row r="8849" spans="1:10" x14ac:dyDescent="0.35">
      <c r="A8849" t="s">
        <v>8306</v>
      </c>
      <c r="B8849">
        <v>62</v>
      </c>
      <c r="C8849">
        <v>217</v>
      </c>
      <c r="D8849">
        <v>1968</v>
      </c>
      <c r="E8849" t="s">
        <v>312</v>
      </c>
      <c r="F8849" t="s">
        <v>0</v>
      </c>
      <c r="G8849" t="s">
        <v>2811</v>
      </c>
      <c r="H8849">
        <v>2.069</v>
      </c>
      <c r="I8849">
        <v>23.98</v>
      </c>
      <c r="J8849">
        <v>17</v>
      </c>
    </row>
    <row r="8850" spans="1:10" x14ac:dyDescent="0.35">
      <c r="A8850" t="s">
        <v>8307</v>
      </c>
      <c r="B8850">
        <v>124</v>
      </c>
      <c r="C8850">
        <v>217</v>
      </c>
      <c r="D8850">
        <v>1968</v>
      </c>
      <c r="E8850" t="s">
        <v>311</v>
      </c>
      <c r="F8850" t="s">
        <v>0</v>
      </c>
      <c r="G8850" t="s">
        <v>2972</v>
      </c>
      <c r="I8850" t="s">
        <v>311</v>
      </c>
      <c r="J8850">
        <v>27</v>
      </c>
    </row>
    <row r="8851" spans="1:10" x14ac:dyDescent="0.35">
      <c r="A8851" t="s">
        <v>8308</v>
      </c>
      <c r="B8851">
        <v>109</v>
      </c>
      <c r="C8851">
        <v>216</v>
      </c>
      <c r="D8851">
        <v>1973</v>
      </c>
      <c r="E8851" t="s">
        <v>311</v>
      </c>
      <c r="F8851" t="s">
        <v>0</v>
      </c>
      <c r="G8851" t="s">
        <v>4155</v>
      </c>
      <c r="I8851" t="s">
        <v>311</v>
      </c>
      <c r="J8851">
        <v>24</v>
      </c>
    </row>
    <row r="8852" spans="1:10" x14ac:dyDescent="0.35">
      <c r="A8852" t="s">
        <v>8309</v>
      </c>
      <c r="B8852">
        <v>145</v>
      </c>
      <c r="C8852">
        <v>216</v>
      </c>
      <c r="D8852">
        <v>1973</v>
      </c>
      <c r="E8852" t="s">
        <v>311</v>
      </c>
      <c r="F8852" t="s">
        <v>0</v>
      </c>
      <c r="G8852" t="s">
        <v>4219</v>
      </c>
      <c r="I8852" t="s">
        <v>311</v>
      </c>
      <c r="J8852">
        <v>67</v>
      </c>
    </row>
    <row r="8853" spans="1:10" x14ac:dyDescent="0.35">
      <c r="A8853" t="s">
        <v>8310</v>
      </c>
      <c r="B8853">
        <v>89</v>
      </c>
      <c r="C8853">
        <v>215</v>
      </c>
      <c r="D8853">
        <v>1975</v>
      </c>
      <c r="E8853" t="s">
        <v>311</v>
      </c>
      <c r="F8853" t="s">
        <v>0</v>
      </c>
      <c r="G8853" t="s">
        <v>8311</v>
      </c>
      <c r="I8853" t="s">
        <v>311</v>
      </c>
      <c r="J8853">
        <v>38</v>
      </c>
    </row>
    <row r="8854" spans="1:10" x14ac:dyDescent="0.35">
      <c r="A8854" t="s">
        <v>8312</v>
      </c>
      <c r="B8854">
        <v>47</v>
      </c>
      <c r="C8854">
        <v>215</v>
      </c>
      <c r="D8854">
        <v>1975</v>
      </c>
      <c r="E8854" t="s">
        <v>311</v>
      </c>
      <c r="F8854" t="s">
        <v>0</v>
      </c>
      <c r="G8854" t="s">
        <v>1938</v>
      </c>
      <c r="I8854" t="s">
        <v>311</v>
      </c>
      <c r="J8854">
        <v>16</v>
      </c>
    </row>
    <row r="8855" spans="1:10" x14ac:dyDescent="0.35">
      <c r="A8855" t="s">
        <v>8313</v>
      </c>
      <c r="B8855">
        <v>88</v>
      </c>
      <c r="C8855">
        <v>215</v>
      </c>
      <c r="D8855">
        <v>1975</v>
      </c>
      <c r="E8855" t="s">
        <v>334</v>
      </c>
      <c r="F8855" t="s">
        <v>0</v>
      </c>
      <c r="G8855" t="s">
        <v>2235</v>
      </c>
      <c r="H8855">
        <v>1.4550000000000001</v>
      </c>
      <c r="I8855">
        <v>17.57</v>
      </c>
      <c r="J8855">
        <v>25</v>
      </c>
    </row>
    <row r="8856" spans="1:10" x14ac:dyDescent="0.35">
      <c r="A8856" t="s">
        <v>8314</v>
      </c>
      <c r="B8856">
        <v>224</v>
      </c>
      <c r="C8856">
        <v>214</v>
      </c>
      <c r="D8856">
        <v>1978</v>
      </c>
      <c r="E8856" t="s">
        <v>334</v>
      </c>
      <c r="F8856" t="s">
        <v>0</v>
      </c>
      <c r="G8856" t="s">
        <v>8315</v>
      </c>
      <c r="H8856">
        <v>0.51</v>
      </c>
      <c r="I8856">
        <v>4.58</v>
      </c>
      <c r="J8856">
        <v>17</v>
      </c>
    </row>
    <row r="8857" spans="1:10" x14ac:dyDescent="0.35">
      <c r="A8857" t="s">
        <v>8316</v>
      </c>
      <c r="B8857">
        <v>50</v>
      </c>
      <c r="C8857">
        <v>214</v>
      </c>
      <c r="D8857">
        <v>1978</v>
      </c>
      <c r="E8857" t="s">
        <v>311</v>
      </c>
      <c r="F8857" t="s">
        <v>0</v>
      </c>
      <c r="G8857" t="s">
        <v>8317</v>
      </c>
      <c r="I8857" t="s">
        <v>311</v>
      </c>
      <c r="J8857">
        <v>50</v>
      </c>
    </row>
    <row r="8858" spans="1:10" x14ac:dyDescent="0.35">
      <c r="A8858" t="s">
        <v>8318</v>
      </c>
      <c r="B8858">
        <v>96</v>
      </c>
      <c r="C8858">
        <v>214</v>
      </c>
      <c r="D8858">
        <v>1978</v>
      </c>
      <c r="E8858" t="s">
        <v>334</v>
      </c>
      <c r="F8858" t="s">
        <v>0</v>
      </c>
      <c r="G8858" t="s">
        <v>2452</v>
      </c>
      <c r="H8858">
        <v>1.022</v>
      </c>
      <c r="I8858">
        <v>15.22</v>
      </c>
      <c r="J8858">
        <v>34</v>
      </c>
    </row>
    <row r="8859" spans="1:10" x14ac:dyDescent="0.35">
      <c r="A8859" t="s">
        <v>8319</v>
      </c>
      <c r="B8859">
        <v>103</v>
      </c>
      <c r="C8859">
        <v>214</v>
      </c>
      <c r="D8859">
        <v>1978</v>
      </c>
      <c r="E8859" t="s">
        <v>312</v>
      </c>
      <c r="F8859" t="s">
        <v>0</v>
      </c>
      <c r="G8859" t="s">
        <v>2494</v>
      </c>
      <c r="H8859">
        <v>1.891</v>
      </c>
      <c r="I8859">
        <v>42.19</v>
      </c>
      <c r="J8859">
        <v>7</v>
      </c>
    </row>
    <row r="8860" spans="1:10" x14ac:dyDescent="0.35">
      <c r="A8860" t="s">
        <v>8320</v>
      </c>
      <c r="B8860">
        <v>57</v>
      </c>
      <c r="C8860">
        <v>213</v>
      </c>
      <c r="D8860">
        <v>1982</v>
      </c>
      <c r="E8860" t="s">
        <v>311</v>
      </c>
      <c r="F8860" t="s">
        <v>0</v>
      </c>
      <c r="G8860" t="s">
        <v>7281</v>
      </c>
      <c r="I8860" t="s">
        <v>311</v>
      </c>
      <c r="J8860">
        <v>14</v>
      </c>
    </row>
    <row r="8861" spans="1:10" x14ac:dyDescent="0.35">
      <c r="A8861" t="s">
        <v>8321</v>
      </c>
      <c r="B8861">
        <v>49</v>
      </c>
      <c r="C8861">
        <v>213</v>
      </c>
      <c r="D8861">
        <v>1982</v>
      </c>
      <c r="E8861" t="s">
        <v>328</v>
      </c>
      <c r="F8861" t="s">
        <v>0</v>
      </c>
      <c r="G8861" t="s">
        <v>8322</v>
      </c>
      <c r="H8861">
        <v>2.5</v>
      </c>
      <c r="I8861">
        <v>46.01</v>
      </c>
      <c r="J8861">
        <v>17</v>
      </c>
    </row>
    <row r="8862" spans="1:10" x14ac:dyDescent="0.35">
      <c r="A8862" t="s">
        <v>8323</v>
      </c>
      <c r="B8862">
        <v>45</v>
      </c>
      <c r="C8862">
        <v>213</v>
      </c>
      <c r="D8862">
        <v>1982</v>
      </c>
      <c r="E8862" t="s">
        <v>311</v>
      </c>
      <c r="F8862" t="s">
        <v>0</v>
      </c>
      <c r="G8862" t="s">
        <v>2817</v>
      </c>
      <c r="I8862" t="s">
        <v>311</v>
      </c>
      <c r="J8862">
        <v>45</v>
      </c>
    </row>
    <row r="8863" spans="1:10" x14ac:dyDescent="0.35">
      <c r="A8863" t="s">
        <v>8324</v>
      </c>
      <c r="B8863">
        <v>132</v>
      </c>
      <c r="C8863">
        <v>213</v>
      </c>
      <c r="D8863">
        <v>1982</v>
      </c>
      <c r="E8863" t="s">
        <v>334</v>
      </c>
      <c r="F8863" t="s">
        <v>0</v>
      </c>
      <c r="G8863" t="s">
        <v>1961</v>
      </c>
      <c r="H8863">
        <v>0.79500000000000004</v>
      </c>
      <c r="I8863">
        <v>7.43</v>
      </c>
      <c r="J8863">
        <v>21</v>
      </c>
    </row>
    <row r="8864" spans="1:10" x14ac:dyDescent="0.35">
      <c r="A8864" t="s">
        <v>8325</v>
      </c>
      <c r="B8864">
        <v>80</v>
      </c>
      <c r="C8864">
        <v>213</v>
      </c>
      <c r="D8864">
        <v>1982</v>
      </c>
      <c r="E8864" t="s">
        <v>312</v>
      </c>
      <c r="F8864" t="s">
        <v>0</v>
      </c>
      <c r="G8864" t="s">
        <v>3810</v>
      </c>
      <c r="H8864">
        <v>1.163</v>
      </c>
      <c r="I8864">
        <v>31.16</v>
      </c>
      <c r="J8864">
        <v>53</v>
      </c>
    </row>
    <row r="8865" spans="1:10" x14ac:dyDescent="0.35">
      <c r="A8865" t="s">
        <v>8326</v>
      </c>
      <c r="B8865">
        <v>27</v>
      </c>
      <c r="C8865">
        <v>213</v>
      </c>
      <c r="D8865">
        <v>1982</v>
      </c>
      <c r="E8865" t="s">
        <v>311</v>
      </c>
      <c r="F8865" t="s">
        <v>0</v>
      </c>
      <c r="G8865" t="s">
        <v>8327</v>
      </c>
      <c r="I8865" t="s">
        <v>311</v>
      </c>
      <c r="J8865">
        <v>23</v>
      </c>
    </row>
    <row r="8866" spans="1:10" x14ac:dyDescent="0.35">
      <c r="A8866" t="s">
        <v>8328</v>
      </c>
      <c r="B8866">
        <v>131</v>
      </c>
      <c r="C8866">
        <v>213</v>
      </c>
      <c r="D8866">
        <v>1982</v>
      </c>
      <c r="E8866" t="s">
        <v>312</v>
      </c>
      <c r="F8866" t="s">
        <v>0</v>
      </c>
      <c r="G8866" t="s">
        <v>2520</v>
      </c>
      <c r="H8866">
        <v>0.76200000000000001</v>
      </c>
      <c r="I8866">
        <v>32.979999999999997</v>
      </c>
      <c r="J8866">
        <v>108</v>
      </c>
    </row>
    <row r="8867" spans="1:10" x14ac:dyDescent="0.35">
      <c r="A8867" t="s">
        <v>8329</v>
      </c>
      <c r="B8867">
        <v>198</v>
      </c>
      <c r="C8867">
        <v>212</v>
      </c>
      <c r="D8867">
        <v>1989</v>
      </c>
      <c r="E8867" t="s">
        <v>334</v>
      </c>
      <c r="F8867" t="s">
        <v>0</v>
      </c>
      <c r="G8867" t="s">
        <v>2784</v>
      </c>
      <c r="H8867">
        <v>1.1120000000000001</v>
      </c>
      <c r="I8867">
        <v>14.71</v>
      </c>
      <c r="J8867">
        <v>47</v>
      </c>
    </row>
    <row r="8868" spans="1:10" x14ac:dyDescent="0.35">
      <c r="A8868" t="s">
        <v>8331</v>
      </c>
      <c r="B8868">
        <v>91</v>
      </c>
      <c r="C8868">
        <v>211</v>
      </c>
      <c r="D8868">
        <v>1991</v>
      </c>
      <c r="E8868" t="s">
        <v>311</v>
      </c>
      <c r="F8868" t="s">
        <v>0</v>
      </c>
      <c r="G8868" t="s">
        <v>8332</v>
      </c>
      <c r="I8868" t="s">
        <v>311</v>
      </c>
      <c r="J8868">
        <v>16</v>
      </c>
    </row>
    <row r="8869" spans="1:10" x14ac:dyDescent="0.35">
      <c r="A8869" t="s">
        <v>8333</v>
      </c>
      <c r="B8869">
        <v>90</v>
      </c>
      <c r="C8869">
        <v>211</v>
      </c>
      <c r="D8869">
        <v>1991</v>
      </c>
      <c r="E8869" t="s">
        <v>311</v>
      </c>
      <c r="F8869" t="s">
        <v>0</v>
      </c>
      <c r="G8869" t="s">
        <v>2613</v>
      </c>
      <c r="I8869" t="s">
        <v>311</v>
      </c>
      <c r="J8869">
        <v>0</v>
      </c>
    </row>
    <row r="8870" spans="1:10" x14ac:dyDescent="0.35">
      <c r="A8870" t="s">
        <v>8334</v>
      </c>
      <c r="B8870">
        <v>211</v>
      </c>
      <c r="C8870">
        <v>211</v>
      </c>
      <c r="D8870">
        <v>1991</v>
      </c>
      <c r="E8870" t="s">
        <v>311</v>
      </c>
      <c r="F8870" t="s">
        <v>0</v>
      </c>
      <c r="G8870" t="s">
        <v>3926</v>
      </c>
      <c r="I8870" t="s">
        <v>311</v>
      </c>
      <c r="J8870">
        <v>89</v>
      </c>
    </row>
    <row r="8871" spans="1:10" x14ac:dyDescent="0.35">
      <c r="A8871" t="s">
        <v>8336</v>
      </c>
      <c r="B8871">
        <v>140</v>
      </c>
      <c r="C8871">
        <v>210</v>
      </c>
      <c r="D8871">
        <v>1994</v>
      </c>
      <c r="E8871" t="s">
        <v>334</v>
      </c>
      <c r="F8871" t="s">
        <v>0</v>
      </c>
      <c r="G8871" t="s">
        <v>3026</v>
      </c>
      <c r="H8871">
        <v>1.165</v>
      </c>
      <c r="I8871">
        <v>11.42</v>
      </c>
      <c r="J8871">
        <v>79</v>
      </c>
    </row>
    <row r="8872" spans="1:10" x14ac:dyDescent="0.35">
      <c r="A8872" t="s">
        <v>8337</v>
      </c>
      <c r="B8872">
        <v>262</v>
      </c>
      <c r="C8872">
        <v>210</v>
      </c>
      <c r="D8872">
        <v>1994</v>
      </c>
      <c r="E8872" t="s">
        <v>311</v>
      </c>
      <c r="F8872" t="s">
        <v>0</v>
      </c>
      <c r="G8872" t="s">
        <v>1779</v>
      </c>
      <c r="I8872" t="s">
        <v>311</v>
      </c>
      <c r="J8872">
        <v>130</v>
      </c>
    </row>
    <row r="8873" spans="1:10" x14ac:dyDescent="0.35">
      <c r="A8873" t="s">
        <v>8339</v>
      </c>
      <c r="B8873">
        <v>21</v>
      </c>
      <c r="C8873">
        <v>209</v>
      </c>
      <c r="D8873">
        <v>1997</v>
      </c>
      <c r="E8873" t="s">
        <v>311</v>
      </c>
      <c r="F8873" t="s">
        <v>0</v>
      </c>
      <c r="G8873" t="s">
        <v>2343</v>
      </c>
      <c r="I8873" t="s">
        <v>311</v>
      </c>
      <c r="J8873">
        <v>21</v>
      </c>
    </row>
    <row r="8874" spans="1:10" x14ac:dyDescent="0.35">
      <c r="A8874" t="s">
        <v>8340</v>
      </c>
      <c r="B8874">
        <v>77</v>
      </c>
      <c r="C8874">
        <v>209</v>
      </c>
      <c r="D8874">
        <v>1997</v>
      </c>
      <c r="E8874" t="s">
        <v>311</v>
      </c>
      <c r="F8874" t="s">
        <v>0</v>
      </c>
      <c r="G8874" t="s">
        <v>7222</v>
      </c>
      <c r="I8874" t="s">
        <v>311</v>
      </c>
      <c r="J8874">
        <v>50</v>
      </c>
    </row>
    <row r="8875" spans="1:10" x14ac:dyDescent="0.35">
      <c r="A8875" t="s">
        <v>8341</v>
      </c>
      <c r="B8875">
        <v>83</v>
      </c>
      <c r="C8875">
        <v>209</v>
      </c>
      <c r="D8875">
        <v>1997</v>
      </c>
      <c r="E8875" t="s">
        <v>334</v>
      </c>
      <c r="F8875" t="s">
        <v>0</v>
      </c>
      <c r="G8875" t="s">
        <v>1938</v>
      </c>
      <c r="H8875">
        <v>1.341</v>
      </c>
      <c r="I8875">
        <v>19.27</v>
      </c>
      <c r="J8875">
        <v>1</v>
      </c>
    </row>
    <row r="8876" spans="1:10" x14ac:dyDescent="0.35">
      <c r="A8876" t="s">
        <v>8342</v>
      </c>
      <c r="B8876">
        <v>86</v>
      </c>
      <c r="C8876">
        <v>208</v>
      </c>
      <c r="D8876">
        <v>2001</v>
      </c>
      <c r="E8876" t="s">
        <v>328</v>
      </c>
      <c r="F8876" t="s">
        <v>0</v>
      </c>
      <c r="G8876" t="s">
        <v>2590</v>
      </c>
      <c r="H8876">
        <v>1.349</v>
      </c>
      <c r="I8876">
        <v>61.26</v>
      </c>
      <c r="J8876">
        <v>58</v>
      </c>
    </row>
    <row r="8877" spans="1:10" x14ac:dyDescent="0.35">
      <c r="A8877" t="s">
        <v>8343</v>
      </c>
      <c r="B8877">
        <v>168</v>
      </c>
      <c r="C8877">
        <v>208</v>
      </c>
      <c r="D8877">
        <v>2001</v>
      </c>
      <c r="E8877" t="s">
        <v>334</v>
      </c>
      <c r="F8877" t="s">
        <v>0</v>
      </c>
      <c r="G8877" t="s">
        <v>7895</v>
      </c>
      <c r="H8877">
        <v>0.61599999999999999</v>
      </c>
      <c r="I8877">
        <v>13.31</v>
      </c>
      <c r="J8877">
        <v>123</v>
      </c>
    </row>
    <row r="8878" spans="1:10" x14ac:dyDescent="0.35">
      <c r="A8878" t="s">
        <v>8345</v>
      </c>
      <c r="B8878">
        <v>62</v>
      </c>
      <c r="C8878">
        <v>207</v>
      </c>
      <c r="D8878">
        <v>2003</v>
      </c>
      <c r="E8878" t="s">
        <v>311</v>
      </c>
      <c r="F8878" t="s">
        <v>0</v>
      </c>
      <c r="G8878" t="s">
        <v>1819</v>
      </c>
      <c r="I8878" t="s">
        <v>311</v>
      </c>
      <c r="J8878">
        <v>16</v>
      </c>
    </row>
    <row r="8879" spans="1:10" x14ac:dyDescent="0.35">
      <c r="A8879" t="s">
        <v>8347</v>
      </c>
      <c r="B8879">
        <v>29</v>
      </c>
      <c r="C8879">
        <v>207</v>
      </c>
      <c r="D8879">
        <v>2003</v>
      </c>
      <c r="E8879" t="s">
        <v>311</v>
      </c>
      <c r="F8879" t="s">
        <v>0</v>
      </c>
      <c r="G8879" t="s">
        <v>6217</v>
      </c>
      <c r="I8879" t="s">
        <v>311</v>
      </c>
      <c r="J8879">
        <v>29</v>
      </c>
    </row>
    <row r="8880" spans="1:10" x14ac:dyDescent="0.35">
      <c r="A8880" t="s">
        <v>8348</v>
      </c>
      <c r="B8880">
        <v>40</v>
      </c>
      <c r="C8880">
        <v>207</v>
      </c>
      <c r="D8880">
        <v>2003</v>
      </c>
      <c r="E8880" t="s">
        <v>319</v>
      </c>
      <c r="F8880" t="s">
        <v>0</v>
      </c>
      <c r="G8880" t="s">
        <v>3052</v>
      </c>
      <c r="H8880">
        <v>2.8159999999999998</v>
      </c>
      <c r="I8880">
        <v>83.68</v>
      </c>
      <c r="J8880">
        <v>13</v>
      </c>
    </row>
    <row r="8881" spans="1:10" x14ac:dyDescent="0.35">
      <c r="A8881" t="s">
        <v>8349</v>
      </c>
      <c r="B8881">
        <v>62</v>
      </c>
      <c r="C8881">
        <v>206</v>
      </c>
      <c r="D8881">
        <v>2008</v>
      </c>
      <c r="E8881" t="s">
        <v>311</v>
      </c>
      <c r="F8881" t="s">
        <v>0</v>
      </c>
      <c r="G8881" t="s">
        <v>3262</v>
      </c>
      <c r="I8881" t="s">
        <v>311</v>
      </c>
      <c r="J8881">
        <v>30</v>
      </c>
    </row>
    <row r="8882" spans="1:10" x14ac:dyDescent="0.35">
      <c r="A8882" t="s">
        <v>8350</v>
      </c>
      <c r="B8882">
        <v>58</v>
      </c>
      <c r="C8882">
        <v>206</v>
      </c>
      <c r="D8882">
        <v>2008</v>
      </c>
      <c r="E8882" t="s">
        <v>311</v>
      </c>
      <c r="F8882" t="s">
        <v>0</v>
      </c>
      <c r="G8882" t="s">
        <v>2379</v>
      </c>
      <c r="I8882" t="s">
        <v>311</v>
      </c>
      <c r="J8882">
        <v>57</v>
      </c>
    </row>
    <row r="8883" spans="1:10" x14ac:dyDescent="0.35">
      <c r="A8883" t="s">
        <v>8352</v>
      </c>
      <c r="B8883">
        <v>72</v>
      </c>
      <c r="C8883">
        <v>205</v>
      </c>
      <c r="D8883">
        <v>2011</v>
      </c>
      <c r="E8883" t="s">
        <v>312</v>
      </c>
      <c r="F8883" t="s">
        <v>0</v>
      </c>
      <c r="G8883" t="s">
        <v>2053</v>
      </c>
      <c r="H8883">
        <v>1.55</v>
      </c>
      <c r="I8883">
        <v>33.9</v>
      </c>
      <c r="J8883">
        <v>46</v>
      </c>
    </row>
    <row r="8884" spans="1:10" x14ac:dyDescent="0.35">
      <c r="A8884" t="s">
        <v>8353</v>
      </c>
      <c r="B8884">
        <v>89</v>
      </c>
      <c r="C8884">
        <v>204</v>
      </c>
      <c r="D8884">
        <v>2012</v>
      </c>
      <c r="E8884" t="s">
        <v>334</v>
      </c>
      <c r="F8884" t="s">
        <v>0</v>
      </c>
      <c r="G8884" t="s">
        <v>2457</v>
      </c>
      <c r="H8884">
        <v>1.069</v>
      </c>
      <c r="I8884">
        <v>15.43</v>
      </c>
      <c r="J8884">
        <v>67</v>
      </c>
    </row>
    <row r="8885" spans="1:10" x14ac:dyDescent="0.35">
      <c r="A8885" t="s">
        <v>8354</v>
      </c>
      <c r="B8885">
        <v>145</v>
      </c>
      <c r="C8885">
        <v>204</v>
      </c>
      <c r="D8885">
        <v>2012</v>
      </c>
      <c r="E8885" t="s">
        <v>334</v>
      </c>
      <c r="F8885" t="s">
        <v>0</v>
      </c>
      <c r="G8885" t="s">
        <v>3628</v>
      </c>
      <c r="H8885">
        <v>0.82</v>
      </c>
      <c r="I8885">
        <v>12.4</v>
      </c>
      <c r="J8885">
        <v>19</v>
      </c>
    </row>
    <row r="8886" spans="1:10" x14ac:dyDescent="0.35">
      <c r="A8886" t="s">
        <v>8355</v>
      </c>
      <c r="B8886">
        <v>62</v>
      </c>
      <c r="C8886">
        <v>203</v>
      </c>
      <c r="D8886">
        <v>2014</v>
      </c>
      <c r="E8886" t="s">
        <v>311</v>
      </c>
      <c r="F8886" t="s">
        <v>0</v>
      </c>
      <c r="G8886" t="s">
        <v>2037</v>
      </c>
      <c r="I8886" t="s">
        <v>311</v>
      </c>
      <c r="J8886">
        <v>33</v>
      </c>
    </row>
    <row r="8887" spans="1:10" x14ac:dyDescent="0.35">
      <c r="A8887" t="s">
        <v>8356</v>
      </c>
      <c r="B8887">
        <v>695</v>
      </c>
      <c r="C8887">
        <v>203</v>
      </c>
      <c r="D8887">
        <v>2014</v>
      </c>
      <c r="E8887" t="s">
        <v>334</v>
      </c>
      <c r="F8887" t="s">
        <v>0</v>
      </c>
      <c r="G8887" t="s">
        <v>2194</v>
      </c>
      <c r="H8887">
        <v>0.41599999999999998</v>
      </c>
      <c r="I8887">
        <v>1.92</v>
      </c>
      <c r="J8887">
        <v>159</v>
      </c>
    </row>
    <row r="8888" spans="1:10" x14ac:dyDescent="0.35">
      <c r="A8888" t="s">
        <v>8357</v>
      </c>
      <c r="B8888">
        <v>47</v>
      </c>
      <c r="C8888">
        <v>202</v>
      </c>
      <c r="D8888">
        <v>2016</v>
      </c>
      <c r="E8888" t="s">
        <v>311</v>
      </c>
      <c r="F8888" t="s">
        <v>0</v>
      </c>
      <c r="G8888" t="s">
        <v>3026</v>
      </c>
      <c r="I8888" t="s">
        <v>311</v>
      </c>
      <c r="J8888">
        <v>47</v>
      </c>
    </row>
    <row r="8889" spans="1:10" x14ac:dyDescent="0.35">
      <c r="A8889" t="s">
        <v>8360</v>
      </c>
      <c r="B8889">
        <v>48</v>
      </c>
      <c r="C8889">
        <v>201</v>
      </c>
      <c r="D8889">
        <v>2019</v>
      </c>
      <c r="E8889" t="s">
        <v>311</v>
      </c>
      <c r="F8889" t="s">
        <v>0</v>
      </c>
      <c r="G8889" t="s">
        <v>1819</v>
      </c>
      <c r="I8889" t="s">
        <v>311</v>
      </c>
      <c r="J8889">
        <v>48</v>
      </c>
    </row>
    <row r="8890" spans="1:10" x14ac:dyDescent="0.35">
      <c r="A8890" t="s">
        <v>8365</v>
      </c>
      <c r="B8890">
        <v>32</v>
      </c>
      <c r="C8890">
        <v>198</v>
      </c>
      <c r="D8890">
        <v>2024</v>
      </c>
      <c r="E8890" t="s">
        <v>311</v>
      </c>
      <c r="F8890" t="s">
        <v>0</v>
      </c>
      <c r="G8890" t="s">
        <v>1836</v>
      </c>
      <c r="I8890" t="s">
        <v>311</v>
      </c>
      <c r="J8890">
        <v>32</v>
      </c>
    </row>
    <row r="8891" spans="1:10" x14ac:dyDescent="0.35">
      <c r="A8891" t="s">
        <v>8366</v>
      </c>
      <c r="B8891">
        <v>37</v>
      </c>
      <c r="C8891">
        <v>198</v>
      </c>
      <c r="D8891">
        <v>2024</v>
      </c>
      <c r="E8891" t="s">
        <v>312</v>
      </c>
      <c r="F8891" t="s">
        <v>0</v>
      </c>
      <c r="G8891" t="s">
        <v>5015</v>
      </c>
      <c r="H8891">
        <v>2.8860000000000001</v>
      </c>
      <c r="I8891">
        <v>43.75</v>
      </c>
      <c r="J8891">
        <v>37</v>
      </c>
    </row>
    <row r="8892" spans="1:10" x14ac:dyDescent="0.35">
      <c r="A8892" t="s">
        <v>8367</v>
      </c>
      <c r="B8892">
        <v>120</v>
      </c>
      <c r="C8892">
        <v>198</v>
      </c>
      <c r="D8892">
        <v>2024</v>
      </c>
      <c r="E8892" t="s">
        <v>312</v>
      </c>
      <c r="F8892" t="s">
        <v>0</v>
      </c>
      <c r="G8892" t="s">
        <v>2590</v>
      </c>
      <c r="H8892">
        <v>0.67200000000000004</v>
      </c>
      <c r="I8892">
        <v>17.350000000000001</v>
      </c>
      <c r="J8892">
        <v>45</v>
      </c>
    </row>
    <row r="8893" spans="1:10" x14ac:dyDescent="0.35">
      <c r="A8893" t="s">
        <v>8368</v>
      </c>
      <c r="B8893">
        <v>470</v>
      </c>
      <c r="C8893">
        <v>196</v>
      </c>
      <c r="D8893">
        <v>2027</v>
      </c>
      <c r="E8893" t="s">
        <v>319</v>
      </c>
      <c r="F8893" t="s">
        <v>0</v>
      </c>
      <c r="G8893" t="s">
        <v>3052</v>
      </c>
      <c r="H8893">
        <v>9.6669999999999998</v>
      </c>
      <c r="I8893">
        <v>98.96</v>
      </c>
      <c r="J8893">
        <v>380</v>
      </c>
    </row>
    <row r="8894" spans="1:10" x14ac:dyDescent="0.35">
      <c r="A8894" t="s">
        <v>8369</v>
      </c>
      <c r="B8894">
        <v>64</v>
      </c>
      <c r="C8894">
        <v>196</v>
      </c>
      <c r="D8894">
        <v>2027</v>
      </c>
      <c r="E8894" t="s">
        <v>328</v>
      </c>
      <c r="F8894" t="s">
        <v>0</v>
      </c>
      <c r="G8894" t="s">
        <v>8370</v>
      </c>
      <c r="H8894">
        <v>1.5649999999999999</v>
      </c>
      <c r="I8894">
        <v>54.89</v>
      </c>
      <c r="J8894">
        <v>56</v>
      </c>
    </row>
    <row r="8895" spans="1:10" x14ac:dyDescent="0.35">
      <c r="A8895" t="s">
        <v>8371</v>
      </c>
      <c r="B8895">
        <v>64</v>
      </c>
      <c r="C8895">
        <v>196</v>
      </c>
      <c r="D8895">
        <v>2027</v>
      </c>
      <c r="E8895" t="s">
        <v>334</v>
      </c>
      <c r="F8895" t="s">
        <v>0</v>
      </c>
      <c r="G8895" t="s">
        <v>2135</v>
      </c>
      <c r="H8895">
        <v>1.633</v>
      </c>
      <c r="I8895">
        <v>13.43</v>
      </c>
      <c r="J8895">
        <v>14</v>
      </c>
    </row>
    <row r="8896" spans="1:10" x14ac:dyDescent="0.35">
      <c r="A8896" t="s">
        <v>8372</v>
      </c>
      <c r="B8896">
        <v>44</v>
      </c>
      <c r="C8896">
        <v>196</v>
      </c>
      <c r="D8896">
        <v>2027</v>
      </c>
      <c r="E8896" t="s">
        <v>328</v>
      </c>
      <c r="F8896" t="s">
        <v>0</v>
      </c>
      <c r="G8896" t="s">
        <v>8373</v>
      </c>
      <c r="H8896">
        <v>2.1139999999999999</v>
      </c>
      <c r="I8896">
        <v>45.26</v>
      </c>
      <c r="J8896">
        <v>44</v>
      </c>
    </row>
    <row r="8897" spans="1:10" x14ac:dyDescent="0.35">
      <c r="A8897" t="s">
        <v>8374</v>
      </c>
      <c r="B8897">
        <v>122</v>
      </c>
      <c r="C8897">
        <v>195</v>
      </c>
      <c r="D8897">
        <v>2031</v>
      </c>
      <c r="E8897" t="s">
        <v>334</v>
      </c>
      <c r="F8897" t="s">
        <v>0</v>
      </c>
      <c r="G8897" t="s">
        <v>8163</v>
      </c>
      <c r="H8897">
        <v>0.80200000000000005</v>
      </c>
      <c r="I8897">
        <v>10.93</v>
      </c>
      <c r="J8897">
        <v>68</v>
      </c>
    </row>
    <row r="8898" spans="1:10" x14ac:dyDescent="0.35">
      <c r="A8898" t="s">
        <v>8375</v>
      </c>
      <c r="B8898">
        <v>43</v>
      </c>
      <c r="C8898">
        <v>195</v>
      </c>
      <c r="D8898">
        <v>2031</v>
      </c>
      <c r="E8898" t="s">
        <v>328</v>
      </c>
      <c r="F8898" t="s">
        <v>0</v>
      </c>
      <c r="G8898" t="s">
        <v>8376</v>
      </c>
      <c r="H8898">
        <v>2.5529999999999999</v>
      </c>
      <c r="I8898">
        <v>47.23</v>
      </c>
      <c r="J8898">
        <v>11</v>
      </c>
    </row>
    <row r="8899" spans="1:10" x14ac:dyDescent="0.35">
      <c r="A8899" t="s">
        <v>8378</v>
      </c>
      <c r="B8899">
        <v>105</v>
      </c>
      <c r="C8899">
        <v>194</v>
      </c>
      <c r="D8899">
        <v>2033</v>
      </c>
      <c r="E8899" t="s">
        <v>312</v>
      </c>
      <c r="F8899" t="s">
        <v>0</v>
      </c>
      <c r="G8899" t="s">
        <v>1999</v>
      </c>
      <c r="H8899">
        <v>1.04</v>
      </c>
      <c r="I8899">
        <v>27.9</v>
      </c>
      <c r="J8899">
        <v>69</v>
      </c>
    </row>
    <row r="8900" spans="1:10" x14ac:dyDescent="0.35">
      <c r="A8900" t="s">
        <v>8382</v>
      </c>
      <c r="B8900">
        <v>140</v>
      </c>
      <c r="C8900">
        <v>193</v>
      </c>
      <c r="D8900">
        <v>2037</v>
      </c>
      <c r="E8900" t="s">
        <v>334</v>
      </c>
      <c r="F8900" t="s">
        <v>0</v>
      </c>
      <c r="G8900" t="s">
        <v>6185</v>
      </c>
      <c r="H8900">
        <v>0.76800000000000002</v>
      </c>
      <c r="I8900">
        <v>3.66</v>
      </c>
      <c r="J8900">
        <v>0</v>
      </c>
    </row>
    <row r="8901" spans="1:10" x14ac:dyDescent="0.35">
      <c r="A8901" t="s">
        <v>8384</v>
      </c>
      <c r="B8901">
        <v>59</v>
      </c>
      <c r="C8901">
        <v>193</v>
      </c>
      <c r="D8901">
        <v>2037</v>
      </c>
      <c r="E8901" t="s">
        <v>311</v>
      </c>
      <c r="F8901" t="s">
        <v>0</v>
      </c>
      <c r="G8901" t="s">
        <v>2546</v>
      </c>
      <c r="I8901" t="s">
        <v>311</v>
      </c>
      <c r="J8901">
        <v>13</v>
      </c>
    </row>
    <row r="8902" spans="1:10" x14ac:dyDescent="0.35">
      <c r="A8902" t="s">
        <v>8385</v>
      </c>
      <c r="B8902">
        <v>276</v>
      </c>
      <c r="C8902">
        <v>192</v>
      </c>
      <c r="D8902">
        <v>2041</v>
      </c>
      <c r="E8902" t="s">
        <v>334</v>
      </c>
      <c r="F8902" t="s">
        <v>0</v>
      </c>
      <c r="G8902" t="s">
        <v>2590</v>
      </c>
      <c r="H8902">
        <v>0.46400000000000002</v>
      </c>
      <c r="I8902">
        <v>5.24</v>
      </c>
      <c r="J8902">
        <v>29</v>
      </c>
    </row>
    <row r="8903" spans="1:10" x14ac:dyDescent="0.35">
      <c r="A8903" t="s">
        <v>8386</v>
      </c>
      <c r="B8903">
        <v>157</v>
      </c>
      <c r="C8903">
        <v>192</v>
      </c>
      <c r="D8903">
        <v>2041</v>
      </c>
      <c r="E8903" t="s">
        <v>311</v>
      </c>
      <c r="F8903" t="s">
        <v>0</v>
      </c>
      <c r="G8903" t="s">
        <v>1967</v>
      </c>
      <c r="I8903" t="s">
        <v>311</v>
      </c>
      <c r="J8903">
        <v>57</v>
      </c>
    </row>
    <row r="8904" spans="1:10" x14ac:dyDescent="0.35">
      <c r="A8904" t="s">
        <v>8387</v>
      </c>
      <c r="B8904">
        <v>183</v>
      </c>
      <c r="C8904">
        <v>191</v>
      </c>
      <c r="D8904">
        <v>2043</v>
      </c>
      <c r="E8904" t="s">
        <v>311</v>
      </c>
      <c r="F8904" t="s">
        <v>0</v>
      </c>
      <c r="G8904" t="s">
        <v>2211</v>
      </c>
      <c r="I8904" t="s">
        <v>311</v>
      </c>
      <c r="J8904">
        <v>183</v>
      </c>
    </row>
    <row r="8905" spans="1:10" x14ac:dyDescent="0.35">
      <c r="A8905" t="s">
        <v>8388</v>
      </c>
      <c r="B8905">
        <v>85</v>
      </c>
      <c r="C8905">
        <v>190</v>
      </c>
      <c r="D8905">
        <v>2044</v>
      </c>
      <c r="E8905" t="s">
        <v>311</v>
      </c>
      <c r="F8905" t="s">
        <v>0</v>
      </c>
      <c r="G8905" t="s">
        <v>7281</v>
      </c>
      <c r="I8905" t="s">
        <v>311</v>
      </c>
      <c r="J8905">
        <v>16</v>
      </c>
    </row>
    <row r="8906" spans="1:10" x14ac:dyDescent="0.35">
      <c r="A8906" t="s">
        <v>8389</v>
      </c>
      <c r="B8906">
        <v>77</v>
      </c>
      <c r="C8906">
        <v>190</v>
      </c>
      <c r="D8906">
        <v>2044</v>
      </c>
      <c r="E8906" t="s">
        <v>311</v>
      </c>
      <c r="F8906" t="s">
        <v>0</v>
      </c>
      <c r="G8906" t="s">
        <v>2053</v>
      </c>
      <c r="I8906" t="s">
        <v>311</v>
      </c>
      <c r="J8906">
        <v>30</v>
      </c>
    </row>
    <row r="8907" spans="1:10" x14ac:dyDescent="0.35">
      <c r="A8907" t="s">
        <v>8390</v>
      </c>
      <c r="B8907">
        <v>63</v>
      </c>
      <c r="C8907">
        <v>190</v>
      </c>
      <c r="D8907">
        <v>2044</v>
      </c>
      <c r="E8907" t="s">
        <v>312</v>
      </c>
      <c r="F8907" t="s">
        <v>0</v>
      </c>
      <c r="G8907" t="s">
        <v>2883</v>
      </c>
      <c r="H8907">
        <v>1.8029999999999999</v>
      </c>
      <c r="I8907">
        <v>25.72</v>
      </c>
      <c r="J8907">
        <v>38</v>
      </c>
    </row>
    <row r="8908" spans="1:10" x14ac:dyDescent="0.35">
      <c r="A8908" t="s">
        <v>8392</v>
      </c>
      <c r="B8908">
        <v>64</v>
      </c>
      <c r="C8908">
        <v>189</v>
      </c>
      <c r="D8908">
        <v>2047</v>
      </c>
      <c r="E8908" t="s">
        <v>312</v>
      </c>
      <c r="F8908" t="s">
        <v>0</v>
      </c>
      <c r="G8908" t="s">
        <v>2379</v>
      </c>
      <c r="H8908">
        <v>1.508</v>
      </c>
      <c r="I8908">
        <v>34.659999999999997</v>
      </c>
      <c r="J8908">
        <v>4</v>
      </c>
    </row>
    <row r="8909" spans="1:10" x14ac:dyDescent="0.35">
      <c r="A8909" t="s">
        <v>8394</v>
      </c>
      <c r="B8909">
        <v>49</v>
      </c>
      <c r="C8909">
        <v>188</v>
      </c>
      <c r="D8909">
        <v>2050</v>
      </c>
      <c r="E8909" t="s">
        <v>334</v>
      </c>
      <c r="F8909" t="s">
        <v>0</v>
      </c>
      <c r="G8909" t="s">
        <v>8395</v>
      </c>
      <c r="H8909">
        <v>2.1160000000000001</v>
      </c>
      <c r="I8909">
        <v>17.28</v>
      </c>
      <c r="J8909">
        <v>25</v>
      </c>
    </row>
    <row r="8910" spans="1:10" x14ac:dyDescent="0.35">
      <c r="A8910" t="s">
        <v>8397</v>
      </c>
      <c r="B8910">
        <v>88</v>
      </c>
      <c r="C8910">
        <v>188</v>
      </c>
      <c r="D8910">
        <v>2050</v>
      </c>
      <c r="E8910" t="s">
        <v>311</v>
      </c>
      <c r="F8910" t="s">
        <v>0</v>
      </c>
      <c r="G8910" t="s">
        <v>4921</v>
      </c>
      <c r="I8910" t="s">
        <v>311</v>
      </c>
      <c r="J8910">
        <v>36</v>
      </c>
    </row>
    <row r="8911" spans="1:10" x14ac:dyDescent="0.35">
      <c r="A8911" t="s">
        <v>8398</v>
      </c>
      <c r="B8911">
        <v>127</v>
      </c>
      <c r="C8911">
        <v>188</v>
      </c>
      <c r="D8911">
        <v>2050</v>
      </c>
      <c r="E8911" t="s">
        <v>311</v>
      </c>
      <c r="F8911" t="s">
        <v>0</v>
      </c>
      <c r="G8911" t="s">
        <v>2520</v>
      </c>
      <c r="I8911" t="s">
        <v>311</v>
      </c>
      <c r="J8911">
        <v>61</v>
      </c>
    </row>
    <row r="8912" spans="1:10" x14ac:dyDescent="0.35">
      <c r="A8912" t="s">
        <v>8399</v>
      </c>
      <c r="B8912">
        <v>63</v>
      </c>
      <c r="C8912">
        <v>188</v>
      </c>
      <c r="D8912">
        <v>2050</v>
      </c>
      <c r="E8912" t="s">
        <v>311</v>
      </c>
      <c r="F8912" t="s">
        <v>0</v>
      </c>
      <c r="G8912" t="s">
        <v>8400</v>
      </c>
      <c r="I8912" t="s">
        <v>311</v>
      </c>
      <c r="J8912">
        <v>11</v>
      </c>
    </row>
    <row r="8913" spans="1:10" x14ac:dyDescent="0.35">
      <c r="A8913" t="s">
        <v>8404</v>
      </c>
      <c r="B8913">
        <v>26</v>
      </c>
      <c r="C8913">
        <v>187</v>
      </c>
      <c r="D8913">
        <v>2057</v>
      </c>
      <c r="E8913" t="s">
        <v>311</v>
      </c>
      <c r="F8913" t="s">
        <v>0</v>
      </c>
      <c r="G8913" t="s">
        <v>1827</v>
      </c>
      <c r="I8913" t="s">
        <v>311</v>
      </c>
      <c r="J8913">
        <v>26</v>
      </c>
    </row>
    <row r="8914" spans="1:10" x14ac:dyDescent="0.35">
      <c r="A8914" t="s">
        <v>8405</v>
      </c>
      <c r="B8914">
        <v>95</v>
      </c>
      <c r="C8914">
        <v>187</v>
      </c>
      <c r="D8914">
        <v>2057</v>
      </c>
      <c r="E8914" t="s">
        <v>328</v>
      </c>
      <c r="F8914" t="s">
        <v>0</v>
      </c>
      <c r="G8914" t="s">
        <v>4050</v>
      </c>
      <c r="H8914">
        <v>1.407</v>
      </c>
      <c r="I8914">
        <v>53.23</v>
      </c>
      <c r="J8914">
        <v>35</v>
      </c>
    </row>
    <row r="8915" spans="1:10" x14ac:dyDescent="0.35">
      <c r="A8915" t="s">
        <v>8406</v>
      </c>
      <c r="B8915">
        <v>69</v>
      </c>
      <c r="C8915">
        <v>187</v>
      </c>
      <c r="D8915">
        <v>2057</v>
      </c>
      <c r="E8915" t="s">
        <v>312</v>
      </c>
      <c r="F8915" t="s">
        <v>0</v>
      </c>
      <c r="G8915" t="s">
        <v>8407</v>
      </c>
      <c r="H8915">
        <v>1.3180000000000001</v>
      </c>
      <c r="I8915">
        <v>28.09</v>
      </c>
      <c r="J8915">
        <v>54</v>
      </c>
    </row>
    <row r="8916" spans="1:10" x14ac:dyDescent="0.35">
      <c r="A8916" t="s">
        <v>8408</v>
      </c>
      <c r="B8916">
        <v>67</v>
      </c>
      <c r="C8916">
        <v>186</v>
      </c>
      <c r="D8916">
        <v>2061</v>
      </c>
      <c r="E8916" t="s">
        <v>311</v>
      </c>
      <c r="F8916" t="s">
        <v>0</v>
      </c>
      <c r="G8916" t="s">
        <v>2202</v>
      </c>
      <c r="I8916" t="s">
        <v>311</v>
      </c>
      <c r="J8916">
        <v>27</v>
      </c>
    </row>
    <row r="8917" spans="1:10" x14ac:dyDescent="0.35">
      <c r="A8917" t="s">
        <v>8410</v>
      </c>
      <c r="B8917">
        <v>29</v>
      </c>
      <c r="C8917">
        <v>186</v>
      </c>
      <c r="D8917">
        <v>2061</v>
      </c>
      <c r="E8917" t="s">
        <v>311</v>
      </c>
      <c r="F8917" t="s">
        <v>0</v>
      </c>
      <c r="G8917" t="s">
        <v>8411</v>
      </c>
      <c r="I8917" t="s">
        <v>311</v>
      </c>
      <c r="J8917">
        <v>29</v>
      </c>
    </row>
    <row r="8918" spans="1:10" x14ac:dyDescent="0.35">
      <c r="A8918" t="s">
        <v>8412</v>
      </c>
      <c r="B8918">
        <v>92</v>
      </c>
      <c r="C8918">
        <v>186</v>
      </c>
      <c r="D8918">
        <v>2061</v>
      </c>
      <c r="E8918" t="s">
        <v>334</v>
      </c>
      <c r="F8918" t="s">
        <v>0</v>
      </c>
      <c r="G8918" t="s">
        <v>2053</v>
      </c>
      <c r="H8918">
        <v>1.024</v>
      </c>
      <c r="I8918">
        <v>15.96</v>
      </c>
      <c r="J8918">
        <v>47</v>
      </c>
    </row>
    <row r="8919" spans="1:10" x14ac:dyDescent="0.35">
      <c r="A8919" t="s">
        <v>8413</v>
      </c>
      <c r="B8919">
        <v>54</v>
      </c>
      <c r="C8919">
        <v>186</v>
      </c>
      <c r="D8919">
        <v>2061</v>
      </c>
      <c r="E8919" t="s">
        <v>311</v>
      </c>
      <c r="F8919" t="s">
        <v>0</v>
      </c>
      <c r="G8919" t="s">
        <v>2037</v>
      </c>
      <c r="I8919" t="s">
        <v>311</v>
      </c>
      <c r="J8919">
        <v>20</v>
      </c>
    </row>
    <row r="8920" spans="1:10" x14ac:dyDescent="0.35">
      <c r="A8920" t="s">
        <v>8415</v>
      </c>
      <c r="B8920">
        <v>141</v>
      </c>
      <c r="C8920">
        <v>185</v>
      </c>
      <c r="D8920">
        <v>2066</v>
      </c>
      <c r="E8920" t="s">
        <v>311</v>
      </c>
      <c r="F8920" t="s">
        <v>0</v>
      </c>
      <c r="G8920" t="s">
        <v>3628</v>
      </c>
      <c r="I8920" t="s">
        <v>311</v>
      </c>
      <c r="J8920">
        <v>33</v>
      </c>
    </row>
    <row r="8921" spans="1:10" x14ac:dyDescent="0.35">
      <c r="A8921" t="s">
        <v>8417</v>
      </c>
      <c r="B8921">
        <v>60</v>
      </c>
      <c r="C8921">
        <v>185</v>
      </c>
      <c r="D8921">
        <v>2066</v>
      </c>
      <c r="E8921" t="s">
        <v>312</v>
      </c>
      <c r="F8921" t="s">
        <v>0</v>
      </c>
      <c r="G8921" t="s">
        <v>2088</v>
      </c>
      <c r="H8921">
        <v>1.333</v>
      </c>
      <c r="I8921">
        <v>31.16</v>
      </c>
      <c r="J8921">
        <v>11</v>
      </c>
    </row>
    <row r="8922" spans="1:10" x14ac:dyDescent="0.35">
      <c r="A8922" t="s">
        <v>8419</v>
      </c>
      <c r="B8922">
        <v>62</v>
      </c>
      <c r="C8922">
        <v>185</v>
      </c>
      <c r="D8922">
        <v>2066</v>
      </c>
      <c r="E8922" t="s">
        <v>312</v>
      </c>
      <c r="F8922" t="s">
        <v>0</v>
      </c>
      <c r="G8922" t="s">
        <v>3819</v>
      </c>
      <c r="H8922">
        <v>1.778</v>
      </c>
      <c r="I8922">
        <v>42.75</v>
      </c>
      <c r="J8922">
        <v>12</v>
      </c>
    </row>
    <row r="8923" spans="1:10" x14ac:dyDescent="0.35">
      <c r="A8923" t="s">
        <v>8420</v>
      </c>
      <c r="B8923">
        <v>54</v>
      </c>
      <c r="C8923">
        <v>185</v>
      </c>
      <c r="D8923">
        <v>2066</v>
      </c>
      <c r="E8923" t="s">
        <v>311</v>
      </c>
      <c r="F8923" t="s">
        <v>0</v>
      </c>
      <c r="G8923" t="s">
        <v>1819</v>
      </c>
      <c r="I8923" t="s">
        <v>311</v>
      </c>
      <c r="J8923">
        <v>13</v>
      </c>
    </row>
    <row r="8924" spans="1:10" x14ac:dyDescent="0.35">
      <c r="A8924" t="s">
        <v>8421</v>
      </c>
      <c r="B8924">
        <v>99</v>
      </c>
      <c r="C8924">
        <v>184</v>
      </c>
      <c r="D8924">
        <v>2073</v>
      </c>
      <c r="E8924" t="s">
        <v>311</v>
      </c>
      <c r="F8924" t="s">
        <v>0</v>
      </c>
      <c r="G8924" t="s">
        <v>4022</v>
      </c>
      <c r="I8924" t="s">
        <v>311</v>
      </c>
      <c r="J8924">
        <v>41</v>
      </c>
    </row>
    <row r="8925" spans="1:10" x14ac:dyDescent="0.35">
      <c r="A8925" t="s">
        <v>8422</v>
      </c>
      <c r="B8925">
        <v>277</v>
      </c>
      <c r="C8925">
        <v>184</v>
      </c>
      <c r="D8925">
        <v>2073</v>
      </c>
      <c r="E8925" t="s">
        <v>311</v>
      </c>
      <c r="F8925" t="s">
        <v>0</v>
      </c>
      <c r="G8925" t="s">
        <v>8423</v>
      </c>
      <c r="I8925" t="s">
        <v>311</v>
      </c>
      <c r="J8925">
        <v>4</v>
      </c>
    </row>
    <row r="8926" spans="1:10" x14ac:dyDescent="0.35">
      <c r="A8926" t="s">
        <v>8425</v>
      </c>
      <c r="B8926">
        <v>69</v>
      </c>
      <c r="C8926">
        <v>184</v>
      </c>
      <c r="D8926">
        <v>2073</v>
      </c>
      <c r="E8926" t="s">
        <v>312</v>
      </c>
      <c r="F8926" t="s">
        <v>0</v>
      </c>
      <c r="G8926" t="s">
        <v>8159</v>
      </c>
      <c r="H8926">
        <v>1.2</v>
      </c>
      <c r="I8926">
        <v>36.61</v>
      </c>
      <c r="J8926">
        <v>17</v>
      </c>
    </row>
    <row r="8927" spans="1:10" x14ac:dyDescent="0.35">
      <c r="A8927" t="s">
        <v>8426</v>
      </c>
      <c r="B8927">
        <v>35</v>
      </c>
      <c r="C8927">
        <v>183</v>
      </c>
      <c r="D8927">
        <v>2077</v>
      </c>
      <c r="E8927" t="s">
        <v>311</v>
      </c>
      <c r="F8927" t="s">
        <v>0</v>
      </c>
      <c r="G8927" t="s">
        <v>3375</v>
      </c>
      <c r="I8927" t="s">
        <v>311</v>
      </c>
      <c r="J8927">
        <v>24</v>
      </c>
    </row>
    <row r="8928" spans="1:10" x14ac:dyDescent="0.35">
      <c r="A8928" t="s">
        <v>8427</v>
      </c>
      <c r="B8928">
        <v>68</v>
      </c>
      <c r="C8928">
        <v>183</v>
      </c>
      <c r="D8928">
        <v>2077</v>
      </c>
      <c r="E8928" t="s">
        <v>311</v>
      </c>
      <c r="F8928" t="s">
        <v>0</v>
      </c>
      <c r="G8928" t="s">
        <v>4022</v>
      </c>
      <c r="I8928" t="s">
        <v>311</v>
      </c>
      <c r="J8928">
        <v>20</v>
      </c>
    </row>
    <row r="8929" spans="1:10" x14ac:dyDescent="0.35">
      <c r="A8929" t="s">
        <v>8429</v>
      </c>
      <c r="B8929">
        <v>76</v>
      </c>
      <c r="C8929">
        <v>183</v>
      </c>
      <c r="D8929">
        <v>2077</v>
      </c>
      <c r="E8929" t="s">
        <v>311</v>
      </c>
      <c r="F8929" t="s">
        <v>0</v>
      </c>
      <c r="G8929" t="s">
        <v>2343</v>
      </c>
      <c r="I8929" t="s">
        <v>311</v>
      </c>
      <c r="J8929">
        <v>14</v>
      </c>
    </row>
    <row r="8930" spans="1:10" x14ac:dyDescent="0.35">
      <c r="A8930" t="s">
        <v>8430</v>
      </c>
      <c r="B8930">
        <v>63</v>
      </c>
      <c r="C8930">
        <v>182</v>
      </c>
      <c r="D8930">
        <v>2081</v>
      </c>
      <c r="E8930" t="s">
        <v>328</v>
      </c>
      <c r="F8930" t="s">
        <v>0</v>
      </c>
      <c r="G8930" t="s">
        <v>8431</v>
      </c>
      <c r="H8930">
        <v>2.1579999999999999</v>
      </c>
      <c r="I8930">
        <v>44.3</v>
      </c>
      <c r="J8930">
        <v>16</v>
      </c>
    </row>
    <row r="8931" spans="1:10" x14ac:dyDescent="0.35">
      <c r="A8931" t="s">
        <v>8434</v>
      </c>
      <c r="B8931">
        <v>48</v>
      </c>
      <c r="C8931">
        <v>181</v>
      </c>
      <c r="D8931">
        <v>2082</v>
      </c>
      <c r="E8931" t="s">
        <v>312</v>
      </c>
      <c r="F8931" t="s">
        <v>0</v>
      </c>
      <c r="G8931" t="s">
        <v>1807</v>
      </c>
      <c r="H8931">
        <v>2.024</v>
      </c>
      <c r="I8931">
        <v>25.91</v>
      </c>
      <c r="J8931">
        <v>22</v>
      </c>
    </row>
    <row r="8932" spans="1:10" x14ac:dyDescent="0.35">
      <c r="A8932" t="s">
        <v>8436</v>
      </c>
      <c r="B8932">
        <v>75</v>
      </c>
      <c r="C8932">
        <v>181</v>
      </c>
      <c r="D8932">
        <v>2082</v>
      </c>
      <c r="E8932" t="s">
        <v>311</v>
      </c>
      <c r="F8932" t="s">
        <v>0</v>
      </c>
      <c r="G8932" t="s">
        <v>1958</v>
      </c>
      <c r="I8932" t="s">
        <v>311</v>
      </c>
      <c r="J8932">
        <v>11</v>
      </c>
    </row>
    <row r="8933" spans="1:10" x14ac:dyDescent="0.35">
      <c r="A8933" t="s">
        <v>8437</v>
      </c>
      <c r="B8933">
        <v>44</v>
      </c>
      <c r="C8933">
        <v>181</v>
      </c>
      <c r="D8933">
        <v>2082</v>
      </c>
      <c r="E8933" t="s">
        <v>311</v>
      </c>
      <c r="F8933" t="s">
        <v>0</v>
      </c>
      <c r="G8933" t="s">
        <v>2129</v>
      </c>
      <c r="I8933" t="s">
        <v>311</v>
      </c>
      <c r="J8933">
        <v>44</v>
      </c>
    </row>
    <row r="8934" spans="1:10" x14ac:dyDescent="0.35">
      <c r="A8934" t="s">
        <v>8438</v>
      </c>
      <c r="B8934">
        <v>138</v>
      </c>
      <c r="C8934">
        <v>180</v>
      </c>
      <c r="D8934">
        <v>2088</v>
      </c>
      <c r="E8934" t="s">
        <v>334</v>
      </c>
      <c r="F8934" t="s">
        <v>0</v>
      </c>
      <c r="G8934" t="s">
        <v>1999</v>
      </c>
      <c r="H8934">
        <v>0.69099999999999995</v>
      </c>
      <c r="I8934">
        <v>11.8</v>
      </c>
      <c r="J8934">
        <v>23</v>
      </c>
    </row>
    <row r="8935" spans="1:10" x14ac:dyDescent="0.35">
      <c r="A8935" t="s">
        <v>8439</v>
      </c>
      <c r="B8935">
        <v>117</v>
      </c>
      <c r="C8935">
        <v>179</v>
      </c>
      <c r="D8935">
        <v>2089</v>
      </c>
      <c r="E8935" t="s">
        <v>311</v>
      </c>
      <c r="F8935" t="s">
        <v>0</v>
      </c>
      <c r="G8935" t="s">
        <v>3026</v>
      </c>
      <c r="I8935" t="s">
        <v>311</v>
      </c>
      <c r="J8935">
        <v>17</v>
      </c>
    </row>
    <row r="8936" spans="1:10" x14ac:dyDescent="0.35">
      <c r="A8936" t="s">
        <v>8442</v>
      </c>
      <c r="B8936">
        <v>102</v>
      </c>
      <c r="C8936">
        <v>178</v>
      </c>
      <c r="D8936">
        <v>2092</v>
      </c>
      <c r="E8936" t="s">
        <v>334</v>
      </c>
      <c r="F8936" t="s">
        <v>0</v>
      </c>
      <c r="G8936" t="s">
        <v>8443</v>
      </c>
      <c r="H8936">
        <v>0.85599999999999998</v>
      </c>
      <c r="I8936">
        <v>6.68</v>
      </c>
      <c r="J8936">
        <v>15</v>
      </c>
    </row>
    <row r="8937" spans="1:10" x14ac:dyDescent="0.35">
      <c r="A8937" t="s">
        <v>8444</v>
      </c>
      <c r="B8937">
        <v>85</v>
      </c>
      <c r="C8937">
        <v>178</v>
      </c>
      <c r="D8937">
        <v>2092</v>
      </c>
      <c r="E8937" t="s">
        <v>311</v>
      </c>
      <c r="F8937" t="s">
        <v>0</v>
      </c>
      <c r="G8937" t="s">
        <v>3026</v>
      </c>
      <c r="I8937" t="s">
        <v>311</v>
      </c>
      <c r="J8937">
        <v>26</v>
      </c>
    </row>
    <row r="8938" spans="1:10" x14ac:dyDescent="0.35">
      <c r="A8938" t="s">
        <v>8445</v>
      </c>
      <c r="B8938">
        <v>25</v>
      </c>
      <c r="C8938">
        <v>178</v>
      </c>
      <c r="D8938">
        <v>2092</v>
      </c>
      <c r="E8938" t="s">
        <v>328</v>
      </c>
      <c r="F8938" t="s">
        <v>0</v>
      </c>
      <c r="G8938" t="s">
        <v>8446</v>
      </c>
      <c r="H8938">
        <v>3.8</v>
      </c>
      <c r="I8938">
        <v>63.09</v>
      </c>
      <c r="J8938">
        <v>25</v>
      </c>
    </row>
    <row r="8939" spans="1:10" x14ac:dyDescent="0.35">
      <c r="A8939" t="s">
        <v>8447</v>
      </c>
      <c r="B8939">
        <v>29</v>
      </c>
      <c r="C8939">
        <v>178</v>
      </c>
      <c r="D8939">
        <v>2092</v>
      </c>
      <c r="E8939" t="s">
        <v>311</v>
      </c>
      <c r="F8939" t="s">
        <v>0</v>
      </c>
      <c r="G8939" t="s">
        <v>311</v>
      </c>
      <c r="I8939" t="s">
        <v>311</v>
      </c>
      <c r="J8939">
        <v>0</v>
      </c>
    </row>
    <row r="8940" spans="1:10" x14ac:dyDescent="0.35">
      <c r="A8940" t="s">
        <v>8448</v>
      </c>
      <c r="B8940">
        <v>71</v>
      </c>
      <c r="C8940">
        <v>178</v>
      </c>
      <c r="D8940">
        <v>2092</v>
      </c>
      <c r="E8940" t="s">
        <v>334</v>
      </c>
      <c r="F8940" t="s">
        <v>0</v>
      </c>
      <c r="G8940" t="s">
        <v>8449</v>
      </c>
      <c r="H8940">
        <v>1.4530000000000001</v>
      </c>
      <c r="I8940">
        <v>9.9499999999999993</v>
      </c>
      <c r="J8940">
        <v>34</v>
      </c>
    </row>
    <row r="8941" spans="1:10" x14ac:dyDescent="0.35">
      <c r="A8941" t="s">
        <v>8450</v>
      </c>
      <c r="B8941">
        <v>57</v>
      </c>
      <c r="C8941">
        <v>178</v>
      </c>
      <c r="D8941">
        <v>2092</v>
      </c>
      <c r="E8941" t="s">
        <v>311</v>
      </c>
      <c r="F8941" t="s">
        <v>0</v>
      </c>
      <c r="G8941" t="s">
        <v>8451</v>
      </c>
      <c r="I8941" t="s">
        <v>311</v>
      </c>
      <c r="J8941">
        <v>23</v>
      </c>
    </row>
    <row r="8942" spans="1:10" x14ac:dyDescent="0.35">
      <c r="A8942" t="s">
        <v>8452</v>
      </c>
      <c r="B8942">
        <v>41</v>
      </c>
      <c r="C8942">
        <v>177</v>
      </c>
      <c r="D8942">
        <v>2098</v>
      </c>
      <c r="E8942" t="s">
        <v>328</v>
      </c>
      <c r="F8942" t="s">
        <v>0</v>
      </c>
      <c r="G8942" t="s">
        <v>3052</v>
      </c>
      <c r="H8942">
        <v>2.359</v>
      </c>
      <c r="I8942">
        <v>71.88</v>
      </c>
      <c r="J8942">
        <v>41</v>
      </c>
    </row>
    <row r="8943" spans="1:10" x14ac:dyDescent="0.35">
      <c r="A8943" t="s">
        <v>8453</v>
      </c>
      <c r="B8943">
        <v>138</v>
      </c>
      <c r="C8943">
        <v>177</v>
      </c>
      <c r="D8943">
        <v>2098</v>
      </c>
      <c r="E8943" t="s">
        <v>334</v>
      </c>
      <c r="F8943" t="s">
        <v>0</v>
      </c>
      <c r="G8943" t="s">
        <v>8454</v>
      </c>
      <c r="H8943">
        <v>0.58199999999999996</v>
      </c>
      <c r="I8943">
        <v>3.47</v>
      </c>
      <c r="J8943">
        <v>16</v>
      </c>
    </row>
    <row r="8944" spans="1:10" x14ac:dyDescent="0.35">
      <c r="A8944" t="s">
        <v>8455</v>
      </c>
      <c r="B8944">
        <v>79</v>
      </c>
      <c r="C8944">
        <v>177</v>
      </c>
      <c r="D8944">
        <v>2098</v>
      </c>
      <c r="E8944" t="s">
        <v>311</v>
      </c>
      <c r="F8944" t="s">
        <v>0</v>
      </c>
      <c r="G8944" t="s">
        <v>8456</v>
      </c>
      <c r="I8944" t="s">
        <v>311</v>
      </c>
      <c r="J8944">
        <v>18</v>
      </c>
    </row>
    <row r="8945" spans="1:10" x14ac:dyDescent="0.35">
      <c r="A8945" t="s">
        <v>8457</v>
      </c>
      <c r="B8945">
        <v>44</v>
      </c>
      <c r="C8945">
        <v>176</v>
      </c>
      <c r="D8945">
        <v>2101</v>
      </c>
      <c r="E8945" t="s">
        <v>311</v>
      </c>
      <c r="F8945" t="s">
        <v>0</v>
      </c>
      <c r="G8945" t="s">
        <v>3026</v>
      </c>
      <c r="I8945" t="s">
        <v>311</v>
      </c>
      <c r="J8945">
        <v>15</v>
      </c>
    </row>
    <row r="8946" spans="1:10" x14ac:dyDescent="0.35">
      <c r="A8946" t="s">
        <v>8458</v>
      </c>
      <c r="B8946">
        <v>111</v>
      </c>
      <c r="C8946">
        <v>176</v>
      </c>
      <c r="D8946">
        <v>2101</v>
      </c>
      <c r="E8946" t="s">
        <v>311</v>
      </c>
      <c r="F8946" t="s">
        <v>0</v>
      </c>
      <c r="G8946" t="s">
        <v>2178</v>
      </c>
      <c r="I8946" t="s">
        <v>311</v>
      </c>
      <c r="J8946">
        <v>9</v>
      </c>
    </row>
    <row r="8947" spans="1:10" x14ac:dyDescent="0.35">
      <c r="A8947" t="s">
        <v>8459</v>
      </c>
      <c r="B8947">
        <v>24</v>
      </c>
      <c r="C8947">
        <v>176</v>
      </c>
      <c r="D8947">
        <v>2101</v>
      </c>
      <c r="E8947" t="s">
        <v>319</v>
      </c>
      <c r="F8947" t="s">
        <v>0</v>
      </c>
      <c r="G8947" t="s">
        <v>2053</v>
      </c>
      <c r="H8947">
        <v>3.9169999999999998</v>
      </c>
      <c r="I8947">
        <v>76.91</v>
      </c>
      <c r="J8947">
        <v>16</v>
      </c>
    </row>
    <row r="8948" spans="1:10" x14ac:dyDescent="0.35">
      <c r="A8948" t="s">
        <v>8461</v>
      </c>
      <c r="B8948">
        <v>42</v>
      </c>
      <c r="C8948">
        <v>176</v>
      </c>
      <c r="D8948">
        <v>2101</v>
      </c>
      <c r="E8948" t="s">
        <v>328</v>
      </c>
      <c r="F8948" t="s">
        <v>0</v>
      </c>
      <c r="G8948" t="s">
        <v>3446</v>
      </c>
      <c r="H8948">
        <v>2.2749999999999999</v>
      </c>
      <c r="I8948">
        <v>63.1</v>
      </c>
      <c r="J8948">
        <v>13</v>
      </c>
    </row>
    <row r="8949" spans="1:10" x14ac:dyDescent="0.35">
      <c r="A8949" t="s">
        <v>8463</v>
      </c>
      <c r="B8949">
        <v>91</v>
      </c>
      <c r="C8949">
        <v>175</v>
      </c>
      <c r="D8949">
        <v>2106</v>
      </c>
      <c r="E8949" t="s">
        <v>311</v>
      </c>
      <c r="F8949" t="s">
        <v>0</v>
      </c>
      <c r="G8949" t="s">
        <v>2592</v>
      </c>
      <c r="I8949" t="s">
        <v>311</v>
      </c>
      <c r="J8949">
        <v>10</v>
      </c>
    </row>
    <row r="8950" spans="1:10" x14ac:dyDescent="0.35">
      <c r="A8950" t="s">
        <v>8466</v>
      </c>
      <c r="B8950">
        <v>43</v>
      </c>
      <c r="C8950">
        <v>175</v>
      </c>
      <c r="D8950">
        <v>2106</v>
      </c>
      <c r="E8950" t="s">
        <v>311</v>
      </c>
      <c r="F8950" t="s">
        <v>0</v>
      </c>
      <c r="G8950" t="s">
        <v>1779</v>
      </c>
      <c r="I8950" t="s">
        <v>311</v>
      </c>
      <c r="J8950">
        <v>43</v>
      </c>
    </row>
    <row r="8951" spans="1:10" x14ac:dyDescent="0.35">
      <c r="A8951" t="s">
        <v>8467</v>
      </c>
      <c r="B8951">
        <v>40</v>
      </c>
      <c r="C8951">
        <v>174</v>
      </c>
      <c r="D8951">
        <v>2111</v>
      </c>
      <c r="E8951" t="s">
        <v>311</v>
      </c>
      <c r="F8951" t="s">
        <v>0</v>
      </c>
      <c r="G8951" t="s">
        <v>1779</v>
      </c>
      <c r="I8951" t="s">
        <v>311</v>
      </c>
      <c r="J8951">
        <v>40</v>
      </c>
    </row>
    <row r="8952" spans="1:10" x14ac:dyDescent="0.35">
      <c r="A8952" t="s">
        <v>8468</v>
      </c>
      <c r="B8952">
        <v>52</v>
      </c>
      <c r="C8952">
        <v>174</v>
      </c>
      <c r="D8952">
        <v>2111</v>
      </c>
      <c r="E8952" t="s">
        <v>319</v>
      </c>
      <c r="F8952" t="s">
        <v>0</v>
      </c>
      <c r="G8952" t="s">
        <v>8469</v>
      </c>
      <c r="H8952">
        <v>1.583</v>
      </c>
      <c r="I8952">
        <v>70.05</v>
      </c>
      <c r="J8952">
        <v>26</v>
      </c>
    </row>
    <row r="8953" spans="1:10" x14ac:dyDescent="0.35">
      <c r="A8953" t="s">
        <v>8470</v>
      </c>
      <c r="B8953">
        <v>78</v>
      </c>
      <c r="C8953">
        <v>174</v>
      </c>
      <c r="D8953">
        <v>2111</v>
      </c>
      <c r="E8953" t="s">
        <v>311</v>
      </c>
      <c r="F8953" t="s">
        <v>0</v>
      </c>
      <c r="G8953" t="s">
        <v>7560</v>
      </c>
      <c r="I8953" t="s">
        <v>311</v>
      </c>
      <c r="J8953">
        <v>31</v>
      </c>
    </row>
    <row r="8954" spans="1:10" x14ac:dyDescent="0.35">
      <c r="A8954" t="s">
        <v>8471</v>
      </c>
      <c r="B8954">
        <v>94</v>
      </c>
      <c r="C8954">
        <v>174</v>
      </c>
      <c r="D8954">
        <v>2111</v>
      </c>
      <c r="E8954" t="s">
        <v>334</v>
      </c>
      <c r="F8954" t="s">
        <v>0</v>
      </c>
      <c r="G8954" t="s">
        <v>2379</v>
      </c>
      <c r="H8954">
        <v>0.75800000000000001</v>
      </c>
      <c r="I8954">
        <v>11.13</v>
      </c>
      <c r="J8954">
        <v>2</v>
      </c>
    </row>
    <row r="8955" spans="1:10" x14ac:dyDescent="0.35">
      <c r="A8955" t="s">
        <v>8472</v>
      </c>
      <c r="B8955">
        <v>83</v>
      </c>
      <c r="C8955">
        <v>174</v>
      </c>
      <c r="D8955">
        <v>2111</v>
      </c>
      <c r="E8955" t="s">
        <v>334</v>
      </c>
      <c r="F8955" t="s">
        <v>0</v>
      </c>
      <c r="G8955" t="s">
        <v>6008</v>
      </c>
      <c r="H8955">
        <v>0.97399999999999998</v>
      </c>
      <c r="I8955">
        <v>15.66</v>
      </c>
      <c r="J8955">
        <v>25</v>
      </c>
    </row>
    <row r="8956" spans="1:10" x14ac:dyDescent="0.35">
      <c r="A8956" t="s">
        <v>8473</v>
      </c>
      <c r="B8956">
        <v>16</v>
      </c>
      <c r="C8956">
        <v>174</v>
      </c>
      <c r="D8956">
        <v>2111</v>
      </c>
      <c r="E8956" t="s">
        <v>311</v>
      </c>
      <c r="F8956" t="s">
        <v>0</v>
      </c>
      <c r="G8956" t="s">
        <v>1779</v>
      </c>
      <c r="I8956" t="s">
        <v>311</v>
      </c>
      <c r="J8956">
        <v>16</v>
      </c>
    </row>
    <row r="8957" spans="1:10" x14ac:dyDescent="0.35">
      <c r="A8957" t="s">
        <v>8475</v>
      </c>
      <c r="B8957">
        <v>56</v>
      </c>
      <c r="C8957">
        <v>174</v>
      </c>
      <c r="D8957">
        <v>2111</v>
      </c>
      <c r="E8957" t="s">
        <v>334</v>
      </c>
      <c r="F8957" t="s">
        <v>0</v>
      </c>
      <c r="G8957" t="s">
        <v>2936</v>
      </c>
      <c r="H8957">
        <v>1.3149999999999999</v>
      </c>
      <c r="I8957">
        <v>15.73</v>
      </c>
      <c r="J8957">
        <v>25</v>
      </c>
    </row>
    <row r="8958" spans="1:10" x14ac:dyDescent="0.35">
      <c r="A8958" t="s">
        <v>8476</v>
      </c>
      <c r="B8958">
        <v>115</v>
      </c>
      <c r="C8958">
        <v>173</v>
      </c>
      <c r="D8958">
        <v>2119</v>
      </c>
      <c r="E8958" t="s">
        <v>319</v>
      </c>
      <c r="F8958" t="s">
        <v>0</v>
      </c>
      <c r="G8958" t="s">
        <v>4397</v>
      </c>
      <c r="H8958">
        <v>1.452</v>
      </c>
      <c r="I8958">
        <v>69.040000000000006</v>
      </c>
      <c r="J8958">
        <v>31</v>
      </c>
    </row>
    <row r="8959" spans="1:10" x14ac:dyDescent="0.35">
      <c r="A8959" t="s">
        <v>8478</v>
      </c>
      <c r="B8959">
        <v>122</v>
      </c>
      <c r="C8959">
        <v>173</v>
      </c>
      <c r="D8959">
        <v>2119</v>
      </c>
      <c r="E8959" t="s">
        <v>334</v>
      </c>
      <c r="F8959" t="s">
        <v>0</v>
      </c>
      <c r="G8959" t="s">
        <v>1938</v>
      </c>
      <c r="H8959">
        <v>0.64500000000000002</v>
      </c>
      <c r="I8959">
        <v>6.42</v>
      </c>
      <c r="J8959">
        <v>2</v>
      </c>
    </row>
    <row r="8960" spans="1:10" x14ac:dyDescent="0.35">
      <c r="A8960" t="s">
        <v>8479</v>
      </c>
      <c r="B8960">
        <v>113</v>
      </c>
      <c r="C8960">
        <v>173</v>
      </c>
      <c r="D8960">
        <v>2119</v>
      </c>
      <c r="E8960" t="s">
        <v>334</v>
      </c>
      <c r="F8960" t="s">
        <v>0</v>
      </c>
      <c r="G8960" t="s">
        <v>8480</v>
      </c>
      <c r="H8960">
        <v>0.69299999999999995</v>
      </c>
      <c r="I8960">
        <v>8.75</v>
      </c>
      <c r="J8960">
        <v>46</v>
      </c>
    </row>
    <row r="8961" spans="1:10" x14ac:dyDescent="0.35">
      <c r="A8961" t="s">
        <v>8481</v>
      </c>
      <c r="B8961">
        <v>61</v>
      </c>
      <c r="C8961">
        <v>172</v>
      </c>
      <c r="D8961">
        <v>2123</v>
      </c>
      <c r="E8961" t="s">
        <v>311</v>
      </c>
      <c r="F8961" t="s">
        <v>0</v>
      </c>
      <c r="G8961" t="s">
        <v>2257</v>
      </c>
      <c r="I8961" t="s">
        <v>311</v>
      </c>
      <c r="J8961">
        <v>17</v>
      </c>
    </row>
    <row r="8962" spans="1:10" x14ac:dyDescent="0.35">
      <c r="A8962" t="s">
        <v>8482</v>
      </c>
      <c r="B8962">
        <v>65</v>
      </c>
      <c r="C8962">
        <v>172</v>
      </c>
      <c r="D8962">
        <v>2123</v>
      </c>
      <c r="E8962" t="s">
        <v>312</v>
      </c>
      <c r="F8962" t="s">
        <v>0</v>
      </c>
      <c r="G8962" t="s">
        <v>4022</v>
      </c>
      <c r="H8962">
        <v>1.262</v>
      </c>
      <c r="I8962">
        <v>27.54</v>
      </c>
      <c r="J8962">
        <v>33</v>
      </c>
    </row>
    <row r="8963" spans="1:10" x14ac:dyDescent="0.35">
      <c r="A8963" t="s">
        <v>8484</v>
      </c>
      <c r="B8963">
        <v>65</v>
      </c>
      <c r="C8963">
        <v>172</v>
      </c>
      <c r="D8963">
        <v>2123</v>
      </c>
      <c r="E8963" t="s">
        <v>334</v>
      </c>
      <c r="F8963" t="s">
        <v>0</v>
      </c>
      <c r="G8963" t="s">
        <v>8485</v>
      </c>
      <c r="H8963">
        <v>1.2190000000000001</v>
      </c>
      <c r="I8963">
        <v>18.010000000000002</v>
      </c>
      <c r="J8963">
        <v>37</v>
      </c>
    </row>
    <row r="8964" spans="1:10" x14ac:dyDescent="0.35">
      <c r="A8964" t="s">
        <v>8486</v>
      </c>
      <c r="B8964">
        <v>21</v>
      </c>
      <c r="C8964">
        <v>172</v>
      </c>
      <c r="D8964">
        <v>2123</v>
      </c>
      <c r="E8964" t="s">
        <v>319</v>
      </c>
      <c r="F8964" t="s">
        <v>0</v>
      </c>
      <c r="G8964" t="s">
        <v>2297</v>
      </c>
      <c r="H8964">
        <v>3.95</v>
      </c>
      <c r="I8964">
        <v>66.459999999999994</v>
      </c>
      <c r="J8964">
        <v>21</v>
      </c>
    </row>
    <row r="8965" spans="1:10" x14ac:dyDescent="0.35">
      <c r="A8965" t="s">
        <v>8489</v>
      </c>
      <c r="B8965">
        <v>41</v>
      </c>
      <c r="C8965">
        <v>172</v>
      </c>
      <c r="D8965">
        <v>2123</v>
      </c>
      <c r="E8965" t="s">
        <v>311</v>
      </c>
      <c r="F8965" t="s">
        <v>0</v>
      </c>
      <c r="G8965" t="s">
        <v>8490</v>
      </c>
      <c r="I8965" t="s">
        <v>311</v>
      </c>
      <c r="J8965">
        <v>19</v>
      </c>
    </row>
    <row r="8966" spans="1:10" x14ac:dyDescent="0.35">
      <c r="A8966" t="s">
        <v>8493</v>
      </c>
      <c r="B8966">
        <v>119</v>
      </c>
      <c r="C8966">
        <v>171</v>
      </c>
      <c r="D8966">
        <v>2131</v>
      </c>
      <c r="E8966" t="s">
        <v>334</v>
      </c>
      <c r="F8966" t="s">
        <v>0</v>
      </c>
      <c r="G8966" t="s">
        <v>2109</v>
      </c>
      <c r="H8966">
        <v>0.65500000000000003</v>
      </c>
      <c r="I8966">
        <v>4.0199999999999996</v>
      </c>
      <c r="J8966">
        <v>0</v>
      </c>
    </row>
    <row r="8967" spans="1:10" x14ac:dyDescent="0.35">
      <c r="A8967" t="s">
        <v>8495</v>
      </c>
      <c r="B8967">
        <v>66</v>
      </c>
      <c r="C8967">
        <v>170</v>
      </c>
      <c r="D8967">
        <v>2135</v>
      </c>
      <c r="E8967" t="s">
        <v>312</v>
      </c>
      <c r="F8967" t="s">
        <v>0</v>
      </c>
      <c r="G8967" t="s">
        <v>3628</v>
      </c>
      <c r="H8967">
        <v>1.2809999999999999</v>
      </c>
      <c r="I8967">
        <v>36.4</v>
      </c>
      <c r="J8967">
        <v>24</v>
      </c>
    </row>
    <row r="8968" spans="1:10" x14ac:dyDescent="0.35">
      <c r="A8968" t="s">
        <v>8496</v>
      </c>
      <c r="B8968">
        <v>151</v>
      </c>
      <c r="C8968">
        <v>170</v>
      </c>
      <c r="D8968">
        <v>2135</v>
      </c>
      <c r="E8968" t="s">
        <v>334</v>
      </c>
      <c r="F8968" t="s">
        <v>0</v>
      </c>
      <c r="G8968" t="s">
        <v>2520</v>
      </c>
      <c r="H8968">
        <v>0.626</v>
      </c>
      <c r="I8968">
        <v>20.63</v>
      </c>
      <c r="J8968">
        <v>41</v>
      </c>
    </row>
    <row r="8969" spans="1:10" x14ac:dyDescent="0.35">
      <c r="A8969" t="s">
        <v>8498</v>
      </c>
      <c r="B8969">
        <v>114</v>
      </c>
      <c r="C8969">
        <v>169</v>
      </c>
      <c r="D8969">
        <v>2138</v>
      </c>
      <c r="E8969" t="s">
        <v>311</v>
      </c>
      <c r="F8969" t="s">
        <v>0</v>
      </c>
      <c r="G8969" t="s">
        <v>1779</v>
      </c>
      <c r="I8969" t="s">
        <v>311</v>
      </c>
      <c r="J8969">
        <v>114</v>
      </c>
    </row>
    <row r="8970" spans="1:10" x14ac:dyDescent="0.35">
      <c r="A8970" t="s">
        <v>8499</v>
      </c>
      <c r="B8970">
        <v>237</v>
      </c>
      <c r="C8970">
        <v>169</v>
      </c>
      <c r="D8970">
        <v>2138</v>
      </c>
      <c r="E8970" t="s">
        <v>334</v>
      </c>
      <c r="F8970" t="s">
        <v>0</v>
      </c>
      <c r="G8970" t="s">
        <v>2550</v>
      </c>
      <c r="H8970">
        <v>0.33</v>
      </c>
      <c r="I8970">
        <v>10.29</v>
      </c>
      <c r="J8970">
        <v>4</v>
      </c>
    </row>
    <row r="8971" spans="1:10" x14ac:dyDescent="0.35">
      <c r="A8971" t="s">
        <v>8500</v>
      </c>
      <c r="B8971">
        <v>121</v>
      </c>
      <c r="C8971">
        <v>169</v>
      </c>
      <c r="D8971">
        <v>2138</v>
      </c>
      <c r="E8971" t="s">
        <v>311</v>
      </c>
      <c r="F8971" t="s">
        <v>0</v>
      </c>
      <c r="G8971" t="s">
        <v>1845</v>
      </c>
      <c r="I8971" t="s">
        <v>311</v>
      </c>
      <c r="J8971">
        <v>51</v>
      </c>
    </row>
    <row r="8972" spans="1:10" x14ac:dyDescent="0.35">
      <c r="A8972" t="s">
        <v>8502</v>
      </c>
      <c r="B8972">
        <v>38</v>
      </c>
      <c r="C8972">
        <v>169</v>
      </c>
      <c r="D8972">
        <v>2138</v>
      </c>
      <c r="E8972" t="s">
        <v>311</v>
      </c>
      <c r="F8972" t="s">
        <v>0</v>
      </c>
      <c r="G8972" t="s">
        <v>7394</v>
      </c>
      <c r="I8972" t="s">
        <v>311</v>
      </c>
      <c r="J8972">
        <v>38</v>
      </c>
    </row>
    <row r="8973" spans="1:10" x14ac:dyDescent="0.35">
      <c r="A8973" t="s">
        <v>8503</v>
      </c>
      <c r="B8973">
        <v>55</v>
      </c>
      <c r="C8973">
        <v>168</v>
      </c>
      <c r="D8973">
        <v>2143</v>
      </c>
      <c r="E8973" t="s">
        <v>311</v>
      </c>
      <c r="F8973" t="s">
        <v>0</v>
      </c>
      <c r="G8973" t="s">
        <v>1779</v>
      </c>
      <c r="I8973" t="s">
        <v>311</v>
      </c>
      <c r="J8973">
        <v>55</v>
      </c>
    </row>
    <row r="8974" spans="1:10" x14ac:dyDescent="0.35">
      <c r="A8974" t="s">
        <v>8506</v>
      </c>
      <c r="B8974">
        <v>54</v>
      </c>
      <c r="C8974">
        <v>168</v>
      </c>
      <c r="D8974">
        <v>2143</v>
      </c>
      <c r="E8974" t="s">
        <v>311</v>
      </c>
      <c r="F8974" t="s">
        <v>0</v>
      </c>
      <c r="G8974" t="s">
        <v>1876</v>
      </c>
      <c r="I8974" t="s">
        <v>311</v>
      </c>
      <c r="J8974">
        <v>54</v>
      </c>
    </row>
    <row r="8975" spans="1:10" x14ac:dyDescent="0.35">
      <c r="A8975" t="s">
        <v>8509</v>
      </c>
      <c r="B8975">
        <v>46</v>
      </c>
      <c r="C8975">
        <v>165</v>
      </c>
      <c r="D8975">
        <v>2149</v>
      </c>
      <c r="E8975" t="s">
        <v>311</v>
      </c>
      <c r="F8975" t="s">
        <v>0</v>
      </c>
      <c r="G8975" t="s">
        <v>3375</v>
      </c>
      <c r="I8975" t="s">
        <v>311</v>
      </c>
      <c r="J8975">
        <v>11</v>
      </c>
    </row>
    <row r="8976" spans="1:10" x14ac:dyDescent="0.35">
      <c r="A8976" t="s">
        <v>8513</v>
      </c>
      <c r="B8976">
        <v>135</v>
      </c>
      <c r="C8976">
        <v>165</v>
      </c>
      <c r="D8976">
        <v>2149</v>
      </c>
      <c r="E8976" t="s">
        <v>334</v>
      </c>
      <c r="F8976" t="s">
        <v>0</v>
      </c>
      <c r="G8976" t="s">
        <v>3088</v>
      </c>
      <c r="H8976">
        <v>0.746</v>
      </c>
      <c r="I8976">
        <v>12.83</v>
      </c>
      <c r="J8976">
        <v>1</v>
      </c>
    </row>
    <row r="8977" spans="1:10" x14ac:dyDescent="0.35">
      <c r="A8977" t="s">
        <v>8515</v>
      </c>
      <c r="B8977">
        <v>34</v>
      </c>
      <c r="C8977">
        <v>165</v>
      </c>
      <c r="D8977">
        <v>2149</v>
      </c>
      <c r="E8977" t="s">
        <v>311</v>
      </c>
      <c r="F8977" t="s">
        <v>0</v>
      </c>
      <c r="G8977" t="s">
        <v>7222</v>
      </c>
      <c r="I8977" t="s">
        <v>311</v>
      </c>
      <c r="J8977">
        <v>34</v>
      </c>
    </row>
    <row r="8978" spans="1:10" x14ac:dyDescent="0.35">
      <c r="A8978" t="s">
        <v>8516</v>
      </c>
      <c r="B8978">
        <v>299</v>
      </c>
      <c r="C8978">
        <v>163</v>
      </c>
      <c r="D8978">
        <v>2156</v>
      </c>
      <c r="E8978" t="s">
        <v>311</v>
      </c>
      <c r="F8978" t="s">
        <v>0</v>
      </c>
      <c r="G8978" t="s">
        <v>3788</v>
      </c>
      <c r="I8978" t="s">
        <v>311</v>
      </c>
      <c r="J8978">
        <v>92</v>
      </c>
    </row>
    <row r="8979" spans="1:10" x14ac:dyDescent="0.35">
      <c r="A8979" t="s">
        <v>8518</v>
      </c>
      <c r="B8979">
        <v>57</v>
      </c>
      <c r="C8979">
        <v>162</v>
      </c>
      <c r="D8979">
        <v>2157</v>
      </c>
      <c r="E8979" t="s">
        <v>334</v>
      </c>
      <c r="F8979" t="s">
        <v>0</v>
      </c>
      <c r="G8979" t="s">
        <v>2235</v>
      </c>
      <c r="H8979">
        <v>1.4910000000000001</v>
      </c>
      <c r="I8979">
        <v>20.27</v>
      </c>
      <c r="J8979">
        <v>22</v>
      </c>
    </row>
    <row r="8980" spans="1:10" x14ac:dyDescent="0.35">
      <c r="A8980" t="s">
        <v>8520</v>
      </c>
      <c r="B8980">
        <v>151</v>
      </c>
      <c r="C8980">
        <v>162</v>
      </c>
      <c r="D8980">
        <v>2157</v>
      </c>
      <c r="E8980" t="s">
        <v>311</v>
      </c>
      <c r="F8980" t="s">
        <v>0</v>
      </c>
      <c r="G8980" t="s">
        <v>2520</v>
      </c>
      <c r="I8980" t="s">
        <v>311</v>
      </c>
      <c r="J8980">
        <v>72</v>
      </c>
    </row>
    <row r="8981" spans="1:10" x14ac:dyDescent="0.35">
      <c r="A8981" t="s">
        <v>8521</v>
      </c>
      <c r="B8981">
        <v>23</v>
      </c>
      <c r="C8981">
        <v>162</v>
      </c>
      <c r="D8981">
        <v>2157</v>
      </c>
      <c r="E8981" t="s">
        <v>319</v>
      </c>
      <c r="F8981" t="s">
        <v>0</v>
      </c>
      <c r="G8981" t="s">
        <v>4050</v>
      </c>
      <c r="H8981">
        <v>3.5449999999999999</v>
      </c>
      <c r="I8981">
        <v>93.01</v>
      </c>
      <c r="J8981">
        <v>16</v>
      </c>
    </row>
    <row r="8982" spans="1:10" x14ac:dyDescent="0.35">
      <c r="A8982" t="s">
        <v>8522</v>
      </c>
      <c r="B8982">
        <v>44</v>
      </c>
      <c r="C8982">
        <v>162</v>
      </c>
      <c r="D8982">
        <v>2157</v>
      </c>
      <c r="E8982" t="s">
        <v>312</v>
      </c>
      <c r="F8982" t="s">
        <v>0</v>
      </c>
      <c r="G8982" t="s">
        <v>8523</v>
      </c>
      <c r="H8982">
        <v>1.837</v>
      </c>
      <c r="I8982">
        <v>28.55</v>
      </c>
      <c r="J8982">
        <v>15</v>
      </c>
    </row>
    <row r="8983" spans="1:10" x14ac:dyDescent="0.35">
      <c r="A8983" t="s">
        <v>8524</v>
      </c>
      <c r="B8983">
        <v>118</v>
      </c>
      <c r="C8983">
        <v>161</v>
      </c>
      <c r="D8983">
        <v>2163</v>
      </c>
      <c r="E8983" t="s">
        <v>334</v>
      </c>
      <c r="F8983" t="s">
        <v>0</v>
      </c>
      <c r="G8983" t="s">
        <v>1999</v>
      </c>
      <c r="H8983">
        <v>0.68200000000000005</v>
      </c>
      <c r="I8983">
        <v>10.67</v>
      </c>
      <c r="J8983">
        <v>50</v>
      </c>
    </row>
    <row r="8984" spans="1:10" x14ac:dyDescent="0.35">
      <c r="A8984" t="s">
        <v>8525</v>
      </c>
      <c r="B8984">
        <v>55</v>
      </c>
      <c r="C8984">
        <v>161</v>
      </c>
      <c r="D8984">
        <v>2163</v>
      </c>
      <c r="E8984" t="s">
        <v>311</v>
      </c>
      <c r="F8984" t="s">
        <v>0</v>
      </c>
      <c r="G8984" t="s">
        <v>2246</v>
      </c>
      <c r="I8984" t="s">
        <v>311</v>
      </c>
      <c r="J8984">
        <v>24</v>
      </c>
    </row>
    <row r="8985" spans="1:10" x14ac:dyDescent="0.35">
      <c r="A8985" t="s">
        <v>8528</v>
      </c>
      <c r="B8985">
        <v>54</v>
      </c>
      <c r="C8985">
        <v>161</v>
      </c>
      <c r="D8985">
        <v>2163</v>
      </c>
      <c r="E8985" t="s">
        <v>311</v>
      </c>
      <c r="F8985" t="s">
        <v>0</v>
      </c>
      <c r="G8985" t="s">
        <v>6897</v>
      </c>
      <c r="I8985" t="s">
        <v>311</v>
      </c>
      <c r="J8985">
        <v>11</v>
      </c>
    </row>
    <row r="8986" spans="1:10" x14ac:dyDescent="0.35">
      <c r="A8986" t="s">
        <v>8529</v>
      </c>
      <c r="B8986">
        <v>67</v>
      </c>
      <c r="C8986">
        <v>160</v>
      </c>
      <c r="D8986">
        <v>2168</v>
      </c>
      <c r="E8986" t="s">
        <v>312</v>
      </c>
      <c r="F8986" t="s">
        <v>0</v>
      </c>
      <c r="G8986" t="s">
        <v>1830</v>
      </c>
      <c r="H8986">
        <v>1.9370000000000001</v>
      </c>
      <c r="I8986">
        <v>50</v>
      </c>
      <c r="J8986">
        <v>49</v>
      </c>
    </row>
    <row r="8987" spans="1:10" x14ac:dyDescent="0.35">
      <c r="A8987" t="s">
        <v>8530</v>
      </c>
      <c r="B8987">
        <v>69</v>
      </c>
      <c r="C8987">
        <v>160</v>
      </c>
      <c r="D8987">
        <v>2168</v>
      </c>
      <c r="E8987" t="s">
        <v>312</v>
      </c>
      <c r="F8987" t="s">
        <v>0</v>
      </c>
      <c r="G8987" t="s">
        <v>3633</v>
      </c>
      <c r="H8987">
        <v>1.167</v>
      </c>
      <c r="I8987">
        <v>46.65</v>
      </c>
      <c r="J8987">
        <v>30</v>
      </c>
    </row>
    <row r="8988" spans="1:10" x14ac:dyDescent="0.35">
      <c r="A8988" t="s">
        <v>8532</v>
      </c>
      <c r="B8988">
        <v>109</v>
      </c>
      <c r="C8988">
        <v>160</v>
      </c>
      <c r="D8988">
        <v>2168</v>
      </c>
      <c r="E8988" t="s">
        <v>312</v>
      </c>
      <c r="F8988" t="s">
        <v>0</v>
      </c>
      <c r="G8988" t="s">
        <v>2520</v>
      </c>
      <c r="H8988">
        <v>0.72</v>
      </c>
      <c r="I8988">
        <v>29.07</v>
      </c>
      <c r="J8988">
        <v>76</v>
      </c>
    </row>
    <row r="8989" spans="1:10" x14ac:dyDescent="0.35">
      <c r="A8989" t="s">
        <v>8534</v>
      </c>
      <c r="B8989">
        <v>333</v>
      </c>
      <c r="C8989">
        <v>159</v>
      </c>
      <c r="D8989">
        <v>2172</v>
      </c>
      <c r="E8989" t="s">
        <v>311</v>
      </c>
      <c r="F8989" t="s">
        <v>0</v>
      </c>
      <c r="G8989" t="s">
        <v>3592</v>
      </c>
      <c r="I8989" t="s">
        <v>311</v>
      </c>
      <c r="J8989">
        <v>81</v>
      </c>
    </row>
    <row r="8990" spans="1:10" x14ac:dyDescent="0.35">
      <c r="A8990" t="s">
        <v>8536</v>
      </c>
      <c r="B8990">
        <v>52</v>
      </c>
      <c r="C8990">
        <v>159</v>
      </c>
      <c r="D8990">
        <v>2172</v>
      </c>
      <c r="E8990" t="s">
        <v>312</v>
      </c>
      <c r="F8990" t="s">
        <v>0</v>
      </c>
      <c r="G8990" t="s">
        <v>2592</v>
      </c>
      <c r="H8990">
        <v>1.7</v>
      </c>
      <c r="I8990">
        <v>32.31</v>
      </c>
      <c r="J8990">
        <v>52</v>
      </c>
    </row>
    <row r="8991" spans="1:10" x14ac:dyDescent="0.35">
      <c r="A8991" t="s">
        <v>8539</v>
      </c>
      <c r="B8991">
        <v>84</v>
      </c>
      <c r="C8991">
        <v>158</v>
      </c>
      <c r="D8991">
        <v>2176</v>
      </c>
      <c r="E8991" t="s">
        <v>312</v>
      </c>
      <c r="F8991" t="s">
        <v>0</v>
      </c>
      <c r="G8991" t="s">
        <v>8540</v>
      </c>
      <c r="H8991">
        <v>1.1719999999999999</v>
      </c>
      <c r="I8991">
        <v>28.64</v>
      </c>
      <c r="J8991">
        <v>24</v>
      </c>
    </row>
    <row r="8992" spans="1:10" x14ac:dyDescent="0.35">
      <c r="A8992" t="s">
        <v>8541</v>
      </c>
      <c r="B8992">
        <v>25</v>
      </c>
      <c r="C8992">
        <v>157</v>
      </c>
      <c r="D8992">
        <v>2179</v>
      </c>
      <c r="E8992" t="s">
        <v>328</v>
      </c>
      <c r="F8992" t="s">
        <v>0</v>
      </c>
      <c r="G8992" t="s">
        <v>8542</v>
      </c>
      <c r="H8992">
        <v>3.7269999999999999</v>
      </c>
      <c r="I8992">
        <v>56.42</v>
      </c>
      <c r="J8992">
        <v>13</v>
      </c>
    </row>
    <row r="8993" spans="1:10" x14ac:dyDescent="0.35">
      <c r="A8993" t="s">
        <v>8544</v>
      </c>
      <c r="B8993">
        <v>109</v>
      </c>
      <c r="C8993">
        <v>157</v>
      </c>
      <c r="D8993">
        <v>2179</v>
      </c>
      <c r="E8993" t="s">
        <v>311</v>
      </c>
      <c r="F8993" t="s">
        <v>0</v>
      </c>
      <c r="G8993" t="s">
        <v>2520</v>
      </c>
      <c r="I8993" t="s">
        <v>311</v>
      </c>
      <c r="J8993">
        <v>55</v>
      </c>
    </row>
    <row r="8994" spans="1:10" x14ac:dyDescent="0.35">
      <c r="A8994" t="s">
        <v>8545</v>
      </c>
      <c r="B8994">
        <v>24</v>
      </c>
      <c r="C8994">
        <v>157</v>
      </c>
      <c r="D8994">
        <v>2179</v>
      </c>
      <c r="E8994" t="s">
        <v>328</v>
      </c>
      <c r="F8994" t="s">
        <v>0</v>
      </c>
      <c r="G8994" t="s">
        <v>1868</v>
      </c>
      <c r="H8994">
        <v>3.609</v>
      </c>
      <c r="I8994">
        <v>61.05</v>
      </c>
      <c r="J8994">
        <v>6</v>
      </c>
    </row>
    <row r="8995" spans="1:10" x14ac:dyDescent="0.35">
      <c r="A8995" t="s">
        <v>8547</v>
      </c>
      <c r="B8995">
        <v>170</v>
      </c>
      <c r="C8995">
        <v>157</v>
      </c>
      <c r="D8995">
        <v>2179</v>
      </c>
      <c r="E8995" t="s">
        <v>311</v>
      </c>
      <c r="F8995" t="s">
        <v>0</v>
      </c>
      <c r="G8995" t="s">
        <v>1868</v>
      </c>
      <c r="I8995" t="s">
        <v>311</v>
      </c>
      <c r="J8995">
        <v>0</v>
      </c>
    </row>
    <row r="8996" spans="1:10" x14ac:dyDescent="0.35">
      <c r="A8996" t="s">
        <v>8549</v>
      </c>
      <c r="B8996">
        <v>205</v>
      </c>
      <c r="C8996">
        <v>156</v>
      </c>
      <c r="D8996">
        <v>2186</v>
      </c>
      <c r="E8996" t="s">
        <v>311</v>
      </c>
      <c r="F8996" t="s">
        <v>0</v>
      </c>
      <c r="G8996" t="s">
        <v>1759</v>
      </c>
      <c r="I8996" t="s">
        <v>311</v>
      </c>
      <c r="J8996">
        <v>27</v>
      </c>
    </row>
    <row r="8997" spans="1:10" x14ac:dyDescent="0.35">
      <c r="A8997" t="s">
        <v>8550</v>
      </c>
      <c r="B8997">
        <v>98</v>
      </c>
      <c r="C8997">
        <v>156</v>
      </c>
      <c r="D8997">
        <v>2186</v>
      </c>
      <c r="E8997" t="s">
        <v>311</v>
      </c>
      <c r="F8997" t="s">
        <v>0</v>
      </c>
      <c r="G8997" t="s">
        <v>1779</v>
      </c>
      <c r="I8997" t="s">
        <v>311</v>
      </c>
      <c r="J8997">
        <v>29</v>
      </c>
    </row>
    <row r="8998" spans="1:10" x14ac:dyDescent="0.35">
      <c r="A8998" t="s">
        <v>8551</v>
      </c>
      <c r="B8998">
        <v>46</v>
      </c>
      <c r="C8998">
        <v>155</v>
      </c>
      <c r="D8998">
        <v>2188</v>
      </c>
      <c r="E8998" t="s">
        <v>311</v>
      </c>
      <c r="F8998" t="s">
        <v>0</v>
      </c>
      <c r="G8998" t="s">
        <v>6136</v>
      </c>
      <c r="I8998" t="s">
        <v>311</v>
      </c>
      <c r="J8998">
        <v>46</v>
      </c>
    </row>
    <row r="8999" spans="1:10" x14ac:dyDescent="0.35">
      <c r="A8999" t="s">
        <v>8552</v>
      </c>
      <c r="B8999">
        <v>86</v>
      </c>
      <c r="C8999">
        <v>155</v>
      </c>
      <c r="D8999">
        <v>2188</v>
      </c>
      <c r="E8999" t="s">
        <v>311</v>
      </c>
      <c r="F8999" t="s">
        <v>0</v>
      </c>
      <c r="G8999" t="s">
        <v>3926</v>
      </c>
      <c r="I8999" t="s">
        <v>311</v>
      </c>
      <c r="J8999">
        <v>24</v>
      </c>
    </row>
    <row r="9000" spans="1:10" x14ac:dyDescent="0.35">
      <c r="A9000" t="s">
        <v>8553</v>
      </c>
      <c r="B9000">
        <v>106</v>
      </c>
      <c r="C9000">
        <v>154</v>
      </c>
      <c r="D9000">
        <v>2190</v>
      </c>
      <c r="E9000" t="s">
        <v>311</v>
      </c>
      <c r="F9000" t="s">
        <v>0</v>
      </c>
      <c r="G9000" t="s">
        <v>2520</v>
      </c>
      <c r="I9000" t="s">
        <v>311</v>
      </c>
      <c r="J9000">
        <v>40</v>
      </c>
    </row>
    <row r="9001" spans="1:10" x14ac:dyDescent="0.35">
      <c r="A9001" t="s">
        <v>8554</v>
      </c>
      <c r="B9001">
        <v>104</v>
      </c>
      <c r="C9001">
        <v>154</v>
      </c>
      <c r="D9001">
        <v>2190</v>
      </c>
      <c r="E9001" t="s">
        <v>311</v>
      </c>
      <c r="F9001" t="s">
        <v>0</v>
      </c>
      <c r="G9001" t="s">
        <v>1827</v>
      </c>
      <c r="I9001" t="s">
        <v>311</v>
      </c>
      <c r="J9001">
        <v>0</v>
      </c>
    </row>
    <row r="9002" spans="1:10" x14ac:dyDescent="0.35">
      <c r="A9002" t="s">
        <v>8558</v>
      </c>
      <c r="B9002">
        <v>69</v>
      </c>
      <c r="C9002">
        <v>154</v>
      </c>
      <c r="D9002">
        <v>2190</v>
      </c>
      <c r="E9002" t="s">
        <v>312</v>
      </c>
      <c r="F9002" t="s">
        <v>0</v>
      </c>
      <c r="G9002" t="s">
        <v>4548</v>
      </c>
      <c r="H9002">
        <v>1.18</v>
      </c>
      <c r="I9002">
        <v>20.45</v>
      </c>
      <c r="J9002">
        <v>29</v>
      </c>
    </row>
    <row r="9003" spans="1:10" x14ac:dyDescent="0.35">
      <c r="A9003" t="s">
        <v>8559</v>
      </c>
      <c r="B9003">
        <v>40</v>
      </c>
      <c r="C9003">
        <v>153</v>
      </c>
      <c r="D9003">
        <v>2196</v>
      </c>
      <c r="E9003" t="s">
        <v>311</v>
      </c>
      <c r="F9003" t="s">
        <v>0</v>
      </c>
      <c r="G9003" t="s">
        <v>311</v>
      </c>
      <c r="I9003" t="s">
        <v>311</v>
      </c>
      <c r="J9003">
        <v>40</v>
      </c>
    </row>
    <row r="9004" spans="1:10" x14ac:dyDescent="0.35">
      <c r="A9004" t="s">
        <v>8562</v>
      </c>
      <c r="B9004">
        <v>46</v>
      </c>
      <c r="C9004">
        <v>152</v>
      </c>
      <c r="D9004">
        <v>2199</v>
      </c>
      <c r="E9004" t="s">
        <v>311</v>
      </c>
      <c r="F9004" t="s">
        <v>0</v>
      </c>
      <c r="G9004" t="s">
        <v>2743</v>
      </c>
      <c r="I9004" t="s">
        <v>311</v>
      </c>
      <c r="J9004">
        <v>18</v>
      </c>
    </row>
    <row r="9005" spans="1:10" x14ac:dyDescent="0.35">
      <c r="A9005" t="s">
        <v>8563</v>
      </c>
      <c r="B9005">
        <v>39</v>
      </c>
      <c r="C9005">
        <v>152</v>
      </c>
      <c r="D9005">
        <v>2199</v>
      </c>
      <c r="E9005" t="s">
        <v>311</v>
      </c>
      <c r="F9005" t="s">
        <v>0</v>
      </c>
      <c r="G9005" t="s">
        <v>4124</v>
      </c>
      <c r="I9005" t="s">
        <v>311</v>
      </c>
      <c r="J9005">
        <v>39</v>
      </c>
    </row>
    <row r="9006" spans="1:10" x14ac:dyDescent="0.35">
      <c r="A9006" t="s">
        <v>8566</v>
      </c>
      <c r="B9006">
        <v>44</v>
      </c>
      <c r="C9006">
        <v>152</v>
      </c>
      <c r="D9006">
        <v>2199</v>
      </c>
      <c r="E9006" t="s">
        <v>312</v>
      </c>
      <c r="F9006" t="s">
        <v>0</v>
      </c>
      <c r="G9006" t="s">
        <v>6036</v>
      </c>
      <c r="H9006">
        <v>1.7210000000000001</v>
      </c>
      <c r="I9006">
        <v>15.29</v>
      </c>
      <c r="J9006">
        <v>44</v>
      </c>
    </row>
    <row r="9007" spans="1:10" x14ac:dyDescent="0.35">
      <c r="A9007" t="s">
        <v>8567</v>
      </c>
      <c r="B9007">
        <v>80</v>
      </c>
      <c r="C9007">
        <v>151</v>
      </c>
      <c r="D9007">
        <v>2204</v>
      </c>
      <c r="E9007" t="s">
        <v>311</v>
      </c>
      <c r="F9007" t="s">
        <v>0</v>
      </c>
      <c r="G9007" t="s">
        <v>3331</v>
      </c>
      <c r="I9007" t="s">
        <v>311</v>
      </c>
      <c r="J9007">
        <v>11</v>
      </c>
    </row>
    <row r="9008" spans="1:10" x14ac:dyDescent="0.35">
      <c r="A9008" t="s">
        <v>8569</v>
      </c>
      <c r="B9008">
        <v>190</v>
      </c>
      <c r="C9008">
        <v>151</v>
      </c>
      <c r="D9008">
        <v>2204</v>
      </c>
      <c r="E9008" t="s">
        <v>334</v>
      </c>
      <c r="F9008" t="s">
        <v>0</v>
      </c>
      <c r="G9008" t="s">
        <v>2520</v>
      </c>
      <c r="H9008">
        <v>0.32800000000000001</v>
      </c>
      <c r="I9008">
        <v>2.56</v>
      </c>
      <c r="J9008">
        <v>117</v>
      </c>
    </row>
    <row r="9009" spans="1:10" x14ac:dyDescent="0.35">
      <c r="A9009" t="s">
        <v>8571</v>
      </c>
      <c r="B9009">
        <v>93</v>
      </c>
      <c r="C9009">
        <v>150</v>
      </c>
      <c r="D9009">
        <v>2207</v>
      </c>
      <c r="E9009" t="s">
        <v>312</v>
      </c>
      <c r="F9009" t="s">
        <v>0</v>
      </c>
      <c r="G9009" t="s">
        <v>2520</v>
      </c>
      <c r="H9009">
        <v>0.70299999999999996</v>
      </c>
      <c r="I9009">
        <v>27.56</v>
      </c>
      <c r="J9009">
        <v>25</v>
      </c>
    </row>
    <row r="9010" spans="1:10" x14ac:dyDescent="0.35">
      <c r="A9010" t="s">
        <v>8573</v>
      </c>
      <c r="B9010">
        <v>193</v>
      </c>
      <c r="C9010">
        <v>149</v>
      </c>
      <c r="D9010">
        <v>2209</v>
      </c>
      <c r="E9010" t="s">
        <v>334</v>
      </c>
      <c r="F9010" t="s">
        <v>0</v>
      </c>
      <c r="G9010" t="s">
        <v>8574</v>
      </c>
      <c r="H9010">
        <v>0.69299999999999995</v>
      </c>
      <c r="I9010">
        <v>7.98</v>
      </c>
      <c r="J9010">
        <v>0</v>
      </c>
    </row>
    <row r="9011" spans="1:10" x14ac:dyDescent="0.35">
      <c r="A9011" t="s">
        <v>8576</v>
      </c>
      <c r="B9011">
        <v>32</v>
      </c>
      <c r="C9011">
        <v>149</v>
      </c>
      <c r="D9011">
        <v>2209</v>
      </c>
      <c r="E9011" t="s">
        <v>328</v>
      </c>
      <c r="F9011" t="s">
        <v>0</v>
      </c>
      <c r="G9011" t="s">
        <v>2379</v>
      </c>
      <c r="H9011">
        <v>2.742</v>
      </c>
      <c r="I9011">
        <v>61.55</v>
      </c>
      <c r="J9011">
        <v>10</v>
      </c>
    </row>
    <row r="9012" spans="1:10" x14ac:dyDescent="0.35">
      <c r="A9012" t="s">
        <v>8577</v>
      </c>
      <c r="B9012">
        <v>160</v>
      </c>
      <c r="C9012">
        <v>149</v>
      </c>
      <c r="D9012">
        <v>2209</v>
      </c>
      <c r="E9012" t="s">
        <v>311</v>
      </c>
      <c r="F9012" t="s">
        <v>0</v>
      </c>
      <c r="G9012" t="s">
        <v>8578</v>
      </c>
      <c r="I9012" t="s">
        <v>311</v>
      </c>
      <c r="J9012">
        <v>19</v>
      </c>
    </row>
    <row r="9013" spans="1:10" x14ac:dyDescent="0.35">
      <c r="A9013" t="s">
        <v>8579</v>
      </c>
      <c r="B9013">
        <v>20</v>
      </c>
      <c r="C9013">
        <v>149</v>
      </c>
      <c r="D9013">
        <v>2209</v>
      </c>
      <c r="E9013" t="s">
        <v>319</v>
      </c>
      <c r="F9013" t="s">
        <v>0</v>
      </c>
      <c r="G9013" t="s">
        <v>2520</v>
      </c>
      <c r="H9013">
        <v>3.5</v>
      </c>
      <c r="I9013">
        <v>98.04</v>
      </c>
      <c r="J9013">
        <v>17</v>
      </c>
    </row>
    <row r="9014" spans="1:10" x14ac:dyDescent="0.35">
      <c r="A9014" t="s">
        <v>8580</v>
      </c>
      <c r="B9014">
        <v>66</v>
      </c>
      <c r="C9014">
        <v>149</v>
      </c>
      <c r="D9014">
        <v>2209</v>
      </c>
      <c r="E9014" t="s">
        <v>311</v>
      </c>
      <c r="F9014" t="s">
        <v>0</v>
      </c>
      <c r="G9014" t="s">
        <v>3375</v>
      </c>
      <c r="I9014" t="s">
        <v>311</v>
      </c>
      <c r="J9014">
        <v>28</v>
      </c>
    </row>
    <row r="9015" spans="1:10" x14ac:dyDescent="0.35">
      <c r="A9015" t="s">
        <v>8583</v>
      </c>
      <c r="B9015">
        <v>38</v>
      </c>
      <c r="C9015">
        <v>148</v>
      </c>
      <c r="D9015">
        <v>2217</v>
      </c>
      <c r="E9015" t="s">
        <v>311</v>
      </c>
      <c r="F9015" t="s">
        <v>0</v>
      </c>
      <c r="G9015" t="s">
        <v>2592</v>
      </c>
      <c r="I9015" t="s">
        <v>311</v>
      </c>
      <c r="J9015">
        <v>7</v>
      </c>
    </row>
    <row r="9016" spans="1:10" x14ac:dyDescent="0.35">
      <c r="A9016" t="s">
        <v>8584</v>
      </c>
      <c r="B9016">
        <v>51</v>
      </c>
      <c r="C9016">
        <v>148</v>
      </c>
      <c r="D9016">
        <v>2217</v>
      </c>
      <c r="E9016" t="s">
        <v>334</v>
      </c>
      <c r="F9016" t="s">
        <v>0</v>
      </c>
      <c r="G9016" t="s">
        <v>2438</v>
      </c>
      <c r="H9016">
        <v>1.56</v>
      </c>
      <c r="I9016">
        <v>14.58</v>
      </c>
      <c r="J9016">
        <v>51</v>
      </c>
    </row>
    <row r="9017" spans="1:10" x14ac:dyDescent="0.35">
      <c r="A9017" t="s">
        <v>8586</v>
      </c>
      <c r="B9017">
        <v>67</v>
      </c>
      <c r="C9017">
        <v>148</v>
      </c>
      <c r="D9017">
        <v>2217</v>
      </c>
      <c r="E9017" t="s">
        <v>311</v>
      </c>
      <c r="F9017" t="s">
        <v>0</v>
      </c>
      <c r="G9017" t="s">
        <v>2235</v>
      </c>
      <c r="I9017" t="s">
        <v>311</v>
      </c>
      <c r="J9017">
        <v>22</v>
      </c>
    </row>
    <row r="9018" spans="1:10" x14ac:dyDescent="0.35">
      <c r="A9018" t="s">
        <v>8588</v>
      </c>
      <c r="B9018">
        <v>26</v>
      </c>
      <c r="C9018">
        <v>147</v>
      </c>
      <c r="D9018">
        <v>2223</v>
      </c>
      <c r="E9018" t="s">
        <v>328</v>
      </c>
      <c r="F9018" t="s">
        <v>0</v>
      </c>
      <c r="G9018" t="s">
        <v>3926</v>
      </c>
      <c r="H9018">
        <v>2.56</v>
      </c>
      <c r="I9018">
        <v>64.41</v>
      </c>
      <c r="J9018">
        <v>3</v>
      </c>
    </row>
    <row r="9019" spans="1:10" x14ac:dyDescent="0.35">
      <c r="A9019" t="s">
        <v>8589</v>
      </c>
      <c r="B9019">
        <v>40</v>
      </c>
      <c r="C9019">
        <v>147</v>
      </c>
      <c r="D9019">
        <v>2223</v>
      </c>
      <c r="E9019" t="s">
        <v>311</v>
      </c>
      <c r="F9019" t="s">
        <v>0</v>
      </c>
      <c r="G9019" t="s">
        <v>2135</v>
      </c>
      <c r="I9019" t="s">
        <v>311</v>
      </c>
      <c r="J9019">
        <v>25</v>
      </c>
    </row>
    <row r="9020" spans="1:10" x14ac:dyDescent="0.35">
      <c r="A9020" t="s">
        <v>8591</v>
      </c>
      <c r="B9020">
        <v>40</v>
      </c>
      <c r="C9020">
        <v>147</v>
      </c>
      <c r="D9020">
        <v>2223</v>
      </c>
      <c r="E9020" t="s">
        <v>334</v>
      </c>
      <c r="F9020" t="s">
        <v>0</v>
      </c>
      <c r="G9020" t="s">
        <v>8592</v>
      </c>
      <c r="H9020">
        <v>1.5640000000000001</v>
      </c>
      <c r="I9020">
        <v>16.63</v>
      </c>
      <c r="J9020">
        <v>4</v>
      </c>
    </row>
    <row r="9021" spans="1:10" x14ac:dyDescent="0.35">
      <c r="A9021" t="s">
        <v>8594</v>
      </c>
      <c r="B9021">
        <v>170</v>
      </c>
      <c r="C9021">
        <v>147</v>
      </c>
      <c r="D9021">
        <v>2223</v>
      </c>
      <c r="E9021" t="s">
        <v>334</v>
      </c>
      <c r="F9021" t="s">
        <v>0</v>
      </c>
      <c r="G9021" t="s">
        <v>2962</v>
      </c>
      <c r="H9021">
        <v>0.56999999999999995</v>
      </c>
      <c r="I9021">
        <v>1.92</v>
      </c>
      <c r="J9021">
        <v>53</v>
      </c>
    </row>
    <row r="9022" spans="1:10" x14ac:dyDescent="0.35">
      <c r="A9022" t="s">
        <v>8596</v>
      </c>
      <c r="B9022">
        <v>47</v>
      </c>
      <c r="C9022">
        <v>147</v>
      </c>
      <c r="D9022">
        <v>2223</v>
      </c>
      <c r="E9022" t="s">
        <v>311</v>
      </c>
      <c r="F9022" t="s">
        <v>0</v>
      </c>
      <c r="G9022" t="s">
        <v>2402</v>
      </c>
      <c r="I9022" t="s">
        <v>311</v>
      </c>
      <c r="J9022">
        <v>47</v>
      </c>
    </row>
    <row r="9023" spans="1:10" x14ac:dyDescent="0.35">
      <c r="A9023" t="s">
        <v>8598</v>
      </c>
      <c r="B9023">
        <v>33</v>
      </c>
      <c r="C9023">
        <v>147</v>
      </c>
      <c r="D9023">
        <v>2223</v>
      </c>
      <c r="E9023" t="s">
        <v>312</v>
      </c>
      <c r="F9023" t="s">
        <v>0</v>
      </c>
      <c r="G9023" t="s">
        <v>3554</v>
      </c>
      <c r="H9023">
        <v>1.677</v>
      </c>
      <c r="I9023">
        <v>31.36</v>
      </c>
      <c r="J9023">
        <v>11</v>
      </c>
    </row>
    <row r="9024" spans="1:10" x14ac:dyDescent="0.35">
      <c r="A9024" t="s">
        <v>8601</v>
      </c>
      <c r="B9024">
        <v>105</v>
      </c>
      <c r="C9024">
        <v>146</v>
      </c>
      <c r="D9024">
        <v>2233</v>
      </c>
      <c r="E9024" t="s">
        <v>311</v>
      </c>
      <c r="F9024" t="s">
        <v>0</v>
      </c>
      <c r="G9024" t="s">
        <v>4397</v>
      </c>
      <c r="I9024" t="s">
        <v>311</v>
      </c>
      <c r="J9024">
        <v>49</v>
      </c>
    </row>
    <row r="9025" spans="1:10" x14ac:dyDescent="0.35">
      <c r="A9025" t="s">
        <v>8602</v>
      </c>
      <c r="B9025">
        <v>45</v>
      </c>
      <c r="C9025">
        <v>146</v>
      </c>
      <c r="D9025">
        <v>2233</v>
      </c>
      <c r="E9025" t="s">
        <v>311</v>
      </c>
      <c r="F9025" t="s">
        <v>0</v>
      </c>
      <c r="G9025" t="s">
        <v>1819</v>
      </c>
      <c r="I9025" t="s">
        <v>311</v>
      </c>
      <c r="J9025">
        <v>45</v>
      </c>
    </row>
    <row r="9026" spans="1:10" x14ac:dyDescent="0.35">
      <c r="A9026" t="s">
        <v>8604</v>
      </c>
      <c r="B9026">
        <v>26</v>
      </c>
      <c r="C9026">
        <v>146</v>
      </c>
      <c r="D9026">
        <v>2233</v>
      </c>
      <c r="E9026" t="s">
        <v>312</v>
      </c>
      <c r="F9026" t="s">
        <v>0</v>
      </c>
      <c r="G9026" t="s">
        <v>2006</v>
      </c>
      <c r="H9026">
        <v>3.36</v>
      </c>
      <c r="I9026">
        <v>44.39</v>
      </c>
      <c r="J9026">
        <v>7</v>
      </c>
    </row>
    <row r="9027" spans="1:10" x14ac:dyDescent="0.35">
      <c r="A9027" t="s">
        <v>8606</v>
      </c>
      <c r="B9027">
        <v>124</v>
      </c>
      <c r="C9027">
        <v>145</v>
      </c>
      <c r="D9027">
        <v>2239</v>
      </c>
      <c r="E9027" t="s">
        <v>334</v>
      </c>
      <c r="F9027" t="s">
        <v>0</v>
      </c>
      <c r="G9027" t="s">
        <v>2167</v>
      </c>
      <c r="H9027">
        <v>0.79600000000000004</v>
      </c>
      <c r="I9027">
        <v>6.4</v>
      </c>
      <c r="J9027">
        <v>61</v>
      </c>
    </row>
    <row r="9028" spans="1:10" x14ac:dyDescent="0.35">
      <c r="A9028" t="s">
        <v>8612</v>
      </c>
      <c r="B9028">
        <v>177</v>
      </c>
      <c r="C9028">
        <v>144</v>
      </c>
      <c r="D9028">
        <v>2245</v>
      </c>
      <c r="E9028" t="s">
        <v>312</v>
      </c>
      <c r="F9028" t="s">
        <v>0</v>
      </c>
      <c r="G9028" t="s">
        <v>5482</v>
      </c>
      <c r="H9028">
        <v>0.55200000000000005</v>
      </c>
      <c r="I9028">
        <v>19.739999999999998</v>
      </c>
      <c r="J9028">
        <v>8</v>
      </c>
    </row>
    <row r="9029" spans="1:10" x14ac:dyDescent="0.35">
      <c r="A9029" t="s">
        <v>8613</v>
      </c>
      <c r="B9029">
        <v>44</v>
      </c>
      <c r="C9029">
        <v>144</v>
      </c>
      <c r="D9029">
        <v>2245</v>
      </c>
      <c r="E9029" t="s">
        <v>312</v>
      </c>
      <c r="F9029" t="s">
        <v>0</v>
      </c>
      <c r="G9029" t="s">
        <v>1830</v>
      </c>
      <c r="H9029">
        <v>1.865</v>
      </c>
      <c r="I9029">
        <v>49.08</v>
      </c>
      <c r="J9029">
        <v>12</v>
      </c>
    </row>
    <row r="9030" spans="1:10" x14ac:dyDescent="0.35">
      <c r="A9030" t="s">
        <v>8614</v>
      </c>
      <c r="B9030">
        <v>47</v>
      </c>
      <c r="C9030">
        <v>144</v>
      </c>
      <c r="D9030">
        <v>2245</v>
      </c>
      <c r="E9030" t="s">
        <v>311</v>
      </c>
      <c r="F9030" t="s">
        <v>0</v>
      </c>
      <c r="G9030" t="s">
        <v>8615</v>
      </c>
      <c r="I9030" t="s">
        <v>311</v>
      </c>
      <c r="J9030">
        <v>13</v>
      </c>
    </row>
    <row r="9031" spans="1:10" x14ac:dyDescent="0.35">
      <c r="A9031" t="s">
        <v>8617</v>
      </c>
      <c r="B9031">
        <v>25</v>
      </c>
      <c r="C9031">
        <v>143</v>
      </c>
      <c r="D9031">
        <v>2250</v>
      </c>
      <c r="E9031" t="s">
        <v>311</v>
      </c>
      <c r="F9031" t="s">
        <v>0</v>
      </c>
      <c r="G9031" t="s">
        <v>3026</v>
      </c>
      <c r="I9031" t="s">
        <v>311</v>
      </c>
      <c r="J9031">
        <v>25</v>
      </c>
    </row>
    <row r="9032" spans="1:10" x14ac:dyDescent="0.35">
      <c r="A9032" t="s">
        <v>8618</v>
      </c>
      <c r="B9032">
        <v>47</v>
      </c>
      <c r="C9032">
        <v>142</v>
      </c>
      <c r="D9032">
        <v>2251</v>
      </c>
      <c r="E9032" t="s">
        <v>312</v>
      </c>
      <c r="F9032" t="s">
        <v>0</v>
      </c>
      <c r="G9032" t="s">
        <v>2379</v>
      </c>
      <c r="H9032">
        <v>1.7210000000000001</v>
      </c>
      <c r="I9032">
        <v>38.869999999999997</v>
      </c>
      <c r="J9032">
        <v>10</v>
      </c>
    </row>
    <row r="9033" spans="1:10" x14ac:dyDescent="0.35">
      <c r="A9033" t="s">
        <v>8621</v>
      </c>
      <c r="B9033">
        <v>40</v>
      </c>
      <c r="C9033">
        <v>142</v>
      </c>
      <c r="D9033">
        <v>2251</v>
      </c>
      <c r="E9033" t="s">
        <v>334</v>
      </c>
      <c r="F9033" t="s">
        <v>0</v>
      </c>
      <c r="G9033" t="s">
        <v>7222</v>
      </c>
      <c r="H9033">
        <v>1.675</v>
      </c>
      <c r="I9033">
        <v>21.93</v>
      </c>
      <c r="J9033">
        <v>40</v>
      </c>
    </row>
    <row r="9034" spans="1:10" x14ac:dyDescent="0.35">
      <c r="A9034" t="s">
        <v>8625</v>
      </c>
      <c r="B9034">
        <v>114</v>
      </c>
      <c r="C9034">
        <v>141</v>
      </c>
      <c r="D9034">
        <v>2257</v>
      </c>
      <c r="E9034" t="s">
        <v>334</v>
      </c>
      <c r="F9034" t="s">
        <v>0</v>
      </c>
      <c r="G9034" t="s">
        <v>3948</v>
      </c>
      <c r="H9034">
        <v>0.64900000000000002</v>
      </c>
      <c r="I9034">
        <v>5.23</v>
      </c>
      <c r="J9034">
        <v>61</v>
      </c>
    </row>
    <row r="9035" spans="1:10" x14ac:dyDescent="0.35">
      <c r="A9035" t="s">
        <v>8627</v>
      </c>
      <c r="B9035">
        <v>83</v>
      </c>
      <c r="C9035">
        <v>141</v>
      </c>
      <c r="D9035">
        <v>2257</v>
      </c>
      <c r="E9035" t="s">
        <v>334</v>
      </c>
      <c r="F9035" t="s">
        <v>0</v>
      </c>
      <c r="G9035" t="s">
        <v>1742</v>
      </c>
      <c r="H9035">
        <v>0.89200000000000002</v>
      </c>
      <c r="I9035">
        <v>3.99</v>
      </c>
      <c r="J9035">
        <v>0</v>
      </c>
    </row>
    <row r="9036" spans="1:10" x14ac:dyDescent="0.35">
      <c r="A9036" t="s">
        <v>8631</v>
      </c>
      <c r="B9036">
        <v>60</v>
      </c>
      <c r="C9036">
        <v>140</v>
      </c>
      <c r="D9036">
        <v>2262</v>
      </c>
      <c r="E9036" t="s">
        <v>311</v>
      </c>
      <c r="F9036" t="s">
        <v>0</v>
      </c>
      <c r="G9036" t="s">
        <v>1999</v>
      </c>
      <c r="I9036" t="s">
        <v>311</v>
      </c>
      <c r="J9036">
        <v>17</v>
      </c>
    </row>
    <row r="9037" spans="1:10" x14ac:dyDescent="0.35">
      <c r="A9037" t="s">
        <v>8632</v>
      </c>
      <c r="B9037">
        <v>43</v>
      </c>
      <c r="C9037">
        <v>140</v>
      </c>
      <c r="D9037">
        <v>2262</v>
      </c>
      <c r="E9037" t="s">
        <v>312</v>
      </c>
      <c r="F9037" t="s">
        <v>0</v>
      </c>
      <c r="G9037" t="s">
        <v>8151</v>
      </c>
      <c r="H9037">
        <v>1.7</v>
      </c>
      <c r="I9037">
        <v>27.07</v>
      </c>
      <c r="J9037">
        <v>13</v>
      </c>
    </row>
    <row r="9038" spans="1:10" x14ac:dyDescent="0.35">
      <c r="A9038" t="s">
        <v>8633</v>
      </c>
      <c r="B9038">
        <v>36</v>
      </c>
      <c r="C9038">
        <v>140</v>
      </c>
      <c r="D9038">
        <v>2262</v>
      </c>
      <c r="E9038" t="s">
        <v>311</v>
      </c>
      <c r="F9038" t="s">
        <v>0</v>
      </c>
      <c r="G9038" t="s">
        <v>1886</v>
      </c>
      <c r="I9038" t="s">
        <v>311</v>
      </c>
      <c r="J9038">
        <v>11</v>
      </c>
    </row>
    <row r="9039" spans="1:10" x14ac:dyDescent="0.35">
      <c r="A9039" t="s">
        <v>8634</v>
      </c>
      <c r="B9039">
        <v>55</v>
      </c>
      <c r="C9039">
        <v>140</v>
      </c>
      <c r="D9039">
        <v>2262</v>
      </c>
      <c r="E9039" t="s">
        <v>311</v>
      </c>
      <c r="F9039" t="s">
        <v>0</v>
      </c>
      <c r="G9039" t="s">
        <v>3304</v>
      </c>
      <c r="I9039" t="s">
        <v>311</v>
      </c>
      <c r="J9039">
        <v>8</v>
      </c>
    </row>
    <row r="9040" spans="1:10" x14ac:dyDescent="0.35">
      <c r="A9040" t="s">
        <v>8640</v>
      </c>
      <c r="B9040">
        <v>129</v>
      </c>
      <c r="C9040">
        <v>139</v>
      </c>
      <c r="D9040">
        <v>2269</v>
      </c>
      <c r="E9040" t="s">
        <v>334</v>
      </c>
      <c r="F9040" t="s">
        <v>0</v>
      </c>
      <c r="G9040" t="s">
        <v>8641</v>
      </c>
      <c r="H9040">
        <v>0.49199999999999999</v>
      </c>
      <c r="I9040">
        <v>10.4</v>
      </c>
      <c r="J9040">
        <v>82</v>
      </c>
    </row>
    <row r="9041" spans="1:10" x14ac:dyDescent="0.35">
      <c r="A9041" t="s">
        <v>8643</v>
      </c>
      <c r="B9041">
        <v>73</v>
      </c>
      <c r="C9041">
        <v>139</v>
      </c>
      <c r="D9041">
        <v>2269</v>
      </c>
      <c r="E9041" t="s">
        <v>312</v>
      </c>
      <c r="F9041" t="s">
        <v>0</v>
      </c>
      <c r="G9041" t="s">
        <v>3810</v>
      </c>
      <c r="H9041">
        <v>1.0269999999999999</v>
      </c>
      <c r="I9041">
        <v>25.26</v>
      </c>
      <c r="J9041">
        <v>58</v>
      </c>
    </row>
    <row r="9042" spans="1:10" x14ac:dyDescent="0.35">
      <c r="A9042" t="s">
        <v>8644</v>
      </c>
      <c r="B9042">
        <v>57</v>
      </c>
      <c r="C9042">
        <v>139</v>
      </c>
      <c r="D9042">
        <v>2269</v>
      </c>
      <c r="E9042" t="s">
        <v>312</v>
      </c>
      <c r="F9042" t="s">
        <v>0</v>
      </c>
      <c r="G9042" t="s">
        <v>8645</v>
      </c>
      <c r="H9042">
        <v>1.1819999999999999</v>
      </c>
      <c r="I9042">
        <v>18.12</v>
      </c>
      <c r="J9042">
        <v>29</v>
      </c>
    </row>
    <row r="9043" spans="1:10" x14ac:dyDescent="0.35">
      <c r="A9043" t="s">
        <v>8646</v>
      </c>
      <c r="B9043">
        <v>172</v>
      </c>
      <c r="C9043">
        <v>138</v>
      </c>
      <c r="D9043">
        <v>2277</v>
      </c>
      <c r="E9043" t="s">
        <v>311</v>
      </c>
      <c r="F9043" t="s">
        <v>0</v>
      </c>
      <c r="G9043" t="s">
        <v>1961</v>
      </c>
      <c r="I9043" t="s">
        <v>311</v>
      </c>
      <c r="J9043">
        <v>81</v>
      </c>
    </row>
    <row r="9044" spans="1:10" x14ac:dyDescent="0.35">
      <c r="A9044" t="s">
        <v>8647</v>
      </c>
      <c r="B9044">
        <v>39</v>
      </c>
      <c r="C9044">
        <v>138</v>
      </c>
      <c r="D9044">
        <v>2277</v>
      </c>
      <c r="E9044" t="s">
        <v>311</v>
      </c>
      <c r="F9044" t="s">
        <v>0</v>
      </c>
      <c r="G9044" t="s">
        <v>1882</v>
      </c>
      <c r="I9044" t="s">
        <v>311</v>
      </c>
      <c r="J9044">
        <v>39</v>
      </c>
    </row>
    <row r="9045" spans="1:10" x14ac:dyDescent="0.35">
      <c r="A9045" t="s">
        <v>8649</v>
      </c>
      <c r="B9045">
        <v>66</v>
      </c>
      <c r="C9045">
        <v>138</v>
      </c>
      <c r="D9045">
        <v>2277</v>
      </c>
      <c r="E9045" t="s">
        <v>311</v>
      </c>
      <c r="F9045" t="s">
        <v>0</v>
      </c>
      <c r="G9045" t="s">
        <v>1940</v>
      </c>
      <c r="I9045" t="s">
        <v>311</v>
      </c>
      <c r="J9045">
        <v>23</v>
      </c>
    </row>
    <row r="9046" spans="1:10" x14ac:dyDescent="0.35">
      <c r="A9046" t="s">
        <v>8651</v>
      </c>
      <c r="B9046">
        <v>54</v>
      </c>
      <c r="C9046">
        <v>138</v>
      </c>
      <c r="D9046">
        <v>2277</v>
      </c>
      <c r="E9046" t="s">
        <v>311</v>
      </c>
      <c r="F9046" t="s">
        <v>0</v>
      </c>
      <c r="G9046" t="s">
        <v>3026</v>
      </c>
      <c r="I9046" t="s">
        <v>311</v>
      </c>
      <c r="J9046">
        <v>18</v>
      </c>
    </row>
    <row r="9047" spans="1:10" x14ac:dyDescent="0.35">
      <c r="A9047" t="s">
        <v>8657</v>
      </c>
      <c r="B9047">
        <v>101</v>
      </c>
      <c r="C9047">
        <v>137</v>
      </c>
      <c r="D9047">
        <v>2286</v>
      </c>
      <c r="E9047" t="s">
        <v>311</v>
      </c>
      <c r="F9047" t="s">
        <v>0</v>
      </c>
      <c r="G9047" t="s">
        <v>2053</v>
      </c>
      <c r="I9047" t="s">
        <v>311</v>
      </c>
      <c r="J9047">
        <v>14</v>
      </c>
    </row>
    <row r="9048" spans="1:10" x14ac:dyDescent="0.35">
      <c r="A9048" t="s">
        <v>8658</v>
      </c>
      <c r="B9048">
        <v>216</v>
      </c>
      <c r="C9048">
        <v>136</v>
      </c>
      <c r="D9048">
        <v>2289</v>
      </c>
      <c r="E9048" t="s">
        <v>334</v>
      </c>
      <c r="F9048" t="s">
        <v>0</v>
      </c>
      <c r="G9048" t="s">
        <v>3760</v>
      </c>
      <c r="H9048">
        <v>0.97899999999999998</v>
      </c>
      <c r="I9048">
        <v>21.9</v>
      </c>
      <c r="J9048">
        <v>43</v>
      </c>
    </row>
    <row r="9049" spans="1:10" x14ac:dyDescent="0.35">
      <c r="A9049" t="s">
        <v>8660</v>
      </c>
      <c r="B9049">
        <v>63</v>
      </c>
      <c r="C9049">
        <v>136</v>
      </c>
      <c r="D9049">
        <v>2289</v>
      </c>
      <c r="E9049" t="s">
        <v>311</v>
      </c>
      <c r="F9049" t="s">
        <v>0</v>
      </c>
      <c r="G9049" t="s">
        <v>3026</v>
      </c>
      <c r="I9049" t="s">
        <v>311</v>
      </c>
      <c r="J9049">
        <v>12</v>
      </c>
    </row>
    <row r="9050" spans="1:10" x14ac:dyDescent="0.35">
      <c r="A9050" t="s">
        <v>8665</v>
      </c>
      <c r="B9050">
        <v>71</v>
      </c>
      <c r="C9050">
        <v>135</v>
      </c>
      <c r="D9050">
        <v>2294</v>
      </c>
      <c r="E9050" t="s">
        <v>311</v>
      </c>
      <c r="F9050" t="s">
        <v>0</v>
      </c>
      <c r="G9050" t="s">
        <v>1868</v>
      </c>
      <c r="I9050" t="s">
        <v>311</v>
      </c>
      <c r="J9050">
        <v>46</v>
      </c>
    </row>
    <row r="9051" spans="1:10" x14ac:dyDescent="0.35">
      <c r="A9051" t="s">
        <v>8666</v>
      </c>
      <c r="B9051">
        <v>48</v>
      </c>
      <c r="C9051">
        <v>135</v>
      </c>
      <c r="D9051">
        <v>2294</v>
      </c>
      <c r="E9051" t="s">
        <v>312</v>
      </c>
      <c r="F9051" t="s">
        <v>0</v>
      </c>
      <c r="G9051" t="s">
        <v>2053</v>
      </c>
      <c r="H9051">
        <v>1.5529999999999999</v>
      </c>
      <c r="I9051">
        <v>34.17</v>
      </c>
      <c r="J9051">
        <v>14</v>
      </c>
    </row>
    <row r="9052" spans="1:10" x14ac:dyDescent="0.35">
      <c r="A9052" t="s">
        <v>8669</v>
      </c>
      <c r="B9052">
        <v>55</v>
      </c>
      <c r="C9052">
        <v>134</v>
      </c>
      <c r="D9052">
        <v>2298</v>
      </c>
      <c r="E9052" t="s">
        <v>312</v>
      </c>
      <c r="F9052" t="s">
        <v>0</v>
      </c>
      <c r="G9052" t="s">
        <v>4361</v>
      </c>
      <c r="H9052">
        <v>1.038</v>
      </c>
      <c r="I9052">
        <v>28.5</v>
      </c>
      <c r="J9052">
        <v>9</v>
      </c>
    </row>
    <row r="9053" spans="1:10" x14ac:dyDescent="0.35">
      <c r="A9053" t="s">
        <v>8670</v>
      </c>
      <c r="B9053">
        <v>85</v>
      </c>
      <c r="C9053">
        <v>134</v>
      </c>
      <c r="D9053">
        <v>2298</v>
      </c>
      <c r="E9053" t="s">
        <v>311</v>
      </c>
      <c r="F9053" t="s">
        <v>0</v>
      </c>
      <c r="G9053" t="s">
        <v>2520</v>
      </c>
      <c r="I9053" t="s">
        <v>311</v>
      </c>
      <c r="J9053">
        <v>69</v>
      </c>
    </row>
    <row r="9054" spans="1:10" x14ac:dyDescent="0.35">
      <c r="A9054" t="s">
        <v>8673</v>
      </c>
      <c r="B9054">
        <v>82</v>
      </c>
      <c r="C9054">
        <v>134</v>
      </c>
      <c r="D9054">
        <v>2298</v>
      </c>
      <c r="E9054" t="s">
        <v>311</v>
      </c>
      <c r="F9054" t="s">
        <v>0</v>
      </c>
      <c r="G9054" t="s">
        <v>2379</v>
      </c>
      <c r="I9054" t="s">
        <v>311</v>
      </c>
      <c r="J9054">
        <v>82</v>
      </c>
    </row>
    <row r="9055" spans="1:10" x14ac:dyDescent="0.35">
      <c r="A9055" t="s">
        <v>8674</v>
      </c>
      <c r="B9055">
        <v>62</v>
      </c>
      <c r="C9055">
        <v>133</v>
      </c>
      <c r="D9055">
        <v>2305</v>
      </c>
      <c r="E9055" t="s">
        <v>334</v>
      </c>
      <c r="F9055" t="s">
        <v>0</v>
      </c>
      <c r="G9055" t="s">
        <v>2936</v>
      </c>
      <c r="H9055">
        <v>1.1850000000000001</v>
      </c>
      <c r="I9055">
        <v>6.14</v>
      </c>
      <c r="J9055">
        <v>30</v>
      </c>
    </row>
    <row r="9056" spans="1:10" x14ac:dyDescent="0.35">
      <c r="A9056" t="s">
        <v>8675</v>
      </c>
      <c r="B9056">
        <v>56</v>
      </c>
      <c r="C9056">
        <v>133</v>
      </c>
      <c r="D9056">
        <v>2305</v>
      </c>
      <c r="E9056" t="s">
        <v>311</v>
      </c>
      <c r="F9056" t="s">
        <v>0</v>
      </c>
      <c r="G9056" t="s">
        <v>3026</v>
      </c>
      <c r="I9056" t="s">
        <v>311</v>
      </c>
      <c r="J9056">
        <v>9</v>
      </c>
    </row>
    <row r="9057" spans="1:10" x14ac:dyDescent="0.35">
      <c r="A9057" t="s">
        <v>8680</v>
      </c>
      <c r="B9057">
        <v>30</v>
      </c>
      <c r="C9057">
        <v>133</v>
      </c>
      <c r="D9057">
        <v>2305</v>
      </c>
      <c r="E9057" t="s">
        <v>312</v>
      </c>
      <c r="F9057" t="s">
        <v>0</v>
      </c>
      <c r="G9057" t="s">
        <v>4455</v>
      </c>
      <c r="H9057">
        <v>2.31</v>
      </c>
      <c r="I9057">
        <v>32.47</v>
      </c>
      <c r="J9057">
        <v>5</v>
      </c>
    </row>
    <row r="9058" spans="1:10" x14ac:dyDescent="0.35">
      <c r="A9058" t="s">
        <v>8682</v>
      </c>
      <c r="B9058">
        <v>192</v>
      </c>
      <c r="C9058">
        <v>133</v>
      </c>
      <c r="D9058">
        <v>2305</v>
      </c>
      <c r="E9058" t="s">
        <v>311</v>
      </c>
      <c r="F9058" t="s">
        <v>0</v>
      </c>
      <c r="G9058" t="s">
        <v>3282</v>
      </c>
      <c r="I9058" t="s">
        <v>311</v>
      </c>
      <c r="J9058">
        <v>0</v>
      </c>
    </row>
    <row r="9059" spans="1:10" x14ac:dyDescent="0.35">
      <c r="A9059" t="s">
        <v>8683</v>
      </c>
      <c r="B9059">
        <v>90</v>
      </c>
      <c r="C9059">
        <v>133</v>
      </c>
      <c r="D9059">
        <v>2305</v>
      </c>
      <c r="E9059" t="s">
        <v>334</v>
      </c>
      <c r="F9059" t="s">
        <v>0</v>
      </c>
      <c r="G9059" t="s">
        <v>2053</v>
      </c>
      <c r="H9059">
        <v>0.77600000000000002</v>
      </c>
      <c r="I9059">
        <v>9.6300000000000008</v>
      </c>
      <c r="J9059">
        <v>48</v>
      </c>
    </row>
    <row r="9060" spans="1:10" x14ac:dyDescent="0.35">
      <c r="A9060" t="s">
        <v>8684</v>
      </c>
      <c r="B9060">
        <v>79</v>
      </c>
      <c r="C9060">
        <v>133</v>
      </c>
      <c r="D9060">
        <v>2305</v>
      </c>
      <c r="E9060" t="s">
        <v>328</v>
      </c>
      <c r="F9060" t="s">
        <v>0</v>
      </c>
      <c r="G9060" t="s">
        <v>4397</v>
      </c>
      <c r="H9060">
        <v>0.82499999999999996</v>
      </c>
      <c r="I9060">
        <v>57.26</v>
      </c>
      <c r="J9060">
        <v>34</v>
      </c>
    </row>
    <row r="9061" spans="1:10" x14ac:dyDescent="0.35">
      <c r="A9061" t="s">
        <v>8687</v>
      </c>
      <c r="B9061">
        <v>65</v>
      </c>
      <c r="C9061">
        <v>133</v>
      </c>
      <c r="D9061">
        <v>2305</v>
      </c>
      <c r="E9061" t="s">
        <v>311</v>
      </c>
      <c r="F9061" t="s">
        <v>0</v>
      </c>
      <c r="G9061" t="s">
        <v>1767</v>
      </c>
      <c r="I9061" t="s">
        <v>311</v>
      </c>
      <c r="J9061">
        <v>20</v>
      </c>
    </row>
    <row r="9062" spans="1:10" x14ac:dyDescent="0.35">
      <c r="A9062" t="s">
        <v>8688</v>
      </c>
      <c r="B9062">
        <v>126</v>
      </c>
      <c r="C9062">
        <v>132</v>
      </c>
      <c r="D9062">
        <v>2319</v>
      </c>
      <c r="E9062" t="s">
        <v>311</v>
      </c>
      <c r="F9062" t="s">
        <v>0</v>
      </c>
      <c r="G9062" t="s">
        <v>1999</v>
      </c>
      <c r="I9062" t="s">
        <v>311</v>
      </c>
      <c r="J9062">
        <v>60</v>
      </c>
    </row>
    <row r="9063" spans="1:10" x14ac:dyDescent="0.35">
      <c r="A9063" t="s">
        <v>8690</v>
      </c>
      <c r="B9063">
        <v>19</v>
      </c>
      <c r="C9063">
        <v>132</v>
      </c>
      <c r="D9063">
        <v>2319</v>
      </c>
      <c r="E9063" t="s">
        <v>311</v>
      </c>
      <c r="F9063" t="s">
        <v>0</v>
      </c>
      <c r="G9063" t="s">
        <v>1819</v>
      </c>
      <c r="I9063" t="s">
        <v>311</v>
      </c>
      <c r="J9063">
        <v>4</v>
      </c>
    </row>
    <row r="9064" spans="1:10" x14ac:dyDescent="0.35">
      <c r="A9064" t="s">
        <v>8691</v>
      </c>
      <c r="B9064">
        <v>59</v>
      </c>
      <c r="C9064">
        <v>132</v>
      </c>
      <c r="D9064">
        <v>2319</v>
      </c>
      <c r="E9064" t="s">
        <v>319</v>
      </c>
      <c r="F9064" t="s">
        <v>0</v>
      </c>
      <c r="G9064" t="s">
        <v>8692</v>
      </c>
      <c r="H9064">
        <v>1.7350000000000001</v>
      </c>
      <c r="I9064">
        <v>76.430000000000007</v>
      </c>
      <c r="J9064">
        <v>22</v>
      </c>
    </row>
    <row r="9065" spans="1:10" x14ac:dyDescent="0.35">
      <c r="A9065" t="s">
        <v>8696</v>
      </c>
      <c r="B9065">
        <v>69</v>
      </c>
      <c r="C9065">
        <v>131</v>
      </c>
      <c r="D9065">
        <v>2323</v>
      </c>
      <c r="E9065" t="s">
        <v>311</v>
      </c>
      <c r="F9065" t="s">
        <v>0</v>
      </c>
      <c r="G9065" t="s">
        <v>2235</v>
      </c>
      <c r="I9065" t="s">
        <v>311</v>
      </c>
      <c r="J9065">
        <v>25</v>
      </c>
    </row>
    <row r="9066" spans="1:10" x14ac:dyDescent="0.35">
      <c r="A9066" t="s">
        <v>8697</v>
      </c>
      <c r="B9066">
        <v>82</v>
      </c>
      <c r="C9066">
        <v>131</v>
      </c>
      <c r="D9066">
        <v>2323</v>
      </c>
      <c r="E9066" t="s">
        <v>311</v>
      </c>
      <c r="F9066" t="s">
        <v>0</v>
      </c>
      <c r="G9066" t="s">
        <v>4219</v>
      </c>
      <c r="I9066" t="s">
        <v>311</v>
      </c>
      <c r="J9066">
        <v>18</v>
      </c>
    </row>
    <row r="9067" spans="1:10" x14ac:dyDescent="0.35">
      <c r="A9067" t="s">
        <v>8698</v>
      </c>
      <c r="B9067">
        <v>162</v>
      </c>
      <c r="C9067">
        <v>131</v>
      </c>
      <c r="D9067">
        <v>2323</v>
      </c>
      <c r="E9067" t="s">
        <v>334</v>
      </c>
      <c r="F9067" t="s">
        <v>0</v>
      </c>
      <c r="G9067" t="s">
        <v>4022</v>
      </c>
      <c r="H9067">
        <v>0.76300000000000001</v>
      </c>
      <c r="I9067">
        <v>10.96</v>
      </c>
      <c r="J9067">
        <v>72</v>
      </c>
    </row>
    <row r="9068" spans="1:10" x14ac:dyDescent="0.35">
      <c r="A9068" t="s">
        <v>8700</v>
      </c>
      <c r="B9068">
        <v>22</v>
      </c>
      <c r="C9068">
        <v>131</v>
      </c>
      <c r="D9068">
        <v>2323</v>
      </c>
      <c r="E9068" t="s">
        <v>311</v>
      </c>
      <c r="F9068" t="s">
        <v>0</v>
      </c>
      <c r="G9068" t="s">
        <v>311</v>
      </c>
      <c r="I9068" t="s">
        <v>311</v>
      </c>
      <c r="J9068">
        <v>1</v>
      </c>
    </row>
    <row r="9069" spans="1:10" x14ac:dyDescent="0.35">
      <c r="A9069" t="s">
        <v>8705</v>
      </c>
      <c r="B9069">
        <v>77</v>
      </c>
      <c r="C9069">
        <v>130</v>
      </c>
      <c r="D9069">
        <v>2331</v>
      </c>
      <c r="E9069" t="s">
        <v>311</v>
      </c>
      <c r="F9069" t="s">
        <v>0</v>
      </c>
      <c r="G9069" t="s">
        <v>4800</v>
      </c>
      <c r="I9069" t="s">
        <v>311</v>
      </c>
      <c r="J9069">
        <v>11</v>
      </c>
    </row>
    <row r="9070" spans="1:10" x14ac:dyDescent="0.35">
      <c r="A9070" t="s">
        <v>8707</v>
      </c>
      <c r="B9070">
        <v>100</v>
      </c>
      <c r="C9070">
        <v>130</v>
      </c>
      <c r="D9070">
        <v>2331</v>
      </c>
      <c r="E9070" t="s">
        <v>311</v>
      </c>
      <c r="F9070" t="s">
        <v>0</v>
      </c>
      <c r="G9070" t="s">
        <v>3704</v>
      </c>
      <c r="I9070" t="s">
        <v>311</v>
      </c>
      <c r="J9070">
        <v>18</v>
      </c>
    </row>
    <row r="9071" spans="1:10" x14ac:dyDescent="0.35">
      <c r="A9071" t="s">
        <v>8713</v>
      </c>
      <c r="B9071">
        <v>24</v>
      </c>
      <c r="C9071">
        <v>129</v>
      </c>
      <c r="D9071">
        <v>2338</v>
      </c>
      <c r="E9071" t="s">
        <v>334</v>
      </c>
      <c r="F9071" t="s">
        <v>0</v>
      </c>
      <c r="G9071" t="s">
        <v>1751</v>
      </c>
      <c r="H9071">
        <v>2.8260000000000001</v>
      </c>
      <c r="I9071">
        <v>19.329999999999998</v>
      </c>
      <c r="J9071">
        <v>24</v>
      </c>
    </row>
    <row r="9072" spans="1:10" x14ac:dyDescent="0.35">
      <c r="A9072" t="s">
        <v>8715</v>
      </c>
      <c r="B9072">
        <v>45</v>
      </c>
      <c r="C9072">
        <v>129</v>
      </c>
      <c r="D9072">
        <v>2338</v>
      </c>
      <c r="E9072" t="s">
        <v>311</v>
      </c>
      <c r="F9072" t="s">
        <v>0</v>
      </c>
      <c r="G9072" t="s">
        <v>2838</v>
      </c>
      <c r="I9072" t="s">
        <v>311</v>
      </c>
      <c r="J9072">
        <v>24</v>
      </c>
    </row>
    <row r="9073" spans="1:10" x14ac:dyDescent="0.35">
      <c r="A9073" t="s">
        <v>8717</v>
      </c>
      <c r="B9073">
        <v>426</v>
      </c>
      <c r="C9073">
        <v>128</v>
      </c>
      <c r="D9073">
        <v>2346</v>
      </c>
      <c r="E9073" t="s">
        <v>334</v>
      </c>
      <c r="F9073" t="s">
        <v>0</v>
      </c>
      <c r="G9073" t="s">
        <v>1779</v>
      </c>
      <c r="H9073">
        <v>0.17</v>
      </c>
      <c r="I9073">
        <v>0.61</v>
      </c>
      <c r="J9073">
        <v>58</v>
      </c>
    </row>
    <row r="9074" spans="1:10" x14ac:dyDescent="0.35">
      <c r="A9074" t="s">
        <v>8719</v>
      </c>
      <c r="B9074">
        <v>82</v>
      </c>
      <c r="C9074">
        <v>128</v>
      </c>
      <c r="D9074">
        <v>2346</v>
      </c>
      <c r="E9074" t="s">
        <v>311</v>
      </c>
      <c r="F9074" t="s">
        <v>0</v>
      </c>
      <c r="G9074" t="s">
        <v>8182</v>
      </c>
      <c r="I9074" t="s">
        <v>311</v>
      </c>
      <c r="J9074">
        <v>34</v>
      </c>
    </row>
    <row r="9075" spans="1:10" x14ac:dyDescent="0.35">
      <c r="A9075" t="s">
        <v>8720</v>
      </c>
      <c r="B9075">
        <v>303</v>
      </c>
      <c r="C9075">
        <v>127</v>
      </c>
      <c r="D9075">
        <v>2350</v>
      </c>
      <c r="E9075" t="s">
        <v>311</v>
      </c>
      <c r="F9075" t="s">
        <v>0</v>
      </c>
      <c r="G9075" t="s">
        <v>1872</v>
      </c>
      <c r="I9075" t="s">
        <v>311</v>
      </c>
      <c r="J9075">
        <v>5</v>
      </c>
    </row>
    <row r="9076" spans="1:10" x14ac:dyDescent="0.35">
      <c r="A9076" t="s">
        <v>8721</v>
      </c>
      <c r="B9076">
        <v>73</v>
      </c>
      <c r="C9076">
        <v>127</v>
      </c>
      <c r="D9076">
        <v>2350</v>
      </c>
      <c r="E9076" t="s">
        <v>311</v>
      </c>
      <c r="F9076" t="s">
        <v>0</v>
      </c>
      <c r="G9076" t="s">
        <v>2402</v>
      </c>
      <c r="I9076" t="s">
        <v>311</v>
      </c>
      <c r="J9076">
        <v>19</v>
      </c>
    </row>
    <row r="9077" spans="1:10" x14ac:dyDescent="0.35">
      <c r="A9077" t="s">
        <v>8723</v>
      </c>
      <c r="B9077">
        <v>103</v>
      </c>
      <c r="C9077">
        <v>127</v>
      </c>
      <c r="D9077">
        <v>2350</v>
      </c>
      <c r="E9077" t="s">
        <v>311</v>
      </c>
      <c r="F9077" t="s">
        <v>0</v>
      </c>
      <c r="G9077" t="s">
        <v>6759</v>
      </c>
      <c r="I9077" t="s">
        <v>311</v>
      </c>
      <c r="J9077">
        <v>43</v>
      </c>
    </row>
    <row r="9078" spans="1:10" x14ac:dyDescent="0.35">
      <c r="A9078" t="s">
        <v>8725</v>
      </c>
      <c r="B9078">
        <v>69</v>
      </c>
      <c r="C9078">
        <v>127</v>
      </c>
      <c r="D9078">
        <v>2350</v>
      </c>
      <c r="E9078" t="s">
        <v>311</v>
      </c>
      <c r="F9078" t="s">
        <v>0</v>
      </c>
      <c r="G9078" t="s">
        <v>2053</v>
      </c>
      <c r="I9078" t="s">
        <v>311</v>
      </c>
      <c r="J9078">
        <v>31</v>
      </c>
    </row>
    <row r="9079" spans="1:10" x14ac:dyDescent="0.35">
      <c r="A9079" t="s">
        <v>8726</v>
      </c>
      <c r="B9079">
        <v>96</v>
      </c>
      <c r="C9079">
        <v>127</v>
      </c>
      <c r="D9079">
        <v>2350</v>
      </c>
      <c r="E9079" t="s">
        <v>334</v>
      </c>
      <c r="F9079" t="s">
        <v>0</v>
      </c>
      <c r="G9079" t="s">
        <v>8727</v>
      </c>
      <c r="H9079">
        <v>0.81299999999999994</v>
      </c>
      <c r="I9079">
        <v>3.71</v>
      </c>
      <c r="J9079">
        <v>14</v>
      </c>
    </row>
    <row r="9080" spans="1:10" x14ac:dyDescent="0.35">
      <c r="A9080" t="s">
        <v>8730</v>
      </c>
      <c r="B9080">
        <v>29</v>
      </c>
      <c r="C9080">
        <v>126</v>
      </c>
      <c r="D9080">
        <v>2357</v>
      </c>
      <c r="E9080" t="s">
        <v>319</v>
      </c>
      <c r="F9080" t="s">
        <v>0</v>
      </c>
      <c r="G9080" t="s">
        <v>8731</v>
      </c>
      <c r="H9080">
        <v>2.2000000000000002</v>
      </c>
      <c r="I9080">
        <v>66.92</v>
      </c>
      <c r="J9080">
        <v>29</v>
      </c>
    </row>
    <row r="9081" spans="1:10" x14ac:dyDescent="0.35">
      <c r="A9081" t="s">
        <v>8734</v>
      </c>
      <c r="B9081">
        <v>56</v>
      </c>
      <c r="C9081">
        <v>126</v>
      </c>
      <c r="D9081">
        <v>2357</v>
      </c>
      <c r="E9081" t="s">
        <v>312</v>
      </c>
      <c r="F9081" t="s">
        <v>0</v>
      </c>
      <c r="G9081" t="s">
        <v>3034</v>
      </c>
      <c r="H9081">
        <v>1.298</v>
      </c>
      <c r="I9081">
        <v>23.52</v>
      </c>
      <c r="J9081">
        <v>16</v>
      </c>
    </row>
    <row r="9082" spans="1:10" x14ac:dyDescent="0.35">
      <c r="A9082" t="s">
        <v>8735</v>
      </c>
      <c r="B9082">
        <v>59</v>
      </c>
      <c r="C9082">
        <v>125</v>
      </c>
      <c r="D9082">
        <v>2363</v>
      </c>
      <c r="E9082" t="s">
        <v>334</v>
      </c>
      <c r="F9082" t="s">
        <v>0</v>
      </c>
      <c r="G9082" t="s">
        <v>2003</v>
      </c>
      <c r="H9082">
        <v>1.208</v>
      </c>
      <c r="I9082">
        <v>10.56</v>
      </c>
      <c r="J9082">
        <v>5</v>
      </c>
    </row>
    <row r="9083" spans="1:10" x14ac:dyDescent="0.35">
      <c r="A9083" t="s">
        <v>8737</v>
      </c>
      <c r="B9083">
        <v>42</v>
      </c>
      <c r="C9083">
        <v>125</v>
      </c>
      <c r="D9083">
        <v>2363</v>
      </c>
      <c r="E9083" t="s">
        <v>311</v>
      </c>
      <c r="F9083" t="s">
        <v>0</v>
      </c>
      <c r="G9083" t="s">
        <v>3262</v>
      </c>
      <c r="I9083" t="s">
        <v>311</v>
      </c>
      <c r="J9083">
        <v>2</v>
      </c>
    </row>
    <row r="9084" spans="1:10" x14ac:dyDescent="0.35">
      <c r="A9084" t="s">
        <v>8739</v>
      </c>
      <c r="B9084">
        <v>71</v>
      </c>
      <c r="C9084">
        <v>125</v>
      </c>
      <c r="D9084">
        <v>2363</v>
      </c>
      <c r="E9084" t="s">
        <v>311</v>
      </c>
      <c r="F9084" t="s">
        <v>0</v>
      </c>
      <c r="G9084" t="s">
        <v>2053</v>
      </c>
      <c r="I9084" t="s">
        <v>311</v>
      </c>
      <c r="J9084">
        <v>12</v>
      </c>
    </row>
    <row r="9085" spans="1:10" x14ac:dyDescent="0.35">
      <c r="A9085" t="s">
        <v>8741</v>
      </c>
      <c r="B9085">
        <v>116</v>
      </c>
      <c r="C9085">
        <v>125</v>
      </c>
      <c r="D9085">
        <v>2363</v>
      </c>
      <c r="E9085" t="s">
        <v>334</v>
      </c>
      <c r="F9085" t="s">
        <v>0</v>
      </c>
      <c r="G9085" t="s">
        <v>2520</v>
      </c>
      <c r="H9085">
        <v>0.52600000000000002</v>
      </c>
      <c r="I9085">
        <v>11.3</v>
      </c>
      <c r="J9085">
        <v>62</v>
      </c>
    </row>
    <row r="9086" spans="1:10" x14ac:dyDescent="0.35">
      <c r="A9086" t="s">
        <v>8745</v>
      </c>
      <c r="B9086">
        <v>71</v>
      </c>
      <c r="C9086">
        <v>124</v>
      </c>
      <c r="D9086">
        <v>2373</v>
      </c>
      <c r="E9086" t="s">
        <v>311</v>
      </c>
      <c r="F9086" t="s">
        <v>0</v>
      </c>
      <c r="G9086" t="s">
        <v>1884</v>
      </c>
      <c r="I9086" t="s">
        <v>311</v>
      </c>
      <c r="J9086">
        <v>3</v>
      </c>
    </row>
    <row r="9087" spans="1:10" x14ac:dyDescent="0.35">
      <c r="A9087" t="s">
        <v>8748</v>
      </c>
      <c r="B9087">
        <v>42</v>
      </c>
      <c r="C9087">
        <v>124</v>
      </c>
      <c r="D9087">
        <v>2373</v>
      </c>
      <c r="E9087" t="s">
        <v>311</v>
      </c>
      <c r="F9087" t="s">
        <v>0</v>
      </c>
      <c r="G9087" t="s">
        <v>8749</v>
      </c>
      <c r="I9087" t="s">
        <v>311</v>
      </c>
      <c r="J9087">
        <v>10</v>
      </c>
    </row>
    <row r="9088" spans="1:10" x14ac:dyDescent="0.35">
      <c r="A9088" t="s">
        <v>8755</v>
      </c>
      <c r="B9088">
        <v>62</v>
      </c>
      <c r="C9088">
        <v>124</v>
      </c>
      <c r="D9088">
        <v>2373</v>
      </c>
      <c r="E9088" t="s">
        <v>311</v>
      </c>
      <c r="F9088" t="s">
        <v>0</v>
      </c>
      <c r="G9088" t="s">
        <v>8182</v>
      </c>
      <c r="I9088" t="s">
        <v>311</v>
      </c>
      <c r="J9088">
        <v>30</v>
      </c>
    </row>
    <row r="9089" spans="1:10" x14ac:dyDescent="0.35">
      <c r="A9089" t="s">
        <v>8760</v>
      </c>
      <c r="B9089">
        <v>909</v>
      </c>
      <c r="C9089">
        <v>123</v>
      </c>
      <c r="D9089">
        <v>2386</v>
      </c>
      <c r="E9089" t="s">
        <v>311</v>
      </c>
      <c r="F9089" t="s">
        <v>0</v>
      </c>
      <c r="G9089" t="s">
        <v>1795</v>
      </c>
      <c r="I9089" t="s">
        <v>311</v>
      </c>
      <c r="J9089">
        <v>0</v>
      </c>
    </row>
    <row r="9090" spans="1:10" x14ac:dyDescent="0.35">
      <c r="A9090" t="s">
        <v>8764</v>
      </c>
      <c r="B9090">
        <v>49</v>
      </c>
      <c r="C9090">
        <v>122</v>
      </c>
      <c r="D9090">
        <v>2391</v>
      </c>
      <c r="E9090" t="s">
        <v>311</v>
      </c>
      <c r="F9090" t="s">
        <v>0</v>
      </c>
      <c r="G9090" t="s">
        <v>8765</v>
      </c>
      <c r="I9090" t="s">
        <v>311</v>
      </c>
      <c r="J9090">
        <v>4</v>
      </c>
    </row>
    <row r="9091" spans="1:10" x14ac:dyDescent="0.35">
      <c r="A9091" t="s">
        <v>8767</v>
      </c>
      <c r="B9091">
        <v>103</v>
      </c>
      <c r="C9091">
        <v>122</v>
      </c>
      <c r="D9091">
        <v>2391</v>
      </c>
      <c r="E9091" t="s">
        <v>311</v>
      </c>
      <c r="F9091" t="s">
        <v>0</v>
      </c>
      <c r="G9091" t="s">
        <v>2302</v>
      </c>
      <c r="I9091" t="s">
        <v>311</v>
      </c>
      <c r="J9091">
        <v>48</v>
      </c>
    </row>
    <row r="9092" spans="1:10" x14ac:dyDescent="0.35">
      <c r="A9092" t="s">
        <v>8770</v>
      </c>
      <c r="B9092">
        <v>41</v>
      </c>
      <c r="C9092">
        <v>122</v>
      </c>
      <c r="D9092">
        <v>2391</v>
      </c>
      <c r="E9092" t="s">
        <v>311</v>
      </c>
      <c r="F9092" t="s">
        <v>0</v>
      </c>
      <c r="G9092" t="s">
        <v>4042</v>
      </c>
      <c r="I9092" t="s">
        <v>311</v>
      </c>
      <c r="J9092">
        <v>19</v>
      </c>
    </row>
    <row r="9093" spans="1:10" x14ac:dyDescent="0.35">
      <c r="A9093" t="s">
        <v>8771</v>
      </c>
      <c r="B9093">
        <v>91</v>
      </c>
      <c r="C9093">
        <v>122</v>
      </c>
      <c r="D9093">
        <v>2391</v>
      </c>
      <c r="E9093" t="s">
        <v>334</v>
      </c>
      <c r="F9093" t="s">
        <v>0</v>
      </c>
      <c r="G9093" t="s">
        <v>1999</v>
      </c>
      <c r="H9093">
        <v>0.67400000000000004</v>
      </c>
      <c r="I9093">
        <v>9.93</v>
      </c>
      <c r="J9093">
        <v>50</v>
      </c>
    </row>
    <row r="9094" spans="1:10" x14ac:dyDescent="0.35">
      <c r="A9094" t="s">
        <v>8772</v>
      </c>
      <c r="B9094">
        <v>121</v>
      </c>
      <c r="C9094">
        <v>121</v>
      </c>
      <c r="D9094">
        <v>2398</v>
      </c>
      <c r="E9094" t="s">
        <v>311</v>
      </c>
      <c r="F9094" t="s">
        <v>0</v>
      </c>
      <c r="G9094" t="s">
        <v>2972</v>
      </c>
      <c r="I9094" t="s">
        <v>311</v>
      </c>
      <c r="J9094">
        <v>12</v>
      </c>
    </row>
    <row r="9095" spans="1:10" x14ac:dyDescent="0.35">
      <c r="A9095" t="s">
        <v>8775</v>
      </c>
      <c r="B9095">
        <v>40</v>
      </c>
      <c r="C9095">
        <v>121</v>
      </c>
      <c r="D9095">
        <v>2398</v>
      </c>
      <c r="E9095" t="s">
        <v>312</v>
      </c>
      <c r="F9095" t="s">
        <v>0</v>
      </c>
      <c r="G9095" t="s">
        <v>2109</v>
      </c>
      <c r="H9095">
        <v>1.8129999999999999</v>
      </c>
      <c r="I9095">
        <v>37.36</v>
      </c>
      <c r="J9095">
        <v>15</v>
      </c>
    </row>
    <row r="9096" spans="1:10" x14ac:dyDescent="0.35">
      <c r="A9096" t="s">
        <v>8777</v>
      </c>
      <c r="B9096">
        <v>134</v>
      </c>
      <c r="C9096">
        <v>120</v>
      </c>
      <c r="D9096">
        <v>2402</v>
      </c>
      <c r="E9096" t="s">
        <v>311</v>
      </c>
      <c r="F9096" t="s">
        <v>0</v>
      </c>
      <c r="G9096" t="s">
        <v>1967</v>
      </c>
      <c r="I9096" t="s">
        <v>311</v>
      </c>
      <c r="J9096">
        <v>37</v>
      </c>
    </row>
    <row r="9097" spans="1:10" x14ac:dyDescent="0.35">
      <c r="A9097" t="s">
        <v>8781</v>
      </c>
      <c r="B9097">
        <v>102</v>
      </c>
      <c r="C9097">
        <v>120</v>
      </c>
      <c r="D9097">
        <v>2402</v>
      </c>
      <c r="E9097" t="s">
        <v>334</v>
      </c>
      <c r="F9097" t="s">
        <v>0</v>
      </c>
      <c r="G9097" t="s">
        <v>8782</v>
      </c>
      <c r="H9097">
        <v>0.54900000000000004</v>
      </c>
      <c r="I9097">
        <v>5.47</v>
      </c>
      <c r="J9097">
        <v>0</v>
      </c>
    </row>
    <row r="9098" spans="1:10" x14ac:dyDescent="0.35">
      <c r="A9098" t="s">
        <v>8783</v>
      </c>
      <c r="B9098">
        <v>228</v>
      </c>
      <c r="C9098">
        <v>119</v>
      </c>
      <c r="D9098">
        <v>2408</v>
      </c>
      <c r="E9098" t="s">
        <v>311</v>
      </c>
      <c r="F9098" t="s">
        <v>0</v>
      </c>
      <c r="G9098" t="s">
        <v>2073</v>
      </c>
      <c r="I9098" t="s">
        <v>311</v>
      </c>
      <c r="J9098">
        <v>13</v>
      </c>
    </row>
    <row r="9099" spans="1:10" x14ac:dyDescent="0.35">
      <c r="A9099" t="s">
        <v>8784</v>
      </c>
      <c r="B9099">
        <v>81</v>
      </c>
      <c r="C9099">
        <v>119</v>
      </c>
      <c r="D9099">
        <v>2408</v>
      </c>
      <c r="E9099" t="s">
        <v>311</v>
      </c>
      <c r="F9099" t="s">
        <v>0</v>
      </c>
      <c r="G9099" t="s">
        <v>3628</v>
      </c>
      <c r="I9099" t="s">
        <v>311</v>
      </c>
      <c r="J9099">
        <v>33</v>
      </c>
    </row>
    <row r="9100" spans="1:10" x14ac:dyDescent="0.35">
      <c r="A9100" t="s">
        <v>8785</v>
      </c>
      <c r="B9100">
        <v>53</v>
      </c>
      <c r="C9100">
        <v>119</v>
      </c>
      <c r="D9100">
        <v>2408</v>
      </c>
      <c r="E9100" t="s">
        <v>311</v>
      </c>
      <c r="F9100" t="s">
        <v>0</v>
      </c>
      <c r="G9100" t="s">
        <v>2661</v>
      </c>
      <c r="I9100" t="s">
        <v>311</v>
      </c>
      <c r="J9100">
        <v>14</v>
      </c>
    </row>
    <row r="9101" spans="1:10" x14ac:dyDescent="0.35">
      <c r="A9101" t="s">
        <v>8786</v>
      </c>
      <c r="B9101">
        <v>67</v>
      </c>
      <c r="C9101">
        <v>119</v>
      </c>
      <c r="D9101">
        <v>2408</v>
      </c>
      <c r="E9101" t="s">
        <v>311</v>
      </c>
      <c r="F9101" t="s">
        <v>0</v>
      </c>
      <c r="G9101" t="s">
        <v>1759</v>
      </c>
      <c r="I9101" t="s">
        <v>311</v>
      </c>
      <c r="J9101">
        <v>13</v>
      </c>
    </row>
    <row r="9102" spans="1:10" x14ac:dyDescent="0.35">
      <c r="A9102" t="s">
        <v>8789</v>
      </c>
      <c r="B9102">
        <v>80</v>
      </c>
      <c r="C9102">
        <v>119</v>
      </c>
      <c r="D9102">
        <v>2408</v>
      </c>
      <c r="E9102" t="s">
        <v>311</v>
      </c>
      <c r="F9102" t="s">
        <v>0</v>
      </c>
      <c r="G9102" t="s">
        <v>2053</v>
      </c>
      <c r="I9102" t="s">
        <v>311</v>
      </c>
      <c r="J9102">
        <v>33</v>
      </c>
    </row>
    <row r="9103" spans="1:10" x14ac:dyDescent="0.35">
      <c r="A9103" t="s">
        <v>8790</v>
      </c>
      <c r="B9103">
        <v>82</v>
      </c>
      <c r="C9103">
        <v>118</v>
      </c>
      <c r="D9103">
        <v>2415</v>
      </c>
      <c r="E9103" t="s">
        <v>311</v>
      </c>
      <c r="F9103" t="s">
        <v>0</v>
      </c>
      <c r="G9103" t="s">
        <v>3628</v>
      </c>
      <c r="I9103" t="s">
        <v>311</v>
      </c>
      <c r="J9103">
        <v>79</v>
      </c>
    </row>
    <row r="9104" spans="1:10" x14ac:dyDescent="0.35">
      <c r="A9104" t="s">
        <v>8792</v>
      </c>
      <c r="B9104">
        <v>50</v>
      </c>
      <c r="C9104">
        <v>118</v>
      </c>
      <c r="D9104">
        <v>2415</v>
      </c>
      <c r="E9104" t="s">
        <v>311</v>
      </c>
      <c r="F9104" t="s">
        <v>0</v>
      </c>
      <c r="G9104" t="s">
        <v>3628</v>
      </c>
      <c r="I9104" t="s">
        <v>311</v>
      </c>
      <c r="J9104">
        <v>29</v>
      </c>
    </row>
    <row r="9105" spans="1:10" x14ac:dyDescent="0.35">
      <c r="A9105" t="s">
        <v>8796</v>
      </c>
      <c r="B9105">
        <v>33</v>
      </c>
      <c r="C9105">
        <v>118</v>
      </c>
      <c r="D9105">
        <v>2415</v>
      </c>
      <c r="E9105" t="s">
        <v>311</v>
      </c>
      <c r="F9105" t="s">
        <v>0</v>
      </c>
      <c r="G9105" t="s">
        <v>6715</v>
      </c>
      <c r="I9105" t="s">
        <v>311</v>
      </c>
      <c r="J9105">
        <v>17</v>
      </c>
    </row>
    <row r="9106" spans="1:10" x14ac:dyDescent="0.35">
      <c r="A9106" t="s">
        <v>8801</v>
      </c>
      <c r="B9106">
        <v>40</v>
      </c>
      <c r="C9106">
        <v>117</v>
      </c>
      <c r="D9106">
        <v>2423</v>
      </c>
      <c r="E9106" t="s">
        <v>311</v>
      </c>
      <c r="F9106" t="s">
        <v>0</v>
      </c>
      <c r="G9106" t="s">
        <v>1693</v>
      </c>
      <c r="I9106" t="s">
        <v>311</v>
      </c>
      <c r="J9106">
        <v>8</v>
      </c>
    </row>
    <row r="9107" spans="1:10" x14ac:dyDescent="0.35">
      <c r="A9107" t="s">
        <v>8802</v>
      </c>
      <c r="B9107">
        <v>59</v>
      </c>
      <c r="C9107">
        <v>117</v>
      </c>
      <c r="D9107">
        <v>2423</v>
      </c>
      <c r="E9107" t="s">
        <v>334</v>
      </c>
      <c r="F9107" t="s">
        <v>0</v>
      </c>
      <c r="G9107" t="s">
        <v>3446</v>
      </c>
      <c r="H9107">
        <v>1.0960000000000001</v>
      </c>
      <c r="I9107">
        <v>8.1999999999999993</v>
      </c>
      <c r="J9107">
        <v>4</v>
      </c>
    </row>
    <row r="9108" spans="1:10" x14ac:dyDescent="0.35">
      <c r="A9108" t="s">
        <v>8804</v>
      </c>
      <c r="B9108">
        <v>87</v>
      </c>
      <c r="C9108">
        <v>117</v>
      </c>
      <c r="D9108">
        <v>2423</v>
      </c>
      <c r="E9108" t="s">
        <v>334</v>
      </c>
      <c r="F9108" t="s">
        <v>0</v>
      </c>
      <c r="G9108" t="s">
        <v>8805</v>
      </c>
      <c r="H9108">
        <v>1.119</v>
      </c>
      <c r="I9108">
        <v>21.96</v>
      </c>
      <c r="J9108">
        <v>13</v>
      </c>
    </row>
    <row r="9109" spans="1:10" x14ac:dyDescent="0.35">
      <c r="A9109" t="s">
        <v>8806</v>
      </c>
      <c r="B9109">
        <v>75</v>
      </c>
      <c r="C9109">
        <v>117</v>
      </c>
      <c r="D9109">
        <v>2423</v>
      </c>
      <c r="E9109" t="s">
        <v>311</v>
      </c>
      <c r="F9109" t="s">
        <v>0</v>
      </c>
      <c r="G9109" t="s">
        <v>7560</v>
      </c>
      <c r="I9109" t="s">
        <v>311</v>
      </c>
      <c r="J9109">
        <v>20</v>
      </c>
    </row>
    <row r="9110" spans="1:10" x14ac:dyDescent="0.35">
      <c r="A9110" t="s">
        <v>8807</v>
      </c>
      <c r="B9110">
        <v>33</v>
      </c>
      <c r="C9110">
        <v>117</v>
      </c>
      <c r="D9110">
        <v>2423</v>
      </c>
      <c r="E9110" t="s">
        <v>311</v>
      </c>
      <c r="F9110" t="s">
        <v>0</v>
      </c>
      <c r="G9110" t="s">
        <v>6185</v>
      </c>
      <c r="I9110" t="s">
        <v>311</v>
      </c>
      <c r="J9110">
        <v>33</v>
      </c>
    </row>
    <row r="9111" spans="1:10" x14ac:dyDescent="0.35">
      <c r="A9111" t="s">
        <v>8811</v>
      </c>
      <c r="B9111">
        <v>34</v>
      </c>
      <c r="C9111">
        <v>116</v>
      </c>
      <c r="D9111">
        <v>2432</v>
      </c>
      <c r="E9111" t="s">
        <v>311</v>
      </c>
      <c r="F9111" t="s">
        <v>0</v>
      </c>
      <c r="G9111" t="s">
        <v>8812</v>
      </c>
      <c r="I9111" t="s">
        <v>311</v>
      </c>
      <c r="J9111">
        <v>4</v>
      </c>
    </row>
    <row r="9112" spans="1:10" x14ac:dyDescent="0.35">
      <c r="A9112" t="s">
        <v>8814</v>
      </c>
      <c r="B9112">
        <v>33</v>
      </c>
      <c r="C9112">
        <v>115</v>
      </c>
      <c r="D9112">
        <v>2436</v>
      </c>
      <c r="E9112" t="s">
        <v>328</v>
      </c>
      <c r="F9112" t="s">
        <v>0</v>
      </c>
      <c r="G9112" t="s">
        <v>4204</v>
      </c>
      <c r="H9112">
        <v>2.069</v>
      </c>
      <c r="I9112">
        <v>61.32</v>
      </c>
      <c r="J9112">
        <v>32</v>
      </c>
    </row>
    <row r="9113" spans="1:10" x14ac:dyDescent="0.35">
      <c r="A9113" t="s">
        <v>8817</v>
      </c>
      <c r="B9113">
        <v>37</v>
      </c>
      <c r="C9113">
        <v>115</v>
      </c>
      <c r="D9113">
        <v>2436</v>
      </c>
      <c r="E9113" t="s">
        <v>311</v>
      </c>
      <c r="F9113" t="s">
        <v>0</v>
      </c>
      <c r="G9113" t="s">
        <v>2053</v>
      </c>
      <c r="I9113" t="s">
        <v>311</v>
      </c>
      <c r="J9113">
        <v>22</v>
      </c>
    </row>
    <row r="9114" spans="1:10" x14ac:dyDescent="0.35">
      <c r="A9114" t="s">
        <v>8821</v>
      </c>
      <c r="B9114">
        <v>58</v>
      </c>
      <c r="C9114">
        <v>114</v>
      </c>
      <c r="D9114">
        <v>2442</v>
      </c>
      <c r="E9114" t="s">
        <v>334</v>
      </c>
      <c r="F9114" t="s">
        <v>0</v>
      </c>
      <c r="G9114" t="s">
        <v>2109</v>
      </c>
      <c r="H9114">
        <v>0.81</v>
      </c>
      <c r="I9114">
        <v>8.6199999999999992</v>
      </c>
      <c r="J9114">
        <v>4</v>
      </c>
    </row>
    <row r="9115" spans="1:10" x14ac:dyDescent="0.35">
      <c r="A9115" t="s">
        <v>8822</v>
      </c>
      <c r="B9115">
        <v>30</v>
      </c>
      <c r="C9115">
        <v>114</v>
      </c>
      <c r="D9115">
        <v>2442</v>
      </c>
      <c r="E9115" t="s">
        <v>328</v>
      </c>
      <c r="F9115" t="s">
        <v>0</v>
      </c>
      <c r="G9115" t="s">
        <v>8449</v>
      </c>
      <c r="H9115">
        <v>2.407</v>
      </c>
      <c r="I9115">
        <v>42.04</v>
      </c>
      <c r="J9115">
        <v>30</v>
      </c>
    </row>
    <row r="9116" spans="1:10" x14ac:dyDescent="0.35">
      <c r="A9116" t="s">
        <v>8825</v>
      </c>
      <c r="B9116">
        <v>95</v>
      </c>
      <c r="C9116">
        <v>114</v>
      </c>
      <c r="D9116">
        <v>2442</v>
      </c>
      <c r="E9116" t="s">
        <v>311</v>
      </c>
      <c r="F9116" t="s">
        <v>0</v>
      </c>
      <c r="G9116" t="s">
        <v>2520</v>
      </c>
      <c r="I9116" t="s">
        <v>311</v>
      </c>
      <c r="J9116">
        <v>42</v>
      </c>
    </row>
    <row r="9117" spans="1:10" x14ac:dyDescent="0.35">
      <c r="A9117" t="s">
        <v>8826</v>
      </c>
      <c r="B9117">
        <v>49</v>
      </c>
      <c r="C9117">
        <v>113</v>
      </c>
      <c r="D9117">
        <v>2449</v>
      </c>
      <c r="E9117" t="s">
        <v>312</v>
      </c>
      <c r="F9117" t="s">
        <v>0</v>
      </c>
      <c r="G9117" t="s">
        <v>2053</v>
      </c>
      <c r="H9117">
        <v>1.5329999999999999</v>
      </c>
      <c r="I9117">
        <v>33.64</v>
      </c>
      <c r="J9117">
        <v>42</v>
      </c>
    </row>
    <row r="9118" spans="1:10" x14ac:dyDescent="0.35">
      <c r="A9118" t="s">
        <v>8827</v>
      </c>
      <c r="B9118">
        <v>27</v>
      </c>
      <c r="C9118">
        <v>113</v>
      </c>
      <c r="D9118">
        <v>2449</v>
      </c>
      <c r="E9118" t="s">
        <v>311</v>
      </c>
      <c r="F9118" t="s">
        <v>0</v>
      </c>
      <c r="G9118" t="s">
        <v>8828</v>
      </c>
      <c r="I9118" t="s">
        <v>311</v>
      </c>
      <c r="J9118">
        <v>16</v>
      </c>
    </row>
    <row r="9119" spans="1:10" x14ac:dyDescent="0.35">
      <c r="A9119" t="s">
        <v>8831</v>
      </c>
      <c r="B9119">
        <v>96</v>
      </c>
      <c r="C9119">
        <v>113</v>
      </c>
      <c r="D9119">
        <v>2449</v>
      </c>
      <c r="E9119" t="s">
        <v>311</v>
      </c>
      <c r="F9119" t="s">
        <v>0</v>
      </c>
      <c r="G9119" t="s">
        <v>6759</v>
      </c>
      <c r="I9119" t="s">
        <v>311</v>
      </c>
      <c r="J9119">
        <v>29</v>
      </c>
    </row>
    <row r="9120" spans="1:10" x14ac:dyDescent="0.35">
      <c r="A9120" t="s">
        <v>8832</v>
      </c>
      <c r="B9120">
        <v>41</v>
      </c>
      <c r="C9120">
        <v>113</v>
      </c>
      <c r="D9120">
        <v>2449</v>
      </c>
      <c r="E9120" t="s">
        <v>312</v>
      </c>
      <c r="F9120" t="s">
        <v>0</v>
      </c>
      <c r="G9120" t="s">
        <v>8833</v>
      </c>
      <c r="H9120">
        <v>1.6</v>
      </c>
      <c r="I9120">
        <v>27.18</v>
      </c>
      <c r="J9120">
        <v>26</v>
      </c>
    </row>
    <row r="9121" spans="1:10" x14ac:dyDescent="0.35">
      <c r="A9121" t="s">
        <v>8834</v>
      </c>
      <c r="B9121">
        <v>391</v>
      </c>
      <c r="C9121">
        <v>113</v>
      </c>
      <c r="D9121">
        <v>2449</v>
      </c>
      <c r="E9121" t="s">
        <v>334</v>
      </c>
      <c r="F9121" t="s">
        <v>0</v>
      </c>
      <c r="G9121" t="s">
        <v>2739</v>
      </c>
      <c r="H9121">
        <v>0.14000000000000001</v>
      </c>
      <c r="I9121">
        <v>0.5</v>
      </c>
      <c r="J9121">
        <v>2</v>
      </c>
    </row>
    <row r="9122" spans="1:10" x14ac:dyDescent="0.35">
      <c r="A9122" t="s">
        <v>8841</v>
      </c>
      <c r="B9122">
        <v>46</v>
      </c>
      <c r="C9122">
        <v>112</v>
      </c>
      <c r="D9122">
        <v>2458</v>
      </c>
      <c r="E9122" t="s">
        <v>311</v>
      </c>
      <c r="F9122" t="s">
        <v>0</v>
      </c>
      <c r="G9122" t="s">
        <v>4219</v>
      </c>
      <c r="I9122" t="s">
        <v>311</v>
      </c>
      <c r="J9122">
        <v>20</v>
      </c>
    </row>
    <row r="9123" spans="1:10" x14ac:dyDescent="0.35">
      <c r="A9123" t="s">
        <v>8842</v>
      </c>
      <c r="B9123">
        <v>19</v>
      </c>
      <c r="C9123">
        <v>112</v>
      </c>
      <c r="D9123">
        <v>2458</v>
      </c>
      <c r="E9123" t="s">
        <v>311</v>
      </c>
      <c r="F9123" t="s">
        <v>0</v>
      </c>
      <c r="G9123" t="s">
        <v>8843</v>
      </c>
      <c r="I9123" t="s">
        <v>311</v>
      </c>
      <c r="J9123">
        <v>19</v>
      </c>
    </row>
    <row r="9124" spans="1:10" x14ac:dyDescent="0.35">
      <c r="A9124" t="s">
        <v>8845</v>
      </c>
      <c r="B9124">
        <v>94</v>
      </c>
      <c r="C9124">
        <v>112</v>
      </c>
      <c r="D9124">
        <v>2458</v>
      </c>
      <c r="E9124" t="s">
        <v>311</v>
      </c>
      <c r="F9124" t="s">
        <v>0</v>
      </c>
      <c r="G9124" t="s">
        <v>4219</v>
      </c>
      <c r="I9124" t="s">
        <v>311</v>
      </c>
      <c r="J9124">
        <v>36</v>
      </c>
    </row>
    <row r="9125" spans="1:10" x14ac:dyDescent="0.35">
      <c r="A9125" t="s">
        <v>8846</v>
      </c>
      <c r="B9125">
        <v>37</v>
      </c>
      <c r="C9125">
        <v>112</v>
      </c>
      <c r="D9125">
        <v>2458</v>
      </c>
      <c r="E9125" t="s">
        <v>311</v>
      </c>
      <c r="F9125" t="s">
        <v>0</v>
      </c>
      <c r="G9125" t="s">
        <v>8847</v>
      </c>
      <c r="I9125" t="s">
        <v>311</v>
      </c>
      <c r="J9125">
        <v>11</v>
      </c>
    </row>
    <row r="9126" spans="1:10" x14ac:dyDescent="0.35">
      <c r="A9126" t="s">
        <v>8851</v>
      </c>
      <c r="B9126">
        <v>115</v>
      </c>
      <c r="C9126">
        <v>111</v>
      </c>
      <c r="D9126">
        <v>2468</v>
      </c>
      <c r="E9126" t="s">
        <v>311</v>
      </c>
      <c r="F9126" t="s">
        <v>0</v>
      </c>
      <c r="G9126" t="s">
        <v>4090</v>
      </c>
      <c r="I9126" t="s">
        <v>311</v>
      </c>
      <c r="J9126">
        <v>49</v>
      </c>
    </row>
    <row r="9127" spans="1:10" x14ac:dyDescent="0.35">
      <c r="A9127" t="s">
        <v>8855</v>
      </c>
      <c r="B9127">
        <v>92</v>
      </c>
      <c r="C9127">
        <v>110</v>
      </c>
      <c r="D9127">
        <v>2473</v>
      </c>
      <c r="E9127" t="s">
        <v>312</v>
      </c>
      <c r="F9127" t="s">
        <v>0</v>
      </c>
      <c r="G9127" t="s">
        <v>8641</v>
      </c>
      <c r="H9127">
        <v>0.68500000000000005</v>
      </c>
      <c r="I9127">
        <v>37.880000000000003</v>
      </c>
      <c r="J9127">
        <v>11</v>
      </c>
    </row>
    <row r="9128" spans="1:10" x14ac:dyDescent="0.35">
      <c r="A9128" t="s">
        <v>8856</v>
      </c>
      <c r="B9128">
        <v>30</v>
      </c>
      <c r="C9128">
        <v>110</v>
      </c>
      <c r="D9128">
        <v>2473</v>
      </c>
      <c r="E9128" t="s">
        <v>311</v>
      </c>
      <c r="F9128" t="s">
        <v>0</v>
      </c>
      <c r="G9128" t="s">
        <v>2063</v>
      </c>
      <c r="I9128" t="s">
        <v>311</v>
      </c>
      <c r="J9128">
        <v>30</v>
      </c>
    </row>
    <row r="9129" spans="1:10" x14ac:dyDescent="0.35">
      <c r="A9129" t="s">
        <v>8857</v>
      </c>
      <c r="B9129">
        <v>139</v>
      </c>
      <c r="C9129">
        <v>110</v>
      </c>
      <c r="D9129">
        <v>2473</v>
      </c>
      <c r="E9129" t="s">
        <v>334</v>
      </c>
      <c r="F9129" t="s">
        <v>0</v>
      </c>
      <c r="G9129" t="s">
        <v>8858</v>
      </c>
      <c r="H9129">
        <v>0.54500000000000004</v>
      </c>
      <c r="I9129">
        <v>16.96</v>
      </c>
      <c r="J9129">
        <v>27</v>
      </c>
    </row>
    <row r="9130" spans="1:10" x14ac:dyDescent="0.35">
      <c r="A9130" t="s">
        <v>8864</v>
      </c>
      <c r="B9130">
        <v>51</v>
      </c>
      <c r="C9130">
        <v>108</v>
      </c>
      <c r="D9130">
        <v>2481</v>
      </c>
      <c r="E9130" t="s">
        <v>311</v>
      </c>
      <c r="F9130" t="s">
        <v>0</v>
      </c>
      <c r="G9130" t="s">
        <v>3819</v>
      </c>
      <c r="I9130" t="s">
        <v>311</v>
      </c>
      <c r="J9130">
        <v>21</v>
      </c>
    </row>
    <row r="9131" spans="1:10" x14ac:dyDescent="0.35">
      <c r="A9131" t="s">
        <v>8867</v>
      </c>
      <c r="B9131">
        <v>63</v>
      </c>
      <c r="C9131">
        <v>108</v>
      </c>
      <c r="D9131">
        <v>2481</v>
      </c>
      <c r="E9131" t="s">
        <v>311</v>
      </c>
      <c r="F9131" t="s">
        <v>0</v>
      </c>
      <c r="G9131" t="s">
        <v>3628</v>
      </c>
      <c r="I9131" t="s">
        <v>311</v>
      </c>
      <c r="J9131">
        <v>24</v>
      </c>
    </row>
    <row r="9132" spans="1:10" x14ac:dyDescent="0.35">
      <c r="A9132" t="s">
        <v>8868</v>
      </c>
      <c r="B9132">
        <v>81</v>
      </c>
      <c r="C9132">
        <v>108</v>
      </c>
      <c r="D9132">
        <v>2481</v>
      </c>
      <c r="E9132" t="s">
        <v>311</v>
      </c>
      <c r="F9132" t="s">
        <v>0</v>
      </c>
      <c r="G9132" t="s">
        <v>3628</v>
      </c>
      <c r="I9132" t="s">
        <v>311</v>
      </c>
      <c r="J9132">
        <v>26</v>
      </c>
    </row>
    <row r="9133" spans="1:10" x14ac:dyDescent="0.35">
      <c r="A9133" t="s">
        <v>8871</v>
      </c>
      <c r="B9133">
        <v>104</v>
      </c>
      <c r="C9133">
        <v>107</v>
      </c>
      <c r="D9133">
        <v>2489</v>
      </c>
      <c r="E9133" t="s">
        <v>334</v>
      </c>
      <c r="F9133" t="s">
        <v>0</v>
      </c>
      <c r="G9133" t="s">
        <v>2452</v>
      </c>
      <c r="H9133">
        <v>0.67300000000000004</v>
      </c>
      <c r="I9133">
        <v>7.97</v>
      </c>
      <c r="J9133">
        <v>18</v>
      </c>
    </row>
    <row r="9134" spans="1:10" x14ac:dyDescent="0.35">
      <c r="A9134" t="s">
        <v>8880</v>
      </c>
      <c r="B9134">
        <v>80</v>
      </c>
      <c r="C9134">
        <v>106</v>
      </c>
      <c r="D9134">
        <v>2498</v>
      </c>
      <c r="E9134" t="s">
        <v>312</v>
      </c>
      <c r="F9134" t="s">
        <v>0</v>
      </c>
      <c r="G9134" t="s">
        <v>2590</v>
      </c>
      <c r="H9134">
        <v>0.71299999999999997</v>
      </c>
      <c r="I9134">
        <v>28.46</v>
      </c>
      <c r="J9134">
        <v>57</v>
      </c>
    </row>
    <row r="9135" spans="1:10" x14ac:dyDescent="0.35">
      <c r="A9135" t="s">
        <v>8884</v>
      </c>
      <c r="B9135">
        <v>62</v>
      </c>
      <c r="C9135">
        <v>105</v>
      </c>
      <c r="D9135">
        <v>2502</v>
      </c>
      <c r="E9135" t="s">
        <v>311</v>
      </c>
      <c r="F9135" t="s">
        <v>0</v>
      </c>
      <c r="G9135" t="s">
        <v>2520</v>
      </c>
      <c r="I9135" t="s">
        <v>311</v>
      </c>
      <c r="J9135">
        <v>19</v>
      </c>
    </row>
    <row r="9136" spans="1:10" x14ac:dyDescent="0.35">
      <c r="A9136" t="s">
        <v>8887</v>
      </c>
      <c r="B9136">
        <v>71</v>
      </c>
      <c r="C9136">
        <v>105</v>
      </c>
      <c r="D9136">
        <v>2502</v>
      </c>
      <c r="E9136" t="s">
        <v>334</v>
      </c>
      <c r="F9136" t="s">
        <v>0</v>
      </c>
      <c r="G9136" t="s">
        <v>1807</v>
      </c>
      <c r="H9136">
        <v>0.871</v>
      </c>
      <c r="I9136">
        <v>6.4</v>
      </c>
      <c r="J9136">
        <v>43</v>
      </c>
    </row>
    <row r="9137" spans="1:10" x14ac:dyDescent="0.35">
      <c r="A9137" t="s">
        <v>8889</v>
      </c>
      <c r="B9137">
        <v>43</v>
      </c>
      <c r="C9137">
        <v>105</v>
      </c>
      <c r="D9137">
        <v>2502</v>
      </c>
      <c r="E9137" t="s">
        <v>311</v>
      </c>
      <c r="F9137" t="s">
        <v>0</v>
      </c>
      <c r="G9137" t="s">
        <v>2235</v>
      </c>
      <c r="I9137" t="s">
        <v>311</v>
      </c>
      <c r="J9137">
        <v>8</v>
      </c>
    </row>
    <row r="9138" spans="1:10" x14ac:dyDescent="0.35">
      <c r="A9138" t="s">
        <v>8894</v>
      </c>
      <c r="B9138">
        <v>39</v>
      </c>
      <c r="C9138">
        <v>104</v>
      </c>
      <c r="D9138">
        <v>2511</v>
      </c>
      <c r="E9138" t="s">
        <v>334</v>
      </c>
      <c r="F9138" t="s">
        <v>0</v>
      </c>
      <c r="G9138" t="s">
        <v>2003</v>
      </c>
      <c r="H9138">
        <v>1.73</v>
      </c>
      <c r="I9138">
        <v>22.78</v>
      </c>
      <c r="J9138">
        <v>2</v>
      </c>
    </row>
    <row r="9139" spans="1:10" x14ac:dyDescent="0.35">
      <c r="A9139" t="s">
        <v>8903</v>
      </c>
      <c r="B9139">
        <v>340</v>
      </c>
      <c r="C9139">
        <v>103</v>
      </c>
      <c r="D9139">
        <v>2518</v>
      </c>
      <c r="E9139" t="s">
        <v>334</v>
      </c>
      <c r="F9139" t="s">
        <v>0</v>
      </c>
      <c r="G9139" t="s">
        <v>2063</v>
      </c>
      <c r="H9139">
        <v>0.35199999999999998</v>
      </c>
      <c r="I9139">
        <v>1.71</v>
      </c>
      <c r="J9139">
        <v>35</v>
      </c>
    </row>
    <row r="9140" spans="1:10" x14ac:dyDescent="0.35">
      <c r="A9140" t="s">
        <v>8904</v>
      </c>
      <c r="B9140">
        <v>138</v>
      </c>
      <c r="C9140">
        <v>103</v>
      </c>
      <c r="D9140">
        <v>2518</v>
      </c>
      <c r="E9140" t="s">
        <v>311</v>
      </c>
      <c r="F9140" t="s">
        <v>0</v>
      </c>
      <c r="G9140" t="s">
        <v>2924</v>
      </c>
      <c r="I9140" t="s">
        <v>311</v>
      </c>
      <c r="J9140">
        <v>1</v>
      </c>
    </row>
    <row r="9141" spans="1:10" x14ac:dyDescent="0.35">
      <c r="A9141" t="s">
        <v>8905</v>
      </c>
      <c r="B9141">
        <v>49</v>
      </c>
      <c r="C9141">
        <v>103</v>
      </c>
      <c r="D9141">
        <v>2518</v>
      </c>
      <c r="E9141" t="s">
        <v>311</v>
      </c>
      <c r="F9141" t="s">
        <v>0</v>
      </c>
      <c r="G9141" t="s">
        <v>2235</v>
      </c>
      <c r="I9141" t="s">
        <v>311</v>
      </c>
      <c r="J9141">
        <v>24</v>
      </c>
    </row>
    <row r="9142" spans="1:10" x14ac:dyDescent="0.35">
      <c r="A9142" t="s">
        <v>8913</v>
      </c>
      <c r="B9142">
        <v>19</v>
      </c>
      <c r="C9142">
        <v>102</v>
      </c>
      <c r="D9142">
        <v>2525</v>
      </c>
      <c r="E9142" t="s">
        <v>311</v>
      </c>
      <c r="F9142" t="s">
        <v>0</v>
      </c>
      <c r="G9142" t="s">
        <v>2959</v>
      </c>
      <c r="I9142" t="s">
        <v>311</v>
      </c>
      <c r="J9142">
        <v>18</v>
      </c>
    </row>
    <row r="9143" spans="1:10" x14ac:dyDescent="0.35">
      <c r="A9143" t="s">
        <v>8915</v>
      </c>
      <c r="B9143">
        <v>28</v>
      </c>
      <c r="C9143">
        <v>101</v>
      </c>
      <c r="D9143">
        <v>2532</v>
      </c>
      <c r="E9143" t="s">
        <v>311</v>
      </c>
      <c r="F9143" t="s">
        <v>0</v>
      </c>
      <c r="G9143" t="s">
        <v>311</v>
      </c>
      <c r="I9143" t="s">
        <v>311</v>
      </c>
      <c r="J9143">
        <v>28</v>
      </c>
    </row>
    <row r="9144" spans="1:10" x14ac:dyDescent="0.35">
      <c r="A9144" t="s">
        <v>8926</v>
      </c>
      <c r="B9144">
        <v>149</v>
      </c>
      <c r="C9144">
        <v>100</v>
      </c>
      <c r="D9144">
        <v>2544</v>
      </c>
      <c r="E9144" t="s">
        <v>311</v>
      </c>
      <c r="F9144" t="s">
        <v>0</v>
      </c>
      <c r="G9144" t="s">
        <v>3525</v>
      </c>
      <c r="I9144" t="s">
        <v>311</v>
      </c>
      <c r="J9144">
        <v>0</v>
      </c>
    </row>
    <row r="9145" spans="1:10" x14ac:dyDescent="0.35">
      <c r="A9145" t="s">
        <v>8927</v>
      </c>
      <c r="B9145">
        <v>77</v>
      </c>
      <c r="C9145">
        <v>100</v>
      </c>
      <c r="D9145">
        <v>2544</v>
      </c>
      <c r="E9145" t="s">
        <v>311</v>
      </c>
      <c r="F9145" t="s">
        <v>0</v>
      </c>
      <c r="G9145" t="s">
        <v>311</v>
      </c>
      <c r="I9145" t="s">
        <v>311</v>
      </c>
      <c r="J9145">
        <v>10</v>
      </c>
    </row>
    <row r="9146" spans="1:10" x14ac:dyDescent="0.35">
      <c r="A9146" t="s">
        <v>8932</v>
      </c>
      <c r="B9146">
        <v>42</v>
      </c>
      <c r="C9146">
        <v>99</v>
      </c>
      <c r="D9146">
        <v>2550</v>
      </c>
      <c r="E9146" t="s">
        <v>312</v>
      </c>
      <c r="F9146" t="s">
        <v>0</v>
      </c>
      <c r="G9146" t="s">
        <v>2053</v>
      </c>
      <c r="H9146">
        <v>1.7370000000000001</v>
      </c>
      <c r="I9146">
        <v>38.65</v>
      </c>
      <c r="J9146">
        <v>42</v>
      </c>
    </row>
    <row r="9147" spans="1:10" x14ac:dyDescent="0.35">
      <c r="A9147" t="s">
        <v>8933</v>
      </c>
      <c r="B9147">
        <v>41</v>
      </c>
      <c r="C9147">
        <v>99</v>
      </c>
      <c r="D9147">
        <v>2550</v>
      </c>
      <c r="E9147" t="s">
        <v>311</v>
      </c>
      <c r="F9147" t="s">
        <v>0</v>
      </c>
      <c r="G9147" t="s">
        <v>3026</v>
      </c>
      <c r="I9147" t="s">
        <v>311</v>
      </c>
      <c r="J9147">
        <v>12</v>
      </c>
    </row>
    <row r="9148" spans="1:10" x14ac:dyDescent="0.35">
      <c r="A9148" t="s">
        <v>8936</v>
      </c>
      <c r="B9148">
        <v>28</v>
      </c>
      <c r="C9148">
        <v>99</v>
      </c>
      <c r="D9148">
        <v>2550</v>
      </c>
      <c r="E9148" t="s">
        <v>311</v>
      </c>
      <c r="F9148" t="s">
        <v>0</v>
      </c>
      <c r="G9148" t="s">
        <v>3026</v>
      </c>
      <c r="I9148" t="s">
        <v>311</v>
      </c>
      <c r="J9148">
        <v>28</v>
      </c>
    </row>
    <row r="9149" spans="1:10" x14ac:dyDescent="0.35">
      <c r="A9149" t="s">
        <v>8937</v>
      </c>
      <c r="B9149">
        <v>86</v>
      </c>
      <c r="C9149">
        <v>99</v>
      </c>
      <c r="D9149">
        <v>2550</v>
      </c>
      <c r="E9149" t="s">
        <v>312</v>
      </c>
      <c r="F9149" t="s">
        <v>0</v>
      </c>
      <c r="G9149" t="s">
        <v>2520</v>
      </c>
      <c r="H9149">
        <v>0.70399999999999996</v>
      </c>
      <c r="I9149">
        <v>27.86</v>
      </c>
      <c r="J9149">
        <v>21</v>
      </c>
    </row>
    <row r="9150" spans="1:10" x14ac:dyDescent="0.35">
      <c r="A9150" t="s">
        <v>8940</v>
      </c>
      <c r="B9150">
        <v>57</v>
      </c>
      <c r="C9150">
        <v>98</v>
      </c>
      <c r="D9150">
        <v>2558</v>
      </c>
      <c r="E9150" t="s">
        <v>328</v>
      </c>
      <c r="F9150" t="s">
        <v>0</v>
      </c>
      <c r="G9150" t="s">
        <v>8941</v>
      </c>
      <c r="H9150">
        <v>1.958</v>
      </c>
      <c r="I9150">
        <v>65.989999999999995</v>
      </c>
      <c r="J9150">
        <v>31</v>
      </c>
    </row>
    <row r="9151" spans="1:10" x14ac:dyDescent="0.35">
      <c r="A9151" t="s">
        <v>8946</v>
      </c>
      <c r="B9151">
        <v>63</v>
      </c>
      <c r="C9151">
        <v>98</v>
      </c>
      <c r="D9151">
        <v>2558</v>
      </c>
      <c r="E9151" t="s">
        <v>311</v>
      </c>
      <c r="F9151" t="s">
        <v>0</v>
      </c>
      <c r="G9151" t="s">
        <v>2053</v>
      </c>
      <c r="I9151" t="s">
        <v>311</v>
      </c>
      <c r="J9151">
        <v>15</v>
      </c>
    </row>
    <row r="9152" spans="1:10" x14ac:dyDescent="0.35">
      <c r="A9152" t="s">
        <v>8948</v>
      </c>
      <c r="B9152">
        <v>54</v>
      </c>
      <c r="C9152">
        <v>98</v>
      </c>
      <c r="D9152">
        <v>2558</v>
      </c>
      <c r="E9152" t="s">
        <v>311</v>
      </c>
      <c r="F9152" t="s">
        <v>0</v>
      </c>
      <c r="G9152" t="s">
        <v>3554</v>
      </c>
      <c r="I9152" t="s">
        <v>311</v>
      </c>
      <c r="J9152">
        <v>14</v>
      </c>
    </row>
    <row r="9153" spans="1:10" x14ac:dyDescent="0.35">
      <c r="A9153" t="s">
        <v>8951</v>
      </c>
      <c r="B9153">
        <v>164</v>
      </c>
      <c r="C9153">
        <v>97</v>
      </c>
      <c r="D9153">
        <v>2567</v>
      </c>
      <c r="E9153" t="s">
        <v>311</v>
      </c>
      <c r="F9153" t="s">
        <v>0</v>
      </c>
      <c r="G9153" t="s">
        <v>1940</v>
      </c>
      <c r="I9153" t="s">
        <v>311</v>
      </c>
      <c r="J9153">
        <v>36</v>
      </c>
    </row>
    <row r="9154" spans="1:10" x14ac:dyDescent="0.35">
      <c r="A9154" t="s">
        <v>8952</v>
      </c>
      <c r="B9154">
        <v>31</v>
      </c>
      <c r="C9154">
        <v>97</v>
      </c>
      <c r="D9154">
        <v>2567</v>
      </c>
      <c r="E9154" t="s">
        <v>311</v>
      </c>
      <c r="F9154" t="s">
        <v>0</v>
      </c>
      <c r="G9154" t="s">
        <v>8953</v>
      </c>
      <c r="I9154" t="s">
        <v>311</v>
      </c>
      <c r="J9154">
        <v>31</v>
      </c>
    </row>
    <row r="9155" spans="1:10" x14ac:dyDescent="0.35">
      <c r="A9155" t="s">
        <v>8955</v>
      </c>
      <c r="B9155">
        <v>58</v>
      </c>
      <c r="C9155">
        <v>97</v>
      </c>
      <c r="D9155">
        <v>2567</v>
      </c>
      <c r="E9155" t="s">
        <v>311</v>
      </c>
      <c r="F9155" t="s">
        <v>0</v>
      </c>
      <c r="G9155" t="s">
        <v>4219</v>
      </c>
      <c r="I9155" t="s">
        <v>311</v>
      </c>
      <c r="J9155">
        <v>16</v>
      </c>
    </row>
    <row r="9156" spans="1:10" x14ac:dyDescent="0.35">
      <c r="A9156" t="s">
        <v>8958</v>
      </c>
      <c r="B9156">
        <v>56</v>
      </c>
      <c r="C9156">
        <v>97</v>
      </c>
      <c r="D9156">
        <v>2567</v>
      </c>
      <c r="E9156" t="s">
        <v>311</v>
      </c>
      <c r="F9156" t="s">
        <v>0</v>
      </c>
      <c r="G9156" t="s">
        <v>2972</v>
      </c>
      <c r="I9156" t="s">
        <v>311</v>
      </c>
      <c r="J9156">
        <v>19</v>
      </c>
    </row>
    <row r="9157" spans="1:10" x14ac:dyDescent="0.35">
      <c r="A9157" t="s">
        <v>8965</v>
      </c>
      <c r="B9157">
        <v>26</v>
      </c>
      <c r="C9157">
        <v>96</v>
      </c>
      <c r="D9157">
        <v>2577</v>
      </c>
      <c r="E9157" t="s">
        <v>311</v>
      </c>
      <c r="F9157" t="s">
        <v>0</v>
      </c>
      <c r="G9157" t="s">
        <v>1803</v>
      </c>
      <c r="I9157" t="s">
        <v>311</v>
      </c>
      <c r="J9157">
        <v>13</v>
      </c>
    </row>
    <row r="9158" spans="1:10" x14ac:dyDescent="0.35">
      <c r="A9158" t="s">
        <v>8971</v>
      </c>
      <c r="B9158">
        <v>35</v>
      </c>
      <c r="C9158">
        <v>96</v>
      </c>
      <c r="D9158">
        <v>2577</v>
      </c>
      <c r="E9158" t="s">
        <v>311</v>
      </c>
      <c r="F9158" t="s">
        <v>0</v>
      </c>
      <c r="G9158" t="s">
        <v>3304</v>
      </c>
      <c r="I9158" t="s">
        <v>311</v>
      </c>
      <c r="J9158">
        <v>35</v>
      </c>
    </row>
    <row r="9159" spans="1:10" x14ac:dyDescent="0.35">
      <c r="A9159" t="s">
        <v>8973</v>
      </c>
      <c r="B9159">
        <v>34</v>
      </c>
      <c r="C9159">
        <v>96</v>
      </c>
      <c r="D9159">
        <v>2577</v>
      </c>
      <c r="E9159" t="s">
        <v>328</v>
      </c>
      <c r="F9159" t="s">
        <v>0</v>
      </c>
      <c r="G9159" t="s">
        <v>2590</v>
      </c>
      <c r="H9159">
        <v>1.1819999999999999</v>
      </c>
      <c r="I9159">
        <v>51.39</v>
      </c>
      <c r="J9159">
        <v>20</v>
      </c>
    </row>
    <row r="9160" spans="1:10" x14ac:dyDescent="0.35">
      <c r="A9160" t="s">
        <v>8974</v>
      </c>
      <c r="B9160">
        <v>31</v>
      </c>
      <c r="C9160">
        <v>96</v>
      </c>
      <c r="D9160">
        <v>2577</v>
      </c>
      <c r="E9160" t="s">
        <v>311</v>
      </c>
      <c r="F9160" t="s">
        <v>0</v>
      </c>
      <c r="G9160" t="s">
        <v>1893</v>
      </c>
      <c r="I9160" t="s">
        <v>311</v>
      </c>
      <c r="J9160">
        <v>8</v>
      </c>
    </row>
    <row r="9161" spans="1:10" x14ac:dyDescent="0.35">
      <c r="A9161" t="s">
        <v>8978</v>
      </c>
      <c r="B9161">
        <v>17</v>
      </c>
      <c r="C9161">
        <v>95</v>
      </c>
      <c r="D9161">
        <v>2593</v>
      </c>
      <c r="E9161" t="s">
        <v>319</v>
      </c>
      <c r="F9161" t="s">
        <v>0</v>
      </c>
      <c r="G9161" t="s">
        <v>3926</v>
      </c>
      <c r="H9161">
        <v>3.625</v>
      </c>
      <c r="I9161">
        <v>83.33</v>
      </c>
      <c r="J9161">
        <v>17</v>
      </c>
    </row>
    <row r="9162" spans="1:10" x14ac:dyDescent="0.35">
      <c r="A9162" t="s">
        <v>8984</v>
      </c>
      <c r="B9162">
        <v>58</v>
      </c>
      <c r="C9162">
        <v>94</v>
      </c>
      <c r="D9162">
        <v>2599</v>
      </c>
      <c r="E9162" t="s">
        <v>311</v>
      </c>
      <c r="F9162" t="s">
        <v>0</v>
      </c>
      <c r="G9162" t="s">
        <v>3375</v>
      </c>
      <c r="I9162" t="s">
        <v>311</v>
      </c>
      <c r="J9162">
        <v>11</v>
      </c>
    </row>
    <row r="9163" spans="1:10" x14ac:dyDescent="0.35">
      <c r="A9163" t="s">
        <v>8993</v>
      </c>
      <c r="B9163">
        <v>29</v>
      </c>
      <c r="C9163">
        <v>94</v>
      </c>
      <c r="D9163">
        <v>2599</v>
      </c>
      <c r="E9163" t="s">
        <v>311</v>
      </c>
      <c r="F9163" t="s">
        <v>0</v>
      </c>
      <c r="G9163" t="s">
        <v>7472</v>
      </c>
      <c r="I9163" t="s">
        <v>311</v>
      </c>
      <c r="J9163">
        <v>13</v>
      </c>
    </row>
    <row r="9164" spans="1:10" x14ac:dyDescent="0.35">
      <c r="A9164" t="s">
        <v>8996</v>
      </c>
      <c r="B9164">
        <v>57</v>
      </c>
      <c r="C9164">
        <v>93</v>
      </c>
      <c r="D9164">
        <v>2612</v>
      </c>
      <c r="E9164" t="s">
        <v>312</v>
      </c>
      <c r="F9164" t="s">
        <v>0</v>
      </c>
      <c r="G9164" t="s">
        <v>2520</v>
      </c>
      <c r="H9164">
        <v>0.86799999999999999</v>
      </c>
      <c r="I9164">
        <v>42.02</v>
      </c>
      <c r="J9164">
        <v>9</v>
      </c>
    </row>
    <row r="9165" spans="1:10" x14ac:dyDescent="0.35">
      <c r="A9165" t="s">
        <v>9000</v>
      </c>
      <c r="B9165">
        <v>96</v>
      </c>
      <c r="C9165">
        <v>93</v>
      </c>
      <c r="D9165">
        <v>2612</v>
      </c>
      <c r="E9165" t="s">
        <v>334</v>
      </c>
      <c r="F9165" t="s">
        <v>0</v>
      </c>
      <c r="G9165" t="s">
        <v>2520</v>
      </c>
      <c r="H9165">
        <v>0.55800000000000005</v>
      </c>
      <c r="I9165">
        <v>14.31</v>
      </c>
      <c r="J9165">
        <v>61</v>
      </c>
    </row>
    <row r="9166" spans="1:10" x14ac:dyDescent="0.35">
      <c r="A9166" t="s">
        <v>9001</v>
      </c>
      <c r="B9166">
        <v>20</v>
      </c>
      <c r="C9166">
        <v>93</v>
      </c>
      <c r="D9166">
        <v>2612</v>
      </c>
      <c r="E9166" t="s">
        <v>312</v>
      </c>
      <c r="F9166" t="s">
        <v>0</v>
      </c>
      <c r="G9166" t="s">
        <v>2626</v>
      </c>
      <c r="H9166">
        <v>2.8820000000000001</v>
      </c>
      <c r="I9166">
        <v>36.08</v>
      </c>
      <c r="J9166">
        <v>20</v>
      </c>
    </row>
    <row r="9167" spans="1:10" x14ac:dyDescent="0.35">
      <c r="A9167" t="s">
        <v>9002</v>
      </c>
      <c r="B9167">
        <v>36</v>
      </c>
      <c r="C9167">
        <v>93</v>
      </c>
      <c r="D9167">
        <v>2612</v>
      </c>
      <c r="E9167" t="s">
        <v>311</v>
      </c>
      <c r="F9167" t="s">
        <v>0</v>
      </c>
      <c r="G9167" t="s">
        <v>8159</v>
      </c>
      <c r="I9167" t="s">
        <v>311</v>
      </c>
      <c r="J9167">
        <v>15</v>
      </c>
    </row>
    <row r="9168" spans="1:10" x14ac:dyDescent="0.35">
      <c r="A9168" t="s">
        <v>9006</v>
      </c>
      <c r="B9168">
        <v>84</v>
      </c>
      <c r="C9168">
        <v>92</v>
      </c>
      <c r="D9168">
        <v>2622</v>
      </c>
      <c r="E9168" t="s">
        <v>328</v>
      </c>
      <c r="F9168" t="s">
        <v>0</v>
      </c>
      <c r="G9168" t="s">
        <v>9007</v>
      </c>
      <c r="H9168">
        <v>0.81799999999999995</v>
      </c>
      <c r="I9168">
        <v>35.81</v>
      </c>
      <c r="J9168">
        <v>21</v>
      </c>
    </row>
    <row r="9169" spans="1:10" x14ac:dyDescent="0.35">
      <c r="A9169" t="s">
        <v>9015</v>
      </c>
      <c r="B9169">
        <v>40</v>
      </c>
      <c r="C9169">
        <v>91</v>
      </c>
      <c r="D9169">
        <v>2629</v>
      </c>
      <c r="E9169" t="s">
        <v>311</v>
      </c>
      <c r="F9169" t="s">
        <v>0</v>
      </c>
      <c r="G9169" t="s">
        <v>9016</v>
      </c>
      <c r="I9169" t="s">
        <v>311</v>
      </c>
      <c r="J9169">
        <v>11</v>
      </c>
    </row>
    <row r="9170" spans="1:10" x14ac:dyDescent="0.35">
      <c r="A9170" t="s">
        <v>9025</v>
      </c>
      <c r="B9170">
        <v>86</v>
      </c>
      <c r="C9170">
        <v>91</v>
      </c>
      <c r="D9170">
        <v>2629</v>
      </c>
      <c r="E9170" t="s">
        <v>311</v>
      </c>
      <c r="F9170" t="s">
        <v>0</v>
      </c>
      <c r="G9170" t="s">
        <v>4090</v>
      </c>
      <c r="I9170" t="s">
        <v>311</v>
      </c>
      <c r="J9170">
        <v>22</v>
      </c>
    </row>
    <row r="9171" spans="1:10" x14ac:dyDescent="0.35">
      <c r="A9171" t="s">
        <v>9035</v>
      </c>
      <c r="B9171">
        <v>24</v>
      </c>
      <c r="C9171">
        <v>90</v>
      </c>
      <c r="D9171">
        <v>2641</v>
      </c>
      <c r="E9171" t="s">
        <v>328</v>
      </c>
      <c r="F9171" t="s">
        <v>0</v>
      </c>
      <c r="G9171" t="s">
        <v>2588</v>
      </c>
      <c r="H9171">
        <v>2.2170000000000001</v>
      </c>
      <c r="I9171">
        <v>48.49</v>
      </c>
      <c r="J9171">
        <v>24</v>
      </c>
    </row>
    <row r="9172" spans="1:10" x14ac:dyDescent="0.35">
      <c r="A9172" t="s">
        <v>9037</v>
      </c>
      <c r="B9172">
        <v>36</v>
      </c>
      <c r="C9172">
        <v>89</v>
      </c>
      <c r="D9172">
        <v>2650</v>
      </c>
      <c r="E9172" t="s">
        <v>334</v>
      </c>
      <c r="F9172" t="s">
        <v>0</v>
      </c>
      <c r="G9172" t="s">
        <v>9038</v>
      </c>
      <c r="H9172">
        <v>1.323</v>
      </c>
      <c r="I9172">
        <v>10.35</v>
      </c>
      <c r="J9172">
        <v>15</v>
      </c>
    </row>
    <row r="9173" spans="1:10" x14ac:dyDescent="0.35">
      <c r="A9173" t="s">
        <v>9047</v>
      </c>
      <c r="B9173">
        <v>164</v>
      </c>
      <c r="C9173">
        <v>89</v>
      </c>
      <c r="D9173">
        <v>2650</v>
      </c>
      <c r="E9173" t="s">
        <v>311</v>
      </c>
      <c r="F9173" t="s">
        <v>0</v>
      </c>
      <c r="G9173" t="s">
        <v>2959</v>
      </c>
      <c r="I9173" t="s">
        <v>311</v>
      </c>
      <c r="J9173">
        <v>145</v>
      </c>
    </row>
    <row r="9174" spans="1:10" x14ac:dyDescent="0.35">
      <c r="A9174" t="s">
        <v>9049</v>
      </c>
      <c r="B9174">
        <v>47</v>
      </c>
      <c r="C9174">
        <v>88</v>
      </c>
      <c r="D9174">
        <v>2662</v>
      </c>
      <c r="E9174" t="s">
        <v>311</v>
      </c>
      <c r="F9174" t="s">
        <v>0</v>
      </c>
      <c r="G9174" t="s">
        <v>311</v>
      </c>
      <c r="I9174" t="s">
        <v>311</v>
      </c>
      <c r="J9174">
        <v>46</v>
      </c>
    </row>
    <row r="9175" spans="1:10" x14ac:dyDescent="0.35">
      <c r="A9175" t="s">
        <v>9052</v>
      </c>
      <c r="B9175">
        <v>106</v>
      </c>
      <c r="C9175">
        <v>88</v>
      </c>
      <c r="D9175">
        <v>2662</v>
      </c>
      <c r="E9175" t="s">
        <v>311</v>
      </c>
      <c r="F9175" t="s">
        <v>0</v>
      </c>
      <c r="G9175" t="s">
        <v>9053</v>
      </c>
      <c r="I9175" t="s">
        <v>311</v>
      </c>
      <c r="J9175">
        <v>37</v>
      </c>
    </row>
    <row r="9176" spans="1:10" x14ac:dyDescent="0.35">
      <c r="A9176" t="s">
        <v>9061</v>
      </c>
      <c r="B9176">
        <v>47</v>
      </c>
      <c r="C9176">
        <v>87</v>
      </c>
      <c r="D9176">
        <v>2673</v>
      </c>
      <c r="E9176" t="s">
        <v>328</v>
      </c>
      <c r="F9176" t="s">
        <v>0</v>
      </c>
      <c r="G9176" t="s">
        <v>7573</v>
      </c>
      <c r="H9176">
        <v>1.333</v>
      </c>
      <c r="I9176">
        <v>56.36</v>
      </c>
      <c r="J9176">
        <v>28</v>
      </c>
    </row>
    <row r="9177" spans="1:10" x14ac:dyDescent="0.35">
      <c r="A9177" t="s">
        <v>9062</v>
      </c>
      <c r="B9177">
        <v>106</v>
      </c>
      <c r="C9177">
        <v>87</v>
      </c>
      <c r="D9177">
        <v>2673</v>
      </c>
      <c r="E9177" t="s">
        <v>334</v>
      </c>
      <c r="F9177" t="s">
        <v>0</v>
      </c>
      <c r="G9177" t="s">
        <v>1886</v>
      </c>
      <c r="H9177">
        <v>0.44800000000000001</v>
      </c>
      <c r="I9177">
        <v>1.28</v>
      </c>
      <c r="J9177">
        <v>0</v>
      </c>
    </row>
    <row r="9178" spans="1:10" x14ac:dyDescent="0.35">
      <c r="A9178" t="s">
        <v>9066</v>
      </c>
      <c r="B9178">
        <v>45</v>
      </c>
      <c r="C9178">
        <v>87</v>
      </c>
      <c r="D9178">
        <v>2673</v>
      </c>
      <c r="E9178" t="s">
        <v>311</v>
      </c>
      <c r="F9178" t="s">
        <v>0</v>
      </c>
      <c r="G9178" t="s">
        <v>4090</v>
      </c>
      <c r="I9178" t="s">
        <v>311</v>
      </c>
      <c r="J9178">
        <v>45</v>
      </c>
    </row>
    <row r="9179" spans="1:10" x14ac:dyDescent="0.35">
      <c r="A9179" t="s">
        <v>9070</v>
      </c>
      <c r="B9179">
        <v>26</v>
      </c>
      <c r="C9179">
        <v>87</v>
      </c>
      <c r="D9179">
        <v>2673</v>
      </c>
      <c r="E9179" t="s">
        <v>311</v>
      </c>
      <c r="F9179" t="s">
        <v>0</v>
      </c>
      <c r="G9179" t="s">
        <v>2392</v>
      </c>
      <c r="I9179" t="s">
        <v>311</v>
      </c>
      <c r="J9179">
        <v>25</v>
      </c>
    </row>
    <row r="9180" spans="1:10" x14ac:dyDescent="0.35">
      <c r="A9180" t="s">
        <v>9079</v>
      </c>
      <c r="B9180">
        <v>61</v>
      </c>
      <c r="C9180">
        <v>86</v>
      </c>
      <c r="D9180">
        <v>2688</v>
      </c>
      <c r="E9180" t="s">
        <v>311</v>
      </c>
      <c r="F9180" t="s">
        <v>0</v>
      </c>
      <c r="G9180" t="s">
        <v>4022</v>
      </c>
      <c r="I9180" t="s">
        <v>311</v>
      </c>
      <c r="J9180">
        <v>25</v>
      </c>
    </row>
    <row r="9181" spans="1:10" x14ac:dyDescent="0.35">
      <c r="A9181" t="s">
        <v>9084</v>
      </c>
      <c r="B9181">
        <v>26</v>
      </c>
      <c r="C9181">
        <v>86</v>
      </c>
      <c r="D9181">
        <v>2688</v>
      </c>
      <c r="E9181" t="s">
        <v>328</v>
      </c>
      <c r="F9181" t="s">
        <v>0</v>
      </c>
      <c r="G9181" t="s">
        <v>3594</v>
      </c>
      <c r="H9181">
        <v>1.7689999999999999</v>
      </c>
      <c r="I9181">
        <v>60.51</v>
      </c>
      <c r="J9181">
        <v>16</v>
      </c>
    </row>
    <row r="9182" spans="1:10" x14ac:dyDescent="0.35">
      <c r="A9182" t="s">
        <v>9093</v>
      </c>
      <c r="B9182">
        <v>32</v>
      </c>
      <c r="C9182">
        <v>85</v>
      </c>
      <c r="D9182">
        <v>2700</v>
      </c>
      <c r="E9182" t="s">
        <v>312</v>
      </c>
      <c r="F9182" t="s">
        <v>0</v>
      </c>
      <c r="G9182" t="s">
        <v>1830</v>
      </c>
      <c r="H9182">
        <v>1.1000000000000001</v>
      </c>
      <c r="I9182">
        <v>30.73</v>
      </c>
      <c r="J9182">
        <v>21</v>
      </c>
    </row>
    <row r="9183" spans="1:10" x14ac:dyDescent="0.35">
      <c r="A9183" t="s">
        <v>9096</v>
      </c>
      <c r="B9183">
        <v>52</v>
      </c>
      <c r="C9183">
        <v>85</v>
      </c>
      <c r="D9183">
        <v>2700</v>
      </c>
      <c r="E9183" t="s">
        <v>312</v>
      </c>
      <c r="F9183" t="s">
        <v>0</v>
      </c>
      <c r="G9183" t="s">
        <v>9097</v>
      </c>
      <c r="H9183">
        <v>0.61699999999999999</v>
      </c>
      <c r="I9183">
        <v>19.07</v>
      </c>
      <c r="J9183">
        <v>35</v>
      </c>
    </row>
    <row r="9184" spans="1:10" x14ac:dyDescent="0.35">
      <c r="A9184" t="s">
        <v>9098</v>
      </c>
      <c r="B9184">
        <v>30</v>
      </c>
      <c r="C9184">
        <v>85</v>
      </c>
      <c r="D9184">
        <v>2700</v>
      </c>
      <c r="E9184" t="s">
        <v>311</v>
      </c>
      <c r="F9184" t="s">
        <v>0</v>
      </c>
      <c r="G9184" t="s">
        <v>6707</v>
      </c>
      <c r="I9184" t="s">
        <v>311</v>
      </c>
      <c r="J9184">
        <v>11</v>
      </c>
    </row>
    <row r="9185" spans="1:10" x14ac:dyDescent="0.35">
      <c r="A9185" t="s">
        <v>9103</v>
      </c>
      <c r="B9185">
        <v>19</v>
      </c>
      <c r="C9185">
        <v>85</v>
      </c>
      <c r="D9185">
        <v>2700</v>
      </c>
      <c r="E9185" t="s">
        <v>311</v>
      </c>
      <c r="F9185" t="s">
        <v>0</v>
      </c>
      <c r="G9185" t="s">
        <v>2063</v>
      </c>
      <c r="I9185" t="s">
        <v>311</v>
      </c>
      <c r="J9185">
        <v>5</v>
      </c>
    </row>
    <row r="9186" spans="1:10" x14ac:dyDescent="0.35">
      <c r="A9186" t="s">
        <v>9104</v>
      </c>
      <c r="B9186">
        <v>156</v>
      </c>
      <c r="C9186">
        <v>85</v>
      </c>
      <c r="D9186">
        <v>2700</v>
      </c>
      <c r="E9186" t="s">
        <v>311</v>
      </c>
      <c r="F9186" t="s">
        <v>0</v>
      </c>
      <c r="G9186" t="s">
        <v>2119</v>
      </c>
      <c r="I9186" t="s">
        <v>311</v>
      </c>
      <c r="J9186">
        <v>66</v>
      </c>
    </row>
    <row r="9187" spans="1:10" x14ac:dyDescent="0.35">
      <c r="A9187" t="s">
        <v>9117</v>
      </c>
      <c r="B9187">
        <v>70</v>
      </c>
      <c r="C9187">
        <v>84</v>
      </c>
      <c r="D9187">
        <v>2721</v>
      </c>
      <c r="E9187" t="s">
        <v>311</v>
      </c>
      <c r="F9187" t="s">
        <v>0</v>
      </c>
      <c r="G9187" t="s">
        <v>2592</v>
      </c>
      <c r="I9187" t="s">
        <v>311</v>
      </c>
      <c r="J9187">
        <v>12</v>
      </c>
    </row>
    <row r="9188" spans="1:10" x14ac:dyDescent="0.35">
      <c r="A9188" t="s">
        <v>9118</v>
      </c>
      <c r="B9188">
        <v>63</v>
      </c>
      <c r="C9188">
        <v>84</v>
      </c>
      <c r="D9188">
        <v>2721</v>
      </c>
      <c r="E9188" t="s">
        <v>311</v>
      </c>
      <c r="F9188" t="s">
        <v>0</v>
      </c>
      <c r="G9188" t="s">
        <v>3026</v>
      </c>
      <c r="I9188" t="s">
        <v>311</v>
      </c>
      <c r="J9188">
        <v>17</v>
      </c>
    </row>
    <row r="9189" spans="1:10" x14ac:dyDescent="0.35">
      <c r="A9189" t="s">
        <v>9119</v>
      </c>
      <c r="B9189">
        <v>55</v>
      </c>
      <c r="C9189">
        <v>84</v>
      </c>
      <c r="D9189">
        <v>2721</v>
      </c>
      <c r="E9189" t="s">
        <v>311</v>
      </c>
      <c r="F9189" t="s">
        <v>0</v>
      </c>
      <c r="G9189" t="s">
        <v>2053</v>
      </c>
      <c r="I9189" t="s">
        <v>311</v>
      </c>
      <c r="J9189">
        <v>18</v>
      </c>
    </row>
    <row r="9190" spans="1:10" x14ac:dyDescent="0.35">
      <c r="A9190" t="s">
        <v>9124</v>
      </c>
      <c r="B9190">
        <v>94</v>
      </c>
      <c r="C9190">
        <v>83</v>
      </c>
      <c r="D9190">
        <v>2731</v>
      </c>
      <c r="E9190" t="s">
        <v>311</v>
      </c>
      <c r="F9190" t="s">
        <v>0</v>
      </c>
      <c r="G9190" t="s">
        <v>2053</v>
      </c>
      <c r="I9190" t="s">
        <v>311</v>
      </c>
      <c r="J9190">
        <v>30</v>
      </c>
    </row>
    <row r="9191" spans="1:10" x14ac:dyDescent="0.35">
      <c r="A9191" t="s">
        <v>9127</v>
      </c>
      <c r="B9191">
        <v>8</v>
      </c>
      <c r="C9191">
        <v>83</v>
      </c>
      <c r="D9191">
        <v>2731</v>
      </c>
      <c r="E9191" t="s">
        <v>311</v>
      </c>
      <c r="F9191" t="s">
        <v>0</v>
      </c>
      <c r="G9191" t="s">
        <v>311</v>
      </c>
      <c r="I9191" t="s">
        <v>311</v>
      </c>
      <c r="J9191">
        <v>8</v>
      </c>
    </row>
    <row r="9192" spans="1:10" x14ac:dyDescent="0.35">
      <c r="A9192" t="s">
        <v>9136</v>
      </c>
      <c r="B9192">
        <v>53</v>
      </c>
      <c r="C9192">
        <v>82</v>
      </c>
      <c r="D9192">
        <v>2746</v>
      </c>
      <c r="E9192" t="s">
        <v>311</v>
      </c>
      <c r="F9192" t="s">
        <v>0</v>
      </c>
      <c r="G9192" t="s">
        <v>4219</v>
      </c>
      <c r="I9192" t="s">
        <v>311</v>
      </c>
      <c r="J9192">
        <v>26</v>
      </c>
    </row>
    <row r="9193" spans="1:10" x14ac:dyDescent="0.35">
      <c r="A9193" t="s">
        <v>9149</v>
      </c>
      <c r="B9193">
        <v>45</v>
      </c>
      <c r="C9193">
        <v>81</v>
      </c>
      <c r="D9193">
        <v>2759</v>
      </c>
      <c r="E9193" t="s">
        <v>311</v>
      </c>
      <c r="F9193" t="s">
        <v>0</v>
      </c>
      <c r="G9193" t="s">
        <v>4224</v>
      </c>
      <c r="I9193" t="s">
        <v>311</v>
      </c>
      <c r="J9193">
        <v>45</v>
      </c>
    </row>
    <row r="9194" spans="1:10" x14ac:dyDescent="0.35">
      <c r="A9194" t="s">
        <v>9151</v>
      </c>
      <c r="B9194">
        <v>50</v>
      </c>
      <c r="C9194">
        <v>81</v>
      </c>
      <c r="D9194">
        <v>2759</v>
      </c>
      <c r="E9194" t="s">
        <v>311</v>
      </c>
      <c r="F9194" t="s">
        <v>0</v>
      </c>
      <c r="G9194" t="s">
        <v>4219</v>
      </c>
      <c r="I9194" t="s">
        <v>311</v>
      </c>
      <c r="J9194">
        <v>26</v>
      </c>
    </row>
    <row r="9195" spans="1:10" x14ac:dyDescent="0.35">
      <c r="A9195" t="s">
        <v>9152</v>
      </c>
      <c r="B9195">
        <v>28</v>
      </c>
      <c r="C9195">
        <v>81</v>
      </c>
      <c r="D9195">
        <v>2759</v>
      </c>
      <c r="E9195" t="s">
        <v>311</v>
      </c>
      <c r="F9195" t="s">
        <v>0</v>
      </c>
      <c r="G9195" t="s">
        <v>3026</v>
      </c>
      <c r="I9195" t="s">
        <v>311</v>
      </c>
      <c r="J9195">
        <v>28</v>
      </c>
    </row>
    <row r="9196" spans="1:10" x14ac:dyDescent="0.35">
      <c r="A9196" t="s">
        <v>9158</v>
      </c>
      <c r="B9196">
        <v>38</v>
      </c>
      <c r="C9196">
        <v>81</v>
      </c>
      <c r="D9196">
        <v>2759</v>
      </c>
      <c r="E9196" t="s">
        <v>311</v>
      </c>
      <c r="F9196" t="s">
        <v>0</v>
      </c>
      <c r="G9196" t="s">
        <v>1779</v>
      </c>
      <c r="I9196" t="s">
        <v>311</v>
      </c>
      <c r="J9196">
        <v>11</v>
      </c>
    </row>
    <row r="9197" spans="1:10" x14ac:dyDescent="0.35">
      <c r="A9197" t="s">
        <v>9162</v>
      </c>
      <c r="B9197">
        <v>44</v>
      </c>
      <c r="C9197">
        <v>81</v>
      </c>
      <c r="D9197">
        <v>2759</v>
      </c>
      <c r="E9197" t="s">
        <v>312</v>
      </c>
      <c r="F9197" t="s">
        <v>0</v>
      </c>
      <c r="G9197" t="s">
        <v>2053</v>
      </c>
      <c r="H9197">
        <v>1.3420000000000001</v>
      </c>
      <c r="I9197">
        <v>28.63</v>
      </c>
      <c r="J9197">
        <v>27</v>
      </c>
    </row>
    <row r="9198" spans="1:10" x14ac:dyDescent="0.35">
      <c r="A9198" t="s">
        <v>9166</v>
      </c>
      <c r="B9198">
        <v>127</v>
      </c>
      <c r="C9198">
        <v>80</v>
      </c>
      <c r="D9198">
        <v>2774</v>
      </c>
      <c r="E9198" t="s">
        <v>311</v>
      </c>
      <c r="F9198" t="s">
        <v>0</v>
      </c>
      <c r="G9198" t="s">
        <v>6759</v>
      </c>
      <c r="I9198" t="s">
        <v>311</v>
      </c>
      <c r="J9198">
        <v>55</v>
      </c>
    </row>
    <row r="9199" spans="1:10" x14ac:dyDescent="0.35">
      <c r="A9199" t="s">
        <v>9183</v>
      </c>
      <c r="B9199">
        <v>35</v>
      </c>
      <c r="C9199">
        <v>79</v>
      </c>
      <c r="D9199">
        <v>2794</v>
      </c>
      <c r="E9199" t="s">
        <v>311</v>
      </c>
      <c r="F9199" t="s">
        <v>0</v>
      </c>
      <c r="G9199" t="s">
        <v>311</v>
      </c>
      <c r="I9199" t="s">
        <v>311</v>
      </c>
      <c r="J9199">
        <v>22</v>
      </c>
    </row>
    <row r="9200" spans="1:10" x14ac:dyDescent="0.35">
      <c r="A9200" t="s">
        <v>9188</v>
      </c>
      <c r="B9200">
        <v>138</v>
      </c>
      <c r="C9200">
        <v>79</v>
      </c>
      <c r="D9200">
        <v>2794</v>
      </c>
      <c r="E9200" t="s">
        <v>311</v>
      </c>
      <c r="F9200" t="s">
        <v>0</v>
      </c>
      <c r="G9200" t="s">
        <v>6759</v>
      </c>
      <c r="I9200" t="s">
        <v>311</v>
      </c>
      <c r="J9200">
        <v>29</v>
      </c>
    </row>
    <row r="9201" spans="1:10" x14ac:dyDescent="0.35">
      <c r="A9201" t="s">
        <v>9190</v>
      </c>
      <c r="B9201">
        <v>45</v>
      </c>
      <c r="C9201">
        <v>79</v>
      </c>
      <c r="D9201">
        <v>2794</v>
      </c>
      <c r="E9201" t="s">
        <v>311</v>
      </c>
      <c r="F9201" t="s">
        <v>0</v>
      </c>
      <c r="G9201" t="s">
        <v>3026</v>
      </c>
      <c r="I9201" t="s">
        <v>311</v>
      </c>
      <c r="J9201">
        <v>26</v>
      </c>
    </row>
    <row r="9202" spans="1:10" x14ac:dyDescent="0.35">
      <c r="A9202" t="s">
        <v>9194</v>
      </c>
      <c r="B9202">
        <v>11</v>
      </c>
      <c r="C9202">
        <v>79</v>
      </c>
      <c r="D9202">
        <v>2794</v>
      </c>
      <c r="E9202" t="s">
        <v>311</v>
      </c>
      <c r="F9202" t="s">
        <v>0</v>
      </c>
      <c r="G9202" t="s">
        <v>2053</v>
      </c>
      <c r="I9202" t="s">
        <v>311</v>
      </c>
      <c r="J9202">
        <v>4</v>
      </c>
    </row>
    <row r="9203" spans="1:10" x14ac:dyDescent="0.35">
      <c r="A9203" t="s">
        <v>9201</v>
      </c>
      <c r="B9203">
        <v>84</v>
      </c>
      <c r="C9203">
        <v>78</v>
      </c>
      <c r="D9203">
        <v>2813</v>
      </c>
      <c r="E9203" t="s">
        <v>311</v>
      </c>
      <c r="F9203" t="s">
        <v>0</v>
      </c>
      <c r="G9203" t="s">
        <v>2053</v>
      </c>
      <c r="I9203" t="s">
        <v>311</v>
      </c>
      <c r="J9203">
        <v>37</v>
      </c>
    </row>
    <row r="9204" spans="1:10" x14ac:dyDescent="0.35">
      <c r="A9204" t="s">
        <v>9204</v>
      </c>
      <c r="B9204">
        <v>48</v>
      </c>
      <c r="C9204">
        <v>78</v>
      </c>
      <c r="D9204">
        <v>2813</v>
      </c>
      <c r="E9204" t="s">
        <v>311</v>
      </c>
      <c r="F9204" t="s">
        <v>0</v>
      </c>
      <c r="G9204" t="s">
        <v>2392</v>
      </c>
      <c r="I9204" t="s">
        <v>311</v>
      </c>
      <c r="J9204">
        <v>29</v>
      </c>
    </row>
    <row r="9205" spans="1:10" x14ac:dyDescent="0.35">
      <c r="A9205" t="s">
        <v>9208</v>
      </c>
      <c r="B9205">
        <v>55</v>
      </c>
      <c r="C9205">
        <v>78</v>
      </c>
      <c r="D9205">
        <v>2813</v>
      </c>
      <c r="E9205" t="s">
        <v>311</v>
      </c>
      <c r="F9205" t="s">
        <v>0</v>
      </c>
      <c r="G9205" t="s">
        <v>2119</v>
      </c>
      <c r="I9205" t="s">
        <v>311</v>
      </c>
      <c r="J9205">
        <v>55</v>
      </c>
    </row>
    <row r="9206" spans="1:10" x14ac:dyDescent="0.35">
      <c r="A9206" t="s">
        <v>9211</v>
      </c>
      <c r="B9206">
        <v>28</v>
      </c>
      <c r="C9206">
        <v>78</v>
      </c>
      <c r="D9206">
        <v>2813</v>
      </c>
      <c r="E9206" t="s">
        <v>334</v>
      </c>
      <c r="F9206" t="s">
        <v>0</v>
      </c>
      <c r="G9206" t="s">
        <v>3225</v>
      </c>
      <c r="H9206">
        <v>1</v>
      </c>
      <c r="I9206">
        <v>7.09</v>
      </c>
      <c r="J9206">
        <v>6</v>
      </c>
    </row>
    <row r="9207" spans="1:10" x14ac:dyDescent="0.35">
      <c r="A9207" t="s">
        <v>9214</v>
      </c>
      <c r="B9207">
        <v>64</v>
      </c>
      <c r="C9207">
        <v>78</v>
      </c>
      <c r="D9207">
        <v>2813</v>
      </c>
      <c r="E9207" t="s">
        <v>334</v>
      </c>
      <c r="F9207" t="s">
        <v>0</v>
      </c>
      <c r="G9207" t="s">
        <v>2520</v>
      </c>
      <c r="H9207">
        <v>0.41899999999999998</v>
      </c>
      <c r="I9207">
        <v>5.57</v>
      </c>
      <c r="J9207">
        <v>51</v>
      </c>
    </row>
    <row r="9208" spans="1:10" x14ac:dyDescent="0.35">
      <c r="A9208" t="s">
        <v>9217</v>
      </c>
      <c r="B9208">
        <v>40</v>
      </c>
      <c r="C9208">
        <v>77</v>
      </c>
      <c r="D9208">
        <v>2829</v>
      </c>
      <c r="E9208" t="s">
        <v>311</v>
      </c>
      <c r="F9208" t="s">
        <v>0</v>
      </c>
      <c r="G9208" t="s">
        <v>2801</v>
      </c>
      <c r="I9208" t="s">
        <v>311</v>
      </c>
      <c r="J9208">
        <v>12</v>
      </c>
    </row>
    <row r="9209" spans="1:10" x14ac:dyDescent="0.35">
      <c r="A9209" t="s">
        <v>9220</v>
      </c>
      <c r="B9209">
        <v>24</v>
      </c>
      <c r="C9209">
        <v>77</v>
      </c>
      <c r="D9209">
        <v>2829</v>
      </c>
      <c r="E9209" t="s">
        <v>312</v>
      </c>
      <c r="F9209" t="s">
        <v>0</v>
      </c>
      <c r="G9209" t="s">
        <v>2772</v>
      </c>
      <c r="H9209">
        <v>1.8260000000000001</v>
      </c>
      <c r="I9209">
        <v>35.18</v>
      </c>
      <c r="J9209">
        <v>11</v>
      </c>
    </row>
    <row r="9210" spans="1:10" x14ac:dyDescent="0.35">
      <c r="A9210" t="s">
        <v>9225</v>
      </c>
      <c r="B9210">
        <v>36</v>
      </c>
      <c r="C9210">
        <v>77</v>
      </c>
      <c r="D9210">
        <v>2829</v>
      </c>
      <c r="E9210" t="s">
        <v>311</v>
      </c>
      <c r="F9210" t="s">
        <v>0</v>
      </c>
      <c r="G9210" t="s">
        <v>2592</v>
      </c>
      <c r="I9210" t="s">
        <v>311</v>
      </c>
      <c r="J9210">
        <v>36</v>
      </c>
    </row>
    <row r="9211" spans="1:10" x14ac:dyDescent="0.35">
      <c r="A9211" t="s">
        <v>9232</v>
      </c>
      <c r="B9211">
        <v>95</v>
      </c>
      <c r="C9211">
        <v>76</v>
      </c>
      <c r="D9211">
        <v>2840</v>
      </c>
      <c r="E9211" t="s">
        <v>311</v>
      </c>
      <c r="F9211" t="s">
        <v>0</v>
      </c>
      <c r="G9211" t="s">
        <v>9233</v>
      </c>
      <c r="I9211" t="s">
        <v>311</v>
      </c>
      <c r="J9211">
        <v>32</v>
      </c>
    </row>
    <row r="9212" spans="1:10" x14ac:dyDescent="0.35">
      <c r="A9212" t="s">
        <v>9234</v>
      </c>
      <c r="B9212">
        <v>106</v>
      </c>
      <c r="C9212">
        <v>76</v>
      </c>
      <c r="D9212">
        <v>2840</v>
      </c>
      <c r="E9212" t="s">
        <v>311</v>
      </c>
      <c r="F9212" t="s">
        <v>0</v>
      </c>
      <c r="G9212" t="s">
        <v>1969</v>
      </c>
      <c r="I9212" t="s">
        <v>311</v>
      </c>
      <c r="J9212">
        <v>16</v>
      </c>
    </row>
    <row r="9213" spans="1:10" x14ac:dyDescent="0.35">
      <c r="A9213" t="s">
        <v>9241</v>
      </c>
      <c r="B9213">
        <v>58</v>
      </c>
      <c r="C9213">
        <v>76</v>
      </c>
      <c r="D9213">
        <v>2840</v>
      </c>
      <c r="E9213" t="s">
        <v>311</v>
      </c>
      <c r="F9213" t="s">
        <v>0</v>
      </c>
      <c r="G9213" t="s">
        <v>8858</v>
      </c>
      <c r="I9213" t="s">
        <v>311</v>
      </c>
      <c r="J9213">
        <v>25</v>
      </c>
    </row>
    <row r="9214" spans="1:10" x14ac:dyDescent="0.35">
      <c r="A9214" t="s">
        <v>9248</v>
      </c>
      <c r="B9214">
        <v>27</v>
      </c>
      <c r="C9214">
        <v>75</v>
      </c>
      <c r="D9214">
        <v>2855</v>
      </c>
      <c r="E9214" t="s">
        <v>334</v>
      </c>
      <c r="F9214" t="s">
        <v>0</v>
      </c>
      <c r="G9214" t="s">
        <v>2457</v>
      </c>
      <c r="H9214">
        <v>1.1200000000000001</v>
      </c>
      <c r="I9214">
        <v>17.55</v>
      </c>
      <c r="J9214">
        <v>7</v>
      </c>
    </row>
    <row r="9215" spans="1:10" x14ac:dyDescent="0.35">
      <c r="A9215" t="s">
        <v>9262</v>
      </c>
      <c r="B9215">
        <v>94</v>
      </c>
      <c r="C9215">
        <v>74</v>
      </c>
      <c r="D9215">
        <v>2868</v>
      </c>
      <c r="E9215" t="s">
        <v>311</v>
      </c>
      <c r="F9215" t="s">
        <v>0</v>
      </c>
      <c r="G9215" t="s">
        <v>3171</v>
      </c>
      <c r="I9215" t="s">
        <v>311</v>
      </c>
      <c r="J9215">
        <v>16</v>
      </c>
    </row>
    <row r="9216" spans="1:10" x14ac:dyDescent="0.35">
      <c r="A9216" t="s">
        <v>9268</v>
      </c>
      <c r="B9216">
        <v>38</v>
      </c>
      <c r="C9216">
        <v>74</v>
      </c>
      <c r="D9216">
        <v>2868</v>
      </c>
      <c r="E9216" t="s">
        <v>334</v>
      </c>
      <c r="F9216" t="s">
        <v>0</v>
      </c>
      <c r="G9216" t="s">
        <v>8953</v>
      </c>
      <c r="H9216">
        <v>1.026</v>
      </c>
      <c r="I9216">
        <v>21.67</v>
      </c>
      <c r="J9216">
        <v>15</v>
      </c>
    </row>
    <row r="9217" spans="1:10" x14ac:dyDescent="0.35">
      <c r="A9217" t="s">
        <v>9270</v>
      </c>
      <c r="B9217">
        <v>13</v>
      </c>
      <c r="C9217">
        <v>73</v>
      </c>
      <c r="D9217">
        <v>2880</v>
      </c>
      <c r="E9217" t="s">
        <v>328</v>
      </c>
      <c r="F9217" t="s">
        <v>0</v>
      </c>
      <c r="G9217" t="s">
        <v>2109</v>
      </c>
      <c r="H9217">
        <v>3.7</v>
      </c>
      <c r="I9217">
        <v>64.94</v>
      </c>
      <c r="J9217">
        <v>13</v>
      </c>
    </row>
    <row r="9218" spans="1:10" x14ac:dyDescent="0.35">
      <c r="A9218" t="s">
        <v>9274</v>
      </c>
      <c r="B9218">
        <v>44</v>
      </c>
      <c r="C9218">
        <v>73</v>
      </c>
      <c r="D9218">
        <v>2880</v>
      </c>
      <c r="E9218" t="s">
        <v>311</v>
      </c>
      <c r="F9218" t="s">
        <v>0</v>
      </c>
      <c r="G9218" t="s">
        <v>3628</v>
      </c>
      <c r="I9218" t="s">
        <v>311</v>
      </c>
      <c r="J9218">
        <v>18</v>
      </c>
    </row>
    <row r="9219" spans="1:10" x14ac:dyDescent="0.35">
      <c r="A9219" t="s">
        <v>9278</v>
      </c>
      <c r="B9219">
        <v>44</v>
      </c>
      <c r="C9219">
        <v>73</v>
      </c>
      <c r="D9219">
        <v>2880</v>
      </c>
      <c r="E9219" t="s">
        <v>311</v>
      </c>
      <c r="F9219" t="s">
        <v>0</v>
      </c>
      <c r="G9219" t="s">
        <v>2088</v>
      </c>
      <c r="I9219" t="s">
        <v>311</v>
      </c>
      <c r="J9219">
        <v>1</v>
      </c>
    </row>
    <row r="9220" spans="1:10" x14ac:dyDescent="0.35">
      <c r="A9220" t="s">
        <v>9284</v>
      </c>
      <c r="B9220">
        <v>28</v>
      </c>
      <c r="C9220">
        <v>72</v>
      </c>
      <c r="D9220">
        <v>2891</v>
      </c>
      <c r="E9220" t="s">
        <v>311</v>
      </c>
      <c r="F9220" t="s">
        <v>0</v>
      </c>
      <c r="G9220" t="s">
        <v>2167</v>
      </c>
      <c r="I9220" t="s">
        <v>311</v>
      </c>
      <c r="J9220">
        <v>28</v>
      </c>
    </row>
    <row r="9221" spans="1:10" x14ac:dyDescent="0.35">
      <c r="A9221" t="s">
        <v>9300</v>
      </c>
      <c r="B9221">
        <v>30</v>
      </c>
      <c r="C9221">
        <v>71</v>
      </c>
      <c r="D9221">
        <v>2908</v>
      </c>
      <c r="E9221" t="s">
        <v>311</v>
      </c>
      <c r="F9221" t="s">
        <v>0</v>
      </c>
      <c r="G9221" t="s">
        <v>3262</v>
      </c>
      <c r="I9221" t="s">
        <v>311</v>
      </c>
      <c r="J9221">
        <v>12</v>
      </c>
    </row>
    <row r="9222" spans="1:10" x14ac:dyDescent="0.35">
      <c r="A9222" t="s">
        <v>9301</v>
      </c>
      <c r="B9222">
        <v>445</v>
      </c>
      <c r="C9222">
        <v>71</v>
      </c>
      <c r="D9222">
        <v>2908</v>
      </c>
      <c r="E9222" t="s">
        <v>311</v>
      </c>
      <c r="F9222" t="s">
        <v>0</v>
      </c>
      <c r="G9222" t="s">
        <v>2073</v>
      </c>
      <c r="I9222" t="s">
        <v>311</v>
      </c>
      <c r="J9222">
        <v>50</v>
      </c>
    </row>
    <row r="9223" spans="1:10" x14ac:dyDescent="0.35">
      <c r="A9223" t="s">
        <v>9302</v>
      </c>
      <c r="B9223">
        <v>51</v>
      </c>
      <c r="C9223">
        <v>71</v>
      </c>
      <c r="D9223">
        <v>2908</v>
      </c>
      <c r="E9223" t="s">
        <v>311</v>
      </c>
      <c r="F9223" t="s">
        <v>0</v>
      </c>
      <c r="G9223" t="s">
        <v>9303</v>
      </c>
      <c r="I9223" t="s">
        <v>311</v>
      </c>
      <c r="J9223">
        <v>13</v>
      </c>
    </row>
    <row r="9224" spans="1:10" x14ac:dyDescent="0.35">
      <c r="A9224" t="s">
        <v>9311</v>
      </c>
      <c r="B9224">
        <v>77</v>
      </c>
      <c r="C9224">
        <v>71</v>
      </c>
      <c r="D9224">
        <v>2908</v>
      </c>
      <c r="E9224" t="s">
        <v>334</v>
      </c>
      <c r="F9224" t="s">
        <v>0</v>
      </c>
      <c r="G9224" t="s">
        <v>7701</v>
      </c>
      <c r="H9224">
        <v>1.1499999999999999</v>
      </c>
      <c r="I9224">
        <v>8.24</v>
      </c>
      <c r="J9224">
        <v>25</v>
      </c>
    </row>
    <row r="9225" spans="1:10" x14ac:dyDescent="0.35">
      <c r="A9225" t="s">
        <v>9312</v>
      </c>
      <c r="B9225">
        <v>48</v>
      </c>
      <c r="C9225">
        <v>71</v>
      </c>
      <c r="D9225">
        <v>2908</v>
      </c>
      <c r="E9225" t="s">
        <v>311</v>
      </c>
      <c r="F9225" t="s">
        <v>0</v>
      </c>
      <c r="G9225" t="s">
        <v>2381</v>
      </c>
      <c r="I9225" t="s">
        <v>311</v>
      </c>
      <c r="J9225">
        <v>11</v>
      </c>
    </row>
    <row r="9226" spans="1:10" x14ac:dyDescent="0.35">
      <c r="A9226" t="s">
        <v>9315</v>
      </c>
      <c r="B9226">
        <v>21</v>
      </c>
      <c r="C9226">
        <v>70</v>
      </c>
      <c r="D9226">
        <v>2923</v>
      </c>
      <c r="E9226" t="s">
        <v>328</v>
      </c>
      <c r="F9226" t="s">
        <v>0</v>
      </c>
      <c r="G9226" t="s">
        <v>3633</v>
      </c>
      <c r="H9226">
        <v>1.524</v>
      </c>
      <c r="I9226">
        <v>56.96</v>
      </c>
      <c r="J9226">
        <v>11</v>
      </c>
    </row>
    <row r="9227" spans="1:10" x14ac:dyDescent="0.35">
      <c r="A9227" t="s">
        <v>9324</v>
      </c>
      <c r="B9227">
        <v>216</v>
      </c>
      <c r="C9227">
        <v>70</v>
      </c>
      <c r="D9227">
        <v>2923</v>
      </c>
      <c r="E9227" t="s">
        <v>311</v>
      </c>
      <c r="F9227" t="s">
        <v>0</v>
      </c>
      <c r="G9227" t="s">
        <v>1781</v>
      </c>
      <c r="I9227" t="s">
        <v>311</v>
      </c>
      <c r="J9227">
        <v>43</v>
      </c>
    </row>
    <row r="9228" spans="1:10" x14ac:dyDescent="0.35">
      <c r="A9228" t="s">
        <v>9326</v>
      </c>
      <c r="B9228">
        <v>122</v>
      </c>
      <c r="C9228">
        <v>70</v>
      </c>
      <c r="D9228">
        <v>2923</v>
      </c>
      <c r="E9228" t="s">
        <v>311</v>
      </c>
      <c r="F9228" t="s">
        <v>0</v>
      </c>
      <c r="G9228" t="s">
        <v>3171</v>
      </c>
      <c r="I9228" t="s">
        <v>311</v>
      </c>
      <c r="J9228">
        <v>70</v>
      </c>
    </row>
    <row r="9229" spans="1:10" x14ac:dyDescent="0.35">
      <c r="A9229" t="s">
        <v>9328</v>
      </c>
      <c r="B9229">
        <v>28</v>
      </c>
      <c r="C9229">
        <v>69</v>
      </c>
      <c r="D9229">
        <v>2938</v>
      </c>
      <c r="E9229" t="s">
        <v>312</v>
      </c>
      <c r="F9229" t="s">
        <v>0</v>
      </c>
      <c r="G9229" t="s">
        <v>8322</v>
      </c>
      <c r="H9229">
        <v>1.48</v>
      </c>
      <c r="I9229">
        <v>22.82</v>
      </c>
      <c r="J9229">
        <v>11</v>
      </c>
    </row>
    <row r="9230" spans="1:10" x14ac:dyDescent="0.35">
      <c r="A9230" t="s">
        <v>9329</v>
      </c>
      <c r="B9230">
        <v>85</v>
      </c>
      <c r="C9230">
        <v>69</v>
      </c>
      <c r="D9230">
        <v>2938</v>
      </c>
      <c r="E9230" t="s">
        <v>334</v>
      </c>
      <c r="F9230" t="s">
        <v>0</v>
      </c>
      <c r="G9230" t="s">
        <v>9330</v>
      </c>
      <c r="H9230">
        <v>0.625</v>
      </c>
      <c r="I9230">
        <v>3.23</v>
      </c>
      <c r="J9230">
        <v>85</v>
      </c>
    </row>
    <row r="9231" spans="1:10" x14ac:dyDescent="0.35">
      <c r="A9231" t="s">
        <v>9342</v>
      </c>
      <c r="B9231">
        <v>157</v>
      </c>
      <c r="C9231">
        <v>69</v>
      </c>
      <c r="D9231">
        <v>2938</v>
      </c>
      <c r="E9231" t="s">
        <v>334</v>
      </c>
      <c r="F9231" t="s">
        <v>0</v>
      </c>
      <c r="G9231" t="s">
        <v>2520</v>
      </c>
      <c r="H9231">
        <v>0.35699999999999998</v>
      </c>
      <c r="I9231">
        <v>4.07</v>
      </c>
      <c r="J9231">
        <v>60</v>
      </c>
    </row>
    <row r="9232" spans="1:10" x14ac:dyDescent="0.35">
      <c r="A9232" t="s">
        <v>9358</v>
      </c>
      <c r="B9232">
        <v>59</v>
      </c>
      <c r="C9232">
        <v>67</v>
      </c>
      <c r="D9232">
        <v>2966</v>
      </c>
      <c r="E9232" t="s">
        <v>334</v>
      </c>
      <c r="F9232" t="s">
        <v>0</v>
      </c>
      <c r="G9232" t="s">
        <v>9359</v>
      </c>
      <c r="H9232">
        <v>0.46300000000000002</v>
      </c>
      <c r="I9232">
        <v>7.14</v>
      </c>
      <c r="J9232">
        <v>20</v>
      </c>
    </row>
    <row r="9233" spans="1:10" x14ac:dyDescent="0.35">
      <c r="A9233" t="s">
        <v>9362</v>
      </c>
      <c r="B9233">
        <v>67</v>
      </c>
      <c r="C9233">
        <v>67</v>
      </c>
      <c r="D9233">
        <v>2966</v>
      </c>
      <c r="E9233" t="s">
        <v>311</v>
      </c>
      <c r="F9233" t="s">
        <v>0</v>
      </c>
      <c r="G9233" t="s">
        <v>2972</v>
      </c>
      <c r="I9233" t="s">
        <v>311</v>
      </c>
      <c r="J9233">
        <v>14</v>
      </c>
    </row>
    <row r="9234" spans="1:10" x14ac:dyDescent="0.35">
      <c r="A9234" t="s">
        <v>9363</v>
      </c>
      <c r="B9234">
        <v>54</v>
      </c>
      <c r="C9234">
        <v>67</v>
      </c>
      <c r="D9234">
        <v>2966</v>
      </c>
      <c r="E9234" t="s">
        <v>311</v>
      </c>
      <c r="F9234" t="s">
        <v>0</v>
      </c>
      <c r="G9234" t="s">
        <v>2167</v>
      </c>
      <c r="I9234" t="s">
        <v>311</v>
      </c>
      <c r="J9234">
        <v>3</v>
      </c>
    </row>
    <row r="9235" spans="1:10" x14ac:dyDescent="0.35">
      <c r="A9235" t="s">
        <v>9366</v>
      </c>
      <c r="B9235">
        <v>81</v>
      </c>
      <c r="C9235">
        <v>67</v>
      </c>
      <c r="D9235">
        <v>2966</v>
      </c>
      <c r="E9235" t="s">
        <v>334</v>
      </c>
      <c r="F9235" t="s">
        <v>0</v>
      </c>
      <c r="G9235" t="s">
        <v>9367</v>
      </c>
      <c r="H9235">
        <v>0.43099999999999999</v>
      </c>
      <c r="I9235">
        <v>8.02</v>
      </c>
      <c r="J9235">
        <v>23</v>
      </c>
    </row>
    <row r="9236" spans="1:10" x14ac:dyDescent="0.35">
      <c r="A9236" t="s">
        <v>9380</v>
      </c>
      <c r="B9236">
        <v>39</v>
      </c>
      <c r="C9236">
        <v>65</v>
      </c>
      <c r="D9236">
        <v>2985</v>
      </c>
      <c r="E9236" t="s">
        <v>311</v>
      </c>
      <c r="F9236" t="s">
        <v>0</v>
      </c>
      <c r="G9236" t="s">
        <v>3026</v>
      </c>
      <c r="I9236" t="s">
        <v>311</v>
      </c>
      <c r="J9236">
        <v>0</v>
      </c>
    </row>
    <row r="9237" spans="1:10" x14ac:dyDescent="0.35">
      <c r="A9237" t="s">
        <v>9381</v>
      </c>
      <c r="B9237">
        <v>35</v>
      </c>
      <c r="C9237">
        <v>65</v>
      </c>
      <c r="D9237">
        <v>2985</v>
      </c>
      <c r="E9237" t="s">
        <v>311</v>
      </c>
      <c r="F9237" t="s">
        <v>0</v>
      </c>
      <c r="G9237" t="s">
        <v>7472</v>
      </c>
      <c r="I9237" t="s">
        <v>311</v>
      </c>
      <c r="J9237">
        <v>9</v>
      </c>
    </row>
    <row r="9238" spans="1:10" x14ac:dyDescent="0.35">
      <c r="A9238" t="s">
        <v>9386</v>
      </c>
      <c r="B9238">
        <v>79</v>
      </c>
      <c r="C9238">
        <v>65</v>
      </c>
      <c r="D9238">
        <v>2985</v>
      </c>
      <c r="E9238" t="s">
        <v>334</v>
      </c>
      <c r="F9238" t="s">
        <v>0</v>
      </c>
      <c r="G9238" t="s">
        <v>3592</v>
      </c>
      <c r="H9238">
        <v>0.81299999999999994</v>
      </c>
      <c r="I9238">
        <v>0.75</v>
      </c>
      <c r="J9238">
        <v>65</v>
      </c>
    </row>
    <row r="9239" spans="1:10" x14ac:dyDescent="0.35">
      <c r="A9239" t="s">
        <v>9405</v>
      </c>
      <c r="B9239">
        <v>54</v>
      </c>
      <c r="C9239">
        <v>64</v>
      </c>
      <c r="D9239">
        <v>3007</v>
      </c>
      <c r="E9239" t="s">
        <v>311</v>
      </c>
      <c r="F9239" t="s">
        <v>0</v>
      </c>
      <c r="G9239" t="s">
        <v>9016</v>
      </c>
      <c r="I9239" t="s">
        <v>311</v>
      </c>
      <c r="J9239">
        <v>17</v>
      </c>
    </row>
    <row r="9240" spans="1:10" x14ac:dyDescent="0.35">
      <c r="A9240" t="s">
        <v>9408</v>
      </c>
      <c r="B9240">
        <v>20</v>
      </c>
      <c r="C9240">
        <v>64</v>
      </c>
      <c r="D9240">
        <v>3007</v>
      </c>
      <c r="E9240" t="s">
        <v>311</v>
      </c>
      <c r="F9240" t="s">
        <v>0</v>
      </c>
      <c r="G9240" t="s">
        <v>1807</v>
      </c>
      <c r="I9240" t="s">
        <v>311</v>
      </c>
      <c r="J9240">
        <v>10</v>
      </c>
    </row>
    <row r="9241" spans="1:10" x14ac:dyDescent="0.35">
      <c r="A9241" t="s">
        <v>9411</v>
      </c>
      <c r="B9241">
        <v>89</v>
      </c>
      <c r="C9241">
        <v>64</v>
      </c>
      <c r="D9241">
        <v>3007</v>
      </c>
      <c r="E9241" t="s">
        <v>311</v>
      </c>
      <c r="F9241" t="s">
        <v>0</v>
      </c>
      <c r="G9241" t="s">
        <v>9412</v>
      </c>
      <c r="I9241" t="s">
        <v>311</v>
      </c>
      <c r="J9241">
        <v>18</v>
      </c>
    </row>
    <row r="9242" spans="1:10" x14ac:dyDescent="0.35">
      <c r="A9242" t="s">
        <v>9417</v>
      </c>
      <c r="B9242">
        <v>32</v>
      </c>
      <c r="C9242">
        <v>64</v>
      </c>
      <c r="D9242">
        <v>3007</v>
      </c>
      <c r="E9242" t="s">
        <v>311</v>
      </c>
      <c r="F9242" t="s">
        <v>0</v>
      </c>
      <c r="G9242" t="s">
        <v>8159</v>
      </c>
      <c r="I9242" t="s">
        <v>311</v>
      </c>
      <c r="J9242">
        <v>5</v>
      </c>
    </row>
    <row r="9243" spans="1:10" x14ac:dyDescent="0.35">
      <c r="A9243" t="s">
        <v>9425</v>
      </c>
      <c r="B9243">
        <v>52</v>
      </c>
      <c r="C9243">
        <v>63</v>
      </c>
      <c r="D9243">
        <v>3024</v>
      </c>
      <c r="E9243" t="s">
        <v>328</v>
      </c>
      <c r="F9243" t="s">
        <v>0</v>
      </c>
      <c r="G9243" t="s">
        <v>9426</v>
      </c>
      <c r="H9243">
        <v>0.68799999999999994</v>
      </c>
      <c r="I9243">
        <v>28.88</v>
      </c>
      <c r="J9243">
        <v>20</v>
      </c>
    </row>
    <row r="9244" spans="1:10" x14ac:dyDescent="0.35">
      <c r="A9244" t="s">
        <v>9427</v>
      </c>
      <c r="B9244">
        <v>8</v>
      </c>
      <c r="C9244">
        <v>63</v>
      </c>
      <c r="D9244">
        <v>3024</v>
      </c>
      <c r="E9244" t="s">
        <v>311</v>
      </c>
      <c r="F9244" t="s">
        <v>0</v>
      </c>
      <c r="G9244" t="s">
        <v>7971</v>
      </c>
      <c r="I9244" t="s">
        <v>311</v>
      </c>
      <c r="J9244">
        <v>8</v>
      </c>
    </row>
    <row r="9245" spans="1:10" x14ac:dyDescent="0.35">
      <c r="A9245" t="s">
        <v>9430</v>
      </c>
      <c r="B9245">
        <v>89</v>
      </c>
      <c r="C9245">
        <v>63</v>
      </c>
      <c r="D9245">
        <v>3024</v>
      </c>
      <c r="E9245" t="s">
        <v>334</v>
      </c>
      <c r="F9245" t="s">
        <v>0</v>
      </c>
      <c r="G9245" t="s">
        <v>9431</v>
      </c>
      <c r="H9245">
        <v>0.72899999999999998</v>
      </c>
      <c r="I9245">
        <v>9.3800000000000008</v>
      </c>
      <c r="J9245">
        <v>36</v>
      </c>
    </row>
    <row r="9246" spans="1:10" x14ac:dyDescent="0.35">
      <c r="A9246" t="s">
        <v>9447</v>
      </c>
      <c r="B9246">
        <v>72</v>
      </c>
      <c r="C9246">
        <v>62</v>
      </c>
      <c r="D9246">
        <v>3042</v>
      </c>
      <c r="E9246" t="s">
        <v>311</v>
      </c>
      <c r="F9246" t="s">
        <v>0</v>
      </c>
      <c r="G9246" t="s">
        <v>6759</v>
      </c>
      <c r="I9246" t="s">
        <v>311</v>
      </c>
      <c r="J9246">
        <v>15</v>
      </c>
    </row>
    <row r="9247" spans="1:10" x14ac:dyDescent="0.35">
      <c r="A9247" t="s">
        <v>9451</v>
      </c>
      <c r="B9247">
        <v>52</v>
      </c>
      <c r="C9247">
        <v>62</v>
      </c>
      <c r="D9247">
        <v>3042</v>
      </c>
      <c r="E9247" t="s">
        <v>311</v>
      </c>
      <c r="F9247" t="s">
        <v>0</v>
      </c>
      <c r="G9247" t="s">
        <v>2520</v>
      </c>
      <c r="I9247" t="s">
        <v>311</v>
      </c>
      <c r="J9247">
        <v>38</v>
      </c>
    </row>
    <row r="9248" spans="1:10" x14ac:dyDescent="0.35">
      <c r="A9248" t="s">
        <v>9456</v>
      </c>
      <c r="B9248">
        <v>54</v>
      </c>
      <c r="C9248">
        <v>61</v>
      </c>
      <c r="D9248">
        <v>3058</v>
      </c>
      <c r="E9248" t="s">
        <v>311</v>
      </c>
      <c r="F9248" t="s">
        <v>0</v>
      </c>
      <c r="G9248" t="s">
        <v>9016</v>
      </c>
      <c r="I9248" t="s">
        <v>311</v>
      </c>
      <c r="J9248">
        <v>29</v>
      </c>
    </row>
    <row r="9249" spans="1:10" x14ac:dyDescent="0.35">
      <c r="A9249" t="s">
        <v>9477</v>
      </c>
      <c r="B9249">
        <v>88</v>
      </c>
      <c r="C9249">
        <v>60</v>
      </c>
      <c r="D9249">
        <v>3081</v>
      </c>
      <c r="E9249" t="s">
        <v>311</v>
      </c>
      <c r="F9249" t="s">
        <v>0</v>
      </c>
      <c r="G9249" t="s">
        <v>2520</v>
      </c>
      <c r="I9249" t="s">
        <v>311</v>
      </c>
      <c r="J9249">
        <v>29</v>
      </c>
    </row>
    <row r="9250" spans="1:10" x14ac:dyDescent="0.35">
      <c r="A9250" t="s">
        <v>9481</v>
      </c>
      <c r="B9250">
        <v>46</v>
      </c>
      <c r="C9250">
        <v>60</v>
      </c>
      <c r="D9250">
        <v>3081</v>
      </c>
      <c r="E9250" t="s">
        <v>311</v>
      </c>
      <c r="F9250" t="s">
        <v>0</v>
      </c>
      <c r="G9250" t="s">
        <v>9482</v>
      </c>
      <c r="I9250" t="s">
        <v>311</v>
      </c>
      <c r="J9250">
        <v>10</v>
      </c>
    </row>
    <row r="9251" spans="1:10" x14ac:dyDescent="0.35">
      <c r="A9251" t="s">
        <v>9501</v>
      </c>
      <c r="B9251">
        <v>62</v>
      </c>
      <c r="C9251">
        <v>59</v>
      </c>
      <c r="D9251">
        <v>3101</v>
      </c>
      <c r="E9251" t="s">
        <v>311</v>
      </c>
      <c r="F9251" t="s">
        <v>0</v>
      </c>
      <c r="G9251" t="s">
        <v>2402</v>
      </c>
      <c r="I9251" t="s">
        <v>311</v>
      </c>
      <c r="J9251">
        <v>5</v>
      </c>
    </row>
    <row r="9252" spans="1:10" x14ac:dyDescent="0.35">
      <c r="A9252" t="s">
        <v>9506</v>
      </c>
      <c r="B9252">
        <v>49</v>
      </c>
      <c r="C9252">
        <v>59</v>
      </c>
      <c r="D9252">
        <v>3101</v>
      </c>
      <c r="E9252" t="s">
        <v>311</v>
      </c>
      <c r="F9252" t="s">
        <v>0</v>
      </c>
      <c r="G9252" t="s">
        <v>3926</v>
      </c>
      <c r="I9252" t="s">
        <v>311</v>
      </c>
      <c r="J9252">
        <v>17</v>
      </c>
    </row>
    <row r="9253" spans="1:10" x14ac:dyDescent="0.35">
      <c r="A9253" t="s">
        <v>9507</v>
      </c>
      <c r="B9253">
        <v>62</v>
      </c>
      <c r="C9253">
        <v>59</v>
      </c>
      <c r="D9253">
        <v>3101</v>
      </c>
      <c r="E9253" t="s">
        <v>334</v>
      </c>
      <c r="F9253" t="s">
        <v>0</v>
      </c>
      <c r="G9253" t="s">
        <v>9508</v>
      </c>
      <c r="H9253">
        <v>0.52600000000000002</v>
      </c>
      <c r="I9253">
        <v>13.68</v>
      </c>
      <c r="J9253">
        <v>33</v>
      </c>
    </row>
    <row r="9254" spans="1:10" x14ac:dyDescent="0.35">
      <c r="A9254" t="s">
        <v>9522</v>
      </c>
      <c r="B9254">
        <v>98</v>
      </c>
      <c r="C9254">
        <v>58</v>
      </c>
      <c r="D9254">
        <v>3116</v>
      </c>
      <c r="E9254" t="s">
        <v>311</v>
      </c>
      <c r="F9254" t="s">
        <v>0</v>
      </c>
      <c r="G9254" t="s">
        <v>1969</v>
      </c>
      <c r="I9254" t="s">
        <v>311</v>
      </c>
      <c r="J9254">
        <v>97</v>
      </c>
    </row>
    <row r="9255" spans="1:10" x14ac:dyDescent="0.35">
      <c r="A9255" t="s">
        <v>9539</v>
      </c>
      <c r="B9255">
        <v>48</v>
      </c>
      <c r="C9255">
        <v>57</v>
      </c>
      <c r="D9255">
        <v>3138</v>
      </c>
      <c r="E9255" t="s">
        <v>311</v>
      </c>
      <c r="F9255" t="s">
        <v>0</v>
      </c>
      <c r="G9255" t="s">
        <v>6759</v>
      </c>
      <c r="I9255" t="s">
        <v>311</v>
      </c>
      <c r="J9255">
        <v>14</v>
      </c>
    </row>
    <row r="9256" spans="1:10" x14ac:dyDescent="0.35">
      <c r="A9256" t="s">
        <v>9545</v>
      </c>
      <c r="B9256">
        <v>64</v>
      </c>
      <c r="C9256">
        <v>57</v>
      </c>
      <c r="D9256">
        <v>3138</v>
      </c>
      <c r="E9256" t="s">
        <v>311</v>
      </c>
      <c r="F9256" t="s">
        <v>0</v>
      </c>
      <c r="G9256" t="s">
        <v>4022</v>
      </c>
      <c r="I9256" t="s">
        <v>311</v>
      </c>
      <c r="J9256">
        <v>34</v>
      </c>
    </row>
    <row r="9257" spans="1:10" x14ac:dyDescent="0.35">
      <c r="A9257" t="s">
        <v>9547</v>
      </c>
      <c r="B9257">
        <v>57</v>
      </c>
      <c r="C9257">
        <v>57</v>
      </c>
      <c r="D9257">
        <v>3138</v>
      </c>
      <c r="E9257" t="s">
        <v>311</v>
      </c>
      <c r="F9257" t="s">
        <v>0</v>
      </c>
      <c r="G9257" t="s">
        <v>2053</v>
      </c>
      <c r="I9257" t="s">
        <v>311</v>
      </c>
      <c r="J9257">
        <v>19</v>
      </c>
    </row>
    <row r="9258" spans="1:10" x14ac:dyDescent="0.35">
      <c r="A9258" t="s">
        <v>9551</v>
      </c>
      <c r="B9258">
        <v>56</v>
      </c>
      <c r="C9258">
        <v>57</v>
      </c>
      <c r="D9258">
        <v>3138</v>
      </c>
      <c r="E9258" t="s">
        <v>311</v>
      </c>
      <c r="F9258" t="s">
        <v>0</v>
      </c>
      <c r="G9258" t="s">
        <v>4120</v>
      </c>
      <c r="I9258" t="s">
        <v>311</v>
      </c>
      <c r="J9258">
        <v>3</v>
      </c>
    </row>
    <row r="9259" spans="1:10" x14ac:dyDescent="0.35">
      <c r="A9259" t="s">
        <v>9552</v>
      </c>
      <c r="B9259">
        <v>21</v>
      </c>
      <c r="C9259">
        <v>57</v>
      </c>
      <c r="D9259">
        <v>3138</v>
      </c>
      <c r="E9259" t="s">
        <v>311</v>
      </c>
      <c r="F9259" t="s">
        <v>0</v>
      </c>
      <c r="G9259" t="s">
        <v>3026</v>
      </c>
      <c r="I9259" t="s">
        <v>311</v>
      </c>
      <c r="J9259">
        <v>21</v>
      </c>
    </row>
    <row r="9260" spans="1:10" x14ac:dyDescent="0.35">
      <c r="A9260" t="s">
        <v>9553</v>
      </c>
      <c r="B9260">
        <v>99</v>
      </c>
      <c r="C9260">
        <v>57</v>
      </c>
      <c r="D9260">
        <v>3138</v>
      </c>
      <c r="E9260" t="s">
        <v>311</v>
      </c>
      <c r="F9260" t="s">
        <v>0</v>
      </c>
      <c r="G9260" t="s">
        <v>3926</v>
      </c>
      <c r="I9260" t="s">
        <v>311</v>
      </c>
      <c r="J9260">
        <v>23</v>
      </c>
    </row>
    <row r="9261" spans="1:10" x14ac:dyDescent="0.35">
      <c r="A9261" t="s">
        <v>9556</v>
      </c>
      <c r="B9261">
        <v>107</v>
      </c>
      <c r="C9261">
        <v>56</v>
      </c>
      <c r="D9261">
        <v>3158</v>
      </c>
      <c r="E9261" t="s">
        <v>311</v>
      </c>
      <c r="F9261" t="s">
        <v>0</v>
      </c>
      <c r="G9261" t="s">
        <v>4090</v>
      </c>
      <c r="I9261" t="s">
        <v>311</v>
      </c>
      <c r="J9261">
        <v>17</v>
      </c>
    </row>
    <row r="9262" spans="1:10" x14ac:dyDescent="0.35">
      <c r="A9262" t="s">
        <v>9571</v>
      </c>
      <c r="B9262">
        <v>48</v>
      </c>
      <c r="C9262">
        <v>56</v>
      </c>
      <c r="D9262">
        <v>3158</v>
      </c>
      <c r="E9262" t="s">
        <v>311</v>
      </c>
      <c r="F9262" t="s">
        <v>0</v>
      </c>
      <c r="G9262" t="s">
        <v>2073</v>
      </c>
      <c r="I9262" t="s">
        <v>311</v>
      </c>
      <c r="J9262">
        <v>13</v>
      </c>
    </row>
    <row r="9263" spans="1:10" x14ac:dyDescent="0.35">
      <c r="A9263" t="s">
        <v>9578</v>
      </c>
      <c r="B9263">
        <v>85</v>
      </c>
      <c r="C9263">
        <v>55</v>
      </c>
      <c r="D9263">
        <v>3177</v>
      </c>
      <c r="E9263" t="s">
        <v>311</v>
      </c>
      <c r="F9263" t="s">
        <v>0</v>
      </c>
      <c r="G9263" t="s">
        <v>9579</v>
      </c>
      <c r="I9263" t="s">
        <v>311</v>
      </c>
      <c r="J9263">
        <v>14</v>
      </c>
    </row>
    <row r="9264" spans="1:10" x14ac:dyDescent="0.35">
      <c r="A9264" t="s">
        <v>9581</v>
      </c>
      <c r="B9264">
        <v>32</v>
      </c>
      <c r="C9264">
        <v>55</v>
      </c>
      <c r="D9264">
        <v>3177</v>
      </c>
      <c r="E9264" t="s">
        <v>334</v>
      </c>
      <c r="F9264" t="s">
        <v>0</v>
      </c>
      <c r="G9264" t="s">
        <v>2053</v>
      </c>
      <c r="H9264">
        <v>0.78100000000000003</v>
      </c>
      <c r="I9264">
        <v>9.89</v>
      </c>
      <c r="J9264">
        <v>10</v>
      </c>
    </row>
    <row r="9265" spans="1:10" x14ac:dyDescent="0.35">
      <c r="A9265" t="s">
        <v>9600</v>
      </c>
      <c r="B9265">
        <v>37</v>
      </c>
      <c r="C9265">
        <v>54</v>
      </c>
      <c r="D9265">
        <v>3198</v>
      </c>
      <c r="E9265" t="s">
        <v>311</v>
      </c>
      <c r="F9265" t="s">
        <v>0</v>
      </c>
      <c r="G9265" t="s">
        <v>2448</v>
      </c>
      <c r="I9265" t="s">
        <v>311</v>
      </c>
      <c r="J9265">
        <v>8</v>
      </c>
    </row>
    <row r="9266" spans="1:10" x14ac:dyDescent="0.35">
      <c r="A9266" t="s">
        <v>9621</v>
      </c>
      <c r="B9266">
        <v>92</v>
      </c>
      <c r="C9266">
        <v>53</v>
      </c>
      <c r="D9266">
        <v>3217</v>
      </c>
      <c r="E9266" t="s">
        <v>311</v>
      </c>
      <c r="F9266" t="s">
        <v>0</v>
      </c>
      <c r="G9266" t="s">
        <v>2520</v>
      </c>
      <c r="I9266" t="s">
        <v>311</v>
      </c>
      <c r="J9266">
        <v>1</v>
      </c>
    </row>
    <row r="9267" spans="1:10" x14ac:dyDescent="0.35">
      <c r="A9267" t="s">
        <v>9630</v>
      </c>
      <c r="B9267">
        <v>25</v>
      </c>
      <c r="C9267">
        <v>53</v>
      </c>
      <c r="D9267">
        <v>3217</v>
      </c>
      <c r="E9267" t="s">
        <v>328</v>
      </c>
      <c r="F9267" t="s">
        <v>0</v>
      </c>
      <c r="G9267" t="s">
        <v>4467</v>
      </c>
      <c r="H9267">
        <v>0.87</v>
      </c>
      <c r="I9267">
        <v>38.67</v>
      </c>
      <c r="J9267">
        <v>16</v>
      </c>
    </row>
    <row r="9268" spans="1:10" x14ac:dyDescent="0.35">
      <c r="A9268" t="s">
        <v>9657</v>
      </c>
      <c r="B9268">
        <v>187</v>
      </c>
      <c r="C9268">
        <v>52</v>
      </c>
      <c r="D9268">
        <v>3249</v>
      </c>
      <c r="E9268" t="s">
        <v>334</v>
      </c>
      <c r="F9268" t="s">
        <v>0</v>
      </c>
      <c r="G9268" t="s">
        <v>1714</v>
      </c>
      <c r="H9268">
        <v>0.158</v>
      </c>
      <c r="I9268">
        <v>0.49</v>
      </c>
      <c r="J9268">
        <v>0</v>
      </c>
    </row>
    <row r="9269" spans="1:10" x14ac:dyDescent="0.35">
      <c r="A9269" t="s">
        <v>9668</v>
      </c>
      <c r="B9269">
        <v>98</v>
      </c>
      <c r="C9269">
        <v>51</v>
      </c>
      <c r="D9269">
        <v>3267</v>
      </c>
      <c r="E9269" t="s">
        <v>334</v>
      </c>
      <c r="F9269" t="s">
        <v>0</v>
      </c>
      <c r="G9269" t="s">
        <v>9669</v>
      </c>
      <c r="H9269">
        <v>0.43</v>
      </c>
      <c r="I9269">
        <v>19.77</v>
      </c>
      <c r="J9269">
        <v>25</v>
      </c>
    </row>
    <row r="9270" spans="1:10" x14ac:dyDescent="0.35">
      <c r="A9270" t="s">
        <v>9672</v>
      </c>
      <c r="B9270">
        <v>8</v>
      </c>
      <c r="C9270">
        <v>51</v>
      </c>
      <c r="D9270">
        <v>3267</v>
      </c>
      <c r="E9270" t="s">
        <v>311</v>
      </c>
      <c r="F9270" t="s">
        <v>0</v>
      </c>
      <c r="G9270" t="s">
        <v>1967</v>
      </c>
      <c r="I9270" t="s">
        <v>311</v>
      </c>
      <c r="J9270">
        <v>8</v>
      </c>
    </row>
    <row r="9271" spans="1:10" x14ac:dyDescent="0.35">
      <c r="A9271" t="s">
        <v>9679</v>
      </c>
      <c r="B9271">
        <v>8</v>
      </c>
      <c r="C9271">
        <v>51</v>
      </c>
      <c r="D9271">
        <v>3267</v>
      </c>
      <c r="E9271" t="s">
        <v>311</v>
      </c>
      <c r="F9271" t="s">
        <v>0</v>
      </c>
      <c r="G9271" t="s">
        <v>2438</v>
      </c>
      <c r="I9271" t="s">
        <v>311</v>
      </c>
      <c r="J9271">
        <v>8</v>
      </c>
    </row>
    <row r="9272" spans="1:10" x14ac:dyDescent="0.35">
      <c r="A9272" t="s">
        <v>9697</v>
      </c>
      <c r="B9272">
        <v>161</v>
      </c>
      <c r="C9272">
        <v>50</v>
      </c>
      <c r="D9272">
        <v>3295</v>
      </c>
      <c r="E9272" t="s">
        <v>311</v>
      </c>
      <c r="F9272" t="s">
        <v>0</v>
      </c>
      <c r="G9272" t="s">
        <v>3704</v>
      </c>
      <c r="I9272" t="s">
        <v>311</v>
      </c>
      <c r="J9272">
        <v>28</v>
      </c>
    </row>
    <row r="9273" spans="1:10" x14ac:dyDescent="0.35">
      <c r="A9273" t="s">
        <v>9704</v>
      </c>
      <c r="B9273">
        <v>37</v>
      </c>
      <c r="C9273">
        <v>50</v>
      </c>
      <c r="D9273">
        <v>3295</v>
      </c>
      <c r="E9273" t="s">
        <v>311</v>
      </c>
      <c r="F9273" t="s">
        <v>0</v>
      </c>
      <c r="G9273" t="s">
        <v>8953</v>
      </c>
      <c r="I9273" t="s">
        <v>311</v>
      </c>
      <c r="J9273">
        <v>9</v>
      </c>
    </row>
    <row r="9274" spans="1:10" x14ac:dyDescent="0.35">
      <c r="A9274" t="s">
        <v>9726</v>
      </c>
      <c r="B9274">
        <v>4</v>
      </c>
      <c r="C9274">
        <v>49</v>
      </c>
      <c r="D9274">
        <v>3326</v>
      </c>
      <c r="E9274" t="s">
        <v>328</v>
      </c>
      <c r="F9274" t="s">
        <v>0</v>
      </c>
      <c r="G9274" t="s">
        <v>1789</v>
      </c>
      <c r="H9274">
        <v>4.5</v>
      </c>
      <c r="I9274">
        <v>54.56</v>
      </c>
      <c r="J9274">
        <v>4</v>
      </c>
    </row>
    <row r="9275" spans="1:10" x14ac:dyDescent="0.35">
      <c r="A9275" t="s">
        <v>9727</v>
      </c>
      <c r="B9275">
        <v>105</v>
      </c>
      <c r="C9275">
        <v>49</v>
      </c>
      <c r="D9275">
        <v>3326</v>
      </c>
      <c r="E9275" t="s">
        <v>311</v>
      </c>
      <c r="F9275" t="s">
        <v>0</v>
      </c>
      <c r="G9275" t="s">
        <v>2211</v>
      </c>
      <c r="I9275" t="s">
        <v>311</v>
      </c>
      <c r="J9275">
        <v>102</v>
      </c>
    </row>
    <row r="9276" spans="1:10" x14ac:dyDescent="0.35">
      <c r="A9276" t="s">
        <v>9768</v>
      </c>
      <c r="B9276">
        <v>21</v>
      </c>
      <c r="C9276">
        <v>48</v>
      </c>
      <c r="D9276">
        <v>3353</v>
      </c>
      <c r="E9276" t="s">
        <v>311</v>
      </c>
      <c r="F9276" t="s">
        <v>0</v>
      </c>
      <c r="G9276" t="s">
        <v>2053</v>
      </c>
      <c r="I9276" t="s">
        <v>311</v>
      </c>
      <c r="J9276">
        <v>13</v>
      </c>
    </row>
    <row r="9277" spans="1:10" x14ac:dyDescent="0.35">
      <c r="A9277" t="s">
        <v>9782</v>
      </c>
      <c r="B9277">
        <v>45</v>
      </c>
      <c r="C9277">
        <v>47</v>
      </c>
      <c r="D9277">
        <v>3380</v>
      </c>
      <c r="E9277" t="s">
        <v>311</v>
      </c>
      <c r="F9277" t="s">
        <v>0</v>
      </c>
      <c r="G9277" t="s">
        <v>3633</v>
      </c>
      <c r="I9277" t="s">
        <v>311</v>
      </c>
      <c r="J9277">
        <v>9</v>
      </c>
    </row>
    <row r="9278" spans="1:10" x14ac:dyDescent="0.35">
      <c r="A9278" t="s">
        <v>9802</v>
      </c>
      <c r="B9278">
        <v>96</v>
      </c>
      <c r="C9278">
        <v>47</v>
      </c>
      <c r="D9278">
        <v>3380</v>
      </c>
      <c r="E9278" t="s">
        <v>311</v>
      </c>
      <c r="F9278" t="s">
        <v>0</v>
      </c>
      <c r="G9278" t="s">
        <v>2801</v>
      </c>
      <c r="I9278" t="s">
        <v>311</v>
      </c>
      <c r="J9278">
        <v>0</v>
      </c>
    </row>
    <row r="9279" spans="1:10" x14ac:dyDescent="0.35">
      <c r="A9279" t="s">
        <v>9808</v>
      </c>
      <c r="B9279">
        <v>64</v>
      </c>
      <c r="C9279">
        <v>46</v>
      </c>
      <c r="D9279">
        <v>3406</v>
      </c>
      <c r="E9279" t="s">
        <v>311</v>
      </c>
      <c r="F9279" t="s">
        <v>0</v>
      </c>
      <c r="G9279" t="s">
        <v>2194</v>
      </c>
      <c r="I9279" t="s">
        <v>311</v>
      </c>
      <c r="J9279">
        <v>63</v>
      </c>
    </row>
    <row r="9280" spans="1:10" x14ac:dyDescent="0.35">
      <c r="A9280" t="s">
        <v>9815</v>
      </c>
      <c r="B9280">
        <v>256</v>
      </c>
      <c r="C9280">
        <v>46</v>
      </c>
      <c r="D9280">
        <v>3406</v>
      </c>
      <c r="E9280" t="s">
        <v>311</v>
      </c>
      <c r="F9280" t="s">
        <v>0</v>
      </c>
      <c r="G9280" t="s">
        <v>1969</v>
      </c>
      <c r="I9280" t="s">
        <v>311</v>
      </c>
      <c r="J9280">
        <v>40</v>
      </c>
    </row>
    <row r="9281" spans="1:10" x14ac:dyDescent="0.35">
      <c r="A9281" t="s">
        <v>9826</v>
      </c>
      <c r="B9281">
        <v>120</v>
      </c>
      <c r="C9281">
        <v>46</v>
      </c>
      <c r="D9281">
        <v>3406</v>
      </c>
      <c r="E9281" t="s">
        <v>311</v>
      </c>
      <c r="F9281" t="s">
        <v>0</v>
      </c>
      <c r="G9281" t="s">
        <v>9412</v>
      </c>
      <c r="I9281" t="s">
        <v>311</v>
      </c>
      <c r="J9281">
        <v>8</v>
      </c>
    </row>
    <row r="9282" spans="1:10" x14ac:dyDescent="0.35">
      <c r="A9282" t="s">
        <v>9827</v>
      </c>
      <c r="B9282">
        <v>45</v>
      </c>
      <c r="C9282">
        <v>46</v>
      </c>
      <c r="D9282">
        <v>3406</v>
      </c>
      <c r="E9282" t="s">
        <v>311</v>
      </c>
      <c r="F9282" t="s">
        <v>0</v>
      </c>
      <c r="G9282" t="s">
        <v>2194</v>
      </c>
      <c r="I9282" t="s">
        <v>311</v>
      </c>
      <c r="J9282">
        <v>45</v>
      </c>
    </row>
    <row r="9283" spans="1:10" x14ac:dyDescent="0.35">
      <c r="A9283" t="s">
        <v>9897</v>
      </c>
      <c r="B9283">
        <v>13</v>
      </c>
      <c r="C9283">
        <v>43</v>
      </c>
      <c r="D9283">
        <v>3497</v>
      </c>
      <c r="E9283" t="s">
        <v>311</v>
      </c>
      <c r="F9283" t="s">
        <v>0</v>
      </c>
      <c r="G9283" t="s">
        <v>6532</v>
      </c>
      <c r="I9283" t="s">
        <v>311</v>
      </c>
      <c r="J9283">
        <v>5</v>
      </c>
    </row>
    <row r="9284" spans="1:10" x14ac:dyDescent="0.35">
      <c r="A9284" t="s">
        <v>9910</v>
      </c>
      <c r="B9284">
        <v>37</v>
      </c>
      <c r="C9284">
        <v>43</v>
      </c>
      <c r="D9284">
        <v>3497</v>
      </c>
      <c r="E9284" t="s">
        <v>311</v>
      </c>
      <c r="F9284" t="s">
        <v>0</v>
      </c>
      <c r="G9284" t="s">
        <v>4393</v>
      </c>
      <c r="I9284" t="s">
        <v>311</v>
      </c>
      <c r="J9284">
        <v>3</v>
      </c>
    </row>
    <row r="9285" spans="1:10" x14ac:dyDescent="0.35">
      <c r="A9285" t="s">
        <v>9922</v>
      </c>
      <c r="B9285">
        <v>124</v>
      </c>
      <c r="C9285">
        <v>43</v>
      </c>
      <c r="D9285">
        <v>3497</v>
      </c>
      <c r="E9285" t="s">
        <v>311</v>
      </c>
      <c r="F9285" t="s">
        <v>0</v>
      </c>
      <c r="G9285" t="s">
        <v>4397</v>
      </c>
      <c r="I9285" t="s">
        <v>311</v>
      </c>
      <c r="J9285">
        <v>56</v>
      </c>
    </row>
    <row r="9286" spans="1:10" x14ac:dyDescent="0.35">
      <c r="A9286" t="s">
        <v>9926</v>
      </c>
      <c r="B9286">
        <v>26</v>
      </c>
      <c r="C9286">
        <v>43</v>
      </c>
      <c r="D9286">
        <v>3497</v>
      </c>
      <c r="E9286" t="s">
        <v>311</v>
      </c>
      <c r="F9286" t="s">
        <v>0</v>
      </c>
      <c r="G9286" t="s">
        <v>3026</v>
      </c>
      <c r="I9286" t="s">
        <v>311</v>
      </c>
      <c r="J9286">
        <v>6</v>
      </c>
    </row>
    <row r="9287" spans="1:10" x14ac:dyDescent="0.35">
      <c r="A9287" t="s">
        <v>9934</v>
      </c>
      <c r="B9287">
        <v>86</v>
      </c>
      <c r="C9287">
        <v>43</v>
      </c>
      <c r="D9287">
        <v>3497</v>
      </c>
      <c r="E9287" t="s">
        <v>311</v>
      </c>
      <c r="F9287" t="s">
        <v>0</v>
      </c>
      <c r="G9287" t="s">
        <v>2073</v>
      </c>
      <c r="I9287" t="s">
        <v>311</v>
      </c>
      <c r="J9287">
        <v>15</v>
      </c>
    </row>
    <row r="9288" spans="1:10" x14ac:dyDescent="0.35">
      <c r="A9288" t="s">
        <v>9935</v>
      </c>
      <c r="B9288">
        <v>86</v>
      </c>
      <c r="C9288">
        <v>43</v>
      </c>
      <c r="D9288">
        <v>3497</v>
      </c>
      <c r="E9288" t="s">
        <v>334</v>
      </c>
      <c r="F9288" t="s">
        <v>0</v>
      </c>
      <c r="G9288" t="s">
        <v>9936</v>
      </c>
      <c r="H9288">
        <v>0.34</v>
      </c>
      <c r="I9288">
        <v>26.92</v>
      </c>
      <c r="J9288">
        <v>19</v>
      </c>
    </row>
    <row r="9289" spans="1:10" x14ac:dyDescent="0.35">
      <c r="A9289" t="s">
        <v>9938</v>
      </c>
      <c r="B9289">
        <v>31</v>
      </c>
      <c r="C9289">
        <v>42</v>
      </c>
      <c r="D9289">
        <v>3538</v>
      </c>
      <c r="E9289" t="s">
        <v>311</v>
      </c>
      <c r="F9289" t="s">
        <v>0</v>
      </c>
      <c r="G9289" t="s">
        <v>1807</v>
      </c>
      <c r="I9289" t="s">
        <v>311</v>
      </c>
      <c r="J9289">
        <v>9</v>
      </c>
    </row>
    <row r="9290" spans="1:10" x14ac:dyDescent="0.35">
      <c r="A9290" t="s">
        <v>9940</v>
      </c>
      <c r="B9290">
        <v>43</v>
      </c>
      <c r="C9290">
        <v>42</v>
      </c>
      <c r="D9290">
        <v>3538</v>
      </c>
      <c r="E9290" t="s">
        <v>311</v>
      </c>
      <c r="F9290" t="s">
        <v>0</v>
      </c>
      <c r="G9290" t="s">
        <v>2959</v>
      </c>
      <c r="I9290" t="s">
        <v>311</v>
      </c>
      <c r="J9290">
        <v>5</v>
      </c>
    </row>
    <row r="9291" spans="1:10" x14ac:dyDescent="0.35">
      <c r="A9291" t="s">
        <v>9951</v>
      </c>
      <c r="B9291">
        <v>28</v>
      </c>
      <c r="C9291">
        <v>42</v>
      </c>
      <c r="D9291">
        <v>3538</v>
      </c>
      <c r="E9291" t="s">
        <v>312</v>
      </c>
      <c r="F9291" t="s">
        <v>0</v>
      </c>
      <c r="G9291" t="s">
        <v>7895</v>
      </c>
      <c r="H9291">
        <v>0.96199999999999997</v>
      </c>
      <c r="I9291">
        <v>34.64</v>
      </c>
      <c r="J9291">
        <v>16</v>
      </c>
    </row>
    <row r="9292" spans="1:10" x14ac:dyDescent="0.35">
      <c r="A9292" t="s">
        <v>9952</v>
      </c>
      <c r="B9292">
        <v>174</v>
      </c>
      <c r="C9292">
        <v>42</v>
      </c>
      <c r="D9292">
        <v>3538</v>
      </c>
      <c r="E9292" t="s">
        <v>311</v>
      </c>
      <c r="F9292" t="s">
        <v>0</v>
      </c>
      <c r="G9292" t="s">
        <v>2959</v>
      </c>
      <c r="I9292" t="s">
        <v>311</v>
      </c>
      <c r="J9292">
        <v>48</v>
      </c>
    </row>
    <row r="9293" spans="1:10" x14ac:dyDescent="0.35">
      <c r="A9293" t="s">
        <v>9968</v>
      </c>
      <c r="B9293">
        <v>48</v>
      </c>
      <c r="C9293">
        <v>41</v>
      </c>
      <c r="D9293">
        <v>3562</v>
      </c>
      <c r="E9293" t="s">
        <v>311</v>
      </c>
      <c r="F9293" t="s">
        <v>0</v>
      </c>
      <c r="G9293" t="s">
        <v>4219</v>
      </c>
      <c r="I9293" t="s">
        <v>311</v>
      </c>
      <c r="J9293">
        <v>28</v>
      </c>
    </row>
    <row r="9294" spans="1:10" x14ac:dyDescent="0.35">
      <c r="A9294" t="s">
        <v>9997</v>
      </c>
      <c r="B9294">
        <v>49</v>
      </c>
      <c r="C9294">
        <v>41</v>
      </c>
      <c r="D9294">
        <v>3562</v>
      </c>
      <c r="E9294" t="s">
        <v>311</v>
      </c>
      <c r="F9294" t="s">
        <v>0</v>
      </c>
      <c r="G9294" t="s">
        <v>2194</v>
      </c>
      <c r="I9294" t="s">
        <v>311</v>
      </c>
      <c r="J9294">
        <v>13</v>
      </c>
    </row>
    <row r="9295" spans="1:10" x14ac:dyDescent="0.35">
      <c r="A9295" t="s">
        <v>10005</v>
      </c>
      <c r="B9295">
        <v>14</v>
      </c>
      <c r="C9295">
        <v>40</v>
      </c>
      <c r="D9295">
        <v>3601</v>
      </c>
      <c r="E9295" t="s">
        <v>312</v>
      </c>
      <c r="F9295" t="s">
        <v>0</v>
      </c>
      <c r="G9295" t="s">
        <v>2520</v>
      </c>
      <c r="H9295">
        <v>0.85699999999999998</v>
      </c>
      <c r="I9295">
        <v>41.11</v>
      </c>
      <c r="J9295">
        <v>9</v>
      </c>
    </row>
    <row r="9296" spans="1:10" x14ac:dyDescent="0.35">
      <c r="A9296" t="s">
        <v>10010</v>
      </c>
      <c r="B9296">
        <v>29</v>
      </c>
      <c r="C9296">
        <v>40</v>
      </c>
      <c r="D9296">
        <v>3601</v>
      </c>
      <c r="E9296" t="s">
        <v>334</v>
      </c>
      <c r="F9296" t="s">
        <v>0</v>
      </c>
      <c r="G9296" t="s">
        <v>2772</v>
      </c>
      <c r="H9296">
        <v>0.78600000000000003</v>
      </c>
      <c r="I9296">
        <v>9.0399999999999991</v>
      </c>
      <c r="J9296">
        <v>9</v>
      </c>
    </row>
    <row r="9297" spans="1:10" x14ac:dyDescent="0.35">
      <c r="A9297" t="s">
        <v>10027</v>
      </c>
      <c r="B9297">
        <v>39</v>
      </c>
      <c r="C9297">
        <v>40</v>
      </c>
      <c r="D9297">
        <v>3601</v>
      </c>
      <c r="E9297" t="s">
        <v>334</v>
      </c>
      <c r="F9297" t="s">
        <v>0</v>
      </c>
      <c r="G9297" t="s">
        <v>7472</v>
      </c>
      <c r="H9297">
        <v>0.85199999999999998</v>
      </c>
      <c r="I9297">
        <v>11.67</v>
      </c>
      <c r="J9297">
        <v>10</v>
      </c>
    </row>
    <row r="9298" spans="1:10" x14ac:dyDescent="0.35">
      <c r="A9298" t="s">
        <v>10029</v>
      </c>
      <c r="B9298">
        <v>89</v>
      </c>
      <c r="C9298">
        <v>40</v>
      </c>
      <c r="D9298">
        <v>3601</v>
      </c>
      <c r="E9298" t="s">
        <v>311</v>
      </c>
      <c r="F9298" t="s">
        <v>0</v>
      </c>
      <c r="G9298" t="s">
        <v>10030</v>
      </c>
      <c r="I9298" t="s">
        <v>311</v>
      </c>
      <c r="J9298">
        <v>22</v>
      </c>
    </row>
    <row r="9299" spans="1:10" x14ac:dyDescent="0.35">
      <c r="A9299" t="s">
        <v>10065</v>
      </c>
      <c r="B9299">
        <v>39</v>
      </c>
      <c r="C9299">
        <v>38</v>
      </c>
      <c r="D9299">
        <v>3668</v>
      </c>
      <c r="E9299" t="s">
        <v>311</v>
      </c>
      <c r="F9299" t="s">
        <v>0</v>
      </c>
      <c r="G9299" t="s">
        <v>3628</v>
      </c>
      <c r="I9299" t="s">
        <v>311</v>
      </c>
      <c r="J9299">
        <v>2</v>
      </c>
    </row>
    <row r="9300" spans="1:10" x14ac:dyDescent="0.35">
      <c r="A9300" t="s">
        <v>10174</v>
      </c>
      <c r="B9300">
        <v>7</v>
      </c>
      <c r="C9300">
        <v>35</v>
      </c>
      <c r="D9300">
        <v>3757</v>
      </c>
      <c r="E9300" t="s">
        <v>311</v>
      </c>
      <c r="F9300" t="s">
        <v>0</v>
      </c>
      <c r="G9300" t="s">
        <v>311</v>
      </c>
      <c r="I9300" t="s">
        <v>311</v>
      </c>
      <c r="J9300">
        <v>7</v>
      </c>
    </row>
    <row r="9301" spans="1:10" x14ac:dyDescent="0.35">
      <c r="A9301" t="s">
        <v>10182</v>
      </c>
      <c r="B9301">
        <v>18</v>
      </c>
      <c r="C9301">
        <v>35</v>
      </c>
      <c r="D9301">
        <v>3757</v>
      </c>
      <c r="E9301" t="s">
        <v>312</v>
      </c>
      <c r="F9301" t="s">
        <v>0</v>
      </c>
      <c r="G9301" t="s">
        <v>3633</v>
      </c>
      <c r="H9301">
        <v>0.81299999999999994</v>
      </c>
      <c r="I9301">
        <v>31.7</v>
      </c>
      <c r="J9301">
        <v>14</v>
      </c>
    </row>
    <row r="9302" spans="1:10" x14ac:dyDescent="0.35">
      <c r="A9302" t="s">
        <v>10191</v>
      </c>
      <c r="B9302">
        <v>25</v>
      </c>
      <c r="C9302">
        <v>34</v>
      </c>
      <c r="D9302">
        <v>3793</v>
      </c>
      <c r="E9302" t="s">
        <v>334</v>
      </c>
      <c r="F9302" t="s">
        <v>0</v>
      </c>
      <c r="G9302" t="s">
        <v>2102</v>
      </c>
      <c r="H9302">
        <v>0.58299999999999996</v>
      </c>
      <c r="I9302">
        <v>3.39</v>
      </c>
      <c r="J9302">
        <v>9</v>
      </c>
    </row>
    <row r="9303" spans="1:10" x14ac:dyDescent="0.35">
      <c r="A9303" t="s">
        <v>10206</v>
      </c>
      <c r="B9303">
        <v>213</v>
      </c>
      <c r="C9303">
        <v>34</v>
      </c>
      <c r="D9303">
        <v>3793</v>
      </c>
      <c r="E9303" t="s">
        <v>311</v>
      </c>
      <c r="F9303" t="s">
        <v>0</v>
      </c>
      <c r="G9303" t="s">
        <v>2167</v>
      </c>
      <c r="I9303" t="s">
        <v>311</v>
      </c>
      <c r="J9303">
        <v>26</v>
      </c>
    </row>
    <row r="9304" spans="1:10" x14ac:dyDescent="0.35">
      <c r="A9304" t="s">
        <v>10215</v>
      </c>
      <c r="B9304">
        <v>109</v>
      </c>
      <c r="C9304">
        <v>34</v>
      </c>
      <c r="D9304">
        <v>3793</v>
      </c>
      <c r="E9304" t="s">
        <v>311</v>
      </c>
      <c r="F9304" t="s">
        <v>0</v>
      </c>
      <c r="G9304" t="s">
        <v>9233</v>
      </c>
      <c r="I9304" t="s">
        <v>311</v>
      </c>
      <c r="J9304">
        <v>24</v>
      </c>
    </row>
    <row r="9305" spans="1:10" x14ac:dyDescent="0.35">
      <c r="A9305" t="s">
        <v>10232</v>
      </c>
      <c r="B9305">
        <v>9</v>
      </c>
      <c r="C9305">
        <v>33</v>
      </c>
      <c r="D9305">
        <v>3822</v>
      </c>
      <c r="E9305" t="s">
        <v>311</v>
      </c>
      <c r="F9305" t="s">
        <v>0</v>
      </c>
      <c r="G9305" t="s">
        <v>311</v>
      </c>
      <c r="I9305" t="s">
        <v>311</v>
      </c>
      <c r="J9305">
        <v>9</v>
      </c>
    </row>
    <row r="9306" spans="1:10" x14ac:dyDescent="0.35">
      <c r="A9306" t="s">
        <v>10271</v>
      </c>
      <c r="B9306">
        <v>67</v>
      </c>
      <c r="C9306">
        <v>32</v>
      </c>
      <c r="D9306">
        <v>3854</v>
      </c>
      <c r="E9306" t="s">
        <v>311</v>
      </c>
      <c r="F9306" t="s">
        <v>0</v>
      </c>
      <c r="G9306" t="s">
        <v>1912</v>
      </c>
      <c r="I9306" t="s">
        <v>311</v>
      </c>
      <c r="J9306">
        <v>67</v>
      </c>
    </row>
    <row r="9307" spans="1:10" x14ac:dyDescent="0.35">
      <c r="A9307" t="s">
        <v>10272</v>
      </c>
      <c r="B9307">
        <v>13</v>
      </c>
      <c r="C9307">
        <v>32</v>
      </c>
      <c r="D9307">
        <v>3854</v>
      </c>
      <c r="E9307" t="s">
        <v>311</v>
      </c>
      <c r="F9307" t="s">
        <v>0</v>
      </c>
      <c r="G9307" t="s">
        <v>311</v>
      </c>
      <c r="I9307" t="s">
        <v>311</v>
      </c>
      <c r="J9307">
        <v>13</v>
      </c>
    </row>
    <row r="9308" spans="1:10" x14ac:dyDescent="0.35">
      <c r="A9308" t="s">
        <v>10294</v>
      </c>
      <c r="B9308">
        <v>101</v>
      </c>
      <c r="C9308">
        <v>31</v>
      </c>
      <c r="D9308">
        <v>3889</v>
      </c>
      <c r="E9308" t="s">
        <v>311</v>
      </c>
      <c r="F9308" t="s">
        <v>0</v>
      </c>
      <c r="G9308" t="s">
        <v>10295</v>
      </c>
      <c r="I9308" t="s">
        <v>311</v>
      </c>
      <c r="J9308">
        <v>32</v>
      </c>
    </row>
    <row r="9309" spans="1:10" x14ac:dyDescent="0.35">
      <c r="A9309" t="s">
        <v>10299</v>
      </c>
      <c r="B9309">
        <v>38</v>
      </c>
      <c r="C9309">
        <v>31</v>
      </c>
      <c r="D9309">
        <v>3889</v>
      </c>
      <c r="E9309" t="s">
        <v>311</v>
      </c>
      <c r="F9309" t="s">
        <v>0</v>
      </c>
      <c r="G9309" t="s">
        <v>10300</v>
      </c>
      <c r="I9309" t="s">
        <v>311</v>
      </c>
      <c r="J9309">
        <v>12</v>
      </c>
    </row>
    <row r="9310" spans="1:10" x14ac:dyDescent="0.35">
      <c r="A9310" t="s">
        <v>10314</v>
      </c>
      <c r="B9310">
        <v>41</v>
      </c>
      <c r="C9310">
        <v>31</v>
      </c>
      <c r="D9310">
        <v>3889</v>
      </c>
      <c r="E9310" t="s">
        <v>311</v>
      </c>
      <c r="F9310" t="s">
        <v>0</v>
      </c>
      <c r="G9310" t="s">
        <v>4647</v>
      </c>
      <c r="I9310" t="s">
        <v>311</v>
      </c>
      <c r="J9310">
        <v>20</v>
      </c>
    </row>
    <row r="9311" spans="1:10" x14ac:dyDescent="0.35">
      <c r="A9311" t="s">
        <v>10324</v>
      </c>
      <c r="B9311">
        <v>76</v>
      </c>
      <c r="C9311">
        <v>30</v>
      </c>
      <c r="D9311">
        <v>3926</v>
      </c>
      <c r="E9311" t="s">
        <v>334</v>
      </c>
      <c r="F9311" t="s">
        <v>0</v>
      </c>
      <c r="G9311" t="s">
        <v>8858</v>
      </c>
      <c r="H9311">
        <v>0.25</v>
      </c>
      <c r="I9311">
        <v>2.68</v>
      </c>
      <c r="J9311">
        <v>28</v>
      </c>
    </row>
    <row r="9312" spans="1:10" x14ac:dyDescent="0.35">
      <c r="A9312" t="s">
        <v>10328</v>
      </c>
      <c r="B9312">
        <v>155</v>
      </c>
      <c r="C9312">
        <v>30</v>
      </c>
      <c r="D9312">
        <v>3926</v>
      </c>
      <c r="E9312" t="s">
        <v>311</v>
      </c>
      <c r="F9312" t="s">
        <v>0</v>
      </c>
      <c r="G9312" t="s">
        <v>2063</v>
      </c>
      <c r="I9312" t="s">
        <v>311</v>
      </c>
      <c r="J9312">
        <v>29</v>
      </c>
    </row>
    <row r="9313" spans="1:10" x14ac:dyDescent="0.35">
      <c r="A9313" t="s">
        <v>10346</v>
      </c>
      <c r="B9313">
        <v>5</v>
      </c>
      <c r="C9313">
        <v>30</v>
      </c>
      <c r="D9313">
        <v>3926</v>
      </c>
      <c r="E9313" t="s">
        <v>311</v>
      </c>
      <c r="F9313" t="s">
        <v>0</v>
      </c>
      <c r="G9313" t="s">
        <v>311</v>
      </c>
      <c r="I9313" t="s">
        <v>311</v>
      </c>
      <c r="J9313">
        <v>5</v>
      </c>
    </row>
    <row r="9314" spans="1:10" x14ac:dyDescent="0.35">
      <c r="A9314" t="s">
        <v>10357</v>
      </c>
      <c r="B9314">
        <v>49</v>
      </c>
      <c r="C9314">
        <v>30</v>
      </c>
      <c r="D9314">
        <v>3926</v>
      </c>
      <c r="E9314" t="s">
        <v>311</v>
      </c>
      <c r="F9314" t="s">
        <v>0</v>
      </c>
      <c r="G9314" t="s">
        <v>9016</v>
      </c>
      <c r="I9314" t="s">
        <v>311</v>
      </c>
      <c r="J9314">
        <v>7</v>
      </c>
    </row>
    <row r="9315" spans="1:10" x14ac:dyDescent="0.35">
      <c r="A9315" t="s">
        <v>10375</v>
      </c>
      <c r="B9315">
        <v>48</v>
      </c>
      <c r="C9315">
        <v>29</v>
      </c>
      <c r="D9315">
        <v>3970</v>
      </c>
      <c r="E9315" t="s">
        <v>311</v>
      </c>
      <c r="F9315" t="s">
        <v>0</v>
      </c>
      <c r="G9315" t="s">
        <v>311</v>
      </c>
      <c r="I9315" t="s">
        <v>311</v>
      </c>
      <c r="J9315">
        <v>48</v>
      </c>
    </row>
    <row r="9316" spans="1:10" x14ac:dyDescent="0.35">
      <c r="A9316" t="s">
        <v>10438</v>
      </c>
      <c r="B9316">
        <v>259</v>
      </c>
      <c r="C9316">
        <v>28</v>
      </c>
      <c r="D9316">
        <v>4014</v>
      </c>
      <c r="E9316" t="s">
        <v>311</v>
      </c>
      <c r="F9316" t="s">
        <v>0</v>
      </c>
      <c r="G9316" t="s">
        <v>1781</v>
      </c>
      <c r="I9316" t="s">
        <v>311</v>
      </c>
      <c r="J9316">
        <v>42</v>
      </c>
    </row>
    <row r="9317" spans="1:10" x14ac:dyDescent="0.35">
      <c r="A9317" t="s">
        <v>10466</v>
      </c>
      <c r="B9317">
        <v>133</v>
      </c>
      <c r="C9317">
        <v>27</v>
      </c>
      <c r="D9317">
        <v>4056</v>
      </c>
      <c r="E9317" t="s">
        <v>311</v>
      </c>
      <c r="F9317" t="s">
        <v>0</v>
      </c>
      <c r="G9317" t="s">
        <v>2799</v>
      </c>
      <c r="I9317" t="s">
        <v>311</v>
      </c>
      <c r="J9317">
        <v>20</v>
      </c>
    </row>
    <row r="9318" spans="1:10" x14ac:dyDescent="0.35">
      <c r="A9318" t="s">
        <v>10468</v>
      </c>
      <c r="B9318">
        <v>23</v>
      </c>
      <c r="C9318">
        <v>27</v>
      </c>
      <c r="D9318">
        <v>4056</v>
      </c>
      <c r="E9318" t="s">
        <v>334</v>
      </c>
      <c r="F9318" t="s">
        <v>0</v>
      </c>
      <c r="G9318" t="s">
        <v>2053</v>
      </c>
      <c r="H9318">
        <v>0.23799999999999999</v>
      </c>
      <c r="I9318">
        <v>1.19</v>
      </c>
      <c r="J9318">
        <v>12</v>
      </c>
    </row>
    <row r="9319" spans="1:10" x14ac:dyDescent="0.35">
      <c r="A9319" t="s">
        <v>10588</v>
      </c>
      <c r="B9319">
        <v>166</v>
      </c>
      <c r="C9319">
        <v>25</v>
      </c>
      <c r="D9319">
        <v>4144</v>
      </c>
      <c r="E9319" t="s">
        <v>311</v>
      </c>
      <c r="F9319" t="s">
        <v>0</v>
      </c>
      <c r="G9319" t="s">
        <v>1759</v>
      </c>
      <c r="I9319" t="s">
        <v>311</v>
      </c>
      <c r="J9319">
        <v>30</v>
      </c>
    </row>
    <row r="9320" spans="1:10" x14ac:dyDescent="0.35">
      <c r="A9320" t="s">
        <v>10669</v>
      </c>
      <c r="B9320">
        <v>27</v>
      </c>
      <c r="C9320">
        <v>23</v>
      </c>
      <c r="D9320">
        <v>4240</v>
      </c>
      <c r="E9320" t="s">
        <v>334</v>
      </c>
      <c r="F9320" t="s">
        <v>0</v>
      </c>
      <c r="G9320" t="s">
        <v>7194</v>
      </c>
      <c r="H9320">
        <v>0.38500000000000001</v>
      </c>
      <c r="I9320">
        <v>12.07</v>
      </c>
      <c r="J9320">
        <v>3</v>
      </c>
    </row>
    <row r="9321" spans="1:10" x14ac:dyDescent="0.35">
      <c r="A9321" t="s">
        <v>10706</v>
      </c>
      <c r="B9321">
        <v>116</v>
      </c>
      <c r="C9321">
        <v>22</v>
      </c>
      <c r="D9321">
        <v>4283</v>
      </c>
      <c r="E9321" t="s">
        <v>311</v>
      </c>
      <c r="F9321" t="s">
        <v>0</v>
      </c>
      <c r="G9321" t="s">
        <v>2167</v>
      </c>
      <c r="I9321" t="s">
        <v>311</v>
      </c>
      <c r="J9321">
        <v>20</v>
      </c>
    </row>
    <row r="9322" spans="1:10" x14ac:dyDescent="0.35">
      <c r="A9322" t="s">
        <v>10738</v>
      </c>
      <c r="B9322">
        <v>29</v>
      </c>
      <c r="C9322">
        <v>21</v>
      </c>
      <c r="D9322">
        <v>4341</v>
      </c>
      <c r="E9322" t="s">
        <v>334</v>
      </c>
      <c r="F9322" t="s">
        <v>0</v>
      </c>
      <c r="G9322" t="s">
        <v>2520</v>
      </c>
      <c r="H9322">
        <v>0.5</v>
      </c>
      <c r="I9322">
        <v>9.49</v>
      </c>
      <c r="J9322">
        <v>21</v>
      </c>
    </row>
    <row r="9323" spans="1:10" x14ac:dyDescent="0.35">
      <c r="A9323" t="s">
        <v>10757</v>
      </c>
      <c r="B9323">
        <v>28</v>
      </c>
      <c r="C9323">
        <v>21</v>
      </c>
      <c r="D9323">
        <v>4341</v>
      </c>
      <c r="E9323" t="s">
        <v>334</v>
      </c>
      <c r="F9323" t="s">
        <v>0</v>
      </c>
      <c r="G9323" t="s">
        <v>3633</v>
      </c>
      <c r="H9323">
        <v>0.34599999999999997</v>
      </c>
      <c r="I9323">
        <v>7.47</v>
      </c>
      <c r="J9323">
        <v>8</v>
      </c>
    </row>
    <row r="9324" spans="1:10" x14ac:dyDescent="0.35">
      <c r="A9324" t="s">
        <v>10872</v>
      </c>
      <c r="B9324">
        <v>30</v>
      </c>
      <c r="C9324">
        <v>19</v>
      </c>
      <c r="D9324">
        <v>4450</v>
      </c>
      <c r="E9324" t="s">
        <v>311</v>
      </c>
      <c r="F9324" t="s">
        <v>0</v>
      </c>
      <c r="G9324" t="s">
        <v>8490</v>
      </c>
      <c r="I9324" t="s">
        <v>311</v>
      </c>
      <c r="J9324">
        <v>9</v>
      </c>
    </row>
    <row r="9325" spans="1:10" x14ac:dyDescent="0.35">
      <c r="A9325" t="s">
        <v>10943</v>
      </c>
      <c r="B9325">
        <v>61</v>
      </c>
      <c r="C9325">
        <v>18</v>
      </c>
      <c r="D9325">
        <v>4517</v>
      </c>
      <c r="E9325" t="s">
        <v>311</v>
      </c>
      <c r="F9325" t="s">
        <v>0</v>
      </c>
      <c r="G9325" t="s">
        <v>10944</v>
      </c>
      <c r="I9325" t="s">
        <v>311</v>
      </c>
      <c r="J9325">
        <v>14</v>
      </c>
    </row>
    <row r="9326" spans="1:10" x14ac:dyDescent="0.35">
      <c r="A9326" t="s">
        <v>10948</v>
      </c>
      <c r="B9326">
        <v>65</v>
      </c>
      <c r="C9326">
        <v>18</v>
      </c>
      <c r="D9326">
        <v>4517</v>
      </c>
      <c r="E9326" t="s">
        <v>311</v>
      </c>
      <c r="F9326" t="s">
        <v>0</v>
      </c>
      <c r="G9326" t="s">
        <v>10030</v>
      </c>
      <c r="I9326" t="s">
        <v>311</v>
      </c>
      <c r="J9326">
        <v>35</v>
      </c>
    </row>
    <row r="9327" spans="1:10" x14ac:dyDescent="0.35">
      <c r="A9327" t="s">
        <v>11076</v>
      </c>
      <c r="B9327">
        <v>38</v>
      </c>
      <c r="C9327">
        <v>16</v>
      </c>
      <c r="D9327">
        <v>4644</v>
      </c>
      <c r="E9327" t="s">
        <v>334</v>
      </c>
      <c r="F9327" t="s">
        <v>0</v>
      </c>
      <c r="G9327" t="s">
        <v>4397</v>
      </c>
      <c r="H9327">
        <v>0.35</v>
      </c>
      <c r="I9327">
        <v>14.43</v>
      </c>
      <c r="J9327">
        <v>17</v>
      </c>
    </row>
    <row r="9328" spans="1:10" x14ac:dyDescent="0.35">
      <c r="A9328" t="s">
        <v>11110</v>
      </c>
      <c r="B9328">
        <v>1</v>
      </c>
      <c r="C9328">
        <v>15</v>
      </c>
      <c r="D9328">
        <v>4712</v>
      </c>
      <c r="E9328" t="s">
        <v>311</v>
      </c>
      <c r="F9328" t="s">
        <v>0</v>
      </c>
      <c r="G9328" t="s">
        <v>311</v>
      </c>
      <c r="I9328" t="s">
        <v>311</v>
      </c>
      <c r="J9328">
        <v>1</v>
      </c>
    </row>
    <row r="9329" spans="1:10" x14ac:dyDescent="0.35">
      <c r="A9329" t="s">
        <v>11182</v>
      </c>
      <c r="B9329">
        <v>27</v>
      </c>
      <c r="C9329">
        <v>14</v>
      </c>
      <c r="D9329">
        <v>4786</v>
      </c>
      <c r="E9329" t="s">
        <v>311</v>
      </c>
      <c r="F9329" t="s">
        <v>0</v>
      </c>
      <c r="G9329" t="s">
        <v>2053</v>
      </c>
      <c r="I9329" t="s">
        <v>311</v>
      </c>
      <c r="J9329">
        <v>12</v>
      </c>
    </row>
    <row r="9330" spans="1:10" x14ac:dyDescent="0.35">
      <c r="A9330" t="s">
        <v>11199</v>
      </c>
      <c r="B9330">
        <v>4</v>
      </c>
      <c r="C9330">
        <v>14</v>
      </c>
      <c r="D9330">
        <v>4786</v>
      </c>
      <c r="E9330" t="s">
        <v>311</v>
      </c>
      <c r="F9330" t="s">
        <v>0</v>
      </c>
      <c r="G9330" t="s">
        <v>7472</v>
      </c>
      <c r="I9330" t="s">
        <v>311</v>
      </c>
      <c r="J9330">
        <v>4</v>
      </c>
    </row>
    <row r="9331" spans="1:10" x14ac:dyDescent="0.35">
      <c r="A9331" t="s">
        <v>11308</v>
      </c>
      <c r="B9331">
        <v>47</v>
      </c>
      <c r="C9331">
        <v>13</v>
      </c>
      <c r="D9331">
        <v>4855</v>
      </c>
      <c r="E9331" t="s">
        <v>311</v>
      </c>
      <c r="F9331" t="s">
        <v>0</v>
      </c>
      <c r="G9331" t="s">
        <v>311</v>
      </c>
      <c r="I9331" t="s">
        <v>311</v>
      </c>
      <c r="J9331">
        <v>5</v>
      </c>
    </row>
    <row r="9332" spans="1:10" x14ac:dyDescent="0.35">
      <c r="A9332" t="s">
        <v>11336</v>
      </c>
      <c r="B9332">
        <v>70</v>
      </c>
      <c r="C9332">
        <v>12</v>
      </c>
      <c r="D9332">
        <v>4943</v>
      </c>
      <c r="E9332" t="s">
        <v>311</v>
      </c>
      <c r="F9332" t="s">
        <v>0</v>
      </c>
      <c r="G9332" t="s">
        <v>11337</v>
      </c>
      <c r="I9332" t="s">
        <v>311</v>
      </c>
      <c r="J9332">
        <v>10</v>
      </c>
    </row>
    <row r="9333" spans="1:10" x14ac:dyDescent="0.35">
      <c r="A9333" t="s">
        <v>11384</v>
      </c>
      <c r="B9333">
        <v>73</v>
      </c>
      <c r="C9333">
        <v>12</v>
      </c>
      <c r="D9333">
        <v>4943</v>
      </c>
      <c r="E9333" t="s">
        <v>311</v>
      </c>
      <c r="F9333" t="s">
        <v>0</v>
      </c>
      <c r="G9333" t="s">
        <v>6759</v>
      </c>
      <c r="I9333" t="s">
        <v>311</v>
      </c>
      <c r="J9333">
        <v>14</v>
      </c>
    </row>
    <row r="9334" spans="1:10" x14ac:dyDescent="0.35">
      <c r="A9334" t="s">
        <v>11459</v>
      </c>
      <c r="B9334">
        <v>15</v>
      </c>
      <c r="C9334">
        <v>11</v>
      </c>
      <c r="D9334">
        <v>5031</v>
      </c>
      <c r="E9334" t="s">
        <v>334</v>
      </c>
      <c r="F9334" t="s">
        <v>0</v>
      </c>
      <c r="G9334" t="s">
        <v>11460</v>
      </c>
      <c r="H9334">
        <v>0.308</v>
      </c>
      <c r="I9334">
        <v>1.46</v>
      </c>
      <c r="J9334">
        <v>4</v>
      </c>
    </row>
    <row r="9335" spans="1:10" x14ac:dyDescent="0.35">
      <c r="A9335" t="s">
        <v>11504</v>
      </c>
      <c r="B9335">
        <v>23</v>
      </c>
      <c r="C9335">
        <v>10</v>
      </c>
      <c r="D9335">
        <v>5101</v>
      </c>
      <c r="E9335" t="s">
        <v>311</v>
      </c>
      <c r="F9335" t="s">
        <v>0</v>
      </c>
      <c r="G9335" t="s">
        <v>11505</v>
      </c>
      <c r="I9335" t="s">
        <v>311</v>
      </c>
      <c r="J9335">
        <v>10</v>
      </c>
    </row>
    <row r="9336" spans="1:10" x14ac:dyDescent="0.35">
      <c r="A9336" t="s">
        <v>11598</v>
      </c>
      <c r="B9336">
        <v>85</v>
      </c>
      <c r="C9336">
        <v>10</v>
      </c>
      <c r="D9336">
        <v>5101</v>
      </c>
      <c r="E9336" t="s">
        <v>311</v>
      </c>
      <c r="F9336" t="s">
        <v>0</v>
      </c>
      <c r="G9336" t="s">
        <v>2063</v>
      </c>
      <c r="I9336" t="s">
        <v>311</v>
      </c>
      <c r="J9336">
        <v>54</v>
      </c>
    </row>
    <row r="9337" spans="1:10" x14ac:dyDescent="0.35">
      <c r="A9337" t="s">
        <v>11925</v>
      </c>
      <c r="B9337">
        <v>57</v>
      </c>
      <c r="C9337">
        <v>6</v>
      </c>
      <c r="D9337">
        <v>5508</v>
      </c>
      <c r="E9337" t="s">
        <v>311</v>
      </c>
      <c r="F9337" t="s">
        <v>0</v>
      </c>
      <c r="G9337" t="s">
        <v>2202</v>
      </c>
      <c r="I9337" t="s">
        <v>311</v>
      </c>
      <c r="J9337">
        <v>21</v>
      </c>
    </row>
    <row r="9338" spans="1:10" x14ac:dyDescent="0.35">
      <c r="A9338" t="s">
        <v>11927</v>
      </c>
      <c r="B9338">
        <v>246</v>
      </c>
      <c r="C9338">
        <v>6</v>
      </c>
      <c r="D9338">
        <v>5508</v>
      </c>
      <c r="E9338" t="s">
        <v>311</v>
      </c>
      <c r="F9338" t="s">
        <v>0</v>
      </c>
      <c r="G9338" t="s">
        <v>2194</v>
      </c>
      <c r="I9338" t="s">
        <v>311</v>
      </c>
      <c r="J9338">
        <v>79</v>
      </c>
    </row>
    <row r="9339" spans="1:10" x14ac:dyDescent="0.35">
      <c r="A9339" t="s">
        <v>11935</v>
      </c>
      <c r="B9339">
        <v>2</v>
      </c>
      <c r="C9339">
        <v>6</v>
      </c>
      <c r="D9339">
        <v>5508</v>
      </c>
      <c r="E9339" t="s">
        <v>311</v>
      </c>
      <c r="F9339" t="s">
        <v>0</v>
      </c>
      <c r="G9339" t="s">
        <v>311</v>
      </c>
      <c r="I9339" t="s">
        <v>311</v>
      </c>
      <c r="J9339">
        <v>2</v>
      </c>
    </row>
    <row r="9340" spans="1:10" x14ac:dyDescent="0.35">
      <c r="A9340" t="s">
        <v>11949</v>
      </c>
      <c r="B9340">
        <v>276</v>
      </c>
      <c r="C9340">
        <v>6</v>
      </c>
      <c r="D9340">
        <v>5508</v>
      </c>
      <c r="E9340" t="s">
        <v>311</v>
      </c>
      <c r="F9340" t="s">
        <v>0</v>
      </c>
      <c r="G9340" t="s">
        <v>2924</v>
      </c>
      <c r="I9340" t="s">
        <v>311</v>
      </c>
      <c r="J9340">
        <v>34</v>
      </c>
    </row>
    <row r="9341" spans="1:10" x14ac:dyDescent="0.35">
      <c r="A9341" t="s">
        <v>11999</v>
      </c>
      <c r="B9341">
        <v>45</v>
      </c>
      <c r="C9341">
        <v>6</v>
      </c>
      <c r="D9341">
        <v>5508</v>
      </c>
      <c r="E9341" t="s">
        <v>311</v>
      </c>
      <c r="F9341" t="s">
        <v>0</v>
      </c>
      <c r="G9341" t="s">
        <v>12000</v>
      </c>
      <c r="I9341" t="s">
        <v>311</v>
      </c>
      <c r="J9341">
        <v>18</v>
      </c>
    </row>
    <row r="9342" spans="1:10" x14ac:dyDescent="0.35">
      <c r="A9342" t="s">
        <v>12018</v>
      </c>
      <c r="B9342">
        <v>8</v>
      </c>
      <c r="C9342">
        <v>6</v>
      </c>
      <c r="D9342">
        <v>5508</v>
      </c>
      <c r="E9342" t="s">
        <v>311</v>
      </c>
      <c r="F9342" t="s">
        <v>0</v>
      </c>
      <c r="G9342" t="s">
        <v>4219</v>
      </c>
      <c r="I9342" t="s">
        <v>311</v>
      </c>
      <c r="J9342">
        <v>3</v>
      </c>
    </row>
    <row r="9343" spans="1:10" x14ac:dyDescent="0.35">
      <c r="A9343" t="s">
        <v>12484</v>
      </c>
      <c r="B9343">
        <v>90</v>
      </c>
      <c r="C9343">
        <v>2</v>
      </c>
      <c r="D9343">
        <v>6077</v>
      </c>
      <c r="E9343" t="s">
        <v>311</v>
      </c>
      <c r="F9343" t="s">
        <v>0</v>
      </c>
      <c r="G9343" t="s">
        <v>311</v>
      </c>
      <c r="I9343" t="s">
        <v>311</v>
      </c>
      <c r="J9343">
        <v>26</v>
      </c>
    </row>
    <row r="9344" spans="1:10" x14ac:dyDescent="0.35">
      <c r="A9344" t="s">
        <v>12796</v>
      </c>
      <c r="B9344">
        <v>2</v>
      </c>
      <c r="C9344">
        <v>1</v>
      </c>
      <c r="D9344">
        <v>6285</v>
      </c>
      <c r="E9344" t="s">
        <v>334</v>
      </c>
      <c r="F9344" t="s">
        <v>0</v>
      </c>
      <c r="G9344" t="s">
        <v>2438</v>
      </c>
      <c r="H9344">
        <v>0</v>
      </c>
      <c r="I9344">
        <v>0.69</v>
      </c>
      <c r="J9344">
        <v>2</v>
      </c>
    </row>
    <row r="9345" spans="1:10" x14ac:dyDescent="0.35">
      <c r="A9345" t="s">
        <v>12930</v>
      </c>
      <c r="B9345">
        <v>2</v>
      </c>
      <c r="C9345">
        <v>1</v>
      </c>
      <c r="D9345">
        <v>6285</v>
      </c>
      <c r="E9345" t="s">
        <v>311</v>
      </c>
      <c r="F9345" t="s">
        <v>0</v>
      </c>
      <c r="G9345" t="s">
        <v>311</v>
      </c>
      <c r="I9345" t="s">
        <v>311</v>
      </c>
      <c r="J9345">
        <v>2</v>
      </c>
    </row>
    <row r="9346" spans="1:10" x14ac:dyDescent="0.35">
      <c r="A9346" t="s">
        <v>13031</v>
      </c>
      <c r="B9346">
        <v>1</v>
      </c>
      <c r="C9346">
        <v>0</v>
      </c>
      <c r="D9346">
        <v>6559</v>
      </c>
      <c r="E9346" t="s">
        <v>311</v>
      </c>
      <c r="F9346" t="s">
        <v>0</v>
      </c>
      <c r="G9346" t="s">
        <v>311</v>
      </c>
      <c r="I9346" t="s">
        <v>311</v>
      </c>
      <c r="J9346">
        <v>1</v>
      </c>
    </row>
  </sheetData>
  <autoFilter ref="A1:J6937" xr:uid="{263D2BA2-1607-4AAA-B81C-56FAAEC880A9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D21FD-B833-4FE5-84E6-CFC171253BB3}">
  <sheetPr filterMode="1"/>
  <dimension ref="A1:J3210"/>
  <sheetViews>
    <sheetView topLeftCell="A3185" workbookViewId="0">
      <selection activeCell="H1720" sqref="H1720:H3210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13319</v>
      </c>
      <c r="B2">
        <v>6930</v>
      </c>
      <c r="C2">
        <v>224506</v>
      </c>
      <c r="D2">
        <v>1</v>
      </c>
      <c r="E2" t="s">
        <v>319</v>
      </c>
      <c r="F2" t="s">
        <v>0</v>
      </c>
      <c r="G2" t="s">
        <v>1938</v>
      </c>
      <c r="H2">
        <v>16.823</v>
      </c>
      <c r="I2">
        <v>91.9</v>
      </c>
      <c r="J2">
        <v>2997</v>
      </c>
    </row>
    <row r="3" spans="1:10" x14ac:dyDescent="0.35">
      <c r="A3" t="s">
        <v>13320</v>
      </c>
      <c r="B3">
        <v>3019</v>
      </c>
      <c r="C3">
        <v>186425</v>
      </c>
      <c r="D3">
        <v>2</v>
      </c>
      <c r="E3" t="s">
        <v>319</v>
      </c>
      <c r="F3" t="s">
        <v>0</v>
      </c>
      <c r="G3" t="s">
        <v>13321</v>
      </c>
      <c r="H3">
        <v>32.085999999999999</v>
      </c>
      <c r="I3">
        <v>97.65</v>
      </c>
      <c r="J3">
        <v>1157</v>
      </c>
    </row>
    <row r="4" spans="1:10" x14ac:dyDescent="0.35">
      <c r="A4" t="s">
        <v>13322</v>
      </c>
      <c r="B4">
        <v>3727</v>
      </c>
      <c r="C4">
        <v>139146</v>
      </c>
      <c r="D4">
        <v>3</v>
      </c>
      <c r="E4" t="s">
        <v>319</v>
      </c>
      <c r="F4" t="s">
        <v>0</v>
      </c>
      <c r="G4" t="s">
        <v>13321</v>
      </c>
      <c r="H4">
        <v>19.923999999999999</v>
      </c>
      <c r="I4">
        <v>94.1</v>
      </c>
      <c r="J4">
        <v>1228</v>
      </c>
    </row>
    <row r="5" spans="1:10" x14ac:dyDescent="0.35">
      <c r="A5" t="s">
        <v>13323</v>
      </c>
      <c r="B5">
        <v>1469</v>
      </c>
      <c r="C5">
        <v>83189</v>
      </c>
      <c r="D5">
        <v>4</v>
      </c>
      <c r="E5" t="s">
        <v>319</v>
      </c>
      <c r="F5" t="s">
        <v>0</v>
      </c>
      <c r="G5" t="s">
        <v>13324</v>
      </c>
      <c r="H5">
        <v>29.698</v>
      </c>
      <c r="I5">
        <v>96.79</v>
      </c>
      <c r="J5">
        <v>526</v>
      </c>
    </row>
    <row r="6" spans="1:10" x14ac:dyDescent="0.35">
      <c r="A6" t="s">
        <v>13325</v>
      </c>
      <c r="B6">
        <v>2332</v>
      </c>
      <c r="C6">
        <v>65126</v>
      </c>
      <c r="D6">
        <v>5</v>
      </c>
      <c r="E6" t="s">
        <v>319</v>
      </c>
      <c r="F6" t="s">
        <v>0</v>
      </c>
      <c r="G6" t="s">
        <v>13321</v>
      </c>
      <c r="H6">
        <v>15.153</v>
      </c>
      <c r="I6">
        <v>90.88</v>
      </c>
      <c r="J6">
        <v>634</v>
      </c>
    </row>
    <row r="7" spans="1:10" x14ac:dyDescent="0.35">
      <c r="A7" t="s">
        <v>13326</v>
      </c>
      <c r="B7">
        <v>3256</v>
      </c>
      <c r="C7">
        <v>48578</v>
      </c>
      <c r="D7">
        <v>6</v>
      </c>
      <c r="E7" t="s">
        <v>319</v>
      </c>
      <c r="F7" t="s">
        <v>0</v>
      </c>
      <c r="G7" t="s">
        <v>13327</v>
      </c>
      <c r="H7">
        <v>6.5129999999999999</v>
      </c>
      <c r="I7">
        <v>78.290000000000006</v>
      </c>
      <c r="J7">
        <v>408</v>
      </c>
    </row>
    <row r="8" spans="1:10" x14ac:dyDescent="0.35">
      <c r="A8" t="s">
        <v>13328</v>
      </c>
      <c r="B8">
        <v>4482</v>
      </c>
      <c r="C8">
        <v>45304</v>
      </c>
      <c r="D8">
        <v>7</v>
      </c>
      <c r="E8" t="s">
        <v>328</v>
      </c>
      <c r="F8" t="s">
        <v>0</v>
      </c>
      <c r="G8" t="s">
        <v>1938</v>
      </c>
      <c r="H8">
        <v>5.0199999999999996</v>
      </c>
      <c r="I8">
        <v>64.53</v>
      </c>
      <c r="J8">
        <v>2017</v>
      </c>
    </row>
    <row r="9" spans="1:10" x14ac:dyDescent="0.35">
      <c r="A9" t="s">
        <v>13329</v>
      </c>
      <c r="B9">
        <v>1342</v>
      </c>
      <c r="C9">
        <v>44635</v>
      </c>
      <c r="D9">
        <v>8</v>
      </c>
      <c r="E9" t="s">
        <v>319</v>
      </c>
      <c r="F9" t="s">
        <v>0</v>
      </c>
      <c r="G9" t="s">
        <v>6417</v>
      </c>
      <c r="H9">
        <v>17.521000000000001</v>
      </c>
      <c r="I9">
        <v>91.99</v>
      </c>
      <c r="J9">
        <v>1342</v>
      </c>
    </row>
    <row r="10" spans="1:10" x14ac:dyDescent="0.35">
      <c r="A10" t="s">
        <v>13330</v>
      </c>
      <c r="B10">
        <v>1419</v>
      </c>
      <c r="C10">
        <v>42913</v>
      </c>
      <c r="D10">
        <v>9</v>
      </c>
      <c r="E10" t="s">
        <v>319</v>
      </c>
      <c r="F10" t="s">
        <v>0</v>
      </c>
      <c r="G10" t="s">
        <v>2244</v>
      </c>
      <c r="H10">
        <v>20.693000000000001</v>
      </c>
      <c r="I10">
        <v>95.95</v>
      </c>
      <c r="J10">
        <v>888</v>
      </c>
    </row>
    <row r="11" spans="1:10" x14ac:dyDescent="0.35">
      <c r="A11" t="s">
        <v>13331</v>
      </c>
      <c r="B11">
        <v>91</v>
      </c>
      <c r="C11">
        <v>36715</v>
      </c>
      <c r="D11">
        <v>10</v>
      </c>
      <c r="E11" t="s">
        <v>319</v>
      </c>
      <c r="F11" t="s">
        <v>0</v>
      </c>
      <c r="G11" t="s">
        <v>1779</v>
      </c>
      <c r="H11">
        <v>286.13</v>
      </c>
      <c r="I11">
        <v>99.8</v>
      </c>
      <c r="J11">
        <v>89</v>
      </c>
    </row>
    <row r="12" spans="1:10" x14ac:dyDescent="0.35">
      <c r="A12" t="s">
        <v>13332</v>
      </c>
      <c r="B12">
        <v>1694</v>
      </c>
      <c r="C12">
        <v>32391</v>
      </c>
      <c r="D12">
        <v>11</v>
      </c>
      <c r="E12" t="s">
        <v>319</v>
      </c>
      <c r="F12" t="s">
        <v>0</v>
      </c>
      <c r="G12" t="s">
        <v>2163</v>
      </c>
      <c r="H12">
        <v>10.323</v>
      </c>
      <c r="I12">
        <v>96.85</v>
      </c>
      <c r="J12">
        <v>1442</v>
      </c>
    </row>
    <row r="13" spans="1:10" x14ac:dyDescent="0.35">
      <c r="A13" t="s">
        <v>13333</v>
      </c>
      <c r="B13">
        <v>1318</v>
      </c>
      <c r="C13">
        <v>26701</v>
      </c>
      <c r="D13">
        <v>12</v>
      </c>
      <c r="E13" t="s">
        <v>319</v>
      </c>
      <c r="F13" t="s">
        <v>0</v>
      </c>
      <c r="G13" t="s">
        <v>2111</v>
      </c>
      <c r="H13">
        <v>10.050000000000001</v>
      </c>
      <c r="I13">
        <v>88.33</v>
      </c>
      <c r="J13">
        <v>427</v>
      </c>
    </row>
    <row r="14" spans="1:10" x14ac:dyDescent="0.35">
      <c r="A14" t="s">
        <v>13334</v>
      </c>
      <c r="B14">
        <v>14259</v>
      </c>
      <c r="C14">
        <v>24998</v>
      </c>
      <c r="D14">
        <v>13</v>
      </c>
      <c r="E14" t="s">
        <v>319</v>
      </c>
      <c r="F14" t="s">
        <v>0</v>
      </c>
      <c r="G14" t="s">
        <v>1897</v>
      </c>
      <c r="H14">
        <v>5.8339999999999996</v>
      </c>
      <c r="I14">
        <v>72.52</v>
      </c>
      <c r="J14">
        <v>3457</v>
      </c>
    </row>
    <row r="15" spans="1:10" x14ac:dyDescent="0.35">
      <c r="A15" t="s">
        <v>13335</v>
      </c>
      <c r="B15">
        <v>2392</v>
      </c>
      <c r="C15">
        <v>24907</v>
      </c>
      <c r="D15">
        <v>14</v>
      </c>
      <c r="E15" t="s">
        <v>328</v>
      </c>
      <c r="F15" t="s">
        <v>0</v>
      </c>
      <c r="G15" t="s">
        <v>1705</v>
      </c>
      <c r="H15">
        <v>4.4800000000000004</v>
      </c>
      <c r="I15">
        <v>50.18</v>
      </c>
      <c r="J15">
        <v>164</v>
      </c>
    </row>
    <row r="16" spans="1:10" x14ac:dyDescent="0.35">
      <c r="A16" t="s">
        <v>13336</v>
      </c>
      <c r="B16">
        <v>5346</v>
      </c>
      <c r="C16">
        <v>23879</v>
      </c>
      <c r="D16">
        <v>15</v>
      </c>
      <c r="E16" t="s">
        <v>319</v>
      </c>
      <c r="F16" t="s">
        <v>0</v>
      </c>
      <c r="G16" t="s">
        <v>1781</v>
      </c>
      <c r="H16">
        <v>17.297999999999998</v>
      </c>
      <c r="I16">
        <v>94.09</v>
      </c>
      <c r="J16">
        <v>522</v>
      </c>
    </row>
    <row r="17" spans="1:10" x14ac:dyDescent="0.35">
      <c r="A17" t="s">
        <v>13337</v>
      </c>
      <c r="B17">
        <v>1303</v>
      </c>
      <c r="C17">
        <v>23467</v>
      </c>
      <c r="D17">
        <v>16</v>
      </c>
      <c r="E17" t="s">
        <v>319</v>
      </c>
      <c r="F17" t="s">
        <v>0</v>
      </c>
      <c r="G17" t="s">
        <v>3093</v>
      </c>
      <c r="H17">
        <v>9.14</v>
      </c>
      <c r="I17">
        <v>80.59</v>
      </c>
      <c r="J17">
        <v>408</v>
      </c>
    </row>
    <row r="18" spans="1:10" x14ac:dyDescent="0.35">
      <c r="A18" t="s">
        <v>13338</v>
      </c>
      <c r="B18">
        <v>2184</v>
      </c>
      <c r="C18">
        <v>23125</v>
      </c>
      <c r="D18">
        <v>17</v>
      </c>
      <c r="E18" t="s">
        <v>328</v>
      </c>
      <c r="F18" t="s">
        <v>0</v>
      </c>
      <c r="G18" t="s">
        <v>13339</v>
      </c>
      <c r="H18">
        <v>5.2949999999999999</v>
      </c>
      <c r="I18">
        <v>59.23</v>
      </c>
      <c r="J18">
        <v>2184</v>
      </c>
    </row>
    <row r="19" spans="1:10" x14ac:dyDescent="0.35">
      <c r="A19" t="s">
        <v>13340</v>
      </c>
      <c r="B19">
        <v>1180</v>
      </c>
      <c r="C19">
        <v>23095</v>
      </c>
      <c r="D19">
        <v>18</v>
      </c>
      <c r="E19" t="s">
        <v>319</v>
      </c>
      <c r="F19" t="s">
        <v>0</v>
      </c>
      <c r="G19" t="s">
        <v>1699</v>
      </c>
      <c r="H19">
        <v>12.007999999999999</v>
      </c>
      <c r="I19">
        <v>89.24</v>
      </c>
      <c r="J19">
        <v>1022</v>
      </c>
    </row>
    <row r="20" spans="1:10" x14ac:dyDescent="0.35">
      <c r="A20" t="s">
        <v>13341</v>
      </c>
      <c r="B20">
        <v>1589</v>
      </c>
      <c r="C20">
        <v>22918</v>
      </c>
      <c r="D20">
        <v>19</v>
      </c>
      <c r="E20" t="s">
        <v>319</v>
      </c>
      <c r="F20" t="s">
        <v>0</v>
      </c>
      <c r="G20" t="s">
        <v>1779</v>
      </c>
      <c r="H20">
        <v>7.3159999999999998</v>
      </c>
      <c r="I20">
        <v>78.98</v>
      </c>
      <c r="J20">
        <v>1219</v>
      </c>
    </row>
    <row r="21" spans="1:10" x14ac:dyDescent="0.35">
      <c r="A21" t="s">
        <v>13342</v>
      </c>
      <c r="B21">
        <v>981</v>
      </c>
      <c r="C21">
        <v>22617</v>
      </c>
      <c r="D21">
        <v>20</v>
      </c>
      <c r="E21" t="s">
        <v>319</v>
      </c>
      <c r="F21" t="s">
        <v>0</v>
      </c>
      <c r="G21" t="s">
        <v>2124</v>
      </c>
      <c r="H21">
        <v>13.211</v>
      </c>
      <c r="I21">
        <v>96.91</v>
      </c>
      <c r="J21">
        <v>691</v>
      </c>
    </row>
    <row r="22" spans="1:10" x14ac:dyDescent="0.35">
      <c r="A22" t="s">
        <v>13343</v>
      </c>
      <c r="B22">
        <v>2017</v>
      </c>
      <c r="C22">
        <v>20833</v>
      </c>
      <c r="D22">
        <v>21</v>
      </c>
      <c r="E22" t="s">
        <v>328</v>
      </c>
      <c r="F22" t="s">
        <v>0</v>
      </c>
      <c r="G22" t="s">
        <v>1759</v>
      </c>
      <c r="H22">
        <v>6.1059999999999999</v>
      </c>
      <c r="I22">
        <v>70.98</v>
      </c>
      <c r="J22">
        <v>2016</v>
      </c>
    </row>
    <row r="23" spans="1:10" x14ac:dyDescent="0.35">
      <c r="A23" t="s">
        <v>13344</v>
      </c>
      <c r="B23">
        <v>3226</v>
      </c>
      <c r="C23">
        <v>19989</v>
      </c>
      <c r="D23">
        <v>22</v>
      </c>
      <c r="E23" t="s">
        <v>328</v>
      </c>
      <c r="F23" t="s">
        <v>0</v>
      </c>
      <c r="G23" t="s">
        <v>2003</v>
      </c>
      <c r="H23">
        <v>3.0569999999999999</v>
      </c>
      <c r="I23">
        <v>52.78</v>
      </c>
      <c r="J23">
        <v>313</v>
      </c>
    </row>
    <row r="24" spans="1:10" x14ac:dyDescent="0.35">
      <c r="A24" t="s">
        <v>13345</v>
      </c>
      <c r="B24">
        <v>787</v>
      </c>
      <c r="C24">
        <v>19638</v>
      </c>
      <c r="D24">
        <v>23</v>
      </c>
      <c r="E24" t="s">
        <v>319</v>
      </c>
      <c r="F24" t="s">
        <v>0</v>
      </c>
      <c r="G24" t="s">
        <v>2146</v>
      </c>
      <c r="H24">
        <v>16.036000000000001</v>
      </c>
      <c r="I24">
        <v>95.25</v>
      </c>
      <c r="J24">
        <v>654</v>
      </c>
    </row>
    <row r="25" spans="1:10" x14ac:dyDescent="0.35">
      <c r="A25" t="s">
        <v>13346</v>
      </c>
      <c r="B25">
        <v>2060</v>
      </c>
      <c r="C25">
        <v>18431</v>
      </c>
      <c r="D25">
        <v>24</v>
      </c>
      <c r="E25" t="s">
        <v>319</v>
      </c>
      <c r="F25" t="s">
        <v>0</v>
      </c>
      <c r="G25" t="s">
        <v>13347</v>
      </c>
      <c r="H25">
        <v>4.6719999999999997</v>
      </c>
      <c r="I25">
        <v>73.42</v>
      </c>
      <c r="J25">
        <v>152</v>
      </c>
    </row>
    <row r="26" spans="1:10" x14ac:dyDescent="0.35">
      <c r="A26" t="s">
        <v>13348</v>
      </c>
      <c r="B26">
        <v>3928</v>
      </c>
      <c r="C26">
        <v>18246</v>
      </c>
      <c r="D26">
        <v>25</v>
      </c>
      <c r="E26" t="s">
        <v>312</v>
      </c>
      <c r="F26" t="s">
        <v>0</v>
      </c>
      <c r="G26" t="s">
        <v>1938</v>
      </c>
      <c r="H26">
        <v>2.3069999999999999</v>
      </c>
      <c r="I26">
        <v>33.799999999999997</v>
      </c>
      <c r="J26">
        <v>171</v>
      </c>
    </row>
    <row r="27" spans="1:10" x14ac:dyDescent="0.35">
      <c r="A27" t="s">
        <v>13349</v>
      </c>
      <c r="B27">
        <v>1555</v>
      </c>
      <c r="C27">
        <v>17211</v>
      </c>
      <c r="D27">
        <v>26</v>
      </c>
      <c r="E27" t="s">
        <v>328</v>
      </c>
      <c r="F27" t="s">
        <v>0</v>
      </c>
      <c r="G27" t="s">
        <v>1742</v>
      </c>
      <c r="H27">
        <v>5.4969999999999999</v>
      </c>
      <c r="I27">
        <v>62.27</v>
      </c>
      <c r="J27">
        <v>542</v>
      </c>
    </row>
    <row r="28" spans="1:10" x14ac:dyDescent="0.35">
      <c r="A28" t="s">
        <v>13350</v>
      </c>
      <c r="B28">
        <v>1296</v>
      </c>
      <c r="C28">
        <v>16249</v>
      </c>
      <c r="D28">
        <v>27</v>
      </c>
      <c r="E28" t="s">
        <v>319</v>
      </c>
      <c r="F28" t="s">
        <v>0</v>
      </c>
      <c r="G28" t="s">
        <v>13351</v>
      </c>
      <c r="H28">
        <v>5.9809999999999999</v>
      </c>
      <c r="I28">
        <v>86.41</v>
      </c>
      <c r="J28">
        <v>241</v>
      </c>
    </row>
    <row r="29" spans="1:10" x14ac:dyDescent="0.35">
      <c r="A29" t="s">
        <v>13352</v>
      </c>
      <c r="B29">
        <v>797</v>
      </c>
      <c r="C29">
        <v>16098</v>
      </c>
      <c r="D29">
        <v>28</v>
      </c>
      <c r="E29" t="s">
        <v>319</v>
      </c>
      <c r="F29" t="s">
        <v>0</v>
      </c>
      <c r="G29" t="s">
        <v>13353</v>
      </c>
      <c r="H29">
        <v>11.092000000000001</v>
      </c>
      <c r="I29">
        <v>88.53</v>
      </c>
      <c r="J29">
        <v>342</v>
      </c>
    </row>
    <row r="30" spans="1:10" x14ac:dyDescent="0.35">
      <c r="A30" t="s">
        <v>4800</v>
      </c>
      <c r="B30">
        <v>3941</v>
      </c>
      <c r="C30">
        <v>16038</v>
      </c>
      <c r="D30">
        <v>29</v>
      </c>
      <c r="E30" t="s">
        <v>319</v>
      </c>
      <c r="F30" t="s">
        <v>0</v>
      </c>
      <c r="G30" t="s">
        <v>1907</v>
      </c>
      <c r="H30">
        <v>14.71</v>
      </c>
      <c r="I30">
        <v>94.57</v>
      </c>
      <c r="J30">
        <v>752</v>
      </c>
    </row>
    <row r="31" spans="1:10" x14ac:dyDescent="0.35">
      <c r="A31" t="s">
        <v>13354</v>
      </c>
      <c r="B31">
        <v>1717</v>
      </c>
      <c r="C31">
        <v>15770</v>
      </c>
      <c r="D31">
        <v>30</v>
      </c>
      <c r="E31" t="s">
        <v>328</v>
      </c>
      <c r="F31" t="s">
        <v>0</v>
      </c>
      <c r="G31" t="s">
        <v>1779</v>
      </c>
      <c r="H31">
        <v>4.7110000000000003</v>
      </c>
      <c r="I31">
        <v>56.94</v>
      </c>
      <c r="J31">
        <v>1717</v>
      </c>
    </row>
    <row r="32" spans="1:10" x14ac:dyDescent="0.35">
      <c r="A32" t="s">
        <v>13355</v>
      </c>
      <c r="B32">
        <v>5920</v>
      </c>
      <c r="C32">
        <v>15762</v>
      </c>
      <c r="D32">
        <v>31</v>
      </c>
      <c r="E32" t="s">
        <v>319</v>
      </c>
      <c r="F32" t="s">
        <v>0</v>
      </c>
      <c r="G32" t="s">
        <v>8311</v>
      </c>
      <c r="H32">
        <v>9.3689999999999998</v>
      </c>
      <c r="I32">
        <v>95.1</v>
      </c>
      <c r="J32">
        <v>972</v>
      </c>
    </row>
    <row r="33" spans="1:10" x14ac:dyDescent="0.35">
      <c r="A33" t="s">
        <v>13356</v>
      </c>
      <c r="B33">
        <v>1285</v>
      </c>
      <c r="C33">
        <v>15438</v>
      </c>
      <c r="D33">
        <v>32</v>
      </c>
      <c r="E33" t="s">
        <v>328</v>
      </c>
      <c r="F33" t="s">
        <v>0</v>
      </c>
      <c r="G33" t="s">
        <v>2835</v>
      </c>
      <c r="H33">
        <v>6.3890000000000002</v>
      </c>
      <c r="I33">
        <v>73.040000000000006</v>
      </c>
      <c r="J33">
        <v>430</v>
      </c>
    </row>
    <row r="34" spans="1:10" x14ac:dyDescent="0.35">
      <c r="A34" t="s">
        <v>13357</v>
      </c>
      <c r="B34">
        <v>1208</v>
      </c>
      <c r="C34">
        <v>15188</v>
      </c>
      <c r="D34">
        <v>33</v>
      </c>
      <c r="E34" t="s">
        <v>319</v>
      </c>
      <c r="F34" t="s">
        <v>0</v>
      </c>
      <c r="G34" t="s">
        <v>2226</v>
      </c>
      <c r="H34">
        <v>9.4730000000000008</v>
      </c>
      <c r="I34">
        <v>93.73</v>
      </c>
      <c r="J34">
        <v>802</v>
      </c>
    </row>
    <row r="35" spans="1:10" x14ac:dyDescent="0.35">
      <c r="A35" t="s">
        <v>13358</v>
      </c>
      <c r="B35">
        <v>1440</v>
      </c>
      <c r="C35">
        <v>14828</v>
      </c>
      <c r="D35">
        <v>34</v>
      </c>
      <c r="E35" t="s">
        <v>319</v>
      </c>
      <c r="F35" t="s">
        <v>0</v>
      </c>
      <c r="G35" t="s">
        <v>1779</v>
      </c>
      <c r="H35">
        <v>6.9210000000000003</v>
      </c>
      <c r="I35">
        <v>77.760000000000005</v>
      </c>
      <c r="J35">
        <v>1095</v>
      </c>
    </row>
    <row r="36" spans="1:10" x14ac:dyDescent="0.35">
      <c r="A36" t="s">
        <v>13359</v>
      </c>
      <c r="B36">
        <v>1789</v>
      </c>
      <c r="C36">
        <v>14796</v>
      </c>
      <c r="D36">
        <v>35</v>
      </c>
      <c r="E36" t="s">
        <v>319</v>
      </c>
      <c r="F36" t="s">
        <v>0</v>
      </c>
      <c r="G36" t="s">
        <v>13360</v>
      </c>
      <c r="H36">
        <v>4.125</v>
      </c>
      <c r="I36">
        <v>72.709999999999994</v>
      </c>
      <c r="J36">
        <v>241</v>
      </c>
    </row>
    <row r="37" spans="1:10" x14ac:dyDescent="0.35">
      <c r="A37" t="s">
        <v>13361</v>
      </c>
      <c r="B37">
        <v>825</v>
      </c>
      <c r="C37">
        <v>14681</v>
      </c>
      <c r="D37">
        <v>36</v>
      </c>
      <c r="E37" t="s">
        <v>319</v>
      </c>
      <c r="F37" t="s">
        <v>0</v>
      </c>
      <c r="G37" t="s">
        <v>1827</v>
      </c>
      <c r="H37">
        <v>8.8559999999999999</v>
      </c>
      <c r="I37">
        <v>82.17</v>
      </c>
      <c r="J37">
        <v>235</v>
      </c>
    </row>
    <row r="38" spans="1:10" x14ac:dyDescent="0.35">
      <c r="A38" t="s">
        <v>13362</v>
      </c>
      <c r="B38">
        <v>1950</v>
      </c>
      <c r="C38">
        <v>14488</v>
      </c>
      <c r="D38">
        <v>37</v>
      </c>
      <c r="E38" t="s">
        <v>319</v>
      </c>
      <c r="F38" t="s">
        <v>0</v>
      </c>
      <c r="G38" t="s">
        <v>1958</v>
      </c>
      <c r="H38">
        <v>9.2279999999999998</v>
      </c>
      <c r="I38">
        <v>94.85</v>
      </c>
      <c r="J38">
        <v>650</v>
      </c>
    </row>
    <row r="39" spans="1:10" x14ac:dyDescent="0.35">
      <c r="A39" t="s">
        <v>13363</v>
      </c>
      <c r="B39">
        <v>2347</v>
      </c>
      <c r="C39">
        <v>14299</v>
      </c>
      <c r="D39">
        <v>38</v>
      </c>
      <c r="E39" t="s">
        <v>328</v>
      </c>
      <c r="F39" t="s">
        <v>0</v>
      </c>
      <c r="G39" t="s">
        <v>5961</v>
      </c>
      <c r="H39">
        <v>3.1669999999999998</v>
      </c>
      <c r="I39">
        <v>52.49</v>
      </c>
      <c r="J39">
        <v>2347</v>
      </c>
    </row>
    <row r="40" spans="1:10" x14ac:dyDescent="0.35">
      <c r="A40" t="s">
        <v>13364</v>
      </c>
      <c r="B40">
        <v>467</v>
      </c>
      <c r="C40">
        <v>14109</v>
      </c>
      <c r="D40">
        <v>39</v>
      </c>
      <c r="E40" t="s">
        <v>319</v>
      </c>
      <c r="F40" t="s">
        <v>0</v>
      </c>
      <c r="G40" t="s">
        <v>1773</v>
      </c>
      <c r="H40">
        <v>15.367000000000001</v>
      </c>
      <c r="I40">
        <v>91.15</v>
      </c>
      <c r="J40">
        <v>107</v>
      </c>
    </row>
    <row r="41" spans="1:10" x14ac:dyDescent="0.35">
      <c r="A41" t="s">
        <v>13365</v>
      </c>
      <c r="B41">
        <v>646</v>
      </c>
      <c r="C41">
        <v>13946</v>
      </c>
      <c r="D41">
        <v>40</v>
      </c>
      <c r="E41" t="s">
        <v>319</v>
      </c>
      <c r="F41" t="s">
        <v>0</v>
      </c>
      <c r="G41" t="s">
        <v>1705</v>
      </c>
      <c r="H41">
        <v>14.012</v>
      </c>
      <c r="I41">
        <v>92.02</v>
      </c>
      <c r="J41">
        <v>637</v>
      </c>
    </row>
    <row r="42" spans="1:10" x14ac:dyDescent="0.35">
      <c r="A42" t="s">
        <v>13366</v>
      </c>
      <c r="B42">
        <v>1630</v>
      </c>
      <c r="C42">
        <v>13769</v>
      </c>
      <c r="D42">
        <v>41</v>
      </c>
      <c r="E42" t="s">
        <v>319</v>
      </c>
      <c r="F42" t="s">
        <v>0</v>
      </c>
      <c r="G42" t="s">
        <v>1724</v>
      </c>
      <c r="H42">
        <v>4.1859999999999999</v>
      </c>
      <c r="I42">
        <v>84.48</v>
      </c>
      <c r="J42">
        <v>353</v>
      </c>
    </row>
    <row r="43" spans="1:10" x14ac:dyDescent="0.35">
      <c r="A43" t="s">
        <v>13367</v>
      </c>
      <c r="B43">
        <v>2841</v>
      </c>
      <c r="C43">
        <v>13156</v>
      </c>
      <c r="D43">
        <v>42</v>
      </c>
      <c r="E43" t="s">
        <v>319</v>
      </c>
      <c r="F43" t="s">
        <v>0</v>
      </c>
      <c r="G43" t="s">
        <v>1958</v>
      </c>
      <c r="H43">
        <v>11.113</v>
      </c>
      <c r="I43">
        <v>96.32</v>
      </c>
      <c r="J43">
        <v>800</v>
      </c>
    </row>
    <row r="44" spans="1:10" x14ac:dyDescent="0.35">
      <c r="A44" t="s">
        <v>13368</v>
      </c>
      <c r="B44">
        <v>2490</v>
      </c>
      <c r="C44">
        <v>13097</v>
      </c>
      <c r="D44">
        <v>43</v>
      </c>
      <c r="E44" t="s">
        <v>319</v>
      </c>
      <c r="F44" t="s">
        <v>0</v>
      </c>
      <c r="G44" t="s">
        <v>2019</v>
      </c>
      <c r="H44">
        <v>8.6150000000000002</v>
      </c>
      <c r="I44">
        <v>83.97</v>
      </c>
      <c r="J44">
        <v>1383</v>
      </c>
    </row>
    <row r="45" spans="1:10" x14ac:dyDescent="0.35">
      <c r="A45" t="s">
        <v>13369</v>
      </c>
      <c r="B45">
        <v>1342</v>
      </c>
      <c r="C45">
        <v>12977</v>
      </c>
      <c r="D45">
        <v>44</v>
      </c>
      <c r="E45" t="s">
        <v>328</v>
      </c>
      <c r="F45" t="s">
        <v>0</v>
      </c>
      <c r="G45" t="s">
        <v>1734</v>
      </c>
      <c r="H45">
        <v>4.782</v>
      </c>
      <c r="I45">
        <v>58.33</v>
      </c>
      <c r="J45">
        <v>327</v>
      </c>
    </row>
    <row r="46" spans="1:10" x14ac:dyDescent="0.35">
      <c r="A46" t="s">
        <v>13370</v>
      </c>
      <c r="B46">
        <v>832</v>
      </c>
      <c r="C46">
        <v>12719</v>
      </c>
      <c r="D46">
        <v>45</v>
      </c>
      <c r="E46" t="s">
        <v>319</v>
      </c>
      <c r="F46" t="s">
        <v>0</v>
      </c>
      <c r="G46" t="s">
        <v>6095</v>
      </c>
      <c r="H46">
        <v>7.633</v>
      </c>
      <c r="I46">
        <v>76.28</v>
      </c>
      <c r="J46">
        <v>268</v>
      </c>
    </row>
    <row r="47" spans="1:10" x14ac:dyDescent="0.35">
      <c r="A47" t="s">
        <v>13371</v>
      </c>
      <c r="B47">
        <v>4358</v>
      </c>
      <c r="C47">
        <v>12671</v>
      </c>
      <c r="D47">
        <v>46</v>
      </c>
      <c r="E47" t="s">
        <v>319</v>
      </c>
      <c r="F47" t="s">
        <v>0</v>
      </c>
      <c r="G47" t="s">
        <v>4416</v>
      </c>
      <c r="H47">
        <v>7.5380000000000003</v>
      </c>
      <c r="I47">
        <v>89.18</v>
      </c>
      <c r="J47">
        <v>917</v>
      </c>
    </row>
    <row r="48" spans="1:10" x14ac:dyDescent="0.35">
      <c r="A48" t="s">
        <v>13372</v>
      </c>
      <c r="B48">
        <v>5918</v>
      </c>
      <c r="C48">
        <v>12614</v>
      </c>
      <c r="D48">
        <v>47</v>
      </c>
      <c r="E48" t="s">
        <v>319</v>
      </c>
      <c r="F48" t="s">
        <v>0</v>
      </c>
      <c r="G48" t="s">
        <v>2661</v>
      </c>
      <c r="H48">
        <v>15.483000000000001</v>
      </c>
      <c r="I48">
        <v>89.71</v>
      </c>
      <c r="J48">
        <v>377</v>
      </c>
    </row>
    <row r="49" spans="1:10" x14ac:dyDescent="0.35">
      <c r="A49" t="s">
        <v>13373</v>
      </c>
      <c r="B49">
        <v>3474</v>
      </c>
      <c r="C49">
        <v>12445</v>
      </c>
      <c r="D49">
        <v>48</v>
      </c>
      <c r="E49" t="s">
        <v>319</v>
      </c>
      <c r="F49" t="s">
        <v>0</v>
      </c>
      <c r="G49" t="s">
        <v>1759</v>
      </c>
      <c r="H49">
        <v>17.349</v>
      </c>
      <c r="I49">
        <v>95.45</v>
      </c>
      <c r="J49">
        <v>533</v>
      </c>
    </row>
    <row r="50" spans="1:10" x14ac:dyDescent="0.35">
      <c r="A50" t="s">
        <v>13374</v>
      </c>
      <c r="B50">
        <v>1840</v>
      </c>
      <c r="C50">
        <v>12253</v>
      </c>
      <c r="D50">
        <v>49</v>
      </c>
      <c r="E50" t="s">
        <v>328</v>
      </c>
      <c r="F50" t="s">
        <v>0</v>
      </c>
      <c r="G50" t="s">
        <v>2470</v>
      </c>
      <c r="H50">
        <v>3.2610000000000001</v>
      </c>
      <c r="I50">
        <v>66.959999999999994</v>
      </c>
      <c r="J50">
        <v>471</v>
      </c>
    </row>
    <row r="51" spans="1:10" x14ac:dyDescent="0.35">
      <c r="A51" t="s">
        <v>13375</v>
      </c>
      <c r="B51">
        <v>704</v>
      </c>
      <c r="C51">
        <v>12058</v>
      </c>
      <c r="D51">
        <v>50</v>
      </c>
      <c r="E51" t="s">
        <v>319</v>
      </c>
      <c r="F51" t="s">
        <v>0</v>
      </c>
      <c r="G51" t="s">
        <v>5914</v>
      </c>
      <c r="H51">
        <v>9.173</v>
      </c>
      <c r="I51">
        <v>82.2</v>
      </c>
      <c r="J51">
        <v>128</v>
      </c>
    </row>
    <row r="52" spans="1:10" x14ac:dyDescent="0.35">
      <c r="A52" t="s">
        <v>13376</v>
      </c>
      <c r="B52">
        <v>1472</v>
      </c>
      <c r="C52">
        <v>12000</v>
      </c>
      <c r="D52">
        <v>51</v>
      </c>
      <c r="E52" t="s">
        <v>319</v>
      </c>
      <c r="F52" t="s">
        <v>0</v>
      </c>
      <c r="G52" t="s">
        <v>13377</v>
      </c>
      <c r="H52">
        <v>4.0720000000000001</v>
      </c>
      <c r="I52">
        <v>74.05</v>
      </c>
      <c r="J52">
        <v>60</v>
      </c>
    </row>
    <row r="53" spans="1:10" x14ac:dyDescent="0.35">
      <c r="A53" t="s">
        <v>13378</v>
      </c>
      <c r="B53">
        <v>908</v>
      </c>
      <c r="C53">
        <v>11813</v>
      </c>
      <c r="D53">
        <v>52</v>
      </c>
      <c r="E53" t="s">
        <v>319</v>
      </c>
      <c r="F53" t="s">
        <v>0</v>
      </c>
      <c r="G53" t="s">
        <v>13379</v>
      </c>
      <c r="H53">
        <v>7.0910000000000002</v>
      </c>
      <c r="I53">
        <v>93.07</v>
      </c>
      <c r="J53">
        <v>728</v>
      </c>
    </row>
    <row r="54" spans="1:10" x14ac:dyDescent="0.35">
      <c r="A54" t="s">
        <v>13380</v>
      </c>
      <c r="B54">
        <v>6044</v>
      </c>
      <c r="C54">
        <v>11266</v>
      </c>
      <c r="D54">
        <v>53</v>
      </c>
      <c r="E54" t="s">
        <v>328</v>
      </c>
      <c r="F54" t="s">
        <v>0</v>
      </c>
      <c r="G54" t="s">
        <v>2402</v>
      </c>
      <c r="H54">
        <v>4.5060000000000002</v>
      </c>
      <c r="I54">
        <v>68.010000000000005</v>
      </c>
      <c r="J54">
        <v>632</v>
      </c>
    </row>
    <row r="55" spans="1:10" x14ac:dyDescent="0.35">
      <c r="A55" t="s">
        <v>13381</v>
      </c>
      <c r="B55">
        <v>1132</v>
      </c>
      <c r="C55">
        <v>11249</v>
      </c>
      <c r="D55">
        <v>54</v>
      </c>
      <c r="E55" t="s">
        <v>328</v>
      </c>
      <c r="F55" t="s">
        <v>0</v>
      </c>
      <c r="G55" t="s">
        <v>1938</v>
      </c>
      <c r="H55">
        <v>4.8390000000000004</v>
      </c>
      <c r="I55">
        <v>62.85</v>
      </c>
      <c r="J55">
        <v>143</v>
      </c>
    </row>
    <row r="56" spans="1:10" x14ac:dyDescent="0.35">
      <c r="A56" t="s">
        <v>13382</v>
      </c>
      <c r="B56">
        <v>538</v>
      </c>
      <c r="C56">
        <v>11049</v>
      </c>
      <c r="D56">
        <v>55</v>
      </c>
      <c r="E56" t="s">
        <v>319</v>
      </c>
      <c r="F56" t="s">
        <v>0</v>
      </c>
      <c r="G56" t="s">
        <v>6495</v>
      </c>
      <c r="H56">
        <v>13.263</v>
      </c>
      <c r="I56">
        <v>96.68</v>
      </c>
      <c r="J56">
        <v>538</v>
      </c>
    </row>
    <row r="57" spans="1:10" x14ac:dyDescent="0.35">
      <c r="A57" t="s">
        <v>13383</v>
      </c>
      <c r="B57">
        <v>857</v>
      </c>
      <c r="C57">
        <v>10700</v>
      </c>
      <c r="D57">
        <v>56</v>
      </c>
      <c r="E57" t="s">
        <v>328</v>
      </c>
      <c r="F57" t="s">
        <v>0</v>
      </c>
      <c r="G57" t="s">
        <v>1779</v>
      </c>
      <c r="H57">
        <v>6.5179999999999998</v>
      </c>
      <c r="I57">
        <v>74.900000000000006</v>
      </c>
      <c r="J57">
        <v>857</v>
      </c>
    </row>
    <row r="58" spans="1:10" x14ac:dyDescent="0.35">
      <c r="A58" t="s">
        <v>13384</v>
      </c>
      <c r="B58">
        <v>1895</v>
      </c>
      <c r="C58">
        <v>10404</v>
      </c>
      <c r="D58">
        <v>57</v>
      </c>
      <c r="E58" t="s">
        <v>328</v>
      </c>
      <c r="F58" t="s">
        <v>0</v>
      </c>
      <c r="G58" t="s">
        <v>13385</v>
      </c>
      <c r="H58">
        <v>2.97</v>
      </c>
      <c r="I58">
        <v>50.03</v>
      </c>
      <c r="J58">
        <v>352</v>
      </c>
    </row>
    <row r="59" spans="1:10" x14ac:dyDescent="0.35">
      <c r="A59" t="s">
        <v>13386</v>
      </c>
      <c r="B59">
        <v>1156</v>
      </c>
      <c r="C59">
        <v>10277</v>
      </c>
      <c r="D59">
        <v>58</v>
      </c>
      <c r="E59" t="s">
        <v>319</v>
      </c>
      <c r="F59" t="s">
        <v>0</v>
      </c>
      <c r="G59" t="s">
        <v>8727</v>
      </c>
      <c r="H59">
        <v>6.2279999999999998</v>
      </c>
      <c r="I59">
        <v>83.39</v>
      </c>
      <c r="J59">
        <v>1132</v>
      </c>
    </row>
    <row r="60" spans="1:10" x14ac:dyDescent="0.35">
      <c r="A60" t="s">
        <v>13387</v>
      </c>
      <c r="B60">
        <v>4497</v>
      </c>
      <c r="C60">
        <v>10221</v>
      </c>
      <c r="D60">
        <v>59</v>
      </c>
      <c r="E60" t="s">
        <v>319</v>
      </c>
      <c r="F60" t="s">
        <v>0</v>
      </c>
      <c r="G60" t="s">
        <v>1940</v>
      </c>
      <c r="H60">
        <v>9.6980000000000004</v>
      </c>
      <c r="I60">
        <v>92.69</v>
      </c>
      <c r="J60">
        <v>399</v>
      </c>
    </row>
    <row r="61" spans="1:10" x14ac:dyDescent="0.35">
      <c r="A61" t="s">
        <v>13388</v>
      </c>
      <c r="B61">
        <v>856</v>
      </c>
      <c r="C61">
        <v>10097</v>
      </c>
      <c r="D61">
        <v>60</v>
      </c>
      <c r="E61" t="s">
        <v>319</v>
      </c>
      <c r="F61" t="s">
        <v>0</v>
      </c>
      <c r="G61" t="s">
        <v>4006</v>
      </c>
      <c r="H61">
        <v>6.6219999999999999</v>
      </c>
      <c r="I61">
        <v>85.26</v>
      </c>
      <c r="J61">
        <v>573</v>
      </c>
    </row>
    <row r="62" spans="1:10" x14ac:dyDescent="0.35">
      <c r="A62" t="s">
        <v>13389</v>
      </c>
      <c r="B62">
        <v>365</v>
      </c>
      <c r="C62">
        <v>10047</v>
      </c>
      <c r="D62">
        <v>61</v>
      </c>
      <c r="E62" t="s">
        <v>319</v>
      </c>
      <c r="F62" t="s">
        <v>0</v>
      </c>
      <c r="G62" t="s">
        <v>1940</v>
      </c>
      <c r="H62">
        <v>16.655000000000001</v>
      </c>
      <c r="I62">
        <v>98.35</v>
      </c>
      <c r="J62">
        <v>288</v>
      </c>
    </row>
    <row r="63" spans="1:10" x14ac:dyDescent="0.35">
      <c r="A63" t="s">
        <v>13390</v>
      </c>
      <c r="B63">
        <v>782</v>
      </c>
      <c r="C63">
        <v>9992</v>
      </c>
      <c r="D63">
        <v>62</v>
      </c>
      <c r="E63" t="s">
        <v>319</v>
      </c>
      <c r="F63" t="s">
        <v>0</v>
      </c>
      <c r="G63" t="s">
        <v>1781</v>
      </c>
      <c r="H63">
        <v>8.7539999999999996</v>
      </c>
      <c r="I63">
        <v>81.180000000000007</v>
      </c>
      <c r="J63">
        <v>363</v>
      </c>
    </row>
    <row r="64" spans="1:10" x14ac:dyDescent="0.35">
      <c r="A64" t="s">
        <v>13391</v>
      </c>
      <c r="B64">
        <v>1752</v>
      </c>
      <c r="C64">
        <v>9985</v>
      </c>
      <c r="D64">
        <v>63</v>
      </c>
      <c r="E64" t="s">
        <v>319</v>
      </c>
      <c r="F64" t="s">
        <v>0</v>
      </c>
      <c r="G64" t="s">
        <v>1999</v>
      </c>
      <c r="H64">
        <v>3.0070000000000001</v>
      </c>
      <c r="I64">
        <v>89.33</v>
      </c>
      <c r="J64">
        <v>267</v>
      </c>
    </row>
    <row r="65" spans="1:10" x14ac:dyDescent="0.35">
      <c r="A65" t="s">
        <v>13392</v>
      </c>
      <c r="B65">
        <v>1080</v>
      </c>
      <c r="C65">
        <v>9964</v>
      </c>
      <c r="D65">
        <v>64</v>
      </c>
      <c r="E65" t="s">
        <v>319</v>
      </c>
      <c r="F65" t="s">
        <v>0</v>
      </c>
      <c r="G65" t="s">
        <v>13393</v>
      </c>
      <c r="H65">
        <v>9.5239999999999991</v>
      </c>
      <c r="I65">
        <v>89.78</v>
      </c>
      <c r="J65">
        <v>678</v>
      </c>
    </row>
    <row r="66" spans="1:10" x14ac:dyDescent="0.35">
      <c r="A66" t="s">
        <v>13394</v>
      </c>
      <c r="B66">
        <v>459</v>
      </c>
      <c r="C66">
        <v>9884</v>
      </c>
      <c r="D66">
        <v>65</v>
      </c>
      <c r="E66" t="s">
        <v>319</v>
      </c>
      <c r="F66" t="s">
        <v>0</v>
      </c>
      <c r="G66" t="s">
        <v>13395</v>
      </c>
      <c r="H66">
        <v>10.801</v>
      </c>
      <c r="I66">
        <v>92</v>
      </c>
      <c r="J66">
        <v>142</v>
      </c>
    </row>
    <row r="67" spans="1:10" x14ac:dyDescent="0.35">
      <c r="A67" t="s">
        <v>13396</v>
      </c>
      <c r="B67">
        <v>1200</v>
      </c>
      <c r="C67">
        <v>9587</v>
      </c>
      <c r="D67">
        <v>66</v>
      </c>
      <c r="E67" t="s">
        <v>328</v>
      </c>
      <c r="F67" t="s">
        <v>0</v>
      </c>
      <c r="G67" t="s">
        <v>2402</v>
      </c>
      <c r="H67">
        <v>3.7370000000000001</v>
      </c>
      <c r="I67">
        <v>59.19</v>
      </c>
      <c r="J67">
        <v>883</v>
      </c>
    </row>
    <row r="68" spans="1:10" x14ac:dyDescent="0.35">
      <c r="A68" t="s">
        <v>13397</v>
      </c>
      <c r="B68">
        <v>1204</v>
      </c>
      <c r="C68">
        <v>9550</v>
      </c>
      <c r="D68">
        <v>67</v>
      </c>
      <c r="E68" t="s">
        <v>328</v>
      </c>
      <c r="F68" t="s">
        <v>0</v>
      </c>
      <c r="G68" t="s">
        <v>13398</v>
      </c>
      <c r="H68">
        <v>3.5310000000000001</v>
      </c>
      <c r="I68">
        <v>61.41</v>
      </c>
      <c r="J68">
        <v>68</v>
      </c>
    </row>
    <row r="69" spans="1:10" x14ac:dyDescent="0.35">
      <c r="A69" t="s">
        <v>13399</v>
      </c>
      <c r="B69">
        <v>1047</v>
      </c>
      <c r="C69">
        <v>9521</v>
      </c>
      <c r="D69">
        <v>68</v>
      </c>
      <c r="E69" t="s">
        <v>319</v>
      </c>
      <c r="F69" t="s">
        <v>0</v>
      </c>
      <c r="G69" t="s">
        <v>3575</v>
      </c>
      <c r="H69">
        <v>4.4619999999999997</v>
      </c>
      <c r="I69">
        <v>88.19</v>
      </c>
      <c r="J69">
        <v>242</v>
      </c>
    </row>
    <row r="70" spans="1:10" x14ac:dyDescent="0.35">
      <c r="A70" t="s">
        <v>13400</v>
      </c>
      <c r="B70">
        <v>1240</v>
      </c>
      <c r="C70">
        <v>9500</v>
      </c>
      <c r="D70">
        <v>69</v>
      </c>
      <c r="E70" t="s">
        <v>319</v>
      </c>
      <c r="F70" t="s">
        <v>0</v>
      </c>
      <c r="G70" t="s">
        <v>3710</v>
      </c>
      <c r="H70">
        <v>9.298</v>
      </c>
      <c r="I70">
        <v>92.88</v>
      </c>
      <c r="J70">
        <v>591</v>
      </c>
    </row>
    <row r="71" spans="1:10" x14ac:dyDescent="0.35">
      <c r="A71" t="s">
        <v>13401</v>
      </c>
      <c r="B71">
        <v>896</v>
      </c>
      <c r="C71">
        <v>9465</v>
      </c>
      <c r="D71">
        <v>70</v>
      </c>
      <c r="E71" t="s">
        <v>319</v>
      </c>
      <c r="F71" t="s">
        <v>0</v>
      </c>
      <c r="G71" t="s">
        <v>1811</v>
      </c>
      <c r="H71">
        <v>5.399</v>
      </c>
      <c r="I71">
        <v>77.02</v>
      </c>
      <c r="J71">
        <v>896</v>
      </c>
    </row>
    <row r="72" spans="1:10" x14ac:dyDescent="0.35">
      <c r="A72" t="s">
        <v>13402</v>
      </c>
      <c r="B72">
        <v>910</v>
      </c>
      <c r="C72">
        <v>9406</v>
      </c>
      <c r="D72">
        <v>71</v>
      </c>
      <c r="E72" t="s">
        <v>328</v>
      </c>
      <c r="F72" t="s">
        <v>0</v>
      </c>
      <c r="G72" t="s">
        <v>1789</v>
      </c>
      <c r="H72">
        <v>5.6219999999999999</v>
      </c>
      <c r="I72">
        <v>70.44</v>
      </c>
      <c r="J72">
        <v>733</v>
      </c>
    </row>
    <row r="73" spans="1:10" x14ac:dyDescent="0.35">
      <c r="A73" t="s">
        <v>13403</v>
      </c>
      <c r="B73">
        <v>1852</v>
      </c>
      <c r="C73">
        <v>9376</v>
      </c>
      <c r="D73">
        <v>72</v>
      </c>
      <c r="E73" t="s">
        <v>319</v>
      </c>
      <c r="F73" t="s">
        <v>0</v>
      </c>
      <c r="G73" t="s">
        <v>1876</v>
      </c>
      <c r="H73">
        <v>6.9029999999999996</v>
      </c>
      <c r="I73">
        <v>88.35</v>
      </c>
      <c r="J73">
        <v>472</v>
      </c>
    </row>
    <row r="74" spans="1:10" x14ac:dyDescent="0.35">
      <c r="A74" t="s">
        <v>13404</v>
      </c>
      <c r="B74">
        <v>1660</v>
      </c>
      <c r="C74">
        <v>9226</v>
      </c>
      <c r="D74">
        <v>73</v>
      </c>
      <c r="E74" t="s">
        <v>319</v>
      </c>
      <c r="F74" t="s">
        <v>0</v>
      </c>
      <c r="G74" t="s">
        <v>2211</v>
      </c>
      <c r="H74">
        <v>12.893000000000001</v>
      </c>
      <c r="I74">
        <v>98.53</v>
      </c>
      <c r="J74">
        <v>369</v>
      </c>
    </row>
    <row r="75" spans="1:10" x14ac:dyDescent="0.35">
      <c r="A75" t="s">
        <v>13405</v>
      </c>
      <c r="B75">
        <v>1036</v>
      </c>
      <c r="C75">
        <v>9188</v>
      </c>
      <c r="D75">
        <v>74</v>
      </c>
      <c r="E75" t="s">
        <v>319</v>
      </c>
      <c r="F75" t="s">
        <v>0</v>
      </c>
      <c r="G75" t="s">
        <v>2402</v>
      </c>
      <c r="H75">
        <v>5.1189999999999998</v>
      </c>
      <c r="I75">
        <v>76.099999999999994</v>
      </c>
      <c r="J75">
        <v>349</v>
      </c>
    </row>
    <row r="76" spans="1:10" x14ac:dyDescent="0.35">
      <c r="A76" t="s">
        <v>13406</v>
      </c>
      <c r="B76">
        <v>757</v>
      </c>
      <c r="C76">
        <v>9178</v>
      </c>
      <c r="D76">
        <v>75</v>
      </c>
      <c r="E76" t="s">
        <v>319</v>
      </c>
      <c r="F76" t="s">
        <v>0</v>
      </c>
      <c r="G76" t="s">
        <v>2063</v>
      </c>
      <c r="H76">
        <v>6.4080000000000004</v>
      </c>
      <c r="I76">
        <v>79.790000000000006</v>
      </c>
      <c r="J76">
        <v>449</v>
      </c>
    </row>
    <row r="77" spans="1:10" x14ac:dyDescent="0.35">
      <c r="A77" t="s">
        <v>13407</v>
      </c>
      <c r="B77">
        <v>826</v>
      </c>
      <c r="C77">
        <v>9145</v>
      </c>
      <c r="D77">
        <v>76</v>
      </c>
      <c r="E77" t="s">
        <v>319</v>
      </c>
      <c r="F77" t="s">
        <v>0</v>
      </c>
      <c r="G77" t="s">
        <v>2019</v>
      </c>
      <c r="H77">
        <v>13.265000000000001</v>
      </c>
      <c r="I77">
        <v>92.95</v>
      </c>
      <c r="J77">
        <v>597</v>
      </c>
    </row>
    <row r="78" spans="1:10" x14ac:dyDescent="0.35">
      <c r="A78" t="s">
        <v>13408</v>
      </c>
      <c r="B78">
        <v>754</v>
      </c>
      <c r="C78">
        <v>9139</v>
      </c>
      <c r="D78">
        <v>77</v>
      </c>
      <c r="E78" t="s">
        <v>319</v>
      </c>
      <c r="F78" t="s">
        <v>0</v>
      </c>
      <c r="G78" t="s">
        <v>2906</v>
      </c>
      <c r="H78">
        <v>6.3879999999999999</v>
      </c>
      <c r="I78">
        <v>86.43</v>
      </c>
      <c r="J78">
        <v>119</v>
      </c>
    </row>
    <row r="79" spans="1:10" x14ac:dyDescent="0.35">
      <c r="A79" t="s">
        <v>13409</v>
      </c>
      <c r="B79">
        <v>1806</v>
      </c>
      <c r="C79">
        <v>8982</v>
      </c>
      <c r="D79">
        <v>78</v>
      </c>
      <c r="E79" t="s">
        <v>319</v>
      </c>
      <c r="F79" t="s">
        <v>0</v>
      </c>
      <c r="G79" t="s">
        <v>2197</v>
      </c>
      <c r="H79">
        <v>11.273999999999999</v>
      </c>
      <c r="I79">
        <v>93.49</v>
      </c>
      <c r="J79">
        <v>319</v>
      </c>
    </row>
    <row r="80" spans="1:10" x14ac:dyDescent="0.35">
      <c r="A80" t="s">
        <v>13410</v>
      </c>
      <c r="B80">
        <v>849</v>
      </c>
      <c r="C80">
        <v>8875</v>
      </c>
      <c r="D80">
        <v>79</v>
      </c>
      <c r="E80" t="s">
        <v>328</v>
      </c>
      <c r="F80" t="s">
        <v>0</v>
      </c>
      <c r="G80" t="s">
        <v>5975</v>
      </c>
      <c r="H80">
        <v>5.476</v>
      </c>
      <c r="I80">
        <v>69.489999999999995</v>
      </c>
      <c r="J80">
        <v>482</v>
      </c>
    </row>
    <row r="81" spans="1:10" x14ac:dyDescent="0.35">
      <c r="A81" t="s">
        <v>13411</v>
      </c>
      <c r="B81">
        <v>1149</v>
      </c>
      <c r="C81">
        <v>8832</v>
      </c>
      <c r="D81">
        <v>80</v>
      </c>
      <c r="E81" t="s">
        <v>328</v>
      </c>
      <c r="F81" t="s">
        <v>0</v>
      </c>
      <c r="G81" t="s">
        <v>2316</v>
      </c>
      <c r="H81">
        <v>3.6509999999999998</v>
      </c>
      <c r="I81">
        <v>52.66</v>
      </c>
      <c r="J81">
        <v>326</v>
      </c>
    </row>
    <row r="82" spans="1:10" x14ac:dyDescent="0.35">
      <c r="A82" t="s">
        <v>13412</v>
      </c>
      <c r="B82">
        <v>440</v>
      </c>
      <c r="C82">
        <v>8817</v>
      </c>
      <c r="D82">
        <v>81</v>
      </c>
      <c r="E82" t="s">
        <v>319</v>
      </c>
      <c r="F82" t="s">
        <v>0</v>
      </c>
      <c r="G82" t="s">
        <v>2883</v>
      </c>
      <c r="H82">
        <v>11.273999999999999</v>
      </c>
      <c r="I82">
        <v>96.82</v>
      </c>
      <c r="J82">
        <v>333</v>
      </c>
    </row>
    <row r="83" spans="1:10" x14ac:dyDescent="0.35">
      <c r="A83" t="s">
        <v>13413</v>
      </c>
      <c r="B83">
        <v>541</v>
      </c>
      <c r="C83">
        <v>8687</v>
      </c>
      <c r="D83">
        <v>82</v>
      </c>
      <c r="E83" t="s">
        <v>319</v>
      </c>
      <c r="F83" t="s">
        <v>0</v>
      </c>
      <c r="G83" t="s">
        <v>2379</v>
      </c>
      <c r="H83">
        <v>7.9470000000000001</v>
      </c>
      <c r="I83">
        <v>94.75</v>
      </c>
      <c r="J83">
        <v>268</v>
      </c>
    </row>
    <row r="84" spans="1:10" x14ac:dyDescent="0.35">
      <c r="A84" t="s">
        <v>13414</v>
      </c>
      <c r="B84">
        <v>4346</v>
      </c>
      <c r="C84">
        <v>8279</v>
      </c>
      <c r="D84">
        <v>83</v>
      </c>
      <c r="E84" t="s">
        <v>319</v>
      </c>
      <c r="F84" t="s">
        <v>0</v>
      </c>
      <c r="G84" t="s">
        <v>2197</v>
      </c>
      <c r="H84">
        <v>6.2880000000000003</v>
      </c>
      <c r="I84">
        <v>82.94</v>
      </c>
      <c r="J84">
        <v>318</v>
      </c>
    </row>
    <row r="85" spans="1:10" x14ac:dyDescent="0.35">
      <c r="A85" t="s">
        <v>13415</v>
      </c>
      <c r="B85">
        <v>1136</v>
      </c>
      <c r="C85">
        <v>8266</v>
      </c>
      <c r="D85">
        <v>84</v>
      </c>
      <c r="E85" t="s">
        <v>319</v>
      </c>
      <c r="F85" t="s">
        <v>0</v>
      </c>
      <c r="G85" t="s">
        <v>7004</v>
      </c>
      <c r="H85">
        <v>3.8210000000000002</v>
      </c>
      <c r="I85">
        <v>82.35</v>
      </c>
      <c r="J85">
        <v>307</v>
      </c>
    </row>
    <row r="86" spans="1:10" x14ac:dyDescent="0.35">
      <c r="A86" t="s">
        <v>13416</v>
      </c>
      <c r="B86">
        <v>975</v>
      </c>
      <c r="C86">
        <v>8194</v>
      </c>
      <c r="D86">
        <v>85</v>
      </c>
      <c r="E86" t="s">
        <v>319</v>
      </c>
      <c r="F86" t="s">
        <v>0</v>
      </c>
      <c r="G86" t="s">
        <v>13417</v>
      </c>
      <c r="H86">
        <v>3.8969999999999998</v>
      </c>
      <c r="I86">
        <v>74.31</v>
      </c>
      <c r="J86">
        <v>171</v>
      </c>
    </row>
    <row r="87" spans="1:10" x14ac:dyDescent="0.35">
      <c r="A87" t="s">
        <v>13418</v>
      </c>
      <c r="B87">
        <v>429</v>
      </c>
      <c r="C87">
        <v>8022</v>
      </c>
      <c r="D87">
        <v>86</v>
      </c>
      <c r="E87" t="s">
        <v>319</v>
      </c>
      <c r="F87" t="s">
        <v>0</v>
      </c>
      <c r="G87" t="s">
        <v>2628</v>
      </c>
      <c r="H87">
        <v>11.005000000000001</v>
      </c>
      <c r="I87">
        <v>89.16</v>
      </c>
      <c r="J87">
        <v>429</v>
      </c>
    </row>
    <row r="88" spans="1:10" x14ac:dyDescent="0.35">
      <c r="A88" t="s">
        <v>13419</v>
      </c>
      <c r="B88">
        <v>280</v>
      </c>
      <c r="C88">
        <v>7969</v>
      </c>
      <c r="D88">
        <v>87</v>
      </c>
      <c r="E88" t="s">
        <v>319</v>
      </c>
      <c r="F88" t="s">
        <v>0</v>
      </c>
      <c r="G88" t="s">
        <v>1815</v>
      </c>
      <c r="H88">
        <v>15.786</v>
      </c>
      <c r="I88">
        <v>98.25</v>
      </c>
      <c r="J88">
        <v>46</v>
      </c>
    </row>
    <row r="89" spans="1:10" x14ac:dyDescent="0.35">
      <c r="A89" t="s">
        <v>13420</v>
      </c>
      <c r="B89">
        <v>912</v>
      </c>
      <c r="C89">
        <v>7804</v>
      </c>
      <c r="D89">
        <v>88</v>
      </c>
      <c r="E89" t="s">
        <v>319</v>
      </c>
      <c r="F89" t="s">
        <v>0</v>
      </c>
      <c r="G89" t="s">
        <v>13421</v>
      </c>
      <c r="H89">
        <v>4.5209999999999999</v>
      </c>
      <c r="I89">
        <v>74.599999999999994</v>
      </c>
      <c r="J89">
        <v>355</v>
      </c>
    </row>
    <row r="90" spans="1:10" x14ac:dyDescent="0.35">
      <c r="A90" t="s">
        <v>13422</v>
      </c>
      <c r="B90">
        <v>1176</v>
      </c>
      <c r="C90">
        <v>7802</v>
      </c>
      <c r="D90">
        <v>89</v>
      </c>
      <c r="E90" t="s">
        <v>328</v>
      </c>
      <c r="F90" t="s">
        <v>0</v>
      </c>
      <c r="G90" t="s">
        <v>1815</v>
      </c>
      <c r="H90">
        <v>3.5529999999999999</v>
      </c>
      <c r="I90">
        <v>57.69</v>
      </c>
      <c r="J90">
        <v>1176</v>
      </c>
    </row>
    <row r="91" spans="1:10" x14ac:dyDescent="0.35">
      <c r="A91" t="s">
        <v>13423</v>
      </c>
      <c r="B91">
        <v>650</v>
      </c>
      <c r="C91">
        <v>7722</v>
      </c>
      <c r="D91">
        <v>90</v>
      </c>
      <c r="E91" t="s">
        <v>319</v>
      </c>
      <c r="F91" t="s">
        <v>0</v>
      </c>
      <c r="G91" t="s">
        <v>1705</v>
      </c>
      <c r="H91">
        <v>9.0709999999999997</v>
      </c>
      <c r="I91">
        <v>84.08</v>
      </c>
      <c r="J91">
        <v>638</v>
      </c>
    </row>
    <row r="92" spans="1:10" x14ac:dyDescent="0.35">
      <c r="A92" t="s">
        <v>13424</v>
      </c>
      <c r="B92">
        <v>1936</v>
      </c>
      <c r="C92">
        <v>7683</v>
      </c>
      <c r="D92">
        <v>91</v>
      </c>
      <c r="E92" t="s">
        <v>328</v>
      </c>
      <c r="F92" t="s">
        <v>0</v>
      </c>
      <c r="G92" t="s">
        <v>1958</v>
      </c>
      <c r="H92">
        <v>3.8580000000000001</v>
      </c>
      <c r="I92">
        <v>72.790000000000006</v>
      </c>
      <c r="J92">
        <v>382</v>
      </c>
    </row>
    <row r="93" spans="1:10" x14ac:dyDescent="0.35">
      <c r="A93" t="s">
        <v>13425</v>
      </c>
      <c r="B93">
        <v>1187</v>
      </c>
      <c r="C93">
        <v>7508</v>
      </c>
      <c r="D93">
        <v>92</v>
      </c>
      <c r="E93" t="s">
        <v>319</v>
      </c>
      <c r="F93" t="s">
        <v>0</v>
      </c>
      <c r="G93" t="s">
        <v>1940</v>
      </c>
      <c r="H93">
        <v>6.74</v>
      </c>
      <c r="I93">
        <v>87.5</v>
      </c>
      <c r="J93">
        <v>366</v>
      </c>
    </row>
    <row r="94" spans="1:10" x14ac:dyDescent="0.35">
      <c r="A94" t="s">
        <v>13426</v>
      </c>
      <c r="B94">
        <v>830</v>
      </c>
      <c r="C94">
        <v>7457</v>
      </c>
      <c r="D94">
        <v>93</v>
      </c>
      <c r="E94" t="s">
        <v>319</v>
      </c>
      <c r="F94" t="s">
        <v>0</v>
      </c>
      <c r="G94" t="s">
        <v>2206</v>
      </c>
      <c r="H94">
        <v>7.2560000000000002</v>
      </c>
      <c r="I94">
        <v>87.29</v>
      </c>
      <c r="J94">
        <v>639</v>
      </c>
    </row>
    <row r="95" spans="1:10" x14ac:dyDescent="0.35">
      <c r="A95" t="s">
        <v>13427</v>
      </c>
      <c r="B95">
        <v>926</v>
      </c>
      <c r="C95">
        <v>7389</v>
      </c>
      <c r="D95">
        <v>94</v>
      </c>
      <c r="E95" t="s">
        <v>328</v>
      </c>
      <c r="F95" t="s">
        <v>0</v>
      </c>
      <c r="G95" t="s">
        <v>1827</v>
      </c>
      <c r="H95">
        <v>4.1219999999999999</v>
      </c>
      <c r="I95">
        <v>57.83</v>
      </c>
      <c r="J95">
        <v>292</v>
      </c>
    </row>
    <row r="96" spans="1:10" x14ac:dyDescent="0.35">
      <c r="A96" t="s">
        <v>13428</v>
      </c>
      <c r="B96">
        <v>429</v>
      </c>
      <c r="C96">
        <v>7344</v>
      </c>
      <c r="D96">
        <v>95</v>
      </c>
      <c r="E96" t="s">
        <v>319</v>
      </c>
      <c r="F96" t="s">
        <v>0</v>
      </c>
      <c r="G96" t="s">
        <v>13395</v>
      </c>
      <c r="H96">
        <v>8.4640000000000004</v>
      </c>
      <c r="I96">
        <v>84.56</v>
      </c>
      <c r="J96">
        <v>65</v>
      </c>
    </row>
    <row r="97" spans="1:10" x14ac:dyDescent="0.35">
      <c r="A97" t="s">
        <v>13429</v>
      </c>
      <c r="B97">
        <v>532</v>
      </c>
      <c r="C97">
        <v>7336</v>
      </c>
      <c r="D97">
        <v>96</v>
      </c>
      <c r="E97" t="s">
        <v>319</v>
      </c>
      <c r="F97" t="s">
        <v>0</v>
      </c>
      <c r="G97" t="s">
        <v>2316</v>
      </c>
      <c r="H97">
        <v>7.2370000000000001</v>
      </c>
      <c r="I97">
        <v>88.83</v>
      </c>
      <c r="J97">
        <v>331</v>
      </c>
    </row>
    <row r="98" spans="1:10" x14ac:dyDescent="0.35">
      <c r="A98" t="s">
        <v>13430</v>
      </c>
      <c r="B98">
        <v>674</v>
      </c>
      <c r="C98">
        <v>7278</v>
      </c>
      <c r="D98">
        <v>97</v>
      </c>
      <c r="E98" t="s">
        <v>319</v>
      </c>
      <c r="F98" t="s">
        <v>0</v>
      </c>
      <c r="G98" t="s">
        <v>2003</v>
      </c>
      <c r="H98">
        <v>5.0060000000000002</v>
      </c>
      <c r="I98">
        <v>83.89</v>
      </c>
      <c r="J98">
        <v>197</v>
      </c>
    </row>
    <row r="99" spans="1:10" x14ac:dyDescent="0.35">
      <c r="A99" t="s">
        <v>13431</v>
      </c>
      <c r="B99">
        <v>1004</v>
      </c>
      <c r="C99">
        <v>7262</v>
      </c>
      <c r="D99">
        <v>98</v>
      </c>
      <c r="E99" t="s">
        <v>328</v>
      </c>
      <c r="F99" t="s">
        <v>0</v>
      </c>
      <c r="G99" t="s">
        <v>1815</v>
      </c>
      <c r="H99">
        <v>3.6120000000000001</v>
      </c>
      <c r="I99">
        <v>59.09</v>
      </c>
      <c r="J99">
        <v>152</v>
      </c>
    </row>
    <row r="100" spans="1:10" x14ac:dyDescent="0.35">
      <c r="A100" t="s">
        <v>13432</v>
      </c>
      <c r="B100">
        <v>949</v>
      </c>
      <c r="C100">
        <v>7204</v>
      </c>
      <c r="D100">
        <v>99</v>
      </c>
      <c r="E100" t="s">
        <v>319</v>
      </c>
      <c r="F100" t="s">
        <v>0</v>
      </c>
      <c r="G100" t="s">
        <v>2734</v>
      </c>
      <c r="H100">
        <v>4.423</v>
      </c>
      <c r="I100">
        <v>97.18</v>
      </c>
      <c r="J100">
        <v>378</v>
      </c>
    </row>
    <row r="101" spans="1:10" x14ac:dyDescent="0.35">
      <c r="A101" t="s">
        <v>13433</v>
      </c>
      <c r="B101">
        <v>365</v>
      </c>
      <c r="C101">
        <v>7132</v>
      </c>
      <c r="D101">
        <v>100</v>
      </c>
      <c r="E101" t="s">
        <v>319</v>
      </c>
      <c r="F101" t="s">
        <v>0</v>
      </c>
      <c r="G101" t="s">
        <v>2063</v>
      </c>
      <c r="H101">
        <v>10.867000000000001</v>
      </c>
      <c r="I101">
        <v>94.18</v>
      </c>
      <c r="J101">
        <v>194</v>
      </c>
    </row>
    <row r="102" spans="1:10" x14ac:dyDescent="0.35">
      <c r="A102" t="s">
        <v>13434</v>
      </c>
      <c r="B102">
        <v>1005</v>
      </c>
      <c r="C102">
        <v>7113</v>
      </c>
      <c r="D102">
        <v>101</v>
      </c>
      <c r="E102" t="s">
        <v>312</v>
      </c>
      <c r="F102" t="s">
        <v>0</v>
      </c>
      <c r="G102" t="s">
        <v>13435</v>
      </c>
      <c r="H102">
        <v>3.4609999999999999</v>
      </c>
      <c r="I102">
        <v>40.15</v>
      </c>
      <c r="J102">
        <v>537</v>
      </c>
    </row>
    <row r="103" spans="1:10" x14ac:dyDescent="0.35">
      <c r="A103" t="s">
        <v>13436</v>
      </c>
      <c r="B103">
        <v>5586</v>
      </c>
      <c r="C103">
        <v>7043</v>
      </c>
      <c r="D103">
        <v>102</v>
      </c>
      <c r="E103" t="s">
        <v>319</v>
      </c>
      <c r="F103" t="s">
        <v>0</v>
      </c>
      <c r="G103" t="s">
        <v>13437</v>
      </c>
      <c r="H103">
        <v>3.8380000000000001</v>
      </c>
      <c r="I103">
        <v>56.87</v>
      </c>
      <c r="J103">
        <v>493</v>
      </c>
    </row>
    <row r="104" spans="1:10" x14ac:dyDescent="0.35">
      <c r="A104" t="s">
        <v>2883</v>
      </c>
      <c r="B104">
        <v>671</v>
      </c>
      <c r="C104">
        <v>7012</v>
      </c>
      <c r="D104">
        <v>103</v>
      </c>
      <c r="E104" t="s">
        <v>319</v>
      </c>
      <c r="F104" t="s">
        <v>0</v>
      </c>
      <c r="G104" t="s">
        <v>2883</v>
      </c>
      <c r="H104">
        <v>6.431</v>
      </c>
      <c r="I104">
        <v>87.57</v>
      </c>
      <c r="J104">
        <v>404</v>
      </c>
    </row>
    <row r="105" spans="1:10" x14ac:dyDescent="0.35">
      <c r="A105" t="s">
        <v>13438</v>
      </c>
      <c r="B105">
        <v>425</v>
      </c>
      <c r="C105">
        <v>6895</v>
      </c>
      <c r="D105">
        <v>104</v>
      </c>
      <c r="E105" t="s">
        <v>319</v>
      </c>
      <c r="F105" t="s">
        <v>0</v>
      </c>
      <c r="G105" t="s">
        <v>2883</v>
      </c>
      <c r="H105">
        <v>8.3350000000000009</v>
      </c>
      <c r="I105">
        <v>94.51</v>
      </c>
      <c r="J105">
        <v>336</v>
      </c>
    </row>
    <row r="106" spans="1:10" x14ac:dyDescent="0.35">
      <c r="A106" t="s">
        <v>13439</v>
      </c>
      <c r="B106">
        <v>838</v>
      </c>
      <c r="C106">
        <v>6810</v>
      </c>
      <c r="D106">
        <v>105</v>
      </c>
      <c r="E106" t="s">
        <v>312</v>
      </c>
      <c r="F106" t="s">
        <v>0</v>
      </c>
      <c r="G106" t="s">
        <v>1798</v>
      </c>
      <c r="H106">
        <v>4.149</v>
      </c>
      <c r="I106">
        <v>39.92</v>
      </c>
      <c r="J106">
        <v>167</v>
      </c>
    </row>
    <row r="107" spans="1:10" x14ac:dyDescent="0.35">
      <c r="A107" t="s">
        <v>13440</v>
      </c>
      <c r="B107">
        <v>612</v>
      </c>
      <c r="C107">
        <v>6776</v>
      </c>
      <c r="D107">
        <v>106</v>
      </c>
      <c r="E107" t="s">
        <v>319</v>
      </c>
      <c r="F107" t="s">
        <v>0</v>
      </c>
      <c r="G107" t="s">
        <v>13441</v>
      </c>
      <c r="H107">
        <v>8.6780000000000008</v>
      </c>
      <c r="I107">
        <v>94.49</v>
      </c>
      <c r="J107">
        <v>480</v>
      </c>
    </row>
    <row r="108" spans="1:10" x14ac:dyDescent="0.35">
      <c r="A108" t="s">
        <v>13442</v>
      </c>
      <c r="B108">
        <v>846</v>
      </c>
      <c r="C108">
        <v>6725</v>
      </c>
      <c r="D108">
        <v>107</v>
      </c>
      <c r="E108" t="s">
        <v>328</v>
      </c>
      <c r="F108" t="s">
        <v>0</v>
      </c>
      <c r="G108" t="s">
        <v>3718</v>
      </c>
      <c r="H108">
        <v>4.0590000000000002</v>
      </c>
      <c r="I108">
        <v>54.51</v>
      </c>
      <c r="J108">
        <v>207</v>
      </c>
    </row>
    <row r="109" spans="1:10" x14ac:dyDescent="0.35">
      <c r="A109" t="s">
        <v>13443</v>
      </c>
      <c r="B109">
        <v>228</v>
      </c>
      <c r="C109">
        <v>6673</v>
      </c>
      <c r="D109">
        <v>108</v>
      </c>
      <c r="E109" t="s">
        <v>319</v>
      </c>
      <c r="F109" t="s">
        <v>0</v>
      </c>
      <c r="G109" t="s">
        <v>2457</v>
      </c>
      <c r="H109">
        <v>14.35</v>
      </c>
      <c r="I109">
        <v>99.47</v>
      </c>
      <c r="J109">
        <v>129</v>
      </c>
    </row>
    <row r="110" spans="1:10" x14ac:dyDescent="0.35">
      <c r="A110" t="s">
        <v>13444</v>
      </c>
      <c r="B110">
        <v>535</v>
      </c>
      <c r="C110">
        <v>6639</v>
      </c>
      <c r="D110">
        <v>109</v>
      </c>
      <c r="E110" t="s">
        <v>319</v>
      </c>
      <c r="F110" t="s">
        <v>0</v>
      </c>
      <c r="G110" t="s">
        <v>2460</v>
      </c>
      <c r="H110">
        <v>6.8650000000000002</v>
      </c>
      <c r="I110">
        <v>91</v>
      </c>
      <c r="J110">
        <v>354</v>
      </c>
    </row>
    <row r="111" spans="1:10" x14ac:dyDescent="0.35">
      <c r="A111" t="s">
        <v>13445</v>
      </c>
      <c r="B111">
        <v>530</v>
      </c>
      <c r="C111">
        <v>6619</v>
      </c>
      <c r="D111">
        <v>110</v>
      </c>
      <c r="E111" t="s">
        <v>319</v>
      </c>
      <c r="F111" t="s">
        <v>0</v>
      </c>
      <c r="G111" t="s">
        <v>3636</v>
      </c>
      <c r="H111">
        <v>6.3810000000000002</v>
      </c>
      <c r="I111">
        <v>89.19</v>
      </c>
      <c r="J111">
        <v>402</v>
      </c>
    </row>
    <row r="112" spans="1:10" x14ac:dyDescent="0.35">
      <c r="A112" t="s">
        <v>13446</v>
      </c>
      <c r="B112">
        <v>1947</v>
      </c>
      <c r="C112">
        <v>6553</v>
      </c>
      <c r="D112">
        <v>111</v>
      </c>
      <c r="E112" t="s">
        <v>319</v>
      </c>
      <c r="F112" t="s">
        <v>0</v>
      </c>
      <c r="G112" t="s">
        <v>2073</v>
      </c>
      <c r="H112">
        <v>7.3310000000000004</v>
      </c>
      <c r="I112">
        <v>92.35</v>
      </c>
      <c r="J112">
        <v>510</v>
      </c>
    </row>
    <row r="113" spans="1:10" x14ac:dyDescent="0.35">
      <c r="A113" t="s">
        <v>13447</v>
      </c>
      <c r="B113">
        <v>1458</v>
      </c>
      <c r="C113">
        <v>6549</v>
      </c>
      <c r="D113">
        <v>112</v>
      </c>
      <c r="E113" t="s">
        <v>319</v>
      </c>
      <c r="F113" t="s">
        <v>0</v>
      </c>
      <c r="G113" t="s">
        <v>1969</v>
      </c>
      <c r="H113">
        <v>5.9690000000000003</v>
      </c>
      <c r="I113">
        <v>83.89</v>
      </c>
      <c r="J113">
        <v>344</v>
      </c>
    </row>
    <row r="114" spans="1:10" x14ac:dyDescent="0.35">
      <c r="A114" t="s">
        <v>13448</v>
      </c>
      <c r="B114">
        <v>793</v>
      </c>
      <c r="C114">
        <v>6548</v>
      </c>
      <c r="D114">
        <v>113</v>
      </c>
      <c r="E114" t="s">
        <v>328</v>
      </c>
      <c r="F114" t="s">
        <v>0</v>
      </c>
      <c r="G114" t="s">
        <v>1882</v>
      </c>
      <c r="H114">
        <v>4.1669999999999998</v>
      </c>
      <c r="I114">
        <v>62.32</v>
      </c>
      <c r="J114">
        <v>239</v>
      </c>
    </row>
    <row r="115" spans="1:10" x14ac:dyDescent="0.35">
      <c r="A115" t="s">
        <v>13449</v>
      </c>
      <c r="B115">
        <v>587</v>
      </c>
      <c r="C115">
        <v>6475</v>
      </c>
      <c r="D115">
        <v>114</v>
      </c>
      <c r="E115" t="s">
        <v>328</v>
      </c>
      <c r="F115" t="s">
        <v>0</v>
      </c>
      <c r="G115" t="s">
        <v>13450</v>
      </c>
      <c r="H115">
        <v>6.0110000000000001</v>
      </c>
      <c r="I115">
        <v>67.19</v>
      </c>
      <c r="J115">
        <v>310</v>
      </c>
    </row>
    <row r="116" spans="1:10" x14ac:dyDescent="0.35">
      <c r="A116" t="s">
        <v>13451</v>
      </c>
      <c r="B116">
        <v>1503</v>
      </c>
      <c r="C116">
        <v>6454</v>
      </c>
      <c r="D116">
        <v>115</v>
      </c>
      <c r="E116" t="s">
        <v>312</v>
      </c>
      <c r="F116" t="s">
        <v>0</v>
      </c>
      <c r="G116" t="s">
        <v>1759</v>
      </c>
      <c r="H116">
        <v>2.585</v>
      </c>
      <c r="I116">
        <v>33.92</v>
      </c>
      <c r="J116">
        <v>251</v>
      </c>
    </row>
    <row r="117" spans="1:10" x14ac:dyDescent="0.35">
      <c r="A117" t="s">
        <v>13452</v>
      </c>
      <c r="B117">
        <v>453</v>
      </c>
      <c r="C117">
        <v>6450</v>
      </c>
      <c r="D117">
        <v>116</v>
      </c>
      <c r="E117" t="s">
        <v>319</v>
      </c>
      <c r="F117" t="s">
        <v>0</v>
      </c>
      <c r="G117" t="s">
        <v>1779</v>
      </c>
      <c r="H117">
        <v>7.4489999999999998</v>
      </c>
      <c r="I117">
        <v>79.39</v>
      </c>
      <c r="J117">
        <v>453</v>
      </c>
    </row>
    <row r="118" spans="1:10" x14ac:dyDescent="0.35">
      <c r="A118" t="s">
        <v>13453</v>
      </c>
      <c r="B118">
        <v>2782</v>
      </c>
      <c r="C118">
        <v>6419</v>
      </c>
      <c r="D118">
        <v>117</v>
      </c>
      <c r="E118" t="s">
        <v>319</v>
      </c>
      <c r="F118" t="s">
        <v>0</v>
      </c>
      <c r="G118" t="s">
        <v>2063</v>
      </c>
      <c r="H118">
        <v>6.39</v>
      </c>
      <c r="I118">
        <v>79.11</v>
      </c>
      <c r="J118">
        <v>465</v>
      </c>
    </row>
    <row r="119" spans="1:10" x14ac:dyDescent="0.35">
      <c r="A119" t="s">
        <v>13454</v>
      </c>
      <c r="B119">
        <v>942</v>
      </c>
      <c r="C119">
        <v>6417</v>
      </c>
      <c r="D119">
        <v>118</v>
      </c>
      <c r="E119" t="s">
        <v>328</v>
      </c>
      <c r="F119" t="s">
        <v>0</v>
      </c>
      <c r="G119" t="s">
        <v>1815</v>
      </c>
      <c r="H119">
        <v>3.6930000000000001</v>
      </c>
      <c r="I119">
        <v>60.49</v>
      </c>
      <c r="J119">
        <v>147</v>
      </c>
    </row>
    <row r="120" spans="1:10" x14ac:dyDescent="0.35">
      <c r="A120" t="s">
        <v>13455</v>
      </c>
      <c r="B120">
        <v>345</v>
      </c>
      <c r="C120">
        <v>6392</v>
      </c>
      <c r="D120">
        <v>119</v>
      </c>
      <c r="E120" t="s">
        <v>319</v>
      </c>
      <c r="F120" t="s">
        <v>0</v>
      </c>
      <c r="G120" t="s">
        <v>1699</v>
      </c>
      <c r="H120">
        <v>13.068</v>
      </c>
      <c r="I120">
        <v>90.99</v>
      </c>
      <c r="J120">
        <v>250</v>
      </c>
    </row>
    <row r="121" spans="1:10" x14ac:dyDescent="0.35">
      <c r="A121" t="s">
        <v>13456</v>
      </c>
      <c r="B121">
        <v>1433</v>
      </c>
      <c r="C121">
        <v>6388</v>
      </c>
      <c r="D121">
        <v>120</v>
      </c>
      <c r="E121" t="s">
        <v>319</v>
      </c>
      <c r="F121" t="s">
        <v>0</v>
      </c>
      <c r="G121" t="s">
        <v>1886</v>
      </c>
      <c r="H121">
        <v>8.0730000000000004</v>
      </c>
      <c r="I121">
        <v>88.5</v>
      </c>
      <c r="J121">
        <v>244</v>
      </c>
    </row>
    <row r="122" spans="1:10" x14ac:dyDescent="0.35">
      <c r="A122" t="s">
        <v>13457</v>
      </c>
      <c r="B122">
        <v>867</v>
      </c>
      <c r="C122">
        <v>6386</v>
      </c>
      <c r="D122">
        <v>121</v>
      </c>
      <c r="E122" t="s">
        <v>312</v>
      </c>
      <c r="F122" t="s">
        <v>0</v>
      </c>
      <c r="G122" t="s">
        <v>1886</v>
      </c>
      <c r="H122">
        <v>3.698</v>
      </c>
      <c r="I122">
        <v>46.17</v>
      </c>
      <c r="J122">
        <v>501</v>
      </c>
    </row>
    <row r="123" spans="1:10" x14ac:dyDescent="0.35">
      <c r="A123" t="s">
        <v>13458</v>
      </c>
      <c r="B123">
        <v>522</v>
      </c>
      <c r="C123">
        <v>6306</v>
      </c>
      <c r="D123">
        <v>122</v>
      </c>
      <c r="E123" t="s">
        <v>319</v>
      </c>
      <c r="F123" t="s">
        <v>0</v>
      </c>
      <c r="G123" t="s">
        <v>1795</v>
      </c>
      <c r="H123">
        <v>6.4989999999999997</v>
      </c>
      <c r="I123">
        <v>81.510000000000005</v>
      </c>
      <c r="J123">
        <v>286</v>
      </c>
    </row>
    <row r="124" spans="1:10" x14ac:dyDescent="0.35">
      <c r="A124" t="s">
        <v>13459</v>
      </c>
      <c r="B124">
        <v>728</v>
      </c>
      <c r="C124">
        <v>6305</v>
      </c>
      <c r="D124">
        <v>123</v>
      </c>
      <c r="E124" t="s">
        <v>328</v>
      </c>
      <c r="F124" t="s">
        <v>0</v>
      </c>
      <c r="G124" t="s">
        <v>2312</v>
      </c>
      <c r="H124">
        <v>4.3949999999999996</v>
      </c>
      <c r="I124">
        <v>64.87</v>
      </c>
      <c r="J124">
        <v>330</v>
      </c>
    </row>
    <row r="125" spans="1:10" x14ac:dyDescent="0.35">
      <c r="A125" t="s">
        <v>13460</v>
      </c>
      <c r="B125">
        <v>853</v>
      </c>
      <c r="C125">
        <v>6201</v>
      </c>
      <c r="D125">
        <v>124</v>
      </c>
      <c r="E125" t="s">
        <v>328</v>
      </c>
      <c r="F125" t="s">
        <v>0</v>
      </c>
      <c r="G125" t="s">
        <v>13461</v>
      </c>
      <c r="H125">
        <v>3.7090000000000001</v>
      </c>
      <c r="I125">
        <v>49.4</v>
      </c>
      <c r="J125">
        <v>107</v>
      </c>
    </row>
    <row r="126" spans="1:10" x14ac:dyDescent="0.35">
      <c r="A126" t="s">
        <v>13462</v>
      </c>
      <c r="B126">
        <v>223</v>
      </c>
      <c r="C126">
        <v>6198</v>
      </c>
      <c r="D126">
        <v>125</v>
      </c>
      <c r="E126" t="s">
        <v>319</v>
      </c>
      <c r="F126" t="s">
        <v>0</v>
      </c>
      <c r="G126" t="s">
        <v>1845</v>
      </c>
      <c r="H126">
        <v>79.683000000000007</v>
      </c>
      <c r="I126">
        <v>99.66</v>
      </c>
      <c r="J126">
        <v>221</v>
      </c>
    </row>
    <row r="127" spans="1:10" x14ac:dyDescent="0.35">
      <c r="A127" t="s">
        <v>13463</v>
      </c>
      <c r="B127">
        <v>511</v>
      </c>
      <c r="C127">
        <v>6176</v>
      </c>
      <c r="D127">
        <v>126</v>
      </c>
      <c r="E127" t="s">
        <v>319</v>
      </c>
      <c r="F127" t="s">
        <v>0</v>
      </c>
      <c r="G127" t="s">
        <v>8828</v>
      </c>
      <c r="H127">
        <v>7.7779999999999996</v>
      </c>
      <c r="I127">
        <v>83.28</v>
      </c>
      <c r="J127">
        <v>163</v>
      </c>
    </row>
    <row r="128" spans="1:10" x14ac:dyDescent="0.35">
      <c r="A128" t="s">
        <v>13464</v>
      </c>
      <c r="B128">
        <v>3242</v>
      </c>
      <c r="C128">
        <v>6151</v>
      </c>
      <c r="D128">
        <v>127</v>
      </c>
      <c r="E128" t="s">
        <v>328</v>
      </c>
      <c r="F128" t="s">
        <v>0</v>
      </c>
      <c r="G128" t="s">
        <v>1781</v>
      </c>
      <c r="H128">
        <v>4.3689999999999998</v>
      </c>
      <c r="I128">
        <v>54.3</v>
      </c>
      <c r="J128">
        <v>288</v>
      </c>
    </row>
    <row r="129" spans="1:10" x14ac:dyDescent="0.35">
      <c r="A129" t="s">
        <v>13465</v>
      </c>
      <c r="B129">
        <v>397</v>
      </c>
      <c r="C129">
        <v>6143</v>
      </c>
      <c r="D129">
        <v>128</v>
      </c>
      <c r="E129" t="s">
        <v>319</v>
      </c>
      <c r="F129" t="s">
        <v>0</v>
      </c>
      <c r="G129" t="s">
        <v>1751</v>
      </c>
      <c r="H129">
        <v>8.7550000000000008</v>
      </c>
      <c r="I129">
        <v>78.61</v>
      </c>
      <c r="J129">
        <v>397</v>
      </c>
    </row>
    <row r="130" spans="1:10" x14ac:dyDescent="0.35">
      <c r="A130" t="s">
        <v>13466</v>
      </c>
      <c r="B130">
        <v>1211</v>
      </c>
      <c r="C130">
        <v>6060</v>
      </c>
      <c r="D130">
        <v>129</v>
      </c>
      <c r="E130" t="s">
        <v>328</v>
      </c>
      <c r="F130" t="s">
        <v>0</v>
      </c>
      <c r="G130" t="s">
        <v>1825</v>
      </c>
      <c r="H130">
        <v>2.5510000000000002</v>
      </c>
      <c r="I130">
        <v>51.09</v>
      </c>
      <c r="J130">
        <v>451</v>
      </c>
    </row>
    <row r="131" spans="1:10" x14ac:dyDescent="0.35">
      <c r="A131" t="s">
        <v>13467</v>
      </c>
      <c r="B131">
        <v>2049</v>
      </c>
      <c r="C131">
        <v>6038</v>
      </c>
      <c r="D131">
        <v>130</v>
      </c>
      <c r="E131" t="s">
        <v>312</v>
      </c>
      <c r="F131" t="s">
        <v>0</v>
      </c>
      <c r="G131" t="s">
        <v>2019</v>
      </c>
      <c r="H131">
        <v>3.3370000000000002</v>
      </c>
      <c r="I131">
        <v>39.1</v>
      </c>
      <c r="J131">
        <v>435</v>
      </c>
    </row>
    <row r="132" spans="1:10" x14ac:dyDescent="0.35">
      <c r="A132" t="s">
        <v>13468</v>
      </c>
      <c r="B132">
        <v>875</v>
      </c>
      <c r="C132">
        <v>6025</v>
      </c>
      <c r="D132">
        <v>131</v>
      </c>
      <c r="E132" t="s">
        <v>328</v>
      </c>
      <c r="F132" t="s">
        <v>0</v>
      </c>
      <c r="G132" t="s">
        <v>13469</v>
      </c>
      <c r="H132">
        <v>3.6539999999999999</v>
      </c>
      <c r="I132">
        <v>49.74</v>
      </c>
      <c r="J132">
        <v>40</v>
      </c>
    </row>
    <row r="133" spans="1:10" x14ac:dyDescent="0.35">
      <c r="A133" t="s">
        <v>13470</v>
      </c>
      <c r="B133">
        <v>848</v>
      </c>
      <c r="C133">
        <v>6019</v>
      </c>
      <c r="D133">
        <v>132</v>
      </c>
      <c r="E133" t="s">
        <v>328</v>
      </c>
      <c r="F133" t="s">
        <v>0</v>
      </c>
      <c r="G133" t="s">
        <v>1793</v>
      </c>
      <c r="H133">
        <v>3.6139999999999999</v>
      </c>
      <c r="I133">
        <v>66.09</v>
      </c>
      <c r="J133">
        <v>80</v>
      </c>
    </row>
    <row r="134" spans="1:10" x14ac:dyDescent="0.35">
      <c r="A134" t="s">
        <v>13471</v>
      </c>
      <c r="B134">
        <v>487</v>
      </c>
      <c r="C134">
        <v>5969</v>
      </c>
      <c r="D134">
        <v>133</v>
      </c>
      <c r="E134" t="s">
        <v>319</v>
      </c>
      <c r="F134" t="s">
        <v>0</v>
      </c>
      <c r="G134" t="s">
        <v>2883</v>
      </c>
      <c r="H134">
        <v>6.282</v>
      </c>
      <c r="I134">
        <v>86.42</v>
      </c>
      <c r="J134">
        <v>325</v>
      </c>
    </row>
    <row r="135" spans="1:10" x14ac:dyDescent="0.35">
      <c r="A135" t="s">
        <v>13472</v>
      </c>
      <c r="B135">
        <v>1169</v>
      </c>
      <c r="C135">
        <v>5945</v>
      </c>
      <c r="D135">
        <v>134</v>
      </c>
      <c r="E135" t="s">
        <v>319</v>
      </c>
      <c r="F135" t="s">
        <v>0</v>
      </c>
      <c r="G135" t="s">
        <v>2194</v>
      </c>
      <c r="H135">
        <v>4.056</v>
      </c>
      <c r="I135">
        <v>83.46</v>
      </c>
      <c r="J135">
        <v>527</v>
      </c>
    </row>
    <row r="136" spans="1:10" x14ac:dyDescent="0.35">
      <c r="A136" t="s">
        <v>13473</v>
      </c>
      <c r="B136">
        <v>501</v>
      </c>
      <c r="C136">
        <v>5924</v>
      </c>
      <c r="D136">
        <v>135</v>
      </c>
      <c r="E136" t="s">
        <v>319</v>
      </c>
      <c r="F136" t="s">
        <v>0</v>
      </c>
      <c r="G136" t="s">
        <v>1815</v>
      </c>
      <c r="H136">
        <v>6.5750000000000002</v>
      </c>
      <c r="I136">
        <v>85.66</v>
      </c>
      <c r="J136">
        <v>190</v>
      </c>
    </row>
    <row r="137" spans="1:10" x14ac:dyDescent="0.35">
      <c r="A137" t="s">
        <v>13474</v>
      </c>
      <c r="B137">
        <v>196</v>
      </c>
      <c r="C137">
        <v>5900</v>
      </c>
      <c r="D137">
        <v>136</v>
      </c>
      <c r="E137" t="s">
        <v>319</v>
      </c>
      <c r="F137" t="s">
        <v>0</v>
      </c>
      <c r="G137" t="s">
        <v>1751</v>
      </c>
      <c r="H137">
        <v>17.337</v>
      </c>
      <c r="I137">
        <v>92.01</v>
      </c>
      <c r="J137">
        <v>195</v>
      </c>
    </row>
    <row r="138" spans="1:10" x14ac:dyDescent="0.35">
      <c r="A138" t="s">
        <v>13475</v>
      </c>
      <c r="B138">
        <v>286</v>
      </c>
      <c r="C138">
        <v>5855</v>
      </c>
      <c r="D138">
        <v>137</v>
      </c>
      <c r="E138" t="s">
        <v>319</v>
      </c>
      <c r="F138" t="s">
        <v>0</v>
      </c>
      <c r="G138" t="s">
        <v>13476</v>
      </c>
      <c r="H138">
        <v>12.063000000000001</v>
      </c>
      <c r="I138">
        <v>93.52</v>
      </c>
      <c r="J138">
        <v>286</v>
      </c>
    </row>
    <row r="139" spans="1:10" x14ac:dyDescent="0.35">
      <c r="A139" t="s">
        <v>13477</v>
      </c>
      <c r="B139">
        <v>482</v>
      </c>
      <c r="C139">
        <v>5853</v>
      </c>
      <c r="D139">
        <v>138</v>
      </c>
      <c r="E139" t="s">
        <v>319</v>
      </c>
      <c r="F139" t="s">
        <v>0</v>
      </c>
      <c r="G139" t="s">
        <v>7257</v>
      </c>
      <c r="H139">
        <v>5.6609999999999996</v>
      </c>
      <c r="I139">
        <v>87.76</v>
      </c>
      <c r="J139">
        <v>285</v>
      </c>
    </row>
    <row r="140" spans="1:10" x14ac:dyDescent="0.35">
      <c r="A140" t="s">
        <v>13478</v>
      </c>
      <c r="B140">
        <v>856</v>
      </c>
      <c r="C140">
        <v>5843</v>
      </c>
      <c r="D140">
        <v>139</v>
      </c>
      <c r="E140" t="s">
        <v>319</v>
      </c>
      <c r="F140" t="s">
        <v>0</v>
      </c>
      <c r="G140" t="s">
        <v>1789</v>
      </c>
      <c r="H140">
        <v>6.9930000000000003</v>
      </c>
      <c r="I140">
        <v>80.91</v>
      </c>
      <c r="J140">
        <v>457</v>
      </c>
    </row>
    <row r="141" spans="1:10" x14ac:dyDescent="0.35">
      <c r="A141" t="s">
        <v>13479</v>
      </c>
      <c r="B141">
        <v>2945</v>
      </c>
      <c r="C141">
        <v>5832</v>
      </c>
      <c r="D141">
        <v>140</v>
      </c>
      <c r="E141" t="s">
        <v>319</v>
      </c>
      <c r="F141" t="s">
        <v>0</v>
      </c>
      <c r="G141" t="s">
        <v>3769</v>
      </c>
      <c r="H141">
        <v>4.09</v>
      </c>
      <c r="I141">
        <v>69.42</v>
      </c>
      <c r="J141">
        <v>326</v>
      </c>
    </row>
    <row r="142" spans="1:10" x14ac:dyDescent="0.35">
      <c r="A142" t="s">
        <v>13480</v>
      </c>
      <c r="B142">
        <v>1285</v>
      </c>
      <c r="C142">
        <v>5831</v>
      </c>
      <c r="D142">
        <v>141</v>
      </c>
      <c r="E142" t="s">
        <v>312</v>
      </c>
      <c r="F142" t="s">
        <v>0</v>
      </c>
      <c r="G142" t="s">
        <v>1815</v>
      </c>
      <c r="H142">
        <v>2.609</v>
      </c>
      <c r="I142">
        <v>34.619999999999997</v>
      </c>
      <c r="J142">
        <v>45</v>
      </c>
    </row>
    <row r="143" spans="1:10" x14ac:dyDescent="0.35">
      <c r="A143" t="s">
        <v>13481</v>
      </c>
      <c r="B143">
        <v>125</v>
      </c>
      <c r="C143">
        <v>5829</v>
      </c>
      <c r="D143">
        <v>142</v>
      </c>
      <c r="E143" t="s">
        <v>319</v>
      </c>
      <c r="F143" t="s">
        <v>0</v>
      </c>
      <c r="G143" t="s">
        <v>1827</v>
      </c>
      <c r="H143">
        <v>24.797999999999998</v>
      </c>
      <c r="I143">
        <v>96.96</v>
      </c>
      <c r="J143">
        <v>122</v>
      </c>
    </row>
    <row r="144" spans="1:10" x14ac:dyDescent="0.35">
      <c r="A144" t="s">
        <v>13482</v>
      </c>
      <c r="B144">
        <v>284</v>
      </c>
      <c r="C144">
        <v>5816</v>
      </c>
      <c r="D144">
        <v>143</v>
      </c>
      <c r="E144" t="s">
        <v>319</v>
      </c>
      <c r="F144" t="s">
        <v>0</v>
      </c>
      <c r="G144" t="s">
        <v>1900</v>
      </c>
      <c r="H144">
        <v>14.26</v>
      </c>
      <c r="I144">
        <v>93.88</v>
      </c>
      <c r="J144">
        <v>281</v>
      </c>
    </row>
    <row r="145" spans="1:10" x14ac:dyDescent="0.35">
      <c r="A145" t="s">
        <v>13483</v>
      </c>
      <c r="B145">
        <v>1216</v>
      </c>
      <c r="C145">
        <v>5745</v>
      </c>
      <c r="D145">
        <v>144</v>
      </c>
      <c r="E145" t="s">
        <v>328</v>
      </c>
      <c r="F145" t="s">
        <v>0</v>
      </c>
      <c r="G145" t="s">
        <v>2855</v>
      </c>
      <c r="H145">
        <v>5.5460000000000003</v>
      </c>
      <c r="I145">
        <v>71.33</v>
      </c>
      <c r="J145">
        <v>442</v>
      </c>
    </row>
    <row r="146" spans="1:10" x14ac:dyDescent="0.35">
      <c r="A146" t="s">
        <v>13484</v>
      </c>
      <c r="B146">
        <v>745</v>
      </c>
      <c r="C146">
        <v>5727</v>
      </c>
      <c r="D146">
        <v>145</v>
      </c>
      <c r="E146" t="s">
        <v>319</v>
      </c>
      <c r="F146" t="s">
        <v>0</v>
      </c>
      <c r="G146" t="s">
        <v>13485</v>
      </c>
      <c r="H146">
        <v>9.8829999999999991</v>
      </c>
      <c r="I146">
        <v>91.09</v>
      </c>
      <c r="J146">
        <v>230</v>
      </c>
    </row>
    <row r="147" spans="1:10" x14ac:dyDescent="0.35">
      <c r="A147" t="s">
        <v>13486</v>
      </c>
      <c r="B147">
        <v>591</v>
      </c>
      <c r="C147">
        <v>5700</v>
      </c>
      <c r="D147">
        <v>146</v>
      </c>
      <c r="E147" t="s">
        <v>328</v>
      </c>
      <c r="F147" t="s">
        <v>0</v>
      </c>
      <c r="G147" t="s">
        <v>1791</v>
      </c>
      <c r="H147">
        <v>4.8540000000000001</v>
      </c>
      <c r="I147">
        <v>58.59</v>
      </c>
      <c r="J147">
        <v>153</v>
      </c>
    </row>
    <row r="148" spans="1:10" x14ac:dyDescent="0.35">
      <c r="A148" t="s">
        <v>13487</v>
      </c>
      <c r="B148">
        <v>1692</v>
      </c>
      <c r="C148">
        <v>5588</v>
      </c>
      <c r="D148">
        <v>147</v>
      </c>
      <c r="E148" t="s">
        <v>328</v>
      </c>
      <c r="F148" t="s">
        <v>0</v>
      </c>
      <c r="G148" t="s">
        <v>2202</v>
      </c>
      <c r="H148">
        <v>3.988</v>
      </c>
      <c r="I148">
        <v>71.31</v>
      </c>
      <c r="J148">
        <v>754</v>
      </c>
    </row>
    <row r="149" spans="1:10" x14ac:dyDescent="0.35">
      <c r="A149" t="s">
        <v>13488</v>
      </c>
      <c r="B149">
        <v>350</v>
      </c>
      <c r="C149">
        <v>5584</v>
      </c>
      <c r="D149">
        <v>148</v>
      </c>
      <c r="E149" t="s">
        <v>319</v>
      </c>
      <c r="F149" t="s">
        <v>0</v>
      </c>
      <c r="G149" t="s">
        <v>4006</v>
      </c>
      <c r="H149">
        <v>8.6780000000000008</v>
      </c>
      <c r="I149">
        <v>89.98</v>
      </c>
      <c r="J149">
        <v>231</v>
      </c>
    </row>
    <row r="150" spans="1:10" x14ac:dyDescent="0.35">
      <c r="A150" t="s">
        <v>13489</v>
      </c>
      <c r="B150">
        <v>212</v>
      </c>
      <c r="C150">
        <v>5530</v>
      </c>
      <c r="D150">
        <v>149</v>
      </c>
      <c r="E150" t="s">
        <v>319</v>
      </c>
      <c r="F150" t="s">
        <v>0</v>
      </c>
      <c r="G150" t="s">
        <v>2906</v>
      </c>
      <c r="H150">
        <v>12.388</v>
      </c>
      <c r="I150">
        <v>96.93</v>
      </c>
      <c r="J150">
        <v>70</v>
      </c>
    </row>
    <row r="151" spans="1:10" x14ac:dyDescent="0.35">
      <c r="A151" t="s">
        <v>13490</v>
      </c>
      <c r="B151">
        <v>264</v>
      </c>
      <c r="C151">
        <v>5503</v>
      </c>
      <c r="D151">
        <v>150</v>
      </c>
      <c r="E151" t="s">
        <v>319</v>
      </c>
      <c r="F151" t="s">
        <v>0</v>
      </c>
      <c r="G151" t="s">
        <v>2983</v>
      </c>
      <c r="H151">
        <v>10.618</v>
      </c>
      <c r="I151">
        <v>99.07</v>
      </c>
      <c r="J151">
        <v>94</v>
      </c>
    </row>
    <row r="152" spans="1:10" x14ac:dyDescent="0.35">
      <c r="A152" t="s">
        <v>13491</v>
      </c>
      <c r="B152">
        <v>1010</v>
      </c>
      <c r="C152">
        <v>5480</v>
      </c>
      <c r="D152">
        <v>151</v>
      </c>
      <c r="E152" t="s">
        <v>328</v>
      </c>
      <c r="F152" t="s">
        <v>0</v>
      </c>
      <c r="G152" t="s">
        <v>1876</v>
      </c>
      <c r="H152">
        <v>3.7160000000000002</v>
      </c>
      <c r="I152">
        <v>53.23</v>
      </c>
      <c r="J152">
        <v>836</v>
      </c>
    </row>
    <row r="153" spans="1:10" x14ac:dyDescent="0.35">
      <c r="A153" t="s">
        <v>13492</v>
      </c>
      <c r="B153">
        <v>833</v>
      </c>
      <c r="C153">
        <v>5473</v>
      </c>
      <c r="D153">
        <v>152</v>
      </c>
      <c r="E153" t="s">
        <v>319</v>
      </c>
      <c r="F153" t="s">
        <v>0</v>
      </c>
      <c r="G153" t="s">
        <v>1699</v>
      </c>
      <c r="H153">
        <v>12.776</v>
      </c>
      <c r="I153">
        <v>90.41</v>
      </c>
      <c r="J153">
        <v>394</v>
      </c>
    </row>
    <row r="154" spans="1:10" x14ac:dyDescent="0.35">
      <c r="A154" t="s">
        <v>13493</v>
      </c>
      <c r="B154">
        <v>251</v>
      </c>
      <c r="C154">
        <v>5471</v>
      </c>
      <c r="D154">
        <v>153</v>
      </c>
      <c r="E154" t="s">
        <v>319</v>
      </c>
      <c r="F154" t="s">
        <v>0</v>
      </c>
      <c r="G154" t="s">
        <v>13494</v>
      </c>
      <c r="H154">
        <v>10.946999999999999</v>
      </c>
      <c r="I154">
        <v>89.63</v>
      </c>
      <c r="J154">
        <v>124</v>
      </c>
    </row>
    <row r="155" spans="1:10" x14ac:dyDescent="0.35">
      <c r="A155" t="s">
        <v>13495</v>
      </c>
      <c r="B155">
        <v>549</v>
      </c>
      <c r="C155">
        <v>5451</v>
      </c>
      <c r="D155">
        <v>154</v>
      </c>
      <c r="E155" t="s">
        <v>319</v>
      </c>
      <c r="F155" t="s">
        <v>0</v>
      </c>
      <c r="G155" t="s">
        <v>13496</v>
      </c>
      <c r="H155">
        <v>5.0190000000000001</v>
      </c>
      <c r="I155">
        <v>91.4</v>
      </c>
      <c r="J155">
        <v>392</v>
      </c>
    </row>
    <row r="156" spans="1:10" x14ac:dyDescent="0.35">
      <c r="A156" t="s">
        <v>13497</v>
      </c>
      <c r="B156">
        <v>391</v>
      </c>
      <c r="C156">
        <v>5446</v>
      </c>
      <c r="D156">
        <v>155</v>
      </c>
      <c r="E156" t="s">
        <v>319</v>
      </c>
      <c r="F156" t="s">
        <v>0</v>
      </c>
      <c r="G156" t="s">
        <v>2460</v>
      </c>
      <c r="H156">
        <v>6.8019999999999996</v>
      </c>
      <c r="I156">
        <v>89.94</v>
      </c>
      <c r="J156">
        <v>335</v>
      </c>
    </row>
    <row r="157" spans="1:10" x14ac:dyDescent="0.35">
      <c r="A157" t="s">
        <v>13498</v>
      </c>
      <c r="B157">
        <v>284</v>
      </c>
      <c r="C157">
        <v>5376</v>
      </c>
      <c r="D157">
        <v>156</v>
      </c>
      <c r="E157" t="s">
        <v>319</v>
      </c>
      <c r="F157" t="s">
        <v>0</v>
      </c>
      <c r="G157" t="s">
        <v>1803</v>
      </c>
      <c r="H157">
        <v>8.9930000000000003</v>
      </c>
      <c r="I157">
        <v>86.46</v>
      </c>
      <c r="J157">
        <v>24</v>
      </c>
    </row>
    <row r="158" spans="1:10" x14ac:dyDescent="0.35">
      <c r="A158" t="s">
        <v>13499</v>
      </c>
      <c r="B158">
        <v>758</v>
      </c>
      <c r="C158">
        <v>5285</v>
      </c>
      <c r="D158">
        <v>157</v>
      </c>
      <c r="E158" t="s">
        <v>328</v>
      </c>
      <c r="F158" t="s">
        <v>0</v>
      </c>
      <c r="G158" t="s">
        <v>1740</v>
      </c>
      <c r="H158">
        <v>3.52</v>
      </c>
      <c r="I158">
        <v>57.66</v>
      </c>
      <c r="J158">
        <v>345</v>
      </c>
    </row>
    <row r="159" spans="1:10" x14ac:dyDescent="0.35">
      <c r="A159" t="s">
        <v>13500</v>
      </c>
      <c r="B159">
        <v>462</v>
      </c>
      <c r="C159">
        <v>5260</v>
      </c>
      <c r="D159">
        <v>158</v>
      </c>
      <c r="E159" t="s">
        <v>319</v>
      </c>
      <c r="F159" t="s">
        <v>0</v>
      </c>
      <c r="G159" t="s">
        <v>13501</v>
      </c>
      <c r="H159">
        <v>7.5629999999999997</v>
      </c>
      <c r="I159">
        <v>91.3</v>
      </c>
      <c r="J159">
        <v>247</v>
      </c>
    </row>
    <row r="160" spans="1:10" x14ac:dyDescent="0.35">
      <c r="A160" t="s">
        <v>13502</v>
      </c>
      <c r="B160">
        <v>573</v>
      </c>
      <c r="C160">
        <v>5258</v>
      </c>
      <c r="D160">
        <v>159</v>
      </c>
      <c r="E160" t="s">
        <v>319</v>
      </c>
      <c r="F160" t="s">
        <v>0</v>
      </c>
      <c r="G160" t="s">
        <v>2197</v>
      </c>
      <c r="H160">
        <v>5.43</v>
      </c>
      <c r="I160">
        <v>75.67</v>
      </c>
      <c r="J160">
        <v>572</v>
      </c>
    </row>
    <row r="161" spans="1:10" x14ac:dyDescent="0.35">
      <c r="A161" t="s">
        <v>13503</v>
      </c>
      <c r="B161">
        <v>388</v>
      </c>
      <c r="C161">
        <v>5214</v>
      </c>
      <c r="D161">
        <v>160</v>
      </c>
      <c r="E161" t="s">
        <v>319</v>
      </c>
      <c r="F161" t="s">
        <v>0</v>
      </c>
      <c r="G161" t="s">
        <v>13504</v>
      </c>
      <c r="H161">
        <v>8.2650000000000006</v>
      </c>
      <c r="I161">
        <v>91.3</v>
      </c>
      <c r="J161">
        <v>315</v>
      </c>
    </row>
    <row r="162" spans="1:10" x14ac:dyDescent="0.35">
      <c r="A162" t="s">
        <v>13505</v>
      </c>
      <c r="B162">
        <v>788</v>
      </c>
      <c r="C162">
        <v>5208</v>
      </c>
      <c r="D162">
        <v>161</v>
      </c>
      <c r="E162" t="s">
        <v>319</v>
      </c>
      <c r="F162" t="s">
        <v>0</v>
      </c>
      <c r="G162" t="s">
        <v>2799</v>
      </c>
      <c r="H162">
        <v>4.0679999999999996</v>
      </c>
      <c r="I162">
        <v>79.89</v>
      </c>
      <c r="J162">
        <v>221</v>
      </c>
    </row>
    <row r="163" spans="1:10" x14ac:dyDescent="0.35">
      <c r="A163" t="s">
        <v>13506</v>
      </c>
      <c r="B163">
        <v>743</v>
      </c>
      <c r="C163">
        <v>5157</v>
      </c>
      <c r="D163">
        <v>162</v>
      </c>
      <c r="E163" t="s">
        <v>328</v>
      </c>
      <c r="F163" t="s">
        <v>0</v>
      </c>
      <c r="G163" t="s">
        <v>2883</v>
      </c>
      <c r="H163">
        <v>3.593</v>
      </c>
      <c r="I163">
        <v>62.72</v>
      </c>
      <c r="J163">
        <v>739</v>
      </c>
    </row>
    <row r="164" spans="1:10" x14ac:dyDescent="0.35">
      <c r="A164" t="s">
        <v>13507</v>
      </c>
      <c r="B164">
        <v>929</v>
      </c>
      <c r="C164">
        <v>5084</v>
      </c>
      <c r="D164">
        <v>163</v>
      </c>
      <c r="E164" t="s">
        <v>328</v>
      </c>
      <c r="F164" t="s">
        <v>0</v>
      </c>
      <c r="G164" t="s">
        <v>4440</v>
      </c>
      <c r="H164">
        <v>3.1240000000000001</v>
      </c>
      <c r="I164">
        <v>56.9</v>
      </c>
      <c r="J164">
        <v>929</v>
      </c>
    </row>
    <row r="165" spans="1:10" x14ac:dyDescent="0.35">
      <c r="A165" t="s">
        <v>13508</v>
      </c>
      <c r="B165">
        <v>851</v>
      </c>
      <c r="C165">
        <v>5044</v>
      </c>
      <c r="D165">
        <v>164</v>
      </c>
      <c r="E165" t="s">
        <v>312</v>
      </c>
      <c r="F165" t="s">
        <v>0</v>
      </c>
      <c r="G165" t="s">
        <v>2061</v>
      </c>
      <c r="H165">
        <v>3.2229999999999999</v>
      </c>
      <c r="I165">
        <v>34.82</v>
      </c>
      <c r="J165">
        <v>851</v>
      </c>
    </row>
    <row r="166" spans="1:10" x14ac:dyDescent="0.35">
      <c r="A166" t="s">
        <v>13509</v>
      </c>
      <c r="B166">
        <v>747</v>
      </c>
      <c r="C166">
        <v>5034</v>
      </c>
      <c r="D166">
        <v>165</v>
      </c>
      <c r="E166" t="s">
        <v>328</v>
      </c>
      <c r="F166" t="s">
        <v>0</v>
      </c>
      <c r="G166" t="s">
        <v>2003</v>
      </c>
      <c r="H166">
        <v>3.3479999999999999</v>
      </c>
      <c r="I166">
        <v>60.56</v>
      </c>
      <c r="J166">
        <v>37</v>
      </c>
    </row>
    <row r="167" spans="1:10" x14ac:dyDescent="0.35">
      <c r="A167" t="s">
        <v>13510</v>
      </c>
      <c r="B167">
        <v>1276</v>
      </c>
      <c r="C167">
        <v>5012</v>
      </c>
      <c r="D167">
        <v>166</v>
      </c>
      <c r="E167" t="s">
        <v>312</v>
      </c>
      <c r="F167" t="s">
        <v>0</v>
      </c>
      <c r="G167" t="s">
        <v>3130</v>
      </c>
      <c r="H167">
        <v>1.831</v>
      </c>
      <c r="I167">
        <v>43.86</v>
      </c>
      <c r="J167">
        <v>250</v>
      </c>
    </row>
    <row r="168" spans="1:10" x14ac:dyDescent="0.35">
      <c r="A168" t="s">
        <v>13511</v>
      </c>
      <c r="B168">
        <v>767</v>
      </c>
      <c r="C168">
        <v>4991</v>
      </c>
      <c r="D168">
        <v>167</v>
      </c>
      <c r="E168" t="s">
        <v>319</v>
      </c>
      <c r="F168" t="s">
        <v>0</v>
      </c>
      <c r="G168" t="s">
        <v>2073</v>
      </c>
      <c r="H168">
        <v>4.4470000000000001</v>
      </c>
      <c r="I168">
        <v>80.59</v>
      </c>
      <c r="J168">
        <v>300</v>
      </c>
    </row>
    <row r="169" spans="1:10" x14ac:dyDescent="0.35">
      <c r="A169" t="s">
        <v>13512</v>
      </c>
      <c r="B169">
        <v>687</v>
      </c>
      <c r="C169">
        <v>4964</v>
      </c>
      <c r="D169">
        <v>168</v>
      </c>
      <c r="E169" t="s">
        <v>328</v>
      </c>
      <c r="F169" t="s">
        <v>0</v>
      </c>
      <c r="G169" t="s">
        <v>2840</v>
      </c>
      <c r="H169">
        <v>3.8639999999999999</v>
      </c>
      <c r="I169">
        <v>47.08</v>
      </c>
      <c r="J169">
        <v>587</v>
      </c>
    </row>
    <row r="170" spans="1:10" x14ac:dyDescent="0.35">
      <c r="A170" t="s">
        <v>13513</v>
      </c>
      <c r="B170">
        <v>479</v>
      </c>
      <c r="C170">
        <v>4953</v>
      </c>
      <c r="D170">
        <v>169</v>
      </c>
      <c r="E170" t="s">
        <v>319</v>
      </c>
      <c r="F170" t="s">
        <v>0</v>
      </c>
      <c r="G170" t="s">
        <v>7199</v>
      </c>
      <c r="H170">
        <v>5.6059999999999999</v>
      </c>
      <c r="I170">
        <v>91.05</v>
      </c>
      <c r="J170">
        <v>335</v>
      </c>
    </row>
    <row r="171" spans="1:10" x14ac:dyDescent="0.35">
      <c r="A171" t="s">
        <v>13514</v>
      </c>
      <c r="B171">
        <v>478</v>
      </c>
      <c r="C171">
        <v>4919</v>
      </c>
      <c r="D171">
        <v>170</v>
      </c>
      <c r="E171" t="s">
        <v>319</v>
      </c>
      <c r="F171" t="s">
        <v>0</v>
      </c>
      <c r="G171" t="s">
        <v>2063</v>
      </c>
      <c r="H171">
        <v>8.1280000000000001</v>
      </c>
      <c r="I171">
        <v>85.96</v>
      </c>
      <c r="J171">
        <v>122</v>
      </c>
    </row>
    <row r="172" spans="1:10" x14ac:dyDescent="0.35">
      <c r="A172" t="s">
        <v>13515</v>
      </c>
      <c r="B172">
        <v>493</v>
      </c>
      <c r="C172">
        <v>4919</v>
      </c>
      <c r="D172">
        <v>170</v>
      </c>
      <c r="E172" t="s">
        <v>319</v>
      </c>
      <c r="F172" t="s">
        <v>0</v>
      </c>
      <c r="G172" t="s">
        <v>2379</v>
      </c>
      <c r="H172">
        <v>5.0810000000000004</v>
      </c>
      <c r="I172">
        <v>86.34</v>
      </c>
      <c r="J172">
        <v>130</v>
      </c>
    </row>
    <row r="173" spans="1:10" x14ac:dyDescent="0.35">
      <c r="A173" t="s">
        <v>13516</v>
      </c>
      <c r="B173">
        <v>779</v>
      </c>
      <c r="C173">
        <v>4918</v>
      </c>
      <c r="D173">
        <v>172</v>
      </c>
      <c r="E173" t="s">
        <v>328</v>
      </c>
      <c r="F173" t="s">
        <v>0</v>
      </c>
      <c r="G173" t="s">
        <v>2119</v>
      </c>
      <c r="H173">
        <v>3.1019999999999999</v>
      </c>
      <c r="I173">
        <v>64.53</v>
      </c>
      <c r="J173">
        <v>563</v>
      </c>
    </row>
    <row r="174" spans="1:10" x14ac:dyDescent="0.35">
      <c r="A174" t="s">
        <v>13517</v>
      </c>
      <c r="B174">
        <v>591</v>
      </c>
      <c r="C174">
        <v>4906</v>
      </c>
      <c r="D174">
        <v>173</v>
      </c>
      <c r="E174" t="s">
        <v>328</v>
      </c>
      <c r="F174" t="s">
        <v>0</v>
      </c>
      <c r="G174" t="s">
        <v>6143</v>
      </c>
      <c r="H174">
        <v>4.3769999999999998</v>
      </c>
      <c r="I174">
        <v>65.27</v>
      </c>
      <c r="J174">
        <v>96</v>
      </c>
    </row>
    <row r="175" spans="1:10" x14ac:dyDescent="0.35">
      <c r="A175" t="s">
        <v>13518</v>
      </c>
      <c r="B175">
        <v>560</v>
      </c>
      <c r="C175">
        <v>4879</v>
      </c>
      <c r="D175">
        <v>174</v>
      </c>
      <c r="E175" t="s">
        <v>312</v>
      </c>
      <c r="F175" t="s">
        <v>0</v>
      </c>
      <c r="G175" t="s">
        <v>1798</v>
      </c>
      <c r="H175">
        <v>4.0350000000000001</v>
      </c>
      <c r="I175">
        <v>38.24</v>
      </c>
      <c r="J175">
        <v>553</v>
      </c>
    </row>
    <row r="176" spans="1:10" x14ac:dyDescent="0.35">
      <c r="A176" t="s">
        <v>13519</v>
      </c>
      <c r="B176">
        <v>336</v>
      </c>
      <c r="C176">
        <v>4865</v>
      </c>
      <c r="D176">
        <v>175</v>
      </c>
      <c r="E176" t="s">
        <v>319</v>
      </c>
      <c r="F176" t="s">
        <v>0</v>
      </c>
      <c r="G176" t="s">
        <v>2799</v>
      </c>
      <c r="H176">
        <v>7.4779999999999998</v>
      </c>
      <c r="I176">
        <v>96.2</v>
      </c>
      <c r="J176">
        <v>156</v>
      </c>
    </row>
    <row r="177" spans="1:10" x14ac:dyDescent="0.35">
      <c r="A177" t="s">
        <v>13520</v>
      </c>
      <c r="B177">
        <v>771</v>
      </c>
      <c r="C177">
        <v>4859</v>
      </c>
      <c r="D177">
        <v>176</v>
      </c>
      <c r="E177" t="s">
        <v>328</v>
      </c>
      <c r="F177" t="s">
        <v>0</v>
      </c>
      <c r="G177" t="s">
        <v>1759</v>
      </c>
      <c r="H177">
        <v>3.6120000000000001</v>
      </c>
      <c r="I177">
        <v>52.8</v>
      </c>
      <c r="J177">
        <v>771</v>
      </c>
    </row>
    <row r="178" spans="1:10" x14ac:dyDescent="0.35">
      <c r="A178" t="s">
        <v>13521</v>
      </c>
      <c r="B178">
        <v>557</v>
      </c>
      <c r="C178">
        <v>4766</v>
      </c>
      <c r="D178">
        <v>177</v>
      </c>
      <c r="E178" t="s">
        <v>319</v>
      </c>
      <c r="F178" t="s">
        <v>0</v>
      </c>
      <c r="G178" t="s">
        <v>13522</v>
      </c>
      <c r="H178">
        <v>4.68</v>
      </c>
      <c r="I178">
        <v>82.36</v>
      </c>
      <c r="J178">
        <v>156</v>
      </c>
    </row>
    <row r="179" spans="1:10" x14ac:dyDescent="0.35">
      <c r="A179" t="s">
        <v>13523</v>
      </c>
      <c r="B179">
        <v>414</v>
      </c>
      <c r="C179">
        <v>4742</v>
      </c>
      <c r="D179">
        <v>178</v>
      </c>
      <c r="E179" t="s">
        <v>319</v>
      </c>
      <c r="F179" t="s">
        <v>0</v>
      </c>
      <c r="G179" t="s">
        <v>3026</v>
      </c>
      <c r="H179">
        <v>5.2679999999999998</v>
      </c>
      <c r="I179">
        <v>91.57</v>
      </c>
      <c r="J179">
        <v>145</v>
      </c>
    </row>
    <row r="180" spans="1:10" x14ac:dyDescent="0.35">
      <c r="A180" t="s">
        <v>13524</v>
      </c>
      <c r="B180">
        <v>835</v>
      </c>
      <c r="C180">
        <v>4729</v>
      </c>
      <c r="D180">
        <v>179</v>
      </c>
      <c r="E180" t="s">
        <v>328</v>
      </c>
      <c r="F180" t="s">
        <v>0</v>
      </c>
      <c r="G180" t="s">
        <v>1815</v>
      </c>
      <c r="H180">
        <v>3.48</v>
      </c>
      <c r="I180">
        <v>54.2</v>
      </c>
      <c r="J180">
        <v>826</v>
      </c>
    </row>
    <row r="181" spans="1:10" x14ac:dyDescent="0.35">
      <c r="A181" t="s">
        <v>13525</v>
      </c>
      <c r="B181">
        <v>791</v>
      </c>
      <c r="C181">
        <v>4717</v>
      </c>
      <c r="D181">
        <v>180</v>
      </c>
      <c r="E181" t="s">
        <v>328</v>
      </c>
      <c r="F181" t="s">
        <v>0</v>
      </c>
      <c r="G181" t="s">
        <v>2297</v>
      </c>
      <c r="H181">
        <v>3.4049999999999998</v>
      </c>
      <c r="I181">
        <v>50.09</v>
      </c>
      <c r="J181">
        <v>791</v>
      </c>
    </row>
    <row r="182" spans="1:10" x14ac:dyDescent="0.35">
      <c r="A182" t="s">
        <v>13526</v>
      </c>
      <c r="B182">
        <v>495</v>
      </c>
      <c r="C182">
        <v>4709</v>
      </c>
      <c r="D182">
        <v>181</v>
      </c>
      <c r="E182" t="s">
        <v>328</v>
      </c>
      <c r="F182" t="s">
        <v>0</v>
      </c>
      <c r="G182" t="s">
        <v>2661</v>
      </c>
      <c r="H182">
        <v>5.1779999999999999</v>
      </c>
      <c r="I182">
        <v>66.180000000000007</v>
      </c>
      <c r="J182">
        <v>272</v>
      </c>
    </row>
    <row r="183" spans="1:10" x14ac:dyDescent="0.35">
      <c r="A183" t="s">
        <v>13527</v>
      </c>
      <c r="B183">
        <v>869</v>
      </c>
      <c r="C183">
        <v>4705</v>
      </c>
      <c r="D183">
        <v>182</v>
      </c>
      <c r="E183" t="s">
        <v>319</v>
      </c>
      <c r="F183" t="s">
        <v>0</v>
      </c>
      <c r="G183" t="s">
        <v>2734</v>
      </c>
      <c r="H183">
        <v>3.0569999999999999</v>
      </c>
      <c r="I183">
        <v>83.87</v>
      </c>
      <c r="J183">
        <v>366</v>
      </c>
    </row>
    <row r="184" spans="1:10" x14ac:dyDescent="0.35">
      <c r="A184" t="s">
        <v>13528</v>
      </c>
      <c r="B184">
        <v>651</v>
      </c>
      <c r="C184">
        <v>4684</v>
      </c>
      <c r="D184">
        <v>183</v>
      </c>
      <c r="E184" t="s">
        <v>312</v>
      </c>
      <c r="F184" t="s">
        <v>0</v>
      </c>
      <c r="G184" t="s">
        <v>1791</v>
      </c>
      <c r="H184">
        <v>3.4049999999999998</v>
      </c>
      <c r="I184">
        <v>37.14</v>
      </c>
      <c r="J184">
        <v>175</v>
      </c>
    </row>
    <row r="185" spans="1:10" x14ac:dyDescent="0.35">
      <c r="A185" t="s">
        <v>13529</v>
      </c>
      <c r="B185">
        <v>664</v>
      </c>
      <c r="C185">
        <v>4655</v>
      </c>
      <c r="D185">
        <v>184</v>
      </c>
      <c r="E185" t="s">
        <v>328</v>
      </c>
      <c r="F185" t="s">
        <v>0</v>
      </c>
      <c r="G185" t="s">
        <v>2739</v>
      </c>
      <c r="H185">
        <v>3.7839999999999998</v>
      </c>
      <c r="I185">
        <v>66.5</v>
      </c>
      <c r="J185">
        <v>245</v>
      </c>
    </row>
    <row r="186" spans="1:10" x14ac:dyDescent="0.35">
      <c r="A186" t="s">
        <v>13530</v>
      </c>
      <c r="B186">
        <v>367</v>
      </c>
      <c r="C186">
        <v>4644</v>
      </c>
      <c r="D186">
        <v>185</v>
      </c>
      <c r="E186" t="s">
        <v>319</v>
      </c>
      <c r="F186" t="s">
        <v>0</v>
      </c>
      <c r="G186" t="s">
        <v>13531</v>
      </c>
      <c r="H186">
        <v>6.9089999999999998</v>
      </c>
      <c r="I186">
        <v>92.92</v>
      </c>
      <c r="J186">
        <v>225</v>
      </c>
    </row>
    <row r="187" spans="1:10" x14ac:dyDescent="0.35">
      <c r="A187" t="s">
        <v>13532</v>
      </c>
      <c r="B187">
        <v>1225</v>
      </c>
      <c r="C187">
        <v>4637</v>
      </c>
      <c r="D187">
        <v>186</v>
      </c>
      <c r="E187" t="s">
        <v>328</v>
      </c>
      <c r="F187" t="s">
        <v>0</v>
      </c>
      <c r="G187" t="s">
        <v>13533</v>
      </c>
      <c r="H187">
        <v>3.9550000000000001</v>
      </c>
      <c r="I187">
        <v>65.75</v>
      </c>
      <c r="J187">
        <v>321</v>
      </c>
    </row>
    <row r="188" spans="1:10" x14ac:dyDescent="0.35">
      <c r="A188" t="s">
        <v>13534</v>
      </c>
      <c r="B188">
        <v>763</v>
      </c>
      <c r="C188">
        <v>4628</v>
      </c>
      <c r="D188">
        <v>187</v>
      </c>
      <c r="E188" t="s">
        <v>312</v>
      </c>
      <c r="F188" t="s">
        <v>0</v>
      </c>
      <c r="G188" t="s">
        <v>1979</v>
      </c>
      <c r="H188">
        <v>3.077</v>
      </c>
      <c r="I188">
        <v>44.68</v>
      </c>
      <c r="J188">
        <v>96</v>
      </c>
    </row>
    <row r="189" spans="1:10" x14ac:dyDescent="0.35">
      <c r="A189" t="s">
        <v>13535</v>
      </c>
      <c r="B189">
        <v>442</v>
      </c>
      <c r="C189">
        <v>4625</v>
      </c>
      <c r="D189">
        <v>188</v>
      </c>
      <c r="E189" t="s">
        <v>319</v>
      </c>
      <c r="F189" t="s">
        <v>0</v>
      </c>
      <c r="G189" t="s">
        <v>13536</v>
      </c>
      <c r="H189">
        <v>5.7910000000000004</v>
      </c>
      <c r="I189">
        <v>78.97</v>
      </c>
      <c r="J189">
        <v>237</v>
      </c>
    </row>
    <row r="190" spans="1:10" x14ac:dyDescent="0.35">
      <c r="A190" t="s">
        <v>13537</v>
      </c>
      <c r="B190">
        <v>1024</v>
      </c>
      <c r="C190">
        <v>4625</v>
      </c>
      <c r="D190">
        <v>188</v>
      </c>
      <c r="E190" t="s">
        <v>312</v>
      </c>
      <c r="F190" t="s">
        <v>0</v>
      </c>
      <c r="G190" t="s">
        <v>2135</v>
      </c>
      <c r="H190">
        <v>2.4729999999999999</v>
      </c>
      <c r="I190">
        <v>30.57</v>
      </c>
      <c r="J190">
        <v>1024</v>
      </c>
    </row>
    <row r="191" spans="1:10" x14ac:dyDescent="0.35">
      <c r="A191" t="s">
        <v>13538</v>
      </c>
      <c r="B191">
        <v>898</v>
      </c>
      <c r="C191">
        <v>4625</v>
      </c>
      <c r="D191">
        <v>188</v>
      </c>
      <c r="E191" t="s">
        <v>328</v>
      </c>
      <c r="F191" t="s">
        <v>0</v>
      </c>
      <c r="G191" t="s">
        <v>2607</v>
      </c>
      <c r="H191">
        <v>2.8849999999999998</v>
      </c>
      <c r="I191">
        <v>42.39</v>
      </c>
      <c r="J191">
        <v>208</v>
      </c>
    </row>
    <row r="192" spans="1:10" x14ac:dyDescent="0.35">
      <c r="A192" t="s">
        <v>13539</v>
      </c>
      <c r="B192">
        <v>273</v>
      </c>
      <c r="C192">
        <v>4600</v>
      </c>
      <c r="D192">
        <v>191</v>
      </c>
      <c r="E192" t="s">
        <v>319</v>
      </c>
      <c r="F192" t="s">
        <v>0</v>
      </c>
      <c r="G192" t="s">
        <v>13540</v>
      </c>
      <c r="H192">
        <v>8.5619999999999994</v>
      </c>
      <c r="I192">
        <v>85.36</v>
      </c>
      <c r="J192">
        <v>61</v>
      </c>
    </row>
    <row r="193" spans="1:10" x14ac:dyDescent="0.35">
      <c r="A193" t="s">
        <v>13541</v>
      </c>
      <c r="B193">
        <v>383</v>
      </c>
      <c r="C193">
        <v>4590</v>
      </c>
      <c r="D193">
        <v>192</v>
      </c>
      <c r="E193" t="s">
        <v>319</v>
      </c>
      <c r="F193" t="s">
        <v>0</v>
      </c>
      <c r="G193" t="s">
        <v>13542</v>
      </c>
      <c r="H193">
        <v>6.0579999999999998</v>
      </c>
      <c r="I193">
        <v>87.02</v>
      </c>
      <c r="J193">
        <v>64</v>
      </c>
    </row>
    <row r="194" spans="1:10" x14ac:dyDescent="0.35">
      <c r="A194" t="s">
        <v>13543</v>
      </c>
      <c r="B194">
        <v>254</v>
      </c>
      <c r="C194">
        <v>4590</v>
      </c>
      <c r="D194">
        <v>192</v>
      </c>
      <c r="E194" t="s">
        <v>319</v>
      </c>
      <c r="F194" t="s">
        <v>0</v>
      </c>
      <c r="G194" t="s">
        <v>2001</v>
      </c>
      <c r="H194">
        <v>8.49</v>
      </c>
      <c r="I194">
        <v>81.790000000000006</v>
      </c>
      <c r="J194">
        <v>125</v>
      </c>
    </row>
    <row r="195" spans="1:10" x14ac:dyDescent="0.35">
      <c r="A195" t="s">
        <v>13544</v>
      </c>
      <c r="B195">
        <v>767</v>
      </c>
      <c r="C195">
        <v>4589</v>
      </c>
      <c r="D195">
        <v>194</v>
      </c>
      <c r="E195" t="s">
        <v>328</v>
      </c>
      <c r="F195" t="s">
        <v>0</v>
      </c>
      <c r="G195" t="s">
        <v>13545</v>
      </c>
      <c r="H195">
        <v>2.67</v>
      </c>
      <c r="I195">
        <v>51.13</v>
      </c>
      <c r="J195">
        <v>474</v>
      </c>
    </row>
    <row r="196" spans="1:10" x14ac:dyDescent="0.35">
      <c r="A196" t="s">
        <v>13546</v>
      </c>
      <c r="B196">
        <v>544</v>
      </c>
      <c r="C196">
        <v>4572</v>
      </c>
      <c r="D196">
        <v>195</v>
      </c>
      <c r="E196" t="s">
        <v>319</v>
      </c>
      <c r="F196" t="s">
        <v>0</v>
      </c>
      <c r="G196" t="s">
        <v>2838</v>
      </c>
      <c r="H196">
        <v>4.6449999999999996</v>
      </c>
      <c r="I196">
        <v>84.48</v>
      </c>
      <c r="J196">
        <v>275</v>
      </c>
    </row>
    <row r="197" spans="1:10" x14ac:dyDescent="0.35">
      <c r="A197" t="s">
        <v>13547</v>
      </c>
      <c r="B197">
        <v>943</v>
      </c>
      <c r="C197">
        <v>4557</v>
      </c>
      <c r="D197">
        <v>196</v>
      </c>
      <c r="E197" t="s">
        <v>312</v>
      </c>
      <c r="F197" t="s">
        <v>0</v>
      </c>
      <c r="G197" t="s">
        <v>1961</v>
      </c>
      <c r="H197">
        <v>2.1120000000000001</v>
      </c>
      <c r="I197">
        <v>38.590000000000003</v>
      </c>
      <c r="J197">
        <v>588</v>
      </c>
    </row>
    <row r="198" spans="1:10" x14ac:dyDescent="0.35">
      <c r="A198" t="s">
        <v>13548</v>
      </c>
      <c r="B198">
        <v>1159</v>
      </c>
      <c r="C198">
        <v>4549</v>
      </c>
      <c r="D198">
        <v>197</v>
      </c>
      <c r="E198" t="s">
        <v>312</v>
      </c>
      <c r="F198" t="s">
        <v>0</v>
      </c>
      <c r="G198" t="s">
        <v>1958</v>
      </c>
      <c r="H198">
        <v>2.1890000000000001</v>
      </c>
      <c r="I198">
        <v>36.03</v>
      </c>
      <c r="J198">
        <v>146</v>
      </c>
    </row>
    <row r="199" spans="1:10" x14ac:dyDescent="0.35">
      <c r="A199" t="s">
        <v>13549</v>
      </c>
      <c r="B199">
        <v>505</v>
      </c>
      <c r="C199">
        <v>4516</v>
      </c>
      <c r="D199">
        <v>198</v>
      </c>
      <c r="E199" t="s">
        <v>319</v>
      </c>
      <c r="F199" t="s">
        <v>0</v>
      </c>
      <c r="G199" t="s">
        <v>13531</v>
      </c>
      <c r="H199">
        <v>4.8099999999999996</v>
      </c>
      <c r="I199">
        <v>79.44</v>
      </c>
      <c r="J199">
        <v>268</v>
      </c>
    </row>
    <row r="200" spans="1:10" x14ac:dyDescent="0.35">
      <c r="A200" t="s">
        <v>13550</v>
      </c>
      <c r="B200">
        <v>1167</v>
      </c>
      <c r="C200">
        <v>4462</v>
      </c>
      <c r="D200">
        <v>199</v>
      </c>
      <c r="E200" t="s">
        <v>319</v>
      </c>
      <c r="F200" t="s">
        <v>0</v>
      </c>
      <c r="G200" t="s">
        <v>2722</v>
      </c>
      <c r="H200">
        <v>6.7069999999999999</v>
      </c>
      <c r="I200">
        <v>73.59</v>
      </c>
      <c r="J200">
        <v>421</v>
      </c>
    </row>
    <row r="201" spans="1:10" x14ac:dyDescent="0.35">
      <c r="A201" t="s">
        <v>13551</v>
      </c>
      <c r="B201">
        <v>494</v>
      </c>
      <c r="C201">
        <v>4458</v>
      </c>
      <c r="D201">
        <v>200</v>
      </c>
      <c r="E201" t="s">
        <v>319</v>
      </c>
      <c r="F201" t="s">
        <v>0</v>
      </c>
      <c r="G201" t="s">
        <v>3171</v>
      </c>
      <c r="H201">
        <v>5.4260000000000002</v>
      </c>
      <c r="I201">
        <v>91.86</v>
      </c>
      <c r="J201">
        <v>153</v>
      </c>
    </row>
    <row r="202" spans="1:10" x14ac:dyDescent="0.35">
      <c r="A202" t="s">
        <v>13552</v>
      </c>
      <c r="B202">
        <v>412</v>
      </c>
      <c r="C202">
        <v>4452</v>
      </c>
      <c r="D202">
        <v>201</v>
      </c>
      <c r="E202" t="s">
        <v>328</v>
      </c>
      <c r="F202" t="s">
        <v>0</v>
      </c>
      <c r="G202" t="s">
        <v>1938</v>
      </c>
      <c r="H202">
        <v>5.56</v>
      </c>
      <c r="I202">
        <v>67.88</v>
      </c>
      <c r="J202">
        <v>9</v>
      </c>
    </row>
    <row r="203" spans="1:10" x14ac:dyDescent="0.35">
      <c r="A203" t="s">
        <v>13553</v>
      </c>
      <c r="B203">
        <v>1176</v>
      </c>
      <c r="C203">
        <v>4438</v>
      </c>
      <c r="D203">
        <v>202</v>
      </c>
      <c r="E203" t="s">
        <v>312</v>
      </c>
      <c r="F203" t="s">
        <v>0</v>
      </c>
      <c r="G203" t="s">
        <v>1759</v>
      </c>
      <c r="H203">
        <v>2.9420000000000002</v>
      </c>
      <c r="I203">
        <v>40.909999999999997</v>
      </c>
      <c r="J203">
        <v>233</v>
      </c>
    </row>
    <row r="204" spans="1:10" x14ac:dyDescent="0.35">
      <c r="A204" t="s">
        <v>13554</v>
      </c>
      <c r="B204">
        <v>613</v>
      </c>
      <c r="C204">
        <v>4417</v>
      </c>
      <c r="D204">
        <v>203</v>
      </c>
      <c r="E204" t="s">
        <v>328</v>
      </c>
      <c r="F204" t="s">
        <v>0</v>
      </c>
      <c r="G204" t="s">
        <v>2034</v>
      </c>
      <c r="H204">
        <v>3.5950000000000002</v>
      </c>
      <c r="I204">
        <v>62.53</v>
      </c>
      <c r="J204">
        <v>120</v>
      </c>
    </row>
    <row r="205" spans="1:10" x14ac:dyDescent="0.35">
      <c r="A205" t="s">
        <v>13555</v>
      </c>
      <c r="B205">
        <v>1103</v>
      </c>
      <c r="C205">
        <v>4389</v>
      </c>
      <c r="D205">
        <v>204</v>
      </c>
      <c r="E205" t="s">
        <v>312</v>
      </c>
      <c r="F205" t="s">
        <v>0</v>
      </c>
      <c r="G205" t="s">
        <v>2983</v>
      </c>
      <c r="H205">
        <v>2.1840000000000002</v>
      </c>
      <c r="I205">
        <v>45.37</v>
      </c>
      <c r="J205">
        <v>87</v>
      </c>
    </row>
    <row r="206" spans="1:10" x14ac:dyDescent="0.35">
      <c r="A206" t="s">
        <v>13556</v>
      </c>
      <c r="B206">
        <v>1143</v>
      </c>
      <c r="C206">
        <v>4384</v>
      </c>
      <c r="D206">
        <v>205</v>
      </c>
      <c r="E206" t="s">
        <v>319</v>
      </c>
      <c r="F206" t="s">
        <v>0</v>
      </c>
      <c r="G206" t="s">
        <v>1940</v>
      </c>
      <c r="H206">
        <v>5.3109999999999999</v>
      </c>
      <c r="I206">
        <v>75.239999999999995</v>
      </c>
      <c r="J206">
        <v>177</v>
      </c>
    </row>
    <row r="207" spans="1:10" x14ac:dyDescent="0.35">
      <c r="A207" t="s">
        <v>13557</v>
      </c>
      <c r="B207">
        <v>566</v>
      </c>
      <c r="C207">
        <v>4338</v>
      </c>
      <c r="D207">
        <v>206</v>
      </c>
      <c r="E207" t="s">
        <v>328</v>
      </c>
      <c r="F207" t="s">
        <v>0</v>
      </c>
      <c r="G207" t="s">
        <v>13558</v>
      </c>
      <c r="H207">
        <v>4.218</v>
      </c>
      <c r="I207">
        <v>63.96</v>
      </c>
      <c r="J207">
        <v>255</v>
      </c>
    </row>
    <row r="208" spans="1:10" x14ac:dyDescent="0.35">
      <c r="A208" t="s">
        <v>13559</v>
      </c>
      <c r="B208">
        <v>653</v>
      </c>
      <c r="C208">
        <v>4327</v>
      </c>
      <c r="D208">
        <v>207</v>
      </c>
      <c r="E208" t="s">
        <v>328</v>
      </c>
      <c r="F208" t="s">
        <v>0</v>
      </c>
      <c r="G208" t="s">
        <v>13560</v>
      </c>
      <c r="H208">
        <v>3.39</v>
      </c>
      <c r="I208">
        <v>58.04</v>
      </c>
      <c r="J208">
        <v>254</v>
      </c>
    </row>
    <row r="209" spans="1:10" x14ac:dyDescent="0.35">
      <c r="A209" t="s">
        <v>13561</v>
      </c>
      <c r="B209">
        <v>400</v>
      </c>
      <c r="C209">
        <v>4316</v>
      </c>
      <c r="D209">
        <v>208</v>
      </c>
      <c r="E209" t="s">
        <v>319</v>
      </c>
      <c r="F209" t="s">
        <v>0</v>
      </c>
      <c r="G209" t="s">
        <v>3356</v>
      </c>
      <c r="H209">
        <v>5.726</v>
      </c>
      <c r="I209">
        <v>81.17</v>
      </c>
      <c r="J209">
        <v>162</v>
      </c>
    </row>
    <row r="210" spans="1:10" x14ac:dyDescent="0.35">
      <c r="A210" t="s">
        <v>13562</v>
      </c>
      <c r="B210">
        <v>401</v>
      </c>
      <c r="C210">
        <v>4284</v>
      </c>
      <c r="D210">
        <v>209</v>
      </c>
      <c r="E210" t="s">
        <v>319</v>
      </c>
      <c r="F210" t="s">
        <v>0</v>
      </c>
      <c r="G210" t="s">
        <v>3718</v>
      </c>
      <c r="H210">
        <v>6.5750000000000002</v>
      </c>
      <c r="I210">
        <v>82.4</v>
      </c>
      <c r="J210">
        <v>401</v>
      </c>
    </row>
    <row r="211" spans="1:10" x14ac:dyDescent="0.35">
      <c r="A211" t="s">
        <v>13563</v>
      </c>
      <c r="B211">
        <v>720</v>
      </c>
      <c r="C211">
        <v>4257</v>
      </c>
      <c r="D211">
        <v>210</v>
      </c>
      <c r="E211" t="s">
        <v>319</v>
      </c>
      <c r="F211" t="s">
        <v>0</v>
      </c>
      <c r="G211" t="s">
        <v>3288</v>
      </c>
      <c r="H211">
        <v>4.8639999999999999</v>
      </c>
      <c r="I211">
        <v>79.38</v>
      </c>
      <c r="J211">
        <v>527</v>
      </c>
    </row>
    <row r="212" spans="1:10" x14ac:dyDescent="0.35">
      <c r="A212" t="s">
        <v>13564</v>
      </c>
      <c r="B212">
        <v>4778</v>
      </c>
      <c r="C212">
        <v>4245</v>
      </c>
      <c r="D212">
        <v>211</v>
      </c>
      <c r="E212" t="s">
        <v>328</v>
      </c>
      <c r="F212" t="s">
        <v>0</v>
      </c>
      <c r="G212" t="s">
        <v>1836</v>
      </c>
      <c r="H212">
        <v>6.6879999999999997</v>
      </c>
      <c r="I212">
        <v>70.5</v>
      </c>
      <c r="J212">
        <v>355</v>
      </c>
    </row>
    <row r="213" spans="1:10" x14ac:dyDescent="0.35">
      <c r="A213" t="s">
        <v>13565</v>
      </c>
      <c r="B213">
        <v>888</v>
      </c>
      <c r="C213">
        <v>4243</v>
      </c>
      <c r="D213">
        <v>212</v>
      </c>
      <c r="E213" t="s">
        <v>328</v>
      </c>
      <c r="F213" t="s">
        <v>0</v>
      </c>
      <c r="G213" t="s">
        <v>2751</v>
      </c>
      <c r="H213">
        <v>2.754</v>
      </c>
      <c r="I213">
        <v>54.09</v>
      </c>
      <c r="J213">
        <v>162</v>
      </c>
    </row>
    <row r="214" spans="1:10" x14ac:dyDescent="0.35">
      <c r="A214" t="s">
        <v>13566</v>
      </c>
      <c r="B214">
        <v>471</v>
      </c>
      <c r="C214">
        <v>4202</v>
      </c>
      <c r="D214">
        <v>213</v>
      </c>
      <c r="E214" t="s">
        <v>328</v>
      </c>
      <c r="F214" t="s">
        <v>0</v>
      </c>
      <c r="G214" t="s">
        <v>13567</v>
      </c>
      <c r="H214">
        <v>4.4020000000000001</v>
      </c>
      <c r="I214">
        <v>67.31</v>
      </c>
      <c r="J214">
        <v>101</v>
      </c>
    </row>
    <row r="215" spans="1:10" x14ac:dyDescent="0.35">
      <c r="A215" t="s">
        <v>13568</v>
      </c>
      <c r="B215">
        <v>554</v>
      </c>
      <c r="C215">
        <v>4202</v>
      </c>
      <c r="D215">
        <v>213</v>
      </c>
      <c r="E215" t="s">
        <v>328</v>
      </c>
      <c r="F215" t="s">
        <v>0</v>
      </c>
      <c r="G215" t="s">
        <v>1938</v>
      </c>
      <c r="H215">
        <v>3.6720000000000002</v>
      </c>
      <c r="I215">
        <v>51.12</v>
      </c>
      <c r="J215">
        <v>182</v>
      </c>
    </row>
    <row r="216" spans="1:10" x14ac:dyDescent="0.35">
      <c r="A216" t="s">
        <v>13569</v>
      </c>
      <c r="B216">
        <v>453</v>
      </c>
      <c r="C216">
        <v>4160</v>
      </c>
      <c r="D216">
        <v>215</v>
      </c>
      <c r="E216" t="s">
        <v>328</v>
      </c>
      <c r="F216" t="s">
        <v>0</v>
      </c>
      <c r="G216" t="s">
        <v>1705</v>
      </c>
      <c r="H216">
        <v>4.7089999999999996</v>
      </c>
      <c r="I216">
        <v>53.84</v>
      </c>
      <c r="J216">
        <v>284</v>
      </c>
    </row>
    <row r="217" spans="1:10" x14ac:dyDescent="0.35">
      <c r="A217" t="s">
        <v>13570</v>
      </c>
      <c r="B217">
        <v>1414</v>
      </c>
      <c r="C217">
        <v>4157</v>
      </c>
      <c r="D217">
        <v>216</v>
      </c>
      <c r="E217" t="s">
        <v>328</v>
      </c>
      <c r="F217" t="s">
        <v>0</v>
      </c>
      <c r="G217" t="s">
        <v>13571</v>
      </c>
      <c r="H217">
        <v>5.2960000000000003</v>
      </c>
      <c r="I217">
        <v>72.87</v>
      </c>
      <c r="J217">
        <v>241</v>
      </c>
    </row>
    <row r="218" spans="1:10" x14ac:dyDescent="0.35">
      <c r="A218" t="s">
        <v>13572</v>
      </c>
      <c r="B218">
        <v>564</v>
      </c>
      <c r="C218">
        <v>4151</v>
      </c>
      <c r="D218">
        <v>217</v>
      </c>
      <c r="E218" t="s">
        <v>319</v>
      </c>
      <c r="F218" t="s">
        <v>0</v>
      </c>
      <c r="G218" t="s">
        <v>2073</v>
      </c>
      <c r="H218">
        <v>4.5439999999999996</v>
      </c>
      <c r="I218">
        <v>82.94</v>
      </c>
      <c r="J218">
        <v>430</v>
      </c>
    </row>
    <row r="219" spans="1:10" x14ac:dyDescent="0.35">
      <c r="A219" t="s">
        <v>13573</v>
      </c>
      <c r="B219">
        <v>517</v>
      </c>
      <c r="C219">
        <v>4131</v>
      </c>
      <c r="D219">
        <v>218</v>
      </c>
      <c r="E219" t="s">
        <v>328</v>
      </c>
      <c r="F219" t="s">
        <v>0</v>
      </c>
      <c r="G219" t="s">
        <v>13574</v>
      </c>
      <c r="H219">
        <v>3.956</v>
      </c>
      <c r="I219">
        <v>62.9</v>
      </c>
      <c r="J219">
        <v>256</v>
      </c>
    </row>
    <row r="220" spans="1:10" x14ac:dyDescent="0.35">
      <c r="A220" t="s">
        <v>13575</v>
      </c>
      <c r="B220">
        <v>382</v>
      </c>
      <c r="C220">
        <v>4124</v>
      </c>
      <c r="D220">
        <v>219</v>
      </c>
      <c r="E220" t="s">
        <v>319</v>
      </c>
      <c r="F220" t="s">
        <v>0</v>
      </c>
      <c r="G220" t="s">
        <v>3544</v>
      </c>
      <c r="H220">
        <v>6.1050000000000004</v>
      </c>
      <c r="I220">
        <v>80.64</v>
      </c>
      <c r="J220">
        <v>206</v>
      </c>
    </row>
    <row r="221" spans="1:10" x14ac:dyDescent="0.35">
      <c r="A221" t="s">
        <v>13576</v>
      </c>
      <c r="B221">
        <v>271</v>
      </c>
      <c r="C221">
        <v>4083</v>
      </c>
      <c r="D221">
        <v>220</v>
      </c>
      <c r="E221" t="s">
        <v>328</v>
      </c>
      <c r="F221" t="s">
        <v>0</v>
      </c>
      <c r="G221" t="s">
        <v>1938</v>
      </c>
      <c r="H221">
        <v>6.9349999999999996</v>
      </c>
      <c r="I221">
        <v>75.14</v>
      </c>
      <c r="J221">
        <v>56</v>
      </c>
    </row>
    <row r="222" spans="1:10" x14ac:dyDescent="0.35">
      <c r="A222" t="s">
        <v>13577</v>
      </c>
      <c r="B222">
        <v>903</v>
      </c>
      <c r="C222">
        <v>4079</v>
      </c>
      <c r="D222">
        <v>221</v>
      </c>
      <c r="E222" t="s">
        <v>312</v>
      </c>
      <c r="F222" t="s">
        <v>0</v>
      </c>
      <c r="G222" t="s">
        <v>3626</v>
      </c>
      <c r="H222">
        <v>2.17</v>
      </c>
      <c r="I222">
        <v>34.46</v>
      </c>
      <c r="J222">
        <v>222</v>
      </c>
    </row>
    <row r="223" spans="1:10" x14ac:dyDescent="0.35">
      <c r="A223" t="s">
        <v>13578</v>
      </c>
      <c r="B223">
        <v>1538</v>
      </c>
      <c r="C223">
        <v>4079</v>
      </c>
      <c r="D223">
        <v>221</v>
      </c>
      <c r="E223" t="s">
        <v>328</v>
      </c>
      <c r="F223" t="s">
        <v>0</v>
      </c>
      <c r="G223" t="s">
        <v>2063</v>
      </c>
      <c r="H223">
        <v>4.2130000000000001</v>
      </c>
      <c r="I223">
        <v>53.77</v>
      </c>
      <c r="J223">
        <v>453</v>
      </c>
    </row>
    <row r="224" spans="1:10" x14ac:dyDescent="0.35">
      <c r="A224" t="s">
        <v>13579</v>
      </c>
      <c r="B224">
        <v>638</v>
      </c>
      <c r="C224">
        <v>4070</v>
      </c>
      <c r="D224">
        <v>223</v>
      </c>
      <c r="E224" t="s">
        <v>319</v>
      </c>
      <c r="F224" t="s">
        <v>0</v>
      </c>
      <c r="G224" t="s">
        <v>13580</v>
      </c>
      <c r="H224">
        <v>7.6470000000000002</v>
      </c>
      <c r="I224">
        <v>95.31</v>
      </c>
      <c r="J224">
        <v>249</v>
      </c>
    </row>
    <row r="225" spans="1:10" x14ac:dyDescent="0.35">
      <c r="A225" t="s">
        <v>13581</v>
      </c>
      <c r="B225">
        <v>732</v>
      </c>
      <c r="C225">
        <v>4070</v>
      </c>
      <c r="D225">
        <v>223</v>
      </c>
      <c r="E225" t="s">
        <v>312</v>
      </c>
      <c r="F225" t="s">
        <v>0</v>
      </c>
      <c r="G225" t="s">
        <v>1777</v>
      </c>
      <c r="H225">
        <v>2.573</v>
      </c>
      <c r="I225">
        <v>43.3</v>
      </c>
      <c r="J225">
        <v>83</v>
      </c>
    </row>
    <row r="226" spans="1:10" x14ac:dyDescent="0.35">
      <c r="A226" t="s">
        <v>13582</v>
      </c>
      <c r="B226">
        <v>273</v>
      </c>
      <c r="C226">
        <v>4040</v>
      </c>
      <c r="D226">
        <v>225</v>
      </c>
      <c r="E226" t="s">
        <v>319</v>
      </c>
      <c r="F226" t="s">
        <v>0</v>
      </c>
      <c r="G226" t="s">
        <v>1697</v>
      </c>
      <c r="H226">
        <v>7.202</v>
      </c>
      <c r="I226">
        <v>70.81</v>
      </c>
      <c r="J226">
        <v>143</v>
      </c>
    </row>
    <row r="227" spans="1:10" x14ac:dyDescent="0.35">
      <c r="A227" t="s">
        <v>13583</v>
      </c>
      <c r="B227">
        <v>657</v>
      </c>
      <c r="C227">
        <v>4005</v>
      </c>
      <c r="D227">
        <v>226</v>
      </c>
      <c r="E227" t="s">
        <v>328</v>
      </c>
      <c r="F227" t="s">
        <v>0</v>
      </c>
      <c r="G227" t="s">
        <v>8311</v>
      </c>
      <c r="H227">
        <v>3.456</v>
      </c>
      <c r="I227">
        <v>60.1</v>
      </c>
      <c r="J227">
        <v>144</v>
      </c>
    </row>
    <row r="228" spans="1:10" x14ac:dyDescent="0.35">
      <c r="A228" t="s">
        <v>13584</v>
      </c>
      <c r="B228">
        <v>411</v>
      </c>
      <c r="C228">
        <v>3998</v>
      </c>
      <c r="D228">
        <v>227</v>
      </c>
      <c r="E228" t="s">
        <v>319</v>
      </c>
      <c r="F228" t="s">
        <v>0</v>
      </c>
      <c r="G228" t="s">
        <v>7822</v>
      </c>
      <c r="H228">
        <v>4.9290000000000003</v>
      </c>
      <c r="I228">
        <v>77.45</v>
      </c>
      <c r="J228">
        <v>410</v>
      </c>
    </row>
    <row r="229" spans="1:10" x14ac:dyDescent="0.35">
      <c r="A229" t="s">
        <v>13585</v>
      </c>
      <c r="B229">
        <v>615</v>
      </c>
      <c r="C229">
        <v>3998</v>
      </c>
      <c r="D229">
        <v>227</v>
      </c>
      <c r="E229" t="s">
        <v>328</v>
      </c>
      <c r="F229" t="s">
        <v>0</v>
      </c>
      <c r="G229" t="s">
        <v>2470</v>
      </c>
      <c r="H229">
        <v>3.1160000000000001</v>
      </c>
      <c r="I229">
        <v>65.180000000000007</v>
      </c>
      <c r="J229">
        <v>57</v>
      </c>
    </row>
    <row r="230" spans="1:10" x14ac:dyDescent="0.35">
      <c r="A230" t="s">
        <v>13586</v>
      </c>
      <c r="B230">
        <v>1239</v>
      </c>
      <c r="C230">
        <v>3982</v>
      </c>
      <c r="D230">
        <v>229</v>
      </c>
      <c r="E230" t="s">
        <v>312</v>
      </c>
      <c r="F230" t="s">
        <v>0</v>
      </c>
      <c r="G230" t="s">
        <v>2135</v>
      </c>
      <c r="H230">
        <v>2.5779999999999998</v>
      </c>
      <c r="I230">
        <v>32.29</v>
      </c>
      <c r="J230">
        <v>254</v>
      </c>
    </row>
    <row r="231" spans="1:10" x14ac:dyDescent="0.35">
      <c r="A231" t="s">
        <v>13587</v>
      </c>
      <c r="B231">
        <v>244</v>
      </c>
      <c r="C231">
        <v>3969</v>
      </c>
      <c r="D231">
        <v>230</v>
      </c>
      <c r="E231" t="s">
        <v>319</v>
      </c>
      <c r="F231" t="s">
        <v>0</v>
      </c>
      <c r="G231" t="s">
        <v>2163</v>
      </c>
      <c r="H231">
        <v>9.1059999999999999</v>
      </c>
      <c r="I231">
        <v>92.18</v>
      </c>
      <c r="J231">
        <v>148</v>
      </c>
    </row>
    <row r="232" spans="1:10" x14ac:dyDescent="0.35">
      <c r="A232" t="s">
        <v>13588</v>
      </c>
      <c r="B232">
        <v>192</v>
      </c>
      <c r="C232">
        <v>3956</v>
      </c>
      <c r="D232">
        <v>231</v>
      </c>
      <c r="E232" t="s">
        <v>319</v>
      </c>
      <c r="F232" t="s">
        <v>0</v>
      </c>
      <c r="G232" t="s">
        <v>1836</v>
      </c>
      <c r="H232">
        <v>10.983000000000001</v>
      </c>
      <c r="I232">
        <v>86.02</v>
      </c>
      <c r="J232">
        <v>119</v>
      </c>
    </row>
    <row r="233" spans="1:10" x14ac:dyDescent="0.35">
      <c r="A233" t="s">
        <v>13589</v>
      </c>
      <c r="B233">
        <v>651</v>
      </c>
      <c r="C233">
        <v>3947</v>
      </c>
      <c r="D233">
        <v>232</v>
      </c>
      <c r="E233" t="s">
        <v>328</v>
      </c>
      <c r="F233" t="s">
        <v>0</v>
      </c>
      <c r="G233" t="s">
        <v>6069</v>
      </c>
      <c r="H233">
        <v>3.31</v>
      </c>
      <c r="I233">
        <v>53.72</v>
      </c>
      <c r="J233">
        <v>78</v>
      </c>
    </row>
    <row r="234" spans="1:10" x14ac:dyDescent="0.35">
      <c r="A234" t="s">
        <v>13590</v>
      </c>
      <c r="B234">
        <v>407</v>
      </c>
      <c r="C234">
        <v>3923</v>
      </c>
      <c r="D234">
        <v>233</v>
      </c>
      <c r="E234" t="s">
        <v>319</v>
      </c>
      <c r="F234" t="s">
        <v>0</v>
      </c>
      <c r="G234" t="s">
        <v>2799</v>
      </c>
      <c r="H234">
        <v>5.165</v>
      </c>
      <c r="I234">
        <v>91.85</v>
      </c>
      <c r="J234">
        <v>137</v>
      </c>
    </row>
    <row r="235" spans="1:10" x14ac:dyDescent="0.35">
      <c r="A235" t="s">
        <v>13591</v>
      </c>
      <c r="B235">
        <v>657</v>
      </c>
      <c r="C235">
        <v>3873</v>
      </c>
      <c r="D235">
        <v>234</v>
      </c>
      <c r="E235" t="s">
        <v>319</v>
      </c>
      <c r="F235" t="s">
        <v>0</v>
      </c>
      <c r="G235" t="s">
        <v>3052</v>
      </c>
      <c r="H235">
        <v>3.1749999999999998</v>
      </c>
      <c r="I235">
        <v>88.54</v>
      </c>
      <c r="J235">
        <v>657</v>
      </c>
    </row>
    <row r="236" spans="1:10" x14ac:dyDescent="0.35">
      <c r="A236" t="s">
        <v>13592</v>
      </c>
      <c r="B236">
        <v>1233</v>
      </c>
      <c r="C236">
        <v>3869</v>
      </c>
      <c r="D236">
        <v>235</v>
      </c>
      <c r="E236" t="s">
        <v>328</v>
      </c>
      <c r="F236" t="s">
        <v>0</v>
      </c>
      <c r="G236" t="s">
        <v>2197</v>
      </c>
      <c r="H236">
        <v>3.8519999999999999</v>
      </c>
      <c r="I236">
        <v>53.06</v>
      </c>
      <c r="J236">
        <v>185</v>
      </c>
    </row>
    <row r="237" spans="1:10" x14ac:dyDescent="0.35">
      <c r="A237" t="s">
        <v>13593</v>
      </c>
      <c r="B237">
        <v>213</v>
      </c>
      <c r="C237">
        <v>3862</v>
      </c>
      <c r="D237">
        <v>236</v>
      </c>
      <c r="E237" t="s">
        <v>319</v>
      </c>
      <c r="F237" t="s">
        <v>0</v>
      </c>
      <c r="G237" t="s">
        <v>13594</v>
      </c>
      <c r="H237">
        <v>10.066000000000001</v>
      </c>
      <c r="I237">
        <v>95</v>
      </c>
      <c r="J237">
        <v>43</v>
      </c>
    </row>
    <row r="238" spans="1:10" x14ac:dyDescent="0.35">
      <c r="A238" t="s">
        <v>13595</v>
      </c>
      <c r="B238">
        <v>764</v>
      </c>
      <c r="C238">
        <v>3849</v>
      </c>
      <c r="D238">
        <v>237</v>
      </c>
      <c r="E238" t="s">
        <v>328</v>
      </c>
      <c r="F238" t="s">
        <v>0</v>
      </c>
      <c r="G238" t="s">
        <v>2675</v>
      </c>
      <c r="H238">
        <v>2.65</v>
      </c>
      <c r="I238">
        <v>70.56</v>
      </c>
      <c r="J238">
        <v>250</v>
      </c>
    </row>
    <row r="239" spans="1:10" x14ac:dyDescent="0.35">
      <c r="A239" t="s">
        <v>13596</v>
      </c>
      <c r="B239">
        <v>437</v>
      </c>
      <c r="C239">
        <v>3844</v>
      </c>
      <c r="D239">
        <v>238</v>
      </c>
      <c r="E239" t="s">
        <v>328</v>
      </c>
      <c r="F239" t="s">
        <v>0</v>
      </c>
      <c r="G239" t="s">
        <v>2135</v>
      </c>
      <c r="H239">
        <v>4.7</v>
      </c>
      <c r="I239">
        <v>74.569999999999993</v>
      </c>
      <c r="J239">
        <v>275</v>
      </c>
    </row>
    <row r="240" spans="1:10" x14ac:dyDescent="0.35">
      <c r="A240" t="s">
        <v>13597</v>
      </c>
      <c r="B240">
        <v>943</v>
      </c>
      <c r="C240">
        <v>3837</v>
      </c>
      <c r="D240">
        <v>239</v>
      </c>
      <c r="E240" t="s">
        <v>319</v>
      </c>
      <c r="F240" t="s">
        <v>0</v>
      </c>
      <c r="G240" t="s">
        <v>1958</v>
      </c>
      <c r="H240">
        <v>4.5110000000000001</v>
      </c>
      <c r="I240">
        <v>78.680000000000007</v>
      </c>
      <c r="J240">
        <v>242</v>
      </c>
    </row>
    <row r="241" spans="1:10" x14ac:dyDescent="0.35">
      <c r="A241" t="s">
        <v>13598</v>
      </c>
      <c r="B241">
        <v>349</v>
      </c>
      <c r="C241">
        <v>3830</v>
      </c>
      <c r="D241">
        <v>240</v>
      </c>
      <c r="E241" t="s">
        <v>319</v>
      </c>
      <c r="F241" t="s">
        <v>0</v>
      </c>
      <c r="G241" t="s">
        <v>13599</v>
      </c>
      <c r="H241">
        <v>5.859</v>
      </c>
      <c r="I241">
        <v>76.400000000000006</v>
      </c>
      <c r="J241">
        <v>138</v>
      </c>
    </row>
    <row r="242" spans="1:10" x14ac:dyDescent="0.35">
      <c r="A242" t="s">
        <v>13600</v>
      </c>
      <c r="B242">
        <v>577</v>
      </c>
      <c r="C242">
        <v>3825</v>
      </c>
      <c r="D242">
        <v>241</v>
      </c>
      <c r="E242" t="s">
        <v>312</v>
      </c>
      <c r="F242" t="s">
        <v>0</v>
      </c>
      <c r="G242" t="s">
        <v>2063</v>
      </c>
      <c r="H242">
        <v>3.681</v>
      </c>
      <c r="I242">
        <v>42.81</v>
      </c>
      <c r="J242">
        <v>576</v>
      </c>
    </row>
    <row r="243" spans="1:10" x14ac:dyDescent="0.35">
      <c r="A243" t="s">
        <v>13601</v>
      </c>
      <c r="B243">
        <v>783</v>
      </c>
      <c r="C243">
        <v>3793</v>
      </c>
      <c r="D243">
        <v>242</v>
      </c>
      <c r="E243" t="s">
        <v>319</v>
      </c>
      <c r="F243" t="s">
        <v>0</v>
      </c>
      <c r="G243" t="s">
        <v>13602</v>
      </c>
      <c r="H243">
        <v>2.4969999999999999</v>
      </c>
      <c r="I243">
        <v>40.57</v>
      </c>
      <c r="J243">
        <v>453</v>
      </c>
    </row>
    <row r="244" spans="1:10" x14ac:dyDescent="0.35">
      <c r="A244" t="s">
        <v>13603</v>
      </c>
      <c r="B244">
        <v>503</v>
      </c>
      <c r="C244">
        <v>3791</v>
      </c>
      <c r="D244">
        <v>243</v>
      </c>
      <c r="E244" t="s">
        <v>312</v>
      </c>
      <c r="F244" t="s">
        <v>0</v>
      </c>
      <c r="G244" t="s">
        <v>3732</v>
      </c>
      <c r="H244">
        <v>2.8580000000000001</v>
      </c>
      <c r="I244">
        <v>46.3</v>
      </c>
      <c r="J244">
        <v>393</v>
      </c>
    </row>
    <row r="245" spans="1:10" x14ac:dyDescent="0.35">
      <c r="A245" t="s">
        <v>13604</v>
      </c>
      <c r="B245">
        <v>453</v>
      </c>
      <c r="C245">
        <v>3785</v>
      </c>
      <c r="D245">
        <v>244</v>
      </c>
      <c r="E245" t="s">
        <v>312</v>
      </c>
      <c r="F245" t="s">
        <v>0</v>
      </c>
      <c r="G245" t="s">
        <v>1751</v>
      </c>
      <c r="H245">
        <v>4.4729999999999999</v>
      </c>
      <c r="I245">
        <v>45.62</v>
      </c>
      <c r="J245">
        <v>43</v>
      </c>
    </row>
    <row r="246" spans="1:10" x14ac:dyDescent="0.35">
      <c r="A246" t="s">
        <v>13605</v>
      </c>
      <c r="B246">
        <v>310</v>
      </c>
      <c r="C246">
        <v>3783</v>
      </c>
      <c r="D246">
        <v>245</v>
      </c>
      <c r="E246" t="s">
        <v>319</v>
      </c>
      <c r="F246" t="s">
        <v>0</v>
      </c>
      <c r="G246" t="s">
        <v>2273</v>
      </c>
      <c r="H246">
        <v>7.0350000000000001</v>
      </c>
      <c r="I246">
        <v>86.78</v>
      </c>
      <c r="J246">
        <v>310</v>
      </c>
    </row>
    <row r="247" spans="1:10" x14ac:dyDescent="0.35">
      <c r="A247" t="s">
        <v>13606</v>
      </c>
      <c r="B247">
        <v>2467</v>
      </c>
      <c r="C247">
        <v>3782</v>
      </c>
      <c r="D247">
        <v>246</v>
      </c>
      <c r="E247" t="s">
        <v>312</v>
      </c>
      <c r="F247" t="s">
        <v>0</v>
      </c>
      <c r="G247" t="s">
        <v>2596</v>
      </c>
      <c r="H247">
        <v>3.9279999999999999</v>
      </c>
      <c r="I247">
        <v>35.71</v>
      </c>
      <c r="J247">
        <v>407</v>
      </c>
    </row>
    <row r="248" spans="1:10" x14ac:dyDescent="0.35">
      <c r="A248" t="s">
        <v>13607</v>
      </c>
      <c r="B248">
        <v>480</v>
      </c>
      <c r="C248">
        <v>3769</v>
      </c>
      <c r="D248">
        <v>247</v>
      </c>
      <c r="E248" t="s">
        <v>312</v>
      </c>
      <c r="F248" t="s">
        <v>0</v>
      </c>
      <c r="G248" t="s">
        <v>2560</v>
      </c>
      <c r="H248">
        <v>3.9790000000000001</v>
      </c>
      <c r="I248">
        <v>46.83</v>
      </c>
      <c r="J248">
        <v>400</v>
      </c>
    </row>
    <row r="249" spans="1:10" x14ac:dyDescent="0.35">
      <c r="A249" t="s">
        <v>13608</v>
      </c>
      <c r="B249">
        <v>676</v>
      </c>
      <c r="C249">
        <v>3750</v>
      </c>
      <c r="D249">
        <v>248</v>
      </c>
      <c r="E249" t="s">
        <v>312</v>
      </c>
      <c r="F249" t="s">
        <v>0</v>
      </c>
      <c r="G249" t="s">
        <v>2319</v>
      </c>
      <c r="H249">
        <v>2.8889999999999998</v>
      </c>
      <c r="I249">
        <v>43.87</v>
      </c>
      <c r="J249">
        <v>31</v>
      </c>
    </row>
    <row r="250" spans="1:10" x14ac:dyDescent="0.35">
      <c r="A250" t="s">
        <v>13609</v>
      </c>
      <c r="B250">
        <v>444</v>
      </c>
      <c r="C250">
        <v>3749</v>
      </c>
      <c r="D250">
        <v>249</v>
      </c>
      <c r="E250" t="s">
        <v>319</v>
      </c>
      <c r="F250" t="s">
        <v>0</v>
      </c>
      <c r="G250" t="s">
        <v>2799</v>
      </c>
      <c r="H250">
        <v>4.4939999999999998</v>
      </c>
      <c r="I250">
        <v>87.5</v>
      </c>
      <c r="J250">
        <v>107</v>
      </c>
    </row>
    <row r="251" spans="1:10" x14ac:dyDescent="0.35">
      <c r="A251" t="s">
        <v>13610</v>
      </c>
      <c r="B251">
        <v>989</v>
      </c>
      <c r="C251">
        <v>3736</v>
      </c>
      <c r="D251">
        <v>250</v>
      </c>
      <c r="E251" t="s">
        <v>312</v>
      </c>
      <c r="F251" t="s">
        <v>0</v>
      </c>
      <c r="G251" t="s">
        <v>13611</v>
      </c>
      <c r="H251">
        <v>1.9870000000000001</v>
      </c>
      <c r="I251">
        <v>28.5</v>
      </c>
      <c r="J251">
        <v>24</v>
      </c>
    </row>
    <row r="252" spans="1:10" x14ac:dyDescent="0.35">
      <c r="A252" t="s">
        <v>13612</v>
      </c>
      <c r="B252">
        <v>670</v>
      </c>
      <c r="C252">
        <v>3723</v>
      </c>
      <c r="D252">
        <v>251</v>
      </c>
      <c r="E252" t="s">
        <v>312</v>
      </c>
      <c r="F252" t="s">
        <v>0</v>
      </c>
      <c r="G252" t="s">
        <v>3331</v>
      </c>
      <c r="H252">
        <v>2.444</v>
      </c>
      <c r="I252">
        <v>39.229999999999997</v>
      </c>
      <c r="J252">
        <v>59</v>
      </c>
    </row>
    <row r="253" spans="1:10" x14ac:dyDescent="0.35">
      <c r="A253" t="s">
        <v>13613</v>
      </c>
      <c r="B253">
        <v>830</v>
      </c>
      <c r="C253">
        <v>3699</v>
      </c>
      <c r="D253">
        <v>252</v>
      </c>
      <c r="E253" t="s">
        <v>312</v>
      </c>
      <c r="F253" t="s">
        <v>0</v>
      </c>
      <c r="G253" t="s">
        <v>2077</v>
      </c>
      <c r="H253">
        <v>2.1280000000000001</v>
      </c>
      <c r="I253">
        <v>30.1</v>
      </c>
      <c r="J253">
        <v>38</v>
      </c>
    </row>
    <row r="254" spans="1:10" x14ac:dyDescent="0.35">
      <c r="A254" t="s">
        <v>13614</v>
      </c>
      <c r="B254">
        <v>244</v>
      </c>
      <c r="C254">
        <v>3697</v>
      </c>
      <c r="D254">
        <v>253</v>
      </c>
      <c r="E254" t="s">
        <v>319</v>
      </c>
      <c r="F254" t="s">
        <v>0</v>
      </c>
      <c r="G254" t="s">
        <v>2392</v>
      </c>
      <c r="H254">
        <v>7.8150000000000004</v>
      </c>
      <c r="I254">
        <v>78.2</v>
      </c>
      <c r="J254">
        <v>89</v>
      </c>
    </row>
    <row r="255" spans="1:10" x14ac:dyDescent="0.35">
      <c r="A255" t="s">
        <v>13615</v>
      </c>
      <c r="B255">
        <v>264</v>
      </c>
      <c r="C255">
        <v>3682</v>
      </c>
      <c r="D255">
        <v>254</v>
      </c>
      <c r="E255" t="s">
        <v>319</v>
      </c>
      <c r="F255" t="s">
        <v>0</v>
      </c>
      <c r="G255" t="s">
        <v>13616</v>
      </c>
      <c r="H255">
        <v>8.1280000000000001</v>
      </c>
      <c r="I255">
        <v>89.5</v>
      </c>
      <c r="J255">
        <v>157</v>
      </c>
    </row>
    <row r="256" spans="1:10" x14ac:dyDescent="0.35">
      <c r="A256" t="s">
        <v>13617</v>
      </c>
      <c r="B256">
        <v>1237</v>
      </c>
      <c r="C256">
        <v>3681</v>
      </c>
      <c r="D256">
        <v>255</v>
      </c>
      <c r="E256" t="s">
        <v>334</v>
      </c>
      <c r="F256" t="s">
        <v>0</v>
      </c>
      <c r="G256" t="s">
        <v>13618</v>
      </c>
      <c r="H256">
        <v>1.3109999999999999</v>
      </c>
      <c r="I256">
        <v>18.440000000000001</v>
      </c>
      <c r="J256">
        <v>77</v>
      </c>
    </row>
    <row r="257" spans="1:10" x14ac:dyDescent="0.35">
      <c r="A257" t="s">
        <v>13619</v>
      </c>
      <c r="B257">
        <v>497</v>
      </c>
      <c r="C257">
        <v>3636</v>
      </c>
      <c r="D257">
        <v>256</v>
      </c>
      <c r="E257" t="s">
        <v>328</v>
      </c>
      <c r="F257" t="s">
        <v>0</v>
      </c>
      <c r="G257" t="s">
        <v>2139</v>
      </c>
      <c r="H257">
        <v>3.3730000000000002</v>
      </c>
      <c r="I257">
        <v>53.67</v>
      </c>
      <c r="J257">
        <v>108</v>
      </c>
    </row>
    <row r="258" spans="1:10" x14ac:dyDescent="0.35">
      <c r="A258" t="s">
        <v>13620</v>
      </c>
      <c r="B258">
        <v>506</v>
      </c>
      <c r="C258">
        <v>3621</v>
      </c>
      <c r="D258">
        <v>257</v>
      </c>
      <c r="E258" t="s">
        <v>319</v>
      </c>
      <c r="F258" t="s">
        <v>0</v>
      </c>
      <c r="G258" t="s">
        <v>13621</v>
      </c>
      <c r="H258">
        <v>6.1120000000000001</v>
      </c>
      <c r="I258">
        <v>82.36</v>
      </c>
      <c r="J258">
        <v>138</v>
      </c>
    </row>
    <row r="259" spans="1:10" x14ac:dyDescent="0.35">
      <c r="A259" t="s">
        <v>13622</v>
      </c>
      <c r="B259">
        <v>1370</v>
      </c>
      <c r="C259">
        <v>3621</v>
      </c>
      <c r="D259">
        <v>257</v>
      </c>
      <c r="E259" t="s">
        <v>328</v>
      </c>
      <c r="F259" t="s">
        <v>0</v>
      </c>
      <c r="G259" t="s">
        <v>13623</v>
      </c>
      <c r="H259">
        <v>3.96</v>
      </c>
      <c r="I259">
        <v>52.8</v>
      </c>
      <c r="J259">
        <v>228</v>
      </c>
    </row>
    <row r="260" spans="1:10" x14ac:dyDescent="0.35">
      <c r="A260" t="s">
        <v>13624</v>
      </c>
      <c r="B260">
        <v>2066</v>
      </c>
      <c r="C260">
        <v>3620</v>
      </c>
      <c r="D260">
        <v>259</v>
      </c>
      <c r="E260" t="s">
        <v>311</v>
      </c>
      <c r="F260" t="s">
        <v>0</v>
      </c>
      <c r="G260" t="s">
        <v>2448</v>
      </c>
      <c r="H260" t="s">
        <v>311</v>
      </c>
      <c r="I260" t="s">
        <v>311</v>
      </c>
      <c r="J260">
        <v>2026</v>
      </c>
    </row>
    <row r="261" spans="1:10" x14ac:dyDescent="0.35">
      <c r="A261" t="s">
        <v>13625</v>
      </c>
      <c r="B261">
        <v>471</v>
      </c>
      <c r="C261">
        <v>3618</v>
      </c>
      <c r="D261">
        <v>260</v>
      </c>
      <c r="E261" t="s">
        <v>312</v>
      </c>
      <c r="F261" t="s">
        <v>0</v>
      </c>
      <c r="G261" t="s">
        <v>2079</v>
      </c>
      <c r="H261">
        <v>3.8959999999999999</v>
      </c>
      <c r="I261">
        <v>43.89</v>
      </c>
      <c r="J261">
        <v>134</v>
      </c>
    </row>
    <row r="262" spans="1:10" x14ac:dyDescent="0.35">
      <c r="A262" t="s">
        <v>13626</v>
      </c>
      <c r="B262">
        <v>399</v>
      </c>
      <c r="C262">
        <v>3616</v>
      </c>
      <c r="D262">
        <v>261</v>
      </c>
      <c r="E262" t="s">
        <v>319</v>
      </c>
      <c r="F262" t="s">
        <v>0</v>
      </c>
      <c r="G262" t="s">
        <v>13627</v>
      </c>
      <c r="H262">
        <v>4.633</v>
      </c>
      <c r="I262">
        <v>81.709999999999994</v>
      </c>
      <c r="J262">
        <v>227</v>
      </c>
    </row>
    <row r="263" spans="1:10" x14ac:dyDescent="0.35">
      <c r="A263" t="s">
        <v>13628</v>
      </c>
      <c r="B263">
        <v>1737</v>
      </c>
      <c r="C263">
        <v>3604</v>
      </c>
      <c r="D263">
        <v>262</v>
      </c>
      <c r="E263" t="s">
        <v>319</v>
      </c>
      <c r="F263" t="s">
        <v>0</v>
      </c>
      <c r="G263" t="s">
        <v>3732</v>
      </c>
      <c r="H263">
        <v>7.5229999999999997</v>
      </c>
      <c r="I263">
        <v>91.98</v>
      </c>
      <c r="J263">
        <v>234</v>
      </c>
    </row>
    <row r="264" spans="1:10" x14ac:dyDescent="0.35">
      <c r="A264" t="s">
        <v>13629</v>
      </c>
      <c r="B264">
        <v>546</v>
      </c>
      <c r="C264">
        <v>3600</v>
      </c>
      <c r="D264">
        <v>263</v>
      </c>
      <c r="E264" t="s">
        <v>312</v>
      </c>
      <c r="F264" t="s">
        <v>0</v>
      </c>
      <c r="G264" t="s">
        <v>2906</v>
      </c>
      <c r="H264">
        <v>3.54</v>
      </c>
      <c r="I264">
        <v>47.52</v>
      </c>
      <c r="J264">
        <v>245</v>
      </c>
    </row>
    <row r="265" spans="1:10" x14ac:dyDescent="0.35">
      <c r="A265" t="s">
        <v>13630</v>
      </c>
      <c r="B265">
        <v>466</v>
      </c>
      <c r="C265">
        <v>3584</v>
      </c>
      <c r="D265">
        <v>264</v>
      </c>
      <c r="E265" t="s">
        <v>328</v>
      </c>
      <c r="F265" t="s">
        <v>0</v>
      </c>
      <c r="G265" t="s">
        <v>2799</v>
      </c>
      <c r="H265">
        <v>3.4849999999999999</v>
      </c>
      <c r="I265">
        <v>69.02</v>
      </c>
      <c r="J265">
        <v>57</v>
      </c>
    </row>
    <row r="266" spans="1:10" x14ac:dyDescent="0.35">
      <c r="A266" t="s">
        <v>13631</v>
      </c>
      <c r="B266">
        <v>429</v>
      </c>
      <c r="C266">
        <v>3582</v>
      </c>
      <c r="D266">
        <v>265</v>
      </c>
      <c r="E266" t="s">
        <v>328</v>
      </c>
      <c r="F266" t="s">
        <v>0</v>
      </c>
      <c r="G266" t="s">
        <v>1886</v>
      </c>
      <c r="H266">
        <v>4.4329999999999998</v>
      </c>
      <c r="I266">
        <v>61.13</v>
      </c>
      <c r="J266">
        <v>207</v>
      </c>
    </row>
    <row r="267" spans="1:10" x14ac:dyDescent="0.35">
      <c r="A267" t="s">
        <v>13632</v>
      </c>
      <c r="B267">
        <v>430</v>
      </c>
      <c r="C267">
        <v>3575</v>
      </c>
      <c r="D267">
        <v>266</v>
      </c>
      <c r="E267" t="s">
        <v>319</v>
      </c>
      <c r="F267" t="s">
        <v>0</v>
      </c>
      <c r="G267" t="s">
        <v>13633</v>
      </c>
      <c r="H267">
        <v>4.4779999999999998</v>
      </c>
      <c r="I267">
        <v>76.73</v>
      </c>
      <c r="J267">
        <v>260</v>
      </c>
    </row>
    <row r="268" spans="1:10" x14ac:dyDescent="0.35">
      <c r="A268" t="s">
        <v>13634</v>
      </c>
      <c r="B268">
        <v>922</v>
      </c>
      <c r="C268">
        <v>3563</v>
      </c>
      <c r="D268">
        <v>267</v>
      </c>
      <c r="E268" t="s">
        <v>312</v>
      </c>
      <c r="F268" t="s">
        <v>0</v>
      </c>
      <c r="G268" t="s">
        <v>6615</v>
      </c>
      <c r="H268">
        <v>1.7729999999999999</v>
      </c>
      <c r="I268">
        <v>26.16</v>
      </c>
      <c r="J268">
        <v>635</v>
      </c>
    </row>
    <row r="269" spans="1:10" x14ac:dyDescent="0.35">
      <c r="A269" t="s">
        <v>13635</v>
      </c>
      <c r="B269">
        <v>632</v>
      </c>
      <c r="C269">
        <v>3562</v>
      </c>
      <c r="D269">
        <v>268</v>
      </c>
      <c r="E269" t="s">
        <v>312</v>
      </c>
      <c r="F269" t="s">
        <v>0</v>
      </c>
      <c r="G269" t="s">
        <v>13636</v>
      </c>
      <c r="H269">
        <v>2.8239999999999998</v>
      </c>
      <c r="I269">
        <v>28.66</v>
      </c>
      <c r="J269">
        <v>24</v>
      </c>
    </row>
    <row r="270" spans="1:10" x14ac:dyDescent="0.35">
      <c r="A270" t="s">
        <v>13637</v>
      </c>
      <c r="B270">
        <v>302</v>
      </c>
      <c r="C270">
        <v>3536</v>
      </c>
      <c r="D270">
        <v>269</v>
      </c>
      <c r="E270" t="s">
        <v>328</v>
      </c>
      <c r="F270" t="s">
        <v>0</v>
      </c>
      <c r="G270" t="s">
        <v>13638</v>
      </c>
      <c r="H270">
        <v>6.0430000000000001</v>
      </c>
      <c r="I270">
        <v>70.98</v>
      </c>
      <c r="J270">
        <v>115</v>
      </c>
    </row>
    <row r="271" spans="1:10" x14ac:dyDescent="0.35">
      <c r="A271" t="s">
        <v>13639</v>
      </c>
      <c r="B271">
        <v>453</v>
      </c>
      <c r="C271">
        <v>3522</v>
      </c>
      <c r="D271">
        <v>270</v>
      </c>
      <c r="E271" t="s">
        <v>328</v>
      </c>
      <c r="F271" t="s">
        <v>0</v>
      </c>
      <c r="G271" t="s">
        <v>2883</v>
      </c>
      <c r="H271">
        <v>4.181</v>
      </c>
      <c r="I271">
        <v>67.34</v>
      </c>
      <c r="J271">
        <v>158</v>
      </c>
    </row>
    <row r="272" spans="1:10" x14ac:dyDescent="0.35">
      <c r="A272" t="s">
        <v>13640</v>
      </c>
      <c r="B272">
        <v>289</v>
      </c>
      <c r="C272">
        <v>3511</v>
      </c>
      <c r="D272">
        <v>271</v>
      </c>
      <c r="E272" t="s">
        <v>319</v>
      </c>
      <c r="F272" t="s">
        <v>0</v>
      </c>
      <c r="G272" t="s">
        <v>8749</v>
      </c>
      <c r="H272">
        <v>8.1440000000000001</v>
      </c>
      <c r="I272">
        <v>96.94</v>
      </c>
      <c r="J272">
        <v>98</v>
      </c>
    </row>
    <row r="273" spans="1:10" x14ac:dyDescent="0.35">
      <c r="A273" t="s">
        <v>13641</v>
      </c>
      <c r="B273">
        <v>1199</v>
      </c>
      <c r="C273">
        <v>3508</v>
      </c>
      <c r="D273">
        <v>272</v>
      </c>
      <c r="E273" t="s">
        <v>328</v>
      </c>
      <c r="F273" t="s">
        <v>0</v>
      </c>
      <c r="G273" t="s">
        <v>1958</v>
      </c>
      <c r="H273">
        <v>3.2040000000000002</v>
      </c>
      <c r="I273">
        <v>61.03</v>
      </c>
      <c r="J273">
        <v>125</v>
      </c>
    </row>
    <row r="274" spans="1:10" x14ac:dyDescent="0.35">
      <c r="A274" t="s">
        <v>13642</v>
      </c>
      <c r="B274">
        <v>337</v>
      </c>
      <c r="C274">
        <v>3496</v>
      </c>
      <c r="D274">
        <v>273</v>
      </c>
      <c r="E274" t="s">
        <v>328</v>
      </c>
      <c r="F274" t="s">
        <v>0</v>
      </c>
      <c r="G274" t="s">
        <v>5912</v>
      </c>
      <c r="H274">
        <v>5.1390000000000002</v>
      </c>
      <c r="I274">
        <v>64.62</v>
      </c>
      <c r="J274">
        <v>124</v>
      </c>
    </row>
    <row r="275" spans="1:10" x14ac:dyDescent="0.35">
      <c r="A275" t="s">
        <v>13643</v>
      </c>
      <c r="B275">
        <v>744</v>
      </c>
      <c r="C275">
        <v>3475</v>
      </c>
      <c r="D275">
        <v>274</v>
      </c>
      <c r="E275" t="s">
        <v>312</v>
      </c>
      <c r="F275" t="s">
        <v>0</v>
      </c>
      <c r="G275" t="s">
        <v>5015</v>
      </c>
      <c r="H275">
        <v>2.532</v>
      </c>
      <c r="I275">
        <v>31.25</v>
      </c>
      <c r="J275">
        <v>57</v>
      </c>
    </row>
    <row r="276" spans="1:10" x14ac:dyDescent="0.35">
      <c r="A276" t="s">
        <v>13644</v>
      </c>
      <c r="B276">
        <v>320</v>
      </c>
      <c r="C276">
        <v>3471</v>
      </c>
      <c r="D276">
        <v>275</v>
      </c>
      <c r="E276" t="s">
        <v>319</v>
      </c>
      <c r="F276" t="s">
        <v>0</v>
      </c>
      <c r="G276" t="s">
        <v>2460</v>
      </c>
      <c r="H276">
        <v>5.7140000000000004</v>
      </c>
      <c r="I276">
        <v>86.57</v>
      </c>
      <c r="J276">
        <v>318</v>
      </c>
    </row>
    <row r="277" spans="1:10" x14ac:dyDescent="0.35">
      <c r="A277" t="s">
        <v>13645</v>
      </c>
      <c r="B277">
        <v>1261</v>
      </c>
      <c r="C277">
        <v>3462</v>
      </c>
      <c r="D277">
        <v>276</v>
      </c>
      <c r="E277" t="s">
        <v>319</v>
      </c>
      <c r="F277" t="s">
        <v>0</v>
      </c>
      <c r="G277" t="s">
        <v>3437</v>
      </c>
      <c r="H277">
        <v>4.3479999999999999</v>
      </c>
      <c r="I277">
        <v>74.08</v>
      </c>
      <c r="J277">
        <v>238</v>
      </c>
    </row>
    <row r="278" spans="1:10" x14ac:dyDescent="0.35">
      <c r="A278" t="s">
        <v>13646</v>
      </c>
      <c r="B278">
        <v>699</v>
      </c>
      <c r="C278">
        <v>3453</v>
      </c>
      <c r="D278">
        <v>277</v>
      </c>
      <c r="E278" t="s">
        <v>328</v>
      </c>
      <c r="F278" t="s">
        <v>0</v>
      </c>
      <c r="G278" t="s">
        <v>13647</v>
      </c>
      <c r="H278">
        <v>2.4369999999999998</v>
      </c>
      <c r="I278">
        <v>41.84</v>
      </c>
      <c r="J278">
        <v>189</v>
      </c>
    </row>
    <row r="279" spans="1:10" x14ac:dyDescent="0.35">
      <c r="A279" t="s">
        <v>13648</v>
      </c>
      <c r="B279">
        <v>469</v>
      </c>
      <c r="C279">
        <v>3442</v>
      </c>
      <c r="D279">
        <v>278</v>
      </c>
      <c r="E279" t="s">
        <v>312</v>
      </c>
      <c r="F279" t="s">
        <v>0</v>
      </c>
      <c r="G279" t="s">
        <v>3531</v>
      </c>
      <c r="H279">
        <v>3.9039999999999999</v>
      </c>
      <c r="I279">
        <v>46.69</v>
      </c>
      <c r="J279">
        <v>469</v>
      </c>
    </row>
    <row r="280" spans="1:10" x14ac:dyDescent="0.35">
      <c r="A280" t="s">
        <v>13649</v>
      </c>
      <c r="B280">
        <v>945</v>
      </c>
      <c r="C280">
        <v>3435</v>
      </c>
      <c r="D280">
        <v>279</v>
      </c>
      <c r="E280" t="s">
        <v>319</v>
      </c>
      <c r="F280" t="s">
        <v>0</v>
      </c>
      <c r="G280" t="s">
        <v>3028</v>
      </c>
      <c r="H280">
        <v>3.9169999999999998</v>
      </c>
      <c r="I280">
        <v>63.62</v>
      </c>
      <c r="J280">
        <v>241</v>
      </c>
    </row>
    <row r="281" spans="1:10" x14ac:dyDescent="0.35">
      <c r="A281" t="s">
        <v>13650</v>
      </c>
      <c r="B281">
        <v>468</v>
      </c>
      <c r="C281">
        <v>3432</v>
      </c>
      <c r="D281">
        <v>280</v>
      </c>
      <c r="E281" t="s">
        <v>319</v>
      </c>
      <c r="F281" t="s">
        <v>0</v>
      </c>
      <c r="G281" t="s">
        <v>13651</v>
      </c>
      <c r="H281">
        <v>4.3019999999999996</v>
      </c>
      <c r="I281">
        <v>80.680000000000007</v>
      </c>
      <c r="J281">
        <v>194</v>
      </c>
    </row>
    <row r="282" spans="1:10" x14ac:dyDescent="0.35">
      <c r="A282" t="s">
        <v>13652</v>
      </c>
      <c r="B282">
        <v>733</v>
      </c>
      <c r="C282">
        <v>3416</v>
      </c>
      <c r="D282">
        <v>281</v>
      </c>
      <c r="E282" t="s">
        <v>328</v>
      </c>
      <c r="F282" t="s">
        <v>0</v>
      </c>
      <c r="G282" t="s">
        <v>1914</v>
      </c>
      <c r="H282">
        <v>2.504</v>
      </c>
      <c r="I282">
        <v>59.39</v>
      </c>
      <c r="J282">
        <v>248</v>
      </c>
    </row>
    <row r="283" spans="1:10" x14ac:dyDescent="0.35">
      <c r="A283" t="s">
        <v>13653</v>
      </c>
      <c r="B283">
        <v>563</v>
      </c>
      <c r="C283">
        <v>3413</v>
      </c>
      <c r="D283">
        <v>282</v>
      </c>
      <c r="E283" t="s">
        <v>319</v>
      </c>
      <c r="F283" t="s">
        <v>0</v>
      </c>
      <c r="G283" t="s">
        <v>3028</v>
      </c>
      <c r="H283">
        <v>6.3369999999999997</v>
      </c>
      <c r="I283">
        <v>82.38</v>
      </c>
      <c r="J283">
        <v>309</v>
      </c>
    </row>
    <row r="284" spans="1:10" x14ac:dyDescent="0.35">
      <c r="A284" t="s">
        <v>13654</v>
      </c>
      <c r="B284">
        <v>653</v>
      </c>
      <c r="C284">
        <v>3410</v>
      </c>
      <c r="D284">
        <v>283</v>
      </c>
      <c r="E284" t="s">
        <v>311</v>
      </c>
      <c r="F284" t="s">
        <v>0</v>
      </c>
      <c r="G284" t="s">
        <v>3732</v>
      </c>
      <c r="H284" t="s">
        <v>311</v>
      </c>
      <c r="I284" t="s">
        <v>311</v>
      </c>
      <c r="J284">
        <v>651</v>
      </c>
    </row>
    <row r="285" spans="1:10" x14ac:dyDescent="0.35">
      <c r="A285" t="s">
        <v>13655</v>
      </c>
      <c r="B285">
        <v>814</v>
      </c>
      <c r="C285">
        <v>3403</v>
      </c>
      <c r="D285">
        <v>284</v>
      </c>
      <c r="E285" t="s">
        <v>312</v>
      </c>
      <c r="F285" t="s">
        <v>0</v>
      </c>
      <c r="G285" t="s">
        <v>2470</v>
      </c>
      <c r="H285">
        <v>2.0350000000000001</v>
      </c>
      <c r="I285">
        <v>38.39</v>
      </c>
      <c r="J285">
        <v>19</v>
      </c>
    </row>
    <row r="286" spans="1:10" x14ac:dyDescent="0.35">
      <c r="A286" t="s">
        <v>13656</v>
      </c>
      <c r="B286">
        <v>552</v>
      </c>
      <c r="C286">
        <v>3375</v>
      </c>
      <c r="D286">
        <v>285</v>
      </c>
      <c r="E286" t="s">
        <v>312</v>
      </c>
      <c r="F286" t="s">
        <v>0</v>
      </c>
      <c r="G286" t="s">
        <v>1938</v>
      </c>
      <c r="H286">
        <v>3.21</v>
      </c>
      <c r="I286">
        <v>47.77</v>
      </c>
      <c r="J286">
        <v>197</v>
      </c>
    </row>
    <row r="287" spans="1:10" x14ac:dyDescent="0.35">
      <c r="A287" t="s">
        <v>13657</v>
      </c>
      <c r="B287">
        <v>477</v>
      </c>
      <c r="C287">
        <v>3373</v>
      </c>
      <c r="D287">
        <v>286</v>
      </c>
      <c r="E287" t="s">
        <v>328</v>
      </c>
      <c r="F287" t="s">
        <v>0</v>
      </c>
      <c r="G287" t="s">
        <v>2916</v>
      </c>
      <c r="H287">
        <v>3.85</v>
      </c>
      <c r="I287">
        <v>55.63</v>
      </c>
      <c r="J287">
        <v>247</v>
      </c>
    </row>
    <row r="288" spans="1:10" x14ac:dyDescent="0.35">
      <c r="A288" t="s">
        <v>13658</v>
      </c>
      <c r="B288">
        <v>381</v>
      </c>
      <c r="C288">
        <v>3366</v>
      </c>
      <c r="D288">
        <v>287</v>
      </c>
      <c r="E288" t="s">
        <v>328</v>
      </c>
      <c r="F288" t="s">
        <v>0</v>
      </c>
      <c r="G288" t="s">
        <v>7787</v>
      </c>
      <c r="H288">
        <v>4.6379999999999999</v>
      </c>
      <c r="I288">
        <v>67.78</v>
      </c>
      <c r="J288">
        <v>86</v>
      </c>
    </row>
    <row r="289" spans="1:10" x14ac:dyDescent="0.35">
      <c r="A289" t="s">
        <v>13659</v>
      </c>
      <c r="B289">
        <v>344</v>
      </c>
      <c r="C289">
        <v>3350</v>
      </c>
      <c r="D289">
        <v>288</v>
      </c>
      <c r="E289" t="s">
        <v>319</v>
      </c>
      <c r="F289" t="s">
        <v>0</v>
      </c>
      <c r="G289" t="s">
        <v>3003</v>
      </c>
      <c r="H289">
        <v>5.3929999999999998</v>
      </c>
      <c r="I289">
        <v>74.69</v>
      </c>
      <c r="J289">
        <v>163</v>
      </c>
    </row>
    <row r="290" spans="1:10" x14ac:dyDescent="0.35">
      <c r="A290" t="s">
        <v>13660</v>
      </c>
      <c r="B290">
        <v>1020</v>
      </c>
      <c r="C290">
        <v>3341</v>
      </c>
      <c r="D290">
        <v>289</v>
      </c>
      <c r="E290" t="s">
        <v>319</v>
      </c>
      <c r="F290" t="s">
        <v>0</v>
      </c>
      <c r="G290" t="s">
        <v>13661</v>
      </c>
      <c r="H290">
        <v>5.7220000000000004</v>
      </c>
      <c r="I290">
        <v>73.16</v>
      </c>
      <c r="J290">
        <v>163</v>
      </c>
    </row>
    <row r="291" spans="1:10" x14ac:dyDescent="0.35">
      <c r="A291" t="s">
        <v>13662</v>
      </c>
      <c r="B291">
        <v>164</v>
      </c>
      <c r="C291">
        <v>3339</v>
      </c>
      <c r="D291">
        <v>290</v>
      </c>
      <c r="E291" t="s">
        <v>319</v>
      </c>
      <c r="F291" t="s">
        <v>0</v>
      </c>
      <c r="G291" t="s">
        <v>13663</v>
      </c>
      <c r="H291">
        <v>12.081</v>
      </c>
      <c r="I291">
        <v>95.25</v>
      </c>
      <c r="J291">
        <v>65</v>
      </c>
    </row>
    <row r="292" spans="1:10" x14ac:dyDescent="0.35">
      <c r="A292" t="s">
        <v>13664</v>
      </c>
      <c r="B292">
        <v>2065</v>
      </c>
      <c r="C292">
        <v>3339</v>
      </c>
      <c r="D292">
        <v>290</v>
      </c>
      <c r="E292" t="s">
        <v>319</v>
      </c>
      <c r="F292" t="s">
        <v>0</v>
      </c>
      <c r="G292" t="s">
        <v>2959</v>
      </c>
      <c r="H292">
        <v>6.1749999999999998</v>
      </c>
      <c r="I292">
        <v>77.69</v>
      </c>
      <c r="J292">
        <v>434</v>
      </c>
    </row>
    <row r="293" spans="1:10" x14ac:dyDescent="0.35">
      <c r="A293" t="s">
        <v>13665</v>
      </c>
      <c r="B293">
        <v>178</v>
      </c>
      <c r="C293">
        <v>3336</v>
      </c>
      <c r="D293">
        <v>292</v>
      </c>
      <c r="E293" t="s">
        <v>319</v>
      </c>
      <c r="F293" t="s">
        <v>0</v>
      </c>
      <c r="G293" t="s">
        <v>2244</v>
      </c>
      <c r="H293">
        <v>11.042999999999999</v>
      </c>
      <c r="I293">
        <v>87.84</v>
      </c>
      <c r="J293">
        <v>100</v>
      </c>
    </row>
    <row r="294" spans="1:10" x14ac:dyDescent="0.35">
      <c r="A294" t="s">
        <v>13666</v>
      </c>
      <c r="B294">
        <v>389</v>
      </c>
      <c r="C294">
        <v>3332</v>
      </c>
      <c r="D294">
        <v>293</v>
      </c>
      <c r="E294" t="s">
        <v>312</v>
      </c>
      <c r="F294" t="s">
        <v>0</v>
      </c>
      <c r="G294" t="s">
        <v>13667</v>
      </c>
      <c r="H294">
        <v>4.093</v>
      </c>
      <c r="I294">
        <v>48.73</v>
      </c>
      <c r="J294">
        <v>222</v>
      </c>
    </row>
    <row r="295" spans="1:10" x14ac:dyDescent="0.35">
      <c r="A295" t="s">
        <v>13668</v>
      </c>
      <c r="B295">
        <v>349</v>
      </c>
      <c r="C295">
        <v>3327</v>
      </c>
      <c r="D295">
        <v>294</v>
      </c>
      <c r="E295" t="s">
        <v>328</v>
      </c>
      <c r="F295" t="s">
        <v>0</v>
      </c>
      <c r="G295" t="s">
        <v>1781</v>
      </c>
      <c r="H295">
        <v>5.7009999999999996</v>
      </c>
      <c r="I295">
        <v>68.28</v>
      </c>
      <c r="J295">
        <v>347</v>
      </c>
    </row>
    <row r="296" spans="1:10" x14ac:dyDescent="0.35">
      <c r="A296" t="s">
        <v>13669</v>
      </c>
      <c r="B296">
        <v>490</v>
      </c>
      <c r="C296">
        <v>3324</v>
      </c>
      <c r="D296">
        <v>295</v>
      </c>
      <c r="E296" t="s">
        <v>319</v>
      </c>
      <c r="F296" t="s">
        <v>0</v>
      </c>
      <c r="G296" t="s">
        <v>13670</v>
      </c>
      <c r="H296">
        <v>4.931</v>
      </c>
      <c r="I296">
        <v>77.88</v>
      </c>
      <c r="J296">
        <v>93</v>
      </c>
    </row>
    <row r="297" spans="1:10" x14ac:dyDescent="0.35">
      <c r="A297" t="s">
        <v>13671</v>
      </c>
      <c r="B297">
        <v>312</v>
      </c>
      <c r="C297">
        <v>3290</v>
      </c>
      <c r="D297">
        <v>296</v>
      </c>
      <c r="E297" t="s">
        <v>319</v>
      </c>
      <c r="F297" t="s">
        <v>0</v>
      </c>
      <c r="G297" t="s">
        <v>13672</v>
      </c>
      <c r="H297">
        <v>12.145</v>
      </c>
      <c r="I297">
        <v>93.87</v>
      </c>
      <c r="J297">
        <v>250</v>
      </c>
    </row>
    <row r="298" spans="1:10" x14ac:dyDescent="0.35">
      <c r="A298" t="s">
        <v>13673</v>
      </c>
      <c r="B298">
        <v>481</v>
      </c>
      <c r="C298">
        <v>3272</v>
      </c>
      <c r="D298">
        <v>297</v>
      </c>
      <c r="E298" t="s">
        <v>328</v>
      </c>
      <c r="F298" t="s">
        <v>0</v>
      </c>
      <c r="G298" t="s">
        <v>2417</v>
      </c>
      <c r="H298">
        <v>4.1710000000000003</v>
      </c>
      <c r="I298">
        <v>65.55</v>
      </c>
      <c r="J298">
        <v>349</v>
      </c>
    </row>
    <row r="299" spans="1:10" x14ac:dyDescent="0.35">
      <c r="A299" t="s">
        <v>13674</v>
      </c>
      <c r="B299">
        <v>1253</v>
      </c>
      <c r="C299">
        <v>3251</v>
      </c>
      <c r="D299">
        <v>298</v>
      </c>
      <c r="E299" t="s">
        <v>334</v>
      </c>
      <c r="F299" t="s">
        <v>0</v>
      </c>
      <c r="G299" t="s">
        <v>1961</v>
      </c>
      <c r="H299">
        <v>1.202</v>
      </c>
      <c r="I299">
        <v>15.76</v>
      </c>
      <c r="J299">
        <v>753</v>
      </c>
    </row>
    <row r="300" spans="1:10" x14ac:dyDescent="0.35">
      <c r="A300" t="s">
        <v>1836</v>
      </c>
      <c r="B300">
        <v>263</v>
      </c>
      <c r="C300">
        <v>3241</v>
      </c>
      <c r="D300">
        <v>299</v>
      </c>
      <c r="E300" t="s">
        <v>328</v>
      </c>
      <c r="F300" t="s">
        <v>0</v>
      </c>
      <c r="G300" t="s">
        <v>1836</v>
      </c>
      <c r="H300">
        <v>7.2149999999999999</v>
      </c>
      <c r="I300">
        <v>73.599999999999994</v>
      </c>
      <c r="J300">
        <v>263</v>
      </c>
    </row>
    <row r="301" spans="1:10" x14ac:dyDescent="0.35">
      <c r="A301" t="s">
        <v>13675</v>
      </c>
      <c r="B301">
        <v>425</v>
      </c>
      <c r="C301">
        <v>3240</v>
      </c>
      <c r="D301">
        <v>300</v>
      </c>
      <c r="E301" t="s">
        <v>328</v>
      </c>
      <c r="F301" t="s">
        <v>0</v>
      </c>
      <c r="G301" t="s">
        <v>2135</v>
      </c>
      <c r="H301">
        <v>4.2960000000000003</v>
      </c>
      <c r="I301">
        <v>64.290000000000006</v>
      </c>
      <c r="J301">
        <v>129</v>
      </c>
    </row>
    <row r="302" spans="1:10" x14ac:dyDescent="0.35">
      <c r="A302" t="s">
        <v>13676</v>
      </c>
      <c r="B302">
        <v>2239</v>
      </c>
      <c r="C302">
        <v>3231</v>
      </c>
      <c r="D302">
        <v>301</v>
      </c>
      <c r="E302" t="s">
        <v>312</v>
      </c>
      <c r="F302" t="s">
        <v>0</v>
      </c>
      <c r="G302" t="s">
        <v>1969</v>
      </c>
      <c r="H302">
        <v>2.367</v>
      </c>
      <c r="I302">
        <v>30.56</v>
      </c>
      <c r="J302">
        <v>185</v>
      </c>
    </row>
    <row r="303" spans="1:10" x14ac:dyDescent="0.35">
      <c r="A303" t="s">
        <v>13677</v>
      </c>
      <c r="B303">
        <v>535</v>
      </c>
      <c r="C303">
        <v>3217</v>
      </c>
      <c r="D303">
        <v>302</v>
      </c>
      <c r="E303" t="s">
        <v>328</v>
      </c>
      <c r="F303" t="s">
        <v>0</v>
      </c>
      <c r="G303" t="s">
        <v>2887</v>
      </c>
      <c r="H303">
        <v>3.0209999999999999</v>
      </c>
      <c r="I303">
        <v>68.599999999999994</v>
      </c>
      <c r="J303">
        <v>237</v>
      </c>
    </row>
    <row r="304" spans="1:10" x14ac:dyDescent="0.35">
      <c r="A304" t="s">
        <v>13678</v>
      </c>
      <c r="B304">
        <v>339</v>
      </c>
      <c r="C304">
        <v>3215</v>
      </c>
      <c r="D304">
        <v>303</v>
      </c>
      <c r="E304" t="s">
        <v>319</v>
      </c>
      <c r="F304" t="s">
        <v>0</v>
      </c>
      <c r="G304" t="s">
        <v>3366</v>
      </c>
      <c r="H304">
        <v>4.9390000000000001</v>
      </c>
      <c r="I304">
        <v>83.59</v>
      </c>
      <c r="J304">
        <v>235</v>
      </c>
    </row>
    <row r="305" spans="1:10" x14ac:dyDescent="0.35">
      <c r="A305" t="s">
        <v>13679</v>
      </c>
      <c r="B305">
        <v>419</v>
      </c>
      <c r="C305">
        <v>3197</v>
      </c>
      <c r="D305">
        <v>304</v>
      </c>
      <c r="E305" t="s">
        <v>328</v>
      </c>
      <c r="F305" t="s">
        <v>0</v>
      </c>
      <c r="G305" t="s">
        <v>6417</v>
      </c>
      <c r="H305">
        <v>3.82</v>
      </c>
      <c r="I305">
        <v>48.42</v>
      </c>
      <c r="J305">
        <v>81</v>
      </c>
    </row>
    <row r="306" spans="1:10" x14ac:dyDescent="0.35">
      <c r="A306" t="s">
        <v>13680</v>
      </c>
      <c r="B306">
        <v>630</v>
      </c>
      <c r="C306">
        <v>3173</v>
      </c>
      <c r="D306">
        <v>305</v>
      </c>
      <c r="E306" t="s">
        <v>328</v>
      </c>
      <c r="F306" t="s">
        <v>0</v>
      </c>
      <c r="G306" t="s">
        <v>13681</v>
      </c>
      <c r="H306">
        <v>2.395</v>
      </c>
      <c r="I306">
        <v>54.35</v>
      </c>
      <c r="J306">
        <v>320</v>
      </c>
    </row>
    <row r="307" spans="1:10" x14ac:dyDescent="0.35">
      <c r="A307" t="s">
        <v>13682</v>
      </c>
      <c r="B307">
        <v>820</v>
      </c>
      <c r="C307">
        <v>3161</v>
      </c>
      <c r="D307">
        <v>306</v>
      </c>
      <c r="E307" t="s">
        <v>312</v>
      </c>
      <c r="F307" t="s">
        <v>0</v>
      </c>
      <c r="G307" t="s">
        <v>2594</v>
      </c>
      <c r="H307">
        <v>1.8819999999999999</v>
      </c>
      <c r="I307">
        <v>28.35</v>
      </c>
      <c r="J307">
        <v>44</v>
      </c>
    </row>
    <row r="308" spans="1:10" x14ac:dyDescent="0.35">
      <c r="A308" t="s">
        <v>13683</v>
      </c>
      <c r="B308">
        <v>874</v>
      </c>
      <c r="C308">
        <v>3146</v>
      </c>
      <c r="D308">
        <v>307</v>
      </c>
      <c r="E308" t="s">
        <v>312</v>
      </c>
      <c r="F308" t="s">
        <v>0</v>
      </c>
      <c r="G308" t="s">
        <v>2362</v>
      </c>
      <c r="H308">
        <v>1.782</v>
      </c>
      <c r="I308">
        <v>26.81</v>
      </c>
      <c r="J308">
        <v>263</v>
      </c>
    </row>
    <row r="309" spans="1:10" x14ac:dyDescent="0.35">
      <c r="A309" t="s">
        <v>13684</v>
      </c>
      <c r="B309">
        <v>874</v>
      </c>
      <c r="C309">
        <v>3144</v>
      </c>
      <c r="D309">
        <v>308</v>
      </c>
      <c r="E309" t="s">
        <v>312</v>
      </c>
      <c r="F309" t="s">
        <v>0</v>
      </c>
      <c r="G309" t="s">
        <v>3592</v>
      </c>
      <c r="H309">
        <v>2.8849999999999998</v>
      </c>
      <c r="I309">
        <v>36.57</v>
      </c>
      <c r="J309">
        <v>695</v>
      </c>
    </row>
    <row r="310" spans="1:10" x14ac:dyDescent="0.35">
      <c r="A310" t="s">
        <v>13685</v>
      </c>
      <c r="B310">
        <v>494</v>
      </c>
      <c r="C310">
        <v>3141</v>
      </c>
      <c r="D310">
        <v>309</v>
      </c>
      <c r="E310" t="s">
        <v>319</v>
      </c>
      <c r="F310" t="s">
        <v>0</v>
      </c>
      <c r="G310" t="s">
        <v>13686</v>
      </c>
      <c r="H310">
        <v>3.028</v>
      </c>
      <c r="I310">
        <v>59.72</v>
      </c>
      <c r="J310">
        <v>294</v>
      </c>
    </row>
    <row r="311" spans="1:10" x14ac:dyDescent="0.35">
      <c r="A311" t="s">
        <v>13687</v>
      </c>
      <c r="B311">
        <v>614</v>
      </c>
      <c r="C311">
        <v>3135</v>
      </c>
      <c r="D311">
        <v>310</v>
      </c>
      <c r="E311" t="s">
        <v>312</v>
      </c>
      <c r="F311" t="s">
        <v>0</v>
      </c>
      <c r="G311" t="s">
        <v>1882</v>
      </c>
      <c r="H311">
        <v>2.5</v>
      </c>
      <c r="I311">
        <v>39.08</v>
      </c>
      <c r="J311">
        <v>36</v>
      </c>
    </row>
    <row r="312" spans="1:10" x14ac:dyDescent="0.35">
      <c r="A312" t="s">
        <v>13688</v>
      </c>
      <c r="B312">
        <v>488</v>
      </c>
      <c r="C312">
        <v>3133</v>
      </c>
      <c r="D312">
        <v>311</v>
      </c>
      <c r="E312" t="s">
        <v>328</v>
      </c>
      <c r="F312" t="s">
        <v>0</v>
      </c>
      <c r="G312" t="s">
        <v>2003</v>
      </c>
      <c r="H312">
        <v>2.996</v>
      </c>
      <c r="I312">
        <v>50.56</v>
      </c>
      <c r="J312">
        <v>131</v>
      </c>
    </row>
    <row r="313" spans="1:10" x14ac:dyDescent="0.35">
      <c r="A313" t="s">
        <v>13689</v>
      </c>
      <c r="B313">
        <v>495</v>
      </c>
      <c r="C313">
        <v>3119</v>
      </c>
      <c r="D313">
        <v>312</v>
      </c>
      <c r="E313" t="s">
        <v>328</v>
      </c>
      <c r="F313" t="s">
        <v>0</v>
      </c>
      <c r="G313" t="s">
        <v>1907</v>
      </c>
      <c r="H313">
        <v>5.4009999999999998</v>
      </c>
      <c r="I313">
        <v>56.51</v>
      </c>
      <c r="J313">
        <v>209</v>
      </c>
    </row>
    <row r="314" spans="1:10" x14ac:dyDescent="0.35">
      <c r="A314" t="s">
        <v>13690</v>
      </c>
      <c r="B314">
        <v>461</v>
      </c>
      <c r="C314">
        <v>3097</v>
      </c>
      <c r="D314">
        <v>313</v>
      </c>
      <c r="E314" t="s">
        <v>328</v>
      </c>
      <c r="F314" t="s">
        <v>0</v>
      </c>
      <c r="G314" t="s">
        <v>3626</v>
      </c>
      <c r="H314">
        <v>3.2770000000000001</v>
      </c>
      <c r="I314">
        <v>52.07</v>
      </c>
      <c r="J314">
        <v>145</v>
      </c>
    </row>
    <row r="315" spans="1:10" x14ac:dyDescent="0.35">
      <c r="A315" t="s">
        <v>13691</v>
      </c>
      <c r="B315">
        <v>502</v>
      </c>
      <c r="C315">
        <v>3095</v>
      </c>
      <c r="D315">
        <v>314</v>
      </c>
      <c r="E315" t="s">
        <v>319</v>
      </c>
      <c r="F315" t="s">
        <v>0</v>
      </c>
      <c r="G315" t="s">
        <v>13692</v>
      </c>
      <c r="H315">
        <v>2.8929999999999998</v>
      </c>
      <c r="I315">
        <v>67.11</v>
      </c>
      <c r="J315">
        <v>21</v>
      </c>
    </row>
    <row r="316" spans="1:10" x14ac:dyDescent="0.35">
      <c r="A316" t="s">
        <v>13693</v>
      </c>
      <c r="B316">
        <v>1669</v>
      </c>
      <c r="C316">
        <v>3089</v>
      </c>
      <c r="D316">
        <v>315</v>
      </c>
      <c r="E316" t="s">
        <v>328</v>
      </c>
      <c r="F316" t="s">
        <v>0</v>
      </c>
      <c r="G316" t="s">
        <v>2019</v>
      </c>
      <c r="H316">
        <v>4.2629999999999999</v>
      </c>
      <c r="I316">
        <v>57.05</v>
      </c>
      <c r="J316">
        <v>211</v>
      </c>
    </row>
    <row r="317" spans="1:10" x14ac:dyDescent="0.35">
      <c r="A317" t="s">
        <v>13694</v>
      </c>
      <c r="B317">
        <v>1078</v>
      </c>
      <c r="C317">
        <v>3086</v>
      </c>
      <c r="D317">
        <v>316</v>
      </c>
      <c r="E317" t="s">
        <v>328</v>
      </c>
      <c r="F317" t="s">
        <v>0</v>
      </c>
      <c r="G317" t="s">
        <v>1958</v>
      </c>
      <c r="H317">
        <v>3.468</v>
      </c>
      <c r="I317">
        <v>68.38</v>
      </c>
      <c r="J317">
        <v>91</v>
      </c>
    </row>
    <row r="318" spans="1:10" x14ac:dyDescent="0.35">
      <c r="A318" t="s">
        <v>13695</v>
      </c>
      <c r="B318">
        <v>360</v>
      </c>
      <c r="C318">
        <v>3069</v>
      </c>
      <c r="D318">
        <v>317</v>
      </c>
      <c r="E318" t="s">
        <v>328</v>
      </c>
      <c r="F318" t="s">
        <v>0</v>
      </c>
      <c r="G318" t="s">
        <v>13696</v>
      </c>
      <c r="H318">
        <v>4.3230000000000004</v>
      </c>
      <c r="I318">
        <v>51.25</v>
      </c>
      <c r="J318">
        <v>118</v>
      </c>
    </row>
    <row r="319" spans="1:10" x14ac:dyDescent="0.35">
      <c r="A319" t="s">
        <v>13697</v>
      </c>
      <c r="B319">
        <v>446</v>
      </c>
      <c r="C319">
        <v>3048</v>
      </c>
      <c r="D319">
        <v>318</v>
      </c>
      <c r="E319" t="s">
        <v>328</v>
      </c>
      <c r="F319" t="s">
        <v>0</v>
      </c>
      <c r="G319" t="s">
        <v>2003</v>
      </c>
      <c r="H319">
        <v>3.2130000000000001</v>
      </c>
      <c r="I319">
        <v>58.33</v>
      </c>
      <c r="J319">
        <v>68</v>
      </c>
    </row>
    <row r="320" spans="1:10" x14ac:dyDescent="0.35">
      <c r="A320" t="s">
        <v>5015</v>
      </c>
      <c r="B320">
        <v>377</v>
      </c>
      <c r="C320">
        <v>3045</v>
      </c>
      <c r="D320">
        <v>319</v>
      </c>
      <c r="E320" t="s">
        <v>319</v>
      </c>
      <c r="F320" t="s">
        <v>0</v>
      </c>
      <c r="G320" t="s">
        <v>5015</v>
      </c>
      <c r="H320">
        <v>4.4560000000000004</v>
      </c>
      <c r="I320">
        <v>81.25</v>
      </c>
      <c r="J320">
        <v>257</v>
      </c>
    </row>
    <row r="321" spans="1:10" x14ac:dyDescent="0.35">
      <c r="A321" t="s">
        <v>13698</v>
      </c>
      <c r="B321">
        <v>300</v>
      </c>
      <c r="C321">
        <v>3032</v>
      </c>
      <c r="D321">
        <v>320</v>
      </c>
      <c r="E321" t="s">
        <v>328</v>
      </c>
      <c r="F321" t="s">
        <v>0</v>
      </c>
      <c r="G321" t="s">
        <v>1781</v>
      </c>
      <c r="H321">
        <v>4.9420000000000002</v>
      </c>
      <c r="I321">
        <v>60.75</v>
      </c>
      <c r="J321">
        <v>45</v>
      </c>
    </row>
    <row r="322" spans="1:10" x14ac:dyDescent="0.35">
      <c r="A322" t="s">
        <v>13699</v>
      </c>
      <c r="B322">
        <v>371</v>
      </c>
      <c r="C322">
        <v>3005</v>
      </c>
      <c r="D322">
        <v>321</v>
      </c>
      <c r="E322" t="s">
        <v>328</v>
      </c>
      <c r="F322" t="s">
        <v>0</v>
      </c>
      <c r="G322" t="s">
        <v>1977</v>
      </c>
      <c r="H322">
        <v>3.61</v>
      </c>
      <c r="I322">
        <v>52.23</v>
      </c>
      <c r="J322">
        <v>67</v>
      </c>
    </row>
    <row r="323" spans="1:10" x14ac:dyDescent="0.35">
      <c r="A323" t="s">
        <v>13700</v>
      </c>
      <c r="B323">
        <v>506</v>
      </c>
      <c r="C323">
        <v>2999</v>
      </c>
      <c r="D323">
        <v>322</v>
      </c>
      <c r="E323" t="s">
        <v>319</v>
      </c>
      <c r="F323" t="s">
        <v>0</v>
      </c>
      <c r="G323" t="s">
        <v>2381</v>
      </c>
      <c r="H323">
        <v>5.2210000000000001</v>
      </c>
      <c r="I323">
        <v>82.81</v>
      </c>
      <c r="J323">
        <v>341</v>
      </c>
    </row>
    <row r="324" spans="1:10" x14ac:dyDescent="0.35">
      <c r="A324" t="s">
        <v>13701</v>
      </c>
      <c r="B324">
        <v>346</v>
      </c>
      <c r="C324">
        <v>2994</v>
      </c>
      <c r="D324">
        <v>323</v>
      </c>
      <c r="E324" t="s">
        <v>328</v>
      </c>
      <c r="F324" t="s">
        <v>0</v>
      </c>
      <c r="G324" t="s">
        <v>7199</v>
      </c>
      <c r="H324">
        <v>4.2539999999999996</v>
      </c>
      <c r="I324">
        <v>69.650000000000006</v>
      </c>
      <c r="J324">
        <v>185</v>
      </c>
    </row>
    <row r="325" spans="1:10" x14ac:dyDescent="0.35">
      <c r="A325" t="s">
        <v>13702</v>
      </c>
      <c r="B325">
        <v>465</v>
      </c>
      <c r="C325">
        <v>2993</v>
      </c>
      <c r="D325">
        <v>324</v>
      </c>
      <c r="E325" t="s">
        <v>319</v>
      </c>
      <c r="F325" t="s">
        <v>0</v>
      </c>
      <c r="G325" t="s">
        <v>3544</v>
      </c>
      <c r="H325">
        <v>13.78</v>
      </c>
      <c r="I325">
        <v>97.11</v>
      </c>
      <c r="J325">
        <v>200</v>
      </c>
    </row>
    <row r="326" spans="1:10" x14ac:dyDescent="0.35">
      <c r="A326" t="s">
        <v>13703</v>
      </c>
      <c r="B326">
        <v>542</v>
      </c>
      <c r="C326">
        <v>2993</v>
      </c>
      <c r="D326">
        <v>324</v>
      </c>
      <c r="E326" t="s">
        <v>328</v>
      </c>
      <c r="F326" t="s">
        <v>0</v>
      </c>
      <c r="G326" t="s">
        <v>2675</v>
      </c>
      <c r="H326">
        <v>2.7629999999999999</v>
      </c>
      <c r="I326">
        <v>72.78</v>
      </c>
      <c r="J326">
        <v>205</v>
      </c>
    </row>
    <row r="327" spans="1:10" x14ac:dyDescent="0.35">
      <c r="A327" t="s">
        <v>13704</v>
      </c>
      <c r="B327">
        <v>429</v>
      </c>
      <c r="C327">
        <v>2985</v>
      </c>
      <c r="D327">
        <v>326</v>
      </c>
      <c r="E327" t="s">
        <v>328</v>
      </c>
      <c r="F327" t="s">
        <v>0</v>
      </c>
      <c r="G327" t="s">
        <v>13705</v>
      </c>
      <c r="H327">
        <v>3.66</v>
      </c>
      <c r="I327">
        <v>57.01</v>
      </c>
      <c r="J327">
        <v>429</v>
      </c>
    </row>
    <row r="328" spans="1:10" x14ac:dyDescent="0.35">
      <c r="A328" t="s">
        <v>13706</v>
      </c>
      <c r="B328">
        <v>162</v>
      </c>
      <c r="C328">
        <v>2982</v>
      </c>
      <c r="D328">
        <v>327</v>
      </c>
      <c r="E328" t="s">
        <v>319</v>
      </c>
      <c r="F328" t="s">
        <v>0</v>
      </c>
      <c r="G328" t="s">
        <v>1779</v>
      </c>
      <c r="H328">
        <v>15.282999999999999</v>
      </c>
      <c r="I328">
        <v>93.67</v>
      </c>
      <c r="J328">
        <v>162</v>
      </c>
    </row>
    <row r="329" spans="1:10" x14ac:dyDescent="0.35">
      <c r="A329" t="s">
        <v>13707</v>
      </c>
      <c r="B329">
        <v>345</v>
      </c>
      <c r="C329">
        <v>2974</v>
      </c>
      <c r="D329">
        <v>328</v>
      </c>
      <c r="E329" t="s">
        <v>328</v>
      </c>
      <c r="F329" t="s">
        <v>0</v>
      </c>
      <c r="G329" t="s">
        <v>1795</v>
      </c>
      <c r="H329">
        <v>4.1050000000000004</v>
      </c>
      <c r="I329">
        <v>69.180000000000007</v>
      </c>
      <c r="J329">
        <v>140</v>
      </c>
    </row>
    <row r="330" spans="1:10" x14ac:dyDescent="0.35">
      <c r="A330" t="s">
        <v>13708</v>
      </c>
      <c r="B330">
        <v>298</v>
      </c>
      <c r="C330">
        <v>2965</v>
      </c>
      <c r="D330">
        <v>329</v>
      </c>
      <c r="E330" t="s">
        <v>328</v>
      </c>
      <c r="F330" t="s">
        <v>0</v>
      </c>
      <c r="G330" t="s">
        <v>1876</v>
      </c>
      <c r="H330">
        <v>5.0030000000000001</v>
      </c>
      <c r="I330">
        <v>72.22</v>
      </c>
      <c r="J330">
        <v>127</v>
      </c>
    </row>
    <row r="331" spans="1:10" x14ac:dyDescent="0.35">
      <c r="A331" t="s">
        <v>13709</v>
      </c>
      <c r="B331">
        <v>176</v>
      </c>
      <c r="C331">
        <v>2962</v>
      </c>
      <c r="D331">
        <v>330</v>
      </c>
      <c r="E331" t="s">
        <v>319</v>
      </c>
      <c r="F331" t="s">
        <v>0</v>
      </c>
      <c r="G331" t="s">
        <v>4088</v>
      </c>
      <c r="H331">
        <v>10.068</v>
      </c>
      <c r="I331">
        <v>97.69</v>
      </c>
      <c r="J331">
        <v>175</v>
      </c>
    </row>
    <row r="332" spans="1:10" x14ac:dyDescent="0.35">
      <c r="A332" t="s">
        <v>13710</v>
      </c>
      <c r="B332">
        <v>437</v>
      </c>
      <c r="C332">
        <v>2959</v>
      </c>
      <c r="D332">
        <v>331</v>
      </c>
      <c r="E332" t="s">
        <v>319</v>
      </c>
      <c r="F332" t="s">
        <v>0</v>
      </c>
      <c r="G332" t="s">
        <v>13711</v>
      </c>
      <c r="H332">
        <v>5.4640000000000004</v>
      </c>
      <c r="I332">
        <v>70.17</v>
      </c>
      <c r="J332">
        <v>135</v>
      </c>
    </row>
    <row r="333" spans="1:10" x14ac:dyDescent="0.35">
      <c r="A333" t="s">
        <v>13712</v>
      </c>
      <c r="B333">
        <v>346</v>
      </c>
      <c r="C333">
        <v>2956</v>
      </c>
      <c r="D333">
        <v>332</v>
      </c>
      <c r="E333" t="s">
        <v>319</v>
      </c>
      <c r="F333" t="s">
        <v>0</v>
      </c>
      <c r="G333" t="s">
        <v>1781</v>
      </c>
      <c r="H333">
        <v>6.8659999999999997</v>
      </c>
      <c r="I333">
        <v>75.81</v>
      </c>
      <c r="J333">
        <v>344</v>
      </c>
    </row>
    <row r="334" spans="1:10" x14ac:dyDescent="0.35">
      <c r="A334" t="s">
        <v>13713</v>
      </c>
      <c r="B334">
        <v>197</v>
      </c>
      <c r="C334">
        <v>2950</v>
      </c>
      <c r="D334">
        <v>333</v>
      </c>
      <c r="E334" t="s">
        <v>319</v>
      </c>
      <c r="F334" t="s">
        <v>0</v>
      </c>
      <c r="G334" t="s">
        <v>2392</v>
      </c>
      <c r="H334">
        <v>9.7200000000000006</v>
      </c>
      <c r="I334">
        <v>86.42</v>
      </c>
      <c r="J334">
        <v>110</v>
      </c>
    </row>
    <row r="335" spans="1:10" x14ac:dyDescent="0.35">
      <c r="A335" t="s">
        <v>13714</v>
      </c>
      <c r="B335">
        <v>142</v>
      </c>
      <c r="C335">
        <v>2944</v>
      </c>
      <c r="D335">
        <v>334</v>
      </c>
      <c r="E335" t="s">
        <v>319</v>
      </c>
      <c r="F335" t="s">
        <v>0</v>
      </c>
      <c r="G335" t="s">
        <v>1789</v>
      </c>
      <c r="H335">
        <v>13.068</v>
      </c>
      <c r="I335">
        <v>93.41</v>
      </c>
      <c r="J335">
        <v>142</v>
      </c>
    </row>
    <row r="336" spans="1:10" x14ac:dyDescent="0.35">
      <c r="A336" t="s">
        <v>13715</v>
      </c>
      <c r="B336">
        <v>354</v>
      </c>
      <c r="C336">
        <v>2934</v>
      </c>
      <c r="D336">
        <v>335</v>
      </c>
      <c r="E336" t="s">
        <v>328</v>
      </c>
      <c r="F336" t="s">
        <v>0</v>
      </c>
      <c r="G336" t="s">
        <v>13716</v>
      </c>
      <c r="H336">
        <v>4.109</v>
      </c>
      <c r="I336">
        <v>65.760000000000005</v>
      </c>
      <c r="J336">
        <v>18</v>
      </c>
    </row>
    <row r="337" spans="1:10" x14ac:dyDescent="0.35">
      <c r="A337" t="s">
        <v>13717</v>
      </c>
      <c r="B337">
        <v>107</v>
      </c>
      <c r="C337">
        <v>2932</v>
      </c>
      <c r="D337">
        <v>336</v>
      </c>
      <c r="E337" t="s">
        <v>319</v>
      </c>
      <c r="F337" t="s">
        <v>0</v>
      </c>
      <c r="G337" t="s">
        <v>1827</v>
      </c>
      <c r="H337">
        <v>13.443</v>
      </c>
      <c r="I337">
        <v>92.03</v>
      </c>
      <c r="J337">
        <v>98</v>
      </c>
    </row>
    <row r="338" spans="1:10" x14ac:dyDescent="0.35">
      <c r="A338" t="s">
        <v>13718</v>
      </c>
      <c r="B338">
        <v>514</v>
      </c>
      <c r="C338">
        <v>2931</v>
      </c>
      <c r="D338">
        <v>337</v>
      </c>
      <c r="E338" t="s">
        <v>328</v>
      </c>
      <c r="F338" t="s">
        <v>0</v>
      </c>
      <c r="G338" t="s">
        <v>1893</v>
      </c>
      <c r="H338">
        <v>2.7269999999999999</v>
      </c>
      <c r="I338">
        <v>61.63</v>
      </c>
      <c r="J338">
        <v>114</v>
      </c>
    </row>
    <row r="339" spans="1:10" x14ac:dyDescent="0.35">
      <c r="A339" t="s">
        <v>13719</v>
      </c>
      <c r="B339">
        <v>561</v>
      </c>
      <c r="C339">
        <v>2919</v>
      </c>
      <c r="D339">
        <v>338</v>
      </c>
      <c r="E339" t="s">
        <v>312</v>
      </c>
      <c r="F339" t="s">
        <v>0</v>
      </c>
      <c r="G339" t="s">
        <v>13720</v>
      </c>
      <c r="H339">
        <v>2.7450000000000001</v>
      </c>
      <c r="I339">
        <v>31.31</v>
      </c>
      <c r="J339">
        <v>52</v>
      </c>
    </row>
    <row r="340" spans="1:10" x14ac:dyDescent="0.35">
      <c r="A340" t="s">
        <v>13721</v>
      </c>
      <c r="B340">
        <v>1685</v>
      </c>
      <c r="C340">
        <v>2908</v>
      </c>
      <c r="D340">
        <v>339</v>
      </c>
      <c r="E340" t="s">
        <v>312</v>
      </c>
      <c r="F340" t="s">
        <v>0</v>
      </c>
      <c r="G340" t="s">
        <v>2167</v>
      </c>
      <c r="H340">
        <v>2.0249999999999999</v>
      </c>
      <c r="I340">
        <v>38.15</v>
      </c>
      <c r="J340">
        <v>244</v>
      </c>
    </row>
    <row r="341" spans="1:10" x14ac:dyDescent="0.35">
      <c r="A341" t="s">
        <v>13722</v>
      </c>
      <c r="B341">
        <v>268</v>
      </c>
      <c r="C341">
        <v>2906</v>
      </c>
      <c r="D341">
        <v>340</v>
      </c>
      <c r="E341" t="s">
        <v>319</v>
      </c>
      <c r="F341" t="s">
        <v>0</v>
      </c>
      <c r="G341" t="s">
        <v>2379</v>
      </c>
      <c r="H341">
        <v>5.52</v>
      </c>
      <c r="I341">
        <v>88.87</v>
      </c>
      <c r="J341">
        <v>268</v>
      </c>
    </row>
    <row r="342" spans="1:10" x14ac:dyDescent="0.35">
      <c r="A342" t="s">
        <v>13723</v>
      </c>
      <c r="B342">
        <v>490</v>
      </c>
      <c r="C342">
        <v>2905</v>
      </c>
      <c r="D342">
        <v>341</v>
      </c>
      <c r="E342" t="s">
        <v>319</v>
      </c>
      <c r="F342" t="s">
        <v>0</v>
      </c>
      <c r="G342" t="s">
        <v>13724</v>
      </c>
      <c r="H342">
        <v>3.254</v>
      </c>
      <c r="I342">
        <v>61.32</v>
      </c>
      <c r="J342">
        <v>146</v>
      </c>
    </row>
    <row r="343" spans="1:10" x14ac:dyDescent="0.35">
      <c r="A343" t="s">
        <v>13725</v>
      </c>
      <c r="B343">
        <v>260</v>
      </c>
      <c r="C343">
        <v>2903</v>
      </c>
      <c r="D343">
        <v>342</v>
      </c>
      <c r="E343" t="s">
        <v>319</v>
      </c>
      <c r="F343" t="s">
        <v>0</v>
      </c>
      <c r="G343" t="s">
        <v>13726</v>
      </c>
      <c r="H343">
        <v>6.5540000000000003</v>
      </c>
      <c r="I343">
        <v>78.12</v>
      </c>
      <c r="J343">
        <v>117</v>
      </c>
    </row>
    <row r="344" spans="1:10" x14ac:dyDescent="0.35">
      <c r="A344" t="s">
        <v>13727</v>
      </c>
      <c r="B344">
        <v>407</v>
      </c>
      <c r="C344">
        <v>2898</v>
      </c>
      <c r="D344">
        <v>343</v>
      </c>
      <c r="E344" t="s">
        <v>328</v>
      </c>
      <c r="F344" t="s">
        <v>0</v>
      </c>
      <c r="G344" t="s">
        <v>13728</v>
      </c>
      <c r="H344">
        <v>3.6509999999999998</v>
      </c>
      <c r="I344">
        <v>51.24</v>
      </c>
      <c r="J344">
        <v>211</v>
      </c>
    </row>
    <row r="345" spans="1:10" x14ac:dyDescent="0.35">
      <c r="A345" t="s">
        <v>13729</v>
      </c>
      <c r="B345">
        <v>471</v>
      </c>
      <c r="C345">
        <v>2895</v>
      </c>
      <c r="D345">
        <v>344</v>
      </c>
      <c r="E345" t="s">
        <v>312</v>
      </c>
      <c r="F345" t="s">
        <v>0</v>
      </c>
      <c r="G345" t="s">
        <v>2063</v>
      </c>
      <c r="H345">
        <v>3.5230000000000001</v>
      </c>
      <c r="I345">
        <v>36.64</v>
      </c>
      <c r="J345">
        <v>174</v>
      </c>
    </row>
    <row r="346" spans="1:10" x14ac:dyDescent="0.35">
      <c r="A346" t="s">
        <v>13730</v>
      </c>
      <c r="B346">
        <v>267</v>
      </c>
      <c r="C346">
        <v>2883</v>
      </c>
      <c r="D346">
        <v>345</v>
      </c>
      <c r="E346" t="s">
        <v>319</v>
      </c>
      <c r="F346" t="s">
        <v>0</v>
      </c>
      <c r="G346" t="s">
        <v>1845</v>
      </c>
      <c r="H346">
        <v>7.734</v>
      </c>
      <c r="I346">
        <v>84.59</v>
      </c>
      <c r="J346">
        <v>137</v>
      </c>
    </row>
    <row r="347" spans="1:10" x14ac:dyDescent="0.35">
      <c r="A347" t="s">
        <v>13731</v>
      </c>
      <c r="B347">
        <v>608</v>
      </c>
      <c r="C347">
        <v>2880</v>
      </c>
      <c r="D347">
        <v>346</v>
      </c>
      <c r="E347" t="s">
        <v>319</v>
      </c>
      <c r="F347" t="s">
        <v>0</v>
      </c>
      <c r="G347" t="s">
        <v>13732</v>
      </c>
      <c r="H347">
        <v>6.4189999999999996</v>
      </c>
      <c r="I347">
        <v>82.07</v>
      </c>
      <c r="J347">
        <v>115</v>
      </c>
    </row>
    <row r="348" spans="1:10" x14ac:dyDescent="0.35">
      <c r="A348" t="s">
        <v>13733</v>
      </c>
      <c r="B348">
        <v>349</v>
      </c>
      <c r="C348">
        <v>2876</v>
      </c>
      <c r="D348">
        <v>347</v>
      </c>
      <c r="E348" t="s">
        <v>328</v>
      </c>
      <c r="F348" t="s">
        <v>0</v>
      </c>
      <c r="G348" t="s">
        <v>13734</v>
      </c>
      <c r="H348">
        <v>4.0119999999999996</v>
      </c>
      <c r="I348">
        <v>58.31</v>
      </c>
      <c r="J348">
        <v>143</v>
      </c>
    </row>
    <row r="349" spans="1:10" x14ac:dyDescent="0.35">
      <c r="A349" t="s">
        <v>13735</v>
      </c>
      <c r="B349">
        <v>428</v>
      </c>
      <c r="C349">
        <v>2867</v>
      </c>
      <c r="D349">
        <v>348</v>
      </c>
      <c r="E349" t="s">
        <v>312</v>
      </c>
      <c r="F349" t="s">
        <v>0</v>
      </c>
      <c r="G349" t="s">
        <v>13736</v>
      </c>
      <c r="H349">
        <v>3.5169999999999999</v>
      </c>
      <c r="I349">
        <v>36.770000000000003</v>
      </c>
      <c r="J349">
        <v>131</v>
      </c>
    </row>
    <row r="350" spans="1:10" x14ac:dyDescent="0.35">
      <c r="A350" t="s">
        <v>13737</v>
      </c>
      <c r="B350">
        <v>408</v>
      </c>
      <c r="C350">
        <v>2847</v>
      </c>
      <c r="D350">
        <v>349</v>
      </c>
      <c r="E350" t="s">
        <v>319</v>
      </c>
      <c r="F350" t="s">
        <v>0</v>
      </c>
      <c r="G350" t="s">
        <v>13738</v>
      </c>
      <c r="H350">
        <v>3.5379999999999998</v>
      </c>
      <c r="I350">
        <v>73.77</v>
      </c>
      <c r="J350">
        <v>179</v>
      </c>
    </row>
    <row r="351" spans="1:10" x14ac:dyDescent="0.35">
      <c r="A351" t="s">
        <v>13739</v>
      </c>
      <c r="B351">
        <v>338</v>
      </c>
      <c r="C351">
        <v>2842</v>
      </c>
      <c r="D351">
        <v>350</v>
      </c>
      <c r="E351" t="s">
        <v>319</v>
      </c>
      <c r="F351" t="s">
        <v>0</v>
      </c>
      <c r="G351" t="s">
        <v>13740</v>
      </c>
      <c r="H351">
        <v>5.4279999999999999</v>
      </c>
      <c r="I351">
        <v>77.39</v>
      </c>
      <c r="J351">
        <v>168</v>
      </c>
    </row>
    <row r="352" spans="1:10" x14ac:dyDescent="0.35">
      <c r="A352" t="s">
        <v>13741</v>
      </c>
      <c r="B352">
        <v>434</v>
      </c>
      <c r="C352">
        <v>2829</v>
      </c>
      <c r="D352">
        <v>351</v>
      </c>
      <c r="E352" t="s">
        <v>328</v>
      </c>
      <c r="F352" t="s">
        <v>0</v>
      </c>
      <c r="G352" t="s">
        <v>13742</v>
      </c>
      <c r="H352">
        <v>3.5680000000000001</v>
      </c>
      <c r="I352">
        <v>44.61</v>
      </c>
      <c r="J352">
        <v>29</v>
      </c>
    </row>
    <row r="353" spans="1:10" x14ac:dyDescent="0.35">
      <c r="A353" t="s">
        <v>13743</v>
      </c>
      <c r="B353">
        <v>700</v>
      </c>
      <c r="C353">
        <v>2825</v>
      </c>
      <c r="D353">
        <v>352</v>
      </c>
      <c r="E353" t="s">
        <v>312</v>
      </c>
      <c r="F353" t="s">
        <v>0</v>
      </c>
      <c r="G353" t="s">
        <v>2594</v>
      </c>
      <c r="H353">
        <v>1.8240000000000001</v>
      </c>
      <c r="I353">
        <v>25.32</v>
      </c>
      <c r="J353">
        <v>411</v>
      </c>
    </row>
    <row r="354" spans="1:10" x14ac:dyDescent="0.35">
      <c r="A354" t="s">
        <v>13744</v>
      </c>
      <c r="B354">
        <v>639</v>
      </c>
      <c r="C354">
        <v>2816</v>
      </c>
      <c r="D354">
        <v>353</v>
      </c>
      <c r="E354" t="s">
        <v>328</v>
      </c>
      <c r="F354" t="s">
        <v>0</v>
      </c>
      <c r="G354" t="s">
        <v>13745</v>
      </c>
      <c r="H354">
        <v>2.5859999999999999</v>
      </c>
      <c r="I354">
        <v>41.25</v>
      </c>
      <c r="J354">
        <v>239</v>
      </c>
    </row>
    <row r="355" spans="1:10" x14ac:dyDescent="0.35">
      <c r="A355" t="s">
        <v>13746</v>
      </c>
      <c r="B355">
        <v>474</v>
      </c>
      <c r="C355">
        <v>2782</v>
      </c>
      <c r="D355">
        <v>354</v>
      </c>
      <c r="E355" t="s">
        <v>312</v>
      </c>
      <c r="F355" t="s">
        <v>0</v>
      </c>
      <c r="G355" t="s">
        <v>1845</v>
      </c>
      <c r="H355">
        <v>2.7210000000000001</v>
      </c>
      <c r="I355">
        <v>31.14</v>
      </c>
      <c r="J355">
        <v>209</v>
      </c>
    </row>
    <row r="356" spans="1:10" x14ac:dyDescent="0.35">
      <c r="A356" t="s">
        <v>13747</v>
      </c>
      <c r="B356">
        <v>273</v>
      </c>
      <c r="C356">
        <v>2776</v>
      </c>
      <c r="D356">
        <v>355</v>
      </c>
      <c r="E356" t="s">
        <v>319</v>
      </c>
      <c r="F356" t="s">
        <v>0</v>
      </c>
      <c r="G356" t="s">
        <v>3057</v>
      </c>
      <c r="H356">
        <v>8.5540000000000003</v>
      </c>
      <c r="I356">
        <v>83.28</v>
      </c>
      <c r="J356">
        <v>273</v>
      </c>
    </row>
    <row r="357" spans="1:10" x14ac:dyDescent="0.35">
      <c r="A357" t="s">
        <v>13748</v>
      </c>
      <c r="B357">
        <v>430</v>
      </c>
      <c r="C357">
        <v>2774</v>
      </c>
      <c r="D357">
        <v>356</v>
      </c>
      <c r="E357" t="s">
        <v>328</v>
      </c>
      <c r="F357" t="s">
        <v>0</v>
      </c>
      <c r="G357" t="s">
        <v>13749</v>
      </c>
      <c r="H357">
        <v>3.234</v>
      </c>
      <c r="I357">
        <v>47.02</v>
      </c>
      <c r="J357">
        <v>135</v>
      </c>
    </row>
    <row r="358" spans="1:10" x14ac:dyDescent="0.35">
      <c r="A358" t="s">
        <v>13750</v>
      </c>
      <c r="B358">
        <v>542</v>
      </c>
      <c r="C358">
        <v>2761</v>
      </c>
      <c r="D358">
        <v>357</v>
      </c>
      <c r="E358" t="s">
        <v>328</v>
      </c>
      <c r="F358" t="s">
        <v>0</v>
      </c>
      <c r="G358" t="s">
        <v>4416</v>
      </c>
      <c r="H358">
        <v>3.387</v>
      </c>
      <c r="I358">
        <v>48.04</v>
      </c>
      <c r="J358">
        <v>115</v>
      </c>
    </row>
    <row r="359" spans="1:10" x14ac:dyDescent="0.35">
      <c r="A359" t="s">
        <v>13751</v>
      </c>
      <c r="B359">
        <v>308</v>
      </c>
      <c r="C359">
        <v>2747</v>
      </c>
      <c r="D359">
        <v>358</v>
      </c>
      <c r="E359" t="s">
        <v>328</v>
      </c>
      <c r="F359" t="s">
        <v>0</v>
      </c>
      <c r="G359" t="s">
        <v>13752</v>
      </c>
      <c r="H359">
        <v>4.75</v>
      </c>
      <c r="I359">
        <v>64.97</v>
      </c>
      <c r="J359">
        <v>191</v>
      </c>
    </row>
    <row r="360" spans="1:10" x14ac:dyDescent="0.35">
      <c r="A360" t="s">
        <v>13753</v>
      </c>
      <c r="B360">
        <v>1253</v>
      </c>
      <c r="C360">
        <v>2729</v>
      </c>
      <c r="D360">
        <v>359</v>
      </c>
      <c r="E360" t="s">
        <v>312</v>
      </c>
      <c r="F360" t="s">
        <v>0</v>
      </c>
      <c r="G360" t="s">
        <v>4335</v>
      </c>
      <c r="H360">
        <v>1.778</v>
      </c>
      <c r="I360">
        <v>22.32</v>
      </c>
      <c r="J360">
        <v>314</v>
      </c>
    </row>
    <row r="361" spans="1:10" x14ac:dyDescent="0.35">
      <c r="A361" t="s">
        <v>13754</v>
      </c>
      <c r="B361">
        <v>391</v>
      </c>
      <c r="C361">
        <v>2724</v>
      </c>
      <c r="D361">
        <v>360</v>
      </c>
      <c r="E361" t="s">
        <v>319</v>
      </c>
      <c r="F361" t="s">
        <v>0</v>
      </c>
      <c r="G361" t="s">
        <v>3986</v>
      </c>
      <c r="H361">
        <v>5.0999999999999996</v>
      </c>
      <c r="I361">
        <v>82.8</v>
      </c>
      <c r="J361">
        <v>110</v>
      </c>
    </row>
    <row r="362" spans="1:10" x14ac:dyDescent="0.35">
      <c r="A362" t="s">
        <v>13755</v>
      </c>
      <c r="B362">
        <v>595</v>
      </c>
      <c r="C362">
        <v>2709</v>
      </c>
      <c r="D362">
        <v>361</v>
      </c>
      <c r="E362" t="s">
        <v>334</v>
      </c>
      <c r="F362" t="s">
        <v>0</v>
      </c>
      <c r="G362" t="s">
        <v>2661</v>
      </c>
      <c r="H362">
        <v>2.5579999999999998</v>
      </c>
      <c r="I362">
        <v>16.18</v>
      </c>
      <c r="J362">
        <v>68</v>
      </c>
    </row>
    <row r="363" spans="1:10" x14ac:dyDescent="0.35">
      <c r="A363" t="s">
        <v>13756</v>
      </c>
      <c r="B363">
        <v>361</v>
      </c>
      <c r="C363">
        <v>2704</v>
      </c>
      <c r="D363">
        <v>362</v>
      </c>
      <c r="E363" t="s">
        <v>328</v>
      </c>
      <c r="F363" t="s">
        <v>0</v>
      </c>
      <c r="G363" t="s">
        <v>1693</v>
      </c>
      <c r="H363">
        <v>3.8660000000000001</v>
      </c>
      <c r="I363">
        <v>52.15</v>
      </c>
      <c r="J363">
        <v>158</v>
      </c>
    </row>
    <row r="364" spans="1:10" x14ac:dyDescent="0.35">
      <c r="A364" t="s">
        <v>13757</v>
      </c>
      <c r="B364">
        <v>274</v>
      </c>
      <c r="C364">
        <v>2700</v>
      </c>
      <c r="D364">
        <v>363</v>
      </c>
      <c r="E364" t="s">
        <v>328</v>
      </c>
      <c r="F364" t="s">
        <v>0</v>
      </c>
      <c r="G364" t="s">
        <v>2906</v>
      </c>
      <c r="H364">
        <v>5.0039999999999996</v>
      </c>
      <c r="I364">
        <v>71.61</v>
      </c>
      <c r="J364">
        <v>48</v>
      </c>
    </row>
    <row r="365" spans="1:10" x14ac:dyDescent="0.35">
      <c r="A365" t="s">
        <v>13758</v>
      </c>
      <c r="B365">
        <v>592</v>
      </c>
      <c r="C365">
        <v>2689</v>
      </c>
      <c r="D365">
        <v>364</v>
      </c>
      <c r="E365" t="s">
        <v>328</v>
      </c>
      <c r="F365" t="s">
        <v>0</v>
      </c>
      <c r="G365" t="s">
        <v>1724</v>
      </c>
      <c r="H365">
        <v>2.3279999999999998</v>
      </c>
      <c r="I365">
        <v>60.34</v>
      </c>
      <c r="J365">
        <v>52</v>
      </c>
    </row>
    <row r="366" spans="1:10" x14ac:dyDescent="0.35">
      <c r="A366" t="s">
        <v>13759</v>
      </c>
      <c r="B366">
        <v>220</v>
      </c>
      <c r="C366">
        <v>2684</v>
      </c>
      <c r="D366">
        <v>365</v>
      </c>
      <c r="E366" t="s">
        <v>319</v>
      </c>
      <c r="F366" t="s">
        <v>0</v>
      </c>
      <c r="G366" t="s">
        <v>3048</v>
      </c>
      <c r="H366">
        <v>7.298</v>
      </c>
      <c r="I366">
        <v>83.81</v>
      </c>
      <c r="J366">
        <v>215</v>
      </c>
    </row>
    <row r="367" spans="1:10" x14ac:dyDescent="0.35">
      <c r="A367" t="s">
        <v>13760</v>
      </c>
      <c r="B367">
        <v>113</v>
      </c>
      <c r="C367">
        <v>2676</v>
      </c>
      <c r="D367">
        <v>366</v>
      </c>
      <c r="E367" t="s">
        <v>319</v>
      </c>
      <c r="F367" t="s">
        <v>0</v>
      </c>
      <c r="G367" t="s">
        <v>2799</v>
      </c>
      <c r="H367">
        <v>12.239000000000001</v>
      </c>
      <c r="I367">
        <v>98.37</v>
      </c>
      <c r="J367">
        <v>28</v>
      </c>
    </row>
    <row r="368" spans="1:10" x14ac:dyDescent="0.35">
      <c r="A368" t="s">
        <v>13761</v>
      </c>
      <c r="B368">
        <v>602</v>
      </c>
      <c r="C368">
        <v>2676</v>
      </c>
      <c r="D368">
        <v>366</v>
      </c>
      <c r="E368" t="s">
        <v>328</v>
      </c>
      <c r="F368" t="s">
        <v>0</v>
      </c>
      <c r="G368" t="s">
        <v>3554</v>
      </c>
      <c r="H368">
        <v>2.363</v>
      </c>
      <c r="I368">
        <v>52.27</v>
      </c>
      <c r="J368">
        <v>267</v>
      </c>
    </row>
    <row r="369" spans="1:10" x14ac:dyDescent="0.35">
      <c r="A369" t="s">
        <v>13762</v>
      </c>
      <c r="B369">
        <v>1320</v>
      </c>
      <c r="C369">
        <v>2672</v>
      </c>
      <c r="D369">
        <v>368</v>
      </c>
      <c r="E369" t="s">
        <v>319</v>
      </c>
      <c r="F369" t="s">
        <v>0</v>
      </c>
      <c r="G369" t="s">
        <v>13763</v>
      </c>
      <c r="H369">
        <v>8.7620000000000005</v>
      </c>
      <c r="I369">
        <v>84.33</v>
      </c>
      <c r="J369">
        <v>50</v>
      </c>
    </row>
    <row r="370" spans="1:10" x14ac:dyDescent="0.35">
      <c r="A370" t="s">
        <v>13764</v>
      </c>
      <c r="B370">
        <v>366</v>
      </c>
      <c r="C370">
        <v>2669</v>
      </c>
      <c r="D370">
        <v>369</v>
      </c>
      <c r="E370" t="s">
        <v>328</v>
      </c>
      <c r="F370" t="s">
        <v>0</v>
      </c>
      <c r="G370" t="s">
        <v>2718</v>
      </c>
      <c r="H370">
        <v>3.6280000000000001</v>
      </c>
      <c r="I370">
        <v>53.72</v>
      </c>
      <c r="J370">
        <v>47</v>
      </c>
    </row>
    <row r="371" spans="1:10" x14ac:dyDescent="0.35">
      <c r="A371" t="s">
        <v>13765</v>
      </c>
      <c r="B371">
        <v>509</v>
      </c>
      <c r="C371">
        <v>2655</v>
      </c>
      <c r="D371">
        <v>370</v>
      </c>
      <c r="E371" t="s">
        <v>328</v>
      </c>
      <c r="F371" t="s">
        <v>0</v>
      </c>
      <c r="G371" t="s">
        <v>13766</v>
      </c>
      <c r="H371">
        <v>3.0990000000000002</v>
      </c>
      <c r="I371">
        <v>61.86</v>
      </c>
      <c r="J371">
        <v>509</v>
      </c>
    </row>
    <row r="372" spans="1:10" x14ac:dyDescent="0.35">
      <c r="A372" t="s">
        <v>13767</v>
      </c>
      <c r="B372">
        <v>200</v>
      </c>
      <c r="C372">
        <v>2654</v>
      </c>
      <c r="D372">
        <v>371</v>
      </c>
      <c r="E372" t="s">
        <v>328</v>
      </c>
      <c r="F372" t="s">
        <v>0</v>
      </c>
      <c r="G372" t="s">
        <v>4209</v>
      </c>
      <c r="H372">
        <v>6.7370000000000001</v>
      </c>
      <c r="I372">
        <v>63.72</v>
      </c>
      <c r="J372">
        <v>64</v>
      </c>
    </row>
    <row r="373" spans="1:10" x14ac:dyDescent="0.35">
      <c r="A373" t="s">
        <v>13768</v>
      </c>
      <c r="B373">
        <v>258</v>
      </c>
      <c r="C373">
        <v>2633</v>
      </c>
      <c r="D373">
        <v>372</v>
      </c>
      <c r="E373" t="s">
        <v>319</v>
      </c>
      <c r="F373" t="s">
        <v>0</v>
      </c>
      <c r="G373" t="s">
        <v>1876</v>
      </c>
      <c r="H373">
        <v>6.2510000000000003</v>
      </c>
      <c r="I373">
        <v>84.41</v>
      </c>
      <c r="J373">
        <v>67</v>
      </c>
    </row>
    <row r="374" spans="1:10" x14ac:dyDescent="0.35">
      <c r="A374" t="s">
        <v>13769</v>
      </c>
      <c r="B374">
        <v>137</v>
      </c>
      <c r="C374">
        <v>2628</v>
      </c>
      <c r="D374">
        <v>373</v>
      </c>
      <c r="E374" t="s">
        <v>319</v>
      </c>
      <c r="F374" t="s">
        <v>0</v>
      </c>
      <c r="G374" t="s">
        <v>2562</v>
      </c>
      <c r="H374">
        <v>9.423</v>
      </c>
      <c r="I374">
        <v>79.45</v>
      </c>
      <c r="J374">
        <v>56</v>
      </c>
    </row>
    <row r="375" spans="1:10" x14ac:dyDescent="0.35">
      <c r="A375" t="s">
        <v>13770</v>
      </c>
      <c r="B375">
        <v>581</v>
      </c>
      <c r="C375">
        <v>2617</v>
      </c>
      <c r="D375">
        <v>374</v>
      </c>
      <c r="E375" t="s">
        <v>328</v>
      </c>
      <c r="F375" t="s">
        <v>0</v>
      </c>
      <c r="G375" t="s">
        <v>3689</v>
      </c>
      <c r="H375">
        <v>2.2269999999999999</v>
      </c>
      <c r="I375">
        <v>59.52</v>
      </c>
      <c r="J375">
        <v>304</v>
      </c>
    </row>
    <row r="376" spans="1:10" x14ac:dyDescent="0.35">
      <c r="A376" t="s">
        <v>13771</v>
      </c>
      <c r="B376">
        <v>829</v>
      </c>
      <c r="C376">
        <v>2601</v>
      </c>
      <c r="D376">
        <v>375</v>
      </c>
      <c r="E376" t="s">
        <v>319</v>
      </c>
      <c r="F376" t="s">
        <v>0</v>
      </c>
      <c r="G376" t="s">
        <v>1958</v>
      </c>
      <c r="H376">
        <v>4.4809999999999999</v>
      </c>
      <c r="I376">
        <v>77.209999999999994</v>
      </c>
      <c r="J376">
        <v>150</v>
      </c>
    </row>
    <row r="377" spans="1:10" x14ac:dyDescent="0.35">
      <c r="A377" t="s">
        <v>13772</v>
      </c>
      <c r="B377">
        <v>321</v>
      </c>
      <c r="C377">
        <v>2600</v>
      </c>
      <c r="D377">
        <v>376</v>
      </c>
      <c r="E377" t="s">
        <v>319</v>
      </c>
      <c r="F377" t="s">
        <v>0</v>
      </c>
      <c r="G377" t="s">
        <v>2379</v>
      </c>
      <c r="H377">
        <v>3.8769999999999998</v>
      </c>
      <c r="I377">
        <v>75.84</v>
      </c>
      <c r="J377">
        <v>77</v>
      </c>
    </row>
    <row r="378" spans="1:10" x14ac:dyDescent="0.35">
      <c r="A378" t="s">
        <v>13773</v>
      </c>
      <c r="B378">
        <v>335</v>
      </c>
      <c r="C378">
        <v>2592</v>
      </c>
      <c r="D378">
        <v>377</v>
      </c>
      <c r="E378" t="s">
        <v>319</v>
      </c>
      <c r="F378" t="s">
        <v>0</v>
      </c>
      <c r="G378" t="s">
        <v>4361</v>
      </c>
      <c r="H378">
        <v>3.605</v>
      </c>
      <c r="I378">
        <v>86.5</v>
      </c>
      <c r="J378">
        <v>101</v>
      </c>
    </row>
    <row r="379" spans="1:10" x14ac:dyDescent="0.35">
      <c r="A379" t="s">
        <v>13774</v>
      </c>
      <c r="B379">
        <v>371</v>
      </c>
      <c r="C379">
        <v>2579</v>
      </c>
      <c r="D379">
        <v>378</v>
      </c>
      <c r="E379" t="s">
        <v>328</v>
      </c>
      <c r="F379" t="s">
        <v>0</v>
      </c>
      <c r="G379" t="s">
        <v>1849</v>
      </c>
      <c r="H379">
        <v>3.5209999999999999</v>
      </c>
      <c r="I379">
        <v>45.74</v>
      </c>
      <c r="J379">
        <v>157</v>
      </c>
    </row>
    <row r="380" spans="1:10" x14ac:dyDescent="0.35">
      <c r="A380" t="s">
        <v>13775</v>
      </c>
      <c r="B380">
        <v>612</v>
      </c>
      <c r="C380">
        <v>2571</v>
      </c>
      <c r="D380">
        <v>379</v>
      </c>
      <c r="E380" t="s">
        <v>312</v>
      </c>
      <c r="F380" t="s">
        <v>0</v>
      </c>
      <c r="G380" t="s">
        <v>1882</v>
      </c>
      <c r="H380">
        <v>2.2149999999999999</v>
      </c>
      <c r="I380">
        <v>36.270000000000003</v>
      </c>
      <c r="J380">
        <v>147</v>
      </c>
    </row>
    <row r="381" spans="1:10" x14ac:dyDescent="0.35">
      <c r="A381" t="s">
        <v>13776</v>
      </c>
      <c r="B381">
        <v>614</v>
      </c>
      <c r="C381">
        <v>2557</v>
      </c>
      <c r="D381">
        <v>380</v>
      </c>
      <c r="E381" t="s">
        <v>312</v>
      </c>
      <c r="F381" t="s">
        <v>0</v>
      </c>
      <c r="G381" t="s">
        <v>2402</v>
      </c>
      <c r="H381">
        <v>2.2429999999999999</v>
      </c>
      <c r="I381">
        <v>27.57</v>
      </c>
      <c r="J381">
        <v>614</v>
      </c>
    </row>
    <row r="382" spans="1:10" x14ac:dyDescent="0.35">
      <c r="A382" t="s">
        <v>13777</v>
      </c>
      <c r="B382">
        <v>437</v>
      </c>
      <c r="C382">
        <v>2552</v>
      </c>
      <c r="D382">
        <v>381</v>
      </c>
      <c r="E382" t="s">
        <v>328</v>
      </c>
      <c r="F382" t="s">
        <v>0</v>
      </c>
      <c r="G382" t="s">
        <v>13778</v>
      </c>
      <c r="H382">
        <v>3.0070000000000001</v>
      </c>
      <c r="I382">
        <v>55.18</v>
      </c>
      <c r="J382">
        <v>61</v>
      </c>
    </row>
    <row r="383" spans="1:10" x14ac:dyDescent="0.35">
      <c r="A383" t="s">
        <v>13779</v>
      </c>
      <c r="B383">
        <v>388</v>
      </c>
      <c r="C383">
        <v>2531</v>
      </c>
      <c r="D383">
        <v>382</v>
      </c>
      <c r="E383" t="s">
        <v>319</v>
      </c>
      <c r="F383" t="s">
        <v>0</v>
      </c>
      <c r="G383" t="s">
        <v>7311</v>
      </c>
      <c r="H383">
        <v>4.6529999999999996</v>
      </c>
      <c r="I383">
        <v>66.66</v>
      </c>
      <c r="J383">
        <v>236</v>
      </c>
    </row>
    <row r="384" spans="1:10" x14ac:dyDescent="0.35">
      <c r="A384" t="s">
        <v>13780</v>
      </c>
      <c r="B384">
        <v>428</v>
      </c>
      <c r="C384">
        <v>2528</v>
      </c>
      <c r="D384">
        <v>383</v>
      </c>
      <c r="E384" t="s">
        <v>319</v>
      </c>
      <c r="F384" t="s">
        <v>0</v>
      </c>
      <c r="G384" t="s">
        <v>1999</v>
      </c>
      <c r="H384">
        <v>3.5680000000000001</v>
      </c>
      <c r="I384">
        <v>93.07</v>
      </c>
      <c r="J384">
        <v>57</v>
      </c>
    </row>
    <row r="385" spans="1:10" x14ac:dyDescent="0.35">
      <c r="A385" t="s">
        <v>13781</v>
      </c>
      <c r="B385">
        <v>185</v>
      </c>
      <c r="C385">
        <v>2514</v>
      </c>
      <c r="D385">
        <v>384</v>
      </c>
      <c r="E385" t="s">
        <v>319</v>
      </c>
      <c r="F385" t="s">
        <v>0</v>
      </c>
      <c r="G385" t="s">
        <v>2983</v>
      </c>
      <c r="H385">
        <v>7.4009999999999998</v>
      </c>
      <c r="I385">
        <v>95.37</v>
      </c>
      <c r="J385">
        <v>90</v>
      </c>
    </row>
    <row r="386" spans="1:10" x14ac:dyDescent="0.35">
      <c r="A386" t="s">
        <v>13782</v>
      </c>
      <c r="B386">
        <v>338</v>
      </c>
      <c r="C386">
        <v>2506</v>
      </c>
      <c r="D386">
        <v>385</v>
      </c>
      <c r="E386" t="s">
        <v>328</v>
      </c>
      <c r="F386" t="s">
        <v>0</v>
      </c>
      <c r="G386" t="s">
        <v>13783</v>
      </c>
      <c r="H386">
        <v>4.7140000000000004</v>
      </c>
      <c r="I386">
        <v>62.15</v>
      </c>
      <c r="J386">
        <v>276</v>
      </c>
    </row>
    <row r="387" spans="1:10" x14ac:dyDescent="0.35">
      <c r="A387" t="s">
        <v>13784</v>
      </c>
      <c r="B387">
        <v>333</v>
      </c>
      <c r="C387">
        <v>2499</v>
      </c>
      <c r="D387">
        <v>386</v>
      </c>
      <c r="E387" t="s">
        <v>328</v>
      </c>
      <c r="F387" t="s">
        <v>0</v>
      </c>
      <c r="G387" t="s">
        <v>1900</v>
      </c>
      <c r="H387">
        <v>4.4379999999999997</v>
      </c>
      <c r="I387">
        <v>54.32</v>
      </c>
      <c r="J387">
        <v>333</v>
      </c>
    </row>
    <row r="388" spans="1:10" x14ac:dyDescent="0.35">
      <c r="A388" t="s">
        <v>13785</v>
      </c>
      <c r="B388">
        <v>290</v>
      </c>
      <c r="C388">
        <v>2495</v>
      </c>
      <c r="D388">
        <v>387</v>
      </c>
      <c r="E388" t="s">
        <v>319</v>
      </c>
      <c r="F388" t="s">
        <v>0</v>
      </c>
      <c r="G388" t="s">
        <v>13786</v>
      </c>
      <c r="H388">
        <v>4.2290000000000001</v>
      </c>
      <c r="I388">
        <v>64.25</v>
      </c>
      <c r="J388">
        <v>83</v>
      </c>
    </row>
    <row r="389" spans="1:10" x14ac:dyDescent="0.35">
      <c r="A389" t="s">
        <v>13787</v>
      </c>
      <c r="B389">
        <v>1850</v>
      </c>
      <c r="C389">
        <v>2477</v>
      </c>
      <c r="D389">
        <v>388</v>
      </c>
      <c r="E389" t="s">
        <v>334</v>
      </c>
      <c r="F389" t="s">
        <v>0</v>
      </c>
      <c r="G389" t="s">
        <v>1789</v>
      </c>
      <c r="H389">
        <v>2.7919999999999998</v>
      </c>
      <c r="I389">
        <v>21.79</v>
      </c>
      <c r="J389">
        <v>490</v>
      </c>
    </row>
    <row r="390" spans="1:10" x14ac:dyDescent="0.35">
      <c r="A390" t="s">
        <v>13788</v>
      </c>
      <c r="B390">
        <v>145</v>
      </c>
      <c r="C390">
        <v>2476</v>
      </c>
      <c r="D390">
        <v>389</v>
      </c>
      <c r="E390" t="s">
        <v>319</v>
      </c>
      <c r="F390" t="s">
        <v>0</v>
      </c>
      <c r="G390" t="s">
        <v>4713</v>
      </c>
      <c r="H390">
        <v>10.079000000000001</v>
      </c>
      <c r="I390">
        <v>90.81</v>
      </c>
      <c r="J390">
        <v>44</v>
      </c>
    </row>
    <row r="391" spans="1:10" x14ac:dyDescent="0.35">
      <c r="A391" t="s">
        <v>13789</v>
      </c>
      <c r="B391">
        <v>129</v>
      </c>
      <c r="C391">
        <v>2469</v>
      </c>
      <c r="D391">
        <v>390</v>
      </c>
      <c r="E391" t="s">
        <v>319</v>
      </c>
      <c r="F391" t="s">
        <v>0</v>
      </c>
      <c r="G391" t="s">
        <v>13790</v>
      </c>
      <c r="H391">
        <v>10.071999999999999</v>
      </c>
      <c r="I391">
        <v>95.72</v>
      </c>
      <c r="J391">
        <v>88</v>
      </c>
    </row>
    <row r="392" spans="1:10" x14ac:dyDescent="0.35">
      <c r="A392" t="s">
        <v>13791</v>
      </c>
      <c r="B392">
        <v>783</v>
      </c>
      <c r="C392">
        <v>2466</v>
      </c>
      <c r="D392">
        <v>391</v>
      </c>
      <c r="E392" t="s">
        <v>334</v>
      </c>
      <c r="F392" t="s">
        <v>0</v>
      </c>
      <c r="G392" t="s">
        <v>2073</v>
      </c>
      <c r="H392">
        <v>1.6970000000000001</v>
      </c>
      <c r="I392">
        <v>8.82</v>
      </c>
      <c r="J392">
        <v>85</v>
      </c>
    </row>
    <row r="393" spans="1:10" x14ac:dyDescent="0.35">
      <c r="A393" t="s">
        <v>13792</v>
      </c>
      <c r="B393">
        <v>725</v>
      </c>
      <c r="C393">
        <v>2465</v>
      </c>
      <c r="D393">
        <v>392</v>
      </c>
      <c r="E393" t="s">
        <v>311</v>
      </c>
      <c r="F393" t="s">
        <v>0</v>
      </c>
      <c r="G393" t="s">
        <v>8749</v>
      </c>
      <c r="H393" t="s">
        <v>311</v>
      </c>
      <c r="I393" t="s">
        <v>311</v>
      </c>
      <c r="J393">
        <v>111</v>
      </c>
    </row>
    <row r="394" spans="1:10" x14ac:dyDescent="0.35">
      <c r="A394" t="s">
        <v>13793</v>
      </c>
      <c r="B394">
        <v>321</v>
      </c>
      <c r="C394">
        <v>2456</v>
      </c>
      <c r="D394">
        <v>393</v>
      </c>
      <c r="E394" t="s">
        <v>328</v>
      </c>
      <c r="F394" t="s">
        <v>0</v>
      </c>
      <c r="G394" t="s">
        <v>13794</v>
      </c>
      <c r="H394">
        <v>4.0880000000000001</v>
      </c>
      <c r="I394">
        <v>56.55</v>
      </c>
      <c r="J394">
        <v>164</v>
      </c>
    </row>
    <row r="395" spans="1:10" x14ac:dyDescent="0.35">
      <c r="A395" t="s">
        <v>13795</v>
      </c>
      <c r="B395">
        <v>437</v>
      </c>
      <c r="C395">
        <v>2455</v>
      </c>
      <c r="D395">
        <v>394</v>
      </c>
      <c r="E395" t="s">
        <v>312</v>
      </c>
      <c r="F395" t="s">
        <v>0</v>
      </c>
      <c r="G395" t="s">
        <v>1876</v>
      </c>
      <c r="H395">
        <v>2.86</v>
      </c>
      <c r="I395">
        <v>33.869999999999997</v>
      </c>
      <c r="J395">
        <v>194</v>
      </c>
    </row>
    <row r="396" spans="1:10" x14ac:dyDescent="0.35">
      <c r="A396" t="s">
        <v>13796</v>
      </c>
      <c r="B396">
        <v>513</v>
      </c>
      <c r="C396">
        <v>2454</v>
      </c>
      <c r="D396">
        <v>395</v>
      </c>
      <c r="E396" t="s">
        <v>312</v>
      </c>
      <c r="F396" t="s">
        <v>0</v>
      </c>
      <c r="G396" t="s">
        <v>13797</v>
      </c>
      <c r="H396">
        <v>3.0249999999999999</v>
      </c>
      <c r="I396">
        <v>34.869999999999997</v>
      </c>
      <c r="J396">
        <v>121</v>
      </c>
    </row>
    <row r="397" spans="1:10" x14ac:dyDescent="0.35">
      <c r="A397" t="s">
        <v>13798</v>
      </c>
      <c r="B397">
        <v>193</v>
      </c>
      <c r="C397">
        <v>2451</v>
      </c>
      <c r="D397">
        <v>396</v>
      </c>
      <c r="E397" t="s">
        <v>319</v>
      </c>
      <c r="F397" t="s">
        <v>0</v>
      </c>
      <c r="G397" t="s">
        <v>2017</v>
      </c>
      <c r="H397">
        <v>6.4379999999999997</v>
      </c>
      <c r="I397">
        <v>79.510000000000005</v>
      </c>
      <c r="J397">
        <v>22</v>
      </c>
    </row>
    <row r="398" spans="1:10" x14ac:dyDescent="0.35">
      <c r="A398" t="s">
        <v>13799</v>
      </c>
      <c r="B398">
        <v>334</v>
      </c>
      <c r="C398">
        <v>2451</v>
      </c>
      <c r="D398">
        <v>396</v>
      </c>
      <c r="E398" t="s">
        <v>328</v>
      </c>
      <c r="F398" t="s">
        <v>0</v>
      </c>
      <c r="G398" t="s">
        <v>1948</v>
      </c>
      <c r="H398">
        <v>4.1779999999999999</v>
      </c>
      <c r="I398">
        <v>65.38</v>
      </c>
      <c r="J398">
        <v>122</v>
      </c>
    </row>
    <row r="399" spans="1:10" x14ac:dyDescent="0.35">
      <c r="A399" t="s">
        <v>13800</v>
      </c>
      <c r="B399">
        <v>461</v>
      </c>
      <c r="C399">
        <v>2434</v>
      </c>
      <c r="D399">
        <v>398</v>
      </c>
      <c r="E399" t="s">
        <v>312</v>
      </c>
      <c r="F399" t="s">
        <v>0</v>
      </c>
      <c r="G399" t="s">
        <v>13801</v>
      </c>
      <c r="H399">
        <v>2.5680000000000001</v>
      </c>
      <c r="I399">
        <v>44.45</v>
      </c>
      <c r="J399">
        <v>248</v>
      </c>
    </row>
    <row r="400" spans="1:10" x14ac:dyDescent="0.35">
      <c r="A400" t="s">
        <v>13802</v>
      </c>
      <c r="B400">
        <v>307</v>
      </c>
      <c r="C400">
        <v>2414</v>
      </c>
      <c r="D400">
        <v>399</v>
      </c>
      <c r="E400" t="s">
        <v>319</v>
      </c>
      <c r="F400" t="s">
        <v>0</v>
      </c>
      <c r="G400" t="s">
        <v>3525</v>
      </c>
      <c r="H400">
        <v>3.81</v>
      </c>
      <c r="I400">
        <v>94.68</v>
      </c>
      <c r="J400">
        <v>135</v>
      </c>
    </row>
    <row r="401" spans="1:10" x14ac:dyDescent="0.35">
      <c r="A401" t="s">
        <v>13803</v>
      </c>
      <c r="B401">
        <v>838</v>
      </c>
      <c r="C401">
        <v>2411</v>
      </c>
      <c r="D401">
        <v>400</v>
      </c>
      <c r="E401" t="s">
        <v>319</v>
      </c>
      <c r="F401" t="s">
        <v>0</v>
      </c>
      <c r="G401" t="s">
        <v>6057</v>
      </c>
      <c r="H401">
        <v>7.6109999999999998</v>
      </c>
      <c r="I401">
        <v>88.9</v>
      </c>
      <c r="J401">
        <v>212</v>
      </c>
    </row>
    <row r="402" spans="1:10" x14ac:dyDescent="0.35">
      <c r="A402" t="s">
        <v>13804</v>
      </c>
      <c r="B402">
        <v>442</v>
      </c>
      <c r="C402">
        <v>2408</v>
      </c>
      <c r="D402">
        <v>401</v>
      </c>
      <c r="E402" t="s">
        <v>312</v>
      </c>
      <c r="F402" t="s">
        <v>0</v>
      </c>
      <c r="G402" t="s">
        <v>1759</v>
      </c>
      <c r="H402">
        <v>3.2869999999999999</v>
      </c>
      <c r="I402">
        <v>49.3</v>
      </c>
      <c r="J402">
        <v>415</v>
      </c>
    </row>
    <row r="403" spans="1:10" x14ac:dyDescent="0.35">
      <c r="A403" t="s">
        <v>13805</v>
      </c>
      <c r="B403">
        <v>165</v>
      </c>
      <c r="C403">
        <v>2401</v>
      </c>
      <c r="D403">
        <v>402</v>
      </c>
      <c r="E403" t="s">
        <v>319</v>
      </c>
      <c r="F403" t="s">
        <v>0</v>
      </c>
      <c r="G403" t="s">
        <v>7701</v>
      </c>
      <c r="H403">
        <v>7.4279999999999999</v>
      </c>
      <c r="I403">
        <v>88.42</v>
      </c>
      <c r="J403">
        <v>91</v>
      </c>
    </row>
    <row r="404" spans="1:10" x14ac:dyDescent="0.35">
      <c r="A404" t="s">
        <v>13806</v>
      </c>
      <c r="B404">
        <v>524</v>
      </c>
      <c r="C404">
        <v>2400</v>
      </c>
      <c r="D404">
        <v>403</v>
      </c>
      <c r="E404" t="s">
        <v>311</v>
      </c>
      <c r="F404" t="s">
        <v>0</v>
      </c>
      <c r="G404" t="s">
        <v>13807</v>
      </c>
      <c r="H404" t="s">
        <v>311</v>
      </c>
      <c r="I404" t="s">
        <v>311</v>
      </c>
      <c r="J404">
        <v>148</v>
      </c>
    </row>
    <row r="405" spans="1:10" x14ac:dyDescent="0.35">
      <c r="A405" t="s">
        <v>13808</v>
      </c>
      <c r="B405">
        <v>357</v>
      </c>
      <c r="C405">
        <v>2393</v>
      </c>
      <c r="D405">
        <v>404</v>
      </c>
      <c r="E405" t="s">
        <v>328</v>
      </c>
      <c r="F405" t="s">
        <v>0</v>
      </c>
      <c r="G405" t="s">
        <v>1868</v>
      </c>
      <c r="H405">
        <v>3.012</v>
      </c>
      <c r="I405">
        <v>57.56</v>
      </c>
      <c r="J405">
        <v>151</v>
      </c>
    </row>
    <row r="406" spans="1:10" x14ac:dyDescent="0.35">
      <c r="A406" t="s">
        <v>13809</v>
      </c>
      <c r="B406">
        <v>1151</v>
      </c>
      <c r="C406">
        <v>2389</v>
      </c>
      <c r="D406">
        <v>405</v>
      </c>
      <c r="E406" t="s">
        <v>319</v>
      </c>
      <c r="F406" t="s">
        <v>0</v>
      </c>
      <c r="G406" t="s">
        <v>3689</v>
      </c>
      <c r="H406">
        <v>2.9209999999999998</v>
      </c>
      <c r="I406">
        <v>83.33</v>
      </c>
      <c r="J406">
        <v>327</v>
      </c>
    </row>
    <row r="407" spans="1:10" x14ac:dyDescent="0.35">
      <c r="A407" t="s">
        <v>13810</v>
      </c>
      <c r="B407">
        <v>747</v>
      </c>
      <c r="C407">
        <v>2385</v>
      </c>
      <c r="D407">
        <v>406</v>
      </c>
      <c r="E407" t="s">
        <v>334</v>
      </c>
      <c r="F407" t="s">
        <v>0</v>
      </c>
      <c r="G407" t="s">
        <v>2235</v>
      </c>
      <c r="H407">
        <v>1.6339999999999999</v>
      </c>
      <c r="I407">
        <v>24.77</v>
      </c>
      <c r="J407">
        <v>188</v>
      </c>
    </row>
    <row r="408" spans="1:10" x14ac:dyDescent="0.35">
      <c r="A408" t="s">
        <v>13811</v>
      </c>
      <c r="B408">
        <v>366</v>
      </c>
      <c r="C408">
        <v>2378</v>
      </c>
      <c r="D408">
        <v>407</v>
      </c>
      <c r="E408" t="s">
        <v>328</v>
      </c>
      <c r="F408" t="s">
        <v>0</v>
      </c>
      <c r="G408" t="s">
        <v>2799</v>
      </c>
      <c r="H408">
        <v>3.5579999999999998</v>
      </c>
      <c r="I408">
        <v>72.28</v>
      </c>
      <c r="J408">
        <v>98</v>
      </c>
    </row>
    <row r="409" spans="1:10" x14ac:dyDescent="0.35">
      <c r="A409" t="s">
        <v>13812</v>
      </c>
      <c r="B409">
        <v>287</v>
      </c>
      <c r="C409">
        <v>2374</v>
      </c>
      <c r="D409">
        <v>408</v>
      </c>
      <c r="E409" t="s">
        <v>319</v>
      </c>
      <c r="F409" t="s">
        <v>0</v>
      </c>
      <c r="G409" t="s">
        <v>2146</v>
      </c>
      <c r="H409">
        <v>5.9530000000000003</v>
      </c>
      <c r="I409">
        <v>73.37</v>
      </c>
      <c r="J409">
        <v>284</v>
      </c>
    </row>
    <row r="410" spans="1:10" x14ac:dyDescent="0.35">
      <c r="A410" t="s">
        <v>13813</v>
      </c>
      <c r="B410">
        <v>260</v>
      </c>
      <c r="C410">
        <v>2368</v>
      </c>
      <c r="D410">
        <v>409</v>
      </c>
      <c r="E410" t="s">
        <v>319</v>
      </c>
      <c r="F410" t="s">
        <v>0</v>
      </c>
      <c r="G410" t="s">
        <v>13814</v>
      </c>
      <c r="H410">
        <v>5.0209999999999999</v>
      </c>
      <c r="I410">
        <v>78.260000000000005</v>
      </c>
      <c r="J410">
        <v>87</v>
      </c>
    </row>
    <row r="411" spans="1:10" x14ac:dyDescent="0.35">
      <c r="A411" t="s">
        <v>13815</v>
      </c>
      <c r="B411">
        <v>437</v>
      </c>
      <c r="C411">
        <v>2359</v>
      </c>
      <c r="D411">
        <v>410</v>
      </c>
      <c r="E411" t="s">
        <v>328</v>
      </c>
      <c r="F411" t="s">
        <v>0</v>
      </c>
      <c r="G411" t="s">
        <v>13816</v>
      </c>
      <c r="H411">
        <v>3.242</v>
      </c>
      <c r="I411">
        <v>53.9</v>
      </c>
      <c r="J411">
        <v>159</v>
      </c>
    </row>
    <row r="412" spans="1:10" x14ac:dyDescent="0.35">
      <c r="A412" t="s">
        <v>13817</v>
      </c>
      <c r="B412">
        <v>109</v>
      </c>
      <c r="C412">
        <v>2356</v>
      </c>
      <c r="D412">
        <v>411</v>
      </c>
      <c r="E412" t="s">
        <v>319</v>
      </c>
      <c r="F412" t="s">
        <v>0</v>
      </c>
      <c r="G412" t="s">
        <v>13818</v>
      </c>
      <c r="H412">
        <v>11.5</v>
      </c>
      <c r="I412">
        <v>92.96</v>
      </c>
      <c r="J412">
        <v>47</v>
      </c>
    </row>
    <row r="413" spans="1:10" x14ac:dyDescent="0.35">
      <c r="A413" t="s">
        <v>13819</v>
      </c>
      <c r="B413">
        <v>140</v>
      </c>
      <c r="C413">
        <v>2356</v>
      </c>
      <c r="D413">
        <v>411</v>
      </c>
      <c r="E413" t="s">
        <v>319</v>
      </c>
      <c r="F413" t="s">
        <v>0</v>
      </c>
      <c r="G413" t="s">
        <v>13820</v>
      </c>
      <c r="H413">
        <v>9.3079999999999998</v>
      </c>
      <c r="I413">
        <v>90.62</v>
      </c>
      <c r="J413">
        <v>104</v>
      </c>
    </row>
    <row r="414" spans="1:10" x14ac:dyDescent="0.35">
      <c r="A414" t="s">
        <v>13821</v>
      </c>
      <c r="B414">
        <v>2750</v>
      </c>
      <c r="C414">
        <v>2350</v>
      </c>
      <c r="D414">
        <v>413</v>
      </c>
      <c r="E414" t="s">
        <v>319</v>
      </c>
      <c r="F414" t="s">
        <v>0</v>
      </c>
      <c r="G414" t="s">
        <v>3457</v>
      </c>
      <c r="H414">
        <v>2.9630000000000001</v>
      </c>
      <c r="I414">
        <v>63.28</v>
      </c>
      <c r="J414">
        <v>184</v>
      </c>
    </row>
    <row r="415" spans="1:10" x14ac:dyDescent="0.35">
      <c r="A415" t="s">
        <v>13822</v>
      </c>
      <c r="B415">
        <v>3108</v>
      </c>
      <c r="C415">
        <v>2344</v>
      </c>
      <c r="D415">
        <v>414</v>
      </c>
      <c r="E415" t="s">
        <v>312</v>
      </c>
      <c r="F415" t="s">
        <v>0</v>
      </c>
      <c r="G415" t="s">
        <v>13823</v>
      </c>
      <c r="H415">
        <v>2.7320000000000002</v>
      </c>
      <c r="I415">
        <v>34.130000000000003</v>
      </c>
      <c r="J415">
        <v>196</v>
      </c>
    </row>
    <row r="416" spans="1:10" x14ac:dyDescent="0.35">
      <c r="A416" t="s">
        <v>13824</v>
      </c>
      <c r="B416">
        <v>61</v>
      </c>
      <c r="C416">
        <v>2341</v>
      </c>
      <c r="D416">
        <v>415</v>
      </c>
      <c r="E416" t="s">
        <v>319</v>
      </c>
      <c r="F416" t="s">
        <v>0</v>
      </c>
      <c r="G416" t="s">
        <v>13825</v>
      </c>
      <c r="H416">
        <v>21.556000000000001</v>
      </c>
      <c r="I416">
        <v>95.24</v>
      </c>
      <c r="J416">
        <v>61</v>
      </c>
    </row>
    <row r="417" spans="1:10" x14ac:dyDescent="0.35">
      <c r="A417" t="s">
        <v>13826</v>
      </c>
      <c r="B417">
        <v>470</v>
      </c>
      <c r="C417">
        <v>2336</v>
      </c>
      <c r="D417">
        <v>416</v>
      </c>
      <c r="E417" t="s">
        <v>319</v>
      </c>
      <c r="F417" t="s">
        <v>0</v>
      </c>
      <c r="G417" t="s">
        <v>2641</v>
      </c>
      <c r="H417">
        <v>2.718</v>
      </c>
      <c r="I417">
        <v>77.260000000000005</v>
      </c>
      <c r="J417">
        <v>87</v>
      </c>
    </row>
    <row r="418" spans="1:10" x14ac:dyDescent="0.35">
      <c r="A418" t="s">
        <v>13827</v>
      </c>
      <c r="B418">
        <v>639</v>
      </c>
      <c r="C418">
        <v>2336</v>
      </c>
      <c r="D418">
        <v>416</v>
      </c>
      <c r="E418" t="s">
        <v>334</v>
      </c>
      <c r="F418" t="s">
        <v>0</v>
      </c>
      <c r="G418" t="s">
        <v>13828</v>
      </c>
      <c r="H418">
        <v>1.911</v>
      </c>
      <c r="I418">
        <v>14.88</v>
      </c>
      <c r="J418">
        <v>30</v>
      </c>
    </row>
    <row r="419" spans="1:10" x14ac:dyDescent="0.35">
      <c r="A419" t="s">
        <v>13829</v>
      </c>
      <c r="B419">
        <v>196</v>
      </c>
      <c r="C419">
        <v>2327</v>
      </c>
      <c r="D419">
        <v>418</v>
      </c>
      <c r="E419" t="s">
        <v>319</v>
      </c>
      <c r="F419" t="s">
        <v>0</v>
      </c>
      <c r="G419" t="s">
        <v>3788</v>
      </c>
      <c r="H419">
        <v>6.6520000000000001</v>
      </c>
      <c r="I419">
        <v>94.32</v>
      </c>
      <c r="J419">
        <v>49</v>
      </c>
    </row>
    <row r="420" spans="1:10" x14ac:dyDescent="0.35">
      <c r="A420" t="s">
        <v>13830</v>
      </c>
      <c r="B420">
        <v>174</v>
      </c>
      <c r="C420">
        <v>2320</v>
      </c>
      <c r="D420">
        <v>419</v>
      </c>
      <c r="E420" t="s">
        <v>319</v>
      </c>
      <c r="F420" t="s">
        <v>0</v>
      </c>
      <c r="G420" t="s">
        <v>2772</v>
      </c>
      <c r="H420">
        <v>7.915</v>
      </c>
      <c r="I420">
        <v>95.61</v>
      </c>
      <c r="J420">
        <v>70</v>
      </c>
    </row>
    <row r="421" spans="1:10" x14ac:dyDescent="0.35">
      <c r="A421" t="s">
        <v>13831</v>
      </c>
      <c r="B421">
        <v>318</v>
      </c>
      <c r="C421">
        <v>2309</v>
      </c>
      <c r="D421">
        <v>420</v>
      </c>
      <c r="E421" t="s">
        <v>319</v>
      </c>
      <c r="F421" t="s">
        <v>0</v>
      </c>
      <c r="G421" t="s">
        <v>13832</v>
      </c>
      <c r="H421">
        <v>3.9180000000000001</v>
      </c>
      <c r="I421">
        <v>71.88</v>
      </c>
      <c r="J421">
        <v>249</v>
      </c>
    </row>
    <row r="422" spans="1:10" x14ac:dyDescent="0.35">
      <c r="A422" t="s">
        <v>13833</v>
      </c>
      <c r="B422">
        <v>5872</v>
      </c>
      <c r="C422">
        <v>2307</v>
      </c>
      <c r="D422">
        <v>421</v>
      </c>
      <c r="E422" t="s">
        <v>328</v>
      </c>
      <c r="F422" t="s">
        <v>0</v>
      </c>
      <c r="G422" t="s">
        <v>2617</v>
      </c>
      <c r="H422">
        <v>3.6880000000000002</v>
      </c>
      <c r="I422">
        <v>54.53</v>
      </c>
      <c r="J422">
        <v>229</v>
      </c>
    </row>
    <row r="423" spans="1:10" x14ac:dyDescent="0.35">
      <c r="A423" t="s">
        <v>13834</v>
      </c>
      <c r="B423">
        <v>405</v>
      </c>
      <c r="C423">
        <v>2307</v>
      </c>
      <c r="D423">
        <v>421</v>
      </c>
      <c r="E423" t="s">
        <v>312</v>
      </c>
      <c r="F423" t="s">
        <v>0</v>
      </c>
      <c r="G423" t="s">
        <v>13835</v>
      </c>
      <c r="H423">
        <v>2.9630000000000001</v>
      </c>
      <c r="I423">
        <v>42.65</v>
      </c>
      <c r="J423">
        <v>78</v>
      </c>
    </row>
    <row r="424" spans="1:10" x14ac:dyDescent="0.35">
      <c r="A424" t="s">
        <v>13836</v>
      </c>
      <c r="B424">
        <v>1669</v>
      </c>
      <c r="C424">
        <v>2307</v>
      </c>
      <c r="D424">
        <v>421</v>
      </c>
      <c r="E424" t="s">
        <v>312</v>
      </c>
      <c r="F424" t="s">
        <v>0</v>
      </c>
      <c r="G424" t="s">
        <v>1969</v>
      </c>
      <c r="H424">
        <v>2.8959999999999999</v>
      </c>
      <c r="I424">
        <v>47.22</v>
      </c>
      <c r="J424">
        <v>153</v>
      </c>
    </row>
    <row r="425" spans="1:10" x14ac:dyDescent="0.35">
      <c r="A425" t="s">
        <v>13837</v>
      </c>
      <c r="B425">
        <v>216</v>
      </c>
      <c r="C425">
        <v>2302</v>
      </c>
      <c r="D425">
        <v>424</v>
      </c>
      <c r="E425" t="s">
        <v>311</v>
      </c>
      <c r="F425" t="s">
        <v>0</v>
      </c>
      <c r="G425" t="s">
        <v>2197</v>
      </c>
      <c r="H425" t="s">
        <v>311</v>
      </c>
      <c r="I425" t="s">
        <v>311</v>
      </c>
      <c r="J425">
        <v>216</v>
      </c>
    </row>
    <row r="426" spans="1:10" x14ac:dyDescent="0.35">
      <c r="A426" t="s">
        <v>13838</v>
      </c>
      <c r="B426">
        <v>741</v>
      </c>
      <c r="C426">
        <v>2298</v>
      </c>
      <c r="D426">
        <v>425</v>
      </c>
      <c r="E426" t="s">
        <v>312</v>
      </c>
      <c r="F426" t="s">
        <v>0</v>
      </c>
      <c r="G426" t="s">
        <v>13839</v>
      </c>
      <c r="H426">
        <v>1.9970000000000001</v>
      </c>
      <c r="I426">
        <v>31.77</v>
      </c>
      <c r="J426">
        <v>66</v>
      </c>
    </row>
    <row r="427" spans="1:10" x14ac:dyDescent="0.35">
      <c r="A427" t="s">
        <v>13840</v>
      </c>
      <c r="B427">
        <v>1022</v>
      </c>
      <c r="C427">
        <v>2293</v>
      </c>
      <c r="D427">
        <v>426</v>
      </c>
      <c r="E427" t="s">
        <v>312</v>
      </c>
      <c r="F427" t="s">
        <v>0</v>
      </c>
      <c r="G427" t="s">
        <v>2194</v>
      </c>
      <c r="H427">
        <v>1.929</v>
      </c>
      <c r="I427">
        <v>31.15</v>
      </c>
      <c r="J427">
        <v>364</v>
      </c>
    </row>
    <row r="428" spans="1:10" x14ac:dyDescent="0.35">
      <c r="A428" t="s">
        <v>13841</v>
      </c>
      <c r="B428">
        <v>358</v>
      </c>
      <c r="C428">
        <v>2290</v>
      </c>
      <c r="D428">
        <v>427</v>
      </c>
      <c r="E428" t="s">
        <v>312</v>
      </c>
      <c r="F428" t="s">
        <v>0</v>
      </c>
      <c r="G428" t="s">
        <v>2019</v>
      </c>
      <c r="H428">
        <v>3.6739999999999999</v>
      </c>
      <c r="I428">
        <v>46.79</v>
      </c>
      <c r="J428">
        <v>152</v>
      </c>
    </row>
    <row r="429" spans="1:10" x14ac:dyDescent="0.35">
      <c r="A429" t="s">
        <v>13842</v>
      </c>
      <c r="B429">
        <v>307</v>
      </c>
      <c r="C429">
        <v>2287</v>
      </c>
      <c r="D429">
        <v>428</v>
      </c>
      <c r="E429" t="s">
        <v>328</v>
      </c>
      <c r="F429" t="s">
        <v>0</v>
      </c>
      <c r="G429" t="s">
        <v>13843</v>
      </c>
      <c r="H429">
        <v>3.71</v>
      </c>
      <c r="I429">
        <v>52.29</v>
      </c>
      <c r="J429">
        <v>186</v>
      </c>
    </row>
    <row r="430" spans="1:10" x14ac:dyDescent="0.35">
      <c r="A430" t="s">
        <v>13844</v>
      </c>
      <c r="B430">
        <v>700</v>
      </c>
      <c r="C430">
        <v>2279</v>
      </c>
      <c r="D430">
        <v>429</v>
      </c>
      <c r="E430" t="s">
        <v>312</v>
      </c>
      <c r="F430" t="s">
        <v>0</v>
      </c>
      <c r="G430" t="s">
        <v>2784</v>
      </c>
      <c r="H430">
        <v>1.7170000000000001</v>
      </c>
      <c r="I430">
        <v>38.24</v>
      </c>
      <c r="J430">
        <v>115</v>
      </c>
    </row>
    <row r="431" spans="1:10" x14ac:dyDescent="0.35">
      <c r="A431" t="s">
        <v>13845</v>
      </c>
      <c r="B431">
        <v>215</v>
      </c>
      <c r="C431">
        <v>2279</v>
      </c>
      <c r="D431">
        <v>429</v>
      </c>
      <c r="E431" t="s">
        <v>319</v>
      </c>
      <c r="F431" t="s">
        <v>0</v>
      </c>
      <c r="G431" t="s">
        <v>2302</v>
      </c>
      <c r="H431">
        <v>5.4290000000000003</v>
      </c>
      <c r="I431">
        <v>85.38</v>
      </c>
      <c r="J431">
        <v>99</v>
      </c>
    </row>
    <row r="432" spans="1:10" x14ac:dyDescent="0.35">
      <c r="A432" t="s">
        <v>13846</v>
      </c>
      <c r="B432">
        <v>202</v>
      </c>
      <c r="C432">
        <v>2273</v>
      </c>
      <c r="D432">
        <v>431</v>
      </c>
      <c r="E432" t="s">
        <v>319</v>
      </c>
      <c r="F432" t="s">
        <v>0</v>
      </c>
      <c r="G432" t="s">
        <v>13847</v>
      </c>
      <c r="H432">
        <v>5.9569999999999999</v>
      </c>
      <c r="I432">
        <v>75.319999999999993</v>
      </c>
      <c r="J432">
        <v>201</v>
      </c>
    </row>
    <row r="433" spans="1:10" x14ac:dyDescent="0.35">
      <c r="A433" t="s">
        <v>13848</v>
      </c>
      <c r="B433">
        <v>313</v>
      </c>
      <c r="C433">
        <v>2258</v>
      </c>
      <c r="D433">
        <v>432</v>
      </c>
      <c r="E433" t="s">
        <v>312</v>
      </c>
      <c r="F433" t="s">
        <v>0</v>
      </c>
      <c r="G433" t="s">
        <v>1742</v>
      </c>
      <c r="H433">
        <v>3.6789999999999998</v>
      </c>
      <c r="I433">
        <v>46.93</v>
      </c>
      <c r="J433">
        <v>122</v>
      </c>
    </row>
    <row r="434" spans="1:10" x14ac:dyDescent="0.35">
      <c r="A434" t="s">
        <v>13849</v>
      </c>
      <c r="B434">
        <v>341</v>
      </c>
      <c r="C434">
        <v>2242</v>
      </c>
      <c r="D434">
        <v>433</v>
      </c>
      <c r="E434" t="s">
        <v>328</v>
      </c>
      <c r="F434" t="s">
        <v>0</v>
      </c>
      <c r="G434" t="s">
        <v>1940</v>
      </c>
      <c r="H434">
        <v>3.915</v>
      </c>
      <c r="I434">
        <v>55.42</v>
      </c>
      <c r="J434">
        <v>112</v>
      </c>
    </row>
    <row r="435" spans="1:10" x14ac:dyDescent="0.35">
      <c r="A435" t="s">
        <v>13850</v>
      </c>
      <c r="B435">
        <v>266</v>
      </c>
      <c r="C435">
        <v>2238</v>
      </c>
      <c r="D435">
        <v>434</v>
      </c>
      <c r="E435" t="s">
        <v>328</v>
      </c>
      <c r="F435" t="s">
        <v>0</v>
      </c>
      <c r="G435" t="s">
        <v>2507</v>
      </c>
      <c r="H435">
        <v>4.6130000000000004</v>
      </c>
      <c r="I435">
        <v>64.36</v>
      </c>
      <c r="J435">
        <v>17</v>
      </c>
    </row>
    <row r="436" spans="1:10" x14ac:dyDescent="0.35">
      <c r="A436" t="s">
        <v>13851</v>
      </c>
      <c r="B436">
        <v>220</v>
      </c>
      <c r="C436">
        <v>2227</v>
      </c>
      <c r="D436">
        <v>435</v>
      </c>
      <c r="E436" t="s">
        <v>311</v>
      </c>
      <c r="F436" t="s">
        <v>0</v>
      </c>
      <c r="G436" t="s">
        <v>2197</v>
      </c>
      <c r="H436" t="s">
        <v>311</v>
      </c>
      <c r="I436" t="s">
        <v>311</v>
      </c>
      <c r="J436">
        <v>219</v>
      </c>
    </row>
    <row r="437" spans="1:10" x14ac:dyDescent="0.35">
      <c r="A437" t="s">
        <v>13852</v>
      </c>
      <c r="B437">
        <v>165</v>
      </c>
      <c r="C437">
        <v>2211</v>
      </c>
      <c r="D437">
        <v>436</v>
      </c>
      <c r="E437" t="s">
        <v>328</v>
      </c>
      <c r="F437" t="s">
        <v>0</v>
      </c>
      <c r="G437" t="s">
        <v>6707</v>
      </c>
      <c r="H437">
        <v>6.3849999999999998</v>
      </c>
      <c r="I437">
        <v>75</v>
      </c>
      <c r="J437">
        <v>84</v>
      </c>
    </row>
    <row r="438" spans="1:10" x14ac:dyDescent="0.35">
      <c r="A438" t="s">
        <v>13853</v>
      </c>
      <c r="B438">
        <v>1253</v>
      </c>
      <c r="C438">
        <v>2209</v>
      </c>
      <c r="D438">
        <v>437</v>
      </c>
      <c r="E438" t="s">
        <v>312</v>
      </c>
      <c r="F438" t="s">
        <v>0</v>
      </c>
      <c r="G438" t="s">
        <v>1699</v>
      </c>
      <c r="H438">
        <v>2.6110000000000002</v>
      </c>
      <c r="I438">
        <v>43.9</v>
      </c>
      <c r="J438">
        <v>303</v>
      </c>
    </row>
    <row r="439" spans="1:10" x14ac:dyDescent="0.35">
      <c r="A439" t="s">
        <v>13854</v>
      </c>
      <c r="B439">
        <v>248</v>
      </c>
      <c r="C439">
        <v>2198</v>
      </c>
      <c r="D439">
        <v>438</v>
      </c>
      <c r="E439" t="s">
        <v>319</v>
      </c>
      <c r="F439" t="s">
        <v>0</v>
      </c>
      <c r="G439" t="s">
        <v>13855</v>
      </c>
      <c r="H439">
        <v>5.5069999999999997</v>
      </c>
      <c r="I439">
        <v>66.94</v>
      </c>
      <c r="J439">
        <v>61</v>
      </c>
    </row>
    <row r="440" spans="1:10" x14ac:dyDescent="0.35">
      <c r="A440" t="s">
        <v>13856</v>
      </c>
      <c r="B440">
        <v>546</v>
      </c>
      <c r="C440">
        <v>2192</v>
      </c>
      <c r="D440">
        <v>439</v>
      </c>
      <c r="E440" t="s">
        <v>312</v>
      </c>
      <c r="F440" t="s">
        <v>0</v>
      </c>
      <c r="G440" t="s">
        <v>1961</v>
      </c>
      <c r="H440">
        <v>1.7370000000000001</v>
      </c>
      <c r="I440">
        <v>27.72</v>
      </c>
      <c r="J440">
        <v>342</v>
      </c>
    </row>
    <row r="441" spans="1:10" x14ac:dyDescent="0.35">
      <c r="A441" t="s">
        <v>13857</v>
      </c>
      <c r="B441">
        <v>242</v>
      </c>
      <c r="C441">
        <v>2188</v>
      </c>
      <c r="D441">
        <v>440</v>
      </c>
      <c r="E441" t="s">
        <v>319</v>
      </c>
      <c r="F441" t="s">
        <v>0</v>
      </c>
      <c r="G441" t="s">
        <v>6192</v>
      </c>
      <c r="H441">
        <v>5.6669999999999998</v>
      </c>
      <c r="I441">
        <v>85.7</v>
      </c>
      <c r="J441">
        <v>113</v>
      </c>
    </row>
    <row r="442" spans="1:10" x14ac:dyDescent="0.35">
      <c r="A442" t="s">
        <v>13858</v>
      </c>
      <c r="B442">
        <v>258</v>
      </c>
      <c r="C442">
        <v>2179</v>
      </c>
      <c r="D442">
        <v>441</v>
      </c>
      <c r="E442" t="s">
        <v>319</v>
      </c>
      <c r="F442" t="s">
        <v>0</v>
      </c>
      <c r="G442" t="s">
        <v>2799</v>
      </c>
      <c r="H442">
        <v>4.2590000000000003</v>
      </c>
      <c r="I442">
        <v>83.15</v>
      </c>
      <c r="J442">
        <v>49</v>
      </c>
    </row>
    <row r="443" spans="1:10" x14ac:dyDescent="0.35">
      <c r="A443" t="s">
        <v>13859</v>
      </c>
      <c r="B443">
        <v>280</v>
      </c>
      <c r="C443">
        <v>2179</v>
      </c>
      <c r="D443">
        <v>441</v>
      </c>
      <c r="E443" t="s">
        <v>311</v>
      </c>
      <c r="F443" t="s">
        <v>0</v>
      </c>
      <c r="G443" t="s">
        <v>2228</v>
      </c>
      <c r="H443" t="s">
        <v>311</v>
      </c>
      <c r="I443" t="s">
        <v>311</v>
      </c>
      <c r="J443">
        <v>152</v>
      </c>
    </row>
    <row r="444" spans="1:10" x14ac:dyDescent="0.35">
      <c r="A444" t="s">
        <v>13860</v>
      </c>
      <c r="B444">
        <v>459</v>
      </c>
      <c r="C444">
        <v>2177</v>
      </c>
      <c r="D444">
        <v>443</v>
      </c>
      <c r="E444" t="s">
        <v>328</v>
      </c>
      <c r="F444" t="s">
        <v>0</v>
      </c>
      <c r="G444" t="s">
        <v>13861</v>
      </c>
      <c r="H444">
        <v>2.3279999999999998</v>
      </c>
      <c r="I444">
        <v>48.58</v>
      </c>
      <c r="J444">
        <v>152</v>
      </c>
    </row>
    <row r="445" spans="1:10" x14ac:dyDescent="0.35">
      <c r="A445" t="s">
        <v>13862</v>
      </c>
      <c r="B445">
        <v>363</v>
      </c>
      <c r="C445">
        <v>2169</v>
      </c>
      <c r="D445">
        <v>444</v>
      </c>
      <c r="E445" t="s">
        <v>312</v>
      </c>
      <c r="F445" t="s">
        <v>0</v>
      </c>
      <c r="G445" t="s">
        <v>13435</v>
      </c>
      <c r="H445">
        <v>2.8730000000000002</v>
      </c>
      <c r="I445">
        <v>28.52</v>
      </c>
      <c r="J445">
        <v>56</v>
      </c>
    </row>
    <row r="446" spans="1:10" x14ac:dyDescent="0.35">
      <c r="A446" t="s">
        <v>13863</v>
      </c>
      <c r="B446">
        <v>362</v>
      </c>
      <c r="C446">
        <v>2167</v>
      </c>
      <c r="D446">
        <v>445</v>
      </c>
      <c r="E446" t="s">
        <v>328</v>
      </c>
      <c r="F446" t="s">
        <v>0</v>
      </c>
      <c r="G446" t="s">
        <v>13864</v>
      </c>
      <c r="H446">
        <v>3.4089999999999998</v>
      </c>
      <c r="I446">
        <v>52.1</v>
      </c>
      <c r="J446">
        <v>172</v>
      </c>
    </row>
    <row r="447" spans="1:10" x14ac:dyDescent="0.35">
      <c r="A447" t="s">
        <v>13865</v>
      </c>
      <c r="B447">
        <v>260</v>
      </c>
      <c r="C447">
        <v>2164</v>
      </c>
      <c r="D447">
        <v>446</v>
      </c>
      <c r="E447" t="s">
        <v>319</v>
      </c>
      <c r="F447" t="s">
        <v>0</v>
      </c>
      <c r="G447" t="s">
        <v>13866</v>
      </c>
      <c r="H447">
        <v>4.532</v>
      </c>
      <c r="I447">
        <v>72.89</v>
      </c>
      <c r="J447">
        <v>97</v>
      </c>
    </row>
    <row r="448" spans="1:10" x14ac:dyDescent="0.35">
      <c r="A448" t="s">
        <v>13867</v>
      </c>
      <c r="B448">
        <v>256</v>
      </c>
      <c r="C448">
        <v>2135</v>
      </c>
      <c r="D448">
        <v>447</v>
      </c>
      <c r="E448" t="s">
        <v>328</v>
      </c>
      <c r="F448" t="s">
        <v>0</v>
      </c>
      <c r="G448" t="s">
        <v>13868</v>
      </c>
      <c r="H448">
        <v>4.0599999999999996</v>
      </c>
      <c r="I448">
        <v>60.33</v>
      </c>
      <c r="J448">
        <v>65</v>
      </c>
    </row>
    <row r="449" spans="1:10" x14ac:dyDescent="0.35">
      <c r="A449" t="s">
        <v>13869</v>
      </c>
      <c r="B449">
        <v>385</v>
      </c>
      <c r="C449">
        <v>2132</v>
      </c>
      <c r="D449">
        <v>448</v>
      </c>
      <c r="E449" t="s">
        <v>312</v>
      </c>
      <c r="F449" t="s">
        <v>0</v>
      </c>
      <c r="G449" t="s">
        <v>2045</v>
      </c>
      <c r="H449">
        <v>2.9089999999999998</v>
      </c>
      <c r="I449">
        <v>38.75</v>
      </c>
      <c r="J449">
        <v>81</v>
      </c>
    </row>
    <row r="450" spans="1:10" x14ac:dyDescent="0.35">
      <c r="A450" t="s">
        <v>13870</v>
      </c>
      <c r="B450">
        <v>387</v>
      </c>
      <c r="C450">
        <v>2123</v>
      </c>
      <c r="D450">
        <v>449</v>
      </c>
      <c r="E450" t="s">
        <v>312</v>
      </c>
      <c r="F450" t="s">
        <v>0</v>
      </c>
      <c r="G450" t="s">
        <v>2962</v>
      </c>
      <c r="H450">
        <v>2.9950000000000001</v>
      </c>
      <c r="I450">
        <v>42.69</v>
      </c>
      <c r="J450">
        <v>101</v>
      </c>
    </row>
    <row r="451" spans="1:10" x14ac:dyDescent="0.35">
      <c r="A451" t="s">
        <v>13871</v>
      </c>
      <c r="B451">
        <v>407</v>
      </c>
      <c r="C451">
        <v>2122</v>
      </c>
      <c r="D451">
        <v>450</v>
      </c>
      <c r="E451" t="s">
        <v>319</v>
      </c>
      <c r="F451" t="s">
        <v>0</v>
      </c>
      <c r="G451" t="s">
        <v>13872</v>
      </c>
      <c r="H451">
        <v>3.306</v>
      </c>
      <c r="I451">
        <v>54.7</v>
      </c>
      <c r="J451">
        <v>60</v>
      </c>
    </row>
    <row r="452" spans="1:10" x14ac:dyDescent="0.35">
      <c r="A452" t="s">
        <v>13873</v>
      </c>
      <c r="B452">
        <v>391</v>
      </c>
      <c r="C452">
        <v>2117</v>
      </c>
      <c r="D452">
        <v>451</v>
      </c>
      <c r="E452" t="s">
        <v>328</v>
      </c>
      <c r="F452" t="s">
        <v>0</v>
      </c>
      <c r="G452" t="s">
        <v>4017</v>
      </c>
      <c r="H452">
        <v>2.7719999999999998</v>
      </c>
      <c r="I452">
        <v>67.930000000000007</v>
      </c>
      <c r="J452">
        <v>125</v>
      </c>
    </row>
    <row r="453" spans="1:10" x14ac:dyDescent="0.35">
      <c r="A453" t="s">
        <v>13874</v>
      </c>
      <c r="B453">
        <v>216</v>
      </c>
      <c r="C453">
        <v>2117</v>
      </c>
      <c r="D453">
        <v>451</v>
      </c>
      <c r="E453" t="s">
        <v>319</v>
      </c>
      <c r="F453" t="s">
        <v>0</v>
      </c>
      <c r="G453" t="s">
        <v>13875</v>
      </c>
      <c r="H453">
        <v>4.9169999999999998</v>
      </c>
      <c r="I453">
        <v>92.72</v>
      </c>
      <c r="J453">
        <v>112</v>
      </c>
    </row>
    <row r="454" spans="1:10" x14ac:dyDescent="0.35">
      <c r="A454" t="s">
        <v>13876</v>
      </c>
      <c r="B454">
        <v>375</v>
      </c>
      <c r="C454">
        <v>2116</v>
      </c>
      <c r="D454">
        <v>453</v>
      </c>
      <c r="E454" t="s">
        <v>312</v>
      </c>
      <c r="F454" t="s">
        <v>0</v>
      </c>
      <c r="G454" t="s">
        <v>7701</v>
      </c>
      <c r="H454">
        <v>2.78</v>
      </c>
      <c r="I454">
        <v>37.15</v>
      </c>
      <c r="J454">
        <v>125</v>
      </c>
    </row>
    <row r="455" spans="1:10" x14ac:dyDescent="0.35">
      <c r="A455" t="s">
        <v>13877</v>
      </c>
      <c r="B455">
        <v>256</v>
      </c>
      <c r="C455">
        <v>2113</v>
      </c>
      <c r="D455">
        <v>454</v>
      </c>
      <c r="E455" t="s">
        <v>311</v>
      </c>
      <c r="F455" t="s">
        <v>0</v>
      </c>
      <c r="G455" t="s">
        <v>2613</v>
      </c>
      <c r="H455" t="s">
        <v>311</v>
      </c>
      <c r="I455" t="s">
        <v>311</v>
      </c>
      <c r="J455">
        <v>35</v>
      </c>
    </row>
    <row r="456" spans="1:10" x14ac:dyDescent="0.35">
      <c r="A456" t="s">
        <v>13878</v>
      </c>
      <c r="B456">
        <v>495</v>
      </c>
      <c r="C456">
        <v>2104</v>
      </c>
      <c r="D456">
        <v>455</v>
      </c>
      <c r="E456" t="s">
        <v>312</v>
      </c>
      <c r="F456" t="s">
        <v>0</v>
      </c>
      <c r="G456" t="s">
        <v>13879</v>
      </c>
      <c r="H456">
        <v>2.3359999999999999</v>
      </c>
      <c r="I456">
        <v>28.36</v>
      </c>
      <c r="J456">
        <v>165</v>
      </c>
    </row>
    <row r="457" spans="1:10" x14ac:dyDescent="0.35">
      <c r="A457" t="s">
        <v>13880</v>
      </c>
      <c r="B457">
        <v>823</v>
      </c>
      <c r="C457">
        <v>2102</v>
      </c>
      <c r="D457">
        <v>456</v>
      </c>
      <c r="E457" t="s">
        <v>312</v>
      </c>
      <c r="F457" t="s">
        <v>0</v>
      </c>
      <c r="G457" t="s">
        <v>2019</v>
      </c>
      <c r="H457">
        <v>3.45</v>
      </c>
      <c r="I457">
        <v>41.67</v>
      </c>
      <c r="J457">
        <v>119</v>
      </c>
    </row>
    <row r="458" spans="1:10" x14ac:dyDescent="0.35">
      <c r="A458" t="s">
        <v>13881</v>
      </c>
      <c r="B458">
        <v>278</v>
      </c>
      <c r="C458">
        <v>2094</v>
      </c>
      <c r="D458">
        <v>457</v>
      </c>
      <c r="E458" t="s">
        <v>319</v>
      </c>
      <c r="F458" t="s">
        <v>0</v>
      </c>
      <c r="G458" t="s">
        <v>2194</v>
      </c>
      <c r="H458">
        <v>3.91</v>
      </c>
      <c r="I458">
        <v>79.62</v>
      </c>
      <c r="J458">
        <v>171</v>
      </c>
    </row>
    <row r="459" spans="1:10" x14ac:dyDescent="0.35">
      <c r="A459" t="s">
        <v>13882</v>
      </c>
      <c r="B459">
        <v>275</v>
      </c>
      <c r="C459">
        <v>2094</v>
      </c>
      <c r="D459">
        <v>457</v>
      </c>
      <c r="E459" t="s">
        <v>328</v>
      </c>
      <c r="F459" t="s">
        <v>0</v>
      </c>
      <c r="G459" t="s">
        <v>2811</v>
      </c>
      <c r="H459">
        <v>3.952</v>
      </c>
      <c r="I459">
        <v>63.31</v>
      </c>
      <c r="J459">
        <v>116</v>
      </c>
    </row>
    <row r="460" spans="1:10" x14ac:dyDescent="0.35">
      <c r="A460" t="s">
        <v>13883</v>
      </c>
      <c r="B460">
        <v>225</v>
      </c>
      <c r="C460">
        <v>2093</v>
      </c>
      <c r="D460">
        <v>459</v>
      </c>
      <c r="E460" t="s">
        <v>328</v>
      </c>
      <c r="F460" t="s">
        <v>0</v>
      </c>
      <c r="G460" t="s">
        <v>4111</v>
      </c>
      <c r="H460">
        <v>4.2629999999999999</v>
      </c>
      <c r="I460">
        <v>57.06</v>
      </c>
      <c r="J460">
        <v>87</v>
      </c>
    </row>
    <row r="461" spans="1:10" x14ac:dyDescent="0.35">
      <c r="A461" t="s">
        <v>13884</v>
      </c>
      <c r="B461">
        <v>268</v>
      </c>
      <c r="C461">
        <v>2085</v>
      </c>
      <c r="D461">
        <v>460</v>
      </c>
      <c r="E461" t="s">
        <v>328</v>
      </c>
      <c r="F461" t="s">
        <v>0</v>
      </c>
      <c r="G461" t="s">
        <v>6083</v>
      </c>
      <c r="H461">
        <v>5.2389999999999999</v>
      </c>
      <c r="I461">
        <v>63.97</v>
      </c>
      <c r="J461">
        <v>83</v>
      </c>
    </row>
    <row r="462" spans="1:10" x14ac:dyDescent="0.35">
      <c r="A462" t="s">
        <v>13885</v>
      </c>
      <c r="B462">
        <v>519</v>
      </c>
      <c r="C462">
        <v>2081</v>
      </c>
      <c r="D462">
        <v>461</v>
      </c>
      <c r="E462" t="s">
        <v>319</v>
      </c>
      <c r="F462" t="s">
        <v>0</v>
      </c>
      <c r="G462" t="s">
        <v>3286</v>
      </c>
      <c r="H462">
        <v>3.734</v>
      </c>
      <c r="I462">
        <v>72.53</v>
      </c>
      <c r="J462">
        <v>307</v>
      </c>
    </row>
    <row r="463" spans="1:10" x14ac:dyDescent="0.35">
      <c r="A463" t="s">
        <v>13886</v>
      </c>
      <c r="B463">
        <v>311</v>
      </c>
      <c r="C463">
        <v>2063</v>
      </c>
      <c r="D463">
        <v>462</v>
      </c>
      <c r="E463" t="s">
        <v>328</v>
      </c>
      <c r="F463" t="s">
        <v>0</v>
      </c>
      <c r="G463" t="s">
        <v>13887</v>
      </c>
      <c r="H463">
        <v>3.5390000000000001</v>
      </c>
      <c r="I463">
        <v>65.790000000000006</v>
      </c>
      <c r="J463">
        <v>58</v>
      </c>
    </row>
    <row r="464" spans="1:10" x14ac:dyDescent="0.35">
      <c r="A464" t="s">
        <v>13888</v>
      </c>
      <c r="B464">
        <v>150</v>
      </c>
      <c r="C464">
        <v>2061</v>
      </c>
      <c r="D464">
        <v>463</v>
      </c>
      <c r="E464" t="s">
        <v>319</v>
      </c>
      <c r="F464" t="s">
        <v>0</v>
      </c>
      <c r="G464" t="s">
        <v>2962</v>
      </c>
      <c r="H464">
        <v>8.1010000000000009</v>
      </c>
      <c r="I464">
        <v>92.69</v>
      </c>
      <c r="J464">
        <v>114</v>
      </c>
    </row>
    <row r="465" spans="1:10" x14ac:dyDescent="0.35">
      <c r="A465" t="s">
        <v>13889</v>
      </c>
      <c r="B465">
        <v>463</v>
      </c>
      <c r="C465">
        <v>2059</v>
      </c>
      <c r="D465">
        <v>464</v>
      </c>
      <c r="E465" t="s">
        <v>312</v>
      </c>
      <c r="F465" t="s">
        <v>0</v>
      </c>
      <c r="G465" t="s">
        <v>7768</v>
      </c>
      <c r="H465">
        <v>2.6629999999999998</v>
      </c>
      <c r="I465">
        <v>34.840000000000003</v>
      </c>
      <c r="J465">
        <v>93</v>
      </c>
    </row>
    <row r="466" spans="1:10" x14ac:dyDescent="0.35">
      <c r="A466" t="s">
        <v>13890</v>
      </c>
      <c r="B466">
        <v>544</v>
      </c>
      <c r="C466">
        <v>2045</v>
      </c>
      <c r="D466">
        <v>465</v>
      </c>
      <c r="E466" t="s">
        <v>312</v>
      </c>
      <c r="F466" t="s">
        <v>0</v>
      </c>
      <c r="G466" t="s">
        <v>2799</v>
      </c>
      <c r="H466">
        <v>2.3130000000000002</v>
      </c>
      <c r="I466">
        <v>29.89</v>
      </c>
      <c r="J466">
        <v>122</v>
      </c>
    </row>
    <row r="467" spans="1:10" x14ac:dyDescent="0.35">
      <c r="A467" t="s">
        <v>13891</v>
      </c>
      <c r="B467">
        <v>276</v>
      </c>
      <c r="C467">
        <v>2020</v>
      </c>
      <c r="D467">
        <v>466</v>
      </c>
      <c r="E467" t="s">
        <v>328</v>
      </c>
      <c r="F467" t="s">
        <v>0</v>
      </c>
      <c r="G467" t="s">
        <v>3784</v>
      </c>
      <c r="H467">
        <v>3.6749999999999998</v>
      </c>
      <c r="I467">
        <v>66.03</v>
      </c>
      <c r="J467">
        <v>95</v>
      </c>
    </row>
    <row r="468" spans="1:10" x14ac:dyDescent="0.35">
      <c r="A468" t="s">
        <v>13892</v>
      </c>
      <c r="B468">
        <v>382</v>
      </c>
      <c r="C468">
        <v>2009</v>
      </c>
      <c r="D468">
        <v>467</v>
      </c>
      <c r="E468" t="s">
        <v>319</v>
      </c>
      <c r="F468" t="s">
        <v>0</v>
      </c>
      <c r="G468" t="s">
        <v>13893</v>
      </c>
      <c r="H468">
        <v>2.58</v>
      </c>
      <c r="I468">
        <v>66.55</v>
      </c>
      <c r="J468">
        <v>93</v>
      </c>
    </row>
    <row r="469" spans="1:10" x14ac:dyDescent="0.35">
      <c r="A469" t="s">
        <v>13894</v>
      </c>
      <c r="B469">
        <v>478</v>
      </c>
      <c r="C469">
        <v>2006</v>
      </c>
      <c r="D469">
        <v>468</v>
      </c>
      <c r="E469" t="s">
        <v>328</v>
      </c>
      <c r="F469" t="s">
        <v>0</v>
      </c>
      <c r="G469" t="s">
        <v>2729</v>
      </c>
      <c r="H469">
        <v>2.1259999999999999</v>
      </c>
      <c r="I469">
        <v>60.13</v>
      </c>
      <c r="J469">
        <v>109</v>
      </c>
    </row>
    <row r="470" spans="1:10" x14ac:dyDescent="0.35">
      <c r="A470" t="s">
        <v>13895</v>
      </c>
      <c r="B470">
        <v>255</v>
      </c>
      <c r="C470">
        <v>2005</v>
      </c>
      <c r="D470">
        <v>469</v>
      </c>
      <c r="E470" t="s">
        <v>319</v>
      </c>
      <c r="F470" t="s">
        <v>0</v>
      </c>
      <c r="G470" t="s">
        <v>6894</v>
      </c>
      <c r="H470">
        <v>4.319</v>
      </c>
      <c r="I470">
        <v>80.69</v>
      </c>
      <c r="J470">
        <v>85</v>
      </c>
    </row>
    <row r="471" spans="1:10" x14ac:dyDescent="0.35">
      <c r="A471" t="s">
        <v>13896</v>
      </c>
      <c r="B471">
        <v>211</v>
      </c>
      <c r="C471">
        <v>2001</v>
      </c>
      <c r="D471">
        <v>470</v>
      </c>
      <c r="E471" t="s">
        <v>328</v>
      </c>
      <c r="F471" t="s">
        <v>0</v>
      </c>
      <c r="G471" t="s">
        <v>13897</v>
      </c>
      <c r="H471">
        <v>5.6059999999999999</v>
      </c>
      <c r="I471">
        <v>61.77</v>
      </c>
      <c r="J471">
        <v>211</v>
      </c>
    </row>
    <row r="472" spans="1:10" x14ac:dyDescent="0.35">
      <c r="A472" t="s">
        <v>13898</v>
      </c>
      <c r="B472">
        <v>114</v>
      </c>
      <c r="C472">
        <v>1992</v>
      </c>
      <c r="D472">
        <v>471</v>
      </c>
      <c r="E472" t="s">
        <v>319</v>
      </c>
      <c r="F472" t="s">
        <v>0</v>
      </c>
      <c r="G472" t="s">
        <v>1751</v>
      </c>
      <c r="H472">
        <v>9.3490000000000002</v>
      </c>
      <c r="I472">
        <v>81.19</v>
      </c>
      <c r="J472">
        <v>61</v>
      </c>
    </row>
    <row r="473" spans="1:10" x14ac:dyDescent="0.35">
      <c r="A473" t="s">
        <v>13899</v>
      </c>
      <c r="B473">
        <v>397</v>
      </c>
      <c r="C473">
        <v>1985</v>
      </c>
      <c r="D473">
        <v>472</v>
      </c>
      <c r="E473" t="s">
        <v>312</v>
      </c>
      <c r="F473" t="s">
        <v>0</v>
      </c>
      <c r="G473" t="s">
        <v>2235</v>
      </c>
      <c r="H473">
        <v>2.4729999999999999</v>
      </c>
      <c r="I473">
        <v>45.5</v>
      </c>
      <c r="J473">
        <v>75</v>
      </c>
    </row>
    <row r="474" spans="1:10" x14ac:dyDescent="0.35">
      <c r="A474" t="s">
        <v>13900</v>
      </c>
      <c r="B474">
        <v>276</v>
      </c>
      <c r="C474">
        <v>1983</v>
      </c>
      <c r="D474">
        <v>473</v>
      </c>
      <c r="E474" t="s">
        <v>319</v>
      </c>
      <c r="F474" t="s">
        <v>0</v>
      </c>
      <c r="G474" t="s">
        <v>13901</v>
      </c>
      <c r="H474">
        <v>3.8769999999999998</v>
      </c>
      <c r="I474">
        <v>70.55</v>
      </c>
      <c r="J474">
        <v>92</v>
      </c>
    </row>
    <row r="475" spans="1:10" x14ac:dyDescent="0.35">
      <c r="A475" t="s">
        <v>13902</v>
      </c>
      <c r="B475">
        <v>461</v>
      </c>
      <c r="C475">
        <v>1979</v>
      </c>
      <c r="D475">
        <v>474</v>
      </c>
      <c r="E475" t="s">
        <v>312</v>
      </c>
      <c r="F475" t="s">
        <v>0</v>
      </c>
      <c r="G475" t="s">
        <v>6453</v>
      </c>
      <c r="H475">
        <v>2.298</v>
      </c>
      <c r="I475">
        <v>32.54</v>
      </c>
      <c r="J475">
        <v>93</v>
      </c>
    </row>
    <row r="476" spans="1:10" x14ac:dyDescent="0.35">
      <c r="A476" t="s">
        <v>13903</v>
      </c>
      <c r="B476">
        <v>299</v>
      </c>
      <c r="C476">
        <v>1975</v>
      </c>
      <c r="D476">
        <v>475</v>
      </c>
      <c r="E476" t="s">
        <v>328</v>
      </c>
      <c r="F476" t="s">
        <v>0</v>
      </c>
      <c r="G476" t="s">
        <v>2063</v>
      </c>
      <c r="H476">
        <v>4.53</v>
      </c>
      <c r="I476">
        <v>57.19</v>
      </c>
      <c r="J476">
        <v>118</v>
      </c>
    </row>
    <row r="477" spans="1:10" x14ac:dyDescent="0.35">
      <c r="A477" t="s">
        <v>13904</v>
      </c>
      <c r="B477">
        <v>330</v>
      </c>
      <c r="C477">
        <v>1974</v>
      </c>
      <c r="D477">
        <v>476</v>
      </c>
      <c r="E477" t="s">
        <v>328</v>
      </c>
      <c r="F477" t="s">
        <v>0</v>
      </c>
      <c r="G477" t="s">
        <v>3885</v>
      </c>
      <c r="H477">
        <v>3.3180000000000001</v>
      </c>
      <c r="I477">
        <v>57.84</v>
      </c>
      <c r="J477">
        <v>330</v>
      </c>
    </row>
    <row r="478" spans="1:10" x14ac:dyDescent="0.35">
      <c r="A478" t="s">
        <v>13905</v>
      </c>
      <c r="B478">
        <v>542</v>
      </c>
      <c r="C478">
        <v>1972</v>
      </c>
      <c r="D478">
        <v>477</v>
      </c>
      <c r="E478" t="s">
        <v>312</v>
      </c>
      <c r="F478" t="s">
        <v>0</v>
      </c>
      <c r="G478" t="s">
        <v>2734</v>
      </c>
      <c r="H478">
        <v>1.9419999999999999</v>
      </c>
      <c r="I478">
        <v>45.57</v>
      </c>
      <c r="J478">
        <v>541</v>
      </c>
    </row>
    <row r="479" spans="1:10" x14ac:dyDescent="0.35">
      <c r="A479" t="s">
        <v>13906</v>
      </c>
      <c r="B479">
        <v>149</v>
      </c>
      <c r="C479">
        <v>1970</v>
      </c>
      <c r="D479">
        <v>478</v>
      </c>
      <c r="E479" t="s">
        <v>319</v>
      </c>
      <c r="F479" t="s">
        <v>0</v>
      </c>
      <c r="G479" t="s">
        <v>2392</v>
      </c>
      <c r="H479">
        <v>7.45</v>
      </c>
      <c r="I479">
        <v>76.34</v>
      </c>
      <c r="J479">
        <v>105</v>
      </c>
    </row>
    <row r="480" spans="1:10" x14ac:dyDescent="0.35">
      <c r="A480" t="s">
        <v>13907</v>
      </c>
      <c r="B480">
        <v>212</v>
      </c>
      <c r="C480">
        <v>1938</v>
      </c>
      <c r="D480">
        <v>479</v>
      </c>
      <c r="E480" t="s">
        <v>319</v>
      </c>
      <c r="F480" t="s">
        <v>0</v>
      </c>
      <c r="G480" t="s">
        <v>2801</v>
      </c>
      <c r="H480">
        <v>4.2460000000000004</v>
      </c>
      <c r="I480">
        <v>81.760000000000005</v>
      </c>
      <c r="J480">
        <v>103</v>
      </c>
    </row>
    <row r="481" spans="1:10" x14ac:dyDescent="0.35">
      <c r="A481" t="s">
        <v>13908</v>
      </c>
      <c r="B481">
        <v>254</v>
      </c>
      <c r="C481">
        <v>1938</v>
      </c>
      <c r="D481">
        <v>479</v>
      </c>
      <c r="E481" t="s">
        <v>328</v>
      </c>
      <c r="F481" t="s">
        <v>0</v>
      </c>
      <c r="G481" t="s">
        <v>2031</v>
      </c>
      <c r="H481">
        <v>3.3690000000000002</v>
      </c>
      <c r="I481">
        <v>56.88</v>
      </c>
      <c r="J481">
        <v>30</v>
      </c>
    </row>
    <row r="482" spans="1:10" x14ac:dyDescent="0.35">
      <c r="A482" t="s">
        <v>13909</v>
      </c>
      <c r="B482">
        <v>127</v>
      </c>
      <c r="C482">
        <v>1931</v>
      </c>
      <c r="D482">
        <v>481</v>
      </c>
      <c r="E482" t="s">
        <v>319</v>
      </c>
      <c r="F482" t="s">
        <v>0</v>
      </c>
      <c r="G482" t="s">
        <v>1868</v>
      </c>
      <c r="H482">
        <v>5.532</v>
      </c>
      <c r="I482">
        <v>78.489999999999995</v>
      </c>
      <c r="J482">
        <v>121</v>
      </c>
    </row>
    <row r="483" spans="1:10" x14ac:dyDescent="0.35">
      <c r="A483" t="s">
        <v>13910</v>
      </c>
      <c r="B483">
        <v>176</v>
      </c>
      <c r="C483">
        <v>1930</v>
      </c>
      <c r="D483">
        <v>482</v>
      </c>
      <c r="E483" t="s">
        <v>328</v>
      </c>
      <c r="F483" t="s">
        <v>0</v>
      </c>
      <c r="G483" t="s">
        <v>1836</v>
      </c>
      <c r="H483">
        <v>6.5149999999999997</v>
      </c>
      <c r="I483">
        <v>69.25</v>
      </c>
      <c r="J483">
        <v>176</v>
      </c>
    </row>
    <row r="484" spans="1:10" x14ac:dyDescent="0.35">
      <c r="A484" t="s">
        <v>13911</v>
      </c>
      <c r="B484">
        <v>650</v>
      </c>
      <c r="C484">
        <v>1922</v>
      </c>
      <c r="D484">
        <v>483</v>
      </c>
      <c r="E484" t="s">
        <v>328</v>
      </c>
      <c r="F484" t="s">
        <v>0</v>
      </c>
      <c r="G484" t="s">
        <v>7029</v>
      </c>
      <c r="H484">
        <v>5.1820000000000004</v>
      </c>
      <c r="I484">
        <v>64.53</v>
      </c>
      <c r="J484">
        <v>31</v>
      </c>
    </row>
    <row r="485" spans="1:10" x14ac:dyDescent="0.35">
      <c r="A485" t="s">
        <v>13912</v>
      </c>
      <c r="B485">
        <v>215</v>
      </c>
      <c r="C485">
        <v>1919</v>
      </c>
      <c r="D485">
        <v>484</v>
      </c>
      <c r="E485" t="s">
        <v>328</v>
      </c>
      <c r="F485" t="s">
        <v>0</v>
      </c>
      <c r="G485" t="s">
        <v>3320</v>
      </c>
      <c r="H485">
        <v>5.8529999999999998</v>
      </c>
      <c r="I485">
        <v>63.56</v>
      </c>
      <c r="J485">
        <v>148</v>
      </c>
    </row>
    <row r="486" spans="1:10" x14ac:dyDescent="0.35">
      <c r="A486" t="s">
        <v>13913</v>
      </c>
      <c r="B486">
        <v>592</v>
      </c>
      <c r="C486">
        <v>1915</v>
      </c>
      <c r="D486">
        <v>485</v>
      </c>
      <c r="E486" t="s">
        <v>334</v>
      </c>
      <c r="F486" t="s">
        <v>0</v>
      </c>
      <c r="G486" t="s">
        <v>2211</v>
      </c>
      <c r="H486">
        <v>2.274</v>
      </c>
      <c r="I486">
        <v>25</v>
      </c>
      <c r="J486">
        <v>156</v>
      </c>
    </row>
    <row r="487" spans="1:10" x14ac:dyDescent="0.35">
      <c r="A487" t="s">
        <v>13914</v>
      </c>
      <c r="B487">
        <v>719</v>
      </c>
      <c r="C487">
        <v>1913</v>
      </c>
      <c r="D487">
        <v>486</v>
      </c>
      <c r="E487" t="s">
        <v>334</v>
      </c>
      <c r="F487" t="s">
        <v>0</v>
      </c>
      <c r="G487" t="s">
        <v>1759</v>
      </c>
      <c r="H487">
        <v>1.8740000000000001</v>
      </c>
      <c r="I487">
        <v>19.93</v>
      </c>
      <c r="J487">
        <v>113</v>
      </c>
    </row>
    <row r="488" spans="1:10" x14ac:dyDescent="0.35">
      <c r="A488" t="s">
        <v>13915</v>
      </c>
      <c r="B488">
        <v>1597</v>
      </c>
      <c r="C488">
        <v>1907</v>
      </c>
      <c r="D488">
        <v>487</v>
      </c>
      <c r="E488" t="s">
        <v>319</v>
      </c>
      <c r="F488" t="s">
        <v>0</v>
      </c>
      <c r="G488" t="s">
        <v>1958</v>
      </c>
      <c r="H488">
        <v>5.2309999999999999</v>
      </c>
      <c r="I488">
        <v>86.03</v>
      </c>
      <c r="J488">
        <v>141</v>
      </c>
    </row>
    <row r="489" spans="1:10" x14ac:dyDescent="0.35">
      <c r="A489" t="s">
        <v>13916</v>
      </c>
      <c r="B489">
        <v>420</v>
      </c>
      <c r="C489">
        <v>1905</v>
      </c>
      <c r="D489">
        <v>488</v>
      </c>
      <c r="E489" t="s">
        <v>328</v>
      </c>
      <c r="F489" t="s">
        <v>0</v>
      </c>
      <c r="G489" t="s">
        <v>3689</v>
      </c>
      <c r="H489">
        <v>2.4089999999999998</v>
      </c>
      <c r="I489">
        <v>64.290000000000006</v>
      </c>
      <c r="J489">
        <v>94</v>
      </c>
    </row>
    <row r="490" spans="1:10" x14ac:dyDescent="0.35">
      <c r="A490" t="s">
        <v>13917</v>
      </c>
      <c r="B490">
        <v>728</v>
      </c>
      <c r="C490">
        <v>1901</v>
      </c>
      <c r="D490">
        <v>489</v>
      </c>
      <c r="E490" t="s">
        <v>319</v>
      </c>
      <c r="F490" t="s">
        <v>0</v>
      </c>
      <c r="G490" t="s">
        <v>2202</v>
      </c>
      <c r="H490">
        <v>4.383</v>
      </c>
      <c r="I490">
        <v>77.87</v>
      </c>
      <c r="J490">
        <v>107</v>
      </c>
    </row>
    <row r="491" spans="1:10" x14ac:dyDescent="0.35">
      <c r="A491" t="s">
        <v>13918</v>
      </c>
      <c r="B491">
        <v>361</v>
      </c>
      <c r="C491">
        <v>1894</v>
      </c>
      <c r="D491">
        <v>490</v>
      </c>
      <c r="E491" t="s">
        <v>312</v>
      </c>
      <c r="F491" t="s">
        <v>0</v>
      </c>
      <c r="G491" t="s">
        <v>6246</v>
      </c>
      <c r="H491">
        <v>2.7240000000000002</v>
      </c>
      <c r="I491">
        <v>24.11</v>
      </c>
      <c r="J491">
        <v>32</v>
      </c>
    </row>
    <row r="492" spans="1:10" x14ac:dyDescent="0.35">
      <c r="A492" t="s">
        <v>13919</v>
      </c>
      <c r="B492">
        <v>596</v>
      </c>
      <c r="C492">
        <v>1891</v>
      </c>
      <c r="D492">
        <v>491</v>
      </c>
      <c r="E492" t="s">
        <v>328</v>
      </c>
      <c r="F492" t="s">
        <v>0</v>
      </c>
      <c r="G492" t="s">
        <v>2596</v>
      </c>
      <c r="H492">
        <v>4.0419999999999998</v>
      </c>
      <c r="I492">
        <v>60.81</v>
      </c>
      <c r="J492">
        <v>141</v>
      </c>
    </row>
    <row r="493" spans="1:10" x14ac:dyDescent="0.35">
      <c r="A493" t="s">
        <v>13920</v>
      </c>
      <c r="B493">
        <v>782</v>
      </c>
      <c r="C493">
        <v>1891</v>
      </c>
      <c r="D493">
        <v>491</v>
      </c>
      <c r="E493" t="s">
        <v>311</v>
      </c>
      <c r="F493" t="s">
        <v>0</v>
      </c>
      <c r="G493" t="s">
        <v>13766</v>
      </c>
      <c r="H493" t="s">
        <v>311</v>
      </c>
      <c r="I493" t="s">
        <v>311</v>
      </c>
      <c r="J493">
        <v>79</v>
      </c>
    </row>
    <row r="494" spans="1:10" x14ac:dyDescent="0.35">
      <c r="A494" t="s">
        <v>13921</v>
      </c>
      <c r="B494">
        <v>321</v>
      </c>
      <c r="C494">
        <v>1890</v>
      </c>
      <c r="D494">
        <v>493</v>
      </c>
      <c r="E494" t="s">
        <v>312</v>
      </c>
      <c r="F494" t="s">
        <v>0</v>
      </c>
      <c r="G494" t="s">
        <v>2079</v>
      </c>
      <c r="H494">
        <v>3.2040000000000002</v>
      </c>
      <c r="I494">
        <v>35</v>
      </c>
      <c r="J494">
        <v>58</v>
      </c>
    </row>
    <row r="495" spans="1:10" x14ac:dyDescent="0.35">
      <c r="A495" t="s">
        <v>13922</v>
      </c>
      <c r="B495">
        <v>298</v>
      </c>
      <c r="C495">
        <v>1886</v>
      </c>
      <c r="D495">
        <v>494</v>
      </c>
      <c r="E495" t="s">
        <v>328</v>
      </c>
      <c r="F495" t="s">
        <v>0</v>
      </c>
      <c r="G495" t="s">
        <v>4088</v>
      </c>
      <c r="H495">
        <v>3.57</v>
      </c>
      <c r="I495">
        <v>73.08</v>
      </c>
      <c r="J495">
        <v>292</v>
      </c>
    </row>
    <row r="496" spans="1:10" x14ac:dyDescent="0.35">
      <c r="A496" t="s">
        <v>13923</v>
      </c>
      <c r="B496">
        <v>282</v>
      </c>
      <c r="C496">
        <v>1876</v>
      </c>
      <c r="D496">
        <v>495</v>
      </c>
      <c r="E496" t="s">
        <v>312</v>
      </c>
      <c r="F496" t="s">
        <v>0</v>
      </c>
      <c r="G496" t="s">
        <v>2003</v>
      </c>
      <c r="H496">
        <v>2.8690000000000002</v>
      </c>
      <c r="I496">
        <v>48.33</v>
      </c>
      <c r="J496">
        <v>71</v>
      </c>
    </row>
    <row r="497" spans="1:10" x14ac:dyDescent="0.35">
      <c r="A497" t="s">
        <v>13924</v>
      </c>
      <c r="B497">
        <v>93</v>
      </c>
      <c r="C497">
        <v>1865</v>
      </c>
      <c r="D497">
        <v>496</v>
      </c>
      <c r="E497" t="s">
        <v>319</v>
      </c>
      <c r="F497" t="s">
        <v>0</v>
      </c>
      <c r="G497" t="s">
        <v>2883</v>
      </c>
      <c r="H497">
        <v>9.8140000000000001</v>
      </c>
      <c r="I497">
        <v>95.66</v>
      </c>
      <c r="J497">
        <v>60</v>
      </c>
    </row>
    <row r="498" spans="1:10" x14ac:dyDescent="0.35">
      <c r="A498" t="s">
        <v>13925</v>
      </c>
      <c r="B498">
        <v>419</v>
      </c>
      <c r="C498">
        <v>1863</v>
      </c>
      <c r="D498">
        <v>497</v>
      </c>
      <c r="E498" t="s">
        <v>312</v>
      </c>
      <c r="F498" t="s">
        <v>0</v>
      </c>
      <c r="G498" t="s">
        <v>2119</v>
      </c>
      <c r="H498">
        <v>2.2789999999999999</v>
      </c>
      <c r="I498">
        <v>41.28</v>
      </c>
      <c r="J498">
        <v>419</v>
      </c>
    </row>
    <row r="499" spans="1:10" x14ac:dyDescent="0.35">
      <c r="A499" t="s">
        <v>13926</v>
      </c>
      <c r="B499">
        <v>500</v>
      </c>
      <c r="C499">
        <v>1861</v>
      </c>
      <c r="D499">
        <v>498</v>
      </c>
      <c r="E499" t="s">
        <v>334</v>
      </c>
      <c r="F499" t="s">
        <v>0</v>
      </c>
      <c r="G499" t="s">
        <v>2594</v>
      </c>
      <c r="H499">
        <v>1.5960000000000001</v>
      </c>
      <c r="I499">
        <v>19.41</v>
      </c>
      <c r="J499">
        <v>358</v>
      </c>
    </row>
    <row r="500" spans="1:10" x14ac:dyDescent="0.35">
      <c r="A500" t="s">
        <v>13927</v>
      </c>
      <c r="B500">
        <v>280</v>
      </c>
      <c r="C500">
        <v>1860</v>
      </c>
      <c r="D500">
        <v>499</v>
      </c>
      <c r="E500" t="s">
        <v>328</v>
      </c>
      <c r="F500" t="s">
        <v>0</v>
      </c>
      <c r="G500" t="s">
        <v>3805</v>
      </c>
      <c r="H500">
        <v>3.7770000000000001</v>
      </c>
      <c r="I500">
        <v>45.46</v>
      </c>
      <c r="J500">
        <v>92</v>
      </c>
    </row>
    <row r="501" spans="1:10" x14ac:dyDescent="0.35">
      <c r="A501" t="s">
        <v>13928</v>
      </c>
      <c r="B501">
        <v>307</v>
      </c>
      <c r="C501">
        <v>1858</v>
      </c>
      <c r="D501">
        <v>500</v>
      </c>
      <c r="E501" t="s">
        <v>312</v>
      </c>
      <c r="F501" t="s">
        <v>0</v>
      </c>
      <c r="G501" t="s">
        <v>1726</v>
      </c>
      <c r="H501">
        <v>3.1960000000000002</v>
      </c>
      <c r="I501">
        <v>40.9</v>
      </c>
      <c r="J501">
        <v>58</v>
      </c>
    </row>
    <row r="502" spans="1:10" x14ac:dyDescent="0.35">
      <c r="A502" t="s">
        <v>13929</v>
      </c>
      <c r="B502">
        <v>322</v>
      </c>
      <c r="C502">
        <v>1855</v>
      </c>
      <c r="D502">
        <v>501</v>
      </c>
      <c r="E502" t="s">
        <v>311</v>
      </c>
      <c r="F502" t="s">
        <v>0</v>
      </c>
      <c r="G502" t="s">
        <v>2613</v>
      </c>
      <c r="H502" t="s">
        <v>311</v>
      </c>
      <c r="I502" t="s">
        <v>311</v>
      </c>
      <c r="J502">
        <v>15</v>
      </c>
    </row>
    <row r="503" spans="1:10" x14ac:dyDescent="0.35">
      <c r="A503" t="s">
        <v>13930</v>
      </c>
      <c r="B503">
        <v>926</v>
      </c>
      <c r="C503">
        <v>1847</v>
      </c>
      <c r="D503">
        <v>502</v>
      </c>
      <c r="E503" t="s">
        <v>319</v>
      </c>
      <c r="F503" t="s">
        <v>0</v>
      </c>
      <c r="G503" t="s">
        <v>13672</v>
      </c>
      <c r="H503">
        <v>5.3449999999999998</v>
      </c>
      <c r="I503">
        <v>71.430000000000007</v>
      </c>
      <c r="J503">
        <v>116</v>
      </c>
    </row>
    <row r="504" spans="1:10" x14ac:dyDescent="0.35">
      <c r="A504" t="s">
        <v>13931</v>
      </c>
      <c r="B504">
        <v>399</v>
      </c>
      <c r="C504">
        <v>1846</v>
      </c>
      <c r="D504">
        <v>503</v>
      </c>
      <c r="E504" t="s">
        <v>319</v>
      </c>
      <c r="F504" t="s">
        <v>0</v>
      </c>
      <c r="G504" t="s">
        <v>3052</v>
      </c>
      <c r="H504">
        <v>2.6920000000000002</v>
      </c>
      <c r="I504">
        <v>78.819999999999993</v>
      </c>
      <c r="J504">
        <v>143</v>
      </c>
    </row>
    <row r="505" spans="1:10" x14ac:dyDescent="0.35">
      <c r="A505" t="s">
        <v>13932</v>
      </c>
      <c r="B505">
        <v>144</v>
      </c>
      <c r="C505">
        <v>1843</v>
      </c>
      <c r="D505">
        <v>504</v>
      </c>
      <c r="E505" t="s">
        <v>328</v>
      </c>
      <c r="F505" t="s">
        <v>0</v>
      </c>
      <c r="G505" t="s">
        <v>1819</v>
      </c>
      <c r="H505">
        <v>7.0960000000000001</v>
      </c>
      <c r="I505">
        <v>73.05</v>
      </c>
      <c r="J505">
        <v>33</v>
      </c>
    </row>
    <row r="506" spans="1:10" x14ac:dyDescent="0.35">
      <c r="A506" t="s">
        <v>13933</v>
      </c>
      <c r="B506">
        <v>329</v>
      </c>
      <c r="C506">
        <v>1841</v>
      </c>
      <c r="D506">
        <v>505</v>
      </c>
      <c r="E506" t="s">
        <v>312</v>
      </c>
      <c r="F506" t="s">
        <v>0</v>
      </c>
      <c r="G506" t="s">
        <v>1948</v>
      </c>
      <c r="H506">
        <v>2.9319999999999999</v>
      </c>
      <c r="I506">
        <v>42.31</v>
      </c>
      <c r="J506">
        <v>93</v>
      </c>
    </row>
    <row r="507" spans="1:10" x14ac:dyDescent="0.35">
      <c r="A507" t="s">
        <v>13934</v>
      </c>
      <c r="B507">
        <v>1724</v>
      </c>
      <c r="C507">
        <v>1840</v>
      </c>
      <c r="D507">
        <v>506</v>
      </c>
      <c r="E507" t="s">
        <v>311</v>
      </c>
      <c r="F507" t="s">
        <v>0</v>
      </c>
      <c r="G507" t="s">
        <v>1699</v>
      </c>
      <c r="H507" t="s">
        <v>311</v>
      </c>
      <c r="I507" t="s">
        <v>311</v>
      </c>
      <c r="J507">
        <v>1724</v>
      </c>
    </row>
    <row r="508" spans="1:10" x14ac:dyDescent="0.35">
      <c r="A508" t="s">
        <v>13935</v>
      </c>
      <c r="B508">
        <v>340</v>
      </c>
      <c r="C508">
        <v>1838</v>
      </c>
      <c r="D508">
        <v>507</v>
      </c>
      <c r="E508" t="s">
        <v>312</v>
      </c>
      <c r="F508" t="s">
        <v>0</v>
      </c>
      <c r="G508" t="s">
        <v>1938</v>
      </c>
      <c r="H508">
        <v>2.63</v>
      </c>
      <c r="I508">
        <v>39.39</v>
      </c>
      <c r="J508">
        <v>340</v>
      </c>
    </row>
    <row r="509" spans="1:10" x14ac:dyDescent="0.35">
      <c r="A509" t="s">
        <v>13936</v>
      </c>
      <c r="B509">
        <v>332</v>
      </c>
      <c r="C509">
        <v>1836</v>
      </c>
      <c r="D509">
        <v>508</v>
      </c>
      <c r="E509" t="s">
        <v>312</v>
      </c>
      <c r="F509" t="s">
        <v>0</v>
      </c>
      <c r="G509" t="s">
        <v>3718</v>
      </c>
      <c r="H509">
        <v>2.8130000000000002</v>
      </c>
      <c r="I509">
        <v>28.3</v>
      </c>
      <c r="J509">
        <v>72</v>
      </c>
    </row>
    <row r="510" spans="1:10" x14ac:dyDescent="0.35">
      <c r="A510" t="s">
        <v>13937</v>
      </c>
      <c r="B510">
        <v>153</v>
      </c>
      <c r="C510">
        <v>1832</v>
      </c>
      <c r="D510">
        <v>509</v>
      </c>
      <c r="E510" t="s">
        <v>319</v>
      </c>
      <c r="F510" t="s">
        <v>0</v>
      </c>
      <c r="G510" t="s">
        <v>2302</v>
      </c>
      <c r="H510">
        <v>6.92</v>
      </c>
      <c r="I510">
        <v>91.54</v>
      </c>
      <c r="J510">
        <v>97</v>
      </c>
    </row>
    <row r="511" spans="1:10" x14ac:dyDescent="0.35">
      <c r="A511" t="s">
        <v>13938</v>
      </c>
      <c r="B511">
        <v>289</v>
      </c>
      <c r="C511">
        <v>1799</v>
      </c>
      <c r="D511">
        <v>510</v>
      </c>
      <c r="E511" t="s">
        <v>319</v>
      </c>
      <c r="F511" t="s">
        <v>0</v>
      </c>
      <c r="G511" t="s">
        <v>4077</v>
      </c>
      <c r="H511">
        <v>3.173</v>
      </c>
      <c r="I511">
        <v>75.069999999999993</v>
      </c>
      <c r="J511">
        <v>103</v>
      </c>
    </row>
    <row r="512" spans="1:10" x14ac:dyDescent="0.35">
      <c r="A512" t="s">
        <v>13939</v>
      </c>
      <c r="B512">
        <v>239</v>
      </c>
      <c r="C512">
        <v>1798</v>
      </c>
      <c r="D512">
        <v>511</v>
      </c>
      <c r="E512" t="s">
        <v>328</v>
      </c>
      <c r="F512" t="s">
        <v>0</v>
      </c>
      <c r="G512" t="s">
        <v>3552</v>
      </c>
      <c r="H512">
        <v>3.87</v>
      </c>
      <c r="I512">
        <v>48.78</v>
      </c>
      <c r="J512">
        <v>122</v>
      </c>
    </row>
    <row r="513" spans="1:10" x14ac:dyDescent="0.35">
      <c r="A513" t="s">
        <v>13940</v>
      </c>
      <c r="B513">
        <v>176</v>
      </c>
      <c r="C513">
        <v>1798</v>
      </c>
      <c r="D513">
        <v>511</v>
      </c>
      <c r="E513" t="s">
        <v>319</v>
      </c>
      <c r="F513" t="s">
        <v>0</v>
      </c>
      <c r="G513" t="s">
        <v>13941</v>
      </c>
      <c r="H513">
        <v>5.31</v>
      </c>
      <c r="I513">
        <v>71.099999999999994</v>
      </c>
      <c r="J513">
        <v>132</v>
      </c>
    </row>
    <row r="514" spans="1:10" x14ac:dyDescent="0.35">
      <c r="A514" t="s">
        <v>13942</v>
      </c>
      <c r="B514">
        <v>438</v>
      </c>
      <c r="C514">
        <v>1797</v>
      </c>
      <c r="D514">
        <v>513</v>
      </c>
      <c r="E514" t="s">
        <v>334</v>
      </c>
      <c r="F514" t="s">
        <v>0</v>
      </c>
      <c r="G514" t="s">
        <v>1876</v>
      </c>
      <c r="H514">
        <v>2.145</v>
      </c>
      <c r="I514">
        <v>19.89</v>
      </c>
      <c r="J514">
        <v>116</v>
      </c>
    </row>
    <row r="515" spans="1:10" x14ac:dyDescent="0.35">
      <c r="A515" t="s">
        <v>13943</v>
      </c>
      <c r="B515">
        <v>310</v>
      </c>
      <c r="C515">
        <v>1794</v>
      </c>
      <c r="D515">
        <v>514</v>
      </c>
      <c r="E515" t="s">
        <v>328</v>
      </c>
      <c r="F515" t="s">
        <v>0</v>
      </c>
      <c r="G515" t="s">
        <v>2102</v>
      </c>
      <c r="H515">
        <v>2.8119999999999998</v>
      </c>
      <c r="I515">
        <v>55.31</v>
      </c>
      <c r="J515">
        <v>40</v>
      </c>
    </row>
    <row r="516" spans="1:10" x14ac:dyDescent="0.35">
      <c r="A516" t="s">
        <v>13944</v>
      </c>
      <c r="B516">
        <v>133</v>
      </c>
      <c r="C516">
        <v>1778</v>
      </c>
      <c r="D516">
        <v>515</v>
      </c>
      <c r="E516" t="s">
        <v>319</v>
      </c>
      <c r="F516" t="s">
        <v>0</v>
      </c>
      <c r="G516" t="s">
        <v>2460</v>
      </c>
      <c r="H516">
        <v>7.5</v>
      </c>
      <c r="I516">
        <v>93.7</v>
      </c>
      <c r="J516">
        <v>132</v>
      </c>
    </row>
    <row r="517" spans="1:10" x14ac:dyDescent="0.35">
      <c r="A517" t="s">
        <v>13945</v>
      </c>
      <c r="B517">
        <v>860</v>
      </c>
      <c r="C517">
        <v>1775</v>
      </c>
      <c r="D517">
        <v>516</v>
      </c>
      <c r="E517" t="s">
        <v>328</v>
      </c>
      <c r="F517" t="s">
        <v>0</v>
      </c>
      <c r="G517" t="s">
        <v>2109</v>
      </c>
      <c r="H517">
        <v>2.89</v>
      </c>
      <c r="I517">
        <v>53.45</v>
      </c>
      <c r="J517">
        <v>162</v>
      </c>
    </row>
    <row r="518" spans="1:10" x14ac:dyDescent="0.35">
      <c r="A518" t="s">
        <v>13946</v>
      </c>
      <c r="B518">
        <v>453</v>
      </c>
      <c r="C518">
        <v>1768</v>
      </c>
      <c r="D518">
        <v>517</v>
      </c>
      <c r="E518" t="s">
        <v>312</v>
      </c>
      <c r="F518" t="s">
        <v>0</v>
      </c>
      <c r="G518" t="s">
        <v>1817</v>
      </c>
      <c r="H518">
        <v>1.8320000000000001</v>
      </c>
      <c r="I518">
        <v>35.020000000000003</v>
      </c>
      <c r="J518">
        <v>71</v>
      </c>
    </row>
    <row r="519" spans="1:10" x14ac:dyDescent="0.35">
      <c r="A519" t="s">
        <v>13947</v>
      </c>
      <c r="B519">
        <v>249</v>
      </c>
      <c r="C519">
        <v>1762</v>
      </c>
      <c r="D519">
        <v>518</v>
      </c>
      <c r="E519" t="s">
        <v>312</v>
      </c>
      <c r="F519" t="s">
        <v>0</v>
      </c>
      <c r="G519" t="s">
        <v>13948</v>
      </c>
      <c r="H519">
        <v>3.4670000000000001</v>
      </c>
      <c r="I519">
        <v>41.31</v>
      </c>
      <c r="J519">
        <v>74</v>
      </c>
    </row>
    <row r="520" spans="1:10" x14ac:dyDescent="0.35">
      <c r="A520" t="s">
        <v>13949</v>
      </c>
      <c r="B520">
        <v>181</v>
      </c>
      <c r="C520">
        <v>1761</v>
      </c>
      <c r="D520">
        <v>519</v>
      </c>
      <c r="E520" t="s">
        <v>319</v>
      </c>
      <c r="F520" t="s">
        <v>0</v>
      </c>
      <c r="G520" t="s">
        <v>4022</v>
      </c>
      <c r="H520">
        <v>4.5030000000000001</v>
      </c>
      <c r="I520">
        <v>89.04</v>
      </c>
      <c r="J520">
        <v>66</v>
      </c>
    </row>
    <row r="521" spans="1:10" x14ac:dyDescent="0.35">
      <c r="A521" t="s">
        <v>13950</v>
      </c>
      <c r="B521">
        <v>213</v>
      </c>
      <c r="C521">
        <v>1757</v>
      </c>
      <c r="D521">
        <v>520</v>
      </c>
      <c r="E521" t="s">
        <v>319</v>
      </c>
      <c r="F521" t="s">
        <v>0</v>
      </c>
      <c r="G521" t="s">
        <v>13951</v>
      </c>
      <c r="H521">
        <v>4.8040000000000003</v>
      </c>
      <c r="I521">
        <v>84.97</v>
      </c>
      <c r="J521">
        <v>80</v>
      </c>
    </row>
    <row r="522" spans="1:10" x14ac:dyDescent="0.35">
      <c r="A522" t="s">
        <v>13952</v>
      </c>
      <c r="B522">
        <v>499</v>
      </c>
      <c r="C522">
        <v>1753</v>
      </c>
      <c r="D522">
        <v>521</v>
      </c>
      <c r="E522" t="s">
        <v>334</v>
      </c>
      <c r="F522" t="s">
        <v>0</v>
      </c>
      <c r="G522" t="s">
        <v>1938</v>
      </c>
      <c r="H522">
        <v>1.7529999999999999</v>
      </c>
      <c r="I522">
        <v>24.86</v>
      </c>
      <c r="J522">
        <v>13</v>
      </c>
    </row>
    <row r="523" spans="1:10" x14ac:dyDescent="0.35">
      <c r="A523" t="s">
        <v>13953</v>
      </c>
      <c r="B523">
        <v>1122</v>
      </c>
      <c r="C523">
        <v>1752</v>
      </c>
      <c r="D523">
        <v>522</v>
      </c>
      <c r="E523" t="s">
        <v>328</v>
      </c>
      <c r="F523" t="s">
        <v>0</v>
      </c>
      <c r="G523" t="s">
        <v>3393</v>
      </c>
      <c r="H523">
        <v>1.8580000000000001</v>
      </c>
      <c r="I523">
        <v>39.270000000000003</v>
      </c>
      <c r="J523">
        <v>65</v>
      </c>
    </row>
    <row r="524" spans="1:10" x14ac:dyDescent="0.35">
      <c r="A524" t="s">
        <v>13954</v>
      </c>
      <c r="B524">
        <v>416</v>
      </c>
      <c r="C524">
        <v>1745</v>
      </c>
      <c r="D524">
        <v>523</v>
      </c>
      <c r="E524" t="s">
        <v>328</v>
      </c>
      <c r="F524" t="s">
        <v>0</v>
      </c>
      <c r="G524" t="s">
        <v>1940</v>
      </c>
      <c r="H524">
        <v>4.5140000000000002</v>
      </c>
      <c r="I524">
        <v>66.27</v>
      </c>
      <c r="J524">
        <v>415</v>
      </c>
    </row>
    <row r="525" spans="1:10" x14ac:dyDescent="0.35">
      <c r="A525" t="s">
        <v>13955</v>
      </c>
      <c r="B525">
        <v>302</v>
      </c>
      <c r="C525">
        <v>1734</v>
      </c>
      <c r="D525">
        <v>524</v>
      </c>
      <c r="E525" t="s">
        <v>328</v>
      </c>
      <c r="F525" t="s">
        <v>0</v>
      </c>
      <c r="G525" t="s">
        <v>2579</v>
      </c>
      <c r="H525">
        <v>3.2749999999999999</v>
      </c>
      <c r="I525">
        <v>54.01</v>
      </c>
      <c r="J525">
        <v>125</v>
      </c>
    </row>
    <row r="526" spans="1:10" x14ac:dyDescent="0.35">
      <c r="A526" t="s">
        <v>13956</v>
      </c>
      <c r="B526">
        <v>361</v>
      </c>
      <c r="C526">
        <v>1729</v>
      </c>
      <c r="D526">
        <v>525</v>
      </c>
      <c r="E526" t="s">
        <v>312</v>
      </c>
      <c r="F526" t="s">
        <v>0</v>
      </c>
      <c r="G526" t="s">
        <v>13957</v>
      </c>
      <c r="H526">
        <v>2.613</v>
      </c>
      <c r="I526">
        <v>40.799999999999997</v>
      </c>
      <c r="J526">
        <v>5</v>
      </c>
    </row>
    <row r="527" spans="1:10" x14ac:dyDescent="0.35">
      <c r="A527" t="s">
        <v>13958</v>
      </c>
      <c r="B527">
        <v>295</v>
      </c>
      <c r="C527">
        <v>1725</v>
      </c>
      <c r="D527">
        <v>526</v>
      </c>
      <c r="E527" t="s">
        <v>328</v>
      </c>
      <c r="F527" t="s">
        <v>0</v>
      </c>
      <c r="G527" t="s">
        <v>13485</v>
      </c>
      <c r="H527">
        <v>4.2640000000000002</v>
      </c>
      <c r="I527">
        <v>59.5</v>
      </c>
      <c r="J527">
        <v>201</v>
      </c>
    </row>
    <row r="528" spans="1:10" x14ac:dyDescent="0.35">
      <c r="A528" t="s">
        <v>13959</v>
      </c>
      <c r="B528">
        <v>102</v>
      </c>
      <c r="C528">
        <v>1724</v>
      </c>
      <c r="D528">
        <v>527</v>
      </c>
      <c r="E528" t="s">
        <v>319</v>
      </c>
      <c r="F528" t="s">
        <v>0</v>
      </c>
      <c r="G528" t="s">
        <v>1893</v>
      </c>
      <c r="H528">
        <v>9.0109999999999992</v>
      </c>
      <c r="I528">
        <v>94.19</v>
      </c>
      <c r="J528">
        <v>34</v>
      </c>
    </row>
    <row r="529" spans="1:10" x14ac:dyDescent="0.35">
      <c r="A529" t="s">
        <v>13960</v>
      </c>
      <c r="B529">
        <v>317</v>
      </c>
      <c r="C529">
        <v>1710</v>
      </c>
      <c r="D529">
        <v>528</v>
      </c>
      <c r="E529" t="s">
        <v>328</v>
      </c>
      <c r="F529" t="s">
        <v>0</v>
      </c>
      <c r="G529" t="s">
        <v>2379</v>
      </c>
      <c r="H529">
        <v>3.3250000000000002</v>
      </c>
      <c r="I529">
        <v>69.959999999999994</v>
      </c>
      <c r="J529">
        <v>301</v>
      </c>
    </row>
    <row r="530" spans="1:10" x14ac:dyDescent="0.35">
      <c r="A530" t="s">
        <v>13961</v>
      </c>
      <c r="B530">
        <v>279</v>
      </c>
      <c r="C530">
        <v>1691</v>
      </c>
      <c r="D530">
        <v>529</v>
      </c>
      <c r="E530" t="s">
        <v>328</v>
      </c>
      <c r="F530" t="s">
        <v>0</v>
      </c>
      <c r="G530" t="s">
        <v>3554</v>
      </c>
      <c r="H530">
        <v>3.2</v>
      </c>
      <c r="I530">
        <v>71.36</v>
      </c>
      <c r="J530">
        <v>78</v>
      </c>
    </row>
    <row r="531" spans="1:10" x14ac:dyDescent="0.35">
      <c r="A531" t="s">
        <v>13962</v>
      </c>
      <c r="B531">
        <v>893</v>
      </c>
      <c r="C531">
        <v>1687</v>
      </c>
      <c r="D531">
        <v>530</v>
      </c>
      <c r="E531" t="s">
        <v>334</v>
      </c>
      <c r="F531" t="s">
        <v>0</v>
      </c>
      <c r="G531" t="s">
        <v>13963</v>
      </c>
      <c r="H531">
        <v>1.5509999999999999</v>
      </c>
      <c r="I531">
        <v>20.88</v>
      </c>
      <c r="J531">
        <v>104</v>
      </c>
    </row>
    <row r="532" spans="1:10" x14ac:dyDescent="0.35">
      <c r="A532" t="s">
        <v>13964</v>
      </c>
      <c r="B532">
        <v>370</v>
      </c>
      <c r="C532">
        <v>1682</v>
      </c>
      <c r="D532">
        <v>531</v>
      </c>
      <c r="E532" t="s">
        <v>319</v>
      </c>
      <c r="F532" t="s">
        <v>0</v>
      </c>
      <c r="G532" t="s">
        <v>7199</v>
      </c>
      <c r="H532">
        <v>2.5859999999999999</v>
      </c>
      <c r="I532">
        <v>63.45</v>
      </c>
      <c r="J532">
        <v>118</v>
      </c>
    </row>
    <row r="533" spans="1:10" x14ac:dyDescent="0.35">
      <c r="A533" t="s">
        <v>13965</v>
      </c>
      <c r="B533">
        <v>223</v>
      </c>
      <c r="C533">
        <v>1681</v>
      </c>
      <c r="D533">
        <v>532</v>
      </c>
      <c r="E533" t="s">
        <v>312</v>
      </c>
      <c r="F533" t="s">
        <v>0</v>
      </c>
      <c r="G533" t="s">
        <v>1705</v>
      </c>
      <c r="H533">
        <v>3.9630000000000001</v>
      </c>
      <c r="I533">
        <v>40.299999999999997</v>
      </c>
      <c r="J533">
        <v>34</v>
      </c>
    </row>
    <row r="534" spans="1:10" x14ac:dyDescent="0.35">
      <c r="A534" t="s">
        <v>13966</v>
      </c>
      <c r="B534">
        <v>2698</v>
      </c>
      <c r="C534">
        <v>1678</v>
      </c>
      <c r="D534">
        <v>533</v>
      </c>
      <c r="E534" t="s">
        <v>319</v>
      </c>
      <c r="F534" t="s">
        <v>0</v>
      </c>
      <c r="G534" t="s">
        <v>3052</v>
      </c>
      <c r="H534">
        <v>2.56</v>
      </c>
      <c r="I534">
        <v>76.739999999999995</v>
      </c>
      <c r="J534">
        <v>273</v>
      </c>
    </row>
    <row r="535" spans="1:10" x14ac:dyDescent="0.35">
      <c r="A535" t="s">
        <v>13967</v>
      </c>
      <c r="B535">
        <v>110</v>
      </c>
      <c r="C535">
        <v>1677</v>
      </c>
      <c r="D535">
        <v>534</v>
      </c>
      <c r="E535" t="s">
        <v>319</v>
      </c>
      <c r="F535" t="s">
        <v>0</v>
      </c>
      <c r="G535" t="s">
        <v>2102</v>
      </c>
      <c r="H535">
        <v>7.5579999999999998</v>
      </c>
      <c r="I535">
        <v>86.21</v>
      </c>
      <c r="J535">
        <v>35</v>
      </c>
    </row>
    <row r="536" spans="1:10" x14ac:dyDescent="0.35">
      <c r="A536" t="s">
        <v>13968</v>
      </c>
      <c r="B536">
        <v>216</v>
      </c>
      <c r="C536">
        <v>1674</v>
      </c>
      <c r="D536">
        <v>535</v>
      </c>
      <c r="E536" t="s">
        <v>319</v>
      </c>
      <c r="F536" t="s">
        <v>0</v>
      </c>
      <c r="G536" t="s">
        <v>2799</v>
      </c>
      <c r="H536">
        <v>3.9460000000000002</v>
      </c>
      <c r="I536">
        <v>78.8</v>
      </c>
      <c r="J536">
        <v>56</v>
      </c>
    </row>
    <row r="537" spans="1:10" x14ac:dyDescent="0.35">
      <c r="A537" t="s">
        <v>13969</v>
      </c>
      <c r="B537">
        <v>191</v>
      </c>
      <c r="C537">
        <v>1666</v>
      </c>
      <c r="D537">
        <v>536</v>
      </c>
      <c r="E537" t="s">
        <v>328</v>
      </c>
      <c r="F537" t="s">
        <v>0</v>
      </c>
      <c r="G537" t="s">
        <v>1815</v>
      </c>
      <c r="H537">
        <v>4.2859999999999996</v>
      </c>
      <c r="I537">
        <v>67.48</v>
      </c>
      <c r="J537">
        <v>22</v>
      </c>
    </row>
    <row r="538" spans="1:10" x14ac:dyDescent="0.35">
      <c r="A538" t="s">
        <v>13970</v>
      </c>
      <c r="B538">
        <v>404</v>
      </c>
      <c r="C538">
        <v>1665</v>
      </c>
      <c r="D538">
        <v>537</v>
      </c>
      <c r="E538" t="s">
        <v>328</v>
      </c>
      <c r="F538" t="s">
        <v>0</v>
      </c>
      <c r="G538" t="s">
        <v>3986</v>
      </c>
      <c r="H538">
        <v>2.2229999999999999</v>
      </c>
      <c r="I538">
        <v>39.630000000000003</v>
      </c>
      <c r="J538">
        <v>43</v>
      </c>
    </row>
    <row r="539" spans="1:10" x14ac:dyDescent="0.35">
      <c r="A539" t="s">
        <v>13971</v>
      </c>
      <c r="B539">
        <v>589</v>
      </c>
      <c r="C539">
        <v>1663</v>
      </c>
      <c r="D539">
        <v>538</v>
      </c>
      <c r="E539" t="s">
        <v>334</v>
      </c>
      <c r="F539" t="s">
        <v>0</v>
      </c>
      <c r="G539" t="s">
        <v>7606</v>
      </c>
      <c r="H539">
        <v>1.9119999999999999</v>
      </c>
      <c r="I539">
        <v>21.12</v>
      </c>
      <c r="J539">
        <v>101</v>
      </c>
    </row>
    <row r="540" spans="1:10" x14ac:dyDescent="0.35">
      <c r="A540" t="s">
        <v>13972</v>
      </c>
      <c r="B540">
        <v>288</v>
      </c>
      <c r="C540">
        <v>1663</v>
      </c>
      <c r="D540">
        <v>538</v>
      </c>
      <c r="E540" t="s">
        <v>312</v>
      </c>
      <c r="F540" t="s">
        <v>0</v>
      </c>
      <c r="G540" t="s">
        <v>2962</v>
      </c>
      <c r="H540">
        <v>2.8090000000000002</v>
      </c>
      <c r="I540">
        <v>38.08</v>
      </c>
      <c r="J540">
        <v>49</v>
      </c>
    </row>
    <row r="541" spans="1:10" x14ac:dyDescent="0.35">
      <c r="A541" t="s">
        <v>13973</v>
      </c>
      <c r="B541">
        <v>92</v>
      </c>
      <c r="C541">
        <v>1659</v>
      </c>
      <c r="D541">
        <v>540</v>
      </c>
      <c r="E541" t="s">
        <v>319</v>
      </c>
      <c r="F541" t="s">
        <v>0</v>
      </c>
      <c r="G541" t="s">
        <v>3282</v>
      </c>
      <c r="H541">
        <v>10.683999999999999</v>
      </c>
      <c r="I541">
        <v>88.27</v>
      </c>
      <c r="J541">
        <v>89</v>
      </c>
    </row>
    <row r="542" spans="1:10" x14ac:dyDescent="0.35">
      <c r="A542" t="s">
        <v>13974</v>
      </c>
      <c r="B542">
        <v>262</v>
      </c>
      <c r="C542">
        <v>1656</v>
      </c>
      <c r="D542">
        <v>541</v>
      </c>
      <c r="E542" t="s">
        <v>319</v>
      </c>
      <c r="F542" t="s">
        <v>0</v>
      </c>
      <c r="G542" t="s">
        <v>6749</v>
      </c>
      <c r="H542">
        <v>3.3889999999999998</v>
      </c>
      <c r="I542">
        <v>71.17</v>
      </c>
      <c r="J542">
        <v>102</v>
      </c>
    </row>
    <row r="543" spans="1:10" x14ac:dyDescent="0.35">
      <c r="A543" t="s">
        <v>13975</v>
      </c>
      <c r="B543">
        <v>367</v>
      </c>
      <c r="C543">
        <v>1648</v>
      </c>
      <c r="D543">
        <v>542</v>
      </c>
      <c r="E543" t="s">
        <v>328</v>
      </c>
      <c r="F543" t="s">
        <v>0</v>
      </c>
      <c r="G543" t="s">
        <v>13976</v>
      </c>
      <c r="H543">
        <v>2.2970000000000002</v>
      </c>
      <c r="I543">
        <v>48.11</v>
      </c>
      <c r="J543">
        <v>101</v>
      </c>
    </row>
    <row r="544" spans="1:10" x14ac:dyDescent="0.35">
      <c r="A544" t="s">
        <v>13977</v>
      </c>
      <c r="B544">
        <v>251</v>
      </c>
      <c r="C544">
        <v>1633</v>
      </c>
      <c r="D544">
        <v>543</v>
      </c>
      <c r="E544" t="s">
        <v>312</v>
      </c>
      <c r="F544" t="s">
        <v>0</v>
      </c>
      <c r="G544" t="s">
        <v>1938</v>
      </c>
      <c r="H544">
        <v>3.3570000000000002</v>
      </c>
      <c r="I544">
        <v>49.44</v>
      </c>
      <c r="J544">
        <v>93</v>
      </c>
    </row>
    <row r="545" spans="1:10" x14ac:dyDescent="0.35">
      <c r="A545" t="s">
        <v>13978</v>
      </c>
      <c r="B545">
        <v>148</v>
      </c>
      <c r="C545">
        <v>1633</v>
      </c>
      <c r="D545">
        <v>543</v>
      </c>
      <c r="E545" t="s">
        <v>319</v>
      </c>
      <c r="F545" t="s">
        <v>0</v>
      </c>
      <c r="G545" t="s">
        <v>4022</v>
      </c>
      <c r="H545">
        <v>5.774</v>
      </c>
      <c r="I545">
        <v>95.99</v>
      </c>
      <c r="J545">
        <v>89</v>
      </c>
    </row>
    <row r="546" spans="1:10" x14ac:dyDescent="0.35">
      <c r="A546" t="s">
        <v>13979</v>
      </c>
      <c r="B546">
        <v>172</v>
      </c>
      <c r="C546">
        <v>1632</v>
      </c>
      <c r="D546">
        <v>545</v>
      </c>
      <c r="E546" t="s">
        <v>319</v>
      </c>
      <c r="F546" t="s">
        <v>0</v>
      </c>
      <c r="G546" t="s">
        <v>2962</v>
      </c>
      <c r="H546">
        <v>5.36</v>
      </c>
      <c r="I546">
        <v>81.150000000000006</v>
      </c>
      <c r="J546">
        <v>95</v>
      </c>
    </row>
    <row r="547" spans="1:10" x14ac:dyDescent="0.35">
      <c r="A547" t="s">
        <v>13980</v>
      </c>
      <c r="B547">
        <v>323</v>
      </c>
      <c r="C547">
        <v>1631</v>
      </c>
      <c r="D547">
        <v>546</v>
      </c>
      <c r="E547" t="s">
        <v>312</v>
      </c>
      <c r="F547" t="s">
        <v>0</v>
      </c>
      <c r="G547" t="s">
        <v>13981</v>
      </c>
      <c r="H547">
        <v>2.516</v>
      </c>
      <c r="I547">
        <v>35.520000000000003</v>
      </c>
      <c r="J547">
        <v>232</v>
      </c>
    </row>
    <row r="548" spans="1:10" x14ac:dyDescent="0.35">
      <c r="A548" t="s">
        <v>13982</v>
      </c>
      <c r="B548">
        <v>291</v>
      </c>
      <c r="C548">
        <v>1629</v>
      </c>
      <c r="D548">
        <v>547</v>
      </c>
      <c r="E548" t="s">
        <v>319</v>
      </c>
      <c r="F548" t="s">
        <v>0</v>
      </c>
      <c r="G548" t="s">
        <v>13983</v>
      </c>
      <c r="H548">
        <v>2.8839999999999999</v>
      </c>
      <c r="I548">
        <v>57.59</v>
      </c>
      <c r="J548">
        <v>96</v>
      </c>
    </row>
    <row r="549" spans="1:10" x14ac:dyDescent="0.35">
      <c r="A549" t="s">
        <v>13984</v>
      </c>
      <c r="B549">
        <v>204</v>
      </c>
      <c r="C549">
        <v>1626</v>
      </c>
      <c r="D549">
        <v>548</v>
      </c>
      <c r="E549" t="s">
        <v>328</v>
      </c>
      <c r="F549" t="s">
        <v>0</v>
      </c>
      <c r="G549" t="s">
        <v>7701</v>
      </c>
      <c r="H549">
        <v>4.0049999999999999</v>
      </c>
      <c r="I549">
        <v>62.58</v>
      </c>
      <c r="J549">
        <v>176</v>
      </c>
    </row>
    <row r="550" spans="1:10" x14ac:dyDescent="0.35">
      <c r="A550" t="s">
        <v>13985</v>
      </c>
      <c r="B550">
        <v>207</v>
      </c>
      <c r="C550">
        <v>1619</v>
      </c>
      <c r="D550">
        <v>549</v>
      </c>
      <c r="E550" t="s">
        <v>328</v>
      </c>
      <c r="F550" t="s">
        <v>0</v>
      </c>
      <c r="G550" t="s">
        <v>2235</v>
      </c>
      <c r="H550">
        <v>4.0410000000000004</v>
      </c>
      <c r="I550">
        <v>74.319999999999993</v>
      </c>
      <c r="J550">
        <v>38</v>
      </c>
    </row>
    <row r="551" spans="1:10" x14ac:dyDescent="0.35">
      <c r="A551" t="s">
        <v>13986</v>
      </c>
      <c r="B551">
        <v>224</v>
      </c>
      <c r="C551">
        <v>1617</v>
      </c>
      <c r="D551">
        <v>550</v>
      </c>
      <c r="E551" t="s">
        <v>312</v>
      </c>
      <c r="F551" t="s">
        <v>0</v>
      </c>
      <c r="G551" t="s">
        <v>1886</v>
      </c>
      <c r="H551">
        <v>3.7530000000000001</v>
      </c>
      <c r="I551">
        <v>49.09</v>
      </c>
      <c r="J551">
        <v>144</v>
      </c>
    </row>
    <row r="552" spans="1:10" x14ac:dyDescent="0.35">
      <c r="A552" t="s">
        <v>13987</v>
      </c>
      <c r="B552">
        <v>182</v>
      </c>
      <c r="C552">
        <v>1617</v>
      </c>
      <c r="D552">
        <v>550</v>
      </c>
      <c r="E552" t="s">
        <v>328</v>
      </c>
      <c r="F552" t="s">
        <v>0</v>
      </c>
      <c r="G552" t="s">
        <v>2131</v>
      </c>
      <c r="H552">
        <v>4.7370000000000001</v>
      </c>
      <c r="I552">
        <v>60.53</v>
      </c>
      <c r="J552">
        <v>40</v>
      </c>
    </row>
    <row r="553" spans="1:10" x14ac:dyDescent="0.35">
      <c r="A553" t="s">
        <v>13988</v>
      </c>
      <c r="B553">
        <v>325</v>
      </c>
      <c r="C553">
        <v>1616</v>
      </c>
      <c r="D553">
        <v>552</v>
      </c>
      <c r="E553" t="s">
        <v>312</v>
      </c>
      <c r="F553" t="s">
        <v>0</v>
      </c>
      <c r="G553" t="s">
        <v>1815</v>
      </c>
      <c r="H553">
        <v>2.6880000000000002</v>
      </c>
      <c r="I553">
        <v>37.409999999999997</v>
      </c>
      <c r="J553">
        <v>37</v>
      </c>
    </row>
    <row r="554" spans="1:10" x14ac:dyDescent="0.35">
      <c r="A554" t="s">
        <v>13989</v>
      </c>
      <c r="B554">
        <v>321</v>
      </c>
      <c r="C554">
        <v>1614</v>
      </c>
      <c r="D554">
        <v>553</v>
      </c>
      <c r="E554" t="s">
        <v>312</v>
      </c>
      <c r="F554" t="s">
        <v>0</v>
      </c>
      <c r="G554" t="s">
        <v>1836</v>
      </c>
      <c r="H554">
        <v>3.8889999999999998</v>
      </c>
      <c r="I554">
        <v>36.96</v>
      </c>
      <c r="J554">
        <v>207</v>
      </c>
    </row>
    <row r="555" spans="1:10" x14ac:dyDescent="0.35">
      <c r="A555" t="s">
        <v>13990</v>
      </c>
      <c r="B555">
        <v>192</v>
      </c>
      <c r="C555">
        <v>1614</v>
      </c>
      <c r="D555">
        <v>553</v>
      </c>
      <c r="E555" t="s">
        <v>319</v>
      </c>
      <c r="F555" t="s">
        <v>0</v>
      </c>
      <c r="G555" t="s">
        <v>3026</v>
      </c>
      <c r="H555">
        <v>3.7610000000000001</v>
      </c>
      <c r="I555">
        <v>78.84</v>
      </c>
      <c r="J555">
        <v>59</v>
      </c>
    </row>
    <row r="556" spans="1:10" x14ac:dyDescent="0.35">
      <c r="A556" t="s">
        <v>13991</v>
      </c>
      <c r="B556">
        <v>1038</v>
      </c>
      <c r="C556">
        <v>1604</v>
      </c>
      <c r="D556">
        <v>555</v>
      </c>
      <c r="E556" t="s">
        <v>312</v>
      </c>
      <c r="F556" t="s">
        <v>0</v>
      </c>
      <c r="G556" t="s">
        <v>1969</v>
      </c>
      <c r="H556">
        <v>2.3580000000000001</v>
      </c>
      <c r="I556">
        <v>29.44</v>
      </c>
      <c r="J556">
        <v>124</v>
      </c>
    </row>
    <row r="557" spans="1:10" x14ac:dyDescent="0.35">
      <c r="A557" t="s">
        <v>13992</v>
      </c>
      <c r="B557">
        <v>455</v>
      </c>
      <c r="C557">
        <v>1602</v>
      </c>
      <c r="D557">
        <v>556</v>
      </c>
      <c r="E557" t="s">
        <v>328</v>
      </c>
      <c r="F557" t="s">
        <v>0</v>
      </c>
      <c r="G557" t="s">
        <v>2775</v>
      </c>
      <c r="H557">
        <v>2.218</v>
      </c>
      <c r="I557">
        <v>40.020000000000003</v>
      </c>
      <c r="J557">
        <v>102</v>
      </c>
    </row>
    <row r="558" spans="1:10" x14ac:dyDescent="0.35">
      <c r="A558" t="s">
        <v>13993</v>
      </c>
      <c r="B558">
        <v>451</v>
      </c>
      <c r="C558">
        <v>1600</v>
      </c>
      <c r="D558">
        <v>557</v>
      </c>
      <c r="E558" t="s">
        <v>312</v>
      </c>
      <c r="F558" t="s">
        <v>0</v>
      </c>
      <c r="G558" t="s">
        <v>1699</v>
      </c>
      <c r="H558">
        <v>2.899</v>
      </c>
      <c r="I558">
        <v>48.55</v>
      </c>
      <c r="J558">
        <v>200</v>
      </c>
    </row>
    <row r="559" spans="1:10" x14ac:dyDescent="0.35">
      <c r="A559" t="s">
        <v>13994</v>
      </c>
      <c r="B559">
        <v>661</v>
      </c>
      <c r="C559">
        <v>1599</v>
      </c>
      <c r="D559">
        <v>558</v>
      </c>
      <c r="E559" t="s">
        <v>319</v>
      </c>
      <c r="F559" t="s">
        <v>0</v>
      </c>
      <c r="G559" t="s">
        <v>13995</v>
      </c>
      <c r="H559">
        <v>2.9470000000000001</v>
      </c>
      <c r="I559">
        <v>68</v>
      </c>
      <c r="J559">
        <v>110</v>
      </c>
    </row>
    <row r="560" spans="1:10" x14ac:dyDescent="0.35">
      <c r="A560" t="s">
        <v>13996</v>
      </c>
      <c r="B560">
        <v>293</v>
      </c>
      <c r="C560">
        <v>1599</v>
      </c>
      <c r="D560">
        <v>558</v>
      </c>
      <c r="E560" t="s">
        <v>312</v>
      </c>
      <c r="F560" t="s">
        <v>0</v>
      </c>
      <c r="G560" t="s">
        <v>13997</v>
      </c>
      <c r="H560">
        <v>2.8119999999999998</v>
      </c>
      <c r="I560">
        <v>30.35</v>
      </c>
      <c r="J560">
        <v>87</v>
      </c>
    </row>
    <row r="561" spans="1:10" x14ac:dyDescent="0.35">
      <c r="A561" t="s">
        <v>13998</v>
      </c>
      <c r="B561">
        <v>155</v>
      </c>
      <c r="C561">
        <v>1596</v>
      </c>
      <c r="D561">
        <v>560</v>
      </c>
      <c r="E561" t="s">
        <v>319</v>
      </c>
      <c r="F561" t="s">
        <v>0</v>
      </c>
      <c r="G561" t="s">
        <v>3948</v>
      </c>
      <c r="H561">
        <v>6.383</v>
      </c>
      <c r="I561">
        <v>94.46</v>
      </c>
      <c r="J561">
        <v>98</v>
      </c>
    </row>
    <row r="562" spans="1:10" x14ac:dyDescent="0.35">
      <c r="A562" t="s">
        <v>13999</v>
      </c>
      <c r="B562">
        <v>316</v>
      </c>
      <c r="C562">
        <v>1587</v>
      </c>
      <c r="D562">
        <v>561</v>
      </c>
      <c r="E562" t="s">
        <v>328</v>
      </c>
      <c r="F562" t="s">
        <v>0</v>
      </c>
      <c r="G562" t="s">
        <v>2003</v>
      </c>
      <c r="H562">
        <v>3.0459999999999998</v>
      </c>
      <c r="I562">
        <v>51.67</v>
      </c>
      <c r="J562">
        <v>123</v>
      </c>
    </row>
    <row r="563" spans="1:10" x14ac:dyDescent="0.35">
      <c r="A563" t="s">
        <v>14000</v>
      </c>
      <c r="B563">
        <v>488</v>
      </c>
      <c r="C563">
        <v>1585</v>
      </c>
      <c r="D563">
        <v>562</v>
      </c>
      <c r="E563" t="s">
        <v>312</v>
      </c>
      <c r="F563" t="s">
        <v>0</v>
      </c>
      <c r="G563" t="s">
        <v>2381</v>
      </c>
      <c r="H563">
        <v>2.2789999999999999</v>
      </c>
      <c r="I563">
        <v>39.06</v>
      </c>
      <c r="J563">
        <v>179</v>
      </c>
    </row>
    <row r="564" spans="1:10" x14ac:dyDescent="0.35">
      <c r="A564" t="s">
        <v>14001</v>
      </c>
      <c r="B564">
        <v>491</v>
      </c>
      <c r="C564">
        <v>1585</v>
      </c>
      <c r="D564">
        <v>562</v>
      </c>
      <c r="E564" t="s">
        <v>312</v>
      </c>
      <c r="F564" t="s">
        <v>0</v>
      </c>
      <c r="G564" t="s">
        <v>14002</v>
      </c>
      <c r="H564">
        <v>2.129</v>
      </c>
      <c r="I564">
        <v>28.91</v>
      </c>
      <c r="J564">
        <v>95</v>
      </c>
    </row>
    <row r="565" spans="1:10" x14ac:dyDescent="0.35">
      <c r="A565" t="s">
        <v>14003</v>
      </c>
      <c r="B565">
        <v>83</v>
      </c>
      <c r="C565">
        <v>1566</v>
      </c>
      <c r="D565">
        <v>564</v>
      </c>
      <c r="E565" t="s">
        <v>319</v>
      </c>
      <c r="F565" t="s">
        <v>0</v>
      </c>
      <c r="G565" t="s">
        <v>3732</v>
      </c>
      <c r="H565">
        <v>8.9149999999999991</v>
      </c>
      <c r="I565">
        <v>94.44</v>
      </c>
      <c r="J565">
        <v>26</v>
      </c>
    </row>
    <row r="566" spans="1:10" x14ac:dyDescent="0.35">
      <c r="A566" t="s">
        <v>14004</v>
      </c>
      <c r="B566">
        <v>375</v>
      </c>
      <c r="C566">
        <v>1559</v>
      </c>
      <c r="D566">
        <v>565</v>
      </c>
      <c r="E566" t="s">
        <v>328</v>
      </c>
      <c r="F566" t="s">
        <v>0</v>
      </c>
      <c r="G566" t="s">
        <v>14005</v>
      </c>
      <c r="H566">
        <v>2.9569999999999999</v>
      </c>
      <c r="I566">
        <v>59.95</v>
      </c>
      <c r="J566">
        <v>224</v>
      </c>
    </row>
    <row r="567" spans="1:10" x14ac:dyDescent="0.35">
      <c r="A567" t="s">
        <v>14006</v>
      </c>
      <c r="B567">
        <v>248</v>
      </c>
      <c r="C567">
        <v>1553</v>
      </c>
      <c r="D567">
        <v>566</v>
      </c>
      <c r="E567" t="s">
        <v>328</v>
      </c>
      <c r="F567" t="s">
        <v>0</v>
      </c>
      <c r="G567" t="s">
        <v>14007</v>
      </c>
      <c r="H567">
        <v>3.2639999999999998</v>
      </c>
      <c r="I567">
        <v>66.150000000000006</v>
      </c>
      <c r="J567">
        <v>50</v>
      </c>
    </row>
    <row r="568" spans="1:10" x14ac:dyDescent="0.35">
      <c r="A568" t="s">
        <v>14008</v>
      </c>
      <c r="B568">
        <v>347</v>
      </c>
      <c r="C568">
        <v>1552</v>
      </c>
      <c r="D568">
        <v>567</v>
      </c>
      <c r="E568" t="s">
        <v>328</v>
      </c>
      <c r="F568" t="s">
        <v>0</v>
      </c>
      <c r="G568" t="s">
        <v>14009</v>
      </c>
      <c r="H568">
        <v>2.1619999999999999</v>
      </c>
      <c r="I568">
        <v>50.15</v>
      </c>
      <c r="J568">
        <v>191</v>
      </c>
    </row>
    <row r="569" spans="1:10" x14ac:dyDescent="0.35">
      <c r="A569" t="s">
        <v>14010</v>
      </c>
      <c r="B569">
        <v>302</v>
      </c>
      <c r="C569">
        <v>1552</v>
      </c>
      <c r="D569">
        <v>567</v>
      </c>
      <c r="E569" t="s">
        <v>319</v>
      </c>
      <c r="F569" t="s">
        <v>0</v>
      </c>
      <c r="G569" t="s">
        <v>6057</v>
      </c>
      <c r="H569">
        <v>6.25</v>
      </c>
      <c r="I569">
        <v>83.4</v>
      </c>
      <c r="J569">
        <v>106</v>
      </c>
    </row>
    <row r="570" spans="1:10" x14ac:dyDescent="0.35">
      <c r="A570" t="s">
        <v>14011</v>
      </c>
      <c r="B570">
        <v>521</v>
      </c>
      <c r="C570">
        <v>1549</v>
      </c>
      <c r="D570">
        <v>569</v>
      </c>
      <c r="E570" t="s">
        <v>334</v>
      </c>
      <c r="F570" t="s">
        <v>0</v>
      </c>
      <c r="G570" t="s">
        <v>1825</v>
      </c>
      <c r="H570">
        <v>1.4139999999999999</v>
      </c>
      <c r="I570">
        <v>14.13</v>
      </c>
      <c r="J570">
        <v>221</v>
      </c>
    </row>
    <row r="571" spans="1:10" x14ac:dyDescent="0.35">
      <c r="A571" t="s">
        <v>14012</v>
      </c>
      <c r="B571">
        <v>196</v>
      </c>
      <c r="C571">
        <v>1548</v>
      </c>
      <c r="D571">
        <v>570</v>
      </c>
      <c r="E571" t="s">
        <v>328</v>
      </c>
      <c r="F571" t="s">
        <v>0</v>
      </c>
      <c r="G571" t="s">
        <v>2302</v>
      </c>
      <c r="H571">
        <v>3.93</v>
      </c>
      <c r="I571">
        <v>62.31</v>
      </c>
      <c r="J571">
        <v>104</v>
      </c>
    </row>
    <row r="572" spans="1:10" x14ac:dyDescent="0.35">
      <c r="A572" t="s">
        <v>14013</v>
      </c>
      <c r="B572">
        <v>134</v>
      </c>
      <c r="C572">
        <v>1547</v>
      </c>
      <c r="D572">
        <v>571</v>
      </c>
      <c r="E572" t="s">
        <v>328</v>
      </c>
      <c r="F572" t="s">
        <v>0</v>
      </c>
      <c r="G572" t="s">
        <v>1751</v>
      </c>
      <c r="H572">
        <v>6.1440000000000001</v>
      </c>
      <c r="I572">
        <v>65.72</v>
      </c>
      <c r="J572">
        <v>132</v>
      </c>
    </row>
    <row r="573" spans="1:10" x14ac:dyDescent="0.35">
      <c r="A573" t="s">
        <v>14014</v>
      </c>
      <c r="B573">
        <v>191</v>
      </c>
      <c r="C573">
        <v>1536</v>
      </c>
      <c r="D573">
        <v>572</v>
      </c>
      <c r="E573" t="s">
        <v>328</v>
      </c>
      <c r="F573" t="s">
        <v>0</v>
      </c>
      <c r="G573" t="s">
        <v>1876</v>
      </c>
      <c r="H573">
        <v>4.3390000000000004</v>
      </c>
      <c r="I573">
        <v>63.98</v>
      </c>
      <c r="J573">
        <v>190</v>
      </c>
    </row>
    <row r="574" spans="1:10" x14ac:dyDescent="0.35">
      <c r="A574" t="s">
        <v>14015</v>
      </c>
      <c r="B574">
        <v>260</v>
      </c>
      <c r="C574">
        <v>1535</v>
      </c>
      <c r="D574">
        <v>573</v>
      </c>
      <c r="E574" t="s">
        <v>328</v>
      </c>
      <c r="F574" t="s">
        <v>0</v>
      </c>
      <c r="G574" t="s">
        <v>2657</v>
      </c>
      <c r="H574">
        <v>4.8499999999999996</v>
      </c>
      <c r="I574">
        <v>59.71</v>
      </c>
      <c r="J574">
        <v>49</v>
      </c>
    </row>
    <row r="575" spans="1:10" x14ac:dyDescent="0.35">
      <c r="A575" t="s">
        <v>14016</v>
      </c>
      <c r="B575">
        <v>630</v>
      </c>
      <c r="C575">
        <v>1526</v>
      </c>
      <c r="D575">
        <v>574</v>
      </c>
      <c r="E575" t="s">
        <v>312</v>
      </c>
      <c r="F575" t="s">
        <v>0</v>
      </c>
      <c r="G575" t="s">
        <v>14017</v>
      </c>
      <c r="H575">
        <v>2.661</v>
      </c>
      <c r="I575">
        <v>34.4</v>
      </c>
      <c r="J575">
        <v>147</v>
      </c>
    </row>
    <row r="576" spans="1:10" x14ac:dyDescent="0.35">
      <c r="A576" t="s">
        <v>14018</v>
      </c>
      <c r="B576">
        <v>288</v>
      </c>
      <c r="C576">
        <v>1523</v>
      </c>
      <c r="D576">
        <v>575</v>
      </c>
      <c r="E576" t="s">
        <v>312</v>
      </c>
      <c r="F576" t="s">
        <v>0</v>
      </c>
      <c r="G576" t="s">
        <v>2019</v>
      </c>
      <c r="H576">
        <v>2.996</v>
      </c>
      <c r="I576">
        <v>32.69</v>
      </c>
      <c r="J576">
        <v>119</v>
      </c>
    </row>
    <row r="577" spans="1:10" x14ac:dyDescent="0.35">
      <c r="A577" t="s">
        <v>14019</v>
      </c>
      <c r="B577">
        <v>111</v>
      </c>
      <c r="C577">
        <v>1508</v>
      </c>
      <c r="D577">
        <v>576</v>
      </c>
      <c r="E577" t="s">
        <v>319</v>
      </c>
      <c r="F577" t="s">
        <v>0</v>
      </c>
      <c r="G577" t="s">
        <v>2037</v>
      </c>
      <c r="H577">
        <v>7.7670000000000003</v>
      </c>
      <c r="I577">
        <v>88.69</v>
      </c>
      <c r="J577">
        <v>56</v>
      </c>
    </row>
    <row r="578" spans="1:10" x14ac:dyDescent="0.35">
      <c r="A578" t="s">
        <v>14020</v>
      </c>
      <c r="B578">
        <v>151</v>
      </c>
      <c r="C578">
        <v>1495</v>
      </c>
      <c r="D578">
        <v>577</v>
      </c>
      <c r="E578" t="s">
        <v>319</v>
      </c>
      <c r="F578" t="s">
        <v>0</v>
      </c>
      <c r="G578" t="s">
        <v>1795</v>
      </c>
      <c r="H578">
        <v>5.1349999999999998</v>
      </c>
      <c r="I578">
        <v>76.03</v>
      </c>
      <c r="J578">
        <v>151</v>
      </c>
    </row>
    <row r="579" spans="1:10" x14ac:dyDescent="0.35">
      <c r="A579" t="s">
        <v>14021</v>
      </c>
      <c r="B579">
        <v>404</v>
      </c>
      <c r="C579">
        <v>1494</v>
      </c>
      <c r="D579">
        <v>578</v>
      </c>
      <c r="E579" t="s">
        <v>312</v>
      </c>
      <c r="F579" t="s">
        <v>0</v>
      </c>
      <c r="G579" t="s">
        <v>14022</v>
      </c>
      <c r="H579">
        <v>2.1339999999999999</v>
      </c>
      <c r="I579">
        <v>37.92</v>
      </c>
      <c r="J579">
        <v>72</v>
      </c>
    </row>
    <row r="580" spans="1:10" x14ac:dyDescent="0.35">
      <c r="A580" t="s">
        <v>14023</v>
      </c>
      <c r="B580">
        <v>191</v>
      </c>
      <c r="C580">
        <v>1481</v>
      </c>
      <c r="D580">
        <v>579</v>
      </c>
      <c r="E580" t="s">
        <v>328</v>
      </c>
      <c r="F580" t="s">
        <v>0</v>
      </c>
      <c r="G580" t="s">
        <v>3179</v>
      </c>
      <c r="H580">
        <v>4.0060000000000002</v>
      </c>
      <c r="I580">
        <v>52.33</v>
      </c>
      <c r="J580">
        <v>89</v>
      </c>
    </row>
    <row r="581" spans="1:10" x14ac:dyDescent="0.35">
      <c r="A581" t="s">
        <v>14024</v>
      </c>
      <c r="B581">
        <v>324</v>
      </c>
      <c r="C581">
        <v>1474</v>
      </c>
      <c r="D581">
        <v>580</v>
      </c>
      <c r="E581" t="s">
        <v>312</v>
      </c>
      <c r="F581" t="s">
        <v>0</v>
      </c>
      <c r="G581" t="s">
        <v>1961</v>
      </c>
      <c r="H581">
        <v>2.3780000000000001</v>
      </c>
      <c r="I581">
        <v>42.93</v>
      </c>
      <c r="J581">
        <v>24</v>
      </c>
    </row>
    <row r="582" spans="1:10" x14ac:dyDescent="0.35">
      <c r="A582" t="s">
        <v>14025</v>
      </c>
      <c r="B582">
        <v>212</v>
      </c>
      <c r="C582">
        <v>1473</v>
      </c>
      <c r="D582">
        <v>581</v>
      </c>
      <c r="E582" t="s">
        <v>328</v>
      </c>
      <c r="F582" t="s">
        <v>0</v>
      </c>
      <c r="G582" t="s">
        <v>2297</v>
      </c>
      <c r="H582">
        <v>3.7080000000000002</v>
      </c>
      <c r="I582">
        <v>60.71</v>
      </c>
      <c r="J582">
        <v>147</v>
      </c>
    </row>
    <row r="583" spans="1:10" x14ac:dyDescent="0.35">
      <c r="A583" t="s">
        <v>14026</v>
      </c>
      <c r="B583">
        <v>198</v>
      </c>
      <c r="C583">
        <v>1472</v>
      </c>
      <c r="D583">
        <v>582</v>
      </c>
      <c r="E583" t="s">
        <v>319</v>
      </c>
      <c r="F583" t="s">
        <v>0</v>
      </c>
      <c r="G583" t="s">
        <v>14027</v>
      </c>
      <c r="H583">
        <v>4.1589999999999998</v>
      </c>
      <c r="I583">
        <v>55.16</v>
      </c>
      <c r="J583">
        <v>111</v>
      </c>
    </row>
    <row r="584" spans="1:10" x14ac:dyDescent="0.35">
      <c r="A584" t="s">
        <v>14028</v>
      </c>
      <c r="B584">
        <v>194</v>
      </c>
      <c r="C584">
        <v>1466</v>
      </c>
      <c r="D584">
        <v>583</v>
      </c>
      <c r="E584" t="s">
        <v>319</v>
      </c>
      <c r="F584" t="s">
        <v>0</v>
      </c>
      <c r="G584" t="s">
        <v>14029</v>
      </c>
      <c r="H584">
        <v>3.5630000000000002</v>
      </c>
      <c r="I584">
        <v>72.489999999999995</v>
      </c>
      <c r="J584">
        <v>98</v>
      </c>
    </row>
    <row r="585" spans="1:10" x14ac:dyDescent="0.35">
      <c r="A585" t="s">
        <v>14030</v>
      </c>
      <c r="B585">
        <v>279</v>
      </c>
      <c r="C585">
        <v>1465</v>
      </c>
      <c r="D585">
        <v>584</v>
      </c>
      <c r="E585" t="s">
        <v>312</v>
      </c>
      <c r="F585" t="s">
        <v>0</v>
      </c>
      <c r="G585" t="s">
        <v>14031</v>
      </c>
      <c r="H585">
        <v>2.5310000000000001</v>
      </c>
      <c r="I585">
        <v>41.71</v>
      </c>
      <c r="J585">
        <v>146</v>
      </c>
    </row>
    <row r="586" spans="1:10" x14ac:dyDescent="0.35">
      <c r="A586" t="s">
        <v>14032</v>
      </c>
      <c r="B586">
        <v>141</v>
      </c>
      <c r="C586">
        <v>1460</v>
      </c>
      <c r="D586">
        <v>585</v>
      </c>
      <c r="E586" t="s">
        <v>319</v>
      </c>
      <c r="F586" t="s">
        <v>0</v>
      </c>
      <c r="G586" t="s">
        <v>14033</v>
      </c>
      <c r="H586">
        <v>4.7750000000000004</v>
      </c>
      <c r="I586">
        <v>88.2</v>
      </c>
      <c r="J586">
        <v>35</v>
      </c>
    </row>
    <row r="587" spans="1:10" x14ac:dyDescent="0.35">
      <c r="A587" t="s">
        <v>14034</v>
      </c>
      <c r="B587">
        <v>195</v>
      </c>
      <c r="C587">
        <v>1457</v>
      </c>
      <c r="D587">
        <v>586</v>
      </c>
      <c r="E587" t="s">
        <v>328</v>
      </c>
      <c r="F587" t="s">
        <v>0</v>
      </c>
      <c r="G587" t="s">
        <v>14035</v>
      </c>
      <c r="H587">
        <v>4.0999999999999996</v>
      </c>
      <c r="I587">
        <v>68.41</v>
      </c>
      <c r="J587">
        <v>102</v>
      </c>
    </row>
    <row r="588" spans="1:10" x14ac:dyDescent="0.35">
      <c r="A588" t="s">
        <v>14036</v>
      </c>
      <c r="B588">
        <v>267</v>
      </c>
      <c r="C588">
        <v>1456</v>
      </c>
      <c r="D588">
        <v>587</v>
      </c>
      <c r="E588" t="s">
        <v>312</v>
      </c>
      <c r="F588" t="s">
        <v>0</v>
      </c>
      <c r="G588" t="s">
        <v>1967</v>
      </c>
      <c r="H588">
        <v>3.0790000000000002</v>
      </c>
      <c r="I588">
        <v>45.95</v>
      </c>
      <c r="J588">
        <v>101</v>
      </c>
    </row>
    <row r="589" spans="1:10" x14ac:dyDescent="0.35">
      <c r="A589" t="s">
        <v>14037</v>
      </c>
      <c r="B589">
        <v>588</v>
      </c>
      <c r="C589">
        <v>1448</v>
      </c>
      <c r="D589">
        <v>588</v>
      </c>
      <c r="E589" t="s">
        <v>334</v>
      </c>
      <c r="F589" t="s">
        <v>0</v>
      </c>
      <c r="G589" t="s">
        <v>4045</v>
      </c>
      <c r="H589">
        <v>1.39</v>
      </c>
      <c r="I589">
        <v>18.899999999999999</v>
      </c>
      <c r="J589">
        <v>42</v>
      </c>
    </row>
    <row r="590" spans="1:10" x14ac:dyDescent="0.35">
      <c r="A590" t="s">
        <v>14038</v>
      </c>
      <c r="B590">
        <v>146</v>
      </c>
      <c r="C590">
        <v>1443</v>
      </c>
      <c r="D590">
        <v>589</v>
      </c>
      <c r="E590" t="s">
        <v>319</v>
      </c>
      <c r="F590" t="s">
        <v>0</v>
      </c>
      <c r="G590" t="s">
        <v>14039</v>
      </c>
      <c r="H590">
        <v>10.515000000000001</v>
      </c>
      <c r="I590">
        <v>98.32</v>
      </c>
      <c r="J590">
        <v>69</v>
      </c>
    </row>
    <row r="591" spans="1:10" x14ac:dyDescent="0.35">
      <c r="A591" t="s">
        <v>14040</v>
      </c>
      <c r="B591">
        <v>300</v>
      </c>
      <c r="C591">
        <v>1442</v>
      </c>
      <c r="D591">
        <v>590</v>
      </c>
      <c r="E591" t="s">
        <v>312</v>
      </c>
      <c r="F591" t="s">
        <v>0</v>
      </c>
      <c r="G591" t="s">
        <v>2820</v>
      </c>
      <c r="H591">
        <v>2.8860000000000001</v>
      </c>
      <c r="I591">
        <v>31.68</v>
      </c>
      <c r="J591">
        <v>299</v>
      </c>
    </row>
    <row r="592" spans="1:10" x14ac:dyDescent="0.35">
      <c r="A592" t="s">
        <v>14041</v>
      </c>
      <c r="B592">
        <v>296</v>
      </c>
      <c r="C592">
        <v>1440</v>
      </c>
      <c r="D592">
        <v>591</v>
      </c>
      <c r="E592" t="s">
        <v>312</v>
      </c>
      <c r="F592" t="s">
        <v>0</v>
      </c>
      <c r="G592" t="s">
        <v>2743</v>
      </c>
      <c r="H592">
        <v>2.36</v>
      </c>
      <c r="I592">
        <v>39.44</v>
      </c>
      <c r="J592">
        <v>145</v>
      </c>
    </row>
    <row r="593" spans="1:10" x14ac:dyDescent="0.35">
      <c r="A593" t="s">
        <v>14042</v>
      </c>
      <c r="B593">
        <v>448</v>
      </c>
      <c r="C593">
        <v>1431</v>
      </c>
      <c r="D593">
        <v>592</v>
      </c>
      <c r="E593" t="s">
        <v>312</v>
      </c>
      <c r="F593" t="s">
        <v>0</v>
      </c>
      <c r="G593" t="s">
        <v>1882</v>
      </c>
      <c r="H593">
        <v>1.794</v>
      </c>
      <c r="I593">
        <v>29.23</v>
      </c>
      <c r="J593">
        <v>256</v>
      </c>
    </row>
    <row r="594" spans="1:10" x14ac:dyDescent="0.35">
      <c r="A594" t="s">
        <v>14043</v>
      </c>
      <c r="B594">
        <v>219</v>
      </c>
      <c r="C594">
        <v>1428</v>
      </c>
      <c r="D594">
        <v>593</v>
      </c>
      <c r="E594" t="s">
        <v>328</v>
      </c>
      <c r="F594" t="s">
        <v>0</v>
      </c>
      <c r="G594" t="s">
        <v>8101</v>
      </c>
      <c r="H594">
        <v>3.7570000000000001</v>
      </c>
      <c r="I594">
        <v>64.52</v>
      </c>
      <c r="J594">
        <v>83</v>
      </c>
    </row>
    <row r="595" spans="1:10" x14ac:dyDescent="0.35">
      <c r="A595" t="s">
        <v>14044</v>
      </c>
      <c r="B595">
        <v>310</v>
      </c>
      <c r="C595">
        <v>1419</v>
      </c>
      <c r="D595">
        <v>594</v>
      </c>
      <c r="E595" t="s">
        <v>328</v>
      </c>
      <c r="F595" t="s">
        <v>0</v>
      </c>
      <c r="G595" t="s">
        <v>4361</v>
      </c>
      <c r="H595">
        <v>2.2330000000000001</v>
      </c>
      <c r="I595">
        <v>64.5</v>
      </c>
      <c r="J595">
        <v>105</v>
      </c>
    </row>
    <row r="596" spans="1:10" x14ac:dyDescent="0.35">
      <c r="A596" t="s">
        <v>14045</v>
      </c>
      <c r="B596">
        <v>436</v>
      </c>
      <c r="C596">
        <v>1412</v>
      </c>
      <c r="D596">
        <v>595</v>
      </c>
      <c r="E596" t="s">
        <v>328</v>
      </c>
      <c r="F596" t="s">
        <v>0</v>
      </c>
      <c r="G596" t="s">
        <v>3171</v>
      </c>
      <c r="H596">
        <v>2.7290000000000001</v>
      </c>
      <c r="I596">
        <v>63.95</v>
      </c>
      <c r="J596">
        <v>109</v>
      </c>
    </row>
    <row r="597" spans="1:10" x14ac:dyDescent="0.35">
      <c r="A597" t="s">
        <v>14046</v>
      </c>
      <c r="B597">
        <v>217</v>
      </c>
      <c r="C597">
        <v>1411</v>
      </c>
      <c r="D597">
        <v>596</v>
      </c>
      <c r="E597" t="s">
        <v>328</v>
      </c>
      <c r="F597" t="s">
        <v>0</v>
      </c>
      <c r="G597" t="s">
        <v>1948</v>
      </c>
      <c r="H597">
        <v>3.6720000000000002</v>
      </c>
      <c r="I597">
        <v>60.26</v>
      </c>
      <c r="J597">
        <v>54</v>
      </c>
    </row>
    <row r="598" spans="1:10" x14ac:dyDescent="0.35">
      <c r="A598" t="s">
        <v>14047</v>
      </c>
      <c r="B598">
        <v>535</v>
      </c>
      <c r="C598">
        <v>1411</v>
      </c>
      <c r="D598">
        <v>596</v>
      </c>
      <c r="E598" t="s">
        <v>334</v>
      </c>
      <c r="F598" t="s">
        <v>0</v>
      </c>
      <c r="G598" t="s">
        <v>14048</v>
      </c>
      <c r="H598">
        <v>1.458</v>
      </c>
      <c r="I598">
        <v>19.82</v>
      </c>
      <c r="J598">
        <v>57</v>
      </c>
    </row>
    <row r="599" spans="1:10" x14ac:dyDescent="0.35">
      <c r="A599" t="s">
        <v>14049</v>
      </c>
      <c r="B599">
        <v>139</v>
      </c>
      <c r="C599">
        <v>1400</v>
      </c>
      <c r="D599">
        <v>598</v>
      </c>
      <c r="E599" t="s">
        <v>328</v>
      </c>
      <c r="F599" t="s">
        <v>0</v>
      </c>
      <c r="G599" t="s">
        <v>2760</v>
      </c>
      <c r="H599">
        <v>5.4139999999999997</v>
      </c>
      <c r="I599">
        <v>75.3</v>
      </c>
      <c r="J599">
        <v>63</v>
      </c>
    </row>
    <row r="600" spans="1:10" x14ac:dyDescent="0.35">
      <c r="A600" t="s">
        <v>14050</v>
      </c>
      <c r="B600">
        <v>364</v>
      </c>
      <c r="C600">
        <v>1397</v>
      </c>
      <c r="D600">
        <v>599</v>
      </c>
      <c r="E600" t="s">
        <v>328</v>
      </c>
      <c r="F600" t="s">
        <v>0</v>
      </c>
      <c r="G600" t="s">
        <v>2100</v>
      </c>
      <c r="H600">
        <v>1.974</v>
      </c>
      <c r="I600">
        <v>55.65</v>
      </c>
      <c r="J600">
        <v>85</v>
      </c>
    </row>
    <row r="601" spans="1:10" x14ac:dyDescent="0.35">
      <c r="A601" t="s">
        <v>14051</v>
      </c>
      <c r="B601">
        <v>357</v>
      </c>
      <c r="C601">
        <v>1392</v>
      </c>
      <c r="D601">
        <v>600</v>
      </c>
      <c r="E601" t="s">
        <v>312</v>
      </c>
      <c r="F601" t="s">
        <v>0</v>
      </c>
      <c r="G601" t="s">
        <v>2109</v>
      </c>
      <c r="H601">
        <v>2.0350000000000001</v>
      </c>
      <c r="I601">
        <v>41.95</v>
      </c>
      <c r="J601">
        <v>83</v>
      </c>
    </row>
    <row r="602" spans="1:10" x14ac:dyDescent="0.35">
      <c r="A602" t="s">
        <v>14052</v>
      </c>
      <c r="B602">
        <v>306</v>
      </c>
      <c r="C602">
        <v>1391</v>
      </c>
      <c r="D602">
        <v>601</v>
      </c>
      <c r="E602" t="s">
        <v>312</v>
      </c>
      <c r="F602" t="s">
        <v>0</v>
      </c>
      <c r="G602" t="s">
        <v>14053</v>
      </c>
      <c r="H602">
        <v>2.7170000000000001</v>
      </c>
      <c r="I602">
        <v>44.12</v>
      </c>
      <c r="J602">
        <v>112</v>
      </c>
    </row>
    <row r="603" spans="1:10" x14ac:dyDescent="0.35">
      <c r="A603" t="s">
        <v>14054</v>
      </c>
      <c r="B603">
        <v>207</v>
      </c>
      <c r="C603">
        <v>1387</v>
      </c>
      <c r="D603">
        <v>602</v>
      </c>
      <c r="E603" t="s">
        <v>328</v>
      </c>
      <c r="F603" t="s">
        <v>0</v>
      </c>
      <c r="G603" t="s">
        <v>2379</v>
      </c>
      <c r="H603">
        <v>3.544</v>
      </c>
      <c r="I603">
        <v>73.739999999999995</v>
      </c>
      <c r="J603">
        <v>90</v>
      </c>
    </row>
    <row r="604" spans="1:10" x14ac:dyDescent="0.35">
      <c r="A604" t="s">
        <v>14055</v>
      </c>
      <c r="B604">
        <v>241</v>
      </c>
      <c r="C604">
        <v>1381</v>
      </c>
      <c r="D604">
        <v>603</v>
      </c>
      <c r="E604" t="s">
        <v>328</v>
      </c>
      <c r="F604" t="s">
        <v>0</v>
      </c>
      <c r="G604" t="s">
        <v>2799</v>
      </c>
      <c r="H604">
        <v>3.04</v>
      </c>
      <c r="I604">
        <v>59.24</v>
      </c>
      <c r="J604">
        <v>39</v>
      </c>
    </row>
    <row r="605" spans="1:10" x14ac:dyDescent="0.35">
      <c r="A605" t="s">
        <v>14056</v>
      </c>
      <c r="B605">
        <v>205</v>
      </c>
      <c r="C605">
        <v>1380</v>
      </c>
      <c r="D605">
        <v>604</v>
      </c>
      <c r="E605" t="s">
        <v>319</v>
      </c>
      <c r="F605" t="s">
        <v>0</v>
      </c>
      <c r="G605" t="s">
        <v>2460</v>
      </c>
      <c r="H605">
        <v>4.3710000000000004</v>
      </c>
      <c r="I605">
        <v>77.430000000000007</v>
      </c>
      <c r="J605">
        <v>116</v>
      </c>
    </row>
    <row r="606" spans="1:10" x14ac:dyDescent="0.35">
      <c r="A606" t="s">
        <v>14057</v>
      </c>
      <c r="B606">
        <v>306</v>
      </c>
      <c r="C606">
        <v>1379</v>
      </c>
      <c r="D606">
        <v>605</v>
      </c>
      <c r="E606" t="s">
        <v>312</v>
      </c>
      <c r="F606" t="s">
        <v>0</v>
      </c>
      <c r="G606" t="s">
        <v>14058</v>
      </c>
      <c r="H606">
        <v>2.109</v>
      </c>
      <c r="I606">
        <v>34.79</v>
      </c>
      <c r="J606">
        <v>43</v>
      </c>
    </row>
    <row r="607" spans="1:10" x14ac:dyDescent="0.35">
      <c r="A607" t="s">
        <v>14059</v>
      </c>
      <c r="B607">
        <v>141</v>
      </c>
      <c r="C607">
        <v>1375</v>
      </c>
      <c r="D607">
        <v>606</v>
      </c>
      <c r="E607" t="s">
        <v>319</v>
      </c>
      <c r="F607" t="s">
        <v>0</v>
      </c>
      <c r="G607" t="s">
        <v>14060</v>
      </c>
      <c r="H607">
        <v>4.8410000000000002</v>
      </c>
      <c r="I607">
        <v>84.5</v>
      </c>
      <c r="J607">
        <v>58</v>
      </c>
    </row>
    <row r="608" spans="1:10" x14ac:dyDescent="0.35">
      <c r="A608" t="s">
        <v>14061</v>
      </c>
      <c r="B608">
        <v>162</v>
      </c>
      <c r="C608">
        <v>1359</v>
      </c>
      <c r="D608">
        <v>607</v>
      </c>
      <c r="E608" t="s">
        <v>319</v>
      </c>
      <c r="F608" t="s">
        <v>0</v>
      </c>
      <c r="G608" t="s">
        <v>1961</v>
      </c>
      <c r="H608">
        <v>4.9669999999999996</v>
      </c>
      <c r="I608">
        <v>77.36</v>
      </c>
      <c r="J608">
        <v>157</v>
      </c>
    </row>
    <row r="609" spans="1:10" x14ac:dyDescent="0.35">
      <c r="A609" t="s">
        <v>14062</v>
      </c>
      <c r="B609">
        <v>244</v>
      </c>
      <c r="C609">
        <v>1358</v>
      </c>
      <c r="D609">
        <v>608</v>
      </c>
      <c r="E609" t="s">
        <v>328</v>
      </c>
      <c r="F609" t="s">
        <v>0</v>
      </c>
      <c r="G609" t="s">
        <v>14063</v>
      </c>
      <c r="H609">
        <v>2.8420000000000001</v>
      </c>
      <c r="I609">
        <v>64.47</v>
      </c>
      <c r="J609">
        <v>203</v>
      </c>
    </row>
    <row r="610" spans="1:10" x14ac:dyDescent="0.35">
      <c r="A610" t="s">
        <v>14064</v>
      </c>
      <c r="B610">
        <v>962</v>
      </c>
      <c r="C610">
        <v>1350</v>
      </c>
      <c r="D610">
        <v>609</v>
      </c>
      <c r="E610" t="s">
        <v>312</v>
      </c>
      <c r="F610" t="s">
        <v>0</v>
      </c>
      <c r="G610" t="s">
        <v>1958</v>
      </c>
      <c r="H610">
        <v>2.4809999999999999</v>
      </c>
      <c r="I610">
        <v>43.38</v>
      </c>
      <c r="J610">
        <v>102</v>
      </c>
    </row>
    <row r="611" spans="1:10" x14ac:dyDescent="0.35">
      <c r="A611" t="s">
        <v>8749</v>
      </c>
      <c r="B611">
        <v>170</v>
      </c>
      <c r="C611">
        <v>1346</v>
      </c>
      <c r="D611">
        <v>610</v>
      </c>
      <c r="E611" t="s">
        <v>319</v>
      </c>
      <c r="F611" t="s">
        <v>0</v>
      </c>
      <c r="G611" t="s">
        <v>14033</v>
      </c>
      <c r="H611">
        <v>4.0129999999999999</v>
      </c>
      <c r="I611">
        <v>81.13</v>
      </c>
      <c r="J611">
        <v>88</v>
      </c>
    </row>
    <row r="612" spans="1:10" x14ac:dyDescent="0.35">
      <c r="A612" t="s">
        <v>14065</v>
      </c>
      <c r="B612">
        <v>417</v>
      </c>
      <c r="C612">
        <v>1338</v>
      </c>
      <c r="D612">
        <v>611</v>
      </c>
      <c r="E612" t="s">
        <v>328</v>
      </c>
      <c r="F612" t="s">
        <v>0</v>
      </c>
      <c r="G612" t="s">
        <v>3052</v>
      </c>
      <c r="H612">
        <v>1.6180000000000001</v>
      </c>
      <c r="I612">
        <v>51.04</v>
      </c>
      <c r="J612">
        <v>53</v>
      </c>
    </row>
    <row r="613" spans="1:10" x14ac:dyDescent="0.35">
      <c r="A613" t="s">
        <v>14066</v>
      </c>
      <c r="B613">
        <v>307</v>
      </c>
      <c r="C613">
        <v>1337</v>
      </c>
      <c r="D613">
        <v>612</v>
      </c>
      <c r="E613" t="s">
        <v>312</v>
      </c>
      <c r="F613" t="s">
        <v>0</v>
      </c>
      <c r="G613" t="s">
        <v>1900</v>
      </c>
      <c r="H613">
        <v>2.996</v>
      </c>
      <c r="I613">
        <v>30.58</v>
      </c>
      <c r="J613">
        <v>302</v>
      </c>
    </row>
    <row r="614" spans="1:10" x14ac:dyDescent="0.35">
      <c r="A614" t="s">
        <v>14067</v>
      </c>
      <c r="B614">
        <v>221</v>
      </c>
      <c r="C614">
        <v>1332</v>
      </c>
      <c r="D614">
        <v>613</v>
      </c>
      <c r="E614" t="s">
        <v>328</v>
      </c>
      <c r="F614" t="s">
        <v>0</v>
      </c>
      <c r="G614" t="s">
        <v>14068</v>
      </c>
      <c r="H614">
        <v>3.024</v>
      </c>
      <c r="I614">
        <v>50.59</v>
      </c>
      <c r="J614">
        <v>30</v>
      </c>
    </row>
    <row r="615" spans="1:10" x14ac:dyDescent="0.35">
      <c r="A615" t="s">
        <v>14069</v>
      </c>
      <c r="B615">
        <v>317</v>
      </c>
      <c r="C615">
        <v>1326</v>
      </c>
      <c r="D615">
        <v>614</v>
      </c>
      <c r="E615" t="s">
        <v>328</v>
      </c>
      <c r="F615" t="s">
        <v>0</v>
      </c>
      <c r="G615" t="s">
        <v>14070</v>
      </c>
      <c r="H615">
        <v>2.512</v>
      </c>
      <c r="I615">
        <v>56.33</v>
      </c>
      <c r="J615">
        <v>128</v>
      </c>
    </row>
    <row r="616" spans="1:10" x14ac:dyDescent="0.35">
      <c r="A616" t="s">
        <v>14071</v>
      </c>
      <c r="B616">
        <v>1355</v>
      </c>
      <c r="C616">
        <v>1324</v>
      </c>
      <c r="D616">
        <v>615</v>
      </c>
      <c r="E616" t="s">
        <v>312</v>
      </c>
      <c r="F616" t="s">
        <v>0</v>
      </c>
      <c r="G616" t="s">
        <v>1767</v>
      </c>
      <c r="H616">
        <v>3.0939999999999999</v>
      </c>
      <c r="I616">
        <v>28.19</v>
      </c>
      <c r="J616">
        <v>130</v>
      </c>
    </row>
    <row r="617" spans="1:10" x14ac:dyDescent="0.35">
      <c r="A617" t="s">
        <v>14072</v>
      </c>
      <c r="B617">
        <v>116</v>
      </c>
      <c r="C617">
        <v>1323</v>
      </c>
      <c r="D617">
        <v>616</v>
      </c>
      <c r="E617" t="s">
        <v>319</v>
      </c>
      <c r="F617" t="s">
        <v>0</v>
      </c>
      <c r="G617" t="s">
        <v>4124</v>
      </c>
      <c r="H617">
        <v>7.5</v>
      </c>
      <c r="I617">
        <v>97.95</v>
      </c>
      <c r="J617">
        <v>34</v>
      </c>
    </row>
    <row r="618" spans="1:10" x14ac:dyDescent="0.35">
      <c r="A618" t="s">
        <v>14073</v>
      </c>
      <c r="B618">
        <v>195</v>
      </c>
      <c r="C618">
        <v>1321</v>
      </c>
      <c r="D618">
        <v>617</v>
      </c>
      <c r="E618" t="s">
        <v>312</v>
      </c>
      <c r="F618" t="s">
        <v>0</v>
      </c>
      <c r="G618" t="s">
        <v>1781</v>
      </c>
      <c r="H618">
        <v>3.5830000000000002</v>
      </c>
      <c r="I618">
        <v>41.4</v>
      </c>
      <c r="J618">
        <v>195</v>
      </c>
    </row>
    <row r="619" spans="1:10" x14ac:dyDescent="0.35">
      <c r="A619" t="s">
        <v>14074</v>
      </c>
      <c r="B619">
        <v>185</v>
      </c>
      <c r="C619">
        <v>1319</v>
      </c>
      <c r="D619">
        <v>618</v>
      </c>
      <c r="E619" t="s">
        <v>319</v>
      </c>
      <c r="F619" t="s">
        <v>0</v>
      </c>
      <c r="G619" t="s">
        <v>13976</v>
      </c>
      <c r="H619">
        <v>4.0190000000000001</v>
      </c>
      <c r="I619">
        <v>78.430000000000007</v>
      </c>
      <c r="J619">
        <v>67</v>
      </c>
    </row>
    <row r="620" spans="1:10" x14ac:dyDescent="0.35">
      <c r="A620" t="s">
        <v>14075</v>
      </c>
      <c r="B620">
        <v>275</v>
      </c>
      <c r="C620">
        <v>1318</v>
      </c>
      <c r="D620">
        <v>619</v>
      </c>
      <c r="E620" t="s">
        <v>312</v>
      </c>
      <c r="F620" t="s">
        <v>0</v>
      </c>
      <c r="G620" t="s">
        <v>4034</v>
      </c>
      <c r="H620">
        <v>2.2909999999999999</v>
      </c>
      <c r="I620">
        <v>45.24</v>
      </c>
      <c r="J620">
        <v>62</v>
      </c>
    </row>
    <row r="621" spans="1:10" x14ac:dyDescent="0.35">
      <c r="A621" t="s">
        <v>14076</v>
      </c>
      <c r="B621">
        <v>200</v>
      </c>
      <c r="C621">
        <v>1315</v>
      </c>
      <c r="D621">
        <v>620</v>
      </c>
      <c r="E621" t="s">
        <v>328</v>
      </c>
      <c r="F621" t="s">
        <v>0</v>
      </c>
      <c r="G621" t="s">
        <v>2230</v>
      </c>
      <c r="H621">
        <v>4.1520000000000001</v>
      </c>
      <c r="I621">
        <v>55.55</v>
      </c>
      <c r="J621">
        <v>16</v>
      </c>
    </row>
    <row r="622" spans="1:10" x14ac:dyDescent="0.35">
      <c r="A622" t="s">
        <v>14077</v>
      </c>
      <c r="B622">
        <v>160</v>
      </c>
      <c r="C622">
        <v>1315</v>
      </c>
      <c r="D622">
        <v>620</v>
      </c>
      <c r="E622" t="s">
        <v>312</v>
      </c>
      <c r="F622" t="s">
        <v>0</v>
      </c>
      <c r="G622" t="s">
        <v>14078</v>
      </c>
      <c r="H622">
        <v>3.88</v>
      </c>
      <c r="I622">
        <v>45.96</v>
      </c>
      <c r="J622">
        <v>54</v>
      </c>
    </row>
    <row r="623" spans="1:10" x14ac:dyDescent="0.35">
      <c r="A623" t="s">
        <v>14079</v>
      </c>
      <c r="B623">
        <v>236</v>
      </c>
      <c r="C623">
        <v>1314</v>
      </c>
      <c r="D623">
        <v>622</v>
      </c>
      <c r="E623" t="s">
        <v>319</v>
      </c>
      <c r="F623" t="s">
        <v>0</v>
      </c>
      <c r="G623" t="s">
        <v>13421</v>
      </c>
      <c r="H623">
        <v>2.9540000000000002</v>
      </c>
      <c r="I623">
        <v>56.61</v>
      </c>
      <c r="J623">
        <v>84</v>
      </c>
    </row>
    <row r="624" spans="1:10" x14ac:dyDescent="0.35">
      <c r="A624" t="s">
        <v>14080</v>
      </c>
      <c r="B624">
        <v>227</v>
      </c>
      <c r="C624">
        <v>1314</v>
      </c>
      <c r="D624">
        <v>622</v>
      </c>
      <c r="E624" t="s">
        <v>328</v>
      </c>
      <c r="F624" t="s">
        <v>0</v>
      </c>
      <c r="G624" t="s">
        <v>14081</v>
      </c>
      <c r="H624">
        <v>2.63</v>
      </c>
      <c r="I624">
        <v>50.34</v>
      </c>
      <c r="J624">
        <v>133</v>
      </c>
    </row>
    <row r="625" spans="1:10" x14ac:dyDescent="0.35">
      <c r="A625" t="s">
        <v>14082</v>
      </c>
      <c r="B625">
        <v>284</v>
      </c>
      <c r="C625">
        <v>1312</v>
      </c>
      <c r="D625">
        <v>624</v>
      </c>
      <c r="E625" t="s">
        <v>328</v>
      </c>
      <c r="F625" t="s">
        <v>0</v>
      </c>
      <c r="G625" t="s">
        <v>3171</v>
      </c>
      <c r="H625">
        <v>2.5419999999999998</v>
      </c>
      <c r="I625">
        <v>54.65</v>
      </c>
      <c r="J625">
        <v>284</v>
      </c>
    </row>
    <row r="626" spans="1:10" x14ac:dyDescent="0.35">
      <c r="A626" t="s">
        <v>14083</v>
      </c>
      <c r="B626">
        <v>1455</v>
      </c>
      <c r="C626">
        <v>1311</v>
      </c>
      <c r="D626">
        <v>625</v>
      </c>
      <c r="E626" t="s">
        <v>319</v>
      </c>
      <c r="F626" t="s">
        <v>0</v>
      </c>
      <c r="G626" t="s">
        <v>14084</v>
      </c>
      <c r="H626">
        <v>3.6459999999999999</v>
      </c>
      <c r="I626">
        <v>93.84</v>
      </c>
      <c r="J626">
        <v>95</v>
      </c>
    </row>
    <row r="627" spans="1:10" x14ac:dyDescent="0.35">
      <c r="A627" t="s">
        <v>14085</v>
      </c>
      <c r="B627">
        <v>700</v>
      </c>
      <c r="C627">
        <v>1308</v>
      </c>
      <c r="D627">
        <v>626</v>
      </c>
      <c r="E627" t="s">
        <v>334</v>
      </c>
      <c r="F627" t="s">
        <v>0</v>
      </c>
      <c r="G627" t="s">
        <v>2073</v>
      </c>
      <c r="H627">
        <v>1.8839999999999999</v>
      </c>
      <c r="I627">
        <v>11.18</v>
      </c>
      <c r="J627">
        <v>125</v>
      </c>
    </row>
    <row r="628" spans="1:10" x14ac:dyDescent="0.35">
      <c r="A628" t="s">
        <v>14086</v>
      </c>
      <c r="B628">
        <v>149</v>
      </c>
      <c r="C628">
        <v>1307</v>
      </c>
      <c r="D628">
        <v>627</v>
      </c>
      <c r="E628" t="s">
        <v>319</v>
      </c>
      <c r="F628" t="s">
        <v>0</v>
      </c>
      <c r="G628" t="s">
        <v>8101</v>
      </c>
      <c r="H628">
        <v>4.8899999999999997</v>
      </c>
      <c r="I628">
        <v>84.48</v>
      </c>
      <c r="J628">
        <v>54</v>
      </c>
    </row>
    <row r="629" spans="1:10" x14ac:dyDescent="0.35">
      <c r="A629" t="s">
        <v>14087</v>
      </c>
      <c r="B629">
        <v>204</v>
      </c>
      <c r="C629">
        <v>1307</v>
      </c>
      <c r="D629">
        <v>627</v>
      </c>
      <c r="E629" t="s">
        <v>311</v>
      </c>
      <c r="F629" t="s">
        <v>0</v>
      </c>
      <c r="G629" t="s">
        <v>2063</v>
      </c>
      <c r="H629" t="s">
        <v>311</v>
      </c>
      <c r="I629" t="s">
        <v>311</v>
      </c>
      <c r="J629">
        <v>198</v>
      </c>
    </row>
    <row r="630" spans="1:10" x14ac:dyDescent="0.35">
      <c r="A630" t="s">
        <v>14088</v>
      </c>
      <c r="B630">
        <v>347</v>
      </c>
      <c r="C630">
        <v>1306</v>
      </c>
      <c r="D630">
        <v>629</v>
      </c>
      <c r="E630" t="s">
        <v>328</v>
      </c>
      <c r="F630" t="s">
        <v>0</v>
      </c>
      <c r="G630" t="s">
        <v>14089</v>
      </c>
      <c r="H630">
        <v>2</v>
      </c>
      <c r="I630">
        <v>44.03</v>
      </c>
      <c r="J630">
        <v>124</v>
      </c>
    </row>
    <row r="631" spans="1:10" x14ac:dyDescent="0.35">
      <c r="A631" t="s">
        <v>14090</v>
      </c>
      <c r="B631">
        <v>217</v>
      </c>
      <c r="C631">
        <v>1304</v>
      </c>
      <c r="D631">
        <v>630</v>
      </c>
      <c r="E631" t="s">
        <v>328</v>
      </c>
      <c r="F631" t="s">
        <v>0</v>
      </c>
      <c r="G631" t="s">
        <v>14091</v>
      </c>
      <c r="H631">
        <v>3.1659999999999999</v>
      </c>
      <c r="I631">
        <v>50.85</v>
      </c>
      <c r="J631">
        <v>77</v>
      </c>
    </row>
    <row r="632" spans="1:10" x14ac:dyDescent="0.35">
      <c r="A632" t="s">
        <v>14092</v>
      </c>
      <c r="B632">
        <v>360</v>
      </c>
      <c r="C632">
        <v>1302</v>
      </c>
      <c r="D632">
        <v>631</v>
      </c>
      <c r="E632" t="s">
        <v>312</v>
      </c>
      <c r="F632" t="s">
        <v>0</v>
      </c>
      <c r="G632" t="s">
        <v>1958</v>
      </c>
      <c r="H632">
        <v>2.2400000000000002</v>
      </c>
      <c r="I632">
        <v>38.97</v>
      </c>
      <c r="J632">
        <v>66</v>
      </c>
    </row>
    <row r="633" spans="1:10" x14ac:dyDescent="0.35">
      <c r="A633" t="s">
        <v>14093</v>
      </c>
      <c r="B633">
        <v>162</v>
      </c>
      <c r="C633">
        <v>1298</v>
      </c>
      <c r="D633">
        <v>632</v>
      </c>
      <c r="E633" t="s">
        <v>319</v>
      </c>
      <c r="F633" t="s">
        <v>0</v>
      </c>
      <c r="G633" t="s">
        <v>14094</v>
      </c>
      <c r="H633">
        <v>4.05</v>
      </c>
      <c r="I633">
        <v>63.48</v>
      </c>
      <c r="J633">
        <v>50</v>
      </c>
    </row>
    <row r="634" spans="1:10" x14ac:dyDescent="0.35">
      <c r="A634" t="s">
        <v>14095</v>
      </c>
      <c r="B634">
        <v>106</v>
      </c>
      <c r="C634">
        <v>1291</v>
      </c>
      <c r="D634">
        <v>633</v>
      </c>
      <c r="E634" t="s">
        <v>319</v>
      </c>
      <c r="F634" t="s">
        <v>0</v>
      </c>
      <c r="G634" t="s">
        <v>1977</v>
      </c>
      <c r="H634">
        <v>6.72</v>
      </c>
      <c r="I634">
        <v>78.72</v>
      </c>
      <c r="J634">
        <v>39</v>
      </c>
    </row>
    <row r="635" spans="1:10" x14ac:dyDescent="0.35">
      <c r="A635" t="s">
        <v>14096</v>
      </c>
      <c r="B635">
        <v>238</v>
      </c>
      <c r="C635">
        <v>1291</v>
      </c>
      <c r="D635">
        <v>633</v>
      </c>
      <c r="E635" t="s">
        <v>328</v>
      </c>
      <c r="F635" t="s">
        <v>0</v>
      </c>
      <c r="G635" t="s">
        <v>2027</v>
      </c>
      <c r="H635">
        <v>2.76</v>
      </c>
      <c r="I635">
        <v>48.37</v>
      </c>
      <c r="J635">
        <v>13</v>
      </c>
    </row>
    <row r="636" spans="1:10" x14ac:dyDescent="0.35">
      <c r="A636" t="s">
        <v>14097</v>
      </c>
      <c r="B636">
        <v>191</v>
      </c>
      <c r="C636">
        <v>1289</v>
      </c>
      <c r="D636">
        <v>635</v>
      </c>
      <c r="E636" t="s">
        <v>328</v>
      </c>
      <c r="F636" t="s">
        <v>0</v>
      </c>
      <c r="G636" t="s">
        <v>2379</v>
      </c>
      <c r="H636">
        <v>3.3690000000000002</v>
      </c>
      <c r="I636">
        <v>70.8</v>
      </c>
      <c r="J636">
        <v>191</v>
      </c>
    </row>
    <row r="637" spans="1:10" x14ac:dyDescent="0.35">
      <c r="A637" t="s">
        <v>14098</v>
      </c>
      <c r="B637">
        <v>244</v>
      </c>
      <c r="C637">
        <v>1288</v>
      </c>
      <c r="D637">
        <v>636</v>
      </c>
      <c r="E637" t="s">
        <v>328</v>
      </c>
      <c r="F637" t="s">
        <v>0</v>
      </c>
      <c r="G637" t="s">
        <v>14099</v>
      </c>
      <c r="H637">
        <v>3.7320000000000002</v>
      </c>
      <c r="I637">
        <v>63.13</v>
      </c>
      <c r="J637">
        <v>72</v>
      </c>
    </row>
    <row r="638" spans="1:10" x14ac:dyDescent="0.35">
      <c r="A638" t="s">
        <v>14100</v>
      </c>
      <c r="B638">
        <v>73</v>
      </c>
      <c r="C638">
        <v>1287</v>
      </c>
      <c r="D638">
        <v>637</v>
      </c>
      <c r="E638" t="s">
        <v>319</v>
      </c>
      <c r="F638" t="s">
        <v>0</v>
      </c>
      <c r="G638" t="s">
        <v>8101</v>
      </c>
      <c r="H638">
        <v>11.353</v>
      </c>
      <c r="I638">
        <v>98.22</v>
      </c>
      <c r="J638">
        <v>17</v>
      </c>
    </row>
    <row r="639" spans="1:10" x14ac:dyDescent="0.35">
      <c r="A639" t="s">
        <v>14101</v>
      </c>
      <c r="B639">
        <v>568</v>
      </c>
      <c r="C639">
        <v>1286</v>
      </c>
      <c r="D639">
        <v>638</v>
      </c>
      <c r="E639" t="s">
        <v>334</v>
      </c>
      <c r="F639" t="s">
        <v>0</v>
      </c>
      <c r="G639" t="s">
        <v>3498</v>
      </c>
      <c r="H639">
        <v>0.98</v>
      </c>
      <c r="I639">
        <v>6.9</v>
      </c>
      <c r="J639">
        <v>366</v>
      </c>
    </row>
    <row r="640" spans="1:10" x14ac:dyDescent="0.35">
      <c r="A640" t="s">
        <v>14102</v>
      </c>
      <c r="B640">
        <v>337</v>
      </c>
      <c r="C640">
        <v>1283</v>
      </c>
      <c r="D640">
        <v>639</v>
      </c>
      <c r="E640" t="s">
        <v>312</v>
      </c>
      <c r="F640" t="s">
        <v>0</v>
      </c>
      <c r="G640" t="s">
        <v>14103</v>
      </c>
      <c r="H640">
        <v>1.9530000000000001</v>
      </c>
      <c r="I640">
        <v>46.75</v>
      </c>
      <c r="J640">
        <v>124</v>
      </c>
    </row>
    <row r="641" spans="1:10" x14ac:dyDescent="0.35">
      <c r="A641" t="s">
        <v>14104</v>
      </c>
      <c r="B641">
        <v>291</v>
      </c>
      <c r="C641">
        <v>1283</v>
      </c>
      <c r="D641">
        <v>639</v>
      </c>
      <c r="E641" t="s">
        <v>328</v>
      </c>
      <c r="F641" t="s">
        <v>0</v>
      </c>
      <c r="G641" t="s">
        <v>2867</v>
      </c>
      <c r="H641">
        <v>2.395</v>
      </c>
      <c r="I641">
        <v>41.77</v>
      </c>
      <c r="J641">
        <v>165</v>
      </c>
    </row>
    <row r="642" spans="1:10" x14ac:dyDescent="0.35">
      <c r="A642" t="s">
        <v>14105</v>
      </c>
      <c r="B642">
        <v>417</v>
      </c>
      <c r="C642">
        <v>1281</v>
      </c>
      <c r="D642">
        <v>641</v>
      </c>
      <c r="E642" t="s">
        <v>328</v>
      </c>
      <c r="F642" t="s">
        <v>0</v>
      </c>
      <c r="G642" t="s">
        <v>7926</v>
      </c>
      <c r="H642">
        <v>1.7010000000000001</v>
      </c>
      <c r="I642">
        <v>35.909999999999997</v>
      </c>
      <c r="J642">
        <v>278</v>
      </c>
    </row>
    <row r="643" spans="1:10" x14ac:dyDescent="0.35">
      <c r="A643" t="s">
        <v>14106</v>
      </c>
      <c r="B643">
        <v>277</v>
      </c>
      <c r="C643">
        <v>1279</v>
      </c>
      <c r="D643">
        <v>642</v>
      </c>
      <c r="E643" t="s">
        <v>312</v>
      </c>
      <c r="F643" t="s">
        <v>0</v>
      </c>
      <c r="G643" t="s">
        <v>14107</v>
      </c>
      <c r="H643">
        <v>2.1549999999999998</v>
      </c>
      <c r="I643">
        <v>31.29</v>
      </c>
      <c r="J643">
        <v>24</v>
      </c>
    </row>
    <row r="644" spans="1:10" x14ac:dyDescent="0.35">
      <c r="A644" t="s">
        <v>14108</v>
      </c>
      <c r="B644">
        <v>103</v>
      </c>
      <c r="C644">
        <v>1279</v>
      </c>
      <c r="D644">
        <v>642</v>
      </c>
      <c r="E644" t="s">
        <v>319</v>
      </c>
      <c r="F644" t="s">
        <v>0</v>
      </c>
      <c r="G644" t="s">
        <v>2760</v>
      </c>
      <c r="H644">
        <v>7.5209999999999999</v>
      </c>
      <c r="I644">
        <v>87.35</v>
      </c>
      <c r="J644">
        <v>38</v>
      </c>
    </row>
    <row r="645" spans="1:10" x14ac:dyDescent="0.35">
      <c r="A645" t="s">
        <v>14109</v>
      </c>
      <c r="B645">
        <v>740</v>
      </c>
      <c r="C645">
        <v>1277</v>
      </c>
      <c r="D645">
        <v>644</v>
      </c>
      <c r="E645" t="s">
        <v>328</v>
      </c>
      <c r="F645" t="s">
        <v>0</v>
      </c>
      <c r="G645" t="s">
        <v>14110</v>
      </c>
      <c r="H645">
        <v>3.4009999999999998</v>
      </c>
      <c r="I645">
        <v>50.98</v>
      </c>
      <c r="J645">
        <v>67</v>
      </c>
    </row>
    <row r="646" spans="1:10" x14ac:dyDescent="0.35">
      <c r="A646" t="s">
        <v>14111</v>
      </c>
      <c r="B646">
        <v>271</v>
      </c>
      <c r="C646">
        <v>1275</v>
      </c>
      <c r="D646">
        <v>645</v>
      </c>
      <c r="E646" t="s">
        <v>334</v>
      </c>
      <c r="F646" t="s">
        <v>0</v>
      </c>
      <c r="G646" t="s">
        <v>1876</v>
      </c>
      <c r="H646">
        <v>2.1509999999999998</v>
      </c>
      <c r="I646">
        <v>20.25</v>
      </c>
      <c r="J646">
        <v>130</v>
      </c>
    </row>
    <row r="647" spans="1:10" x14ac:dyDescent="0.35">
      <c r="A647" t="s">
        <v>14112</v>
      </c>
      <c r="B647">
        <v>215</v>
      </c>
      <c r="C647">
        <v>1273</v>
      </c>
      <c r="D647">
        <v>646</v>
      </c>
      <c r="E647" t="s">
        <v>319</v>
      </c>
      <c r="F647" t="s">
        <v>0</v>
      </c>
      <c r="G647" t="s">
        <v>2983</v>
      </c>
      <c r="H647">
        <v>3.4020000000000001</v>
      </c>
      <c r="I647">
        <v>78.7</v>
      </c>
      <c r="J647">
        <v>90</v>
      </c>
    </row>
    <row r="648" spans="1:10" x14ac:dyDescent="0.35">
      <c r="A648" t="s">
        <v>14113</v>
      </c>
      <c r="B648">
        <v>245</v>
      </c>
      <c r="C648">
        <v>1272</v>
      </c>
      <c r="D648">
        <v>647</v>
      </c>
      <c r="E648" t="s">
        <v>312</v>
      </c>
      <c r="F648" t="s">
        <v>0</v>
      </c>
      <c r="G648" t="s">
        <v>7876</v>
      </c>
      <c r="H648">
        <v>3.0790000000000002</v>
      </c>
      <c r="I648">
        <v>41.25</v>
      </c>
      <c r="J648">
        <v>45</v>
      </c>
    </row>
    <row r="649" spans="1:10" x14ac:dyDescent="0.35">
      <c r="A649" t="s">
        <v>14114</v>
      </c>
      <c r="B649">
        <v>309</v>
      </c>
      <c r="C649">
        <v>1267</v>
      </c>
      <c r="D649">
        <v>648</v>
      </c>
      <c r="E649" t="s">
        <v>328</v>
      </c>
      <c r="F649" t="s">
        <v>0</v>
      </c>
      <c r="G649" t="s">
        <v>14115</v>
      </c>
      <c r="H649">
        <v>2.3940000000000001</v>
      </c>
      <c r="I649">
        <v>36.520000000000003</v>
      </c>
      <c r="J649">
        <v>73</v>
      </c>
    </row>
    <row r="650" spans="1:10" x14ac:dyDescent="0.35">
      <c r="A650" t="s">
        <v>14116</v>
      </c>
      <c r="B650">
        <v>227</v>
      </c>
      <c r="C650">
        <v>1265</v>
      </c>
      <c r="D650">
        <v>649</v>
      </c>
      <c r="E650" t="s">
        <v>312</v>
      </c>
      <c r="F650" t="s">
        <v>0</v>
      </c>
      <c r="G650" t="s">
        <v>1876</v>
      </c>
      <c r="H650">
        <v>2.9630000000000001</v>
      </c>
      <c r="I650">
        <v>35.299999999999997</v>
      </c>
      <c r="J650">
        <v>227</v>
      </c>
    </row>
    <row r="651" spans="1:10" x14ac:dyDescent="0.35">
      <c r="A651" t="s">
        <v>14117</v>
      </c>
      <c r="B651">
        <v>602</v>
      </c>
      <c r="C651">
        <v>1261</v>
      </c>
      <c r="D651">
        <v>650</v>
      </c>
      <c r="E651" t="s">
        <v>334</v>
      </c>
      <c r="F651" t="s">
        <v>0</v>
      </c>
      <c r="G651" t="s">
        <v>2194</v>
      </c>
      <c r="H651">
        <v>1.617</v>
      </c>
      <c r="I651">
        <v>20.38</v>
      </c>
      <c r="J651">
        <v>77</v>
      </c>
    </row>
    <row r="652" spans="1:10" x14ac:dyDescent="0.35">
      <c r="A652" t="s">
        <v>14118</v>
      </c>
      <c r="B652">
        <v>221</v>
      </c>
      <c r="C652">
        <v>1259</v>
      </c>
      <c r="D652">
        <v>651</v>
      </c>
      <c r="E652" t="s">
        <v>312</v>
      </c>
      <c r="F652" t="s">
        <v>0</v>
      </c>
      <c r="G652" t="s">
        <v>2079</v>
      </c>
      <c r="H652">
        <v>2.9950000000000001</v>
      </c>
      <c r="I652">
        <v>29.44</v>
      </c>
      <c r="J652">
        <v>93</v>
      </c>
    </row>
    <row r="653" spans="1:10" x14ac:dyDescent="0.35">
      <c r="A653" t="s">
        <v>14119</v>
      </c>
      <c r="B653">
        <v>267</v>
      </c>
      <c r="C653">
        <v>1253</v>
      </c>
      <c r="D653">
        <v>652</v>
      </c>
      <c r="E653" t="s">
        <v>328</v>
      </c>
      <c r="F653" t="s">
        <v>0</v>
      </c>
      <c r="G653" t="s">
        <v>2933</v>
      </c>
      <c r="H653">
        <v>2.5339999999999998</v>
      </c>
      <c r="I653">
        <v>42.65</v>
      </c>
      <c r="J653">
        <v>48</v>
      </c>
    </row>
    <row r="654" spans="1:10" x14ac:dyDescent="0.35">
      <c r="A654" t="s">
        <v>14120</v>
      </c>
      <c r="B654">
        <v>160</v>
      </c>
      <c r="C654">
        <v>1252</v>
      </c>
      <c r="D654">
        <v>653</v>
      </c>
      <c r="E654" t="s">
        <v>328</v>
      </c>
      <c r="F654" t="s">
        <v>0</v>
      </c>
      <c r="G654" t="s">
        <v>2801</v>
      </c>
      <c r="H654">
        <v>3.4449999999999998</v>
      </c>
      <c r="I654">
        <v>62.94</v>
      </c>
      <c r="J654">
        <v>111</v>
      </c>
    </row>
    <row r="655" spans="1:10" x14ac:dyDescent="0.35">
      <c r="A655" t="s">
        <v>14121</v>
      </c>
      <c r="B655">
        <v>248</v>
      </c>
      <c r="C655">
        <v>1250</v>
      </c>
      <c r="D655">
        <v>654</v>
      </c>
      <c r="E655" t="s">
        <v>328</v>
      </c>
      <c r="F655" t="s">
        <v>0</v>
      </c>
      <c r="G655" t="s">
        <v>3028</v>
      </c>
      <c r="H655">
        <v>3.149</v>
      </c>
      <c r="I655">
        <v>45.63</v>
      </c>
      <c r="J655">
        <v>39</v>
      </c>
    </row>
    <row r="656" spans="1:10" x14ac:dyDescent="0.35">
      <c r="A656" t="s">
        <v>14122</v>
      </c>
      <c r="B656">
        <v>261</v>
      </c>
      <c r="C656">
        <v>1244</v>
      </c>
      <c r="D656">
        <v>655</v>
      </c>
      <c r="E656" t="s">
        <v>312</v>
      </c>
      <c r="F656" t="s">
        <v>0</v>
      </c>
      <c r="G656" t="s">
        <v>14123</v>
      </c>
      <c r="H656">
        <v>2.8580000000000001</v>
      </c>
      <c r="I656">
        <v>48.84</v>
      </c>
      <c r="J656">
        <v>104</v>
      </c>
    </row>
    <row r="657" spans="1:10" x14ac:dyDescent="0.35">
      <c r="A657" t="s">
        <v>14124</v>
      </c>
      <c r="B657">
        <v>113</v>
      </c>
      <c r="C657">
        <v>1240</v>
      </c>
      <c r="D657">
        <v>656</v>
      </c>
      <c r="E657" t="s">
        <v>319</v>
      </c>
      <c r="F657" t="s">
        <v>0</v>
      </c>
      <c r="G657" t="s">
        <v>14125</v>
      </c>
      <c r="H657">
        <v>5.6669999999999998</v>
      </c>
      <c r="I657">
        <v>78.02</v>
      </c>
      <c r="J657">
        <v>54</v>
      </c>
    </row>
    <row r="658" spans="1:10" x14ac:dyDescent="0.35">
      <c r="A658" t="s">
        <v>14126</v>
      </c>
      <c r="B658">
        <v>252</v>
      </c>
      <c r="C658">
        <v>1233</v>
      </c>
      <c r="D658">
        <v>657</v>
      </c>
      <c r="E658" t="s">
        <v>312</v>
      </c>
      <c r="F658" t="s">
        <v>0</v>
      </c>
      <c r="G658" t="s">
        <v>4241</v>
      </c>
      <c r="H658">
        <v>2.887</v>
      </c>
      <c r="I658">
        <v>46.51</v>
      </c>
      <c r="J658">
        <v>73</v>
      </c>
    </row>
    <row r="659" spans="1:10" x14ac:dyDescent="0.35">
      <c r="A659" t="s">
        <v>14127</v>
      </c>
      <c r="B659">
        <v>303</v>
      </c>
      <c r="C659">
        <v>1231</v>
      </c>
      <c r="D659">
        <v>658</v>
      </c>
      <c r="E659" t="s">
        <v>319</v>
      </c>
      <c r="F659" t="s">
        <v>0</v>
      </c>
      <c r="G659" t="s">
        <v>7194</v>
      </c>
      <c r="H659">
        <v>2.351</v>
      </c>
      <c r="I659">
        <v>87.93</v>
      </c>
      <c r="J659">
        <v>122</v>
      </c>
    </row>
    <row r="660" spans="1:10" x14ac:dyDescent="0.35">
      <c r="A660" t="s">
        <v>14128</v>
      </c>
      <c r="B660">
        <v>245</v>
      </c>
      <c r="C660">
        <v>1230</v>
      </c>
      <c r="D660">
        <v>659</v>
      </c>
      <c r="E660" t="s">
        <v>312</v>
      </c>
      <c r="F660" t="s">
        <v>0</v>
      </c>
      <c r="G660" t="s">
        <v>2801</v>
      </c>
      <c r="H660">
        <v>2.0569999999999999</v>
      </c>
      <c r="I660">
        <v>37.06</v>
      </c>
      <c r="J660">
        <v>123</v>
      </c>
    </row>
    <row r="661" spans="1:10" x14ac:dyDescent="0.35">
      <c r="A661" t="s">
        <v>14129</v>
      </c>
      <c r="B661">
        <v>318</v>
      </c>
      <c r="C661">
        <v>1225</v>
      </c>
      <c r="D661">
        <v>660</v>
      </c>
      <c r="E661" t="s">
        <v>312</v>
      </c>
      <c r="F661" t="s">
        <v>0</v>
      </c>
      <c r="G661" t="s">
        <v>7472</v>
      </c>
      <c r="H661">
        <v>2.0219999999999998</v>
      </c>
      <c r="I661">
        <v>38.33</v>
      </c>
      <c r="J661">
        <v>113</v>
      </c>
    </row>
    <row r="662" spans="1:10" x14ac:dyDescent="0.35">
      <c r="A662" t="s">
        <v>14130</v>
      </c>
      <c r="B662">
        <v>540</v>
      </c>
      <c r="C662">
        <v>1224</v>
      </c>
      <c r="D662">
        <v>661</v>
      </c>
      <c r="E662" t="s">
        <v>319</v>
      </c>
      <c r="F662" t="s">
        <v>0</v>
      </c>
      <c r="G662" t="s">
        <v>3594</v>
      </c>
      <c r="H662">
        <v>3.0139999999999998</v>
      </c>
      <c r="I662">
        <v>89.49</v>
      </c>
      <c r="J662">
        <v>125</v>
      </c>
    </row>
    <row r="663" spans="1:10" x14ac:dyDescent="0.35">
      <c r="A663" t="s">
        <v>14131</v>
      </c>
      <c r="B663">
        <v>121</v>
      </c>
      <c r="C663">
        <v>1224</v>
      </c>
      <c r="D663">
        <v>661</v>
      </c>
      <c r="E663" t="s">
        <v>319</v>
      </c>
      <c r="F663" t="s">
        <v>0</v>
      </c>
      <c r="G663" t="s">
        <v>3026</v>
      </c>
      <c r="H663">
        <v>6</v>
      </c>
      <c r="I663">
        <v>94.94</v>
      </c>
      <c r="J663">
        <v>62</v>
      </c>
    </row>
    <row r="664" spans="1:10" x14ac:dyDescent="0.35">
      <c r="A664" t="s">
        <v>14132</v>
      </c>
      <c r="B664">
        <v>254</v>
      </c>
      <c r="C664">
        <v>1224</v>
      </c>
      <c r="D664">
        <v>661</v>
      </c>
      <c r="E664" t="s">
        <v>312</v>
      </c>
      <c r="F664" t="s">
        <v>0</v>
      </c>
      <c r="G664" t="s">
        <v>3912</v>
      </c>
      <c r="H664">
        <v>2.3239999999999998</v>
      </c>
      <c r="I664">
        <v>26.45</v>
      </c>
      <c r="J664">
        <v>107</v>
      </c>
    </row>
    <row r="665" spans="1:10" x14ac:dyDescent="0.35">
      <c r="A665" t="s">
        <v>14133</v>
      </c>
      <c r="B665">
        <v>105</v>
      </c>
      <c r="C665">
        <v>1223</v>
      </c>
      <c r="D665">
        <v>664</v>
      </c>
      <c r="E665" t="s">
        <v>319</v>
      </c>
      <c r="F665" t="s">
        <v>0</v>
      </c>
      <c r="G665" t="s">
        <v>3451</v>
      </c>
      <c r="H665">
        <v>6.2350000000000003</v>
      </c>
      <c r="I665">
        <v>76.77</v>
      </c>
      <c r="J665">
        <v>41</v>
      </c>
    </row>
    <row r="666" spans="1:10" x14ac:dyDescent="0.35">
      <c r="A666" t="s">
        <v>14134</v>
      </c>
      <c r="B666">
        <v>296</v>
      </c>
      <c r="C666">
        <v>1220</v>
      </c>
      <c r="D666">
        <v>665</v>
      </c>
      <c r="E666" t="s">
        <v>312</v>
      </c>
      <c r="F666" t="s">
        <v>0</v>
      </c>
      <c r="G666" t="s">
        <v>2045</v>
      </c>
      <c r="H666">
        <v>2.4489999999999998</v>
      </c>
      <c r="I666">
        <v>25.74</v>
      </c>
      <c r="J666">
        <v>17</v>
      </c>
    </row>
    <row r="667" spans="1:10" x14ac:dyDescent="0.35">
      <c r="A667" t="s">
        <v>14135</v>
      </c>
      <c r="B667">
        <v>286</v>
      </c>
      <c r="C667">
        <v>1220</v>
      </c>
      <c r="D667">
        <v>665</v>
      </c>
      <c r="E667" t="s">
        <v>312</v>
      </c>
      <c r="F667" t="s">
        <v>0</v>
      </c>
      <c r="G667" t="s">
        <v>1775</v>
      </c>
      <c r="H667">
        <v>3.0840000000000001</v>
      </c>
      <c r="I667">
        <v>38.33</v>
      </c>
      <c r="J667">
        <v>97</v>
      </c>
    </row>
    <row r="668" spans="1:10" x14ac:dyDescent="0.35">
      <c r="A668" t="s">
        <v>14136</v>
      </c>
      <c r="B668">
        <v>171</v>
      </c>
      <c r="C668">
        <v>1219</v>
      </c>
      <c r="D668">
        <v>667</v>
      </c>
      <c r="E668" t="s">
        <v>328</v>
      </c>
      <c r="F668" t="s">
        <v>0</v>
      </c>
      <c r="G668" t="s">
        <v>1815</v>
      </c>
      <c r="H668">
        <v>3.9420000000000002</v>
      </c>
      <c r="I668">
        <v>61.89</v>
      </c>
      <c r="J668">
        <v>22</v>
      </c>
    </row>
    <row r="669" spans="1:10" x14ac:dyDescent="0.35">
      <c r="A669" t="s">
        <v>14137</v>
      </c>
      <c r="B669">
        <v>180</v>
      </c>
      <c r="C669">
        <v>1215</v>
      </c>
      <c r="D669">
        <v>668</v>
      </c>
      <c r="E669" t="s">
        <v>328</v>
      </c>
      <c r="F669" t="s">
        <v>0</v>
      </c>
      <c r="G669" t="s">
        <v>3208</v>
      </c>
      <c r="H669">
        <v>3.2330000000000001</v>
      </c>
      <c r="I669">
        <v>71.31</v>
      </c>
      <c r="J669">
        <v>48</v>
      </c>
    </row>
    <row r="670" spans="1:10" x14ac:dyDescent="0.35">
      <c r="A670" t="s">
        <v>14138</v>
      </c>
      <c r="B670">
        <v>359</v>
      </c>
      <c r="C670">
        <v>1215</v>
      </c>
      <c r="D670">
        <v>668</v>
      </c>
      <c r="E670" t="s">
        <v>312</v>
      </c>
      <c r="F670" t="s">
        <v>0</v>
      </c>
      <c r="G670" t="s">
        <v>14139</v>
      </c>
      <c r="H670">
        <v>1.7809999999999999</v>
      </c>
      <c r="I670">
        <v>42.91</v>
      </c>
      <c r="J670">
        <v>55</v>
      </c>
    </row>
    <row r="671" spans="1:10" x14ac:dyDescent="0.35">
      <c r="A671" t="s">
        <v>14140</v>
      </c>
      <c r="B671">
        <v>361</v>
      </c>
      <c r="C671">
        <v>1205</v>
      </c>
      <c r="D671">
        <v>670</v>
      </c>
      <c r="E671" t="s">
        <v>334</v>
      </c>
      <c r="F671" t="s">
        <v>0</v>
      </c>
      <c r="G671" t="s">
        <v>1742</v>
      </c>
      <c r="H671">
        <v>1.702</v>
      </c>
      <c r="I671">
        <v>13.8</v>
      </c>
      <c r="J671">
        <v>68</v>
      </c>
    </row>
    <row r="672" spans="1:10" x14ac:dyDescent="0.35">
      <c r="A672" t="s">
        <v>14141</v>
      </c>
      <c r="B672">
        <v>291</v>
      </c>
      <c r="C672">
        <v>1203</v>
      </c>
      <c r="D672">
        <v>671</v>
      </c>
      <c r="E672" t="s">
        <v>328</v>
      </c>
      <c r="F672" t="s">
        <v>0</v>
      </c>
      <c r="G672" t="s">
        <v>14142</v>
      </c>
      <c r="H672">
        <v>2.3919999999999999</v>
      </c>
      <c r="I672">
        <v>37.94</v>
      </c>
      <c r="J672">
        <v>74</v>
      </c>
    </row>
    <row r="673" spans="1:10" x14ac:dyDescent="0.35">
      <c r="A673" t="s">
        <v>14143</v>
      </c>
      <c r="B673">
        <v>121</v>
      </c>
      <c r="C673">
        <v>1197</v>
      </c>
      <c r="D673">
        <v>672</v>
      </c>
      <c r="E673" t="s">
        <v>328</v>
      </c>
      <c r="F673" t="s">
        <v>0</v>
      </c>
      <c r="G673" t="s">
        <v>2392</v>
      </c>
      <c r="H673">
        <v>5.9619999999999997</v>
      </c>
      <c r="I673">
        <v>63.76</v>
      </c>
      <c r="J673">
        <v>54</v>
      </c>
    </row>
    <row r="674" spans="1:10" x14ac:dyDescent="0.35">
      <c r="A674" t="s">
        <v>14144</v>
      </c>
      <c r="B674">
        <v>201</v>
      </c>
      <c r="C674">
        <v>1194</v>
      </c>
      <c r="D674">
        <v>673</v>
      </c>
      <c r="E674" t="s">
        <v>312</v>
      </c>
      <c r="F674" t="s">
        <v>0</v>
      </c>
      <c r="G674" t="s">
        <v>2962</v>
      </c>
      <c r="H674">
        <v>3.198</v>
      </c>
      <c r="I674">
        <v>48.08</v>
      </c>
      <c r="J674">
        <v>100</v>
      </c>
    </row>
    <row r="675" spans="1:10" x14ac:dyDescent="0.35">
      <c r="A675" t="s">
        <v>14145</v>
      </c>
      <c r="B675">
        <v>128</v>
      </c>
      <c r="C675">
        <v>1192</v>
      </c>
      <c r="D675">
        <v>674</v>
      </c>
      <c r="E675" t="s">
        <v>328</v>
      </c>
      <c r="F675" t="s">
        <v>0</v>
      </c>
      <c r="G675" t="s">
        <v>4800</v>
      </c>
      <c r="H675">
        <v>5.657</v>
      </c>
      <c r="I675">
        <v>64.81</v>
      </c>
      <c r="J675">
        <v>128</v>
      </c>
    </row>
    <row r="676" spans="1:10" x14ac:dyDescent="0.35">
      <c r="A676" t="s">
        <v>14146</v>
      </c>
      <c r="B676">
        <v>497</v>
      </c>
      <c r="C676">
        <v>1189</v>
      </c>
      <c r="D676">
        <v>675</v>
      </c>
      <c r="E676" t="s">
        <v>334</v>
      </c>
      <c r="F676" t="s">
        <v>0</v>
      </c>
      <c r="G676" t="s">
        <v>1938</v>
      </c>
      <c r="H676">
        <v>1.2410000000000001</v>
      </c>
      <c r="I676">
        <v>18.16</v>
      </c>
      <c r="J676">
        <v>11</v>
      </c>
    </row>
    <row r="677" spans="1:10" x14ac:dyDescent="0.35">
      <c r="A677" t="s">
        <v>14147</v>
      </c>
      <c r="B677">
        <v>191</v>
      </c>
      <c r="C677">
        <v>1186</v>
      </c>
      <c r="D677">
        <v>676</v>
      </c>
      <c r="E677" t="s">
        <v>312</v>
      </c>
      <c r="F677" t="s">
        <v>0</v>
      </c>
      <c r="G677" t="s">
        <v>1781</v>
      </c>
      <c r="H677">
        <v>3.3660000000000001</v>
      </c>
      <c r="I677">
        <v>34.950000000000003</v>
      </c>
      <c r="J677">
        <v>38</v>
      </c>
    </row>
    <row r="678" spans="1:10" x14ac:dyDescent="0.35">
      <c r="A678" t="s">
        <v>14148</v>
      </c>
      <c r="B678">
        <v>311</v>
      </c>
      <c r="C678">
        <v>1184</v>
      </c>
      <c r="D678">
        <v>677</v>
      </c>
      <c r="E678" t="s">
        <v>328</v>
      </c>
      <c r="F678" t="s">
        <v>0</v>
      </c>
      <c r="G678" t="s">
        <v>6975</v>
      </c>
      <c r="H678">
        <v>2.5</v>
      </c>
      <c r="I678">
        <v>63.35</v>
      </c>
      <c r="J678">
        <v>141</v>
      </c>
    </row>
    <row r="679" spans="1:10" x14ac:dyDescent="0.35">
      <c r="A679" t="s">
        <v>14149</v>
      </c>
      <c r="B679">
        <v>187</v>
      </c>
      <c r="C679">
        <v>1181</v>
      </c>
      <c r="D679">
        <v>678</v>
      </c>
      <c r="E679" t="s">
        <v>328</v>
      </c>
      <c r="F679" t="s">
        <v>0</v>
      </c>
      <c r="G679" t="s">
        <v>2799</v>
      </c>
      <c r="H679">
        <v>3.3279999999999998</v>
      </c>
      <c r="I679">
        <v>66.849999999999994</v>
      </c>
      <c r="J679">
        <v>39</v>
      </c>
    </row>
    <row r="680" spans="1:10" x14ac:dyDescent="0.35">
      <c r="A680" t="s">
        <v>14150</v>
      </c>
      <c r="B680">
        <v>165</v>
      </c>
      <c r="C680">
        <v>1176</v>
      </c>
      <c r="D680">
        <v>679</v>
      </c>
      <c r="E680" t="s">
        <v>328</v>
      </c>
      <c r="F680" t="s">
        <v>0</v>
      </c>
      <c r="G680" t="s">
        <v>2626</v>
      </c>
      <c r="H680">
        <v>3.6030000000000002</v>
      </c>
      <c r="I680">
        <v>61.39</v>
      </c>
      <c r="J680">
        <v>61</v>
      </c>
    </row>
    <row r="681" spans="1:10" x14ac:dyDescent="0.35">
      <c r="A681" t="s">
        <v>14151</v>
      </c>
      <c r="B681">
        <v>203</v>
      </c>
      <c r="C681">
        <v>1172</v>
      </c>
      <c r="D681">
        <v>680</v>
      </c>
      <c r="E681" t="s">
        <v>328</v>
      </c>
      <c r="F681" t="s">
        <v>0</v>
      </c>
      <c r="G681" t="s">
        <v>14152</v>
      </c>
      <c r="H681">
        <v>2.9430000000000001</v>
      </c>
      <c r="I681">
        <v>53.72</v>
      </c>
      <c r="J681">
        <v>85</v>
      </c>
    </row>
    <row r="682" spans="1:10" x14ac:dyDescent="0.35">
      <c r="A682" t="s">
        <v>14153</v>
      </c>
      <c r="B682">
        <v>165</v>
      </c>
      <c r="C682">
        <v>1172</v>
      </c>
      <c r="D682">
        <v>680</v>
      </c>
      <c r="E682" t="s">
        <v>319</v>
      </c>
      <c r="F682" t="s">
        <v>0</v>
      </c>
      <c r="G682" t="s">
        <v>3208</v>
      </c>
      <c r="H682">
        <v>3.7440000000000002</v>
      </c>
      <c r="I682">
        <v>76.23</v>
      </c>
      <c r="J682">
        <v>93</v>
      </c>
    </row>
    <row r="683" spans="1:10" x14ac:dyDescent="0.35">
      <c r="A683" t="s">
        <v>14154</v>
      </c>
      <c r="B683">
        <v>210</v>
      </c>
      <c r="C683">
        <v>1170</v>
      </c>
      <c r="D683">
        <v>682</v>
      </c>
      <c r="E683" t="s">
        <v>328</v>
      </c>
      <c r="F683" t="s">
        <v>0</v>
      </c>
      <c r="G683" t="s">
        <v>1967</v>
      </c>
      <c r="H683">
        <v>3.7549999999999999</v>
      </c>
      <c r="I683">
        <v>60.77</v>
      </c>
      <c r="J683">
        <v>209</v>
      </c>
    </row>
    <row r="684" spans="1:10" x14ac:dyDescent="0.35">
      <c r="A684" t="s">
        <v>14155</v>
      </c>
      <c r="B684">
        <v>242</v>
      </c>
      <c r="C684">
        <v>1169</v>
      </c>
      <c r="D684">
        <v>683</v>
      </c>
      <c r="E684" t="s">
        <v>312</v>
      </c>
      <c r="F684" t="s">
        <v>0</v>
      </c>
      <c r="G684" t="s">
        <v>2167</v>
      </c>
      <c r="H684">
        <v>2.4830000000000001</v>
      </c>
      <c r="I684">
        <v>50</v>
      </c>
      <c r="J684">
        <v>44</v>
      </c>
    </row>
    <row r="685" spans="1:10" x14ac:dyDescent="0.35">
      <c r="A685" t="s">
        <v>14156</v>
      </c>
      <c r="B685">
        <v>350</v>
      </c>
      <c r="C685">
        <v>1168</v>
      </c>
      <c r="D685">
        <v>684</v>
      </c>
      <c r="E685" t="s">
        <v>328</v>
      </c>
      <c r="F685" t="s">
        <v>0</v>
      </c>
      <c r="G685" t="s">
        <v>14157</v>
      </c>
      <c r="H685">
        <v>3.7879999999999998</v>
      </c>
      <c r="I685">
        <v>47.08</v>
      </c>
      <c r="J685">
        <v>64</v>
      </c>
    </row>
    <row r="686" spans="1:10" x14ac:dyDescent="0.35">
      <c r="A686" t="s">
        <v>14158</v>
      </c>
      <c r="B686">
        <v>222</v>
      </c>
      <c r="C686">
        <v>1160</v>
      </c>
      <c r="D686">
        <v>685</v>
      </c>
      <c r="E686" t="s">
        <v>328</v>
      </c>
      <c r="F686" t="s">
        <v>0</v>
      </c>
      <c r="G686" t="s">
        <v>14159</v>
      </c>
      <c r="H686">
        <v>2.6480000000000001</v>
      </c>
      <c r="I686">
        <v>50.56</v>
      </c>
      <c r="J686">
        <v>108</v>
      </c>
    </row>
    <row r="687" spans="1:10" x14ac:dyDescent="0.35">
      <c r="A687" t="s">
        <v>14160</v>
      </c>
      <c r="B687">
        <v>141</v>
      </c>
      <c r="C687">
        <v>1154</v>
      </c>
      <c r="D687">
        <v>686</v>
      </c>
      <c r="E687" t="s">
        <v>311</v>
      </c>
      <c r="F687" t="s">
        <v>0</v>
      </c>
      <c r="G687" t="s">
        <v>3375</v>
      </c>
      <c r="H687" t="s">
        <v>311</v>
      </c>
      <c r="I687" t="s">
        <v>311</v>
      </c>
      <c r="J687">
        <v>27</v>
      </c>
    </row>
    <row r="688" spans="1:10" x14ac:dyDescent="0.35">
      <c r="A688" t="s">
        <v>14161</v>
      </c>
      <c r="B688">
        <v>226</v>
      </c>
      <c r="C688">
        <v>1153</v>
      </c>
      <c r="D688">
        <v>687</v>
      </c>
      <c r="E688" t="s">
        <v>334</v>
      </c>
      <c r="F688" t="s">
        <v>0</v>
      </c>
      <c r="G688" t="s">
        <v>3531</v>
      </c>
      <c r="H688">
        <v>2.65</v>
      </c>
      <c r="I688">
        <v>20.22</v>
      </c>
      <c r="J688">
        <v>17</v>
      </c>
    </row>
    <row r="689" spans="1:10" x14ac:dyDescent="0.35">
      <c r="A689" t="s">
        <v>14162</v>
      </c>
      <c r="B689">
        <v>351</v>
      </c>
      <c r="C689">
        <v>1152</v>
      </c>
      <c r="D689">
        <v>688</v>
      </c>
      <c r="E689" t="s">
        <v>334</v>
      </c>
      <c r="F689" t="s">
        <v>0</v>
      </c>
      <c r="G689" t="s">
        <v>1961</v>
      </c>
      <c r="H689">
        <v>1.5169999999999999</v>
      </c>
      <c r="I689">
        <v>22.28</v>
      </c>
      <c r="J689">
        <v>201</v>
      </c>
    </row>
    <row r="690" spans="1:10" x14ac:dyDescent="0.35">
      <c r="A690" t="s">
        <v>14163</v>
      </c>
      <c r="B690">
        <v>157</v>
      </c>
      <c r="C690">
        <v>1150</v>
      </c>
      <c r="D690">
        <v>689</v>
      </c>
      <c r="E690" t="s">
        <v>319</v>
      </c>
      <c r="F690" t="s">
        <v>0</v>
      </c>
      <c r="G690" t="s">
        <v>2675</v>
      </c>
      <c r="H690">
        <v>4.1529999999999996</v>
      </c>
      <c r="I690">
        <v>81.67</v>
      </c>
      <c r="J690">
        <v>33</v>
      </c>
    </row>
    <row r="691" spans="1:10" x14ac:dyDescent="0.35">
      <c r="A691" t="s">
        <v>14164</v>
      </c>
      <c r="B691">
        <v>75</v>
      </c>
      <c r="C691">
        <v>1147</v>
      </c>
      <c r="D691">
        <v>690</v>
      </c>
      <c r="E691" t="s">
        <v>319</v>
      </c>
      <c r="F691" t="s">
        <v>0</v>
      </c>
      <c r="G691" t="s">
        <v>4406</v>
      </c>
      <c r="H691">
        <v>9.8849999999999998</v>
      </c>
      <c r="I691">
        <v>88.67</v>
      </c>
      <c r="J691">
        <v>37</v>
      </c>
    </row>
    <row r="692" spans="1:10" x14ac:dyDescent="0.35">
      <c r="A692" t="s">
        <v>14165</v>
      </c>
      <c r="B692">
        <v>544</v>
      </c>
      <c r="C692">
        <v>1143</v>
      </c>
      <c r="D692">
        <v>691</v>
      </c>
      <c r="E692" t="s">
        <v>312</v>
      </c>
      <c r="F692" t="s">
        <v>0</v>
      </c>
      <c r="G692" t="s">
        <v>1876</v>
      </c>
      <c r="H692">
        <v>2.7469999999999999</v>
      </c>
      <c r="I692">
        <v>31.72</v>
      </c>
      <c r="J692">
        <v>44</v>
      </c>
    </row>
    <row r="693" spans="1:10" x14ac:dyDescent="0.35">
      <c r="A693" t="s">
        <v>14166</v>
      </c>
      <c r="B693">
        <v>596</v>
      </c>
      <c r="C693">
        <v>1142</v>
      </c>
      <c r="D693">
        <v>692</v>
      </c>
      <c r="E693" t="s">
        <v>328</v>
      </c>
      <c r="F693" t="s">
        <v>0</v>
      </c>
      <c r="G693" t="s">
        <v>14167</v>
      </c>
      <c r="H693">
        <v>3.5790000000000002</v>
      </c>
      <c r="I693">
        <v>50.7</v>
      </c>
      <c r="J693">
        <v>70</v>
      </c>
    </row>
    <row r="694" spans="1:10" x14ac:dyDescent="0.35">
      <c r="A694" t="s">
        <v>14168</v>
      </c>
      <c r="B694">
        <v>104</v>
      </c>
      <c r="C694">
        <v>1142</v>
      </c>
      <c r="D694">
        <v>692</v>
      </c>
      <c r="E694" t="s">
        <v>319</v>
      </c>
      <c r="F694" t="s">
        <v>0</v>
      </c>
      <c r="G694" t="s">
        <v>14169</v>
      </c>
      <c r="H694">
        <v>5.4180000000000001</v>
      </c>
      <c r="I694">
        <v>86.81</v>
      </c>
      <c r="J694">
        <v>32</v>
      </c>
    </row>
    <row r="695" spans="1:10" x14ac:dyDescent="0.35">
      <c r="A695" t="s">
        <v>14170</v>
      </c>
      <c r="B695">
        <v>188</v>
      </c>
      <c r="C695">
        <v>1137</v>
      </c>
      <c r="D695">
        <v>694</v>
      </c>
      <c r="E695" t="s">
        <v>312</v>
      </c>
      <c r="F695" t="s">
        <v>0</v>
      </c>
      <c r="G695" t="s">
        <v>14171</v>
      </c>
      <c r="H695">
        <v>2.9449999999999998</v>
      </c>
      <c r="I695">
        <v>42.34</v>
      </c>
      <c r="J695">
        <v>186</v>
      </c>
    </row>
    <row r="696" spans="1:10" x14ac:dyDescent="0.35">
      <c r="A696" t="s">
        <v>14172</v>
      </c>
      <c r="B696">
        <v>173</v>
      </c>
      <c r="C696">
        <v>1135</v>
      </c>
      <c r="D696">
        <v>695</v>
      </c>
      <c r="E696" t="s">
        <v>319</v>
      </c>
      <c r="F696" t="s">
        <v>0</v>
      </c>
      <c r="G696" t="s">
        <v>2734</v>
      </c>
      <c r="H696">
        <v>3.9279999999999999</v>
      </c>
      <c r="I696">
        <v>94.76</v>
      </c>
      <c r="J696">
        <v>63</v>
      </c>
    </row>
    <row r="697" spans="1:10" x14ac:dyDescent="0.35">
      <c r="A697" t="s">
        <v>14173</v>
      </c>
      <c r="B697">
        <v>150</v>
      </c>
      <c r="C697">
        <v>1124</v>
      </c>
      <c r="D697">
        <v>696</v>
      </c>
      <c r="E697" t="s">
        <v>319</v>
      </c>
      <c r="F697" t="s">
        <v>0</v>
      </c>
      <c r="G697" t="s">
        <v>3026</v>
      </c>
      <c r="H697">
        <v>3.9180000000000001</v>
      </c>
      <c r="I697">
        <v>81.84</v>
      </c>
      <c r="J697">
        <v>59</v>
      </c>
    </row>
    <row r="698" spans="1:10" x14ac:dyDescent="0.35">
      <c r="A698" t="s">
        <v>14174</v>
      </c>
      <c r="B698">
        <v>174</v>
      </c>
      <c r="C698">
        <v>1122</v>
      </c>
      <c r="D698">
        <v>697</v>
      </c>
      <c r="E698" t="s">
        <v>328</v>
      </c>
      <c r="F698" t="s">
        <v>0</v>
      </c>
      <c r="G698" t="s">
        <v>14175</v>
      </c>
      <c r="H698">
        <v>3.4540000000000002</v>
      </c>
      <c r="I698">
        <v>51.72</v>
      </c>
      <c r="J698">
        <v>62</v>
      </c>
    </row>
    <row r="699" spans="1:10" x14ac:dyDescent="0.35">
      <c r="A699" t="s">
        <v>14176</v>
      </c>
      <c r="B699">
        <v>103</v>
      </c>
      <c r="C699">
        <v>1119</v>
      </c>
      <c r="D699">
        <v>698</v>
      </c>
      <c r="E699" t="s">
        <v>319</v>
      </c>
      <c r="F699" t="s">
        <v>0</v>
      </c>
      <c r="G699" t="s">
        <v>7822</v>
      </c>
      <c r="H699">
        <v>6.4939999999999998</v>
      </c>
      <c r="I699">
        <v>85.29</v>
      </c>
      <c r="J699">
        <v>103</v>
      </c>
    </row>
    <row r="700" spans="1:10" x14ac:dyDescent="0.35">
      <c r="A700" t="s">
        <v>14177</v>
      </c>
      <c r="B700">
        <v>174</v>
      </c>
      <c r="C700">
        <v>1114</v>
      </c>
      <c r="D700">
        <v>699</v>
      </c>
      <c r="E700" t="s">
        <v>328</v>
      </c>
      <c r="F700" t="s">
        <v>0</v>
      </c>
      <c r="G700" t="s">
        <v>14178</v>
      </c>
      <c r="H700">
        <v>3.4279999999999999</v>
      </c>
      <c r="I700">
        <v>41.85</v>
      </c>
      <c r="J700">
        <v>48</v>
      </c>
    </row>
    <row r="701" spans="1:10" x14ac:dyDescent="0.35">
      <c r="A701" t="s">
        <v>14179</v>
      </c>
      <c r="B701">
        <v>245</v>
      </c>
      <c r="C701">
        <v>1111</v>
      </c>
      <c r="D701">
        <v>700</v>
      </c>
      <c r="E701" t="s">
        <v>328</v>
      </c>
      <c r="F701" t="s">
        <v>0</v>
      </c>
      <c r="G701" t="s">
        <v>14180</v>
      </c>
      <c r="H701">
        <v>2.46</v>
      </c>
      <c r="I701">
        <v>39.090000000000003</v>
      </c>
      <c r="J701">
        <v>81</v>
      </c>
    </row>
    <row r="702" spans="1:10" x14ac:dyDescent="0.35">
      <c r="A702" t="s">
        <v>14181</v>
      </c>
      <c r="B702">
        <v>82</v>
      </c>
      <c r="C702">
        <v>1111</v>
      </c>
      <c r="D702">
        <v>700</v>
      </c>
      <c r="E702" t="s">
        <v>319</v>
      </c>
      <c r="F702" t="s">
        <v>0</v>
      </c>
      <c r="G702" t="s">
        <v>13496</v>
      </c>
      <c r="H702">
        <v>8.5069999999999997</v>
      </c>
      <c r="I702">
        <v>97.67</v>
      </c>
      <c r="J702">
        <v>81</v>
      </c>
    </row>
    <row r="703" spans="1:10" x14ac:dyDescent="0.35">
      <c r="A703" t="s">
        <v>14182</v>
      </c>
      <c r="B703">
        <v>140</v>
      </c>
      <c r="C703">
        <v>1105</v>
      </c>
      <c r="D703">
        <v>702</v>
      </c>
      <c r="E703" t="s">
        <v>319</v>
      </c>
      <c r="F703" t="s">
        <v>0</v>
      </c>
      <c r="G703" t="s">
        <v>4034</v>
      </c>
      <c r="H703">
        <v>4.9809999999999999</v>
      </c>
      <c r="I703">
        <v>85.37</v>
      </c>
      <c r="J703">
        <v>76</v>
      </c>
    </row>
    <row r="704" spans="1:10" x14ac:dyDescent="0.35">
      <c r="A704" t="s">
        <v>14183</v>
      </c>
      <c r="B704">
        <v>320</v>
      </c>
      <c r="C704">
        <v>1105</v>
      </c>
      <c r="D704">
        <v>702</v>
      </c>
      <c r="E704" t="s">
        <v>312</v>
      </c>
      <c r="F704" t="s">
        <v>0</v>
      </c>
      <c r="G704" t="s">
        <v>2167</v>
      </c>
      <c r="H704">
        <v>2.08</v>
      </c>
      <c r="I704">
        <v>39.57</v>
      </c>
      <c r="J704">
        <v>25</v>
      </c>
    </row>
    <row r="705" spans="1:10" x14ac:dyDescent="0.35">
      <c r="A705" t="s">
        <v>14184</v>
      </c>
      <c r="B705">
        <v>231</v>
      </c>
      <c r="C705">
        <v>1093</v>
      </c>
      <c r="D705">
        <v>704</v>
      </c>
      <c r="E705" t="s">
        <v>328</v>
      </c>
      <c r="F705" t="s">
        <v>0</v>
      </c>
      <c r="G705" t="s">
        <v>4361</v>
      </c>
      <c r="H705">
        <v>2.4329999999999998</v>
      </c>
      <c r="I705">
        <v>69.5</v>
      </c>
      <c r="J705">
        <v>92</v>
      </c>
    </row>
    <row r="706" spans="1:10" x14ac:dyDescent="0.35">
      <c r="A706" t="s">
        <v>14185</v>
      </c>
      <c r="B706">
        <v>210</v>
      </c>
      <c r="C706">
        <v>1092</v>
      </c>
      <c r="D706">
        <v>705</v>
      </c>
      <c r="E706" t="s">
        <v>319</v>
      </c>
      <c r="F706" t="s">
        <v>0</v>
      </c>
      <c r="G706" t="s">
        <v>4090</v>
      </c>
      <c r="H706">
        <v>3.2770000000000001</v>
      </c>
      <c r="I706">
        <v>77.36</v>
      </c>
      <c r="J706">
        <v>114</v>
      </c>
    </row>
    <row r="707" spans="1:10" x14ac:dyDescent="0.35">
      <c r="A707" t="s">
        <v>14186</v>
      </c>
      <c r="B707">
        <v>259</v>
      </c>
      <c r="C707">
        <v>1091</v>
      </c>
      <c r="D707">
        <v>706</v>
      </c>
      <c r="E707" t="s">
        <v>328</v>
      </c>
      <c r="F707" t="s">
        <v>0</v>
      </c>
      <c r="G707" t="s">
        <v>4361</v>
      </c>
      <c r="H707">
        <v>2.1829999999999998</v>
      </c>
      <c r="I707">
        <v>63.5</v>
      </c>
      <c r="J707">
        <v>56</v>
      </c>
    </row>
    <row r="708" spans="1:10" x14ac:dyDescent="0.35">
      <c r="A708" t="s">
        <v>14187</v>
      </c>
      <c r="B708">
        <v>158</v>
      </c>
      <c r="C708">
        <v>1090</v>
      </c>
      <c r="D708">
        <v>707</v>
      </c>
      <c r="E708" t="s">
        <v>328</v>
      </c>
      <c r="F708" t="s">
        <v>0</v>
      </c>
      <c r="G708" t="s">
        <v>2743</v>
      </c>
      <c r="H708">
        <v>3.2650000000000001</v>
      </c>
      <c r="I708">
        <v>69.44</v>
      </c>
      <c r="J708">
        <v>129</v>
      </c>
    </row>
    <row r="709" spans="1:10" x14ac:dyDescent="0.35">
      <c r="A709" t="s">
        <v>14188</v>
      </c>
      <c r="B709">
        <v>93</v>
      </c>
      <c r="C709">
        <v>1085</v>
      </c>
      <c r="D709">
        <v>708</v>
      </c>
      <c r="E709" t="s">
        <v>319</v>
      </c>
      <c r="F709" t="s">
        <v>0</v>
      </c>
      <c r="G709" t="s">
        <v>14189</v>
      </c>
      <c r="H709">
        <v>5.7869999999999999</v>
      </c>
      <c r="I709">
        <v>80.13</v>
      </c>
      <c r="J709">
        <v>93</v>
      </c>
    </row>
    <row r="710" spans="1:10" x14ac:dyDescent="0.35">
      <c r="A710" t="s">
        <v>14190</v>
      </c>
      <c r="B710">
        <v>174</v>
      </c>
      <c r="C710">
        <v>1085</v>
      </c>
      <c r="D710">
        <v>708</v>
      </c>
      <c r="E710" t="s">
        <v>312</v>
      </c>
      <c r="F710" t="s">
        <v>0</v>
      </c>
      <c r="G710" t="s">
        <v>2135</v>
      </c>
      <c r="H710">
        <v>3.359</v>
      </c>
      <c r="I710">
        <v>48.86</v>
      </c>
      <c r="J710">
        <v>70</v>
      </c>
    </row>
    <row r="711" spans="1:10" x14ac:dyDescent="0.35">
      <c r="A711" t="s">
        <v>14191</v>
      </c>
      <c r="B711">
        <v>169</v>
      </c>
      <c r="C711">
        <v>1083</v>
      </c>
      <c r="D711">
        <v>710</v>
      </c>
      <c r="E711" t="s">
        <v>319</v>
      </c>
      <c r="F711" t="s">
        <v>0</v>
      </c>
      <c r="G711" t="s">
        <v>14192</v>
      </c>
      <c r="H711">
        <v>3.2029999999999998</v>
      </c>
      <c r="I711">
        <v>78.569999999999993</v>
      </c>
      <c r="J711">
        <v>98</v>
      </c>
    </row>
    <row r="712" spans="1:10" x14ac:dyDescent="0.35">
      <c r="A712" t="s">
        <v>14193</v>
      </c>
      <c r="B712">
        <v>268</v>
      </c>
      <c r="C712">
        <v>1083</v>
      </c>
      <c r="D712">
        <v>710</v>
      </c>
      <c r="E712" t="s">
        <v>312</v>
      </c>
      <c r="F712" t="s">
        <v>0</v>
      </c>
      <c r="G712" t="s">
        <v>1950</v>
      </c>
      <c r="H712">
        <v>1.972</v>
      </c>
      <c r="I712">
        <v>28.52</v>
      </c>
      <c r="J712">
        <v>19</v>
      </c>
    </row>
    <row r="713" spans="1:10" x14ac:dyDescent="0.35">
      <c r="A713" t="s">
        <v>14194</v>
      </c>
      <c r="B713">
        <v>371</v>
      </c>
      <c r="C713">
        <v>1080</v>
      </c>
      <c r="D713">
        <v>712</v>
      </c>
      <c r="E713" t="s">
        <v>311</v>
      </c>
      <c r="F713" t="s">
        <v>0</v>
      </c>
      <c r="G713" t="s">
        <v>1781</v>
      </c>
      <c r="H713" t="s">
        <v>311</v>
      </c>
      <c r="I713" t="s">
        <v>311</v>
      </c>
      <c r="J713">
        <v>371</v>
      </c>
    </row>
    <row r="714" spans="1:10" x14ac:dyDescent="0.35">
      <c r="A714" t="s">
        <v>14195</v>
      </c>
      <c r="B714">
        <v>267</v>
      </c>
      <c r="C714">
        <v>1079</v>
      </c>
      <c r="D714">
        <v>713</v>
      </c>
      <c r="E714" t="s">
        <v>334</v>
      </c>
      <c r="F714" t="s">
        <v>0</v>
      </c>
      <c r="G714" t="s">
        <v>14196</v>
      </c>
      <c r="H714">
        <v>2.0499999999999998</v>
      </c>
      <c r="I714">
        <v>18.579999999999998</v>
      </c>
      <c r="J714">
        <v>267</v>
      </c>
    </row>
    <row r="715" spans="1:10" x14ac:dyDescent="0.35">
      <c r="A715" t="s">
        <v>14197</v>
      </c>
      <c r="B715">
        <v>162</v>
      </c>
      <c r="C715">
        <v>1075</v>
      </c>
      <c r="D715">
        <v>714</v>
      </c>
      <c r="E715" t="s">
        <v>328</v>
      </c>
      <c r="F715" t="s">
        <v>0</v>
      </c>
      <c r="G715" t="s">
        <v>2003</v>
      </c>
      <c r="H715">
        <v>3.1509999999999998</v>
      </c>
      <c r="I715">
        <v>57.22</v>
      </c>
      <c r="J715">
        <v>53</v>
      </c>
    </row>
    <row r="716" spans="1:10" x14ac:dyDescent="0.35">
      <c r="A716" t="s">
        <v>14198</v>
      </c>
      <c r="B716">
        <v>314</v>
      </c>
      <c r="C716">
        <v>1071</v>
      </c>
      <c r="D716">
        <v>715</v>
      </c>
      <c r="E716" t="s">
        <v>334</v>
      </c>
      <c r="F716" t="s">
        <v>0</v>
      </c>
      <c r="G716" t="s">
        <v>2883</v>
      </c>
      <c r="H716">
        <v>1.7709999999999999</v>
      </c>
      <c r="I716">
        <v>22.83</v>
      </c>
      <c r="J716">
        <v>66</v>
      </c>
    </row>
    <row r="717" spans="1:10" x14ac:dyDescent="0.35">
      <c r="A717" t="s">
        <v>14199</v>
      </c>
      <c r="B717">
        <v>248</v>
      </c>
      <c r="C717">
        <v>1070</v>
      </c>
      <c r="D717">
        <v>716</v>
      </c>
      <c r="E717" t="s">
        <v>312</v>
      </c>
      <c r="F717" t="s">
        <v>0</v>
      </c>
      <c r="G717" t="s">
        <v>14200</v>
      </c>
      <c r="H717">
        <v>2.528</v>
      </c>
      <c r="I717">
        <v>43.73</v>
      </c>
      <c r="J717">
        <v>90</v>
      </c>
    </row>
    <row r="718" spans="1:10" x14ac:dyDescent="0.35">
      <c r="A718" t="s">
        <v>14201</v>
      </c>
      <c r="B718">
        <v>129</v>
      </c>
      <c r="C718">
        <v>1068</v>
      </c>
      <c r="D718">
        <v>717</v>
      </c>
      <c r="E718" t="s">
        <v>319</v>
      </c>
      <c r="F718" t="s">
        <v>0</v>
      </c>
      <c r="G718" t="s">
        <v>4361</v>
      </c>
      <c r="H718">
        <v>4.266</v>
      </c>
      <c r="I718">
        <v>90.5</v>
      </c>
      <c r="J718">
        <v>47</v>
      </c>
    </row>
    <row r="719" spans="1:10" x14ac:dyDescent="0.35">
      <c r="A719" t="s">
        <v>14202</v>
      </c>
      <c r="B719">
        <v>71</v>
      </c>
      <c r="C719">
        <v>1067</v>
      </c>
      <c r="D719">
        <v>718</v>
      </c>
      <c r="E719" t="s">
        <v>319</v>
      </c>
      <c r="F719" t="s">
        <v>0</v>
      </c>
      <c r="G719" t="s">
        <v>1803</v>
      </c>
      <c r="H719">
        <v>7.9850000000000003</v>
      </c>
      <c r="I719">
        <v>82.99</v>
      </c>
      <c r="J719">
        <v>68</v>
      </c>
    </row>
    <row r="720" spans="1:10" x14ac:dyDescent="0.35">
      <c r="A720" t="s">
        <v>14203</v>
      </c>
      <c r="B720">
        <v>348</v>
      </c>
      <c r="C720">
        <v>1062</v>
      </c>
      <c r="D720">
        <v>719</v>
      </c>
      <c r="E720" t="s">
        <v>312</v>
      </c>
      <c r="F720" t="s">
        <v>0</v>
      </c>
      <c r="G720" t="s">
        <v>14204</v>
      </c>
      <c r="H720">
        <v>1.4359999999999999</v>
      </c>
      <c r="I720">
        <v>23.99</v>
      </c>
      <c r="J720">
        <v>34</v>
      </c>
    </row>
    <row r="721" spans="1:10" x14ac:dyDescent="0.35">
      <c r="A721" t="s">
        <v>14205</v>
      </c>
      <c r="B721">
        <v>113</v>
      </c>
      <c r="C721">
        <v>1062</v>
      </c>
      <c r="D721">
        <v>719</v>
      </c>
      <c r="E721" t="s">
        <v>319</v>
      </c>
      <c r="F721" t="s">
        <v>0</v>
      </c>
      <c r="G721" t="s">
        <v>3819</v>
      </c>
      <c r="H721">
        <v>5.085</v>
      </c>
      <c r="I721">
        <v>93.48</v>
      </c>
      <c r="J721">
        <v>19</v>
      </c>
    </row>
    <row r="722" spans="1:10" x14ac:dyDescent="0.35">
      <c r="A722" t="s">
        <v>14206</v>
      </c>
      <c r="B722">
        <v>363</v>
      </c>
      <c r="C722">
        <v>1061</v>
      </c>
      <c r="D722">
        <v>721</v>
      </c>
      <c r="E722" t="s">
        <v>328</v>
      </c>
      <c r="F722" t="s">
        <v>0</v>
      </c>
      <c r="G722" t="s">
        <v>2077</v>
      </c>
      <c r="H722">
        <v>3.282</v>
      </c>
      <c r="I722">
        <v>55.97</v>
      </c>
      <c r="J722">
        <v>10</v>
      </c>
    </row>
    <row r="723" spans="1:10" x14ac:dyDescent="0.35">
      <c r="A723" t="s">
        <v>14207</v>
      </c>
      <c r="B723">
        <v>110</v>
      </c>
      <c r="C723">
        <v>1060</v>
      </c>
      <c r="D723">
        <v>722</v>
      </c>
      <c r="E723" t="s">
        <v>319</v>
      </c>
      <c r="F723" t="s">
        <v>0</v>
      </c>
      <c r="G723" t="s">
        <v>4124</v>
      </c>
      <c r="H723">
        <v>5.24</v>
      </c>
      <c r="I723">
        <v>94.18</v>
      </c>
      <c r="J723">
        <v>68</v>
      </c>
    </row>
    <row r="724" spans="1:10" x14ac:dyDescent="0.35">
      <c r="A724" t="s">
        <v>14208</v>
      </c>
      <c r="B724">
        <v>217</v>
      </c>
      <c r="C724">
        <v>1059</v>
      </c>
      <c r="D724">
        <v>723</v>
      </c>
      <c r="E724" t="s">
        <v>328</v>
      </c>
      <c r="F724" t="s">
        <v>0</v>
      </c>
      <c r="G724" t="s">
        <v>14209</v>
      </c>
      <c r="H724">
        <v>2.536</v>
      </c>
      <c r="I724">
        <v>48.28</v>
      </c>
      <c r="J724">
        <v>69</v>
      </c>
    </row>
    <row r="725" spans="1:10" x14ac:dyDescent="0.35">
      <c r="A725" t="s">
        <v>14210</v>
      </c>
      <c r="B725">
        <v>210</v>
      </c>
      <c r="C725">
        <v>1054</v>
      </c>
      <c r="D725">
        <v>724</v>
      </c>
      <c r="E725" t="s">
        <v>328</v>
      </c>
      <c r="F725" t="s">
        <v>0</v>
      </c>
      <c r="G725" t="s">
        <v>14211</v>
      </c>
      <c r="H725">
        <v>3.1030000000000002</v>
      </c>
      <c r="I725">
        <v>56.16</v>
      </c>
      <c r="J725">
        <v>121</v>
      </c>
    </row>
    <row r="726" spans="1:10" x14ac:dyDescent="0.35">
      <c r="A726" t="s">
        <v>14212</v>
      </c>
      <c r="B726">
        <v>519</v>
      </c>
      <c r="C726">
        <v>1053</v>
      </c>
      <c r="D726">
        <v>725</v>
      </c>
      <c r="E726" t="s">
        <v>334</v>
      </c>
      <c r="F726" t="s">
        <v>0</v>
      </c>
      <c r="G726" t="s">
        <v>1961</v>
      </c>
      <c r="H726">
        <v>0.92300000000000004</v>
      </c>
      <c r="I726">
        <v>10.33</v>
      </c>
      <c r="J726">
        <v>39</v>
      </c>
    </row>
    <row r="727" spans="1:10" x14ac:dyDescent="0.35">
      <c r="A727" t="s">
        <v>14213</v>
      </c>
      <c r="B727">
        <v>164</v>
      </c>
      <c r="C727">
        <v>1050</v>
      </c>
      <c r="D727">
        <v>726</v>
      </c>
      <c r="E727" t="s">
        <v>319</v>
      </c>
      <c r="F727" t="s">
        <v>0</v>
      </c>
      <c r="G727" t="s">
        <v>2734</v>
      </c>
      <c r="H727">
        <v>3.3839999999999999</v>
      </c>
      <c r="I727">
        <v>90.73</v>
      </c>
      <c r="J727">
        <v>44</v>
      </c>
    </row>
    <row r="728" spans="1:10" x14ac:dyDescent="0.35">
      <c r="A728" t="s">
        <v>14214</v>
      </c>
      <c r="B728">
        <v>1021</v>
      </c>
      <c r="C728">
        <v>1048</v>
      </c>
      <c r="D728">
        <v>727</v>
      </c>
      <c r="E728" t="s">
        <v>312</v>
      </c>
      <c r="F728" t="s">
        <v>0</v>
      </c>
      <c r="G728" t="s">
        <v>3689</v>
      </c>
      <c r="H728">
        <v>1.966</v>
      </c>
      <c r="I728">
        <v>45.24</v>
      </c>
      <c r="J728">
        <v>74</v>
      </c>
    </row>
    <row r="729" spans="1:10" x14ac:dyDescent="0.35">
      <c r="A729" t="s">
        <v>14215</v>
      </c>
      <c r="B729">
        <v>259</v>
      </c>
      <c r="C729">
        <v>1043</v>
      </c>
      <c r="D729">
        <v>728</v>
      </c>
      <c r="E729" t="s">
        <v>328</v>
      </c>
      <c r="F729" t="s">
        <v>0</v>
      </c>
      <c r="G729" t="s">
        <v>7781</v>
      </c>
      <c r="H729">
        <v>2.375</v>
      </c>
      <c r="I729">
        <v>61.07</v>
      </c>
      <c r="J729">
        <v>155</v>
      </c>
    </row>
    <row r="730" spans="1:10" x14ac:dyDescent="0.35">
      <c r="A730" t="s">
        <v>14216</v>
      </c>
      <c r="B730">
        <v>135</v>
      </c>
      <c r="C730">
        <v>1042</v>
      </c>
      <c r="D730">
        <v>729</v>
      </c>
      <c r="E730" t="s">
        <v>319</v>
      </c>
      <c r="F730" t="s">
        <v>0</v>
      </c>
      <c r="G730" t="s">
        <v>3410</v>
      </c>
      <c r="H730">
        <v>4.9569999999999999</v>
      </c>
      <c r="I730">
        <v>87.25</v>
      </c>
      <c r="J730">
        <v>39</v>
      </c>
    </row>
    <row r="731" spans="1:10" x14ac:dyDescent="0.35">
      <c r="A731" t="s">
        <v>14217</v>
      </c>
      <c r="B731">
        <v>603</v>
      </c>
      <c r="C731">
        <v>1042</v>
      </c>
      <c r="D731">
        <v>729</v>
      </c>
      <c r="E731" t="s">
        <v>312</v>
      </c>
      <c r="F731" t="s">
        <v>0</v>
      </c>
      <c r="G731" t="s">
        <v>2933</v>
      </c>
      <c r="H731">
        <v>1.952</v>
      </c>
      <c r="I731">
        <v>27.33</v>
      </c>
      <c r="J731">
        <v>42</v>
      </c>
    </row>
    <row r="732" spans="1:10" x14ac:dyDescent="0.35">
      <c r="A732" t="s">
        <v>14218</v>
      </c>
      <c r="B732">
        <v>226</v>
      </c>
      <c r="C732">
        <v>1041</v>
      </c>
      <c r="D732">
        <v>731</v>
      </c>
      <c r="E732" t="s">
        <v>328</v>
      </c>
      <c r="F732" t="s">
        <v>0</v>
      </c>
      <c r="G732" t="s">
        <v>7762</v>
      </c>
      <c r="H732">
        <v>2.1859999999999999</v>
      </c>
      <c r="I732">
        <v>33.74</v>
      </c>
      <c r="J732">
        <v>58</v>
      </c>
    </row>
    <row r="733" spans="1:10" x14ac:dyDescent="0.35">
      <c r="A733" t="s">
        <v>14219</v>
      </c>
      <c r="B733">
        <v>116</v>
      </c>
      <c r="C733">
        <v>1040</v>
      </c>
      <c r="D733">
        <v>732</v>
      </c>
      <c r="E733" t="s">
        <v>319</v>
      </c>
      <c r="F733" t="s">
        <v>0</v>
      </c>
      <c r="G733" t="s">
        <v>14220</v>
      </c>
      <c r="H733">
        <v>5.6950000000000003</v>
      </c>
      <c r="I733">
        <v>86.91</v>
      </c>
      <c r="J733">
        <v>113</v>
      </c>
    </row>
    <row r="734" spans="1:10" x14ac:dyDescent="0.35">
      <c r="A734" t="s">
        <v>14221</v>
      </c>
      <c r="B734">
        <v>112</v>
      </c>
      <c r="C734">
        <v>1039</v>
      </c>
      <c r="D734">
        <v>733</v>
      </c>
      <c r="E734" t="s">
        <v>319</v>
      </c>
      <c r="F734" t="s">
        <v>0</v>
      </c>
      <c r="G734" t="s">
        <v>3525</v>
      </c>
      <c r="H734">
        <v>4.4720000000000004</v>
      </c>
      <c r="I734">
        <v>96.81</v>
      </c>
      <c r="J734">
        <v>52</v>
      </c>
    </row>
    <row r="735" spans="1:10" x14ac:dyDescent="0.35">
      <c r="A735" t="s">
        <v>14222</v>
      </c>
      <c r="B735">
        <v>125</v>
      </c>
      <c r="C735">
        <v>1036</v>
      </c>
      <c r="D735">
        <v>734</v>
      </c>
      <c r="E735" t="s">
        <v>319</v>
      </c>
      <c r="F735" t="s">
        <v>0</v>
      </c>
      <c r="G735" t="s">
        <v>2053</v>
      </c>
      <c r="H735">
        <v>4.1420000000000003</v>
      </c>
      <c r="I735">
        <v>78.23</v>
      </c>
      <c r="J735">
        <v>66</v>
      </c>
    </row>
    <row r="736" spans="1:10" x14ac:dyDescent="0.35">
      <c r="A736" t="s">
        <v>14223</v>
      </c>
      <c r="B736">
        <v>84</v>
      </c>
      <c r="C736">
        <v>1032</v>
      </c>
      <c r="D736">
        <v>735</v>
      </c>
      <c r="E736" t="s">
        <v>319</v>
      </c>
      <c r="F736" t="s">
        <v>0</v>
      </c>
      <c r="G736" t="s">
        <v>3784</v>
      </c>
      <c r="H736">
        <v>6.16</v>
      </c>
      <c r="I736">
        <v>91.67</v>
      </c>
      <c r="J736">
        <v>43</v>
      </c>
    </row>
    <row r="737" spans="1:10" x14ac:dyDescent="0.35">
      <c r="A737" t="s">
        <v>14224</v>
      </c>
      <c r="B737">
        <v>161</v>
      </c>
      <c r="C737">
        <v>1024</v>
      </c>
      <c r="D737">
        <v>736</v>
      </c>
      <c r="E737" t="s">
        <v>319</v>
      </c>
      <c r="F737" t="s">
        <v>0</v>
      </c>
      <c r="G737" t="s">
        <v>2590</v>
      </c>
      <c r="H737">
        <v>2.774</v>
      </c>
      <c r="I737">
        <v>90.61</v>
      </c>
      <c r="J737">
        <v>146</v>
      </c>
    </row>
    <row r="738" spans="1:10" x14ac:dyDescent="0.35">
      <c r="A738" t="s">
        <v>14225</v>
      </c>
      <c r="B738">
        <v>274</v>
      </c>
      <c r="C738">
        <v>1024</v>
      </c>
      <c r="D738">
        <v>736</v>
      </c>
      <c r="E738" t="s">
        <v>312</v>
      </c>
      <c r="F738" t="s">
        <v>0</v>
      </c>
      <c r="G738" t="s">
        <v>14226</v>
      </c>
      <c r="H738">
        <v>1.9770000000000001</v>
      </c>
      <c r="I738">
        <v>26.22</v>
      </c>
      <c r="J738">
        <v>38</v>
      </c>
    </row>
    <row r="739" spans="1:10" x14ac:dyDescent="0.35">
      <c r="A739" t="s">
        <v>14227</v>
      </c>
      <c r="B739">
        <v>265</v>
      </c>
      <c r="C739">
        <v>1023</v>
      </c>
      <c r="D739">
        <v>738</v>
      </c>
      <c r="E739" t="s">
        <v>312</v>
      </c>
      <c r="F739" t="s">
        <v>0</v>
      </c>
      <c r="G739" t="s">
        <v>3208</v>
      </c>
      <c r="H739">
        <v>1.923</v>
      </c>
      <c r="I739">
        <v>30.33</v>
      </c>
      <c r="J739">
        <v>33</v>
      </c>
    </row>
    <row r="740" spans="1:10" x14ac:dyDescent="0.35">
      <c r="A740" t="s">
        <v>14228</v>
      </c>
      <c r="B740">
        <v>68</v>
      </c>
      <c r="C740">
        <v>1021</v>
      </c>
      <c r="D740">
        <v>739</v>
      </c>
      <c r="E740" t="s">
        <v>319</v>
      </c>
      <c r="F740" t="s">
        <v>0</v>
      </c>
      <c r="G740" t="s">
        <v>3375</v>
      </c>
      <c r="H740">
        <v>7.3929999999999998</v>
      </c>
      <c r="I740">
        <v>78.099999999999994</v>
      </c>
      <c r="J740">
        <v>27</v>
      </c>
    </row>
    <row r="741" spans="1:10" x14ac:dyDescent="0.35">
      <c r="A741" t="s">
        <v>14229</v>
      </c>
      <c r="B741">
        <v>236</v>
      </c>
      <c r="C741">
        <v>1021</v>
      </c>
      <c r="D741">
        <v>739</v>
      </c>
      <c r="E741" t="s">
        <v>312</v>
      </c>
      <c r="F741" t="s">
        <v>0</v>
      </c>
      <c r="G741" t="s">
        <v>14230</v>
      </c>
      <c r="H741">
        <v>2.177</v>
      </c>
      <c r="I741">
        <v>38.76</v>
      </c>
      <c r="J741">
        <v>17</v>
      </c>
    </row>
    <row r="742" spans="1:10" x14ac:dyDescent="0.35">
      <c r="A742" t="s">
        <v>14231</v>
      </c>
      <c r="B742">
        <v>219</v>
      </c>
      <c r="C742">
        <v>1020</v>
      </c>
      <c r="D742">
        <v>741</v>
      </c>
      <c r="E742" t="s">
        <v>319</v>
      </c>
      <c r="F742" t="s">
        <v>0</v>
      </c>
      <c r="G742" t="s">
        <v>3594</v>
      </c>
      <c r="H742">
        <v>2.3940000000000001</v>
      </c>
      <c r="I742">
        <v>78.69</v>
      </c>
      <c r="J742">
        <v>72</v>
      </c>
    </row>
    <row r="743" spans="1:10" x14ac:dyDescent="0.35">
      <c r="A743" t="s">
        <v>14232</v>
      </c>
      <c r="B743">
        <v>220</v>
      </c>
      <c r="C743">
        <v>1020</v>
      </c>
      <c r="D743">
        <v>741</v>
      </c>
      <c r="E743" t="s">
        <v>319</v>
      </c>
      <c r="F743" t="s">
        <v>0</v>
      </c>
      <c r="G743" t="s">
        <v>3097</v>
      </c>
      <c r="H743">
        <v>2.5</v>
      </c>
      <c r="I743">
        <v>51.83</v>
      </c>
      <c r="J743">
        <v>60</v>
      </c>
    </row>
    <row r="744" spans="1:10" x14ac:dyDescent="0.35">
      <c r="A744" t="s">
        <v>14233</v>
      </c>
      <c r="B744">
        <v>236</v>
      </c>
      <c r="C744">
        <v>1019</v>
      </c>
      <c r="D744">
        <v>743</v>
      </c>
      <c r="E744" t="s">
        <v>312</v>
      </c>
      <c r="F744" t="s">
        <v>0</v>
      </c>
      <c r="G744" t="s">
        <v>14234</v>
      </c>
      <c r="H744">
        <v>2.1829999999999998</v>
      </c>
      <c r="I744">
        <v>28.25</v>
      </c>
      <c r="J744">
        <v>44</v>
      </c>
    </row>
    <row r="745" spans="1:10" x14ac:dyDescent="0.35">
      <c r="A745" t="s">
        <v>14235</v>
      </c>
      <c r="B745">
        <v>166</v>
      </c>
      <c r="C745">
        <v>1019</v>
      </c>
      <c r="D745">
        <v>743</v>
      </c>
      <c r="E745" t="s">
        <v>328</v>
      </c>
      <c r="F745" t="s">
        <v>0</v>
      </c>
      <c r="G745" t="s">
        <v>7323</v>
      </c>
      <c r="H745">
        <v>3.4580000000000002</v>
      </c>
      <c r="I745">
        <v>72.62</v>
      </c>
      <c r="J745">
        <v>93</v>
      </c>
    </row>
    <row r="746" spans="1:10" x14ac:dyDescent="0.35">
      <c r="A746" t="s">
        <v>14236</v>
      </c>
      <c r="B746">
        <v>129</v>
      </c>
      <c r="C746">
        <v>1019</v>
      </c>
      <c r="D746">
        <v>743</v>
      </c>
      <c r="E746" t="s">
        <v>328</v>
      </c>
      <c r="F746" t="s">
        <v>0</v>
      </c>
      <c r="G746" t="s">
        <v>6603</v>
      </c>
      <c r="H746">
        <v>4.5510000000000002</v>
      </c>
      <c r="I746">
        <v>55.9</v>
      </c>
      <c r="J746">
        <v>35</v>
      </c>
    </row>
    <row r="747" spans="1:10" x14ac:dyDescent="0.35">
      <c r="A747" t="s">
        <v>14237</v>
      </c>
      <c r="B747">
        <v>545</v>
      </c>
      <c r="C747">
        <v>1018</v>
      </c>
      <c r="D747">
        <v>746</v>
      </c>
      <c r="E747" t="s">
        <v>328</v>
      </c>
      <c r="F747" t="s">
        <v>0</v>
      </c>
      <c r="G747" t="s">
        <v>2197</v>
      </c>
      <c r="H747">
        <v>5.1879999999999997</v>
      </c>
      <c r="I747">
        <v>71.31</v>
      </c>
      <c r="J747">
        <v>37</v>
      </c>
    </row>
    <row r="748" spans="1:10" x14ac:dyDescent="0.35">
      <c r="A748" t="s">
        <v>14238</v>
      </c>
      <c r="B748">
        <v>166</v>
      </c>
      <c r="C748">
        <v>1014</v>
      </c>
      <c r="D748">
        <v>747</v>
      </c>
      <c r="E748" t="s">
        <v>312</v>
      </c>
      <c r="F748" t="s">
        <v>0</v>
      </c>
      <c r="G748" t="s">
        <v>2312</v>
      </c>
      <c r="H748">
        <v>3.4049999999999998</v>
      </c>
      <c r="I748">
        <v>49.68</v>
      </c>
      <c r="J748">
        <v>166</v>
      </c>
    </row>
    <row r="749" spans="1:10" x14ac:dyDescent="0.35">
      <c r="A749" t="s">
        <v>14239</v>
      </c>
      <c r="B749">
        <v>128</v>
      </c>
      <c r="C749">
        <v>1014</v>
      </c>
      <c r="D749">
        <v>747</v>
      </c>
      <c r="E749" t="s">
        <v>328</v>
      </c>
      <c r="F749" t="s">
        <v>0</v>
      </c>
      <c r="G749" t="s">
        <v>13616</v>
      </c>
      <c r="H749">
        <v>3.9660000000000002</v>
      </c>
      <c r="I749">
        <v>62.72</v>
      </c>
      <c r="J749">
        <v>79</v>
      </c>
    </row>
    <row r="750" spans="1:10" x14ac:dyDescent="0.35">
      <c r="A750" t="s">
        <v>14240</v>
      </c>
      <c r="B750">
        <v>255</v>
      </c>
      <c r="C750">
        <v>1010</v>
      </c>
      <c r="D750">
        <v>749</v>
      </c>
      <c r="E750" t="s">
        <v>334</v>
      </c>
      <c r="F750" t="s">
        <v>0</v>
      </c>
      <c r="G750" t="s">
        <v>1827</v>
      </c>
      <c r="H750">
        <v>1.9790000000000001</v>
      </c>
      <c r="I750">
        <v>23.04</v>
      </c>
      <c r="J750">
        <v>65</v>
      </c>
    </row>
    <row r="751" spans="1:10" x14ac:dyDescent="0.35">
      <c r="A751" t="s">
        <v>14241</v>
      </c>
      <c r="B751">
        <v>217</v>
      </c>
      <c r="C751">
        <v>1010</v>
      </c>
      <c r="D751">
        <v>749</v>
      </c>
      <c r="E751" t="s">
        <v>312</v>
      </c>
      <c r="F751" t="s">
        <v>0</v>
      </c>
      <c r="G751" t="s">
        <v>2316</v>
      </c>
      <c r="H751">
        <v>2.4510000000000001</v>
      </c>
      <c r="I751">
        <v>27.13</v>
      </c>
      <c r="J751">
        <v>209</v>
      </c>
    </row>
    <row r="752" spans="1:10" x14ac:dyDescent="0.35">
      <c r="A752" t="s">
        <v>14242</v>
      </c>
      <c r="B752">
        <v>186</v>
      </c>
      <c r="C752">
        <v>1008</v>
      </c>
      <c r="D752">
        <v>751</v>
      </c>
      <c r="E752" t="s">
        <v>328</v>
      </c>
      <c r="F752" t="s">
        <v>0</v>
      </c>
      <c r="G752" t="s">
        <v>7323</v>
      </c>
      <c r="H752">
        <v>2.7040000000000002</v>
      </c>
      <c r="I752">
        <v>47.66</v>
      </c>
      <c r="J752">
        <v>39</v>
      </c>
    </row>
    <row r="753" spans="1:10" x14ac:dyDescent="0.35">
      <c r="A753" t="s">
        <v>14243</v>
      </c>
      <c r="B753">
        <v>248</v>
      </c>
      <c r="C753">
        <v>1002</v>
      </c>
      <c r="D753">
        <v>752</v>
      </c>
      <c r="E753" t="s">
        <v>312</v>
      </c>
      <c r="F753" t="s">
        <v>0</v>
      </c>
      <c r="G753" t="s">
        <v>14244</v>
      </c>
      <c r="H753">
        <v>1.847</v>
      </c>
      <c r="I753">
        <v>31.6</v>
      </c>
      <c r="J753">
        <v>92</v>
      </c>
    </row>
    <row r="754" spans="1:10" x14ac:dyDescent="0.35">
      <c r="A754" t="s">
        <v>14245</v>
      </c>
      <c r="B754">
        <v>181</v>
      </c>
      <c r="C754">
        <v>1000</v>
      </c>
      <c r="D754">
        <v>753</v>
      </c>
      <c r="E754" t="s">
        <v>328</v>
      </c>
      <c r="F754" t="s">
        <v>0</v>
      </c>
      <c r="G754" t="s">
        <v>14246</v>
      </c>
      <c r="H754">
        <v>2.766</v>
      </c>
      <c r="I754">
        <v>70.34</v>
      </c>
      <c r="J754">
        <v>51</v>
      </c>
    </row>
    <row r="755" spans="1:10" x14ac:dyDescent="0.35">
      <c r="A755" t="s">
        <v>14247</v>
      </c>
      <c r="B755">
        <v>193</v>
      </c>
      <c r="C755">
        <v>992</v>
      </c>
      <c r="D755">
        <v>754</v>
      </c>
      <c r="E755" t="s">
        <v>312</v>
      </c>
      <c r="F755" t="s">
        <v>0</v>
      </c>
      <c r="G755" t="s">
        <v>2799</v>
      </c>
      <c r="H755">
        <v>2.5630000000000002</v>
      </c>
      <c r="I755">
        <v>40.76</v>
      </c>
      <c r="J755">
        <v>50</v>
      </c>
    </row>
    <row r="756" spans="1:10" x14ac:dyDescent="0.35">
      <c r="A756" t="s">
        <v>14248</v>
      </c>
      <c r="B756">
        <v>246</v>
      </c>
      <c r="C756">
        <v>992</v>
      </c>
      <c r="D756">
        <v>754</v>
      </c>
      <c r="E756" t="s">
        <v>319</v>
      </c>
      <c r="F756" t="s">
        <v>0</v>
      </c>
      <c r="G756" t="s">
        <v>14249</v>
      </c>
      <c r="H756">
        <v>2.3370000000000002</v>
      </c>
      <c r="I756">
        <v>67.19</v>
      </c>
      <c r="J756">
        <v>53</v>
      </c>
    </row>
    <row r="757" spans="1:10" x14ac:dyDescent="0.35">
      <c r="A757" t="s">
        <v>14250</v>
      </c>
      <c r="B757">
        <v>332</v>
      </c>
      <c r="C757">
        <v>991</v>
      </c>
      <c r="D757">
        <v>756</v>
      </c>
      <c r="E757" t="s">
        <v>312</v>
      </c>
      <c r="F757" t="s">
        <v>0</v>
      </c>
      <c r="G757" t="s">
        <v>1882</v>
      </c>
      <c r="H757">
        <v>1.7769999999999999</v>
      </c>
      <c r="I757">
        <v>28.52</v>
      </c>
      <c r="J757">
        <v>16</v>
      </c>
    </row>
    <row r="758" spans="1:10" x14ac:dyDescent="0.35">
      <c r="A758" t="s">
        <v>14251</v>
      </c>
      <c r="B758">
        <v>141</v>
      </c>
      <c r="C758">
        <v>987</v>
      </c>
      <c r="D758">
        <v>757</v>
      </c>
      <c r="E758" t="s">
        <v>319</v>
      </c>
      <c r="F758" t="s">
        <v>0</v>
      </c>
      <c r="G758" t="s">
        <v>14252</v>
      </c>
      <c r="H758">
        <v>3.4239999999999999</v>
      </c>
      <c r="I758">
        <v>60.07</v>
      </c>
      <c r="J758">
        <v>37</v>
      </c>
    </row>
    <row r="759" spans="1:10" x14ac:dyDescent="0.35">
      <c r="A759" t="s">
        <v>14253</v>
      </c>
      <c r="B759">
        <v>168</v>
      </c>
      <c r="C759">
        <v>986</v>
      </c>
      <c r="D759">
        <v>758</v>
      </c>
      <c r="E759" t="s">
        <v>312</v>
      </c>
      <c r="F759" t="s">
        <v>0</v>
      </c>
      <c r="G759" t="s">
        <v>3375</v>
      </c>
      <c r="H759">
        <v>3</v>
      </c>
      <c r="I759">
        <v>27.65</v>
      </c>
      <c r="J759">
        <v>80</v>
      </c>
    </row>
    <row r="760" spans="1:10" x14ac:dyDescent="0.35">
      <c r="A760" t="s">
        <v>14254</v>
      </c>
      <c r="B760">
        <v>102</v>
      </c>
      <c r="C760">
        <v>983</v>
      </c>
      <c r="D760">
        <v>759</v>
      </c>
      <c r="E760" t="s">
        <v>319</v>
      </c>
      <c r="F760" t="s">
        <v>0</v>
      </c>
      <c r="G760" t="s">
        <v>14255</v>
      </c>
      <c r="H760">
        <v>5.056</v>
      </c>
      <c r="I760">
        <v>71.14</v>
      </c>
      <c r="J760">
        <v>27</v>
      </c>
    </row>
    <row r="761" spans="1:10" x14ac:dyDescent="0.35">
      <c r="A761" t="s">
        <v>14256</v>
      </c>
      <c r="B761">
        <v>189</v>
      </c>
      <c r="C761">
        <v>983</v>
      </c>
      <c r="D761">
        <v>759</v>
      </c>
      <c r="E761" t="s">
        <v>312</v>
      </c>
      <c r="F761" t="s">
        <v>0</v>
      </c>
      <c r="G761" t="s">
        <v>14257</v>
      </c>
      <c r="H761">
        <v>2.6949999999999998</v>
      </c>
      <c r="I761">
        <v>35.68</v>
      </c>
      <c r="J761">
        <v>77</v>
      </c>
    </row>
    <row r="762" spans="1:10" x14ac:dyDescent="0.35">
      <c r="A762" t="s">
        <v>14258</v>
      </c>
      <c r="B762">
        <v>314</v>
      </c>
      <c r="C762">
        <v>976</v>
      </c>
      <c r="D762">
        <v>761</v>
      </c>
      <c r="E762" t="s">
        <v>334</v>
      </c>
      <c r="F762" t="s">
        <v>0</v>
      </c>
      <c r="G762" t="s">
        <v>2959</v>
      </c>
      <c r="H762">
        <v>1.7609999999999999</v>
      </c>
      <c r="I762">
        <v>5.38</v>
      </c>
      <c r="J762">
        <v>53</v>
      </c>
    </row>
    <row r="763" spans="1:10" x14ac:dyDescent="0.35">
      <c r="A763" t="s">
        <v>14259</v>
      </c>
      <c r="B763">
        <v>1211</v>
      </c>
      <c r="C763">
        <v>972</v>
      </c>
      <c r="D763">
        <v>762</v>
      </c>
      <c r="E763" t="s">
        <v>334</v>
      </c>
      <c r="F763" t="s">
        <v>0</v>
      </c>
      <c r="G763" t="s">
        <v>1779</v>
      </c>
      <c r="H763">
        <v>1.9259999999999999</v>
      </c>
      <c r="I763">
        <v>9.18</v>
      </c>
      <c r="J763">
        <v>121</v>
      </c>
    </row>
    <row r="764" spans="1:10" x14ac:dyDescent="0.35">
      <c r="A764" t="s">
        <v>14260</v>
      </c>
      <c r="B764">
        <v>163</v>
      </c>
      <c r="C764">
        <v>972</v>
      </c>
      <c r="D764">
        <v>762</v>
      </c>
      <c r="E764" t="s">
        <v>312</v>
      </c>
      <c r="F764" t="s">
        <v>0</v>
      </c>
      <c r="G764" t="s">
        <v>1819</v>
      </c>
      <c r="H764">
        <v>3.1989999999999998</v>
      </c>
      <c r="I764">
        <v>26.95</v>
      </c>
      <c r="J764">
        <v>32</v>
      </c>
    </row>
    <row r="765" spans="1:10" x14ac:dyDescent="0.35">
      <c r="A765" t="s">
        <v>14261</v>
      </c>
      <c r="B765">
        <v>259</v>
      </c>
      <c r="C765">
        <v>963</v>
      </c>
      <c r="D765">
        <v>764</v>
      </c>
      <c r="E765" t="s">
        <v>334</v>
      </c>
      <c r="F765" t="s">
        <v>0</v>
      </c>
      <c r="G765" t="s">
        <v>1967</v>
      </c>
      <c r="H765">
        <v>2.0329999999999999</v>
      </c>
      <c r="I765">
        <v>25</v>
      </c>
      <c r="J765">
        <v>92</v>
      </c>
    </row>
    <row r="766" spans="1:10" x14ac:dyDescent="0.35">
      <c r="A766" t="s">
        <v>14262</v>
      </c>
      <c r="B766">
        <v>136</v>
      </c>
      <c r="C766">
        <v>961</v>
      </c>
      <c r="D766">
        <v>765</v>
      </c>
      <c r="E766" t="s">
        <v>328</v>
      </c>
      <c r="F766" t="s">
        <v>0</v>
      </c>
      <c r="G766" t="s">
        <v>2197</v>
      </c>
      <c r="H766">
        <v>4.0259999999999998</v>
      </c>
      <c r="I766">
        <v>55.81</v>
      </c>
      <c r="J766">
        <v>136</v>
      </c>
    </row>
    <row r="767" spans="1:10" x14ac:dyDescent="0.35">
      <c r="A767" t="s">
        <v>14263</v>
      </c>
      <c r="B767">
        <v>209</v>
      </c>
      <c r="C767">
        <v>960</v>
      </c>
      <c r="D767">
        <v>766</v>
      </c>
      <c r="E767" t="s">
        <v>319</v>
      </c>
      <c r="F767" t="s">
        <v>0</v>
      </c>
      <c r="G767" t="s">
        <v>14264</v>
      </c>
      <c r="H767">
        <v>4.298</v>
      </c>
      <c r="I767">
        <v>79.48</v>
      </c>
      <c r="J767">
        <v>100</v>
      </c>
    </row>
    <row r="768" spans="1:10" x14ac:dyDescent="0.35">
      <c r="A768" t="s">
        <v>14265</v>
      </c>
      <c r="B768">
        <v>236</v>
      </c>
      <c r="C768">
        <v>958</v>
      </c>
      <c r="D768">
        <v>767</v>
      </c>
      <c r="E768" t="s">
        <v>328</v>
      </c>
      <c r="F768" t="s">
        <v>0</v>
      </c>
      <c r="G768" t="s">
        <v>14266</v>
      </c>
      <c r="H768">
        <v>2.2829999999999999</v>
      </c>
      <c r="I768">
        <v>48.13</v>
      </c>
      <c r="J768">
        <v>106</v>
      </c>
    </row>
    <row r="769" spans="1:10" x14ac:dyDescent="0.35">
      <c r="A769" t="s">
        <v>14267</v>
      </c>
      <c r="B769">
        <v>342</v>
      </c>
      <c r="C769">
        <v>952</v>
      </c>
      <c r="D769">
        <v>768</v>
      </c>
      <c r="E769" t="s">
        <v>334</v>
      </c>
      <c r="F769" t="s">
        <v>0</v>
      </c>
      <c r="G769" t="s">
        <v>1961</v>
      </c>
      <c r="H769">
        <v>1.2689999999999999</v>
      </c>
      <c r="I769">
        <v>16.489999999999998</v>
      </c>
      <c r="J769">
        <v>199</v>
      </c>
    </row>
    <row r="770" spans="1:10" x14ac:dyDescent="0.35">
      <c r="A770" t="s">
        <v>14268</v>
      </c>
      <c r="B770">
        <v>549</v>
      </c>
      <c r="C770">
        <v>952</v>
      </c>
      <c r="D770">
        <v>768</v>
      </c>
      <c r="E770" t="s">
        <v>312</v>
      </c>
      <c r="F770" t="s">
        <v>0</v>
      </c>
      <c r="G770" t="s">
        <v>3052</v>
      </c>
      <c r="H770">
        <v>1.127</v>
      </c>
      <c r="I770">
        <v>36.46</v>
      </c>
      <c r="J770">
        <v>78</v>
      </c>
    </row>
    <row r="771" spans="1:10" x14ac:dyDescent="0.35">
      <c r="A771" t="s">
        <v>14269</v>
      </c>
      <c r="B771">
        <v>176</v>
      </c>
      <c r="C771">
        <v>949</v>
      </c>
      <c r="D771">
        <v>770</v>
      </c>
      <c r="E771" t="s">
        <v>328</v>
      </c>
      <c r="F771" t="s">
        <v>0</v>
      </c>
      <c r="G771" t="s">
        <v>14270</v>
      </c>
      <c r="H771">
        <v>3.2480000000000002</v>
      </c>
      <c r="I771">
        <v>55.82</v>
      </c>
      <c r="J771">
        <v>101</v>
      </c>
    </row>
    <row r="772" spans="1:10" x14ac:dyDescent="0.35">
      <c r="A772" t="s">
        <v>14271</v>
      </c>
      <c r="B772">
        <v>49</v>
      </c>
      <c r="C772">
        <v>948</v>
      </c>
      <c r="D772">
        <v>771</v>
      </c>
      <c r="E772" t="s">
        <v>319</v>
      </c>
      <c r="F772" t="s">
        <v>0</v>
      </c>
      <c r="G772" t="s">
        <v>14272</v>
      </c>
      <c r="H772">
        <v>12.212999999999999</v>
      </c>
      <c r="I772">
        <v>89.07</v>
      </c>
      <c r="J772">
        <v>49</v>
      </c>
    </row>
    <row r="773" spans="1:10" x14ac:dyDescent="0.35">
      <c r="A773" t="s">
        <v>14273</v>
      </c>
      <c r="B773">
        <v>168</v>
      </c>
      <c r="C773">
        <v>945</v>
      </c>
      <c r="D773">
        <v>772</v>
      </c>
      <c r="E773" t="s">
        <v>311</v>
      </c>
      <c r="F773" t="s">
        <v>0</v>
      </c>
      <c r="G773" t="s">
        <v>1961</v>
      </c>
      <c r="H773" t="s">
        <v>311</v>
      </c>
      <c r="I773" t="s">
        <v>311</v>
      </c>
      <c r="J773">
        <v>166</v>
      </c>
    </row>
    <row r="774" spans="1:10" x14ac:dyDescent="0.35">
      <c r="A774" t="s">
        <v>14274</v>
      </c>
      <c r="B774">
        <v>88</v>
      </c>
      <c r="C774">
        <v>944</v>
      </c>
      <c r="D774">
        <v>773</v>
      </c>
      <c r="E774" t="s">
        <v>328</v>
      </c>
      <c r="F774" t="s">
        <v>0</v>
      </c>
      <c r="G774" t="s">
        <v>3451</v>
      </c>
      <c r="H774">
        <v>5.1189999999999998</v>
      </c>
      <c r="I774">
        <v>64.37</v>
      </c>
      <c r="J774">
        <v>49</v>
      </c>
    </row>
    <row r="775" spans="1:10" x14ac:dyDescent="0.35">
      <c r="A775" t="s">
        <v>2079</v>
      </c>
      <c r="B775">
        <v>175</v>
      </c>
      <c r="C775">
        <v>944</v>
      </c>
      <c r="D775">
        <v>773</v>
      </c>
      <c r="E775" t="s">
        <v>312</v>
      </c>
      <c r="F775" t="s">
        <v>0</v>
      </c>
      <c r="G775" t="s">
        <v>2079</v>
      </c>
      <c r="H775">
        <v>2.859</v>
      </c>
      <c r="I775">
        <v>28.33</v>
      </c>
      <c r="J775">
        <v>68</v>
      </c>
    </row>
    <row r="776" spans="1:10" x14ac:dyDescent="0.35">
      <c r="A776" t="s">
        <v>14275</v>
      </c>
      <c r="B776">
        <v>196</v>
      </c>
      <c r="C776">
        <v>940</v>
      </c>
      <c r="D776">
        <v>775</v>
      </c>
      <c r="E776" t="s">
        <v>328</v>
      </c>
      <c r="F776" t="s">
        <v>0</v>
      </c>
      <c r="G776" t="s">
        <v>2743</v>
      </c>
      <c r="H776">
        <v>2.617</v>
      </c>
      <c r="I776">
        <v>50.56</v>
      </c>
      <c r="J776">
        <v>177</v>
      </c>
    </row>
    <row r="777" spans="1:10" x14ac:dyDescent="0.35">
      <c r="A777" t="s">
        <v>14276</v>
      </c>
      <c r="B777">
        <v>226</v>
      </c>
      <c r="C777">
        <v>940</v>
      </c>
      <c r="D777">
        <v>775</v>
      </c>
      <c r="E777" t="s">
        <v>312</v>
      </c>
      <c r="F777" t="s">
        <v>0</v>
      </c>
      <c r="G777" t="s">
        <v>1803</v>
      </c>
      <c r="H777">
        <v>2.1419999999999999</v>
      </c>
      <c r="I777">
        <v>27.43</v>
      </c>
      <c r="J777">
        <v>24</v>
      </c>
    </row>
    <row r="778" spans="1:10" x14ac:dyDescent="0.35">
      <c r="A778" t="s">
        <v>14277</v>
      </c>
      <c r="B778">
        <v>221</v>
      </c>
      <c r="C778">
        <v>937</v>
      </c>
      <c r="D778">
        <v>777</v>
      </c>
      <c r="E778" t="s">
        <v>312</v>
      </c>
      <c r="F778" t="s">
        <v>0</v>
      </c>
      <c r="G778" t="s">
        <v>2883</v>
      </c>
      <c r="H778">
        <v>2.056</v>
      </c>
      <c r="I778">
        <v>30.35</v>
      </c>
      <c r="J778">
        <v>74</v>
      </c>
    </row>
    <row r="779" spans="1:10" x14ac:dyDescent="0.35">
      <c r="A779" t="s">
        <v>14278</v>
      </c>
      <c r="B779">
        <v>271</v>
      </c>
      <c r="C779">
        <v>936</v>
      </c>
      <c r="D779">
        <v>778</v>
      </c>
      <c r="E779" t="s">
        <v>334</v>
      </c>
      <c r="F779" t="s">
        <v>0</v>
      </c>
      <c r="G779" t="s">
        <v>14279</v>
      </c>
      <c r="H779">
        <v>2.2949999999999999</v>
      </c>
      <c r="I779">
        <v>18.68</v>
      </c>
      <c r="J779">
        <v>47</v>
      </c>
    </row>
    <row r="780" spans="1:10" x14ac:dyDescent="0.35">
      <c r="A780" t="s">
        <v>14280</v>
      </c>
      <c r="B780">
        <v>256</v>
      </c>
      <c r="C780">
        <v>935</v>
      </c>
      <c r="D780">
        <v>779</v>
      </c>
      <c r="E780" t="s">
        <v>328</v>
      </c>
      <c r="F780" t="s">
        <v>0</v>
      </c>
      <c r="G780" t="s">
        <v>3569</v>
      </c>
      <c r="H780">
        <v>1.857</v>
      </c>
      <c r="I780">
        <v>37.81</v>
      </c>
      <c r="J780">
        <v>107</v>
      </c>
    </row>
    <row r="781" spans="1:10" x14ac:dyDescent="0.35">
      <c r="A781" t="s">
        <v>14281</v>
      </c>
      <c r="B781">
        <v>126</v>
      </c>
      <c r="C781">
        <v>933</v>
      </c>
      <c r="D781">
        <v>780</v>
      </c>
      <c r="E781" t="s">
        <v>319</v>
      </c>
      <c r="F781" t="s">
        <v>0</v>
      </c>
      <c r="G781" t="s">
        <v>3286</v>
      </c>
      <c r="H781">
        <v>6.2370000000000001</v>
      </c>
      <c r="I781">
        <v>91.71</v>
      </c>
      <c r="J781">
        <v>126</v>
      </c>
    </row>
    <row r="782" spans="1:10" x14ac:dyDescent="0.35">
      <c r="A782" t="s">
        <v>14282</v>
      </c>
      <c r="B782">
        <v>272</v>
      </c>
      <c r="C782">
        <v>930</v>
      </c>
      <c r="D782">
        <v>781</v>
      </c>
      <c r="E782" t="s">
        <v>328</v>
      </c>
      <c r="F782" t="s">
        <v>0</v>
      </c>
      <c r="G782" t="s">
        <v>3052</v>
      </c>
      <c r="H782">
        <v>1.772</v>
      </c>
      <c r="I782">
        <v>57.99</v>
      </c>
      <c r="J782">
        <v>272</v>
      </c>
    </row>
    <row r="783" spans="1:10" x14ac:dyDescent="0.35">
      <c r="A783" t="s">
        <v>14283</v>
      </c>
      <c r="B783">
        <v>181</v>
      </c>
      <c r="C783">
        <v>927</v>
      </c>
      <c r="D783">
        <v>782</v>
      </c>
      <c r="E783" t="s">
        <v>334</v>
      </c>
      <c r="F783" t="s">
        <v>0</v>
      </c>
      <c r="G783" t="s">
        <v>2019</v>
      </c>
      <c r="H783">
        <v>2.605</v>
      </c>
      <c r="I783">
        <v>23.72</v>
      </c>
      <c r="J783">
        <v>30</v>
      </c>
    </row>
    <row r="784" spans="1:10" x14ac:dyDescent="0.35">
      <c r="A784" t="s">
        <v>14284</v>
      </c>
      <c r="B784">
        <v>281</v>
      </c>
      <c r="C784">
        <v>926</v>
      </c>
      <c r="D784">
        <v>783</v>
      </c>
      <c r="E784" t="s">
        <v>312</v>
      </c>
      <c r="F784" t="s">
        <v>0</v>
      </c>
      <c r="G784" t="s">
        <v>2539</v>
      </c>
      <c r="H784">
        <v>2.121</v>
      </c>
      <c r="I784">
        <v>31.82</v>
      </c>
      <c r="J784">
        <v>53</v>
      </c>
    </row>
    <row r="785" spans="1:10" x14ac:dyDescent="0.35">
      <c r="A785" t="s">
        <v>14285</v>
      </c>
      <c r="B785">
        <v>290</v>
      </c>
      <c r="C785">
        <v>925</v>
      </c>
      <c r="D785">
        <v>784</v>
      </c>
      <c r="E785" t="s">
        <v>328</v>
      </c>
      <c r="F785" t="s">
        <v>0</v>
      </c>
      <c r="G785" t="s">
        <v>14286</v>
      </c>
      <c r="H785">
        <v>1.7589999999999999</v>
      </c>
      <c r="I785">
        <v>44.97</v>
      </c>
      <c r="J785">
        <v>85</v>
      </c>
    </row>
    <row r="786" spans="1:10" x14ac:dyDescent="0.35">
      <c r="A786" t="s">
        <v>14287</v>
      </c>
      <c r="B786">
        <v>117</v>
      </c>
      <c r="C786">
        <v>924</v>
      </c>
      <c r="D786">
        <v>785</v>
      </c>
      <c r="E786" t="s">
        <v>319</v>
      </c>
      <c r="F786" t="s">
        <v>0</v>
      </c>
      <c r="G786" t="s">
        <v>14288</v>
      </c>
      <c r="H786">
        <v>4.2190000000000003</v>
      </c>
      <c r="I786">
        <v>71.31</v>
      </c>
      <c r="J786">
        <v>117</v>
      </c>
    </row>
    <row r="787" spans="1:10" x14ac:dyDescent="0.35">
      <c r="A787" t="s">
        <v>14289</v>
      </c>
      <c r="B787">
        <v>283</v>
      </c>
      <c r="C787">
        <v>923</v>
      </c>
      <c r="D787">
        <v>786</v>
      </c>
      <c r="E787" t="s">
        <v>312</v>
      </c>
      <c r="F787" t="s">
        <v>0</v>
      </c>
      <c r="G787" t="s">
        <v>2596</v>
      </c>
      <c r="H787">
        <v>3.86</v>
      </c>
      <c r="I787">
        <v>44.59</v>
      </c>
      <c r="J787">
        <v>60</v>
      </c>
    </row>
    <row r="788" spans="1:10" x14ac:dyDescent="0.35">
      <c r="A788" t="s">
        <v>14290</v>
      </c>
      <c r="B788">
        <v>103</v>
      </c>
      <c r="C788">
        <v>923</v>
      </c>
      <c r="D788">
        <v>786</v>
      </c>
      <c r="E788" t="s">
        <v>328</v>
      </c>
      <c r="F788" t="s">
        <v>0</v>
      </c>
      <c r="G788" t="s">
        <v>14291</v>
      </c>
      <c r="H788">
        <v>4.2160000000000002</v>
      </c>
      <c r="I788">
        <v>67.930000000000007</v>
      </c>
      <c r="J788">
        <v>59</v>
      </c>
    </row>
    <row r="789" spans="1:10" x14ac:dyDescent="0.35">
      <c r="A789" t="s">
        <v>14292</v>
      </c>
      <c r="B789">
        <v>86</v>
      </c>
      <c r="C789">
        <v>921</v>
      </c>
      <c r="D789">
        <v>788</v>
      </c>
      <c r="E789" t="s">
        <v>319</v>
      </c>
      <c r="F789" t="s">
        <v>0</v>
      </c>
      <c r="G789" t="s">
        <v>7199</v>
      </c>
      <c r="H789">
        <v>5.3730000000000002</v>
      </c>
      <c r="I789">
        <v>89.62</v>
      </c>
      <c r="J789">
        <v>41</v>
      </c>
    </row>
    <row r="790" spans="1:10" x14ac:dyDescent="0.35">
      <c r="A790" t="s">
        <v>14293</v>
      </c>
      <c r="B790">
        <v>197</v>
      </c>
      <c r="C790">
        <v>920</v>
      </c>
      <c r="D790">
        <v>789</v>
      </c>
      <c r="E790" t="s">
        <v>312</v>
      </c>
      <c r="F790" t="s">
        <v>0</v>
      </c>
      <c r="G790" t="s">
        <v>2801</v>
      </c>
      <c r="H790">
        <v>2.5680000000000001</v>
      </c>
      <c r="I790">
        <v>50</v>
      </c>
      <c r="J790">
        <v>53</v>
      </c>
    </row>
    <row r="791" spans="1:10" x14ac:dyDescent="0.35">
      <c r="A791" t="s">
        <v>14294</v>
      </c>
      <c r="B791">
        <v>234</v>
      </c>
      <c r="C791">
        <v>914</v>
      </c>
      <c r="D791">
        <v>790</v>
      </c>
      <c r="E791" t="s">
        <v>311</v>
      </c>
      <c r="F791" t="s">
        <v>0</v>
      </c>
      <c r="G791" t="s">
        <v>2734</v>
      </c>
      <c r="H791" t="s">
        <v>311</v>
      </c>
      <c r="I791" t="s">
        <v>311</v>
      </c>
      <c r="J791">
        <v>33</v>
      </c>
    </row>
    <row r="792" spans="1:10" x14ac:dyDescent="0.35">
      <c r="A792" t="s">
        <v>14295</v>
      </c>
      <c r="B792">
        <v>181</v>
      </c>
      <c r="C792">
        <v>913</v>
      </c>
      <c r="D792">
        <v>791</v>
      </c>
      <c r="E792" t="s">
        <v>328</v>
      </c>
      <c r="F792" t="s">
        <v>0</v>
      </c>
      <c r="G792" t="s">
        <v>3116</v>
      </c>
      <c r="H792">
        <v>2.6269999999999998</v>
      </c>
      <c r="I792">
        <v>42.11</v>
      </c>
      <c r="J792">
        <v>52</v>
      </c>
    </row>
    <row r="793" spans="1:10" x14ac:dyDescent="0.35">
      <c r="A793" t="s">
        <v>14296</v>
      </c>
      <c r="B793">
        <v>102</v>
      </c>
      <c r="C793">
        <v>907</v>
      </c>
      <c r="D793">
        <v>792</v>
      </c>
      <c r="E793" t="s">
        <v>328</v>
      </c>
      <c r="F793" t="s">
        <v>0</v>
      </c>
      <c r="G793" t="s">
        <v>1815</v>
      </c>
      <c r="H793">
        <v>4.6669999999999998</v>
      </c>
      <c r="I793">
        <v>70.28</v>
      </c>
      <c r="J793">
        <v>102</v>
      </c>
    </row>
    <row r="794" spans="1:10" x14ac:dyDescent="0.35">
      <c r="A794" t="s">
        <v>14297</v>
      </c>
      <c r="B794">
        <v>270</v>
      </c>
      <c r="C794">
        <v>901</v>
      </c>
      <c r="D794">
        <v>793</v>
      </c>
      <c r="E794" t="s">
        <v>312</v>
      </c>
      <c r="F794" t="s">
        <v>0</v>
      </c>
      <c r="G794" t="s">
        <v>14103</v>
      </c>
      <c r="H794">
        <v>1.77</v>
      </c>
      <c r="I794">
        <v>25</v>
      </c>
      <c r="J794">
        <v>65</v>
      </c>
    </row>
    <row r="795" spans="1:10" x14ac:dyDescent="0.35">
      <c r="A795" t="s">
        <v>14298</v>
      </c>
      <c r="B795">
        <v>98</v>
      </c>
      <c r="C795">
        <v>900</v>
      </c>
      <c r="D795">
        <v>794</v>
      </c>
      <c r="E795" t="s">
        <v>319</v>
      </c>
      <c r="F795" t="s">
        <v>0</v>
      </c>
      <c r="G795" t="s">
        <v>7789</v>
      </c>
      <c r="H795">
        <v>4.7140000000000004</v>
      </c>
      <c r="I795">
        <v>85.2</v>
      </c>
      <c r="J795">
        <v>36</v>
      </c>
    </row>
    <row r="796" spans="1:10" x14ac:dyDescent="0.35">
      <c r="A796" t="s">
        <v>14299</v>
      </c>
      <c r="B796">
        <v>129</v>
      </c>
      <c r="C796">
        <v>899</v>
      </c>
      <c r="D796">
        <v>795</v>
      </c>
      <c r="E796" t="s">
        <v>319</v>
      </c>
      <c r="F796" t="s">
        <v>0</v>
      </c>
      <c r="G796" t="s">
        <v>4204</v>
      </c>
      <c r="H796">
        <v>3.5470000000000002</v>
      </c>
      <c r="I796">
        <v>95.28</v>
      </c>
      <c r="J796">
        <v>77</v>
      </c>
    </row>
    <row r="797" spans="1:10" x14ac:dyDescent="0.35">
      <c r="A797" t="s">
        <v>14300</v>
      </c>
      <c r="B797">
        <v>184</v>
      </c>
      <c r="C797">
        <v>899</v>
      </c>
      <c r="D797">
        <v>795</v>
      </c>
      <c r="E797" t="s">
        <v>319</v>
      </c>
      <c r="F797" t="s">
        <v>0</v>
      </c>
      <c r="G797" t="s">
        <v>14033</v>
      </c>
      <c r="H797">
        <v>3.331</v>
      </c>
      <c r="I797">
        <v>75.930000000000007</v>
      </c>
      <c r="J797">
        <v>58</v>
      </c>
    </row>
    <row r="798" spans="1:10" x14ac:dyDescent="0.35">
      <c r="A798" t="s">
        <v>14301</v>
      </c>
      <c r="B798">
        <v>163</v>
      </c>
      <c r="C798">
        <v>892</v>
      </c>
      <c r="D798">
        <v>797</v>
      </c>
      <c r="E798" t="s">
        <v>328</v>
      </c>
      <c r="F798" t="s">
        <v>0</v>
      </c>
      <c r="G798" t="s">
        <v>2202</v>
      </c>
      <c r="H798">
        <v>3.992</v>
      </c>
      <c r="I798">
        <v>72.95</v>
      </c>
      <c r="J798">
        <v>86</v>
      </c>
    </row>
    <row r="799" spans="1:10" x14ac:dyDescent="0.35">
      <c r="A799" t="s">
        <v>14302</v>
      </c>
      <c r="B799">
        <v>180</v>
      </c>
      <c r="C799">
        <v>891</v>
      </c>
      <c r="D799">
        <v>798</v>
      </c>
      <c r="E799" t="s">
        <v>312</v>
      </c>
      <c r="F799" t="s">
        <v>0</v>
      </c>
      <c r="G799" t="s">
        <v>14303</v>
      </c>
      <c r="H799">
        <v>2.4889999999999999</v>
      </c>
      <c r="I799">
        <v>33.869999999999997</v>
      </c>
      <c r="J799">
        <v>60</v>
      </c>
    </row>
    <row r="800" spans="1:10" x14ac:dyDescent="0.35">
      <c r="A800" t="s">
        <v>14304</v>
      </c>
      <c r="B800">
        <v>225</v>
      </c>
      <c r="C800">
        <v>885</v>
      </c>
      <c r="D800">
        <v>799</v>
      </c>
      <c r="E800" t="s">
        <v>328</v>
      </c>
      <c r="F800" t="s">
        <v>0</v>
      </c>
      <c r="G800" t="s">
        <v>8645</v>
      </c>
      <c r="H800">
        <v>1.9550000000000001</v>
      </c>
      <c r="I800">
        <v>43.31</v>
      </c>
      <c r="J800">
        <v>38</v>
      </c>
    </row>
    <row r="801" spans="1:10" x14ac:dyDescent="0.35">
      <c r="A801" t="s">
        <v>14305</v>
      </c>
      <c r="B801">
        <v>139</v>
      </c>
      <c r="C801">
        <v>884</v>
      </c>
      <c r="D801">
        <v>800</v>
      </c>
      <c r="E801" t="s">
        <v>319</v>
      </c>
      <c r="F801" t="s">
        <v>0</v>
      </c>
      <c r="G801" t="s">
        <v>6749</v>
      </c>
      <c r="H801">
        <v>3.431</v>
      </c>
      <c r="I801">
        <v>72.89</v>
      </c>
      <c r="J801">
        <v>56</v>
      </c>
    </row>
    <row r="802" spans="1:10" x14ac:dyDescent="0.35">
      <c r="A802" t="s">
        <v>14306</v>
      </c>
      <c r="B802">
        <v>135</v>
      </c>
      <c r="C802">
        <v>883</v>
      </c>
      <c r="D802">
        <v>801</v>
      </c>
      <c r="E802" t="s">
        <v>319</v>
      </c>
      <c r="F802" t="s">
        <v>0</v>
      </c>
      <c r="G802" t="s">
        <v>14307</v>
      </c>
      <c r="H802">
        <v>4.194</v>
      </c>
      <c r="I802">
        <v>80.2</v>
      </c>
      <c r="J802">
        <v>77</v>
      </c>
    </row>
    <row r="803" spans="1:10" x14ac:dyDescent="0.35">
      <c r="A803" t="s">
        <v>14308</v>
      </c>
      <c r="B803">
        <v>95</v>
      </c>
      <c r="C803">
        <v>881</v>
      </c>
      <c r="D803">
        <v>802</v>
      </c>
      <c r="E803" t="s">
        <v>319</v>
      </c>
      <c r="F803" t="s">
        <v>0</v>
      </c>
      <c r="G803" t="s">
        <v>3628</v>
      </c>
      <c r="H803">
        <v>4.9329999999999998</v>
      </c>
      <c r="I803">
        <v>94.8</v>
      </c>
      <c r="J803">
        <v>77</v>
      </c>
    </row>
    <row r="804" spans="1:10" x14ac:dyDescent="0.35">
      <c r="A804" t="s">
        <v>14309</v>
      </c>
      <c r="B804">
        <v>149</v>
      </c>
      <c r="C804">
        <v>880</v>
      </c>
      <c r="D804">
        <v>803</v>
      </c>
      <c r="E804" t="s">
        <v>319</v>
      </c>
      <c r="F804" t="s">
        <v>0</v>
      </c>
      <c r="G804" t="s">
        <v>2100</v>
      </c>
      <c r="H804">
        <v>3.2709999999999999</v>
      </c>
      <c r="I804">
        <v>81.45</v>
      </c>
      <c r="J804">
        <v>52</v>
      </c>
    </row>
    <row r="805" spans="1:10" x14ac:dyDescent="0.35">
      <c r="A805" t="s">
        <v>14310</v>
      </c>
      <c r="B805">
        <v>77</v>
      </c>
      <c r="C805">
        <v>879</v>
      </c>
      <c r="D805">
        <v>804</v>
      </c>
      <c r="E805" t="s">
        <v>319</v>
      </c>
      <c r="F805" t="s">
        <v>0</v>
      </c>
      <c r="G805" t="s">
        <v>1699</v>
      </c>
      <c r="H805">
        <v>6.2240000000000002</v>
      </c>
      <c r="I805">
        <v>81.099999999999994</v>
      </c>
      <c r="J805">
        <v>22</v>
      </c>
    </row>
    <row r="806" spans="1:10" x14ac:dyDescent="0.35">
      <c r="A806" t="s">
        <v>14311</v>
      </c>
      <c r="B806">
        <v>163</v>
      </c>
      <c r="C806">
        <v>875</v>
      </c>
      <c r="D806">
        <v>805</v>
      </c>
      <c r="E806" t="s">
        <v>311</v>
      </c>
      <c r="F806" t="s">
        <v>0</v>
      </c>
      <c r="G806" t="s">
        <v>2476</v>
      </c>
      <c r="H806" t="s">
        <v>311</v>
      </c>
      <c r="I806" t="s">
        <v>311</v>
      </c>
      <c r="J806">
        <v>74</v>
      </c>
    </row>
    <row r="807" spans="1:10" x14ac:dyDescent="0.35">
      <c r="A807" t="s">
        <v>14312</v>
      </c>
      <c r="B807">
        <v>51</v>
      </c>
      <c r="C807">
        <v>874</v>
      </c>
      <c r="D807">
        <v>806</v>
      </c>
      <c r="E807" t="s">
        <v>319</v>
      </c>
      <c r="F807" t="s">
        <v>0</v>
      </c>
      <c r="G807" t="s">
        <v>2392</v>
      </c>
      <c r="H807">
        <v>8.9580000000000002</v>
      </c>
      <c r="I807">
        <v>84.32</v>
      </c>
      <c r="J807">
        <v>31</v>
      </c>
    </row>
    <row r="808" spans="1:10" x14ac:dyDescent="0.35">
      <c r="A808" t="s">
        <v>14313</v>
      </c>
      <c r="B808">
        <v>139</v>
      </c>
      <c r="C808">
        <v>874</v>
      </c>
      <c r="D808">
        <v>806</v>
      </c>
      <c r="E808" t="s">
        <v>328</v>
      </c>
      <c r="F808" t="s">
        <v>0</v>
      </c>
      <c r="G808" t="s">
        <v>2077</v>
      </c>
      <c r="H808">
        <v>3.2709999999999999</v>
      </c>
      <c r="I808">
        <v>55.47</v>
      </c>
      <c r="J808">
        <v>51</v>
      </c>
    </row>
    <row r="809" spans="1:10" x14ac:dyDescent="0.35">
      <c r="A809" t="s">
        <v>14314</v>
      </c>
      <c r="B809">
        <v>265</v>
      </c>
      <c r="C809">
        <v>873</v>
      </c>
      <c r="D809">
        <v>808</v>
      </c>
      <c r="E809" t="s">
        <v>312</v>
      </c>
      <c r="F809" t="s">
        <v>0</v>
      </c>
      <c r="G809" t="s">
        <v>2053</v>
      </c>
      <c r="H809">
        <v>1.71</v>
      </c>
      <c r="I809">
        <v>37.86</v>
      </c>
      <c r="J809">
        <v>127</v>
      </c>
    </row>
    <row r="810" spans="1:10" x14ac:dyDescent="0.35">
      <c r="A810" t="s">
        <v>14315</v>
      </c>
      <c r="B810">
        <v>196</v>
      </c>
      <c r="C810">
        <v>870</v>
      </c>
      <c r="D810">
        <v>809</v>
      </c>
      <c r="E810" t="s">
        <v>312</v>
      </c>
      <c r="F810" t="s">
        <v>0</v>
      </c>
      <c r="G810" t="s">
        <v>4034</v>
      </c>
      <c r="H810">
        <v>2.3119999999999998</v>
      </c>
      <c r="I810">
        <v>47.28</v>
      </c>
      <c r="J810">
        <v>78</v>
      </c>
    </row>
    <row r="811" spans="1:10" x14ac:dyDescent="0.35">
      <c r="A811" t="s">
        <v>14316</v>
      </c>
      <c r="B811">
        <v>275</v>
      </c>
      <c r="C811">
        <v>870</v>
      </c>
      <c r="D811">
        <v>809</v>
      </c>
      <c r="E811" t="s">
        <v>312</v>
      </c>
      <c r="F811" t="s">
        <v>0</v>
      </c>
      <c r="G811" t="s">
        <v>14317</v>
      </c>
      <c r="H811">
        <v>2.1949999999999998</v>
      </c>
      <c r="I811">
        <v>21.62</v>
      </c>
      <c r="J811">
        <v>49</v>
      </c>
    </row>
    <row r="812" spans="1:10" x14ac:dyDescent="0.35">
      <c r="A812" t="s">
        <v>14318</v>
      </c>
      <c r="B812">
        <v>254</v>
      </c>
      <c r="C812">
        <v>868</v>
      </c>
      <c r="D812">
        <v>811</v>
      </c>
      <c r="E812" t="s">
        <v>319</v>
      </c>
      <c r="F812" t="s">
        <v>0</v>
      </c>
      <c r="G812" t="s">
        <v>2734</v>
      </c>
      <c r="H812">
        <v>2.891</v>
      </c>
      <c r="I812">
        <v>82.26</v>
      </c>
      <c r="J812">
        <v>80</v>
      </c>
    </row>
    <row r="813" spans="1:10" x14ac:dyDescent="0.35">
      <c r="A813" t="s">
        <v>14319</v>
      </c>
      <c r="B813">
        <v>250</v>
      </c>
      <c r="C813">
        <v>867</v>
      </c>
      <c r="D813">
        <v>812</v>
      </c>
      <c r="E813" t="s">
        <v>312</v>
      </c>
      <c r="F813" t="s">
        <v>0</v>
      </c>
      <c r="G813" t="s">
        <v>4399</v>
      </c>
      <c r="H813">
        <v>1.6080000000000001</v>
      </c>
      <c r="I813">
        <v>27.94</v>
      </c>
      <c r="J813">
        <v>70</v>
      </c>
    </row>
    <row r="814" spans="1:10" x14ac:dyDescent="0.35">
      <c r="A814" t="s">
        <v>14320</v>
      </c>
      <c r="B814">
        <v>132</v>
      </c>
      <c r="C814">
        <v>863</v>
      </c>
      <c r="D814">
        <v>813</v>
      </c>
      <c r="E814" t="s">
        <v>319</v>
      </c>
      <c r="F814" t="s">
        <v>0</v>
      </c>
      <c r="G814" t="s">
        <v>7789</v>
      </c>
      <c r="H814">
        <v>3.1850000000000001</v>
      </c>
      <c r="I814">
        <v>71.16</v>
      </c>
      <c r="J814">
        <v>39</v>
      </c>
    </row>
    <row r="815" spans="1:10" x14ac:dyDescent="0.35">
      <c r="A815" t="s">
        <v>14321</v>
      </c>
      <c r="B815">
        <v>202</v>
      </c>
      <c r="C815">
        <v>862</v>
      </c>
      <c r="D815">
        <v>814</v>
      </c>
      <c r="E815" t="s">
        <v>328</v>
      </c>
      <c r="F815" t="s">
        <v>0</v>
      </c>
      <c r="G815" t="s">
        <v>3052</v>
      </c>
      <c r="H815">
        <v>2.3849999999999998</v>
      </c>
      <c r="I815">
        <v>72.569999999999993</v>
      </c>
      <c r="J815">
        <v>59</v>
      </c>
    </row>
    <row r="816" spans="1:10" x14ac:dyDescent="0.35">
      <c r="A816" t="s">
        <v>14322</v>
      </c>
      <c r="B816">
        <v>120</v>
      </c>
      <c r="C816">
        <v>860</v>
      </c>
      <c r="D816">
        <v>815</v>
      </c>
      <c r="E816" t="s">
        <v>319</v>
      </c>
      <c r="F816" t="s">
        <v>0</v>
      </c>
      <c r="G816" t="s">
        <v>8101</v>
      </c>
      <c r="H816">
        <v>4.1630000000000003</v>
      </c>
      <c r="I816">
        <v>73.900000000000006</v>
      </c>
      <c r="J816">
        <v>59</v>
      </c>
    </row>
    <row r="817" spans="1:10" x14ac:dyDescent="0.35">
      <c r="A817" t="s">
        <v>14323</v>
      </c>
      <c r="B817">
        <v>183</v>
      </c>
      <c r="C817">
        <v>859</v>
      </c>
      <c r="D817">
        <v>816</v>
      </c>
      <c r="E817" t="s">
        <v>328</v>
      </c>
      <c r="F817" t="s">
        <v>0</v>
      </c>
      <c r="G817" t="s">
        <v>6040</v>
      </c>
      <c r="H817">
        <v>2.5659999999999998</v>
      </c>
      <c r="I817">
        <v>53.78</v>
      </c>
      <c r="J817">
        <v>60</v>
      </c>
    </row>
    <row r="818" spans="1:10" x14ac:dyDescent="0.35">
      <c r="A818" t="s">
        <v>14324</v>
      </c>
      <c r="B818">
        <v>168</v>
      </c>
      <c r="C818">
        <v>859</v>
      </c>
      <c r="D818">
        <v>816</v>
      </c>
      <c r="E818" t="s">
        <v>319</v>
      </c>
      <c r="F818" t="s">
        <v>0</v>
      </c>
      <c r="G818" t="s">
        <v>14325</v>
      </c>
      <c r="H818">
        <v>3.9169999999999998</v>
      </c>
      <c r="I818">
        <v>76.72</v>
      </c>
      <c r="J818">
        <v>39</v>
      </c>
    </row>
    <row r="819" spans="1:10" x14ac:dyDescent="0.35">
      <c r="A819" t="s">
        <v>14326</v>
      </c>
      <c r="B819">
        <v>167</v>
      </c>
      <c r="C819">
        <v>855</v>
      </c>
      <c r="D819">
        <v>818</v>
      </c>
      <c r="E819" t="s">
        <v>312</v>
      </c>
      <c r="F819" t="s">
        <v>0</v>
      </c>
      <c r="G819" t="s">
        <v>8446</v>
      </c>
      <c r="H819">
        <v>2.54</v>
      </c>
      <c r="I819">
        <v>31.1</v>
      </c>
      <c r="J819">
        <v>29</v>
      </c>
    </row>
    <row r="820" spans="1:10" x14ac:dyDescent="0.35">
      <c r="A820" t="s">
        <v>14327</v>
      </c>
      <c r="B820">
        <v>156</v>
      </c>
      <c r="C820">
        <v>855</v>
      </c>
      <c r="D820">
        <v>818</v>
      </c>
      <c r="E820" t="s">
        <v>319</v>
      </c>
      <c r="F820" t="s">
        <v>0</v>
      </c>
      <c r="G820" t="s">
        <v>14328</v>
      </c>
      <c r="H820">
        <v>2.9089999999999998</v>
      </c>
      <c r="I820">
        <v>79.8</v>
      </c>
      <c r="J820">
        <v>78</v>
      </c>
    </row>
    <row r="821" spans="1:10" x14ac:dyDescent="0.35">
      <c r="A821" t="s">
        <v>14329</v>
      </c>
      <c r="B821">
        <v>110</v>
      </c>
      <c r="C821">
        <v>855</v>
      </c>
      <c r="D821">
        <v>818</v>
      </c>
      <c r="E821" t="s">
        <v>328</v>
      </c>
      <c r="F821" t="s">
        <v>0</v>
      </c>
      <c r="G821" t="s">
        <v>1845</v>
      </c>
      <c r="H821">
        <v>4.1820000000000004</v>
      </c>
      <c r="I821">
        <v>58.83</v>
      </c>
      <c r="J821">
        <v>110</v>
      </c>
    </row>
    <row r="822" spans="1:10" x14ac:dyDescent="0.35">
      <c r="A822" t="s">
        <v>14330</v>
      </c>
      <c r="B822">
        <v>362</v>
      </c>
      <c r="C822">
        <v>854</v>
      </c>
      <c r="D822">
        <v>821</v>
      </c>
      <c r="E822" t="s">
        <v>328</v>
      </c>
      <c r="F822" t="s">
        <v>0</v>
      </c>
      <c r="G822" t="s">
        <v>7525</v>
      </c>
      <c r="H822">
        <v>2.5859999999999999</v>
      </c>
      <c r="I822">
        <v>46.04</v>
      </c>
      <c r="J822">
        <v>220</v>
      </c>
    </row>
    <row r="823" spans="1:10" x14ac:dyDescent="0.35">
      <c r="A823" t="s">
        <v>14331</v>
      </c>
      <c r="B823">
        <v>317</v>
      </c>
      <c r="C823">
        <v>854</v>
      </c>
      <c r="D823">
        <v>821</v>
      </c>
      <c r="E823" t="s">
        <v>328</v>
      </c>
      <c r="F823" t="s">
        <v>0</v>
      </c>
      <c r="G823" t="s">
        <v>3052</v>
      </c>
      <c r="H823">
        <v>1.669</v>
      </c>
      <c r="I823">
        <v>53.12</v>
      </c>
      <c r="J823">
        <v>125</v>
      </c>
    </row>
    <row r="824" spans="1:10" x14ac:dyDescent="0.35">
      <c r="A824" t="s">
        <v>14332</v>
      </c>
      <c r="B824">
        <v>151</v>
      </c>
      <c r="C824">
        <v>851</v>
      </c>
      <c r="D824">
        <v>823</v>
      </c>
      <c r="E824" t="s">
        <v>319</v>
      </c>
      <c r="F824" t="s">
        <v>0</v>
      </c>
      <c r="G824" t="s">
        <v>4124</v>
      </c>
      <c r="H824">
        <v>3.41</v>
      </c>
      <c r="I824">
        <v>81.58</v>
      </c>
      <c r="J824">
        <v>31</v>
      </c>
    </row>
    <row r="825" spans="1:10" x14ac:dyDescent="0.35">
      <c r="A825" t="s">
        <v>14333</v>
      </c>
      <c r="B825">
        <v>154</v>
      </c>
      <c r="C825">
        <v>851</v>
      </c>
      <c r="D825">
        <v>823</v>
      </c>
      <c r="E825" t="s">
        <v>312</v>
      </c>
      <c r="F825" t="s">
        <v>0</v>
      </c>
      <c r="G825" t="s">
        <v>2652</v>
      </c>
      <c r="H825">
        <v>2.645</v>
      </c>
      <c r="I825">
        <v>40.29</v>
      </c>
      <c r="J825">
        <v>56</v>
      </c>
    </row>
    <row r="826" spans="1:10" x14ac:dyDescent="0.35">
      <c r="A826" t="s">
        <v>14334</v>
      </c>
      <c r="B826">
        <v>117</v>
      </c>
      <c r="C826">
        <v>849</v>
      </c>
      <c r="D826">
        <v>825</v>
      </c>
      <c r="E826" t="s">
        <v>328</v>
      </c>
      <c r="F826" t="s">
        <v>0</v>
      </c>
      <c r="G826" t="s">
        <v>2302</v>
      </c>
      <c r="H826">
        <v>3.798</v>
      </c>
      <c r="I826">
        <v>56.15</v>
      </c>
      <c r="J826">
        <v>47</v>
      </c>
    </row>
    <row r="827" spans="1:10" x14ac:dyDescent="0.35">
      <c r="A827" t="s">
        <v>14335</v>
      </c>
      <c r="B827">
        <v>226</v>
      </c>
      <c r="C827">
        <v>849</v>
      </c>
      <c r="D827">
        <v>825</v>
      </c>
      <c r="E827" t="s">
        <v>312</v>
      </c>
      <c r="F827" t="s">
        <v>0</v>
      </c>
      <c r="G827" t="s">
        <v>14336</v>
      </c>
      <c r="H827">
        <v>1.915</v>
      </c>
      <c r="I827">
        <v>28.48</v>
      </c>
      <c r="J827">
        <v>86</v>
      </c>
    </row>
    <row r="828" spans="1:10" x14ac:dyDescent="0.35">
      <c r="A828" t="s">
        <v>14337</v>
      </c>
      <c r="B828">
        <v>109</v>
      </c>
      <c r="C828">
        <v>848</v>
      </c>
      <c r="D828">
        <v>827</v>
      </c>
      <c r="E828" t="s">
        <v>328</v>
      </c>
      <c r="F828" t="s">
        <v>0</v>
      </c>
      <c r="G828" t="s">
        <v>14338</v>
      </c>
      <c r="H828">
        <v>4.343</v>
      </c>
      <c r="I828">
        <v>75.290000000000006</v>
      </c>
      <c r="J828">
        <v>44</v>
      </c>
    </row>
    <row r="829" spans="1:10" x14ac:dyDescent="0.35">
      <c r="A829" t="s">
        <v>14339</v>
      </c>
      <c r="B829">
        <v>197</v>
      </c>
      <c r="C829">
        <v>847</v>
      </c>
      <c r="D829">
        <v>828</v>
      </c>
      <c r="E829" t="s">
        <v>319</v>
      </c>
      <c r="F829" t="s">
        <v>0</v>
      </c>
      <c r="G829" t="s">
        <v>3986</v>
      </c>
      <c r="H829">
        <v>2.72</v>
      </c>
      <c r="I829">
        <v>55.15</v>
      </c>
      <c r="J829">
        <v>96</v>
      </c>
    </row>
    <row r="830" spans="1:10" x14ac:dyDescent="0.35">
      <c r="A830" t="s">
        <v>14340</v>
      </c>
      <c r="B830">
        <v>294</v>
      </c>
      <c r="C830">
        <v>846</v>
      </c>
      <c r="D830">
        <v>829</v>
      </c>
      <c r="E830" t="s">
        <v>334</v>
      </c>
      <c r="F830" t="s">
        <v>0</v>
      </c>
      <c r="G830" t="s">
        <v>2402</v>
      </c>
      <c r="H830">
        <v>1.667</v>
      </c>
      <c r="I830">
        <v>14.34</v>
      </c>
      <c r="J830">
        <v>72</v>
      </c>
    </row>
    <row r="831" spans="1:10" x14ac:dyDescent="0.35">
      <c r="A831" t="s">
        <v>14341</v>
      </c>
      <c r="B831">
        <v>197</v>
      </c>
      <c r="C831">
        <v>842</v>
      </c>
      <c r="D831">
        <v>830</v>
      </c>
      <c r="E831" t="s">
        <v>328</v>
      </c>
      <c r="F831" t="s">
        <v>0</v>
      </c>
      <c r="G831" t="s">
        <v>2893</v>
      </c>
      <c r="H831">
        <v>2.4540000000000002</v>
      </c>
      <c r="I831">
        <v>40.76</v>
      </c>
      <c r="J831">
        <v>21</v>
      </c>
    </row>
    <row r="832" spans="1:10" x14ac:dyDescent="0.35">
      <c r="A832" t="s">
        <v>14342</v>
      </c>
      <c r="B832">
        <v>338</v>
      </c>
      <c r="C832">
        <v>840</v>
      </c>
      <c r="D832">
        <v>831</v>
      </c>
      <c r="E832" t="s">
        <v>311</v>
      </c>
      <c r="F832" t="s">
        <v>0</v>
      </c>
      <c r="G832" t="s">
        <v>1759</v>
      </c>
      <c r="H832" t="s">
        <v>311</v>
      </c>
      <c r="I832" t="s">
        <v>311</v>
      </c>
      <c r="J832">
        <v>337</v>
      </c>
    </row>
    <row r="833" spans="1:10" x14ac:dyDescent="0.35">
      <c r="A833" t="s">
        <v>14343</v>
      </c>
      <c r="B833">
        <v>141</v>
      </c>
      <c r="C833">
        <v>837</v>
      </c>
      <c r="D833">
        <v>832</v>
      </c>
      <c r="E833" t="s">
        <v>312</v>
      </c>
      <c r="F833" t="s">
        <v>0</v>
      </c>
      <c r="G833" t="s">
        <v>2146</v>
      </c>
      <c r="H833">
        <v>2.6789999999999998</v>
      </c>
      <c r="I833">
        <v>28.54</v>
      </c>
      <c r="J833">
        <v>76</v>
      </c>
    </row>
    <row r="834" spans="1:10" x14ac:dyDescent="0.35">
      <c r="A834" t="s">
        <v>14344</v>
      </c>
      <c r="B834">
        <v>138</v>
      </c>
      <c r="C834">
        <v>836</v>
      </c>
      <c r="D834">
        <v>833</v>
      </c>
      <c r="E834" t="s">
        <v>311</v>
      </c>
      <c r="F834" t="s">
        <v>0</v>
      </c>
      <c r="G834" t="s">
        <v>2063</v>
      </c>
      <c r="H834" t="s">
        <v>311</v>
      </c>
      <c r="I834" t="s">
        <v>311</v>
      </c>
      <c r="J834">
        <v>60</v>
      </c>
    </row>
    <row r="835" spans="1:10" x14ac:dyDescent="0.35">
      <c r="A835" t="s">
        <v>14345</v>
      </c>
      <c r="B835">
        <v>142</v>
      </c>
      <c r="C835">
        <v>832</v>
      </c>
      <c r="D835">
        <v>834</v>
      </c>
      <c r="E835" t="s">
        <v>328</v>
      </c>
      <c r="F835" t="s">
        <v>0</v>
      </c>
      <c r="G835" t="s">
        <v>14346</v>
      </c>
      <c r="H835">
        <v>3.0470000000000002</v>
      </c>
      <c r="I835">
        <v>52.95</v>
      </c>
      <c r="J835">
        <v>63</v>
      </c>
    </row>
    <row r="836" spans="1:10" x14ac:dyDescent="0.35">
      <c r="A836" t="s">
        <v>14347</v>
      </c>
      <c r="B836">
        <v>175</v>
      </c>
      <c r="C836">
        <v>832</v>
      </c>
      <c r="D836">
        <v>834</v>
      </c>
      <c r="E836" t="s">
        <v>319</v>
      </c>
      <c r="F836" t="s">
        <v>0</v>
      </c>
      <c r="G836" t="s">
        <v>2734</v>
      </c>
      <c r="H836">
        <v>2.8969999999999998</v>
      </c>
      <c r="I836">
        <v>83.07</v>
      </c>
      <c r="J836">
        <v>77</v>
      </c>
    </row>
    <row r="837" spans="1:10" x14ac:dyDescent="0.35">
      <c r="A837" t="s">
        <v>14348</v>
      </c>
      <c r="B837">
        <v>134</v>
      </c>
      <c r="C837">
        <v>829</v>
      </c>
      <c r="D837">
        <v>836</v>
      </c>
      <c r="E837" t="s">
        <v>319</v>
      </c>
      <c r="F837" t="s">
        <v>0</v>
      </c>
      <c r="G837" t="s">
        <v>2734</v>
      </c>
      <c r="H837">
        <v>4.3470000000000004</v>
      </c>
      <c r="I837">
        <v>96.37</v>
      </c>
      <c r="J837">
        <v>37</v>
      </c>
    </row>
    <row r="838" spans="1:10" x14ac:dyDescent="0.35">
      <c r="A838" t="s">
        <v>14349</v>
      </c>
      <c r="B838">
        <v>126</v>
      </c>
      <c r="C838">
        <v>828</v>
      </c>
      <c r="D838">
        <v>837</v>
      </c>
      <c r="E838" t="s">
        <v>319</v>
      </c>
      <c r="F838" t="s">
        <v>0</v>
      </c>
      <c r="G838" t="s">
        <v>14350</v>
      </c>
      <c r="H838">
        <v>3.3109999999999999</v>
      </c>
      <c r="I838">
        <v>60.81</v>
      </c>
      <c r="J838">
        <v>47</v>
      </c>
    </row>
    <row r="839" spans="1:10" x14ac:dyDescent="0.35">
      <c r="A839" t="s">
        <v>14351</v>
      </c>
      <c r="B839">
        <v>282</v>
      </c>
      <c r="C839">
        <v>827</v>
      </c>
      <c r="D839">
        <v>838</v>
      </c>
      <c r="E839" t="s">
        <v>328</v>
      </c>
      <c r="F839" t="s">
        <v>0</v>
      </c>
      <c r="G839" t="s">
        <v>14352</v>
      </c>
      <c r="H839">
        <v>1.7150000000000001</v>
      </c>
      <c r="I839">
        <v>40.520000000000003</v>
      </c>
      <c r="J839">
        <v>131</v>
      </c>
    </row>
    <row r="840" spans="1:10" x14ac:dyDescent="0.35">
      <c r="A840" t="s">
        <v>14353</v>
      </c>
      <c r="B840">
        <v>133</v>
      </c>
      <c r="C840">
        <v>826</v>
      </c>
      <c r="D840">
        <v>839</v>
      </c>
      <c r="E840" t="s">
        <v>311</v>
      </c>
      <c r="F840" t="s">
        <v>0</v>
      </c>
      <c r="G840" t="s">
        <v>1798</v>
      </c>
      <c r="H840" t="s">
        <v>311</v>
      </c>
      <c r="I840" t="s">
        <v>311</v>
      </c>
      <c r="J840">
        <v>14</v>
      </c>
    </row>
    <row r="841" spans="1:10" x14ac:dyDescent="0.35">
      <c r="A841" t="s">
        <v>14354</v>
      </c>
      <c r="B841">
        <v>113</v>
      </c>
      <c r="C841">
        <v>825</v>
      </c>
      <c r="D841">
        <v>840</v>
      </c>
      <c r="E841" t="s">
        <v>319</v>
      </c>
      <c r="F841" t="s">
        <v>0</v>
      </c>
      <c r="G841" t="s">
        <v>2333</v>
      </c>
      <c r="H841">
        <v>4.0090000000000003</v>
      </c>
      <c r="I841">
        <v>71.010000000000005</v>
      </c>
      <c r="J841">
        <v>113</v>
      </c>
    </row>
    <row r="842" spans="1:10" x14ac:dyDescent="0.35">
      <c r="A842" t="s">
        <v>14355</v>
      </c>
      <c r="B842">
        <v>227</v>
      </c>
      <c r="C842">
        <v>824</v>
      </c>
      <c r="D842">
        <v>841</v>
      </c>
      <c r="E842" t="s">
        <v>328</v>
      </c>
      <c r="F842" t="s">
        <v>0</v>
      </c>
      <c r="G842" t="s">
        <v>2734</v>
      </c>
      <c r="H842">
        <v>2.214</v>
      </c>
      <c r="I842">
        <v>55.65</v>
      </c>
      <c r="J842">
        <v>46</v>
      </c>
    </row>
    <row r="843" spans="1:10" x14ac:dyDescent="0.35">
      <c r="A843" t="s">
        <v>14356</v>
      </c>
      <c r="B843">
        <v>318</v>
      </c>
      <c r="C843">
        <v>823</v>
      </c>
      <c r="D843">
        <v>842</v>
      </c>
      <c r="E843" t="s">
        <v>328</v>
      </c>
      <c r="F843" t="s">
        <v>0</v>
      </c>
      <c r="G843" t="s">
        <v>2520</v>
      </c>
      <c r="H843">
        <v>1.1990000000000001</v>
      </c>
      <c r="I843">
        <v>66.11</v>
      </c>
      <c r="J843">
        <v>179</v>
      </c>
    </row>
    <row r="844" spans="1:10" x14ac:dyDescent="0.35">
      <c r="A844" t="s">
        <v>14357</v>
      </c>
      <c r="B844">
        <v>185</v>
      </c>
      <c r="C844">
        <v>823</v>
      </c>
      <c r="D844">
        <v>842</v>
      </c>
      <c r="E844" t="s">
        <v>312</v>
      </c>
      <c r="F844" t="s">
        <v>0</v>
      </c>
      <c r="G844" t="s">
        <v>14358</v>
      </c>
      <c r="H844">
        <v>2.5179999999999998</v>
      </c>
      <c r="I844">
        <v>22.11</v>
      </c>
      <c r="J844">
        <v>31</v>
      </c>
    </row>
    <row r="845" spans="1:10" x14ac:dyDescent="0.35">
      <c r="A845" t="s">
        <v>14359</v>
      </c>
      <c r="B845">
        <v>161</v>
      </c>
      <c r="C845">
        <v>820</v>
      </c>
      <c r="D845">
        <v>844</v>
      </c>
      <c r="E845" t="s">
        <v>312</v>
      </c>
      <c r="F845" t="s">
        <v>0</v>
      </c>
      <c r="G845" t="s">
        <v>14360</v>
      </c>
      <c r="H845">
        <v>2.948</v>
      </c>
      <c r="I845">
        <v>30.74</v>
      </c>
      <c r="J845">
        <v>56</v>
      </c>
    </row>
    <row r="846" spans="1:10" x14ac:dyDescent="0.35">
      <c r="A846" t="s">
        <v>14361</v>
      </c>
      <c r="B846">
        <v>491</v>
      </c>
      <c r="C846">
        <v>815</v>
      </c>
      <c r="D846">
        <v>845</v>
      </c>
      <c r="E846" t="s">
        <v>334</v>
      </c>
      <c r="F846" t="s">
        <v>0</v>
      </c>
      <c r="G846" t="s">
        <v>4416</v>
      </c>
      <c r="H846">
        <v>1.8759999999999999</v>
      </c>
      <c r="I846">
        <v>15.23</v>
      </c>
      <c r="J846">
        <v>88</v>
      </c>
    </row>
    <row r="847" spans="1:10" x14ac:dyDescent="0.35">
      <c r="A847" t="s">
        <v>14362</v>
      </c>
      <c r="B847">
        <v>143</v>
      </c>
      <c r="C847">
        <v>809</v>
      </c>
      <c r="D847">
        <v>846</v>
      </c>
      <c r="E847" t="s">
        <v>319</v>
      </c>
      <c r="F847" t="s">
        <v>0</v>
      </c>
      <c r="G847" t="s">
        <v>14363</v>
      </c>
      <c r="H847">
        <v>3.081</v>
      </c>
      <c r="I847">
        <v>72.37</v>
      </c>
      <c r="J847">
        <v>71</v>
      </c>
    </row>
    <row r="848" spans="1:10" x14ac:dyDescent="0.35">
      <c r="A848" t="s">
        <v>14364</v>
      </c>
      <c r="B848">
        <v>202</v>
      </c>
      <c r="C848">
        <v>808</v>
      </c>
      <c r="D848">
        <v>847</v>
      </c>
      <c r="E848" t="s">
        <v>328</v>
      </c>
      <c r="F848" t="s">
        <v>0</v>
      </c>
      <c r="G848" t="s">
        <v>2734</v>
      </c>
      <c r="H848">
        <v>2.226</v>
      </c>
      <c r="I848">
        <v>58.07</v>
      </c>
      <c r="J848">
        <v>29</v>
      </c>
    </row>
    <row r="849" spans="1:10" x14ac:dyDescent="0.35">
      <c r="A849" t="s">
        <v>14365</v>
      </c>
      <c r="B849">
        <v>247</v>
      </c>
      <c r="C849">
        <v>808</v>
      </c>
      <c r="D849">
        <v>847</v>
      </c>
      <c r="E849" t="s">
        <v>311</v>
      </c>
      <c r="F849" t="s">
        <v>0</v>
      </c>
      <c r="G849" t="s">
        <v>6759</v>
      </c>
      <c r="H849" t="s">
        <v>311</v>
      </c>
      <c r="I849" t="s">
        <v>311</v>
      </c>
      <c r="J849">
        <v>115</v>
      </c>
    </row>
    <row r="850" spans="1:10" x14ac:dyDescent="0.35">
      <c r="A850" t="s">
        <v>14366</v>
      </c>
      <c r="B850">
        <v>206</v>
      </c>
      <c r="C850">
        <v>807</v>
      </c>
      <c r="D850">
        <v>849</v>
      </c>
      <c r="E850" t="s">
        <v>311</v>
      </c>
      <c r="F850" t="s">
        <v>0</v>
      </c>
      <c r="G850" t="s">
        <v>7438</v>
      </c>
      <c r="H850" t="s">
        <v>311</v>
      </c>
      <c r="I850" t="s">
        <v>311</v>
      </c>
      <c r="J850">
        <v>52</v>
      </c>
    </row>
    <row r="851" spans="1:10" x14ac:dyDescent="0.35">
      <c r="A851" t="s">
        <v>14367</v>
      </c>
      <c r="B851">
        <v>129</v>
      </c>
      <c r="C851">
        <v>806</v>
      </c>
      <c r="D851">
        <v>850</v>
      </c>
      <c r="E851" t="s">
        <v>319</v>
      </c>
      <c r="F851" t="s">
        <v>0</v>
      </c>
      <c r="G851" t="s">
        <v>8101</v>
      </c>
      <c r="H851">
        <v>3.887</v>
      </c>
      <c r="I851">
        <v>67.95</v>
      </c>
      <c r="J851">
        <v>50</v>
      </c>
    </row>
    <row r="852" spans="1:10" x14ac:dyDescent="0.35">
      <c r="A852" t="s">
        <v>14368</v>
      </c>
      <c r="B852">
        <v>341</v>
      </c>
      <c r="C852">
        <v>806</v>
      </c>
      <c r="D852">
        <v>850</v>
      </c>
      <c r="E852" t="s">
        <v>334</v>
      </c>
      <c r="F852" t="s">
        <v>0</v>
      </c>
      <c r="G852" t="s">
        <v>1914</v>
      </c>
      <c r="H852">
        <v>1.222</v>
      </c>
      <c r="I852">
        <v>23.3</v>
      </c>
      <c r="J852">
        <v>35</v>
      </c>
    </row>
    <row r="853" spans="1:10" x14ac:dyDescent="0.35">
      <c r="A853" t="s">
        <v>14369</v>
      </c>
      <c r="B853">
        <v>185</v>
      </c>
      <c r="C853">
        <v>806</v>
      </c>
      <c r="D853">
        <v>850</v>
      </c>
      <c r="E853" t="s">
        <v>312</v>
      </c>
      <c r="F853" t="s">
        <v>0</v>
      </c>
      <c r="G853" t="s">
        <v>3026</v>
      </c>
      <c r="H853">
        <v>2.133</v>
      </c>
      <c r="I853">
        <v>40.26</v>
      </c>
      <c r="J853">
        <v>135</v>
      </c>
    </row>
    <row r="854" spans="1:10" x14ac:dyDescent="0.35">
      <c r="A854" t="s">
        <v>14370</v>
      </c>
      <c r="B854">
        <v>200</v>
      </c>
      <c r="C854">
        <v>805</v>
      </c>
      <c r="D854">
        <v>853</v>
      </c>
      <c r="E854" t="s">
        <v>312</v>
      </c>
      <c r="F854" t="s">
        <v>0</v>
      </c>
      <c r="G854" t="s">
        <v>2235</v>
      </c>
      <c r="H854">
        <v>2.35</v>
      </c>
      <c r="I854">
        <v>43.69</v>
      </c>
      <c r="J854">
        <v>43</v>
      </c>
    </row>
    <row r="855" spans="1:10" x14ac:dyDescent="0.35">
      <c r="A855" t="s">
        <v>14371</v>
      </c>
      <c r="B855">
        <v>125</v>
      </c>
      <c r="C855">
        <v>804</v>
      </c>
      <c r="D855">
        <v>854</v>
      </c>
      <c r="E855" t="s">
        <v>311</v>
      </c>
      <c r="F855" t="s">
        <v>0</v>
      </c>
      <c r="G855" t="s">
        <v>6759</v>
      </c>
      <c r="H855" t="s">
        <v>311</v>
      </c>
      <c r="I855" t="s">
        <v>311</v>
      </c>
      <c r="J855">
        <v>67</v>
      </c>
    </row>
    <row r="856" spans="1:10" x14ac:dyDescent="0.35">
      <c r="A856" t="s">
        <v>14372</v>
      </c>
      <c r="B856">
        <v>171</v>
      </c>
      <c r="C856">
        <v>798</v>
      </c>
      <c r="D856">
        <v>855</v>
      </c>
      <c r="E856" t="s">
        <v>328</v>
      </c>
      <c r="F856" t="s">
        <v>0</v>
      </c>
      <c r="G856" t="s">
        <v>14373</v>
      </c>
      <c r="H856">
        <v>2.2970000000000002</v>
      </c>
      <c r="I856">
        <v>49.7</v>
      </c>
      <c r="J856">
        <v>8</v>
      </c>
    </row>
    <row r="857" spans="1:10" x14ac:dyDescent="0.35">
      <c r="A857" t="s">
        <v>14374</v>
      </c>
      <c r="B857">
        <v>170</v>
      </c>
      <c r="C857">
        <v>798</v>
      </c>
      <c r="D857">
        <v>855</v>
      </c>
      <c r="E857" t="s">
        <v>312</v>
      </c>
      <c r="F857" t="s">
        <v>0</v>
      </c>
      <c r="G857" t="s">
        <v>3784</v>
      </c>
      <c r="H857">
        <v>2.4620000000000002</v>
      </c>
      <c r="I857">
        <v>39.1</v>
      </c>
      <c r="J857">
        <v>68</v>
      </c>
    </row>
    <row r="858" spans="1:10" x14ac:dyDescent="0.35">
      <c r="A858" t="s">
        <v>14375</v>
      </c>
      <c r="B858">
        <v>199</v>
      </c>
      <c r="C858">
        <v>797</v>
      </c>
      <c r="D858">
        <v>857</v>
      </c>
      <c r="E858" t="s">
        <v>334</v>
      </c>
      <c r="F858" t="s">
        <v>0</v>
      </c>
      <c r="G858" t="s">
        <v>3308</v>
      </c>
      <c r="H858">
        <v>1.952</v>
      </c>
      <c r="I858">
        <v>27.78</v>
      </c>
      <c r="J858">
        <v>89</v>
      </c>
    </row>
    <row r="859" spans="1:10" x14ac:dyDescent="0.35">
      <c r="A859" t="s">
        <v>14376</v>
      </c>
      <c r="B859">
        <v>185</v>
      </c>
      <c r="C859">
        <v>796</v>
      </c>
      <c r="D859">
        <v>858</v>
      </c>
      <c r="E859" t="s">
        <v>312</v>
      </c>
      <c r="F859" t="s">
        <v>0</v>
      </c>
      <c r="G859" t="s">
        <v>14377</v>
      </c>
      <c r="H859">
        <v>2.0169999999999999</v>
      </c>
      <c r="I859">
        <v>32.24</v>
      </c>
      <c r="J859">
        <v>27</v>
      </c>
    </row>
    <row r="860" spans="1:10" x14ac:dyDescent="0.35">
      <c r="A860" t="s">
        <v>14378</v>
      </c>
      <c r="B860">
        <v>133</v>
      </c>
      <c r="C860">
        <v>794</v>
      </c>
      <c r="D860">
        <v>859</v>
      </c>
      <c r="E860" t="s">
        <v>312</v>
      </c>
      <c r="F860" t="s">
        <v>0</v>
      </c>
      <c r="G860" t="s">
        <v>14379</v>
      </c>
      <c r="H860">
        <v>3.3250000000000002</v>
      </c>
      <c r="I860">
        <v>41.67</v>
      </c>
      <c r="J860">
        <v>36</v>
      </c>
    </row>
    <row r="861" spans="1:10" x14ac:dyDescent="0.35">
      <c r="A861" t="s">
        <v>14380</v>
      </c>
      <c r="B861">
        <v>175</v>
      </c>
      <c r="C861">
        <v>794</v>
      </c>
      <c r="D861">
        <v>859</v>
      </c>
      <c r="E861" t="s">
        <v>312</v>
      </c>
      <c r="F861" t="s">
        <v>0</v>
      </c>
      <c r="G861" t="s">
        <v>1969</v>
      </c>
      <c r="H861">
        <v>2.8860000000000001</v>
      </c>
      <c r="I861">
        <v>46.11</v>
      </c>
      <c r="J861">
        <v>39</v>
      </c>
    </row>
    <row r="862" spans="1:10" x14ac:dyDescent="0.35">
      <c r="A862" t="s">
        <v>14381</v>
      </c>
      <c r="B862">
        <v>160</v>
      </c>
      <c r="C862">
        <v>792</v>
      </c>
      <c r="D862">
        <v>861</v>
      </c>
      <c r="E862" t="s">
        <v>328</v>
      </c>
      <c r="F862" t="s">
        <v>0</v>
      </c>
      <c r="G862" t="s">
        <v>2379</v>
      </c>
      <c r="H862">
        <v>2.5110000000000001</v>
      </c>
      <c r="I862">
        <v>55.67</v>
      </c>
      <c r="J862">
        <v>160</v>
      </c>
    </row>
    <row r="863" spans="1:10" x14ac:dyDescent="0.35">
      <c r="A863" t="s">
        <v>14382</v>
      </c>
      <c r="B863">
        <v>149</v>
      </c>
      <c r="C863">
        <v>790</v>
      </c>
      <c r="D863">
        <v>862</v>
      </c>
      <c r="E863" t="s">
        <v>319</v>
      </c>
      <c r="F863" t="s">
        <v>0</v>
      </c>
      <c r="G863" t="s">
        <v>14383</v>
      </c>
      <c r="H863">
        <v>2.5179999999999998</v>
      </c>
      <c r="I863">
        <v>68.14</v>
      </c>
      <c r="J863">
        <v>84</v>
      </c>
    </row>
    <row r="864" spans="1:10" x14ac:dyDescent="0.35">
      <c r="A864" t="s">
        <v>14384</v>
      </c>
      <c r="B864">
        <v>159</v>
      </c>
      <c r="C864">
        <v>788</v>
      </c>
      <c r="D864">
        <v>863</v>
      </c>
      <c r="E864" t="s">
        <v>328</v>
      </c>
      <c r="F864" t="s">
        <v>0</v>
      </c>
      <c r="G864" t="s">
        <v>4090</v>
      </c>
      <c r="H864">
        <v>2.5379999999999998</v>
      </c>
      <c r="I864">
        <v>59.8</v>
      </c>
      <c r="J864">
        <v>27</v>
      </c>
    </row>
    <row r="865" spans="1:10" x14ac:dyDescent="0.35">
      <c r="A865" t="s">
        <v>14385</v>
      </c>
      <c r="B865">
        <v>105</v>
      </c>
      <c r="C865">
        <v>782</v>
      </c>
      <c r="D865">
        <v>864</v>
      </c>
      <c r="E865" t="s">
        <v>319</v>
      </c>
      <c r="F865" t="s">
        <v>0</v>
      </c>
      <c r="G865" t="s">
        <v>3451</v>
      </c>
      <c r="H865">
        <v>5.47</v>
      </c>
      <c r="I865">
        <v>68.010000000000005</v>
      </c>
      <c r="J865">
        <v>16</v>
      </c>
    </row>
    <row r="866" spans="1:10" x14ac:dyDescent="0.35">
      <c r="A866" t="s">
        <v>14386</v>
      </c>
      <c r="B866">
        <v>228</v>
      </c>
      <c r="C866">
        <v>782</v>
      </c>
      <c r="D866">
        <v>864</v>
      </c>
      <c r="E866" t="s">
        <v>312</v>
      </c>
      <c r="F866" t="s">
        <v>0</v>
      </c>
      <c r="G866" t="s">
        <v>2412</v>
      </c>
      <c r="H866">
        <v>1.83</v>
      </c>
      <c r="I866">
        <v>38.28</v>
      </c>
      <c r="J866">
        <v>90</v>
      </c>
    </row>
    <row r="867" spans="1:10" x14ac:dyDescent="0.35">
      <c r="A867" t="s">
        <v>14387</v>
      </c>
      <c r="B867">
        <v>154</v>
      </c>
      <c r="C867">
        <v>782</v>
      </c>
      <c r="D867">
        <v>864</v>
      </c>
      <c r="E867" t="s">
        <v>328</v>
      </c>
      <c r="F867" t="s">
        <v>0</v>
      </c>
      <c r="G867" t="s">
        <v>14388</v>
      </c>
      <c r="H867">
        <v>2.4790000000000001</v>
      </c>
      <c r="I867">
        <v>73.73</v>
      </c>
      <c r="J867">
        <v>43</v>
      </c>
    </row>
    <row r="868" spans="1:10" x14ac:dyDescent="0.35">
      <c r="A868" t="s">
        <v>14389</v>
      </c>
      <c r="B868">
        <v>214</v>
      </c>
      <c r="C868">
        <v>779</v>
      </c>
      <c r="D868">
        <v>867</v>
      </c>
      <c r="E868" t="s">
        <v>328</v>
      </c>
      <c r="F868" t="s">
        <v>0</v>
      </c>
      <c r="G868" t="s">
        <v>1958</v>
      </c>
      <c r="H868">
        <v>3.254</v>
      </c>
      <c r="I868">
        <v>63.97</v>
      </c>
      <c r="J868">
        <v>51</v>
      </c>
    </row>
    <row r="869" spans="1:10" x14ac:dyDescent="0.35">
      <c r="A869" t="s">
        <v>14390</v>
      </c>
      <c r="B869">
        <v>267</v>
      </c>
      <c r="C869">
        <v>779</v>
      </c>
      <c r="D869">
        <v>867</v>
      </c>
      <c r="E869" t="s">
        <v>312</v>
      </c>
      <c r="F869" t="s">
        <v>0</v>
      </c>
      <c r="G869" t="s">
        <v>3052</v>
      </c>
      <c r="H869">
        <v>1.444</v>
      </c>
      <c r="I869">
        <v>44.79</v>
      </c>
      <c r="J869">
        <v>55</v>
      </c>
    </row>
    <row r="870" spans="1:10" x14ac:dyDescent="0.35">
      <c r="A870" t="s">
        <v>14391</v>
      </c>
      <c r="B870">
        <v>340</v>
      </c>
      <c r="C870">
        <v>775</v>
      </c>
      <c r="D870">
        <v>869</v>
      </c>
      <c r="E870" t="s">
        <v>328</v>
      </c>
      <c r="F870" t="s">
        <v>0</v>
      </c>
      <c r="G870" t="s">
        <v>4022</v>
      </c>
      <c r="H870">
        <v>2.0209999999999999</v>
      </c>
      <c r="I870">
        <v>51.6</v>
      </c>
      <c r="J870">
        <v>127</v>
      </c>
    </row>
    <row r="871" spans="1:10" x14ac:dyDescent="0.35">
      <c r="A871" t="s">
        <v>14392</v>
      </c>
      <c r="B871">
        <v>132</v>
      </c>
      <c r="C871">
        <v>774</v>
      </c>
      <c r="D871">
        <v>870</v>
      </c>
      <c r="E871" t="s">
        <v>312</v>
      </c>
      <c r="F871" t="s">
        <v>0</v>
      </c>
      <c r="G871" t="s">
        <v>2316</v>
      </c>
      <c r="H871">
        <v>2.992</v>
      </c>
      <c r="I871">
        <v>35.64</v>
      </c>
      <c r="J871">
        <v>131</v>
      </c>
    </row>
    <row r="872" spans="1:10" x14ac:dyDescent="0.35">
      <c r="A872" t="s">
        <v>14393</v>
      </c>
      <c r="B872">
        <v>156</v>
      </c>
      <c r="C872">
        <v>770</v>
      </c>
      <c r="D872">
        <v>871</v>
      </c>
      <c r="E872" t="s">
        <v>312</v>
      </c>
      <c r="F872" t="s">
        <v>0</v>
      </c>
      <c r="G872" t="s">
        <v>1958</v>
      </c>
      <c r="H872">
        <v>2.4159999999999999</v>
      </c>
      <c r="I872">
        <v>41.91</v>
      </c>
      <c r="J872">
        <v>62</v>
      </c>
    </row>
    <row r="873" spans="1:10" x14ac:dyDescent="0.35">
      <c r="A873" t="s">
        <v>14394</v>
      </c>
      <c r="B873">
        <v>238</v>
      </c>
      <c r="C873">
        <v>768</v>
      </c>
      <c r="D873">
        <v>872</v>
      </c>
      <c r="E873" t="s">
        <v>328</v>
      </c>
      <c r="F873" t="s">
        <v>0</v>
      </c>
      <c r="G873" t="s">
        <v>14395</v>
      </c>
      <c r="H873">
        <v>2.1749999999999998</v>
      </c>
      <c r="I873">
        <v>61.49</v>
      </c>
      <c r="J873">
        <v>126</v>
      </c>
    </row>
    <row r="874" spans="1:10" x14ac:dyDescent="0.35">
      <c r="A874" t="s">
        <v>14396</v>
      </c>
      <c r="B874">
        <v>400</v>
      </c>
      <c r="C874">
        <v>766</v>
      </c>
      <c r="D874">
        <v>873</v>
      </c>
      <c r="E874" t="s">
        <v>311</v>
      </c>
      <c r="F874" t="s">
        <v>0</v>
      </c>
      <c r="G874" t="s">
        <v>1900</v>
      </c>
      <c r="H874" t="s">
        <v>311</v>
      </c>
      <c r="I874" t="s">
        <v>311</v>
      </c>
      <c r="J874">
        <v>134</v>
      </c>
    </row>
    <row r="875" spans="1:10" x14ac:dyDescent="0.35">
      <c r="A875" t="s">
        <v>14397</v>
      </c>
      <c r="B875">
        <v>447</v>
      </c>
      <c r="C875">
        <v>762</v>
      </c>
      <c r="D875">
        <v>874</v>
      </c>
      <c r="E875" t="s">
        <v>312</v>
      </c>
      <c r="F875" t="s">
        <v>0</v>
      </c>
      <c r="G875" t="s">
        <v>14398</v>
      </c>
      <c r="H875">
        <v>2.3439999999999999</v>
      </c>
      <c r="I875">
        <v>34.49</v>
      </c>
      <c r="J875">
        <v>132</v>
      </c>
    </row>
    <row r="876" spans="1:10" x14ac:dyDescent="0.35">
      <c r="A876" t="s">
        <v>14399</v>
      </c>
      <c r="B876">
        <v>92</v>
      </c>
      <c r="C876">
        <v>762</v>
      </c>
      <c r="D876">
        <v>874</v>
      </c>
      <c r="E876" t="s">
        <v>319</v>
      </c>
      <c r="F876" t="s">
        <v>0</v>
      </c>
      <c r="G876" t="s">
        <v>2801</v>
      </c>
      <c r="H876">
        <v>4.141</v>
      </c>
      <c r="I876">
        <v>79.41</v>
      </c>
      <c r="J876">
        <v>42</v>
      </c>
    </row>
    <row r="877" spans="1:10" x14ac:dyDescent="0.35">
      <c r="A877" t="s">
        <v>14400</v>
      </c>
      <c r="B877">
        <v>246</v>
      </c>
      <c r="C877">
        <v>760</v>
      </c>
      <c r="D877">
        <v>876</v>
      </c>
      <c r="E877" t="s">
        <v>311</v>
      </c>
      <c r="F877" t="s">
        <v>0</v>
      </c>
      <c r="G877" t="s">
        <v>1699</v>
      </c>
      <c r="H877" t="s">
        <v>311</v>
      </c>
      <c r="I877" t="s">
        <v>311</v>
      </c>
      <c r="J877">
        <v>246</v>
      </c>
    </row>
    <row r="878" spans="1:10" x14ac:dyDescent="0.35">
      <c r="A878" t="s">
        <v>14401</v>
      </c>
      <c r="B878">
        <v>151</v>
      </c>
      <c r="C878">
        <v>755</v>
      </c>
      <c r="D878">
        <v>877</v>
      </c>
      <c r="E878" t="s">
        <v>319</v>
      </c>
      <c r="F878" t="s">
        <v>0</v>
      </c>
      <c r="G878" t="s">
        <v>3594</v>
      </c>
      <c r="H878">
        <v>2.6930000000000001</v>
      </c>
      <c r="I878">
        <v>84.38</v>
      </c>
      <c r="J878">
        <v>37</v>
      </c>
    </row>
    <row r="879" spans="1:10" x14ac:dyDescent="0.35">
      <c r="A879" t="s">
        <v>14402</v>
      </c>
      <c r="B879">
        <v>365</v>
      </c>
      <c r="C879">
        <v>750</v>
      </c>
      <c r="D879">
        <v>878</v>
      </c>
      <c r="E879" t="s">
        <v>319</v>
      </c>
      <c r="F879" t="s">
        <v>0</v>
      </c>
      <c r="G879" t="s">
        <v>4921</v>
      </c>
      <c r="H879">
        <v>3.1389999999999998</v>
      </c>
      <c r="I879">
        <v>88.71</v>
      </c>
      <c r="J879">
        <v>52</v>
      </c>
    </row>
    <row r="880" spans="1:10" x14ac:dyDescent="0.35">
      <c r="A880" t="s">
        <v>14403</v>
      </c>
      <c r="B880">
        <v>142</v>
      </c>
      <c r="C880">
        <v>749</v>
      </c>
      <c r="D880">
        <v>879</v>
      </c>
      <c r="E880" t="s">
        <v>312</v>
      </c>
      <c r="F880" t="s">
        <v>0</v>
      </c>
      <c r="G880" t="s">
        <v>2232</v>
      </c>
      <c r="H880">
        <v>2.9620000000000002</v>
      </c>
      <c r="I880">
        <v>24.67</v>
      </c>
      <c r="J880">
        <v>58</v>
      </c>
    </row>
    <row r="881" spans="1:10" x14ac:dyDescent="0.35">
      <c r="A881" t="s">
        <v>14404</v>
      </c>
      <c r="B881">
        <v>108</v>
      </c>
      <c r="C881">
        <v>749</v>
      </c>
      <c r="D881">
        <v>879</v>
      </c>
      <c r="E881" t="s">
        <v>312</v>
      </c>
      <c r="F881" t="s">
        <v>0</v>
      </c>
      <c r="G881" t="s">
        <v>14405</v>
      </c>
      <c r="H881">
        <v>3.3580000000000001</v>
      </c>
      <c r="I881">
        <v>43.98</v>
      </c>
      <c r="J881">
        <v>67</v>
      </c>
    </row>
    <row r="882" spans="1:10" x14ac:dyDescent="0.35">
      <c r="A882" t="s">
        <v>14406</v>
      </c>
      <c r="B882">
        <v>161</v>
      </c>
      <c r="C882">
        <v>748</v>
      </c>
      <c r="D882">
        <v>881</v>
      </c>
      <c r="E882" t="s">
        <v>312</v>
      </c>
      <c r="F882" t="s">
        <v>0</v>
      </c>
      <c r="G882" t="s">
        <v>14407</v>
      </c>
      <c r="H882">
        <v>2.2149999999999999</v>
      </c>
      <c r="I882">
        <v>35</v>
      </c>
      <c r="J882">
        <v>34</v>
      </c>
    </row>
    <row r="883" spans="1:10" x14ac:dyDescent="0.35">
      <c r="A883" t="s">
        <v>14408</v>
      </c>
      <c r="B883">
        <v>274</v>
      </c>
      <c r="C883">
        <v>743</v>
      </c>
      <c r="D883">
        <v>882</v>
      </c>
      <c r="E883" t="s">
        <v>312</v>
      </c>
      <c r="F883" t="s">
        <v>0</v>
      </c>
      <c r="G883" t="s">
        <v>7840</v>
      </c>
      <c r="H883">
        <v>1.379</v>
      </c>
      <c r="I883">
        <v>18.670000000000002</v>
      </c>
      <c r="J883">
        <v>56</v>
      </c>
    </row>
    <row r="884" spans="1:10" x14ac:dyDescent="0.35">
      <c r="A884" t="s">
        <v>14409</v>
      </c>
      <c r="B884">
        <v>165</v>
      </c>
      <c r="C884">
        <v>741</v>
      </c>
      <c r="D884">
        <v>883</v>
      </c>
      <c r="E884" t="s">
        <v>312</v>
      </c>
      <c r="F884" t="s">
        <v>0</v>
      </c>
      <c r="G884" t="s">
        <v>1967</v>
      </c>
      <c r="H884">
        <v>2.57</v>
      </c>
      <c r="I884">
        <v>33.1</v>
      </c>
      <c r="J884">
        <v>165</v>
      </c>
    </row>
    <row r="885" spans="1:10" x14ac:dyDescent="0.35">
      <c r="A885" t="s">
        <v>14410</v>
      </c>
      <c r="B885">
        <v>118</v>
      </c>
      <c r="C885">
        <v>738</v>
      </c>
      <c r="D885">
        <v>884</v>
      </c>
      <c r="E885" t="s">
        <v>312</v>
      </c>
      <c r="F885" t="s">
        <v>0</v>
      </c>
      <c r="G885" t="s">
        <v>3375</v>
      </c>
      <c r="H885">
        <v>3.6440000000000001</v>
      </c>
      <c r="I885">
        <v>37.39</v>
      </c>
      <c r="J885">
        <v>54</v>
      </c>
    </row>
    <row r="886" spans="1:10" x14ac:dyDescent="0.35">
      <c r="A886" t="s">
        <v>14411</v>
      </c>
      <c r="B886">
        <v>255</v>
      </c>
      <c r="C886">
        <v>735</v>
      </c>
      <c r="D886">
        <v>885</v>
      </c>
      <c r="E886" t="s">
        <v>312</v>
      </c>
      <c r="F886" t="s">
        <v>0</v>
      </c>
      <c r="G886" t="s">
        <v>14412</v>
      </c>
      <c r="H886">
        <v>1.6679999999999999</v>
      </c>
      <c r="I886">
        <v>26.11</v>
      </c>
      <c r="J886">
        <v>48</v>
      </c>
    </row>
    <row r="887" spans="1:10" x14ac:dyDescent="0.35">
      <c r="A887" t="s">
        <v>14413</v>
      </c>
      <c r="B887">
        <v>61</v>
      </c>
      <c r="C887">
        <v>733</v>
      </c>
      <c r="D887">
        <v>886</v>
      </c>
      <c r="E887" t="s">
        <v>319</v>
      </c>
      <c r="F887" t="s">
        <v>0</v>
      </c>
      <c r="G887" t="s">
        <v>3819</v>
      </c>
      <c r="H887">
        <v>6.6669999999999998</v>
      </c>
      <c r="I887">
        <v>99.28</v>
      </c>
      <c r="J887">
        <v>23</v>
      </c>
    </row>
    <row r="888" spans="1:10" x14ac:dyDescent="0.35">
      <c r="A888" t="s">
        <v>14414</v>
      </c>
      <c r="B888">
        <v>257</v>
      </c>
      <c r="C888">
        <v>732</v>
      </c>
      <c r="D888">
        <v>887</v>
      </c>
      <c r="E888" t="s">
        <v>312</v>
      </c>
      <c r="F888" t="s">
        <v>0</v>
      </c>
      <c r="G888" t="s">
        <v>2983</v>
      </c>
      <c r="H888">
        <v>1.696</v>
      </c>
      <c r="I888">
        <v>34.26</v>
      </c>
      <c r="J888">
        <v>53</v>
      </c>
    </row>
    <row r="889" spans="1:10" x14ac:dyDescent="0.35">
      <c r="A889" t="s">
        <v>14415</v>
      </c>
      <c r="B889">
        <v>106</v>
      </c>
      <c r="C889">
        <v>729</v>
      </c>
      <c r="D889">
        <v>888</v>
      </c>
      <c r="E889" t="s">
        <v>312</v>
      </c>
      <c r="F889" t="s">
        <v>0</v>
      </c>
      <c r="G889" t="s">
        <v>3375</v>
      </c>
      <c r="H889">
        <v>3.42</v>
      </c>
      <c r="I889">
        <v>33.409999999999997</v>
      </c>
      <c r="J889">
        <v>37</v>
      </c>
    </row>
    <row r="890" spans="1:10" x14ac:dyDescent="0.35">
      <c r="A890" t="s">
        <v>14416</v>
      </c>
      <c r="B890">
        <v>147</v>
      </c>
      <c r="C890">
        <v>725</v>
      </c>
      <c r="D890">
        <v>889</v>
      </c>
      <c r="E890" t="s">
        <v>328</v>
      </c>
      <c r="F890" t="s">
        <v>0</v>
      </c>
      <c r="G890" t="s">
        <v>14417</v>
      </c>
      <c r="H890">
        <v>2.6030000000000002</v>
      </c>
      <c r="I890">
        <v>40.25</v>
      </c>
      <c r="J890">
        <v>27</v>
      </c>
    </row>
    <row r="891" spans="1:10" x14ac:dyDescent="0.35">
      <c r="A891" t="s">
        <v>14418</v>
      </c>
      <c r="B891">
        <v>246</v>
      </c>
      <c r="C891">
        <v>725</v>
      </c>
      <c r="D891">
        <v>889</v>
      </c>
      <c r="E891" t="s">
        <v>311</v>
      </c>
      <c r="F891" t="s">
        <v>0</v>
      </c>
      <c r="G891" t="s">
        <v>14419</v>
      </c>
      <c r="H891" t="s">
        <v>311</v>
      </c>
      <c r="I891" t="s">
        <v>311</v>
      </c>
      <c r="J891">
        <v>240</v>
      </c>
    </row>
    <row r="892" spans="1:10" x14ac:dyDescent="0.35">
      <c r="A892" t="s">
        <v>14420</v>
      </c>
      <c r="B892">
        <v>54</v>
      </c>
      <c r="C892">
        <v>724</v>
      </c>
      <c r="D892">
        <v>891</v>
      </c>
      <c r="E892" t="s">
        <v>319</v>
      </c>
      <c r="F892" t="s">
        <v>0</v>
      </c>
      <c r="G892" t="s">
        <v>3375</v>
      </c>
      <c r="H892">
        <v>7.875</v>
      </c>
      <c r="I892">
        <v>81.64</v>
      </c>
      <c r="J892">
        <v>12</v>
      </c>
    </row>
    <row r="893" spans="1:10" x14ac:dyDescent="0.35">
      <c r="A893" t="s">
        <v>14421</v>
      </c>
      <c r="B893">
        <v>92</v>
      </c>
      <c r="C893">
        <v>723</v>
      </c>
      <c r="D893">
        <v>892</v>
      </c>
      <c r="E893" t="s">
        <v>311</v>
      </c>
      <c r="F893" t="s">
        <v>0</v>
      </c>
      <c r="G893" t="s">
        <v>14422</v>
      </c>
      <c r="H893" t="s">
        <v>311</v>
      </c>
      <c r="I893" t="s">
        <v>311</v>
      </c>
      <c r="J893">
        <v>27</v>
      </c>
    </row>
    <row r="894" spans="1:10" x14ac:dyDescent="0.35">
      <c r="A894" t="s">
        <v>14423</v>
      </c>
      <c r="B894">
        <v>157</v>
      </c>
      <c r="C894">
        <v>723</v>
      </c>
      <c r="D894">
        <v>892</v>
      </c>
      <c r="E894" t="s">
        <v>319</v>
      </c>
      <c r="F894" t="s">
        <v>0</v>
      </c>
      <c r="G894" t="s">
        <v>14424</v>
      </c>
      <c r="H894">
        <v>4.1109999999999998</v>
      </c>
      <c r="I894">
        <v>67.22</v>
      </c>
      <c r="J894">
        <v>73</v>
      </c>
    </row>
    <row r="895" spans="1:10" x14ac:dyDescent="0.35">
      <c r="A895" t="s">
        <v>14425</v>
      </c>
      <c r="B895">
        <v>76</v>
      </c>
      <c r="C895">
        <v>717</v>
      </c>
      <c r="D895">
        <v>894</v>
      </c>
      <c r="E895" t="s">
        <v>328</v>
      </c>
      <c r="F895" t="s">
        <v>0</v>
      </c>
      <c r="G895" t="s">
        <v>2392</v>
      </c>
      <c r="H895">
        <v>5.7610000000000001</v>
      </c>
      <c r="I895">
        <v>62.24</v>
      </c>
      <c r="J895">
        <v>35</v>
      </c>
    </row>
    <row r="896" spans="1:10" x14ac:dyDescent="0.35">
      <c r="A896" t="s">
        <v>14426</v>
      </c>
      <c r="B896">
        <v>119</v>
      </c>
      <c r="C896">
        <v>717</v>
      </c>
      <c r="D896">
        <v>894</v>
      </c>
      <c r="E896" t="s">
        <v>328</v>
      </c>
      <c r="F896" t="s">
        <v>0</v>
      </c>
      <c r="G896" t="s">
        <v>8446</v>
      </c>
      <c r="H896">
        <v>3.1019999999999999</v>
      </c>
      <c r="I896">
        <v>45.91</v>
      </c>
      <c r="J896">
        <v>60</v>
      </c>
    </row>
    <row r="897" spans="1:10" x14ac:dyDescent="0.35">
      <c r="A897" t="s">
        <v>14427</v>
      </c>
      <c r="B897">
        <v>168</v>
      </c>
      <c r="C897">
        <v>716</v>
      </c>
      <c r="D897">
        <v>896</v>
      </c>
      <c r="E897" t="s">
        <v>319</v>
      </c>
      <c r="F897" t="s">
        <v>0</v>
      </c>
      <c r="G897" t="s">
        <v>7194</v>
      </c>
      <c r="H897">
        <v>2.2480000000000002</v>
      </c>
      <c r="I897">
        <v>84.48</v>
      </c>
      <c r="J897">
        <v>77</v>
      </c>
    </row>
    <row r="898" spans="1:10" x14ac:dyDescent="0.35">
      <c r="A898" t="s">
        <v>14428</v>
      </c>
      <c r="B898">
        <v>226</v>
      </c>
      <c r="C898">
        <v>711</v>
      </c>
      <c r="D898">
        <v>897</v>
      </c>
      <c r="E898" t="s">
        <v>319</v>
      </c>
      <c r="F898" t="s">
        <v>0</v>
      </c>
      <c r="G898" t="s">
        <v>14429</v>
      </c>
      <c r="H898">
        <v>2.0579999999999998</v>
      </c>
      <c r="I898">
        <v>60.05</v>
      </c>
      <c r="J898">
        <v>76</v>
      </c>
    </row>
    <row r="899" spans="1:10" x14ac:dyDescent="0.35">
      <c r="A899" t="s">
        <v>14430</v>
      </c>
      <c r="B899">
        <v>227</v>
      </c>
      <c r="C899">
        <v>707</v>
      </c>
      <c r="D899">
        <v>898</v>
      </c>
      <c r="E899" t="s">
        <v>311</v>
      </c>
      <c r="F899" t="s">
        <v>0</v>
      </c>
      <c r="G899" t="s">
        <v>2799</v>
      </c>
      <c r="H899" t="s">
        <v>311</v>
      </c>
      <c r="I899" t="s">
        <v>311</v>
      </c>
      <c r="J899">
        <v>227</v>
      </c>
    </row>
    <row r="900" spans="1:10" x14ac:dyDescent="0.35">
      <c r="A900" t="s">
        <v>14431</v>
      </c>
      <c r="B900">
        <v>52</v>
      </c>
      <c r="C900">
        <v>706</v>
      </c>
      <c r="D900">
        <v>899</v>
      </c>
      <c r="E900" t="s">
        <v>319</v>
      </c>
      <c r="F900" t="s">
        <v>0</v>
      </c>
      <c r="G900" t="s">
        <v>1900</v>
      </c>
      <c r="H900">
        <v>7.2880000000000003</v>
      </c>
      <c r="I900">
        <v>78.06</v>
      </c>
      <c r="J900">
        <v>35</v>
      </c>
    </row>
    <row r="901" spans="1:10" x14ac:dyDescent="0.35">
      <c r="A901" t="s">
        <v>14432</v>
      </c>
      <c r="B901">
        <v>172</v>
      </c>
      <c r="C901">
        <v>703</v>
      </c>
      <c r="D901">
        <v>900</v>
      </c>
      <c r="E901" t="s">
        <v>312</v>
      </c>
      <c r="F901" t="s">
        <v>0</v>
      </c>
      <c r="G901" t="s">
        <v>14433</v>
      </c>
      <c r="H901">
        <v>2.206</v>
      </c>
      <c r="I901">
        <v>29.15</v>
      </c>
      <c r="J901">
        <v>46</v>
      </c>
    </row>
    <row r="902" spans="1:10" x14ac:dyDescent="0.35">
      <c r="A902" t="s">
        <v>14434</v>
      </c>
      <c r="B902">
        <v>180</v>
      </c>
      <c r="C902">
        <v>702</v>
      </c>
      <c r="D902">
        <v>901</v>
      </c>
      <c r="E902" t="s">
        <v>312</v>
      </c>
      <c r="F902" t="s">
        <v>0</v>
      </c>
      <c r="G902" t="s">
        <v>2412</v>
      </c>
      <c r="H902">
        <v>1.879</v>
      </c>
      <c r="I902">
        <v>44.96</v>
      </c>
      <c r="J902">
        <v>40</v>
      </c>
    </row>
    <row r="903" spans="1:10" x14ac:dyDescent="0.35">
      <c r="A903" t="s">
        <v>14435</v>
      </c>
      <c r="B903">
        <v>65</v>
      </c>
      <c r="C903">
        <v>702</v>
      </c>
      <c r="D903">
        <v>901</v>
      </c>
      <c r="E903" t="s">
        <v>328</v>
      </c>
      <c r="F903" t="s">
        <v>0</v>
      </c>
      <c r="G903" t="s">
        <v>1798</v>
      </c>
      <c r="H903">
        <v>6.016</v>
      </c>
      <c r="I903">
        <v>61.76</v>
      </c>
      <c r="J903">
        <v>30</v>
      </c>
    </row>
    <row r="904" spans="1:10" x14ac:dyDescent="0.35">
      <c r="A904" t="s">
        <v>14436</v>
      </c>
      <c r="B904">
        <v>698</v>
      </c>
      <c r="C904">
        <v>700</v>
      </c>
      <c r="D904">
        <v>903</v>
      </c>
      <c r="E904" t="s">
        <v>334</v>
      </c>
      <c r="F904" t="s">
        <v>0</v>
      </c>
      <c r="G904" t="s">
        <v>14437</v>
      </c>
      <c r="H904">
        <v>1.9490000000000001</v>
      </c>
      <c r="I904">
        <v>18.3</v>
      </c>
      <c r="J904">
        <v>42</v>
      </c>
    </row>
    <row r="905" spans="1:10" x14ac:dyDescent="0.35">
      <c r="A905" t="s">
        <v>14438</v>
      </c>
      <c r="B905">
        <v>270</v>
      </c>
      <c r="C905">
        <v>699</v>
      </c>
      <c r="D905">
        <v>904</v>
      </c>
      <c r="E905" t="s">
        <v>312</v>
      </c>
      <c r="F905" t="s">
        <v>0</v>
      </c>
      <c r="G905" t="s">
        <v>2094</v>
      </c>
      <c r="H905">
        <v>1.4239999999999999</v>
      </c>
      <c r="I905">
        <v>23.08</v>
      </c>
      <c r="J905">
        <v>28</v>
      </c>
    </row>
    <row r="906" spans="1:10" x14ac:dyDescent="0.35">
      <c r="A906" t="s">
        <v>14439</v>
      </c>
      <c r="B906">
        <v>142</v>
      </c>
      <c r="C906">
        <v>695</v>
      </c>
      <c r="D906">
        <v>905</v>
      </c>
      <c r="E906" t="s">
        <v>312</v>
      </c>
      <c r="F906" t="s">
        <v>0</v>
      </c>
      <c r="G906" t="s">
        <v>1815</v>
      </c>
      <c r="H906">
        <v>2.831</v>
      </c>
      <c r="I906">
        <v>40.21</v>
      </c>
      <c r="J906">
        <v>22</v>
      </c>
    </row>
    <row r="907" spans="1:10" x14ac:dyDescent="0.35">
      <c r="A907" t="s">
        <v>14440</v>
      </c>
      <c r="B907">
        <v>192</v>
      </c>
      <c r="C907">
        <v>691</v>
      </c>
      <c r="D907">
        <v>906</v>
      </c>
      <c r="E907" t="s">
        <v>312</v>
      </c>
      <c r="F907" t="s">
        <v>0</v>
      </c>
      <c r="G907" t="s">
        <v>2594</v>
      </c>
      <c r="H907">
        <v>1.6220000000000001</v>
      </c>
      <c r="I907">
        <v>21.2</v>
      </c>
      <c r="J907">
        <v>188</v>
      </c>
    </row>
    <row r="908" spans="1:10" x14ac:dyDescent="0.35">
      <c r="A908" t="s">
        <v>14441</v>
      </c>
      <c r="B908">
        <v>311</v>
      </c>
      <c r="C908">
        <v>690</v>
      </c>
      <c r="D908">
        <v>907</v>
      </c>
      <c r="E908" t="s">
        <v>311</v>
      </c>
      <c r="F908" t="s">
        <v>0</v>
      </c>
      <c r="G908" t="s">
        <v>2119</v>
      </c>
      <c r="H908" t="s">
        <v>311</v>
      </c>
      <c r="I908" t="s">
        <v>311</v>
      </c>
      <c r="J908">
        <v>29</v>
      </c>
    </row>
    <row r="909" spans="1:10" x14ac:dyDescent="0.35">
      <c r="A909" t="s">
        <v>14442</v>
      </c>
      <c r="B909">
        <v>164</v>
      </c>
      <c r="C909">
        <v>690</v>
      </c>
      <c r="D909">
        <v>907</v>
      </c>
      <c r="E909" t="s">
        <v>311</v>
      </c>
      <c r="F909" t="s">
        <v>0</v>
      </c>
      <c r="G909" t="s">
        <v>1819</v>
      </c>
      <c r="H909" t="s">
        <v>311</v>
      </c>
      <c r="I909" t="s">
        <v>311</v>
      </c>
      <c r="J909">
        <v>53</v>
      </c>
    </row>
    <row r="910" spans="1:10" x14ac:dyDescent="0.35">
      <c r="A910" t="s">
        <v>14443</v>
      </c>
      <c r="B910">
        <v>146</v>
      </c>
      <c r="C910">
        <v>690</v>
      </c>
      <c r="D910">
        <v>907</v>
      </c>
      <c r="E910" t="s">
        <v>312</v>
      </c>
      <c r="F910" t="s">
        <v>0</v>
      </c>
      <c r="G910" t="s">
        <v>2933</v>
      </c>
      <c r="H910">
        <v>2.5</v>
      </c>
      <c r="I910">
        <v>39.86</v>
      </c>
      <c r="J910">
        <v>10</v>
      </c>
    </row>
    <row r="911" spans="1:10" x14ac:dyDescent="0.35">
      <c r="A911" t="s">
        <v>14444</v>
      </c>
      <c r="B911">
        <v>153</v>
      </c>
      <c r="C911">
        <v>688</v>
      </c>
      <c r="D911">
        <v>910</v>
      </c>
      <c r="E911" t="s">
        <v>328</v>
      </c>
      <c r="F911" t="s">
        <v>0</v>
      </c>
      <c r="G911" t="s">
        <v>1914</v>
      </c>
      <c r="H911">
        <v>2.4340000000000002</v>
      </c>
      <c r="I911">
        <v>57.14</v>
      </c>
      <c r="J911">
        <v>39</v>
      </c>
    </row>
    <row r="912" spans="1:10" x14ac:dyDescent="0.35">
      <c r="A912" t="s">
        <v>14445</v>
      </c>
      <c r="B912">
        <v>148</v>
      </c>
      <c r="C912">
        <v>688</v>
      </c>
      <c r="D912">
        <v>910</v>
      </c>
      <c r="E912" t="s">
        <v>312</v>
      </c>
      <c r="F912" t="s">
        <v>0</v>
      </c>
      <c r="G912" t="s">
        <v>2302</v>
      </c>
      <c r="H912">
        <v>2.6539999999999999</v>
      </c>
      <c r="I912">
        <v>36.15</v>
      </c>
      <c r="J912">
        <v>65</v>
      </c>
    </row>
    <row r="913" spans="1:10" x14ac:dyDescent="0.35">
      <c r="A913" t="s">
        <v>14446</v>
      </c>
      <c r="B913">
        <v>155</v>
      </c>
      <c r="C913">
        <v>686</v>
      </c>
      <c r="D913">
        <v>912</v>
      </c>
      <c r="E913" t="s">
        <v>311</v>
      </c>
      <c r="F913" t="s">
        <v>0</v>
      </c>
      <c r="G913" t="s">
        <v>2063</v>
      </c>
      <c r="H913" t="s">
        <v>311</v>
      </c>
      <c r="I913" t="s">
        <v>311</v>
      </c>
      <c r="J913">
        <v>155</v>
      </c>
    </row>
    <row r="914" spans="1:10" x14ac:dyDescent="0.35">
      <c r="A914" t="s">
        <v>14447</v>
      </c>
      <c r="B914">
        <v>98</v>
      </c>
      <c r="C914">
        <v>676</v>
      </c>
      <c r="D914">
        <v>913</v>
      </c>
      <c r="E914" t="s">
        <v>319</v>
      </c>
      <c r="F914" t="s">
        <v>0</v>
      </c>
      <c r="G914" t="s">
        <v>14448</v>
      </c>
      <c r="H914">
        <v>3.5670000000000002</v>
      </c>
      <c r="I914">
        <v>73.52</v>
      </c>
      <c r="J914">
        <v>45</v>
      </c>
    </row>
    <row r="915" spans="1:10" x14ac:dyDescent="0.35">
      <c r="A915" t="s">
        <v>14449</v>
      </c>
      <c r="B915">
        <v>319</v>
      </c>
      <c r="C915">
        <v>676</v>
      </c>
      <c r="D915">
        <v>913</v>
      </c>
      <c r="E915" t="s">
        <v>334</v>
      </c>
      <c r="F915" t="s">
        <v>0</v>
      </c>
      <c r="G915" t="s">
        <v>1961</v>
      </c>
      <c r="H915">
        <v>1.0189999999999999</v>
      </c>
      <c r="I915">
        <v>12.14</v>
      </c>
      <c r="J915">
        <v>145</v>
      </c>
    </row>
    <row r="916" spans="1:10" x14ac:dyDescent="0.35">
      <c r="A916" t="s">
        <v>14450</v>
      </c>
      <c r="B916">
        <v>116</v>
      </c>
      <c r="C916">
        <v>675</v>
      </c>
      <c r="D916">
        <v>915</v>
      </c>
      <c r="E916" t="s">
        <v>319</v>
      </c>
      <c r="F916" t="s">
        <v>0</v>
      </c>
      <c r="G916" t="s">
        <v>13496</v>
      </c>
      <c r="H916">
        <v>3.1619999999999999</v>
      </c>
      <c r="I916">
        <v>74.510000000000005</v>
      </c>
      <c r="J916">
        <v>78</v>
      </c>
    </row>
    <row r="917" spans="1:10" x14ac:dyDescent="0.35">
      <c r="A917" t="s">
        <v>14451</v>
      </c>
      <c r="B917">
        <v>223</v>
      </c>
      <c r="C917">
        <v>672</v>
      </c>
      <c r="D917">
        <v>916</v>
      </c>
      <c r="E917" t="s">
        <v>334</v>
      </c>
      <c r="F917" t="s">
        <v>0</v>
      </c>
      <c r="G917" t="s">
        <v>1759</v>
      </c>
      <c r="H917">
        <v>1.4850000000000001</v>
      </c>
      <c r="I917">
        <v>7.34</v>
      </c>
      <c r="J917">
        <v>223</v>
      </c>
    </row>
    <row r="918" spans="1:10" x14ac:dyDescent="0.35">
      <c r="A918" t="s">
        <v>14452</v>
      </c>
      <c r="B918">
        <v>132</v>
      </c>
      <c r="C918">
        <v>669</v>
      </c>
      <c r="D918">
        <v>917</v>
      </c>
      <c r="E918" t="s">
        <v>328</v>
      </c>
      <c r="F918" t="s">
        <v>0</v>
      </c>
      <c r="G918" t="s">
        <v>8163</v>
      </c>
      <c r="H918">
        <v>2.46</v>
      </c>
      <c r="I918">
        <v>58.67</v>
      </c>
      <c r="J918">
        <v>85</v>
      </c>
    </row>
    <row r="919" spans="1:10" x14ac:dyDescent="0.35">
      <c r="A919" t="s">
        <v>14453</v>
      </c>
      <c r="B919">
        <v>181</v>
      </c>
      <c r="C919">
        <v>665</v>
      </c>
      <c r="D919">
        <v>918</v>
      </c>
      <c r="E919" t="s">
        <v>312</v>
      </c>
      <c r="F919" t="s">
        <v>0</v>
      </c>
      <c r="G919" t="s">
        <v>1961</v>
      </c>
      <c r="H919">
        <v>1.819</v>
      </c>
      <c r="I919">
        <v>29.53</v>
      </c>
      <c r="J919">
        <v>119</v>
      </c>
    </row>
    <row r="920" spans="1:10" x14ac:dyDescent="0.35">
      <c r="A920" t="s">
        <v>14454</v>
      </c>
      <c r="B920">
        <v>182</v>
      </c>
      <c r="C920">
        <v>665</v>
      </c>
      <c r="D920">
        <v>918</v>
      </c>
      <c r="E920" t="s">
        <v>311</v>
      </c>
      <c r="F920" t="s">
        <v>0</v>
      </c>
      <c r="G920" t="s">
        <v>2962</v>
      </c>
      <c r="H920" t="s">
        <v>311</v>
      </c>
      <c r="I920" t="s">
        <v>311</v>
      </c>
      <c r="J920">
        <v>71</v>
      </c>
    </row>
    <row r="921" spans="1:10" x14ac:dyDescent="0.35">
      <c r="A921" t="s">
        <v>14455</v>
      </c>
      <c r="B921">
        <v>221</v>
      </c>
      <c r="C921">
        <v>660</v>
      </c>
      <c r="D921">
        <v>920</v>
      </c>
      <c r="E921" t="s">
        <v>312</v>
      </c>
      <c r="F921" t="s">
        <v>0</v>
      </c>
      <c r="G921" t="s">
        <v>14456</v>
      </c>
      <c r="H921">
        <v>1.5669999999999999</v>
      </c>
      <c r="I921">
        <v>29.42</v>
      </c>
      <c r="J921">
        <v>39</v>
      </c>
    </row>
    <row r="922" spans="1:10" x14ac:dyDescent="0.35">
      <c r="A922" t="s">
        <v>14457</v>
      </c>
      <c r="B922">
        <v>61</v>
      </c>
      <c r="C922">
        <v>656</v>
      </c>
      <c r="D922">
        <v>921</v>
      </c>
      <c r="E922" t="s">
        <v>319</v>
      </c>
      <c r="F922" t="s">
        <v>0</v>
      </c>
      <c r="G922" t="s">
        <v>2772</v>
      </c>
      <c r="H922">
        <v>6.19</v>
      </c>
      <c r="I922">
        <v>91.62</v>
      </c>
      <c r="J922">
        <v>44</v>
      </c>
    </row>
    <row r="923" spans="1:10" x14ac:dyDescent="0.35">
      <c r="A923" t="s">
        <v>14458</v>
      </c>
      <c r="B923">
        <v>188</v>
      </c>
      <c r="C923">
        <v>656</v>
      </c>
      <c r="D923">
        <v>921</v>
      </c>
      <c r="E923" t="s">
        <v>319</v>
      </c>
      <c r="F923" t="s">
        <v>0</v>
      </c>
      <c r="G923" t="s">
        <v>2520</v>
      </c>
      <c r="H923">
        <v>1.649</v>
      </c>
      <c r="I923">
        <v>81.78</v>
      </c>
      <c r="J923">
        <v>181</v>
      </c>
    </row>
    <row r="924" spans="1:10" x14ac:dyDescent="0.35">
      <c r="A924" t="s">
        <v>14459</v>
      </c>
      <c r="B924">
        <v>103</v>
      </c>
      <c r="C924">
        <v>656</v>
      </c>
      <c r="D924">
        <v>921</v>
      </c>
      <c r="E924" t="s">
        <v>328</v>
      </c>
      <c r="F924" t="s">
        <v>0</v>
      </c>
      <c r="G924" t="s">
        <v>7727</v>
      </c>
      <c r="H924">
        <v>3.1539999999999999</v>
      </c>
      <c r="I924">
        <v>61.6</v>
      </c>
      <c r="J924">
        <v>40</v>
      </c>
    </row>
    <row r="925" spans="1:10" x14ac:dyDescent="0.35">
      <c r="A925" t="s">
        <v>14460</v>
      </c>
      <c r="B925">
        <v>296</v>
      </c>
      <c r="C925">
        <v>654</v>
      </c>
      <c r="D925">
        <v>924</v>
      </c>
      <c r="E925" t="s">
        <v>334</v>
      </c>
      <c r="F925" t="s">
        <v>0</v>
      </c>
      <c r="G925" t="s">
        <v>8828</v>
      </c>
      <c r="H925">
        <v>1.286</v>
      </c>
      <c r="I925">
        <v>9.14</v>
      </c>
      <c r="J925">
        <v>27</v>
      </c>
    </row>
    <row r="926" spans="1:10" x14ac:dyDescent="0.35">
      <c r="A926" t="s">
        <v>14461</v>
      </c>
      <c r="B926">
        <v>291</v>
      </c>
      <c r="C926">
        <v>652</v>
      </c>
      <c r="D926">
        <v>925</v>
      </c>
      <c r="E926" t="s">
        <v>311</v>
      </c>
      <c r="F926" t="s">
        <v>0</v>
      </c>
      <c r="G926" t="s">
        <v>2381</v>
      </c>
      <c r="H926" t="s">
        <v>311</v>
      </c>
      <c r="I926" t="s">
        <v>311</v>
      </c>
      <c r="J926">
        <v>291</v>
      </c>
    </row>
    <row r="927" spans="1:10" x14ac:dyDescent="0.35">
      <c r="A927" t="s">
        <v>14462</v>
      </c>
      <c r="B927">
        <v>180</v>
      </c>
      <c r="C927">
        <v>651</v>
      </c>
      <c r="D927">
        <v>926</v>
      </c>
      <c r="E927" t="s">
        <v>312</v>
      </c>
      <c r="F927" t="s">
        <v>0</v>
      </c>
      <c r="G927" t="s">
        <v>2772</v>
      </c>
      <c r="H927">
        <v>1.9630000000000001</v>
      </c>
      <c r="I927">
        <v>39.090000000000003</v>
      </c>
      <c r="J927">
        <v>99</v>
      </c>
    </row>
    <row r="928" spans="1:10" x14ac:dyDescent="0.35">
      <c r="A928" t="s">
        <v>14463</v>
      </c>
      <c r="B928">
        <v>335</v>
      </c>
      <c r="C928">
        <v>644</v>
      </c>
      <c r="D928">
        <v>927</v>
      </c>
      <c r="E928" t="s">
        <v>311</v>
      </c>
      <c r="F928" t="s">
        <v>0</v>
      </c>
      <c r="G928" t="s">
        <v>2003</v>
      </c>
      <c r="H928" t="s">
        <v>311</v>
      </c>
      <c r="I928" t="s">
        <v>311</v>
      </c>
      <c r="J928">
        <v>10</v>
      </c>
    </row>
    <row r="929" spans="1:10" x14ac:dyDescent="0.35">
      <c r="A929" t="s">
        <v>14464</v>
      </c>
      <c r="B929">
        <v>71</v>
      </c>
      <c r="C929">
        <v>640</v>
      </c>
      <c r="D929">
        <v>928</v>
      </c>
      <c r="E929" t="s">
        <v>328</v>
      </c>
      <c r="F929" t="s">
        <v>0</v>
      </c>
      <c r="G929" t="s">
        <v>2539</v>
      </c>
      <c r="H929">
        <v>4.3730000000000002</v>
      </c>
      <c r="I929">
        <v>69.48</v>
      </c>
      <c r="J929">
        <v>71</v>
      </c>
    </row>
    <row r="930" spans="1:10" x14ac:dyDescent="0.35">
      <c r="A930" t="s">
        <v>14465</v>
      </c>
      <c r="B930">
        <v>129</v>
      </c>
      <c r="C930">
        <v>640</v>
      </c>
      <c r="D930">
        <v>928</v>
      </c>
      <c r="E930" t="s">
        <v>328</v>
      </c>
      <c r="F930" t="s">
        <v>0</v>
      </c>
      <c r="G930" t="s">
        <v>8578</v>
      </c>
      <c r="H930">
        <v>2.7109999999999999</v>
      </c>
      <c r="I930">
        <v>51.79</v>
      </c>
      <c r="J930">
        <v>43</v>
      </c>
    </row>
    <row r="931" spans="1:10" x14ac:dyDescent="0.35">
      <c r="A931" t="s">
        <v>14466</v>
      </c>
      <c r="B931">
        <v>205</v>
      </c>
      <c r="C931">
        <v>639</v>
      </c>
      <c r="D931">
        <v>930</v>
      </c>
      <c r="E931" t="s">
        <v>311</v>
      </c>
      <c r="F931" t="s">
        <v>0</v>
      </c>
      <c r="G931" t="s">
        <v>2801</v>
      </c>
      <c r="H931" t="s">
        <v>311</v>
      </c>
      <c r="I931" t="s">
        <v>311</v>
      </c>
      <c r="J931">
        <v>51</v>
      </c>
    </row>
    <row r="932" spans="1:10" x14ac:dyDescent="0.35">
      <c r="A932" t="s">
        <v>14467</v>
      </c>
      <c r="B932">
        <v>162</v>
      </c>
      <c r="C932">
        <v>639</v>
      </c>
      <c r="D932">
        <v>930</v>
      </c>
      <c r="E932" t="s">
        <v>312</v>
      </c>
      <c r="F932" t="s">
        <v>0</v>
      </c>
      <c r="G932" t="s">
        <v>6057</v>
      </c>
      <c r="H932">
        <v>2.0760000000000001</v>
      </c>
      <c r="I932">
        <v>20.27</v>
      </c>
      <c r="J932">
        <v>37</v>
      </c>
    </row>
    <row r="933" spans="1:10" x14ac:dyDescent="0.35">
      <c r="A933" t="s">
        <v>14468</v>
      </c>
      <c r="B933">
        <v>176</v>
      </c>
      <c r="C933">
        <v>638</v>
      </c>
      <c r="D933">
        <v>932</v>
      </c>
      <c r="E933" t="s">
        <v>312</v>
      </c>
      <c r="F933" t="s">
        <v>0</v>
      </c>
      <c r="G933" t="s">
        <v>3554</v>
      </c>
      <c r="H933">
        <v>1.8640000000000001</v>
      </c>
      <c r="I933">
        <v>42.27</v>
      </c>
      <c r="J933">
        <v>53</v>
      </c>
    </row>
    <row r="934" spans="1:10" x14ac:dyDescent="0.35">
      <c r="A934" t="s">
        <v>14469</v>
      </c>
      <c r="B934">
        <v>111</v>
      </c>
      <c r="C934">
        <v>638</v>
      </c>
      <c r="D934">
        <v>932</v>
      </c>
      <c r="E934" t="s">
        <v>311</v>
      </c>
      <c r="F934" t="s">
        <v>0</v>
      </c>
      <c r="G934" t="s">
        <v>2799</v>
      </c>
      <c r="H934" t="s">
        <v>311</v>
      </c>
      <c r="I934" t="s">
        <v>311</v>
      </c>
      <c r="J934">
        <v>10</v>
      </c>
    </row>
    <row r="935" spans="1:10" x14ac:dyDescent="0.35">
      <c r="A935" t="s">
        <v>14470</v>
      </c>
      <c r="B935">
        <v>139</v>
      </c>
      <c r="C935">
        <v>637</v>
      </c>
      <c r="D935">
        <v>934</v>
      </c>
      <c r="E935" t="s">
        <v>312</v>
      </c>
      <c r="F935" t="s">
        <v>0</v>
      </c>
      <c r="G935" t="s">
        <v>3784</v>
      </c>
      <c r="H935">
        <v>2.15</v>
      </c>
      <c r="I935">
        <v>32.69</v>
      </c>
      <c r="J935">
        <v>55</v>
      </c>
    </row>
    <row r="936" spans="1:10" x14ac:dyDescent="0.35">
      <c r="A936" t="s">
        <v>14471</v>
      </c>
      <c r="B936">
        <v>151</v>
      </c>
      <c r="C936">
        <v>637</v>
      </c>
      <c r="D936">
        <v>934</v>
      </c>
      <c r="E936" t="s">
        <v>312</v>
      </c>
      <c r="F936" t="s">
        <v>0</v>
      </c>
      <c r="G936" t="s">
        <v>1938</v>
      </c>
      <c r="H936">
        <v>2.2010000000000001</v>
      </c>
      <c r="I936">
        <v>32.119999999999997</v>
      </c>
      <c r="J936">
        <v>58</v>
      </c>
    </row>
    <row r="937" spans="1:10" x14ac:dyDescent="0.35">
      <c r="A937" t="s">
        <v>14472</v>
      </c>
      <c r="B937">
        <v>159</v>
      </c>
      <c r="C937">
        <v>635</v>
      </c>
      <c r="D937">
        <v>936</v>
      </c>
      <c r="E937" t="s">
        <v>328</v>
      </c>
      <c r="F937" t="s">
        <v>0</v>
      </c>
      <c r="G937" t="s">
        <v>3594</v>
      </c>
      <c r="H937">
        <v>2.0830000000000002</v>
      </c>
      <c r="I937">
        <v>69.599999999999994</v>
      </c>
      <c r="J937">
        <v>43</v>
      </c>
    </row>
    <row r="938" spans="1:10" x14ac:dyDescent="0.35">
      <c r="A938" t="s">
        <v>14473</v>
      </c>
      <c r="B938">
        <v>87</v>
      </c>
      <c r="C938">
        <v>630</v>
      </c>
      <c r="D938">
        <v>937</v>
      </c>
      <c r="E938" t="s">
        <v>328</v>
      </c>
      <c r="F938" t="s">
        <v>0</v>
      </c>
      <c r="G938" t="s">
        <v>2801</v>
      </c>
      <c r="H938">
        <v>3.5659999999999998</v>
      </c>
      <c r="I938">
        <v>66.47</v>
      </c>
      <c r="J938">
        <v>32</v>
      </c>
    </row>
    <row r="939" spans="1:10" x14ac:dyDescent="0.35">
      <c r="A939" t="s">
        <v>14474</v>
      </c>
      <c r="B939">
        <v>95</v>
      </c>
      <c r="C939">
        <v>627</v>
      </c>
      <c r="D939">
        <v>938</v>
      </c>
      <c r="E939" t="s">
        <v>311</v>
      </c>
      <c r="F939" t="s">
        <v>0</v>
      </c>
      <c r="G939" t="s">
        <v>311</v>
      </c>
      <c r="H939" t="s">
        <v>311</v>
      </c>
      <c r="I939" t="s">
        <v>311</v>
      </c>
      <c r="J939">
        <v>95</v>
      </c>
    </row>
    <row r="940" spans="1:10" x14ac:dyDescent="0.35">
      <c r="A940" t="s">
        <v>14475</v>
      </c>
      <c r="B940">
        <v>209</v>
      </c>
      <c r="C940">
        <v>625</v>
      </c>
      <c r="D940">
        <v>939</v>
      </c>
      <c r="E940" t="s">
        <v>334</v>
      </c>
      <c r="F940" t="s">
        <v>0</v>
      </c>
      <c r="G940" t="s">
        <v>1969</v>
      </c>
      <c r="H940">
        <v>1.5429999999999999</v>
      </c>
      <c r="I940">
        <v>15</v>
      </c>
      <c r="J940">
        <v>46</v>
      </c>
    </row>
    <row r="941" spans="1:10" x14ac:dyDescent="0.35">
      <c r="A941" t="s">
        <v>14476</v>
      </c>
      <c r="B941">
        <v>114</v>
      </c>
      <c r="C941">
        <v>622</v>
      </c>
      <c r="D941">
        <v>940</v>
      </c>
      <c r="E941" t="s">
        <v>328</v>
      </c>
      <c r="F941" t="s">
        <v>0</v>
      </c>
      <c r="G941" t="s">
        <v>4017</v>
      </c>
      <c r="H941">
        <v>2.8559999999999999</v>
      </c>
      <c r="I941">
        <v>75</v>
      </c>
      <c r="J941">
        <v>29</v>
      </c>
    </row>
    <row r="942" spans="1:10" x14ac:dyDescent="0.35">
      <c r="A942" t="s">
        <v>14477</v>
      </c>
      <c r="B942">
        <v>128</v>
      </c>
      <c r="C942">
        <v>622</v>
      </c>
      <c r="D942">
        <v>940</v>
      </c>
      <c r="E942" t="s">
        <v>312</v>
      </c>
      <c r="F942" t="s">
        <v>0</v>
      </c>
      <c r="G942" t="s">
        <v>14478</v>
      </c>
      <c r="H942">
        <v>2.75</v>
      </c>
      <c r="I942">
        <v>37.229999999999997</v>
      </c>
      <c r="J942">
        <v>32</v>
      </c>
    </row>
    <row r="943" spans="1:10" x14ac:dyDescent="0.35">
      <c r="A943" t="s">
        <v>14479</v>
      </c>
      <c r="B943">
        <v>207</v>
      </c>
      <c r="C943">
        <v>621</v>
      </c>
      <c r="D943">
        <v>942</v>
      </c>
      <c r="E943" t="s">
        <v>328</v>
      </c>
      <c r="F943" t="s">
        <v>0</v>
      </c>
      <c r="G943" t="s">
        <v>14480</v>
      </c>
      <c r="H943">
        <v>1.867</v>
      </c>
      <c r="I943">
        <v>44.29</v>
      </c>
      <c r="J943">
        <v>38</v>
      </c>
    </row>
    <row r="944" spans="1:10" x14ac:dyDescent="0.35">
      <c r="A944" t="s">
        <v>14481</v>
      </c>
      <c r="B944">
        <v>80</v>
      </c>
      <c r="C944">
        <v>620</v>
      </c>
      <c r="D944">
        <v>943</v>
      </c>
      <c r="E944" t="s">
        <v>311</v>
      </c>
      <c r="F944" t="s">
        <v>0</v>
      </c>
      <c r="G944" t="s">
        <v>3050</v>
      </c>
      <c r="H944" t="s">
        <v>311</v>
      </c>
      <c r="I944" t="s">
        <v>311</v>
      </c>
      <c r="J944">
        <v>80</v>
      </c>
    </row>
    <row r="945" spans="1:10" x14ac:dyDescent="0.35">
      <c r="A945" t="s">
        <v>14482</v>
      </c>
      <c r="B945">
        <v>116</v>
      </c>
      <c r="C945">
        <v>619</v>
      </c>
      <c r="D945">
        <v>944</v>
      </c>
      <c r="E945" t="s">
        <v>312</v>
      </c>
      <c r="F945" t="s">
        <v>0</v>
      </c>
      <c r="G945" t="s">
        <v>2235</v>
      </c>
      <c r="H945">
        <v>2.7090000000000001</v>
      </c>
      <c r="I945">
        <v>49.1</v>
      </c>
      <c r="J945">
        <v>36</v>
      </c>
    </row>
    <row r="946" spans="1:10" x14ac:dyDescent="0.35">
      <c r="A946" t="s">
        <v>14483</v>
      </c>
      <c r="B946">
        <v>121</v>
      </c>
      <c r="C946">
        <v>618</v>
      </c>
      <c r="D946">
        <v>945</v>
      </c>
      <c r="E946" t="s">
        <v>328</v>
      </c>
      <c r="F946" t="s">
        <v>0</v>
      </c>
      <c r="G946" t="s">
        <v>14484</v>
      </c>
      <c r="H946">
        <v>2.67</v>
      </c>
      <c r="I946">
        <v>59.09</v>
      </c>
      <c r="J946">
        <v>27</v>
      </c>
    </row>
    <row r="947" spans="1:10" x14ac:dyDescent="0.35">
      <c r="A947" t="s">
        <v>14485</v>
      </c>
      <c r="B947">
        <v>143</v>
      </c>
      <c r="C947">
        <v>616</v>
      </c>
      <c r="D947">
        <v>946</v>
      </c>
      <c r="E947" t="s">
        <v>312</v>
      </c>
      <c r="F947" t="s">
        <v>0</v>
      </c>
      <c r="G947" t="s">
        <v>2983</v>
      </c>
      <c r="H947">
        <v>2.0880000000000001</v>
      </c>
      <c r="I947">
        <v>41.67</v>
      </c>
      <c r="J947">
        <v>32</v>
      </c>
    </row>
    <row r="948" spans="1:10" x14ac:dyDescent="0.35">
      <c r="A948" t="s">
        <v>14486</v>
      </c>
      <c r="B948">
        <v>219</v>
      </c>
      <c r="C948">
        <v>616</v>
      </c>
      <c r="D948">
        <v>946</v>
      </c>
      <c r="E948" t="s">
        <v>334</v>
      </c>
      <c r="F948" t="s">
        <v>0</v>
      </c>
      <c r="G948" t="s">
        <v>1742</v>
      </c>
      <c r="H948">
        <v>1.502</v>
      </c>
      <c r="I948">
        <v>11.96</v>
      </c>
      <c r="J948">
        <v>52</v>
      </c>
    </row>
    <row r="949" spans="1:10" x14ac:dyDescent="0.35">
      <c r="A949" t="s">
        <v>14487</v>
      </c>
      <c r="B949">
        <v>104</v>
      </c>
      <c r="C949">
        <v>615</v>
      </c>
      <c r="D949">
        <v>948</v>
      </c>
      <c r="E949" t="s">
        <v>328</v>
      </c>
      <c r="F949" t="s">
        <v>0</v>
      </c>
      <c r="G949" t="s">
        <v>2117</v>
      </c>
      <c r="H949">
        <v>3.0630000000000002</v>
      </c>
      <c r="I949">
        <v>39.799999999999997</v>
      </c>
      <c r="J949">
        <v>86</v>
      </c>
    </row>
    <row r="950" spans="1:10" x14ac:dyDescent="0.35">
      <c r="A950" t="s">
        <v>14488</v>
      </c>
      <c r="B950">
        <v>216</v>
      </c>
      <c r="C950">
        <v>612</v>
      </c>
      <c r="D950">
        <v>949</v>
      </c>
      <c r="E950" t="s">
        <v>311</v>
      </c>
      <c r="F950" t="s">
        <v>0</v>
      </c>
      <c r="G950" t="s">
        <v>2799</v>
      </c>
      <c r="H950" t="s">
        <v>311</v>
      </c>
      <c r="I950" t="s">
        <v>311</v>
      </c>
      <c r="J950">
        <v>35</v>
      </c>
    </row>
    <row r="951" spans="1:10" x14ac:dyDescent="0.35">
      <c r="A951" t="s">
        <v>14489</v>
      </c>
      <c r="B951">
        <v>129</v>
      </c>
      <c r="C951">
        <v>611</v>
      </c>
      <c r="D951">
        <v>950</v>
      </c>
      <c r="E951" t="s">
        <v>334</v>
      </c>
      <c r="F951" t="s">
        <v>0</v>
      </c>
      <c r="G951" t="s">
        <v>3732</v>
      </c>
      <c r="H951">
        <v>2.121</v>
      </c>
      <c r="I951">
        <v>16.670000000000002</v>
      </c>
      <c r="J951">
        <v>43</v>
      </c>
    </row>
    <row r="952" spans="1:10" x14ac:dyDescent="0.35">
      <c r="A952" t="s">
        <v>14490</v>
      </c>
      <c r="B952">
        <v>95</v>
      </c>
      <c r="C952">
        <v>611</v>
      </c>
      <c r="D952">
        <v>950</v>
      </c>
      <c r="E952" t="s">
        <v>312</v>
      </c>
      <c r="F952" t="s">
        <v>0</v>
      </c>
      <c r="G952" t="s">
        <v>2079</v>
      </c>
      <c r="H952">
        <v>3.7370000000000001</v>
      </c>
      <c r="I952">
        <v>41.67</v>
      </c>
      <c r="J952">
        <v>59</v>
      </c>
    </row>
    <row r="953" spans="1:10" x14ac:dyDescent="0.35">
      <c r="A953" t="s">
        <v>14491</v>
      </c>
      <c r="B953">
        <v>216</v>
      </c>
      <c r="C953">
        <v>608</v>
      </c>
      <c r="D953">
        <v>952</v>
      </c>
      <c r="E953" t="s">
        <v>328</v>
      </c>
      <c r="F953" t="s">
        <v>0</v>
      </c>
      <c r="G953" t="s">
        <v>3052</v>
      </c>
      <c r="H953">
        <v>1.6930000000000001</v>
      </c>
      <c r="I953">
        <v>54.51</v>
      </c>
      <c r="J953">
        <v>33</v>
      </c>
    </row>
    <row r="954" spans="1:10" x14ac:dyDescent="0.35">
      <c r="A954" t="s">
        <v>14492</v>
      </c>
      <c r="B954">
        <v>302</v>
      </c>
      <c r="C954">
        <v>608</v>
      </c>
      <c r="D954">
        <v>952</v>
      </c>
      <c r="E954" t="s">
        <v>334</v>
      </c>
      <c r="F954" t="s">
        <v>0</v>
      </c>
      <c r="G954" t="s">
        <v>1827</v>
      </c>
      <c r="H954">
        <v>1.034</v>
      </c>
      <c r="I954">
        <v>11.16</v>
      </c>
      <c r="J954">
        <v>30</v>
      </c>
    </row>
    <row r="955" spans="1:10" x14ac:dyDescent="0.35">
      <c r="A955" t="s">
        <v>14493</v>
      </c>
      <c r="B955">
        <v>137</v>
      </c>
      <c r="C955">
        <v>607</v>
      </c>
      <c r="D955">
        <v>954</v>
      </c>
      <c r="E955" t="s">
        <v>334</v>
      </c>
      <c r="F955" t="s">
        <v>0</v>
      </c>
      <c r="G955" t="s">
        <v>2799</v>
      </c>
      <c r="H955">
        <v>2.16</v>
      </c>
      <c r="I955">
        <v>22.28</v>
      </c>
      <c r="J955">
        <v>37</v>
      </c>
    </row>
    <row r="956" spans="1:10" x14ac:dyDescent="0.35">
      <c r="A956" t="s">
        <v>14494</v>
      </c>
      <c r="B956">
        <v>268</v>
      </c>
      <c r="C956">
        <v>602</v>
      </c>
      <c r="D956">
        <v>955</v>
      </c>
      <c r="E956" t="s">
        <v>319</v>
      </c>
      <c r="F956" t="s">
        <v>0</v>
      </c>
      <c r="G956" t="s">
        <v>8469</v>
      </c>
      <c r="H956">
        <v>2.4870000000000001</v>
      </c>
      <c r="I956">
        <v>85.46</v>
      </c>
      <c r="J956">
        <v>64</v>
      </c>
    </row>
    <row r="957" spans="1:10" x14ac:dyDescent="0.35">
      <c r="A957" t="s">
        <v>14495</v>
      </c>
      <c r="B957">
        <v>141</v>
      </c>
      <c r="C957">
        <v>602</v>
      </c>
      <c r="D957">
        <v>955</v>
      </c>
      <c r="E957" t="s">
        <v>312</v>
      </c>
      <c r="F957" t="s">
        <v>0</v>
      </c>
      <c r="G957" t="s">
        <v>3143</v>
      </c>
      <c r="H957">
        <v>2.2999999999999998</v>
      </c>
      <c r="I957">
        <v>19.8</v>
      </c>
      <c r="J957">
        <v>132</v>
      </c>
    </row>
    <row r="958" spans="1:10" x14ac:dyDescent="0.35">
      <c r="A958" t="s">
        <v>14496</v>
      </c>
      <c r="B958">
        <v>221</v>
      </c>
      <c r="C958">
        <v>601</v>
      </c>
      <c r="D958">
        <v>957</v>
      </c>
      <c r="E958" t="s">
        <v>312</v>
      </c>
      <c r="F958" t="s">
        <v>0</v>
      </c>
      <c r="G958" t="s">
        <v>14497</v>
      </c>
      <c r="H958">
        <v>1.4970000000000001</v>
      </c>
      <c r="I958">
        <v>31.85</v>
      </c>
      <c r="J958">
        <v>50</v>
      </c>
    </row>
    <row r="959" spans="1:10" x14ac:dyDescent="0.35">
      <c r="A959" t="s">
        <v>14498</v>
      </c>
      <c r="B959">
        <v>103</v>
      </c>
      <c r="C959">
        <v>599</v>
      </c>
      <c r="D959">
        <v>958</v>
      </c>
      <c r="E959" t="s">
        <v>319</v>
      </c>
      <c r="F959" t="s">
        <v>0</v>
      </c>
      <c r="G959" t="s">
        <v>4204</v>
      </c>
      <c r="H959">
        <v>3.3490000000000002</v>
      </c>
      <c r="I959">
        <v>93.4</v>
      </c>
      <c r="J959">
        <v>50</v>
      </c>
    </row>
    <row r="960" spans="1:10" x14ac:dyDescent="0.35">
      <c r="A960" t="s">
        <v>14499</v>
      </c>
      <c r="B960">
        <v>112</v>
      </c>
      <c r="C960">
        <v>598</v>
      </c>
      <c r="D960">
        <v>959</v>
      </c>
      <c r="E960" t="s">
        <v>328</v>
      </c>
      <c r="F960" t="s">
        <v>0</v>
      </c>
      <c r="G960" t="s">
        <v>14500</v>
      </c>
      <c r="H960">
        <v>2.8410000000000002</v>
      </c>
      <c r="I960">
        <v>48.81</v>
      </c>
      <c r="J960">
        <v>35</v>
      </c>
    </row>
    <row r="961" spans="1:10" x14ac:dyDescent="0.35">
      <c r="A961" t="s">
        <v>14501</v>
      </c>
      <c r="B961">
        <v>119</v>
      </c>
      <c r="C961">
        <v>593</v>
      </c>
      <c r="D961">
        <v>960</v>
      </c>
      <c r="E961" t="s">
        <v>311</v>
      </c>
      <c r="F961" t="s">
        <v>0</v>
      </c>
      <c r="G961" t="s">
        <v>1705</v>
      </c>
      <c r="H961" t="s">
        <v>311</v>
      </c>
      <c r="I961" t="s">
        <v>311</v>
      </c>
      <c r="J961">
        <v>117</v>
      </c>
    </row>
    <row r="962" spans="1:10" x14ac:dyDescent="0.35">
      <c r="A962" t="s">
        <v>14502</v>
      </c>
      <c r="B962">
        <v>234</v>
      </c>
      <c r="C962">
        <v>593</v>
      </c>
      <c r="D962">
        <v>960</v>
      </c>
      <c r="E962" t="s">
        <v>312</v>
      </c>
      <c r="F962" t="s">
        <v>0</v>
      </c>
      <c r="G962" t="s">
        <v>3052</v>
      </c>
      <c r="H962">
        <v>1.3180000000000001</v>
      </c>
      <c r="I962">
        <v>39.93</v>
      </c>
      <c r="J962">
        <v>45</v>
      </c>
    </row>
    <row r="963" spans="1:10" x14ac:dyDescent="0.35">
      <c r="A963" t="s">
        <v>14503</v>
      </c>
      <c r="B963">
        <v>243</v>
      </c>
      <c r="C963">
        <v>589</v>
      </c>
      <c r="D963">
        <v>962</v>
      </c>
      <c r="E963" t="s">
        <v>334</v>
      </c>
      <c r="F963" t="s">
        <v>0</v>
      </c>
      <c r="G963" t="s">
        <v>14504</v>
      </c>
      <c r="H963">
        <v>1.369</v>
      </c>
      <c r="I963">
        <v>12.28</v>
      </c>
      <c r="J963">
        <v>93</v>
      </c>
    </row>
    <row r="964" spans="1:10" x14ac:dyDescent="0.35">
      <c r="A964" t="s">
        <v>14505</v>
      </c>
      <c r="B964">
        <v>129</v>
      </c>
      <c r="C964">
        <v>589</v>
      </c>
      <c r="D964">
        <v>962</v>
      </c>
      <c r="E964" t="s">
        <v>319</v>
      </c>
      <c r="F964" t="s">
        <v>0</v>
      </c>
      <c r="G964" t="s">
        <v>2734</v>
      </c>
      <c r="H964">
        <v>2.6579999999999999</v>
      </c>
      <c r="I964">
        <v>77.83</v>
      </c>
      <c r="J964">
        <v>54</v>
      </c>
    </row>
    <row r="965" spans="1:10" x14ac:dyDescent="0.35">
      <c r="A965" t="s">
        <v>2983</v>
      </c>
      <c r="B965">
        <v>207</v>
      </c>
      <c r="C965">
        <v>589</v>
      </c>
      <c r="D965">
        <v>962</v>
      </c>
      <c r="E965" t="s">
        <v>319</v>
      </c>
      <c r="F965" t="s">
        <v>0</v>
      </c>
      <c r="G965" t="s">
        <v>2983</v>
      </c>
      <c r="H965">
        <v>3.5390000000000001</v>
      </c>
      <c r="I965">
        <v>80.56</v>
      </c>
      <c r="J965">
        <v>27</v>
      </c>
    </row>
    <row r="966" spans="1:10" x14ac:dyDescent="0.35">
      <c r="A966" t="s">
        <v>14506</v>
      </c>
      <c r="B966">
        <v>207</v>
      </c>
      <c r="C966">
        <v>586</v>
      </c>
      <c r="D966">
        <v>965</v>
      </c>
      <c r="E966" t="s">
        <v>328</v>
      </c>
      <c r="F966" t="s">
        <v>0</v>
      </c>
      <c r="G966" t="s">
        <v>14103</v>
      </c>
      <c r="H966">
        <v>2.06</v>
      </c>
      <c r="I966">
        <v>37.049999999999997</v>
      </c>
      <c r="J966">
        <v>56</v>
      </c>
    </row>
    <row r="967" spans="1:10" x14ac:dyDescent="0.35">
      <c r="A967" t="s">
        <v>14507</v>
      </c>
      <c r="B967">
        <v>173</v>
      </c>
      <c r="C967">
        <v>585</v>
      </c>
      <c r="D967">
        <v>966</v>
      </c>
      <c r="E967" t="s">
        <v>312</v>
      </c>
      <c r="F967" t="s">
        <v>0</v>
      </c>
      <c r="G967" t="s">
        <v>2379</v>
      </c>
      <c r="H967">
        <v>1.8260000000000001</v>
      </c>
      <c r="I967">
        <v>43.49</v>
      </c>
      <c r="J967">
        <v>13</v>
      </c>
    </row>
    <row r="968" spans="1:10" x14ac:dyDescent="0.35">
      <c r="A968" t="s">
        <v>14508</v>
      </c>
      <c r="B968">
        <v>144</v>
      </c>
      <c r="C968">
        <v>583</v>
      </c>
      <c r="D968">
        <v>967</v>
      </c>
      <c r="E968" t="s">
        <v>334</v>
      </c>
      <c r="F968" t="s">
        <v>0</v>
      </c>
      <c r="G968" t="s">
        <v>1836</v>
      </c>
      <c r="H968">
        <v>2.4929999999999999</v>
      </c>
      <c r="I968">
        <v>15.84</v>
      </c>
      <c r="J968">
        <v>144</v>
      </c>
    </row>
    <row r="969" spans="1:10" x14ac:dyDescent="0.35">
      <c r="A969" t="s">
        <v>14509</v>
      </c>
      <c r="B969">
        <v>99</v>
      </c>
      <c r="C969">
        <v>580</v>
      </c>
      <c r="D969">
        <v>968</v>
      </c>
      <c r="E969" t="s">
        <v>328</v>
      </c>
      <c r="F969" t="s">
        <v>0</v>
      </c>
      <c r="G969" t="s">
        <v>14510</v>
      </c>
      <c r="H969">
        <v>2.8940000000000001</v>
      </c>
      <c r="I969">
        <v>66.459999999999994</v>
      </c>
      <c r="J969">
        <v>78</v>
      </c>
    </row>
    <row r="970" spans="1:10" x14ac:dyDescent="0.35">
      <c r="A970" t="s">
        <v>14511</v>
      </c>
      <c r="B970">
        <v>125</v>
      </c>
      <c r="C970">
        <v>579</v>
      </c>
      <c r="D970">
        <v>969</v>
      </c>
      <c r="E970" t="s">
        <v>312</v>
      </c>
      <c r="F970" t="s">
        <v>0</v>
      </c>
      <c r="G970" t="s">
        <v>2760</v>
      </c>
      <c r="H970">
        <v>2.508</v>
      </c>
      <c r="I970">
        <v>39.159999999999997</v>
      </c>
      <c r="J970">
        <v>56</v>
      </c>
    </row>
    <row r="971" spans="1:10" x14ac:dyDescent="0.35">
      <c r="A971" t="s">
        <v>14512</v>
      </c>
      <c r="B971">
        <v>166</v>
      </c>
      <c r="C971">
        <v>578</v>
      </c>
      <c r="D971">
        <v>970</v>
      </c>
      <c r="E971" t="s">
        <v>312</v>
      </c>
      <c r="F971" t="s">
        <v>0</v>
      </c>
      <c r="G971" t="s">
        <v>4361</v>
      </c>
      <c r="H971">
        <v>1.2050000000000001</v>
      </c>
      <c r="I971">
        <v>35.5</v>
      </c>
      <c r="J971">
        <v>35</v>
      </c>
    </row>
    <row r="972" spans="1:10" x14ac:dyDescent="0.35">
      <c r="A972" t="s">
        <v>14513</v>
      </c>
      <c r="B972">
        <v>99</v>
      </c>
      <c r="C972">
        <v>577</v>
      </c>
      <c r="D972">
        <v>971</v>
      </c>
      <c r="E972" t="s">
        <v>319</v>
      </c>
      <c r="F972" t="s">
        <v>0</v>
      </c>
      <c r="G972" t="s">
        <v>14514</v>
      </c>
      <c r="H972">
        <v>2.8620000000000001</v>
      </c>
      <c r="I972">
        <v>60.39</v>
      </c>
      <c r="J972">
        <v>20</v>
      </c>
    </row>
    <row r="973" spans="1:10" x14ac:dyDescent="0.35">
      <c r="A973" t="s">
        <v>14515</v>
      </c>
      <c r="B973">
        <v>100</v>
      </c>
      <c r="C973">
        <v>577</v>
      </c>
      <c r="D973">
        <v>971</v>
      </c>
      <c r="E973" t="s">
        <v>328</v>
      </c>
      <c r="F973" t="s">
        <v>0</v>
      </c>
      <c r="G973" t="s">
        <v>2037</v>
      </c>
      <c r="H973">
        <v>3.55</v>
      </c>
      <c r="I973">
        <v>62.5</v>
      </c>
      <c r="J973">
        <v>28</v>
      </c>
    </row>
    <row r="974" spans="1:10" x14ac:dyDescent="0.35">
      <c r="A974" t="s">
        <v>14516</v>
      </c>
      <c r="B974">
        <v>94</v>
      </c>
      <c r="C974">
        <v>577</v>
      </c>
      <c r="D974">
        <v>971</v>
      </c>
      <c r="E974" t="s">
        <v>328</v>
      </c>
      <c r="F974" t="s">
        <v>0</v>
      </c>
      <c r="G974" t="s">
        <v>2235</v>
      </c>
      <c r="H974">
        <v>3.391</v>
      </c>
      <c r="I974">
        <v>64.41</v>
      </c>
      <c r="J974">
        <v>23</v>
      </c>
    </row>
    <row r="975" spans="1:10" x14ac:dyDescent="0.35">
      <c r="A975" t="s">
        <v>14517</v>
      </c>
      <c r="B975">
        <v>140</v>
      </c>
      <c r="C975">
        <v>575</v>
      </c>
      <c r="D975">
        <v>974</v>
      </c>
      <c r="E975" t="s">
        <v>328</v>
      </c>
      <c r="F975" t="s">
        <v>0</v>
      </c>
      <c r="G975" t="s">
        <v>1724</v>
      </c>
      <c r="H975">
        <v>2.0870000000000002</v>
      </c>
      <c r="I975">
        <v>56.9</v>
      </c>
      <c r="J975">
        <v>39</v>
      </c>
    </row>
    <row r="976" spans="1:10" x14ac:dyDescent="0.35">
      <c r="A976" t="s">
        <v>14518</v>
      </c>
      <c r="B976">
        <v>137</v>
      </c>
      <c r="C976">
        <v>574</v>
      </c>
      <c r="D976">
        <v>975</v>
      </c>
      <c r="E976" t="s">
        <v>328</v>
      </c>
      <c r="F976" t="s">
        <v>0</v>
      </c>
      <c r="G976" t="s">
        <v>6894</v>
      </c>
      <c r="H976">
        <v>2.577</v>
      </c>
      <c r="I976">
        <v>48.09</v>
      </c>
      <c r="J976">
        <v>15</v>
      </c>
    </row>
    <row r="977" spans="1:10" x14ac:dyDescent="0.35">
      <c r="A977" t="s">
        <v>14519</v>
      </c>
      <c r="B977">
        <v>186</v>
      </c>
      <c r="C977">
        <v>573</v>
      </c>
      <c r="D977">
        <v>976</v>
      </c>
      <c r="E977" t="s">
        <v>334</v>
      </c>
      <c r="F977" t="s">
        <v>0</v>
      </c>
      <c r="G977" t="s">
        <v>2019</v>
      </c>
      <c r="H977">
        <v>2.0569999999999999</v>
      </c>
      <c r="I977">
        <v>10.9</v>
      </c>
      <c r="J977">
        <v>44</v>
      </c>
    </row>
    <row r="978" spans="1:10" x14ac:dyDescent="0.35">
      <c r="A978" t="s">
        <v>14520</v>
      </c>
      <c r="B978">
        <v>102</v>
      </c>
      <c r="C978">
        <v>572</v>
      </c>
      <c r="D978">
        <v>977</v>
      </c>
      <c r="E978" t="s">
        <v>328</v>
      </c>
      <c r="F978" t="s">
        <v>0</v>
      </c>
      <c r="G978" t="s">
        <v>1845</v>
      </c>
      <c r="H978">
        <v>3.7879999999999998</v>
      </c>
      <c r="I978">
        <v>50.71</v>
      </c>
      <c r="J978">
        <v>24</v>
      </c>
    </row>
    <row r="979" spans="1:10" x14ac:dyDescent="0.35">
      <c r="A979" t="s">
        <v>14521</v>
      </c>
      <c r="B979">
        <v>178</v>
      </c>
      <c r="C979">
        <v>571</v>
      </c>
      <c r="D979">
        <v>978</v>
      </c>
      <c r="E979" t="s">
        <v>312</v>
      </c>
      <c r="F979" t="s">
        <v>0</v>
      </c>
      <c r="G979" t="s">
        <v>2734</v>
      </c>
      <c r="H979">
        <v>1.6910000000000001</v>
      </c>
      <c r="I979">
        <v>29.44</v>
      </c>
      <c r="J979">
        <v>19</v>
      </c>
    </row>
    <row r="980" spans="1:10" x14ac:dyDescent="0.35">
      <c r="A980" t="s">
        <v>14522</v>
      </c>
      <c r="B980">
        <v>223</v>
      </c>
      <c r="C980">
        <v>570</v>
      </c>
      <c r="D980">
        <v>979</v>
      </c>
      <c r="E980" t="s">
        <v>328</v>
      </c>
      <c r="F980" t="s">
        <v>0</v>
      </c>
      <c r="G980" t="s">
        <v>4050</v>
      </c>
      <c r="H980">
        <v>1.361</v>
      </c>
      <c r="I980">
        <v>51.08</v>
      </c>
      <c r="J980">
        <v>66</v>
      </c>
    </row>
    <row r="981" spans="1:10" x14ac:dyDescent="0.35">
      <c r="A981" t="s">
        <v>14523</v>
      </c>
      <c r="B981">
        <v>140</v>
      </c>
      <c r="C981">
        <v>570</v>
      </c>
      <c r="D981">
        <v>979</v>
      </c>
      <c r="E981" t="s">
        <v>312</v>
      </c>
      <c r="F981" t="s">
        <v>0</v>
      </c>
      <c r="G981" t="s">
        <v>14303</v>
      </c>
      <c r="H981">
        <v>2.258</v>
      </c>
      <c r="I981">
        <v>27.31</v>
      </c>
      <c r="J981">
        <v>49</v>
      </c>
    </row>
    <row r="982" spans="1:10" x14ac:dyDescent="0.35">
      <c r="A982" t="s">
        <v>14524</v>
      </c>
      <c r="B982">
        <v>153</v>
      </c>
      <c r="C982">
        <v>567</v>
      </c>
      <c r="D982">
        <v>981</v>
      </c>
      <c r="E982" t="s">
        <v>328</v>
      </c>
      <c r="F982" t="s">
        <v>0</v>
      </c>
      <c r="G982" t="s">
        <v>14525</v>
      </c>
      <c r="H982">
        <v>2.2519999999999998</v>
      </c>
      <c r="I982">
        <v>40.39</v>
      </c>
      <c r="J982">
        <v>35</v>
      </c>
    </row>
    <row r="983" spans="1:10" x14ac:dyDescent="0.35">
      <c r="A983" t="s">
        <v>14526</v>
      </c>
      <c r="B983">
        <v>114</v>
      </c>
      <c r="C983">
        <v>563</v>
      </c>
      <c r="D983">
        <v>982</v>
      </c>
      <c r="E983" t="s">
        <v>328</v>
      </c>
      <c r="F983" t="s">
        <v>0</v>
      </c>
      <c r="G983" t="s">
        <v>14527</v>
      </c>
      <c r="H983">
        <v>3.11</v>
      </c>
      <c r="I983">
        <v>57.12</v>
      </c>
      <c r="J983">
        <v>45</v>
      </c>
    </row>
    <row r="984" spans="1:10" x14ac:dyDescent="0.35">
      <c r="A984" t="s">
        <v>14528</v>
      </c>
      <c r="B984">
        <v>169</v>
      </c>
      <c r="C984">
        <v>562</v>
      </c>
      <c r="D984">
        <v>983</v>
      </c>
      <c r="E984" t="s">
        <v>334</v>
      </c>
      <c r="F984" t="s">
        <v>0</v>
      </c>
      <c r="G984" t="s">
        <v>1969</v>
      </c>
      <c r="H984">
        <v>1.3740000000000001</v>
      </c>
      <c r="I984">
        <v>10.56</v>
      </c>
      <c r="J984">
        <v>40</v>
      </c>
    </row>
    <row r="985" spans="1:10" x14ac:dyDescent="0.35">
      <c r="A985" t="s">
        <v>14529</v>
      </c>
      <c r="B985">
        <v>53</v>
      </c>
      <c r="C985">
        <v>560</v>
      </c>
      <c r="D985">
        <v>984</v>
      </c>
      <c r="E985" t="s">
        <v>311</v>
      </c>
      <c r="F985" t="s">
        <v>0</v>
      </c>
      <c r="G985" t="s">
        <v>3112</v>
      </c>
      <c r="H985" t="s">
        <v>311</v>
      </c>
      <c r="I985" t="s">
        <v>311</v>
      </c>
      <c r="J985">
        <v>28</v>
      </c>
    </row>
    <row r="986" spans="1:10" x14ac:dyDescent="0.35">
      <c r="A986" t="s">
        <v>14530</v>
      </c>
      <c r="B986">
        <v>45</v>
      </c>
      <c r="C986">
        <v>560</v>
      </c>
      <c r="D986">
        <v>984</v>
      </c>
      <c r="E986" t="s">
        <v>319</v>
      </c>
      <c r="F986" t="s">
        <v>0</v>
      </c>
      <c r="G986" t="s">
        <v>3375</v>
      </c>
      <c r="H986">
        <v>8.0250000000000004</v>
      </c>
      <c r="I986">
        <v>82.08</v>
      </c>
      <c r="J986">
        <v>21</v>
      </c>
    </row>
    <row r="987" spans="1:10" x14ac:dyDescent="0.35">
      <c r="A987" t="s">
        <v>14531</v>
      </c>
      <c r="B987">
        <v>67</v>
      </c>
      <c r="C987">
        <v>560</v>
      </c>
      <c r="D987">
        <v>984</v>
      </c>
      <c r="E987" t="s">
        <v>319</v>
      </c>
      <c r="F987" t="s">
        <v>0</v>
      </c>
      <c r="G987" t="s">
        <v>2235</v>
      </c>
      <c r="H987">
        <v>4.4459999999999997</v>
      </c>
      <c r="I987">
        <v>80.63</v>
      </c>
      <c r="J987">
        <v>18</v>
      </c>
    </row>
    <row r="988" spans="1:10" x14ac:dyDescent="0.35">
      <c r="A988" t="s">
        <v>14532</v>
      </c>
      <c r="B988">
        <v>132</v>
      </c>
      <c r="C988">
        <v>559</v>
      </c>
      <c r="D988">
        <v>987</v>
      </c>
      <c r="E988" t="s">
        <v>328</v>
      </c>
      <c r="F988" t="s">
        <v>0</v>
      </c>
      <c r="G988" t="s">
        <v>3834</v>
      </c>
      <c r="H988">
        <v>2.4710000000000001</v>
      </c>
      <c r="I988">
        <v>48.67</v>
      </c>
      <c r="J988">
        <v>48</v>
      </c>
    </row>
    <row r="989" spans="1:10" x14ac:dyDescent="0.35">
      <c r="A989" t="s">
        <v>14533</v>
      </c>
      <c r="B989">
        <v>61</v>
      </c>
      <c r="C989">
        <v>557</v>
      </c>
      <c r="D989">
        <v>988</v>
      </c>
      <c r="E989" t="s">
        <v>319</v>
      </c>
      <c r="F989" t="s">
        <v>0</v>
      </c>
      <c r="G989" t="s">
        <v>2743</v>
      </c>
      <c r="H989">
        <v>5.0709999999999997</v>
      </c>
      <c r="I989">
        <v>89.44</v>
      </c>
      <c r="J989">
        <v>27</v>
      </c>
    </row>
    <row r="990" spans="1:10" x14ac:dyDescent="0.35">
      <c r="A990" t="s">
        <v>14534</v>
      </c>
      <c r="B990">
        <v>160</v>
      </c>
      <c r="C990">
        <v>555</v>
      </c>
      <c r="D990">
        <v>989</v>
      </c>
      <c r="E990" t="s">
        <v>328</v>
      </c>
      <c r="F990" t="s">
        <v>0</v>
      </c>
      <c r="G990" t="s">
        <v>3628</v>
      </c>
      <c r="H990">
        <v>1.68</v>
      </c>
      <c r="I990">
        <v>54</v>
      </c>
      <c r="J990">
        <v>110</v>
      </c>
    </row>
    <row r="991" spans="1:10" x14ac:dyDescent="0.35">
      <c r="A991" t="s">
        <v>14535</v>
      </c>
      <c r="B991">
        <v>106</v>
      </c>
      <c r="C991">
        <v>555</v>
      </c>
      <c r="D991">
        <v>989</v>
      </c>
      <c r="E991" t="s">
        <v>312</v>
      </c>
      <c r="F991" t="s">
        <v>0</v>
      </c>
      <c r="G991" t="s">
        <v>1849</v>
      </c>
      <c r="H991">
        <v>2.891</v>
      </c>
      <c r="I991">
        <v>32.380000000000003</v>
      </c>
      <c r="J991">
        <v>11</v>
      </c>
    </row>
    <row r="992" spans="1:10" x14ac:dyDescent="0.35">
      <c r="A992" t="s">
        <v>14536</v>
      </c>
      <c r="B992">
        <v>174</v>
      </c>
      <c r="C992">
        <v>552</v>
      </c>
      <c r="D992">
        <v>991</v>
      </c>
      <c r="E992" t="s">
        <v>312</v>
      </c>
      <c r="F992" t="s">
        <v>0</v>
      </c>
      <c r="G992" t="s">
        <v>14537</v>
      </c>
      <c r="H992">
        <v>1.599</v>
      </c>
      <c r="I992">
        <v>36.54</v>
      </c>
      <c r="J992">
        <v>31</v>
      </c>
    </row>
    <row r="993" spans="1:10" x14ac:dyDescent="0.35">
      <c r="A993" t="s">
        <v>14538</v>
      </c>
      <c r="B993">
        <v>117</v>
      </c>
      <c r="C993">
        <v>552</v>
      </c>
      <c r="D993">
        <v>991</v>
      </c>
      <c r="E993" t="s">
        <v>312</v>
      </c>
      <c r="F993" t="s">
        <v>0</v>
      </c>
      <c r="G993" t="s">
        <v>14539</v>
      </c>
      <c r="H993">
        <v>2.5449999999999999</v>
      </c>
      <c r="I993">
        <v>33.770000000000003</v>
      </c>
      <c r="J993">
        <v>33</v>
      </c>
    </row>
    <row r="994" spans="1:10" x14ac:dyDescent="0.35">
      <c r="A994" t="s">
        <v>14540</v>
      </c>
      <c r="B994">
        <v>135</v>
      </c>
      <c r="C994">
        <v>552</v>
      </c>
      <c r="D994">
        <v>991</v>
      </c>
      <c r="E994" t="s">
        <v>312</v>
      </c>
      <c r="F994" t="s">
        <v>0</v>
      </c>
      <c r="G994" t="s">
        <v>13957</v>
      </c>
      <c r="H994">
        <v>2.4079999999999999</v>
      </c>
      <c r="I994">
        <v>25.15</v>
      </c>
      <c r="J994">
        <v>37</v>
      </c>
    </row>
    <row r="995" spans="1:10" x14ac:dyDescent="0.35">
      <c r="A995" t="s">
        <v>14541</v>
      </c>
      <c r="B995">
        <v>203</v>
      </c>
      <c r="C995">
        <v>547</v>
      </c>
      <c r="D995">
        <v>994</v>
      </c>
      <c r="E995" t="s">
        <v>312</v>
      </c>
      <c r="F995" t="s">
        <v>0</v>
      </c>
      <c r="G995" t="s">
        <v>2326</v>
      </c>
      <c r="H995">
        <v>1.43</v>
      </c>
      <c r="I995">
        <v>20.59</v>
      </c>
      <c r="J995">
        <v>69</v>
      </c>
    </row>
    <row r="996" spans="1:10" x14ac:dyDescent="0.35">
      <c r="A996" t="s">
        <v>14542</v>
      </c>
      <c r="B996">
        <v>161</v>
      </c>
      <c r="C996">
        <v>542</v>
      </c>
      <c r="D996">
        <v>995</v>
      </c>
      <c r="E996" t="s">
        <v>334</v>
      </c>
      <c r="F996" t="s">
        <v>0</v>
      </c>
      <c r="G996" t="s">
        <v>2071</v>
      </c>
      <c r="H996">
        <v>1.484</v>
      </c>
      <c r="I996">
        <v>18.920000000000002</v>
      </c>
      <c r="J996">
        <v>116</v>
      </c>
    </row>
    <row r="997" spans="1:10" x14ac:dyDescent="0.35">
      <c r="A997" t="s">
        <v>14543</v>
      </c>
      <c r="B997">
        <v>111</v>
      </c>
      <c r="C997">
        <v>540</v>
      </c>
      <c r="D997">
        <v>996</v>
      </c>
      <c r="E997" t="s">
        <v>312</v>
      </c>
      <c r="F997" t="s">
        <v>0</v>
      </c>
      <c r="G997" t="s">
        <v>1849</v>
      </c>
      <c r="H997">
        <v>2.5920000000000001</v>
      </c>
      <c r="I997">
        <v>26.22</v>
      </c>
      <c r="J997">
        <v>47</v>
      </c>
    </row>
    <row r="998" spans="1:10" x14ac:dyDescent="0.35">
      <c r="A998" t="s">
        <v>14544</v>
      </c>
      <c r="B998">
        <v>133</v>
      </c>
      <c r="C998">
        <v>540</v>
      </c>
      <c r="D998">
        <v>996</v>
      </c>
      <c r="E998" t="s">
        <v>312</v>
      </c>
      <c r="F998" t="s">
        <v>0</v>
      </c>
      <c r="G998" t="s">
        <v>2983</v>
      </c>
      <c r="H998">
        <v>2.2000000000000002</v>
      </c>
      <c r="I998">
        <v>47.22</v>
      </c>
      <c r="J998">
        <v>33</v>
      </c>
    </row>
    <row r="999" spans="1:10" x14ac:dyDescent="0.35">
      <c r="A999" t="s">
        <v>14545</v>
      </c>
      <c r="B999">
        <v>84</v>
      </c>
      <c r="C999">
        <v>539</v>
      </c>
      <c r="D999">
        <v>998</v>
      </c>
      <c r="E999" t="s">
        <v>328</v>
      </c>
      <c r="F999" t="s">
        <v>0</v>
      </c>
      <c r="G999" t="s">
        <v>14125</v>
      </c>
      <c r="H999">
        <v>3.4260000000000002</v>
      </c>
      <c r="I999">
        <v>52.98</v>
      </c>
      <c r="J999">
        <v>16</v>
      </c>
    </row>
    <row r="1000" spans="1:10" x14ac:dyDescent="0.35">
      <c r="A1000" t="s">
        <v>14546</v>
      </c>
      <c r="B1000">
        <v>149</v>
      </c>
      <c r="C1000">
        <v>536</v>
      </c>
      <c r="D1000">
        <v>999</v>
      </c>
      <c r="E1000" t="s">
        <v>311</v>
      </c>
      <c r="F1000" t="s">
        <v>0</v>
      </c>
      <c r="G1000" t="s">
        <v>311</v>
      </c>
      <c r="H1000" t="s">
        <v>311</v>
      </c>
      <c r="I1000" t="s">
        <v>311</v>
      </c>
      <c r="J1000">
        <v>149</v>
      </c>
    </row>
    <row r="1001" spans="1:10" x14ac:dyDescent="0.35">
      <c r="A1001" t="s">
        <v>14547</v>
      </c>
      <c r="B1001">
        <v>128</v>
      </c>
      <c r="C1001">
        <v>535</v>
      </c>
      <c r="D1001">
        <v>1000</v>
      </c>
      <c r="E1001" t="s">
        <v>319</v>
      </c>
      <c r="F1001" t="s">
        <v>0</v>
      </c>
      <c r="G1001" t="s">
        <v>7731</v>
      </c>
      <c r="H1001">
        <v>2.3250000000000002</v>
      </c>
      <c r="I1001">
        <v>57.66</v>
      </c>
      <c r="J1001">
        <v>77</v>
      </c>
    </row>
    <row r="1002" spans="1:10" x14ac:dyDescent="0.35">
      <c r="A1002" t="s">
        <v>14548</v>
      </c>
      <c r="B1002">
        <v>112</v>
      </c>
      <c r="C1002">
        <v>534</v>
      </c>
      <c r="D1002">
        <v>1001</v>
      </c>
      <c r="E1002" t="s">
        <v>311</v>
      </c>
      <c r="F1002" t="s">
        <v>0</v>
      </c>
      <c r="G1002" t="s">
        <v>14549</v>
      </c>
      <c r="H1002" t="s">
        <v>311</v>
      </c>
      <c r="I1002" t="s">
        <v>311</v>
      </c>
      <c r="J1002">
        <v>18</v>
      </c>
    </row>
    <row r="1003" spans="1:10" x14ac:dyDescent="0.35">
      <c r="A1003" t="s">
        <v>14550</v>
      </c>
      <c r="B1003">
        <v>137</v>
      </c>
      <c r="C1003">
        <v>533</v>
      </c>
      <c r="D1003">
        <v>1002</v>
      </c>
      <c r="E1003" t="s">
        <v>312</v>
      </c>
      <c r="F1003" t="s">
        <v>0</v>
      </c>
      <c r="G1003" t="s">
        <v>2799</v>
      </c>
      <c r="H1003">
        <v>2.2589999999999999</v>
      </c>
      <c r="I1003">
        <v>28.8</v>
      </c>
      <c r="J1003">
        <v>84</v>
      </c>
    </row>
    <row r="1004" spans="1:10" x14ac:dyDescent="0.35">
      <c r="A1004" t="s">
        <v>14551</v>
      </c>
      <c r="B1004">
        <v>85</v>
      </c>
      <c r="C1004">
        <v>528</v>
      </c>
      <c r="D1004">
        <v>1003</v>
      </c>
      <c r="E1004" t="s">
        <v>319</v>
      </c>
      <c r="F1004" t="s">
        <v>0</v>
      </c>
      <c r="G1004" t="s">
        <v>2119</v>
      </c>
      <c r="H1004">
        <v>3.7570000000000001</v>
      </c>
      <c r="I1004">
        <v>77.33</v>
      </c>
      <c r="J1004">
        <v>85</v>
      </c>
    </row>
    <row r="1005" spans="1:10" x14ac:dyDescent="0.35">
      <c r="A1005" t="s">
        <v>14552</v>
      </c>
      <c r="B1005">
        <v>102</v>
      </c>
      <c r="C1005">
        <v>527</v>
      </c>
      <c r="D1005">
        <v>1004</v>
      </c>
      <c r="E1005" t="s">
        <v>334</v>
      </c>
      <c r="F1005" t="s">
        <v>0</v>
      </c>
      <c r="G1005" t="s">
        <v>1751</v>
      </c>
      <c r="H1005">
        <v>2.8439999999999999</v>
      </c>
      <c r="I1005">
        <v>19.850000000000001</v>
      </c>
      <c r="J1005">
        <v>65</v>
      </c>
    </row>
    <row r="1006" spans="1:10" x14ac:dyDescent="0.35">
      <c r="A1006" t="s">
        <v>14553</v>
      </c>
      <c r="B1006">
        <v>166</v>
      </c>
      <c r="C1006">
        <v>527</v>
      </c>
      <c r="D1006">
        <v>1004</v>
      </c>
      <c r="E1006" t="s">
        <v>328</v>
      </c>
      <c r="F1006" t="s">
        <v>0</v>
      </c>
      <c r="G1006" t="s">
        <v>14554</v>
      </c>
      <c r="H1006">
        <v>2.238</v>
      </c>
      <c r="I1006">
        <v>58.88</v>
      </c>
      <c r="J1006">
        <v>68</v>
      </c>
    </row>
    <row r="1007" spans="1:10" x14ac:dyDescent="0.35">
      <c r="A1007" t="s">
        <v>14555</v>
      </c>
      <c r="B1007">
        <v>136</v>
      </c>
      <c r="C1007">
        <v>527</v>
      </c>
      <c r="D1007">
        <v>1004</v>
      </c>
      <c r="E1007" t="s">
        <v>319</v>
      </c>
      <c r="F1007" t="s">
        <v>0</v>
      </c>
      <c r="G1007" t="s">
        <v>2590</v>
      </c>
      <c r="H1007">
        <v>2.1379999999999999</v>
      </c>
      <c r="I1007">
        <v>82.58</v>
      </c>
      <c r="J1007">
        <v>67</v>
      </c>
    </row>
    <row r="1008" spans="1:10" x14ac:dyDescent="0.35">
      <c r="A1008" t="s">
        <v>14556</v>
      </c>
      <c r="B1008">
        <v>66</v>
      </c>
      <c r="C1008">
        <v>527</v>
      </c>
      <c r="D1008">
        <v>1004</v>
      </c>
      <c r="E1008" t="s">
        <v>328</v>
      </c>
      <c r="F1008" t="s">
        <v>0</v>
      </c>
      <c r="G1008" t="s">
        <v>2962</v>
      </c>
      <c r="H1008">
        <v>3.984</v>
      </c>
      <c r="I1008">
        <v>67.31</v>
      </c>
      <c r="J1008">
        <v>42</v>
      </c>
    </row>
    <row r="1009" spans="1:10" x14ac:dyDescent="0.35">
      <c r="A1009" t="s">
        <v>14557</v>
      </c>
      <c r="B1009">
        <v>166</v>
      </c>
      <c r="C1009">
        <v>526</v>
      </c>
      <c r="D1009">
        <v>1008</v>
      </c>
      <c r="E1009" t="s">
        <v>312</v>
      </c>
      <c r="F1009" t="s">
        <v>0</v>
      </c>
      <c r="G1009" t="s">
        <v>3704</v>
      </c>
      <c r="H1009">
        <v>1.7569999999999999</v>
      </c>
      <c r="I1009">
        <v>27.21</v>
      </c>
      <c r="J1009">
        <v>40</v>
      </c>
    </row>
    <row r="1010" spans="1:10" x14ac:dyDescent="0.35">
      <c r="A1010" t="s">
        <v>14558</v>
      </c>
      <c r="B1010">
        <v>92</v>
      </c>
      <c r="C1010">
        <v>526</v>
      </c>
      <c r="D1010">
        <v>1008</v>
      </c>
      <c r="E1010" t="s">
        <v>328</v>
      </c>
      <c r="F1010" t="s">
        <v>0</v>
      </c>
      <c r="G1010" t="s">
        <v>2801</v>
      </c>
      <c r="H1010">
        <v>3.3839999999999999</v>
      </c>
      <c r="I1010">
        <v>61.76</v>
      </c>
      <c r="J1010">
        <v>50</v>
      </c>
    </row>
    <row r="1011" spans="1:10" x14ac:dyDescent="0.35">
      <c r="A1011" t="s">
        <v>14559</v>
      </c>
      <c r="B1011">
        <v>110</v>
      </c>
      <c r="C1011">
        <v>526</v>
      </c>
      <c r="D1011">
        <v>1008</v>
      </c>
      <c r="E1011" t="s">
        <v>312</v>
      </c>
      <c r="F1011" t="s">
        <v>0</v>
      </c>
      <c r="G1011" t="s">
        <v>3784</v>
      </c>
      <c r="H1011">
        <v>2.4590000000000001</v>
      </c>
      <c r="I1011">
        <v>37.82</v>
      </c>
      <c r="J1011">
        <v>66</v>
      </c>
    </row>
    <row r="1012" spans="1:10" x14ac:dyDescent="0.35">
      <c r="A1012" t="s">
        <v>14560</v>
      </c>
      <c r="B1012">
        <v>180</v>
      </c>
      <c r="C1012">
        <v>525</v>
      </c>
      <c r="D1012">
        <v>1011</v>
      </c>
      <c r="E1012" t="s">
        <v>312</v>
      </c>
      <c r="F1012" t="s">
        <v>0</v>
      </c>
      <c r="G1012" t="s">
        <v>14561</v>
      </c>
      <c r="H1012">
        <v>1.7390000000000001</v>
      </c>
      <c r="I1012">
        <v>42.31</v>
      </c>
      <c r="J1012">
        <v>48</v>
      </c>
    </row>
    <row r="1013" spans="1:10" x14ac:dyDescent="0.35">
      <c r="A1013" t="s">
        <v>14562</v>
      </c>
      <c r="B1013">
        <v>84</v>
      </c>
      <c r="C1013">
        <v>524</v>
      </c>
      <c r="D1013">
        <v>1012</v>
      </c>
      <c r="E1013" t="s">
        <v>312</v>
      </c>
      <c r="F1013" t="s">
        <v>0</v>
      </c>
      <c r="G1013" t="s">
        <v>1996</v>
      </c>
      <c r="H1013">
        <v>3.1360000000000001</v>
      </c>
      <c r="I1013">
        <v>41.34</v>
      </c>
      <c r="J1013">
        <v>28</v>
      </c>
    </row>
    <row r="1014" spans="1:10" x14ac:dyDescent="0.35">
      <c r="A1014" t="s">
        <v>14563</v>
      </c>
      <c r="B1014">
        <v>162</v>
      </c>
      <c r="C1014">
        <v>524</v>
      </c>
      <c r="D1014">
        <v>1012</v>
      </c>
      <c r="E1014" t="s">
        <v>334</v>
      </c>
      <c r="F1014" t="s">
        <v>0</v>
      </c>
      <c r="G1014" t="s">
        <v>2799</v>
      </c>
      <c r="H1014">
        <v>1.7190000000000001</v>
      </c>
      <c r="I1014">
        <v>12.5</v>
      </c>
      <c r="J1014">
        <v>13</v>
      </c>
    </row>
    <row r="1015" spans="1:10" x14ac:dyDescent="0.35">
      <c r="A1015" t="s">
        <v>14564</v>
      </c>
      <c r="B1015">
        <v>320</v>
      </c>
      <c r="C1015">
        <v>523</v>
      </c>
      <c r="D1015">
        <v>1014</v>
      </c>
      <c r="E1015" t="s">
        <v>312</v>
      </c>
      <c r="F1015" t="s">
        <v>0</v>
      </c>
      <c r="G1015" t="s">
        <v>3052</v>
      </c>
      <c r="H1015">
        <v>1.343</v>
      </c>
      <c r="I1015">
        <v>42.01</v>
      </c>
      <c r="J1015">
        <v>57</v>
      </c>
    </row>
    <row r="1016" spans="1:10" x14ac:dyDescent="0.35">
      <c r="A1016" t="s">
        <v>14565</v>
      </c>
      <c r="B1016">
        <v>215</v>
      </c>
      <c r="C1016">
        <v>520</v>
      </c>
      <c r="D1016">
        <v>1015</v>
      </c>
      <c r="E1016" t="s">
        <v>334</v>
      </c>
      <c r="F1016" t="s">
        <v>0</v>
      </c>
      <c r="G1016" t="s">
        <v>1882</v>
      </c>
      <c r="H1016">
        <v>1.294</v>
      </c>
      <c r="I1016">
        <v>22.89</v>
      </c>
      <c r="J1016">
        <v>18</v>
      </c>
    </row>
    <row r="1017" spans="1:10" x14ac:dyDescent="0.35">
      <c r="A1017" t="s">
        <v>14566</v>
      </c>
      <c r="B1017">
        <v>87</v>
      </c>
      <c r="C1017">
        <v>519</v>
      </c>
      <c r="D1017">
        <v>1016</v>
      </c>
      <c r="E1017" t="s">
        <v>319</v>
      </c>
      <c r="F1017" t="s">
        <v>0</v>
      </c>
      <c r="G1017" t="s">
        <v>4921</v>
      </c>
      <c r="H1017">
        <v>4.766</v>
      </c>
      <c r="I1017">
        <v>97.31</v>
      </c>
      <c r="J1017">
        <v>35</v>
      </c>
    </row>
    <row r="1018" spans="1:10" x14ac:dyDescent="0.35">
      <c r="A1018" t="s">
        <v>14567</v>
      </c>
      <c r="B1018">
        <v>246</v>
      </c>
      <c r="C1018">
        <v>518</v>
      </c>
      <c r="D1018">
        <v>1017</v>
      </c>
      <c r="E1018" t="s">
        <v>312</v>
      </c>
      <c r="F1018" t="s">
        <v>0</v>
      </c>
      <c r="G1018" t="s">
        <v>2520</v>
      </c>
      <c r="H1018">
        <v>0.88</v>
      </c>
      <c r="I1018">
        <v>43.22</v>
      </c>
      <c r="J1018">
        <v>221</v>
      </c>
    </row>
    <row r="1019" spans="1:10" x14ac:dyDescent="0.35">
      <c r="A1019" t="s">
        <v>14568</v>
      </c>
      <c r="B1019">
        <v>116</v>
      </c>
      <c r="C1019">
        <v>516</v>
      </c>
      <c r="D1019">
        <v>1018</v>
      </c>
      <c r="E1019" t="s">
        <v>328</v>
      </c>
      <c r="F1019" t="s">
        <v>0</v>
      </c>
      <c r="G1019" t="s">
        <v>4361</v>
      </c>
      <c r="H1019">
        <v>2.1259999999999999</v>
      </c>
      <c r="I1019">
        <v>62.5</v>
      </c>
      <c r="J1019">
        <v>42</v>
      </c>
    </row>
    <row r="1020" spans="1:10" x14ac:dyDescent="0.35">
      <c r="A1020" t="s">
        <v>14569</v>
      </c>
      <c r="B1020">
        <v>147</v>
      </c>
      <c r="C1020">
        <v>515</v>
      </c>
      <c r="D1020">
        <v>1019</v>
      </c>
      <c r="E1020" t="s">
        <v>334</v>
      </c>
      <c r="F1020" t="s">
        <v>0</v>
      </c>
      <c r="G1020" t="s">
        <v>7323</v>
      </c>
      <c r="H1020">
        <v>1.49</v>
      </c>
      <c r="I1020">
        <v>13.1</v>
      </c>
      <c r="J1020">
        <v>54</v>
      </c>
    </row>
    <row r="1021" spans="1:10" x14ac:dyDescent="0.35">
      <c r="A1021" t="s">
        <v>14570</v>
      </c>
      <c r="B1021">
        <v>97</v>
      </c>
      <c r="C1021">
        <v>513</v>
      </c>
      <c r="D1021">
        <v>1020</v>
      </c>
      <c r="E1021" t="s">
        <v>328</v>
      </c>
      <c r="F1021" t="s">
        <v>0</v>
      </c>
      <c r="G1021" t="s">
        <v>7323</v>
      </c>
      <c r="H1021">
        <v>2.766</v>
      </c>
      <c r="I1021">
        <v>63.1</v>
      </c>
      <c r="J1021">
        <v>12</v>
      </c>
    </row>
    <row r="1022" spans="1:10" x14ac:dyDescent="0.35">
      <c r="A1022" t="s">
        <v>14571</v>
      </c>
      <c r="B1022">
        <v>156</v>
      </c>
      <c r="C1022">
        <v>512</v>
      </c>
      <c r="D1022">
        <v>1021</v>
      </c>
      <c r="E1022" t="s">
        <v>334</v>
      </c>
      <c r="F1022" t="s">
        <v>0</v>
      </c>
      <c r="G1022" t="s">
        <v>2736</v>
      </c>
      <c r="H1022">
        <v>1.6459999999999999</v>
      </c>
      <c r="I1022">
        <v>12.03</v>
      </c>
      <c r="J1022">
        <v>35</v>
      </c>
    </row>
    <row r="1023" spans="1:10" x14ac:dyDescent="0.35">
      <c r="A1023" t="s">
        <v>14572</v>
      </c>
      <c r="B1023">
        <v>90</v>
      </c>
      <c r="C1023">
        <v>511</v>
      </c>
      <c r="D1023">
        <v>1022</v>
      </c>
      <c r="E1023" t="s">
        <v>312</v>
      </c>
      <c r="F1023" t="s">
        <v>0</v>
      </c>
      <c r="G1023" t="s">
        <v>4290</v>
      </c>
      <c r="H1023">
        <v>2.2759999999999998</v>
      </c>
      <c r="I1023">
        <v>34.83</v>
      </c>
      <c r="J1023">
        <v>42</v>
      </c>
    </row>
    <row r="1024" spans="1:10" x14ac:dyDescent="0.35">
      <c r="A1024" t="s">
        <v>14573</v>
      </c>
      <c r="B1024">
        <v>106</v>
      </c>
      <c r="C1024">
        <v>511</v>
      </c>
      <c r="D1024">
        <v>1022</v>
      </c>
      <c r="E1024" t="s">
        <v>311</v>
      </c>
      <c r="F1024" t="s">
        <v>0</v>
      </c>
      <c r="G1024" t="s">
        <v>3926</v>
      </c>
      <c r="H1024" t="s">
        <v>311</v>
      </c>
      <c r="I1024" t="s">
        <v>311</v>
      </c>
      <c r="J1024">
        <v>106</v>
      </c>
    </row>
    <row r="1025" spans="1:10" x14ac:dyDescent="0.35">
      <c r="A1025" t="s">
        <v>14574</v>
      </c>
      <c r="B1025">
        <v>90</v>
      </c>
      <c r="C1025">
        <v>510</v>
      </c>
      <c r="D1025">
        <v>1024</v>
      </c>
      <c r="E1025" t="s">
        <v>319</v>
      </c>
      <c r="F1025" t="s">
        <v>0</v>
      </c>
      <c r="G1025" t="s">
        <v>14575</v>
      </c>
      <c r="H1025">
        <v>3.8330000000000002</v>
      </c>
      <c r="I1025">
        <v>85.87</v>
      </c>
      <c r="J1025">
        <v>13</v>
      </c>
    </row>
    <row r="1026" spans="1:10" x14ac:dyDescent="0.35">
      <c r="A1026" t="s">
        <v>14576</v>
      </c>
      <c r="B1026">
        <v>180</v>
      </c>
      <c r="C1026">
        <v>510</v>
      </c>
      <c r="D1026">
        <v>1024</v>
      </c>
      <c r="E1026" t="s">
        <v>312</v>
      </c>
      <c r="F1026" t="s">
        <v>0</v>
      </c>
      <c r="G1026" t="s">
        <v>4090</v>
      </c>
      <c r="H1026">
        <v>1.867</v>
      </c>
      <c r="I1026">
        <v>45.61</v>
      </c>
      <c r="J1026">
        <v>18</v>
      </c>
    </row>
    <row r="1027" spans="1:10" x14ac:dyDescent="0.35">
      <c r="A1027" t="s">
        <v>14577</v>
      </c>
      <c r="B1027">
        <v>180</v>
      </c>
      <c r="C1027">
        <v>508</v>
      </c>
      <c r="D1027">
        <v>1026</v>
      </c>
      <c r="E1027" t="s">
        <v>311</v>
      </c>
      <c r="F1027" t="s">
        <v>0</v>
      </c>
      <c r="G1027" t="s">
        <v>6069</v>
      </c>
      <c r="H1027" t="s">
        <v>311</v>
      </c>
      <c r="I1027" t="s">
        <v>311</v>
      </c>
      <c r="J1027">
        <v>45</v>
      </c>
    </row>
    <row r="1028" spans="1:10" x14ac:dyDescent="0.35">
      <c r="A1028" t="s">
        <v>14578</v>
      </c>
      <c r="B1028">
        <v>36</v>
      </c>
      <c r="C1028">
        <v>508</v>
      </c>
      <c r="D1028">
        <v>1026</v>
      </c>
      <c r="E1028" t="s">
        <v>311</v>
      </c>
      <c r="F1028" t="s">
        <v>0</v>
      </c>
      <c r="G1028" t="s">
        <v>14579</v>
      </c>
      <c r="H1028" t="s">
        <v>311</v>
      </c>
      <c r="I1028" t="s">
        <v>311</v>
      </c>
      <c r="J1028">
        <v>34</v>
      </c>
    </row>
    <row r="1029" spans="1:10" x14ac:dyDescent="0.35">
      <c r="A1029" t="s">
        <v>14580</v>
      </c>
      <c r="B1029">
        <v>121</v>
      </c>
      <c r="C1029">
        <v>506</v>
      </c>
      <c r="D1029">
        <v>1028</v>
      </c>
      <c r="E1029" t="s">
        <v>334</v>
      </c>
      <c r="F1029" t="s">
        <v>0</v>
      </c>
      <c r="G1029" t="s">
        <v>2135</v>
      </c>
      <c r="H1029">
        <v>2.1800000000000002</v>
      </c>
      <c r="I1029">
        <v>23.14</v>
      </c>
      <c r="J1029">
        <v>38</v>
      </c>
    </row>
    <row r="1030" spans="1:10" x14ac:dyDescent="0.35">
      <c r="A1030" t="s">
        <v>14581</v>
      </c>
      <c r="B1030">
        <v>210</v>
      </c>
      <c r="C1030">
        <v>506</v>
      </c>
      <c r="D1030">
        <v>1028</v>
      </c>
      <c r="E1030" t="s">
        <v>312</v>
      </c>
      <c r="F1030" t="s">
        <v>0</v>
      </c>
      <c r="G1030" t="s">
        <v>1893</v>
      </c>
      <c r="H1030">
        <v>1.234</v>
      </c>
      <c r="I1030">
        <v>26.74</v>
      </c>
      <c r="J1030">
        <v>47</v>
      </c>
    </row>
    <row r="1031" spans="1:10" x14ac:dyDescent="0.35">
      <c r="A1031" t="s">
        <v>14582</v>
      </c>
      <c r="B1031">
        <v>115</v>
      </c>
      <c r="C1031">
        <v>504</v>
      </c>
      <c r="D1031">
        <v>1030</v>
      </c>
      <c r="E1031" t="s">
        <v>312</v>
      </c>
      <c r="F1031" t="s">
        <v>0</v>
      </c>
      <c r="G1031" t="s">
        <v>2235</v>
      </c>
      <c r="H1031">
        <v>2.2949999999999999</v>
      </c>
      <c r="I1031">
        <v>38.29</v>
      </c>
      <c r="J1031">
        <v>38</v>
      </c>
    </row>
    <row r="1032" spans="1:10" x14ac:dyDescent="0.35">
      <c r="A1032" t="s">
        <v>14583</v>
      </c>
      <c r="B1032">
        <v>117</v>
      </c>
      <c r="C1032">
        <v>503</v>
      </c>
      <c r="D1032">
        <v>1031</v>
      </c>
      <c r="E1032" t="s">
        <v>311</v>
      </c>
      <c r="F1032" t="s">
        <v>0</v>
      </c>
      <c r="G1032" t="s">
        <v>4090</v>
      </c>
      <c r="H1032" t="s">
        <v>311</v>
      </c>
      <c r="I1032" t="s">
        <v>311</v>
      </c>
      <c r="J1032">
        <v>31</v>
      </c>
    </row>
    <row r="1033" spans="1:10" x14ac:dyDescent="0.35">
      <c r="A1033" t="s">
        <v>14584</v>
      </c>
      <c r="B1033">
        <v>102</v>
      </c>
      <c r="C1033">
        <v>500</v>
      </c>
      <c r="D1033">
        <v>1032</v>
      </c>
      <c r="E1033" t="s">
        <v>312</v>
      </c>
      <c r="F1033" t="s">
        <v>0</v>
      </c>
      <c r="G1033" t="s">
        <v>2302</v>
      </c>
      <c r="H1033">
        <v>2.968</v>
      </c>
      <c r="I1033">
        <v>46.92</v>
      </c>
      <c r="J1033">
        <v>47</v>
      </c>
    </row>
    <row r="1034" spans="1:10" x14ac:dyDescent="0.35">
      <c r="A1034" t="s">
        <v>14585</v>
      </c>
      <c r="B1034">
        <v>172</v>
      </c>
      <c r="C1034">
        <v>498</v>
      </c>
      <c r="D1034">
        <v>1033</v>
      </c>
      <c r="E1034" t="s">
        <v>312</v>
      </c>
      <c r="F1034" t="s">
        <v>0</v>
      </c>
      <c r="G1034" t="s">
        <v>2088</v>
      </c>
      <c r="H1034">
        <v>1.4370000000000001</v>
      </c>
      <c r="I1034">
        <v>36.96</v>
      </c>
      <c r="J1034">
        <v>16</v>
      </c>
    </row>
    <row r="1035" spans="1:10" x14ac:dyDescent="0.35">
      <c r="A1035" t="s">
        <v>14586</v>
      </c>
      <c r="B1035">
        <v>141</v>
      </c>
      <c r="C1035">
        <v>497</v>
      </c>
      <c r="D1035">
        <v>1034</v>
      </c>
      <c r="E1035" t="s">
        <v>311</v>
      </c>
      <c r="F1035" t="s">
        <v>0</v>
      </c>
      <c r="G1035" t="s">
        <v>3704</v>
      </c>
      <c r="H1035" t="s">
        <v>311</v>
      </c>
      <c r="I1035" t="s">
        <v>311</v>
      </c>
      <c r="J1035">
        <v>39</v>
      </c>
    </row>
    <row r="1036" spans="1:10" x14ac:dyDescent="0.35">
      <c r="A1036" t="s">
        <v>14587</v>
      </c>
      <c r="B1036">
        <v>169</v>
      </c>
      <c r="C1036">
        <v>497</v>
      </c>
      <c r="D1036">
        <v>1034</v>
      </c>
      <c r="E1036" t="s">
        <v>312</v>
      </c>
      <c r="F1036" t="s">
        <v>0</v>
      </c>
      <c r="G1036" t="s">
        <v>8953</v>
      </c>
      <c r="H1036">
        <v>2.4319999999999999</v>
      </c>
      <c r="I1036">
        <v>48.33</v>
      </c>
      <c r="J1036">
        <v>70</v>
      </c>
    </row>
    <row r="1037" spans="1:10" x14ac:dyDescent="0.35">
      <c r="A1037" t="s">
        <v>14588</v>
      </c>
      <c r="B1037">
        <v>151</v>
      </c>
      <c r="C1037">
        <v>497</v>
      </c>
      <c r="D1037">
        <v>1034</v>
      </c>
      <c r="E1037" t="s">
        <v>312</v>
      </c>
      <c r="F1037" t="s">
        <v>0</v>
      </c>
      <c r="G1037" t="s">
        <v>14589</v>
      </c>
      <c r="H1037">
        <v>1.871</v>
      </c>
      <c r="I1037">
        <v>29.01</v>
      </c>
      <c r="J1037">
        <v>76</v>
      </c>
    </row>
    <row r="1038" spans="1:10" x14ac:dyDescent="0.35">
      <c r="A1038" t="s">
        <v>14590</v>
      </c>
      <c r="B1038">
        <v>154</v>
      </c>
      <c r="C1038">
        <v>497</v>
      </c>
      <c r="D1038">
        <v>1034</v>
      </c>
      <c r="E1038" t="s">
        <v>312</v>
      </c>
      <c r="F1038" t="s">
        <v>0</v>
      </c>
      <c r="G1038" t="s">
        <v>2592</v>
      </c>
      <c r="H1038">
        <v>1.5589999999999999</v>
      </c>
      <c r="I1038">
        <v>29.59</v>
      </c>
      <c r="J1038">
        <v>26</v>
      </c>
    </row>
    <row r="1039" spans="1:10" x14ac:dyDescent="0.35">
      <c r="A1039" t="s">
        <v>14591</v>
      </c>
      <c r="B1039">
        <v>224</v>
      </c>
      <c r="C1039">
        <v>496</v>
      </c>
      <c r="D1039">
        <v>1038</v>
      </c>
      <c r="E1039" t="s">
        <v>312</v>
      </c>
      <c r="F1039" t="s">
        <v>0</v>
      </c>
      <c r="G1039" t="s">
        <v>14592</v>
      </c>
      <c r="H1039">
        <v>1.1299999999999999</v>
      </c>
      <c r="I1039">
        <v>24.53</v>
      </c>
      <c r="J1039">
        <v>21</v>
      </c>
    </row>
    <row r="1040" spans="1:10" x14ac:dyDescent="0.35">
      <c r="A1040" t="s">
        <v>14593</v>
      </c>
      <c r="B1040">
        <v>104</v>
      </c>
      <c r="C1040">
        <v>495</v>
      </c>
      <c r="D1040">
        <v>1039</v>
      </c>
      <c r="E1040" t="s">
        <v>319</v>
      </c>
      <c r="F1040" t="s">
        <v>0</v>
      </c>
      <c r="G1040" t="s">
        <v>1999</v>
      </c>
      <c r="H1040">
        <v>2.343</v>
      </c>
      <c r="I1040">
        <v>79.959999999999994</v>
      </c>
      <c r="J1040">
        <v>61</v>
      </c>
    </row>
    <row r="1041" spans="1:10" x14ac:dyDescent="0.35">
      <c r="A1041" t="s">
        <v>14594</v>
      </c>
      <c r="B1041">
        <v>145</v>
      </c>
      <c r="C1041">
        <v>495</v>
      </c>
      <c r="D1041">
        <v>1039</v>
      </c>
      <c r="E1041" t="s">
        <v>312</v>
      </c>
      <c r="F1041" t="s">
        <v>0</v>
      </c>
      <c r="G1041" t="s">
        <v>2235</v>
      </c>
      <c r="H1041">
        <v>2.1749999999999998</v>
      </c>
      <c r="I1041">
        <v>36.49</v>
      </c>
      <c r="J1041">
        <v>23</v>
      </c>
    </row>
    <row r="1042" spans="1:10" x14ac:dyDescent="0.35">
      <c r="A1042" t="s">
        <v>14595</v>
      </c>
      <c r="B1042">
        <v>129</v>
      </c>
      <c r="C1042">
        <v>495</v>
      </c>
      <c r="D1042">
        <v>1039</v>
      </c>
      <c r="E1042" t="s">
        <v>328</v>
      </c>
      <c r="F1042" t="s">
        <v>0</v>
      </c>
      <c r="G1042" t="s">
        <v>1929</v>
      </c>
      <c r="H1042">
        <v>2.0489999999999999</v>
      </c>
      <c r="I1042">
        <v>44.8</v>
      </c>
      <c r="J1042">
        <v>25</v>
      </c>
    </row>
    <row r="1043" spans="1:10" x14ac:dyDescent="0.35">
      <c r="A1043" t="s">
        <v>14596</v>
      </c>
      <c r="B1043">
        <v>36</v>
      </c>
      <c r="C1043">
        <v>493</v>
      </c>
      <c r="D1043">
        <v>1042</v>
      </c>
      <c r="E1043" t="s">
        <v>319</v>
      </c>
      <c r="F1043" t="s">
        <v>0</v>
      </c>
      <c r="G1043" t="s">
        <v>1773</v>
      </c>
      <c r="H1043">
        <v>11.343</v>
      </c>
      <c r="I1043">
        <v>84.69</v>
      </c>
      <c r="J1043">
        <v>34</v>
      </c>
    </row>
    <row r="1044" spans="1:10" x14ac:dyDescent="0.35">
      <c r="A1044" t="s">
        <v>14597</v>
      </c>
      <c r="B1044">
        <v>307</v>
      </c>
      <c r="C1044">
        <v>493</v>
      </c>
      <c r="D1044">
        <v>1042</v>
      </c>
      <c r="E1044" t="s">
        <v>334</v>
      </c>
      <c r="F1044" t="s">
        <v>0</v>
      </c>
      <c r="G1044" t="s">
        <v>2751</v>
      </c>
      <c r="H1044">
        <v>0.86899999999999999</v>
      </c>
      <c r="I1044">
        <v>5.93</v>
      </c>
      <c r="J1044">
        <v>27</v>
      </c>
    </row>
    <row r="1045" spans="1:10" x14ac:dyDescent="0.35">
      <c r="A1045" t="s">
        <v>14598</v>
      </c>
      <c r="B1045">
        <v>168</v>
      </c>
      <c r="C1045">
        <v>491</v>
      </c>
      <c r="D1045">
        <v>1044</v>
      </c>
      <c r="E1045" t="s">
        <v>311</v>
      </c>
      <c r="F1045" t="s">
        <v>0</v>
      </c>
      <c r="G1045" t="s">
        <v>1779</v>
      </c>
      <c r="H1045" t="s">
        <v>311</v>
      </c>
      <c r="I1045" t="s">
        <v>311</v>
      </c>
      <c r="J1045">
        <v>168</v>
      </c>
    </row>
    <row r="1046" spans="1:10" x14ac:dyDescent="0.35">
      <c r="A1046" t="s">
        <v>14599</v>
      </c>
      <c r="B1046">
        <v>67</v>
      </c>
      <c r="C1046">
        <v>490</v>
      </c>
      <c r="D1046">
        <v>1045</v>
      </c>
      <c r="E1046" t="s">
        <v>312</v>
      </c>
      <c r="F1046" t="s">
        <v>0</v>
      </c>
      <c r="G1046" t="s">
        <v>1751</v>
      </c>
      <c r="H1046">
        <v>3.3029999999999999</v>
      </c>
      <c r="I1046">
        <v>27.06</v>
      </c>
      <c r="J1046">
        <v>33</v>
      </c>
    </row>
    <row r="1047" spans="1:10" x14ac:dyDescent="0.35">
      <c r="A1047" t="s">
        <v>14600</v>
      </c>
      <c r="B1047">
        <v>364</v>
      </c>
      <c r="C1047">
        <v>487</v>
      </c>
      <c r="D1047">
        <v>1046</v>
      </c>
      <c r="E1047" t="s">
        <v>328</v>
      </c>
      <c r="F1047" t="s">
        <v>0</v>
      </c>
      <c r="G1047" t="s">
        <v>4921</v>
      </c>
      <c r="H1047">
        <v>2.0449999999999999</v>
      </c>
      <c r="I1047">
        <v>72.58</v>
      </c>
      <c r="J1047">
        <v>156</v>
      </c>
    </row>
    <row r="1048" spans="1:10" x14ac:dyDescent="0.35">
      <c r="A1048" t="s">
        <v>14601</v>
      </c>
      <c r="B1048">
        <v>167</v>
      </c>
      <c r="C1048">
        <v>484</v>
      </c>
      <c r="D1048">
        <v>1047</v>
      </c>
      <c r="E1048" t="s">
        <v>312</v>
      </c>
      <c r="F1048" t="s">
        <v>0</v>
      </c>
      <c r="G1048" t="s">
        <v>6008</v>
      </c>
      <c r="H1048">
        <v>1.3</v>
      </c>
      <c r="I1048">
        <v>24.22</v>
      </c>
      <c r="J1048">
        <v>105</v>
      </c>
    </row>
    <row r="1049" spans="1:10" x14ac:dyDescent="0.35">
      <c r="A1049" t="s">
        <v>14602</v>
      </c>
      <c r="B1049">
        <v>54</v>
      </c>
      <c r="C1049">
        <v>483</v>
      </c>
      <c r="D1049">
        <v>1048</v>
      </c>
      <c r="E1049" t="s">
        <v>319</v>
      </c>
      <c r="F1049" t="s">
        <v>0</v>
      </c>
      <c r="G1049" t="s">
        <v>14603</v>
      </c>
      <c r="H1049">
        <v>4.51</v>
      </c>
      <c r="I1049">
        <v>86.01</v>
      </c>
      <c r="J1049">
        <v>28</v>
      </c>
    </row>
    <row r="1050" spans="1:10" x14ac:dyDescent="0.35">
      <c r="A1050" t="s">
        <v>14604</v>
      </c>
      <c r="B1050">
        <v>87</v>
      </c>
      <c r="C1050">
        <v>482</v>
      </c>
      <c r="D1050">
        <v>1049</v>
      </c>
      <c r="E1050" t="s">
        <v>312</v>
      </c>
      <c r="F1050" t="s">
        <v>0</v>
      </c>
      <c r="G1050" t="s">
        <v>2235</v>
      </c>
      <c r="H1050">
        <v>2.68</v>
      </c>
      <c r="I1050">
        <v>48.2</v>
      </c>
      <c r="J1050">
        <v>14</v>
      </c>
    </row>
    <row r="1051" spans="1:10" x14ac:dyDescent="0.35">
      <c r="A1051" t="s">
        <v>14605</v>
      </c>
      <c r="B1051">
        <v>113</v>
      </c>
      <c r="C1051">
        <v>481</v>
      </c>
      <c r="D1051">
        <v>1050</v>
      </c>
      <c r="E1051" t="s">
        <v>328</v>
      </c>
      <c r="F1051" t="s">
        <v>0</v>
      </c>
      <c r="G1051" t="s">
        <v>2326</v>
      </c>
      <c r="H1051">
        <v>2.9020000000000001</v>
      </c>
      <c r="I1051">
        <v>65.92</v>
      </c>
      <c r="J1051">
        <v>28</v>
      </c>
    </row>
    <row r="1052" spans="1:10" x14ac:dyDescent="0.35">
      <c r="A1052" t="s">
        <v>14606</v>
      </c>
      <c r="B1052">
        <v>100</v>
      </c>
      <c r="C1052">
        <v>481</v>
      </c>
      <c r="D1052">
        <v>1050</v>
      </c>
      <c r="E1052" t="s">
        <v>328</v>
      </c>
      <c r="F1052" t="s">
        <v>0</v>
      </c>
      <c r="G1052" t="s">
        <v>8456</v>
      </c>
      <c r="H1052">
        <v>2.8069999999999999</v>
      </c>
      <c r="I1052">
        <v>46.26</v>
      </c>
      <c r="J1052">
        <v>52</v>
      </c>
    </row>
    <row r="1053" spans="1:10" x14ac:dyDescent="0.35">
      <c r="A1053" t="s">
        <v>14607</v>
      </c>
      <c r="B1053">
        <v>93</v>
      </c>
      <c r="C1053">
        <v>481</v>
      </c>
      <c r="D1053">
        <v>1050</v>
      </c>
      <c r="E1053" t="s">
        <v>312</v>
      </c>
      <c r="F1053" t="s">
        <v>0</v>
      </c>
      <c r="G1053" t="s">
        <v>14608</v>
      </c>
      <c r="H1053">
        <v>2.6269999999999998</v>
      </c>
      <c r="I1053">
        <v>35.15</v>
      </c>
      <c r="J1053">
        <v>13</v>
      </c>
    </row>
    <row r="1054" spans="1:10" x14ac:dyDescent="0.35">
      <c r="A1054" t="s">
        <v>14609</v>
      </c>
      <c r="B1054">
        <v>432</v>
      </c>
      <c r="C1054">
        <v>479</v>
      </c>
      <c r="D1054">
        <v>1053</v>
      </c>
      <c r="E1054" t="s">
        <v>334</v>
      </c>
      <c r="F1054" t="s">
        <v>0</v>
      </c>
      <c r="G1054" t="s">
        <v>2316</v>
      </c>
      <c r="H1054">
        <v>2.2389999999999999</v>
      </c>
      <c r="I1054">
        <v>21.81</v>
      </c>
      <c r="J1054">
        <v>74</v>
      </c>
    </row>
    <row r="1055" spans="1:10" x14ac:dyDescent="0.35">
      <c r="A1055" t="s">
        <v>14610</v>
      </c>
      <c r="B1055">
        <v>105</v>
      </c>
      <c r="C1055">
        <v>473</v>
      </c>
      <c r="D1055">
        <v>1054</v>
      </c>
      <c r="E1055" t="s">
        <v>312</v>
      </c>
      <c r="F1055" t="s">
        <v>0</v>
      </c>
      <c r="G1055" t="s">
        <v>4624</v>
      </c>
      <c r="H1055">
        <v>2.3889999999999998</v>
      </c>
      <c r="I1055">
        <v>32.159999999999997</v>
      </c>
      <c r="J1055">
        <v>63</v>
      </c>
    </row>
    <row r="1056" spans="1:10" x14ac:dyDescent="0.35">
      <c r="A1056" t="s">
        <v>14611</v>
      </c>
      <c r="B1056">
        <v>159</v>
      </c>
      <c r="C1056">
        <v>471</v>
      </c>
      <c r="D1056">
        <v>1055</v>
      </c>
      <c r="E1056" t="s">
        <v>312</v>
      </c>
      <c r="F1056" t="s">
        <v>0</v>
      </c>
      <c r="G1056" t="s">
        <v>2053</v>
      </c>
      <c r="H1056">
        <v>1.3360000000000001</v>
      </c>
      <c r="I1056">
        <v>28.1</v>
      </c>
      <c r="J1056">
        <v>74</v>
      </c>
    </row>
    <row r="1057" spans="1:10" x14ac:dyDescent="0.35">
      <c r="A1057" t="s">
        <v>14612</v>
      </c>
      <c r="B1057">
        <v>102</v>
      </c>
      <c r="C1057">
        <v>471</v>
      </c>
      <c r="D1057">
        <v>1055</v>
      </c>
      <c r="E1057" t="s">
        <v>312</v>
      </c>
      <c r="F1057" t="s">
        <v>0</v>
      </c>
      <c r="G1057" t="s">
        <v>2799</v>
      </c>
      <c r="H1057">
        <v>2.7250000000000001</v>
      </c>
      <c r="I1057">
        <v>47.28</v>
      </c>
      <c r="J1057">
        <v>32</v>
      </c>
    </row>
    <row r="1058" spans="1:10" x14ac:dyDescent="0.35">
      <c r="A1058" t="s">
        <v>14613</v>
      </c>
      <c r="B1058">
        <v>122</v>
      </c>
      <c r="C1058">
        <v>471</v>
      </c>
      <c r="D1058">
        <v>1055</v>
      </c>
      <c r="E1058" t="s">
        <v>312</v>
      </c>
      <c r="F1058" t="s">
        <v>0</v>
      </c>
      <c r="G1058" t="s">
        <v>2053</v>
      </c>
      <c r="H1058">
        <v>1.9019999999999999</v>
      </c>
      <c r="I1058">
        <v>46.31</v>
      </c>
      <c r="J1058">
        <v>66</v>
      </c>
    </row>
    <row r="1059" spans="1:10" x14ac:dyDescent="0.35">
      <c r="A1059" t="s">
        <v>14614</v>
      </c>
      <c r="B1059">
        <v>84</v>
      </c>
      <c r="C1059">
        <v>470</v>
      </c>
      <c r="D1059">
        <v>1058</v>
      </c>
      <c r="E1059" t="s">
        <v>312</v>
      </c>
      <c r="F1059" t="s">
        <v>0</v>
      </c>
      <c r="G1059" t="s">
        <v>1803</v>
      </c>
      <c r="H1059">
        <v>2.7160000000000002</v>
      </c>
      <c r="I1059">
        <v>40.619999999999997</v>
      </c>
      <c r="J1059">
        <v>59</v>
      </c>
    </row>
    <row r="1060" spans="1:10" x14ac:dyDescent="0.35">
      <c r="A1060" t="s">
        <v>14615</v>
      </c>
      <c r="B1060">
        <v>104</v>
      </c>
      <c r="C1060">
        <v>468</v>
      </c>
      <c r="D1060">
        <v>1059</v>
      </c>
      <c r="E1060" t="s">
        <v>319</v>
      </c>
      <c r="F1060" t="s">
        <v>0</v>
      </c>
      <c r="G1060" t="s">
        <v>4124</v>
      </c>
      <c r="H1060">
        <v>2.976</v>
      </c>
      <c r="I1060">
        <v>77.11</v>
      </c>
      <c r="J1060">
        <v>10</v>
      </c>
    </row>
    <row r="1061" spans="1:10" x14ac:dyDescent="0.35">
      <c r="A1061" t="s">
        <v>14616</v>
      </c>
      <c r="B1061">
        <v>250</v>
      </c>
      <c r="C1061">
        <v>464</v>
      </c>
      <c r="D1061">
        <v>1060</v>
      </c>
      <c r="E1061" t="s">
        <v>334</v>
      </c>
      <c r="F1061" t="s">
        <v>0</v>
      </c>
      <c r="G1061" t="s">
        <v>2452</v>
      </c>
      <c r="H1061">
        <v>0.95399999999999996</v>
      </c>
      <c r="I1061">
        <v>13.77</v>
      </c>
      <c r="J1061">
        <v>129</v>
      </c>
    </row>
    <row r="1062" spans="1:10" x14ac:dyDescent="0.35">
      <c r="A1062" t="s">
        <v>14617</v>
      </c>
      <c r="B1062">
        <v>224</v>
      </c>
      <c r="C1062">
        <v>464</v>
      </c>
      <c r="D1062">
        <v>1060</v>
      </c>
      <c r="E1062" t="s">
        <v>328</v>
      </c>
      <c r="F1062" t="s">
        <v>0</v>
      </c>
      <c r="G1062" t="s">
        <v>2520</v>
      </c>
      <c r="H1062">
        <v>1.036</v>
      </c>
      <c r="I1062">
        <v>56.48</v>
      </c>
      <c r="J1062">
        <v>204</v>
      </c>
    </row>
    <row r="1063" spans="1:10" x14ac:dyDescent="0.35">
      <c r="A1063" t="s">
        <v>14618</v>
      </c>
      <c r="B1063">
        <v>84</v>
      </c>
      <c r="C1063">
        <v>464</v>
      </c>
      <c r="D1063">
        <v>1060</v>
      </c>
      <c r="E1063" t="s">
        <v>319</v>
      </c>
      <c r="F1063" t="s">
        <v>0</v>
      </c>
      <c r="G1063" t="s">
        <v>14619</v>
      </c>
      <c r="H1063">
        <v>2.41</v>
      </c>
      <c r="I1063">
        <v>63.69</v>
      </c>
      <c r="J1063">
        <v>31</v>
      </c>
    </row>
    <row r="1064" spans="1:10" x14ac:dyDescent="0.35">
      <c r="A1064" t="s">
        <v>14620</v>
      </c>
      <c r="B1064">
        <v>130</v>
      </c>
      <c r="C1064">
        <v>461</v>
      </c>
      <c r="D1064">
        <v>1063</v>
      </c>
      <c r="E1064" t="s">
        <v>334</v>
      </c>
      <c r="F1064" t="s">
        <v>0</v>
      </c>
      <c r="G1064" t="s">
        <v>14621</v>
      </c>
      <c r="H1064">
        <v>1.806</v>
      </c>
      <c r="I1064">
        <v>24.71</v>
      </c>
      <c r="J1064">
        <v>34</v>
      </c>
    </row>
    <row r="1065" spans="1:10" x14ac:dyDescent="0.35">
      <c r="A1065" t="s">
        <v>14622</v>
      </c>
      <c r="B1065">
        <v>97</v>
      </c>
      <c r="C1065">
        <v>460</v>
      </c>
      <c r="D1065">
        <v>1064</v>
      </c>
      <c r="E1065" t="s">
        <v>311</v>
      </c>
      <c r="F1065" t="s">
        <v>0</v>
      </c>
      <c r="G1065" t="s">
        <v>1807</v>
      </c>
      <c r="H1065" t="s">
        <v>311</v>
      </c>
      <c r="I1065" t="s">
        <v>311</v>
      </c>
      <c r="J1065">
        <v>68</v>
      </c>
    </row>
    <row r="1066" spans="1:10" x14ac:dyDescent="0.35">
      <c r="A1066" t="s">
        <v>14623</v>
      </c>
      <c r="B1066">
        <v>101</v>
      </c>
      <c r="C1066">
        <v>459</v>
      </c>
      <c r="D1066">
        <v>1065</v>
      </c>
      <c r="E1066" t="s">
        <v>312</v>
      </c>
      <c r="F1066" t="s">
        <v>0</v>
      </c>
      <c r="G1066" t="s">
        <v>1849</v>
      </c>
      <c r="H1066">
        <v>2.2400000000000002</v>
      </c>
      <c r="I1066">
        <v>22.8</v>
      </c>
      <c r="J1066">
        <v>37</v>
      </c>
    </row>
    <row r="1067" spans="1:10" x14ac:dyDescent="0.35">
      <c r="A1067" t="s">
        <v>14624</v>
      </c>
      <c r="B1067">
        <v>61</v>
      </c>
      <c r="C1067">
        <v>459</v>
      </c>
      <c r="D1067">
        <v>1065</v>
      </c>
      <c r="E1067" t="s">
        <v>319</v>
      </c>
      <c r="F1067" t="s">
        <v>0</v>
      </c>
      <c r="G1067" t="s">
        <v>14625</v>
      </c>
      <c r="H1067">
        <v>4.1070000000000002</v>
      </c>
      <c r="I1067">
        <v>66.78</v>
      </c>
      <c r="J1067">
        <v>27</v>
      </c>
    </row>
    <row r="1068" spans="1:10" x14ac:dyDescent="0.35">
      <c r="A1068" t="s">
        <v>14626</v>
      </c>
      <c r="B1068">
        <v>108</v>
      </c>
      <c r="C1068">
        <v>455</v>
      </c>
      <c r="D1068">
        <v>1067</v>
      </c>
      <c r="E1068" t="s">
        <v>328</v>
      </c>
      <c r="F1068" t="s">
        <v>0</v>
      </c>
      <c r="G1068" t="s">
        <v>14627</v>
      </c>
      <c r="H1068">
        <v>2.4039999999999999</v>
      </c>
      <c r="I1068">
        <v>30.77</v>
      </c>
      <c r="J1068">
        <v>7</v>
      </c>
    </row>
    <row r="1069" spans="1:10" x14ac:dyDescent="0.35">
      <c r="A1069" t="s">
        <v>14628</v>
      </c>
      <c r="B1069">
        <v>84</v>
      </c>
      <c r="C1069">
        <v>453</v>
      </c>
      <c r="D1069">
        <v>1068</v>
      </c>
      <c r="E1069" t="s">
        <v>311</v>
      </c>
      <c r="F1069" t="s">
        <v>0</v>
      </c>
      <c r="G1069" t="s">
        <v>1967</v>
      </c>
      <c r="H1069" t="s">
        <v>311</v>
      </c>
      <c r="I1069" t="s">
        <v>311</v>
      </c>
      <c r="J1069">
        <v>30</v>
      </c>
    </row>
    <row r="1070" spans="1:10" x14ac:dyDescent="0.35">
      <c r="A1070" t="s">
        <v>14629</v>
      </c>
      <c r="B1070">
        <v>99</v>
      </c>
      <c r="C1070">
        <v>453</v>
      </c>
      <c r="D1070">
        <v>1068</v>
      </c>
      <c r="E1070" t="s">
        <v>319</v>
      </c>
      <c r="F1070" t="s">
        <v>0</v>
      </c>
      <c r="G1070" t="s">
        <v>14630</v>
      </c>
      <c r="H1070">
        <v>2.5680000000000001</v>
      </c>
      <c r="I1070">
        <v>63.8</v>
      </c>
      <c r="J1070">
        <v>12</v>
      </c>
    </row>
    <row r="1071" spans="1:10" x14ac:dyDescent="0.35">
      <c r="A1071" t="s">
        <v>14631</v>
      </c>
      <c r="B1071">
        <v>156</v>
      </c>
      <c r="C1071">
        <v>449</v>
      </c>
      <c r="D1071">
        <v>1070</v>
      </c>
      <c r="E1071" t="s">
        <v>311</v>
      </c>
      <c r="F1071" t="s">
        <v>0</v>
      </c>
      <c r="G1071" t="s">
        <v>2661</v>
      </c>
      <c r="H1071" t="s">
        <v>311</v>
      </c>
      <c r="I1071" t="s">
        <v>311</v>
      </c>
      <c r="J1071">
        <v>76</v>
      </c>
    </row>
    <row r="1072" spans="1:10" x14ac:dyDescent="0.35">
      <c r="A1072" t="s">
        <v>14632</v>
      </c>
      <c r="B1072">
        <v>233</v>
      </c>
      <c r="C1072">
        <v>448</v>
      </c>
      <c r="D1072">
        <v>1071</v>
      </c>
      <c r="E1072" t="s">
        <v>312</v>
      </c>
      <c r="F1072" t="s">
        <v>0</v>
      </c>
      <c r="G1072" t="s">
        <v>2520</v>
      </c>
      <c r="H1072">
        <v>0.92100000000000004</v>
      </c>
      <c r="I1072">
        <v>46.23</v>
      </c>
      <c r="J1072">
        <v>159</v>
      </c>
    </row>
    <row r="1073" spans="1:10" x14ac:dyDescent="0.35">
      <c r="A1073" t="s">
        <v>14633</v>
      </c>
      <c r="B1073">
        <v>124</v>
      </c>
      <c r="C1073">
        <v>446</v>
      </c>
      <c r="D1073">
        <v>1072</v>
      </c>
      <c r="E1073" t="s">
        <v>328</v>
      </c>
      <c r="F1073" t="s">
        <v>0</v>
      </c>
      <c r="G1073" t="s">
        <v>7199</v>
      </c>
      <c r="H1073">
        <v>2.242</v>
      </c>
      <c r="I1073">
        <v>55.15</v>
      </c>
      <c r="J1073">
        <v>118</v>
      </c>
    </row>
    <row r="1074" spans="1:10" x14ac:dyDescent="0.35">
      <c r="A1074" t="s">
        <v>14634</v>
      </c>
      <c r="B1074">
        <v>123</v>
      </c>
      <c r="C1074">
        <v>444</v>
      </c>
      <c r="D1074">
        <v>1073</v>
      </c>
      <c r="E1074" t="s">
        <v>311</v>
      </c>
      <c r="F1074" t="s">
        <v>0</v>
      </c>
      <c r="G1074" t="s">
        <v>6759</v>
      </c>
      <c r="H1074" t="s">
        <v>311</v>
      </c>
      <c r="I1074" t="s">
        <v>311</v>
      </c>
      <c r="J1074">
        <v>44</v>
      </c>
    </row>
    <row r="1075" spans="1:10" x14ac:dyDescent="0.35">
      <c r="A1075" t="s">
        <v>14635</v>
      </c>
      <c r="B1075">
        <v>74</v>
      </c>
      <c r="C1075">
        <v>440</v>
      </c>
      <c r="D1075">
        <v>1074</v>
      </c>
      <c r="E1075" t="s">
        <v>328</v>
      </c>
      <c r="F1075" t="s">
        <v>0</v>
      </c>
      <c r="G1075" t="s">
        <v>3410</v>
      </c>
      <c r="H1075">
        <v>2.7919999999999998</v>
      </c>
      <c r="I1075">
        <v>59.9</v>
      </c>
      <c r="J1075">
        <v>25</v>
      </c>
    </row>
    <row r="1076" spans="1:10" x14ac:dyDescent="0.35">
      <c r="A1076" t="s">
        <v>14636</v>
      </c>
      <c r="B1076">
        <v>87</v>
      </c>
      <c r="C1076">
        <v>439</v>
      </c>
      <c r="D1076">
        <v>1075</v>
      </c>
      <c r="E1076" t="s">
        <v>328</v>
      </c>
      <c r="F1076" t="s">
        <v>0</v>
      </c>
      <c r="G1076" t="s">
        <v>2053</v>
      </c>
      <c r="H1076">
        <v>2.19</v>
      </c>
      <c r="I1076">
        <v>52.37</v>
      </c>
      <c r="J1076">
        <v>87</v>
      </c>
    </row>
    <row r="1077" spans="1:10" x14ac:dyDescent="0.35">
      <c r="A1077" t="s">
        <v>14637</v>
      </c>
      <c r="B1077">
        <v>113</v>
      </c>
      <c r="C1077">
        <v>438</v>
      </c>
      <c r="D1077">
        <v>1076</v>
      </c>
      <c r="E1077" t="s">
        <v>334</v>
      </c>
      <c r="F1077" t="s">
        <v>0</v>
      </c>
      <c r="G1077" t="s">
        <v>2302</v>
      </c>
      <c r="H1077">
        <v>2.1440000000000001</v>
      </c>
      <c r="I1077">
        <v>23.85</v>
      </c>
      <c r="J1077">
        <v>29</v>
      </c>
    </row>
    <row r="1078" spans="1:10" x14ac:dyDescent="0.35">
      <c r="A1078" t="s">
        <v>14638</v>
      </c>
      <c r="B1078">
        <v>129</v>
      </c>
      <c r="C1078">
        <v>437</v>
      </c>
      <c r="D1078">
        <v>1077</v>
      </c>
      <c r="E1078" t="s">
        <v>312</v>
      </c>
      <c r="F1078" t="s">
        <v>0</v>
      </c>
      <c r="G1078" t="s">
        <v>7560</v>
      </c>
      <c r="H1078">
        <v>1.764</v>
      </c>
      <c r="I1078">
        <v>36.049999999999997</v>
      </c>
      <c r="J1078">
        <v>75</v>
      </c>
    </row>
    <row r="1079" spans="1:10" x14ac:dyDescent="0.35">
      <c r="A1079" t="s">
        <v>14639</v>
      </c>
      <c r="B1079">
        <v>173</v>
      </c>
      <c r="C1079">
        <v>434</v>
      </c>
      <c r="D1079">
        <v>1078</v>
      </c>
      <c r="E1079" t="s">
        <v>312</v>
      </c>
      <c r="F1079" t="s">
        <v>0</v>
      </c>
      <c r="G1079" t="s">
        <v>14640</v>
      </c>
      <c r="H1079">
        <v>1.234</v>
      </c>
      <c r="I1079">
        <v>20.85</v>
      </c>
      <c r="J1079">
        <v>53</v>
      </c>
    </row>
    <row r="1080" spans="1:10" x14ac:dyDescent="0.35">
      <c r="A1080" t="s">
        <v>14641</v>
      </c>
      <c r="B1080">
        <v>121</v>
      </c>
      <c r="C1080">
        <v>434</v>
      </c>
      <c r="D1080">
        <v>1078</v>
      </c>
      <c r="E1080" t="s">
        <v>312</v>
      </c>
      <c r="F1080" t="s">
        <v>0</v>
      </c>
      <c r="G1080" t="s">
        <v>8270</v>
      </c>
      <c r="H1080">
        <v>1.5269999999999999</v>
      </c>
      <c r="I1080">
        <v>30.68</v>
      </c>
      <c r="J1080">
        <v>63</v>
      </c>
    </row>
    <row r="1081" spans="1:10" x14ac:dyDescent="0.35">
      <c r="A1081" t="s">
        <v>14642</v>
      </c>
      <c r="B1081">
        <v>105</v>
      </c>
      <c r="C1081">
        <v>431</v>
      </c>
      <c r="D1081">
        <v>1080</v>
      </c>
      <c r="E1081" t="s">
        <v>312</v>
      </c>
      <c r="F1081" t="s">
        <v>0</v>
      </c>
      <c r="G1081" t="s">
        <v>7161</v>
      </c>
      <c r="H1081">
        <v>2.3849999999999998</v>
      </c>
      <c r="I1081">
        <v>20.58</v>
      </c>
      <c r="J1081">
        <v>24</v>
      </c>
    </row>
    <row r="1082" spans="1:10" x14ac:dyDescent="0.35">
      <c r="A1082" t="s">
        <v>14643</v>
      </c>
      <c r="B1082">
        <v>109</v>
      </c>
      <c r="C1082">
        <v>430</v>
      </c>
      <c r="D1082">
        <v>1081</v>
      </c>
      <c r="E1082" t="s">
        <v>328</v>
      </c>
      <c r="F1082" t="s">
        <v>0</v>
      </c>
      <c r="G1082" t="s">
        <v>4017</v>
      </c>
      <c r="H1082">
        <v>2.117</v>
      </c>
      <c r="I1082">
        <v>52.18</v>
      </c>
      <c r="J1082">
        <v>27</v>
      </c>
    </row>
    <row r="1083" spans="1:10" x14ac:dyDescent="0.35">
      <c r="A1083" t="s">
        <v>14644</v>
      </c>
      <c r="B1083">
        <v>238</v>
      </c>
      <c r="C1083">
        <v>423</v>
      </c>
      <c r="D1083">
        <v>1082</v>
      </c>
      <c r="E1083" t="s">
        <v>334</v>
      </c>
      <c r="F1083" t="s">
        <v>0</v>
      </c>
      <c r="G1083" t="s">
        <v>7199</v>
      </c>
      <c r="H1083">
        <v>0.92300000000000004</v>
      </c>
      <c r="I1083">
        <v>10.119999999999999</v>
      </c>
      <c r="J1083">
        <v>53</v>
      </c>
    </row>
    <row r="1084" spans="1:10" x14ac:dyDescent="0.35">
      <c r="A1084" t="s">
        <v>14645</v>
      </c>
      <c r="B1084">
        <v>124</v>
      </c>
      <c r="C1084">
        <v>421</v>
      </c>
      <c r="D1084">
        <v>1083</v>
      </c>
      <c r="E1084" t="s">
        <v>334</v>
      </c>
      <c r="F1084" t="s">
        <v>0</v>
      </c>
      <c r="G1084" t="s">
        <v>14646</v>
      </c>
      <c r="H1084">
        <v>1.6639999999999999</v>
      </c>
      <c r="I1084">
        <v>19.649999999999999</v>
      </c>
      <c r="J1084">
        <v>43</v>
      </c>
    </row>
    <row r="1085" spans="1:10" x14ac:dyDescent="0.35">
      <c r="A1085" t="s">
        <v>14647</v>
      </c>
      <c r="B1085">
        <v>86</v>
      </c>
      <c r="C1085">
        <v>420</v>
      </c>
      <c r="D1085">
        <v>1084</v>
      </c>
      <c r="E1085" t="s">
        <v>334</v>
      </c>
      <c r="F1085" t="s">
        <v>0</v>
      </c>
      <c r="G1085" t="s">
        <v>1886</v>
      </c>
      <c r="H1085">
        <v>2.5369999999999999</v>
      </c>
      <c r="I1085">
        <v>19.53</v>
      </c>
      <c r="J1085">
        <v>23</v>
      </c>
    </row>
    <row r="1086" spans="1:10" x14ac:dyDescent="0.35">
      <c r="A1086" t="s">
        <v>14648</v>
      </c>
      <c r="B1086">
        <v>66</v>
      </c>
      <c r="C1086">
        <v>420</v>
      </c>
      <c r="D1086">
        <v>1084</v>
      </c>
      <c r="E1086" t="s">
        <v>319</v>
      </c>
      <c r="F1086" t="s">
        <v>0</v>
      </c>
      <c r="G1086" t="s">
        <v>14649</v>
      </c>
      <c r="H1086">
        <v>3.891</v>
      </c>
      <c r="I1086">
        <v>59.38</v>
      </c>
      <c r="J1086">
        <v>18</v>
      </c>
    </row>
    <row r="1087" spans="1:10" x14ac:dyDescent="0.35">
      <c r="A1087" t="s">
        <v>14650</v>
      </c>
      <c r="B1087">
        <v>70</v>
      </c>
      <c r="C1087">
        <v>418</v>
      </c>
      <c r="D1087">
        <v>1086</v>
      </c>
      <c r="E1087" t="s">
        <v>311</v>
      </c>
      <c r="F1087" t="s">
        <v>0</v>
      </c>
      <c r="G1087" t="s">
        <v>311</v>
      </c>
      <c r="H1087" t="s">
        <v>311</v>
      </c>
      <c r="I1087" t="s">
        <v>311</v>
      </c>
      <c r="J1087">
        <v>70</v>
      </c>
    </row>
    <row r="1088" spans="1:10" x14ac:dyDescent="0.35">
      <c r="A1088" t="s">
        <v>14651</v>
      </c>
      <c r="B1088">
        <v>102</v>
      </c>
      <c r="C1088">
        <v>413</v>
      </c>
      <c r="D1088">
        <v>1087</v>
      </c>
      <c r="E1088" t="s">
        <v>328</v>
      </c>
      <c r="F1088" t="s">
        <v>0</v>
      </c>
      <c r="G1088" t="s">
        <v>3026</v>
      </c>
      <c r="H1088">
        <v>2.609</v>
      </c>
      <c r="I1088">
        <v>55.24</v>
      </c>
      <c r="J1088">
        <v>32</v>
      </c>
    </row>
    <row r="1089" spans="1:10" x14ac:dyDescent="0.35">
      <c r="A1089" t="s">
        <v>14652</v>
      </c>
      <c r="B1089">
        <v>99</v>
      </c>
      <c r="C1089">
        <v>413</v>
      </c>
      <c r="D1089">
        <v>1087</v>
      </c>
      <c r="E1089" t="s">
        <v>328</v>
      </c>
      <c r="F1089" t="s">
        <v>0</v>
      </c>
      <c r="G1089" t="s">
        <v>7840</v>
      </c>
      <c r="H1089">
        <v>2.2450000000000001</v>
      </c>
      <c r="I1089">
        <v>34.53</v>
      </c>
      <c r="J1089">
        <v>42</v>
      </c>
    </row>
    <row r="1090" spans="1:10" x14ac:dyDescent="0.35">
      <c r="A1090" t="s">
        <v>14653</v>
      </c>
      <c r="B1090">
        <v>181</v>
      </c>
      <c r="C1090">
        <v>412</v>
      </c>
      <c r="D1090">
        <v>1089</v>
      </c>
      <c r="E1090" t="s">
        <v>328</v>
      </c>
      <c r="F1090" t="s">
        <v>0</v>
      </c>
      <c r="G1090" t="s">
        <v>14654</v>
      </c>
      <c r="H1090">
        <v>1.0569999999999999</v>
      </c>
      <c r="I1090">
        <v>33.25</v>
      </c>
      <c r="J1090">
        <v>158</v>
      </c>
    </row>
    <row r="1091" spans="1:10" x14ac:dyDescent="0.35">
      <c r="A1091" t="s">
        <v>14655</v>
      </c>
      <c r="B1091">
        <v>102</v>
      </c>
      <c r="C1091">
        <v>411</v>
      </c>
      <c r="D1091">
        <v>1090</v>
      </c>
      <c r="E1091" t="s">
        <v>312</v>
      </c>
      <c r="F1091" t="s">
        <v>0</v>
      </c>
      <c r="G1091" t="s">
        <v>2109</v>
      </c>
      <c r="H1091">
        <v>2.0099999999999998</v>
      </c>
      <c r="I1091">
        <v>39.659999999999997</v>
      </c>
      <c r="J1091">
        <v>31</v>
      </c>
    </row>
    <row r="1092" spans="1:10" x14ac:dyDescent="0.35">
      <c r="A1092" t="s">
        <v>14656</v>
      </c>
      <c r="B1092">
        <v>281</v>
      </c>
      <c r="C1092">
        <v>410</v>
      </c>
      <c r="D1092">
        <v>1091</v>
      </c>
      <c r="E1092" t="s">
        <v>311</v>
      </c>
      <c r="F1092" t="s">
        <v>0</v>
      </c>
      <c r="G1092" t="s">
        <v>2959</v>
      </c>
      <c r="H1092" t="s">
        <v>311</v>
      </c>
      <c r="I1092" t="s">
        <v>311</v>
      </c>
      <c r="J1092">
        <v>281</v>
      </c>
    </row>
    <row r="1093" spans="1:10" x14ac:dyDescent="0.35">
      <c r="A1093" t="s">
        <v>14657</v>
      </c>
      <c r="B1093">
        <v>203</v>
      </c>
      <c r="C1093">
        <v>410</v>
      </c>
      <c r="D1093">
        <v>1091</v>
      </c>
      <c r="E1093" t="s">
        <v>312</v>
      </c>
      <c r="F1093" t="s">
        <v>0</v>
      </c>
      <c r="G1093" t="s">
        <v>3026</v>
      </c>
      <c r="H1093">
        <v>1.7829999999999999</v>
      </c>
      <c r="I1093">
        <v>29.03</v>
      </c>
      <c r="J1093">
        <v>24</v>
      </c>
    </row>
    <row r="1094" spans="1:10" x14ac:dyDescent="0.35">
      <c r="A1094" t="s">
        <v>14658</v>
      </c>
      <c r="B1094">
        <v>98</v>
      </c>
      <c r="C1094">
        <v>408</v>
      </c>
      <c r="D1094">
        <v>1093</v>
      </c>
      <c r="E1094" t="s">
        <v>312</v>
      </c>
      <c r="F1094" t="s">
        <v>0</v>
      </c>
      <c r="G1094" t="s">
        <v>3784</v>
      </c>
      <c r="H1094">
        <v>2.1480000000000001</v>
      </c>
      <c r="I1094">
        <v>31.41</v>
      </c>
      <c r="J1094">
        <v>45</v>
      </c>
    </row>
    <row r="1095" spans="1:10" x14ac:dyDescent="0.35">
      <c r="A1095" t="s">
        <v>14659</v>
      </c>
      <c r="B1095">
        <v>99</v>
      </c>
      <c r="C1095">
        <v>404</v>
      </c>
      <c r="D1095">
        <v>1094</v>
      </c>
      <c r="E1095" t="s">
        <v>328</v>
      </c>
      <c r="F1095" t="s">
        <v>0</v>
      </c>
      <c r="G1095" t="s">
        <v>14660</v>
      </c>
      <c r="H1095">
        <v>1.968</v>
      </c>
      <c r="I1095">
        <v>49.16</v>
      </c>
      <c r="J1095">
        <v>48</v>
      </c>
    </row>
    <row r="1096" spans="1:10" x14ac:dyDescent="0.35">
      <c r="A1096" t="s">
        <v>14661</v>
      </c>
      <c r="B1096">
        <v>95</v>
      </c>
      <c r="C1096">
        <v>400</v>
      </c>
      <c r="D1096">
        <v>1095</v>
      </c>
      <c r="E1096" t="s">
        <v>312</v>
      </c>
      <c r="F1096" t="s">
        <v>0</v>
      </c>
      <c r="G1096" t="s">
        <v>2983</v>
      </c>
      <c r="H1096">
        <v>1.9770000000000001</v>
      </c>
      <c r="I1096">
        <v>39.81</v>
      </c>
      <c r="J1096">
        <v>21</v>
      </c>
    </row>
    <row r="1097" spans="1:10" x14ac:dyDescent="0.35">
      <c r="A1097" t="s">
        <v>14662</v>
      </c>
      <c r="B1097">
        <v>123</v>
      </c>
      <c r="C1097">
        <v>399</v>
      </c>
      <c r="D1097">
        <v>1096</v>
      </c>
      <c r="E1097" t="s">
        <v>319</v>
      </c>
      <c r="F1097" t="s">
        <v>0</v>
      </c>
      <c r="G1097" t="s">
        <v>14663</v>
      </c>
      <c r="H1097">
        <v>2.3679999999999999</v>
      </c>
      <c r="I1097">
        <v>46.87</v>
      </c>
      <c r="J1097">
        <v>50</v>
      </c>
    </row>
    <row r="1098" spans="1:10" x14ac:dyDescent="0.35">
      <c r="A1098" t="s">
        <v>14664</v>
      </c>
      <c r="B1098">
        <v>82</v>
      </c>
      <c r="C1098">
        <v>397</v>
      </c>
      <c r="D1098">
        <v>1097</v>
      </c>
      <c r="E1098" t="s">
        <v>312</v>
      </c>
      <c r="F1098" t="s">
        <v>0</v>
      </c>
      <c r="G1098" t="s">
        <v>2760</v>
      </c>
      <c r="H1098">
        <v>2.4550000000000001</v>
      </c>
      <c r="I1098">
        <v>36.75</v>
      </c>
      <c r="J1098">
        <v>5</v>
      </c>
    </row>
    <row r="1099" spans="1:10" x14ac:dyDescent="0.35">
      <c r="A1099" t="s">
        <v>14665</v>
      </c>
      <c r="B1099">
        <v>89</v>
      </c>
      <c r="C1099">
        <v>395</v>
      </c>
      <c r="D1099">
        <v>1098</v>
      </c>
      <c r="E1099" t="s">
        <v>311</v>
      </c>
      <c r="F1099" t="s">
        <v>0</v>
      </c>
      <c r="G1099" t="s">
        <v>14666</v>
      </c>
      <c r="H1099" t="s">
        <v>311</v>
      </c>
      <c r="I1099" t="s">
        <v>311</v>
      </c>
      <c r="J1099">
        <v>89</v>
      </c>
    </row>
    <row r="1100" spans="1:10" x14ac:dyDescent="0.35">
      <c r="A1100" t="s">
        <v>14667</v>
      </c>
      <c r="B1100">
        <v>58</v>
      </c>
      <c r="C1100">
        <v>394</v>
      </c>
      <c r="D1100">
        <v>1099</v>
      </c>
      <c r="E1100" t="s">
        <v>319</v>
      </c>
      <c r="F1100" t="s">
        <v>0</v>
      </c>
      <c r="G1100" t="s">
        <v>4477</v>
      </c>
      <c r="H1100">
        <v>5.66</v>
      </c>
      <c r="I1100">
        <v>70.42</v>
      </c>
      <c r="J1100">
        <v>15</v>
      </c>
    </row>
    <row r="1101" spans="1:10" x14ac:dyDescent="0.35">
      <c r="A1101" t="s">
        <v>14668</v>
      </c>
      <c r="B1101">
        <v>223</v>
      </c>
      <c r="C1101">
        <v>392</v>
      </c>
      <c r="D1101">
        <v>1100</v>
      </c>
      <c r="E1101" t="s">
        <v>312</v>
      </c>
      <c r="F1101" t="s">
        <v>0</v>
      </c>
      <c r="G1101" t="s">
        <v>3052</v>
      </c>
      <c r="H1101">
        <v>1.333</v>
      </c>
      <c r="I1101">
        <v>41.32</v>
      </c>
      <c r="J1101">
        <v>35</v>
      </c>
    </row>
    <row r="1102" spans="1:10" x14ac:dyDescent="0.35">
      <c r="A1102" t="s">
        <v>14669</v>
      </c>
      <c r="B1102">
        <v>159</v>
      </c>
      <c r="C1102">
        <v>391</v>
      </c>
      <c r="D1102">
        <v>1101</v>
      </c>
      <c r="E1102" t="s">
        <v>319</v>
      </c>
      <c r="F1102" t="s">
        <v>0</v>
      </c>
      <c r="G1102" t="s">
        <v>14670</v>
      </c>
      <c r="H1102">
        <v>2.7610000000000001</v>
      </c>
      <c r="I1102">
        <v>60.65</v>
      </c>
      <c r="J1102">
        <v>35</v>
      </c>
    </row>
    <row r="1103" spans="1:10" x14ac:dyDescent="0.35">
      <c r="A1103" t="s">
        <v>14671</v>
      </c>
      <c r="B1103">
        <v>103</v>
      </c>
      <c r="C1103">
        <v>391</v>
      </c>
      <c r="D1103">
        <v>1101</v>
      </c>
      <c r="E1103" t="s">
        <v>311</v>
      </c>
      <c r="F1103" t="s">
        <v>0</v>
      </c>
      <c r="G1103" t="s">
        <v>2500</v>
      </c>
      <c r="H1103" t="s">
        <v>311</v>
      </c>
      <c r="I1103" t="s">
        <v>311</v>
      </c>
      <c r="J1103">
        <v>103</v>
      </c>
    </row>
    <row r="1104" spans="1:10" x14ac:dyDescent="0.35">
      <c r="A1104" t="s">
        <v>14672</v>
      </c>
      <c r="B1104">
        <v>118</v>
      </c>
      <c r="C1104">
        <v>390</v>
      </c>
      <c r="D1104">
        <v>1103</v>
      </c>
      <c r="E1104" t="s">
        <v>312</v>
      </c>
      <c r="F1104" t="s">
        <v>0</v>
      </c>
      <c r="G1104" t="s">
        <v>14673</v>
      </c>
      <c r="H1104">
        <v>1.4950000000000001</v>
      </c>
      <c r="I1104">
        <v>47.6</v>
      </c>
      <c r="J1104">
        <v>16</v>
      </c>
    </row>
    <row r="1105" spans="1:10" x14ac:dyDescent="0.35">
      <c r="A1105" t="s">
        <v>14674</v>
      </c>
      <c r="B1105">
        <v>114</v>
      </c>
      <c r="C1105">
        <v>390</v>
      </c>
      <c r="D1105">
        <v>1103</v>
      </c>
      <c r="E1105" t="s">
        <v>328</v>
      </c>
      <c r="F1105" t="s">
        <v>0</v>
      </c>
      <c r="G1105" t="s">
        <v>14675</v>
      </c>
      <c r="H1105">
        <v>2.0470000000000002</v>
      </c>
      <c r="I1105">
        <v>47.15</v>
      </c>
      <c r="J1105">
        <v>36</v>
      </c>
    </row>
    <row r="1106" spans="1:10" x14ac:dyDescent="0.35">
      <c r="A1106" t="s">
        <v>14676</v>
      </c>
      <c r="B1106">
        <v>200</v>
      </c>
      <c r="C1106">
        <v>388</v>
      </c>
      <c r="D1106">
        <v>1105</v>
      </c>
      <c r="E1106" t="s">
        <v>334</v>
      </c>
      <c r="F1106" t="s">
        <v>0</v>
      </c>
      <c r="G1106" t="s">
        <v>3026</v>
      </c>
      <c r="H1106">
        <v>1.1879999999999999</v>
      </c>
      <c r="I1106">
        <v>12.17</v>
      </c>
      <c r="J1106">
        <v>27</v>
      </c>
    </row>
    <row r="1107" spans="1:10" x14ac:dyDescent="0.35">
      <c r="A1107" t="s">
        <v>14677</v>
      </c>
      <c r="B1107">
        <v>144</v>
      </c>
      <c r="C1107">
        <v>386</v>
      </c>
      <c r="D1107">
        <v>1106</v>
      </c>
      <c r="E1107" t="s">
        <v>312</v>
      </c>
      <c r="F1107" t="s">
        <v>0</v>
      </c>
      <c r="G1107" t="s">
        <v>2053</v>
      </c>
      <c r="H1107">
        <v>1.4179999999999999</v>
      </c>
      <c r="I1107">
        <v>29.68</v>
      </c>
      <c r="J1107">
        <v>91</v>
      </c>
    </row>
    <row r="1108" spans="1:10" x14ac:dyDescent="0.35">
      <c r="A1108" t="s">
        <v>14678</v>
      </c>
      <c r="B1108">
        <v>86</v>
      </c>
      <c r="C1108">
        <v>385</v>
      </c>
      <c r="D1108">
        <v>1107</v>
      </c>
      <c r="E1108" t="s">
        <v>312</v>
      </c>
      <c r="F1108" t="s">
        <v>0</v>
      </c>
      <c r="G1108" t="s">
        <v>2883</v>
      </c>
      <c r="H1108">
        <v>2.367</v>
      </c>
      <c r="I1108">
        <v>40.17</v>
      </c>
      <c r="J1108">
        <v>37</v>
      </c>
    </row>
    <row r="1109" spans="1:10" x14ac:dyDescent="0.35">
      <c r="A1109" t="s">
        <v>14679</v>
      </c>
      <c r="B1109">
        <v>123</v>
      </c>
      <c r="C1109">
        <v>383</v>
      </c>
      <c r="D1109">
        <v>1108</v>
      </c>
      <c r="E1109" t="s">
        <v>312</v>
      </c>
      <c r="F1109" t="s">
        <v>0</v>
      </c>
      <c r="G1109" t="s">
        <v>3756</v>
      </c>
      <c r="H1109">
        <v>1.8480000000000001</v>
      </c>
      <c r="I1109">
        <v>23.84</v>
      </c>
      <c r="J1109">
        <v>33</v>
      </c>
    </row>
    <row r="1110" spans="1:10" x14ac:dyDescent="0.35">
      <c r="A1110" t="s">
        <v>14680</v>
      </c>
      <c r="B1110">
        <v>82</v>
      </c>
      <c r="C1110">
        <v>382</v>
      </c>
      <c r="D1110">
        <v>1109</v>
      </c>
      <c r="E1110" t="s">
        <v>312</v>
      </c>
      <c r="F1110" t="s">
        <v>0</v>
      </c>
      <c r="G1110" t="s">
        <v>3451</v>
      </c>
      <c r="H1110">
        <v>2.41</v>
      </c>
      <c r="I1110">
        <v>26.19</v>
      </c>
      <c r="J1110">
        <v>21</v>
      </c>
    </row>
    <row r="1111" spans="1:10" x14ac:dyDescent="0.35">
      <c r="A1111" t="s">
        <v>14681</v>
      </c>
      <c r="B1111">
        <v>92</v>
      </c>
      <c r="C1111">
        <v>382</v>
      </c>
      <c r="D1111">
        <v>1109</v>
      </c>
      <c r="E1111" t="s">
        <v>312</v>
      </c>
      <c r="F1111" t="s">
        <v>0</v>
      </c>
      <c r="G1111" t="s">
        <v>2086</v>
      </c>
      <c r="H1111">
        <v>2.0339999999999998</v>
      </c>
      <c r="I1111">
        <v>28.03</v>
      </c>
      <c r="J1111">
        <v>28</v>
      </c>
    </row>
    <row r="1112" spans="1:10" x14ac:dyDescent="0.35">
      <c r="A1112" t="s">
        <v>14682</v>
      </c>
      <c r="B1112">
        <v>204</v>
      </c>
      <c r="C1112">
        <v>382</v>
      </c>
      <c r="D1112">
        <v>1109</v>
      </c>
      <c r="E1112" t="s">
        <v>334</v>
      </c>
      <c r="F1112" t="s">
        <v>0</v>
      </c>
      <c r="G1112" t="s">
        <v>2379</v>
      </c>
      <c r="H1112">
        <v>0.93100000000000005</v>
      </c>
      <c r="I1112">
        <v>16.18</v>
      </c>
      <c r="J1112">
        <v>14</v>
      </c>
    </row>
    <row r="1113" spans="1:10" x14ac:dyDescent="0.35">
      <c r="A1113" t="s">
        <v>14683</v>
      </c>
      <c r="B1113">
        <v>91</v>
      </c>
      <c r="C1113">
        <v>380</v>
      </c>
      <c r="D1113">
        <v>1112</v>
      </c>
      <c r="E1113" t="s">
        <v>328</v>
      </c>
      <c r="F1113" t="s">
        <v>0</v>
      </c>
      <c r="G1113" t="s">
        <v>7546</v>
      </c>
      <c r="H1113">
        <v>2.427</v>
      </c>
      <c r="I1113">
        <v>59.6</v>
      </c>
      <c r="J1113">
        <v>37</v>
      </c>
    </row>
    <row r="1114" spans="1:10" x14ac:dyDescent="0.35">
      <c r="A1114" t="s">
        <v>14684</v>
      </c>
      <c r="B1114">
        <v>115</v>
      </c>
      <c r="C1114">
        <v>378</v>
      </c>
      <c r="D1114">
        <v>1113</v>
      </c>
      <c r="E1114" t="s">
        <v>312</v>
      </c>
      <c r="F1114" t="s">
        <v>0</v>
      </c>
      <c r="G1114" t="s">
        <v>3017</v>
      </c>
      <c r="H1114">
        <v>1.6910000000000001</v>
      </c>
      <c r="I1114">
        <v>23.95</v>
      </c>
      <c r="J1114">
        <v>76</v>
      </c>
    </row>
    <row r="1115" spans="1:10" x14ac:dyDescent="0.35">
      <c r="A1115" t="s">
        <v>14685</v>
      </c>
      <c r="B1115">
        <v>135</v>
      </c>
      <c r="C1115">
        <v>375</v>
      </c>
      <c r="D1115">
        <v>1114</v>
      </c>
      <c r="E1115" t="s">
        <v>312</v>
      </c>
      <c r="F1115" t="s">
        <v>0</v>
      </c>
      <c r="G1115" t="s">
        <v>8805</v>
      </c>
      <c r="H1115">
        <v>1.9690000000000001</v>
      </c>
      <c r="I1115">
        <v>47.64</v>
      </c>
      <c r="J1115">
        <v>24</v>
      </c>
    </row>
    <row r="1116" spans="1:10" x14ac:dyDescent="0.35">
      <c r="A1116" t="s">
        <v>14686</v>
      </c>
      <c r="B1116">
        <v>119</v>
      </c>
      <c r="C1116">
        <v>374</v>
      </c>
      <c r="D1116">
        <v>1115</v>
      </c>
      <c r="E1116" t="s">
        <v>312</v>
      </c>
      <c r="F1116" t="s">
        <v>0</v>
      </c>
      <c r="G1116" t="s">
        <v>14687</v>
      </c>
      <c r="H1116">
        <v>1.3480000000000001</v>
      </c>
      <c r="I1116">
        <v>20.62</v>
      </c>
      <c r="J1116">
        <v>38</v>
      </c>
    </row>
    <row r="1117" spans="1:10" x14ac:dyDescent="0.35">
      <c r="A1117" t="s">
        <v>14688</v>
      </c>
      <c r="B1117">
        <v>139</v>
      </c>
      <c r="C1117">
        <v>373</v>
      </c>
      <c r="D1117">
        <v>1116</v>
      </c>
      <c r="E1117" t="s">
        <v>319</v>
      </c>
      <c r="F1117" t="s">
        <v>0</v>
      </c>
      <c r="G1117" t="s">
        <v>14689</v>
      </c>
      <c r="H1117">
        <v>2.5920000000000001</v>
      </c>
      <c r="I1117">
        <v>73.92</v>
      </c>
      <c r="J1117">
        <v>26</v>
      </c>
    </row>
    <row r="1118" spans="1:10" x14ac:dyDescent="0.35">
      <c r="A1118" t="s">
        <v>14690</v>
      </c>
      <c r="B1118">
        <v>111</v>
      </c>
      <c r="C1118">
        <v>373</v>
      </c>
      <c r="D1118">
        <v>1116</v>
      </c>
      <c r="E1118" t="s">
        <v>312</v>
      </c>
      <c r="F1118" t="s">
        <v>0</v>
      </c>
      <c r="G1118" t="s">
        <v>4204</v>
      </c>
      <c r="H1118">
        <v>1.5980000000000001</v>
      </c>
      <c r="I1118">
        <v>38.68</v>
      </c>
      <c r="J1118">
        <v>21</v>
      </c>
    </row>
    <row r="1119" spans="1:10" x14ac:dyDescent="0.35">
      <c r="A1119" t="s">
        <v>14691</v>
      </c>
      <c r="B1119">
        <v>115</v>
      </c>
      <c r="C1119">
        <v>373</v>
      </c>
      <c r="D1119">
        <v>1116</v>
      </c>
      <c r="E1119" t="s">
        <v>311</v>
      </c>
      <c r="F1119" t="s">
        <v>0</v>
      </c>
      <c r="G1119" t="s">
        <v>2235</v>
      </c>
      <c r="H1119" t="s">
        <v>311</v>
      </c>
      <c r="I1119" t="s">
        <v>311</v>
      </c>
      <c r="J1119">
        <v>54</v>
      </c>
    </row>
    <row r="1120" spans="1:10" x14ac:dyDescent="0.35">
      <c r="A1120" t="s">
        <v>14692</v>
      </c>
      <c r="B1120">
        <v>74</v>
      </c>
      <c r="C1120">
        <v>370</v>
      </c>
      <c r="D1120">
        <v>1119</v>
      </c>
      <c r="E1120" t="s">
        <v>328</v>
      </c>
      <c r="F1120" t="s">
        <v>0</v>
      </c>
      <c r="G1120" t="s">
        <v>14693</v>
      </c>
      <c r="H1120">
        <v>2.839</v>
      </c>
      <c r="I1120">
        <v>43.59</v>
      </c>
      <c r="J1120">
        <v>34</v>
      </c>
    </row>
    <row r="1121" spans="1:10" x14ac:dyDescent="0.35">
      <c r="A1121" t="s">
        <v>14694</v>
      </c>
      <c r="B1121">
        <v>138</v>
      </c>
      <c r="C1121">
        <v>365</v>
      </c>
      <c r="D1121">
        <v>1120</v>
      </c>
      <c r="E1121" t="s">
        <v>328</v>
      </c>
      <c r="F1121" t="s">
        <v>0</v>
      </c>
      <c r="G1121" t="s">
        <v>3628</v>
      </c>
      <c r="H1121">
        <v>1.946</v>
      </c>
      <c r="I1121">
        <v>62.8</v>
      </c>
      <c r="J1121">
        <v>51</v>
      </c>
    </row>
    <row r="1122" spans="1:10" x14ac:dyDescent="0.35">
      <c r="A1122" t="s">
        <v>14695</v>
      </c>
      <c r="B1122">
        <v>96</v>
      </c>
      <c r="C1122">
        <v>363</v>
      </c>
      <c r="D1122">
        <v>1121</v>
      </c>
      <c r="E1122" t="s">
        <v>311</v>
      </c>
      <c r="F1122" t="s">
        <v>0</v>
      </c>
      <c r="G1122" t="s">
        <v>3926</v>
      </c>
      <c r="H1122" t="s">
        <v>311</v>
      </c>
      <c r="I1122" t="s">
        <v>311</v>
      </c>
      <c r="J1122">
        <v>36</v>
      </c>
    </row>
    <row r="1123" spans="1:10" x14ac:dyDescent="0.35">
      <c r="A1123" t="s">
        <v>14696</v>
      </c>
      <c r="B1123">
        <v>51</v>
      </c>
      <c r="C1123">
        <v>363</v>
      </c>
      <c r="D1123">
        <v>1121</v>
      </c>
      <c r="E1123" t="s">
        <v>328</v>
      </c>
      <c r="F1123" t="s">
        <v>0</v>
      </c>
      <c r="G1123" t="s">
        <v>14697</v>
      </c>
      <c r="H1123">
        <v>4.1820000000000004</v>
      </c>
      <c r="I1123">
        <v>58.39</v>
      </c>
      <c r="J1123">
        <v>21</v>
      </c>
    </row>
    <row r="1124" spans="1:10" x14ac:dyDescent="0.35">
      <c r="A1124" t="s">
        <v>14698</v>
      </c>
      <c r="B1124">
        <v>108</v>
      </c>
      <c r="C1124">
        <v>363</v>
      </c>
      <c r="D1124">
        <v>1121</v>
      </c>
      <c r="E1124" t="s">
        <v>311</v>
      </c>
      <c r="F1124" t="s">
        <v>0</v>
      </c>
      <c r="G1124" t="s">
        <v>3026</v>
      </c>
      <c r="H1124" t="s">
        <v>311</v>
      </c>
      <c r="I1124" t="s">
        <v>311</v>
      </c>
      <c r="J1124">
        <v>28</v>
      </c>
    </row>
    <row r="1125" spans="1:10" x14ac:dyDescent="0.35">
      <c r="A1125" t="s">
        <v>14699</v>
      </c>
      <c r="B1125">
        <v>70</v>
      </c>
      <c r="C1125">
        <v>359</v>
      </c>
      <c r="D1125">
        <v>1124</v>
      </c>
      <c r="E1125" t="s">
        <v>311</v>
      </c>
      <c r="F1125" t="s">
        <v>0</v>
      </c>
      <c r="G1125" t="s">
        <v>3831</v>
      </c>
      <c r="H1125" t="s">
        <v>311</v>
      </c>
      <c r="I1125" t="s">
        <v>311</v>
      </c>
      <c r="J1125">
        <v>69</v>
      </c>
    </row>
    <row r="1126" spans="1:10" x14ac:dyDescent="0.35">
      <c r="A1126" t="s">
        <v>14700</v>
      </c>
      <c r="B1126">
        <v>139</v>
      </c>
      <c r="C1126">
        <v>357</v>
      </c>
      <c r="D1126">
        <v>1125</v>
      </c>
      <c r="E1126" t="s">
        <v>312</v>
      </c>
      <c r="F1126" t="s">
        <v>0</v>
      </c>
      <c r="G1126" t="s">
        <v>4361</v>
      </c>
      <c r="H1126">
        <v>1.3580000000000001</v>
      </c>
      <c r="I1126">
        <v>40.5</v>
      </c>
      <c r="J1126">
        <v>6</v>
      </c>
    </row>
    <row r="1127" spans="1:10" x14ac:dyDescent="0.35">
      <c r="A1127" t="s">
        <v>14701</v>
      </c>
      <c r="B1127">
        <v>145</v>
      </c>
      <c r="C1127">
        <v>350</v>
      </c>
      <c r="D1127">
        <v>1126</v>
      </c>
      <c r="E1127" t="s">
        <v>334</v>
      </c>
      <c r="F1127" t="s">
        <v>0</v>
      </c>
      <c r="G1127" t="s">
        <v>3554</v>
      </c>
      <c r="H1127">
        <v>1.1499999999999999</v>
      </c>
      <c r="I1127">
        <v>15.91</v>
      </c>
      <c r="J1127">
        <v>108</v>
      </c>
    </row>
    <row r="1128" spans="1:10" x14ac:dyDescent="0.35">
      <c r="A1128" t="s">
        <v>14702</v>
      </c>
      <c r="B1128">
        <v>9</v>
      </c>
      <c r="C1128">
        <v>349</v>
      </c>
      <c r="D1128">
        <v>1127</v>
      </c>
      <c r="E1128" t="s">
        <v>311</v>
      </c>
      <c r="F1128" t="s">
        <v>0</v>
      </c>
      <c r="G1128" t="s">
        <v>14703</v>
      </c>
      <c r="H1128" t="s">
        <v>311</v>
      </c>
      <c r="I1128" t="s">
        <v>311</v>
      </c>
      <c r="J1128">
        <v>7</v>
      </c>
    </row>
    <row r="1129" spans="1:10" x14ac:dyDescent="0.35">
      <c r="A1129" t="s">
        <v>14704</v>
      </c>
      <c r="B1129">
        <v>105</v>
      </c>
      <c r="C1129">
        <v>347</v>
      </c>
      <c r="D1129">
        <v>1128</v>
      </c>
      <c r="E1129" t="s">
        <v>328</v>
      </c>
      <c r="F1129" t="s">
        <v>0</v>
      </c>
      <c r="G1129" t="s">
        <v>2412</v>
      </c>
      <c r="H1129">
        <v>2.0859999999999999</v>
      </c>
      <c r="I1129">
        <v>54.03</v>
      </c>
      <c r="J1129">
        <v>45</v>
      </c>
    </row>
    <row r="1130" spans="1:10" x14ac:dyDescent="0.35">
      <c r="A1130" t="s">
        <v>14705</v>
      </c>
      <c r="B1130">
        <v>72</v>
      </c>
      <c r="C1130">
        <v>346</v>
      </c>
      <c r="D1130">
        <v>1129</v>
      </c>
      <c r="E1130" t="s">
        <v>328</v>
      </c>
      <c r="F1130" t="s">
        <v>0</v>
      </c>
      <c r="G1130" t="s">
        <v>2053</v>
      </c>
      <c r="H1130">
        <v>2.4510000000000001</v>
      </c>
      <c r="I1130">
        <v>57.12</v>
      </c>
      <c r="J1130">
        <v>5</v>
      </c>
    </row>
    <row r="1131" spans="1:10" x14ac:dyDescent="0.35">
      <c r="A1131" t="s">
        <v>14706</v>
      </c>
      <c r="B1131">
        <v>235</v>
      </c>
      <c r="C1131">
        <v>346</v>
      </c>
      <c r="D1131">
        <v>1129</v>
      </c>
      <c r="E1131" t="s">
        <v>328</v>
      </c>
      <c r="F1131" t="s">
        <v>0</v>
      </c>
      <c r="G1131" t="s">
        <v>4219</v>
      </c>
      <c r="H1131">
        <v>1.54</v>
      </c>
      <c r="I1131">
        <v>56.17</v>
      </c>
      <c r="J1131">
        <v>72</v>
      </c>
    </row>
    <row r="1132" spans="1:10" x14ac:dyDescent="0.35">
      <c r="A1132" t="s">
        <v>14707</v>
      </c>
      <c r="B1132">
        <v>89</v>
      </c>
      <c r="C1132">
        <v>345</v>
      </c>
      <c r="D1132">
        <v>1131</v>
      </c>
      <c r="E1132" t="s">
        <v>312</v>
      </c>
      <c r="F1132" t="s">
        <v>0</v>
      </c>
      <c r="G1132" t="s">
        <v>2077</v>
      </c>
      <c r="H1132">
        <v>2.4420000000000002</v>
      </c>
      <c r="I1132">
        <v>38.06</v>
      </c>
      <c r="J1132">
        <v>33</v>
      </c>
    </row>
    <row r="1133" spans="1:10" x14ac:dyDescent="0.35">
      <c r="A1133" t="s">
        <v>14708</v>
      </c>
      <c r="B1133">
        <v>442</v>
      </c>
      <c r="C1133">
        <v>344</v>
      </c>
      <c r="D1133">
        <v>1132</v>
      </c>
      <c r="E1133" t="s">
        <v>328</v>
      </c>
      <c r="F1133" t="s">
        <v>0</v>
      </c>
      <c r="G1133" t="s">
        <v>4921</v>
      </c>
      <c r="H1133">
        <v>1.673</v>
      </c>
      <c r="I1133">
        <v>61.83</v>
      </c>
      <c r="J1133">
        <v>70</v>
      </c>
    </row>
    <row r="1134" spans="1:10" x14ac:dyDescent="0.35">
      <c r="A1134" t="s">
        <v>14709</v>
      </c>
      <c r="B1134">
        <v>169</v>
      </c>
      <c r="C1134">
        <v>344</v>
      </c>
      <c r="D1134">
        <v>1132</v>
      </c>
      <c r="E1134" t="s">
        <v>334</v>
      </c>
      <c r="F1134" t="s">
        <v>0</v>
      </c>
      <c r="G1134" t="s">
        <v>2801</v>
      </c>
      <c r="H1134">
        <v>1.482</v>
      </c>
      <c r="I1134">
        <v>18.239999999999998</v>
      </c>
      <c r="J1134">
        <v>17</v>
      </c>
    </row>
    <row r="1135" spans="1:10" x14ac:dyDescent="0.35">
      <c r="A1135" t="s">
        <v>14710</v>
      </c>
      <c r="B1135">
        <v>60</v>
      </c>
      <c r="C1135">
        <v>344</v>
      </c>
      <c r="D1135">
        <v>1132</v>
      </c>
      <c r="E1135" t="s">
        <v>312</v>
      </c>
      <c r="F1135" t="s">
        <v>0</v>
      </c>
      <c r="G1135" t="s">
        <v>14711</v>
      </c>
      <c r="H1135">
        <v>3.3039999999999998</v>
      </c>
      <c r="I1135">
        <v>48.35</v>
      </c>
      <c r="J1135">
        <v>27</v>
      </c>
    </row>
    <row r="1136" spans="1:10" x14ac:dyDescent="0.35">
      <c r="A1136" t="s">
        <v>14712</v>
      </c>
      <c r="B1136">
        <v>118</v>
      </c>
      <c r="C1136">
        <v>343</v>
      </c>
      <c r="D1136">
        <v>1135</v>
      </c>
      <c r="E1136" t="s">
        <v>311</v>
      </c>
      <c r="F1136" t="s">
        <v>0</v>
      </c>
      <c r="G1136" t="s">
        <v>2402</v>
      </c>
      <c r="H1136" t="s">
        <v>311</v>
      </c>
      <c r="I1136" t="s">
        <v>311</v>
      </c>
      <c r="J1136">
        <v>117</v>
      </c>
    </row>
    <row r="1137" spans="1:10" x14ac:dyDescent="0.35">
      <c r="A1137" t="s">
        <v>14713</v>
      </c>
      <c r="B1137">
        <v>109</v>
      </c>
      <c r="C1137">
        <v>343</v>
      </c>
      <c r="D1137">
        <v>1135</v>
      </c>
      <c r="E1137" t="s">
        <v>312</v>
      </c>
      <c r="F1137" t="s">
        <v>0</v>
      </c>
      <c r="G1137" t="s">
        <v>2734</v>
      </c>
      <c r="H1137">
        <v>1.8</v>
      </c>
      <c r="I1137">
        <v>36.700000000000003</v>
      </c>
      <c r="J1137">
        <v>30</v>
      </c>
    </row>
    <row r="1138" spans="1:10" x14ac:dyDescent="0.35">
      <c r="A1138" t="s">
        <v>14714</v>
      </c>
      <c r="B1138">
        <v>105</v>
      </c>
      <c r="C1138">
        <v>342</v>
      </c>
      <c r="D1138">
        <v>1137</v>
      </c>
      <c r="E1138" t="s">
        <v>334</v>
      </c>
      <c r="F1138" t="s">
        <v>0</v>
      </c>
      <c r="G1138" t="s">
        <v>2392</v>
      </c>
      <c r="H1138">
        <v>1.49</v>
      </c>
      <c r="I1138">
        <v>9.4600000000000009</v>
      </c>
      <c r="J1138">
        <v>12</v>
      </c>
    </row>
    <row r="1139" spans="1:10" x14ac:dyDescent="0.35">
      <c r="A1139" t="s">
        <v>14715</v>
      </c>
      <c r="B1139">
        <v>66</v>
      </c>
      <c r="C1139">
        <v>341</v>
      </c>
      <c r="D1139">
        <v>1138</v>
      </c>
      <c r="E1139" t="s">
        <v>311</v>
      </c>
      <c r="F1139" t="s">
        <v>0</v>
      </c>
      <c r="G1139" t="s">
        <v>3375</v>
      </c>
      <c r="H1139" t="s">
        <v>311</v>
      </c>
      <c r="I1139" t="s">
        <v>311</v>
      </c>
      <c r="J1139">
        <v>13</v>
      </c>
    </row>
    <row r="1140" spans="1:10" x14ac:dyDescent="0.35">
      <c r="A1140" t="s">
        <v>14716</v>
      </c>
      <c r="B1140">
        <v>88</v>
      </c>
      <c r="C1140">
        <v>341</v>
      </c>
      <c r="D1140">
        <v>1138</v>
      </c>
      <c r="E1140" t="s">
        <v>311</v>
      </c>
      <c r="F1140" t="s">
        <v>0</v>
      </c>
      <c r="G1140" t="s">
        <v>6069</v>
      </c>
      <c r="H1140" t="s">
        <v>311</v>
      </c>
      <c r="I1140" t="s">
        <v>311</v>
      </c>
      <c r="J1140">
        <v>58</v>
      </c>
    </row>
    <row r="1141" spans="1:10" x14ac:dyDescent="0.35">
      <c r="A1141" t="s">
        <v>14717</v>
      </c>
      <c r="B1141">
        <v>247</v>
      </c>
      <c r="C1141">
        <v>339</v>
      </c>
      <c r="D1141">
        <v>1140</v>
      </c>
      <c r="E1141" t="s">
        <v>311</v>
      </c>
      <c r="F1141" t="s">
        <v>0</v>
      </c>
      <c r="G1141" t="s">
        <v>1938</v>
      </c>
      <c r="H1141" t="s">
        <v>311</v>
      </c>
      <c r="I1141" t="s">
        <v>311</v>
      </c>
      <c r="J1141">
        <v>184</v>
      </c>
    </row>
    <row r="1142" spans="1:10" x14ac:dyDescent="0.35">
      <c r="A1142" t="s">
        <v>14718</v>
      </c>
      <c r="B1142">
        <v>114</v>
      </c>
      <c r="C1142">
        <v>339</v>
      </c>
      <c r="D1142">
        <v>1140</v>
      </c>
      <c r="E1142" t="s">
        <v>334</v>
      </c>
      <c r="F1142" t="s">
        <v>0</v>
      </c>
      <c r="G1142" t="s">
        <v>7323</v>
      </c>
      <c r="H1142">
        <v>1.5369999999999999</v>
      </c>
      <c r="I1142">
        <v>22.62</v>
      </c>
      <c r="J1142">
        <v>32</v>
      </c>
    </row>
    <row r="1143" spans="1:10" x14ac:dyDescent="0.35">
      <c r="A1143" t="s">
        <v>14719</v>
      </c>
      <c r="B1143">
        <v>138</v>
      </c>
      <c r="C1143">
        <v>337</v>
      </c>
      <c r="D1143">
        <v>1142</v>
      </c>
      <c r="E1143" t="s">
        <v>334</v>
      </c>
      <c r="F1143" t="s">
        <v>0</v>
      </c>
      <c r="G1143" t="s">
        <v>2053</v>
      </c>
      <c r="H1143">
        <v>1.109</v>
      </c>
      <c r="I1143">
        <v>18.600000000000001</v>
      </c>
      <c r="J1143">
        <v>88</v>
      </c>
    </row>
    <row r="1144" spans="1:10" x14ac:dyDescent="0.35">
      <c r="A1144" t="s">
        <v>14720</v>
      </c>
      <c r="B1144">
        <v>82</v>
      </c>
      <c r="C1144">
        <v>336</v>
      </c>
      <c r="D1144">
        <v>1143</v>
      </c>
      <c r="E1144" t="s">
        <v>328</v>
      </c>
      <c r="F1144" t="s">
        <v>0</v>
      </c>
      <c r="G1144" t="s">
        <v>2053</v>
      </c>
      <c r="H1144">
        <v>2.25</v>
      </c>
      <c r="I1144">
        <v>53.17</v>
      </c>
      <c r="J1144">
        <v>40</v>
      </c>
    </row>
    <row r="1145" spans="1:10" x14ac:dyDescent="0.35">
      <c r="A1145" t="s">
        <v>14721</v>
      </c>
      <c r="B1145">
        <v>25</v>
      </c>
      <c r="C1145">
        <v>334</v>
      </c>
      <c r="D1145">
        <v>1144</v>
      </c>
      <c r="E1145" t="s">
        <v>319</v>
      </c>
      <c r="F1145" t="s">
        <v>0</v>
      </c>
      <c r="G1145" t="s">
        <v>14169</v>
      </c>
      <c r="H1145">
        <v>9.8569999999999993</v>
      </c>
      <c r="I1145">
        <v>97.14</v>
      </c>
      <c r="J1145">
        <v>14</v>
      </c>
    </row>
    <row r="1146" spans="1:10" x14ac:dyDescent="0.35">
      <c r="A1146" t="s">
        <v>14722</v>
      </c>
      <c r="B1146">
        <v>78</v>
      </c>
      <c r="C1146">
        <v>333</v>
      </c>
      <c r="D1146">
        <v>1145</v>
      </c>
      <c r="E1146" t="s">
        <v>319</v>
      </c>
      <c r="F1146" t="s">
        <v>0</v>
      </c>
      <c r="G1146" t="s">
        <v>3628</v>
      </c>
      <c r="H1146">
        <v>3.282</v>
      </c>
      <c r="I1146">
        <v>86.8</v>
      </c>
      <c r="J1146">
        <v>34</v>
      </c>
    </row>
    <row r="1147" spans="1:10" x14ac:dyDescent="0.35">
      <c r="A1147" t="s">
        <v>14723</v>
      </c>
      <c r="B1147">
        <v>129</v>
      </c>
      <c r="C1147">
        <v>332</v>
      </c>
      <c r="D1147">
        <v>1146</v>
      </c>
      <c r="E1147" t="s">
        <v>312</v>
      </c>
      <c r="F1147" t="s">
        <v>0</v>
      </c>
      <c r="G1147" t="s">
        <v>8242</v>
      </c>
      <c r="H1147">
        <v>1.2050000000000001</v>
      </c>
      <c r="I1147">
        <v>34.65</v>
      </c>
      <c r="J1147">
        <v>13</v>
      </c>
    </row>
    <row r="1148" spans="1:10" x14ac:dyDescent="0.35">
      <c r="A1148" t="s">
        <v>14724</v>
      </c>
      <c r="B1148">
        <v>143</v>
      </c>
      <c r="C1148">
        <v>331</v>
      </c>
      <c r="D1148">
        <v>1147</v>
      </c>
      <c r="E1148" t="s">
        <v>334</v>
      </c>
      <c r="F1148" t="s">
        <v>0</v>
      </c>
      <c r="G1148" t="s">
        <v>2053</v>
      </c>
      <c r="H1148">
        <v>1.234</v>
      </c>
      <c r="I1148">
        <v>22.56</v>
      </c>
      <c r="J1148">
        <v>61</v>
      </c>
    </row>
    <row r="1149" spans="1:10" x14ac:dyDescent="0.35">
      <c r="A1149" t="s">
        <v>14725</v>
      </c>
      <c r="B1149">
        <v>58</v>
      </c>
      <c r="C1149">
        <v>330</v>
      </c>
      <c r="D1149">
        <v>1148</v>
      </c>
      <c r="E1149" t="s">
        <v>319</v>
      </c>
      <c r="F1149" t="s">
        <v>0</v>
      </c>
      <c r="G1149" t="s">
        <v>14726</v>
      </c>
      <c r="H1149">
        <v>2.9249999999999998</v>
      </c>
      <c r="I1149">
        <v>75.17</v>
      </c>
      <c r="J1149">
        <v>9</v>
      </c>
    </row>
    <row r="1150" spans="1:10" x14ac:dyDescent="0.35">
      <c r="A1150" t="s">
        <v>14727</v>
      </c>
      <c r="B1150">
        <v>170</v>
      </c>
      <c r="C1150">
        <v>330</v>
      </c>
      <c r="D1150">
        <v>1148</v>
      </c>
      <c r="E1150" t="s">
        <v>334</v>
      </c>
      <c r="F1150" t="s">
        <v>0</v>
      </c>
      <c r="G1150" t="s">
        <v>3410</v>
      </c>
      <c r="H1150">
        <v>1.4019999999999999</v>
      </c>
      <c r="I1150">
        <v>15.3</v>
      </c>
      <c r="J1150">
        <v>20</v>
      </c>
    </row>
    <row r="1151" spans="1:10" x14ac:dyDescent="0.35">
      <c r="A1151" t="s">
        <v>14728</v>
      </c>
      <c r="B1151">
        <v>113</v>
      </c>
      <c r="C1151">
        <v>330</v>
      </c>
      <c r="D1151">
        <v>1148</v>
      </c>
      <c r="E1151" t="s">
        <v>311</v>
      </c>
      <c r="F1151" t="s">
        <v>0</v>
      </c>
      <c r="G1151" t="s">
        <v>3026</v>
      </c>
      <c r="H1151" t="s">
        <v>311</v>
      </c>
      <c r="I1151" t="s">
        <v>311</v>
      </c>
      <c r="J1151">
        <v>60</v>
      </c>
    </row>
    <row r="1152" spans="1:10" x14ac:dyDescent="0.35">
      <c r="A1152" t="s">
        <v>14729</v>
      </c>
      <c r="B1152">
        <v>180</v>
      </c>
      <c r="C1152">
        <v>328</v>
      </c>
      <c r="D1152">
        <v>1151</v>
      </c>
      <c r="E1152" t="s">
        <v>312</v>
      </c>
      <c r="F1152" t="s">
        <v>0</v>
      </c>
      <c r="G1152" t="s">
        <v>8858</v>
      </c>
      <c r="H1152">
        <v>1.1040000000000001</v>
      </c>
      <c r="I1152">
        <v>31.25</v>
      </c>
      <c r="J1152">
        <v>80</v>
      </c>
    </row>
    <row r="1153" spans="1:10" x14ac:dyDescent="0.35">
      <c r="A1153" t="s">
        <v>14730</v>
      </c>
      <c r="B1153">
        <v>131</v>
      </c>
      <c r="C1153">
        <v>327</v>
      </c>
      <c r="D1153">
        <v>1152</v>
      </c>
      <c r="E1153" t="s">
        <v>319</v>
      </c>
      <c r="F1153" t="s">
        <v>0</v>
      </c>
      <c r="G1153" t="s">
        <v>2801</v>
      </c>
      <c r="H1153">
        <v>5.0430000000000001</v>
      </c>
      <c r="I1153">
        <v>86.47</v>
      </c>
      <c r="J1153">
        <v>34</v>
      </c>
    </row>
    <row r="1154" spans="1:10" x14ac:dyDescent="0.35">
      <c r="A1154" t="s">
        <v>14731</v>
      </c>
      <c r="B1154">
        <v>711</v>
      </c>
      <c r="C1154">
        <v>325</v>
      </c>
      <c r="D1154">
        <v>1153</v>
      </c>
      <c r="E1154" t="s">
        <v>334</v>
      </c>
      <c r="F1154" t="s">
        <v>0</v>
      </c>
      <c r="G1154" t="s">
        <v>2734</v>
      </c>
      <c r="H1154">
        <v>0.83099999999999996</v>
      </c>
      <c r="I1154">
        <v>3.63</v>
      </c>
      <c r="J1154">
        <v>96</v>
      </c>
    </row>
    <row r="1155" spans="1:10" x14ac:dyDescent="0.35">
      <c r="A1155" t="s">
        <v>14732</v>
      </c>
      <c r="B1155">
        <v>71</v>
      </c>
      <c r="C1155">
        <v>325</v>
      </c>
      <c r="D1155">
        <v>1153</v>
      </c>
      <c r="E1155" t="s">
        <v>319</v>
      </c>
      <c r="F1155" t="s">
        <v>0</v>
      </c>
      <c r="G1155" t="s">
        <v>3525</v>
      </c>
      <c r="H1155">
        <v>2.492</v>
      </c>
      <c r="I1155">
        <v>79.790000000000006</v>
      </c>
      <c r="J1155">
        <v>70</v>
      </c>
    </row>
    <row r="1156" spans="1:10" x14ac:dyDescent="0.35">
      <c r="A1156" t="s">
        <v>14733</v>
      </c>
      <c r="B1156">
        <v>99</v>
      </c>
      <c r="C1156">
        <v>324</v>
      </c>
      <c r="D1156">
        <v>1155</v>
      </c>
      <c r="E1156" t="s">
        <v>312</v>
      </c>
      <c r="F1156" t="s">
        <v>0</v>
      </c>
      <c r="G1156" t="s">
        <v>2772</v>
      </c>
      <c r="H1156">
        <v>1.452</v>
      </c>
      <c r="I1156">
        <v>23.97</v>
      </c>
      <c r="J1156">
        <v>22</v>
      </c>
    </row>
    <row r="1157" spans="1:10" x14ac:dyDescent="0.35">
      <c r="A1157" t="s">
        <v>14734</v>
      </c>
      <c r="B1157">
        <v>122</v>
      </c>
      <c r="C1157">
        <v>323</v>
      </c>
      <c r="D1157">
        <v>1156</v>
      </c>
      <c r="E1157" t="s">
        <v>334</v>
      </c>
      <c r="F1157" t="s">
        <v>0</v>
      </c>
      <c r="G1157" t="s">
        <v>7560</v>
      </c>
      <c r="H1157">
        <v>1.7170000000000001</v>
      </c>
      <c r="I1157">
        <v>24.42</v>
      </c>
      <c r="J1157">
        <v>31</v>
      </c>
    </row>
    <row r="1158" spans="1:10" x14ac:dyDescent="0.35">
      <c r="A1158" t="s">
        <v>14735</v>
      </c>
      <c r="B1158">
        <v>73</v>
      </c>
      <c r="C1158">
        <v>323</v>
      </c>
      <c r="D1158">
        <v>1156</v>
      </c>
      <c r="E1158" t="s">
        <v>311</v>
      </c>
      <c r="F1158" t="s">
        <v>0</v>
      </c>
      <c r="G1158" t="s">
        <v>2235</v>
      </c>
      <c r="H1158" t="s">
        <v>311</v>
      </c>
      <c r="I1158" t="s">
        <v>311</v>
      </c>
      <c r="J1158">
        <v>41</v>
      </c>
    </row>
    <row r="1159" spans="1:10" x14ac:dyDescent="0.35">
      <c r="A1159" t="s">
        <v>14736</v>
      </c>
      <c r="B1159">
        <v>158</v>
      </c>
      <c r="C1159">
        <v>323</v>
      </c>
      <c r="D1159">
        <v>1156</v>
      </c>
      <c r="E1159" t="s">
        <v>334</v>
      </c>
      <c r="F1159" t="s">
        <v>0</v>
      </c>
      <c r="G1159" t="s">
        <v>3628</v>
      </c>
      <c r="H1159">
        <v>1.04</v>
      </c>
      <c r="I1159">
        <v>22.8</v>
      </c>
      <c r="J1159">
        <v>113</v>
      </c>
    </row>
    <row r="1160" spans="1:10" x14ac:dyDescent="0.35">
      <c r="A1160" t="s">
        <v>14737</v>
      </c>
      <c r="B1160">
        <v>131</v>
      </c>
      <c r="C1160">
        <v>322</v>
      </c>
      <c r="D1160">
        <v>1159</v>
      </c>
      <c r="E1160" t="s">
        <v>312</v>
      </c>
      <c r="F1160" t="s">
        <v>0</v>
      </c>
      <c r="G1160" t="s">
        <v>2053</v>
      </c>
      <c r="H1160">
        <v>1.333</v>
      </c>
      <c r="I1160">
        <v>27.84</v>
      </c>
      <c r="J1160">
        <v>37</v>
      </c>
    </row>
    <row r="1161" spans="1:10" x14ac:dyDescent="0.35">
      <c r="A1161" t="s">
        <v>14738</v>
      </c>
      <c r="B1161">
        <v>31</v>
      </c>
      <c r="C1161">
        <v>321</v>
      </c>
      <c r="D1161">
        <v>1160</v>
      </c>
      <c r="E1161" t="s">
        <v>319</v>
      </c>
      <c r="F1161" t="s">
        <v>0</v>
      </c>
      <c r="G1161" t="s">
        <v>1882</v>
      </c>
      <c r="H1161">
        <v>6.2069999999999999</v>
      </c>
      <c r="I1161">
        <v>80.63</v>
      </c>
      <c r="J1161">
        <v>10</v>
      </c>
    </row>
    <row r="1162" spans="1:10" x14ac:dyDescent="0.35">
      <c r="A1162" t="s">
        <v>14739</v>
      </c>
      <c r="B1162">
        <v>165</v>
      </c>
      <c r="C1162">
        <v>321</v>
      </c>
      <c r="D1162">
        <v>1160</v>
      </c>
      <c r="E1162" t="s">
        <v>312</v>
      </c>
      <c r="F1162" t="s">
        <v>0</v>
      </c>
      <c r="G1162" t="s">
        <v>3633</v>
      </c>
      <c r="H1162">
        <v>1.1539999999999999</v>
      </c>
      <c r="I1162">
        <v>45.1</v>
      </c>
      <c r="J1162">
        <v>28</v>
      </c>
    </row>
    <row r="1163" spans="1:10" x14ac:dyDescent="0.35">
      <c r="A1163" t="s">
        <v>14740</v>
      </c>
      <c r="B1163">
        <v>101</v>
      </c>
      <c r="C1163">
        <v>321</v>
      </c>
      <c r="D1163">
        <v>1160</v>
      </c>
      <c r="E1163" t="s">
        <v>312</v>
      </c>
      <c r="F1163" t="s">
        <v>0</v>
      </c>
      <c r="G1163" t="s">
        <v>8749</v>
      </c>
      <c r="H1163">
        <v>2.14</v>
      </c>
      <c r="I1163">
        <v>31.63</v>
      </c>
      <c r="J1163">
        <v>26</v>
      </c>
    </row>
    <row r="1164" spans="1:10" x14ac:dyDescent="0.35">
      <c r="A1164" t="s">
        <v>14741</v>
      </c>
      <c r="B1164">
        <v>91</v>
      </c>
      <c r="C1164">
        <v>320</v>
      </c>
      <c r="D1164">
        <v>1163</v>
      </c>
      <c r="E1164" t="s">
        <v>328</v>
      </c>
      <c r="F1164" t="s">
        <v>0</v>
      </c>
      <c r="G1164" t="s">
        <v>14742</v>
      </c>
      <c r="H1164">
        <v>2.0840000000000001</v>
      </c>
      <c r="I1164">
        <v>39.96</v>
      </c>
      <c r="J1164">
        <v>26</v>
      </c>
    </row>
    <row r="1165" spans="1:10" x14ac:dyDescent="0.35">
      <c r="A1165" t="s">
        <v>14743</v>
      </c>
      <c r="B1165">
        <v>185</v>
      </c>
      <c r="C1165">
        <v>319</v>
      </c>
      <c r="D1165">
        <v>1164</v>
      </c>
      <c r="E1165" t="s">
        <v>311</v>
      </c>
      <c r="F1165" t="s">
        <v>0</v>
      </c>
      <c r="G1165" t="s">
        <v>1699</v>
      </c>
      <c r="H1165" t="s">
        <v>311</v>
      </c>
      <c r="I1165" t="s">
        <v>311</v>
      </c>
      <c r="J1165">
        <v>185</v>
      </c>
    </row>
    <row r="1166" spans="1:10" x14ac:dyDescent="0.35">
      <c r="A1166" t="s">
        <v>14744</v>
      </c>
      <c r="B1166">
        <v>99</v>
      </c>
      <c r="C1166">
        <v>319</v>
      </c>
      <c r="D1166">
        <v>1164</v>
      </c>
      <c r="E1166" t="s">
        <v>334</v>
      </c>
      <c r="F1166" t="s">
        <v>0</v>
      </c>
      <c r="G1166" t="s">
        <v>14745</v>
      </c>
      <c r="H1166">
        <v>1.6990000000000001</v>
      </c>
      <c r="I1166">
        <v>15.17</v>
      </c>
      <c r="J1166">
        <v>23</v>
      </c>
    </row>
    <row r="1167" spans="1:10" x14ac:dyDescent="0.35">
      <c r="A1167" t="s">
        <v>14746</v>
      </c>
      <c r="B1167">
        <v>74</v>
      </c>
      <c r="C1167">
        <v>319</v>
      </c>
      <c r="D1167">
        <v>1164</v>
      </c>
      <c r="E1167" t="s">
        <v>328</v>
      </c>
      <c r="F1167" t="s">
        <v>0</v>
      </c>
      <c r="G1167" t="s">
        <v>14033</v>
      </c>
      <c r="H1167">
        <v>2.3279999999999998</v>
      </c>
      <c r="I1167">
        <v>48.42</v>
      </c>
      <c r="J1167">
        <v>16</v>
      </c>
    </row>
    <row r="1168" spans="1:10" x14ac:dyDescent="0.35">
      <c r="A1168" t="s">
        <v>14747</v>
      </c>
      <c r="B1168">
        <v>86</v>
      </c>
      <c r="C1168">
        <v>318</v>
      </c>
      <c r="D1168">
        <v>1167</v>
      </c>
      <c r="E1168" t="s">
        <v>312</v>
      </c>
      <c r="F1168" t="s">
        <v>0</v>
      </c>
      <c r="G1168" t="s">
        <v>3401</v>
      </c>
      <c r="H1168">
        <v>2.0129999999999999</v>
      </c>
      <c r="I1168">
        <v>30.57</v>
      </c>
      <c r="J1168">
        <v>38</v>
      </c>
    </row>
    <row r="1169" spans="1:10" x14ac:dyDescent="0.35">
      <c r="A1169" t="s">
        <v>14748</v>
      </c>
      <c r="B1169">
        <v>143</v>
      </c>
      <c r="C1169">
        <v>318</v>
      </c>
      <c r="D1169">
        <v>1167</v>
      </c>
      <c r="E1169" t="s">
        <v>334</v>
      </c>
      <c r="F1169" t="s">
        <v>0</v>
      </c>
      <c r="G1169" t="s">
        <v>4017</v>
      </c>
      <c r="H1169">
        <v>0.90200000000000002</v>
      </c>
      <c r="I1169">
        <v>16.97</v>
      </c>
      <c r="J1169">
        <v>30</v>
      </c>
    </row>
    <row r="1170" spans="1:10" x14ac:dyDescent="0.35">
      <c r="A1170" t="s">
        <v>14749</v>
      </c>
      <c r="B1170">
        <v>101</v>
      </c>
      <c r="C1170">
        <v>318</v>
      </c>
      <c r="D1170">
        <v>1167</v>
      </c>
      <c r="E1170" t="s">
        <v>312</v>
      </c>
      <c r="F1170" t="s">
        <v>0</v>
      </c>
      <c r="G1170" t="s">
        <v>2053</v>
      </c>
      <c r="H1170">
        <v>1.2969999999999999</v>
      </c>
      <c r="I1170">
        <v>25.46</v>
      </c>
      <c r="J1170">
        <v>32</v>
      </c>
    </row>
    <row r="1171" spans="1:10" x14ac:dyDescent="0.35">
      <c r="A1171" t="s">
        <v>14750</v>
      </c>
      <c r="B1171">
        <v>80</v>
      </c>
      <c r="C1171">
        <v>313</v>
      </c>
      <c r="D1171">
        <v>1170</v>
      </c>
      <c r="E1171" t="s">
        <v>312</v>
      </c>
      <c r="F1171" t="s">
        <v>0</v>
      </c>
      <c r="G1171" t="s">
        <v>14751</v>
      </c>
      <c r="H1171">
        <v>2.13</v>
      </c>
      <c r="I1171">
        <v>21.66</v>
      </c>
      <c r="J1171">
        <v>27</v>
      </c>
    </row>
    <row r="1172" spans="1:10" x14ac:dyDescent="0.35">
      <c r="A1172" t="s">
        <v>14752</v>
      </c>
      <c r="B1172">
        <v>86</v>
      </c>
      <c r="C1172">
        <v>313</v>
      </c>
      <c r="D1172">
        <v>1170</v>
      </c>
      <c r="E1172" t="s">
        <v>312</v>
      </c>
      <c r="F1172" t="s">
        <v>0</v>
      </c>
      <c r="G1172" t="s">
        <v>2053</v>
      </c>
      <c r="H1172">
        <v>1.679</v>
      </c>
      <c r="I1172">
        <v>36.020000000000003</v>
      </c>
      <c r="J1172">
        <v>22</v>
      </c>
    </row>
    <row r="1173" spans="1:10" x14ac:dyDescent="0.35">
      <c r="A1173" t="s">
        <v>14753</v>
      </c>
      <c r="B1173">
        <v>152</v>
      </c>
      <c r="C1173">
        <v>312</v>
      </c>
      <c r="D1173">
        <v>1172</v>
      </c>
      <c r="E1173" t="s">
        <v>312</v>
      </c>
      <c r="F1173" t="s">
        <v>0</v>
      </c>
      <c r="G1173" t="s">
        <v>2539</v>
      </c>
      <c r="H1173">
        <v>2.7930000000000001</v>
      </c>
      <c r="I1173">
        <v>42.21</v>
      </c>
      <c r="J1173">
        <v>61</v>
      </c>
    </row>
    <row r="1174" spans="1:10" x14ac:dyDescent="0.35">
      <c r="A1174" t="s">
        <v>14754</v>
      </c>
      <c r="B1174">
        <v>78</v>
      </c>
      <c r="C1174">
        <v>311</v>
      </c>
      <c r="D1174">
        <v>1173</v>
      </c>
      <c r="E1174" t="s">
        <v>312</v>
      </c>
      <c r="F1174" t="s">
        <v>0</v>
      </c>
      <c r="G1174" t="s">
        <v>14646</v>
      </c>
      <c r="H1174">
        <v>1.92</v>
      </c>
      <c r="I1174">
        <v>26.62</v>
      </c>
      <c r="J1174">
        <v>20</v>
      </c>
    </row>
    <row r="1175" spans="1:10" x14ac:dyDescent="0.35">
      <c r="A1175" t="s">
        <v>14755</v>
      </c>
      <c r="B1175">
        <v>84</v>
      </c>
      <c r="C1175">
        <v>311</v>
      </c>
      <c r="D1175">
        <v>1173</v>
      </c>
      <c r="E1175" t="s">
        <v>328</v>
      </c>
      <c r="F1175" t="s">
        <v>0</v>
      </c>
      <c r="G1175" t="s">
        <v>4090</v>
      </c>
      <c r="H1175">
        <v>2.6190000000000002</v>
      </c>
      <c r="I1175">
        <v>62.5</v>
      </c>
      <c r="J1175">
        <v>11</v>
      </c>
    </row>
    <row r="1176" spans="1:10" x14ac:dyDescent="0.35">
      <c r="A1176" t="s">
        <v>14756</v>
      </c>
      <c r="B1176">
        <v>84</v>
      </c>
      <c r="C1176">
        <v>309</v>
      </c>
      <c r="D1176">
        <v>1175</v>
      </c>
      <c r="E1176" t="s">
        <v>312</v>
      </c>
      <c r="F1176" t="s">
        <v>0</v>
      </c>
      <c r="G1176" t="s">
        <v>4022</v>
      </c>
      <c r="H1176">
        <v>1.571</v>
      </c>
      <c r="I1176">
        <v>35.56</v>
      </c>
      <c r="J1176">
        <v>20</v>
      </c>
    </row>
    <row r="1177" spans="1:10" x14ac:dyDescent="0.35">
      <c r="A1177" t="s">
        <v>14757</v>
      </c>
      <c r="B1177">
        <v>69</v>
      </c>
      <c r="C1177">
        <v>308</v>
      </c>
      <c r="D1177">
        <v>1176</v>
      </c>
      <c r="E1177" t="s">
        <v>328</v>
      </c>
      <c r="F1177" t="s">
        <v>0</v>
      </c>
      <c r="G1177" t="s">
        <v>3237</v>
      </c>
      <c r="H1177">
        <v>2.5779999999999998</v>
      </c>
      <c r="I1177">
        <v>60.94</v>
      </c>
      <c r="J1177">
        <v>32</v>
      </c>
    </row>
    <row r="1178" spans="1:10" x14ac:dyDescent="0.35">
      <c r="A1178" t="s">
        <v>14758</v>
      </c>
      <c r="B1178">
        <v>89</v>
      </c>
      <c r="C1178">
        <v>303</v>
      </c>
      <c r="D1178">
        <v>1177</v>
      </c>
      <c r="E1178" t="s">
        <v>312</v>
      </c>
      <c r="F1178" t="s">
        <v>0</v>
      </c>
      <c r="G1178" t="s">
        <v>3088</v>
      </c>
      <c r="H1178">
        <v>1.56</v>
      </c>
      <c r="I1178">
        <v>32.299999999999997</v>
      </c>
      <c r="J1178">
        <v>14</v>
      </c>
    </row>
    <row r="1179" spans="1:10" x14ac:dyDescent="0.35">
      <c r="A1179" t="s">
        <v>14759</v>
      </c>
      <c r="B1179">
        <v>91</v>
      </c>
      <c r="C1179">
        <v>303</v>
      </c>
      <c r="D1179">
        <v>1177</v>
      </c>
      <c r="E1179" t="s">
        <v>312</v>
      </c>
      <c r="F1179" t="s">
        <v>0</v>
      </c>
      <c r="G1179" t="s">
        <v>2809</v>
      </c>
      <c r="H1179">
        <v>1.9139999999999999</v>
      </c>
      <c r="I1179">
        <v>25</v>
      </c>
      <c r="J1179">
        <v>26</v>
      </c>
    </row>
    <row r="1180" spans="1:10" x14ac:dyDescent="0.35">
      <c r="A1180" t="s">
        <v>14760</v>
      </c>
      <c r="B1180">
        <v>199</v>
      </c>
      <c r="C1180">
        <v>302</v>
      </c>
      <c r="D1180">
        <v>1179</v>
      </c>
      <c r="E1180" t="s">
        <v>311</v>
      </c>
      <c r="F1180" t="s">
        <v>0</v>
      </c>
      <c r="G1180" t="s">
        <v>14761</v>
      </c>
      <c r="H1180" t="s">
        <v>311</v>
      </c>
      <c r="I1180" t="s">
        <v>311</v>
      </c>
      <c r="J1180">
        <v>58</v>
      </c>
    </row>
    <row r="1181" spans="1:10" x14ac:dyDescent="0.35">
      <c r="A1181" t="s">
        <v>14762</v>
      </c>
      <c r="B1181">
        <v>78</v>
      </c>
      <c r="C1181">
        <v>301</v>
      </c>
      <c r="D1181">
        <v>1180</v>
      </c>
      <c r="E1181" t="s">
        <v>311</v>
      </c>
      <c r="F1181" t="s">
        <v>0</v>
      </c>
      <c r="G1181" t="s">
        <v>7676</v>
      </c>
      <c r="H1181" t="s">
        <v>311</v>
      </c>
      <c r="I1181" t="s">
        <v>311</v>
      </c>
      <c r="J1181">
        <v>32</v>
      </c>
    </row>
    <row r="1182" spans="1:10" x14ac:dyDescent="0.35">
      <c r="A1182" t="s">
        <v>14763</v>
      </c>
      <c r="B1182">
        <v>81</v>
      </c>
      <c r="C1182">
        <v>301</v>
      </c>
      <c r="D1182">
        <v>1180</v>
      </c>
      <c r="E1182" t="s">
        <v>311</v>
      </c>
      <c r="F1182" t="s">
        <v>0</v>
      </c>
      <c r="G1182" t="s">
        <v>3282</v>
      </c>
      <c r="H1182" t="s">
        <v>311</v>
      </c>
      <c r="I1182" t="s">
        <v>311</v>
      </c>
      <c r="J1182">
        <v>81</v>
      </c>
    </row>
    <row r="1183" spans="1:10" x14ac:dyDescent="0.35">
      <c r="A1183" t="s">
        <v>14764</v>
      </c>
      <c r="B1183">
        <v>43</v>
      </c>
      <c r="C1183">
        <v>299</v>
      </c>
      <c r="D1183">
        <v>1182</v>
      </c>
      <c r="E1183" t="s">
        <v>319</v>
      </c>
      <c r="F1183" t="s">
        <v>0</v>
      </c>
      <c r="G1183" t="s">
        <v>14765</v>
      </c>
      <c r="H1183">
        <v>5.7060000000000004</v>
      </c>
      <c r="I1183">
        <v>95.87</v>
      </c>
      <c r="J1183">
        <v>23</v>
      </c>
    </row>
    <row r="1184" spans="1:10" x14ac:dyDescent="0.35">
      <c r="A1184" t="s">
        <v>14766</v>
      </c>
      <c r="B1184">
        <v>115</v>
      </c>
      <c r="C1184">
        <v>299</v>
      </c>
      <c r="D1184">
        <v>1182</v>
      </c>
      <c r="E1184" t="s">
        <v>312</v>
      </c>
      <c r="F1184" t="s">
        <v>0</v>
      </c>
      <c r="G1184" t="s">
        <v>4361</v>
      </c>
      <c r="H1184">
        <v>1.294</v>
      </c>
      <c r="I1184">
        <v>37.5</v>
      </c>
      <c r="J1184">
        <v>12</v>
      </c>
    </row>
    <row r="1185" spans="1:10" x14ac:dyDescent="0.35">
      <c r="A1185" t="s">
        <v>14767</v>
      </c>
      <c r="B1185">
        <v>118</v>
      </c>
      <c r="C1185">
        <v>295</v>
      </c>
      <c r="D1185">
        <v>1184</v>
      </c>
      <c r="E1185" t="s">
        <v>311</v>
      </c>
      <c r="F1185" t="s">
        <v>0</v>
      </c>
      <c r="G1185" t="s">
        <v>1793</v>
      </c>
      <c r="H1185" t="s">
        <v>311</v>
      </c>
      <c r="I1185" t="s">
        <v>311</v>
      </c>
      <c r="J1185">
        <v>7</v>
      </c>
    </row>
    <row r="1186" spans="1:10" x14ac:dyDescent="0.35">
      <c r="A1186" t="s">
        <v>14768</v>
      </c>
      <c r="B1186">
        <v>94</v>
      </c>
      <c r="C1186">
        <v>292</v>
      </c>
      <c r="D1186">
        <v>1185</v>
      </c>
      <c r="E1186" t="s">
        <v>311</v>
      </c>
      <c r="F1186" t="s">
        <v>0</v>
      </c>
      <c r="G1186" t="s">
        <v>14769</v>
      </c>
      <c r="H1186" t="s">
        <v>311</v>
      </c>
      <c r="I1186" t="s">
        <v>311</v>
      </c>
      <c r="J1186">
        <v>25</v>
      </c>
    </row>
    <row r="1187" spans="1:10" x14ac:dyDescent="0.35">
      <c r="A1187" t="s">
        <v>14770</v>
      </c>
      <c r="B1187">
        <v>84</v>
      </c>
      <c r="C1187">
        <v>292</v>
      </c>
      <c r="D1187">
        <v>1185</v>
      </c>
      <c r="E1187" t="s">
        <v>312</v>
      </c>
      <c r="F1187" t="s">
        <v>0</v>
      </c>
      <c r="G1187" t="s">
        <v>2053</v>
      </c>
      <c r="H1187">
        <v>1.53</v>
      </c>
      <c r="I1187">
        <v>33.380000000000003</v>
      </c>
      <c r="J1187">
        <v>53</v>
      </c>
    </row>
    <row r="1188" spans="1:10" x14ac:dyDescent="0.35">
      <c r="A1188" t="s">
        <v>14771</v>
      </c>
      <c r="B1188">
        <v>115</v>
      </c>
      <c r="C1188">
        <v>290</v>
      </c>
      <c r="D1188">
        <v>1187</v>
      </c>
      <c r="E1188" t="s">
        <v>312</v>
      </c>
      <c r="F1188" t="s">
        <v>0</v>
      </c>
      <c r="G1188" t="s">
        <v>4090</v>
      </c>
      <c r="H1188">
        <v>1.69</v>
      </c>
      <c r="I1188">
        <v>38.85</v>
      </c>
      <c r="J1188">
        <v>14</v>
      </c>
    </row>
    <row r="1189" spans="1:10" x14ac:dyDescent="0.35">
      <c r="A1189" t="s">
        <v>14772</v>
      </c>
      <c r="B1189">
        <v>41</v>
      </c>
      <c r="C1189">
        <v>289</v>
      </c>
      <c r="D1189">
        <v>1188</v>
      </c>
      <c r="E1189" t="s">
        <v>319</v>
      </c>
      <c r="F1189" t="s">
        <v>0</v>
      </c>
      <c r="G1189" t="s">
        <v>14773</v>
      </c>
      <c r="H1189">
        <v>4.3140000000000001</v>
      </c>
      <c r="I1189">
        <v>78.08</v>
      </c>
      <c r="J1189">
        <v>25</v>
      </c>
    </row>
    <row r="1190" spans="1:10" x14ac:dyDescent="0.35">
      <c r="A1190" t="s">
        <v>14774</v>
      </c>
      <c r="B1190">
        <v>87</v>
      </c>
      <c r="C1190">
        <v>286</v>
      </c>
      <c r="D1190">
        <v>1189</v>
      </c>
      <c r="E1190" t="s">
        <v>328</v>
      </c>
      <c r="F1190" t="s">
        <v>0</v>
      </c>
      <c r="G1190" t="s">
        <v>2053</v>
      </c>
      <c r="H1190">
        <v>3</v>
      </c>
      <c r="I1190">
        <v>67.680000000000007</v>
      </c>
      <c r="J1190">
        <v>63</v>
      </c>
    </row>
    <row r="1191" spans="1:10" x14ac:dyDescent="0.35">
      <c r="A1191" t="s">
        <v>14775</v>
      </c>
      <c r="B1191">
        <v>84</v>
      </c>
      <c r="C1191">
        <v>285</v>
      </c>
      <c r="D1191">
        <v>1190</v>
      </c>
      <c r="E1191" t="s">
        <v>328</v>
      </c>
      <c r="F1191" t="s">
        <v>0</v>
      </c>
      <c r="G1191" t="s">
        <v>14776</v>
      </c>
      <c r="H1191">
        <v>1.474</v>
      </c>
      <c r="I1191">
        <v>41.57</v>
      </c>
      <c r="J1191">
        <v>24</v>
      </c>
    </row>
    <row r="1192" spans="1:10" x14ac:dyDescent="0.35">
      <c r="A1192" t="s">
        <v>14777</v>
      </c>
      <c r="B1192">
        <v>156</v>
      </c>
      <c r="C1192">
        <v>283</v>
      </c>
      <c r="D1192">
        <v>1191</v>
      </c>
      <c r="E1192" t="s">
        <v>312</v>
      </c>
      <c r="F1192" t="s">
        <v>0</v>
      </c>
      <c r="G1192" t="s">
        <v>4090</v>
      </c>
      <c r="H1192">
        <v>1.615</v>
      </c>
      <c r="I1192">
        <v>37.5</v>
      </c>
      <c r="J1192">
        <v>21</v>
      </c>
    </row>
    <row r="1193" spans="1:10" x14ac:dyDescent="0.35">
      <c r="A1193" t="s">
        <v>14778</v>
      </c>
      <c r="B1193">
        <v>44</v>
      </c>
      <c r="C1193">
        <v>283</v>
      </c>
      <c r="D1193">
        <v>1191</v>
      </c>
      <c r="E1193" t="s">
        <v>328</v>
      </c>
      <c r="F1193" t="s">
        <v>0</v>
      </c>
      <c r="G1193" t="s">
        <v>8135</v>
      </c>
      <c r="H1193">
        <v>3.488</v>
      </c>
      <c r="I1193">
        <v>54.71</v>
      </c>
      <c r="J1193">
        <v>44</v>
      </c>
    </row>
    <row r="1194" spans="1:10" x14ac:dyDescent="0.35">
      <c r="A1194" t="s">
        <v>14779</v>
      </c>
      <c r="B1194">
        <v>88</v>
      </c>
      <c r="C1194">
        <v>282</v>
      </c>
      <c r="D1194">
        <v>1193</v>
      </c>
      <c r="E1194" t="s">
        <v>334</v>
      </c>
      <c r="F1194" t="s">
        <v>0</v>
      </c>
      <c r="G1194" t="s">
        <v>3784</v>
      </c>
      <c r="H1194">
        <v>1.776</v>
      </c>
      <c r="I1194">
        <v>14.74</v>
      </c>
      <c r="J1194">
        <v>20</v>
      </c>
    </row>
    <row r="1195" spans="1:10" x14ac:dyDescent="0.35">
      <c r="A1195" t="s">
        <v>14780</v>
      </c>
      <c r="B1195">
        <v>109</v>
      </c>
      <c r="C1195">
        <v>280</v>
      </c>
      <c r="D1195">
        <v>1194</v>
      </c>
      <c r="E1195" t="s">
        <v>312</v>
      </c>
      <c r="F1195" t="s">
        <v>0</v>
      </c>
      <c r="G1195" t="s">
        <v>2053</v>
      </c>
      <c r="H1195">
        <v>1.3009999999999999</v>
      </c>
      <c r="I1195">
        <v>25.73</v>
      </c>
      <c r="J1195">
        <v>46</v>
      </c>
    </row>
    <row r="1196" spans="1:10" x14ac:dyDescent="0.35">
      <c r="A1196" t="s">
        <v>14781</v>
      </c>
      <c r="B1196">
        <v>85</v>
      </c>
      <c r="C1196">
        <v>280</v>
      </c>
      <c r="D1196">
        <v>1194</v>
      </c>
      <c r="E1196" t="s">
        <v>312</v>
      </c>
      <c r="F1196" t="s">
        <v>0</v>
      </c>
      <c r="G1196" t="s">
        <v>1777</v>
      </c>
      <c r="H1196">
        <v>1.871</v>
      </c>
      <c r="I1196">
        <v>29.48</v>
      </c>
      <c r="J1196">
        <v>24</v>
      </c>
    </row>
    <row r="1197" spans="1:10" x14ac:dyDescent="0.35">
      <c r="A1197" t="s">
        <v>14782</v>
      </c>
      <c r="B1197">
        <v>92</v>
      </c>
      <c r="C1197">
        <v>279</v>
      </c>
      <c r="D1197">
        <v>1196</v>
      </c>
      <c r="E1197" t="s">
        <v>334</v>
      </c>
      <c r="F1197" t="s">
        <v>0</v>
      </c>
      <c r="G1197" t="s">
        <v>2003</v>
      </c>
      <c r="H1197">
        <v>1.5569999999999999</v>
      </c>
      <c r="I1197">
        <v>17.22</v>
      </c>
      <c r="J1197">
        <v>24</v>
      </c>
    </row>
    <row r="1198" spans="1:10" x14ac:dyDescent="0.35">
      <c r="A1198" t="s">
        <v>14783</v>
      </c>
      <c r="B1198">
        <v>222</v>
      </c>
      <c r="C1198">
        <v>279</v>
      </c>
      <c r="D1198">
        <v>1196</v>
      </c>
      <c r="E1198" t="s">
        <v>311</v>
      </c>
      <c r="F1198" t="s">
        <v>0</v>
      </c>
      <c r="G1198" t="s">
        <v>6759</v>
      </c>
      <c r="H1198" t="s">
        <v>311</v>
      </c>
      <c r="I1198" t="s">
        <v>311</v>
      </c>
      <c r="J1198">
        <v>89</v>
      </c>
    </row>
    <row r="1199" spans="1:10" x14ac:dyDescent="0.35">
      <c r="A1199" t="s">
        <v>14784</v>
      </c>
      <c r="B1199">
        <v>120</v>
      </c>
      <c r="C1199">
        <v>277</v>
      </c>
      <c r="D1199">
        <v>1198</v>
      </c>
      <c r="E1199" t="s">
        <v>334</v>
      </c>
      <c r="F1199" t="s">
        <v>0</v>
      </c>
      <c r="G1199" t="s">
        <v>14325</v>
      </c>
      <c r="H1199">
        <v>1.212</v>
      </c>
      <c r="I1199">
        <v>19.29</v>
      </c>
      <c r="J1199">
        <v>44</v>
      </c>
    </row>
    <row r="1200" spans="1:10" x14ac:dyDescent="0.35">
      <c r="A1200" t="s">
        <v>14785</v>
      </c>
      <c r="B1200">
        <v>103</v>
      </c>
      <c r="C1200">
        <v>275</v>
      </c>
      <c r="D1200">
        <v>1199</v>
      </c>
      <c r="E1200" t="s">
        <v>334</v>
      </c>
      <c r="F1200" t="s">
        <v>0</v>
      </c>
      <c r="G1200" t="s">
        <v>14786</v>
      </c>
      <c r="H1200">
        <v>1.3939999999999999</v>
      </c>
      <c r="I1200">
        <v>15.84</v>
      </c>
      <c r="J1200">
        <v>54</v>
      </c>
    </row>
    <row r="1201" spans="1:10" x14ac:dyDescent="0.35">
      <c r="A1201" t="s">
        <v>14787</v>
      </c>
      <c r="B1201">
        <v>83</v>
      </c>
      <c r="C1201">
        <v>272</v>
      </c>
      <c r="D1201">
        <v>1200</v>
      </c>
      <c r="E1201" t="s">
        <v>312</v>
      </c>
      <c r="F1201" t="s">
        <v>0</v>
      </c>
      <c r="G1201" t="s">
        <v>2883</v>
      </c>
      <c r="H1201">
        <v>2.2109999999999999</v>
      </c>
      <c r="I1201">
        <v>36.130000000000003</v>
      </c>
      <c r="J1201">
        <v>27</v>
      </c>
    </row>
    <row r="1202" spans="1:10" x14ac:dyDescent="0.35">
      <c r="A1202" t="s">
        <v>14788</v>
      </c>
      <c r="B1202">
        <v>41</v>
      </c>
      <c r="C1202">
        <v>271</v>
      </c>
      <c r="D1202">
        <v>1201</v>
      </c>
      <c r="E1202" t="s">
        <v>311</v>
      </c>
      <c r="F1202" t="s">
        <v>0</v>
      </c>
      <c r="G1202" t="s">
        <v>14789</v>
      </c>
      <c r="H1202" t="s">
        <v>311</v>
      </c>
      <c r="I1202" t="s">
        <v>311</v>
      </c>
      <c r="J1202">
        <v>41</v>
      </c>
    </row>
    <row r="1203" spans="1:10" x14ac:dyDescent="0.35">
      <c r="A1203" t="s">
        <v>14790</v>
      </c>
      <c r="B1203">
        <v>156</v>
      </c>
      <c r="C1203">
        <v>270</v>
      </c>
      <c r="D1203">
        <v>1202</v>
      </c>
      <c r="E1203" t="s">
        <v>311</v>
      </c>
      <c r="F1203" t="s">
        <v>0</v>
      </c>
      <c r="G1203" t="s">
        <v>3026</v>
      </c>
      <c r="H1203" t="s">
        <v>311</v>
      </c>
      <c r="I1203" t="s">
        <v>311</v>
      </c>
      <c r="J1203">
        <v>11</v>
      </c>
    </row>
    <row r="1204" spans="1:10" x14ac:dyDescent="0.35">
      <c r="A1204" t="s">
        <v>14791</v>
      </c>
      <c r="B1204">
        <v>46</v>
      </c>
      <c r="C1204">
        <v>269</v>
      </c>
      <c r="D1204">
        <v>1203</v>
      </c>
      <c r="E1204" t="s">
        <v>311</v>
      </c>
      <c r="F1204" t="s">
        <v>0</v>
      </c>
      <c r="G1204" t="s">
        <v>8749</v>
      </c>
      <c r="H1204" t="s">
        <v>311</v>
      </c>
      <c r="I1204" t="s">
        <v>311</v>
      </c>
      <c r="J1204">
        <v>16</v>
      </c>
    </row>
    <row r="1205" spans="1:10" x14ac:dyDescent="0.35">
      <c r="A1205" t="s">
        <v>14792</v>
      </c>
      <c r="B1205">
        <v>80</v>
      </c>
      <c r="C1205">
        <v>267</v>
      </c>
      <c r="D1205">
        <v>1204</v>
      </c>
      <c r="E1205" t="s">
        <v>312</v>
      </c>
      <c r="F1205" t="s">
        <v>0</v>
      </c>
      <c r="G1205" t="s">
        <v>6897</v>
      </c>
      <c r="H1205">
        <v>1.897</v>
      </c>
      <c r="I1205">
        <v>35.229999999999997</v>
      </c>
      <c r="J1205">
        <v>26</v>
      </c>
    </row>
    <row r="1206" spans="1:10" x14ac:dyDescent="0.35">
      <c r="A1206" t="s">
        <v>14793</v>
      </c>
      <c r="B1206">
        <v>61</v>
      </c>
      <c r="C1206">
        <v>264</v>
      </c>
      <c r="D1206">
        <v>1205</v>
      </c>
      <c r="E1206" t="s">
        <v>311</v>
      </c>
      <c r="F1206" t="s">
        <v>0</v>
      </c>
      <c r="G1206" t="s">
        <v>8490</v>
      </c>
      <c r="H1206" t="s">
        <v>311</v>
      </c>
      <c r="I1206" t="s">
        <v>311</v>
      </c>
      <c r="J1206">
        <v>22</v>
      </c>
    </row>
    <row r="1207" spans="1:10" x14ac:dyDescent="0.35">
      <c r="A1207" t="s">
        <v>14794</v>
      </c>
      <c r="B1207">
        <v>110</v>
      </c>
      <c r="C1207">
        <v>264</v>
      </c>
      <c r="D1207">
        <v>1205</v>
      </c>
      <c r="E1207" t="s">
        <v>334</v>
      </c>
      <c r="F1207" t="s">
        <v>0</v>
      </c>
      <c r="G1207" t="s">
        <v>2962</v>
      </c>
      <c r="H1207">
        <v>1.2689999999999999</v>
      </c>
      <c r="I1207">
        <v>13.46</v>
      </c>
      <c r="J1207">
        <v>9</v>
      </c>
    </row>
    <row r="1208" spans="1:10" x14ac:dyDescent="0.35">
      <c r="A1208" t="s">
        <v>14795</v>
      </c>
      <c r="B1208">
        <v>126</v>
      </c>
      <c r="C1208">
        <v>263</v>
      </c>
      <c r="D1208">
        <v>1207</v>
      </c>
      <c r="E1208" t="s">
        <v>312</v>
      </c>
      <c r="F1208" t="s">
        <v>0</v>
      </c>
      <c r="G1208" t="s">
        <v>8268</v>
      </c>
      <c r="H1208">
        <v>1.208</v>
      </c>
      <c r="I1208">
        <v>21.71</v>
      </c>
      <c r="J1208">
        <v>67</v>
      </c>
    </row>
    <row r="1209" spans="1:10" x14ac:dyDescent="0.35">
      <c r="A1209" t="s">
        <v>14796</v>
      </c>
      <c r="B1209">
        <v>90</v>
      </c>
      <c r="C1209">
        <v>263</v>
      </c>
      <c r="D1209">
        <v>1207</v>
      </c>
      <c r="E1209" t="s">
        <v>312</v>
      </c>
      <c r="F1209" t="s">
        <v>0</v>
      </c>
      <c r="G1209" t="s">
        <v>2801</v>
      </c>
      <c r="H1209">
        <v>2</v>
      </c>
      <c r="I1209">
        <v>33.53</v>
      </c>
      <c r="J1209">
        <v>14</v>
      </c>
    </row>
    <row r="1210" spans="1:10" x14ac:dyDescent="0.35">
      <c r="A1210" t="s">
        <v>14797</v>
      </c>
      <c r="B1210">
        <v>102</v>
      </c>
      <c r="C1210">
        <v>261</v>
      </c>
      <c r="D1210">
        <v>1209</v>
      </c>
      <c r="E1210" t="s">
        <v>311</v>
      </c>
      <c r="F1210" t="s">
        <v>0</v>
      </c>
      <c r="G1210" t="s">
        <v>3026</v>
      </c>
      <c r="H1210" t="s">
        <v>311</v>
      </c>
      <c r="I1210" t="s">
        <v>311</v>
      </c>
      <c r="J1210">
        <v>57</v>
      </c>
    </row>
    <row r="1211" spans="1:10" x14ac:dyDescent="0.35">
      <c r="A1211" t="s">
        <v>14798</v>
      </c>
      <c r="B1211">
        <v>90</v>
      </c>
      <c r="C1211">
        <v>261</v>
      </c>
      <c r="D1211">
        <v>1209</v>
      </c>
      <c r="E1211" t="s">
        <v>312</v>
      </c>
      <c r="F1211" t="s">
        <v>0</v>
      </c>
      <c r="G1211" t="s">
        <v>2665</v>
      </c>
      <c r="H1211">
        <v>1.44</v>
      </c>
      <c r="I1211">
        <v>41.1</v>
      </c>
      <c r="J1211">
        <v>22</v>
      </c>
    </row>
    <row r="1212" spans="1:10" x14ac:dyDescent="0.35">
      <c r="A1212" t="s">
        <v>14799</v>
      </c>
      <c r="B1212">
        <v>60</v>
      </c>
      <c r="C1212">
        <v>254</v>
      </c>
      <c r="D1212">
        <v>1211</v>
      </c>
      <c r="E1212" t="s">
        <v>319</v>
      </c>
      <c r="F1212" t="s">
        <v>0</v>
      </c>
      <c r="G1212" t="s">
        <v>4219</v>
      </c>
      <c r="H1212">
        <v>2.3460000000000001</v>
      </c>
      <c r="I1212">
        <v>78.25</v>
      </c>
      <c r="J1212">
        <v>24</v>
      </c>
    </row>
    <row r="1213" spans="1:10" x14ac:dyDescent="0.35">
      <c r="A1213" t="s">
        <v>14800</v>
      </c>
      <c r="B1213">
        <v>69</v>
      </c>
      <c r="C1213">
        <v>251</v>
      </c>
      <c r="D1213">
        <v>1212</v>
      </c>
      <c r="E1213" t="s">
        <v>328</v>
      </c>
      <c r="F1213" t="s">
        <v>0</v>
      </c>
      <c r="G1213" t="s">
        <v>14801</v>
      </c>
      <c r="H1213">
        <v>1.881</v>
      </c>
      <c r="I1213">
        <v>50.63</v>
      </c>
      <c r="J1213">
        <v>26</v>
      </c>
    </row>
    <row r="1214" spans="1:10" x14ac:dyDescent="0.35">
      <c r="A1214" t="s">
        <v>14802</v>
      </c>
      <c r="B1214">
        <v>58</v>
      </c>
      <c r="C1214">
        <v>249</v>
      </c>
      <c r="D1214">
        <v>1213</v>
      </c>
      <c r="E1214" t="s">
        <v>311</v>
      </c>
      <c r="F1214" t="s">
        <v>0</v>
      </c>
      <c r="G1214" t="s">
        <v>3375</v>
      </c>
      <c r="H1214" t="s">
        <v>311</v>
      </c>
      <c r="I1214" t="s">
        <v>311</v>
      </c>
      <c r="J1214">
        <v>10</v>
      </c>
    </row>
    <row r="1215" spans="1:10" x14ac:dyDescent="0.35">
      <c r="A1215" t="s">
        <v>14803</v>
      </c>
      <c r="B1215">
        <v>65</v>
      </c>
      <c r="C1215">
        <v>249</v>
      </c>
      <c r="D1215">
        <v>1213</v>
      </c>
      <c r="E1215" t="s">
        <v>328</v>
      </c>
      <c r="F1215" t="s">
        <v>0</v>
      </c>
      <c r="G1215" t="s">
        <v>14804</v>
      </c>
      <c r="H1215">
        <v>2.0659999999999998</v>
      </c>
      <c r="I1215">
        <v>49.19</v>
      </c>
      <c r="J1215">
        <v>20</v>
      </c>
    </row>
    <row r="1216" spans="1:10" x14ac:dyDescent="0.35">
      <c r="A1216" t="s">
        <v>14805</v>
      </c>
      <c r="B1216">
        <v>52</v>
      </c>
      <c r="C1216">
        <v>248</v>
      </c>
      <c r="D1216">
        <v>1215</v>
      </c>
      <c r="E1216" t="s">
        <v>312</v>
      </c>
      <c r="F1216" t="s">
        <v>0</v>
      </c>
      <c r="G1216" t="s">
        <v>2760</v>
      </c>
      <c r="H1216">
        <v>2.4079999999999999</v>
      </c>
      <c r="I1216">
        <v>31.93</v>
      </c>
      <c r="J1216">
        <v>7</v>
      </c>
    </row>
    <row r="1217" spans="1:10" x14ac:dyDescent="0.35">
      <c r="A1217" t="s">
        <v>14806</v>
      </c>
      <c r="B1217">
        <v>66</v>
      </c>
      <c r="C1217">
        <v>248</v>
      </c>
      <c r="D1217">
        <v>1215</v>
      </c>
      <c r="E1217" t="s">
        <v>328</v>
      </c>
      <c r="F1217" t="s">
        <v>0</v>
      </c>
      <c r="G1217" t="s">
        <v>1914</v>
      </c>
      <c r="H1217">
        <v>2.206</v>
      </c>
      <c r="I1217">
        <v>51.75</v>
      </c>
      <c r="J1217">
        <v>65</v>
      </c>
    </row>
    <row r="1218" spans="1:10" x14ac:dyDescent="0.35">
      <c r="A1218" t="s">
        <v>14807</v>
      </c>
      <c r="B1218">
        <v>61</v>
      </c>
      <c r="C1218">
        <v>245</v>
      </c>
      <c r="D1218">
        <v>1217</v>
      </c>
      <c r="E1218" t="s">
        <v>312</v>
      </c>
      <c r="F1218" t="s">
        <v>0</v>
      </c>
      <c r="G1218" t="s">
        <v>2235</v>
      </c>
      <c r="H1218">
        <v>2.3450000000000002</v>
      </c>
      <c r="I1218">
        <v>42.79</v>
      </c>
      <c r="J1218">
        <v>7</v>
      </c>
    </row>
    <row r="1219" spans="1:10" x14ac:dyDescent="0.35">
      <c r="A1219" t="s">
        <v>14808</v>
      </c>
      <c r="B1219">
        <v>94</v>
      </c>
      <c r="C1219">
        <v>245</v>
      </c>
      <c r="D1219">
        <v>1217</v>
      </c>
      <c r="E1219" t="s">
        <v>312</v>
      </c>
      <c r="F1219" t="s">
        <v>0</v>
      </c>
      <c r="G1219" t="s">
        <v>6894</v>
      </c>
      <c r="H1219">
        <v>1.8360000000000001</v>
      </c>
      <c r="I1219">
        <v>29.92</v>
      </c>
      <c r="J1219">
        <v>13</v>
      </c>
    </row>
    <row r="1220" spans="1:10" x14ac:dyDescent="0.35">
      <c r="A1220" t="s">
        <v>14809</v>
      </c>
      <c r="B1220">
        <v>73</v>
      </c>
      <c r="C1220">
        <v>239</v>
      </c>
      <c r="D1220">
        <v>1219</v>
      </c>
      <c r="E1220" t="s">
        <v>311</v>
      </c>
      <c r="F1220" t="s">
        <v>0</v>
      </c>
      <c r="G1220" t="s">
        <v>14810</v>
      </c>
      <c r="H1220" t="s">
        <v>311</v>
      </c>
      <c r="I1220" t="s">
        <v>311</v>
      </c>
      <c r="J1220">
        <v>28</v>
      </c>
    </row>
    <row r="1221" spans="1:10" x14ac:dyDescent="0.35">
      <c r="A1221" t="s">
        <v>14811</v>
      </c>
      <c r="B1221">
        <v>80</v>
      </c>
      <c r="C1221">
        <v>238</v>
      </c>
      <c r="D1221">
        <v>1220</v>
      </c>
      <c r="E1221" t="s">
        <v>312</v>
      </c>
      <c r="F1221" t="s">
        <v>0</v>
      </c>
      <c r="G1221" t="s">
        <v>3088</v>
      </c>
      <c r="H1221">
        <v>1.7330000000000001</v>
      </c>
      <c r="I1221">
        <v>41.15</v>
      </c>
      <c r="J1221">
        <v>5</v>
      </c>
    </row>
    <row r="1222" spans="1:10" x14ac:dyDescent="0.35">
      <c r="A1222" t="s">
        <v>14812</v>
      </c>
      <c r="B1222">
        <v>79</v>
      </c>
      <c r="C1222">
        <v>237</v>
      </c>
      <c r="D1222">
        <v>1221</v>
      </c>
      <c r="E1222" t="s">
        <v>334</v>
      </c>
      <c r="F1222" t="s">
        <v>0</v>
      </c>
      <c r="G1222" t="s">
        <v>6729</v>
      </c>
      <c r="H1222">
        <v>1.3069999999999999</v>
      </c>
      <c r="I1222">
        <v>18.91</v>
      </c>
      <c r="J1222">
        <v>10</v>
      </c>
    </row>
    <row r="1223" spans="1:10" x14ac:dyDescent="0.35">
      <c r="A1223" t="s">
        <v>14813</v>
      </c>
      <c r="B1223">
        <v>63</v>
      </c>
      <c r="C1223">
        <v>235</v>
      </c>
      <c r="D1223">
        <v>1222</v>
      </c>
      <c r="E1223" t="s">
        <v>328</v>
      </c>
      <c r="F1223" t="s">
        <v>0</v>
      </c>
      <c r="G1223" t="s">
        <v>14814</v>
      </c>
      <c r="H1223">
        <v>2.6120000000000001</v>
      </c>
      <c r="I1223">
        <v>48.08</v>
      </c>
      <c r="J1223">
        <v>63</v>
      </c>
    </row>
    <row r="1224" spans="1:10" hidden="1" x14ac:dyDescent="0.35">
      <c r="A1224" t="s">
        <v>14815</v>
      </c>
      <c r="B1224">
        <v>85</v>
      </c>
      <c r="C1224">
        <v>234</v>
      </c>
      <c r="D1224">
        <v>1223</v>
      </c>
      <c r="E1224" t="s">
        <v>311</v>
      </c>
      <c r="F1224" t="s">
        <v>3848</v>
      </c>
      <c r="G1224" t="s">
        <v>311</v>
      </c>
      <c r="H1224" t="s">
        <v>311</v>
      </c>
      <c r="I1224" t="s">
        <v>311</v>
      </c>
      <c r="J1224">
        <v>0</v>
      </c>
    </row>
    <row r="1225" spans="1:10" x14ac:dyDescent="0.35">
      <c r="A1225" t="s">
        <v>14816</v>
      </c>
      <c r="B1225">
        <v>84</v>
      </c>
      <c r="C1225">
        <v>233</v>
      </c>
      <c r="D1225">
        <v>1224</v>
      </c>
      <c r="E1225" t="s">
        <v>328</v>
      </c>
      <c r="F1225" t="s">
        <v>0</v>
      </c>
      <c r="G1225" t="s">
        <v>2520</v>
      </c>
      <c r="H1225">
        <v>1.28</v>
      </c>
      <c r="I1225">
        <v>70.03</v>
      </c>
      <c r="J1225">
        <v>83</v>
      </c>
    </row>
    <row r="1226" spans="1:10" x14ac:dyDescent="0.35">
      <c r="A1226" t="s">
        <v>14817</v>
      </c>
      <c r="B1226">
        <v>64</v>
      </c>
      <c r="C1226">
        <v>232</v>
      </c>
      <c r="D1226">
        <v>1225</v>
      </c>
      <c r="E1226" t="s">
        <v>334</v>
      </c>
      <c r="F1226" t="s">
        <v>0</v>
      </c>
      <c r="G1226" t="s">
        <v>2226</v>
      </c>
      <c r="H1226">
        <v>1.831</v>
      </c>
      <c r="I1226">
        <v>14.16</v>
      </c>
      <c r="J1226">
        <v>6</v>
      </c>
    </row>
    <row r="1227" spans="1:10" x14ac:dyDescent="0.35">
      <c r="A1227" t="s">
        <v>14818</v>
      </c>
      <c r="B1227">
        <v>44</v>
      </c>
      <c r="C1227">
        <v>231</v>
      </c>
      <c r="D1227">
        <v>1226</v>
      </c>
      <c r="E1227" t="s">
        <v>319</v>
      </c>
      <c r="F1227" t="s">
        <v>0</v>
      </c>
      <c r="G1227" t="s">
        <v>9482</v>
      </c>
      <c r="H1227">
        <v>2.3809999999999998</v>
      </c>
      <c r="I1227">
        <v>88.69</v>
      </c>
      <c r="J1227">
        <v>44</v>
      </c>
    </row>
    <row r="1228" spans="1:10" x14ac:dyDescent="0.35">
      <c r="A1228" t="s">
        <v>14819</v>
      </c>
      <c r="B1228">
        <v>60</v>
      </c>
      <c r="C1228">
        <v>231</v>
      </c>
      <c r="D1228">
        <v>1226</v>
      </c>
      <c r="E1228" t="s">
        <v>328</v>
      </c>
      <c r="F1228" t="s">
        <v>0</v>
      </c>
      <c r="G1228" t="s">
        <v>4361</v>
      </c>
      <c r="H1228">
        <v>1.929</v>
      </c>
      <c r="I1228">
        <v>56.5</v>
      </c>
      <c r="J1228">
        <v>18</v>
      </c>
    </row>
    <row r="1229" spans="1:10" x14ac:dyDescent="0.35">
      <c r="A1229" t="s">
        <v>14820</v>
      </c>
      <c r="B1229">
        <v>109</v>
      </c>
      <c r="C1229">
        <v>231</v>
      </c>
      <c r="D1229">
        <v>1226</v>
      </c>
      <c r="E1229" t="s">
        <v>311</v>
      </c>
      <c r="F1229" t="s">
        <v>0</v>
      </c>
      <c r="G1229" t="s">
        <v>2194</v>
      </c>
      <c r="H1229" t="s">
        <v>311</v>
      </c>
      <c r="I1229" t="s">
        <v>311</v>
      </c>
      <c r="J1229">
        <v>109</v>
      </c>
    </row>
    <row r="1230" spans="1:10" x14ac:dyDescent="0.35">
      <c r="A1230" t="s">
        <v>14821</v>
      </c>
      <c r="B1230">
        <v>63</v>
      </c>
      <c r="C1230">
        <v>224</v>
      </c>
      <c r="D1230">
        <v>1229</v>
      </c>
      <c r="E1230" t="s">
        <v>311</v>
      </c>
      <c r="F1230" t="s">
        <v>0</v>
      </c>
      <c r="G1230" t="s">
        <v>311</v>
      </c>
      <c r="H1230" t="s">
        <v>311</v>
      </c>
      <c r="I1230" t="s">
        <v>311</v>
      </c>
      <c r="J1230">
        <v>44</v>
      </c>
    </row>
    <row r="1231" spans="1:10" x14ac:dyDescent="0.35">
      <c r="A1231" t="s">
        <v>14822</v>
      </c>
      <c r="B1231">
        <v>105</v>
      </c>
      <c r="C1231">
        <v>223</v>
      </c>
      <c r="D1231">
        <v>1230</v>
      </c>
      <c r="E1231" t="s">
        <v>334</v>
      </c>
      <c r="F1231" t="s">
        <v>0</v>
      </c>
      <c r="G1231" t="s">
        <v>2053</v>
      </c>
      <c r="H1231">
        <v>1.0629999999999999</v>
      </c>
      <c r="I1231">
        <v>17.28</v>
      </c>
      <c r="J1231">
        <v>53</v>
      </c>
    </row>
    <row r="1232" spans="1:10" x14ac:dyDescent="0.35">
      <c r="A1232" t="s">
        <v>14823</v>
      </c>
      <c r="B1232">
        <v>61</v>
      </c>
      <c r="C1232">
        <v>222</v>
      </c>
      <c r="D1232">
        <v>1231</v>
      </c>
      <c r="E1232" t="s">
        <v>311</v>
      </c>
      <c r="F1232" t="s">
        <v>0</v>
      </c>
      <c r="G1232" t="s">
        <v>2809</v>
      </c>
      <c r="H1232" t="s">
        <v>311</v>
      </c>
      <c r="I1232" t="s">
        <v>311</v>
      </c>
      <c r="J1232">
        <v>13</v>
      </c>
    </row>
    <row r="1233" spans="1:10" x14ac:dyDescent="0.35">
      <c r="A1233" t="s">
        <v>14824</v>
      </c>
      <c r="B1233">
        <v>151</v>
      </c>
      <c r="C1233">
        <v>222</v>
      </c>
      <c r="D1233">
        <v>1231</v>
      </c>
      <c r="E1233" t="s">
        <v>311</v>
      </c>
      <c r="F1233" t="s">
        <v>0</v>
      </c>
      <c r="G1233" t="s">
        <v>4022</v>
      </c>
      <c r="H1233" t="s">
        <v>311</v>
      </c>
      <c r="I1233" t="s">
        <v>311</v>
      </c>
      <c r="J1233">
        <v>44</v>
      </c>
    </row>
    <row r="1234" spans="1:10" x14ac:dyDescent="0.35">
      <c r="A1234" t="s">
        <v>14825</v>
      </c>
      <c r="B1234">
        <v>112</v>
      </c>
      <c r="C1234">
        <v>219</v>
      </c>
      <c r="D1234">
        <v>1233</v>
      </c>
      <c r="E1234" t="s">
        <v>334</v>
      </c>
      <c r="F1234" t="s">
        <v>0</v>
      </c>
      <c r="G1234" t="s">
        <v>3554</v>
      </c>
      <c r="H1234">
        <v>1.01</v>
      </c>
      <c r="I1234">
        <v>11.36</v>
      </c>
      <c r="J1234">
        <v>32</v>
      </c>
    </row>
    <row r="1235" spans="1:10" x14ac:dyDescent="0.35">
      <c r="A1235" t="s">
        <v>14826</v>
      </c>
      <c r="B1235">
        <v>68</v>
      </c>
      <c r="C1235">
        <v>215</v>
      </c>
      <c r="D1235">
        <v>1234</v>
      </c>
      <c r="E1235" t="s">
        <v>311</v>
      </c>
      <c r="F1235" t="s">
        <v>0</v>
      </c>
      <c r="G1235" t="s">
        <v>4449</v>
      </c>
      <c r="H1235" t="s">
        <v>311</v>
      </c>
      <c r="I1235" t="s">
        <v>311</v>
      </c>
      <c r="J1235">
        <v>11</v>
      </c>
    </row>
    <row r="1236" spans="1:10" x14ac:dyDescent="0.35">
      <c r="A1236" t="s">
        <v>14827</v>
      </c>
      <c r="B1236">
        <v>238</v>
      </c>
      <c r="C1236">
        <v>214</v>
      </c>
      <c r="D1236">
        <v>1235</v>
      </c>
      <c r="E1236" t="s">
        <v>328</v>
      </c>
      <c r="F1236" t="s">
        <v>0</v>
      </c>
      <c r="G1236" t="s">
        <v>4921</v>
      </c>
      <c r="H1236">
        <v>1.9059999999999999</v>
      </c>
      <c r="I1236">
        <v>67.2</v>
      </c>
      <c r="J1236">
        <v>46</v>
      </c>
    </row>
    <row r="1237" spans="1:10" x14ac:dyDescent="0.35">
      <c r="A1237" t="s">
        <v>14828</v>
      </c>
      <c r="B1237">
        <v>150</v>
      </c>
      <c r="C1237">
        <v>214</v>
      </c>
      <c r="D1237">
        <v>1235</v>
      </c>
      <c r="E1237" t="s">
        <v>311</v>
      </c>
      <c r="F1237" t="s">
        <v>0</v>
      </c>
      <c r="G1237" t="s">
        <v>2675</v>
      </c>
      <c r="H1237" t="s">
        <v>311</v>
      </c>
      <c r="I1237" t="s">
        <v>311</v>
      </c>
      <c r="J1237">
        <v>59</v>
      </c>
    </row>
    <row r="1238" spans="1:10" x14ac:dyDescent="0.35">
      <c r="A1238" t="s">
        <v>14829</v>
      </c>
      <c r="B1238">
        <v>392</v>
      </c>
      <c r="C1238">
        <v>213</v>
      </c>
      <c r="D1238">
        <v>1237</v>
      </c>
      <c r="E1238" t="s">
        <v>311</v>
      </c>
      <c r="F1238" t="s">
        <v>0</v>
      </c>
      <c r="G1238" t="s">
        <v>3052</v>
      </c>
      <c r="H1238" t="s">
        <v>311</v>
      </c>
      <c r="I1238" t="s">
        <v>311</v>
      </c>
      <c r="J1238">
        <v>70</v>
      </c>
    </row>
    <row r="1239" spans="1:10" x14ac:dyDescent="0.35">
      <c r="A1239" t="s">
        <v>14830</v>
      </c>
      <c r="B1239">
        <v>101</v>
      </c>
      <c r="C1239">
        <v>212</v>
      </c>
      <c r="D1239">
        <v>1238</v>
      </c>
      <c r="E1239" t="s">
        <v>334</v>
      </c>
      <c r="F1239" t="s">
        <v>0</v>
      </c>
      <c r="G1239" t="s">
        <v>7676</v>
      </c>
      <c r="H1239">
        <v>1.238</v>
      </c>
      <c r="I1239">
        <v>14.77</v>
      </c>
      <c r="J1239">
        <v>48</v>
      </c>
    </row>
    <row r="1240" spans="1:10" x14ac:dyDescent="0.35">
      <c r="A1240" t="s">
        <v>14831</v>
      </c>
      <c r="B1240">
        <v>150</v>
      </c>
      <c r="C1240">
        <v>212</v>
      </c>
      <c r="D1240">
        <v>1238</v>
      </c>
      <c r="E1240" t="s">
        <v>311</v>
      </c>
      <c r="F1240" t="s">
        <v>0</v>
      </c>
      <c r="G1240" t="s">
        <v>4921</v>
      </c>
      <c r="H1240" t="s">
        <v>311</v>
      </c>
      <c r="I1240" t="s">
        <v>311</v>
      </c>
      <c r="J1240">
        <v>37</v>
      </c>
    </row>
    <row r="1241" spans="1:10" x14ac:dyDescent="0.35">
      <c r="A1241" t="s">
        <v>14832</v>
      </c>
      <c r="B1241">
        <v>72</v>
      </c>
      <c r="C1241">
        <v>210</v>
      </c>
      <c r="D1241">
        <v>1240</v>
      </c>
      <c r="E1241" t="s">
        <v>328</v>
      </c>
      <c r="F1241" t="s">
        <v>0</v>
      </c>
      <c r="G1241" t="s">
        <v>4124</v>
      </c>
      <c r="H1241">
        <v>1.778</v>
      </c>
      <c r="I1241">
        <v>46.23</v>
      </c>
      <c r="J1241">
        <v>22</v>
      </c>
    </row>
    <row r="1242" spans="1:10" x14ac:dyDescent="0.35">
      <c r="A1242" t="s">
        <v>14833</v>
      </c>
      <c r="B1242">
        <v>54</v>
      </c>
      <c r="C1242">
        <v>209</v>
      </c>
      <c r="D1242">
        <v>1241</v>
      </c>
      <c r="E1242" t="s">
        <v>312</v>
      </c>
      <c r="F1242" t="s">
        <v>0</v>
      </c>
      <c r="G1242" t="s">
        <v>2053</v>
      </c>
      <c r="H1242">
        <v>1.796</v>
      </c>
      <c r="I1242">
        <v>40.5</v>
      </c>
      <c r="J1242">
        <v>27</v>
      </c>
    </row>
    <row r="1243" spans="1:10" x14ac:dyDescent="0.35">
      <c r="A1243" t="s">
        <v>14834</v>
      </c>
      <c r="B1243">
        <v>44</v>
      </c>
      <c r="C1243">
        <v>209</v>
      </c>
      <c r="D1243">
        <v>1241</v>
      </c>
      <c r="E1243" t="s">
        <v>328</v>
      </c>
      <c r="F1243" t="s">
        <v>0</v>
      </c>
      <c r="G1243" t="s">
        <v>14835</v>
      </c>
      <c r="H1243">
        <v>1.756</v>
      </c>
      <c r="I1243">
        <v>46.97</v>
      </c>
      <c r="J1243">
        <v>30</v>
      </c>
    </row>
    <row r="1244" spans="1:10" x14ac:dyDescent="0.35">
      <c r="A1244" t="s">
        <v>14836</v>
      </c>
      <c r="B1244">
        <v>54</v>
      </c>
      <c r="C1244">
        <v>209</v>
      </c>
      <c r="D1244">
        <v>1241</v>
      </c>
      <c r="E1244" t="s">
        <v>311</v>
      </c>
      <c r="F1244" t="s">
        <v>0</v>
      </c>
      <c r="G1244" t="s">
        <v>2379</v>
      </c>
      <c r="H1244" t="s">
        <v>311</v>
      </c>
      <c r="I1244" t="s">
        <v>311</v>
      </c>
      <c r="J1244">
        <v>6</v>
      </c>
    </row>
    <row r="1245" spans="1:10" x14ac:dyDescent="0.35">
      <c r="A1245" t="s">
        <v>14837</v>
      </c>
      <c r="B1245">
        <v>50</v>
      </c>
      <c r="C1245">
        <v>209</v>
      </c>
      <c r="D1245">
        <v>1241</v>
      </c>
      <c r="E1245" t="s">
        <v>312</v>
      </c>
      <c r="F1245" t="s">
        <v>0</v>
      </c>
      <c r="G1245" t="s">
        <v>14838</v>
      </c>
      <c r="H1245">
        <v>1.8540000000000001</v>
      </c>
      <c r="I1245">
        <v>24.4</v>
      </c>
      <c r="J1245">
        <v>13</v>
      </c>
    </row>
    <row r="1246" spans="1:10" x14ac:dyDescent="0.35">
      <c r="A1246" t="s">
        <v>14839</v>
      </c>
      <c r="B1246">
        <v>67</v>
      </c>
      <c r="C1246">
        <v>208</v>
      </c>
      <c r="D1246">
        <v>1245</v>
      </c>
      <c r="E1246" t="s">
        <v>334</v>
      </c>
      <c r="F1246" t="s">
        <v>0</v>
      </c>
      <c r="G1246" t="s">
        <v>2302</v>
      </c>
      <c r="H1246">
        <v>1.7330000000000001</v>
      </c>
      <c r="I1246">
        <v>17.690000000000001</v>
      </c>
      <c r="J1246">
        <v>23</v>
      </c>
    </row>
    <row r="1247" spans="1:10" x14ac:dyDescent="0.35">
      <c r="A1247" t="s">
        <v>14840</v>
      </c>
      <c r="B1247">
        <v>91</v>
      </c>
      <c r="C1247">
        <v>208</v>
      </c>
      <c r="D1247">
        <v>1245</v>
      </c>
      <c r="E1247" t="s">
        <v>312</v>
      </c>
      <c r="F1247" t="s">
        <v>0</v>
      </c>
      <c r="G1247" t="s">
        <v>14841</v>
      </c>
      <c r="H1247">
        <v>1.2470000000000001</v>
      </c>
      <c r="I1247">
        <v>18.13</v>
      </c>
      <c r="J1247">
        <v>49</v>
      </c>
    </row>
    <row r="1248" spans="1:10" x14ac:dyDescent="0.35">
      <c r="A1248" t="s">
        <v>14842</v>
      </c>
      <c r="B1248">
        <v>81</v>
      </c>
      <c r="C1248">
        <v>208</v>
      </c>
      <c r="D1248">
        <v>1245</v>
      </c>
      <c r="E1248" t="s">
        <v>334</v>
      </c>
      <c r="F1248" t="s">
        <v>0</v>
      </c>
      <c r="G1248" t="s">
        <v>14843</v>
      </c>
      <c r="H1248">
        <v>1.444</v>
      </c>
      <c r="I1248">
        <v>19.55</v>
      </c>
      <c r="J1248">
        <v>41</v>
      </c>
    </row>
    <row r="1249" spans="1:10" x14ac:dyDescent="0.35">
      <c r="A1249" t="s">
        <v>14844</v>
      </c>
      <c r="B1249">
        <v>56</v>
      </c>
      <c r="C1249">
        <v>207</v>
      </c>
      <c r="D1249">
        <v>1248</v>
      </c>
      <c r="E1249" t="s">
        <v>312</v>
      </c>
      <c r="F1249" t="s">
        <v>0</v>
      </c>
      <c r="G1249" t="s">
        <v>2235</v>
      </c>
      <c r="H1249">
        <v>2.06</v>
      </c>
      <c r="I1249">
        <v>33.78</v>
      </c>
      <c r="J1249">
        <v>20</v>
      </c>
    </row>
    <row r="1250" spans="1:10" x14ac:dyDescent="0.35">
      <c r="A1250" t="s">
        <v>14845</v>
      </c>
      <c r="B1250">
        <v>70</v>
      </c>
      <c r="C1250">
        <v>207</v>
      </c>
      <c r="D1250">
        <v>1248</v>
      </c>
      <c r="E1250" t="s">
        <v>311</v>
      </c>
      <c r="F1250" t="s">
        <v>0</v>
      </c>
      <c r="G1250" t="s">
        <v>2235</v>
      </c>
      <c r="H1250" t="s">
        <v>311</v>
      </c>
      <c r="I1250" t="s">
        <v>311</v>
      </c>
      <c r="J1250">
        <v>15</v>
      </c>
    </row>
    <row r="1251" spans="1:10" x14ac:dyDescent="0.35">
      <c r="A1251" t="s">
        <v>14846</v>
      </c>
      <c r="B1251">
        <v>102</v>
      </c>
      <c r="C1251">
        <v>207</v>
      </c>
      <c r="D1251">
        <v>1248</v>
      </c>
      <c r="E1251" t="s">
        <v>311</v>
      </c>
      <c r="F1251" t="s">
        <v>0</v>
      </c>
      <c r="G1251" t="s">
        <v>2235</v>
      </c>
      <c r="H1251" t="s">
        <v>311</v>
      </c>
      <c r="I1251" t="s">
        <v>311</v>
      </c>
      <c r="J1251">
        <v>10</v>
      </c>
    </row>
    <row r="1252" spans="1:10" x14ac:dyDescent="0.35">
      <c r="A1252" t="s">
        <v>14847</v>
      </c>
      <c r="B1252">
        <v>77</v>
      </c>
      <c r="C1252">
        <v>206</v>
      </c>
      <c r="D1252">
        <v>1251</v>
      </c>
      <c r="E1252" t="s">
        <v>311</v>
      </c>
      <c r="F1252" t="s">
        <v>0</v>
      </c>
      <c r="G1252" t="s">
        <v>2235</v>
      </c>
      <c r="H1252" t="s">
        <v>311</v>
      </c>
      <c r="I1252" t="s">
        <v>311</v>
      </c>
      <c r="J1252">
        <v>15</v>
      </c>
    </row>
    <row r="1253" spans="1:10" x14ac:dyDescent="0.35">
      <c r="A1253" t="s">
        <v>14848</v>
      </c>
      <c r="B1253">
        <v>309</v>
      </c>
      <c r="C1253">
        <v>205</v>
      </c>
      <c r="D1253">
        <v>1252</v>
      </c>
      <c r="E1253" t="s">
        <v>312</v>
      </c>
      <c r="F1253" t="s">
        <v>0</v>
      </c>
      <c r="G1253" t="s">
        <v>9482</v>
      </c>
      <c r="H1253">
        <v>0.77700000000000002</v>
      </c>
      <c r="I1253">
        <v>30.36</v>
      </c>
      <c r="J1253">
        <v>57</v>
      </c>
    </row>
    <row r="1254" spans="1:10" x14ac:dyDescent="0.35">
      <c r="A1254" t="s">
        <v>14849</v>
      </c>
      <c r="B1254">
        <v>112</v>
      </c>
      <c r="C1254">
        <v>204</v>
      </c>
      <c r="D1254">
        <v>1253</v>
      </c>
      <c r="E1254" t="s">
        <v>328</v>
      </c>
      <c r="F1254" t="s">
        <v>0</v>
      </c>
      <c r="G1254" t="s">
        <v>4173</v>
      </c>
      <c r="H1254">
        <v>1.587</v>
      </c>
      <c r="I1254">
        <v>60.05</v>
      </c>
      <c r="J1254">
        <v>26</v>
      </c>
    </row>
    <row r="1255" spans="1:10" x14ac:dyDescent="0.35">
      <c r="A1255" t="s">
        <v>14850</v>
      </c>
      <c r="B1255">
        <v>376</v>
      </c>
      <c r="C1255">
        <v>202</v>
      </c>
      <c r="D1255">
        <v>1254</v>
      </c>
      <c r="E1255" t="s">
        <v>311</v>
      </c>
      <c r="F1255" t="s">
        <v>0</v>
      </c>
      <c r="G1255" t="s">
        <v>6177</v>
      </c>
      <c r="H1255" t="s">
        <v>311</v>
      </c>
      <c r="I1255" t="s">
        <v>311</v>
      </c>
      <c r="J1255">
        <v>74</v>
      </c>
    </row>
    <row r="1256" spans="1:10" x14ac:dyDescent="0.35">
      <c r="A1256" t="s">
        <v>14851</v>
      </c>
      <c r="B1256">
        <v>95</v>
      </c>
      <c r="C1256">
        <v>202</v>
      </c>
      <c r="D1256">
        <v>1254</v>
      </c>
      <c r="E1256" t="s">
        <v>334</v>
      </c>
      <c r="F1256" t="s">
        <v>0</v>
      </c>
      <c r="G1256" t="s">
        <v>2734</v>
      </c>
      <c r="H1256">
        <v>1.1499999999999999</v>
      </c>
      <c r="I1256">
        <v>12.5</v>
      </c>
      <c r="J1256">
        <v>8</v>
      </c>
    </row>
    <row r="1257" spans="1:10" x14ac:dyDescent="0.35">
      <c r="A1257" t="s">
        <v>14852</v>
      </c>
      <c r="B1257">
        <v>68</v>
      </c>
      <c r="C1257">
        <v>201</v>
      </c>
      <c r="D1257">
        <v>1256</v>
      </c>
      <c r="E1257" t="s">
        <v>328</v>
      </c>
      <c r="F1257" t="s">
        <v>0</v>
      </c>
      <c r="G1257" t="s">
        <v>14249</v>
      </c>
      <c r="H1257">
        <v>1.583</v>
      </c>
      <c r="I1257">
        <v>43.16</v>
      </c>
      <c r="J1257">
        <v>19</v>
      </c>
    </row>
    <row r="1258" spans="1:10" x14ac:dyDescent="0.35">
      <c r="A1258" t="s">
        <v>14853</v>
      </c>
      <c r="B1258">
        <v>83</v>
      </c>
      <c r="C1258">
        <v>200</v>
      </c>
      <c r="D1258">
        <v>1257</v>
      </c>
      <c r="E1258" t="s">
        <v>312</v>
      </c>
      <c r="F1258" t="s">
        <v>0</v>
      </c>
      <c r="G1258" t="s">
        <v>2053</v>
      </c>
      <c r="H1258">
        <v>1.4670000000000001</v>
      </c>
      <c r="I1258">
        <v>31.53</v>
      </c>
      <c r="J1258">
        <v>14</v>
      </c>
    </row>
    <row r="1259" spans="1:10" x14ac:dyDescent="0.35">
      <c r="A1259" t="s">
        <v>14854</v>
      </c>
      <c r="B1259">
        <v>78</v>
      </c>
      <c r="C1259">
        <v>199</v>
      </c>
      <c r="D1259">
        <v>1258</v>
      </c>
      <c r="E1259" t="s">
        <v>312</v>
      </c>
      <c r="F1259" t="s">
        <v>0</v>
      </c>
      <c r="G1259" t="s">
        <v>14855</v>
      </c>
      <c r="H1259">
        <v>1.2969999999999999</v>
      </c>
      <c r="I1259">
        <v>25.23</v>
      </c>
      <c r="J1259">
        <v>12</v>
      </c>
    </row>
    <row r="1260" spans="1:10" x14ac:dyDescent="0.35">
      <c r="A1260" t="s">
        <v>14856</v>
      </c>
      <c r="B1260">
        <v>82</v>
      </c>
      <c r="C1260">
        <v>198</v>
      </c>
      <c r="D1260">
        <v>1259</v>
      </c>
      <c r="E1260" t="s">
        <v>334</v>
      </c>
      <c r="F1260" t="s">
        <v>0</v>
      </c>
      <c r="G1260" t="s">
        <v>14857</v>
      </c>
      <c r="H1260">
        <v>1.1879999999999999</v>
      </c>
      <c r="I1260">
        <v>10.67</v>
      </c>
      <c r="J1260">
        <v>12</v>
      </c>
    </row>
    <row r="1261" spans="1:10" x14ac:dyDescent="0.35">
      <c r="A1261" t="s">
        <v>14858</v>
      </c>
      <c r="B1261">
        <v>90</v>
      </c>
      <c r="C1261">
        <v>198</v>
      </c>
      <c r="D1261">
        <v>1259</v>
      </c>
      <c r="E1261" t="s">
        <v>328</v>
      </c>
      <c r="F1261" t="s">
        <v>0</v>
      </c>
      <c r="G1261" t="s">
        <v>4124</v>
      </c>
      <c r="H1261">
        <v>1.492</v>
      </c>
      <c r="I1261">
        <v>37.229999999999997</v>
      </c>
      <c r="J1261">
        <v>16</v>
      </c>
    </row>
    <row r="1262" spans="1:10" x14ac:dyDescent="0.35">
      <c r="A1262" t="s">
        <v>14859</v>
      </c>
      <c r="B1262">
        <v>144</v>
      </c>
      <c r="C1262">
        <v>198</v>
      </c>
      <c r="D1262">
        <v>1259</v>
      </c>
      <c r="E1262" t="s">
        <v>334</v>
      </c>
      <c r="F1262" t="s">
        <v>0</v>
      </c>
      <c r="G1262" t="s">
        <v>14860</v>
      </c>
      <c r="H1262">
        <v>0.81299999999999994</v>
      </c>
      <c r="I1262">
        <v>7.3</v>
      </c>
      <c r="J1262">
        <v>42</v>
      </c>
    </row>
    <row r="1263" spans="1:10" x14ac:dyDescent="0.35">
      <c r="A1263" t="s">
        <v>14861</v>
      </c>
      <c r="B1263">
        <v>95</v>
      </c>
      <c r="C1263">
        <v>197</v>
      </c>
      <c r="D1263">
        <v>1262</v>
      </c>
      <c r="E1263" t="s">
        <v>334</v>
      </c>
      <c r="F1263" t="s">
        <v>0</v>
      </c>
      <c r="G1263" t="s">
        <v>2194</v>
      </c>
      <c r="H1263">
        <v>1.474</v>
      </c>
      <c r="I1263">
        <v>15.77</v>
      </c>
      <c r="J1263">
        <v>10</v>
      </c>
    </row>
    <row r="1264" spans="1:10" x14ac:dyDescent="0.35">
      <c r="A1264" t="s">
        <v>14862</v>
      </c>
      <c r="B1264">
        <v>111</v>
      </c>
      <c r="C1264">
        <v>197</v>
      </c>
      <c r="D1264">
        <v>1262</v>
      </c>
      <c r="E1264" t="s">
        <v>312</v>
      </c>
      <c r="F1264" t="s">
        <v>0</v>
      </c>
      <c r="G1264" t="s">
        <v>2520</v>
      </c>
      <c r="H1264">
        <v>0.77300000000000002</v>
      </c>
      <c r="I1264">
        <v>34.79</v>
      </c>
      <c r="J1264">
        <v>58</v>
      </c>
    </row>
    <row r="1265" spans="1:10" x14ac:dyDescent="0.35">
      <c r="A1265" t="s">
        <v>14863</v>
      </c>
      <c r="B1265">
        <v>99</v>
      </c>
      <c r="C1265">
        <v>196</v>
      </c>
      <c r="D1265">
        <v>1264</v>
      </c>
      <c r="E1265" t="s">
        <v>334</v>
      </c>
      <c r="F1265" t="s">
        <v>0</v>
      </c>
      <c r="G1265" t="s">
        <v>4548</v>
      </c>
      <c r="H1265">
        <v>0.90600000000000003</v>
      </c>
      <c r="I1265">
        <v>10.33</v>
      </c>
      <c r="J1265">
        <v>62</v>
      </c>
    </row>
    <row r="1266" spans="1:10" x14ac:dyDescent="0.35">
      <c r="A1266" t="s">
        <v>14864</v>
      </c>
      <c r="B1266">
        <v>166</v>
      </c>
      <c r="C1266">
        <v>196</v>
      </c>
      <c r="D1266">
        <v>1264</v>
      </c>
      <c r="E1266" t="s">
        <v>334</v>
      </c>
      <c r="F1266" t="s">
        <v>0</v>
      </c>
      <c r="G1266" t="s">
        <v>4022</v>
      </c>
      <c r="H1266">
        <v>1</v>
      </c>
      <c r="I1266">
        <v>18.45</v>
      </c>
      <c r="J1266">
        <v>11</v>
      </c>
    </row>
    <row r="1267" spans="1:10" x14ac:dyDescent="0.35">
      <c r="A1267" t="s">
        <v>14865</v>
      </c>
      <c r="B1267">
        <v>16</v>
      </c>
      <c r="C1267">
        <v>195</v>
      </c>
      <c r="D1267">
        <v>1266</v>
      </c>
      <c r="E1267" t="s">
        <v>319</v>
      </c>
      <c r="F1267" t="s">
        <v>0</v>
      </c>
      <c r="G1267" t="s">
        <v>3784</v>
      </c>
      <c r="H1267">
        <v>7.2</v>
      </c>
      <c r="I1267">
        <v>94.23</v>
      </c>
      <c r="J1267">
        <v>5</v>
      </c>
    </row>
    <row r="1268" spans="1:10" x14ac:dyDescent="0.35">
      <c r="A1268" t="s">
        <v>14866</v>
      </c>
      <c r="B1268">
        <v>107</v>
      </c>
      <c r="C1268">
        <v>195</v>
      </c>
      <c r="D1268">
        <v>1266</v>
      </c>
      <c r="E1268" t="s">
        <v>311</v>
      </c>
      <c r="F1268" t="s">
        <v>0</v>
      </c>
      <c r="G1268" t="s">
        <v>3026</v>
      </c>
      <c r="H1268" t="s">
        <v>311</v>
      </c>
      <c r="I1268" t="s">
        <v>311</v>
      </c>
      <c r="J1268">
        <v>22</v>
      </c>
    </row>
    <row r="1269" spans="1:10" x14ac:dyDescent="0.35">
      <c r="A1269" t="s">
        <v>14867</v>
      </c>
      <c r="B1269">
        <v>75</v>
      </c>
      <c r="C1269">
        <v>194</v>
      </c>
      <c r="D1269">
        <v>1268</v>
      </c>
      <c r="E1269" t="s">
        <v>311</v>
      </c>
      <c r="F1269" t="s">
        <v>0</v>
      </c>
      <c r="G1269" t="s">
        <v>6759</v>
      </c>
      <c r="H1269" t="s">
        <v>311</v>
      </c>
      <c r="I1269" t="s">
        <v>311</v>
      </c>
      <c r="J1269">
        <v>39</v>
      </c>
    </row>
    <row r="1270" spans="1:10" x14ac:dyDescent="0.35">
      <c r="A1270" t="s">
        <v>14868</v>
      </c>
      <c r="B1270">
        <v>73</v>
      </c>
      <c r="C1270">
        <v>194</v>
      </c>
      <c r="D1270">
        <v>1268</v>
      </c>
      <c r="E1270" t="s">
        <v>312</v>
      </c>
      <c r="F1270" t="s">
        <v>0</v>
      </c>
      <c r="G1270" t="s">
        <v>2053</v>
      </c>
      <c r="H1270">
        <v>1.452</v>
      </c>
      <c r="I1270">
        <v>31.27</v>
      </c>
      <c r="J1270">
        <v>12</v>
      </c>
    </row>
    <row r="1271" spans="1:10" x14ac:dyDescent="0.35">
      <c r="A1271" t="s">
        <v>14869</v>
      </c>
      <c r="B1271">
        <v>75</v>
      </c>
      <c r="C1271">
        <v>193</v>
      </c>
      <c r="D1271">
        <v>1270</v>
      </c>
      <c r="E1271" t="s">
        <v>312</v>
      </c>
      <c r="F1271" t="s">
        <v>0</v>
      </c>
      <c r="G1271" t="s">
        <v>14870</v>
      </c>
      <c r="H1271">
        <v>1.585</v>
      </c>
      <c r="I1271">
        <v>23.22</v>
      </c>
      <c r="J1271">
        <v>29</v>
      </c>
    </row>
    <row r="1272" spans="1:10" x14ac:dyDescent="0.35">
      <c r="A1272" t="s">
        <v>14871</v>
      </c>
      <c r="B1272">
        <v>23</v>
      </c>
      <c r="C1272">
        <v>192</v>
      </c>
      <c r="D1272">
        <v>1271</v>
      </c>
      <c r="E1272" t="s">
        <v>311</v>
      </c>
      <c r="F1272" t="s">
        <v>0</v>
      </c>
      <c r="G1272" t="s">
        <v>311</v>
      </c>
      <c r="H1272" t="s">
        <v>311</v>
      </c>
      <c r="I1272" t="s">
        <v>311</v>
      </c>
      <c r="J1272">
        <v>19</v>
      </c>
    </row>
    <row r="1273" spans="1:10" x14ac:dyDescent="0.35">
      <c r="A1273" t="s">
        <v>14872</v>
      </c>
      <c r="B1273">
        <v>42</v>
      </c>
      <c r="C1273">
        <v>192</v>
      </c>
      <c r="D1273">
        <v>1271</v>
      </c>
      <c r="E1273" t="s">
        <v>312</v>
      </c>
      <c r="F1273" t="s">
        <v>0</v>
      </c>
      <c r="G1273" t="s">
        <v>3042</v>
      </c>
      <c r="H1273">
        <v>2.7320000000000002</v>
      </c>
      <c r="I1273">
        <v>32.99</v>
      </c>
      <c r="J1273">
        <v>10</v>
      </c>
    </row>
    <row r="1274" spans="1:10" x14ac:dyDescent="0.35">
      <c r="A1274" t="s">
        <v>14873</v>
      </c>
      <c r="B1274">
        <v>58</v>
      </c>
      <c r="C1274">
        <v>190</v>
      </c>
      <c r="D1274">
        <v>1273</v>
      </c>
      <c r="E1274" t="s">
        <v>311</v>
      </c>
      <c r="F1274" t="s">
        <v>0</v>
      </c>
      <c r="G1274" t="s">
        <v>3052</v>
      </c>
      <c r="H1274" t="s">
        <v>311</v>
      </c>
      <c r="I1274" t="s">
        <v>311</v>
      </c>
      <c r="J1274">
        <v>58</v>
      </c>
    </row>
    <row r="1275" spans="1:10" x14ac:dyDescent="0.35">
      <c r="A1275" t="s">
        <v>14874</v>
      </c>
      <c r="B1275">
        <v>138</v>
      </c>
      <c r="C1275">
        <v>188</v>
      </c>
      <c r="D1275">
        <v>1274</v>
      </c>
      <c r="E1275" t="s">
        <v>311</v>
      </c>
      <c r="F1275" t="s">
        <v>0</v>
      </c>
      <c r="G1275" t="s">
        <v>14875</v>
      </c>
      <c r="H1275" t="s">
        <v>311</v>
      </c>
      <c r="I1275" t="s">
        <v>311</v>
      </c>
      <c r="J1275">
        <v>16</v>
      </c>
    </row>
    <row r="1276" spans="1:10" x14ac:dyDescent="0.35">
      <c r="A1276" t="s">
        <v>14876</v>
      </c>
      <c r="B1276">
        <v>48</v>
      </c>
      <c r="C1276">
        <v>187</v>
      </c>
      <c r="D1276">
        <v>1275</v>
      </c>
      <c r="E1276" t="s">
        <v>328</v>
      </c>
      <c r="F1276" t="s">
        <v>0</v>
      </c>
      <c r="G1276" t="s">
        <v>2127</v>
      </c>
      <c r="H1276">
        <v>2.6179999999999999</v>
      </c>
      <c r="I1276">
        <v>40.9</v>
      </c>
      <c r="J1276">
        <v>10</v>
      </c>
    </row>
    <row r="1277" spans="1:10" x14ac:dyDescent="0.35">
      <c r="A1277" t="s">
        <v>14877</v>
      </c>
      <c r="B1277">
        <v>68</v>
      </c>
      <c r="C1277">
        <v>187</v>
      </c>
      <c r="D1277">
        <v>1275</v>
      </c>
      <c r="E1277" t="s">
        <v>312</v>
      </c>
      <c r="F1277" t="s">
        <v>0</v>
      </c>
      <c r="G1277" t="s">
        <v>4921</v>
      </c>
      <c r="H1277">
        <v>1.236</v>
      </c>
      <c r="I1277">
        <v>42.47</v>
      </c>
      <c r="J1277">
        <v>15</v>
      </c>
    </row>
    <row r="1278" spans="1:10" x14ac:dyDescent="0.35">
      <c r="A1278" t="s">
        <v>14878</v>
      </c>
      <c r="B1278">
        <v>104</v>
      </c>
      <c r="C1278">
        <v>185</v>
      </c>
      <c r="D1278">
        <v>1277</v>
      </c>
      <c r="E1278" t="s">
        <v>334</v>
      </c>
      <c r="F1278" t="s">
        <v>0</v>
      </c>
      <c r="G1278" t="s">
        <v>2739</v>
      </c>
      <c r="H1278">
        <v>1.87</v>
      </c>
      <c r="I1278">
        <v>20.5</v>
      </c>
      <c r="J1278">
        <v>19</v>
      </c>
    </row>
    <row r="1279" spans="1:10" x14ac:dyDescent="0.35">
      <c r="A1279" t="s">
        <v>14879</v>
      </c>
      <c r="B1279">
        <v>102</v>
      </c>
      <c r="C1279">
        <v>185</v>
      </c>
      <c r="D1279">
        <v>1277</v>
      </c>
      <c r="E1279" t="s">
        <v>312</v>
      </c>
      <c r="F1279" t="s">
        <v>0</v>
      </c>
      <c r="G1279" t="s">
        <v>2590</v>
      </c>
      <c r="H1279">
        <v>0.76200000000000001</v>
      </c>
      <c r="I1279">
        <v>23.51</v>
      </c>
      <c r="J1279">
        <v>85</v>
      </c>
    </row>
    <row r="1280" spans="1:10" x14ac:dyDescent="0.35">
      <c r="A1280" t="s">
        <v>14880</v>
      </c>
      <c r="B1280">
        <v>35</v>
      </c>
      <c r="C1280">
        <v>185</v>
      </c>
      <c r="D1280">
        <v>1277</v>
      </c>
      <c r="E1280" t="s">
        <v>328</v>
      </c>
      <c r="F1280" t="s">
        <v>0</v>
      </c>
      <c r="G1280" t="s">
        <v>14881</v>
      </c>
      <c r="H1280">
        <v>3.04</v>
      </c>
      <c r="I1280">
        <v>50.37</v>
      </c>
      <c r="J1280">
        <v>18</v>
      </c>
    </row>
    <row r="1281" spans="1:10" x14ac:dyDescent="0.35">
      <c r="A1281" t="s">
        <v>14882</v>
      </c>
      <c r="B1281">
        <v>107</v>
      </c>
      <c r="C1281">
        <v>179</v>
      </c>
      <c r="D1281">
        <v>1280</v>
      </c>
      <c r="E1281" t="s">
        <v>328</v>
      </c>
      <c r="F1281" t="s">
        <v>0</v>
      </c>
      <c r="G1281" t="s">
        <v>14689</v>
      </c>
      <c r="H1281">
        <v>1.431</v>
      </c>
      <c r="I1281">
        <v>43.16</v>
      </c>
      <c r="J1281">
        <v>65</v>
      </c>
    </row>
    <row r="1282" spans="1:10" x14ac:dyDescent="0.35">
      <c r="A1282" t="s">
        <v>14883</v>
      </c>
      <c r="B1282">
        <v>305</v>
      </c>
      <c r="C1282">
        <v>179</v>
      </c>
      <c r="D1282">
        <v>1280</v>
      </c>
      <c r="E1282" t="s">
        <v>334</v>
      </c>
      <c r="F1282" t="s">
        <v>0</v>
      </c>
      <c r="G1282" t="s">
        <v>14673</v>
      </c>
      <c r="H1282">
        <v>0.82099999999999995</v>
      </c>
      <c r="I1282">
        <v>20.079999999999998</v>
      </c>
      <c r="J1282">
        <v>36</v>
      </c>
    </row>
    <row r="1283" spans="1:10" x14ac:dyDescent="0.35">
      <c r="A1283" t="s">
        <v>14884</v>
      </c>
      <c r="B1283">
        <v>72</v>
      </c>
      <c r="C1283">
        <v>178</v>
      </c>
      <c r="D1283">
        <v>1282</v>
      </c>
      <c r="E1283" t="s">
        <v>312</v>
      </c>
      <c r="F1283" t="s">
        <v>0</v>
      </c>
      <c r="G1283" t="s">
        <v>3636</v>
      </c>
      <c r="H1283">
        <v>1.821</v>
      </c>
      <c r="I1283">
        <v>34.68</v>
      </c>
      <c r="J1283">
        <v>14</v>
      </c>
    </row>
    <row r="1284" spans="1:10" x14ac:dyDescent="0.35">
      <c r="A1284" t="s">
        <v>14885</v>
      </c>
      <c r="B1284">
        <v>43</v>
      </c>
      <c r="C1284">
        <v>177</v>
      </c>
      <c r="D1284">
        <v>1283</v>
      </c>
      <c r="E1284" t="s">
        <v>312</v>
      </c>
      <c r="F1284" t="s">
        <v>0</v>
      </c>
      <c r="G1284" t="s">
        <v>1874</v>
      </c>
      <c r="H1284">
        <v>2.3250000000000002</v>
      </c>
      <c r="I1284">
        <v>35.07</v>
      </c>
      <c r="J1284">
        <v>4</v>
      </c>
    </row>
    <row r="1285" spans="1:10" x14ac:dyDescent="0.35">
      <c r="A1285" t="s">
        <v>14886</v>
      </c>
      <c r="B1285">
        <v>67</v>
      </c>
      <c r="C1285">
        <v>177</v>
      </c>
      <c r="D1285">
        <v>1283</v>
      </c>
      <c r="E1285" t="s">
        <v>311</v>
      </c>
      <c r="F1285" t="s">
        <v>0</v>
      </c>
      <c r="G1285" t="s">
        <v>8953</v>
      </c>
      <c r="H1285" t="s">
        <v>311</v>
      </c>
      <c r="I1285" t="s">
        <v>311</v>
      </c>
      <c r="J1285">
        <v>34</v>
      </c>
    </row>
    <row r="1286" spans="1:10" x14ac:dyDescent="0.35">
      <c r="A1286" t="s">
        <v>14887</v>
      </c>
      <c r="B1286">
        <v>92</v>
      </c>
      <c r="C1286">
        <v>175</v>
      </c>
      <c r="D1286">
        <v>1285</v>
      </c>
      <c r="E1286" t="s">
        <v>334</v>
      </c>
      <c r="F1286" t="s">
        <v>0</v>
      </c>
      <c r="G1286" t="s">
        <v>14888</v>
      </c>
      <c r="H1286">
        <v>1.103</v>
      </c>
      <c r="I1286">
        <v>19.809999999999999</v>
      </c>
      <c r="J1286">
        <v>3</v>
      </c>
    </row>
    <row r="1287" spans="1:10" x14ac:dyDescent="0.35">
      <c r="A1287" t="s">
        <v>14889</v>
      </c>
      <c r="B1287">
        <v>89</v>
      </c>
      <c r="C1287">
        <v>171</v>
      </c>
      <c r="D1287">
        <v>1286</v>
      </c>
      <c r="E1287" t="s">
        <v>311</v>
      </c>
      <c r="F1287" t="s">
        <v>0</v>
      </c>
      <c r="G1287" t="s">
        <v>3375</v>
      </c>
      <c r="H1287" t="s">
        <v>311</v>
      </c>
      <c r="I1287" t="s">
        <v>311</v>
      </c>
      <c r="J1287">
        <v>8</v>
      </c>
    </row>
    <row r="1288" spans="1:10" x14ac:dyDescent="0.35">
      <c r="A1288" t="s">
        <v>14890</v>
      </c>
      <c r="B1288">
        <v>72</v>
      </c>
      <c r="C1288">
        <v>171</v>
      </c>
      <c r="D1288">
        <v>1286</v>
      </c>
      <c r="E1288" t="s">
        <v>334</v>
      </c>
      <c r="F1288" t="s">
        <v>0</v>
      </c>
      <c r="G1288" t="s">
        <v>3404</v>
      </c>
      <c r="H1288">
        <v>1.3089999999999999</v>
      </c>
      <c r="I1288">
        <v>17.170000000000002</v>
      </c>
      <c r="J1288">
        <v>11</v>
      </c>
    </row>
    <row r="1289" spans="1:10" x14ac:dyDescent="0.35">
      <c r="A1289" t="s">
        <v>14891</v>
      </c>
      <c r="B1289">
        <v>102</v>
      </c>
      <c r="C1289">
        <v>170</v>
      </c>
      <c r="D1289">
        <v>1288</v>
      </c>
      <c r="E1289" t="s">
        <v>319</v>
      </c>
      <c r="F1289" t="s">
        <v>0</v>
      </c>
      <c r="G1289" t="s">
        <v>3628</v>
      </c>
      <c r="H1289">
        <v>2.4510000000000001</v>
      </c>
      <c r="I1289">
        <v>78</v>
      </c>
      <c r="J1289">
        <v>49</v>
      </c>
    </row>
    <row r="1290" spans="1:10" x14ac:dyDescent="0.35">
      <c r="A1290" t="s">
        <v>14892</v>
      </c>
      <c r="B1290">
        <v>46</v>
      </c>
      <c r="C1290">
        <v>169</v>
      </c>
      <c r="D1290">
        <v>1289</v>
      </c>
      <c r="E1290" t="s">
        <v>311</v>
      </c>
      <c r="F1290" t="s">
        <v>0</v>
      </c>
      <c r="G1290" t="s">
        <v>2053</v>
      </c>
      <c r="H1290" t="s">
        <v>311</v>
      </c>
      <c r="I1290" t="s">
        <v>311</v>
      </c>
      <c r="J1290">
        <v>9</v>
      </c>
    </row>
    <row r="1291" spans="1:10" x14ac:dyDescent="0.35">
      <c r="A1291" t="s">
        <v>14893</v>
      </c>
      <c r="B1291">
        <v>63</v>
      </c>
      <c r="C1291">
        <v>168</v>
      </c>
      <c r="D1291">
        <v>1290</v>
      </c>
      <c r="E1291" t="s">
        <v>328</v>
      </c>
      <c r="F1291" t="s">
        <v>0</v>
      </c>
      <c r="G1291" t="s">
        <v>4219</v>
      </c>
      <c r="H1291">
        <v>1.3959999999999999</v>
      </c>
      <c r="I1291">
        <v>52.92</v>
      </c>
      <c r="J1291">
        <v>22</v>
      </c>
    </row>
    <row r="1292" spans="1:10" x14ac:dyDescent="0.35">
      <c r="A1292" t="s">
        <v>14894</v>
      </c>
      <c r="B1292">
        <v>175</v>
      </c>
      <c r="C1292">
        <v>167</v>
      </c>
      <c r="D1292">
        <v>1291</v>
      </c>
      <c r="E1292" t="s">
        <v>311</v>
      </c>
      <c r="F1292" t="s">
        <v>0</v>
      </c>
      <c r="G1292" t="s">
        <v>4921</v>
      </c>
      <c r="H1292" t="s">
        <v>311</v>
      </c>
      <c r="I1292" t="s">
        <v>311</v>
      </c>
      <c r="J1292">
        <v>67</v>
      </c>
    </row>
    <row r="1293" spans="1:10" x14ac:dyDescent="0.35">
      <c r="A1293" t="s">
        <v>14895</v>
      </c>
      <c r="B1293">
        <v>80</v>
      </c>
      <c r="C1293">
        <v>164</v>
      </c>
      <c r="D1293">
        <v>1292</v>
      </c>
      <c r="E1293" t="s">
        <v>334</v>
      </c>
      <c r="F1293" t="s">
        <v>0</v>
      </c>
      <c r="G1293" t="s">
        <v>4034</v>
      </c>
      <c r="H1293">
        <v>1.095</v>
      </c>
      <c r="I1293">
        <v>15.31</v>
      </c>
      <c r="J1293">
        <v>76</v>
      </c>
    </row>
    <row r="1294" spans="1:10" x14ac:dyDescent="0.35">
      <c r="A1294" t="s">
        <v>14896</v>
      </c>
      <c r="B1294">
        <v>41</v>
      </c>
      <c r="C1294">
        <v>164</v>
      </c>
      <c r="D1294">
        <v>1292</v>
      </c>
      <c r="E1294" t="s">
        <v>312</v>
      </c>
      <c r="F1294" t="s">
        <v>0</v>
      </c>
      <c r="G1294" t="s">
        <v>3088</v>
      </c>
      <c r="H1294">
        <v>1.8779999999999999</v>
      </c>
      <c r="I1294">
        <v>45.58</v>
      </c>
      <c r="J1294">
        <v>10</v>
      </c>
    </row>
    <row r="1295" spans="1:10" x14ac:dyDescent="0.35">
      <c r="A1295" t="s">
        <v>14897</v>
      </c>
      <c r="B1295">
        <v>84</v>
      </c>
      <c r="C1295">
        <v>164</v>
      </c>
      <c r="D1295">
        <v>1292</v>
      </c>
      <c r="E1295" t="s">
        <v>328</v>
      </c>
      <c r="F1295" t="s">
        <v>0</v>
      </c>
      <c r="G1295" t="s">
        <v>14898</v>
      </c>
      <c r="H1295">
        <v>1.55</v>
      </c>
      <c r="I1295">
        <v>40.04</v>
      </c>
      <c r="J1295">
        <v>8</v>
      </c>
    </row>
    <row r="1296" spans="1:10" x14ac:dyDescent="0.35">
      <c r="A1296" t="s">
        <v>14899</v>
      </c>
      <c r="B1296">
        <v>138</v>
      </c>
      <c r="C1296">
        <v>162</v>
      </c>
      <c r="D1296">
        <v>1295</v>
      </c>
      <c r="E1296" t="s">
        <v>311</v>
      </c>
      <c r="F1296" t="s">
        <v>0</v>
      </c>
      <c r="G1296" t="s">
        <v>14900</v>
      </c>
      <c r="H1296" t="s">
        <v>311</v>
      </c>
      <c r="I1296" t="s">
        <v>311</v>
      </c>
      <c r="J1296">
        <v>137</v>
      </c>
    </row>
    <row r="1297" spans="1:10" hidden="1" x14ac:dyDescent="0.35">
      <c r="A1297" t="s">
        <v>14901</v>
      </c>
      <c r="B1297">
        <v>42</v>
      </c>
      <c r="C1297">
        <v>159</v>
      </c>
      <c r="D1297">
        <v>1296</v>
      </c>
      <c r="E1297" t="s">
        <v>311</v>
      </c>
      <c r="F1297" t="s">
        <v>3848</v>
      </c>
      <c r="G1297" t="s">
        <v>311</v>
      </c>
      <c r="H1297" t="s">
        <v>311</v>
      </c>
      <c r="I1297" t="s">
        <v>311</v>
      </c>
      <c r="J1297">
        <v>0</v>
      </c>
    </row>
    <row r="1298" spans="1:10" x14ac:dyDescent="0.35">
      <c r="A1298" t="s">
        <v>14902</v>
      </c>
      <c r="B1298">
        <v>158</v>
      </c>
      <c r="C1298">
        <v>156</v>
      </c>
      <c r="D1298">
        <v>1297</v>
      </c>
      <c r="E1298" t="s">
        <v>334</v>
      </c>
      <c r="F1298" t="s">
        <v>0</v>
      </c>
      <c r="G1298" t="s">
        <v>14903</v>
      </c>
      <c r="H1298">
        <v>0.48399999999999999</v>
      </c>
      <c r="I1298">
        <v>12.5</v>
      </c>
      <c r="J1298">
        <v>50</v>
      </c>
    </row>
    <row r="1299" spans="1:10" x14ac:dyDescent="0.35">
      <c r="A1299" t="s">
        <v>14904</v>
      </c>
      <c r="B1299">
        <v>174</v>
      </c>
      <c r="C1299">
        <v>154</v>
      </c>
      <c r="D1299">
        <v>1298</v>
      </c>
      <c r="E1299" t="s">
        <v>312</v>
      </c>
      <c r="F1299" t="s">
        <v>0</v>
      </c>
      <c r="G1299" t="s">
        <v>4921</v>
      </c>
      <c r="H1299">
        <v>0.85099999999999998</v>
      </c>
      <c r="I1299">
        <v>26.34</v>
      </c>
      <c r="J1299">
        <v>12</v>
      </c>
    </row>
    <row r="1300" spans="1:10" x14ac:dyDescent="0.35">
      <c r="A1300" t="s">
        <v>14905</v>
      </c>
      <c r="B1300">
        <v>46</v>
      </c>
      <c r="C1300">
        <v>153</v>
      </c>
      <c r="D1300">
        <v>1299</v>
      </c>
      <c r="E1300" t="s">
        <v>311</v>
      </c>
      <c r="F1300" t="s">
        <v>0</v>
      </c>
      <c r="G1300" t="s">
        <v>3375</v>
      </c>
      <c r="H1300" t="s">
        <v>311</v>
      </c>
      <c r="I1300" t="s">
        <v>311</v>
      </c>
      <c r="J1300">
        <v>12</v>
      </c>
    </row>
    <row r="1301" spans="1:10" x14ac:dyDescent="0.35">
      <c r="A1301" t="s">
        <v>14906</v>
      </c>
      <c r="B1301">
        <v>59</v>
      </c>
      <c r="C1301">
        <v>153</v>
      </c>
      <c r="D1301">
        <v>1299</v>
      </c>
      <c r="E1301" t="s">
        <v>334</v>
      </c>
      <c r="F1301" t="s">
        <v>0</v>
      </c>
      <c r="G1301" t="s">
        <v>2235</v>
      </c>
      <c r="H1301">
        <v>1.4630000000000001</v>
      </c>
      <c r="I1301">
        <v>18.47</v>
      </c>
      <c r="J1301">
        <v>4</v>
      </c>
    </row>
    <row r="1302" spans="1:10" x14ac:dyDescent="0.35">
      <c r="A1302" t="s">
        <v>14907</v>
      </c>
      <c r="B1302">
        <v>85</v>
      </c>
      <c r="C1302">
        <v>153</v>
      </c>
      <c r="D1302">
        <v>1299</v>
      </c>
      <c r="E1302" t="s">
        <v>311</v>
      </c>
      <c r="F1302" t="s">
        <v>0</v>
      </c>
      <c r="G1302" t="s">
        <v>4022</v>
      </c>
      <c r="H1302" t="s">
        <v>311</v>
      </c>
      <c r="I1302" t="s">
        <v>311</v>
      </c>
      <c r="J1302">
        <v>17</v>
      </c>
    </row>
    <row r="1303" spans="1:10" x14ac:dyDescent="0.35">
      <c r="A1303" t="s">
        <v>14908</v>
      </c>
      <c r="B1303">
        <v>71</v>
      </c>
      <c r="C1303">
        <v>153</v>
      </c>
      <c r="D1303">
        <v>1299</v>
      </c>
      <c r="E1303" t="s">
        <v>334</v>
      </c>
      <c r="F1303" t="s">
        <v>0</v>
      </c>
      <c r="G1303" t="s">
        <v>3932</v>
      </c>
      <c r="H1303">
        <v>0.91300000000000003</v>
      </c>
      <c r="I1303">
        <v>14.41</v>
      </c>
      <c r="J1303">
        <v>36</v>
      </c>
    </row>
    <row r="1304" spans="1:10" x14ac:dyDescent="0.35">
      <c r="A1304" t="s">
        <v>14909</v>
      </c>
      <c r="B1304">
        <v>27</v>
      </c>
      <c r="C1304">
        <v>152</v>
      </c>
      <c r="D1304">
        <v>1303</v>
      </c>
      <c r="E1304" t="s">
        <v>328</v>
      </c>
      <c r="F1304" t="s">
        <v>0</v>
      </c>
      <c r="G1304" t="s">
        <v>2235</v>
      </c>
      <c r="H1304">
        <v>2.8079999999999998</v>
      </c>
      <c r="I1304">
        <v>51.8</v>
      </c>
      <c r="J1304">
        <v>6</v>
      </c>
    </row>
    <row r="1305" spans="1:10" x14ac:dyDescent="0.35">
      <c r="A1305" t="s">
        <v>14910</v>
      </c>
      <c r="B1305">
        <v>70</v>
      </c>
      <c r="C1305">
        <v>151</v>
      </c>
      <c r="D1305">
        <v>1304</v>
      </c>
      <c r="E1305" t="s">
        <v>312</v>
      </c>
      <c r="F1305" t="s">
        <v>0</v>
      </c>
      <c r="G1305" t="s">
        <v>3628</v>
      </c>
      <c r="H1305">
        <v>1.2390000000000001</v>
      </c>
      <c r="I1305">
        <v>34.799999999999997</v>
      </c>
      <c r="J1305">
        <v>34</v>
      </c>
    </row>
    <row r="1306" spans="1:10" x14ac:dyDescent="0.35">
      <c r="A1306" t="s">
        <v>14911</v>
      </c>
      <c r="B1306">
        <v>39</v>
      </c>
      <c r="C1306">
        <v>150</v>
      </c>
      <c r="D1306">
        <v>1305</v>
      </c>
      <c r="E1306" t="s">
        <v>311</v>
      </c>
      <c r="F1306" t="s">
        <v>0</v>
      </c>
      <c r="G1306" t="s">
        <v>1900</v>
      </c>
      <c r="H1306" t="s">
        <v>311</v>
      </c>
      <c r="I1306" t="s">
        <v>311</v>
      </c>
      <c r="J1306">
        <v>39</v>
      </c>
    </row>
    <row r="1307" spans="1:10" hidden="1" x14ac:dyDescent="0.35">
      <c r="A1307" t="s">
        <v>14912</v>
      </c>
      <c r="B1307">
        <v>43</v>
      </c>
      <c r="C1307">
        <v>148</v>
      </c>
      <c r="D1307">
        <v>1306</v>
      </c>
      <c r="E1307" t="s">
        <v>311</v>
      </c>
      <c r="F1307" t="s">
        <v>3848</v>
      </c>
      <c r="G1307" t="s">
        <v>311</v>
      </c>
      <c r="H1307" t="s">
        <v>311</v>
      </c>
      <c r="I1307" t="s">
        <v>311</v>
      </c>
      <c r="J1307">
        <v>0</v>
      </c>
    </row>
    <row r="1308" spans="1:10" x14ac:dyDescent="0.35">
      <c r="A1308" t="s">
        <v>14913</v>
      </c>
      <c r="B1308">
        <v>74</v>
      </c>
      <c r="C1308">
        <v>146</v>
      </c>
      <c r="D1308">
        <v>1307</v>
      </c>
      <c r="E1308" t="s">
        <v>311</v>
      </c>
      <c r="F1308" t="s">
        <v>0</v>
      </c>
      <c r="G1308" t="s">
        <v>1819</v>
      </c>
      <c r="H1308" t="s">
        <v>311</v>
      </c>
      <c r="I1308" t="s">
        <v>311</v>
      </c>
      <c r="J1308">
        <v>12</v>
      </c>
    </row>
    <row r="1309" spans="1:10" x14ac:dyDescent="0.35">
      <c r="A1309" t="s">
        <v>14914</v>
      </c>
      <c r="B1309">
        <v>126</v>
      </c>
      <c r="C1309">
        <v>146</v>
      </c>
      <c r="D1309">
        <v>1307</v>
      </c>
      <c r="E1309" t="s">
        <v>311</v>
      </c>
      <c r="F1309" t="s">
        <v>0</v>
      </c>
      <c r="G1309" t="s">
        <v>2073</v>
      </c>
      <c r="H1309" t="s">
        <v>311</v>
      </c>
      <c r="I1309" t="s">
        <v>311</v>
      </c>
      <c r="J1309">
        <v>36</v>
      </c>
    </row>
    <row r="1310" spans="1:10" x14ac:dyDescent="0.35">
      <c r="A1310" t="s">
        <v>14915</v>
      </c>
      <c r="B1310">
        <v>91</v>
      </c>
      <c r="C1310">
        <v>145</v>
      </c>
      <c r="D1310">
        <v>1309</v>
      </c>
      <c r="E1310" t="s">
        <v>312</v>
      </c>
      <c r="F1310" t="s">
        <v>0</v>
      </c>
      <c r="G1310" t="s">
        <v>14916</v>
      </c>
      <c r="H1310">
        <v>1.0629999999999999</v>
      </c>
      <c r="I1310">
        <v>25.53</v>
      </c>
      <c r="J1310">
        <v>30</v>
      </c>
    </row>
    <row r="1311" spans="1:10" x14ac:dyDescent="0.35">
      <c r="A1311" t="s">
        <v>14917</v>
      </c>
      <c r="B1311">
        <v>226</v>
      </c>
      <c r="C1311">
        <v>144</v>
      </c>
      <c r="D1311">
        <v>1310</v>
      </c>
      <c r="E1311" t="s">
        <v>311</v>
      </c>
      <c r="F1311" t="s">
        <v>0</v>
      </c>
      <c r="G1311" t="s">
        <v>14900</v>
      </c>
      <c r="H1311" t="s">
        <v>311</v>
      </c>
      <c r="I1311" t="s">
        <v>311</v>
      </c>
      <c r="J1311">
        <v>13</v>
      </c>
    </row>
    <row r="1312" spans="1:10" x14ac:dyDescent="0.35">
      <c r="A1312" t="s">
        <v>14918</v>
      </c>
      <c r="B1312">
        <v>37</v>
      </c>
      <c r="C1312">
        <v>144</v>
      </c>
      <c r="D1312">
        <v>1310</v>
      </c>
      <c r="E1312" t="s">
        <v>312</v>
      </c>
      <c r="F1312" t="s">
        <v>0</v>
      </c>
      <c r="G1312" t="s">
        <v>8953</v>
      </c>
      <c r="H1312">
        <v>1.833</v>
      </c>
      <c r="I1312">
        <v>31.67</v>
      </c>
      <c r="J1312">
        <v>23</v>
      </c>
    </row>
    <row r="1313" spans="1:10" x14ac:dyDescent="0.35">
      <c r="A1313" t="s">
        <v>14919</v>
      </c>
      <c r="B1313">
        <v>91</v>
      </c>
      <c r="C1313">
        <v>144</v>
      </c>
      <c r="D1313">
        <v>1310</v>
      </c>
      <c r="E1313" t="s">
        <v>334</v>
      </c>
      <c r="F1313" t="s">
        <v>0</v>
      </c>
      <c r="G1313" t="s">
        <v>2053</v>
      </c>
      <c r="H1313">
        <v>0.88800000000000001</v>
      </c>
      <c r="I1313">
        <v>12.8</v>
      </c>
      <c r="J1313">
        <v>28</v>
      </c>
    </row>
    <row r="1314" spans="1:10" x14ac:dyDescent="0.35">
      <c r="A1314" t="s">
        <v>14920</v>
      </c>
      <c r="B1314">
        <v>41</v>
      </c>
      <c r="C1314">
        <v>143</v>
      </c>
      <c r="D1314">
        <v>1313</v>
      </c>
      <c r="E1314" t="s">
        <v>312</v>
      </c>
      <c r="F1314" t="s">
        <v>0</v>
      </c>
      <c r="G1314" t="s">
        <v>3446</v>
      </c>
      <c r="H1314">
        <v>1.8859999999999999</v>
      </c>
      <c r="I1314">
        <v>40.78</v>
      </c>
      <c r="J1314">
        <v>4</v>
      </c>
    </row>
    <row r="1315" spans="1:10" hidden="1" x14ac:dyDescent="0.35">
      <c r="A1315" t="s">
        <v>14921</v>
      </c>
      <c r="B1315">
        <v>53</v>
      </c>
      <c r="C1315">
        <v>142</v>
      </c>
      <c r="D1315">
        <v>1314</v>
      </c>
      <c r="E1315" t="s">
        <v>311</v>
      </c>
      <c r="F1315" t="s">
        <v>3848</v>
      </c>
      <c r="G1315" t="s">
        <v>311</v>
      </c>
      <c r="H1315" t="s">
        <v>311</v>
      </c>
      <c r="I1315" t="s">
        <v>311</v>
      </c>
      <c r="J1315">
        <v>0</v>
      </c>
    </row>
    <row r="1316" spans="1:10" x14ac:dyDescent="0.35">
      <c r="A1316" t="s">
        <v>14922</v>
      </c>
      <c r="B1316">
        <v>71</v>
      </c>
      <c r="C1316">
        <v>142</v>
      </c>
      <c r="D1316">
        <v>1314</v>
      </c>
      <c r="E1316" t="s">
        <v>334</v>
      </c>
      <c r="F1316" t="s">
        <v>0</v>
      </c>
      <c r="G1316" t="s">
        <v>8749</v>
      </c>
      <c r="H1316">
        <v>0.98399999999999999</v>
      </c>
      <c r="I1316">
        <v>15.31</v>
      </c>
      <c r="J1316">
        <v>5</v>
      </c>
    </row>
    <row r="1317" spans="1:10" x14ac:dyDescent="0.35">
      <c r="A1317" t="s">
        <v>14923</v>
      </c>
      <c r="B1317">
        <v>69</v>
      </c>
      <c r="C1317">
        <v>142</v>
      </c>
      <c r="D1317">
        <v>1314</v>
      </c>
      <c r="E1317" t="s">
        <v>311</v>
      </c>
      <c r="F1317" t="s">
        <v>0</v>
      </c>
      <c r="G1317" t="s">
        <v>2734</v>
      </c>
      <c r="H1317" t="s">
        <v>311</v>
      </c>
      <c r="I1317" t="s">
        <v>311</v>
      </c>
      <c r="J1317">
        <v>9</v>
      </c>
    </row>
    <row r="1318" spans="1:10" x14ac:dyDescent="0.35">
      <c r="A1318" t="s">
        <v>14924</v>
      </c>
      <c r="B1318">
        <v>65</v>
      </c>
      <c r="C1318">
        <v>142</v>
      </c>
      <c r="D1318">
        <v>1314</v>
      </c>
      <c r="E1318" t="s">
        <v>311</v>
      </c>
      <c r="F1318" t="s">
        <v>0</v>
      </c>
      <c r="G1318" t="s">
        <v>2053</v>
      </c>
      <c r="H1318" t="s">
        <v>311</v>
      </c>
      <c r="I1318" t="s">
        <v>311</v>
      </c>
      <c r="J1318">
        <v>11</v>
      </c>
    </row>
    <row r="1319" spans="1:10" x14ac:dyDescent="0.35">
      <c r="A1319" t="s">
        <v>14925</v>
      </c>
      <c r="B1319">
        <v>56</v>
      </c>
      <c r="C1319">
        <v>140</v>
      </c>
      <c r="D1319">
        <v>1318</v>
      </c>
      <c r="E1319" t="s">
        <v>328</v>
      </c>
      <c r="F1319" t="s">
        <v>0</v>
      </c>
      <c r="G1319" t="s">
        <v>2235</v>
      </c>
      <c r="H1319">
        <v>2.8109999999999999</v>
      </c>
      <c r="I1319">
        <v>52.7</v>
      </c>
      <c r="J1319">
        <v>11</v>
      </c>
    </row>
    <row r="1320" spans="1:10" x14ac:dyDescent="0.35">
      <c r="A1320" t="s">
        <v>14926</v>
      </c>
      <c r="B1320">
        <v>59</v>
      </c>
      <c r="C1320">
        <v>138</v>
      </c>
      <c r="D1320">
        <v>1319</v>
      </c>
      <c r="E1320" t="s">
        <v>334</v>
      </c>
      <c r="F1320" t="s">
        <v>0</v>
      </c>
      <c r="G1320" t="s">
        <v>14169</v>
      </c>
      <c r="H1320">
        <v>1.375</v>
      </c>
      <c r="I1320">
        <v>16.93</v>
      </c>
      <c r="J1320">
        <v>15</v>
      </c>
    </row>
    <row r="1321" spans="1:10" x14ac:dyDescent="0.35">
      <c r="A1321" t="s">
        <v>14927</v>
      </c>
      <c r="B1321">
        <v>103</v>
      </c>
      <c r="C1321">
        <v>136</v>
      </c>
      <c r="D1321">
        <v>1320</v>
      </c>
      <c r="E1321" t="s">
        <v>311</v>
      </c>
      <c r="F1321" t="s">
        <v>0</v>
      </c>
      <c r="G1321" t="s">
        <v>8272</v>
      </c>
      <c r="H1321" t="s">
        <v>311</v>
      </c>
      <c r="I1321" t="s">
        <v>311</v>
      </c>
      <c r="J1321">
        <v>28</v>
      </c>
    </row>
    <row r="1322" spans="1:10" x14ac:dyDescent="0.35">
      <c r="A1322" t="s">
        <v>14928</v>
      </c>
      <c r="B1322">
        <v>66</v>
      </c>
      <c r="C1322">
        <v>135</v>
      </c>
      <c r="D1322">
        <v>1321</v>
      </c>
      <c r="E1322" t="s">
        <v>312</v>
      </c>
      <c r="F1322" t="s">
        <v>0</v>
      </c>
      <c r="G1322" t="s">
        <v>4921</v>
      </c>
      <c r="H1322">
        <v>1.167</v>
      </c>
      <c r="I1322">
        <v>39.25</v>
      </c>
      <c r="J1322">
        <v>27</v>
      </c>
    </row>
    <row r="1323" spans="1:10" x14ac:dyDescent="0.35">
      <c r="A1323" t="s">
        <v>14929</v>
      </c>
      <c r="B1323">
        <v>98</v>
      </c>
      <c r="C1323">
        <v>135</v>
      </c>
      <c r="D1323">
        <v>1321</v>
      </c>
      <c r="E1323" t="s">
        <v>311</v>
      </c>
      <c r="F1323" t="s">
        <v>0</v>
      </c>
      <c r="G1323" t="s">
        <v>2235</v>
      </c>
      <c r="H1323" t="s">
        <v>311</v>
      </c>
      <c r="I1323" t="s">
        <v>311</v>
      </c>
      <c r="J1323">
        <v>7</v>
      </c>
    </row>
    <row r="1324" spans="1:10" x14ac:dyDescent="0.35">
      <c r="A1324" t="s">
        <v>14930</v>
      </c>
      <c r="B1324">
        <v>79</v>
      </c>
      <c r="C1324">
        <v>135</v>
      </c>
      <c r="D1324">
        <v>1321</v>
      </c>
      <c r="E1324" t="s">
        <v>312</v>
      </c>
      <c r="F1324" t="s">
        <v>0</v>
      </c>
      <c r="G1324" t="s">
        <v>4022</v>
      </c>
      <c r="H1324">
        <v>1.5780000000000001</v>
      </c>
      <c r="I1324">
        <v>36.630000000000003</v>
      </c>
      <c r="J1324">
        <v>34</v>
      </c>
    </row>
    <row r="1325" spans="1:10" x14ac:dyDescent="0.35">
      <c r="A1325" t="s">
        <v>14931</v>
      </c>
      <c r="B1325">
        <v>99</v>
      </c>
      <c r="C1325">
        <v>135</v>
      </c>
      <c r="D1325">
        <v>1321</v>
      </c>
      <c r="E1325" t="s">
        <v>334</v>
      </c>
      <c r="F1325" t="s">
        <v>0</v>
      </c>
      <c r="G1325" t="s">
        <v>3628</v>
      </c>
      <c r="H1325">
        <v>0.75800000000000001</v>
      </c>
      <c r="I1325">
        <v>11.6</v>
      </c>
      <c r="J1325">
        <v>34</v>
      </c>
    </row>
    <row r="1326" spans="1:10" x14ac:dyDescent="0.35">
      <c r="A1326" t="s">
        <v>14932</v>
      </c>
      <c r="B1326">
        <v>88</v>
      </c>
      <c r="C1326">
        <v>134</v>
      </c>
      <c r="D1326">
        <v>1325</v>
      </c>
      <c r="E1326" t="s">
        <v>334</v>
      </c>
      <c r="F1326" t="s">
        <v>0</v>
      </c>
      <c r="G1326" t="s">
        <v>2053</v>
      </c>
      <c r="H1326">
        <v>0.93400000000000005</v>
      </c>
      <c r="I1326">
        <v>13.85</v>
      </c>
      <c r="J1326">
        <v>29</v>
      </c>
    </row>
    <row r="1327" spans="1:10" x14ac:dyDescent="0.35">
      <c r="A1327" t="s">
        <v>14933</v>
      </c>
      <c r="B1327">
        <v>30</v>
      </c>
      <c r="C1327">
        <v>133</v>
      </c>
      <c r="D1327">
        <v>1326</v>
      </c>
      <c r="E1327" t="s">
        <v>311</v>
      </c>
      <c r="F1327" t="s">
        <v>0</v>
      </c>
      <c r="G1327" t="s">
        <v>2235</v>
      </c>
      <c r="H1327" t="s">
        <v>311</v>
      </c>
      <c r="I1327" t="s">
        <v>311</v>
      </c>
      <c r="J1327">
        <v>8</v>
      </c>
    </row>
    <row r="1328" spans="1:10" x14ac:dyDescent="0.35">
      <c r="A1328" t="s">
        <v>14934</v>
      </c>
      <c r="B1328">
        <v>111</v>
      </c>
      <c r="C1328">
        <v>133</v>
      </c>
      <c r="D1328">
        <v>1326</v>
      </c>
      <c r="E1328" t="s">
        <v>311</v>
      </c>
      <c r="F1328" t="s">
        <v>0</v>
      </c>
      <c r="G1328" t="s">
        <v>2063</v>
      </c>
      <c r="H1328" t="s">
        <v>311</v>
      </c>
      <c r="I1328" t="s">
        <v>311</v>
      </c>
      <c r="J1328">
        <v>82</v>
      </c>
    </row>
    <row r="1329" spans="1:10" x14ac:dyDescent="0.35">
      <c r="A1329" t="s">
        <v>14935</v>
      </c>
      <c r="B1329">
        <v>27</v>
      </c>
      <c r="C1329">
        <v>133</v>
      </c>
      <c r="D1329">
        <v>1326</v>
      </c>
      <c r="E1329" t="s">
        <v>311</v>
      </c>
      <c r="F1329" t="s">
        <v>0</v>
      </c>
      <c r="G1329" t="s">
        <v>14936</v>
      </c>
      <c r="H1329" t="s">
        <v>311</v>
      </c>
      <c r="I1329" t="s">
        <v>311</v>
      </c>
      <c r="J1329">
        <v>4</v>
      </c>
    </row>
    <row r="1330" spans="1:10" x14ac:dyDescent="0.35">
      <c r="A1330" t="s">
        <v>14937</v>
      </c>
      <c r="B1330">
        <v>85</v>
      </c>
      <c r="C1330">
        <v>132</v>
      </c>
      <c r="D1330">
        <v>1329</v>
      </c>
      <c r="E1330" t="s">
        <v>328</v>
      </c>
      <c r="F1330" t="s">
        <v>0</v>
      </c>
      <c r="G1330" t="s">
        <v>10944</v>
      </c>
      <c r="H1330">
        <v>0.71799999999999997</v>
      </c>
      <c r="I1330">
        <v>60.29</v>
      </c>
      <c r="J1330">
        <v>25</v>
      </c>
    </row>
    <row r="1331" spans="1:10" hidden="1" x14ac:dyDescent="0.35">
      <c r="A1331" t="s">
        <v>14938</v>
      </c>
      <c r="B1331">
        <v>19</v>
      </c>
      <c r="C1331">
        <v>130</v>
      </c>
      <c r="D1331">
        <v>1330</v>
      </c>
      <c r="E1331" t="s">
        <v>311</v>
      </c>
      <c r="F1331" t="s">
        <v>3848</v>
      </c>
      <c r="G1331" t="s">
        <v>311</v>
      </c>
      <c r="H1331" t="s">
        <v>311</v>
      </c>
      <c r="I1331" t="s">
        <v>311</v>
      </c>
      <c r="J1331">
        <v>0</v>
      </c>
    </row>
    <row r="1332" spans="1:10" x14ac:dyDescent="0.35">
      <c r="A1332" t="s">
        <v>14939</v>
      </c>
      <c r="B1332">
        <v>101</v>
      </c>
      <c r="C1332">
        <v>130</v>
      </c>
      <c r="D1332">
        <v>1330</v>
      </c>
      <c r="E1332" t="s">
        <v>311</v>
      </c>
      <c r="F1332" t="s">
        <v>0</v>
      </c>
      <c r="G1332" t="s">
        <v>3026</v>
      </c>
      <c r="H1332" t="s">
        <v>311</v>
      </c>
      <c r="I1332" t="s">
        <v>311</v>
      </c>
      <c r="J1332">
        <v>19</v>
      </c>
    </row>
    <row r="1333" spans="1:10" x14ac:dyDescent="0.35">
      <c r="A1333" t="s">
        <v>14940</v>
      </c>
      <c r="B1333">
        <v>51</v>
      </c>
      <c r="C1333">
        <v>127</v>
      </c>
      <c r="D1333">
        <v>1332</v>
      </c>
      <c r="E1333" t="s">
        <v>312</v>
      </c>
      <c r="F1333" t="s">
        <v>0</v>
      </c>
      <c r="G1333" t="s">
        <v>14941</v>
      </c>
      <c r="H1333">
        <v>1.2769999999999999</v>
      </c>
      <c r="I1333">
        <v>31.72</v>
      </c>
      <c r="J1333">
        <v>3</v>
      </c>
    </row>
    <row r="1334" spans="1:10" x14ac:dyDescent="0.35">
      <c r="A1334" t="s">
        <v>14942</v>
      </c>
      <c r="B1334">
        <v>118</v>
      </c>
      <c r="C1334">
        <v>126</v>
      </c>
      <c r="D1334">
        <v>1333</v>
      </c>
      <c r="E1334" t="s">
        <v>334</v>
      </c>
      <c r="F1334" t="s">
        <v>0</v>
      </c>
      <c r="G1334" t="s">
        <v>2053</v>
      </c>
      <c r="H1334">
        <v>1.034</v>
      </c>
      <c r="I1334">
        <v>16.489999999999998</v>
      </c>
      <c r="J1334">
        <v>33</v>
      </c>
    </row>
    <row r="1335" spans="1:10" x14ac:dyDescent="0.35">
      <c r="A1335" t="s">
        <v>14943</v>
      </c>
      <c r="B1335">
        <v>130</v>
      </c>
      <c r="C1335">
        <v>124</v>
      </c>
      <c r="D1335">
        <v>1334</v>
      </c>
      <c r="E1335" t="s">
        <v>334</v>
      </c>
      <c r="F1335" t="s">
        <v>0</v>
      </c>
      <c r="G1335" t="s">
        <v>1961</v>
      </c>
      <c r="H1335">
        <v>0.496</v>
      </c>
      <c r="I1335">
        <v>4.17</v>
      </c>
      <c r="J1335">
        <v>31</v>
      </c>
    </row>
    <row r="1336" spans="1:10" x14ac:dyDescent="0.35">
      <c r="A1336" t="s">
        <v>14944</v>
      </c>
      <c r="B1336">
        <v>50</v>
      </c>
      <c r="C1336">
        <v>123</v>
      </c>
      <c r="D1336">
        <v>1335</v>
      </c>
      <c r="E1336" t="s">
        <v>311</v>
      </c>
      <c r="F1336" t="s">
        <v>0</v>
      </c>
      <c r="G1336" t="s">
        <v>6759</v>
      </c>
      <c r="H1336" t="s">
        <v>311</v>
      </c>
      <c r="I1336" t="s">
        <v>311</v>
      </c>
      <c r="J1336">
        <v>23</v>
      </c>
    </row>
    <row r="1337" spans="1:10" x14ac:dyDescent="0.35">
      <c r="A1337" t="s">
        <v>14945</v>
      </c>
      <c r="B1337">
        <v>152</v>
      </c>
      <c r="C1337">
        <v>123</v>
      </c>
      <c r="D1337">
        <v>1335</v>
      </c>
      <c r="E1337" t="s">
        <v>334</v>
      </c>
      <c r="F1337" t="s">
        <v>0</v>
      </c>
      <c r="G1337" t="s">
        <v>1961</v>
      </c>
      <c r="H1337">
        <v>0.36</v>
      </c>
      <c r="I1337">
        <v>0.91</v>
      </c>
      <c r="J1337">
        <v>106</v>
      </c>
    </row>
    <row r="1338" spans="1:10" x14ac:dyDescent="0.35">
      <c r="A1338" t="s">
        <v>14946</v>
      </c>
      <c r="B1338">
        <v>75</v>
      </c>
      <c r="C1338">
        <v>122</v>
      </c>
      <c r="D1338">
        <v>1337</v>
      </c>
      <c r="E1338" t="s">
        <v>312</v>
      </c>
      <c r="F1338" t="s">
        <v>0</v>
      </c>
      <c r="G1338" t="s">
        <v>14947</v>
      </c>
      <c r="H1338">
        <v>0.93899999999999995</v>
      </c>
      <c r="I1338">
        <v>35.6</v>
      </c>
      <c r="J1338">
        <v>8</v>
      </c>
    </row>
    <row r="1339" spans="1:10" x14ac:dyDescent="0.35">
      <c r="A1339" t="s">
        <v>14948</v>
      </c>
      <c r="B1339">
        <v>42</v>
      </c>
      <c r="C1339">
        <v>121</v>
      </c>
      <c r="D1339">
        <v>1338</v>
      </c>
      <c r="E1339" t="s">
        <v>311</v>
      </c>
      <c r="F1339" t="s">
        <v>0</v>
      </c>
      <c r="G1339" t="s">
        <v>2760</v>
      </c>
      <c r="H1339" t="s">
        <v>311</v>
      </c>
      <c r="I1339" t="s">
        <v>311</v>
      </c>
      <c r="J1339">
        <v>5</v>
      </c>
    </row>
    <row r="1340" spans="1:10" x14ac:dyDescent="0.35">
      <c r="A1340" t="s">
        <v>14949</v>
      </c>
      <c r="B1340">
        <v>107</v>
      </c>
      <c r="C1340">
        <v>121</v>
      </c>
      <c r="D1340">
        <v>1338</v>
      </c>
      <c r="E1340" t="s">
        <v>311</v>
      </c>
      <c r="F1340" t="s">
        <v>0</v>
      </c>
      <c r="G1340" t="s">
        <v>4022</v>
      </c>
      <c r="H1340" t="s">
        <v>311</v>
      </c>
      <c r="I1340" t="s">
        <v>311</v>
      </c>
      <c r="J1340">
        <v>7</v>
      </c>
    </row>
    <row r="1341" spans="1:10" x14ac:dyDescent="0.35">
      <c r="A1341" t="s">
        <v>14950</v>
      </c>
      <c r="B1341">
        <v>92</v>
      </c>
      <c r="C1341">
        <v>120</v>
      </c>
      <c r="D1341">
        <v>1340</v>
      </c>
      <c r="E1341" t="s">
        <v>311</v>
      </c>
      <c r="F1341" t="s">
        <v>0</v>
      </c>
      <c r="G1341" t="s">
        <v>2799</v>
      </c>
      <c r="H1341" t="s">
        <v>311</v>
      </c>
      <c r="I1341" t="s">
        <v>311</v>
      </c>
      <c r="J1341">
        <v>7</v>
      </c>
    </row>
    <row r="1342" spans="1:10" x14ac:dyDescent="0.35">
      <c r="A1342" t="s">
        <v>14951</v>
      </c>
      <c r="B1342">
        <v>37</v>
      </c>
      <c r="C1342">
        <v>119</v>
      </c>
      <c r="D1342">
        <v>1341</v>
      </c>
      <c r="E1342" t="s">
        <v>312</v>
      </c>
      <c r="F1342" t="s">
        <v>0</v>
      </c>
      <c r="G1342" t="s">
        <v>4219</v>
      </c>
      <c r="H1342">
        <v>1.222</v>
      </c>
      <c r="I1342">
        <v>45.13</v>
      </c>
      <c r="J1342">
        <v>12</v>
      </c>
    </row>
    <row r="1343" spans="1:10" x14ac:dyDescent="0.35">
      <c r="A1343" t="s">
        <v>14952</v>
      </c>
      <c r="B1343">
        <v>226</v>
      </c>
      <c r="C1343">
        <v>119</v>
      </c>
      <c r="D1343">
        <v>1341</v>
      </c>
      <c r="E1343" t="s">
        <v>311</v>
      </c>
      <c r="F1343" t="s">
        <v>0</v>
      </c>
      <c r="G1343" t="s">
        <v>1940</v>
      </c>
      <c r="H1343" t="s">
        <v>311</v>
      </c>
      <c r="I1343" t="s">
        <v>311</v>
      </c>
      <c r="J1343">
        <v>23</v>
      </c>
    </row>
    <row r="1344" spans="1:10" x14ac:dyDescent="0.35">
      <c r="A1344" t="s">
        <v>14953</v>
      </c>
      <c r="B1344">
        <v>46</v>
      </c>
      <c r="C1344">
        <v>118</v>
      </c>
      <c r="D1344">
        <v>1343</v>
      </c>
      <c r="E1344" t="s">
        <v>334</v>
      </c>
      <c r="F1344" t="s">
        <v>0</v>
      </c>
      <c r="G1344" t="s">
        <v>14954</v>
      </c>
      <c r="H1344">
        <v>1.119</v>
      </c>
      <c r="I1344">
        <v>9.35</v>
      </c>
      <c r="J1344">
        <v>25</v>
      </c>
    </row>
    <row r="1345" spans="1:10" x14ac:dyDescent="0.35">
      <c r="A1345" t="s">
        <v>14955</v>
      </c>
      <c r="B1345">
        <v>49</v>
      </c>
      <c r="C1345">
        <v>118</v>
      </c>
      <c r="D1345">
        <v>1343</v>
      </c>
      <c r="E1345" t="s">
        <v>312</v>
      </c>
      <c r="F1345" t="s">
        <v>0</v>
      </c>
      <c r="G1345" t="s">
        <v>3554</v>
      </c>
      <c r="H1345">
        <v>1.75</v>
      </c>
      <c r="I1345">
        <v>35</v>
      </c>
      <c r="J1345">
        <v>25</v>
      </c>
    </row>
    <row r="1346" spans="1:10" x14ac:dyDescent="0.35">
      <c r="A1346" t="s">
        <v>14956</v>
      </c>
      <c r="B1346">
        <v>73</v>
      </c>
      <c r="C1346">
        <v>118</v>
      </c>
      <c r="D1346">
        <v>1343</v>
      </c>
      <c r="E1346" t="s">
        <v>312</v>
      </c>
      <c r="F1346" t="s">
        <v>0</v>
      </c>
      <c r="G1346" t="s">
        <v>14575</v>
      </c>
      <c r="H1346">
        <v>1.38</v>
      </c>
      <c r="I1346">
        <v>27.17</v>
      </c>
      <c r="J1346">
        <v>8</v>
      </c>
    </row>
    <row r="1347" spans="1:10" x14ac:dyDescent="0.35">
      <c r="A1347" t="s">
        <v>14957</v>
      </c>
      <c r="B1347">
        <v>57</v>
      </c>
      <c r="C1347">
        <v>117</v>
      </c>
      <c r="D1347">
        <v>1346</v>
      </c>
      <c r="E1347" t="s">
        <v>311</v>
      </c>
      <c r="F1347" t="s">
        <v>0</v>
      </c>
      <c r="G1347" t="s">
        <v>2053</v>
      </c>
      <c r="H1347" t="s">
        <v>311</v>
      </c>
      <c r="I1347" t="s">
        <v>311</v>
      </c>
      <c r="J1347">
        <v>15</v>
      </c>
    </row>
    <row r="1348" spans="1:10" x14ac:dyDescent="0.35">
      <c r="A1348" t="s">
        <v>14958</v>
      </c>
      <c r="B1348">
        <v>44</v>
      </c>
      <c r="C1348">
        <v>117</v>
      </c>
      <c r="D1348">
        <v>1346</v>
      </c>
      <c r="E1348" t="s">
        <v>311</v>
      </c>
      <c r="F1348" t="s">
        <v>0</v>
      </c>
      <c r="G1348" t="s">
        <v>9579</v>
      </c>
      <c r="H1348" t="s">
        <v>311</v>
      </c>
      <c r="I1348" t="s">
        <v>311</v>
      </c>
      <c r="J1348">
        <v>12</v>
      </c>
    </row>
    <row r="1349" spans="1:10" x14ac:dyDescent="0.35">
      <c r="A1349" t="s">
        <v>14959</v>
      </c>
      <c r="B1349">
        <v>59</v>
      </c>
      <c r="C1349">
        <v>116</v>
      </c>
      <c r="D1349">
        <v>1348</v>
      </c>
      <c r="E1349" t="s">
        <v>311</v>
      </c>
      <c r="F1349" t="s">
        <v>0</v>
      </c>
      <c r="G1349" t="s">
        <v>8953</v>
      </c>
      <c r="H1349" t="s">
        <v>311</v>
      </c>
      <c r="I1349" t="s">
        <v>311</v>
      </c>
      <c r="J1349">
        <v>2</v>
      </c>
    </row>
    <row r="1350" spans="1:10" x14ac:dyDescent="0.35">
      <c r="A1350" t="s">
        <v>14960</v>
      </c>
      <c r="B1350">
        <v>45</v>
      </c>
      <c r="C1350">
        <v>113</v>
      </c>
      <c r="D1350">
        <v>1349</v>
      </c>
      <c r="E1350" t="s">
        <v>311</v>
      </c>
      <c r="F1350" t="s">
        <v>0</v>
      </c>
      <c r="G1350" t="s">
        <v>2739</v>
      </c>
      <c r="H1350" t="s">
        <v>311</v>
      </c>
      <c r="I1350" t="s">
        <v>311</v>
      </c>
      <c r="J1350">
        <v>43</v>
      </c>
    </row>
    <row r="1351" spans="1:10" x14ac:dyDescent="0.35">
      <c r="A1351" t="s">
        <v>14961</v>
      </c>
      <c r="B1351">
        <v>34</v>
      </c>
      <c r="C1351">
        <v>112</v>
      </c>
      <c r="D1351">
        <v>1350</v>
      </c>
      <c r="E1351" t="s">
        <v>328</v>
      </c>
      <c r="F1351" t="s">
        <v>0</v>
      </c>
      <c r="G1351" t="s">
        <v>14962</v>
      </c>
      <c r="H1351">
        <v>2.2000000000000002</v>
      </c>
      <c r="I1351">
        <v>60.8</v>
      </c>
      <c r="J1351">
        <v>14</v>
      </c>
    </row>
    <row r="1352" spans="1:10" x14ac:dyDescent="0.35">
      <c r="A1352" t="s">
        <v>14963</v>
      </c>
      <c r="B1352">
        <v>70</v>
      </c>
      <c r="C1352">
        <v>110</v>
      </c>
      <c r="D1352">
        <v>1351</v>
      </c>
      <c r="E1352" t="s">
        <v>311</v>
      </c>
      <c r="F1352" t="s">
        <v>0</v>
      </c>
      <c r="G1352" t="s">
        <v>2801</v>
      </c>
      <c r="H1352" t="s">
        <v>311</v>
      </c>
      <c r="I1352" t="s">
        <v>311</v>
      </c>
      <c r="J1352">
        <v>16</v>
      </c>
    </row>
    <row r="1353" spans="1:10" x14ac:dyDescent="0.35">
      <c r="A1353" t="s">
        <v>14964</v>
      </c>
      <c r="B1353">
        <v>36</v>
      </c>
      <c r="C1353">
        <v>109</v>
      </c>
      <c r="D1353">
        <v>1352</v>
      </c>
      <c r="E1353" t="s">
        <v>328</v>
      </c>
      <c r="F1353" t="s">
        <v>0</v>
      </c>
      <c r="G1353" t="s">
        <v>8129</v>
      </c>
      <c r="H1353">
        <v>1.7430000000000001</v>
      </c>
      <c r="I1353">
        <v>37.01</v>
      </c>
      <c r="J1353">
        <v>5</v>
      </c>
    </row>
    <row r="1354" spans="1:10" x14ac:dyDescent="0.35">
      <c r="A1354" t="s">
        <v>14965</v>
      </c>
      <c r="B1354">
        <v>24</v>
      </c>
      <c r="C1354">
        <v>108</v>
      </c>
      <c r="D1354">
        <v>1353</v>
      </c>
      <c r="E1354" t="s">
        <v>311</v>
      </c>
      <c r="F1354" t="s">
        <v>0</v>
      </c>
      <c r="G1354" t="s">
        <v>311</v>
      </c>
      <c r="H1354" t="s">
        <v>311</v>
      </c>
      <c r="I1354" t="s">
        <v>311</v>
      </c>
      <c r="J1354">
        <v>23</v>
      </c>
    </row>
    <row r="1355" spans="1:10" x14ac:dyDescent="0.35">
      <c r="A1355" t="s">
        <v>14966</v>
      </c>
      <c r="B1355">
        <v>60</v>
      </c>
      <c r="C1355">
        <v>106</v>
      </c>
      <c r="D1355">
        <v>1354</v>
      </c>
      <c r="E1355" t="s">
        <v>311</v>
      </c>
      <c r="F1355" t="s">
        <v>0</v>
      </c>
      <c r="G1355" t="s">
        <v>4219</v>
      </c>
      <c r="H1355" t="s">
        <v>311</v>
      </c>
      <c r="I1355" t="s">
        <v>311</v>
      </c>
      <c r="J1355">
        <v>19</v>
      </c>
    </row>
    <row r="1356" spans="1:10" hidden="1" x14ac:dyDescent="0.35">
      <c r="A1356" t="s">
        <v>14967</v>
      </c>
      <c r="B1356">
        <v>13</v>
      </c>
      <c r="C1356">
        <v>105</v>
      </c>
      <c r="D1356">
        <v>1355</v>
      </c>
      <c r="E1356" t="s">
        <v>311</v>
      </c>
      <c r="F1356" t="s">
        <v>3848</v>
      </c>
      <c r="G1356" t="s">
        <v>311</v>
      </c>
      <c r="H1356" t="s">
        <v>311</v>
      </c>
      <c r="I1356" t="s">
        <v>311</v>
      </c>
      <c r="J1356">
        <v>2</v>
      </c>
    </row>
    <row r="1357" spans="1:10" x14ac:dyDescent="0.35">
      <c r="A1357" t="s">
        <v>14968</v>
      </c>
      <c r="B1357">
        <v>192</v>
      </c>
      <c r="C1357">
        <v>105</v>
      </c>
      <c r="D1357">
        <v>1355</v>
      </c>
      <c r="E1357" t="s">
        <v>334</v>
      </c>
      <c r="F1357" t="s">
        <v>0</v>
      </c>
      <c r="G1357" t="s">
        <v>3052</v>
      </c>
      <c r="H1357">
        <v>0.40799999999999997</v>
      </c>
      <c r="I1357">
        <v>10.76</v>
      </c>
      <c r="J1357">
        <v>12</v>
      </c>
    </row>
    <row r="1358" spans="1:10" x14ac:dyDescent="0.35">
      <c r="A1358" t="s">
        <v>14969</v>
      </c>
      <c r="B1358">
        <v>53</v>
      </c>
      <c r="C1358">
        <v>105</v>
      </c>
      <c r="D1358">
        <v>1355</v>
      </c>
      <c r="E1358" t="s">
        <v>311</v>
      </c>
      <c r="F1358" t="s">
        <v>0</v>
      </c>
      <c r="G1358" t="s">
        <v>3026</v>
      </c>
      <c r="H1358" t="s">
        <v>311</v>
      </c>
      <c r="I1358" t="s">
        <v>311</v>
      </c>
      <c r="J1358">
        <v>3</v>
      </c>
    </row>
    <row r="1359" spans="1:10" x14ac:dyDescent="0.35">
      <c r="A1359" t="s">
        <v>14970</v>
      </c>
      <c r="B1359">
        <v>41</v>
      </c>
      <c r="C1359">
        <v>105</v>
      </c>
      <c r="D1359">
        <v>1355</v>
      </c>
      <c r="E1359" t="s">
        <v>311</v>
      </c>
      <c r="F1359" t="s">
        <v>0</v>
      </c>
      <c r="G1359" t="s">
        <v>2760</v>
      </c>
      <c r="H1359" t="s">
        <v>311</v>
      </c>
      <c r="I1359" t="s">
        <v>311</v>
      </c>
      <c r="J1359">
        <v>4</v>
      </c>
    </row>
    <row r="1360" spans="1:10" x14ac:dyDescent="0.35">
      <c r="A1360" t="s">
        <v>14971</v>
      </c>
      <c r="B1360">
        <v>81</v>
      </c>
      <c r="C1360">
        <v>102</v>
      </c>
      <c r="D1360">
        <v>1359</v>
      </c>
      <c r="E1360" t="s">
        <v>311</v>
      </c>
      <c r="F1360" t="s">
        <v>0</v>
      </c>
      <c r="G1360" t="s">
        <v>7676</v>
      </c>
      <c r="H1360" t="s">
        <v>311</v>
      </c>
      <c r="I1360" t="s">
        <v>311</v>
      </c>
      <c r="J1360">
        <v>25</v>
      </c>
    </row>
    <row r="1361" spans="1:10" x14ac:dyDescent="0.35">
      <c r="A1361" t="s">
        <v>14972</v>
      </c>
      <c r="B1361">
        <v>94</v>
      </c>
      <c r="C1361">
        <v>102</v>
      </c>
      <c r="D1361">
        <v>1359</v>
      </c>
      <c r="E1361" t="s">
        <v>334</v>
      </c>
      <c r="F1361" t="s">
        <v>0</v>
      </c>
      <c r="G1361" t="s">
        <v>7438</v>
      </c>
      <c r="H1361">
        <v>0.63900000000000001</v>
      </c>
      <c r="I1361">
        <v>7.31</v>
      </c>
      <c r="J1361">
        <v>7</v>
      </c>
    </row>
    <row r="1362" spans="1:10" hidden="1" x14ac:dyDescent="0.35">
      <c r="A1362" t="s">
        <v>14973</v>
      </c>
      <c r="B1362">
        <v>20</v>
      </c>
      <c r="C1362">
        <v>101</v>
      </c>
      <c r="D1362">
        <v>1361</v>
      </c>
      <c r="E1362" t="s">
        <v>311</v>
      </c>
      <c r="F1362" t="s">
        <v>3848</v>
      </c>
      <c r="G1362" t="s">
        <v>311</v>
      </c>
      <c r="H1362" t="s">
        <v>311</v>
      </c>
      <c r="I1362" t="s">
        <v>311</v>
      </c>
      <c r="J1362">
        <v>2</v>
      </c>
    </row>
    <row r="1363" spans="1:10" x14ac:dyDescent="0.35">
      <c r="A1363" t="s">
        <v>14974</v>
      </c>
      <c r="B1363">
        <v>59</v>
      </c>
      <c r="C1363">
        <v>101</v>
      </c>
      <c r="D1363">
        <v>1361</v>
      </c>
      <c r="E1363" t="s">
        <v>311</v>
      </c>
      <c r="F1363" t="s">
        <v>0</v>
      </c>
      <c r="G1363" t="s">
        <v>2053</v>
      </c>
      <c r="H1363" t="s">
        <v>311</v>
      </c>
      <c r="I1363" t="s">
        <v>311</v>
      </c>
      <c r="J1363">
        <v>18</v>
      </c>
    </row>
    <row r="1364" spans="1:10" x14ac:dyDescent="0.35">
      <c r="A1364" t="s">
        <v>14975</v>
      </c>
      <c r="B1364">
        <v>60</v>
      </c>
      <c r="C1364">
        <v>100</v>
      </c>
      <c r="D1364">
        <v>1363</v>
      </c>
      <c r="E1364" t="s">
        <v>311</v>
      </c>
      <c r="F1364" t="s">
        <v>0</v>
      </c>
      <c r="G1364" t="s">
        <v>7560</v>
      </c>
      <c r="H1364" t="s">
        <v>311</v>
      </c>
      <c r="I1364" t="s">
        <v>311</v>
      </c>
      <c r="J1364">
        <v>4</v>
      </c>
    </row>
    <row r="1365" spans="1:10" x14ac:dyDescent="0.35">
      <c r="A1365" t="s">
        <v>14976</v>
      </c>
      <c r="B1365">
        <v>46</v>
      </c>
      <c r="C1365">
        <v>100</v>
      </c>
      <c r="D1365">
        <v>1363</v>
      </c>
      <c r="E1365" t="s">
        <v>312</v>
      </c>
      <c r="F1365" t="s">
        <v>0</v>
      </c>
      <c r="G1365" t="s">
        <v>3932</v>
      </c>
      <c r="H1365">
        <v>1.262</v>
      </c>
      <c r="I1365">
        <v>25.45</v>
      </c>
      <c r="J1365">
        <v>21</v>
      </c>
    </row>
    <row r="1366" spans="1:10" x14ac:dyDescent="0.35">
      <c r="A1366" t="s">
        <v>14977</v>
      </c>
      <c r="B1366">
        <v>54</v>
      </c>
      <c r="C1366">
        <v>99</v>
      </c>
      <c r="D1366">
        <v>1365</v>
      </c>
      <c r="E1366" t="s">
        <v>312</v>
      </c>
      <c r="F1366" t="s">
        <v>0</v>
      </c>
      <c r="G1366" t="s">
        <v>14978</v>
      </c>
      <c r="H1366">
        <v>1.1459999999999999</v>
      </c>
      <c r="I1366">
        <v>27.08</v>
      </c>
      <c r="J1366">
        <v>9</v>
      </c>
    </row>
    <row r="1367" spans="1:10" x14ac:dyDescent="0.35">
      <c r="A1367" t="s">
        <v>14979</v>
      </c>
      <c r="B1367">
        <v>76</v>
      </c>
      <c r="C1367">
        <v>98</v>
      </c>
      <c r="D1367">
        <v>1366</v>
      </c>
      <c r="E1367" t="s">
        <v>311</v>
      </c>
      <c r="F1367" t="s">
        <v>0</v>
      </c>
      <c r="G1367" t="s">
        <v>7676</v>
      </c>
      <c r="H1367" t="s">
        <v>311</v>
      </c>
      <c r="I1367" t="s">
        <v>311</v>
      </c>
      <c r="J1367">
        <v>21</v>
      </c>
    </row>
    <row r="1368" spans="1:10" x14ac:dyDescent="0.35">
      <c r="A1368" t="s">
        <v>14980</v>
      </c>
      <c r="B1368">
        <v>73</v>
      </c>
      <c r="C1368">
        <v>98</v>
      </c>
      <c r="D1368">
        <v>1366</v>
      </c>
      <c r="E1368" t="s">
        <v>311</v>
      </c>
      <c r="F1368" t="s">
        <v>0</v>
      </c>
      <c r="G1368" t="s">
        <v>1886</v>
      </c>
      <c r="H1368" t="s">
        <v>311</v>
      </c>
      <c r="I1368" t="s">
        <v>311</v>
      </c>
      <c r="J1368">
        <v>51</v>
      </c>
    </row>
    <row r="1369" spans="1:10" x14ac:dyDescent="0.35">
      <c r="A1369" t="s">
        <v>14981</v>
      </c>
      <c r="B1369">
        <v>44</v>
      </c>
      <c r="C1369">
        <v>97</v>
      </c>
      <c r="D1369">
        <v>1368</v>
      </c>
      <c r="E1369" t="s">
        <v>311</v>
      </c>
      <c r="F1369" t="s">
        <v>0</v>
      </c>
      <c r="G1369" t="s">
        <v>8953</v>
      </c>
      <c r="H1369" t="s">
        <v>311</v>
      </c>
      <c r="I1369" t="s">
        <v>311</v>
      </c>
      <c r="J1369">
        <v>26</v>
      </c>
    </row>
    <row r="1370" spans="1:10" x14ac:dyDescent="0.35">
      <c r="A1370" t="s">
        <v>14982</v>
      </c>
      <c r="B1370">
        <v>94</v>
      </c>
      <c r="C1370">
        <v>95</v>
      </c>
      <c r="D1370">
        <v>1369</v>
      </c>
      <c r="E1370" t="s">
        <v>311</v>
      </c>
      <c r="F1370" t="s">
        <v>0</v>
      </c>
      <c r="G1370" t="s">
        <v>6759</v>
      </c>
      <c r="H1370" t="s">
        <v>311</v>
      </c>
      <c r="I1370" t="s">
        <v>311</v>
      </c>
      <c r="J1370">
        <v>22</v>
      </c>
    </row>
    <row r="1371" spans="1:10" x14ac:dyDescent="0.35">
      <c r="A1371" t="s">
        <v>14983</v>
      </c>
      <c r="B1371">
        <v>42</v>
      </c>
      <c r="C1371">
        <v>95</v>
      </c>
      <c r="D1371">
        <v>1369</v>
      </c>
      <c r="E1371" t="s">
        <v>334</v>
      </c>
      <c r="F1371" t="s">
        <v>0</v>
      </c>
      <c r="G1371" t="s">
        <v>2053</v>
      </c>
      <c r="H1371">
        <v>0.95099999999999996</v>
      </c>
      <c r="I1371">
        <v>14.38</v>
      </c>
      <c r="J1371">
        <v>11</v>
      </c>
    </row>
    <row r="1372" spans="1:10" hidden="1" x14ac:dyDescent="0.35">
      <c r="A1372" t="s">
        <v>14984</v>
      </c>
      <c r="B1372">
        <v>9</v>
      </c>
      <c r="C1372">
        <v>95</v>
      </c>
      <c r="D1372">
        <v>1369</v>
      </c>
      <c r="E1372" t="s">
        <v>311</v>
      </c>
      <c r="F1372" t="s">
        <v>3848</v>
      </c>
      <c r="G1372" t="s">
        <v>311</v>
      </c>
      <c r="H1372" t="s">
        <v>311</v>
      </c>
      <c r="I1372" t="s">
        <v>311</v>
      </c>
      <c r="J1372">
        <v>0</v>
      </c>
    </row>
    <row r="1373" spans="1:10" x14ac:dyDescent="0.35">
      <c r="A1373" t="s">
        <v>14985</v>
      </c>
      <c r="B1373">
        <v>59</v>
      </c>
      <c r="C1373">
        <v>94</v>
      </c>
      <c r="D1373">
        <v>1372</v>
      </c>
      <c r="E1373" t="s">
        <v>334</v>
      </c>
      <c r="F1373" t="s">
        <v>0</v>
      </c>
      <c r="G1373" t="s">
        <v>2772</v>
      </c>
      <c r="H1373">
        <v>1.204</v>
      </c>
      <c r="I1373">
        <v>17.02</v>
      </c>
      <c r="J1373">
        <v>18</v>
      </c>
    </row>
    <row r="1374" spans="1:10" x14ac:dyDescent="0.35">
      <c r="A1374" t="s">
        <v>14986</v>
      </c>
      <c r="B1374">
        <v>76</v>
      </c>
      <c r="C1374">
        <v>94</v>
      </c>
      <c r="D1374">
        <v>1372</v>
      </c>
      <c r="E1374" t="s">
        <v>311</v>
      </c>
      <c r="F1374" t="s">
        <v>0</v>
      </c>
      <c r="G1374" t="s">
        <v>14575</v>
      </c>
      <c r="H1374" t="s">
        <v>311</v>
      </c>
      <c r="I1374" t="s">
        <v>311</v>
      </c>
      <c r="J1374">
        <v>3</v>
      </c>
    </row>
    <row r="1375" spans="1:10" x14ac:dyDescent="0.35">
      <c r="A1375" t="s">
        <v>14987</v>
      </c>
      <c r="B1375">
        <v>55</v>
      </c>
      <c r="C1375">
        <v>92</v>
      </c>
      <c r="D1375">
        <v>1374</v>
      </c>
      <c r="E1375" t="s">
        <v>334</v>
      </c>
      <c r="F1375" t="s">
        <v>0</v>
      </c>
      <c r="G1375" t="s">
        <v>1893</v>
      </c>
      <c r="H1375">
        <v>0.85199999999999998</v>
      </c>
      <c r="I1375">
        <v>19.77</v>
      </c>
      <c r="J1375">
        <v>0</v>
      </c>
    </row>
    <row r="1376" spans="1:10" x14ac:dyDescent="0.35">
      <c r="A1376" t="s">
        <v>14988</v>
      </c>
      <c r="B1376">
        <v>66</v>
      </c>
      <c r="C1376">
        <v>91</v>
      </c>
      <c r="D1376">
        <v>1375</v>
      </c>
      <c r="E1376" t="s">
        <v>311</v>
      </c>
      <c r="F1376" t="s">
        <v>0</v>
      </c>
      <c r="G1376" t="s">
        <v>9233</v>
      </c>
      <c r="H1376" t="s">
        <v>311</v>
      </c>
      <c r="I1376" t="s">
        <v>311</v>
      </c>
      <c r="J1376">
        <v>9</v>
      </c>
    </row>
    <row r="1377" spans="1:10" x14ac:dyDescent="0.35">
      <c r="A1377" t="s">
        <v>14989</v>
      </c>
      <c r="B1377">
        <v>50</v>
      </c>
      <c r="C1377">
        <v>91</v>
      </c>
      <c r="D1377">
        <v>1375</v>
      </c>
      <c r="E1377" t="s">
        <v>311</v>
      </c>
      <c r="F1377" t="s">
        <v>0</v>
      </c>
      <c r="G1377" t="s">
        <v>8749</v>
      </c>
      <c r="H1377" t="s">
        <v>311</v>
      </c>
      <c r="I1377" t="s">
        <v>311</v>
      </c>
      <c r="J1377">
        <v>13</v>
      </c>
    </row>
    <row r="1378" spans="1:10" x14ac:dyDescent="0.35">
      <c r="A1378" t="s">
        <v>14990</v>
      </c>
      <c r="B1378">
        <v>92</v>
      </c>
      <c r="C1378">
        <v>90</v>
      </c>
      <c r="D1378">
        <v>1377</v>
      </c>
      <c r="E1378" t="s">
        <v>312</v>
      </c>
      <c r="F1378" t="s">
        <v>0</v>
      </c>
      <c r="G1378" t="s">
        <v>14991</v>
      </c>
      <c r="H1378">
        <v>0.54100000000000004</v>
      </c>
      <c r="I1378">
        <v>30.02</v>
      </c>
      <c r="J1378">
        <v>34</v>
      </c>
    </row>
    <row r="1379" spans="1:10" x14ac:dyDescent="0.35">
      <c r="A1379" t="s">
        <v>14992</v>
      </c>
      <c r="B1379">
        <v>83</v>
      </c>
      <c r="C1379">
        <v>89</v>
      </c>
      <c r="D1379">
        <v>1378</v>
      </c>
      <c r="E1379" t="s">
        <v>334</v>
      </c>
      <c r="F1379" t="s">
        <v>0</v>
      </c>
      <c r="G1379" t="s">
        <v>2053</v>
      </c>
      <c r="H1379">
        <v>0.53</v>
      </c>
      <c r="I1379">
        <v>5.15</v>
      </c>
      <c r="J1379">
        <v>23</v>
      </c>
    </row>
    <row r="1380" spans="1:10" x14ac:dyDescent="0.35">
      <c r="A1380" t="s">
        <v>14993</v>
      </c>
      <c r="B1380">
        <v>212</v>
      </c>
      <c r="C1380">
        <v>89</v>
      </c>
      <c r="D1380">
        <v>1378</v>
      </c>
      <c r="E1380" t="s">
        <v>334</v>
      </c>
      <c r="F1380" t="s">
        <v>0</v>
      </c>
      <c r="G1380" t="s">
        <v>1938</v>
      </c>
      <c r="H1380">
        <v>0.51800000000000002</v>
      </c>
      <c r="I1380">
        <v>4.1900000000000004</v>
      </c>
      <c r="J1380">
        <v>14</v>
      </c>
    </row>
    <row r="1381" spans="1:10" x14ac:dyDescent="0.35">
      <c r="A1381" t="s">
        <v>14994</v>
      </c>
      <c r="B1381">
        <v>83</v>
      </c>
      <c r="C1381">
        <v>88</v>
      </c>
      <c r="D1381">
        <v>1380</v>
      </c>
      <c r="E1381" t="s">
        <v>328</v>
      </c>
      <c r="F1381" t="s">
        <v>0</v>
      </c>
      <c r="G1381" t="s">
        <v>14995</v>
      </c>
      <c r="H1381">
        <v>0.76700000000000002</v>
      </c>
      <c r="I1381">
        <v>33.79</v>
      </c>
      <c r="J1381">
        <v>12</v>
      </c>
    </row>
    <row r="1382" spans="1:10" x14ac:dyDescent="0.35">
      <c r="A1382" t="s">
        <v>14996</v>
      </c>
      <c r="B1382">
        <v>51</v>
      </c>
      <c r="C1382">
        <v>88</v>
      </c>
      <c r="D1382">
        <v>1380</v>
      </c>
      <c r="E1382" t="s">
        <v>334</v>
      </c>
      <c r="F1382" t="s">
        <v>0</v>
      </c>
      <c r="G1382" t="s">
        <v>4022</v>
      </c>
      <c r="H1382">
        <v>0.97799999999999998</v>
      </c>
      <c r="I1382">
        <v>17.38</v>
      </c>
      <c r="J1382">
        <v>19</v>
      </c>
    </row>
    <row r="1383" spans="1:10" x14ac:dyDescent="0.35">
      <c r="A1383" t="s">
        <v>14997</v>
      </c>
      <c r="B1383">
        <v>37</v>
      </c>
      <c r="C1383">
        <v>87</v>
      </c>
      <c r="D1383">
        <v>1382</v>
      </c>
      <c r="E1383" t="s">
        <v>334</v>
      </c>
      <c r="F1383" t="s">
        <v>0</v>
      </c>
      <c r="G1383" t="s">
        <v>2053</v>
      </c>
      <c r="H1383">
        <v>1.121</v>
      </c>
      <c r="I1383">
        <v>18.87</v>
      </c>
      <c r="J1383">
        <v>6</v>
      </c>
    </row>
    <row r="1384" spans="1:10" x14ac:dyDescent="0.35">
      <c r="A1384" t="s">
        <v>14998</v>
      </c>
      <c r="B1384">
        <v>156</v>
      </c>
      <c r="C1384">
        <v>87</v>
      </c>
      <c r="D1384">
        <v>1382</v>
      </c>
      <c r="E1384" t="s">
        <v>312</v>
      </c>
      <c r="F1384" t="s">
        <v>0</v>
      </c>
      <c r="G1384" t="s">
        <v>4921</v>
      </c>
      <c r="H1384">
        <v>1.286</v>
      </c>
      <c r="I1384">
        <v>47.85</v>
      </c>
      <c r="J1384">
        <v>15</v>
      </c>
    </row>
    <row r="1385" spans="1:10" x14ac:dyDescent="0.35">
      <c r="A1385" t="s">
        <v>14999</v>
      </c>
      <c r="B1385">
        <v>81</v>
      </c>
      <c r="C1385">
        <v>87</v>
      </c>
      <c r="D1385">
        <v>1382</v>
      </c>
      <c r="E1385" t="s">
        <v>311</v>
      </c>
      <c r="F1385" t="s">
        <v>0</v>
      </c>
      <c r="G1385" t="s">
        <v>6759</v>
      </c>
      <c r="H1385" t="s">
        <v>311</v>
      </c>
      <c r="I1385" t="s">
        <v>311</v>
      </c>
      <c r="J1385">
        <v>25</v>
      </c>
    </row>
    <row r="1386" spans="1:10" x14ac:dyDescent="0.35">
      <c r="A1386" t="s">
        <v>15000</v>
      </c>
      <c r="B1386">
        <v>103</v>
      </c>
      <c r="C1386">
        <v>85</v>
      </c>
      <c r="D1386">
        <v>1385</v>
      </c>
      <c r="E1386" t="s">
        <v>311</v>
      </c>
      <c r="F1386" t="s">
        <v>0</v>
      </c>
      <c r="G1386" t="s">
        <v>6759</v>
      </c>
      <c r="H1386" t="s">
        <v>311</v>
      </c>
      <c r="I1386" t="s">
        <v>311</v>
      </c>
      <c r="J1386">
        <v>39</v>
      </c>
    </row>
    <row r="1387" spans="1:10" x14ac:dyDescent="0.35">
      <c r="A1387" t="s">
        <v>15001</v>
      </c>
      <c r="B1387">
        <v>29</v>
      </c>
      <c r="C1387">
        <v>85</v>
      </c>
      <c r="D1387">
        <v>1385</v>
      </c>
      <c r="E1387" t="s">
        <v>312</v>
      </c>
      <c r="F1387" t="s">
        <v>0</v>
      </c>
      <c r="G1387" t="s">
        <v>4017</v>
      </c>
      <c r="H1387">
        <v>1.8149999999999999</v>
      </c>
      <c r="I1387">
        <v>43.06</v>
      </c>
      <c r="J1387">
        <v>7</v>
      </c>
    </row>
    <row r="1388" spans="1:10" x14ac:dyDescent="0.35">
      <c r="A1388" t="s">
        <v>15002</v>
      </c>
      <c r="B1388">
        <v>49</v>
      </c>
      <c r="C1388">
        <v>84</v>
      </c>
      <c r="D1388">
        <v>1387</v>
      </c>
      <c r="E1388" t="s">
        <v>311</v>
      </c>
      <c r="F1388" t="s">
        <v>0</v>
      </c>
      <c r="G1388" t="s">
        <v>1819</v>
      </c>
      <c r="H1388" t="s">
        <v>311</v>
      </c>
      <c r="I1388" t="s">
        <v>311</v>
      </c>
      <c r="J1388">
        <v>7</v>
      </c>
    </row>
    <row r="1389" spans="1:10" hidden="1" x14ac:dyDescent="0.35">
      <c r="A1389" t="s">
        <v>15003</v>
      </c>
      <c r="B1389">
        <v>23</v>
      </c>
      <c r="C1389">
        <v>84</v>
      </c>
      <c r="D1389">
        <v>1387</v>
      </c>
      <c r="E1389" t="s">
        <v>311</v>
      </c>
      <c r="F1389" t="s">
        <v>3848</v>
      </c>
      <c r="G1389" t="s">
        <v>311</v>
      </c>
      <c r="H1389" t="s">
        <v>311</v>
      </c>
      <c r="I1389" t="s">
        <v>311</v>
      </c>
      <c r="J1389">
        <v>0</v>
      </c>
    </row>
    <row r="1390" spans="1:10" x14ac:dyDescent="0.35">
      <c r="A1390" t="s">
        <v>15004</v>
      </c>
      <c r="B1390">
        <v>216</v>
      </c>
      <c r="C1390">
        <v>84</v>
      </c>
      <c r="D1390">
        <v>1387</v>
      </c>
      <c r="E1390" t="s">
        <v>311</v>
      </c>
      <c r="F1390" t="s">
        <v>0</v>
      </c>
      <c r="G1390" t="s">
        <v>9016</v>
      </c>
      <c r="H1390" t="s">
        <v>311</v>
      </c>
      <c r="I1390" t="s">
        <v>311</v>
      </c>
      <c r="J1390">
        <v>19</v>
      </c>
    </row>
    <row r="1391" spans="1:10" x14ac:dyDescent="0.35">
      <c r="A1391" t="s">
        <v>15005</v>
      </c>
      <c r="B1391">
        <v>53</v>
      </c>
      <c r="C1391">
        <v>83</v>
      </c>
      <c r="D1391">
        <v>1390</v>
      </c>
      <c r="E1391" t="s">
        <v>312</v>
      </c>
      <c r="F1391" t="s">
        <v>0</v>
      </c>
      <c r="G1391" t="s">
        <v>4050</v>
      </c>
      <c r="H1391">
        <v>1.276</v>
      </c>
      <c r="I1391">
        <v>46.77</v>
      </c>
      <c r="J1391">
        <v>9</v>
      </c>
    </row>
    <row r="1392" spans="1:10" hidden="1" x14ac:dyDescent="0.35">
      <c r="A1392" t="s">
        <v>15006</v>
      </c>
      <c r="B1392">
        <v>88</v>
      </c>
      <c r="C1392">
        <v>83</v>
      </c>
      <c r="D1392">
        <v>1390</v>
      </c>
      <c r="E1392" t="s">
        <v>311</v>
      </c>
      <c r="F1392" t="s">
        <v>3848</v>
      </c>
      <c r="G1392" t="s">
        <v>311</v>
      </c>
      <c r="H1392" t="s">
        <v>311</v>
      </c>
      <c r="I1392" t="s">
        <v>311</v>
      </c>
      <c r="J1392">
        <v>0</v>
      </c>
    </row>
    <row r="1393" spans="1:10" x14ac:dyDescent="0.35">
      <c r="A1393" t="s">
        <v>15007</v>
      </c>
      <c r="B1393">
        <v>57</v>
      </c>
      <c r="C1393">
        <v>82</v>
      </c>
      <c r="D1393">
        <v>1392</v>
      </c>
      <c r="E1393" t="s">
        <v>311</v>
      </c>
      <c r="F1393" t="s">
        <v>0</v>
      </c>
      <c r="G1393" t="s">
        <v>3788</v>
      </c>
      <c r="H1393" t="s">
        <v>311</v>
      </c>
      <c r="I1393" t="s">
        <v>311</v>
      </c>
      <c r="J1393">
        <v>54</v>
      </c>
    </row>
    <row r="1394" spans="1:10" x14ac:dyDescent="0.35">
      <c r="A1394" t="s">
        <v>15008</v>
      </c>
      <c r="B1394">
        <v>24</v>
      </c>
      <c r="C1394">
        <v>82</v>
      </c>
      <c r="D1394">
        <v>1392</v>
      </c>
      <c r="E1394" t="s">
        <v>312</v>
      </c>
      <c r="F1394" t="s">
        <v>0</v>
      </c>
      <c r="G1394" t="s">
        <v>2760</v>
      </c>
      <c r="H1394">
        <v>2.238</v>
      </c>
      <c r="I1394">
        <v>29.52</v>
      </c>
      <c r="J1394">
        <v>1</v>
      </c>
    </row>
    <row r="1395" spans="1:10" x14ac:dyDescent="0.35">
      <c r="A1395" t="s">
        <v>15009</v>
      </c>
      <c r="B1395">
        <v>147</v>
      </c>
      <c r="C1395">
        <v>81</v>
      </c>
      <c r="D1395">
        <v>1394</v>
      </c>
      <c r="E1395" t="s">
        <v>311</v>
      </c>
      <c r="F1395" t="s">
        <v>0</v>
      </c>
      <c r="G1395" t="s">
        <v>15010</v>
      </c>
      <c r="H1395" t="s">
        <v>311</v>
      </c>
      <c r="I1395" t="s">
        <v>311</v>
      </c>
      <c r="J1395">
        <v>9</v>
      </c>
    </row>
    <row r="1396" spans="1:10" x14ac:dyDescent="0.35">
      <c r="A1396" t="s">
        <v>15011</v>
      </c>
      <c r="B1396">
        <v>17</v>
      </c>
      <c r="C1396">
        <v>79</v>
      </c>
      <c r="D1396">
        <v>1395</v>
      </c>
      <c r="E1396" t="s">
        <v>311</v>
      </c>
      <c r="F1396" t="s">
        <v>0</v>
      </c>
      <c r="G1396" t="s">
        <v>1900</v>
      </c>
      <c r="H1396" t="s">
        <v>311</v>
      </c>
      <c r="I1396" t="s">
        <v>311</v>
      </c>
      <c r="J1396">
        <v>10</v>
      </c>
    </row>
    <row r="1397" spans="1:10" x14ac:dyDescent="0.35">
      <c r="A1397" t="s">
        <v>15012</v>
      </c>
      <c r="B1397">
        <v>48</v>
      </c>
      <c r="C1397">
        <v>79</v>
      </c>
      <c r="D1397">
        <v>1395</v>
      </c>
      <c r="E1397" t="s">
        <v>311</v>
      </c>
      <c r="F1397" t="s">
        <v>0</v>
      </c>
      <c r="G1397" t="s">
        <v>2972</v>
      </c>
      <c r="H1397" t="s">
        <v>311</v>
      </c>
      <c r="I1397" t="s">
        <v>311</v>
      </c>
      <c r="J1397">
        <v>8</v>
      </c>
    </row>
    <row r="1398" spans="1:10" hidden="1" x14ac:dyDescent="0.35">
      <c r="A1398" t="s">
        <v>15013</v>
      </c>
      <c r="B1398">
        <v>24</v>
      </c>
      <c r="C1398">
        <v>78</v>
      </c>
      <c r="D1398">
        <v>1397</v>
      </c>
      <c r="E1398" t="s">
        <v>311</v>
      </c>
      <c r="F1398" t="s">
        <v>3848</v>
      </c>
      <c r="G1398" t="s">
        <v>311</v>
      </c>
      <c r="H1398" t="s">
        <v>311</v>
      </c>
      <c r="I1398" t="s">
        <v>311</v>
      </c>
      <c r="J1398">
        <v>0</v>
      </c>
    </row>
    <row r="1399" spans="1:10" x14ac:dyDescent="0.35">
      <c r="A1399" t="s">
        <v>15014</v>
      </c>
      <c r="B1399">
        <v>159</v>
      </c>
      <c r="C1399">
        <v>76</v>
      </c>
      <c r="D1399">
        <v>1398</v>
      </c>
      <c r="E1399" t="s">
        <v>311</v>
      </c>
      <c r="F1399" t="s">
        <v>0</v>
      </c>
      <c r="G1399" t="s">
        <v>1845</v>
      </c>
      <c r="H1399" t="s">
        <v>311</v>
      </c>
      <c r="I1399" t="s">
        <v>311</v>
      </c>
      <c r="J1399">
        <v>8</v>
      </c>
    </row>
    <row r="1400" spans="1:10" x14ac:dyDescent="0.35">
      <c r="A1400" t="s">
        <v>15015</v>
      </c>
      <c r="B1400">
        <v>45</v>
      </c>
      <c r="C1400">
        <v>74</v>
      </c>
      <c r="D1400">
        <v>1399</v>
      </c>
      <c r="E1400" t="s">
        <v>311</v>
      </c>
      <c r="F1400" t="s">
        <v>0</v>
      </c>
      <c r="G1400" t="s">
        <v>2972</v>
      </c>
      <c r="H1400" t="s">
        <v>311</v>
      </c>
      <c r="I1400" t="s">
        <v>311</v>
      </c>
      <c r="J1400">
        <v>20</v>
      </c>
    </row>
    <row r="1401" spans="1:10" x14ac:dyDescent="0.35">
      <c r="A1401" t="s">
        <v>15016</v>
      </c>
      <c r="B1401">
        <v>58</v>
      </c>
      <c r="C1401">
        <v>74</v>
      </c>
      <c r="D1401">
        <v>1399</v>
      </c>
      <c r="E1401" t="s">
        <v>311</v>
      </c>
      <c r="F1401" t="s">
        <v>0</v>
      </c>
      <c r="G1401" t="s">
        <v>6759</v>
      </c>
      <c r="H1401" t="s">
        <v>311</v>
      </c>
      <c r="I1401" t="s">
        <v>311</v>
      </c>
      <c r="J1401">
        <v>23</v>
      </c>
    </row>
    <row r="1402" spans="1:10" x14ac:dyDescent="0.35">
      <c r="A1402" t="s">
        <v>15017</v>
      </c>
      <c r="B1402">
        <v>48</v>
      </c>
      <c r="C1402">
        <v>72</v>
      </c>
      <c r="D1402">
        <v>1401</v>
      </c>
      <c r="E1402" t="s">
        <v>334</v>
      </c>
      <c r="F1402" t="s">
        <v>0</v>
      </c>
      <c r="G1402" t="s">
        <v>3628</v>
      </c>
      <c r="H1402">
        <v>0.86699999999999999</v>
      </c>
      <c r="I1402">
        <v>15.6</v>
      </c>
      <c r="J1402">
        <v>12</v>
      </c>
    </row>
    <row r="1403" spans="1:10" x14ac:dyDescent="0.35">
      <c r="A1403" t="s">
        <v>15018</v>
      </c>
      <c r="B1403">
        <v>68</v>
      </c>
      <c r="C1403">
        <v>72</v>
      </c>
      <c r="D1403">
        <v>1401</v>
      </c>
      <c r="E1403" t="s">
        <v>311</v>
      </c>
      <c r="F1403" t="s">
        <v>0</v>
      </c>
      <c r="G1403" t="s">
        <v>6759</v>
      </c>
      <c r="H1403" t="s">
        <v>311</v>
      </c>
      <c r="I1403" t="s">
        <v>311</v>
      </c>
      <c r="J1403">
        <v>34</v>
      </c>
    </row>
    <row r="1404" spans="1:10" x14ac:dyDescent="0.35">
      <c r="A1404" t="s">
        <v>15019</v>
      </c>
      <c r="B1404">
        <v>252</v>
      </c>
      <c r="C1404">
        <v>71</v>
      </c>
      <c r="D1404">
        <v>1403</v>
      </c>
      <c r="E1404" t="s">
        <v>334</v>
      </c>
      <c r="F1404" t="s">
        <v>0</v>
      </c>
      <c r="G1404" t="s">
        <v>4022</v>
      </c>
      <c r="H1404">
        <v>0.83299999999999996</v>
      </c>
      <c r="I1404">
        <v>13.64</v>
      </c>
      <c r="J1404">
        <v>3</v>
      </c>
    </row>
    <row r="1405" spans="1:10" x14ac:dyDescent="0.35">
      <c r="A1405" t="s">
        <v>15020</v>
      </c>
      <c r="B1405">
        <v>45</v>
      </c>
      <c r="C1405">
        <v>70</v>
      </c>
      <c r="D1405">
        <v>1404</v>
      </c>
      <c r="E1405" t="s">
        <v>311</v>
      </c>
      <c r="F1405" t="s">
        <v>0</v>
      </c>
      <c r="G1405" t="s">
        <v>311</v>
      </c>
      <c r="H1405" t="s">
        <v>311</v>
      </c>
      <c r="I1405" t="s">
        <v>311</v>
      </c>
      <c r="J1405">
        <v>7</v>
      </c>
    </row>
    <row r="1406" spans="1:10" x14ac:dyDescent="0.35">
      <c r="A1406" t="s">
        <v>15021</v>
      </c>
      <c r="B1406">
        <v>44</v>
      </c>
      <c r="C1406">
        <v>70</v>
      </c>
      <c r="D1406">
        <v>1404</v>
      </c>
      <c r="E1406" t="s">
        <v>334</v>
      </c>
      <c r="F1406" t="s">
        <v>0</v>
      </c>
      <c r="G1406" t="s">
        <v>2760</v>
      </c>
      <c r="H1406">
        <v>0.83299999999999996</v>
      </c>
      <c r="I1406">
        <v>5.42</v>
      </c>
      <c r="J1406">
        <v>4</v>
      </c>
    </row>
    <row r="1407" spans="1:10" x14ac:dyDescent="0.35">
      <c r="A1407" t="s">
        <v>15022</v>
      </c>
      <c r="B1407">
        <v>75</v>
      </c>
      <c r="C1407">
        <v>69</v>
      </c>
      <c r="D1407">
        <v>1406</v>
      </c>
      <c r="E1407" t="s">
        <v>334</v>
      </c>
      <c r="F1407" t="s">
        <v>0</v>
      </c>
      <c r="G1407" t="s">
        <v>4921</v>
      </c>
      <c r="H1407">
        <v>0.84399999999999997</v>
      </c>
      <c r="I1407">
        <v>25.27</v>
      </c>
      <c r="J1407">
        <v>12</v>
      </c>
    </row>
    <row r="1408" spans="1:10" x14ac:dyDescent="0.35">
      <c r="A1408" t="s">
        <v>15023</v>
      </c>
      <c r="B1408">
        <v>47</v>
      </c>
      <c r="C1408">
        <v>69</v>
      </c>
      <c r="D1408">
        <v>1406</v>
      </c>
      <c r="E1408" t="s">
        <v>311</v>
      </c>
      <c r="F1408" t="s">
        <v>0</v>
      </c>
      <c r="G1408" t="s">
        <v>8749</v>
      </c>
      <c r="H1408" t="s">
        <v>311</v>
      </c>
      <c r="I1408" t="s">
        <v>311</v>
      </c>
      <c r="J1408">
        <v>5</v>
      </c>
    </row>
    <row r="1409" spans="1:10" hidden="1" x14ac:dyDescent="0.35">
      <c r="A1409" t="s">
        <v>15024</v>
      </c>
      <c r="B1409">
        <v>12</v>
      </c>
      <c r="C1409">
        <v>69</v>
      </c>
      <c r="D1409">
        <v>1406</v>
      </c>
      <c r="E1409" t="s">
        <v>311</v>
      </c>
      <c r="F1409" t="s">
        <v>3848</v>
      </c>
      <c r="G1409" t="s">
        <v>311</v>
      </c>
      <c r="H1409" t="s">
        <v>311</v>
      </c>
      <c r="I1409" t="s">
        <v>311</v>
      </c>
      <c r="J1409">
        <v>0</v>
      </c>
    </row>
    <row r="1410" spans="1:10" x14ac:dyDescent="0.35">
      <c r="A1410" t="s">
        <v>15025</v>
      </c>
      <c r="B1410">
        <v>134</v>
      </c>
      <c r="C1410">
        <v>68</v>
      </c>
      <c r="D1410">
        <v>1409</v>
      </c>
      <c r="E1410" t="s">
        <v>334</v>
      </c>
      <c r="F1410" t="s">
        <v>0</v>
      </c>
      <c r="G1410" t="s">
        <v>15026</v>
      </c>
      <c r="H1410">
        <v>0.46200000000000002</v>
      </c>
      <c r="I1410">
        <v>9.7100000000000009</v>
      </c>
      <c r="J1410">
        <v>2</v>
      </c>
    </row>
    <row r="1411" spans="1:10" x14ac:dyDescent="0.35">
      <c r="A1411" t="s">
        <v>15027</v>
      </c>
      <c r="B1411">
        <v>107</v>
      </c>
      <c r="C1411">
        <v>68</v>
      </c>
      <c r="D1411">
        <v>1409</v>
      </c>
      <c r="E1411" t="s">
        <v>311</v>
      </c>
      <c r="F1411" t="s">
        <v>0</v>
      </c>
      <c r="G1411" t="s">
        <v>2053</v>
      </c>
      <c r="H1411" t="s">
        <v>311</v>
      </c>
      <c r="I1411" t="s">
        <v>311</v>
      </c>
      <c r="J1411">
        <v>14</v>
      </c>
    </row>
    <row r="1412" spans="1:10" x14ac:dyDescent="0.35">
      <c r="A1412" t="s">
        <v>15028</v>
      </c>
      <c r="B1412">
        <v>93</v>
      </c>
      <c r="C1412">
        <v>67</v>
      </c>
      <c r="D1412">
        <v>1411</v>
      </c>
      <c r="E1412" t="s">
        <v>311</v>
      </c>
      <c r="F1412" t="s">
        <v>0</v>
      </c>
      <c r="G1412" t="s">
        <v>15029</v>
      </c>
      <c r="H1412" t="s">
        <v>311</v>
      </c>
      <c r="I1412" t="s">
        <v>311</v>
      </c>
      <c r="J1412">
        <v>90</v>
      </c>
    </row>
    <row r="1413" spans="1:10" x14ac:dyDescent="0.35">
      <c r="A1413" t="s">
        <v>15030</v>
      </c>
      <c r="B1413">
        <v>70</v>
      </c>
      <c r="C1413">
        <v>67</v>
      </c>
      <c r="D1413">
        <v>1411</v>
      </c>
      <c r="E1413" t="s">
        <v>334</v>
      </c>
      <c r="F1413" t="s">
        <v>0</v>
      </c>
      <c r="G1413" t="s">
        <v>15031</v>
      </c>
      <c r="H1413">
        <v>0.64600000000000002</v>
      </c>
      <c r="I1413">
        <v>11.28</v>
      </c>
      <c r="J1413">
        <v>18</v>
      </c>
    </row>
    <row r="1414" spans="1:10" x14ac:dyDescent="0.35">
      <c r="A1414" t="s">
        <v>15032</v>
      </c>
      <c r="B1414">
        <v>50</v>
      </c>
      <c r="C1414">
        <v>66</v>
      </c>
      <c r="D1414">
        <v>1413</v>
      </c>
      <c r="E1414" t="s">
        <v>311</v>
      </c>
      <c r="F1414" t="s">
        <v>0</v>
      </c>
      <c r="G1414" t="s">
        <v>8490</v>
      </c>
      <c r="H1414" t="s">
        <v>311</v>
      </c>
      <c r="I1414" t="s">
        <v>311</v>
      </c>
      <c r="J1414">
        <v>7</v>
      </c>
    </row>
    <row r="1415" spans="1:10" hidden="1" x14ac:dyDescent="0.35">
      <c r="A1415" t="s">
        <v>15033</v>
      </c>
      <c r="B1415">
        <v>15</v>
      </c>
      <c r="C1415">
        <v>66</v>
      </c>
      <c r="D1415">
        <v>1413</v>
      </c>
      <c r="E1415" t="s">
        <v>311</v>
      </c>
      <c r="F1415" t="s">
        <v>3848</v>
      </c>
      <c r="G1415" t="s">
        <v>311</v>
      </c>
      <c r="H1415" t="s">
        <v>311</v>
      </c>
      <c r="I1415" t="s">
        <v>311</v>
      </c>
      <c r="J1415">
        <v>0</v>
      </c>
    </row>
    <row r="1416" spans="1:10" x14ac:dyDescent="0.35">
      <c r="A1416" t="s">
        <v>15034</v>
      </c>
      <c r="B1416">
        <v>95</v>
      </c>
      <c r="C1416">
        <v>66</v>
      </c>
      <c r="D1416">
        <v>1413</v>
      </c>
      <c r="E1416" t="s">
        <v>311</v>
      </c>
      <c r="F1416" t="s">
        <v>0</v>
      </c>
      <c r="G1416" t="s">
        <v>15035</v>
      </c>
      <c r="H1416" t="s">
        <v>311</v>
      </c>
      <c r="I1416" t="s">
        <v>311</v>
      </c>
      <c r="J1416">
        <v>4</v>
      </c>
    </row>
    <row r="1417" spans="1:10" x14ac:dyDescent="0.35">
      <c r="A1417" t="s">
        <v>15036</v>
      </c>
      <c r="B1417">
        <v>97</v>
      </c>
      <c r="C1417">
        <v>65</v>
      </c>
      <c r="D1417">
        <v>1416</v>
      </c>
      <c r="E1417" t="s">
        <v>311</v>
      </c>
      <c r="F1417" t="s">
        <v>0</v>
      </c>
      <c r="G1417" t="s">
        <v>10944</v>
      </c>
      <c r="H1417" t="s">
        <v>311</v>
      </c>
      <c r="I1417" t="s">
        <v>311</v>
      </c>
      <c r="J1417">
        <v>22</v>
      </c>
    </row>
    <row r="1418" spans="1:10" x14ac:dyDescent="0.35">
      <c r="A1418" t="s">
        <v>15037</v>
      </c>
      <c r="B1418">
        <v>696</v>
      </c>
      <c r="C1418">
        <v>65</v>
      </c>
      <c r="D1418">
        <v>1416</v>
      </c>
      <c r="E1418" t="s">
        <v>311</v>
      </c>
      <c r="F1418" t="s">
        <v>0</v>
      </c>
      <c r="G1418" t="s">
        <v>9053</v>
      </c>
      <c r="H1418" t="s">
        <v>311</v>
      </c>
      <c r="I1418" t="s">
        <v>311</v>
      </c>
      <c r="J1418">
        <v>29</v>
      </c>
    </row>
    <row r="1419" spans="1:10" x14ac:dyDescent="0.35">
      <c r="A1419" t="s">
        <v>15038</v>
      </c>
      <c r="B1419">
        <v>78</v>
      </c>
      <c r="C1419">
        <v>64</v>
      </c>
      <c r="D1419">
        <v>1418</v>
      </c>
      <c r="E1419" t="s">
        <v>311</v>
      </c>
      <c r="F1419" t="s">
        <v>0</v>
      </c>
      <c r="G1419" t="s">
        <v>9016</v>
      </c>
      <c r="H1419" t="s">
        <v>311</v>
      </c>
      <c r="I1419" t="s">
        <v>311</v>
      </c>
      <c r="J1419">
        <v>4</v>
      </c>
    </row>
    <row r="1420" spans="1:10" hidden="1" x14ac:dyDescent="0.35">
      <c r="A1420" t="s">
        <v>15039</v>
      </c>
      <c r="B1420">
        <v>14</v>
      </c>
      <c r="C1420">
        <v>64</v>
      </c>
      <c r="D1420">
        <v>1418</v>
      </c>
      <c r="E1420" t="s">
        <v>311</v>
      </c>
      <c r="F1420" t="s">
        <v>3848</v>
      </c>
      <c r="G1420" t="s">
        <v>311</v>
      </c>
      <c r="H1420" t="s">
        <v>311</v>
      </c>
      <c r="I1420" t="s">
        <v>311</v>
      </c>
      <c r="J1420">
        <v>0</v>
      </c>
    </row>
    <row r="1421" spans="1:10" x14ac:dyDescent="0.35">
      <c r="A1421" t="s">
        <v>15040</v>
      </c>
      <c r="B1421">
        <v>39</v>
      </c>
      <c r="C1421">
        <v>64</v>
      </c>
      <c r="D1421">
        <v>1418</v>
      </c>
      <c r="E1421" t="s">
        <v>311</v>
      </c>
      <c r="F1421" t="s">
        <v>0</v>
      </c>
      <c r="G1421" t="s">
        <v>14900</v>
      </c>
      <c r="H1421" t="s">
        <v>311</v>
      </c>
      <c r="I1421" t="s">
        <v>311</v>
      </c>
      <c r="J1421">
        <v>5</v>
      </c>
    </row>
    <row r="1422" spans="1:10" x14ac:dyDescent="0.35">
      <c r="A1422" t="s">
        <v>15041</v>
      </c>
      <c r="B1422">
        <v>56</v>
      </c>
      <c r="C1422">
        <v>64</v>
      </c>
      <c r="D1422">
        <v>1418</v>
      </c>
      <c r="E1422" t="s">
        <v>311</v>
      </c>
      <c r="F1422" t="s">
        <v>0</v>
      </c>
      <c r="G1422" t="s">
        <v>6759</v>
      </c>
      <c r="H1422" t="s">
        <v>311</v>
      </c>
      <c r="I1422" t="s">
        <v>311</v>
      </c>
      <c r="J1422">
        <v>17</v>
      </c>
    </row>
    <row r="1423" spans="1:10" x14ac:dyDescent="0.35">
      <c r="A1423" t="s">
        <v>15042</v>
      </c>
      <c r="B1423">
        <v>49</v>
      </c>
      <c r="C1423">
        <v>63</v>
      </c>
      <c r="D1423">
        <v>1422</v>
      </c>
      <c r="E1423" t="s">
        <v>311</v>
      </c>
      <c r="F1423" t="s">
        <v>0</v>
      </c>
      <c r="G1423" t="s">
        <v>4921</v>
      </c>
      <c r="H1423" t="s">
        <v>311</v>
      </c>
      <c r="I1423" t="s">
        <v>311</v>
      </c>
      <c r="J1423">
        <v>4</v>
      </c>
    </row>
    <row r="1424" spans="1:10" x14ac:dyDescent="0.35">
      <c r="A1424" t="s">
        <v>15043</v>
      </c>
      <c r="B1424">
        <v>201</v>
      </c>
      <c r="C1424">
        <v>62</v>
      </c>
      <c r="D1424">
        <v>1423</v>
      </c>
      <c r="E1424" t="s">
        <v>334</v>
      </c>
      <c r="F1424" t="s">
        <v>0</v>
      </c>
      <c r="G1424" t="s">
        <v>15044</v>
      </c>
      <c r="H1424">
        <v>0.27500000000000002</v>
      </c>
      <c r="I1424">
        <v>3.49</v>
      </c>
      <c r="J1424">
        <v>15</v>
      </c>
    </row>
    <row r="1425" spans="1:10" x14ac:dyDescent="0.35">
      <c r="A1425" t="s">
        <v>15045</v>
      </c>
      <c r="B1425">
        <v>63</v>
      </c>
      <c r="C1425">
        <v>62</v>
      </c>
      <c r="D1425">
        <v>1423</v>
      </c>
      <c r="E1425" t="s">
        <v>334</v>
      </c>
      <c r="F1425" t="s">
        <v>0</v>
      </c>
      <c r="G1425" t="s">
        <v>2053</v>
      </c>
      <c r="H1425">
        <v>0.6</v>
      </c>
      <c r="I1425">
        <v>6.46</v>
      </c>
      <c r="J1425">
        <v>4</v>
      </c>
    </row>
    <row r="1426" spans="1:10" hidden="1" x14ac:dyDescent="0.35">
      <c r="A1426" t="s">
        <v>15046</v>
      </c>
      <c r="B1426">
        <v>19</v>
      </c>
      <c r="C1426">
        <v>62</v>
      </c>
      <c r="D1426">
        <v>1423</v>
      </c>
      <c r="E1426" t="s">
        <v>311</v>
      </c>
      <c r="F1426" t="s">
        <v>3848</v>
      </c>
      <c r="G1426" t="s">
        <v>311</v>
      </c>
      <c r="H1426" t="s">
        <v>311</v>
      </c>
      <c r="I1426" t="s">
        <v>311</v>
      </c>
      <c r="J1426">
        <v>0</v>
      </c>
    </row>
    <row r="1427" spans="1:10" hidden="1" x14ac:dyDescent="0.35">
      <c r="A1427" t="s">
        <v>15047</v>
      </c>
      <c r="B1427">
        <v>14</v>
      </c>
      <c r="C1427">
        <v>61</v>
      </c>
      <c r="D1427">
        <v>1426</v>
      </c>
      <c r="E1427" t="s">
        <v>311</v>
      </c>
      <c r="F1427" t="s">
        <v>3848</v>
      </c>
      <c r="G1427" t="s">
        <v>311</v>
      </c>
      <c r="H1427" t="s">
        <v>311</v>
      </c>
      <c r="I1427" t="s">
        <v>311</v>
      </c>
      <c r="J1427">
        <v>0</v>
      </c>
    </row>
    <row r="1428" spans="1:10" hidden="1" x14ac:dyDescent="0.35">
      <c r="A1428" t="s">
        <v>15048</v>
      </c>
      <c r="B1428">
        <v>10</v>
      </c>
      <c r="C1428">
        <v>61</v>
      </c>
      <c r="D1428">
        <v>1426</v>
      </c>
      <c r="E1428" t="s">
        <v>311</v>
      </c>
      <c r="F1428" t="s">
        <v>3848</v>
      </c>
      <c r="G1428" t="s">
        <v>311</v>
      </c>
      <c r="H1428" t="s">
        <v>311</v>
      </c>
      <c r="I1428" t="s">
        <v>311</v>
      </c>
      <c r="J1428">
        <v>1</v>
      </c>
    </row>
    <row r="1429" spans="1:10" x14ac:dyDescent="0.35">
      <c r="A1429" t="s">
        <v>15049</v>
      </c>
      <c r="B1429">
        <v>73</v>
      </c>
      <c r="C1429">
        <v>60</v>
      </c>
      <c r="D1429">
        <v>1428</v>
      </c>
      <c r="E1429" t="s">
        <v>334</v>
      </c>
      <c r="F1429" t="s">
        <v>0</v>
      </c>
      <c r="G1429" t="s">
        <v>8641</v>
      </c>
      <c r="H1429">
        <v>0.44900000000000001</v>
      </c>
      <c r="I1429">
        <v>4.43</v>
      </c>
      <c r="J1429">
        <v>43</v>
      </c>
    </row>
    <row r="1430" spans="1:10" hidden="1" x14ac:dyDescent="0.35">
      <c r="A1430" t="s">
        <v>15050</v>
      </c>
      <c r="B1430">
        <v>18</v>
      </c>
      <c r="C1430">
        <v>60</v>
      </c>
      <c r="D1430">
        <v>1428</v>
      </c>
      <c r="E1430" t="s">
        <v>311</v>
      </c>
      <c r="F1430" t="s">
        <v>3848</v>
      </c>
      <c r="G1430" t="s">
        <v>311</v>
      </c>
      <c r="H1430" t="s">
        <v>311</v>
      </c>
      <c r="I1430" t="s">
        <v>311</v>
      </c>
      <c r="J1430">
        <v>0</v>
      </c>
    </row>
    <row r="1431" spans="1:10" x14ac:dyDescent="0.35">
      <c r="A1431" t="s">
        <v>15051</v>
      </c>
      <c r="B1431">
        <v>61</v>
      </c>
      <c r="C1431">
        <v>60</v>
      </c>
      <c r="D1431">
        <v>1428</v>
      </c>
      <c r="E1431" t="s">
        <v>311</v>
      </c>
      <c r="F1431" t="s">
        <v>0</v>
      </c>
      <c r="G1431" t="s">
        <v>9482</v>
      </c>
      <c r="H1431" t="s">
        <v>311</v>
      </c>
      <c r="I1431" t="s">
        <v>311</v>
      </c>
      <c r="J1431">
        <v>1</v>
      </c>
    </row>
    <row r="1432" spans="1:10" hidden="1" x14ac:dyDescent="0.35">
      <c r="A1432" t="s">
        <v>15052</v>
      </c>
      <c r="B1432">
        <v>22</v>
      </c>
      <c r="C1432">
        <v>59</v>
      </c>
      <c r="D1432">
        <v>1431</v>
      </c>
      <c r="E1432" t="s">
        <v>311</v>
      </c>
      <c r="F1432" t="s">
        <v>3848</v>
      </c>
      <c r="G1432" t="s">
        <v>311</v>
      </c>
      <c r="H1432" t="s">
        <v>311</v>
      </c>
      <c r="I1432" t="s">
        <v>311</v>
      </c>
      <c r="J1432">
        <v>0</v>
      </c>
    </row>
    <row r="1433" spans="1:10" x14ac:dyDescent="0.35">
      <c r="A1433" t="s">
        <v>15053</v>
      </c>
      <c r="B1433">
        <v>40</v>
      </c>
      <c r="C1433">
        <v>59</v>
      </c>
      <c r="D1433">
        <v>1431</v>
      </c>
      <c r="E1433" t="s">
        <v>334</v>
      </c>
      <c r="F1433" t="s">
        <v>0</v>
      </c>
      <c r="G1433" t="s">
        <v>15026</v>
      </c>
      <c r="H1433">
        <v>0.6</v>
      </c>
      <c r="I1433">
        <v>15.44</v>
      </c>
      <c r="J1433">
        <v>0</v>
      </c>
    </row>
    <row r="1434" spans="1:10" x14ac:dyDescent="0.35">
      <c r="A1434" t="s">
        <v>15054</v>
      </c>
      <c r="B1434">
        <v>18</v>
      </c>
      <c r="C1434">
        <v>58</v>
      </c>
      <c r="D1434">
        <v>1433</v>
      </c>
      <c r="E1434" t="s">
        <v>311</v>
      </c>
      <c r="F1434" t="s">
        <v>0</v>
      </c>
      <c r="G1434" t="s">
        <v>2801</v>
      </c>
      <c r="H1434" t="s">
        <v>311</v>
      </c>
      <c r="I1434" t="s">
        <v>311</v>
      </c>
      <c r="J1434">
        <v>18</v>
      </c>
    </row>
    <row r="1435" spans="1:10" hidden="1" x14ac:dyDescent="0.35">
      <c r="A1435" t="s">
        <v>15055</v>
      </c>
      <c r="B1435">
        <v>10</v>
      </c>
      <c r="C1435">
        <v>58</v>
      </c>
      <c r="D1435">
        <v>1433</v>
      </c>
      <c r="E1435" t="s">
        <v>311</v>
      </c>
      <c r="F1435" t="s">
        <v>3848</v>
      </c>
      <c r="G1435" t="s">
        <v>311</v>
      </c>
      <c r="H1435" t="s">
        <v>311</v>
      </c>
      <c r="I1435" t="s">
        <v>311</v>
      </c>
      <c r="J1435">
        <v>0</v>
      </c>
    </row>
    <row r="1436" spans="1:10" x14ac:dyDescent="0.35">
      <c r="A1436" t="s">
        <v>15056</v>
      </c>
      <c r="B1436">
        <v>6</v>
      </c>
      <c r="C1436">
        <v>58</v>
      </c>
      <c r="D1436">
        <v>1433</v>
      </c>
      <c r="E1436" t="s">
        <v>319</v>
      </c>
      <c r="F1436" t="s">
        <v>0</v>
      </c>
      <c r="G1436" t="s">
        <v>7199</v>
      </c>
      <c r="H1436">
        <v>5.4</v>
      </c>
      <c r="I1436">
        <v>90.19</v>
      </c>
      <c r="J1436">
        <v>5</v>
      </c>
    </row>
    <row r="1437" spans="1:10" x14ac:dyDescent="0.35">
      <c r="A1437" t="s">
        <v>15057</v>
      </c>
      <c r="B1437">
        <v>89</v>
      </c>
      <c r="C1437">
        <v>58</v>
      </c>
      <c r="D1437">
        <v>1433</v>
      </c>
      <c r="E1437" t="s">
        <v>311</v>
      </c>
      <c r="F1437" t="s">
        <v>0</v>
      </c>
      <c r="G1437" t="s">
        <v>9936</v>
      </c>
      <c r="H1437" t="s">
        <v>311</v>
      </c>
      <c r="I1437" t="s">
        <v>311</v>
      </c>
      <c r="J1437">
        <v>2</v>
      </c>
    </row>
    <row r="1438" spans="1:10" hidden="1" x14ac:dyDescent="0.35">
      <c r="A1438" t="s">
        <v>15058</v>
      </c>
      <c r="B1438">
        <v>26</v>
      </c>
      <c r="C1438">
        <v>58</v>
      </c>
      <c r="D1438">
        <v>1433</v>
      </c>
      <c r="E1438" t="s">
        <v>311</v>
      </c>
      <c r="F1438" t="s">
        <v>3848</v>
      </c>
      <c r="G1438" t="s">
        <v>311</v>
      </c>
      <c r="H1438" t="s">
        <v>311</v>
      </c>
      <c r="I1438" t="s">
        <v>311</v>
      </c>
      <c r="J1438">
        <v>0</v>
      </c>
    </row>
    <row r="1439" spans="1:10" hidden="1" x14ac:dyDescent="0.35">
      <c r="A1439" t="s">
        <v>15059</v>
      </c>
      <c r="B1439">
        <v>14</v>
      </c>
      <c r="C1439">
        <v>58</v>
      </c>
      <c r="D1439">
        <v>1433</v>
      </c>
      <c r="E1439" t="s">
        <v>311</v>
      </c>
      <c r="F1439" t="s">
        <v>3848</v>
      </c>
      <c r="G1439" t="s">
        <v>311</v>
      </c>
      <c r="H1439" t="s">
        <v>311</v>
      </c>
      <c r="I1439" t="s">
        <v>311</v>
      </c>
      <c r="J1439">
        <v>13</v>
      </c>
    </row>
    <row r="1440" spans="1:10" x14ac:dyDescent="0.35">
      <c r="A1440" t="s">
        <v>15060</v>
      </c>
      <c r="B1440">
        <v>34</v>
      </c>
      <c r="C1440">
        <v>58</v>
      </c>
      <c r="D1440">
        <v>1433</v>
      </c>
      <c r="E1440" t="s">
        <v>311</v>
      </c>
      <c r="F1440" t="s">
        <v>0</v>
      </c>
      <c r="G1440" t="s">
        <v>14810</v>
      </c>
      <c r="H1440" t="s">
        <v>311</v>
      </c>
      <c r="I1440" t="s">
        <v>311</v>
      </c>
      <c r="J1440">
        <v>13</v>
      </c>
    </row>
    <row r="1441" spans="1:10" x14ac:dyDescent="0.35">
      <c r="A1441" t="s">
        <v>15061</v>
      </c>
      <c r="B1441">
        <v>32</v>
      </c>
      <c r="C1441">
        <v>57</v>
      </c>
      <c r="D1441">
        <v>1440</v>
      </c>
      <c r="E1441" t="s">
        <v>311</v>
      </c>
      <c r="F1441" t="s">
        <v>0</v>
      </c>
      <c r="G1441" t="s">
        <v>2760</v>
      </c>
      <c r="H1441" t="s">
        <v>311</v>
      </c>
      <c r="I1441" t="s">
        <v>311</v>
      </c>
      <c r="J1441">
        <v>0</v>
      </c>
    </row>
    <row r="1442" spans="1:10" x14ac:dyDescent="0.35">
      <c r="A1442" t="s">
        <v>15062</v>
      </c>
      <c r="B1442">
        <v>213</v>
      </c>
      <c r="C1442">
        <v>57</v>
      </c>
      <c r="D1442">
        <v>1440</v>
      </c>
      <c r="E1442" t="s">
        <v>311</v>
      </c>
      <c r="F1442" t="s">
        <v>0</v>
      </c>
      <c r="G1442" t="s">
        <v>15063</v>
      </c>
      <c r="H1442" t="s">
        <v>311</v>
      </c>
      <c r="I1442" t="s">
        <v>311</v>
      </c>
      <c r="J1442">
        <v>42</v>
      </c>
    </row>
    <row r="1443" spans="1:10" x14ac:dyDescent="0.35">
      <c r="A1443" t="s">
        <v>15064</v>
      </c>
      <c r="B1443">
        <v>55</v>
      </c>
      <c r="C1443">
        <v>57</v>
      </c>
      <c r="D1443">
        <v>1440</v>
      </c>
      <c r="E1443" t="s">
        <v>312</v>
      </c>
      <c r="F1443" t="s">
        <v>0</v>
      </c>
      <c r="G1443" t="s">
        <v>4397</v>
      </c>
      <c r="H1443">
        <v>0.5</v>
      </c>
      <c r="I1443">
        <v>25.29</v>
      </c>
      <c r="J1443">
        <v>22</v>
      </c>
    </row>
    <row r="1444" spans="1:10" hidden="1" x14ac:dyDescent="0.35">
      <c r="A1444" t="s">
        <v>15065</v>
      </c>
      <c r="B1444">
        <v>26</v>
      </c>
      <c r="C1444">
        <v>57</v>
      </c>
      <c r="D1444">
        <v>1440</v>
      </c>
      <c r="E1444" t="s">
        <v>311</v>
      </c>
      <c r="F1444" t="s">
        <v>3848</v>
      </c>
      <c r="G1444" t="s">
        <v>311</v>
      </c>
      <c r="H1444" t="s">
        <v>311</v>
      </c>
      <c r="I1444" t="s">
        <v>311</v>
      </c>
      <c r="J1444">
        <v>0</v>
      </c>
    </row>
    <row r="1445" spans="1:10" x14ac:dyDescent="0.35">
      <c r="A1445" t="s">
        <v>10944</v>
      </c>
      <c r="B1445">
        <v>462</v>
      </c>
      <c r="C1445">
        <v>56</v>
      </c>
      <c r="D1445">
        <v>1444</v>
      </c>
      <c r="E1445" t="s">
        <v>311</v>
      </c>
      <c r="F1445" t="s">
        <v>0</v>
      </c>
      <c r="G1445" t="s">
        <v>10944</v>
      </c>
      <c r="H1445" t="s">
        <v>311</v>
      </c>
      <c r="I1445" t="s">
        <v>311</v>
      </c>
      <c r="J1445">
        <v>64</v>
      </c>
    </row>
    <row r="1446" spans="1:10" x14ac:dyDescent="0.35">
      <c r="A1446" t="s">
        <v>15066</v>
      </c>
      <c r="B1446">
        <v>165</v>
      </c>
      <c r="C1446">
        <v>56</v>
      </c>
      <c r="D1446">
        <v>1444</v>
      </c>
      <c r="E1446" t="s">
        <v>311</v>
      </c>
      <c r="F1446" t="s">
        <v>0</v>
      </c>
      <c r="G1446" t="s">
        <v>3788</v>
      </c>
      <c r="H1446" t="s">
        <v>311</v>
      </c>
      <c r="I1446" t="s">
        <v>311</v>
      </c>
      <c r="J1446">
        <v>23</v>
      </c>
    </row>
    <row r="1447" spans="1:10" hidden="1" x14ac:dyDescent="0.35">
      <c r="A1447" t="s">
        <v>15067</v>
      </c>
      <c r="B1447">
        <v>49</v>
      </c>
      <c r="C1447">
        <v>54</v>
      </c>
      <c r="D1447">
        <v>1446</v>
      </c>
      <c r="E1447" t="s">
        <v>311</v>
      </c>
      <c r="F1447" t="s">
        <v>3848</v>
      </c>
      <c r="G1447" t="s">
        <v>311</v>
      </c>
      <c r="H1447" t="s">
        <v>311</v>
      </c>
      <c r="I1447" t="s">
        <v>311</v>
      </c>
      <c r="J1447">
        <v>0</v>
      </c>
    </row>
    <row r="1448" spans="1:10" x14ac:dyDescent="0.35">
      <c r="A1448" t="s">
        <v>15068</v>
      </c>
      <c r="B1448">
        <v>175</v>
      </c>
      <c r="C1448">
        <v>54</v>
      </c>
      <c r="D1448">
        <v>1446</v>
      </c>
      <c r="E1448" t="s">
        <v>312</v>
      </c>
      <c r="F1448" t="s">
        <v>0</v>
      </c>
      <c r="G1448" t="s">
        <v>15069</v>
      </c>
      <c r="H1448">
        <v>0.4</v>
      </c>
      <c r="I1448">
        <v>15.8</v>
      </c>
      <c r="J1448">
        <v>19</v>
      </c>
    </row>
    <row r="1449" spans="1:10" x14ac:dyDescent="0.35">
      <c r="A1449" t="s">
        <v>15070</v>
      </c>
      <c r="B1449">
        <v>64</v>
      </c>
      <c r="C1449">
        <v>54</v>
      </c>
      <c r="D1449">
        <v>1446</v>
      </c>
      <c r="E1449" t="s">
        <v>311</v>
      </c>
      <c r="F1449" t="s">
        <v>0</v>
      </c>
      <c r="G1449" t="s">
        <v>3026</v>
      </c>
      <c r="H1449" t="s">
        <v>311</v>
      </c>
      <c r="I1449" t="s">
        <v>311</v>
      </c>
      <c r="J1449">
        <v>11</v>
      </c>
    </row>
    <row r="1450" spans="1:10" hidden="1" x14ac:dyDescent="0.35">
      <c r="A1450" t="s">
        <v>15071</v>
      </c>
      <c r="B1450">
        <v>27</v>
      </c>
      <c r="C1450">
        <v>53</v>
      </c>
      <c r="D1450">
        <v>1449</v>
      </c>
      <c r="E1450" t="s">
        <v>311</v>
      </c>
      <c r="F1450" t="s">
        <v>3848</v>
      </c>
      <c r="G1450" t="s">
        <v>311</v>
      </c>
      <c r="H1450" t="s">
        <v>311</v>
      </c>
      <c r="I1450" t="s">
        <v>311</v>
      </c>
      <c r="J1450">
        <v>0</v>
      </c>
    </row>
    <row r="1451" spans="1:10" hidden="1" x14ac:dyDescent="0.35">
      <c r="A1451" t="s">
        <v>15072</v>
      </c>
      <c r="B1451">
        <v>14</v>
      </c>
      <c r="C1451">
        <v>53</v>
      </c>
      <c r="D1451">
        <v>1449</v>
      </c>
      <c r="E1451" t="s">
        <v>311</v>
      </c>
      <c r="F1451" t="s">
        <v>3848</v>
      </c>
      <c r="G1451" t="s">
        <v>311</v>
      </c>
      <c r="H1451" t="s">
        <v>311</v>
      </c>
      <c r="I1451" t="s">
        <v>311</v>
      </c>
      <c r="J1451">
        <v>0</v>
      </c>
    </row>
    <row r="1452" spans="1:10" x14ac:dyDescent="0.35">
      <c r="A1452" t="s">
        <v>15073</v>
      </c>
      <c r="B1452">
        <v>54</v>
      </c>
      <c r="C1452">
        <v>53</v>
      </c>
      <c r="D1452">
        <v>1449</v>
      </c>
      <c r="E1452" t="s">
        <v>311</v>
      </c>
      <c r="F1452" t="s">
        <v>0</v>
      </c>
      <c r="G1452" t="s">
        <v>14870</v>
      </c>
      <c r="H1452" t="s">
        <v>311</v>
      </c>
      <c r="I1452" t="s">
        <v>311</v>
      </c>
      <c r="J1452">
        <v>12</v>
      </c>
    </row>
    <row r="1453" spans="1:10" x14ac:dyDescent="0.35">
      <c r="A1453" t="s">
        <v>15074</v>
      </c>
      <c r="B1453">
        <v>78</v>
      </c>
      <c r="C1453">
        <v>53</v>
      </c>
      <c r="D1453">
        <v>1449</v>
      </c>
      <c r="E1453" t="s">
        <v>311</v>
      </c>
      <c r="F1453" t="s">
        <v>0</v>
      </c>
      <c r="G1453" t="s">
        <v>2167</v>
      </c>
      <c r="H1453" t="s">
        <v>311</v>
      </c>
      <c r="I1453" t="s">
        <v>311</v>
      </c>
      <c r="J1453">
        <v>8</v>
      </c>
    </row>
    <row r="1454" spans="1:10" x14ac:dyDescent="0.35">
      <c r="A1454" t="s">
        <v>15075</v>
      </c>
      <c r="B1454">
        <v>32</v>
      </c>
      <c r="C1454">
        <v>53</v>
      </c>
      <c r="D1454">
        <v>1449</v>
      </c>
      <c r="E1454" t="s">
        <v>311</v>
      </c>
      <c r="F1454" t="s">
        <v>0</v>
      </c>
      <c r="G1454" t="s">
        <v>2235</v>
      </c>
      <c r="H1454" t="s">
        <v>311</v>
      </c>
      <c r="I1454" t="s">
        <v>311</v>
      </c>
      <c r="J1454">
        <v>1</v>
      </c>
    </row>
    <row r="1455" spans="1:10" hidden="1" x14ac:dyDescent="0.35">
      <c r="A1455" t="s">
        <v>15076</v>
      </c>
      <c r="B1455">
        <v>32</v>
      </c>
      <c r="C1455">
        <v>52</v>
      </c>
      <c r="D1455">
        <v>1454</v>
      </c>
      <c r="E1455" t="s">
        <v>311</v>
      </c>
      <c r="F1455" t="s">
        <v>3848</v>
      </c>
      <c r="G1455" t="s">
        <v>311</v>
      </c>
      <c r="H1455" t="s">
        <v>311</v>
      </c>
      <c r="I1455" t="s">
        <v>311</v>
      </c>
      <c r="J1455">
        <v>0</v>
      </c>
    </row>
    <row r="1456" spans="1:10" hidden="1" x14ac:dyDescent="0.35">
      <c r="A1456" t="s">
        <v>15077</v>
      </c>
      <c r="B1456">
        <v>16</v>
      </c>
      <c r="C1456">
        <v>51</v>
      </c>
      <c r="D1456">
        <v>1455</v>
      </c>
      <c r="E1456" t="s">
        <v>311</v>
      </c>
      <c r="F1456" t="s">
        <v>3848</v>
      </c>
      <c r="G1456" t="s">
        <v>311</v>
      </c>
      <c r="H1456" t="s">
        <v>311</v>
      </c>
      <c r="I1456" t="s">
        <v>311</v>
      </c>
      <c r="J1456">
        <v>0</v>
      </c>
    </row>
    <row r="1457" spans="1:10" x14ac:dyDescent="0.35">
      <c r="A1457" t="s">
        <v>15078</v>
      </c>
      <c r="B1457">
        <v>40</v>
      </c>
      <c r="C1457">
        <v>51</v>
      </c>
      <c r="D1457">
        <v>1455</v>
      </c>
      <c r="E1457" t="s">
        <v>312</v>
      </c>
      <c r="F1457" t="s">
        <v>0</v>
      </c>
      <c r="G1457" t="s">
        <v>4666</v>
      </c>
      <c r="H1457">
        <v>0.67700000000000005</v>
      </c>
      <c r="I1457">
        <v>28.24</v>
      </c>
      <c r="J1457">
        <v>15</v>
      </c>
    </row>
    <row r="1458" spans="1:10" x14ac:dyDescent="0.35">
      <c r="A1458" t="s">
        <v>15079</v>
      </c>
      <c r="B1458">
        <v>37</v>
      </c>
      <c r="C1458">
        <v>51</v>
      </c>
      <c r="D1458">
        <v>1455</v>
      </c>
      <c r="E1458" t="s">
        <v>334</v>
      </c>
      <c r="F1458" t="s">
        <v>0</v>
      </c>
      <c r="G1458" t="s">
        <v>2772</v>
      </c>
      <c r="H1458">
        <v>1.054</v>
      </c>
      <c r="I1458">
        <v>14.14</v>
      </c>
      <c r="J1458">
        <v>16</v>
      </c>
    </row>
    <row r="1459" spans="1:10" hidden="1" x14ac:dyDescent="0.35">
      <c r="A1459" t="s">
        <v>15080</v>
      </c>
      <c r="B1459">
        <v>20</v>
      </c>
      <c r="C1459">
        <v>51</v>
      </c>
      <c r="D1459">
        <v>1455</v>
      </c>
      <c r="E1459" t="s">
        <v>311</v>
      </c>
      <c r="F1459" t="s">
        <v>3848</v>
      </c>
      <c r="G1459" t="s">
        <v>311</v>
      </c>
      <c r="H1459" t="s">
        <v>311</v>
      </c>
      <c r="I1459" t="s">
        <v>311</v>
      </c>
      <c r="J1459">
        <v>0</v>
      </c>
    </row>
    <row r="1460" spans="1:10" x14ac:dyDescent="0.35">
      <c r="A1460" t="s">
        <v>15081</v>
      </c>
      <c r="B1460">
        <v>30</v>
      </c>
      <c r="C1460">
        <v>51</v>
      </c>
      <c r="D1460">
        <v>1455</v>
      </c>
      <c r="E1460" t="s">
        <v>312</v>
      </c>
      <c r="F1460" t="s">
        <v>0</v>
      </c>
      <c r="G1460" t="s">
        <v>3633</v>
      </c>
      <c r="H1460">
        <v>0.96599999999999997</v>
      </c>
      <c r="I1460">
        <v>39.43</v>
      </c>
      <c r="J1460">
        <v>8</v>
      </c>
    </row>
    <row r="1461" spans="1:10" x14ac:dyDescent="0.35">
      <c r="A1461" t="s">
        <v>15082</v>
      </c>
      <c r="B1461">
        <v>135</v>
      </c>
      <c r="C1461">
        <v>51</v>
      </c>
      <c r="D1461">
        <v>1455</v>
      </c>
      <c r="E1461" t="s">
        <v>311</v>
      </c>
      <c r="F1461" t="s">
        <v>0</v>
      </c>
      <c r="G1461" t="s">
        <v>15083</v>
      </c>
      <c r="H1461" t="s">
        <v>311</v>
      </c>
      <c r="I1461" t="s">
        <v>311</v>
      </c>
      <c r="J1461">
        <v>22</v>
      </c>
    </row>
    <row r="1462" spans="1:10" x14ac:dyDescent="0.35">
      <c r="A1462" t="s">
        <v>15084</v>
      </c>
      <c r="B1462">
        <v>26</v>
      </c>
      <c r="C1462">
        <v>51</v>
      </c>
      <c r="D1462">
        <v>1455</v>
      </c>
      <c r="E1462" t="s">
        <v>311</v>
      </c>
      <c r="F1462" t="s">
        <v>0</v>
      </c>
      <c r="G1462" t="s">
        <v>4921</v>
      </c>
      <c r="H1462" t="s">
        <v>311</v>
      </c>
      <c r="I1462" t="s">
        <v>311</v>
      </c>
      <c r="J1462">
        <v>3</v>
      </c>
    </row>
    <row r="1463" spans="1:10" hidden="1" x14ac:dyDescent="0.35">
      <c r="A1463" t="s">
        <v>15085</v>
      </c>
      <c r="B1463">
        <v>33</v>
      </c>
      <c r="C1463">
        <v>50</v>
      </c>
      <c r="D1463">
        <v>1462</v>
      </c>
      <c r="E1463" t="s">
        <v>311</v>
      </c>
      <c r="F1463" t="s">
        <v>3848</v>
      </c>
      <c r="G1463" t="s">
        <v>311</v>
      </c>
      <c r="H1463" t="s">
        <v>311</v>
      </c>
      <c r="I1463" t="s">
        <v>311</v>
      </c>
      <c r="J1463">
        <v>0</v>
      </c>
    </row>
    <row r="1464" spans="1:10" x14ac:dyDescent="0.35">
      <c r="A1464" t="s">
        <v>15086</v>
      </c>
      <c r="B1464">
        <v>111</v>
      </c>
      <c r="C1464">
        <v>50</v>
      </c>
      <c r="D1464">
        <v>1462</v>
      </c>
      <c r="E1464" t="s">
        <v>311</v>
      </c>
      <c r="F1464" t="s">
        <v>0</v>
      </c>
      <c r="G1464" t="s">
        <v>1969</v>
      </c>
      <c r="H1464" t="s">
        <v>311</v>
      </c>
      <c r="I1464" t="s">
        <v>311</v>
      </c>
      <c r="J1464">
        <v>82</v>
      </c>
    </row>
    <row r="1465" spans="1:10" x14ac:dyDescent="0.35">
      <c r="A1465" t="s">
        <v>15087</v>
      </c>
      <c r="B1465">
        <v>141</v>
      </c>
      <c r="C1465">
        <v>49</v>
      </c>
      <c r="D1465">
        <v>1464</v>
      </c>
      <c r="E1465" t="s">
        <v>311</v>
      </c>
      <c r="F1465" t="s">
        <v>0</v>
      </c>
      <c r="G1465" t="s">
        <v>1781</v>
      </c>
      <c r="H1465" t="s">
        <v>311</v>
      </c>
      <c r="I1465" t="s">
        <v>311</v>
      </c>
      <c r="J1465">
        <v>129</v>
      </c>
    </row>
    <row r="1466" spans="1:10" x14ac:dyDescent="0.35">
      <c r="A1466" t="s">
        <v>15088</v>
      </c>
      <c r="B1466">
        <v>28</v>
      </c>
      <c r="C1466">
        <v>48</v>
      </c>
      <c r="D1466">
        <v>1465</v>
      </c>
      <c r="E1466" t="s">
        <v>311</v>
      </c>
      <c r="F1466" t="s">
        <v>0</v>
      </c>
      <c r="G1466" t="s">
        <v>2760</v>
      </c>
      <c r="H1466" t="s">
        <v>311</v>
      </c>
      <c r="I1466" t="s">
        <v>311</v>
      </c>
      <c r="J1466">
        <v>1</v>
      </c>
    </row>
    <row r="1467" spans="1:10" x14ac:dyDescent="0.35">
      <c r="A1467" t="s">
        <v>15089</v>
      </c>
      <c r="B1467">
        <v>39</v>
      </c>
      <c r="C1467">
        <v>47</v>
      </c>
      <c r="D1467">
        <v>1466</v>
      </c>
      <c r="E1467" t="s">
        <v>311</v>
      </c>
      <c r="F1467" t="s">
        <v>0</v>
      </c>
      <c r="G1467" t="s">
        <v>7560</v>
      </c>
      <c r="H1467" t="s">
        <v>311</v>
      </c>
      <c r="I1467" t="s">
        <v>311</v>
      </c>
      <c r="J1467">
        <v>3</v>
      </c>
    </row>
    <row r="1468" spans="1:10" x14ac:dyDescent="0.35">
      <c r="A1468" t="s">
        <v>15090</v>
      </c>
      <c r="B1468">
        <v>65</v>
      </c>
      <c r="C1468">
        <v>47</v>
      </c>
      <c r="D1468">
        <v>1466</v>
      </c>
      <c r="E1468" t="s">
        <v>311</v>
      </c>
      <c r="F1468" t="s">
        <v>0</v>
      </c>
      <c r="G1468" t="s">
        <v>8953</v>
      </c>
      <c r="H1468" t="s">
        <v>311</v>
      </c>
      <c r="I1468" t="s">
        <v>311</v>
      </c>
      <c r="J1468">
        <v>3</v>
      </c>
    </row>
    <row r="1469" spans="1:10" hidden="1" x14ac:dyDescent="0.35">
      <c r="A1469" t="s">
        <v>15091</v>
      </c>
      <c r="B1469">
        <v>12</v>
      </c>
      <c r="C1469">
        <v>47</v>
      </c>
      <c r="D1469">
        <v>1466</v>
      </c>
      <c r="E1469" t="s">
        <v>311</v>
      </c>
      <c r="F1469" t="s">
        <v>3848</v>
      </c>
      <c r="G1469" t="s">
        <v>311</v>
      </c>
      <c r="H1469" t="s">
        <v>311</v>
      </c>
      <c r="I1469" t="s">
        <v>311</v>
      </c>
      <c r="J1469">
        <v>0</v>
      </c>
    </row>
    <row r="1470" spans="1:10" hidden="1" x14ac:dyDescent="0.35">
      <c r="A1470" t="s">
        <v>15092</v>
      </c>
      <c r="B1470">
        <v>12</v>
      </c>
      <c r="C1470">
        <v>46</v>
      </c>
      <c r="D1470">
        <v>1469</v>
      </c>
      <c r="E1470" t="s">
        <v>311</v>
      </c>
      <c r="F1470" t="s">
        <v>3848</v>
      </c>
      <c r="G1470" t="s">
        <v>311</v>
      </c>
      <c r="H1470" t="s">
        <v>311</v>
      </c>
      <c r="I1470" t="s">
        <v>311</v>
      </c>
      <c r="J1470">
        <v>0</v>
      </c>
    </row>
    <row r="1471" spans="1:10" x14ac:dyDescent="0.35">
      <c r="A1471" t="s">
        <v>15093</v>
      </c>
      <c r="B1471">
        <v>48</v>
      </c>
      <c r="C1471">
        <v>46</v>
      </c>
      <c r="D1471">
        <v>1469</v>
      </c>
      <c r="E1471" t="s">
        <v>334</v>
      </c>
      <c r="F1471" t="s">
        <v>0</v>
      </c>
      <c r="G1471" t="s">
        <v>4219</v>
      </c>
      <c r="H1471">
        <v>0.55600000000000005</v>
      </c>
      <c r="I1471">
        <v>15.26</v>
      </c>
      <c r="J1471">
        <v>1</v>
      </c>
    </row>
    <row r="1472" spans="1:10" hidden="1" x14ac:dyDescent="0.35">
      <c r="A1472" t="s">
        <v>15094</v>
      </c>
      <c r="B1472">
        <v>11</v>
      </c>
      <c r="C1472">
        <v>46</v>
      </c>
      <c r="D1472">
        <v>1469</v>
      </c>
      <c r="E1472" t="s">
        <v>311</v>
      </c>
      <c r="F1472" t="s">
        <v>3848</v>
      </c>
      <c r="G1472" t="s">
        <v>311</v>
      </c>
      <c r="H1472" t="s">
        <v>311</v>
      </c>
      <c r="I1472" t="s">
        <v>311</v>
      </c>
      <c r="J1472">
        <v>8</v>
      </c>
    </row>
    <row r="1473" spans="1:10" x14ac:dyDescent="0.35">
      <c r="A1473" t="s">
        <v>15095</v>
      </c>
      <c r="B1473">
        <v>142</v>
      </c>
      <c r="C1473">
        <v>45</v>
      </c>
      <c r="D1473">
        <v>1472</v>
      </c>
      <c r="E1473" t="s">
        <v>311</v>
      </c>
      <c r="F1473" t="s">
        <v>0</v>
      </c>
      <c r="G1473" t="s">
        <v>15063</v>
      </c>
      <c r="H1473" t="s">
        <v>311</v>
      </c>
      <c r="I1473" t="s">
        <v>311</v>
      </c>
      <c r="J1473">
        <v>25</v>
      </c>
    </row>
    <row r="1474" spans="1:10" hidden="1" x14ac:dyDescent="0.35">
      <c r="A1474" t="s">
        <v>15096</v>
      </c>
      <c r="B1474">
        <v>14</v>
      </c>
      <c r="C1474">
        <v>45</v>
      </c>
      <c r="D1474">
        <v>1472</v>
      </c>
      <c r="E1474" t="s">
        <v>311</v>
      </c>
      <c r="F1474" t="s">
        <v>3848</v>
      </c>
      <c r="G1474" t="s">
        <v>311</v>
      </c>
      <c r="H1474" t="s">
        <v>311</v>
      </c>
      <c r="I1474" t="s">
        <v>311</v>
      </c>
      <c r="J1474">
        <v>0</v>
      </c>
    </row>
    <row r="1475" spans="1:10" hidden="1" x14ac:dyDescent="0.35">
      <c r="A1475" t="s">
        <v>15097</v>
      </c>
      <c r="B1475">
        <v>15</v>
      </c>
      <c r="C1475">
        <v>45</v>
      </c>
      <c r="D1475">
        <v>1472</v>
      </c>
      <c r="E1475" t="s">
        <v>311</v>
      </c>
      <c r="F1475" t="s">
        <v>3848</v>
      </c>
      <c r="G1475" t="s">
        <v>311</v>
      </c>
      <c r="H1475" t="s">
        <v>311</v>
      </c>
      <c r="I1475" t="s">
        <v>311</v>
      </c>
      <c r="J1475">
        <v>0</v>
      </c>
    </row>
    <row r="1476" spans="1:10" x14ac:dyDescent="0.35">
      <c r="A1476" t="s">
        <v>15098</v>
      </c>
      <c r="B1476">
        <v>59</v>
      </c>
      <c r="C1476">
        <v>44</v>
      </c>
      <c r="D1476">
        <v>1475</v>
      </c>
      <c r="E1476" t="s">
        <v>312</v>
      </c>
      <c r="F1476" t="s">
        <v>0</v>
      </c>
      <c r="G1476" t="s">
        <v>2326</v>
      </c>
      <c r="H1476">
        <v>1.5</v>
      </c>
      <c r="I1476">
        <v>24.03</v>
      </c>
      <c r="J1476">
        <v>3</v>
      </c>
    </row>
    <row r="1477" spans="1:10" hidden="1" x14ac:dyDescent="0.35">
      <c r="A1477" t="s">
        <v>15099</v>
      </c>
      <c r="B1477">
        <v>19</v>
      </c>
      <c r="C1477">
        <v>43</v>
      </c>
      <c r="D1477">
        <v>1476</v>
      </c>
      <c r="E1477" t="s">
        <v>311</v>
      </c>
      <c r="F1477" t="s">
        <v>3848</v>
      </c>
      <c r="G1477" t="s">
        <v>311</v>
      </c>
      <c r="H1477" t="s">
        <v>311</v>
      </c>
      <c r="I1477" t="s">
        <v>311</v>
      </c>
      <c r="J1477">
        <v>0</v>
      </c>
    </row>
    <row r="1478" spans="1:10" x14ac:dyDescent="0.35">
      <c r="A1478" t="s">
        <v>15100</v>
      </c>
      <c r="B1478">
        <v>37</v>
      </c>
      <c r="C1478">
        <v>43</v>
      </c>
      <c r="D1478">
        <v>1476</v>
      </c>
      <c r="E1478" t="s">
        <v>334</v>
      </c>
      <c r="F1478" t="s">
        <v>0</v>
      </c>
      <c r="G1478" t="s">
        <v>2053</v>
      </c>
      <c r="H1478">
        <v>0.61099999999999999</v>
      </c>
      <c r="I1478">
        <v>6.73</v>
      </c>
      <c r="J1478">
        <v>7</v>
      </c>
    </row>
    <row r="1479" spans="1:10" x14ac:dyDescent="0.35">
      <c r="A1479" t="s">
        <v>15101</v>
      </c>
      <c r="B1479">
        <v>43</v>
      </c>
      <c r="C1479">
        <v>43</v>
      </c>
      <c r="D1479">
        <v>1476</v>
      </c>
      <c r="E1479" t="s">
        <v>311</v>
      </c>
      <c r="F1479" t="s">
        <v>0</v>
      </c>
      <c r="G1479" t="s">
        <v>4022</v>
      </c>
      <c r="H1479" t="s">
        <v>311</v>
      </c>
      <c r="I1479" t="s">
        <v>311</v>
      </c>
      <c r="J1479">
        <v>5</v>
      </c>
    </row>
    <row r="1480" spans="1:10" hidden="1" x14ac:dyDescent="0.35">
      <c r="A1480" t="s">
        <v>15102</v>
      </c>
      <c r="B1480">
        <v>9</v>
      </c>
      <c r="C1480">
        <v>42</v>
      </c>
      <c r="D1480">
        <v>1479</v>
      </c>
      <c r="E1480" t="s">
        <v>311</v>
      </c>
      <c r="F1480" t="s">
        <v>3848</v>
      </c>
      <c r="G1480" t="s">
        <v>311</v>
      </c>
      <c r="H1480" t="s">
        <v>311</v>
      </c>
      <c r="I1480" t="s">
        <v>311</v>
      </c>
      <c r="J1480">
        <v>2</v>
      </c>
    </row>
    <row r="1481" spans="1:10" hidden="1" x14ac:dyDescent="0.35">
      <c r="A1481" t="s">
        <v>15103</v>
      </c>
      <c r="B1481">
        <v>31</v>
      </c>
      <c r="C1481">
        <v>42</v>
      </c>
      <c r="D1481">
        <v>1479</v>
      </c>
      <c r="E1481" t="s">
        <v>311</v>
      </c>
      <c r="F1481" t="s">
        <v>3848</v>
      </c>
      <c r="G1481" t="s">
        <v>311</v>
      </c>
      <c r="H1481" t="s">
        <v>311</v>
      </c>
      <c r="I1481" t="s">
        <v>311</v>
      </c>
      <c r="J1481">
        <v>0</v>
      </c>
    </row>
    <row r="1482" spans="1:10" hidden="1" x14ac:dyDescent="0.35">
      <c r="A1482" t="s">
        <v>15104</v>
      </c>
      <c r="B1482">
        <v>34</v>
      </c>
      <c r="C1482">
        <v>42</v>
      </c>
      <c r="D1482">
        <v>1479</v>
      </c>
      <c r="E1482" t="s">
        <v>311</v>
      </c>
      <c r="F1482" t="s">
        <v>3848</v>
      </c>
      <c r="G1482" t="s">
        <v>311</v>
      </c>
      <c r="H1482" t="s">
        <v>311</v>
      </c>
      <c r="I1482" t="s">
        <v>311</v>
      </c>
      <c r="J1482">
        <v>0</v>
      </c>
    </row>
    <row r="1483" spans="1:10" hidden="1" x14ac:dyDescent="0.35">
      <c r="A1483" t="s">
        <v>15105</v>
      </c>
      <c r="B1483">
        <v>25</v>
      </c>
      <c r="C1483">
        <v>42</v>
      </c>
      <c r="D1483">
        <v>1479</v>
      </c>
      <c r="E1483" t="s">
        <v>311</v>
      </c>
      <c r="F1483" t="s">
        <v>3848</v>
      </c>
      <c r="G1483" t="s">
        <v>311</v>
      </c>
      <c r="H1483" t="s">
        <v>311</v>
      </c>
      <c r="I1483" t="s">
        <v>311</v>
      </c>
      <c r="J1483">
        <v>0</v>
      </c>
    </row>
    <row r="1484" spans="1:10" x14ac:dyDescent="0.35">
      <c r="A1484" t="s">
        <v>15106</v>
      </c>
      <c r="B1484">
        <v>12</v>
      </c>
      <c r="C1484">
        <v>42</v>
      </c>
      <c r="D1484">
        <v>1479</v>
      </c>
      <c r="E1484" t="s">
        <v>311</v>
      </c>
      <c r="F1484" t="s">
        <v>0</v>
      </c>
      <c r="G1484" t="s">
        <v>311</v>
      </c>
      <c r="H1484" t="s">
        <v>311</v>
      </c>
      <c r="I1484" t="s">
        <v>311</v>
      </c>
      <c r="J1484">
        <v>10</v>
      </c>
    </row>
    <row r="1485" spans="1:10" x14ac:dyDescent="0.35">
      <c r="A1485" t="s">
        <v>15107</v>
      </c>
      <c r="B1485">
        <v>19</v>
      </c>
      <c r="C1485">
        <v>41</v>
      </c>
      <c r="D1485">
        <v>1484</v>
      </c>
      <c r="E1485" t="s">
        <v>311</v>
      </c>
      <c r="F1485" t="s">
        <v>0</v>
      </c>
      <c r="G1485" t="s">
        <v>6759</v>
      </c>
      <c r="H1485" t="s">
        <v>311</v>
      </c>
      <c r="I1485" t="s">
        <v>311</v>
      </c>
      <c r="J1485">
        <v>11</v>
      </c>
    </row>
    <row r="1486" spans="1:10" hidden="1" x14ac:dyDescent="0.35">
      <c r="A1486" t="s">
        <v>15108</v>
      </c>
      <c r="B1486">
        <v>23</v>
      </c>
      <c r="C1486">
        <v>41</v>
      </c>
      <c r="D1486">
        <v>1484</v>
      </c>
      <c r="E1486" t="s">
        <v>311</v>
      </c>
      <c r="F1486" t="s">
        <v>3848</v>
      </c>
      <c r="G1486" t="s">
        <v>311</v>
      </c>
      <c r="H1486" t="s">
        <v>311</v>
      </c>
      <c r="I1486" t="s">
        <v>311</v>
      </c>
      <c r="J1486">
        <v>0</v>
      </c>
    </row>
    <row r="1487" spans="1:10" hidden="1" x14ac:dyDescent="0.35">
      <c r="A1487" t="s">
        <v>15109</v>
      </c>
      <c r="B1487">
        <v>22</v>
      </c>
      <c r="C1487">
        <v>41</v>
      </c>
      <c r="D1487">
        <v>1484</v>
      </c>
      <c r="E1487" t="s">
        <v>311</v>
      </c>
      <c r="F1487" t="s">
        <v>3848</v>
      </c>
      <c r="G1487" t="s">
        <v>311</v>
      </c>
      <c r="H1487" t="s">
        <v>311</v>
      </c>
      <c r="I1487" t="s">
        <v>311</v>
      </c>
      <c r="J1487">
        <v>0</v>
      </c>
    </row>
    <row r="1488" spans="1:10" hidden="1" x14ac:dyDescent="0.35">
      <c r="A1488" t="s">
        <v>15110</v>
      </c>
      <c r="B1488">
        <v>35</v>
      </c>
      <c r="C1488">
        <v>40</v>
      </c>
      <c r="D1488">
        <v>1487</v>
      </c>
      <c r="E1488" t="s">
        <v>311</v>
      </c>
      <c r="F1488" t="s">
        <v>3848</v>
      </c>
      <c r="G1488" t="s">
        <v>311</v>
      </c>
      <c r="H1488" t="s">
        <v>311</v>
      </c>
      <c r="I1488" t="s">
        <v>311</v>
      </c>
      <c r="J1488">
        <v>0</v>
      </c>
    </row>
    <row r="1489" spans="1:10" hidden="1" x14ac:dyDescent="0.35">
      <c r="A1489" t="s">
        <v>15111</v>
      </c>
      <c r="B1489">
        <v>13</v>
      </c>
      <c r="C1489">
        <v>40</v>
      </c>
      <c r="D1489">
        <v>1487</v>
      </c>
      <c r="E1489" t="s">
        <v>311</v>
      </c>
      <c r="F1489" t="s">
        <v>3848</v>
      </c>
      <c r="G1489" t="s">
        <v>311</v>
      </c>
      <c r="H1489" t="s">
        <v>311</v>
      </c>
      <c r="I1489" t="s">
        <v>311</v>
      </c>
      <c r="J1489">
        <v>0</v>
      </c>
    </row>
    <row r="1490" spans="1:10" x14ac:dyDescent="0.35">
      <c r="A1490" t="s">
        <v>15112</v>
      </c>
      <c r="B1490">
        <v>16</v>
      </c>
      <c r="C1490">
        <v>40</v>
      </c>
      <c r="D1490">
        <v>1487</v>
      </c>
      <c r="E1490" t="s">
        <v>311</v>
      </c>
      <c r="F1490" t="s">
        <v>0</v>
      </c>
      <c r="G1490" t="s">
        <v>2760</v>
      </c>
      <c r="H1490" t="s">
        <v>311</v>
      </c>
      <c r="I1490" t="s">
        <v>311</v>
      </c>
      <c r="J1490">
        <v>1</v>
      </c>
    </row>
    <row r="1491" spans="1:10" hidden="1" x14ac:dyDescent="0.35">
      <c r="A1491" t="s">
        <v>15113</v>
      </c>
      <c r="B1491">
        <v>28</v>
      </c>
      <c r="C1491">
        <v>40</v>
      </c>
      <c r="D1491">
        <v>1487</v>
      </c>
      <c r="E1491" t="s">
        <v>311</v>
      </c>
      <c r="F1491" t="s">
        <v>3848</v>
      </c>
      <c r="G1491" t="s">
        <v>311</v>
      </c>
      <c r="H1491" t="s">
        <v>311</v>
      </c>
      <c r="I1491" t="s">
        <v>311</v>
      </c>
      <c r="J1491">
        <v>0</v>
      </c>
    </row>
    <row r="1492" spans="1:10" hidden="1" x14ac:dyDescent="0.35">
      <c r="A1492" t="s">
        <v>15114</v>
      </c>
      <c r="B1492">
        <v>9</v>
      </c>
      <c r="C1492">
        <v>39</v>
      </c>
      <c r="D1492">
        <v>1491</v>
      </c>
      <c r="E1492" t="s">
        <v>311</v>
      </c>
      <c r="F1492" t="s">
        <v>3848</v>
      </c>
      <c r="G1492" t="s">
        <v>311</v>
      </c>
      <c r="H1492" t="s">
        <v>311</v>
      </c>
      <c r="I1492" t="s">
        <v>311</v>
      </c>
      <c r="J1492">
        <v>0</v>
      </c>
    </row>
    <row r="1493" spans="1:10" x14ac:dyDescent="0.35">
      <c r="A1493" t="s">
        <v>15115</v>
      </c>
      <c r="B1493">
        <v>152</v>
      </c>
      <c r="C1493">
        <v>39</v>
      </c>
      <c r="D1493">
        <v>1491</v>
      </c>
      <c r="E1493" t="s">
        <v>311</v>
      </c>
      <c r="F1493" t="s">
        <v>0</v>
      </c>
      <c r="G1493" t="s">
        <v>8272</v>
      </c>
      <c r="H1493" t="s">
        <v>311</v>
      </c>
      <c r="I1493" t="s">
        <v>311</v>
      </c>
      <c r="J1493">
        <v>31</v>
      </c>
    </row>
    <row r="1494" spans="1:10" x14ac:dyDescent="0.35">
      <c r="A1494" t="s">
        <v>15116</v>
      </c>
      <c r="B1494">
        <v>51</v>
      </c>
      <c r="C1494">
        <v>39</v>
      </c>
      <c r="D1494">
        <v>1491</v>
      </c>
      <c r="E1494" t="s">
        <v>311</v>
      </c>
      <c r="F1494" t="s">
        <v>0</v>
      </c>
      <c r="G1494" t="s">
        <v>2799</v>
      </c>
      <c r="H1494" t="s">
        <v>311</v>
      </c>
      <c r="I1494" t="s">
        <v>311</v>
      </c>
      <c r="J1494">
        <v>6</v>
      </c>
    </row>
    <row r="1495" spans="1:10" x14ac:dyDescent="0.35">
      <c r="A1495" t="s">
        <v>15117</v>
      </c>
      <c r="B1495">
        <v>190</v>
      </c>
      <c r="C1495">
        <v>38</v>
      </c>
      <c r="D1495">
        <v>1494</v>
      </c>
      <c r="E1495" t="s">
        <v>311</v>
      </c>
      <c r="F1495" t="s">
        <v>0</v>
      </c>
      <c r="G1495" t="s">
        <v>9016</v>
      </c>
      <c r="H1495" t="s">
        <v>311</v>
      </c>
      <c r="I1495" t="s">
        <v>311</v>
      </c>
      <c r="J1495">
        <v>23</v>
      </c>
    </row>
    <row r="1496" spans="1:10" hidden="1" x14ac:dyDescent="0.35">
      <c r="A1496" t="s">
        <v>15118</v>
      </c>
      <c r="B1496">
        <v>38</v>
      </c>
      <c r="C1496">
        <v>38</v>
      </c>
      <c r="D1496">
        <v>1494</v>
      </c>
      <c r="E1496" t="s">
        <v>311</v>
      </c>
      <c r="F1496" t="s">
        <v>3848</v>
      </c>
      <c r="G1496" t="s">
        <v>311</v>
      </c>
      <c r="H1496" t="s">
        <v>311</v>
      </c>
      <c r="I1496" t="s">
        <v>311</v>
      </c>
      <c r="J1496">
        <v>0</v>
      </c>
    </row>
    <row r="1497" spans="1:10" hidden="1" x14ac:dyDescent="0.35">
      <c r="A1497" t="s">
        <v>15119</v>
      </c>
      <c r="B1497">
        <v>9</v>
      </c>
      <c r="C1497">
        <v>38</v>
      </c>
      <c r="D1497">
        <v>1494</v>
      </c>
      <c r="E1497" t="s">
        <v>311</v>
      </c>
      <c r="F1497" t="s">
        <v>3848</v>
      </c>
      <c r="G1497" t="s">
        <v>311</v>
      </c>
      <c r="H1497" t="s">
        <v>311</v>
      </c>
      <c r="I1497" t="s">
        <v>311</v>
      </c>
      <c r="J1497">
        <v>7</v>
      </c>
    </row>
    <row r="1498" spans="1:10" hidden="1" x14ac:dyDescent="0.35">
      <c r="A1498" t="s">
        <v>15120</v>
      </c>
      <c r="B1498">
        <v>9</v>
      </c>
      <c r="C1498">
        <v>38</v>
      </c>
      <c r="D1498">
        <v>1494</v>
      </c>
      <c r="E1498" t="s">
        <v>311</v>
      </c>
      <c r="F1498" t="s">
        <v>3848</v>
      </c>
      <c r="G1498" t="s">
        <v>311</v>
      </c>
      <c r="H1498" t="s">
        <v>311</v>
      </c>
      <c r="I1498" t="s">
        <v>311</v>
      </c>
      <c r="J1498">
        <v>2</v>
      </c>
    </row>
    <row r="1499" spans="1:10" x14ac:dyDescent="0.35">
      <c r="A1499" t="s">
        <v>15121</v>
      </c>
      <c r="B1499">
        <v>100</v>
      </c>
      <c r="C1499">
        <v>37</v>
      </c>
      <c r="D1499">
        <v>1498</v>
      </c>
      <c r="E1499" t="s">
        <v>312</v>
      </c>
      <c r="F1499" t="s">
        <v>0</v>
      </c>
      <c r="G1499" t="s">
        <v>15122</v>
      </c>
      <c r="H1499">
        <v>0.66700000000000004</v>
      </c>
      <c r="I1499">
        <v>45.31</v>
      </c>
      <c r="J1499">
        <v>8</v>
      </c>
    </row>
    <row r="1500" spans="1:10" hidden="1" x14ac:dyDescent="0.35">
      <c r="A1500" t="s">
        <v>15123</v>
      </c>
      <c r="B1500">
        <v>17</v>
      </c>
      <c r="C1500">
        <v>37</v>
      </c>
      <c r="D1500">
        <v>1498</v>
      </c>
      <c r="E1500" t="s">
        <v>311</v>
      </c>
      <c r="F1500" t="s">
        <v>3848</v>
      </c>
      <c r="G1500" t="s">
        <v>311</v>
      </c>
      <c r="H1500" t="s">
        <v>311</v>
      </c>
      <c r="I1500" t="s">
        <v>311</v>
      </c>
      <c r="J1500">
        <v>0</v>
      </c>
    </row>
    <row r="1501" spans="1:10" hidden="1" x14ac:dyDescent="0.35">
      <c r="A1501" t="s">
        <v>15124</v>
      </c>
      <c r="B1501">
        <v>32</v>
      </c>
      <c r="C1501">
        <v>37</v>
      </c>
      <c r="D1501">
        <v>1498</v>
      </c>
      <c r="E1501" t="s">
        <v>311</v>
      </c>
      <c r="F1501" t="s">
        <v>3848</v>
      </c>
      <c r="G1501" t="s">
        <v>311</v>
      </c>
      <c r="H1501" t="s">
        <v>311</v>
      </c>
      <c r="I1501" t="s">
        <v>311</v>
      </c>
      <c r="J1501">
        <v>0</v>
      </c>
    </row>
    <row r="1502" spans="1:10" hidden="1" x14ac:dyDescent="0.35">
      <c r="A1502" t="s">
        <v>15125</v>
      </c>
      <c r="B1502">
        <v>9</v>
      </c>
      <c r="C1502">
        <v>36</v>
      </c>
      <c r="D1502">
        <v>1501</v>
      </c>
      <c r="E1502" t="s">
        <v>311</v>
      </c>
      <c r="F1502" t="s">
        <v>3848</v>
      </c>
      <c r="G1502" t="s">
        <v>311</v>
      </c>
      <c r="H1502" t="s">
        <v>311</v>
      </c>
      <c r="I1502" t="s">
        <v>311</v>
      </c>
      <c r="J1502">
        <v>4</v>
      </c>
    </row>
    <row r="1503" spans="1:10" hidden="1" x14ac:dyDescent="0.35">
      <c r="A1503" t="s">
        <v>15126</v>
      </c>
      <c r="B1503">
        <v>8</v>
      </c>
      <c r="C1503">
        <v>36</v>
      </c>
      <c r="D1503">
        <v>1501</v>
      </c>
      <c r="E1503" t="s">
        <v>311</v>
      </c>
      <c r="F1503" t="s">
        <v>3848</v>
      </c>
      <c r="G1503" t="s">
        <v>311</v>
      </c>
      <c r="H1503" t="s">
        <v>311</v>
      </c>
      <c r="I1503" t="s">
        <v>311</v>
      </c>
      <c r="J1503">
        <v>0</v>
      </c>
    </row>
    <row r="1504" spans="1:10" hidden="1" x14ac:dyDescent="0.35">
      <c r="A1504" t="s">
        <v>15127</v>
      </c>
      <c r="B1504">
        <v>10</v>
      </c>
      <c r="C1504">
        <v>36</v>
      </c>
      <c r="D1504">
        <v>1501</v>
      </c>
      <c r="E1504" t="s">
        <v>311</v>
      </c>
      <c r="F1504" t="s">
        <v>3848</v>
      </c>
      <c r="G1504" t="s">
        <v>311</v>
      </c>
      <c r="H1504" t="s">
        <v>311</v>
      </c>
      <c r="I1504" t="s">
        <v>311</v>
      </c>
      <c r="J1504">
        <v>3</v>
      </c>
    </row>
    <row r="1505" spans="1:10" x14ac:dyDescent="0.35">
      <c r="A1505" t="s">
        <v>15128</v>
      </c>
      <c r="B1505">
        <v>72</v>
      </c>
      <c r="C1505">
        <v>36</v>
      </c>
      <c r="D1505">
        <v>1501</v>
      </c>
      <c r="E1505" t="s">
        <v>311</v>
      </c>
      <c r="F1505" t="s">
        <v>0</v>
      </c>
      <c r="G1505" t="s">
        <v>6759</v>
      </c>
      <c r="H1505" t="s">
        <v>311</v>
      </c>
      <c r="I1505" t="s">
        <v>311</v>
      </c>
      <c r="J1505">
        <v>12</v>
      </c>
    </row>
    <row r="1506" spans="1:10" x14ac:dyDescent="0.35">
      <c r="A1506" t="s">
        <v>15129</v>
      </c>
      <c r="B1506">
        <v>57</v>
      </c>
      <c r="C1506">
        <v>35</v>
      </c>
      <c r="D1506">
        <v>1505</v>
      </c>
      <c r="E1506" t="s">
        <v>311</v>
      </c>
      <c r="F1506" t="s">
        <v>0</v>
      </c>
      <c r="G1506" t="s">
        <v>8490</v>
      </c>
      <c r="H1506" t="s">
        <v>311</v>
      </c>
      <c r="I1506" t="s">
        <v>311</v>
      </c>
      <c r="J1506">
        <v>2</v>
      </c>
    </row>
    <row r="1507" spans="1:10" hidden="1" x14ac:dyDescent="0.35">
      <c r="A1507" t="s">
        <v>15130</v>
      </c>
      <c r="B1507">
        <v>18</v>
      </c>
      <c r="C1507">
        <v>34</v>
      </c>
      <c r="D1507">
        <v>1506</v>
      </c>
      <c r="E1507" t="s">
        <v>311</v>
      </c>
      <c r="F1507" t="s">
        <v>3848</v>
      </c>
      <c r="G1507" t="s">
        <v>311</v>
      </c>
      <c r="H1507" t="s">
        <v>311</v>
      </c>
      <c r="I1507" t="s">
        <v>311</v>
      </c>
      <c r="J1507">
        <v>0</v>
      </c>
    </row>
    <row r="1508" spans="1:10" hidden="1" x14ac:dyDescent="0.35">
      <c r="A1508" t="s">
        <v>15131</v>
      </c>
      <c r="B1508">
        <v>16</v>
      </c>
      <c r="C1508">
        <v>34</v>
      </c>
      <c r="D1508">
        <v>1506</v>
      </c>
      <c r="E1508" t="s">
        <v>311</v>
      </c>
      <c r="F1508" t="s">
        <v>3848</v>
      </c>
      <c r="G1508" t="s">
        <v>311</v>
      </c>
      <c r="H1508" t="s">
        <v>311</v>
      </c>
      <c r="I1508" t="s">
        <v>311</v>
      </c>
      <c r="J1508">
        <v>0</v>
      </c>
    </row>
    <row r="1509" spans="1:10" hidden="1" x14ac:dyDescent="0.35">
      <c r="A1509" t="s">
        <v>15132</v>
      </c>
      <c r="B1509">
        <v>16</v>
      </c>
      <c r="C1509">
        <v>34</v>
      </c>
      <c r="D1509">
        <v>1506</v>
      </c>
      <c r="E1509" t="s">
        <v>311</v>
      </c>
      <c r="F1509" t="s">
        <v>3848</v>
      </c>
      <c r="G1509" t="s">
        <v>311</v>
      </c>
      <c r="H1509" t="s">
        <v>311</v>
      </c>
      <c r="I1509" t="s">
        <v>311</v>
      </c>
      <c r="J1509">
        <v>6</v>
      </c>
    </row>
    <row r="1510" spans="1:10" hidden="1" x14ac:dyDescent="0.35">
      <c r="A1510" t="s">
        <v>15133</v>
      </c>
      <c r="B1510">
        <v>41</v>
      </c>
      <c r="C1510">
        <v>33</v>
      </c>
      <c r="D1510">
        <v>1509</v>
      </c>
      <c r="E1510" t="s">
        <v>311</v>
      </c>
      <c r="F1510" t="s">
        <v>3848</v>
      </c>
      <c r="G1510" t="s">
        <v>311</v>
      </c>
      <c r="H1510" t="s">
        <v>311</v>
      </c>
      <c r="I1510" t="s">
        <v>311</v>
      </c>
      <c r="J1510">
        <v>0</v>
      </c>
    </row>
    <row r="1511" spans="1:10" x14ac:dyDescent="0.35">
      <c r="A1511" t="s">
        <v>15134</v>
      </c>
      <c r="B1511">
        <v>177</v>
      </c>
      <c r="C1511">
        <v>33</v>
      </c>
      <c r="D1511">
        <v>1509</v>
      </c>
      <c r="E1511" t="s">
        <v>311</v>
      </c>
      <c r="F1511" t="s">
        <v>0</v>
      </c>
      <c r="G1511" t="s">
        <v>9016</v>
      </c>
      <c r="H1511" t="s">
        <v>311</v>
      </c>
      <c r="I1511" t="s">
        <v>311</v>
      </c>
      <c r="J1511">
        <v>8</v>
      </c>
    </row>
    <row r="1512" spans="1:10" hidden="1" x14ac:dyDescent="0.35">
      <c r="A1512" t="s">
        <v>15135</v>
      </c>
      <c r="B1512">
        <v>12</v>
      </c>
      <c r="C1512">
        <v>33</v>
      </c>
      <c r="D1512">
        <v>1509</v>
      </c>
      <c r="E1512" t="s">
        <v>311</v>
      </c>
      <c r="F1512" t="s">
        <v>3848</v>
      </c>
      <c r="G1512" t="s">
        <v>311</v>
      </c>
      <c r="H1512" t="s">
        <v>311</v>
      </c>
      <c r="I1512" t="s">
        <v>311</v>
      </c>
      <c r="J1512">
        <v>0</v>
      </c>
    </row>
    <row r="1513" spans="1:10" hidden="1" x14ac:dyDescent="0.35">
      <c r="A1513" t="s">
        <v>15136</v>
      </c>
      <c r="B1513">
        <v>18</v>
      </c>
      <c r="C1513">
        <v>32</v>
      </c>
      <c r="D1513">
        <v>1512</v>
      </c>
      <c r="E1513" t="s">
        <v>311</v>
      </c>
      <c r="F1513" t="s">
        <v>3848</v>
      </c>
      <c r="G1513" t="s">
        <v>311</v>
      </c>
      <c r="H1513" t="s">
        <v>311</v>
      </c>
      <c r="I1513" t="s">
        <v>311</v>
      </c>
      <c r="J1513">
        <v>0</v>
      </c>
    </row>
    <row r="1514" spans="1:10" hidden="1" x14ac:dyDescent="0.35">
      <c r="A1514" t="s">
        <v>15137</v>
      </c>
      <c r="B1514">
        <v>21</v>
      </c>
      <c r="C1514">
        <v>32</v>
      </c>
      <c r="D1514">
        <v>1512</v>
      </c>
      <c r="E1514" t="s">
        <v>311</v>
      </c>
      <c r="F1514" t="s">
        <v>3848</v>
      </c>
      <c r="G1514" t="s">
        <v>311</v>
      </c>
      <c r="H1514" t="s">
        <v>311</v>
      </c>
      <c r="I1514" t="s">
        <v>311</v>
      </c>
      <c r="J1514">
        <v>0</v>
      </c>
    </row>
    <row r="1515" spans="1:10" hidden="1" x14ac:dyDescent="0.35">
      <c r="A1515" t="s">
        <v>15138</v>
      </c>
      <c r="B1515">
        <v>13</v>
      </c>
      <c r="C1515">
        <v>32</v>
      </c>
      <c r="D1515">
        <v>1512</v>
      </c>
      <c r="E1515" t="s">
        <v>311</v>
      </c>
      <c r="F1515" t="s">
        <v>3848</v>
      </c>
      <c r="G1515" t="s">
        <v>311</v>
      </c>
      <c r="H1515" t="s">
        <v>311</v>
      </c>
      <c r="I1515" t="s">
        <v>311</v>
      </c>
      <c r="J1515">
        <v>0</v>
      </c>
    </row>
    <row r="1516" spans="1:10" x14ac:dyDescent="0.35">
      <c r="A1516" t="s">
        <v>15139</v>
      </c>
      <c r="B1516">
        <v>57</v>
      </c>
      <c r="C1516">
        <v>31</v>
      </c>
      <c r="D1516">
        <v>1515</v>
      </c>
      <c r="E1516" t="s">
        <v>311</v>
      </c>
      <c r="F1516" t="s">
        <v>0</v>
      </c>
      <c r="G1516" t="s">
        <v>9016</v>
      </c>
      <c r="H1516" t="s">
        <v>311</v>
      </c>
      <c r="I1516" t="s">
        <v>311</v>
      </c>
      <c r="J1516">
        <v>5</v>
      </c>
    </row>
    <row r="1517" spans="1:10" x14ac:dyDescent="0.35">
      <c r="A1517" t="s">
        <v>15140</v>
      </c>
      <c r="B1517">
        <v>30</v>
      </c>
      <c r="C1517">
        <v>31</v>
      </c>
      <c r="D1517">
        <v>1515</v>
      </c>
      <c r="E1517" t="s">
        <v>311</v>
      </c>
      <c r="F1517" t="s">
        <v>0</v>
      </c>
      <c r="G1517" t="s">
        <v>6759</v>
      </c>
      <c r="H1517" t="s">
        <v>311</v>
      </c>
      <c r="I1517" t="s">
        <v>311</v>
      </c>
      <c r="J1517">
        <v>12</v>
      </c>
    </row>
    <row r="1518" spans="1:10" hidden="1" x14ac:dyDescent="0.35">
      <c r="A1518" t="s">
        <v>15141</v>
      </c>
      <c r="B1518">
        <v>13</v>
      </c>
      <c r="C1518">
        <v>31</v>
      </c>
      <c r="D1518">
        <v>1515</v>
      </c>
      <c r="E1518" t="s">
        <v>311</v>
      </c>
      <c r="F1518" t="s">
        <v>2692</v>
      </c>
      <c r="G1518" t="s">
        <v>311</v>
      </c>
      <c r="H1518" t="s">
        <v>311</v>
      </c>
      <c r="I1518" t="s">
        <v>311</v>
      </c>
      <c r="J1518">
        <v>0</v>
      </c>
    </row>
    <row r="1519" spans="1:10" hidden="1" x14ac:dyDescent="0.35">
      <c r="A1519" t="s">
        <v>15142</v>
      </c>
      <c r="B1519">
        <v>18</v>
      </c>
      <c r="C1519">
        <v>31</v>
      </c>
      <c r="D1519">
        <v>1515</v>
      </c>
      <c r="E1519" t="s">
        <v>311</v>
      </c>
      <c r="F1519" t="s">
        <v>3848</v>
      </c>
      <c r="G1519" t="s">
        <v>311</v>
      </c>
      <c r="H1519" t="s">
        <v>311</v>
      </c>
      <c r="I1519" t="s">
        <v>311</v>
      </c>
      <c r="J1519">
        <v>0</v>
      </c>
    </row>
    <row r="1520" spans="1:10" hidden="1" x14ac:dyDescent="0.35">
      <c r="A1520" t="s">
        <v>15143</v>
      </c>
      <c r="B1520">
        <v>45</v>
      </c>
      <c r="C1520">
        <v>31</v>
      </c>
      <c r="D1520">
        <v>1515</v>
      </c>
      <c r="E1520" t="s">
        <v>311</v>
      </c>
      <c r="F1520" t="s">
        <v>3848</v>
      </c>
      <c r="G1520" t="s">
        <v>311</v>
      </c>
      <c r="H1520" t="s">
        <v>311</v>
      </c>
      <c r="I1520" t="s">
        <v>311</v>
      </c>
      <c r="J1520">
        <v>0</v>
      </c>
    </row>
    <row r="1521" spans="1:10" x14ac:dyDescent="0.35">
      <c r="A1521" t="s">
        <v>15144</v>
      </c>
      <c r="B1521">
        <v>89</v>
      </c>
      <c r="C1521">
        <v>31</v>
      </c>
      <c r="D1521">
        <v>1515</v>
      </c>
      <c r="E1521" t="s">
        <v>311</v>
      </c>
      <c r="F1521" t="s">
        <v>0</v>
      </c>
      <c r="G1521" t="s">
        <v>2592</v>
      </c>
      <c r="H1521" t="s">
        <v>311</v>
      </c>
      <c r="I1521" t="s">
        <v>311</v>
      </c>
      <c r="J1521">
        <v>10</v>
      </c>
    </row>
    <row r="1522" spans="1:10" x14ac:dyDescent="0.35">
      <c r="A1522" t="s">
        <v>15145</v>
      </c>
      <c r="B1522">
        <v>199</v>
      </c>
      <c r="C1522">
        <v>30</v>
      </c>
      <c r="D1522">
        <v>1521</v>
      </c>
      <c r="E1522" t="s">
        <v>311</v>
      </c>
      <c r="F1522" t="s">
        <v>0</v>
      </c>
      <c r="G1522" t="s">
        <v>9016</v>
      </c>
      <c r="H1522" t="s">
        <v>311</v>
      </c>
      <c r="I1522" t="s">
        <v>311</v>
      </c>
      <c r="J1522">
        <v>27</v>
      </c>
    </row>
    <row r="1523" spans="1:10" x14ac:dyDescent="0.35">
      <c r="A1523" t="s">
        <v>15146</v>
      </c>
      <c r="B1523">
        <v>54</v>
      </c>
      <c r="C1523">
        <v>30</v>
      </c>
      <c r="D1523">
        <v>1521</v>
      </c>
      <c r="E1523" t="s">
        <v>311</v>
      </c>
      <c r="F1523" t="s">
        <v>0</v>
      </c>
      <c r="G1523" t="s">
        <v>2402</v>
      </c>
      <c r="H1523" t="s">
        <v>311</v>
      </c>
      <c r="I1523" t="s">
        <v>311</v>
      </c>
      <c r="J1523">
        <v>3</v>
      </c>
    </row>
    <row r="1524" spans="1:10" x14ac:dyDescent="0.35">
      <c r="A1524" t="s">
        <v>15147</v>
      </c>
      <c r="B1524">
        <v>21</v>
      </c>
      <c r="C1524">
        <v>30</v>
      </c>
      <c r="D1524">
        <v>1521</v>
      </c>
      <c r="E1524" t="s">
        <v>311</v>
      </c>
      <c r="F1524" t="s">
        <v>0</v>
      </c>
      <c r="G1524" t="s">
        <v>311</v>
      </c>
      <c r="H1524" t="s">
        <v>311</v>
      </c>
      <c r="I1524" t="s">
        <v>311</v>
      </c>
      <c r="J1524">
        <v>21</v>
      </c>
    </row>
    <row r="1525" spans="1:10" hidden="1" x14ac:dyDescent="0.35">
      <c r="A1525" t="s">
        <v>15148</v>
      </c>
      <c r="B1525">
        <v>8</v>
      </c>
      <c r="C1525">
        <v>29</v>
      </c>
      <c r="D1525">
        <v>1524</v>
      </c>
      <c r="E1525" t="s">
        <v>311</v>
      </c>
      <c r="F1525" t="s">
        <v>3848</v>
      </c>
      <c r="G1525" t="s">
        <v>311</v>
      </c>
      <c r="H1525" t="s">
        <v>311</v>
      </c>
      <c r="I1525" t="s">
        <v>311</v>
      </c>
      <c r="J1525">
        <v>4</v>
      </c>
    </row>
    <row r="1526" spans="1:10" x14ac:dyDescent="0.35">
      <c r="A1526" t="s">
        <v>15149</v>
      </c>
      <c r="B1526">
        <v>29</v>
      </c>
      <c r="C1526">
        <v>29</v>
      </c>
      <c r="D1526">
        <v>1524</v>
      </c>
      <c r="E1526" t="s">
        <v>311</v>
      </c>
      <c r="F1526" t="s">
        <v>0</v>
      </c>
      <c r="G1526" t="s">
        <v>4090</v>
      </c>
      <c r="H1526" t="s">
        <v>311</v>
      </c>
      <c r="I1526" t="s">
        <v>311</v>
      </c>
      <c r="J1526">
        <v>4</v>
      </c>
    </row>
    <row r="1527" spans="1:10" hidden="1" x14ac:dyDescent="0.35">
      <c r="A1527" t="s">
        <v>15150</v>
      </c>
      <c r="B1527">
        <v>14</v>
      </c>
      <c r="C1527">
        <v>28</v>
      </c>
      <c r="D1527">
        <v>1526</v>
      </c>
      <c r="E1527" t="s">
        <v>311</v>
      </c>
      <c r="F1527" t="s">
        <v>3848</v>
      </c>
      <c r="G1527" t="s">
        <v>311</v>
      </c>
      <c r="H1527" t="s">
        <v>311</v>
      </c>
      <c r="I1527" t="s">
        <v>311</v>
      </c>
      <c r="J1527">
        <v>0</v>
      </c>
    </row>
    <row r="1528" spans="1:10" x14ac:dyDescent="0.35">
      <c r="A1528" t="s">
        <v>15151</v>
      </c>
      <c r="B1528">
        <v>67</v>
      </c>
      <c r="C1528">
        <v>28</v>
      </c>
      <c r="D1528">
        <v>1526</v>
      </c>
      <c r="E1528" t="s">
        <v>311</v>
      </c>
      <c r="F1528" t="s">
        <v>0</v>
      </c>
      <c r="G1528" t="s">
        <v>15152</v>
      </c>
      <c r="H1528" t="s">
        <v>311</v>
      </c>
      <c r="I1528" t="s">
        <v>311</v>
      </c>
      <c r="J1528">
        <v>34</v>
      </c>
    </row>
    <row r="1529" spans="1:10" x14ac:dyDescent="0.35">
      <c r="A1529" t="s">
        <v>15153</v>
      </c>
      <c r="B1529">
        <v>120</v>
      </c>
      <c r="C1529">
        <v>28</v>
      </c>
      <c r="D1529">
        <v>1526</v>
      </c>
      <c r="E1529" t="s">
        <v>311</v>
      </c>
      <c r="F1529" t="s">
        <v>0</v>
      </c>
      <c r="G1529" t="s">
        <v>9016</v>
      </c>
      <c r="H1529" t="s">
        <v>311</v>
      </c>
      <c r="I1529" t="s">
        <v>311</v>
      </c>
      <c r="J1529">
        <v>10</v>
      </c>
    </row>
    <row r="1530" spans="1:10" x14ac:dyDescent="0.35">
      <c r="A1530" t="s">
        <v>15154</v>
      </c>
      <c r="B1530">
        <v>21</v>
      </c>
      <c r="C1530">
        <v>28</v>
      </c>
      <c r="D1530">
        <v>1526</v>
      </c>
      <c r="E1530" t="s">
        <v>311</v>
      </c>
      <c r="F1530" t="s">
        <v>0</v>
      </c>
      <c r="G1530" t="s">
        <v>2592</v>
      </c>
      <c r="H1530" t="s">
        <v>311</v>
      </c>
      <c r="I1530" t="s">
        <v>311</v>
      </c>
      <c r="J1530">
        <v>0</v>
      </c>
    </row>
    <row r="1531" spans="1:10" x14ac:dyDescent="0.35">
      <c r="A1531" t="s">
        <v>15155</v>
      </c>
      <c r="B1531">
        <v>17</v>
      </c>
      <c r="C1531">
        <v>27</v>
      </c>
      <c r="D1531">
        <v>1530</v>
      </c>
      <c r="E1531" t="s">
        <v>311</v>
      </c>
      <c r="F1531" t="s">
        <v>0</v>
      </c>
      <c r="G1531" t="s">
        <v>14255</v>
      </c>
      <c r="H1531" t="s">
        <v>311</v>
      </c>
      <c r="I1531" t="s">
        <v>311</v>
      </c>
      <c r="J1531">
        <v>6</v>
      </c>
    </row>
    <row r="1532" spans="1:10" x14ac:dyDescent="0.35">
      <c r="A1532" t="s">
        <v>15156</v>
      </c>
      <c r="B1532">
        <v>50</v>
      </c>
      <c r="C1532">
        <v>26</v>
      </c>
      <c r="D1532">
        <v>1531</v>
      </c>
      <c r="E1532" t="s">
        <v>311</v>
      </c>
      <c r="F1532" t="s">
        <v>0</v>
      </c>
      <c r="G1532" t="s">
        <v>8490</v>
      </c>
      <c r="H1532" t="s">
        <v>311</v>
      </c>
      <c r="I1532" t="s">
        <v>311</v>
      </c>
      <c r="J1532">
        <v>12</v>
      </c>
    </row>
    <row r="1533" spans="1:10" hidden="1" x14ac:dyDescent="0.35">
      <c r="A1533" t="s">
        <v>15157</v>
      </c>
      <c r="B1533">
        <v>46</v>
      </c>
      <c r="C1533">
        <v>26</v>
      </c>
      <c r="D1533">
        <v>1531</v>
      </c>
      <c r="E1533" t="s">
        <v>311</v>
      </c>
      <c r="F1533" t="s">
        <v>3848</v>
      </c>
      <c r="G1533" t="s">
        <v>311</v>
      </c>
      <c r="H1533" t="s">
        <v>311</v>
      </c>
      <c r="I1533" t="s">
        <v>311</v>
      </c>
      <c r="J1533">
        <v>0</v>
      </c>
    </row>
    <row r="1534" spans="1:10" hidden="1" x14ac:dyDescent="0.35">
      <c r="A1534" t="s">
        <v>15158</v>
      </c>
      <c r="B1534">
        <v>16</v>
      </c>
      <c r="C1534">
        <v>25</v>
      </c>
      <c r="D1534">
        <v>1533</v>
      </c>
      <c r="E1534" t="s">
        <v>311</v>
      </c>
      <c r="F1534" t="s">
        <v>3848</v>
      </c>
      <c r="G1534" t="s">
        <v>311</v>
      </c>
      <c r="H1534" t="s">
        <v>311</v>
      </c>
      <c r="I1534" t="s">
        <v>311</v>
      </c>
      <c r="J1534">
        <v>0</v>
      </c>
    </row>
    <row r="1535" spans="1:10" x14ac:dyDescent="0.35">
      <c r="A1535" t="s">
        <v>15159</v>
      </c>
      <c r="B1535">
        <v>93</v>
      </c>
      <c r="C1535">
        <v>25</v>
      </c>
      <c r="D1535">
        <v>1533</v>
      </c>
      <c r="E1535" t="s">
        <v>311</v>
      </c>
      <c r="F1535" t="s">
        <v>0</v>
      </c>
      <c r="G1535" t="s">
        <v>10944</v>
      </c>
      <c r="H1535" t="s">
        <v>311</v>
      </c>
      <c r="I1535" t="s">
        <v>311</v>
      </c>
      <c r="J1535">
        <v>13</v>
      </c>
    </row>
    <row r="1536" spans="1:10" hidden="1" x14ac:dyDescent="0.35">
      <c r="A1536" t="s">
        <v>15160</v>
      </c>
      <c r="B1536">
        <v>37</v>
      </c>
      <c r="C1536">
        <v>25</v>
      </c>
      <c r="D1536">
        <v>1533</v>
      </c>
      <c r="E1536" t="s">
        <v>311</v>
      </c>
      <c r="F1536" t="s">
        <v>3848</v>
      </c>
      <c r="G1536" t="s">
        <v>311</v>
      </c>
      <c r="H1536" t="s">
        <v>311</v>
      </c>
      <c r="I1536" t="s">
        <v>311</v>
      </c>
      <c r="J1536">
        <v>0</v>
      </c>
    </row>
    <row r="1537" spans="1:10" hidden="1" x14ac:dyDescent="0.35">
      <c r="A1537" t="s">
        <v>15161</v>
      </c>
      <c r="B1537">
        <v>21</v>
      </c>
      <c r="C1537">
        <v>24</v>
      </c>
      <c r="D1537">
        <v>1536</v>
      </c>
      <c r="E1537" t="s">
        <v>311</v>
      </c>
      <c r="F1537" t="s">
        <v>3848</v>
      </c>
      <c r="G1537" t="s">
        <v>311</v>
      </c>
      <c r="H1537" t="s">
        <v>311</v>
      </c>
      <c r="I1537" t="s">
        <v>311</v>
      </c>
      <c r="J1537">
        <v>0</v>
      </c>
    </row>
    <row r="1538" spans="1:10" hidden="1" x14ac:dyDescent="0.35">
      <c r="A1538" t="s">
        <v>15162</v>
      </c>
      <c r="B1538">
        <v>16</v>
      </c>
      <c r="C1538">
        <v>24</v>
      </c>
      <c r="D1538">
        <v>1536</v>
      </c>
      <c r="E1538" t="s">
        <v>311</v>
      </c>
      <c r="F1538" t="s">
        <v>3848</v>
      </c>
      <c r="G1538" t="s">
        <v>311</v>
      </c>
      <c r="H1538" t="s">
        <v>311</v>
      </c>
      <c r="I1538" t="s">
        <v>311</v>
      </c>
      <c r="J1538">
        <v>0</v>
      </c>
    </row>
    <row r="1539" spans="1:10" hidden="1" x14ac:dyDescent="0.35">
      <c r="A1539" t="s">
        <v>15163</v>
      </c>
      <c r="B1539">
        <v>21</v>
      </c>
      <c r="C1539">
        <v>24</v>
      </c>
      <c r="D1539">
        <v>1536</v>
      </c>
      <c r="E1539" t="s">
        <v>311</v>
      </c>
      <c r="F1539" t="s">
        <v>3848</v>
      </c>
      <c r="G1539" t="s">
        <v>311</v>
      </c>
      <c r="H1539" t="s">
        <v>311</v>
      </c>
      <c r="I1539" t="s">
        <v>311</v>
      </c>
      <c r="J1539">
        <v>0</v>
      </c>
    </row>
    <row r="1540" spans="1:10" x14ac:dyDescent="0.35">
      <c r="A1540" t="s">
        <v>15164</v>
      </c>
      <c r="B1540">
        <v>133</v>
      </c>
      <c r="C1540">
        <v>24</v>
      </c>
      <c r="D1540">
        <v>1536</v>
      </c>
      <c r="E1540" t="s">
        <v>311</v>
      </c>
      <c r="F1540" t="s">
        <v>0</v>
      </c>
      <c r="G1540" t="s">
        <v>15165</v>
      </c>
      <c r="H1540" t="s">
        <v>311</v>
      </c>
      <c r="I1540" t="s">
        <v>311</v>
      </c>
      <c r="J1540">
        <v>7</v>
      </c>
    </row>
    <row r="1541" spans="1:10" hidden="1" x14ac:dyDescent="0.35">
      <c r="A1541" t="s">
        <v>15166</v>
      </c>
      <c r="B1541">
        <v>12</v>
      </c>
      <c r="C1541">
        <v>24</v>
      </c>
      <c r="D1541">
        <v>1536</v>
      </c>
      <c r="E1541" t="s">
        <v>311</v>
      </c>
      <c r="F1541" t="s">
        <v>3848</v>
      </c>
      <c r="G1541" t="s">
        <v>311</v>
      </c>
      <c r="H1541" t="s">
        <v>311</v>
      </c>
      <c r="I1541" t="s">
        <v>311</v>
      </c>
      <c r="J1541">
        <v>0</v>
      </c>
    </row>
    <row r="1542" spans="1:10" hidden="1" x14ac:dyDescent="0.35">
      <c r="A1542" t="s">
        <v>15167</v>
      </c>
      <c r="B1542">
        <v>29</v>
      </c>
      <c r="C1542">
        <v>23</v>
      </c>
      <c r="D1542">
        <v>1541</v>
      </c>
      <c r="E1542" t="s">
        <v>311</v>
      </c>
      <c r="F1542" t="s">
        <v>3848</v>
      </c>
      <c r="G1542" t="s">
        <v>311</v>
      </c>
      <c r="H1542" t="s">
        <v>311</v>
      </c>
      <c r="I1542" t="s">
        <v>311</v>
      </c>
      <c r="J1542">
        <v>0</v>
      </c>
    </row>
    <row r="1543" spans="1:10" hidden="1" x14ac:dyDescent="0.35">
      <c r="A1543" t="s">
        <v>15168</v>
      </c>
      <c r="B1543">
        <v>17</v>
      </c>
      <c r="C1543">
        <v>23</v>
      </c>
      <c r="D1543">
        <v>1541</v>
      </c>
      <c r="E1543" t="s">
        <v>311</v>
      </c>
      <c r="F1543" t="s">
        <v>3848</v>
      </c>
      <c r="G1543" t="s">
        <v>311</v>
      </c>
      <c r="H1543" t="s">
        <v>311</v>
      </c>
      <c r="I1543" t="s">
        <v>311</v>
      </c>
      <c r="J1543">
        <v>0</v>
      </c>
    </row>
    <row r="1544" spans="1:10" x14ac:dyDescent="0.35">
      <c r="A1544" t="s">
        <v>15169</v>
      </c>
      <c r="B1544">
        <v>49</v>
      </c>
      <c r="C1544">
        <v>22</v>
      </c>
      <c r="D1544">
        <v>1543</v>
      </c>
      <c r="E1544" t="s">
        <v>311</v>
      </c>
      <c r="F1544" t="s">
        <v>0</v>
      </c>
      <c r="G1544" t="s">
        <v>4921</v>
      </c>
      <c r="H1544" t="s">
        <v>311</v>
      </c>
      <c r="I1544" t="s">
        <v>311</v>
      </c>
      <c r="J1544">
        <v>6</v>
      </c>
    </row>
    <row r="1545" spans="1:10" hidden="1" x14ac:dyDescent="0.35">
      <c r="A1545" t="s">
        <v>15170</v>
      </c>
      <c r="B1545">
        <v>16</v>
      </c>
      <c r="C1545">
        <v>22</v>
      </c>
      <c r="D1545">
        <v>1543</v>
      </c>
      <c r="E1545" t="s">
        <v>311</v>
      </c>
      <c r="F1545" t="s">
        <v>3848</v>
      </c>
      <c r="G1545" t="s">
        <v>311</v>
      </c>
      <c r="H1545" t="s">
        <v>311</v>
      </c>
      <c r="I1545" t="s">
        <v>311</v>
      </c>
      <c r="J1545">
        <v>0</v>
      </c>
    </row>
    <row r="1546" spans="1:10" x14ac:dyDescent="0.35">
      <c r="A1546" t="s">
        <v>15171</v>
      </c>
      <c r="B1546">
        <v>351</v>
      </c>
      <c r="C1546">
        <v>22</v>
      </c>
      <c r="D1546">
        <v>1543</v>
      </c>
      <c r="E1546" t="s">
        <v>311</v>
      </c>
      <c r="F1546" t="s">
        <v>0</v>
      </c>
      <c r="G1546" t="s">
        <v>10944</v>
      </c>
      <c r="H1546" t="s">
        <v>311</v>
      </c>
      <c r="I1546" t="s">
        <v>311</v>
      </c>
      <c r="J1546">
        <v>3</v>
      </c>
    </row>
    <row r="1547" spans="1:10" x14ac:dyDescent="0.35">
      <c r="A1547" t="s">
        <v>15172</v>
      </c>
      <c r="B1547">
        <v>213</v>
      </c>
      <c r="C1547">
        <v>21</v>
      </c>
      <c r="D1547">
        <v>1546</v>
      </c>
      <c r="E1547" t="s">
        <v>311</v>
      </c>
      <c r="F1547" t="s">
        <v>0</v>
      </c>
      <c r="G1547" t="s">
        <v>1838</v>
      </c>
      <c r="H1547" t="s">
        <v>311</v>
      </c>
      <c r="I1547" t="s">
        <v>311</v>
      </c>
      <c r="J1547">
        <v>21</v>
      </c>
    </row>
    <row r="1548" spans="1:10" hidden="1" x14ac:dyDescent="0.35">
      <c r="A1548" t="s">
        <v>15173</v>
      </c>
      <c r="B1548">
        <v>14</v>
      </c>
      <c r="C1548">
        <v>20</v>
      </c>
      <c r="D1548">
        <v>1547</v>
      </c>
      <c r="E1548" t="s">
        <v>311</v>
      </c>
      <c r="F1548" t="s">
        <v>3848</v>
      </c>
      <c r="G1548" t="s">
        <v>311</v>
      </c>
      <c r="H1548" t="s">
        <v>311</v>
      </c>
      <c r="I1548" t="s">
        <v>311</v>
      </c>
      <c r="J1548">
        <v>0</v>
      </c>
    </row>
    <row r="1549" spans="1:10" hidden="1" x14ac:dyDescent="0.35">
      <c r="A1549" t="s">
        <v>15174</v>
      </c>
      <c r="B1549">
        <v>31</v>
      </c>
      <c r="C1549">
        <v>20</v>
      </c>
      <c r="D1549">
        <v>1547</v>
      </c>
      <c r="E1549" t="s">
        <v>311</v>
      </c>
      <c r="F1549" t="s">
        <v>3848</v>
      </c>
      <c r="G1549" t="s">
        <v>311</v>
      </c>
      <c r="H1549" t="s">
        <v>311</v>
      </c>
      <c r="I1549" t="s">
        <v>311</v>
      </c>
      <c r="J1549">
        <v>0</v>
      </c>
    </row>
    <row r="1550" spans="1:10" hidden="1" x14ac:dyDescent="0.35">
      <c r="A1550" t="s">
        <v>15175</v>
      </c>
      <c r="B1550">
        <v>11</v>
      </c>
      <c r="C1550">
        <v>20</v>
      </c>
      <c r="D1550">
        <v>1547</v>
      </c>
      <c r="E1550" t="s">
        <v>311</v>
      </c>
      <c r="F1550" t="s">
        <v>3848</v>
      </c>
      <c r="G1550" t="s">
        <v>311</v>
      </c>
      <c r="H1550" t="s">
        <v>311</v>
      </c>
      <c r="I1550" t="s">
        <v>311</v>
      </c>
      <c r="J1550">
        <v>0</v>
      </c>
    </row>
    <row r="1551" spans="1:10" x14ac:dyDescent="0.35">
      <c r="A1551" t="s">
        <v>15176</v>
      </c>
      <c r="B1551">
        <v>115</v>
      </c>
      <c r="C1551">
        <v>20</v>
      </c>
      <c r="D1551">
        <v>1547</v>
      </c>
      <c r="E1551" t="s">
        <v>311</v>
      </c>
      <c r="F1551" t="s">
        <v>0</v>
      </c>
      <c r="G1551" t="s">
        <v>15177</v>
      </c>
      <c r="H1551" t="s">
        <v>311</v>
      </c>
      <c r="I1551" t="s">
        <v>311</v>
      </c>
      <c r="J1551">
        <v>22</v>
      </c>
    </row>
    <row r="1552" spans="1:10" x14ac:dyDescent="0.35">
      <c r="A1552" t="s">
        <v>15178</v>
      </c>
      <c r="B1552">
        <v>85</v>
      </c>
      <c r="C1552">
        <v>20</v>
      </c>
      <c r="D1552">
        <v>1547</v>
      </c>
      <c r="E1552" t="s">
        <v>311</v>
      </c>
      <c r="F1552" t="s">
        <v>0</v>
      </c>
      <c r="G1552" t="s">
        <v>15179</v>
      </c>
      <c r="H1552" t="s">
        <v>311</v>
      </c>
      <c r="I1552" t="s">
        <v>311</v>
      </c>
      <c r="J1552">
        <v>9</v>
      </c>
    </row>
    <row r="1553" spans="1:10" hidden="1" x14ac:dyDescent="0.35">
      <c r="A1553" t="s">
        <v>15180</v>
      </c>
      <c r="B1553">
        <v>15</v>
      </c>
      <c r="C1553">
        <v>20</v>
      </c>
      <c r="D1553">
        <v>1547</v>
      </c>
      <c r="E1553" t="s">
        <v>311</v>
      </c>
      <c r="F1553" t="s">
        <v>3848</v>
      </c>
      <c r="G1553" t="s">
        <v>311</v>
      </c>
      <c r="H1553" t="s">
        <v>311</v>
      </c>
      <c r="I1553" t="s">
        <v>311</v>
      </c>
      <c r="J1553">
        <v>0</v>
      </c>
    </row>
    <row r="1554" spans="1:10" hidden="1" x14ac:dyDescent="0.35">
      <c r="A1554" t="s">
        <v>15181</v>
      </c>
      <c r="B1554">
        <v>26</v>
      </c>
      <c r="C1554">
        <v>19</v>
      </c>
      <c r="D1554">
        <v>1553</v>
      </c>
      <c r="E1554" t="s">
        <v>311</v>
      </c>
      <c r="F1554" t="s">
        <v>3848</v>
      </c>
      <c r="G1554" t="s">
        <v>311</v>
      </c>
      <c r="H1554" t="s">
        <v>311</v>
      </c>
      <c r="I1554" t="s">
        <v>311</v>
      </c>
      <c r="J1554">
        <v>0</v>
      </c>
    </row>
    <row r="1555" spans="1:10" x14ac:dyDescent="0.35">
      <c r="A1555" t="s">
        <v>15182</v>
      </c>
      <c r="B1555">
        <v>27</v>
      </c>
      <c r="C1555">
        <v>19</v>
      </c>
      <c r="D1555">
        <v>1553</v>
      </c>
      <c r="E1555" t="s">
        <v>311</v>
      </c>
      <c r="F1555" t="s">
        <v>0</v>
      </c>
      <c r="G1555" t="s">
        <v>15183</v>
      </c>
      <c r="H1555" t="s">
        <v>311</v>
      </c>
      <c r="I1555" t="s">
        <v>311</v>
      </c>
      <c r="J1555">
        <v>10</v>
      </c>
    </row>
    <row r="1556" spans="1:10" x14ac:dyDescent="0.35">
      <c r="A1556" t="s">
        <v>15184</v>
      </c>
      <c r="B1556">
        <v>131</v>
      </c>
      <c r="C1556">
        <v>19</v>
      </c>
      <c r="D1556">
        <v>1553</v>
      </c>
      <c r="E1556" t="s">
        <v>311</v>
      </c>
      <c r="F1556" t="s">
        <v>0</v>
      </c>
      <c r="G1556" t="s">
        <v>15185</v>
      </c>
      <c r="H1556" t="s">
        <v>311</v>
      </c>
      <c r="I1556" t="s">
        <v>311</v>
      </c>
      <c r="J1556">
        <v>7</v>
      </c>
    </row>
    <row r="1557" spans="1:10" hidden="1" x14ac:dyDescent="0.35">
      <c r="A1557" t="s">
        <v>15186</v>
      </c>
      <c r="B1557">
        <v>12</v>
      </c>
      <c r="C1557">
        <v>19</v>
      </c>
      <c r="D1557">
        <v>1553</v>
      </c>
      <c r="E1557" t="s">
        <v>311</v>
      </c>
      <c r="F1557" t="s">
        <v>3848</v>
      </c>
      <c r="G1557" t="s">
        <v>311</v>
      </c>
      <c r="H1557" t="s">
        <v>311</v>
      </c>
      <c r="I1557" t="s">
        <v>311</v>
      </c>
      <c r="J1557">
        <v>0</v>
      </c>
    </row>
    <row r="1558" spans="1:10" x14ac:dyDescent="0.35">
      <c r="A1558" t="s">
        <v>15187</v>
      </c>
      <c r="B1558">
        <v>13</v>
      </c>
      <c r="C1558">
        <v>18</v>
      </c>
      <c r="D1558">
        <v>1557</v>
      </c>
      <c r="E1558" t="s">
        <v>311</v>
      </c>
      <c r="F1558" t="s">
        <v>0</v>
      </c>
      <c r="G1558" t="s">
        <v>1900</v>
      </c>
      <c r="H1558" t="s">
        <v>311</v>
      </c>
      <c r="I1558" t="s">
        <v>311</v>
      </c>
      <c r="J1558">
        <v>13</v>
      </c>
    </row>
    <row r="1559" spans="1:10" x14ac:dyDescent="0.35">
      <c r="A1559" t="s">
        <v>15188</v>
      </c>
      <c r="B1559">
        <v>24</v>
      </c>
      <c r="C1559">
        <v>18</v>
      </c>
      <c r="D1559">
        <v>1557</v>
      </c>
      <c r="E1559" t="s">
        <v>311</v>
      </c>
      <c r="F1559" t="s">
        <v>0</v>
      </c>
      <c r="G1559" t="s">
        <v>4219</v>
      </c>
      <c r="H1559" t="s">
        <v>311</v>
      </c>
      <c r="I1559" t="s">
        <v>311</v>
      </c>
      <c r="J1559">
        <v>0</v>
      </c>
    </row>
    <row r="1560" spans="1:10" hidden="1" x14ac:dyDescent="0.35">
      <c r="A1560" t="s">
        <v>15189</v>
      </c>
      <c r="B1560">
        <v>11</v>
      </c>
      <c r="C1560">
        <v>18</v>
      </c>
      <c r="D1560">
        <v>1557</v>
      </c>
      <c r="E1560" t="s">
        <v>311</v>
      </c>
      <c r="F1560" t="s">
        <v>3848</v>
      </c>
      <c r="G1560" t="s">
        <v>311</v>
      </c>
      <c r="H1560" t="s">
        <v>311</v>
      </c>
      <c r="I1560" t="s">
        <v>311</v>
      </c>
      <c r="J1560">
        <v>2</v>
      </c>
    </row>
    <row r="1561" spans="1:10" hidden="1" x14ac:dyDescent="0.35">
      <c r="A1561" t="s">
        <v>15190</v>
      </c>
      <c r="B1561">
        <v>17</v>
      </c>
      <c r="C1561">
        <v>17</v>
      </c>
      <c r="D1561">
        <v>1560</v>
      </c>
      <c r="E1561" t="s">
        <v>311</v>
      </c>
      <c r="F1561" t="s">
        <v>3848</v>
      </c>
      <c r="G1561" t="s">
        <v>311</v>
      </c>
      <c r="H1561" t="s">
        <v>311</v>
      </c>
      <c r="I1561" t="s">
        <v>311</v>
      </c>
      <c r="J1561">
        <v>0</v>
      </c>
    </row>
    <row r="1562" spans="1:10" hidden="1" x14ac:dyDescent="0.35">
      <c r="A1562" t="s">
        <v>15191</v>
      </c>
      <c r="B1562">
        <v>43</v>
      </c>
      <c r="C1562">
        <v>17</v>
      </c>
      <c r="D1562">
        <v>1560</v>
      </c>
      <c r="E1562" t="s">
        <v>311</v>
      </c>
      <c r="F1562" t="s">
        <v>3848</v>
      </c>
      <c r="G1562" t="s">
        <v>311</v>
      </c>
      <c r="H1562" t="s">
        <v>311</v>
      </c>
      <c r="I1562" t="s">
        <v>311</v>
      </c>
      <c r="J1562">
        <v>0</v>
      </c>
    </row>
    <row r="1563" spans="1:10" hidden="1" x14ac:dyDescent="0.35">
      <c r="A1563" t="s">
        <v>15192</v>
      </c>
      <c r="B1563">
        <v>17</v>
      </c>
      <c r="C1563">
        <v>17</v>
      </c>
      <c r="D1563">
        <v>1560</v>
      </c>
      <c r="E1563" t="s">
        <v>311</v>
      </c>
      <c r="F1563" t="s">
        <v>3848</v>
      </c>
      <c r="G1563" t="s">
        <v>311</v>
      </c>
      <c r="H1563" t="s">
        <v>311</v>
      </c>
      <c r="I1563" t="s">
        <v>311</v>
      </c>
      <c r="J1563">
        <v>0</v>
      </c>
    </row>
    <row r="1564" spans="1:10" x14ac:dyDescent="0.35">
      <c r="A1564" t="s">
        <v>15193</v>
      </c>
      <c r="B1564">
        <v>52</v>
      </c>
      <c r="C1564">
        <v>17</v>
      </c>
      <c r="D1564">
        <v>1560</v>
      </c>
      <c r="E1564" t="s">
        <v>311</v>
      </c>
      <c r="F1564" t="s">
        <v>0</v>
      </c>
      <c r="G1564" t="s">
        <v>6759</v>
      </c>
      <c r="H1564" t="s">
        <v>311</v>
      </c>
      <c r="I1564" t="s">
        <v>311</v>
      </c>
      <c r="J1564">
        <v>9</v>
      </c>
    </row>
    <row r="1565" spans="1:10" hidden="1" x14ac:dyDescent="0.35">
      <c r="A1565" t="s">
        <v>15194</v>
      </c>
      <c r="B1565">
        <v>19</v>
      </c>
      <c r="C1565">
        <v>17</v>
      </c>
      <c r="D1565">
        <v>1560</v>
      </c>
      <c r="E1565" t="s">
        <v>311</v>
      </c>
      <c r="F1565" t="s">
        <v>3848</v>
      </c>
      <c r="G1565" t="s">
        <v>311</v>
      </c>
      <c r="H1565" t="s">
        <v>311</v>
      </c>
      <c r="I1565" t="s">
        <v>311</v>
      </c>
      <c r="J1565">
        <v>0</v>
      </c>
    </row>
    <row r="1566" spans="1:10" hidden="1" x14ac:dyDescent="0.35">
      <c r="A1566" t="s">
        <v>15195</v>
      </c>
      <c r="B1566">
        <v>19</v>
      </c>
      <c r="C1566">
        <v>17</v>
      </c>
      <c r="D1566">
        <v>1560</v>
      </c>
      <c r="E1566" t="s">
        <v>311</v>
      </c>
      <c r="F1566" t="s">
        <v>3848</v>
      </c>
      <c r="G1566" t="s">
        <v>311</v>
      </c>
      <c r="H1566" t="s">
        <v>311</v>
      </c>
      <c r="I1566" t="s">
        <v>311</v>
      </c>
      <c r="J1566">
        <v>0</v>
      </c>
    </row>
    <row r="1567" spans="1:10" x14ac:dyDescent="0.35">
      <c r="A1567" t="s">
        <v>15196</v>
      </c>
      <c r="B1567">
        <v>47</v>
      </c>
      <c r="C1567">
        <v>16</v>
      </c>
      <c r="D1567">
        <v>1566</v>
      </c>
      <c r="E1567" t="s">
        <v>311</v>
      </c>
      <c r="F1567" t="s">
        <v>0</v>
      </c>
      <c r="G1567" t="s">
        <v>4921</v>
      </c>
      <c r="H1567" t="s">
        <v>311</v>
      </c>
      <c r="I1567" t="s">
        <v>311</v>
      </c>
      <c r="J1567">
        <v>5</v>
      </c>
    </row>
    <row r="1568" spans="1:10" hidden="1" x14ac:dyDescent="0.35">
      <c r="A1568" t="s">
        <v>15197</v>
      </c>
      <c r="B1568">
        <v>57</v>
      </c>
      <c r="C1568">
        <v>16</v>
      </c>
      <c r="D1568">
        <v>1566</v>
      </c>
      <c r="E1568" t="s">
        <v>311</v>
      </c>
      <c r="F1568" t="s">
        <v>3848</v>
      </c>
      <c r="G1568" t="s">
        <v>311</v>
      </c>
      <c r="H1568" t="s">
        <v>311</v>
      </c>
      <c r="I1568" t="s">
        <v>311</v>
      </c>
      <c r="J1568">
        <v>0</v>
      </c>
    </row>
    <row r="1569" spans="1:10" hidden="1" x14ac:dyDescent="0.35">
      <c r="A1569" t="s">
        <v>15198</v>
      </c>
      <c r="B1569">
        <v>35</v>
      </c>
      <c r="C1569">
        <v>16</v>
      </c>
      <c r="D1569">
        <v>1566</v>
      </c>
      <c r="E1569" t="s">
        <v>311</v>
      </c>
      <c r="F1569" t="s">
        <v>3848</v>
      </c>
      <c r="G1569" t="s">
        <v>311</v>
      </c>
      <c r="H1569" t="s">
        <v>311</v>
      </c>
      <c r="I1569" t="s">
        <v>311</v>
      </c>
      <c r="J1569">
        <v>0</v>
      </c>
    </row>
    <row r="1570" spans="1:10" hidden="1" x14ac:dyDescent="0.35">
      <c r="A1570" t="s">
        <v>15199</v>
      </c>
      <c r="B1570">
        <v>12</v>
      </c>
      <c r="C1570">
        <v>16</v>
      </c>
      <c r="D1570">
        <v>1566</v>
      </c>
      <c r="E1570" t="s">
        <v>311</v>
      </c>
      <c r="F1570" t="s">
        <v>3848</v>
      </c>
      <c r="G1570" t="s">
        <v>311</v>
      </c>
      <c r="H1570" t="s">
        <v>311</v>
      </c>
      <c r="I1570" t="s">
        <v>311</v>
      </c>
      <c r="J1570">
        <v>0</v>
      </c>
    </row>
    <row r="1571" spans="1:10" hidden="1" x14ac:dyDescent="0.35">
      <c r="A1571" t="s">
        <v>15200</v>
      </c>
      <c r="B1571">
        <v>35</v>
      </c>
      <c r="C1571">
        <v>16</v>
      </c>
      <c r="D1571">
        <v>1566</v>
      </c>
      <c r="E1571" t="s">
        <v>311</v>
      </c>
      <c r="F1571" t="s">
        <v>3848</v>
      </c>
      <c r="G1571" t="s">
        <v>311</v>
      </c>
      <c r="H1571" t="s">
        <v>311</v>
      </c>
      <c r="I1571" t="s">
        <v>311</v>
      </c>
      <c r="J1571">
        <v>0</v>
      </c>
    </row>
    <row r="1572" spans="1:10" hidden="1" x14ac:dyDescent="0.35">
      <c r="A1572" t="s">
        <v>15201</v>
      </c>
      <c r="B1572">
        <v>26</v>
      </c>
      <c r="C1572">
        <v>15</v>
      </c>
      <c r="D1572">
        <v>1571</v>
      </c>
      <c r="E1572" t="s">
        <v>311</v>
      </c>
      <c r="F1572" t="s">
        <v>3848</v>
      </c>
      <c r="G1572" t="s">
        <v>311</v>
      </c>
      <c r="H1572" t="s">
        <v>311</v>
      </c>
      <c r="I1572" t="s">
        <v>311</v>
      </c>
      <c r="J1572">
        <v>0</v>
      </c>
    </row>
    <row r="1573" spans="1:10" hidden="1" x14ac:dyDescent="0.35">
      <c r="A1573" t="s">
        <v>15202</v>
      </c>
      <c r="B1573">
        <v>18</v>
      </c>
      <c r="C1573">
        <v>15</v>
      </c>
      <c r="D1573">
        <v>1571</v>
      </c>
      <c r="E1573" t="s">
        <v>311</v>
      </c>
      <c r="F1573" t="s">
        <v>3848</v>
      </c>
      <c r="G1573" t="s">
        <v>311</v>
      </c>
      <c r="H1573" t="s">
        <v>311</v>
      </c>
      <c r="I1573" t="s">
        <v>311</v>
      </c>
      <c r="J1573">
        <v>0</v>
      </c>
    </row>
    <row r="1574" spans="1:10" hidden="1" x14ac:dyDescent="0.35">
      <c r="A1574" t="s">
        <v>15203</v>
      </c>
      <c r="B1574">
        <v>29</v>
      </c>
      <c r="C1574">
        <v>15</v>
      </c>
      <c r="D1574">
        <v>1571</v>
      </c>
      <c r="E1574" t="s">
        <v>311</v>
      </c>
      <c r="F1574" t="s">
        <v>3848</v>
      </c>
      <c r="G1574" t="s">
        <v>311</v>
      </c>
      <c r="H1574" t="s">
        <v>311</v>
      </c>
      <c r="I1574" t="s">
        <v>311</v>
      </c>
      <c r="J1574">
        <v>0</v>
      </c>
    </row>
    <row r="1575" spans="1:10" hidden="1" x14ac:dyDescent="0.35">
      <c r="A1575" t="s">
        <v>15204</v>
      </c>
      <c r="B1575">
        <v>14</v>
      </c>
      <c r="C1575">
        <v>15</v>
      </c>
      <c r="D1575">
        <v>1571</v>
      </c>
      <c r="E1575" t="s">
        <v>311</v>
      </c>
      <c r="F1575" t="s">
        <v>3848</v>
      </c>
      <c r="G1575" t="s">
        <v>311</v>
      </c>
      <c r="H1575" t="s">
        <v>311</v>
      </c>
      <c r="I1575" t="s">
        <v>311</v>
      </c>
      <c r="J1575">
        <v>0</v>
      </c>
    </row>
    <row r="1576" spans="1:10" hidden="1" x14ac:dyDescent="0.35">
      <c r="A1576" t="s">
        <v>15205</v>
      </c>
      <c r="B1576">
        <v>10</v>
      </c>
      <c r="C1576">
        <v>15</v>
      </c>
      <c r="D1576">
        <v>1571</v>
      </c>
      <c r="E1576" t="s">
        <v>311</v>
      </c>
      <c r="F1576" t="s">
        <v>3848</v>
      </c>
      <c r="G1576" t="s">
        <v>311</v>
      </c>
      <c r="H1576" t="s">
        <v>311</v>
      </c>
      <c r="I1576" t="s">
        <v>311</v>
      </c>
      <c r="J1576">
        <v>7</v>
      </c>
    </row>
    <row r="1577" spans="1:10" hidden="1" x14ac:dyDescent="0.35">
      <c r="A1577" t="s">
        <v>15206</v>
      </c>
      <c r="B1577">
        <v>28</v>
      </c>
      <c r="C1577">
        <v>15</v>
      </c>
      <c r="D1577">
        <v>1571</v>
      </c>
      <c r="E1577" t="s">
        <v>311</v>
      </c>
      <c r="F1577" t="s">
        <v>3848</v>
      </c>
      <c r="G1577" t="s">
        <v>311</v>
      </c>
      <c r="H1577" t="s">
        <v>311</v>
      </c>
      <c r="I1577" t="s">
        <v>311</v>
      </c>
      <c r="J1577">
        <v>0</v>
      </c>
    </row>
    <row r="1578" spans="1:10" hidden="1" x14ac:dyDescent="0.35">
      <c r="A1578" t="s">
        <v>15207</v>
      </c>
      <c r="B1578">
        <v>8</v>
      </c>
      <c r="C1578">
        <v>15</v>
      </c>
      <c r="D1578">
        <v>1571</v>
      </c>
      <c r="E1578" t="s">
        <v>311</v>
      </c>
      <c r="F1578" t="s">
        <v>3848</v>
      </c>
      <c r="G1578" t="s">
        <v>311</v>
      </c>
      <c r="H1578" t="s">
        <v>311</v>
      </c>
      <c r="I1578" t="s">
        <v>311</v>
      </c>
      <c r="J1578">
        <v>0</v>
      </c>
    </row>
    <row r="1579" spans="1:10" hidden="1" x14ac:dyDescent="0.35">
      <c r="A1579" t="s">
        <v>15208</v>
      </c>
      <c r="B1579">
        <v>18</v>
      </c>
      <c r="C1579">
        <v>15</v>
      </c>
      <c r="D1579">
        <v>1571</v>
      </c>
      <c r="E1579" t="s">
        <v>311</v>
      </c>
      <c r="F1579" t="s">
        <v>3848</v>
      </c>
      <c r="G1579" t="s">
        <v>311</v>
      </c>
      <c r="H1579" t="s">
        <v>311</v>
      </c>
      <c r="I1579" t="s">
        <v>311</v>
      </c>
      <c r="J1579">
        <v>0</v>
      </c>
    </row>
    <row r="1580" spans="1:10" hidden="1" x14ac:dyDescent="0.35">
      <c r="A1580" t="s">
        <v>15209</v>
      </c>
      <c r="B1580">
        <v>14</v>
      </c>
      <c r="C1580">
        <v>15</v>
      </c>
      <c r="D1580">
        <v>1571</v>
      </c>
      <c r="E1580" t="s">
        <v>311</v>
      </c>
      <c r="F1580" t="s">
        <v>3848</v>
      </c>
      <c r="G1580" t="s">
        <v>311</v>
      </c>
      <c r="H1580" t="s">
        <v>311</v>
      </c>
      <c r="I1580" t="s">
        <v>311</v>
      </c>
      <c r="J1580">
        <v>0</v>
      </c>
    </row>
    <row r="1581" spans="1:10" hidden="1" x14ac:dyDescent="0.35">
      <c r="A1581" t="s">
        <v>15210</v>
      </c>
      <c r="B1581">
        <v>18</v>
      </c>
      <c r="C1581">
        <v>14</v>
      </c>
      <c r="D1581">
        <v>1580</v>
      </c>
      <c r="E1581" t="s">
        <v>311</v>
      </c>
      <c r="F1581" t="s">
        <v>3848</v>
      </c>
      <c r="G1581" t="s">
        <v>311</v>
      </c>
      <c r="H1581" t="s">
        <v>311</v>
      </c>
      <c r="I1581" t="s">
        <v>311</v>
      </c>
      <c r="J1581">
        <v>0</v>
      </c>
    </row>
    <row r="1582" spans="1:10" hidden="1" x14ac:dyDescent="0.35">
      <c r="A1582" t="s">
        <v>15211</v>
      </c>
      <c r="B1582">
        <v>14</v>
      </c>
      <c r="C1582">
        <v>14</v>
      </c>
      <c r="D1582">
        <v>1580</v>
      </c>
      <c r="E1582" t="s">
        <v>311</v>
      </c>
      <c r="F1582" t="s">
        <v>3848</v>
      </c>
      <c r="G1582" t="s">
        <v>311</v>
      </c>
      <c r="H1582" t="s">
        <v>311</v>
      </c>
      <c r="I1582" t="s">
        <v>311</v>
      </c>
      <c r="J1582">
        <v>14</v>
      </c>
    </row>
    <row r="1583" spans="1:10" hidden="1" x14ac:dyDescent="0.35">
      <c r="A1583" t="s">
        <v>15212</v>
      </c>
      <c r="B1583">
        <v>41</v>
      </c>
      <c r="C1583">
        <v>14</v>
      </c>
      <c r="D1583">
        <v>1580</v>
      </c>
      <c r="E1583" t="s">
        <v>311</v>
      </c>
      <c r="F1583" t="s">
        <v>3848</v>
      </c>
      <c r="G1583" t="s">
        <v>311</v>
      </c>
      <c r="H1583" t="s">
        <v>311</v>
      </c>
      <c r="I1583" t="s">
        <v>311</v>
      </c>
      <c r="J1583">
        <v>0</v>
      </c>
    </row>
    <row r="1584" spans="1:10" hidden="1" x14ac:dyDescent="0.35">
      <c r="A1584" t="s">
        <v>15213</v>
      </c>
      <c r="B1584">
        <v>10</v>
      </c>
      <c r="C1584">
        <v>14</v>
      </c>
      <c r="D1584">
        <v>1580</v>
      </c>
      <c r="E1584" t="s">
        <v>311</v>
      </c>
      <c r="F1584" t="s">
        <v>3848</v>
      </c>
      <c r="G1584" t="s">
        <v>311</v>
      </c>
      <c r="H1584" t="s">
        <v>311</v>
      </c>
      <c r="I1584" t="s">
        <v>311</v>
      </c>
      <c r="J1584">
        <v>0</v>
      </c>
    </row>
    <row r="1585" spans="1:10" x14ac:dyDescent="0.35">
      <c r="A1585" t="s">
        <v>15214</v>
      </c>
      <c r="B1585">
        <v>66</v>
      </c>
      <c r="C1585">
        <v>13</v>
      </c>
      <c r="D1585">
        <v>1584</v>
      </c>
      <c r="E1585" t="s">
        <v>311</v>
      </c>
      <c r="F1585" t="s">
        <v>0</v>
      </c>
      <c r="G1585" t="s">
        <v>9233</v>
      </c>
      <c r="H1585" t="s">
        <v>311</v>
      </c>
      <c r="I1585" t="s">
        <v>311</v>
      </c>
      <c r="J1585">
        <v>7</v>
      </c>
    </row>
    <row r="1586" spans="1:10" x14ac:dyDescent="0.35">
      <c r="A1586" t="s">
        <v>15215</v>
      </c>
      <c r="B1586">
        <v>89</v>
      </c>
      <c r="C1586">
        <v>13</v>
      </c>
      <c r="D1586">
        <v>1584</v>
      </c>
      <c r="E1586" t="s">
        <v>311</v>
      </c>
      <c r="F1586" t="s">
        <v>0</v>
      </c>
      <c r="G1586" t="s">
        <v>9016</v>
      </c>
      <c r="H1586" t="s">
        <v>311</v>
      </c>
      <c r="I1586" t="s">
        <v>311</v>
      </c>
      <c r="J1586">
        <v>6</v>
      </c>
    </row>
    <row r="1587" spans="1:10" hidden="1" x14ac:dyDescent="0.35">
      <c r="A1587" t="s">
        <v>15216</v>
      </c>
      <c r="B1587">
        <v>13</v>
      </c>
      <c r="C1587">
        <v>13</v>
      </c>
      <c r="D1587">
        <v>1584</v>
      </c>
      <c r="E1587" t="s">
        <v>311</v>
      </c>
      <c r="F1587" t="s">
        <v>3848</v>
      </c>
      <c r="G1587" t="s">
        <v>311</v>
      </c>
      <c r="H1587" t="s">
        <v>311</v>
      </c>
      <c r="I1587" t="s">
        <v>311</v>
      </c>
      <c r="J1587">
        <v>0</v>
      </c>
    </row>
    <row r="1588" spans="1:10" x14ac:dyDescent="0.35">
      <c r="A1588" t="s">
        <v>15217</v>
      </c>
      <c r="B1588">
        <v>17</v>
      </c>
      <c r="C1588">
        <v>13</v>
      </c>
      <c r="D1588">
        <v>1584</v>
      </c>
      <c r="E1588" t="s">
        <v>311</v>
      </c>
      <c r="F1588" t="s">
        <v>0</v>
      </c>
      <c r="G1588" t="s">
        <v>4921</v>
      </c>
      <c r="H1588" t="s">
        <v>311</v>
      </c>
      <c r="I1588" t="s">
        <v>311</v>
      </c>
      <c r="J1588">
        <v>4</v>
      </c>
    </row>
    <row r="1589" spans="1:10" hidden="1" x14ac:dyDescent="0.35">
      <c r="A1589" t="s">
        <v>15218</v>
      </c>
      <c r="B1589">
        <v>38</v>
      </c>
      <c r="C1589">
        <v>13</v>
      </c>
      <c r="D1589">
        <v>1584</v>
      </c>
      <c r="E1589" t="s">
        <v>311</v>
      </c>
      <c r="F1589" t="s">
        <v>3848</v>
      </c>
      <c r="G1589" t="s">
        <v>311</v>
      </c>
      <c r="H1589" t="s">
        <v>311</v>
      </c>
      <c r="I1589" t="s">
        <v>311</v>
      </c>
      <c r="J1589">
        <v>0</v>
      </c>
    </row>
    <row r="1590" spans="1:10" hidden="1" x14ac:dyDescent="0.35">
      <c r="A1590" t="s">
        <v>15219</v>
      </c>
      <c r="B1590">
        <v>52</v>
      </c>
      <c r="C1590">
        <v>13</v>
      </c>
      <c r="D1590">
        <v>1584</v>
      </c>
      <c r="E1590" t="s">
        <v>311</v>
      </c>
      <c r="F1590" t="s">
        <v>3848</v>
      </c>
      <c r="G1590" t="s">
        <v>311</v>
      </c>
      <c r="H1590" t="s">
        <v>311</v>
      </c>
      <c r="I1590" t="s">
        <v>311</v>
      </c>
      <c r="J1590">
        <v>0</v>
      </c>
    </row>
    <row r="1591" spans="1:10" hidden="1" x14ac:dyDescent="0.35">
      <c r="A1591" t="s">
        <v>15220</v>
      </c>
      <c r="B1591">
        <v>25</v>
      </c>
      <c r="C1591">
        <v>12</v>
      </c>
      <c r="D1591">
        <v>1590</v>
      </c>
      <c r="E1591" t="s">
        <v>311</v>
      </c>
      <c r="F1591" t="s">
        <v>3848</v>
      </c>
      <c r="G1591" t="s">
        <v>311</v>
      </c>
      <c r="H1591" t="s">
        <v>311</v>
      </c>
      <c r="I1591" t="s">
        <v>311</v>
      </c>
      <c r="J1591">
        <v>0</v>
      </c>
    </row>
    <row r="1592" spans="1:10" x14ac:dyDescent="0.35">
      <c r="A1592" t="s">
        <v>15221</v>
      </c>
      <c r="B1592">
        <v>28</v>
      </c>
      <c r="C1592">
        <v>12</v>
      </c>
      <c r="D1592">
        <v>1590</v>
      </c>
      <c r="E1592" t="s">
        <v>311</v>
      </c>
      <c r="F1592" t="s">
        <v>0</v>
      </c>
      <c r="G1592" t="s">
        <v>4921</v>
      </c>
      <c r="H1592" t="s">
        <v>311</v>
      </c>
      <c r="I1592" t="s">
        <v>311</v>
      </c>
      <c r="J1592">
        <v>2</v>
      </c>
    </row>
    <row r="1593" spans="1:10" x14ac:dyDescent="0.35">
      <c r="A1593" t="s">
        <v>15222</v>
      </c>
      <c r="B1593">
        <v>40</v>
      </c>
      <c r="C1593">
        <v>12</v>
      </c>
      <c r="D1593">
        <v>1590</v>
      </c>
      <c r="E1593" t="s">
        <v>311</v>
      </c>
      <c r="F1593" t="s">
        <v>0</v>
      </c>
      <c r="G1593" t="s">
        <v>10944</v>
      </c>
      <c r="H1593" t="s">
        <v>311</v>
      </c>
      <c r="I1593" t="s">
        <v>311</v>
      </c>
      <c r="J1593">
        <v>4</v>
      </c>
    </row>
    <row r="1594" spans="1:10" hidden="1" x14ac:dyDescent="0.35">
      <c r="A1594" t="s">
        <v>15223</v>
      </c>
      <c r="B1594">
        <v>16</v>
      </c>
      <c r="C1594">
        <v>12</v>
      </c>
      <c r="D1594">
        <v>1590</v>
      </c>
      <c r="E1594" t="s">
        <v>311</v>
      </c>
      <c r="F1594" t="s">
        <v>3848</v>
      </c>
      <c r="G1594" t="s">
        <v>311</v>
      </c>
      <c r="H1594" t="s">
        <v>311</v>
      </c>
      <c r="I1594" t="s">
        <v>311</v>
      </c>
      <c r="J1594">
        <v>0</v>
      </c>
    </row>
    <row r="1595" spans="1:10" x14ac:dyDescent="0.35">
      <c r="A1595" t="s">
        <v>15224</v>
      </c>
      <c r="B1595">
        <v>166</v>
      </c>
      <c r="C1595">
        <v>12</v>
      </c>
      <c r="D1595">
        <v>1590</v>
      </c>
      <c r="E1595" t="s">
        <v>311</v>
      </c>
      <c r="F1595" t="s">
        <v>0</v>
      </c>
      <c r="G1595" t="s">
        <v>8272</v>
      </c>
      <c r="H1595" t="s">
        <v>311</v>
      </c>
      <c r="I1595" t="s">
        <v>311</v>
      </c>
      <c r="J1595">
        <v>2</v>
      </c>
    </row>
    <row r="1596" spans="1:10" hidden="1" x14ac:dyDescent="0.35">
      <c r="A1596" t="s">
        <v>15225</v>
      </c>
      <c r="B1596">
        <v>23</v>
      </c>
      <c r="C1596">
        <v>12</v>
      </c>
      <c r="D1596">
        <v>1590</v>
      </c>
      <c r="E1596" t="s">
        <v>311</v>
      </c>
      <c r="F1596" t="s">
        <v>3848</v>
      </c>
      <c r="G1596" t="s">
        <v>311</v>
      </c>
      <c r="H1596" t="s">
        <v>311</v>
      </c>
      <c r="I1596" t="s">
        <v>311</v>
      </c>
      <c r="J1596">
        <v>0</v>
      </c>
    </row>
    <row r="1597" spans="1:10" hidden="1" x14ac:dyDescent="0.35">
      <c r="A1597" t="s">
        <v>15226</v>
      </c>
      <c r="B1597">
        <v>14</v>
      </c>
      <c r="C1597">
        <v>11</v>
      </c>
      <c r="D1597">
        <v>1596</v>
      </c>
      <c r="E1597" t="s">
        <v>311</v>
      </c>
      <c r="F1597" t="s">
        <v>3848</v>
      </c>
      <c r="G1597" t="s">
        <v>311</v>
      </c>
      <c r="H1597" t="s">
        <v>311</v>
      </c>
      <c r="I1597" t="s">
        <v>311</v>
      </c>
      <c r="J1597">
        <v>0</v>
      </c>
    </row>
    <row r="1598" spans="1:10" x14ac:dyDescent="0.35">
      <c r="A1598" t="s">
        <v>15227</v>
      </c>
      <c r="B1598">
        <v>3</v>
      </c>
      <c r="C1598">
        <v>11</v>
      </c>
      <c r="D1598">
        <v>1596</v>
      </c>
      <c r="E1598" t="s">
        <v>311</v>
      </c>
      <c r="F1598" t="s">
        <v>0</v>
      </c>
      <c r="G1598" t="s">
        <v>2228</v>
      </c>
      <c r="H1598" t="s">
        <v>311</v>
      </c>
      <c r="I1598" t="s">
        <v>311</v>
      </c>
      <c r="J1598">
        <v>3</v>
      </c>
    </row>
    <row r="1599" spans="1:10" hidden="1" x14ac:dyDescent="0.35">
      <c r="A1599" t="s">
        <v>15228</v>
      </c>
      <c r="B1599">
        <v>29</v>
      </c>
      <c r="C1599">
        <v>11</v>
      </c>
      <c r="D1599">
        <v>1596</v>
      </c>
      <c r="E1599" t="s">
        <v>311</v>
      </c>
      <c r="F1599" t="s">
        <v>3848</v>
      </c>
      <c r="G1599" t="s">
        <v>311</v>
      </c>
      <c r="H1599" t="s">
        <v>311</v>
      </c>
      <c r="I1599" t="s">
        <v>311</v>
      </c>
      <c r="J1599">
        <v>0</v>
      </c>
    </row>
    <row r="1600" spans="1:10" hidden="1" x14ac:dyDescent="0.35">
      <c r="A1600" t="s">
        <v>15229</v>
      </c>
      <c r="B1600">
        <v>14</v>
      </c>
      <c r="C1600">
        <v>11</v>
      </c>
      <c r="D1600">
        <v>1596</v>
      </c>
      <c r="E1600" t="s">
        <v>311</v>
      </c>
      <c r="F1600" t="s">
        <v>3848</v>
      </c>
      <c r="G1600" t="s">
        <v>311</v>
      </c>
      <c r="H1600" t="s">
        <v>311</v>
      </c>
      <c r="I1600" t="s">
        <v>311</v>
      </c>
      <c r="J1600">
        <v>0</v>
      </c>
    </row>
    <row r="1601" spans="1:10" hidden="1" x14ac:dyDescent="0.35">
      <c r="A1601" t="s">
        <v>15230</v>
      </c>
      <c r="B1601">
        <v>22</v>
      </c>
      <c r="C1601">
        <v>11</v>
      </c>
      <c r="D1601">
        <v>1596</v>
      </c>
      <c r="E1601" t="s">
        <v>311</v>
      </c>
      <c r="F1601" t="s">
        <v>3848</v>
      </c>
      <c r="G1601" t="s">
        <v>311</v>
      </c>
      <c r="H1601" t="s">
        <v>311</v>
      </c>
      <c r="I1601" t="s">
        <v>311</v>
      </c>
      <c r="J1601">
        <v>0</v>
      </c>
    </row>
    <row r="1602" spans="1:10" hidden="1" x14ac:dyDescent="0.35">
      <c r="A1602" t="s">
        <v>15231</v>
      </c>
      <c r="B1602">
        <v>9</v>
      </c>
      <c r="C1602">
        <v>11</v>
      </c>
      <c r="D1602">
        <v>1596</v>
      </c>
      <c r="E1602" t="s">
        <v>311</v>
      </c>
      <c r="F1602" t="s">
        <v>3848</v>
      </c>
      <c r="G1602" t="s">
        <v>311</v>
      </c>
      <c r="H1602" t="s">
        <v>311</v>
      </c>
      <c r="I1602" t="s">
        <v>311</v>
      </c>
      <c r="J1602">
        <v>0</v>
      </c>
    </row>
    <row r="1603" spans="1:10" hidden="1" x14ac:dyDescent="0.35">
      <c r="A1603" t="s">
        <v>15232</v>
      </c>
      <c r="B1603">
        <v>21</v>
      </c>
      <c r="C1603">
        <v>10</v>
      </c>
      <c r="D1603">
        <v>1602</v>
      </c>
      <c r="E1603" t="s">
        <v>311</v>
      </c>
      <c r="F1603" t="s">
        <v>3848</v>
      </c>
      <c r="G1603" t="s">
        <v>311</v>
      </c>
      <c r="H1603" t="s">
        <v>311</v>
      </c>
      <c r="I1603" t="s">
        <v>311</v>
      </c>
      <c r="J1603">
        <v>0</v>
      </c>
    </row>
    <row r="1604" spans="1:10" x14ac:dyDescent="0.35">
      <c r="A1604" t="s">
        <v>15233</v>
      </c>
      <c r="B1604">
        <v>1255</v>
      </c>
      <c r="C1604">
        <v>10</v>
      </c>
      <c r="D1604">
        <v>1602</v>
      </c>
      <c r="E1604" t="s">
        <v>311</v>
      </c>
      <c r="F1604" t="s">
        <v>0</v>
      </c>
      <c r="G1604" t="s">
        <v>9016</v>
      </c>
      <c r="H1604" t="s">
        <v>311</v>
      </c>
      <c r="I1604" t="s">
        <v>311</v>
      </c>
      <c r="J1604">
        <v>4</v>
      </c>
    </row>
    <row r="1605" spans="1:10" hidden="1" x14ac:dyDescent="0.35">
      <c r="A1605" t="s">
        <v>15234</v>
      </c>
      <c r="B1605">
        <v>34</v>
      </c>
      <c r="C1605">
        <v>10</v>
      </c>
      <c r="D1605">
        <v>1602</v>
      </c>
      <c r="E1605" t="s">
        <v>311</v>
      </c>
      <c r="F1605" t="s">
        <v>3848</v>
      </c>
      <c r="G1605" t="s">
        <v>311</v>
      </c>
      <c r="H1605" t="s">
        <v>311</v>
      </c>
      <c r="I1605" t="s">
        <v>311</v>
      </c>
      <c r="J1605">
        <v>0</v>
      </c>
    </row>
    <row r="1606" spans="1:10" hidden="1" x14ac:dyDescent="0.35">
      <c r="A1606" t="s">
        <v>15235</v>
      </c>
      <c r="B1606">
        <v>33</v>
      </c>
      <c r="C1606">
        <v>10</v>
      </c>
      <c r="D1606">
        <v>1602</v>
      </c>
      <c r="E1606" t="s">
        <v>311</v>
      </c>
      <c r="F1606" t="s">
        <v>3848</v>
      </c>
      <c r="G1606" t="s">
        <v>311</v>
      </c>
      <c r="H1606" t="s">
        <v>311</v>
      </c>
      <c r="I1606" t="s">
        <v>311</v>
      </c>
      <c r="J1606">
        <v>0</v>
      </c>
    </row>
    <row r="1607" spans="1:10" hidden="1" x14ac:dyDescent="0.35">
      <c r="A1607" t="s">
        <v>15236</v>
      </c>
      <c r="B1607">
        <v>24</v>
      </c>
      <c r="C1607">
        <v>10</v>
      </c>
      <c r="D1607">
        <v>1602</v>
      </c>
      <c r="E1607" t="s">
        <v>311</v>
      </c>
      <c r="F1607" t="s">
        <v>3848</v>
      </c>
      <c r="G1607" t="s">
        <v>311</v>
      </c>
      <c r="H1607" t="s">
        <v>311</v>
      </c>
      <c r="I1607" t="s">
        <v>311</v>
      </c>
      <c r="J1607">
        <v>0</v>
      </c>
    </row>
    <row r="1608" spans="1:10" hidden="1" x14ac:dyDescent="0.35">
      <c r="A1608" t="s">
        <v>15237</v>
      </c>
      <c r="B1608">
        <v>25</v>
      </c>
      <c r="C1608">
        <v>10</v>
      </c>
      <c r="D1608">
        <v>1602</v>
      </c>
      <c r="E1608" t="s">
        <v>311</v>
      </c>
      <c r="F1608" t="s">
        <v>3848</v>
      </c>
      <c r="G1608" t="s">
        <v>311</v>
      </c>
      <c r="H1608" t="s">
        <v>311</v>
      </c>
      <c r="I1608" t="s">
        <v>311</v>
      </c>
      <c r="J1608">
        <v>0</v>
      </c>
    </row>
    <row r="1609" spans="1:10" x14ac:dyDescent="0.35">
      <c r="A1609" t="s">
        <v>15238</v>
      </c>
      <c r="B1609">
        <v>6</v>
      </c>
      <c r="C1609">
        <v>9</v>
      </c>
      <c r="D1609">
        <v>1608</v>
      </c>
      <c r="E1609" t="s">
        <v>311</v>
      </c>
      <c r="F1609" t="s">
        <v>0</v>
      </c>
      <c r="G1609" t="s">
        <v>2520</v>
      </c>
      <c r="H1609" t="s">
        <v>311</v>
      </c>
      <c r="I1609" t="s">
        <v>311</v>
      </c>
      <c r="J1609">
        <v>6</v>
      </c>
    </row>
    <row r="1610" spans="1:10" hidden="1" x14ac:dyDescent="0.35">
      <c r="A1610" t="s">
        <v>15239</v>
      </c>
      <c r="B1610">
        <v>13</v>
      </c>
      <c r="C1610">
        <v>9</v>
      </c>
      <c r="D1610">
        <v>1608</v>
      </c>
      <c r="E1610" t="s">
        <v>311</v>
      </c>
      <c r="F1610" t="s">
        <v>3848</v>
      </c>
      <c r="G1610" t="s">
        <v>311</v>
      </c>
      <c r="H1610" t="s">
        <v>311</v>
      </c>
      <c r="I1610" t="s">
        <v>311</v>
      </c>
      <c r="J1610">
        <v>0</v>
      </c>
    </row>
    <row r="1611" spans="1:10" hidden="1" x14ac:dyDescent="0.35">
      <c r="A1611" t="s">
        <v>15240</v>
      </c>
      <c r="B1611">
        <v>23</v>
      </c>
      <c r="C1611">
        <v>9</v>
      </c>
      <c r="D1611">
        <v>1608</v>
      </c>
      <c r="E1611" t="s">
        <v>311</v>
      </c>
      <c r="F1611" t="s">
        <v>3848</v>
      </c>
      <c r="G1611" t="s">
        <v>311</v>
      </c>
      <c r="H1611" t="s">
        <v>311</v>
      </c>
      <c r="I1611" t="s">
        <v>311</v>
      </c>
      <c r="J1611">
        <v>0</v>
      </c>
    </row>
    <row r="1612" spans="1:10" hidden="1" x14ac:dyDescent="0.35">
      <c r="A1612" t="s">
        <v>15241</v>
      </c>
      <c r="B1612">
        <v>18</v>
      </c>
      <c r="C1612">
        <v>9</v>
      </c>
      <c r="D1612">
        <v>1608</v>
      </c>
      <c r="E1612" t="s">
        <v>311</v>
      </c>
      <c r="F1612" t="s">
        <v>3848</v>
      </c>
      <c r="G1612" t="s">
        <v>311</v>
      </c>
      <c r="H1612" t="s">
        <v>311</v>
      </c>
      <c r="I1612" t="s">
        <v>311</v>
      </c>
      <c r="J1612">
        <v>0</v>
      </c>
    </row>
    <row r="1613" spans="1:10" hidden="1" x14ac:dyDescent="0.35">
      <c r="A1613" t="s">
        <v>15242</v>
      </c>
      <c r="B1613">
        <v>18</v>
      </c>
      <c r="C1613">
        <v>9</v>
      </c>
      <c r="D1613">
        <v>1608</v>
      </c>
      <c r="E1613" t="s">
        <v>311</v>
      </c>
      <c r="F1613" t="s">
        <v>3848</v>
      </c>
      <c r="G1613" t="s">
        <v>311</v>
      </c>
      <c r="H1613" t="s">
        <v>311</v>
      </c>
      <c r="I1613" t="s">
        <v>311</v>
      </c>
      <c r="J1613">
        <v>0</v>
      </c>
    </row>
    <row r="1614" spans="1:10" hidden="1" x14ac:dyDescent="0.35">
      <c r="A1614" t="s">
        <v>15243</v>
      </c>
      <c r="B1614">
        <v>11</v>
      </c>
      <c r="C1614">
        <v>9</v>
      </c>
      <c r="D1614">
        <v>1608</v>
      </c>
      <c r="E1614" t="s">
        <v>311</v>
      </c>
      <c r="F1614" t="s">
        <v>3848</v>
      </c>
      <c r="G1614" t="s">
        <v>311</v>
      </c>
      <c r="H1614" t="s">
        <v>311</v>
      </c>
      <c r="I1614" t="s">
        <v>311</v>
      </c>
      <c r="J1614">
        <v>0</v>
      </c>
    </row>
    <row r="1615" spans="1:10" hidden="1" x14ac:dyDescent="0.35">
      <c r="A1615" t="s">
        <v>15244</v>
      </c>
      <c r="B1615">
        <v>31</v>
      </c>
      <c r="C1615">
        <v>8</v>
      </c>
      <c r="D1615">
        <v>1614</v>
      </c>
      <c r="E1615" t="s">
        <v>311</v>
      </c>
      <c r="F1615" t="s">
        <v>3848</v>
      </c>
      <c r="G1615" t="s">
        <v>311</v>
      </c>
      <c r="H1615" t="s">
        <v>311</v>
      </c>
      <c r="I1615" t="s">
        <v>311</v>
      </c>
      <c r="J1615">
        <v>0</v>
      </c>
    </row>
    <row r="1616" spans="1:10" hidden="1" x14ac:dyDescent="0.35">
      <c r="A1616" t="s">
        <v>15245</v>
      </c>
      <c r="B1616">
        <v>14</v>
      </c>
      <c r="C1616">
        <v>8</v>
      </c>
      <c r="D1616">
        <v>1614</v>
      </c>
      <c r="E1616" t="s">
        <v>311</v>
      </c>
      <c r="F1616" t="s">
        <v>3848</v>
      </c>
      <c r="G1616" t="s">
        <v>311</v>
      </c>
      <c r="H1616" t="s">
        <v>311</v>
      </c>
      <c r="I1616" t="s">
        <v>311</v>
      </c>
      <c r="J1616">
        <v>0</v>
      </c>
    </row>
    <row r="1617" spans="1:10" hidden="1" x14ac:dyDescent="0.35">
      <c r="A1617" t="s">
        <v>15246</v>
      </c>
      <c r="B1617">
        <v>34</v>
      </c>
      <c r="C1617">
        <v>8</v>
      </c>
      <c r="D1617">
        <v>1614</v>
      </c>
      <c r="E1617" t="s">
        <v>311</v>
      </c>
      <c r="F1617" t="s">
        <v>3848</v>
      </c>
      <c r="G1617" t="s">
        <v>311</v>
      </c>
      <c r="H1617" t="s">
        <v>311</v>
      </c>
      <c r="I1617" t="s">
        <v>311</v>
      </c>
      <c r="J1617">
        <v>0</v>
      </c>
    </row>
    <row r="1618" spans="1:10" hidden="1" x14ac:dyDescent="0.35">
      <c r="A1618" t="s">
        <v>15247</v>
      </c>
      <c r="B1618">
        <v>10</v>
      </c>
      <c r="C1618">
        <v>8</v>
      </c>
      <c r="D1618">
        <v>1614</v>
      </c>
      <c r="E1618" t="s">
        <v>311</v>
      </c>
      <c r="F1618" t="s">
        <v>3848</v>
      </c>
      <c r="G1618" t="s">
        <v>311</v>
      </c>
      <c r="H1618" t="s">
        <v>311</v>
      </c>
      <c r="I1618" t="s">
        <v>311</v>
      </c>
      <c r="J1618">
        <v>4</v>
      </c>
    </row>
    <row r="1619" spans="1:10" x14ac:dyDescent="0.35">
      <c r="A1619" t="s">
        <v>15248</v>
      </c>
      <c r="B1619">
        <v>732</v>
      </c>
      <c r="C1619">
        <v>8</v>
      </c>
      <c r="D1619">
        <v>1614</v>
      </c>
      <c r="E1619" t="s">
        <v>334</v>
      </c>
      <c r="F1619" t="s">
        <v>0</v>
      </c>
      <c r="G1619" t="s">
        <v>2987</v>
      </c>
      <c r="H1619">
        <v>0.23200000000000001</v>
      </c>
      <c r="I1619">
        <v>0.69</v>
      </c>
      <c r="J1619">
        <v>11</v>
      </c>
    </row>
    <row r="1620" spans="1:10" hidden="1" x14ac:dyDescent="0.35">
      <c r="A1620" t="s">
        <v>15249</v>
      </c>
      <c r="B1620">
        <v>9</v>
      </c>
      <c r="C1620">
        <v>8</v>
      </c>
      <c r="D1620">
        <v>1614</v>
      </c>
      <c r="E1620" t="s">
        <v>311</v>
      </c>
      <c r="F1620" t="s">
        <v>3848</v>
      </c>
      <c r="G1620" t="s">
        <v>311</v>
      </c>
      <c r="H1620" t="s">
        <v>311</v>
      </c>
      <c r="I1620" t="s">
        <v>311</v>
      </c>
      <c r="J1620">
        <v>0</v>
      </c>
    </row>
    <row r="1621" spans="1:10" hidden="1" x14ac:dyDescent="0.35">
      <c r="A1621" t="s">
        <v>15250</v>
      </c>
      <c r="B1621">
        <v>9</v>
      </c>
      <c r="C1621">
        <v>8</v>
      </c>
      <c r="D1621">
        <v>1614</v>
      </c>
      <c r="E1621" t="s">
        <v>311</v>
      </c>
      <c r="F1621" t="s">
        <v>3848</v>
      </c>
      <c r="G1621" t="s">
        <v>311</v>
      </c>
      <c r="H1621" t="s">
        <v>311</v>
      </c>
      <c r="I1621" t="s">
        <v>311</v>
      </c>
      <c r="J1621">
        <v>0</v>
      </c>
    </row>
    <row r="1622" spans="1:10" x14ac:dyDescent="0.35">
      <c r="A1622" t="s">
        <v>15251</v>
      </c>
      <c r="B1622">
        <v>74</v>
      </c>
      <c r="C1622">
        <v>8</v>
      </c>
      <c r="D1622">
        <v>1614</v>
      </c>
      <c r="E1622" t="s">
        <v>311</v>
      </c>
      <c r="F1622" t="s">
        <v>0</v>
      </c>
      <c r="G1622" t="s">
        <v>9016</v>
      </c>
      <c r="H1622" t="s">
        <v>311</v>
      </c>
      <c r="I1622" t="s">
        <v>311</v>
      </c>
      <c r="J1622">
        <v>7</v>
      </c>
    </row>
    <row r="1623" spans="1:10" hidden="1" x14ac:dyDescent="0.35">
      <c r="A1623" t="s">
        <v>15252</v>
      </c>
      <c r="B1623">
        <v>10</v>
      </c>
      <c r="C1623">
        <v>7</v>
      </c>
      <c r="D1623">
        <v>1622</v>
      </c>
      <c r="E1623" t="s">
        <v>311</v>
      </c>
      <c r="F1623" t="s">
        <v>3848</v>
      </c>
      <c r="G1623" t="s">
        <v>311</v>
      </c>
      <c r="H1623" t="s">
        <v>311</v>
      </c>
      <c r="I1623" t="s">
        <v>311</v>
      </c>
      <c r="J1623">
        <v>0</v>
      </c>
    </row>
    <row r="1624" spans="1:10" hidden="1" x14ac:dyDescent="0.35">
      <c r="A1624" t="s">
        <v>15253</v>
      </c>
      <c r="B1624">
        <v>31</v>
      </c>
      <c r="C1624">
        <v>7</v>
      </c>
      <c r="D1624">
        <v>1622</v>
      </c>
      <c r="E1624" t="s">
        <v>311</v>
      </c>
      <c r="F1624" t="s">
        <v>3848</v>
      </c>
      <c r="G1624" t="s">
        <v>311</v>
      </c>
      <c r="H1624" t="s">
        <v>311</v>
      </c>
      <c r="I1624" t="s">
        <v>311</v>
      </c>
      <c r="J1624">
        <v>0</v>
      </c>
    </row>
    <row r="1625" spans="1:10" hidden="1" x14ac:dyDescent="0.35">
      <c r="A1625" t="s">
        <v>15254</v>
      </c>
      <c r="B1625">
        <v>14</v>
      </c>
      <c r="C1625">
        <v>7</v>
      </c>
      <c r="D1625">
        <v>1622</v>
      </c>
      <c r="E1625" t="s">
        <v>311</v>
      </c>
      <c r="F1625" t="s">
        <v>3848</v>
      </c>
      <c r="G1625" t="s">
        <v>311</v>
      </c>
      <c r="H1625" t="s">
        <v>311</v>
      </c>
      <c r="I1625" t="s">
        <v>311</v>
      </c>
      <c r="J1625">
        <v>0</v>
      </c>
    </row>
    <row r="1626" spans="1:10" hidden="1" x14ac:dyDescent="0.35">
      <c r="A1626" t="s">
        <v>15255</v>
      </c>
      <c r="B1626">
        <v>33</v>
      </c>
      <c r="C1626">
        <v>7</v>
      </c>
      <c r="D1626">
        <v>1622</v>
      </c>
      <c r="E1626" t="s">
        <v>311</v>
      </c>
      <c r="F1626" t="s">
        <v>3848</v>
      </c>
      <c r="G1626" t="s">
        <v>311</v>
      </c>
      <c r="H1626" t="s">
        <v>311</v>
      </c>
      <c r="I1626" t="s">
        <v>311</v>
      </c>
      <c r="J1626">
        <v>0</v>
      </c>
    </row>
    <row r="1627" spans="1:10" hidden="1" x14ac:dyDescent="0.35">
      <c r="A1627" t="s">
        <v>15256</v>
      </c>
      <c r="B1627">
        <v>15</v>
      </c>
      <c r="C1627">
        <v>7</v>
      </c>
      <c r="D1627">
        <v>1622</v>
      </c>
      <c r="E1627" t="s">
        <v>311</v>
      </c>
      <c r="F1627" t="s">
        <v>3848</v>
      </c>
      <c r="G1627" t="s">
        <v>311</v>
      </c>
      <c r="H1627" t="s">
        <v>311</v>
      </c>
      <c r="I1627" t="s">
        <v>311</v>
      </c>
      <c r="J1627">
        <v>0</v>
      </c>
    </row>
    <row r="1628" spans="1:10" x14ac:dyDescent="0.35">
      <c r="A1628" t="s">
        <v>15257</v>
      </c>
      <c r="B1628">
        <v>72</v>
      </c>
      <c r="C1628">
        <v>7</v>
      </c>
      <c r="D1628">
        <v>1622</v>
      </c>
      <c r="E1628" t="s">
        <v>311</v>
      </c>
      <c r="F1628" t="s">
        <v>0</v>
      </c>
      <c r="G1628" t="s">
        <v>15258</v>
      </c>
      <c r="H1628" t="s">
        <v>311</v>
      </c>
      <c r="I1628" t="s">
        <v>311</v>
      </c>
      <c r="J1628">
        <v>5</v>
      </c>
    </row>
    <row r="1629" spans="1:10" hidden="1" x14ac:dyDescent="0.35">
      <c r="A1629" t="s">
        <v>15259</v>
      </c>
      <c r="B1629">
        <v>13</v>
      </c>
      <c r="C1629">
        <v>7</v>
      </c>
      <c r="D1629">
        <v>1622</v>
      </c>
      <c r="E1629" t="s">
        <v>311</v>
      </c>
      <c r="F1629" t="s">
        <v>3848</v>
      </c>
      <c r="G1629" t="s">
        <v>311</v>
      </c>
      <c r="H1629" t="s">
        <v>311</v>
      </c>
      <c r="I1629" t="s">
        <v>311</v>
      </c>
      <c r="J1629">
        <v>0</v>
      </c>
    </row>
    <row r="1630" spans="1:10" hidden="1" x14ac:dyDescent="0.35">
      <c r="A1630" t="s">
        <v>15260</v>
      </c>
      <c r="B1630">
        <v>13</v>
      </c>
      <c r="C1630">
        <v>7</v>
      </c>
      <c r="D1630">
        <v>1622</v>
      </c>
      <c r="E1630" t="s">
        <v>311</v>
      </c>
      <c r="F1630" t="s">
        <v>3848</v>
      </c>
      <c r="G1630" t="s">
        <v>311</v>
      </c>
      <c r="H1630" t="s">
        <v>311</v>
      </c>
      <c r="I1630" t="s">
        <v>311</v>
      </c>
      <c r="J1630">
        <v>0</v>
      </c>
    </row>
    <row r="1631" spans="1:10" hidden="1" x14ac:dyDescent="0.35">
      <c r="A1631" t="s">
        <v>15261</v>
      </c>
      <c r="B1631">
        <v>12</v>
      </c>
      <c r="C1631">
        <v>6</v>
      </c>
      <c r="D1631">
        <v>1630</v>
      </c>
      <c r="E1631" t="s">
        <v>311</v>
      </c>
      <c r="F1631" t="s">
        <v>3848</v>
      </c>
      <c r="G1631" t="s">
        <v>311</v>
      </c>
      <c r="H1631" t="s">
        <v>311</v>
      </c>
      <c r="I1631" t="s">
        <v>311</v>
      </c>
      <c r="J1631">
        <v>0</v>
      </c>
    </row>
    <row r="1632" spans="1:10" hidden="1" x14ac:dyDescent="0.35">
      <c r="A1632" t="s">
        <v>15262</v>
      </c>
      <c r="B1632">
        <v>6</v>
      </c>
      <c r="C1632">
        <v>6</v>
      </c>
      <c r="D1632">
        <v>1630</v>
      </c>
      <c r="E1632" t="s">
        <v>311</v>
      </c>
      <c r="F1632" t="s">
        <v>3848</v>
      </c>
      <c r="G1632" t="s">
        <v>311</v>
      </c>
      <c r="H1632" t="s">
        <v>311</v>
      </c>
      <c r="I1632" t="s">
        <v>311</v>
      </c>
      <c r="J1632">
        <v>0</v>
      </c>
    </row>
    <row r="1633" spans="1:10" hidden="1" x14ac:dyDescent="0.35">
      <c r="A1633" t="s">
        <v>15263</v>
      </c>
      <c r="B1633">
        <v>80</v>
      </c>
      <c r="C1633">
        <v>6</v>
      </c>
      <c r="D1633">
        <v>1630</v>
      </c>
      <c r="E1633" t="s">
        <v>311</v>
      </c>
      <c r="F1633" t="s">
        <v>3848</v>
      </c>
      <c r="G1633" t="s">
        <v>311</v>
      </c>
      <c r="H1633" t="s">
        <v>311</v>
      </c>
      <c r="I1633" t="s">
        <v>311</v>
      </c>
      <c r="J1633">
        <v>0</v>
      </c>
    </row>
    <row r="1634" spans="1:10" hidden="1" x14ac:dyDescent="0.35">
      <c r="A1634" t="s">
        <v>15264</v>
      </c>
      <c r="B1634">
        <v>35</v>
      </c>
      <c r="C1634">
        <v>6</v>
      </c>
      <c r="D1634">
        <v>1630</v>
      </c>
      <c r="E1634" t="s">
        <v>311</v>
      </c>
      <c r="F1634" t="s">
        <v>3848</v>
      </c>
      <c r="G1634" t="s">
        <v>311</v>
      </c>
      <c r="H1634" t="s">
        <v>311</v>
      </c>
      <c r="I1634" t="s">
        <v>311</v>
      </c>
      <c r="J1634">
        <v>0</v>
      </c>
    </row>
    <row r="1635" spans="1:10" hidden="1" x14ac:dyDescent="0.35">
      <c r="A1635" t="s">
        <v>15265</v>
      </c>
      <c r="B1635">
        <v>12</v>
      </c>
      <c r="C1635">
        <v>6</v>
      </c>
      <c r="D1635">
        <v>1630</v>
      </c>
      <c r="E1635" t="s">
        <v>311</v>
      </c>
      <c r="F1635" t="s">
        <v>3848</v>
      </c>
      <c r="G1635" t="s">
        <v>311</v>
      </c>
      <c r="H1635" t="s">
        <v>311</v>
      </c>
      <c r="I1635" t="s">
        <v>311</v>
      </c>
      <c r="J1635">
        <v>0</v>
      </c>
    </row>
    <row r="1636" spans="1:10" hidden="1" x14ac:dyDescent="0.35">
      <c r="A1636" t="s">
        <v>15266</v>
      </c>
      <c r="B1636">
        <v>11</v>
      </c>
      <c r="C1636">
        <v>6</v>
      </c>
      <c r="D1636">
        <v>1630</v>
      </c>
      <c r="E1636" t="s">
        <v>311</v>
      </c>
      <c r="F1636" t="s">
        <v>3848</v>
      </c>
      <c r="G1636" t="s">
        <v>311</v>
      </c>
      <c r="H1636" t="s">
        <v>311</v>
      </c>
      <c r="I1636" t="s">
        <v>311</v>
      </c>
      <c r="J1636">
        <v>0</v>
      </c>
    </row>
    <row r="1637" spans="1:10" hidden="1" x14ac:dyDescent="0.35">
      <c r="A1637" t="s">
        <v>15267</v>
      </c>
      <c r="B1637">
        <v>22</v>
      </c>
      <c r="C1637">
        <v>5</v>
      </c>
      <c r="D1637">
        <v>1636</v>
      </c>
      <c r="E1637" t="s">
        <v>311</v>
      </c>
      <c r="F1637" t="s">
        <v>3848</v>
      </c>
      <c r="G1637" t="s">
        <v>311</v>
      </c>
      <c r="H1637" t="s">
        <v>311</v>
      </c>
      <c r="I1637" t="s">
        <v>311</v>
      </c>
      <c r="J1637">
        <v>0</v>
      </c>
    </row>
    <row r="1638" spans="1:10" hidden="1" x14ac:dyDescent="0.35">
      <c r="A1638" t="s">
        <v>15268</v>
      </c>
      <c r="B1638">
        <v>24</v>
      </c>
      <c r="C1638">
        <v>5</v>
      </c>
      <c r="D1638">
        <v>1636</v>
      </c>
      <c r="E1638" t="s">
        <v>311</v>
      </c>
      <c r="F1638" t="s">
        <v>3848</v>
      </c>
      <c r="G1638" t="s">
        <v>311</v>
      </c>
      <c r="H1638" t="s">
        <v>311</v>
      </c>
      <c r="I1638" t="s">
        <v>311</v>
      </c>
      <c r="J1638">
        <v>0</v>
      </c>
    </row>
    <row r="1639" spans="1:10" hidden="1" x14ac:dyDescent="0.35">
      <c r="A1639" t="s">
        <v>15269</v>
      </c>
      <c r="B1639">
        <v>13</v>
      </c>
      <c r="C1639">
        <v>5</v>
      </c>
      <c r="D1639">
        <v>1636</v>
      </c>
      <c r="E1639" t="s">
        <v>311</v>
      </c>
      <c r="F1639" t="s">
        <v>3848</v>
      </c>
      <c r="G1639" t="s">
        <v>311</v>
      </c>
      <c r="H1639" t="s">
        <v>311</v>
      </c>
      <c r="I1639" t="s">
        <v>311</v>
      </c>
      <c r="J1639">
        <v>0</v>
      </c>
    </row>
    <row r="1640" spans="1:10" hidden="1" x14ac:dyDescent="0.35">
      <c r="A1640" t="s">
        <v>15270</v>
      </c>
      <c r="B1640">
        <v>12</v>
      </c>
      <c r="C1640">
        <v>4</v>
      </c>
      <c r="D1640">
        <v>1639</v>
      </c>
      <c r="E1640" t="s">
        <v>311</v>
      </c>
      <c r="F1640" t="s">
        <v>3848</v>
      </c>
      <c r="G1640" t="s">
        <v>311</v>
      </c>
      <c r="H1640" t="s">
        <v>311</v>
      </c>
      <c r="I1640" t="s">
        <v>311</v>
      </c>
      <c r="J1640">
        <v>0</v>
      </c>
    </row>
    <row r="1641" spans="1:10" hidden="1" x14ac:dyDescent="0.35">
      <c r="A1641" t="s">
        <v>15271</v>
      </c>
      <c r="B1641">
        <v>26</v>
      </c>
      <c r="C1641">
        <v>4</v>
      </c>
      <c r="D1641">
        <v>1639</v>
      </c>
      <c r="E1641" t="s">
        <v>311</v>
      </c>
      <c r="F1641" t="s">
        <v>3848</v>
      </c>
      <c r="G1641" t="s">
        <v>311</v>
      </c>
      <c r="H1641" t="s">
        <v>311</v>
      </c>
      <c r="I1641" t="s">
        <v>311</v>
      </c>
      <c r="J1641">
        <v>0</v>
      </c>
    </row>
    <row r="1642" spans="1:10" hidden="1" x14ac:dyDescent="0.35">
      <c r="A1642" t="s">
        <v>15272</v>
      </c>
      <c r="B1642">
        <v>57</v>
      </c>
      <c r="C1642">
        <v>4</v>
      </c>
      <c r="D1642">
        <v>1639</v>
      </c>
      <c r="E1642" t="s">
        <v>311</v>
      </c>
      <c r="F1642" t="s">
        <v>3848</v>
      </c>
      <c r="G1642" t="s">
        <v>311</v>
      </c>
      <c r="H1642" t="s">
        <v>311</v>
      </c>
      <c r="I1642" t="s">
        <v>311</v>
      </c>
      <c r="J1642">
        <v>0</v>
      </c>
    </row>
    <row r="1643" spans="1:10" hidden="1" x14ac:dyDescent="0.35">
      <c r="A1643" t="s">
        <v>15273</v>
      </c>
      <c r="B1643">
        <v>16</v>
      </c>
      <c r="C1643">
        <v>4</v>
      </c>
      <c r="D1643">
        <v>1639</v>
      </c>
      <c r="E1643" t="s">
        <v>311</v>
      </c>
      <c r="F1643" t="s">
        <v>3848</v>
      </c>
      <c r="G1643" t="s">
        <v>311</v>
      </c>
      <c r="H1643" t="s">
        <v>311</v>
      </c>
      <c r="I1643" t="s">
        <v>311</v>
      </c>
      <c r="J1643">
        <v>0</v>
      </c>
    </row>
    <row r="1644" spans="1:10" hidden="1" x14ac:dyDescent="0.35">
      <c r="A1644" t="s">
        <v>15274</v>
      </c>
      <c r="B1644">
        <v>28</v>
      </c>
      <c r="C1644">
        <v>4</v>
      </c>
      <c r="D1644">
        <v>1639</v>
      </c>
      <c r="E1644" t="s">
        <v>311</v>
      </c>
      <c r="F1644" t="s">
        <v>3848</v>
      </c>
      <c r="G1644" t="s">
        <v>311</v>
      </c>
      <c r="H1644" t="s">
        <v>311</v>
      </c>
      <c r="I1644" t="s">
        <v>311</v>
      </c>
      <c r="J1644">
        <v>0</v>
      </c>
    </row>
    <row r="1645" spans="1:10" hidden="1" x14ac:dyDescent="0.35">
      <c r="A1645" t="s">
        <v>15275</v>
      </c>
      <c r="B1645">
        <v>17</v>
      </c>
      <c r="C1645">
        <v>4</v>
      </c>
      <c r="D1645">
        <v>1639</v>
      </c>
      <c r="E1645" t="s">
        <v>311</v>
      </c>
      <c r="F1645" t="s">
        <v>3848</v>
      </c>
      <c r="G1645" t="s">
        <v>311</v>
      </c>
      <c r="H1645" t="s">
        <v>311</v>
      </c>
      <c r="I1645" t="s">
        <v>311</v>
      </c>
      <c r="J1645">
        <v>0</v>
      </c>
    </row>
    <row r="1646" spans="1:10" hidden="1" x14ac:dyDescent="0.35">
      <c r="A1646" t="s">
        <v>15276</v>
      </c>
      <c r="B1646">
        <v>29</v>
      </c>
      <c r="C1646">
        <v>4</v>
      </c>
      <c r="D1646">
        <v>1639</v>
      </c>
      <c r="E1646" t="s">
        <v>311</v>
      </c>
      <c r="F1646" t="s">
        <v>3848</v>
      </c>
      <c r="G1646" t="s">
        <v>311</v>
      </c>
      <c r="H1646" t="s">
        <v>311</v>
      </c>
      <c r="I1646" t="s">
        <v>311</v>
      </c>
      <c r="J1646">
        <v>0</v>
      </c>
    </row>
    <row r="1647" spans="1:10" hidden="1" x14ac:dyDescent="0.35">
      <c r="A1647" t="s">
        <v>15277</v>
      </c>
      <c r="B1647">
        <v>11</v>
      </c>
      <c r="C1647">
        <v>4</v>
      </c>
      <c r="D1647">
        <v>1639</v>
      </c>
      <c r="E1647" t="s">
        <v>311</v>
      </c>
      <c r="F1647" t="s">
        <v>3848</v>
      </c>
      <c r="G1647" t="s">
        <v>311</v>
      </c>
      <c r="H1647" t="s">
        <v>311</v>
      </c>
      <c r="I1647" t="s">
        <v>311</v>
      </c>
      <c r="J1647">
        <v>0</v>
      </c>
    </row>
    <row r="1648" spans="1:10" hidden="1" x14ac:dyDescent="0.35">
      <c r="A1648" t="s">
        <v>15278</v>
      </c>
      <c r="B1648">
        <v>14</v>
      </c>
      <c r="C1648">
        <v>4</v>
      </c>
      <c r="D1648">
        <v>1639</v>
      </c>
      <c r="E1648" t="s">
        <v>311</v>
      </c>
      <c r="F1648" t="s">
        <v>3848</v>
      </c>
      <c r="G1648" t="s">
        <v>311</v>
      </c>
      <c r="H1648" t="s">
        <v>311</v>
      </c>
      <c r="I1648" t="s">
        <v>311</v>
      </c>
      <c r="J1648">
        <v>0</v>
      </c>
    </row>
    <row r="1649" spans="1:10" hidden="1" x14ac:dyDescent="0.35">
      <c r="A1649" t="s">
        <v>15279</v>
      </c>
      <c r="B1649">
        <v>21</v>
      </c>
      <c r="C1649">
        <v>4</v>
      </c>
      <c r="D1649">
        <v>1639</v>
      </c>
      <c r="E1649" t="s">
        <v>311</v>
      </c>
      <c r="F1649" t="s">
        <v>3848</v>
      </c>
      <c r="G1649" t="s">
        <v>311</v>
      </c>
      <c r="H1649" t="s">
        <v>311</v>
      </c>
      <c r="I1649" t="s">
        <v>311</v>
      </c>
      <c r="J1649">
        <v>0</v>
      </c>
    </row>
    <row r="1650" spans="1:10" x14ac:dyDescent="0.35">
      <c r="A1650" t="s">
        <v>15280</v>
      </c>
      <c r="B1650">
        <v>274</v>
      </c>
      <c r="C1650">
        <v>4</v>
      </c>
      <c r="D1650">
        <v>1639</v>
      </c>
      <c r="E1650" t="s">
        <v>311</v>
      </c>
      <c r="F1650" t="s">
        <v>0</v>
      </c>
      <c r="G1650" t="s">
        <v>15177</v>
      </c>
      <c r="H1650" t="s">
        <v>311</v>
      </c>
      <c r="I1650" t="s">
        <v>311</v>
      </c>
      <c r="J1650">
        <v>2</v>
      </c>
    </row>
    <row r="1651" spans="1:10" hidden="1" x14ac:dyDescent="0.35">
      <c r="A1651" t="s">
        <v>15281</v>
      </c>
      <c r="B1651">
        <v>14</v>
      </c>
      <c r="C1651">
        <v>4</v>
      </c>
      <c r="D1651">
        <v>1639</v>
      </c>
      <c r="E1651" t="s">
        <v>311</v>
      </c>
      <c r="F1651" t="s">
        <v>3848</v>
      </c>
      <c r="G1651" t="s">
        <v>311</v>
      </c>
      <c r="H1651" t="s">
        <v>311</v>
      </c>
      <c r="I1651" t="s">
        <v>311</v>
      </c>
      <c r="J1651">
        <v>0</v>
      </c>
    </row>
    <row r="1652" spans="1:10" x14ac:dyDescent="0.35">
      <c r="A1652" t="s">
        <v>15282</v>
      </c>
      <c r="B1652">
        <v>3</v>
      </c>
      <c r="C1652">
        <v>4</v>
      </c>
      <c r="D1652">
        <v>1639</v>
      </c>
      <c r="E1652" t="s">
        <v>311</v>
      </c>
      <c r="F1652" t="s">
        <v>0</v>
      </c>
      <c r="G1652" t="s">
        <v>311</v>
      </c>
      <c r="H1652" t="s">
        <v>311</v>
      </c>
      <c r="I1652" t="s">
        <v>311</v>
      </c>
      <c r="J1652">
        <v>1</v>
      </c>
    </row>
    <row r="1653" spans="1:10" hidden="1" x14ac:dyDescent="0.35">
      <c r="A1653" t="s">
        <v>15283</v>
      </c>
      <c r="B1653">
        <v>31</v>
      </c>
      <c r="C1653">
        <v>4</v>
      </c>
      <c r="D1653">
        <v>1639</v>
      </c>
      <c r="E1653" t="s">
        <v>311</v>
      </c>
      <c r="F1653" t="s">
        <v>3848</v>
      </c>
      <c r="G1653" t="s">
        <v>311</v>
      </c>
      <c r="H1653" t="s">
        <v>311</v>
      </c>
      <c r="I1653" t="s">
        <v>311</v>
      </c>
      <c r="J1653">
        <v>0</v>
      </c>
    </row>
    <row r="1654" spans="1:10" hidden="1" x14ac:dyDescent="0.35">
      <c r="A1654" t="s">
        <v>15284</v>
      </c>
      <c r="B1654">
        <v>27</v>
      </c>
      <c r="C1654">
        <v>4</v>
      </c>
      <c r="D1654">
        <v>1639</v>
      </c>
      <c r="E1654" t="s">
        <v>311</v>
      </c>
      <c r="F1654" t="s">
        <v>3848</v>
      </c>
      <c r="G1654" t="s">
        <v>311</v>
      </c>
      <c r="H1654" t="s">
        <v>311</v>
      </c>
      <c r="I1654" t="s">
        <v>311</v>
      </c>
      <c r="J1654">
        <v>0</v>
      </c>
    </row>
    <row r="1655" spans="1:10" hidden="1" x14ac:dyDescent="0.35">
      <c r="A1655" t="s">
        <v>15285</v>
      </c>
      <c r="B1655">
        <v>20</v>
      </c>
      <c r="C1655">
        <v>4</v>
      </c>
      <c r="D1655">
        <v>1639</v>
      </c>
      <c r="E1655" t="s">
        <v>311</v>
      </c>
      <c r="F1655" t="s">
        <v>3848</v>
      </c>
      <c r="G1655" t="s">
        <v>311</v>
      </c>
      <c r="H1655" t="s">
        <v>311</v>
      </c>
      <c r="I1655" t="s">
        <v>311</v>
      </c>
      <c r="J1655">
        <v>0</v>
      </c>
    </row>
    <row r="1656" spans="1:10" hidden="1" x14ac:dyDescent="0.35">
      <c r="A1656" t="s">
        <v>15286</v>
      </c>
      <c r="B1656">
        <v>8</v>
      </c>
      <c r="C1656">
        <v>4</v>
      </c>
      <c r="D1656">
        <v>1639</v>
      </c>
      <c r="E1656" t="s">
        <v>311</v>
      </c>
      <c r="F1656" t="s">
        <v>3848</v>
      </c>
      <c r="G1656" t="s">
        <v>311</v>
      </c>
      <c r="H1656" t="s">
        <v>311</v>
      </c>
      <c r="I1656" t="s">
        <v>311</v>
      </c>
      <c r="J1656">
        <v>0</v>
      </c>
    </row>
    <row r="1657" spans="1:10" hidden="1" x14ac:dyDescent="0.35">
      <c r="A1657" t="s">
        <v>15287</v>
      </c>
      <c r="B1657">
        <v>12</v>
      </c>
      <c r="C1657">
        <v>3</v>
      </c>
      <c r="D1657">
        <v>1656</v>
      </c>
      <c r="E1657" t="s">
        <v>311</v>
      </c>
      <c r="F1657" t="s">
        <v>3848</v>
      </c>
      <c r="G1657" t="s">
        <v>311</v>
      </c>
      <c r="H1657" t="s">
        <v>311</v>
      </c>
      <c r="I1657" t="s">
        <v>311</v>
      </c>
      <c r="J1657">
        <v>0</v>
      </c>
    </row>
    <row r="1658" spans="1:10" hidden="1" x14ac:dyDescent="0.35">
      <c r="A1658" t="s">
        <v>15288</v>
      </c>
      <c r="B1658">
        <v>29</v>
      </c>
      <c r="C1658">
        <v>3</v>
      </c>
      <c r="D1658">
        <v>1656</v>
      </c>
      <c r="E1658" t="s">
        <v>311</v>
      </c>
      <c r="F1658" t="s">
        <v>3848</v>
      </c>
      <c r="G1658" t="s">
        <v>311</v>
      </c>
      <c r="H1658" t="s">
        <v>311</v>
      </c>
      <c r="I1658" t="s">
        <v>311</v>
      </c>
      <c r="J1658">
        <v>0</v>
      </c>
    </row>
    <row r="1659" spans="1:10" hidden="1" x14ac:dyDescent="0.35">
      <c r="A1659" t="s">
        <v>15289</v>
      </c>
      <c r="B1659">
        <v>10</v>
      </c>
      <c r="C1659">
        <v>3</v>
      </c>
      <c r="D1659">
        <v>1656</v>
      </c>
      <c r="E1659" t="s">
        <v>311</v>
      </c>
      <c r="F1659" t="s">
        <v>3848</v>
      </c>
      <c r="G1659" t="s">
        <v>311</v>
      </c>
      <c r="H1659" t="s">
        <v>311</v>
      </c>
      <c r="I1659" t="s">
        <v>311</v>
      </c>
      <c r="J1659">
        <v>0</v>
      </c>
    </row>
    <row r="1660" spans="1:10" hidden="1" x14ac:dyDescent="0.35">
      <c r="A1660" t="s">
        <v>15290</v>
      </c>
      <c r="B1660">
        <v>37</v>
      </c>
      <c r="C1660">
        <v>3</v>
      </c>
      <c r="D1660">
        <v>1656</v>
      </c>
      <c r="E1660" t="s">
        <v>311</v>
      </c>
      <c r="F1660" t="s">
        <v>3848</v>
      </c>
      <c r="G1660" t="s">
        <v>311</v>
      </c>
      <c r="H1660" t="s">
        <v>311</v>
      </c>
      <c r="I1660" t="s">
        <v>311</v>
      </c>
      <c r="J1660">
        <v>0</v>
      </c>
    </row>
    <row r="1661" spans="1:10" hidden="1" x14ac:dyDescent="0.35">
      <c r="A1661" t="s">
        <v>15291</v>
      </c>
      <c r="B1661">
        <v>25</v>
      </c>
      <c r="C1661">
        <v>3</v>
      </c>
      <c r="D1661">
        <v>1656</v>
      </c>
      <c r="E1661" t="s">
        <v>311</v>
      </c>
      <c r="F1661" t="s">
        <v>3848</v>
      </c>
      <c r="G1661" t="s">
        <v>311</v>
      </c>
      <c r="H1661" t="s">
        <v>311</v>
      </c>
      <c r="I1661" t="s">
        <v>311</v>
      </c>
      <c r="J1661">
        <v>0</v>
      </c>
    </row>
    <row r="1662" spans="1:10" hidden="1" x14ac:dyDescent="0.35">
      <c r="A1662" t="s">
        <v>15292</v>
      </c>
      <c r="B1662">
        <v>33</v>
      </c>
      <c r="C1662">
        <v>3</v>
      </c>
      <c r="D1662">
        <v>1656</v>
      </c>
      <c r="E1662" t="s">
        <v>311</v>
      </c>
      <c r="F1662" t="s">
        <v>3848</v>
      </c>
      <c r="G1662" t="s">
        <v>311</v>
      </c>
      <c r="H1662" t="s">
        <v>311</v>
      </c>
      <c r="I1662" t="s">
        <v>311</v>
      </c>
      <c r="J1662">
        <v>0</v>
      </c>
    </row>
    <row r="1663" spans="1:10" hidden="1" x14ac:dyDescent="0.35">
      <c r="A1663" t="s">
        <v>15293</v>
      </c>
      <c r="B1663">
        <v>23</v>
      </c>
      <c r="C1663">
        <v>3</v>
      </c>
      <c r="D1663">
        <v>1656</v>
      </c>
      <c r="E1663" t="s">
        <v>311</v>
      </c>
      <c r="F1663" t="s">
        <v>3848</v>
      </c>
      <c r="G1663" t="s">
        <v>311</v>
      </c>
      <c r="H1663" t="s">
        <v>311</v>
      </c>
      <c r="I1663" t="s">
        <v>311</v>
      </c>
      <c r="J1663">
        <v>0</v>
      </c>
    </row>
    <row r="1664" spans="1:10" hidden="1" x14ac:dyDescent="0.35">
      <c r="A1664" t="s">
        <v>15294</v>
      </c>
      <c r="B1664">
        <v>7</v>
      </c>
      <c r="C1664">
        <v>2</v>
      </c>
      <c r="D1664">
        <v>1663</v>
      </c>
      <c r="E1664" t="s">
        <v>311</v>
      </c>
      <c r="F1664" t="s">
        <v>3848</v>
      </c>
      <c r="G1664" t="s">
        <v>311</v>
      </c>
      <c r="H1664" t="s">
        <v>311</v>
      </c>
      <c r="I1664" t="s">
        <v>311</v>
      </c>
      <c r="J1664">
        <v>0</v>
      </c>
    </row>
    <row r="1665" spans="1:10" hidden="1" x14ac:dyDescent="0.35">
      <c r="A1665" t="s">
        <v>15295</v>
      </c>
      <c r="B1665">
        <v>16</v>
      </c>
      <c r="C1665">
        <v>2</v>
      </c>
      <c r="D1665">
        <v>1663</v>
      </c>
      <c r="E1665" t="s">
        <v>311</v>
      </c>
      <c r="F1665" t="s">
        <v>3848</v>
      </c>
      <c r="G1665" t="s">
        <v>311</v>
      </c>
      <c r="H1665" t="s">
        <v>311</v>
      </c>
      <c r="I1665" t="s">
        <v>311</v>
      </c>
      <c r="J1665">
        <v>0</v>
      </c>
    </row>
    <row r="1666" spans="1:10" hidden="1" x14ac:dyDescent="0.35">
      <c r="A1666" t="s">
        <v>15296</v>
      </c>
      <c r="B1666">
        <v>45</v>
      </c>
      <c r="C1666">
        <v>2</v>
      </c>
      <c r="D1666">
        <v>1663</v>
      </c>
      <c r="E1666" t="s">
        <v>311</v>
      </c>
      <c r="F1666" t="s">
        <v>3848</v>
      </c>
      <c r="G1666" t="s">
        <v>311</v>
      </c>
      <c r="H1666" t="s">
        <v>311</v>
      </c>
      <c r="I1666" t="s">
        <v>311</v>
      </c>
      <c r="J1666">
        <v>0</v>
      </c>
    </row>
    <row r="1667" spans="1:10" hidden="1" x14ac:dyDescent="0.35">
      <c r="A1667" t="s">
        <v>15297</v>
      </c>
      <c r="B1667">
        <v>16</v>
      </c>
      <c r="C1667">
        <v>2</v>
      </c>
      <c r="D1667">
        <v>1663</v>
      </c>
      <c r="E1667" t="s">
        <v>311</v>
      </c>
      <c r="F1667" t="s">
        <v>3848</v>
      </c>
      <c r="G1667" t="s">
        <v>311</v>
      </c>
      <c r="H1667" t="s">
        <v>311</v>
      </c>
      <c r="I1667" t="s">
        <v>311</v>
      </c>
      <c r="J1667">
        <v>0</v>
      </c>
    </row>
    <row r="1668" spans="1:10" hidden="1" x14ac:dyDescent="0.35">
      <c r="A1668" t="s">
        <v>15298</v>
      </c>
      <c r="B1668">
        <v>12</v>
      </c>
      <c r="C1668">
        <v>2</v>
      </c>
      <c r="D1668">
        <v>1663</v>
      </c>
      <c r="E1668" t="s">
        <v>311</v>
      </c>
      <c r="F1668" t="s">
        <v>3848</v>
      </c>
      <c r="G1668" t="s">
        <v>311</v>
      </c>
      <c r="H1668" t="s">
        <v>311</v>
      </c>
      <c r="I1668" t="s">
        <v>311</v>
      </c>
      <c r="J1668">
        <v>0</v>
      </c>
    </row>
    <row r="1669" spans="1:10" hidden="1" x14ac:dyDescent="0.35">
      <c r="A1669" t="s">
        <v>15299</v>
      </c>
      <c r="B1669">
        <v>30</v>
      </c>
      <c r="C1669">
        <v>2</v>
      </c>
      <c r="D1669">
        <v>1663</v>
      </c>
      <c r="E1669" t="s">
        <v>311</v>
      </c>
      <c r="F1669" t="s">
        <v>3848</v>
      </c>
      <c r="G1669" t="s">
        <v>311</v>
      </c>
      <c r="H1669" t="s">
        <v>311</v>
      </c>
      <c r="I1669" t="s">
        <v>311</v>
      </c>
      <c r="J1669">
        <v>0</v>
      </c>
    </row>
    <row r="1670" spans="1:10" hidden="1" x14ac:dyDescent="0.35">
      <c r="A1670" t="s">
        <v>15300</v>
      </c>
      <c r="B1670">
        <v>21</v>
      </c>
      <c r="C1670">
        <v>2</v>
      </c>
      <c r="D1670">
        <v>1663</v>
      </c>
      <c r="E1670" t="s">
        <v>311</v>
      </c>
      <c r="F1670" t="s">
        <v>3848</v>
      </c>
      <c r="G1670" t="s">
        <v>311</v>
      </c>
      <c r="H1670" t="s">
        <v>311</v>
      </c>
      <c r="I1670" t="s">
        <v>311</v>
      </c>
      <c r="J1670">
        <v>0</v>
      </c>
    </row>
    <row r="1671" spans="1:10" hidden="1" x14ac:dyDescent="0.35">
      <c r="A1671" t="s">
        <v>15301</v>
      </c>
      <c r="B1671">
        <v>14</v>
      </c>
      <c r="C1671">
        <v>2</v>
      </c>
      <c r="D1671">
        <v>1663</v>
      </c>
      <c r="E1671" t="s">
        <v>311</v>
      </c>
      <c r="F1671" t="s">
        <v>3848</v>
      </c>
      <c r="G1671" t="s">
        <v>311</v>
      </c>
      <c r="H1671" t="s">
        <v>311</v>
      </c>
      <c r="I1671" t="s">
        <v>311</v>
      </c>
      <c r="J1671">
        <v>0</v>
      </c>
    </row>
    <row r="1672" spans="1:10" hidden="1" x14ac:dyDescent="0.35">
      <c r="A1672" t="s">
        <v>15302</v>
      </c>
      <c r="B1672">
        <v>13</v>
      </c>
      <c r="C1672">
        <v>2</v>
      </c>
      <c r="D1672">
        <v>1663</v>
      </c>
      <c r="E1672" t="s">
        <v>311</v>
      </c>
      <c r="F1672" t="s">
        <v>3848</v>
      </c>
      <c r="G1672" t="s">
        <v>311</v>
      </c>
      <c r="H1672" t="s">
        <v>311</v>
      </c>
      <c r="I1672" t="s">
        <v>311</v>
      </c>
      <c r="J1672">
        <v>0</v>
      </c>
    </row>
    <row r="1673" spans="1:10" hidden="1" x14ac:dyDescent="0.35">
      <c r="A1673" t="s">
        <v>15303</v>
      </c>
      <c r="B1673">
        <v>18</v>
      </c>
      <c r="C1673">
        <v>2</v>
      </c>
      <c r="D1673">
        <v>1663</v>
      </c>
      <c r="E1673" t="s">
        <v>311</v>
      </c>
      <c r="F1673" t="s">
        <v>3848</v>
      </c>
      <c r="G1673" t="s">
        <v>311</v>
      </c>
      <c r="H1673" t="s">
        <v>311</v>
      </c>
      <c r="I1673" t="s">
        <v>311</v>
      </c>
      <c r="J1673">
        <v>0</v>
      </c>
    </row>
    <row r="1674" spans="1:10" hidden="1" x14ac:dyDescent="0.35">
      <c r="A1674" t="s">
        <v>15304</v>
      </c>
      <c r="B1674">
        <v>12</v>
      </c>
      <c r="C1674">
        <v>2</v>
      </c>
      <c r="D1674">
        <v>1663</v>
      </c>
      <c r="E1674" t="s">
        <v>311</v>
      </c>
      <c r="F1674" t="s">
        <v>3848</v>
      </c>
      <c r="G1674" t="s">
        <v>311</v>
      </c>
      <c r="H1674" t="s">
        <v>311</v>
      </c>
      <c r="I1674" t="s">
        <v>311</v>
      </c>
      <c r="J1674">
        <v>0</v>
      </c>
    </row>
    <row r="1675" spans="1:10" hidden="1" x14ac:dyDescent="0.35">
      <c r="A1675" t="s">
        <v>15305</v>
      </c>
      <c r="B1675">
        <v>22</v>
      </c>
      <c r="C1675">
        <v>2</v>
      </c>
      <c r="D1675">
        <v>1663</v>
      </c>
      <c r="E1675" t="s">
        <v>311</v>
      </c>
      <c r="F1675" t="s">
        <v>3848</v>
      </c>
      <c r="G1675" t="s">
        <v>311</v>
      </c>
      <c r="H1675" t="s">
        <v>311</v>
      </c>
      <c r="I1675" t="s">
        <v>311</v>
      </c>
      <c r="J1675">
        <v>0</v>
      </c>
    </row>
    <row r="1676" spans="1:10" hidden="1" x14ac:dyDescent="0.35">
      <c r="A1676" t="s">
        <v>15306</v>
      </c>
      <c r="B1676">
        <v>28</v>
      </c>
      <c r="C1676">
        <v>2</v>
      </c>
      <c r="D1676">
        <v>1663</v>
      </c>
      <c r="E1676" t="s">
        <v>311</v>
      </c>
      <c r="F1676" t="s">
        <v>3848</v>
      </c>
      <c r="G1676" t="s">
        <v>311</v>
      </c>
      <c r="H1676" t="s">
        <v>311</v>
      </c>
      <c r="I1676" t="s">
        <v>311</v>
      </c>
      <c r="J1676">
        <v>0</v>
      </c>
    </row>
    <row r="1677" spans="1:10" hidden="1" x14ac:dyDescent="0.35">
      <c r="A1677" t="s">
        <v>15307</v>
      </c>
      <c r="B1677">
        <v>39</v>
      </c>
      <c r="C1677">
        <v>2</v>
      </c>
      <c r="D1677">
        <v>1663</v>
      </c>
      <c r="E1677" t="s">
        <v>311</v>
      </c>
      <c r="F1677" t="s">
        <v>3848</v>
      </c>
      <c r="G1677" t="s">
        <v>311</v>
      </c>
      <c r="H1677" t="s">
        <v>311</v>
      </c>
      <c r="I1677" t="s">
        <v>311</v>
      </c>
      <c r="J1677">
        <v>0</v>
      </c>
    </row>
    <row r="1678" spans="1:10" hidden="1" x14ac:dyDescent="0.35">
      <c r="A1678" t="s">
        <v>15308</v>
      </c>
      <c r="B1678">
        <v>31</v>
      </c>
      <c r="C1678">
        <v>2</v>
      </c>
      <c r="D1678">
        <v>1663</v>
      </c>
      <c r="E1678" t="s">
        <v>311</v>
      </c>
      <c r="F1678" t="s">
        <v>3848</v>
      </c>
      <c r="G1678" t="s">
        <v>311</v>
      </c>
      <c r="H1678" t="s">
        <v>311</v>
      </c>
      <c r="I1678" t="s">
        <v>311</v>
      </c>
      <c r="J1678">
        <v>0</v>
      </c>
    </row>
    <row r="1679" spans="1:10" hidden="1" x14ac:dyDescent="0.35">
      <c r="A1679" t="s">
        <v>15309</v>
      </c>
      <c r="B1679">
        <v>34</v>
      </c>
      <c r="C1679">
        <v>2</v>
      </c>
      <c r="D1679">
        <v>1663</v>
      </c>
      <c r="E1679" t="s">
        <v>311</v>
      </c>
      <c r="F1679" t="s">
        <v>3848</v>
      </c>
      <c r="G1679" t="s">
        <v>311</v>
      </c>
      <c r="H1679" t="s">
        <v>311</v>
      </c>
      <c r="I1679" t="s">
        <v>311</v>
      </c>
      <c r="J1679">
        <v>0</v>
      </c>
    </row>
    <row r="1680" spans="1:10" hidden="1" x14ac:dyDescent="0.35">
      <c r="A1680" t="s">
        <v>15310</v>
      </c>
      <c r="B1680">
        <v>16</v>
      </c>
      <c r="C1680">
        <v>2</v>
      </c>
      <c r="D1680">
        <v>1663</v>
      </c>
      <c r="E1680" t="s">
        <v>311</v>
      </c>
      <c r="F1680" t="s">
        <v>3848</v>
      </c>
      <c r="G1680" t="s">
        <v>311</v>
      </c>
      <c r="H1680" t="s">
        <v>311</v>
      </c>
      <c r="I1680" t="s">
        <v>311</v>
      </c>
      <c r="J1680">
        <v>0</v>
      </c>
    </row>
    <row r="1681" spans="1:10" hidden="1" x14ac:dyDescent="0.35">
      <c r="A1681" t="s">
        <v>15311</v>
      </c>
      <c r="B1681">
        <v>17</v>
      </c>
      <c r="C1681">
        <v>2</v>
      </c>
      <c r="D1681">
        <v>1663</v>
      </c>
      <c r="E1681" t="s">
        <v>311</v>
      </c>
      <c r="F1681" t="s">
        <v>3848</v>
      </c>
      <c r="G1681" t="s">
        <v>311</v>
      </c>
      <c r="H1681" t="s">
        <v>311</v>
      </c>
      <c r="I1681" t="s">
        <v>311</v>
      </c>
      <c r="J1681">
        <v>0</v>
      </c>
    </row>
    <row r="1682" spans="1:10" hidden="1" x14ac:dyDescent="0.35">
      <c r="A1682" t="s">
        <v>15312</v>
      </c>
      <c r="B1682">
        <v>15</v>
      </c>
      <c r="C1682">
        <v>1</v>
      </c>
      <c r="D1682">
        <v>1681</v>
      </c>
      <c r="E1682" t="s">
        <v>311</v>
      </c>
      <c r="F1682" t="s">
        <v>3848</v>
      </c>
      <c r="G1682" t="s">
        <v>311</v>
      </c>
      <c r="H1682" t="s">
        <v>311</v>
      </c>
      <c r="I1682" t="s">
        <v>311</v>
      </c>
      <c r="J1682">
        <v>0</v>
      </c>
    </row>
    <row r="1683" spans="1:10" hidden="1" x14ac:dyDescent="0.35">
      <c r="A1683" t="s">
        <v>15313</v>
      </c>
      <c r="B1683">
        <v>22</v>
      </c>
      <c r="C1683">
        <v>1</v>
      </c>
      <c r="D1683">
        <v>1681</v>
      </c>
      <c r="E1683" t="s">
        <v>311</v>
      </c>
      <c r="F1683" t="s">
        <v>3848</v>
      </c>
      <c r="G1683" t="s">
        <v>311</v>
      </c>
      <c r="H1683" t="s">
        <v>311</v>
      </c>
      <c r="I1683" t="s">
        <v>311</v>
      </c>
      <c r="J1683">
        <v>0</v>
      </c>
    </row>
    <row r="1684" spans="1:10" hidden="1" x14ac:dyDescent="0.35">
      <c r="A1684" t="s">
        <v>15314</v>
      </c>
      <c r="B1684">
        <v>24</v>
      </c>
      <c r="C1684">
        <v>1</v>
      </c>
      <c r="D1684">
        <v>1681</v>
      </c>
      <c r="E1684" t="s">
        <v>311</v>
      </c>
      <c r="F1684" t="s">
        <v>3848</v>
      </c>
      <c r="G1684" t="s">
        <v>311</v>
      </c>
      <c r="H1684" t="s">
        <v>311</v>
      </c>
      <c r="I1684" t="s">
        <v>311</v>
      </c>
      <c r="J1684">
        <v>0</v>
      </c>
    </row>
    <row r="1685" spans="1:10" hidden="1" x14ac:dyDescent="0.35">
      <c r="A1685" t="s">
        <v>15315</v>
      </c>
      <c r="B1685">
        <v>16</v>
      </c>
      <c r="C1685">
        <v>1</v>
      </c>
      <c r="D1685">
        <v>1681</v>
      </c>
      <c r="E1685" t="s">
        <v>311</v>
      </c>
      <c r="F1685" t="s">
        <v>3848</v>
      </c>
      <c r="G1685" t="s">
        <v>311</v>
      </c>
      <c r="H1685" t="s">
        <v>311</v>
      </c>
      <c r="I1685" t="s">
        <v>311</v>
      </c>
      <c r="J1685">
        <v>0</v>
      </c>
    </row>
    <row r="1686" spans="1:10" hidden="1" x14ac:dyDescent="0.35">
      <c r="A1686" t="s">
        <v>15316</v>
      </c>
      <c r="B1686">
        <v>36</v>
      </c>
      <c r="C1686">
        <v>1</v>
      </c>
      <c r="D1686">
        <v>1681</v>
      </c>
      <c r="E1686" t="s">
        <v>311</v>
      </c>
      <c r="F1686" t="s">
        <v>3848</v>
      </c>
      <c r="G1686" t="s">
        <v>311</v>
      </c>
      <c r="H1686" t="s">
        <v>311</v>
      </c>
      <c r="I1686" t="s">
        <v>311</v>
      </c>
      <c r="J1686">
        <v>0</v>
      </c>
    </row>
    <row r="1687" spans="1:10" hidden="1" x14ac:dyDescent="0.35">
      <c r="A1687" t="s">
        <v>15317</v>
      </c>
      <c r="B1687">
        <v>10</v>
      </c>
      <c r="C1687">
        <v>1</v>
      </c>
      <c r="D1687">
        <v>1681</v>
      </c>
      <c r="E1687" t="s">
        <v>311</v>
      </c>
      <c r="F1687" t="s">
        <v>3848</v>
      </c>
      <c r="G1687" t="s">
        <v>311</v>
      </c>
      <c r="H1687" t="s">
        <v>311</v>
      </c>
      <c r="I1687" t="s">
        <v>311</v>
      </c>
      <c r="J1687">
        <v>0</v>
      </c>
    </row>
    <row r="1688" spans="1:10" hidden="1" x14ac:dyDescent="0.35">
      <c r="A1688" t="s">
        <v>15318</v>
      </c>
      <c r="B1688">
        <v>13</v>
      </c>
      <c r="C1688">
        <v>1</v>
      </c>
      <c r="D1688">
        <v>1681</v>
      </c>
      <c r="E1688" t="s">
        <v>311</v>
      </c>
      <c r="F1688" t="s">
        <v>3848</v>
      </c>
      <c r="G1688" t="s">
        <v>311</v>
      </c>
      <c r="H1688" t="s">
        <v>311</v>
      </c>
      <c r="I1688" t="s">
        <v>311</v>
      </c>
      <c r="J1688">
        <v>0</v>
      </c>
    </row>
    <row r="1689" spans="1:10" hidden="1" x14ac:dyDescent="0.35">
      <c r="A1689" t="s">
        <v>15319</v>
      </c>
      <c r="B1689">
        <v>10</v>
      </c>
      <c r="C1689">
        <v>1</v>
      </c>
      <c r="D1689">
        <v>1681</v>
      </c>
      <c r="E1689" t="s">
        <v>311</v>
      </c>
      <c r="F1689" t="s">
        <v>3848</v>
      </c>
      <c r="G1689" t="s">
        <v>311</v>
      </c>
      <c r="H1689" t="s">
        <v>311</v>
      </c>
      <c r="I1689" t="s">
        <v>311</v>
      </c>
      <c r="J1689">
        <v>0</v>
      </c>
    </row>
    <row r="1690" spans="1:10" hidden="1" x14ac:dyDescent="0.35">
      <c r="A1690" t="s">
        <v>15320</v>
      </c>
      <c r="B1690">
        <v>18</v>
      </c>
      <c r="C1690">
        <v>1</v>
      </c>
      <c r="D1690">
        <v>1681</v>
      </c>
      <c r="E1690" t="s">
        <v>311</v>
      </c>
      <c r="F1690" t="s">
        <v>3848</v>
      </c>
      <c r="G1690" t="s">
        <v>311</v>
      </c>
      <c r="H1690" t="s">
        <v>311</v>
      </c>
      <c r="I1690" t="s">
        <v>311</v>
      </c>
      <c r="J1690">
        <v>0</v>
      </c>
    </row>
    <row r="1691" spans="1:10" hidden="1" x14ac:dyDescent="0.35">
      <c r="A1691" t="s">
        <v>15321</v>
      </c>
      <c r="B1691">
        <v>20</v>
      </c>
      <c r="C1691">
        <v>1</v>
      </c>
      <c r="D1691">
        <v>1681</v>
      </c>
      <c r="E1691" t="s">
        <v>311</v>
      </c>
      <c r="F1691" t="s">
        <v>3848</v>
      </c>
      <c r="G1691" t="s">
        <v>311</v>
      </c>
      <c r="H1691" t="s">
        <v>311</v>
      </c>
      <c r="I1691" t="s">
        <v>311</v>
      </c>
      <c r="J1691">
        <v>0</v>
      </c>
    </row>
    <row r="1692" spans="1:10" hidden="1" x14ac:dyDescent="0.35">
      <c r="A1692" t="s">
        <v>15322</v>
      </c>
      <c r="B1692">
        <v>12</v>
      </c>
      <c r="C1692">
        <v>1</v>
      </c>
      <c r="D1692">
        <v>1681</v>
      </c>
      <c r="E1692" t="s">
        <v>311</v>
      </c>
      <c r="F1692" t="s">
        <v>3848</v>
      </c>
      <c r="G1692" t="s">
        <v>311</v>
      </c>
      <c r="H1692" t="s">
        <v>311</v>
      </c>
      <c r="I1692" t="s">
        <v>311</v>
      </c>
      <c r="J1692">
        <v>0</v>
      </c>
    </row>
    <row r="1693" spans="1:10" hidden="1" x14ac:dyDescent="0.35">
      <c r="A1693" t="s">
        <v>15323</v>
      </c>
      <c r="B1693">
        <v>11</v>
      </c>
      <c r="C1693">
        <v>1</v>
      </c>
      <c r="D1693">
        <v>1681</v>
      </c>
      <c r="E1693" t="s">
        <v>311</v>
      </c>
      <c r="F1693" t="s">
        <v>3848</v>
      </c>
      <c r="G1693" t="s">
        <v>311</v>
      </c>
      <c r="H1693" t="s">
        <v>311</v>
      </c>
      <c r="I1693" t="s">
        <v>311</v>
      </c>
      <c r="J1693">
        <v>0</v>
      </c>
    </row>
    <row r="1694" spans="1:10" hidden="1" x14ac:dyDescent="0.35">
      <c r="A1694" t="s">
        <v>15324</v>
      </c>
      <c r="B1694">
        <v>8</v>
      </c>
      <c r="C1694">
        <v>1</v>
      </c>
      <c r="D1694">
        <v>1681</v>
      </c>
      <c r="E1694" t="s">
        <v>311</v>
      </c>
      <c r="F1694" t="s">
        <v>3848</v>
      </c>
      <c r="G1694" t="s">
        <v>311</v>
      </c>
      <c r="H1694" t="s">
        <v>311</v>
      </c>
      <c r="I1694" t="s">
        <v>311</v>
      </c>
      <c r="J1694">
        <v>0</v>
      </c>
    </row>
    <row r="1695" spans="1:10" hidden="1" x14ac:dyDescent="0.35">
      <c r="A1695" t="s">
        <v>15325</v>
      </c>
      <c r="B1695">
        <v>14</v>
      </c>
      <c r="C1695">
        <v>1</v>
      </c>
      <c r="D1695">
        <v>1681</v>
      </c>
      <c r="E1695" t="s">
        <v>311</v>
      </c>
      <c r="F1695" t="s">
        <v>3848</v>
      </c>
      <c r="G1695" t="s">
        <v>311</v>
      </c>
      <c r="H1695" t="s">
        <v>311</v>
      </c>
      <c r="I1695" t="s">
        <v>311</v>
      </c>
      <c r="J1695">
        <v>0</v>
      </c>
    </row>
    <row r="1696" spans="1:10" hidden="1" x14ac:dyDescent="0.35">
      <c r="A1696" t="s">
        <v>15326</v>
      </c>
      <c r="B1696">
        <v>6</v>
      </c>
      <c r="C1696">
        <v>1</v>
      </c>
      <c r="D1696">
        <v>1681</v>
      </c>
      <c r="E1696" t="s">
        <v>311</v>
      </c>
      <c r="F1696" t="s">
        <v>3848</v>
      </c>
      <c r="G1696" t="s">
        <v>311</v>
      </c>
      <c r="H1696" t="s">
        <v>311</v>
      </c>
      <c r="I1696" t="s">
        <v>311</v>
      </c>
      <c r="J1696">
        <v>0</v>
      </c>
    </row>
    <row r="1697" spans="1:10" hidden="1" x14ac:dyDescent="0.35">
      <c r="A1697" t="s">
        <v>15327</v>
      </c>
      <c r="B1697">
        <v>12</v>
      </c>
      <c r="C1697">
        <v>0</v>
      </c>
      <c r="D1697">
        <v>1696</v>
      </c>
      <c r="E1697" t="s">
        <v>311</v>
      </c>
      <c r="F1697" t="s">
        <v>3848</v>
      </c>
      <c r="G1697" t="s">
        <v>311</v>
      </c>
      <c r="H1697" t="s">
        <v>311</v>
      </c>
      <c r="I1697" t="s">
        <v>311</v>
      </c>
      <c r="J1697">
        <v>0</v>
      </c>
    </row>
    <row r="1698" spans="1:10" hidden="1" x14ac:dyDescent="0.35">
      <c r="A1698" t="s">
        <v>15328</v>
      </c>
      <c r="B1698">
        <v>20</v>
      </c>
      <c r="C1698">
        <v>0</v>
      </c>
      <c r="D1698">
        <v>1696</v>
      </c>
      <c r="E1698" t="s">
        <v>311</v>
      </c>
      <c r="F1698" t="s">
        <v>3848</v>
      </c>
      <c r="G1698" t="s">
        <v>311</v>
      </c>
      <c r="H1698" t="s">
        <v>311</v>
      </c>
      <c r="I1698" t="s">
        <v>311</v>
      </c>
      <c r="J1698">
        <v>0</v>
      </c>
    </row>
    <row r="1699" spans="1:10" hidden="1" x14ac:dyDescent="0.35">
      <c r="A1699" t="s">
        <v>15329</v>
      </c>
      <c r="B1699">
        <v>14</v>
      </c>
      <c r="C1699">
        <v>0</v>
      </c>
      <c r="D1699">
        <v>1696</v>
      </c>
      <c r="E1699" t="s">
        <v>311</v>
      </c>
      <c r="F1699" t="s">
        <v>3848</v>
      </c>
      <c r="G1699" t="s">
        <v>311</v>
      </c>
      <c r="H1699" t="s">
        <v>311</v>
      </c>
      <c r="I1699" t="s">
        <v>311</v>
      </c>
      <c r="J1699">
        <v>0</v>
      </c>
    </row>
    <row r="1700" spans="1:10" hidden="1" x14ac:dyDescent="0.35">
      <c r="A1700" t="s">
        <v>15330</v>
      </c>
      <c r="B1700">
        <v>16</v>
      </c>
      <c r="C1700">
        <v>0</v>
      </c>
      <c r="D1700">
        <v>1696</v>
      </c>
      <c r="E1700" t="s">
        <v>311</v>
      </c>
      <c r="F1700" t="s">
        <v>3848</v>
      </c>
      <c r="G1700" t="s">
        <v>311</v>
      </c>
      <c r="H1700" t="s">
        <v>311</v>
      </c>
      <c r="I1700" t="s">
        <v>311</v>
      </c>
      <c r="J1700">
        <v>0</v>
      </c>
    </row>
    <row r="1701" spans="1:10" hidden="1" x14ac:dyDescent="0.35">
      <c r="A1701" t="s">
        <v>15331</v>
      </c>
      <c r="B1701">
        <v>7</v>
      </c>
      <c r="C1701">
        <v>0</v>
      </c>
      <c r="D1701">
        <v>1696</v>
      </c>
      <c r="E1701" t="s">
        <v>311</v>
      </c>
      <c r="F1701" t="s">
        <v>3848</v>
      </c>
      <c r="G1701" t="s">
        <v>311</v>
      </c>
      <c r="H1701" t="s">
        <v>311</v>
      </c>
      <c r="I1701" t="s">
        <v>311</v>
      </c>
      <c r="J1701">
        <v>0</v>
      </c>
    </row>
    <row r="1702" spans="1:10" hidden="1" x14ac:dyDescent="0.35">
      <c r="A1702" t="s">
        <v>15332</v>
      </c>
      <c r="B1702">
        <v>15</v>
      </c>
      <c r="C1702">
        <v>0</v>
      </c>
      <c r="D1702">
        <v>1696</v>
      </c>
      <c r="E1702" t="s">
        <v>311</v>
      </c>
      <c r="F1702" t="s">
        <v>3848</v>
      </c>
      <c r="G1702" t="s">
        <v>311</v>
      </c>
      <c r="H1702" t="s">
        <v>311</v>
      </c>
      <c r="I1702" t="s">
        <v>311</v>
      </c>
      <c r="J1702">
        <v>0</v>
      </c>
    </row>
    <row r="1703" spans="1:10" hidden="1" x14ac:dyDescent="0.35">
      <c r="A1703" t="s">
        <v>15333</v>
      </c>
      <c r="B1703">
        <v>25</v>
      </c>
      <c r="C1703">
        <v>0</v>
      </c>
      <c r="D1703">
        <v>1696</v>
      </c>
      <c r="E1703" t="s">
        <v>311</v>
      </c>
      <c r="F1703" t="s">
        <v>3848</v>
      </c>
      <c r="G1703" t="s">
        <v>311</v>
      </c>
      <c r="H1703" t="s">
        <v>311</v>
      </c>
      <c r="I1703" t="s">
        <v>311</v>
      </c>
      <c r="J1703">
        <v>0</v>
      </c>
    </row>
    <row r="1704" spans="1:10" hidden="1" x14ac:dyDescent="0.35">
      <c r="A1704" t="s">
        <v>15334</v>
      </c>
      <c r="B1704">
        <v>11</v>
      </c>
      <c r="C1704">
        <v>0</v>
      </c>
      <c r="D1704">
        <v>1696</v>
      </c>
      <c r="E1704" t="s">
        <v>311</v>
      </c>
      <c r="F1704" t="s">
        <v>3848</v>
      </c>
      <c r="G1704" t="s">
        <v>311</v>
      </c>
      <c r="H1704" t="s">
        <v>311</v>
      </c>
      <c r="I1704" t="s">
        <v>311</v>
      </c>
      <c r="J1704">
        <v>0</v>
      </c>
    </row>
    <row r="1705" spans="1:10" hidden="1" x14ac:dyDescent="0.35">
      <c r="A1705" t="s">
        <v>15335</v>
      </c>
      <c r="B1705">
        <v>13</v>
      </c>
      <c r="C1705">
        <v>0</v>
      </c>
      <c r="D1705">
        <v>1696</v>
      </c>
      <c r="E1705" t="s">
        <v>311</v>
      </c>
      <c r="F1705" t="s">
        <v>3848</v>
      </c>
      <c r="G1705" t="s">
        <v>311</v>
      </c>
      <c r="H1705" t="s">
        <v>311</v>
      </c>
      <c r="I1705" t="s">
        <v>311</v>
      </c>
      <c r="J1705">
        <v>0</v>
      </c>
    </row>
    <row r="1706" spans="1:10" hidden="1" x14ac:dyDescent="0.35">
      <c r="A1706" t="s">
        <v>15336</v>
      </c>
      <c r="B1706">
        <v>13</v>
      </c>
      <c r="C1706">
        <v>0</v>
      </c>
      <c r="D1706">
        <v>1696</v>
      </c>
      <c r="E1706" t="s">
        <v>311</v>
      </c>
      <c r="F1706" t="s">
        <v>3848</v>
      </c>
      <c r="G1706" t="s">
        <v>311</v>
      </c>
      <c r="H1706" t="s">
        <v>311</v>
      </c>
      <c r="I1706" t="s">
        <v>311</v>
      </c>
      <c r="J1706">
        <v>0</v>
      </c>
    </row>
    <row r="1707" spans="1:10" hidden="1" x14ac:dyDescent="0.35">
      <c r="A1707" t="s">
        <v>15337</v>
      </c>
      <c r="B1707">
        <v>11</v>
      </c>
      <c r="C1707">
        <v>0</v>
      </c>
      <c r="D1707">
        <v>1696</v>
      </c>
      <c r="E1707" t="s">
        <v>311</v>
      </c>
      <c r="F1707" t="s">
        <v>3848</v>
      </c>
      <c r="G1707" t="s">
        <v>311</v>
      </c>
      <c r="H1707" t="s">
        <v>311</v>
      </c>
      <c r="I1707" t="s">
        <v>311</v>
      </c>
      <c r="J1707">
        <v>0</v>
      </c>
    </row>
    <row r="1708" spans="1:10" hidden="1" x14ac:dyDescent="0.35">
      <c r="A1708" t="s">
        <v>15338</v>
      </c>
      <c r="B1708">
        <v>23</v>
      </c>
      <c r="C1708">
        <v>0</v>
      </c>
      <c r="D1708">
        <v>1696</v>
      </c>
      <c r="E1708" t="s">
        <v>311</v>
      </c>
      <c r="F1708" t="s">
        <v>3848</v>
      </c>
      <c r="G1708" t="s">
        <v>311</v>
      </c>
      <c r="H1708" t="s">
        <v>311</v>
      </c>
      <c r="I1708" t="s">
        <v>311</v>
      </c>
      <c r="J1708">
        <v>0</v>
      </c>
    </row>
    <row r="1709" spans="1:10" hidden="1" x14ac:dyDescent="0.35">
      <c r="A1709" t="s">
        <v>15339</v>
      </c>
      <c r="B1709">
        <v>5</v>
      </c>
      <c r="C1709">
        <v>0</v>
      </c>
      <c r="D1709">
        <v>1696</v>
      </c>
      <c r="E1709" t="s">
        <v>311</v>
      </c>
      <c r="F1709" t="s">
        <v>3848</v>
      </c>
      <c r="G1709" t="s">
        <v>311</v>
      </c>
      <c r="H1709" t="s">
        <v>311</v>
      </c>
      <c r="I1709" t="s">
        <v>311</v>
      </c>
      <c r="J1709">
        <v>0</v>
      </c>
    </row>
    <row r="1710" spans="1:10" hidden="1" x14ac:dyDescent="0.35">
      <c r="A1710" t="s">
        <v>15340</v>
      </c>
      <c r="B1710">
        <v>22</v>
      </c>
      <c r="C1710">
        <v>0</v>
      </c>
      <c r="D1710">
        <v>1696</v>
      </c>
      <c r="E1710" t="s">
        <v>311</v>
      </c>
      <c r="F1710" t="s">
        <v>3848</v>
      </c>
      <c r="G1710" t="s">
        <v>311</v>
      </c>
      <c r="H1710" t="s">
        <v>311</v>
      </c>
      <c r="I1710" t="s">
        <v>311</v>
      </c>
      <c r="J1710">
        <v>0</v>
      </c>
    </row>
    <row r="1711" spans="1:10" hidden="1" x14ac:dyDescent="0.35">
      <c r="A1711" t="s">
        <v>15341</v>
      </c>
      <c r="B1711">
        <v>9</v>
      </c>
      <c r="C1711">
        <v>0</v>
      </c>
      <c r="D1711">
        <v>1696</v>
      </c>
      <c r="E1711" t="s">
        <v>311</v>
      </c>
      <c r="F1711" t="s">
        <v>3848</v>
      </c>
      <c r="G1711" t="s">
        <v>311</v>
      </c>
      <c r="H1711" t="s">
        <v>311</v>
      </c>
      <c r="I1711" t="s">
        <v>311</v>
      </c>
      <c r="J1711">
        <v>0</v>
      </c>
    </row>
    <row r="1712" spans="1:10" hidden="1" x14ac:dyDescent="0.35">
      <c r="A1712" t="s">
        <v>15342</v>
      </c>
      <c r="B1712">
        <v>16</v>
      </c>
      <c r="C1712">
        <v>0</v>
      </c>
      <c r="D1712">
        <v>1696</v>
      </c>
      <c r="E1712" t="s">
        <v>311</v>
      </c>
      <c r="F1712" t="s">
        <v>3848</v>
      </c>
      <c r="G1712" t="s">
        <v>311</v>
      </c>
      <c r="H1712" t="s">
        <v>311</v>
      </c>
      <c r="I1712" t="s">
        <v>311</v>
      </c>
      <c r="J1712">
        <v>0</v>
      </c>
    </row>
    <row r="1713" spans="1:10" hidden="1" x14ac:dyDescent="0.35">
      <c r="A1713" t="s">
        <v>15343</v>
      </c>
      <c r="B1713">
        <v>7</v>
      </c>
      <c r="C1713">
        <v>0</v>
      </c>
      <c r="D1713">
        <v>1696</v>
      </c>
      <c r="E1713" t="s">
        <v>311</v>
      </c>
      <c r="F1713" t="s">
        <v>3848</v>
      </c>
      <c r="G1713" t="s">
        <v>311</v>
      </c>
      <c r="H1713" t="s">
        <v>311</v>
      </c>
      <c r="I1713" t="s">
        <v>311</v>
      </c>
      <c r="J1713">
        <v>0</v>
      </c>
    </row>
    <row r="1714" spans="1:10" hidden="1" x14ac:dyDescent="0.35">
      <c r="A1714" t="s">
        <v>15344</v>
      </c>
      <c r="B1714">
        <v>11</v>
      </c>
      <c r="C1714">
        <v>0</v>
      </c>
      <c r="D1714">
        <v>1696</v>
      </c>
      <c r="E1714" t="s">
        <v>311</v>
      </c>
      <c r="F1714" t="s">
        <v>3848</v>
      </c>
      <c r="G1714" t="s">
        <v>311</v>
      </c>
      <c r="H1714" t="s">
        <v>311</v>
      </c>
      <c r="I1714" t="s">
        <v>311</v>
      </c>
      <c r="J1714">
        <v>0</v>
      </c>
    </row>
    <row r="1715" spans="1:10" hidden="1" x14ac:dyDescent="0.35">
      <c r="A1715" t="s">
        <v>15345</v>
      </c>
      <c r="B1715">
        <v>13</v>
      </c>
      <c r="C1715">
        <v>0</v>
      </c>
      <c r="D1715">
        <v>1696</v>
      </c>
      <c r="E1715" t="s">
        <v>311</v>
      </c>
      <c r="F1715" t="s">
        <v>3848</v>
      </c>
      <c r="G1715" t="s">
        <v>311</v>
      </c>
      <c r="H1715" t="s">
        <v>311</v>
      </c>
      <c r="I1715" t="s">
        <v>311</v>
      </c>
      <c r="J1715">
        <v>0</v>
      </c>
    </row>
    <row r="1716" spans="1:10" hidden="1" x14ac:dyDescent="0.35">
      <c r="A1716" t="s">
        <v>15346</v>
      </c>
      <c r="B1716">
        <v>15</v>
      </c>
      <c r="C1716">
        <v>0</v>
      </c>
      <c r="D1716">
        <v>1696</v>
      </c>
      <c r="E1716" t="s">
        <v>311</v>
      </c>
      <c r="F1716" t="s">
        <v>3848</v>
      </c>
      <c r="G1716" t="s">
        <v>311</v>
      </c>
      <c r="H1716" t="s">
        <v>311</v>
      </c>
      <c r="I1716" t="s">
        <v>311</v>
      </c>
      <c r="J1716">
        <v>0</v>
      </c>
    </row>
    <row r="1719" spans="1:10" x14ac:dyDescent="0.35">
      <c r="A1719" t="s">
        <v>1682</v>
      </c>
      <c r="B1719" t="s">
        <v>1683</v>
      </c>
      <c r="C1719" t="s">
        <v>1684</v>
      </c>
      <c r="D1719" t="s">
        <v>1685</v>
      </c>
      <c r="E1719" t="s">
        <v>1686</v>
      </c>
      <c r="F1719" t="s">
        <v>1687</v>
      </c>
      <c r="G1719" t="s">
        <v>1688</v>
      </c>
      <c r="H1719" t="s">
        <v>1689</v>
      </c>
      <c r="I1719" t="s">
        <v>1690</v>
      </c>
      <c r="J1719" t="s">
        <v>1691</v>
      </c>
    </row>
    <row r="1720" spans="1:10" x14ac:dyDescent="0.35">
      <c r="A1720" t="s">
        <v>13319</v>
      </c>
      <c r="B1720">
        <v>6930</v>
      </c>
      <c r="C1720">
        <v>224506</v>
      </c>
      <c r="D1720">
        <v>1</v>
      </c>
      <c r="E1720" t="s">
        <v>319</v>
      </c>
      <c r="F1720" t="s">
        <v>0</v>
      </c>
      <c r="G1720" t="s">
        <v>1938</v>
      </c>
      <c r="H1720">
        <v>16.823</v>
      </c>
      <c r="I1720">
        <v>91.9</v>
      </c>
      <c r="J1720">
        <v>2997</v>
      </c>
    </row>
    <row r="1721" spans="1:10" x14ac:dyDescent="0.35">
      <c r="A1721" t="s">
        <v>13320</v>
      </c>
      <c r="B1721">
        <v>3019</v>
      </c>
      <c r="C1721">
        <v>186425</v>
      </c>
      <c r="D1721">
        <v>2</v>
      </c>
      <c r="E1721" t="s">
        <v>319</v>
      </c>
      <c r="F1721" t="s">
        <v>0</v>
      </c>
      <c r="G1721" t="s">
        <v>13321</v>
      </c>
      <c r="H1721">
        <v>32.085999999999999</v>
      </c>
      <c r="I1721">
        <v>97.65</v>
      </c>
      <c r="J1721">
        <v>1157</v>
      </c>
    </row>
    <row r="1722" spans="1:10" x14ac:dyDescent="0.35">
      <c r="A1722" t="s">
        <v>13322</v>
      </c>
      <c r="B1722">
        <v>3727</v>
      </c>
      <c r="C1722">
        <v>139146</v>
      </c>
      <c r="D1722">
        <v>3</v>
      </c>
      <c r="E1722" t="s">
        <v>319</v>
      </c>
      <c r="F1722" t="s">
        <v>0</v>
      </c>
      <c r="G1722" t="s">
        <v>13321</v>
      </c>
      <c r="H1722">
        <v>19.923999999999999</v>
      </c>
      <c r="I1722">
        <v>94.1</v>
      </c>
      <c r="J1722">
        <v>1228</v>
      </c>
    </row>
    <row r="1723" spans="1:10" x14ac:dyDescent="0.35">
      <c r="A1723" t="s">
        <v>13323</v>
      </c>
      <c r="B1723">
        <v>1469</v>
      </c>
      <c r="C1723">
        <v>83189</v>
      </c>
      <c r="D1723">
        <v>4</v>
      </c>
      <c r="E1723" t="s">
        <v>319</v>
      </c>
      <c r="F1723" t="s">
        <v>0</v>
      </c>
      <c r="G1723" t="s">
        <v>13324</v>
      </c>
      <c r="H1723">
        <v>29.698</v>
      </c>
      <c r="I1723">
        <v>96.79</v>
      </c>
      <c r="J1723">
        <v>526</v>
      </c>
    </row>
    <row r="1724" spans="1:10" x14ac:dyDescent="0.35">
      <c r="A1724" t="s">
        <v>13325</v>
      </c>
      <c r="B1724">
        <v>2332</v>
      </c>
      <c r="C1724">
        <v>65126</v>
      </c>
      <c r="D1724">
        <v>5</v>
      </c>
      <c r="E1724" t="s">
        <v>319</v>
      </c>
      <c r="F1724" t="s">
        <v>0</v>
      </c>
      <c r="G1724" t="s">
        <v>13321</v>
      </c>
      <c r="H1724">
        <v>15.153</v>
      </c>
      <c r="I1724">
        <v>90.88</v>
      </c>
      <c r="J1724">
        <v>634</v>
      </c>
    </row>
    <row r="1725" spans="1:10" x14ac:dyDescent="0.35">
      <c r="A1725" t="s">
        <v>13326</v>
      </c>
      <c r="B1725">
        <v>3256</v>
      </c>
      <c r="C1725">
        <v>48578</v>
      </c>
      <c r="D1725">
        <v>6</v>
      </c>
      <c r="E1725" t="s">
        <v>319</v>
      </c>
      <c r="F1725" t="s">
        <v>0</v>
      </c>
      <c r="G1725" t="s">
        <v>13327</v>
      </c>
      <c r="H1725">
        <v>6.5129999999999999</v>
      </c>
      <c r="I1725">
        <v>78.290000000000006</v>
      </c>
      <c r="J1725">
        <v>408</v>
      </c>
    </row>
    <row r="1726" spans="1:10" x14ac:dyDescent="0.35">
      <c r="A1726" t="s">
        <v>13328</v>
      </c>
      <c r="B1726">
        <v>4482</v>
      </c>
      <c r="C1726">
        <v>45304</v>
      </c>
      <c r="D1726">
        <v>7</v>
      </c>
      <c r="E1726" t="s">
        <v>328</v>
      </c>
      <c r="F1726" t="s">
        <v>0</v>
      </c>
      <c r="G1726" t="s">
        <v>1938</v>
      </c>
      <c r="H1726">
        <v>5.0199999999999996</v>
      </c>
      <c r="I1726">
        <v>64.53</v>
      </c>
      <c r="J1726">
        <v>2017</v>
      </c>
    </row>
    <row r="1727" spans="1:10" x14ac:dyDescent="0.35">
      <c r="A1727" t="s">
        <v>13329</v>
      </c>
      <c r="B1727">
        <v>1342</v>
      </c>
      <c r="C1727">
        <v>44635</v>
      </c>
      <c r="D1727">
        <v>8</v>
      </c>
      <c r="E1727" t="s">
        <v>319</v>
      </c>
      <c r="F1727" t="s">
        <v>0</v>
      </c>
      <c r="G1727" t="s">
        <v>6417</v>
      </c>
      <c r="H1727">
        <v>17.521000000000001</v>
      </c>
      <c r="I1727">
        <v>91.99</v>
      </c>
      <c r="J1727">
        <v>1342</v>
      </c>
    </row>
    <row r="1728" spans="1:10" x14ac:dyDescent="0.35">
      <c r="A1728" t="s">
        <v>13330</v>
      </c>
      <c r="B1728">
        <v>1419</v>
      </c>
      <c r="C1728">
        <v>42913</v>
      </c>
      <c r="D1728">
        <v>9</v>
      </c>
      <c r="E1728" t="s">
        <v>319</v>
      </c>
      <c r="F1728" t="s">
        <v>0</v>
      </c>
      <c r="G1728" t="s">
        <v>2244</v>
      </c>
      <c r="H1728">
        <v>20.693000000000001</v>
      </c>
      <c r="I1728">
        <v>95.95</v>
      </c>
      <c r="J1728">
        <v>888</v>
      </c>
    </row>
    <row r="1729" spans="1:10" x14ac:dyDescent="0.35">
      <c r="A1729" t="s">
        <v>13331</v>
      </c>
      <c r="B1729">
        <v>91</v>
      </c>
      <c r="C1729">
        <v>36715</v>
      </c>
      <c r="D1729">
        <v>10</v>
      </c>
      <c r="E1729" t="s">
        <v>319</v>
      </c>
      <c r="F1729" t="s">
        <v>0</v>
      </c>
      <c r="G1729" t="s">
        <v>1779</v>
      </c>
      <c r="H1729">
        <v>286.13</v>
      </c>
      <c r="I1729">
        <v>99.8</v>
      </c>
      <c r="J1729">
        <v>89</v>
      </c>
    </row>
    <row r="1730" spans="1:10" x14ac:dyDescent="0.35">
      <c r="A1730" t="s">
        <v>13332</v>
      </c>
      <c r="B1730">
        <v>1694</v>
      </c>
      <c r="C1730">
        <v>32391</v>
      </c>
      <c r="D1730">
        <v>11</v>
      </c>
      <c r="E1730" t="s">
        <v>319</v>
      </c>
      <c r="F1730" t="s">
        <v>0</v>
      </c>
      <c r="G1730" t="s">
        <v>2163</v>
      </c>
      <c r="H1730">
        <v>10.323</v>
      </c>
      <c r="I1730">
        <v>96.85</v>
      </c>
      <c r="J1730">
        <v>1442</v>
      </c>
    </row>
    <row r="1731" spans="1:10" x14ac:dyDescent="0.35">
      <c r="A1731" t="s">
        <v>13333</v>
      </c>
      <c r="B1731">
        <v>1318</v>
      </c>
      <c r="C1731">
        <v>26701</v>
      </c>
      <c r="D1731">
        <v>12</v>
      </c>
      <c r="E1731" t="s">
        <v>319</v>
      </c>
      <c r="F1731" t="s">
        <v>0</v>
      </c>
      <c r="G1731" t="s">
        <v>2111</v>
      </c>
      <c r="H1731">
        <v>10.050000000000001</v>
      </c>
      <c r="I1731">
        <v>88.33</v>
      </c>
      <c r="J1731">
        <v>427</v>
      </c>
    </row>
    <row r="1732" spans="1:10" x14ac:dyDescent="0.35">
      <c r="A1732" t="s">
        <v>13334</v>
      </c>
      <c r="B1732">
        <v>14259</v>
      </c>
      <c r="C1732">
        <v>24998</v>
      </c>
      <c r="D1732">
        <v>13</v>
      </c>
      <c r="E1732" t="s">
        <v>319</v>
      </c>
      <c r="F1732" t="s">
        <v>0</v>
      </c>
      <c r="G1732" t="s">
        <v>1897</v>
      </c>
      <c r="H1732">
        <v>5.8339999999999996</v>
      </c>
      <c r="I1732">
        <v>72.52</v>
      </c>
      <c r="J1732">
        <v>3457</v>
      </c>
    </row>
    <row r="1733" spans="1:10" x14ac:dyDescent="0.35">
      <c r="A1733" t="s">
        <v>13335</v>
      </c>
      <c r="B1733">
        <v>2392</v>
      </c>
      <c r="C1733">
        <v>24907</v>
      </c>
      <c r="D1733">
        <v>14</v>
      </c>
      <c r="E1733" t="s">
        <v>328</v>
      </c>
      <c r="F1733" t="s">
        <v>0</v>
      </c>
      <c r="G1733" t="s">
        <v>1705</v>
      </c>
      <c r="H1733">
        <v>4.4800000000000004</v>
      </c>
      <c r="I1733">
        <v>50.18</v>
      </c>
      <c r="J1733">
        <v>164</v>
      </c>
    </row>
    <row r="1734" spans="1:10" x14ac:dyDescent="0.35">
      <c r="A1734" t="s">
        <v>13336</v>
      </c>
      <c r="B1734">
        <v>5346</v>
      </c>
      <c r="C1734">
        <v>23879</v>
      </c>
      <c r="D1734">
        <v>15</v>
      </c>
      <c r="E1734" t="s">
        <v>319</v>
      </c>
      <c r="F1734" t="s">
        <v>0</v>
      </c>
      <c r="G1734" t="s">
        <v>1781</v>
      </c>
      <c r="H1734">
        <v>17.297999999999998</v>
      </c>
      <c r="I1734">
        <v>94.09</v>
      </c>
      <c r="J1734">
        <v>522</v>
      </c>
    </row>
    <row r="1735" spans="1:10" x14ac:dyDescent="0.35">
      <c r="A1735" t="s">
        <v>13337</v>
      </c>
      <c r="B1735">
        <v>1303</v>
      </c>
      <c r="C1735">
        <v>23467</v>
      </c>
      <c r="D1735">
        <v>16</v>
      </c>
      <c r="E1735" t="s">
        <v>319</v>
      </c>
      <c r="F1735" t="s">
        <v>0</v>
      </c>
      <c r="G1735" t="s">
        <v>3093</v>
      </c>
      <c r="H1735">
        <v>9.14</v>
      </c>
      <c r="I1735">
        <v>80.59</v>
      </c>
      <c r="J1735">
        <v>408</v>
      </c>
    </row>
    <row r="1736" spans="1:10" x14ac:dyDescent="0.35">
      <c r="A1736" t="s">
        <v>13338</v>
      </c>
      <c r="B1736">
        <v>2184</v>
      </c>
      <c r="C1736">
        <v>23125</v>
      </c>
      <c r="D1736">
        <v>17</v>
      </c>
      <c r="E1736" t="s">
        <v>328</v>
      </c>
      <c r="F1736" t="s">
        <v>0</v>
      </c>
      <c r="G1736" t="s">
        <v>13339</v>
      </c>
      <c r="H1736">
        <v>5.2949999999999999</v>
      </c>
      <c r="I1736">
        <v>59.23</v>
      </c>
      <c r="J1736">
        <v>2184</v>
      </c>
    </row>
    <row r="1737" spans="1:10" x14ac:dyDescent="0.35">
      <c r="A1737" t="s">
        <v>13340</v>
      </c>
      <c r="B1737">
        <v>1180</v>
      </c>
      <c r="C1737">
        <v>23095</v>
      </c>
      <c r="D1737">
        <v>18</v>
      </c>
      <c r="E1737" t="s">
        <v>319</v>
      </c>
      <c r="F1737" t="s">
        <v>0</v>
      </c>
      <c r="G1737" t="s">
        <v>1699</v>
      </c>
      <c r="H1737">
        <v>12.007999999999999</v>
      </c>
      <c r="I1737">
        <v>89.24</v>
      </c>
      <c r="J1737">
        <v>1022</v>
      </c>
    </row>
    <row r="1738" spans="1:10" x14ac:dyDescent="0.35">
      <c r="A1738" t="s">
        <v>13341</v>
      </c>
      <c r="B1738">
        <v>1589</v>
      </c>
      <c r="C1738">
        <v>22918</v>
      </c>
      <c r="D1738">
        <v>19</v>
      </c>
      <c r="E1738" t="s">
        <v>319</v>
      </c>
      <c r="F1738" t="s">
        <v>0</v>
      </c>
      <c r="G1738" t="s">
        <v>1779</v>
      </c>
      <c r="H1738">
        <v>7.3159999999999998</v>
      </c>
      <c r="I1738">
        <v>78.98</v>
      </c>
      <c r="J1738">
        <v>1219</v>
      </c>
    </row>
    <row r="1739" spans="1:10" x14ac:dyDescent="0.35">
      <c r="A1739" t="s">
        <v>13342</v>
      </c>
      <c r="B1739">
        <v>981</v>
      </c>
      <c r="C1739">
        <v>22617</v>
      </c>
      <c r="D1739">
        <v>20</v>
      </c>
      <c r="E1739" t="s">
        <v>319</v>
      </c>
      <c r="F1739" t="s">
        <v>0</v>
      </c>
      <c r="G1739" t="s">
        <v>2124</v>
      </c>
      <c r="H1739">
        <v>13.211</v>
      </c>
      <c r="I1739">
        <v>96.91</v>
      </c>
      <c r="J1739">
        <v>691</v>
      </c>
    </row>
    <row r="1740" spans="1:10" x14ac:dyDescent="0.35">
      <c r="A1740" t="s">
        <v>13343</v>
      </c>
      <c r="B1740">
        <v>2017</v>
      </c>
      <c r="C1740">
        <v>20833</v>
      </c>
      <c r="D1740">
        <v>21</v>
      </c>
      <c r="E1740" t="s">
        <v>328</v>
      </c>
      <c r="F1740" t="s">
        <v>0</v>
      </c>
      <c r="G1740" t="s">
        <v>1759</v>
      </c>
      <c r="H1740">
        <v>6.1059999999999999</v>
      </c>
      <c r="I1740">
        <v>70.98</v>
      </c>
      <c r="J1740">
        <v>2016</v>
      </c>
    </row>
    <row r="1741" spans="1:10" x14ac:dyDescent="0.35">
      <c r="A1741" t="s">
        <v>13344</v>
      </c>
      <c r="B1741">
        <v>3226</v>
      </c>
      <c r="C1741">
        <v>19989</v>
      </c>
      <c r="D1741">
        <v>22</v>
      </c>
      <c r="E1741" t="s">
        <v>328</v>
      </c>
      <c r="F1741" t="s">
        <v>0</v>
      </c>
      <c r="G1741" t="s">
        <v>2003</v>
      </c>
      <c r="H1741">
        <v>3.0569999999999999</v>
      </c>
      <c r="I1741">
        <v>52.78</v>
      </c>
      <c r="J1741">
        <v>313</v>
      </c>
    </row>
    <row r="1742" spans="1:10" x14ac:dyDescent="0.35">
      <c r="A1742" t="s">
        <v>13345</v>
      </c>
      <c r="B1742">
        <v>787</v>
      </c>
      <c r="C1742">
        <v>19638</v>
      </c>
      <c r="D1742">
        <v>23</v>
      </c>
      <c r="E1742" t="s">
        <v>319</v>
      </c>
      <c r="F1742" t="s">
        <v>0</v>
      </c>
      <c r="G1742" t="s">
        <v>2146</v>
      </c>
      <c r="H1742">
        <v>16.036000000000001</v>
      </c>
      <c r="I1742">
        <v>95.25</v>
      </c>
      <c r="J1742">
        <v>654</v>
      </c>
    </row>
    <row r="1743" spans="1:10" x14ac:dyDescent="0.35">
      <c r="A1743" t="s">
        <v>13346</v>
      </c>
      <c r="B1743">
        <v>2060</v>
      </c>
      <c r="C1743">
        <v>18431</v>
      </c>
      <c r="D1743">
        <v>24</v>
      </c>
      <c r="E1743" t="s">
        <v>319</v>
      </c>
      <c r="F1743" t="s">
        <v>0</v>
      </c>
      <c r="G1743" t="s">
        <v>13347</v>
      </c>
      <c r="H1743">
        <v>4.6719999999999997</v>
      </c>
      <c r="I1743">
        <v>73.42</v>
      </c>
      <c r="J1743">
        <v>152</v>
      </c>
    </row>
    <row r="1744" spans="1:10" x14ac:dyDescent="0.35">
      <c r="A1744" t="s">
        <v>13348</v>
      </c>
      <c r="B1744">
        <v>3928</v>
      </c>
      <c r="C1744">
        <v>18246</v>
      </c>
      <c r="D1744">
        <v>25</v>
      </c>
      <c r="E1744" t="s">
        <v>312</v>
      </c>
      <c r="F1744" t="s">
        <v>0</v>
      </c>
      <c r="G1744" t="s">
        <v>1938</v>
      </c>
      <c r="H1744">
        <v>2.3069999999999999</v>
      </c>
      <c r="I1744">
        <v>33.799999999999997</v>
      </c>
      <c r="J1744">
        <v>171</v>
      </c>
    </row>
    <row r="1745" spans="1:10" x14ac:dyDescent="0.35">
      <c r="A1745" t="s">
        <v>13349</v>
      </c>
      <c r="B1745">
        <v>1555</v>
      </c>
      <c r="C1745">
        <v>17211</v>
      </c>
      <c r="D1745">
        <v>26</v>
      </c>
      <c r="E1745" t="s">
        <v>328</v>
      </c>
      <c r="F1745" t="s">
        <v>0</v>
      </c>
      <c r="G1745" t="s">
        <v>1742</v>
      </c>
      <c r="H1745">
        <v>5.4969999999999999</v>
      </c>
      <c r="I1745">
        <v>62.27</v>
      </c>
      <c r="J1745">
        <v>542</v>
      </c>
    </row>
    <row r="1746" spans="1:10" x14ac:dyDescent="0.35">
      <c r="A1746" t="s">
        <v>13350</v>
      </c>
      <c r="B1746">
        <v>1296</v>
      </c>
      <c r="C1746">
        <v>16249</v>
      </c>
      <c r="D1746">
        <v>27</v>
      </c>
      <c r="E1746" t="s">
        <v>319</v>
      </c>
      <c r="F1746" t="s">
        <v>0</v>
      </c>
      <c r="G1746" t="s">
        <v>13351</v>
      </c>
      <c r="H1746">
        <v>5.9809999999999999</v>
      </c>
      <c r="I1746">
        <v>86.41</v>
      </c>
      <c r="J1746">
        <v>241</v>
      </c>
    </row>
    <row r="1747" spans="1:10" x14ac:dyDescent="0.35">
      <c r="A1747" t="s">
        <v>13352</v>
      </c>
      <c r="B1747">
        <v>797</v>
      </c>
      <c r="C1747">
        <v>16098</v>
      </c>
      <c r="D1747">
        <v>28</v>
      </c>
      <c r="E1747" t="s">
        <v>319</v>
      </c>
      <c r="F1747" t="s">
        <v>0</v>
      </c>
      <c r="G1747" t="s">
        <v>13353</v>
      </c>
      <c r="H1747">
        <v>11.092000000000001</v>
      </c>
      <c r="I1747">
        <v>88.53</v>
      </c>
      <c r="J1747">
        <v>342</v>
      </c>
    </row>
    <row r="1748" spans="1:10" x14ac:dyDescent="0.35">
      <c r="A1748" t="s">
        <v>4800</v>
      </c>
      <c r="B1748">
        <v>3941</v>
      </c>
      <c r="C1748">
        <v>16038</v>
      </c>
      <c r="D1748">
        <v>29</v>
      </c>
      <c r="E1748" t="s">
        <v>319</v>
      </c>
      <c r="F1748" t="s">
        <v>0</v>
      </c>
      <c r="G1748" t="s">
        <v>1907</v>
      </c>
      <c r="H1748">
        <v>14.71</v>
      </c>
      <c r="I1748">
        <v>94.57</v>
      </c>
      <c r="J1748">
        <v>752</v>
      </c>
    </row>
    <row r="1749" spans="1:10" x14ac:dyDescent="0.35">
      <c r="A1749" t="s">
        <v>13354</v>
      </c>
      <c r="B1749">
        <v>1717</v>
      </c>
      <c r="C1749">
        <v>15770</v>
      </c>
      <c r="D1749">
        <v>30</v>
      </c>
      <c r="E1749" t="s">
        <v>328</v>
      </c>
      <c r="F1749" t="s">
        <v>0</v>
      </c>
      <c r="G1749" t="s">
        <v>1779</v>
      </c>
      <c r="H1749">
        <v>4.7110000000000003</v>
      </c>
      <c r="I1749">
        <v>56.94</v>
      </c>
      <c r="J1749">
        <v>1717</v>
      </c>
    </row>
    <row r="1750" spans="1:10" x14ac:dyDescent="0.35">
      <c r="A1750" t="s">
        <v>13355</v>
      </c>
      <c r="B1750">
        <v>5920</v>
      </c>
      <c r="C1750">
        <v>15762</v>
      </c>
      <c r="D1750">
        <v>31</v>
      </c>
      <c r="E1750" t="s">
        <v>319</v>
      </c>
      <c r="F1750" t="s">
        <v>0</v>
      </c>
      <c r="G1750" t="s">
        <v>8311</v>
      </c>
      <c r="H1750">
        <v>9.3689999999999998</v>
      </c>
      <c r="I1750">
        <v>95.1</v>
      </c>
      <c r="J1750">
        <v>972</v>
      </c>
    </row>
    <row r="1751" spans="1:10" x14ac:dyDescent="0.35">
      <c r="A1751" t="s">
        <v>13356</v>
      </c>
      <c r="B1751">
        <v>1285</v>
      </c>
      <c r="C1751">
        <v>15438</v>
      </c>
      <c r="D1751">
        <v>32</v>
      </c>
      <c r="E1751" t="s">
        <v>328</v>
      </c>
      <c r="F1751" t="s">
        <v>0</v>
      </c>
      <c r="G1751" t="s">
        <v>2835</v>
      </c>
      <c r="H1751">
        <v>6.3890000000000002</v>
      </c>
      <c r="I1751">
        <v>73.040000000000006</v>
      </c>
      <c r="J1751">
        <v>430</v>
      </c>
    </row>
    <row r="1752" spans="1:10" x14ac:dyDescent="0.35">
      <c r="A1752" t="s">
        <v>13357</v>
      </c>
      <c r="B1752">
        <v>1208</v>
      </c>
      <c r="C1752">
        <v>15188</v>
      </c>
      <c r="D1752">
        <v>33</v>
      </c>
      <c r="E1752" t="s">
        <v>319</v>
      </c>
      <c r="F1752" t="s">
        <v>0</v>
      </c>
      <c r="G1752" t="s">
        <v>2226</v>
      </c>
      <c r="H1752">
        <v>9.4730000000000008</v>
      </c>
      <c r="I1752">
        <v>93.73</v>
      </c>
      <c r="J1752">
        <v>802</v>
      </c>
    </row>
    <row r="1753" spans="1:10" x14ac:dyDescent="0.35">
      <c r="A1753" t="s">
        <v>13358</v>
      </c>
      <c r="B1753">
        <v>1440</v>
      </c>
      <c r="C1753">
        <v>14828</v>
      </c>
      <c r="D1753">
        <v>34</v>
      </c>
      <c r="E1753" t="s">
        <v>319</v>
      </c>
      <c r="F1753" t="s">
        <v>0</v>
      </c>
      <c r="G1753" t="s">
        <v>1779</v>
      </c>
      <c r="H1753">
        <v>6.9210000000000003</v>
      </c>
      <c r="I1753">
        <v>77.760000000000005</v>
      </c>
      <c r="J1753">
        <v>1095</v>
      </c>
    </row>
    <row r="1754" spans="1:10" x14ac:dyDescent="0.35">
      <c r="A1754" t="s">
        <v>13359</v>
      </c>
      <c r="B1754">
        <v>1789</v>
      </c>
      <c r="C1754">
        <v>14796</v>
      </c>
      <c r="D1754">
        <v>35</v>
      </c>
      <c r="E1754" t="s">
        <v>319</v>
      </c>
      <c r="F1754" t="s">
        <v>0</v>
      </c>
      <c r="G1754" t="s">
        <v>13360</v>
      </c>
      <c r="H1754">
        <v>4.125</v>
      </c>
      <c r="I1754">
        <v>72.709999999999994</v>
      </c>
      <c r="J1754">
        <v>241</v>
      </c>
    </row>
    <row r="1755" spans="1:10" x14ac:dyDescent="0.35">
      <c r="A1755" t="s">
        <v>13361</v>
      </c>
      <c r="B1755">
        <v>825</v>
      </c>
      <c r="C1755">
        <v>14681</v>
      </c>
      <c r="D1755">
        <v>36</v>
      </c>
      <c r="E1755" t="s">
        <v>319</v>
      </c>
      <c r="F1755" t="s">
        <v>0</v>
      </c>
      <c r="G1755" t="s">
        <v>1827</v>
      </c>
      <c r="H1755">
        <v>8.8559999999999999</v>
      </c>
      <c r="I1755">
        <v>82.17</v>
      </c>
      <c r="J1755">
        <v>235</v>
      </c>
    </row>
    <row r="1756" spans="1:10" x14ac:dyDescent="0.35">
      <c r="A1756" t="s">
        <v>13362</v>
      </c>
      <c r="B1756">
        <v>1950</v>
      </c>
      <c r="C1756">
        <v>14488</v>
      </c>
      <c r="D1756">
        <v>37</v>
      </c>
      <c r="E1756" t="s">
        <v>319</v>
      </c>
      <c r="F1756" t="s">
        <v>0</v>
      </c>
      <c r="G1756" t="s">
        <v>1958</v>
      </c>
      <c r="H1756">
        <v>9.2279999999999998</v>
      </c>
      <c r="I1756">
        <v>94.85</v>
      </c>
      <c r="J1756">
        <v>650</v>
      </c>
    </row>
    <row r="1757" spans="1:10" x14ac:dyDescent="0.35">
      <c r="A1757" t="s">
        <v>13363</v>
      </c>
      <c r="B1757">
        <v>2347</v>
      </c>
      <c r="C1757">
        <v>14299</v>
      </c>
      <c r="D1757">
        <v>38</v>
      </c>
      <c r="E1757" t="s">
        <v>328</v>
      </c>
      <c r="F1757" t="s">
        <v>0</v>
      </c>
      <c r="G1757" t="s">
        <v>5961</v>
      </c>
      <c r="H1757">
        <v>3.1669999999999998</v>
      </c>
      <c r="I1757">
        <v>52.49</v>
      </c>
      <c r="J1757">
        <v>2347</v>
      </c>
    </row>
    <row r="1758" spans="1:10" x14ac:dyDescent="0.35">
      <c r="A1758" t="s">
        <v>13364</v>
      </c>
      <c r="B1758">
        <v>467</v>
      </c>
      <c r="C1758">
        <v>14109</v>
      </c>
      <c r="D1758">
        <v>39</v>
      </c>
      <c r="E1758" t="s">
        <v>319</v>
      </c>
      <c r="F1758" t="s">
        <v>0</v>
      </c>
      <c r="G1758" t="s">
        <v>1773</v>
      </c>
      <c r="H1758">
        <v>15.367000000000001</v>
      </c>
      <c r="I1758">
        <v>91.15</v>
      </c>
      <c r="J1758">
        <v>107</v>
      </c>
    </row>
    <row r="1759" spans="1:10" x14ac:dyDescent="0.35">
      <c r="A1759" t="s">
        <v>13365</v>
      </c>
      <c r="B1759">
        <v>646</v>
      </c>
      <c r="C1759">
        <v>13946</v>
      </c>
      <c r="D1759">
        <v>40</v>
      </c>
      <c r="E1759" t="s">
        <v>319</v>
      </c>
      <c r="F1759" t="s">
        <v>0</v>
      </c>
      <c r="G1759" t="s">
        <v>1705</v>
      </c>
      <c r="H1759">
        <v>14.012</v>
      </c>
      <c r="I1759">
        <v>92.02</v>
      </c>
      <c r="J1759">
        <v>637</v>
      </c>
    </row>
    <row r="1760" spans="1:10" x14ac:dyDescent="0.35">
      <c r="A1760" t="s">
        <v>13366</v>
      </c>
      <c r="B1760">
        <v>1630</v>
      </c>
      <c r="C1760">
        <v>13769</v>
      </c>
      <c r="D1760">
        <v>41</v>
      </c>
      <c r="E1760" t="s">
        <v>319</v>
      </c>
      <c r="F1760" t="s">
        <v>0</v>
      </c>
      <c r="G1760" t="s">
        <v>1724</v>
      </c>
      <c r="H1760">
        <v>4.1859999999999999</v>
      </c>
      <c r="I1760">
        <v>84.48</v>
      </c>
      <c r="J1760">
        <v>353</v>
      </c>
    </row>
    <row r="1761" spans="1:10" x14ac:dyDescent="0.35">
      <c r="A1761" t="s">
        <v>13367</v>
      </c>
      <c r="B1761">
        <v>2841</v>
      </c>
      <c r="C1761">
        <v>13156</v>
      </c>
      <c r="D1761">
        <v>42</v>
      </c>
      <c r="E1761" t="s">
        <v>319</v>
      </c>
      <c r="F1761" t="s">
        <v>0</v>
      </c>
      <c r="G1761" t="s">
        <v>1958</v>
      </c>
      <c r="H1761">
        <v>11.113</v>
      </c>
      <c r="I1761">
        <v>96.32</v>
      </c>
      <c r="J1761">
        <v>800</v>
      </c>
    </row>
    <row r="1762" spans="1:10" x14ac:dyDescent="0.35">
      <c r="A1762" t="s">
        <v>13368</v>
      </c>
      <c r="B1762">
        <v>2490</v>
      </c>
      <c r="C1762">
        <v>13097</v>
      </c>
      <c r="D1762">
        <v>43</v>
      </c>
      <c r="E1762" t="s">
        <v>319</v>
      </c>
      <c r="F1762" t="s">
        <v>0</v>
      </c>
      <c r="G1762" t="s">
        <v>2019</v>
      </c>
      <c r="H1762">
        <v>8.6150000000000002</v>
      </c>
      <c r="I1762">
        <v>83.97</v>
      </c>
      <c r="J1762">
        <v>1383</v>
      </c>
    </row>
    <row r="1763" spans="1:10" x14ac:dyDescent="0.35">
      <c r="A1763" t="s">
        <v>13369</v>
      </c>
      <c r="B1763">
        <v>1342</v>
      </c>
      <c r="C1763">
        <v>12977</v>
      </c>
      <c r="D1763">
        <v>44</v>
      </c>
      <c r="E1763" t="s">
        <v>328</v>
      </c>
      <c r="F1763" t="s">
        <v>0</v>
      </c>
      <c r="G1763" t="s">
        <v>1734</v>
      </c>
      <c r="H1763">
        <v>4.782</v>
      </c>
      <c r="I1763">
        <v>58.33</v>
      </c>
      <c r="J1763">
        <v>327</v>
      </c>
    </row>
    <row r="1764" spans="1:10" x14ac:dyDescent="0.35">
      <c r="A1764" t="s">
        <v>13370</v>
      </c>
      <c r="B1764">
        <v>832</v>
      </c>
      <c r="C1764">
        <v>12719</v>
      </c>
      <c r="D1764">
        <v>45</v>
      </c>
      <c r="E1764" t="s">
        <v>319</v>
      </c>
      <c r="F1764" t="s">
        <v>0</v>
      </c>
      <c r="G1764" t="s">
        <v>6095</v>
      </c>
      <c r="H1764">
        <v>7.633</v>
      </c>
      <c r="I1764">
        <v>76.28</v>
      </c>
      <c r="J1764">
        <v>268</v>
      </c>
    </row>
    <row r="1765" spans="1:10" x14ac:dyDescent="0.35">
      <c r="A1765" t="s">
        <v>13371</v>
      </c>
      <c r="B1765">
        <v>4358</v>
      </c>
      <c r="C1765">
        <v>12671</v>
      </c>
      <c r="D1765">
        <v>46</v>
      </c>
      <c r="E1765" t="s">
        <v>319</v>
      </c>
      <c r="F1765" t="s">
        <v>0</v>
      </c>
      <c r="G1765" t="s">
        <v>4416</v>
      </c>
      <c r="H1765">
        <v>7.5380000000000003</v>
      </c>
      <c r="I1765">
        <v>89.18</v>
      </c>
      <c r="J1765">
        <v>917</v>
      </c>
    </row>
    <row r="1766" spans="1:10" x14ac:dyDescent="0.35">
      <c r="A1766" t="s">
        <v>13372</v>
      </c>
      <c r="B1766">
        <v>5918</v>
      </c>
      <c r="C1766">
        <v>12614</v>
      </c>
      <c r="D1766">
        <v>47</v>
      </c>
      <c r="E1766" t="s">
        <v>319</v>
      </c>
      <c r="F1766" t="s">
        <v>0</v>
      </c>
      <c r="G1766" t="s">
        <v>2661</v>
      </c>
      <c r="H1766">
        <v>15.483000000000001</v>
      </c>
      <c r="I1766">
        <v>89.71</v>
      </c>
      <c r="J1766">
        <v>377</v>
      </c>
    </row>
    <row r="1767" spans="1:10" x14ac:dyDescent="0.35">
      <c r="A1767" t="s">
        <v>13373</v>
      </c>
      <c r="B1767">
        <v>3474</v>
      </c>
      <c r="C1767">
        <v>12445</v>
      </c>
      <c r="D1767">
        <v>48</v>
      </c>
      <c r="E1767" t="s">
        <v>319</v>
      </c>
      <c r="F1767" t="s">
        <v>0</v>
      </c>
      <c r="G1767" t="s">
        <v>1759</v>
      </c>
      <c r="H1767">
        <v>17.349</v>
      </c>
      <c r="I1767">
        <v>95.45</v>
      </c>
      <c r="J1767">
        <v>533</v>
      </c>
    </row>
    <row r="1768" spans="1:10" x14ac:dyDescent="0.35">
      <c r="A1768" t="s">
        <v>13374</v>
      </c>
      <c r="B1768">
        <v>1840</v>
      </c>
      <c r="C1768">
        <v>12253</v>
      </c>
      <c r="D1768">
        <v>49</v>
      </c>
      <c r="E1768" t="s">
        <v>328</v>
      </c>
      <c r="F1768" t="s">
        <v>0</v>
      </c>
      <c r="G1768" t="s">
        <v>2470</v>
      </c>
      <c r="H1768">
        <v>3.2610000000000001</v>
      </c>
      <c r="I1768">
        <v>66.959999999999994</v>
      </c>
      <c r="J1768">
        <v>471</v>
      </c>
    </row>
    <row r="1769" spans="1:10" x14ac:dyDescent="0.35">
      <c r="A1769" t="s">
        <v>13375</v>
      </c>
      <c r="B1769">
        <v>704</v>
      </c>
      <c r="C1769">
        <v>12058</v>
      </c>
      <c r="D1769">
        <v>50</v>
      </c>
      <c r="E1769" t="s">
        <v>319</v>
      </c>
      <c r="F1769" t="s">
        <v>0</v>
      </c>
      <c r="G1769" t="s">
        <v>5914</v>
      </c>
      <c r="H1769">
        <v>9.173</v>
      </c>
      <c r="I1769">
        <v>82.2</v>
      </c>
      <c r="J1769">
        <v>128</v>
      </c>
    </row>
    <row r="1770" spans="1:10" x14ac:dyDescent="0.35">
      <c r="A1770" t="s">
        <v>13376</v>
      </c>
      <c r="B1770">
        <v>1472</v>
      </c>
      <c r="C1770">
        <v>12000</v>
      </c>
      <c r="D1770">
        <v>51</v>
      </c>
      <c r="E1770" t="s">
        <v>319</v>
      </c>
      <c r="F1770" t="s">
        <v>0</v>
      </c>
      <c r="G1770" t="s">
        <v>13377</v>
      </c>
      <c r="H1770">
        <v>4.0720000000000001</v>
      </c>
      <c r="I1770">
        <v>74.05</v>
      </c>
      <c r="J1770">
        <v>60</v>
      </c>
    </row>
    <row r="1771" spans="1:10" x14ac:dyDescent="0.35">
      <c r="A1771" t="s">
        <v>13378</v>
      </c>
      <c r="B1771">
        <v>908</v>
      </c>
      <c r="C1771">
        <v>11813</v>
      </c>
      <c r="D1771">
        <v>52</v>
      </c>
      <c r="E1771" t="s">
        <v>319</v>
      </c>
      <c r="F1771" t="s">
        <v>0</v>
      </c>
      <c r="G1771" t="s">
        <v>13379</v>
      </c>
      <c r="H1771">
        <v>7.0910000000000002</v>
      </c>
      <c r="I1771">
        <v>93.07</v>
      </c>
      <c r="J1771">
        <v>728</v>
      </c>
    </row>
    <row r="1772" spans="1:10" x14ac:dyDescent="0.35">
      <c r="A1772" t="s">
        <v>13380</v>
      </c>
      <c r="B1772">
        <v>6044</v>
      </c>
      <c r="C1772">
        <v>11266</v>
      </c>
      <c r="D1772">
        <v>53</v>
      </c>
      <c r="E1772" t="s">
        <v>328</v>
      </c>
      <c r="F1772" t="s">
        <v>0</v>
      </c>
      <c r="G1772" t="s">
        <v>2402</v>
      </c>
      <c r="H1772">
        <v>4.5060000000000002</v>
      </c>
      <c r="I1772">
        <v>68.010000000000005</v>
      </c>
      <c r="J1772">
        <v>632</v>
      </c>
    </row>
    <row r="1773" spans="1:10" x14ac:dyDescent="0.35">
      <c r="A1773" t="s">
        <v>13381</v>
      </c>
      <c r="B1773">
        <v>1132</v>
      </c>
      <c r="C1773">
        <v>11249</v>
      </c>
      <c r="D1773">
        <v>54</v>
      </c>
      <c r="E1773" t="s">
        <v>328</v>
      </c>
      <c r="F1773" t="s">
        <v>0</v>
      </c>
      <c r="G1773" t="s">
        <v>1938</v>
      </c>
      <c r="H1773">
        <v>4.8390000000000004</v>
      </c>
      <c r="I1773">
        <v>62.85</v>
      </c>
      <c r="J1773">
        <v>143</v>
      </c>
    </row>
    <row r="1774" spans="1:10" x14ac:dyDescent="0.35">
      <c r="A1774" t="s">
        <v>13382</v>
      </c>
      <c r="B1774">
        <v>538</v>
      </c>
      <c r="C1774">
        <v>11049</v>
      </c>
      <c r="D1774">
        <v>55</v>
      </c>
      <c r="E1774" t="s">
        <v>319</v>
      </c>
      <c r="F1774" t="s">
        <v>0</v>
      </c>
      <c r="G1774" t="s">
        <v>6495</v>
      </c>
      <c r="H1774">
        <v>13.263</v>
      </c>
      <c r="I1774">
        <v>96.68</v>
      </c>
      <c r="J1774">
        <v>538</v>
      </c>
    </row>
    <row r="1775" spans="1:10" x14ac:dyDescent="0.35">
      <c r="A1775" t="s">
        <v>13383</v>
      </c>
      <c r="B1775">
        <v>857</v>
      </c>
      <c r="C1775">
        <v>10700</v>
      </c>
      <c r="D1775">
        <v>56</v>
      </c>
      <c r="E1775" t="s">
        <v>328</v>
      </c>
      <c r="F1775" t="s">
        <v>0</v>
      </c>
      <c r="G1775" t="s">
        <v>1779</v>
      </c>
      <c r="H1775">
        <v>6.5179999999999998</v>
      </c>
      <c r="I1775">
        <v>74.900000000000006</v>
      </c>
      <c r="J1775">
        <v>857</v>
      </c>
    </row>
    <row r="1776" spans="1:10" x14ac:dyDescent="0.35">
      <c r="A1776" t="s">
        <v>13384</v>
      </c>
      <c r="B1776">
        <v>1895</v>
      </c>
      <c r="C1776">
        <v>10404</v>
      </c>
      <c r="D1776">
        <v>57</v>
      </c>
      <c r="E1776" t="s">
        <v>328</v>
      </c>
      <c r="F1776" t="s">
        <v>0</v>
      </c>
      <c r="G1776" t="s">
        <v>13385</v>
      </c>
      <c r="H1776">
        <v>2.97</v>
      </c>
      <c r="I1776">
        <v>50.03</v>
      </c>
      <c r="J1776">
        <v>352</v>
      </c>
    </row>
    <row r="1777" spans="1:10" x14ac:dyDescent="0.35">
      <c r="A1777" t="s">
        <v>13386</v>
      </c>
      <c r="B1777">
        <v>1156</v>
      </c>
      <c r="C1777">
        <v>10277</v>
      </c>
      <c r="D1777">
        <v>58</v>
      </c>
      <c r="E1777" t="s">
        <v>319</v>
      </c>
      <c r="F1777" t="s">
        <v>0</v>
      </c>
      <c r="G1777" t="s">
        <v>8727</v>
      </c>
      <c r="H1777">
        <v>6.2279999999999998</v>
      </c>
      <c r="I1777">
        <v>83.39</v>
      </c>
      <c r="J1777">
        <v>1132</v>
      </c>
    </row>
    <row r="1778" spans="1:10" x14ac:dyDescent="0.35">
      <c r="A1778" t="s">
        <v>13387</v>
      </c>
      <c r="B1778">
        <v>4497</v>
      </c>
      <c r="C1778">
        <v>10221</v>
      </c>
      <c r="D1778">
        <v>59</v>
      </c>
      <c r="E1778" t="s">
        <v>319</v>
      </c>
      <c r="F1778" t="s">
        <v>0</v>
      </c>
      <c r="G1778" t="s">
        <v>1940</v>
      </c>
      <c r="H1778">
        <v>9.6980000000000004</v>
      </c>
      <c r="I1778">
        <v>92.69</v>
      </c>
      <c r="J1778">
        <v>399</v>
      </c>
    </row>
    <row r="1779" spans="1:10" x14ac:dyDescent="0.35">
      <c r="A1779" t="s">
        <v>13388</v>
      </c>
      <c r="B1779">
        <v>856</v>
      </c>
      <c r="C1779">
        <v>10097</v>
      </c>
      <c r="D1779">
        <v>60</v>
      </c>
      <c r="E1779" t="s">
        <v>319</v>
      </c>
      <c r="F1779" t="s">
        <v>0</v>
      </c>
      <c r="G1779" t="s">
        <v>4006</v>
      </c>
      <c r="H1779">
        <v>6.6219999999999999</v>
      </c>
      <c r="I1779">
        <v>85.26</v>
      </c>
      <c r="J1779">
        <v>573</v>
      </c>
    </row>
    <row r="1780" spans="1:10" x14ac:dyDescent="0.35">
      <c r="A1780" t="s">
        <v>13389</v>
      </c>
      <c r="B1780">
        <v>365</v>
      </c>
      <c r="C1780">
        <v>10047</v>
      </c>
      <c r="D1780">
        <v>61</v>
      </c>
      <c r="E1780" t="s">
        <v>319</v>
      </c>
      <c r="F1780" t="s">
        <v>0</v>
      </c>
      <c r="G1780" t="s">
        <v>1940</v>
      </c>
      <c r="H1780">
        <v>16.655000000000001</v>
      </c>
      <c r="I1780">
        <v>98.35</v>
      </c>
      <c r="J1780">
        <v>288</v>
      </c>
    </row>
    <row r="1781" spans="1:10" x14ac:dyDescent="0.35">
      <c r="A1781" t="s">
        <v>13390</v>
      </c>
      <c r="B1781">
        <v>782</v>
      </c>
      <c r="C1781">
        <v>9992</v>
      </c>
      <c r="D1781">
        <v>62</v>
      </c>
      <c r="E1781" t="s">
        <v>319</v>
      </c>
      <c r="F1781" t="s">
        <v>0</v>
      </c>
      <c r="G1781" t="s">
        <v>1781</v>
      </c>
      <c r="H1781">
        <v>8.7539999999999996</v>
      </c>
      <c r="I1781">
        <v>81.180000000000007</v>
      </c>
      <c r="J1781">
        <v>363</v>
      </c>
    </row>
    <row r="1782" spans="1:10" x14ac:dyDescent="0.35">
      <c r="A1782" t="s">
        <v>13391</v>
      </c>
      <c r="B1782">
        <v>1752</v>
      </c>
      <c r="C1782">
        <v>9985</v>
      </c>
      <c r="D1782">
        <v>63</v>
      </c>
      <c r="E1782" t="s">
        <v>319</v>
      </c>
      <c r="F1782" t="s">
        <v>0</v>
      </c>
      <c r="G1782" t="s">
        <v>1999</v>
      </c>
      <c r="H1782">
        <v>3.0070000000000001</v>
      </c>
      <c r="I1782">
        <v>89.33</v>
      </c>
      <c r="J1782">
        <v>267</v>
      </c>
    </row>
    <row r="1783" spans="1:10" x14ac:dyDescent="0.35">
      <c r="A1783" t="s">
        <v>13392</v>
      </c>
      <c r="B1783">
        <v>1080</v>
      </c>
      <c r="C1783">
        <v>9964</v>
      </c>
      <c r="D1783">
        <v>64</v>
      </c>
      <c r="E1783" t="s">
        <v>319</v>
      </c>
      <c r="F1783" t="s">
        <v>0</v>
      </c>
      <c r="G1783" t="s">
        <v>13393</v>
      </c>
      <c r="H1783">
        <v>9.5239999999999991</v>
      </c>
      <c r="I1783">
        <v>89.78</v>
      </c>
      <c r="J1783">
        <v>678</v>
      </c>
    </row>
    <row r="1784" spans="1:10" x14ac:dyDescent="0.35">
      <c r="A1784" t="s">
        <v>13394</v>
      </c>
      <c r="B1784">
        <v>459</v>
      </c>
      <c r="C1784">
        <v>9884</v>
      </c>
      <c r="D1784">
        <v>65</v>
      </c>
      <c r="E1784" t="s">
        <v>319</v>
      </c>
      <c r="F1784" t="s">
        <v>0</v>
      </c>
      <c r="G1784" t="s">
        <v>13395</v>
      </c>
      <c r="H1784">
        <v>10.801</v>
      </c>
      <c r="I1784">
        <v>92</v>
      </c>
      <c r="J1784">
        <v>142</v>
      </c>
    </row>
    <row r="1785" spans="1:10" x14ac:dyDescent="0.35">
      <c r="A1785" t="s">
        <v>13396</v>
      </c>
      <c r="B1785">
        <v>1200</v>
      </c>
      <c r="C1785">
        <v>9587</v>
      </c>
      <c r="D1785">
        <v>66</v>
      </c>
      <c r="E1785" t="s">
        <v>328</v>
      </c>
      <c r="F1785" t="s">
        <v>0</v>
      </c>
      <c r="G1785" t="s">
        <v>2402</v>
      </c>
      <c r="H1785">
        <v>3.7370000000000001</v>
      </c>
      <c r="I1785">
        <v>59.19</v>
      </c>
      <c r="J1785">
        <v>883</v>
      </c>
    </row>
    <row r="1786" spans="1:10" x14ac:dyDescent="0.35">
      <c r="A1786" t="s">
        <v>13397</v>
      </c>
      <c r="B1786">
        <v>1204</v>
      </c>
      <c r="C1786">
        <v>9550</v>
      </c>
      <c r="D1786">
        <v>67</v>
      </c>
      <c r="E1786" t="s">
        <v>328</v>
      </c>
      <c r="F1786" t="s">
        <v>0</v>
      </c>
      <c r="G1786" t="s">
        <v>13398</v>
      </c>
      <c r="H1786">
        <v>3.5310000000000001</v>
      </c>
      <c r="I1786">
        <v>61.41</v>
      </c>
      <c r="J1786">
        <v>68</v>
      </c>
    </row>
    <row r="1787" spans="1:10" x14ac:dyDescent="0.35">
      <c r="A1787" t="s">
        <v>13399</v>
      </c>
      <c r="B1787">
        <v>1047</v>
      </c>
      <c r="C1787">
        <v>9521</v>
      </c>
      <c r="D1787">
        <v>68</v>
      </c>
      <c r="E1787" t="s">
        <v>319</v>
      </c>
      <c r="F1787" t="s">
        <v>0</v>
      </c>
      <c r="G1787" t="s">
        <v>3575</v>
      </c>
      <c r="H1787">
        <v>4.4619999999999997</v>
      </c>
      <c r="I1787">
        <v>88.19</v>
      </c>
      <c r="J1787">
        <v>242</v>
      </c>
    </row>
    <row r="1788" spans="1:10" x14ac:dyDescent="0.35">
      <c r="A1788" t="s">
        <v>13400</v>
      </c>
      <c r="B1788">
        <v>1240</v>
      </c>
      <c r="C1788">
        <v>9500</v>
      </c>
      <c r="D1788">
        <v>69</v>
      </c>
      <c r="E1788" t="s">
        <v>319</v>
      </c>
      <c r="F1788" t="s">
        <v>0</v>
      </c>
      <c r="G1788" t="s">
        <v>3710</v>
      </c>
      <c r="H1788">
        <v>9.298</v>
      </c>
      <c r="I1788">
        <v>92.88</v>
      </c>
      <c r="J1788">
        <v>591</v>
      </c>
    </row>
    <row r="1789" spans="1:10" x14ac:dyDescent="0.35">
      <c r="A1789" t="s">
        <v>13401</v>
      </c>
      <c r="B1789">
        <v>896</v>
      </c>
      <c r="C1789">
        <v>9465</v>
      </c>
      <c r="D1789">
        <v>70</v>
      </c>
      <c r="E1789" t="s">
        <v>319</v>
      </c>
      <c r="F1789" t="s">
        <v>0</v>
      </c>
      <c r="G1789" t="s">
        <v>1811</v>
      </c>
      <c r="H1789">
        <v>5.399</v>
      </c>
      <c r="I1789">
        <v>77.02</v>
      </c>
      <c r="J1789">
        <v>896</v>
      </c>
    </row>
    <row r="1790" spans="1:10" x14ac:dyDescent="0.35">
      <c r="A1790" t="s">
        <v>13402</v>
      </c>
      <c r="B1790">
        <v>910</v>
      </c>
      <c r="C1790">
        <v>9406</v>
      </c>
      <c r="D1790">
        <v>71</v>
      </c>
      <c r="E1790" t="s">
        <v>328</v>
      </c>
      <c r="F1790" t="s">
        <v>0</v>
      </c>
      <c r="G1790" t="s">
        <v>1789</v>
      </c>
      <c r="H1790">
        <v>5.6219999999999999</v>
      </c>
      <c r="I1790">
        <v>70.44</v>
      </c>
      <c r="J1790">
        <v>733</v>
      </c>
    </row>
    <row r="1791" spans="1:10" x14ac:dyDescent="0.35">
      <c r="A1791" t="s">
        <v>13403</v>
      </c>
      <c r="B1791">
        <v>1852</v>
      </c>
      <c r="C1791">
        <v>9376</v>
      </c>
      <c r="D1791">
        <v>72</v>
      </c>
      <c r="E1791" t="s">
        <v>319</v>
      </c>
      <c r="F1791" t="s">
        <v>0</v>
      </c>
      <c r="G1791" t="s">
        <v>1876</v>
      </c>
      <c r="H1791">
        <v>6.9029999999999996</v>
      </c>
      <c r="I1791">
        <v>88.35</v>
      </c>
      <c r="J1791">
        <v>472</v>
      </c>
    </row>
    <row r="1792" spans="1:10" x14ac:dyDescent="0.35">
      <c r="A1792" t="s">
        <v>13404</v>
      </c>
      <c r="B1792">
        <v>1660</v>
      </c>
      <c r="C1792">
        <v>9226</v>
      </c>
      <c r="D1792">
        <v>73</v>
      </c>
      <c r="E1792" t="s">
        <v>319</v>
      </c>
      <c r="F1792" t="s">
        <v>0</v>
      </c>
      <c r="G1792" t="s">
        <v>2211</v>
      </c>
      <c r="H1792">
        <v>12.893000000000001</v>
      </c>
      <c r="I1792">
        <v>98.53</v>
      </c>
      <c r="J1792">
        <v>369</v>
      </c>
    </row>
    <row r="1793" spans="1:10" x14ac:dyDescent="0.35">
      <c r="A1793" t="s">
        <v>13405</v>
      </c>
      <c r="B1793">
        <v>1036</v>
      </c>
      <c r="C1793">
        <v>9188</v>
      </c>
      <c r="D1793">
        <v>74</v>
      </c>
      <c r="E1793" t="s">
        <v>319</v>
      </c>
      <c r="F1793" t="s">
        <v>0</v>
      </c>
      <c r="G1793" t="s">
        <v>2402</v>
      </c>
      <c r="H1793">
        <v>5.1189999999999998</v>
      </c>
      <c r="I1793">
        <v>76.099999999999994</v>
      </c>
      <c r="J1793">
        <v>349</v>
      </c>
    </row>
    <row r="1794" spans="1:10" x14ac:dyDescent="0.35">
      <c r="A1794" t="s">
        <v>13406</v>
      </c>
      <c r="B1794">
        <v>757</v>
      </c>
      <c r="C1794">
        <v>9178</v>
      </c>
      <c r="D1794">
        <v>75</v>
      </c>
      <c r="E1794" t="s">
        <v>319</v>
      </c>
      <c r="F1794" t="s">
        <v>0</v>
      </c>
      <c r="G1794" t="s">
        <v>2063</v>
      </c>
      <c r="H1794">
        <v>6.4080000000000004</v>
      </c>
      <c r="I1794">
        <v>79.790000000000006</v>
      </c>
      <c r="J1794">
        <v>449</v>
      </c>
    </row>
    <row r="1795" spans="1:10" x14ac:dyDescent="0.35">
      <c r="A1795" t="s">
        <v>13407</v>
      </c>
      <c r="B1795">
        <v>826</v>
      </c>
      <c r="C1795">
        <v>9145</v>
      </c>
      <c r="D1795">
        <v>76</v>
      </c>
      <c r="E1795" t="s">
        <v>319</v>
      </c>
      <c r="F1795" t="s">
        <v>0</v>
      </c>
      <c r="G1795" t="s">
        <v>2019</v>
      </c>
      <c r="H1795">
        <v>13.265000000000001</v>
      </c>
      <c r="I1795">
        <v>92.95</v>
      </c>
      <c r="J1795">
        <v>597</v>
      </c>
    </row>
    <row r="1796" spans="1:10" x14ac:dyDescent="0.35">
      <c r="A1796" t="s">
        <v>13408</v>
      </c>
      <c r="B1796">
        <v>754</v>
      </c>
      <c r="C1796">
        <v>9139</v>
      </c>
      <c r="D1796">
        <v>77</v>
      </c>
      <c r="E1796" t="s">
        <v>319</v>
      </c>
      <c r="F1796" t="s">
        <v>0</v>
      </c>
      <c r="G1796" t="s">
        <v>2906</v>
      </c>
      <c r="H1796">
        <v>6.3879999999999999</v>
      </c>
      <c r="I1796">
        <v>86.43</v>
      </c>
      <c r="J1796">
        <v>119</v>
      </c>
    </row>
    <row r="1797" spans="1:10" x14ac:dyDescent="0.35">
      <c r="A1797" t="s">
        <v>13409</v>
      </c>
      <c r="B1797">
        <v>1806</v>
      </c>
      <c r="C1797">
        <v>8982</v>
      </c>
      <c r="D1797">
        <v>78</v>
      </c>
      <c r="E1797" t="s">
        <v>319</v>
      </c>
      <c r="F1797" t="s">
        <v>0</v>
      </c>
      <c r="G1797" t="s">
        <v>2197</v>
      </c>
      <c r="H1797">
        <v>11.273999999999999</v>
      </c>
      <c r="I1797">
        <v>93.49</v>
      </c>
      <c r="J1797">
        <v>319</v>
      </c>
    </row>
    <row r="1798" spans="1:10" x14ac:dyDescent="0.35">
      <c r="A1798" t="s">
        <v>13410</v>
      </c>
      <c r="B1798">
        <v>849</v>
      </c>
      <c r="C1798">
        <v>8875</v>
      </c>
      <c r="D1798">
        <v>79</v>
      </c>
      <c r="E1798" t="s">
        <v>328</v>
      </c>
      <c r="F1798" t="s">
        <v>0</v>
      </c>
      <c r="G1798" t="s">
        <v>5975</v>
      </c>
      <c r="H1798">
        <v>5.476</v>
      </c>
      <c r="I1798">
        <v>69.489999999999995</v>
      </c>
      <c r="J1798">
        <v>482</v>
      </c>
    </row>
    <row r="1799" spans="1:10" x14ac:dyDescent="0.35">
      <c r="A1799" t="s">
        <v>13411</v>
      </c>
      <c r="B1799">
        <v>1149</v>
      </c>
      <c r="C1799">
        <v>8832</v>
      </c>
      <c r="D1799">
        <v>80</v>
      </c>
      <c r="E1799" t="s">
        <v>328</v>
      </c>
      <c r="F1799" t="s">
        <v>0</v>
      </c>
      <c r="G1799" t="s">
        <v>2316</v>
      </c>
      <c r="H1799">
        <v>3.6509999999999998</v>
      </c>
      <c r="I1799">
        <v>52.66</v>
      </c>
      <c r="J1799">
        <v>326</v>
      </c>
    </row>
    <row r="1800" spans="1:10" x14ac:dyDescent="0.35">
      <c r="A1800" t="s">
        <v>13412</v>
      </c>
      <c r="B1800">
        <v>440</v>
      </c>
      <c r="C1800">
        <v>8817</v>
      </c>
      <c r="D1800">
        <v>81</v>
      </c>
      <c r="E1800" t="s">
        <v>319</v>
      </c>
      <c r="F1800" t="s">
        <v>0</v>
      </c>
      <c r="G1800" t="s">
        <v>2883</v>
      </c>
      <c r="H1800">
        <v>11.273999999999999</v>
      </c>
      <c r="I1800">
        <v>96.82</v>
      </c>
      <c r="J1800">
        <v>333</v>
      </c>
    </row>
    <row r="1801" spans="1:10" x14ac:dyDescent="0.35">
      <c r="A1801" t="s">
        <v>13413</v>
      </c>
      <c r="B1801">
        <v>541</v>
      </c>
      <c r="C1801">
        <v>8687</v>
      </c>
      <c r="D1801">
        <v>82</v>
      </c>
      <c r="E1801" t="s">
        <v>319</v>
      </c>
      <c r="F1801" t="s">
        <v>0</v>
      </c>
      <c r="G1801" t="s">
        <v>2379</v>
      </c>
      <c r="H1801">
        <v>7.9470000000000001</v>
      </c>
      <c r="I1801">
        <v>94.75</v>
      </c>
      <c r="J1801">
        <v>268</v>
      </c>
    </row>
    <row r="1802" spans="1:10" x14ac:dyDescent="0.35">
      <c r="A1802" t="s">
        <v>13414</v>
      </c>
      <c r="B1802">
        <v>4346</v>
      </c>
      <c r="C1802">
        <v>8279</v>
      </c>
      <c r="D1802">
        <v>83</v>
      </c>
      <c r="E1802" t="s">
        <v>319</v>
      </c>
      <c r="F1802" t="s">
        <v>0</v>
      </c>
      <c r="G1802" t="s">
        <v>2197</v>
      </c>
      <c r="H1802">
        <v>6.2880000000000003</v>
      </c>
      <c r="I1802">
        <v>82.94</v>
      </c>
      <c r="J1802">
        <v>318</v>
      </c>
    </row>
    <row r="1803" spans="1:10" x14ac:dyDescent="0.35">
      <c r="A1803" t="s">
        <v>13415</v>
      </c>
      <c r="B1803">
        <v>1136</v>
      </c>
      <c r="C1803">
        <v>8266</v>
      </c>
      <c r="D1803">
        <v>84</v>
      </c>
      <c r="E1803" t="s">
        <v>319</v>
      </c>
      <c r="F1803" t="s">
        <v>0</v>
      </c>
      <c r="G1803" t="s">
        <v>7004</v>
      </c>
      <c r="H1803">
        <v>3.8210000000000002</v>
      </c>
      <c r="I1803">
        <v>82.35</v>
      </c>
      <c r="J1803">
        <v>307</v>
      </c>
    </row>
    <row r="1804" spans="1:10" x14ac:dyDescent="0.35">
      <c r="A1804" t="s">
        <v>13416</v>
      </c>
      <c r="B1804">
        <v>975</v>
      </c>
      <c r="C1804">
        <v>8194</v>
      </c>
      <c r="D1804">
        <v>85</v>
      </c>
      <c r="E1804" t="s">
        <v>319</v>
      </c>
      <c r="F1804" t="s">
        <v>0</v>
      </c>
      <c r="G1804" t="s">
        <v>13417</v>
      </c>
      <c r="H1804">
        <v>3.8969999999999998</v>
      </c>
      <c r="I1804">
        <v>74.31</v>
      </c>
      <c r="J1804">
        <v>171</v>
      </c>
    </row>
    <row r="1805" spans="1:10" x14ac:dyDescent="0.35">
      <c r="A1805" t="s">
        <v>13418</v>
      </c>
      <c r="B1805">
        <v>429</v>
      </c>
      <c r="C1805">
        <v>8022</v>
      </c>
      <c r="D1805">
        <v>86</v>
      </c>
      <c r="E1805" t="s">
        <v>319</v>
      </c>
      <c r="F1805" t="s">
        <v>0</v>
      </c>
      <c r="G1805" t="s">
        <v>2628</v>
      </c>
      <c r="H1805">
        <v>11.005000000000001</v>
      </c>
      <c r="I1805">
        <v>89.16</v>
      </c>
      <c r="J1805">
        <v>429</v>
      </c>
    </row>
    <row r="1806" spans="1:10" x14ac:dyDescent="0.35">
      <c r="A1806" t="s">
        <v>13419</v>
      </c>
      <c r="B1806">
        <v>280</v>
      </c>
      <c r="C1806">
        <v>7969</v>
      </c>
      <c r="D1806">
        <v>87</v>
      </c>
      <c r="E1806" t="s">
        <v>319</v>
      </c>
      <c r="F1806" t="s">
        <v>0</v>
      </c>
      <c r="G1806" t="s">
        <v>1815</v>
      </c>
      <c r="H1806">
        <v>15.786</v>
      </c>
      <c r="I1806">
        <v>98.25</v>
      </c>
      <c r="J1806">
        <v>46</v>
      </c>
    </row>
    <row r="1807" spans="1:10" x14ac:dyDescent="0.35">
      <c r="A1807" t="s">
        <v>13420</v>
      </c>
      <c r="B1807">
        <v>912</v>
      </c>
      <c r="C1807">
        <v>7804</v>
      </c>
      <c r="D1807">
        <v>88</v>
      </c>
      <c r="E1807" t="s">
        <v>319</v>
      </c>
      <c r="F1807" t="s">
        <v>0</v>
      </c>
      <c r="G1807" t="s">
        <v>13421</v>
      </c>
      <c r="H1807">
        <v>4.5209999999999999</v>
      </c>
      <c r="I1807">
        <v>74.599999999999994</v>
      </c>
      <c r="J1807">
        <v>355</v>
      </c>
    </row>
    <row r="1808" spans="1:10" x14ac:dyDescent="0.35">
      <c r="A1808" t="s">
        <v>13422</v>
      </c>
      <c r="B1808">
        <v>1176</v>
      </c>
      <c r="C1808">
        <v>7802</v>
      </c>
      <c r="D1808">
        <v>89</v>
      </c>
      <c r="E1808" t="s">
        <v>328</v>
      </c>
      <c r="F1808" t="s">
        <v>0</v>
      </c>
      <c r="G1808" t="s">
        <v>1815</v>
      </c>
      <c r="H1808">
        <v>3.5529999999999999</v>
      </c>
      <c r="I1808">
        <v>57.69</v>
      </c>
      <c r="J1808">
        <v>1176</v>
      </c>
    </row>
    <row r="1809" spans="1:10" x14ac:dyDescent="0.35">
      <c r="A1809" t="s">
        <v>13423</v>
      </c>
      <c r="B1809">
        <v>650</v>
      </c>
      <c r="C1809">
        <v>7722</v>
      </c>
      <c r="D1809">
        <v>90</v>
      </c>
      <c r="E1809" t="s">
        <v>319</v>
      </c>
      <c r="F1809" t="s">
        <v>0</v>
      </c>
      <c r="G1809" t="s">
        <v>1705</v>
      </c>
      <c r="H1809">
        <v>9.0709999999999997</v>
      </c>
      <c r="I1809">
        <v>84.08</v>
      </c>
      <c r="J1809">
        <v>638</v>
      </c>
    </row>
    <row r="1810" spans="1:10" x14ac:dyDescent="0.35">
      <c r="A1810" t="s">
        <v>13424</v>
      </c>
      <c r="B1810">
        <v>1936</v>
      </c>
      <c r="C1810">
        <v>7683</v>
      </c>
      <c r="D1810">
        <v>91</v>
      </c>
      <c r="E1810" t="s">
        <v>328</v>
      </c>
      <c r="F1810" t="s">
        <v>0</v>
      </c>
      <c r="G1810" t="s">
        <v>1958</v>
      </c>
      <c r="H1810">
        <v>3.8580000000000001</v>
      </c>
      <c r="I1810">
        <v>72.790000000000006</v>
      </c>
      <c r="J1810">
        <v>382</v>
      </c>
    </row>
    <row r="1811" spans="1:10" x14ac:dyDescent="0.35">
      <c r="A1811" t="s">
        <v>13425</v>
      </c>
      <c r="B1811">
        <v>1187</v>
      </c>
      <c r="C1811">
        <v>7508</v>
      </c>
      <c r="D1811">
        <v>92</v>
      </c>
      <c r="E1811" t="s">
        <v>319</v>
      </c>
      <c r="F1811" t="s">
        <v>0</v>
      </c>
      <c r="G1811" t="s">
        <v>1940</v>
      </c>
      <c r="H1811">
        <v>6.74</v>
      </c>
      <c r="I1811">
        <v>87.5</v>
      </c>
      <c r="J1811">
        <v>366</v>
      </c>
    </row>
    <row r="1812" spans="1:10" x14ac:dyDescent="0.35">
      <c r="A1812" t="s">
        <v>13426</v>
      </c>
      <c r="B1812">
        <v>830</v>
      </c>
      <c r="C1812">
        <v>7457</v>
      </c>
      <c r="D1812">
        <v>93</v>
      </c>
      <c r="E1812" t="s">
        <v>319</v>
      </c>
      <c r="F1812" t="s">
        <v>0</v>
      </c>
      <c r="G1812" t="s">
        <v>2206</v>
      </c>
      <c r="H1812">
        <v>7.2560000000000002</v>
      </c>
      <c r="I1812">
        <v>87.29</v>
      </c>
      <c r="J1812">
        <v>639</v>
      </c>
    </row>
    <row r="1813" spans="1:10" x14ac:dyDescent="0.35">
      <c r="A1813" t="s">
        <v>13427</v>
      </c>
      <c r="B1813">
        <v>926</v>
      </c>
      <c r="C1813">
        <v>7389</v>
      </c>
      <c r="D1813">
        <v>94</v>
      </c>
      <c r="E1813" t="s">
        <v>328</v>
      </c>
      <c r="F1813" t="s">
        <v>0</v>
      </c>
      <c r="G1813" t="s">
        <v>1827</v>
      </c>
      <c r="H1813">
        <v>4.1219999999999999</v>
      </c>
      <c r="I1813">
        <v>57.83</v>
      </c>
      <c r="J1813">
        <v>292</v>
      </c>
    </row>
    <row r="1814" spans="1:10" x14ac:dyDescent="0.35">
      <c r="A1814" t="s">
        <v>13428</v>
      </c>
      <c r="B1814">
        <v>429</v>
      </c>
      <c r="C1814">
        <v>7344</v>
      </c>
      <c r="D1814">
        <v>95</v>
      </c>
      <c r="E1814" t="s">
        <v>319</v>
      </c>
      <c r="F1814" t="s">
        <v>0</v>
      </c>
      <c r="G1814" t="s">
        <v>13395</v>
      </c>
      <c r="H1814">
        <v>8.4640000000000004</v>
      </c>
      <c r="I1814">
        <v>84.56</v>
      </c>
      <c r="J1814">
        <v>65</v>
      </c>
    </row>
    <row r="1815" spans="1:10" x14ac:dyDescent="0.35">
      <c r="A1815" t="s">
        <v>13429</v>
      </c>
      <c r="B1815">
        <v>532</v>
      </c>
      <c r="C1815">
        <v>7336</v>
      </c>
      <c r="D1815">
        <v>96</v>
      </c>
      <c r="E1815" t="s">
        <v>319</v>
      </c>
      <c r="F1815" t="s">
        <v>0</v>
      </c>
      <c r="G1815" t="s">
        <v>2316</v>
      </c>
      <c r="H1815">
        <v>7.2370000000000001</v>
      </c>
      <c r="I1815">
        <v>88.83</v>
      </c>
      <c r="J1815">
        <v>331</v>
      </c>
    </row>
    <row r="1816" spans="1:10" x14ac:dyDescent="0.35">
      <c r="A1816" t="s">
        <v>13430</v>
      </c>
      <c r="B1816">
        <v>674</v>
      </c>
      <c r="C1816">
        <v>7278</v>
      </c>
      <c r="D1816">
        <v>97</v>
      </c>
      <c r="E1816" t="s">
        <v>319</v>
      </c>
      <c r="F1816" t="s">
        <v>0</v>
      </c>
      <c r="G1816" t="s">
        <v>2003</v>
      </c>
      <c r="H1816">
        <v>5.0060000000000002</v>
      </c>
      <c r="I1816">
        <v>83.89</v>
      </c>
      <c r="J1816">
        <v>197</v>
      </c>
    </row>
    <row r="1817" spans="1:10" x14ac:dyDescent="0.35">
      <c r="A1817" t="s">
        <v>13431</v>
      </c>
      <c r="B1817">
        <v>1004</v>
      </c>
      <c r="C1817">
        <v>7262</v>
      </c>
      <c r="D1817">
        <v>98</v>
      </c>
      <c r="E1817" t="s">
        <v>328</v>
      </c>
      <c r="F1817" t="s">
        <v>0</v>
      </c>
      <c r="G1817" t="s">
        <v>1815</v>
      </c>
      <c r="H1817">
        <v>3.6120000000000001</v>
      </c>
      <c r="I1817">
        <v>59.09</v>
      </c>
      <c r="J1817">
        <v>152</v>
      </c>
    </row>
    <row r="1818" spans="1:10" x14ac:dyDescent="0.35">
      <c r="A1818" t="s">
        <v>13432</v>
      </c>
      <c r="B1818">
        <v>949</v>
      </c>
      <c r="C1818">
        <v>7204</v>
      </c>
      <c r="D1818">
        <v>99</v>
      </c>
      <c r="E1818" t="s">
        <v>319</v>
      </c>
      <c r="F1818" t="s">
        <v>0</v>
      </c>
      <c r="G1818" t="s">
        <v>2734</v>
      </c>
      <c r="H1818">
        <v>4.423</v>
      </c>
      <c r="I1818">
        <v>97.18</v>
      </c>
      <c r="J1818">
        <v>378</v>
      </c>
    </row>
    <row r="1819" spans="1:10" x14ac:dyDescent="0.35">
      <c r="A1819" t="s">
        <v>13433</v>
      </c>
      <c r="B1819">
        <v>365</v>
      </c>
      <c r="C1819">
        <v>7132</v>
      </c>
      <c r="D1819">
        <v>100</v>
      </c>
      <c r="E1819" t="s">
        <v>319</v>
      </c>
      <c r="F1819" t="s">
        <v>0</v>
      </c>
      <c r="G1819" t="s">
        <v>2063</v>
      </c>
      <c r="H1819">
        <v>10.867000000000001</v>
      </c>
      <c r="I1819">
        <v>94.18</v>
      </c>
      <c r="J1819">
        <v>194</v>
      </c>
    </row>
    <row r="1820" spans="1:10" x14ac:dyDescent="0.35">
      <c r="A1820" t="s">
        <v>13434</v>
      </c>
      <c r="B1820">
        <v>1005</v>
      </c>
      <c r="C1820">
        <v>7113</v>
      </c>
      <c r="D1820">
        <v>101</v>
      </c>
      <c r="E1820" t="s">
        <v>312</v>
      </c>
      <c r="F1820" t="s">
        <v>0</v>
      </c>
      <c r="G1820" t="s">
        <v>13435</v>
      </c>
      <c r="H1820">
        <v>3.4609999999999999</v>
      </c>
      <c r="I1820">
        <v>40.15</v>
      </c>
      <c r="J1820">
        <v>537</v>
      </c>
    </row>
    <row r="1821" spans="1:10" x14ac:dyDescent="0.35">
      <c r="A1821" t="s">
        <v>13436</v>
      </c>
      <c r="B1821">
        <v>5586</v>
      </c>
      <c r="C1821">
        <v>7043</v>
      </c>
      <c r="D1821">
        <v>102</v>
      </c>
      <c r="E1821" t="s">
        <v>319</v>
      </c>
      <c r="F1821" t="s">
        <v>0</v>
      </c>
      <c r="G1821" t="s">
        <v>13437</v>
      </c>
      <c r="H1821">
        <v>3.8380000000000001</v>
      </c>
      <c r="I1821">
        <v>56.87</v>
      </c>
      <c r="J1821">
        <v>493</v>
      </c>
    </row>
    <row r="1822" spans="1:10" x14ac:dyDescent="0.35">
      <c r="A1822" t="s">
        <v>2883</v>
      </c>
      <c r="B1822">
        <v>671</v>
      </c>
      <c r="C1822">
        <v>7012</v>
      </c>
      <c r="D1822">
        <v>103</v>
      </c>
      <c r="E1822" t="s">
        <v>319</v>
      </c>
      <c r="F1822" t="s">
        <v>0</v>
      </c>
      <c r="G1822" t="s">
        <v>2883</v>
      </c>
      <c r="H1822">
        <v>6.431</v>
      </c>
      <c r="I1822">
        <v>87.57</v>
      </c>
      <c r="J1822">
        <v>404</v>
      </c>
    </row>
    <row r="1823" spans="1:10" x14ac:dyDescent="0.35">
      <c r="A1823" t="s">
        <v>13438</v>
      </c>
      <c r="B1823">
        <v>425</v>
      </c>
      <c r="C1823">
        <v>6895</v>
      </c>
      <c r="D1823">
        <v>104</v>
      </c>
      <c r="E1823" t="s">
        <v>319</v>
      </c>
      <c r="F1823" t="s">
        <v>0</v>
      </c>
      <c r="G1823" t="s">
        <v>2883</v>
      </c>
      <c r="H1823">
        <v>8.3350000000000009</v>
      </c>
      <c r="I1823">
        <v>94.51</v>
      </c>
      <c r="J1823">
        <v>336</v>
      </c>
    </row>
    <row r="1824" spans="1:10" x14ac:dyDescent="0.35">
      <c r="A1824" t="s">
        <v>13439</v>
      </c>
      <c r="B1824">
        <v>838</v>
      </c>
      <c r="C1824">
        <v>6810</v>
      </c>
      <c r="D1824">
        <v>105</v>
      </c>
      <c r="E1824" t="s">
        <v>312</v>
      </c>
      <c r="F1824" t="s">
        <v>0</v>
      </c>
      <c r="G1824" t="s">
        <v>1798</v>
      </c>
      <c r="H1824">
        <v>4.149</v>
      </c>
      <c r="I1824">
        <v>39.92</v>
      </c>
      <c r="J1824">
        <v>167</v>
      </c>
    </row>
    <row r="1825" spans="1:10" x14ac:dyDescent="0.35">
      <c r="A1825" t="s">
        <v>13440</v>
      </c>
      <c r="B1825">
        <v>612</v>
      </c>
      <c r="C1825">
        <v>6776</v>
      </c>
      <c r="D1825">
        <v>106</v>
      </c>
      <c r="E1825" t="s">
        <v>319</v>
      </c>
      <c r="F1825" t="s">
        <v>0</v>
      </c>
      <c r="G1825" t="s">
        <v>13441</v>
      </c>
      <c r="H1825">
        <v>8.6780000000000008</v>
      </c>
      <c r="I1825">
        <v>94.49</v>
      </c>
      <c r="J1825">
        <v>480</v>
      </c>
    </row>
    <row r="1826" spans="1:10" x14ac:dyDescent="0.35">
      <c r="A1826" t="s">
        <v>13442</v>
      </c>
      <c r="B1826">
        <v>846</v>
      </c>
      <c r="C1826">
        <v>6725</v>
      </c>
      <c r="D1826">
        <v>107</v>
      </c>
      <c r="E1826" t="s">
        <v>328</v>
      </c>
      <c r="F1826" t="s">
        <v>0</v>
      </c>
      <c r="G1826" t="s">
        <v>3718</v>
      </c>
      <c r="H1826">
        <v>4.0590000000000002</v>
      </c>
      <c r="I1826">
        <v>54.51</v>
      </c>
      <c r="J1826">
        <v>207</v>
      </c>
    </row>
    <row r="1827" spans="1:10" x14ac:dyDescent="0.35">
      <c r="A1827" t="s">
        <v>13443</v>
      </c>
      <c r="B1827">
        <v>228</v>
      </c>
      <c r="C1827">
        <v>6673</v>
      </c>
      <c r="D1827">
        <v>108</v>
      </c>
      <c r="E1827" t="s">
        <v>319</v>
      </c>
      <c r="F1827" t="s">
        <v>0</v>
      </c>
      <c r="G1827" t="s">
        <v>2457</v>
      </c>
      <c r="H1827">
        <v>14.35</v>
      </c>
      <c r="I1827">
        <v>99.47</v>
      </c>
      <c r="J1827">
        <v>129</v>
      </c>
    </row>
    <row r="1828" spans="1:10" x14ac:dyDescent="0.35">
      <c r="A1828" t="s">
        <v>13444</v>
      </c>
      <c r="B1828">
        <v>535</v>
      </c>
      <c r="C1828">
        <v>6639</v>
      </c>
      <c r="D1828">
        <v>109</v>
      </c>
      <c r="E1828" t="s">
        <v>319</v>
      </c>
      <c r="F1828" t="s">
        <v>0</v>
      </c>
      <c r="G1828" t="s">
        <v>2460</v>
      </c>
      <c r="H1828">
        <v>6.8650000000000002</v>
      </c>
      <c r="I1828">
        <v>91</v>
      </c>
      <c r="J1828">
        <v>354</v>
      </c>
    </row>
    <row r="1829" spans="1:10" x14ac:dyDescent="0.35">
      <c r="A1829" t="s">
        <v>13445</v>
      </c>
      <c r="B1829">
        <v>530</v>
      </c>
      <c r="C1829">
        <v>6619</v>
      </c>
      <c r="D1829">
        <v>110</v>
      </c>
      <c r="E1829" t="s">
        <v>319</v>
      </c>
      <c r="F1829" t="s">
        <v>0</v>
      </c>
      <c r="G1829" t="s">
        <v>3636</v>
      </c>
      <c r="H1829">
        <v>6.3810000000000002</v>
      </c>
      <c r="I1829">
        <v>89.19</v>
      </c>
      <c r="J1829">
        <v>402</v>
      </c>
    </row>
    <row r="1830" spans="1:10" x14ac:dyDescent="0.35">
      <c r="A1830" t="s">
        <v>13446</v>
      </c>
      <c r="B1830">
        <v>1947</v>
      </c>
      <c r="C1830">
        <v>6553</v>
      </c>
      <c r="D1830">
        <v>111</v>
      </c>
      <c r="E1830" t="s">
        <v>319</v>
      </c>
      <c r="F1830" t="s">
        <v>0</v>
      </c>
      <c r="G1830" t="s">
        <v>2073</v>
      </c>
      <c r="H1830">
        <v>7.3310000000000004</v>
      </c>
      <c r="I1830">
        <v>92.35</v>
      </c>
      <c r="J1830">
        <v>510</v>
      </c>
    </row>
    <row r="1831" spans="1:10" x14ac:dyDescent="0.35">
      <c r="A1831" t="s">
        <v>13447</v>
      </c>
      <c r="B1831">
        <v>1458</v>
      </c>
      <c r="C1831">
        <v>6549</v>
      </c>
      <c r="D1831">
        <v>112</v>
      </c>
      <c r="E1831" t="s">
        <v>319</v>
      </c>
      <c r="F1831" t="s">
        <v>0</v>
      </c>
      <c r="G1831" t="s">
        <v>1969</v>
      </c>
      <c r="H1831">
        <v>5.9690000000000003</v>
      </c>
      <c r="I1831">
        <v>83.89</v>
      </c>
      <c r="J1831">
        <v>344</v>
      </c>
    </row>
    <row r="1832" spans="1:10" x14ac:dyDescent="0.35">
      <c r="A1832" t="s">
        <v>13448</v>
      </c>
      <c r="B1832">
        <v>793</v>
      </c>
      <c r="C1832">
        <v>6548</v>
      </c>
      <c r="D1832">
        <v>113</v>
      </c>
      <c r="E1832" t="s">
        <v>328</v>
      </c>
      <c r="F1832" t="s">
        <v>0</v>
      </c>
      <c r="G1832" t="s">
        <v>1882</v>
      </c>
      <c r="H1832">
        <v>4.1669999999999998</v>
      </c>
      <c r="I1832">
        <v>62.32</v>
      </c>
      <c r="J1832">
        <v>239</v>
      </c>
    </row>
    <row r="1833" spans="1:10" x14ac:dyDescent="0.35">
      <c r="A1833" t="s">
        <v>13449</v>
      </c>
      <c r="B1833">
        <v>587</v>
      </c>
      <c r="C1833">
        <v>6475</v>
      </c>
      <c r="D1833">
        <v>114</v>
      </c>
      <c r="E1833" t="s">
        <v>328</v>
      </c>
      <c r="F1833" t="s">
        <v>0</v>
      </c>
      <c r="G1833" t="s">
        <v>13450</v>
      </c>
      <c r="H1833">
        <v>6.0110000000000001</v>
      </c>
      <c r="I1833">
        <v>67.19</v>
      </c>
      <c r="J1833">
        <v>310</v>
      </c>
    </row>
    <row r="1834" spans="1:10" x14ac:dyDescent="0.35">
      <c r="A1834" t="s">
        <v>13451</v>
      </c>
      <c r="B1834">
        <v>1503</v>
      </c>
      <c r="C1834">
        <v>6454</v>
      </c>
      <c r="D1834">
        <v>115</v>
      </c>
      <c r="E1834" t="s">
        <v>312</v>
      </c>
      <c r="F1834" t="s">
        <v>0</v>
      </c>
      <c r="G1834" t="s">
        <v>1759</v>
      </c>
      <c r="H1834">
        <v>2.585</v>
      </c>
      <c r="I1834">
        <v>33.92</v>
      </c>
      <c r="J1834">
        <v>251</v>
      </c>
    </row>
    <row r="1835" spans="1:10" x14ac:dyDescent="0.35">
      <c r="A1835" t="s">
        <v>13452</v>
      </c>
      <c r="B1835">
        <v>453</v>
      </c>
      <c r="C1835">
        <v>6450</v>
      </c>
      <c r="D1835">
        <v>116</v>
      </c>
      <c r="E1835" t="s">
        <v>319</v>
      </c>
      <c r="F1835" t="s">
        <v>0</v>
      </c>
      <c r="G1835" t="s">
        <v>1779</v>
      </c>
      <c r="H1835">
        <v>7.4489999999999998</v>
      </c>
      <c r="I1835">
        <v>79.39</v>
      </c>
      <c r="J1835">
        <v>453</v>
      </c>
    </row>
    <row r="1836" spans="1:10" x14ac:dyDescent="0.35">
      <c r="A1836" t="s">
        <v>13453</v>
      </c>
      <c r="B1836">
        <v>2782</v>
      </c>
      <c r="C1836">
        <v>6419</v>
      </c>
      <c r="D1836">
        <v>117</v>
      </c>
      <c r="E1836" t="s">
        <v>319</v>
      </c>
      <c r="F1836" t="s">
        <v>0</v>
      </c>
      <c r="G1836" t="s">
        <v>2063</v>
      </c>
      <c r="H1836">
        <v>6.39</v>
      </c>
      <c r="I1836">
        <v>79.11</v>
      </c>
      <c r="J1836">
        <v>465</v>
      </c>
    </row>
    <row r="1837" spans="1:10" x14ac:dyDescent="0.35">
      <c r="A1837" t="s">
        <v>13454</v>
      </c>
      <c r="B1837">
        <v>942</v>
      </c>
      <c r="C1837">
        <v>6417</v>
      </c>
      <c r="D1837">
        <v>118</v>
      </c>
      <c r="E1837" t="s">
        <v>328</v>
      </c>
      <c r="F1837" t="s">
        <v>0</v>
      </c>
      <c r="G1837" t="s">
        <v>1815</v>
      </c>
      <c r="H1837">
        <v>3.6930000000000001</v>
      </c>
      <c r="I1837">
        <v>60.49</v>
      </c>
      <c r="J1837">
        <v>147</v>
      </c>
    </row>
    <row r="1838" spans="1:10" x14ac:dyDescent="0.35">
      <c r="A1838" t="s">
        <v>13455</v>
      </c>
      <c r="B1838">
        <v>345</v>
      </c>
      <c r="C1838">
        <v>6392</v>
      </c>
      <c r="D1838">
        <v>119</v>
      </c>
      <c r="E1838" t="s">
        <v>319</v>
      </c>
      <c r="F1838" t="s">
        <v>0</v>
      </c>
      <c r="G1838" t="s">
        <v>1699</v>
      </c>
      <c r="H1838">
        <v>13.068</v>
      </c>
      <c r="I1838">
        <v>90.99</v>
      </c>
      <c r="J1838">
        <v>250</v>
      </c>
    </row>
    <row r="1839" spans="1:10" x14ac:dyDescent="0.35">
      <c r="A1839" t="s">
        <v>13456</v>
      </c>
      <c r="B1839">
        <v>1433</v>
      </c>
      <c r="C1839">
        <v>6388</v>
      </c>
      <c r="D1839">
        <v>120</v>
      </c>
      <c r="E1839" t="s">
        <v>319</v>
      </c>
      <c r="F1839" t="s">
        <v>0</v>
      </c>
      <c r="G1839" t="s">
        <v>1886</v>
      </c>
      <c r="H1839">
        <v>8.0730000000000004</v>
      </c>
      <c r="I1839">
        <v>88.5</v>
      </c>
      <c r="J1839">
        <v>244</v>
      </c>
    </row>
    <row r="1840" spans="1:10" x14ac:dyDescent="0.35">
      <c r="A1840" t="s">
        <v>13457</v>
      </c>
      <c r="B1840">
        <v>867</v>
      </c>
      <c r="C1840">
        <v>6386</v>
      </c>
      <c r="D1840">
        <v>121</v>
      </c>
      <c r="E1840" t="s">
        <v>312</v>
      </c>
      <c r="F1840" t="s">
        <v>0</v>
      </c>
      <c r="G1840" t="s">
        <v>1886</v>
      </c>
      <c r="H1840">
        <v>3.698</v>
      </c>
      <c r="I1840">
        <v>46.17</v>
      </c>
      <c r="J1840">
        <v>501</v>
      </c>
    </row>
    <row r="1841" spans="1:10" x14ac:dyDescent="0.35">
      <c r="A1841" t="s">
        <v>13458</v>
      </c>
      <c r="B1841">
        <v>522</v>
      </c>
      <c r="C1841">
        <v>6306</v>
      </c>
      <c r="D1841">
        <v>122</v>
      </c>
      <c r="E1841" t="s">
        <v>319</v>
      </c>
      <c r="F1841" t="s">
        <v>0</v>
      </c>
      <c r="G1841" t="s">
        <v>1795</v>
      </c>
      <c r="H1841">
        <v>6.4989999999999997</v>
      </c>
      <c r="I1841">
        <v>81.510000000000005</v>
      </c>
      <c r="J1841">
        <v>286</v>
      </c>
    </row>
    <row r="1842" spans="1:10" x14ac:dyDescent="0.35">
      <c r="A1842" t="s">
        <v>13459</v>
      </c>
      <c r="B1842">
        <v>728</v>
      </c>
      <c r="C1842">
        <v>6305</v>
      </c>
      <c r="D1842">
        <v>123</v>
      </c>
      <c r="E1842" t="s">
        <v>328</v>
      </c>
      <c r="F1842" t="s">
        <v>0</v>
      </c>
      <c r="G1842" t="s">
        <v>2312</v>
      </c>
      <c r="H1842">
        <v>4.3949999999999996</v>
      </c>
      <c r="I1842">
        <v>64.87</v>
      </c>
      <c r="J1842">
        <v>330</v>
      </c>
    </row>
    <row r="1843" spans="1:10" x14ac:dyDescent="0.35">
      <c r="A1843" t="s">
        <v>13460</v>
      </c>
      <c r="B1843">
        <v>853</v>
      </c>
      <c r="C1843">
        <v>6201</v>
      </c>
      <c r="D1843">
        <v>124</v>
      </c>
      <c r="E1843" t="s">
        <v>328</v>
      </c>
      <c r="F1843" t="s">
        <v>0</v>
      </c>
      <c r="G1843" t="s">
        <v>13461</v>
      </c>
      <c r="H1843">
        <v>3.7090000000000001</v>
      </c>
      <c r="I1843">
        <v>49.4</v>
      </c>
      <c r="J1843">
        <v>107</v>
      </c>
    </row>
    <row r="1844" spans="1:10" x14ac:dyDescent="0.35">
      <c r="A1844" t="s">
        <v>13462</v>
      </c>
      <c r="B1844">
        <v>223</v>
      </c>
      <c r="C1844">
        <v>6198</v>
      </c>
      <c r="D1844">
        <v>125</v>
      </c>
      <c r="E1844" t="s">
        <v>319</v>
      </c>
      <c r="F1844" t="s">
        <v>0</v>
      </c>
      <c r="G1844" t="s">
        <v>1845</v>
      </c>
      <c r="H1844">
        <v>79.683000000000007</v>
      </c>
      <c r="I1844">
        <v>99.66</v>
      </c>
      <c r="J1844">
        <v>221</v>
      </c>
    </row>
    <row r="1845" spans="1:10" x14ac:dyDescent="0.35">
      <c r="A1845" t="s">
        <v>13463</v>
      </c>
      <c r="B1845">
        <v>511</v>
      </c>
      <c r="C1845">
        <v>6176</v>
      </c>
      <c r="D1845">
        <v>126</v>
      </c>
      <c r="E1845" t="s">
        <v>319</v>
      </c>
      <c r="F1845" t="s">
        <v>0</v>
      </c>
      <c r="G1845" t="s">
        <v>8828</v>
      </c>
      <c r="H1845">
        <v>7.7779999999999996</v>
      </c>
      <c r="I1845">
        <v>83.28</v>
      </c>
      <c r="J1845">
        <v>163</v>
      </c>
    </row>
    <row r="1846" spans="1:10" x14ac:dyDescent="0.35">
      <c r="A1846" t="s">
        <v>13464</v>
      </c>
      <c r="B1846">
        <v>3242</v>
      </c>
      <c r="C1846">
        <v>6151</v>
      </c>
      <c r="D1846">
        <v>127</v>
      </c>
      <c r="E1846" t="s">
        <v>328</v>
      </c>
      <c r="F1846" t="s">
        <v>0</v>
      </c>
      <c r="G1846" t="s">
        <v>1781</v>
      </c>
      <c r="H1846">
        <v>4.3689999999999998</v>
      </c>
      <c r="I1846">
        <v>54.3</v>
      </c>
      <c r="J1846">
        <v>288</v>
      </c>
    </row>
    <row r="1847" spans="1:10" x14ac:dyDescent="0.35">
      <c r="A1847" t="s">
        <v>13465</v>
      </c>
      <c r="B1847">
        <v>397</v>
      </c>
      <c r="C1847">
        <v>6143</v>
      </c>
      <c r="D1847">
        <v>128</v>
      </c>
      <c r="E1847" t="s">
        <v>319</v>
      </c>
      <c r="F1847" t="s">
        <v>0</v>
      </c>
      <c r="G1847" t="s">
        <v>1751</v>
      </c>
      <c r="H1847">
        <v>8.7550000000000008</v>
      </c>
      <c r="I1847">
        <v>78.61</v>
      </c>
      <c r="J1847">
        <v>397</v>
      </c>
    </row>
    <row r="1848" spans="1:10" x14ac:dyDescent="0.35">
      <c r="A1848" t="s">
        <v>13466</v>
      </c>
      <c r="B1848">
        <v>1211</v>
      </c>
      <c r="C1848">
        <v>6060</v>
      </c>
      <c r="D1848">
        <v>129</v>
      </c>
      <c r="E1848" t="s">
        <v>328</v>
      </c>
      <c r="F1848" t="s">
        <v>0</v>
      </c>
      <c r="G1848" t="s">
        <v>1825</v>
      </c>
      <c r="H1848">
        <v>2.5510000000000002</v>
      </c>
      <c r="I1848">
        <v>51.09</v>
      </c>
      <c r="J1848">
        <v>451</v>
      </c>
    </row>
    <row r="1849" spans="1:10" x14ac:dyDescent="0.35">
      <c r="A1849" t="s">
        <v>13467</v>
      </c>
      <c r="B1849">
        <v>2049</v>
      </c>
      <c r="C1849">
        <v>6038</v>
      </c>
      <c r="D1849">
        <v>130</v>
      </c>
      <c r="E1849" t="s">
        <v>312</v>
      </c>
      <c r="F1849" t="s">
        <v>0</v>
      </c>
      <c r="G1849" t="s">
        <v>2019</v>
      </c>
      <c r="H1849">
        <v>3.3370000000000002</v>
      </c>
      <c r="I1849">
        <v>39.1</v>
      </c>
      <c r="J1849">
        <v>435</v>
      </c>
    </row>
    <row r="1850" spans="1:10" x14ac:dyDescent="0.35">
      <c r="A1850" t="s">
        <v>13468</v>
      </c>
      <c r="B1850">
        <v>875</v>
      </c>
      <c r="C1850">
        <v>6025</v>
      </c>
      <c r="D1850">
        <v>131</v>
      </c>
      <c r="E1850" t="s">
        <v>328</v>
      </c>
      <c r="F1850" t="s">
        <v>0</v>
      </c>
      <c r="G1850" t="s">
        <v>13469</v>
      </c>
      <c r="H1850">
        <v>3.6539999999999999</v>
      </c>
      <c r="I1850">
        <v>49.74</v>
      </c>
      <c r="J1850">
        <v>40</v>
      </c>
    </row>
    <row r="1851" spans="1:10" x14ac:dyDescent="0.35">
      <c r="A1851" t="s">
        <v>13470</v>
      </c>
      <c r="B1851">
        <v>848</v>
      </c>
      <c r="C1851">
        <v>6019</v>
      </c>
      <c r="D1851">
        <v>132</v>
      </c>
      <c r="E1851" t="s">
        <v>328</v>
      </c>
      <c r="F1851" t="s">
        <v>0</v>
      </c>
      <c r="G1851" t="s">
        <v>1793</v>
      </c>
      <c r="H1851">
        <v>3.6139999999999999</v>
      </c>
      <c r="I1851">
        <v>66.09</v>
      </c>
      <c r="J1851">
        <v>80</v>
      </c>
    </row>
    <row r="1852" spans="1:10" x14ac:dyDescent="0.35">
      <c r="A1852" t="s">
        <v>13471</v>
      </c>
      <c r="B1852">
        <v>487</v>
      </c>
      <c r="C1852">
        <v>5969</v>
      </c>
      <c r="D1852">
        <v>133</v>
      </c>
      <c r="E1852" t="s">
        <v>319</v>
      </c>
      <c r="F1852" t="s">
        <v>0</v>
      </c>
      <c r="G1852" t="s">
        <v>2883</v>
      </c>
      <c r="H1852">
        <v>6.282</v>
      </c>
      <c r="I1852">
        <v>86.42</v>
      </c>
      <c r="J1852">
        <v>325</v>
      </c>
    </row>
    <row r="1853" spans="1:10" x14ac:dyDescent="0.35">
      <c r="A1853" t="s">
        <v>13472</v>
      </c>
      <c r="B1853">
        <v>1169</v>
      </c>
      <c r="C1853">
        <v>5945</v>
      </c>
      <c r="D1853">
        <v>134</v>
      </c>
      <c r="E1853" t="s">
        <v>319</v>
      </c>
      <c r="F1853" t="s">
        <v>0</v>
      </c>
      <c r="G1853" t="s">
        <v>2194</v>
      </c>
      <c r="H1853">
        <v>4.056</v>
      </c>
      <c r="I1853">
        <v>83.46</v>
      </c>
      <c r="J1853">
        <v>527</v>
      </c>
    </row>
    <row r="1854" spans="1:10" x14ac:dyDescent="0.35">
      <c r="A1854" t="s">
        <v>13473</v>
      </c>
      <c r="B1854">
        <v>501</v>
      </c>
      <c r="C1854">
        <v>5924</v>
      </c>
      <c r="D1854">
        <v>135</v>
      </c>
      <c r="E1854" t="s">
        <v>319</v>
      </c>
      <c r="F1854" t="s">
        <v>0</v>
      </c>
      <c r="G1854" t="s">
        <v>1815</v>
      </c>
      <c r="H1854">
        <v>6.5750000000000002</v>
      </c>
      <c r="I1854">
        <v>85.66</v>
      </c>
      <c r="J1854">
        <v>190</v>
      </c>
    </row>
    <row r="1855" spans="1:10" x14ac:dyDescent="0.35">
      <c r="A1855" t="s">
        <v>13474</v>
      </c>
      <c r="B1855">
        <v>196</v>
      </c>
      <c r="C1855">
        <v>5900</v>
      </c>
      <c r="D1855">
        <v>136</v>
      </c>
      <c r="E1855" t="s">
        <v>319</v>
      </c>
      <c r="F1855" t="s">
        <v>0</v>
      </c>
      <c r="G1855" t="s">
        <v>1751</v>
      </c>
      <c r="H1855">
        <v>17.337</v>
      </c>
      <c r="I1855">
        <v>92.01</v>
      </c>
      <c r="J1855">
        <v>195</v>
      </c>
    </row>
    <row r="1856" spans="1:10" x14ac:dyDescent="0.35">
      <c r="A1856" t="s">
        <v>13475</v>
      </c>
      <c r="B1856">
        <v>286</v>
      </c>
      <c r="C1856">
        <v>5855</v>
      </c>
      <c r="D1856">
        <v>137</v>
      </c>
      <c r="E1856" t="s">
        <v>319</v>
      </c>
      <c r="F1856" t="s">
        <v>0</v>
      </c>
      <c r="G1856" t="s">
        <v>13476</v>
      </c>
      <c r="H1856">
        <v>12.063000000000001</v>
      </c>
      <c r="I1856">
        <v>93.52</v>
      </c>
      <c r="J1856">
        <v>286</v>
      </c>
    </row>
    <row r="1857" spans="1:10" x14ac:dyDescent="0.35">
      <c r="A1857" t="s">
        <v>13477</v>
      </c>
      <c r="B1857">
        <v>482</v>
      </c>
      <c r="C1857">
        <v>5853</v>
      </c>
      <c r="D1857">
        <v>138</v>
      </c>
      <c r="E1857" t="s">
        <v>319</v>
      </c>
      <c r="F1857" t="s">
        <v>0</v>
      </c>
      <c r="G1857" t="s">
        <v>7257</v>
      </c>
      <c r="H1857">
        <v>5.6609999999999996</v>
      </c>
      <c r="I1857">
        <v>87.76</v>
      </c>
      <c r="J1857">
        <v>285</v>
      </c>
    </row>
    <row r="1858" spans="1:10" x14ac:dyDescent="0.35">
      <c r="A1858" t="s">
        <v>13478</v>
      </c>
      <c r="B1858">
        <v>856</v>
      </c>
      <c r="C1858">
        <v>5843</v>
      </c>
      <c r="D1858">
        <v>139</v>
      </c>
      <c r="E1858" t="s">
        <v>319</v>
      </c>
      <c r="F1858" t="s">
        <v>0</v>
      </c>
      <c r="G1858" t="s">
        <v>1789</v>
      </c>
      <c r="H1858">
        <v>6.9930000000000003</v>
      </c>
      <c r="I1858">
        <v>80.91</v>
      </c>
      <c r="J1858">
        <v>457</v>
      </c>
    </row>
    <row r="1859" spans="1:10" x14ac:dyDescent="0.35">
      <c r="A1859" t="s">
        <v>13479</v>
      </c>
      <c r="B1859">
        <v>2945</v>
      </c>
      <c r="C1859">
        <v>5832</v>
      </c>
      <c r="D1859">
        <v>140</v>
      </c>
      <c r="E1859" t="s">
        <v>319</v>
      </c>
      <c r="F1859" t="s">
        <v>0</v>
      </c>
      <c r="G1859" t="s">
        <v>3769</v>
      </c>
      <c r="H1859">
        <v>4.09</v>
      </c>
      <c r="I1859">
        <v>69.42</v>
      </c>
      <c r="J1859">
        <v>326</v>
      </c>
    </row>
    <row r="1860" spans="1:10" x14ac:dyDescent="0.35">
      <c r="A1860" t="s">
        <v>13480</v>
      </c>
      <c r="B1860">
        <v>1285</v>
      </c>
      <c r="C1860">
        <v>5831</v>
      </c>
      <c r="D1860">
        <v>141</v>
      </c>
      <c r="E1860" t="s">
        <v>312</v>
      </c>
      <c r="F1860" t="s">
        <v>0</v>
      </c>
      <c r="G1860" t="s">
        <v>1815</v>
      </c>
      <c r="H1860">
        <v>2.609</v>
      </c>
      <c r="I1860">
        <v>34.619999999999997</v>
      </c>
      <c r="J1860">
        <v>45</v>
      </c>
    </row>
    <row r="1861" spans="1:10" x14ac:dyDescent="0.35">
      <c r="A1861" t="s">
        <v>13481</v>
      </c>
      <c r="B1861">
        <v>125</v>
      </c>
      <c r="C1861">
        <v>5829</v>
      </c>
      <c r="D1861">
        <v>142</v>
      </c>
      <c r="E1861" t="s">
        <v>319</v>
      </c>
      <c r="F1861" t="s">
        <v>0</v>
      </c>
      <c r="G1861" t="s">
        <v>1827</v>
      </c>
      <c r="H1861">
        <v>24.797999999999998</v>
      </c>
      <c r="I1861">
        <v>96.96</v>
      </c>
      <c r="J1861">
        <v>122</v>
      </c>
    </row>
    <row r="1862" spans="1:10" x14ac:dyDescent="0.35">
      <c r="A1862" t="s">
        <v>13482</v>
      </c>
      <c r="B1862">
        <v>284</v>
      </c>
      <c r="C1862">
        <v>5816</v>
      </c>
      <c r="D1862">
        <v>143</v>
      </c>
      <c r="E1862" t="s">
        <v>319</v>
      </c>
      <c r="F1862" t="s">
        <v>0</v>
      </c>
      <c r="G1862" t="s">
        <v>1900</v>
      </c>
      <c r="H1862">
        <v>14.26</v>
      </c>
      <c r="I1862">
        <v>93.88</v>
      </c>
      <c r="J1862">
        <v>281</v>
      </c>
    </row>
    <row r="1863" spans="1:10" x14ac:dyDescent="0.35">
      <c r="A1863" t="s">
        <v>13483</v>
      </c>
      <c r="B1863">
        <v>1216</v>
      </c>
      <c r="C1863">
        <v>5745</v>
      </c>
      <c r="D1863">
        <v>144</v>
      </c>
      <c r="E1863" t="s">
        <v>328</v>
      </c>
      <c r="F1863" t="s">
        <v>0</v>
      </c>
      <c r="G1863" t="s">
        <v>2855</v>
      </c>
      <c r="H1863">
        <v>5.5460000000000003</v>
      </c>
      <c r="I1863">
        <v>71.33</v>
      </c>
      <c r="J1863">
        <v>442</v>
      </c>
    </row>
    <row r="1864" spans="1:10" x14ac:dyDescent="0.35">
      <c r="A1864" t="s">
        <v>13484</v>
      </c>
      <c r="B1864">
        <v>745</v>
      </c>
      <c r="C1864">
        <v>5727</v>
      </c>
      <c r="D1864">
        <v>145</v>
      </c>
      <c r="E1864" t="s">
        <v>319</v>
      </c>
      <c r="F1864" t="s">
        <v>0</v>
      </c>
      <c r="G1864" t="s">
        <v>13485</v>
      </c>
      <c r="H1864">
        <v>9.8829999999999991</v>
      </c>
      <c r="I1864">
        <v>91.09</v>
      </c>
      <c r="J1864">
        <v>230</v>
      </c>
    </row>
    <row r="1865" spans="1:10" x14ac:dyDescent="0.35">
      <c r="A1865" t="s">
        <v>13486</v>
      </c>
      <c r="B1865">
        <v>591</v>
      </c>
      <c r="C1865">
        <v>5700</v>
      </c>
      <c r="D1865">
        <v>146</v>
      </c>
      <c r="E1865" t="s">
        <v>328</v>
      </c>
      <c r="F1865" t="s">
        <v>0</v>
      </c>
      <c r="G1865" t="s">
        <v>1791</v>
      </c>
      <c r="H1865">
        <v>4.8540000000000001</v>
      </c>
      <c r="I1865">
        <v>58.59</v>
      </c>
      <c r="J1865">
        <v>153</v>
      </c>
    </row>
    <row r="1866" spans="1:10" x14ac:dyDescent="0.35">
      <c r="A1866" t="s">
        <v>13487</v>
      </c>
      <c r="B1866">
        <v>1692</v>
      </c>
      <c r="C1866">
        <v>5588</v>
      </c>
      <c r="D1866">
        <v>147</v>
      </c>
      <c r="E1866" t="s">
        <v>328</v>
      </c>
      <c r="F1866" t="s">
        <v>0</v>
      </c>
      <c r="G1866" t="s">
        <v>2202</v>
      </c>
      <c r="H1866">
        <v>3.988</v>
      </c>
      <c r="I1866">
        <v>71.31</v>
      </c>
      <c r="J1866">
        <v>754</v>
      </c>
    </row>
    <row r="1867" spans="1:10" x14ac:dyDescent="0.35">
      <c r="A1867" t="s">
        <v>13488</v>
      </c>
      <c r="B1867">
        <v>350</v>
      </c>
      <c r="C1867">
        <v>5584</v>
      </c>
      <c r="D1867">
        <v>148</v>
      </c>
      <c r="E1867" t="s">
        <v>319</v>
      </c>
      <c r="F1867" t="s">
        <v>0</v>
      </c>
      <c r="G1867" t="s">
        <v>4006</v>
      </c>
      <c r="H1867">
        <v>8.6780000000000008</v>
      </c>
      <c r="I1867">
        <v>89.98</v>
      </c>
      <c r="J1867">
        <v>231</v>
      </c>
    </row>
    <row r="1868" spans="1:10" x14ac:dyDescent="0.35">
      <c r="A1868" t="s">
        <v>13489</v>
      </c>
      <c r="B1868">
        <v>212</v>
      </c>
      <c r="C1868">
        <v>5530</v>
      </c>
      <c r="D1868">
        <v>149</v>
      </c>
      <c r="E1868" t="s">
        <v>319</v>
      </c>
      <c r="F1868" t="s">
        <v>0</v>
      </c>
      <c r="G1868" t="s">
        <v>2906</v>
      </c>
      <c r="H1868">
        <v>12.388</v>
      </c>
      <c r="I1868">
        <v>96.93</v>
      </c>
      <c r="J1868">
        <v>70</v>
      </c>
    </row>
    <row r="1869" spans="1:10" x14ac:dyDescent="0.35">
      <c r="A1869" t="s">
        <v>13490</v>
      </c>
      <c r="B1869">
        <v>264</v>
      </c>
      <c r="C1869">
        <v>5503</v>
      </c>
      <c r="D1869">
        <v>150</v>
      </c>
      <c r="E1869" t="s">
        <v>319</v>
      </c>
      <c r="F1869" t="s">
        <v>0</v>
      </c>
      <c r="G1869" t="s">
        <v>2983</v>
      </c>
      <c r="H1869">
        <v>10.618</v>
      </c>
      <c r="I1869">
        <v>99.07</v>
      </c>
      <c r="J1869">
        <v>94</v>
      </c>
    </row>
    <row r="1870" spans="1:10" x14ac:dyDescent="0.35">
      <c r="A1870" t="s">
        <v>13491</v>
      </c>
      <c r="B1870">
        <v>1010</v>
      </c>
      <c r="C1870">
        <v>5480</v>
      </c>
      <c r="D1870">
        <v>151</v>
      </c>
      <c r="E1870" t="s">
        <v>328</v>
      </c>
      <c r="F1870" t="s">
        <v>0</v>
      </c>
      <c r="G1870" t="s">
        <v>1876</v>
      </c>
      <c r="H1870">
        <v>3.7160000000000002</v>
      </c>
      <c r="I1870">
        <v>53.23</v>
      </c>
      <c r="J1870">
        <v>836</v>
      </c>
    </row>
    <row r="1871" spans="1:10" x14ac:dyDescent="0.35">
      <c r="A1871" t="s">
        <v>13492</v>
      </c>
      <c r="B1871">
        <v>833</v>
      </c>
      <c r="C1871">
        <v>5473</v>
      </c>
      <c r="D1871">
        <v>152</v>
      </c>
      <c r="E1871" t="s">
        <v>319</v>
      </c>
      <c r="F1871" t="s">
        <v>0</v>
      </c>
      <c r="G1871" t="s">
        <v>1699</v>
      </c>
      <c r="H1871">
        <v>12.776</v>
      </c>
      <c r="I1871">
        <v>90.41</v>
      </c>
      <c r="J1871">
        <v>394</v>
      </c>
    </row>
    <row r="1872" spans="1:10" x14ac:dyDescent="0.35">
      <c r="A1872" t="s">
        <v>13493</v>
      </c>
      <c r="B1872">
        <v>251</v>
      </c>
      <c r="C1872">
        <v>5471</v>
      </c>
      <c r="D1872">
        <v>153</v>
      </c>
      <c r="E1872" t="s">
        <v>319</v>
      </c>
      <c r="F1872" t="s">
        <v>0</v>
      </c>
      <c r="G1872" t="s">
        <v>13494</v>
      </c>
      <c r="H1872">
        <v>10.946999999999999</v>
      </c>
      <c r="I1872">
        <v>89.63</v>
      </c>
      <c r="J1872">
        <v>124</v>
      </c>
    </row>
    <row r="1873" spans="1:10" x14ac:dyDescent="0.35">
      <c r="A1873" t="s">
        <v>13495</v>
      </c>
      <c r="B1873">
        <v>549</v>
      </c>
      <c r="C1873">
        <v>5451</v>
      </c>
      <c r="D1873">
        <v>154</v>
      </c>
      <c r="E1873" t="s">
        <v>319</v>
      </c>
      <c r="F1873" t="s">
        <v>0</v>
      </c>
      <c r="G1873" t="s">
        <v>13496</v>
      </c>
      <c r="H1873">
        <v>5.0190000000000001</v>
      </c>
      <c r="I1873">
        <v>91.4</v>
      </c>
      <c r="J1873">
        <v>392</v>
      </c>
    </row>
    <row r="1874" spans="1:10" x14ac:dyDescent="0.35">
      <c r="A1874" t="s">
        <v>13497</v>
      </c>
      <c r="B1874">
        <v>391</v>
      </c>
      <c r="C1874">
        <v>5446</v>
      </c>
      <c r="D1874">
        <v>155</v>
      </c>
      <c r="E1874" t="s">
        <v>319</v>
      </c>
      <c r="F1874" t="s">
        <v>0</v>
      </c>
      <c r="G1874" t="s">
        <v>2460</v>
      </c>
      <c r="H1874">
        <v>6.8019999999999996</v>
      </c>
      <c r="I1874">
        <v>89.94</v>
      </c>
      <c r="J1874">
        <v>335</v>
      </c>
    </row>
    <row r="1875" spans="1:10" x14ac:dyDescent="0.35">
      <c r="A1875" t="s">
        <v>13498</v>
      </c>
      <c r="B1875">
        <v>284</v>
      </c>
      <c r="C1875">
        <v>5376</v>
      </c>
      <c r="D1875">
        <v>156</v>
      </c>
      <c r="E1875" t="s">
        <v>319</v>
      </c>
      <c r="F1875" t="s">
        <v>0</v>
      </c>
      <c r="G1875" t="s">
        <v>1803</v>
      </c>
      <c r="H1875">
        <v>8.9930000000000003</v>
      </c>
      <c r="I1875">
        <v>86.46</v>
      </c>
      <c r="J1875">
        <v>24</v>
      </c>
    </row>
    <row r="1876" spans="1:10" x14ac:dyDescent="0.35">
      <c r="A1876" t="s">
        <v>13499</v>
      </c>
      <c r="B1876">
        <v>758</v>
      </c>
      <c r="C1876">
        <v>5285</v>
      </c>
      <c r="D1876">
        <v>157</v>
      </c>
      <c r="E1876" t="s">
        <v>328</v>
      </c>
      <c r="F1876" t="s">
        <v>0</v>
      </c>
      <c r="G1876" t="s">
        <v>1740</v>
      </c>
      <c r="H1876">
        <v>3.52</v>
      </c>
      <c r="I1876">
        <v>57.66</v>
      </c>
      <c r="J1876">
        <v>345</v>
      </c>
    </row>
    <row r="1877" spans="1:10" x14ac:dyDescent="0.35">
      <c r="A1877" t="s">
        <v>13500</v>
      </c>
      <c r="B1877">
        <v>462</v>
      </c>
      <c r="C1877">
        <v>5260</v>
      </c>
      <c r="D1877">
        <v>158</v>
      </c>
      <c r="E1877" t="s">
        <v>319</v>
      </c>
      <c r="F1877" t="s">
        <v>0</v>
      </c>
      <c r="G1877" t="s">
        <v>13501</v>
      </c>
      <c r="H1877">
        <v>7.5629999999999997</v>
      </c>
      <c r="I1877">
        <v>91.3</v>
      </c>
      <c r="J1877">
        <v>247</v>
      </c>
    </row>
    <row r="1878" spans="1:10" x14ac:dyDescent="0.35">
      <c r="A1878" t="s">
        <v>13502</v>
      </c>
      <c r="B1878">
        <v>573</v>
      </c>
      <c r="C1878">
        <v>5258</v>
      </c>
      <c r="D1878">
        <v>159</v>
      </c>
      <c r="E1878" t="s">
        <v>319</v>
      </c>
      <c r="F1878" t="s">
        <v>0</v>
      </c>
      <c r="G1878" t="s">
        <v>2197</v>
      </c>
      <c r="H1878">
        <v>5.43</v>
      </c>
      <c r="I1878">
        <v>75.67</v>
      </c>
      <c r="J1878">
        <v>572</v>
      </c>
    </row>
    <row r="1879" spans="1:10" x14ac:dyDescent="0.35">
      <c r="A1879" t="s">
        <v>13503</v>
      </c>
      <c r="B1879">
        <v>388</v>
      </c>
      <c r="C1879">
        <v>5214</v>
      </c>
      <c r="D1879">
        <v>160</v>
      </c>
      <c r="E1879" t="s">
        <v>319</v>
      </c>
      <c r="F1879" t="s">
        <v>0</v>
      </c>
      <c r="G1879" t="s">
        <v>13504</v>
      </c>
      <c r="H1879">
        <v>8.2650000000000006</v>
      </c>
      <c r="I1879">
        <v>91.3</v>
      </c>
      <c r="J1879">
        <v>315</v>
      </c>
    </row>
    <row r="1880" spans="1:10" x14ac:dyDescent="0.35">
      <c r="A1880" t="s">
        <v>13505</v>
      </c>
      <c r="B1880">
        <v>788</v>
      </c>
      <c r="C1880">
        <v>5208</v>
      </c>
      <c r="D1880">
        <v>161</v>
      </c>
      <c r="E1880" t="s">
        <v>319</v>
      </c>
      <c r="F1880" t="s">
        <v>0</v>
      </c>
      <c r="G1880" t="s">
        <v>2799</v>
      </c>
      <c r="H1880">
        <v>4.0679999999999996</v>
      </c>
      <c r="I1880">
        <v>79.89</v>
      </c>
      <c r="J1880">
        <v>221</v>
      </c>
    </row>
    <row r="1881" spans="1:10" x14ac:dyDescent="0.35">
      <c r="A1881" t="s">
        <v>13506</v>
      </c>
      <c r="B1881">
        <v>743</v>
      </c>
      <c r="C1881">
        <v>5157</v>
      </c>
      <c r="D1881">
        <v>162</v>
      </c>
      <c r="E1881" t="s">
        <v>328</v>
      </c>
      <c r="F1881" t="s">
        <v>0</v>
      </c>
      <c r="G1881" t="s">
        <v>2883</v>
      </c>
      <c r="H1881">
        <v>3.593</v>
      </c>
      <c r="I1881">
        <v>62.72</v>
      </c>
      <c r="J1881">
        <v>739</v>
      </c>
    </row>
    <row r="1882" spans="1:10" x14ac:dyDescent="0.35">
      <c r="A1882" t="s">
        <v>13507</v>
      </c>
      <c r="B1882">
        <v>929</v>
      </c>
      <c r="C1882">
        <v>5084</v>
      </c>
      <c r="D1882">
        <v>163</v>
      </c>
      <c r="E1882" t="s">
        <v>328</v>
      </c>
      <c r="F1882" t="s">
        <v>0</v>
      </c>
      <c r="G1882" t="s">
        <v>4440</v>
      </c>
      <c r="H1882">
        <v>3.1240000000000001</v>
      </c>
      <c r="I1882">
        <v>56.9</v>
      </c>
      <c r="J1882">
        <v>929</v>
      </c>
    </row>
    <row r="1883" spans="1:10" x14ac:dyDescent="0.35">
      <c r="A1883" t="s">
        <v>13508</v>
      </c>
      <c r="B1883">
        <v>851</v>
      </c>
      <c r="C1883">
        <v>5044</v>
      </c>
      <c r="D1883">
        <v>164</v>
      </c>
      <c r="E1883" t="s">
        <v>312</v>
      </c>
      <c r="F1883" t="s">
        <v>0</v>
      </c>
      <c r="G1883" t="s">
        <v>2061</v>
      </c>
      <c r="H1883">
        <v>3.2229999999999999</v>
      </c>
      <c r="I1883">
        <v>34.82</v>
      </c>
      <c r="J1883">
        <v>851</v>
      </c>
    </row>
    <row r="1884" spans="1:10" x14ac:dyDescent="0.35">
      <c r="A1884" t="s">
        <v>13509</v>
      </c>
      <c r="B1884">
        <v>747</v>
      </c>
      <c r="C1884">
        <v>5034</v>
      </c>
      <c r="D1884">
        <v>165</v>
      </c>
      <c r="E1884" t="s">
        <v>328</v>
      </c>
      <c r="F1884" t="s">
        <v>0</v>
      </c>
      <c r="G1884" t="s">
        <v>2003</v>
      </c>
      <c r="H1884">
        <v>3.3479999999999999</v>
      </c>
      <c r="I1884">
        <v>60.56</v>
      </c>
      <c r="J1884">
        <v>37</v>
      </c>
    </row>
    <row r="1885" spans="1:10" x14ac:dyDescent="0.35">
      <c r="A1885" t="s">
        <v>13510</v>
      </c>
      <c r="B1885">
        <v>1276</v>
      </c>
      <c r="C1885">
        <v>5012</v>
      </c>
      <c r="D1885">
        <v>166</v>
      </c>
      <c r="E1885" t="s">
        <v>312</v>
      </c>
      <c r="F1885" t="s">
        <v>0</v>
      </c>
      <c r="G1885" t="s">
        <v>3130</v>
      </c>
      <c r="H1885">
        <v>1.831</v>
      </c>
      <c r="I1885">
        <v>43.86</v>
      </c>
      <c r="J1885">
        <v>250</v>
      </c>
    </row>
    <row r="1886" spans="1:10" x14ac:dyDescent="0.35">
      <c r="A1886" t="s">
        <v>13511</v>
      </c>
      <c r="B1886">
        <v>767</v>
      </c>
      <c r="C1886">
        <v>4991</v>
      </c>
      <c r="D1886">
        <v>167</v>
      </c>
      <c r="E1886" t="s">
        <v>319</v>
      </c>
      <c r="F1886" t="s">
        <v>0</v>
      </c>
      <c r="G1886" t="s">
        <v>2073</v>
      </c>
      <c r="H1886">
        <v>4.4470000000000001</v>
      </c>
      <c r="I1886">
        <v>80.59</v>
      </c>
      <c r="J1886">
        <v>300</v>
      </c>
    </row>
    <row r="1887" spans="1:10" x14ac:dyDescent="0.35">
      <c r="A1887" t="s">
        <v>13512</v>
      </c>
      <c r="B1887">
        <v>687</v>
      </c>
      <c r="C1887">
        <v>4964</v>
      </c>
      <c r="D1887">
        <v>168</v>
      </c>
      <c r="E1887" t="s">
        <v>328</v>
      </c>
      <c r="F1887" t="s">
        <v>0</v>
      </c>
      <c r="G1887" t="s">
        <v>2840</v>
      </c>
      <c r="H1887">
        <v>3.8639999999999999</v>
      </c>
      <c r="I1887">
        <v>47.08</v>
      </c>
      <c r="J1887">
        <v>587</v>
      </c>
    </row>
    <row r="1888" spans="1:10" x14ac:dyDescent="0.35">
      <c r="A1888" t="s">
        <v>13513</v>
      </c>
      <c r="B1888">
        <v>479</v>
      </c>
      <c r="C1888">
        <v>4953</v>
      </c>
      <c r="D1888">
        <v>169</v>
      </c>
      <c r="E1888" t="s">
        <v>319</v>
      </c>
      <c r="F1888" t="s">
        <v>0</v>
      </c>
      <c r="G1888" t="s">
        <v>7199</v>
      </c>
      <c r="H1888">
        <v>5.6059999999999999</v>
      </c>
      <c r="I1888">
        <v>91.05</v>
      </c>
      <c r="J1888">
        <v>335</v>
      </c>
    </row>
    <row r="1889" spans="1:10" x14ac:dyDescent="0.35">
      <c r="A1889" t="s">
        <v>13514</v>
      </c>
      <c r="B1889">
        <v>478</v>
      </c>
      <c r="C1889">
        <v>4919</v>
      </c>
      <c r="D1889">
        <v>170</v>
      </c>
      <c r="E1889" t="s">
        <v>319</v>
      </c>
      <c r="F1889" t="s">
        <v>0</v>
      </c>
      <c r="G1889" t="s">
        <v>2063</v>
      </c>
      <c r="H1889">
        <v>8.1280000000000001</v>
      </c>
      <c r="I1889">
        <v>85.96</v>
      </c>
      <c r="J1889">
        <v>122</v>
      </c>
    </row>
    <row r="1890" spans="1:10" x14ac:dyDescent="0.35">
      <c r="A1890" t="s">
        <v>13515</v>
      </c>
      <c r="B1890">
        <v>493</v>
      </c>
      <c r="C1890">
        <v>4919</v>
      </c>
      <c r="D1890">
        <v>170</v>
      </c>
      <c r="E1890" t="s">
        <v>319</v>
      </c>
      <c r="F1890" t="s">
        <v>0</v>
      </c>
      <c r="G1890" t="s">
        <v>2379</v>
      </c>
      <c r="H1890">
        <v>5.0810000000000004</v>
      </c>
      <c r="I1890">
        <v>86.34</v>
      </c>
      <c r="J1890">
        <v>130</v>
      </c>
    </row>
    <row r="1891" spans="1:10" x14ac:dyDescent="0.35">
      <c r="A1891" t="s">
        <v>13516</v>
      </c>
      <c r="B1891">
        <v>779</v>
      </c>
      <c r="C1891">
        <v>4918</v>
      </c>
      <c r="D1891">
        <v>172</v>
      </c>
      <c r="E1891" t="s">
        <v>328</v>
      </c>
      <c r="F1891" t="s">
        <v>0</v>
      </c>
      <c r="G1891" t="s">
        <v>2119</v>
      </c>
      <c r="H1891">
        <v>3.1019999999999999</v>
      </c>
      <c r="I1891">
        <v>64.53</v>
      </c>
      <c r="J1891">
        <v>563</v>
      </c>
    </row>
    <row r="1892" spans="1:10" x14ac:dyDescent="0.35">
      <c r="A1892" t="s">
        <v>13517</v>
      </c>
      <c r="B1892">
        <v>591</v>
      </c>
      <c r="C1892">
        <v>4906</v>
      </c>
      <c r="D1892">
        <v>173</v>
      </c>
      <c r="E1892" t="s">
        <v>328</v>
      </c>
      <c r="F1892" t="s">
        <v>0</v>
      </c>
      <c r="G1892" t="s">
        <v>6143</v>
      </c>
      <c r="H1892">
        <v>4.3769999999999998</v>
      </c>
      <c r="I1892">
        <v>65.27</v>
      </c>
      <c r="J1892">
        <v>96</v>
      </c>
    </row>
    <row r="1893" spans="1:10" x14ac:dyDescent="0.35">
      <c r="A1893" t="s">
        <v>13518</v>
      </c>
      <c r="B1893">
        <v>560</v>
      </c>
      <c r="C1893">
        <v>4879</v>
      </c>
      <c r="D1893">
        <v>174</v>
      </c>
      <c r="E1893" t="s">
        <v>312</v>
      </c>
      <c r="F1893" t="s">
        <v>0</v>
      </c>
      <c r="G1893" t="s">
        <v>1798</v>
      </c>
      <c r="H1893">
        <v>4.0350000000000001</v>
      </c>
      <c r="I1893">
        <v>38.24</v>
      </c>
      <c r="J1893">
        <v>553</v>
      </c>
    </row>
    <row r="1894" spans="1:10" x14ac:dyDescent="0.35">
      <c r="A1894" t="s">
        <v>13519</v>
      </c>
      <c r="B1894">
        <v>336</v>
      </c>
      <c r="C1894">
        <v>4865</v>
      </c>
      <c r="D1894">
        <v>175</v>
      </c>
      <c r="E1894" t="s">
        <v>319</v>
      </c>
      <c r="F1894" t="s">
        <v>0</v>
      </c>
      <c r="G1894" t="s">
        <v>2799</v>
      </c>
      <c r="H1894">
        <v>7.4779999999999998</v>
      </c>
      <c r="I1894">
        <v>96.2</v>
      </c>
      <c r="J1894">
        <v>156</v>
      </c>
    </row>
    <row r="1895" spans="1:10" x14ac:dyDescent="0.35">
      <c r="A1895" t="s">
        <v>13520</v>
      </c>
      <c r="B1895">
        <v>771</v>
      </c>
      <c r="C1895">
        <v>4859</v>
      </c>
      <c r="D1895">
        <v>176</v>
      </c>
      <c r="E1895" t="s">
        <v>328</v>
      </c>
      <c r="F1895" t="s">
        <v>0</v>
      </c>
      <c r="G1895" t="s">
        <v>1759</v>
      </c>
      <c r="H1895">
        <v>3.6120000000000001</v>
      </c>
      <c r="I1895">
        <v>52.8</v>
      </c>
      <c r="J1895">
        <v>771</v>
      </c>
    </row>
    <row r="1896" spans="1:10" x14ac:dyDescent="0.35">
      <c r="A1896" t="s">
        <v>13521</v>
      </c>
      <c r="B1896">
        <v>557</v>
      </c>
      <c r="C1896">
        <v>4766</v>
      </c>
      <c r="D1896">
        <v>177</v>
      </c>
      <c r="E1896" t="s">
        <v>319</v>
      </c>
      <c r="F1896" t="s">
        <v>0</v>
      </c>
      <c r="G1896" t="s">
        <v>13522</v>
      </c>
      <c r="H1896">
        <v>4.68</v>
      </c>
      <c r="I1896">
        <v>82.36</v>
      </c>
      <c r="J1896">
        <v>156</v>
      </c>
    </row>
    <row r="1897" spans="1:10" x14ac:dyDescent="0.35">
      <c r="A1897" t="s">
        <v>13523</v>
      </c>
      <c r="B1897">
        <v>414</v>
      </c>
      <c r="C1897">
        <v>4742</v>
      </c>
      <c r="D1897">
        <v>178</v>
      </c>
      <c r="E1897" t="s">
        <v>319</v>
      </c>
      <c r="F1897" t="s">
        <v>0</v>
      </c>
      <c r="G1897" t="s">
        <v>3026</v>
      </c>
      <c r="H1897">
        <v>5.2679999999999998</v>
      </c>
      <c r="I1897">
        <v>91.57</v>
      </c>
      <c r="J1897">
        <v>145</v>
      </c>
    </row>
    <row r="1898" spans="1:10" x14ac:dyDescent="0.35">
      <c r="A1898" t="s">
        <v>13524</v>
      </c>
      <c r="B1898">
        <v>835</v>
      </c>
      <c r="C1898">
        <v>4729</v>
      </c>
      <c r="D1898">
        <v>179</v>
      </c>
      <c r="E1898" t="s">
        <v>328</v>
      </c>
      <c r="F1898" t="s">
        <v>0</v>
      </c>
      <c r="G1898" t="s">
        <v>1815</v>
      </c>
      <c r="H1898">
        <v>3.48</v>
      </c>
      <c r="I1898">
        <v>54.2</v>
      </c>
      <c r="J1898">
        <v>826</v>
      </c>
    </row>
    <row r="1899" spans="1:10" x14ac:dyDescent="0.35">
      <c r="A1899" t="s">
        <v>13525</v>
      </c>
      <c r="B1899">
        <v>791</v>
      </c>
      <c r="C1899">
        <v>4717</v>
      </c>
      <c r="D1899">
        <v>180</v>
      </c>
      <c r="E1899" t="s">
        <v>328</v>
      </c>
      <c r="F1899" t="s">
        <v>0</v>
      </c>
      <c r="G1899" t="s">
        <v>2297</v>
      </c>
      <c r="H1899">
        <v>3.4049999999999998</v>
      </c>
      <c r="I1899">
        <v>50.09</v>
      </c>
      <c r="J1899">
        <v>791</v>
      </c>
    </row>
    <row r="1900" spans="1:10" x14ac:dyDescent="0.35">
      <c r="A1900" t="s">
        <v>13526</v>
      </c>
      <c r="B1900">
        <v>495</v>
      </c>
      <c r="C1900">
        <v>4709</v>
      </c>
      <c r="D1900">
        <v>181</v>
      </c>
      <c r="E1900" t="s">
        <v>328</v>
      </c>
      <c r="F1900" t="s">
        <v>0</v>
      </c>
      <c r="G1900" t="s">
        <v>2661</v>
      </c>
      <c r="H1900">
        <v>5.1779999999999999</v>
      </c>
      <c r="I1900">
        <v>66.180000000000007</v>
      </c>
      <c r="J1900">
        <v>272</v>
      </c>
    </row>
    <row r="1901" spans="1:10" x14ac:dyDescent="0.35">
      <c r="A1901" t="s">
        <v>13527</v>
      </c>
      <c r="B1901">
        <v>869</v>
      </c>
      <c r="C1901">
        <v>4705</v>
      </c>
      <c r="D1901">
        <v>182</v>
      </c>
      <c r="E1901" t="s">
        <v>319</v>
      </c>
      <c r="F1901" t="s">
        <v>0</v>
      </c>
      <c r="G1901" t="s">
        <v>2734</v>
      </c>
      <c r="H1901">
        <v>3.0569999999999999</v>
      </c>
      <c r="I1901">
        <v>83.87</v>
      </c>
      <c r="J1901">
        <v>366</v>
      </c>
    </row>
    <row r="1902" spans="1:10" x14ac:dyDescent="0.35">
      <c r="A1902" t="s">
        <v>13528</v>
      </c>
      <c r="B1902">
        <v>651</v>
      </c>
      <c r="C1902">
        <v>4684</v>
      </c>
      <c r="D1902">
        <v>183</v>
      </c>
      <c r="E1902" t="s">
        <v>312</v>
      </c>
      <c r="F1902" t="s">
        <v>0</v>
      </c>
      <c r="G1902" t="s">
        <v>1791</v>
      </c>
      <c r="H1902">
        <v>3.4049999999999998</v>
      </c>
      <c r="I1902">
        <v>37.14</v>
      </c>
      <c r="J1902">
        <v>175</v>
      </c>
    </row>
    <row r="1903" spans="1:10" x14ac:dyDescent="0.35">
      <c r="A1903" t="s">
        <v>13529</v>
      </c>
      <c r="B1903">
        <v>664</v>
      </c>
      <c r="C1903">
        <v>4655</v>
      </c>
      <c r="D1903">
        <v>184</v>
      </c>
      <c r="E1903" t="s">
        <v>328</v>
      </c>
      <c r="F1903" t="s">
        <v>0</v>
      </c>
      <c r="G1903" t="s">
        <v>2739</v>
      </c>
      <c r="H1903">
        <v>3.7839999999999998</v>
      </c>
      <c r="I1903">
        <v>66.5</v>
      </c>
      <c r="J1903">
        <v>245</v>
      </c>
    </row>
    <row r="1904" spans="1:10" x14ac:dyDescent="0.35">
      <c r="A1904" t="s">
        <v>13530</v>
      </c>
      <c r="B1904">
        <v>367</v>
      </c>
      <c r="C1904">
        <v>4644</v>
      </c>
      <c r="D1904">
        <v>185</v>
      </c>
      <c r="E1904" t="s">
        <v>319</v>
      </c>
      <c r="F1904" t="s">
        <v>0</v>
      </c>
      <c r="G1904" t="s">
        <v>13531</v>
      </c>
      <c r="H1904">
        <v>6.9089999999999998</v>
      </c>
      <c r="I1904">
        <v>92.92</v>
      </c>
      <c r="J1904">
        <v>225</v>
      </c>
    </row>
    <row r="1905" spans="1:10" x14ac:dyDescent="0.35">
      <c r="A1905" t="s">
        <v>13532</v>
      </c>
      <c r="B1905">
        <v>1225</v>
      </c>
      <c r="C1905">
        <v>4637</v>
      </c>
      <c r="D1905">
        <v>186</v>
      </c>
      <c r="E1905" t="s">
        <v>328</v>
      </c>
      <c r="F1905" t="s">
        <v>0</v>
      </c>
      <c r="G1905" t="s">
        <v>13533</v>
      </c>
      <c r="H1905">
        <v>3.9550000000000001</v>
      </c>
      <c r="I1905">
        <v>65.75</v>
      </c>
      <c r="J1905">
        <v>321</v>
      </c>
    </row>
    <row r="1906" spans="1:10" x14ac:dyDescent="0.35">
      <c r="A1906" t="s">
        <v>13534</v>
      </c>
      <c r="B1906">
        <v>763</v>
      </c>
      <c r="C1906">
        <v>4628</v>
      </c>
      <c r="D1906">
        <v>187</v>
      </c>
      <c r="E1906" t="s">
        <v>312</v>
      </c>
      <c r="F1906" t="s">
        <v>0</v>
      </c>
      <c r="G1906" t="s">
        <v>1979</v>
      </c>
      <c r="H1906">
        <v>3.077</v>
      </c>
      <c r="I1906">
        <v>44.68</v>
      </c>
      <c r="J1906">
        <v>96</v>
      </c>
    </row>
    <row r="1907" spans="1:10" x14ac:dyDescent="0.35">
      <c r="A1907" t="s">
        <v>13535</v>
      </c>
      <c r="B1907">
        <v>442</v>
      </c>
      <c r="C1907">
        <v>4625</v>
      </c>
      <c r="D1907">
        <v>188</v>
      </c>
      <c r="E1907" t="s">
        <v>319</v>
      </c>
      <c r="F1907" t="s">
        <v>0</v>
      </c>
      <c r="G1907" t="s">
        <v>13536</v>
      </c>
      <c r="H1907">
        <v>5.7910000000000004</v>
      </c>
      <c r="I1907">
        <v>78.97</v>
      </c>
      <c r="J1907">
        <v>237</v>
      </c>
    </row>
    <row r="1908" spans="1:10" x14ac:dyDescent="0.35">
      <c r="A1908" t="s">
        <v>13537</v>
      </c>
      <c r="B1908">
        <v>1024</v>
      </c>
      <c r="C1908">
        <v>4625</v>
      </c>
      <c r="D1908">
        <v>188</v>
      </c>
      <c r="E1908" t="s">
        <v>312</v>
      </c>
      <c r="F1908" t="s">
        <v>0</v>
      </c>
      <c r="G1908" t="s">
        <v>2135</v>
      </c>
      <c r="H1908">
        <v>2.4729999999999999</v>
      </c>
      <c r="I1908">
        <v>30.57</v>
      </c>
      <c r="J1908">
        <v>1024</v>
      </c>
    </row>
    <row r="1909" spans="1:10" x14ac:dyDescent="0.35">
      <c r="A1909" t="s">
        <v>13538</v>
      </c>
      <c r="B1909">
        <v>898</v>
      </c>
      <c r="C1909">
        <v>4625</v>
      </c>
      <c r="D1909">
        <v>188</v>
      </c>
      <c r="E1909" t="s">
        <v>328</v>
      </c>
      <c r="F1909" t="s">
        <v>0</v>
      </c>
      <c r="G1909" t="s">
        <v>2607</v>
      </c>
      <c r="H1909">
        <v>2.8849999999999998</v>
      </c>
      <c r="I1909">
        <v>42.39</v>
      </c>
      <c r="J1909">
        <v>208</v>
      </c>
    </row>
    <row r="1910" spans="1:10" x14ac:dyDescent="0.35">
      <c r="A1910" t="s">
        <v>13539</v>
      </c>
      <c r="B1910">
        <v>273</v>
      </c>
      <c r="C1910">
        <v>4600</v>
      </c>
      <c r="D1910">
        <v>191</v>
      </c>
      <c r="E1910" t="s">
        <v>319</v>
      </c>
      <c r="F1910" t="s">
        <v>0</v>
      </c>
      <c r="G1910" t="s">
        <v>13540</v>
      </c>
      <c r="H1910">
        <v>8.5619999999999994</v>
      </c>
      <c r="I1910">
        <v>85.36</v>
      </c>
      <c r="J1910">
        <v>61</v>
      </c>
    </row>
    <row r="1911" spans="1:10" x14ac:dyDescent="0.35">
      <c r="A1911" t="s">
        <v>13541</v>
      </c>
      <c r="B1911">
        <v>383</v>
      </c>
      <c r="C1911">
        <v>4590</v>
      </c>
      <c r="D1911">
        <v>192</v>
      </c>
      <c r="E1911" t="s">
        <v>319</v>
      </c>
      <c r="F1911" t="s">
        <v>0</v>
      </c>
      <c r="G1911" t="s">
        <v>13542</v>
      </c>
      <c r="H1911">
        <v>6.0579999999999998</v>
      </c>
      <c r="I1911">
        <v>87.02</v>
      </c>
      <c r="J1911">
        <v>64</v>
      </c>
    </row>
    <row r="1912" spans="1:10" x14ac:dyDescent="0.35">
      <c r="A1912" t="s">
        <v>13543</v>
      </c>
      <c r="B1912">
        <v>254</v>
      </c>
      <c r="C1912">
        <v>4590</v>
      </c>
      <c r="D1912">
        <v>192</v>
      </c>
      <c r="E1912" t="s">
        <v>319</v>
      </c>
      <c r="F1912" t="s">
        <v>0</v>
      </c>
      <c r="G1912" t="s">
        <v>2001</v>
      </c>
      <c r="H1912">
        <v>8.49</v>
      </c>
      <c r="I1912">
        <v>81.790000000000006</v>
      </c>
      <c r="J1912">
        <v>125</v>
      </c>
    </row>
    <row r="1913" spans="1:10" x14ac:dyDescent="0.35">
      <c r="A1913" t="s">
        <v>13544</v>
      </c>
      <c r="B1913">
        <v>767</v>
      </c>
      <c r="C1913">
        <v>4589</v>
      </c>
      <c r="D1913">
        <v>194</v>
      </c>
      <c r="E1913" t="s">
        <v>328</v>
      </c>
      <c r="F1913" t="s">
        <v>0</v>
      </c>
      <c r="G1913" t="s">
        <v>13545</v>
      </c>
      <c r="H1913">
        <v>2.67</v>
      </c>
      <c r="I1913">
        <v>51.13</v>
      </c>
      <c r="J1913">
        <v>474</v>
      </c>
    </row>
    <row r="1914" spans="1:10" x14ac:dyDescent="0.35">
      <c r="A1914" t="s">
        <v>13546</v>
      </c>
      <c r="B1914">
        <v>544</v>
      </c>
      <c r="C1914">
        <v>4572</v>
      </c>
      <c r="D1914">
        <v>195</v>
      </c>
      <c r="E1914" t="s">
        <v>319</v>
      </c>
      <c r="F1914" t="s">
        <v>0</v>
      </c>
      <c r="G1914" t="s">
        <v>2838</v>
      </c>
      <c r="H1914">
        <v>4.6449999999999996</v>
      </c>
      <c r="I1914">
        <v>84.48</v>
      </c>
      <c r="J1914">
        <v>275</v>
      </c>
    </row>
    <row r="1915" spans="1:10" x14ac:dyDescent="0.35">
      <c r="A1915" t="s">
        <v>13547</v>
      </c>
      <c r="B1915">
        <v>943</v>
      </c>
      <c r="C1915">
        <v>4557</v>
      </c>
      <c r="D1915">
        <v>196</v>
      </c>
      <c r="E1915" t="s">
        <v>312</v>
      </c>
      <c r="F1915" t="s">
        <v>0</v>
      </c>
      <c r="G1915" t="s">
        <v>1961</v>
      </c>
      <c r="H1915">
        <v>2.1120000000000001</v>
      </c>
      <c r="I1915">
        <v>38.590000000000003</v>
      </c>
      <c r="J1915">
        <v>588</v>
      </c>
    </row>
    <row r="1916" spans="1:10" x14ac:dyDescent="0.35">
      <c r="A1916" t="s">
        <v>13548</v>
      </c>
      <c r="B1916">
        <v>1159</v>
      </c>
      <c r="C1916">
        <v>4549</v>
      </c>
      <c r="D1916">
        <v>197</v>
      </c>
      <c r="E1916" t="s">
        <v>312</v>
      </c>
      <c r="F1916" t="s">
        <v>0</v>
      </c>
      <c r="G1916" t="s">
        <v>1958</v>
      </c>
      <c r="H1916">
        <v>2.1890000000000001</v>
      </c>
      <c r="I1916">
        <v>36.03</v>
      </c>
      <c r="J1916">
        <v>146</v>
      </c>
    </row>
    <row r="1917" spans="1:10" x14ac:dyDescent="0.35">
      <c r="A1917" t="s">
        <v>13549</v>
      </c>
      <c r="B1917">
        <v>505</v>
      </c>
      <c r="C1917">
        <v>4516</v>
      </c>
      <c r="D1917">
        <v>198</v>
      </c>
      <c r="E1917" t="s">
        <v>319</v>
      </c>
      <c r="F1917" t="s">
        <v>0</v>
      </c>
      <c r="G1917" t="s">
        <v>13531</v>
      </c>
      <c r="H1917">
        <v>4.8099999999999996</v>
      </c>
      <c r="I1917">
        <v>79.44</v>
      </c>
      <c r="J1917">
        <v>268</v>
      </c>
    </row>
    <row r="1918" spans="1:10" x14ac:dyDescent="0.35">
      <c r="A1918" t="s">
        <v>13550</v>
      </c>
      <c r="B1918">
        <v>1167</v>
      </c>
      <c r="C1918">
        <v>4462</v>
      </c>
      <c r="D1918">
        <v>199</v>
      </c>
      <c r="E1918" t="s">
        <v>319</v>
      </c>
      <c r="F1918" t="s">
        <v>0</v>
      </c>
      <c r="G1918" t="s">
        <v>2722</v>
      </c>
      <c r="H1918">
        <v>6.7069999999999999</v>
      </c>
      <c r="I1918">
        <v>73.59</v>
      </c>
      <c r="J1918">
        <v>421</v>
      </c>
    </row>
    <row r="1919" spans="1:10" x14ac:dyDescent="0.35">
      <c r="A1919" t="s">
        <v>13551</v>
      </c>
      <c r="B1919">
        <v>494</v>
      </c>
      <c r="C1919">
        <v>4458</v>
      </c>
      <c r="D1919">
        <v>200</v>
      </c>
      <c r="E1919" t="s">
        <v>319</v>
      </c>
      <c r="F1919" t="s">
        <v>0</v>
      </c>
      <c r="G1919" t="s">
        <v>3171</v>
      </c>
      <c r="H1919">
        <v>5.4260000000000002</v>
      </c>
      <c r="I1919">
        <v>91.86</v>
      </c>
      <c r="J1919">
        <v>153</v>
      </c>
    </row>
    <row r="1920" spans="1:10" x14ac:dyDescent="0.35">
      <c r="A1920" t="s">
        <v>13552</v>
      </c>
      <c r="B1920">
        <v>412</v>
      </c>
      <c r="C1920">
        <v>4452</v>
      </c>
      <c r="D1920">
        <v>201</v>
      </c>
      <c r="E1920" t="s">
        <v>328</v>
      </c>
      <c r="F1920" t="s">
        <v>0</v>
      </c>
      <c r="G1920" t="s">
        <v>1938</v>
      </c>
      <c r="H1920">
        <v>5.56</v>
      </c>
      <c r="I1920">
        <v>67.88</v>
      </c>
      <c r="J1920">
        <v>9</v>
      </c>
    </row>
    <row r="1921" spans="1:10" x14ac:dyDescent="0.35">
      <c r="A1921" t="s">
        <v>13553</v>
      </c>
      <c r="B1921">
        <v>1176</v>
      </c>
      <c r="C1921">
        <v>4438</v>
      </c>
      <c r="D1921">
        <v>202</v>
      </c>
      <c r="E1921" t="s">
        <v>312</v>
      </c>
      <c r="F1921" t="s">
        <v>0</v>
      </c>
      <c r="G1921" t="s">
        <v>1759</v>
      </c>
      <c r="H1921">
        <v>2.9420000000000002</v>
      </c>
      <c r="I1921">
        <v>40.909999999999997</v>
      </c>
      <c r="J1921">
        <v>233</v>
      </c>
    </row>
    <row r="1922" spans="1:10" x14ac:dyDescent="0.35">
      <c r="A1922" t="s">
        <v>13554</v>
      </c>
      <c r="B1922">
        <v>613</v>
      </c>
      <c r="C1922">
        <v>4417</v>
      </c>
      <c r="D1922">
        <v>203</v>
      </c>
      <c r="E1922" t="s">
        <v>328</v>
      </c>
      <c r="F1922" t="s">
        <v>0</v>
      </c>
      <c r="G1922" t="s">
        <v>2034</v>
      </c>
      <c r="H1922">
        <v>3.5950000000000002</v>
      </c>
      <c r="I1922">
        <v>62.53</v>
      </c>
      <c r="J1922">
        <v>120</v>
      </c>
    </row>
    <row r="1923" spans="1:10" x14ac:dyDescent="0.35">
      <c r="A1923" t="s">
        <v>13555</v>
      </c>
      <c r="B1923">
        <v>1103</v>
      </c>
      <c r="C1923">
        <v>4389</v>
      </c>
      <c r="D1923">
        <v>204</v>
      </c>
      <c r="E1923" t="s">
        <v>312</v>
      </c>
      <c r="F1923" t="s">
        <v>0</v>
      </c>
      <c r="G1923" t="s">
        <v>2983</v>
      </c>
      <c r="H1923">
        <v>2.1840000000000002</v>
      </c>
      <c r="I1923">
        <v>45.37</v>
      </c>
      <c r="J1923">
        <v>87</v>
      </c>
    </row>
    <row r="1924" spans="1:10" x14ac:dyDescent="0.35">
      <c r="A1924" t="s">
        <v>13556</v>
      </c>
      <c r="B1924">
        <v>1143</v>
      </c>
      <c r="C1924">
        <v>4384</v>
      </c>
      <c r="D1924">
        <v>205</v>
      </c>
      <c r="E1924" t="s">
        <v>319</v>
      </c>
      <c r="F1924" t="s">
        <v>0</v>
      </c>
      <c r="G1924" t="s">
        <v>1940</v>
      </c>
      <c r="H1924">
        <v>5.3109999999999999</v>
      </c>
      <c r="I1924">
        <v>75.239999999999995</v>
      </c>
      <c r="J1924">
        <v>177</v>
      </c>
    </row>
    <row r="1925" spans="1:10" x14ac:dyDescent="0.35">
      <c r="A1925" t="s">
        <v>13557</v>
      </c>
      <c r="B1925">
        <v>566</v>
      </c>
      <c r="C1925">
        <v>4338</v>
      </c>
      <c r="D1925">
        <v>206</v>
      </c>
      <c r="E1925" t="s">
        <v>328</v>
      </c>
      <c r="F1925" t="s">
        <v>0</v>
      </c>
      <c r="G1925" t="s">
        <v>13558</v>
      </c>
      <c r="H1925">
        <v>4.218</v>
      </c>
      <c r="I1925">
        <v>63.96</v>
      </c>
      <c r="J1925">
        <v>255</v>
      </c>
    </row>
    <row r="1926" spans="1:10" x14ac:dyDescent="0.35">
      <c r="A1926" t="s">
        <v>13559</v>
      </c>
      <c r="B1926">
        <v>653</v>
      </c>
      <c r="C1926">
        <v>4327</v>
      </c>
      <c r="D1926">
        <v>207</v>
      </c>
      <c r="E1926" t="s">
        <v>328</v>
      </c>
      <c r="F1926" t="s">
        <v>0</v>
      </c>
      <c r="G1926" t="s">
        <v>13560</v>
      </c>
      <c r="H1926">
        <v>3.39</v>
      </c>
      <c r="I1926">
        <v>58.04</v>
      </c>
      <c r="J1926">
        <v>254</v>
      </c>
    </row>
    <row r="1927" spans="1:10" x14ac:dyDescent="0.35">
      <c r="A1927" t="s">
        <v>13561</v>
      </c>
      <c r="B1927">
        <v>400</v>
      </c>
      <c r="C1927">
        <v>4316</v>
      </c>
      <c r="D1927">
        <v>208</v>
      </c>
      <c r="E1927" t="s">
        <v>319</v>
      </c>
      <c r="F1927" t="s">
        <v>0</v>
      </c>
      <c r="G1927" t="s">
        <v>3356</v>
      </c>
      <c r="H1927">
        <v>5.726</v>
      </c>
      <c r="I1927">
        <v>81.17</v>
      </c>
      <c r="J1927">
        <v>162</v>
      </c>
    </row>
    <row r="1928" spans="1:10" x14ac:dyDescent="0.35">
      <c r="A1928" t="s">
        <v>13562</v>
      </c>
      <c r="B1928">
        <v>401</v>
      </c>
      <c r="C1928">
        <v>4284</v>
      </c>
      <c r="D1928">
        <v>209</v>
      </c>
      <c r="E1928" t="s">
        <v>319</v>
      </c>
      <c r="F1928" t="s">
        <v>0</v>
      </c>
      <c r="G1928" t="s">
        <v>3718</v>
      </c>
      <c r="H1928">
        <v>6.5750000000000002</v>
      </c>
      <c r="I1928">
        <v>82.4</v>
      </c>
      <c r="J1928">
        <v>401</v>
      </c>
    </row>
    <row r="1929" spans="1:10" x14ac:dyDescent="0.35">
      <c r="A1929" t="s">
        <v>13563</v>
      </c>
      <c r="B1929">
        <v>720</v>
      </c>
      <c r="C1929">
        <v>4257</v>
      </c>
      <c r="D1929">
        <v>210</v>
      </c>
      <c r="E1929" t="s">
        <v>319</v>
      </c>
      <c r="F1929" t="s">
        <v>0</v>
      </c>
      <c r="G1929" t="s">
        <v>3288</v>
      </c>
      <c r="H1929">
        <v>4.8639999999999999</v>
      </c>
      <c r="I1929">
        <v>79.38</v>
      </c>
      <c r="J1929">
        <v>527</v>
      </c>
    </row>
    <row r="1930" spans="1:10" x14ac:dyDescent="0.35">
      <c r="A1930" t="s">
        <v>13564</v>
      </c>
      <c r="B1930">
        <v>4778</v>
      </c>
      <c r="C1930">
        <v>4245</v>
      </c>
      <c r="D1930">
        <v>211</v>
      </c>
      <c r="E1930" t="s">
        <v>328</v>
      </c>
      <c r="F1930" t="s">
        <v>0</v>
      </c>
      <c r="G1930" t="s">
        <v>1836</v>
      </c>
      <c r="H1930">
        <v>6.6879999999999997</v>
      </c>
      <c r="I1930">
        <v>70.5</v>
      </c>
      <c r="J1930">
        <v>355</v>
      </c>
    </row>
    <row r="1931" spans="1:10" x14ac:dyDescent="0.35">
      <c r="A1931" t="s">
        <v>13565</v>
      </c>
      <c r="B1931">
        <v>888</v>
      </c>
      <c r="C1931">
        <v>4243</v>
      </c>
      <c r="D1931">
        <v>212</v>
      </c>
      <c r="E1931" t="s">
        <v>328</v>
      </c>
      <c r="F1931" t="s">
        <v>0</v>
      </c>
      <c r="G1931" t="s">
        <v>2751</v>
      </c>
      <c r="H1931">
        <v>2.754</v>
      </c>
      <c r="I1931">
        <v>54.09</v>
      </c>
      <c r="J1931">
        <v>162</v>
      </c>
    </row>
    <row r="1932" spans="1:10" x14ac:dyDescent="0.35">
      <c r="A1932" t="s">
        <v>13566</v>
      </c>
      <c r="B1932">
        <v>471</v>
      </c>
      <c r="C1932">
        <v>4202</v>
      </c>
      <c r="D1932">
        <v>213</v>
      </c>
      <c r="E1932" t="s">
        <v>328</v>
      </c>
      <c r="F1932" t="s">
        <v>0</v>
      </c>
      <c r="G1932" t="s">
        <v>13567</v>
      </c>
      <c r="H1932">
        <v>4.4020000000000001</v>
      </c>
      <c r="I1932">
        <v>67.31</v>
      </c>
      <c r="J1932">
        <v>101</v>
      </c>
    </row>
    <row r="1933" spans="1:10" x14ac:dyDescent="0.35">
      <c r="A1933" t="s">
        <v>13568</v>
      </c>
      <c r="B1933">
        <v>554</v>
      </c>
      <c r="C1933">
        <v>4202</v>
      </c>
      <c r="D1933">
        <v>213</v>
      </c>
      <c r="E1933" t="s">
        <v>328</v>
      </c>
      <c r="F1933" t="s">
        <v>0</v>
      </c>
      <c r="G1933" t="s">
        <v>1938</v>
      </c>
      <c r="H1933">
        <v>3.6720000000000002</v>
      </c>
      <c r="I1933">
        <v>51.12</v>
      </c>
      <c r="J1933">
        <v>182</v>
      </c>
    </row>
    <row r="1934" spans="1:10" x14ac:dyDescent="0.35">
      <c r="A1934" t="s">
        <v>13569</v>
      </c>
      <c r="B1934">
        <v>453</v>
      </c>
      <c r="C1934">
        <v>4160</v>
      </c>
      <c r="D1934">
        <v>215</v>
      </c>
      <c r="E1934" t="s">
        <v>328</v>
      </c>
      <c r="F1934" t="s">
        <v>0</v>
      </c>
      <c r="G1934" t="s">
        <v>1705</v>
      </c>
      <c r="H1934">
        <v>4.7089999999999996</v>
      </c>
      <c r="I1934">
        <v>53.84</v>
      </c>
      <c r="J1934">
        <v>284</v>
      </c>
    </row>
    <row r="1935" spans="1:10" x14ac:dyDescent="0.35">
      <c r="A1935" t="s">
        <v>13570</v>
      </c>
      <c r="B1935">
        <v>1414</v>
      </c>
      <c r="C1935">
        <v>4157</v>
      </c>
      <c r="D1935">
        <v>216</v>
      </c>
      <c r="E1935" t="s">
        <v>328</v>
      </c>
      <c r="F1935" t="s">
        <v>0</v>
      </c>
      <c r="G1935" t="s">
        <v>13571</v>
      </c>
      <c r="H1935">
        <v>5.2960000000000003</v>
      </c>
      <c r="I1935">
        <v>72.87</v>
      </c>
      <c r="J1935">
        <v>241</v>
      </c>
    </row>
    <row r="1936" spans="1:10" x14ac:dyDescent="0.35">
      <c r="A1936" t="s">
        <v>13572</v>
      </c>
      <c r="B1936">
        <v>564</v>
      </c>
      <c r="C1936">
        <v>4151</v>
      </c>
      <c r="D1936">
        <v>217</v>
      </c>
      <c r="E1936" t="s">
        <v>319</v>
      </c>
      <c r="F1936" t="s">
        <v>0</v>
      </c>
      <c r="G1936" t="s">
        <v>2073</v>
      </c>
      <c r="H1936">
        <v>4.5439999999999996</v>
      </c>
      <c r="I1936">
        <v>82.94</v>
      </c>
      <c r="J1936">
        <v>430</v>
      </c>
    </row>
    <row r="1937" spans="1:10" x14ac:dyDescent="0.35">
      <c r="A1937" t="s">
        <v>13573</v>
      </c>
      <c r="B1937">
        <v>517</v>
      </c>
      <c r="C1937">
        <v>4131</v>
      </c>
      <c r="D1937">
        <v>218</v>
      </c>
      <c r="E1937" t="s">
        <v>328</v>
      </c>
      <c r="F1937" t="s">
        <v>0</v>
      </c>
      <c r="G1937" t="s">
        <v>13574</v>
      </c>
      <c r="H1937">
        <v>3.956</v>
      </c>
      <c r="I1937">
        <v>62.9</v>
      </c>
      <c r="J1937">
        <v>256</v>
      </c>
    </row>
    <row r="1938" spans="1:10" x14ac:dyDescent="0.35">
      <c r="A1938" t="s">
        <v>13575</v>
      </c>
      <c r="B1938">
        <v>382</v>
      </c>
      <c r="C1938">
        <v>4124</v>
      </c>
      <c r="D1938">
        <v>219</v>
      </c>
      <c r="E1938" t="s">
        <v>319</v>
      </c>
      <c r="F1938" t="s">
        <v>0</v>
      </c>
      <c r="G1938" t="s">
        <v>3544</v>
      </c>
      <c r="H1938">
        <v>6.1050000000000004</v>
      </c>
      <c r="I1938">
        <v>80.64</v>
      </c>
      <c r="J1938">
        <v>206</v>
      </c>
    </row>
    <row r="1939" spans="1:10" x14ac:dyDescent="0.35">
      <c r="A1939" t="s">
        <v>13576</v>
      </c>
      <c r="B1939">
        <v>271</v>
      </c>
      <c r="C1939">
        <v>4083</v>
      </c>
      <c r="D1939">
        <v>220</v>
      </c>
      <c r="E1939" t="s">
        <v>328</v>
      </c>
      <c r="F1939" t="s">
        <v>0</v>
      </c>
      <c r="G1939" t="s">
        <v>1938</v>
      </c>
      <c r="H1939">
        <v>6.9349999999999996</v>
      </c>
      <c r="I1939">
        <v>75.14</v>
      </c>
      <c r="J1939">
        <v>56</v>
      </c>
    </row>
    <row r="1940" spans="1:10" x14ac:dyDescent="0.35">
      <c r="A1940" t="s">
        <v>13577</v>
      </c>
      <c r="B1940">
        <v>903</v>
      </c>
      <c r="C1940">
        <v>4079</v>
      </c>
      <c r="D1940">
        <v>221</v>
      </c>
      <c r="E1940" t="s">
        <v>312</v>
      </c>
      <c r="F1940" t="s">
        <v>0</v>
      </c>
      <c r="G1940" t="s">
        <v>3626</v>
      </c>
      <c r="H1940">
        <v>2.17</v>
      </c>
      <c r="I1940">
        <v>34.46</v>
      </c>
      <c r="J1940">
        <v>222</v>
      </c>
    </row>
    <row r="1941" spans="1:10" x14ac:dyDescent="0.35">
      <c r="A1941" t="s">
        <v>13578</v>
      </c>
      <c r="B1941">
        <v>1538</v>
      </c>
      <c r="C1941">
        <v>4079</v>
      </c>
      <c r="D1941">
        <v>221</v>
      </c>
      <c r="E1941" t="s">
        <v>328</v>
      </c>
      <c r="F1941" t="s">
        <v>0</v>
      </c>
      <c r="G1941" t="s">
        <v>2063</v>
      </c>
      <c r="H1941">
        <v>4.2130000000000001</v>
      </c>
      <c r="I1941">
        <v>53.77</v>
      </c>
      <c r="J1941">
        <v>453</v>
      </c>
    </row>
    <row r="1942" spans="1:10" x14ac:dyDescent="0.35">
      <c r="A1942" t="s">
        <v>13579</v>
      </c>
      <c r="B1942">
        <v>638</v>
      </c>
      <c r="C1942">
        <v>4070</v>
      </c>
      <c r="D1942">
        <v>223</v>
      </c>
      <c r="E1942" t="s">
        <v>319</v>
      </c>
      <c r="F1942" t="s">
        <v>0</v>
      </c>
      <c r="G1942" t="s">
        <v>13580</v>
      </c>
      <c r="H1942">
        <v>7.6470000000000002</v>
      </c>
      <c r="I1942">
        <v>95.31</v>
      </c>
      <c r="J1942">
        <v>249</v>
      </c>
    </row>
    <row r="1943" spans="1:10" x14ac:dyDescent="0.35">
      <c r="A1943" t="s">
        <v>13581</v>
      </c>
      <c r="B1943">
        <v>732</v>
      </c>
      <c r="C1943">
        <v>4070</v>
      </c>
      <c r="D1943">
        <v>223</v>
      </c>
      <c r="E1943" t="s">
        <v>312</v>
      </c>
      <c r="F1943" t="s">
        <v>0</v>
      </c>
      <c r="G1943" t="s">
        <v>1777</v>
      </c>
      <c r="H1943">
        <v>2.573</v>
      </c>
      <c r="I1943">
        <v>43.3</v>
      </c>
      <c r="J1943">
        <v>83</v>
      </c>
    </row>
    <row r="1944" spans="1:10" x14ac:dyDescent="0.35">
      <c r="A1944" t="s">
        <v>13582</v>
      </c>
      <c r="B1944">
        <v>273</v>
      </c>
      <c r="C1944">
        <v>4040</v>
      </c>
      <c r="D1944">
        <v>225</v>
      </c>
      <c r="E1944" t="s">
        <v>319</v>
      </c>
      <c r="F1944" t="s">
        <v>0</v>
      </c>
      <c r="G1944" t="s">
        <v>1697</v>
      </c>
      <c r="H1944">
        <v>7.202</v>
      </c>
      <c r="I1944">
        <v>70.81</v>
      </c>
      <c r="J1944">
        <v>143</v>
      </c>
    </row>
    <row r="1945" spans="1:10" x14ac:dyDescent="0.35">
      <c r="A1945" t="s">
        <v>13583</v>
      </c>
      <c r="B1945">
        <v>657</v>
      </c>
      <c r="C1945">
        <v>4005</v>
      </c>
      <c r="D1945">
        <v>226</v>
      </c>
      <c r="E1945" t="s">
        <v>328</v>
      </c>
      <c r="F1945" t="s">
        <v>0</v>
      </c>
      <c r="G1945" t="s">
        <v>8311</v>
      </c>
      <c r="H1945">
        <v>3.456</v>
      </c>
      <c r="I1945">
        <v>60.1</v>
      </c>
      <c r="J1945">
        <v>144</v>
      </c>
    </row>
    <row r="1946" spans="1:10" x14ac:dyDescent="0.35">
      <c r="A1946" t="s">
        <v>13584</v>
      </c>
      <c r="B1946">
        <v>411</v>
      </c>
      <c r="C1946">
        <v>3998</v>
      </c>
      <c r="D1946">
        <v>227</v>
      </c>
      <c r="E1946" t="s">
        <v>319</v>
      </c>
      <c r="F1946" t="s">
        <v>0</v>
      </c>
      <c r="G1946" t="s">
        <v>7822</v>
      </c>
      <c r="H1946">
        <v>4.9290000000000003</v>
      </c>
      <c r="I1946">
        <v>77.45</v>
      </c>
      <c r="J1946">
        <v>410</v>
      </c>
    </row>
    <row r="1947" spans="1:10" x14ac:dyDescent="0.35">
      <c r="A1947" t="s">
        <v>13585</v>
      </c>
      <c r="B1947">
        <v>615</v>
      </c>
      <c r="C1947">
        <v>3998</v>
      </c>
      <c r="D1947">
        <v>227</v>
      </c>
      <c r="E1947" t="s">
        <v>328</v>
      </c>
      <c r="F1947" t="s">
        <v>0</v>
      </c>
      <c r="G1947" t="s">
        <v>2470</v>
      </c>
      <c r="H1947">
        <v>3.1160000000000001</v>
      </c>
      <c r="I1947">
        <v>65.180000000000007</v>
      </c>
      <c r="J1947">
        <v>57</v>
      </c>
    </row>
    <row r="1948" spans="1:10" x14ac:dyDescent="0.35">
      <c r="A1948" t="s">
        <v>13586</v>
      </c>
      <c r="B1948">
        <v>1239</v>
      </c>
      <c r="C1948">
        <v>3982</v>
      </c>
      <c r="D1948">
        <v>229</v>
      </c>
      <c r="E1948" t="s">
        <v>312</v>
      </c>
      <c r="F1948" t="s">
        <v>0</v>
      </c>
      <c r="G1948" t="s">
        <v>2135</v>
      </c>
      <c r="H1948">
        <v>2.5779999999999998</v>
      </c>
      <c r="I1948">
        <v>32.29</v>
      </c>
      <c r="J1948">
        <v>254</v>
      </c>
    </row>
    <row r="1949" spans="1:10" x14ac:dyDescent="0.35">
      <c r="A1949" t="s">
        <v>13587</v>
      </c>
      <c r="B1949">
        <v>244</v>
      </c>
      <c r="C1949">
        <v>3969</v>
      </c>
      <c r="D1949">
        <v>230</v>
      </c>
      <c r="E1949" t="s">
        <v>319</v>
      </c>
      <c r="F1949" t="s">
        <v>0</v>
      </c>
      <c r="G1949" t="s">
        <v>2163</v>
      </c>
      <c r="H1949">
        <v>9.1059999999999999</v>
      </c>
      <c r="I1949">
        <v>92.18</v>
      </c>
      <c r="J1949">
        <v>148</v>
      </c>
    </row>
    <row r="1950" spans="1:10" x14ac:dyDescent="0.35">
      <c r="A1950" t="s">
        <v>13588</v>
      </c>
      <c r="B1950">
        <v>192</v>
      </c>
      <c r="C1950">
        <v>3956</v>
      </c>
      <c r="D1950">
        <v>231</v>
      </c>
      <c r="E1950" t="s">
        <v>319</v>
      </c>
      <c r="F1950" t="s">
        <v>0</v>
      </c>
      <c r="G1950" t="s">
        <v>1836</v>
      </c>
      <c r="H1950">
        <v>10.983000000000001</v>
      </c>
      <c r="I1950">
        <v>86.02</v>
      </c>
      <c r="J1950">
        <v>119</v>
      </c>
    </row>
    <row r="1951" spans="1:10" x14ac:dyDescent="0.35">
      <c r="A1951" t="s">
        <v>13589</v>
      </c>
      <c r="B1951">
        <v>651</v>
      </c>
      <c r="C1951">
        <v>3947</v>
      </c>
      <c r="D1951">
        <v>232</v>
      </c>
      <c r="E1951" t="s">
        <v>328</v>
      </c>
      <c r="F1951" t="s">
        <v>0</v>
      </c>
      <c r="G1951" t="s">
        <v>6069</v>
      </c>
      <c r="H1951">
        <v>3.31</v>
      </c>
      <c r="I1951">
        <v>53.72</v>
      </c>
      <c r="J1951">
        <v>78</v>
      </c>
    </row>
    <row r="1952" spans="1:10" x14ac:dyDescent="0.35">
      <c r="A1952" t="s">
        <v>13590</v>
      </c>
      <c r="B1952">
        <v>407</v>
      </c>
      <c r="C1952">
        <v>3923</v>
      </c>
      <c r="D1952">
        <v>233</v>
      </c>
      <c r="E1952" t="s">
        <v>319</v>
      </c>
      <c r="F1952" t="s">
        <v>0</v>
      </c>
      <c r="G1952" t="s">
        <v>2799</v>
      </c>
      <c r="H1952">
        <v>5.165</v>
      </c>
      <c r="I1952">
        <v>91.85</v>
      </c>
      <c r="J1952">
        <v>137</v>
      </c>
    </row>
    <row r="1953" spans="1:10" x14ac:dyDescent="0.35">
      <c r="A1953" t="s">
        <v>13591</v>
      </c>
      <c r="B1953">
        <v>657</v>
      </c>
      <c r="C1953">
        <v>3873</v>
      </c>
      <c r="D1953">
        <v>234</v>
      </c>
      <c r="E1953" t="s">
        <v>319</v>
      </c>
      <c r="F1953" t="s">
        <v>0</v>
      </c>
      <c r="G1953" t="s">
        <v>3052</v>
      </c>
      <c r="H1953">
        <v>3.1749999999999998</v>
      </c>
      <c r="I1953">
        <v>88.54</v>
      </c>
      <c r="J1953">
        <v>657</v>
      </c>
    </row>
    <row r="1954" spans="1:10" x14ac:dyDescent="0.35">
      <c r="A1954" t="s">
        <v>13592</v>
      </c>
      <c r="B1954">
        <v>1233</v>
      </c>
      <c r="C1954">
        <v>3869</v>
      </c>
      <c r="D1954">
        <v>235</v>
      </c>
      <c r="E1954" t="s">
        <v>328</v>
      </c>
      <c r="F1954" t="s">
        <v>0</v>
      </c>
      <c r="G1954" t="s">
        <v>2197</v>
      </c>
      <c r="H1954">
        <v>3.8519999999999999</v>
      </c>
      <c r="I1954">
        <v>53.06</v>
      </c>
      <c r="J1954">
        <v>185</v>
      </c>
    </row>
    <row r="1955" spans="1:10" x14ac:dyDescent="0.35">
      <c r="A1955" t="s">
        <v>13593</v>
      </c>
      <c r="B1955">
        <v>213</v>
      </c>
      <c r="C1955">
        <v>3862</v>
      </c>
      <c r="D1955">
        <v>236</v>
      </c>
      <c r="E1955" t="s">
        <v>319</v>
      </c>
      <c r="F1955" t="s">
        <v>0</v>
      </c>
      <c r="G1955" t="s">
        <v>13594</v>
      </c>
      <c r="H1955">
        <v>10.066000000000001</v>
      </c>
      <c r="I1955">
        <v>95</v>
      </c>
      <c r="J1955">
        <v>43</v>
      </c>
    </row>
    <row r="1956" spans="1:10" x14ac:dyDescent="0.35">
      <c r="A1956" t="s">
        <v>13595</v>
      </c>
      <c r="B1956">
        <v>764</v>
      </c>
      <c r="C1956">
        <v>3849</v>
      </c>
      <c r="D1956">
        <v>237</v>
      </c>
      <c r="E1956" t="s">
        <v>328</v>
      </c>
      <c r="F1956" t="s">
        <v>0</v>
      </c>
      <c r="G1956" t="s">
        <v>2675</v>
      </c>
      <c r="H1956">
        <v>2.65</v>
      </c>
      <c r="I1956">
        <v>70.56</v>
      </c>
      <c r="J1956">
        <v>250</v>
      </c>
    </row>
    <row r="1957" spans="1:10" x14ac:dyDescent="0.35">
      <c r="A1957" t="s">
        <v>13596</v>
      </c>
      <c r="B1957">
        <v>437</v>
      </c>
      <c r="C1957">
        <v>3844</v>
      </c>
      <c r="D1957">
        <v>238</v>
      </c>
      <c r="E1957" t="s">
        <v>328</v>
      </c>
      <c r="F1957" t="s">
        <v>0</v>
      </c>
      <c r="G1957" t="s">
        <v>2135</v>
      </c>
      <c r="H1957">
        <v>4.7</v>
      </c>
      <c r="I1957">
        <v>74.569999999999993</v>
      </c>
      <c r="J1957">
        <v>275</v>
      </c>
    </row>
    <row r="1958" spans="1:10" x14ac:dyDescent="0.35">
      <c r="A1958" t="s">
        <v>13597</v>
      </c>
      <c r="B1958">
        <v>943</v>
      </c>
      <c r="C1958">
        <v>3837</v>
      </c>
      <c r="D1958">
        <v>239</v>
      </c>
      <c r="E1958" t="s">
        <v>319</v>
      </c>
      <c r="F1958" t="s">
        <v>0</v>
      </c>
      <c r="G1958" t="s">
        <v>1958</v>
      </c>
      <c r="H1958">
        <v>4.5110000000000001</v>
      </c>
      <c r="I1958">
        <v>78.680000000000007</v>
      </c>
      <c r="J1958">
        <v>242</v>
      </c>
    </row>
    <row r="1959" spans="1:10" x14ac:dyDescent="0.35">
      <c r="A1959" t="s">
        <v>13598</v>
      </c>
      <c r="B1959">
        <v>349</v>
      </c>
      <c r="C1959">
        <v>3830</v>
      </c>
      <c r="D1959">
        <v>240</v>
      </c>
      <c r="E1959" t="s">
        <v>319</v>
      </c>
      <c r="F1959" t="s">
        <v>0</v>
      </c>
      <c r="G1959" t="s">
        <v>13599</v>
      </c>
      <c r="H1959">
        <v>5.859</v>
      </c>
      <c r="I1959">
        <v>76.400000000000006</v>
      </c>
      <c r="J1959">
        <v>138</v>
      </c>
    </row>
    <row r="1960" spans="1:10" x14ac:dyDescent="0.35">
      <c r="A1960" t="s">
        <v>13600</v>
      </c>
      <c r="B1960">
        <v>577</v>
      </c>
      <c r="C1960">
        <v>3825</v>
      </c>
      <c r="D1960">
        <v>241</v>
      </c>
      <c r="E1960" t="s">
        <v>312</v>
      </c>
      <c r="F1960" t="s">
        <v>0</v>
      </c>
      <c r="G1960" t="s">
        <v>2063</v>
      </c>
      <c r="H1960">
        <v>3.681</v>
      </c>
      <c r="I1960">
        <v>42.81</v>
      </c>
      <c r="J1960">
        <v>576</v>
      </c>
    </row>
    <row r="1961" spans="1:10" x14ac:dyDescent="0.35">
      <c r="A1961" t="s">
        <v>13601</v>
      </c>
      <c r="B1961">
        <v>783</v>
      </c>
      <c r="C1961">
        <v>3793</v>
      </c>
      <c r="D1961">
        <v>242</v>
      </c>
      <c r="E1961" t="s">
        <v>319</v>
      </c>
      <c r="F1961" t="s">
        <v>0</v>
      </c>
      <c r="G1961" t="s">
        <v>13602</v>
      </c>
      <c r="H1961">
        <v>2.4969999999999999</v>
      </c>
      <c r="I1961">
        <v>40.57</v>
      </c>
      <c r="J1961">
        <v>453</v>
      </c>
    </row>
    <row r="1962" spans="1:10" x14ac:dyDescent="0.35">
      <c r="A1962" t="s">
        <v>13603</v>
      </c>
      <c r="B1962">
        <v>503</v>
      </c>
      <c r="C1962">
        <v>3791</v>
      </c>
      <c r="D1962">
        <v>243</v>
      </c>
      <c r="E1962" t="s">
        <v>312</v>
      </c>
      <c r="F1962" t="s">
        <v>0</v>
      </c>
      <c r="G1962" t="s">
        <v>3732</v>
      </c>
      <c r="H1962">
        <v>2.8580000000000001</v>
      </c>
      <c r="I1962">
        <v>46.3</v>
      </c>
      <c r="J1962">
        <v>393</v>
      </c>
    </row>
    <row r="1963" spans="1:10" x14ac:dyDescent="0.35">
      <c r="A1963" t="s">
        <v>13604</v>
      </c>
      <c r="B1963">
        <v>453</v>
      </c>
      <c r="C1963">
        <v>3785</v>
      </c>
      <c r="D1963">
        <v>244</v>
      </c>
      <c r="E1963" t="s">
        <v>312</v>
      </c>
      <c r="F1963" t="s">
        <v>0</v>
      </c>
      <c r="G1963" t="s">
        <v>1751</v>
      </c>
      <c r="H1963">
        <v>4.4729999999999999</v>
      </c>
      <c r="I1963">
        <v>45.62</v>
      </c>
      <c r="J1963">
        <v>43</v>
      </c>
    </row>
    <row r="1964" spans="1:10" x14ac:dyDescent="0.35">
      <c r="A1964" t="s">
        <v>13605</v>
      </c>
      <c r="B1964">
        <v>310</v>
      </c>
      <c r="C1964">
        <v>3783</v>
      </c>
      <c r="D1964">
        <v>245</v>
      </c>
      <c r="E1964" t="s">
        <v>319</v>
      </c>
      <c r="F1964" t="s">
        <v>0</v>
      </c>
      <c r="G1964" t="s">
        <v>2273</v>
      </c>
      <c r="H1964">
        <v>7.0350000000000001</v>
      </c>
      <c r="I1964">
        <v>86.78</v>
      </c>
      <c r="J1964">
        <v>310</v>
      </c>
    </row>
    <row r="1965" spans="1:10" x14ac:dyDescent="0.35">
      <c r="A1965" t="s">
        <v>13606</v>
      </c>
      <c r="B1965">
        <v>2467</v>
      </c>
      <c r="C1965">
        <v>3782</v>
      </c>
      <c r="D1965">
        <v>246</v>
      </c>
      <c r="E1965" t="s">
        <v>312</v>
      </c>
      <c r="F1965" t="s">
        <v>0</v>
      </c>
      <c r="G1965" t="s">
        <v>2596</v>
      </c>
      <c r="H1965">
        <v>3.9279999999999999</v>
      </c>
      <c r="I1965">
        <v>35.71</v>
      </c>
      <c r="J1965">
        <v>407</v>
      </c>
    </row>
    <row r="1966" spans="1:10" x14ac:dyDescent="0.35">
      <c r="A1966" t="s">
        <v>13607</v>
      </c>
      <c r="B1966">
        <v>480</v>
      </c>
      <c r="C1966">
        <v>3769</v>
      </c>
      <c r="D1966">
        <v>247</v>
      </c>
      <c r="E1966" t="s">
        <v>312</v>
      </c>
      <c r="F1966" t="s">
        <v>0</v>
      </c>
      <c r="G1966" t="s">
        <v>2560</v>
      </c>
      <c r="H1966">
        <v>3.9790000000000001</v>
      </c>
      <c r="I1966">
        <v>46.83</v>
      </c>
      <c r="J1966">
        <v>400</v>
      </c>
    </row>
    <row r="1967" spans="1:10" x14ac:dyDescent="0.35">
      <c r="A1967" t="s">
        <v>13608</v>
      </c>
      <c r="B1967">
        <v>676</v>
      </c>
      <c r="C1967">
        <v>3750</v>
      </c>
      <c r="D1967">
        <v>248</v>
      </c>
      <c r="E1967" t="s">
        <v>312</v>
      </c>
      <c r="F1967" t="s">
        <v>0</v>
      </c>
      <c r="G1967" t="s">
        <v>2319</v>
      </c>
      <c r="H1967">
        <v>2.8889999999999998</v>
      </c>
      <c r="I1967">
        <v>43.87</v>
      </c>
      <c r="J1967">
        <v>31</v>
      </c>
    </row>
    <row r="1968" spans="1:10" x14ac:dyDescent="0.35">
      <c r="A1968" t="s">
        <v>13609</v>
      </c>
      <c r="B1968">
        <v>444</v>
      </c>
      <c r="C1968">
        <v>3749</v>
      </c>
      <c r="D1968">
        <v>249</v>
      </c>
      <c r="E1968" t="s">
        <v>319</v>
      </c>
      <c r="F1968" t="s">
        <v>0</v>
      </c>
      <c r="G1968" t="s">
        <v>2799</v>
      </c>
      <c r="H1968">
        <v>4.4939999999999998</v>
      </c>
      <c r="I1968">
        <v>87.5</v>
      </c>
      <c r="J1968">
        <v>107</v>
      </c>
    </row>
    <row r="1969" spans="1:10" x14ac:dyDescent="0.35">
      <c r="A1969" t="s">
        <v>13610</v>
      </c>
      <c r="B1969">
        <v>989</v>
      </c>
      <c r="C1969">
        <v>3736</v>
      </c>
      <c r="D1969">
        <v>250</v>
      </c>
      <c r="E1969" t="s">
        <v>312</v>
      </c>
      <c r="F1969" t="s">
        <v>0</v>
      </c>
      <c r="G1969" t="s">
        <v>13611</v>
      </c>
      <c r="H1969">
        <v>1.9870000000000001</v>
      </c>
      <c r="I1969">
        <v>28.5</v>
      </c>
      <c r="J1969">
        <v>24</v>
      </c>
    </row>
    <row r="1970" spans="1:10" x14ac:dyDescent="0.35">
      <c r="A1970" t="s">
        <v>13612</v>
      </c>
      <c r="B1970">
        <v>670</v>
      </c>
      <c r="C1970">
        <v>3723</v>
      </c>
      <c r="D1970">
        <v>251</v>
      </c>
      <c r="E1970" t="s">
        <v>312</v>
      </c>
      <c r="F1970" t="s">
        <v>0</v>
      </c>
      <c r="G1970" t="s">
        <v>3331</v>
      </c>
      <c r="H1970">
        <v>2.444</v>
      </c>
      <c r="I1970">
        <v>39.229999999999997</v>
      </c>
      <c r="J1970">
        <v>59</v>
      </c>
    </row>
    <row r="1971" spans="1:10" x14ac:dyDescent="0.35">
      <c r="A1971" t="s">
        <v>13613</v>
      </c>
      <c r="B1971">
        <v>830</v>
      </c>
      <c r="C1971">
        <v>3699</v>
      </c>
      <c r="D1971">
        <v>252</v>
      </c>
      <c r="E1971" t="s">
        <v>312</v>
      </c>
      <c r="F1971" t="s">
        <v>0</v>
      </c>
      <c r="G1971" t="s">
        <v>2077</v>
      </c>
      <c r="H1971">
        <v>2.1280000000000001</v>
      </c>
      <c r="I1971">
        <v>30.1</v>
      </c>
      <c r="J1971">
        <v>38</v>
      </c>
    </row>
    <row r="1972" spans="1:10" x14ac:dyDescent="0.35">
      <c r="A1972" t="s">
        <v>13614</v>
      </c>
      <c r="B1972">
        <v>244</v>
      </c>
      <c r="C1972">
        <v>3697</v>
      </c>
      <c r="D1972">
        <v>253</v>
      </c>
      <c r="E1972" t="s">
        <v>319</v>
      </c>
      <c r="F1972" t="s">
        <v>0</v>
      </c>
      <c r="G1972" t="s">
        <v>2392</v>
      </c>
      <c r="H1972">
        <v>7.8150000000000004</v>
      </c>
      <c r="I1972">
        <v>78.2</v>
      </c>
      <c r="J1972">
        <v>89</v>
      </c>
    </row>
    <row r="1973" spans="1:10" x14ac:dyDescent="0.35">
      <c r="A1973" t="s">
        <v>13615</v>
      </c>
      <c r="B1973">
        <v>264</v>
      </c>
      <c r="C1973">
        <v>3682</v>
      </c>
      <c r="D1973">
        <v>254</v>
      </c>
      <c r="E1973" t="s">
        <v>319</v>
      </c>
      <c r="F1973" t="s">
        <v>0</v>
      </c>
      <c r="G1973" t="s">
        <v>13616</v>
      </c>
      <c r="H1973">
        <v>8.1280000000000001</v>
      </c>
      <c r="I1973">
        <v>89.5</v>
      </c>
      <c r="J1973">
        <v>157</v>
      </c>
    </row>
    <row r="1974" spans="1:10" x14ac:dyDescent="0.35">
      <c r="A1974" t="s">
        <v>13617</v>
      </c>
      <c r="B1974">
        <v>1237</v>
      </c>
      <c r="C1974">
        <v>3681</v>
      </c>
      <c r="D1974">
        <v>255</v>
      </c>
      <c r="E1974" t="s">
        <v>334</v>
      </c>
      <c r="F1974" t="s">
        <v>0</v>
      </c>
      <c r="G1974" t="s">
        <v>13618</v>
      </c>
      <c r="H1974">
        <v>1.3109999999999999</v>
      </c>
      <c r="I1974">
        <v>18.440000000000001</v>
      </c>
      <c r="J1974">
        <v>77</v>
      </c>
    </row>
    <row r="1975" spans="1:10" x14ac:dyDescent="0.35">
      <c r="A1975" t="s">
        <v>13619</v>
      </c>
      <c r="B1975">
        <v>497</v>
      </c>
      <c r="C1975">
        <v>3636</v>
      </c>
      <c r="D1975">
        <v>256</v>
      </c>
      <c r="E1975" t="s">
        <v>328</v>
      </c>
      <c r="F1975" t="s">
        <v>0</v>
      </c>
      <c r="G1975" t="s">
        <v>2139</v>
      </c>
      <c r="H1975">
        <v>3.3730000000000002</v>
      </c>
      <c r="I1975">
        <v>53.67</v>
      </c>
      <c r="J1975">
        <v>108</v>
      </c>
    </row>
    <row r="1976" spans="1:10" x14ac:dyDescent="0.35">
      <c r="A1976" t="s">
        <v>13620</v>
      </c>
      <c r="B1976">
        <v>506</v>
      </c>
      <c r="C1976">
        <v>3621</v>
      </c>
      <c r="D1976">
        <v>257</v>
      </c>
      <c r="E1976" t="s">
        <v>319</v>
      </c>
      <c r="F1976" t="s">
        <v>0</v>
      </c>
      <c r="G1976" t="s">
        <v>13621</v>
      </c>
      <c r="H1976">
        <v>6.1120000000000001</v>
      </c>
      <c r="I1976">
        <v>82.36</v>
      </c>
      <c r="J1976">
        <v>138</v>
      </c>
    </row>
    <row r="1977" spans="1:10" x14ac:dyDescent="0.35">
      <c r="A1977" t="s">
        <v>13622</v>
      </c>
      <c r="B1977">
        <v>1370</v>
      </c>
      <c r="C1977">
        <v>3621</v>
      </c>
      <c r="D1977">
        <v>257</v>
      </c>
      <c r="E1977" t="s">
        <v>328</v>
      </c>
      <c r="F1977" t="s">
        <v>0</v>
      </c>
      <c r="G1977" t="s">
        <v>13623</v>
      </c>
      <c r="H1977">
        <v>3.96</v>
      </c>
      <c r="I1977">
        <v>52.8</v>
      </c>
      <c r="J1977">
        <v>228</v>
      </c>
    </row>
    <row r="1978" spans="1:10" x14ac:dyDescent="0.35">
      <c r="A1978" t="s">
        <v>13624</v>
      </c>
      <c r="B1978">
        <v>2066</v>
      </c>
      <c r="C1978">
        <v>3620</v>
      </c>
      <c r="D1978">
        <v>259</v>
      </c>
      <c r="E1978" t="s">
        <v>311</v>
      </c>
      <c r="F1978" t="s">
        <v>0</v>
      </c>
      <c r="G1978" t="s">
        <v>2448</v>
      </c>
      <c r="I1978" t="s">
        <v>311</v>
      </c>
      <c r="J1978">
        <v>2026</v>
      </c>
    </row>
    <row r="1979" spans="1:10" x14ac:dyDescent="0.35">
      <c r="A1979" t="s">
        <v>13625</v>
      </c>
      <c r="B1979">
        <v>471</v>
      </c>
      <c r="C1979">
        <v>3618</v>
      </c>
      <c r="D1979">
        <v>260</v>
      </c>
      <c r="E1979" t="s">
        <v>312</v>
      </c>
      <c r="F1979" t="s">
        <v>0</v>
      </c>
      <c r="G1979" t="s">
        <v>2079</v>
      </c>
      <c r="H1979">
        <v>3.8959999999999999</v>
      </c>
      <c r="I1979">
        <v>43.89</v>
      </c>
      <c r="J1979">
        <v>134</v>
      </c>
    </row>
    <row r="1980" spans="1:10" x14ac:dyDescent="0.35">
      <c r="A1980" t="s">
        <v>13626</v>
      </c>
      <c r="B1980">
        <v>399</v>
      </c>
      <c r="C1980">
        <v>3616</v>
      </c>
      <c r="D1980">
        <v>261</v>
      </c>
      <c r="E1980" t="s">
        <v>319</v>
      </c>
      <c r="F1980" t="s">
        <v>0</v>
      </c>
      <c r="G1980" t="s">
        <v>13627</v>
      </c>
      <c r="H1980">
        <v>4.633</v>
      </c>
      <c r="I1980">
        <v>81.709999999999994</v>
      </c>
      <c r="J1980">
        <v>227</v>
      </c>
    </row>
    <row r="1981" spans="1:10" x14ac:dyDescent="0.35">
      <c r="A1981" t="s">
        <v>13628</v>
      </c>
      <c r="B1981">
        <v>1737</v>
      </c>
      <c r="C1981">
        <v>3604</v>
      </c>
      <c r="D1981">
        <v>262</v>
      </c>
      <c r="E1981" t="s">
        <v>319</v>
      </c>
      <c r="F1981" t="s">
        <v>0</v>
      </c>
      <c r="G1981" t="s">
        <v>3732</v>
      </c>
      <c r="H1981">
        <v>7.5229999999999997</v>
      </c>
      <c r="I1981">
        <v>91.98</v>
      </c>
      <c r="J1981">
        <v>234</v>
      </c>
    </row>
    <row r="1982" spans="1:10" x14ac:dyDescent="0.35">
      <c r="A1982" t="s">
        <v>13629</v>
      </c>
      <c r="B1982">
        <v>546</v>
      </c>
      <c r="C1982">
        <v>3600</v>
      </c>
      <c r="D1982">
        <v>263</v>
      </c>
      <c r="E1982" t="s">
        <v>312</v>
      </c>
      <c r="F1982" t="s">
        <v>0</v>
      </c>
      <c r="G1982" t="s">
        <v>2906</v>
      </c>
      <c r="H1982">
        <v>3.54</v>
      </c>
      <c r="I1982">
        <v>47.52</v>
      </c>
      <c r="J1982">
        <v>245</v>
      </c>
    </row>
    <row r="1983" spans="1:10" x14ac:dyDescent="0.35">
      <c r="A1983" t="s">
        <v>13630</v>
      </c>
      <c r="B1983">
        <v>466</v>
      </c>
      <c r="C1983">
        <v>3584</v>
      </c>
      <c r="D1983">
        <v>264</v>
      </c>
      <c r="E1983" t="s">
        <v>328</v>
      </c>
      <c r="F1983" t="s">
        <v>0</v>
      </c>
      <c r="G1983" t="s">
        <v>2799</v>
      </c>
      <c r="H1983">
        <v>3.4849999999999999</v>
      </c>
      <c r="I1983">
        <v>69.02</v>
      </c>
      <c r="J1983">
        <v>57</v>
      </c>
    </row>
    <row r="1984" spans="1:10" x14ac:dyDescent="0.35">
      <c r="A1984" t="s">
        <v>13631</v>
      </c>
      <c r="B1984">
        <v>429</v>
      </c>
      <c r="C1984">
        <v>3582</v>
      </c>
      <c r="D1984">
        <v>265</v>
      </c>
      <c r="E1984" t="s">
        <v>328</v>
      </c>
      <c r="F1984" t="s">
        <v>0</v>
      </c>
      <c r="G1984" t="s">
        <v>1886</v>
      </c>
      <c r="H1984">
        <v>4.4329999999999998</v>
      </c>
      <c r="I1984">
        <v>61.13</v>
      </c>
      <c r="J1984">
        <v>207</v>
      </c>
    </row>
    <row r="1985" spans="1:10" x14ac:dyDescent="0.35">
      <c r="A1985" t="s">
        <v>13632</v>
      </c>
      <c r="B1985">
        <v>430</v>
      </c>
      <c r="C1985">
        <v>3575</v>
      </c>
      <c r="D1985">
        <v>266</v>
      </c>
      <c r="E1985" t="s">
        <v>319</v>
      </c>
      <c r="F1985" t="s">
        <v>0</v>
      </c>
      <c r="G1985" t="s">
        <v>13633</v>
      </c>
      <c r="H1985">
        <v>4.4779999999999998</v>
      </c>
      <c r="I1985">
        <v>76.73</v>
      </c>
      <c r="J1985">
        <v>260</v>
      </c>
    </row>
    <row r="1986" spans="1:10" x14ac:dyDescent="0.35">
      <c r="A1986" t="s">
        <v>13634</v>
      </c>
      <c r="B1986">
        <v>922</v>
      </c>
      <c r="C1986">
        <v>3563</v>
      </c>
      <c r="D1986">
        <v>267</v>
      </c>
      <c r="E1986" t="s">
        <v>312</v>
      </c>
      <c r="F1986" t="s">
        <v>0</v>
      </c>
      <c r="G1986" t="s">
        <v>6615</v>
      </c>
      <c r="H1986">
        <v>1.7729999999999999</v>
      </c>
      <c r="I1986">
        <v>26.16</v>
      </c>
      <c r="J1986">
        <v>635</v>
      </c>
    </row>
    <row r="1987" spans="1:10" x14ac:dyDescent="0.35">
      <c r="A1987" t="s">
        <v>13635</v>
      </c>
      <c r="B1987">
        <v>632</v>
      </c>
      <c r="C1987">
        <v>3562</v>
      </c>
      <c r="D1987">
        <v>268</v>
      </c>
      <c r="E1987" t="s">
        <v>312</v>
      </c>
      <c r="F1987" t="s">
        <v>0</v>
      </c>
      <c r="G1987" t="s">
        <v>13636</v>
      </c>
      <c r="H1987">
        <v>2.8239999999999998</v>
      </c>
      <c r="I1987">
        <v>28.66</v>
      </c>
      <c r="J1987">
        <v>24</v>
      </c>
    </row>
    <row r="1988" spans="1:10" x14ac:dyDescent="0.35">
      <c r="A1988" t="s">
        <v>13637</v>
      </c>
      <c r="B1988">
        <v>302</v>
      </c>
      <c r="C1988">
        <v>3536</v>
      </c>
      <c r="D1988">
        <v>269</v>
      </c>
      <c r="E1988" t="s">
        <v>328</v>
      </c>
      <c r="F1988" t="s">
        <v>0</v>
      </c>
      <c r="G1988" t="s">
        <v>13638</v>
      </c>
      <c r="H1988">
        <v>6.0430000000000001</v>
      </c>
      <c r="I1988">
        <v>70.98</v>
      </c>
      <c r="J1988">
        <v>115</v>
      </c>
    </row>
    <row r="1989" spans="1:10" x14ac:dyDescent="0.35">
      <c r="A1989" t="s">
        <v>13639</v>
      </c>
      <c r="B1989">
        <v>453</v>
      </c>
      <c r="C1989">
        <v>3522</v>
      </c>
      <c r="D1989">
        <v>270</v>
      </c>
      <c r="E1989" t="s">
        <v>328</v>
      </c>
      <c r="F1989" t="s">
        <v>0</v>
      </c>
      <c r="G1989" t="s">
        <v>2883</v>
      </c>
      <c r="H1989">
        <v>4.181</v>
      </c>
      <c r="I1989">
        <v>67.34</v>
      </c>
      <c r="J1989">
        <v>158</v>
      </c>
    </row>
    <row r="1990" spans="1:10" x14ac:dyDescent="0.35">
      <c r="A1990" t="s">
        <v>13640</v>
      </c>
      <c r="B1990">
        <v>289</v>
      </c>
      <c r="C1990">
        <v>3511</v>
      </c>
      <c r="D1990">
        <v>271</v>
      </c>
      <c r="E1990" t="s">
        <v>319</v>
      </c>
      <c r="F1990" t="s">
        <v>0</v>
      </c>
      <c r="G1990" t="s">
        <v>8749</v>
      </c>
      <c r="H1990">
        <v>8.1440000000000001</v>
      </c>
      <c r="I1990">
        <v>96.94</v>
      </c>
      <c r="J1990">
        <v>98</v>
      </c>
    </row>
    <row r="1991" spans="1:10" x14ac:dyDescent="0.35">
      <c r="A1991" t="s">
        <v>13641</v>
      </c>
      <c r="B1991">
        <v>1199</v>
      </c>
      <c r="C1991">
        <v>3508</v>
      </c>
      <c r="D1991">
        <v>272</v>
      </c>
      <c r="E1991" t="s">
        <v>328</v>
      </c>
      <c r="F1991" t="s">
        <v>0</v>
      </c>
      <c r="G1991" t="s">
        <v>1958</v>
      </c>
      <c r="H1991">
        <v>3.2040000000000002</v>
      </c>
      <c r="I1991">
        <v>61.03</v>
      </c>
      <c r="J1991">
        <v>125</v>
      </c>
    </row>
    <row r="1992" spans="1:10" x14ac:dyDescent="0.35">
      <c r="A1992" t="s">
        <v>13642</v>
      </c>
      <c r="B1992">
        <v>337</v>
      </c>
      <c r="C1992">
        <v>3496</v>
      </c>
      <c r="D1992">
        <v>273</v>
      </c>
      <c r="E1992" t="s">
        <v>328</v>
      </c>
      <c r="F1992" t="s">
        <v>0</v>
      </c>
      <c r="G1992" t="s">
        <v>5912</v>
      </c>
      <c r="H1992">
        <v>5.1390000000000002</v>
      </c>
      <c r="I1992">
        <v>64.62</v>
      </c>
      <c r="J1992">
        <v>124</v>
      </c>
    </row>
    <row r="1993" spans="1:10" x14ac:dyDescent="0.35">
      <c r="A1993" t="s">
        <v>13643</v>
      </c>
      <c r="B1993">
        <v>744</v>
      </c>
      <c r="C1993">
        <v>3475</v>
      </c>
      <c r="D1993">
        <v>274</v>
      </c>
      <c r="E1993" t="s">
        <v>312</v>
      </c>
      <c r="F1993" t="s">
        <v>0</v>
      </c>
      <c r="G1993" t="s">
        <v>5015</v>
      </c>
      <c r="H1993">
        <v>2.532</v>
      </c>
      <c r="I1993">
        <v>31.25</v>
      </c>
      <c r="J1993">
        <v>57</v>
      </c>
    </row>
    <row r="1994" spans="1:10" x14ac:dyDescent="0.35">
      <c r="A1994" t="s">
        <v>13644</v>
      </c>
      <c r="B1994">
        <v>320</v>
      </c>
      <c r="C1994">
        <v>3471</v>
      </c>
      <c r="D1994">
        <v>275</v>
      </c>
      <c r="E1994" t="s">
        <v>319</v>
      </c>
      <c r="F1994" t="s">
        <v>0</v>
      </c>
      <c r="G1994" t="s">
        <v>2460</v>
      </c>
      <c r="H1994">
        <v>5.7140000000000004</v>
      </c>
      <c r="I1994">
        <v>86.57</v>
      </c>
      <c r="J1994">
        <v>318</v>
      </c>
    </row>
    <row r="1995" spans="1:10" x14ac:dyDescent="0.35">
      <c r="A1995" t="s">
        <v>13645</v>
      </c>
      <c r="B1995">
        <v>1261</v>
      </c>
      <c r="C1995">
        <v>3462</v>
      </c>
      <c r="D1995">
        <v>276</v>
      </c>
      <c r="E1995" t="s">
        <v>319</v>
      </c>
      <c r="F1995" t="s">
        <v>0</v>
      </c>
      <c r="G1995" t="s">
        <v>3437</v>
      </c>
      <c r="H1995">
        <v>4.3479999999999999</v>
      </c>
      <c r="I1995">
        <v>74.08</v>
      </c>
      <c r="J1995">
        <v>238</v>
      </c>
    </row>
    <row r="1996" spans="1:10" x14ac:dyDescent="0.35">
      <c r="A1996" t="s">
        <v>13646</v>
      </c>
      <c r="B1996">
        <v>699</v>
      </c>
      <c r="C1996">
        <v>3453</v>
      </c>
      <c r="D1996">
        <v>277</v>
      </c>
      <c r="E1996" t="s">
        <v>328</v>
      </c>
      <c r="F1996" t="s">
        <v>0</v>
      </c>
      <c r="G1996" t="s">
        <v>13647</v>
      </c>
      <c r="H1996">
        <v>2.4369999999999998</v>
      </c>
      <c r="I1996">
        <v>41.84</v>
      </c>
      <c r="J1996">
        <v>189</v>
      </c>
    </row>
    <row r="1997" spans="1:10" x14ac:dyDescent="0.35">
      <c r="A1997" t="s">
        <v>13648</v>
      </c>
      <c r="B1997">
        <v>469</v>
      </c>
      <c r="C1997">
        <v>3442</v>
      </c>
      <c r="D1997">
        <v>278</v>
      </c>
      <c r="E1997" t="s">
        <v>312</v>
      </c>
      <c r="F1997" t="s">
        <v>0</v>
      </c>
      <c r="G1997" t="s">
        <v>3531</v>
      </c>
      <c r="H1997">
        <v>3.9039999999999999</v>
      </c>
      <c r="I1997">
        <v>46.69</v>
      </c>
      <c r="J1997">
        <v>469</v>
      </c>
    </row>
    <row r="1998" spans="1:10" x14ac:dyDescent="0.35">
      <c r="A1998" t="s">
        <v>13649</v>
      </c>
      <c r="B1998">
        <v>945</v>
      </c>
      <c r="C1998">
        <v>3435</v>
      </c>
      <c r="D1998">
        <v>279</v>
      </c>
      <c r="E1998" t="s">
        <v>319</v>
      </c>
      <c r="F1998" t="s">
        <v>0</v>
      </c>
      <c r="G1998" t="s">
        <v>3028</v>
      </c>
      <c r="H1998">
        <v>3.9169999999999998</v>
      </c>
      <c r="I1998">
        <v>63.62</v>
      </c>
      <c r="J1998">
        <v>241</v>
      </c>
    </row>
    <row r="1999" spans="1:10" x14ac:dyDescent="0.35">
      <c r="A1999" t="s">
        <v>13650</v>
      </c>
      <c r="B1999">
        <v>468</v>
      </c>
      <c r="C1999">
        <v>3432</v>
      </c>
      <c r="D1999">
        <v>280</v>
      </c>
      <c r="E1999" t="s">
        <v>319</v>
      </c>
      <c r="F1999" t="s">
        <v>0</v>
      </c>
      <c r="G1999" t="s">
        <v>13651</v>
      </c>
      <c r="H1999">
        <v>4.3019999999999996</v>
      </c>
      <c r="I1999">
        <v>80.680000000000007</v>
      </c>
      <c r="J1999">
        <v>194</v>
      </c>
    </row>
    <row r="2000" spans="1:10" x14ac:dyDescent="0.35">
      <c r="A2000" t="s">
        <v>13652</v>
      </c>
      <c r="B2000">
        <v>733</v>
      </c>
      <c r="C2000">
        <v>3416</v>
      </c>
      <c r="D2000">
        <v>281</v>
      </c>
      <c r="E2000" t="s">
        <v>328</v>
      </c>
      <c r="F2000" t="s">
        <v>0</v>
      </c>
      <c r="G2000" t="s">
        <v>1914</v>
      </c>
      <c r="H2000">
        <v>2.504</v>
      </c>
      <c r="I2000">
        <v>59.39</v>
      </c>
      <c r="J2000">
        <v>248</v>
      </c>
    </row>
    <row r="2001" spans="1:10" x14ac:dyDescent="0.35">
      <c r="A2001" t="s">
        <v>13653</v>
      </c>
      <c r="B2001">
        <v>563</v>
      </c>
      <c r="C2001">
        <v>3413</v>
      </c>
      <c r="D2001">
        <v>282</v>
      </c>
      <c r="E2001" t="s">
        <v>319</v>
      </c>
      <c r="F2001" t="s">
        <v>0</v>
      </c>
      <c r="G2001" t="s">
        <v>3028</v>
      </c>
      <c r="H2001">
        <v>6.3369999999999997</v>
      </c>
      <c r="I2001">
        <v>82.38</v>
      </c>
      <c r="J2001">
        <v>309</v>
      </c>
    </row>
    <row r="2002" spans="1:10" x14ac:dyDescent="0.35">
      <c r="A2002" t="s">
        <v>13654</v>
      </c>
      <c r="B2002">
        <v>653</v>
      </c>
      <c r="C2002">
        <v>3410</v>
      </c>
      <c r="D2002">
        <v>283</v>
      </c>
      <c r="E2002" t="s">
        <v>311</v>
      </c>
      <c r="F2002" t="s">
        <v>0</v>
      </c>
      <c r="G2002" t="s">
        <v>3732</v>
      </c>
      <c r="I2002" t="s">
        <v>311</v>
      </c>
      <c r="J2002">
        <v>651</v>
      </c>
    </row>
    <row r="2003" spans="1:10" x14ac:dyDescent="0.35">
      <c r="A2003" t="s">
        <v>13655</v>
      </c>
      <c r="B2003">
        <v>814</v>
      </c>
      <c r="C2003">
        <v>3403</v>
      </c>
      <c r="D2003">
        <v>284</v>
      </c>
      <c r="E2003" t="s">
        <v>312</v>
      </c>
      <c r="F2003" t="s">
        <v>0</v>
      </c>
      <c r="G2003" t="s">
        <v>2470</v>
      </c>
      <c r="H2003">
        <v>2.0350000000000001</v>
      </c>
      <c r="I2003">
        <v>38.39</v>
      </c>
      <c r="J2003">
        <v>19</v>
      </c>
    </row>
    <row r="2004" spans="1:10" x14ac:dyDescent="0.35">
      <c r="A2004" t="s">
        <v>13656</v>
      </c>
      <c r="B2004">
        <v>552</v>
      </c>
      <c r="C2004">
        <v>3375</v>
      </c>
      <c r="D2004">
        <v>285</v>
      </c>
      <c r="E2004" t="s">
        <v>312</v>
      </c>
      <c r="F2004" t="s">
        <v>0</v>
      </c>
      <c r="G2004" t="s">
        <v>1938</v>
      </c>
      <c r="H2004">
        <v>3.21</v>
      </c>
      <c r="I2004">
        <v>47.77</v>
      </c>
      <c r="J2004">
        <v>197</v>
      </c>
    </row>
    <row r="2005" spans="1:10" x14ac:dyDescent="0.35">
      <c r="A2005" t="s">
        <v>13657</v>
      </c>
      <c r="B2005">
        <v>477</v>
      </c>
      <c r="C2005">
        <v>3373</v>
      </c>
      <c r="D2005">
        <v>286</v>
      </c>
      <c r="E2005" t="s">
        <v>328</v>
      </c>
      <c r="F2005" t="s">
        <v>0</v>
      </c>
      <c r="G2005" t="s">
        <v>2916</v>
      </c>
      <c r="H2005">
        <v>3.85</v>
      </c>
      <c r="I2005">
        <v>55.63</v>
      </c>
      <c r="J2005">
        <v>247</v>
      </c>
    </row>
    <row r="2006" spans="1:10" x14ac:dyDescent="0.35">
      <c r="A2006" t="s">
        <v>13658</v>
      </c>
      <c r="B2006">
        <v>381</v>
      </c>
      <c r="C2006">
        <v>3366</v>
      </c>
      <c r="D2006">
        <v>287</v>
      </c>
      <c r="E2006" t="s">
        <v>328</v>
      </c>
      <c r="F2006" t="s">
        <v>0</v>
      </c>
      <c r="G2006" t="s">
        <v>7787</v>
      </c>
      <c r="H2006">
        <v>4.6379999999999999</v>
      </c>
      <c r="I2006">
        <v>67.78</v>
      </c>
      <c r="J2006">
        <v>86</v>
      </c>
    </row>
    <row r="2007" spans="1:10" x14ac:dyDescent="0.35">
      <c r="A2007" t="s">
        <v>13659</v>
      </c>
      <c r="B2007">
        <v>344</v>
      </c>
      <c r="C2007">
        <v>3350</v>
      </c>
      <c r="D2007">
        <v>288</v>
      </c>
      <c r="E2007" t="s">
        <v>319</v>
      </c>
      <c r="F2007" t="s">
        <v>0</v>
      </c>
      <c r="G2007" t="s">
        <v>3003</v>
      </c>
      <c r="H2007">
        <v>5.3929999999999998</v>
      </c>
      <c r="I2007">
        <v>74.69</v>
      </c>
      <c r="J2007">
        <v>163</v>
      </c>
    </row>
    <row r="2008" spans="1:10" x14ac:dyDescent="0.35">
      <c r="A2008" t="s">
        <v>13660</v>
      </c>
      <c r="B2008">
        <v>1020</v>
      </c>
      <c r="C2008">
        <v>3341</v>
      </c>
      <c r="D2008">
        <v>289</v>
      </c>
      <c r="E2008" t="s">
        <v>319</v>
      </c>
      <c r="F2008" t="s">
        <v>0</v>
      </c>
      <c r="G2008" t="s">
        <v>13661</v>
      </c>
      <c r="H2008">
        <v>5.7220000000000004</v>
      </c>
      <c r="I2008">
        <v>73.16</v>
      </c>
      <c r="J2008">
        <v>163</v>
      </c>
    </row>
    <row r="2009" spans="1:10" x14ac:dyDescent="0.35">
      <c r="A2009" t="s">
        <v>13662</v>
      </c>
      <c r="B2009">
        <v>164</v>
      </c>
      <c r="C2009">
        <v>3339</v>
      </c>
      <c r="D2009">
        <v>290</v>
      </c>
      <c r="E2009" t="s">
        <v>319</v>
      </c>
      <c r="F2009" t="s">
        <v>0</v>
      </c>
      <c r="G2009" t="s">
        <v>13663</v>
      </c>
      <c r="H2009">
        <v>12.081</v>
      </c>
      <c r="I2009">
        <v>95.25</v>
      </c>
      <c r="J2009">
        <v>65</v>
      </c>
    </row>
    <row r="2010" spans="1:10" x14ac:dyDescent="0.35">
      <c r="A2010" t="s">
        <v>13664</v>
      </c>
      <c r="B2010">
        <v>2065</v>
      </c>
      <c r="C2010">
        <v>3339</v>
      </c>
      <c r="D2010">
        <v>290</v>
      </c>
      <c r="E2010" t="s">
        <v>319</v>
      </c>
      <c r="F2010" t="s">
        <v>0</v>
      </c>
      <c r="G2010" t="s">
        <v>2959</v>
      </c>
      <c r="H2010">
        <v>6.1749999999999998</v>
      </c>
      <c r="I2010">
        <v>77.69</v>
      </c>
      <c r="J2010">
        <v>434</v>
      </c>
    </row>
    <row r="2011" spans="1:10" x14ac:dyDescent="0.35">
      <c r="A2011" t="s">
        <v>13665</v>
      </c>
      <c r="B2011">
        <v>178</v>
      </c>
      <c r="C2011">
        <v>3336</v>
      </c>
      <c r="D2011">
        <v>292</v>
      </c>
      <c r="E2011" t="s">
        <v>319</v>
      </c>
      <c r="F2011" t="s">
        <v>0</v>
      </c>
      <c r="G2011" t="s">
        <v>2244</v>
      </c>
      <c r="H2011">
        <v>11.042999999999999</v>
      </c>
      <c r="I2011">
        <v>87.84</v>
      </c>
      <c r="J2011">
        <v>100</v>
      </c>
    </row>
    <row r="2012" spans="1:10" x14ac:dyDescent="0.35">
      <c r="A2012" t="s">
        <v>13666</v>
      </c>
      <c r="B2012">
        <v>389</v>
      </c>
      <c r="C2012">
        <v>3332</v>
      </c>
      <c r="D2012">
        <v>293</v>
      </c>
      <c r="E2012" t="s">
        <v>312</v>
      </c>
      <c r="F2012" t="s">
        <v>0</v>
      </c>
      <c r="G2012" t="s">
        <v>13667</v>
      </c>
      <c r="H2012">
        <v>4.093</v>
      </c>
      <c r="I2012">
        <v>48.73</v>
      </c>
      <c r="J2012">
        <v>222</v>
      </c>
    </row>
    <row r="2013" spans="1:10" x14ac:dyDescent="0.35">
      <c r="A2013" t="s">
        <v>13668</v>
      </c>
      <c r="B2013">
        <v>349</v>
      </c>
      <c r="C2013">
        <v>3327</v>
      </c>
      <c r="D2013">
        <v>294</v>
      </c>
      <c r="E2013" t="s">
        <v>328</v>
      </c>
      <c r="F2013" t="s">
        <v>0</v>
      </c>
      <c r="G2013" t="s">
        <v>1781</v>
      </c>
      <c r="H2013">
        <v>5.7009999999999996</v>
      </c>
      <c r="I2013">
        <v>68.28</v>
      </c>
      <c r="J2013">
        <v>347</v>
      </c>
    </row>
    <row r="2014" spans="1:10" x14ac:dyDescent="0.35">
      <c r="A2014" t="s">
        <v>13669</v>
      </c>
      <c r="B2014">
        <v>490</v>
      </c>
      <c r="C2014">
        <v>3324</v>
      </c>
      <c r="D2014">
        <v>295</v>
      </c>
      <c r="E2014" t="s">
        <v>319</v>
      </c>
      <c r="F2014" t="s">
        <v>0</v>
      </c>
      <c r="G2014" t="s">
        <v>13670</v>
      </c>
      <c r="H2014">
        <v>4.931</v>
      </c>
      <c r="I2014">
        <v>77.88</v>
      </c>
      <c r="J2014">
        <v>93</v>
      </c>
    </row>
    <row r="2015" spans="1:10" x14ac:dyDescent="0.35">
      <c r="A2015" t="s">
        <v>13671</v>
      </c>
      <c r="B2015">
        <v>312</v>
      </c>
      <c r="C2015">
        <v>3290</v>
      </c>
      <c r="D2015">
        <v>296</v>
      </c>
      <c r="E2015" t="s">
        <v>319</v>
      </c>
      <c r="F2015" t="s">
        <v>0</v>
      </c>
      <c r="G2015" t="s">
        <v>13672</v>
      </c>
      <c r="H2015">
        <v>12.145</v>
      </c>
      <c r="I2015">
        <v>93.87</v>
      </c>
      <c r="J2015">
        <v>250</v>
      </c>
    </row>
    <row r="2016" spans="1:10" x14ac:dyDescent="0.35">
      <c r="A2016" t="s">
        <v>13673</v>
      </c>
      <c r="B2016">
        <v>481</v>
      </c>
      <c r="C2016">
        <v>3272</v>
      </c>
      <c r="D2016">
        <v>297</v>
      </c>
      <c r="E2016" t="s">
        <v>328</v>
      </c>
      <c r="F2016" t="s">
        <v>0</v>
      </c>
      <c r="G2016" t="s">
        <v>2417</v>
      </c>
      <c r="H2016">
        <v>4.1710000000000003</v>
      </c>
      <c r="I2016">
        <v>65.55</v>
      </c>
      <c r="J2016">
        <v>349</v>
      </c>
    </row>
    <row r="2017" spans="1:10" x14ac:dyDescent="0.35">
      <c r="A2017" t="s">
        <v>13674</v>
      </c>
      <c r="B2017">
        <v>1253</v>
      </c>
      <c r="C2017">
        <v>3251</v>
      </c>
      <c r="D2017">
        <v>298</v>
      </c>
      <c r="E2017" t="s">
        <v>334</v>
      </c>
      <c r="F2017" t="s">
        <v>0</v>
      </c>
      <c r="G2017" t="s">
        <v>1961</v>
      </c>
      <c r="H2017">
        <v>1.202</v>
      </c>
      <c r="I2017">
        <v>15.76</v>
      </c>
      <c r="J2017">
        <v>753</v>
      </c>
    </row>
    <row r="2018" spans="1:10" x14ac:dyDescent="0.35">
      <c r="A2018" t="s">
        <v>1836</v>
      </c>
      <c r="B2018">
        <v>263</v>
      </c>
      <c r="C2018">
        <v>3241</v>
      </c>
      <c r="D2018">
        <v>299</v>
      </c>
      <c r="E2018" t="s">
        <v>328</v>
      </c>
      <c r="F2018" t="s">
        <v>0</v>
      </c>
      <c r="G2018" t="s">
        <v>1836</v>
      </c>
      <c r="H2018">
        <v>7.2149999999999999</v>
      </c>
      <c r="I2018">
        <v>73.599999999999994</v>
      </c>
      <c r="J2018">
        <v>263</v>
      </c>
    </row>
    <row r="2019" spans="1:10" x14ac:dyDescent="0.35">
      <c r="A2019" t="s">
        <v>13675</v>
      </c>
      <c r="B2019">
        <v>425</v>
      </c>
      <c r="C2019">
        <v>3240</v>
      </c>
      <c r="D2019">
        <v>300</v>
      </c>
      <c r="E2019" t="s">
        <v>328</v>
      </c>
      <c r="F2019" t="s">
        <v>0</v>
      </c>
      <c r="G2019" t="s">
        <v>2135</v>
      </c>
      <c r="H2019">
        <v>4.2960000000000003</v>
      </c>
      <c r="I2019">
        <v>64.290000000000006</v>
      </c>
      <c r="J2019">
        <v>129</v>
      </c>
    </row>
    <row r="2020" spans="1:10" x14ac:dyDescent="0.35">
      <c r="A2020" t="s">
        <v>13676</v>
      </c>
      <c r="B2020">
        <v>2239</v>
      </c>
      <c r="C2020">
        <v>3231</v>
      </c>
      <c r="D2020">
        <v>301</v>
      </c>
      <c r="E2020" t="s">
        <v>312</v>
      </c>
      <c r="F2020" t="s">
        <v>0</v>
      </c>
      <c r="G2020" t="s">
        <v>1969</v>
      </c>
      <c r="H2020">
        <v>2.367</v>
      </c>
      <c r="I2020">
        <v>30.56</v>
      </c>
      <c r="J2020">
        <v>185</v>
      </c>
    </row>
    <row r="2021" spans="1:10" x14ac:dyDescent="0.35">
      <c r="A2021" t="s">
        <v>13677</v>
      </c>
      <c r="B2021">
        <v>535</v>
      </c>
      <c r="C2021">
        <v>3217</v>
      </c>
      <c r="D2021">
        <v>302</v>
      </c>
      <c r="E2021" t="s">
        <v>328</v>
      </c>
      <c r="F2021" t="s">
        <v>0</v>
      </c>
      <c r="G2021" t="s">
        <v>2887</v>
      </c>
      <c r="H2021">
        <v>3.0209999999999999</v>
      </c>
      <c r="I2021">
        <v>68.599999999999994</v>
      </c>
      <c r="J2021">
        <v>237</v>
      </c>
    </row>
    <row r="2022" spans="1:10" x14ac:dyDescent="0.35">
      <c r="A2022" t="s">
        <v>13678</v>
      </c>
      <c r="B2022">
        <v>339</v>
      </c>
      <c r="C2022">
        <v>3215</v>
      </c>
      <c r="D2022">
        <v>303</v>
      </c>
      <c r="E2022" t="s">
        <v>319</v>
      </c>
      <c r="F2022" t="s">
        <v>0</v>
      </c>
      <c r="G2022" t="s">
        <v>3366</v>
      </c>
      <c r="H2022">
        <v>4.9390000000000001</v>
      </c>
      <c r="I2022">
        <v>83.59</v>
      </c>
      <c r="J2022">
        <v>235</v>
      </c>
    </row>
    <row r="2023" spans="1:10" x14ac:dyDescent="0.35">
      <c r="A2023" t="s">
        <v>13679</v>
      </c>
      <c r="B2023">
        <v>419</v>
      </c>
      <c r="C2023">
        <v>3197</v>
      </c>
      <c r="D2023">
        <v>304</v>
      </c>
      <c r="E2023" t="s">
        <v>328</v>
      </c>
      <c r="F2023" t="s">
        <v>0</v>
      </c>
      <c r="G2023" t="s">
        <v>6417</v>
      </c>
      <c r="H2023">
        <v>3.82</v>
      </c>
      <c r="I2023">
        <v>48.42</v>
      </c>
      <c r="J2023">
        <v>81</v>
      </c>
    </row>
    <row r="2024" spans="1:10" x14ac:dyDescent="0.35">
      <c r="A2024" t="s">
        <v>13680</v>
      </c>
      <c r="B2024">
        <v>630</v>
      </c>
      <c r="C2024">
        <v>3173</v>
      </c>
      <c r="D2024">
        <v>305</v>
      </c>
      <c r="E2024" t="s">
        <v>328</v>
      </c>
      <c r="F2024" t="s">
        <v>0</v>
      </c>
      <c r="G2024" t="s">
        <v>13681</v>
      </c>
      <c r="H2024">
        <v>2.395</v>
      </c>
      <c r="I2024">
        <v>54.35</v>
      </c>
      <c r="J2024">
        <v>320</v>
      </c>
    </row>
    <row r="2025" spans="1:10" x14ac:dyDescent="0.35">
      <c r="A2025" t="s">
        <v>13682</v>
      </c>
      <c r="B2025">
        <v>820</v>
      </c>
      <c r="C2025">
        <v>3161</v>
      </c>
      <c r="D2025">
        <v>306</v>
      </c>
      <c r="E2025" t="s">
        <v>312</v>
      </c>
      <c r="F2025" t="s">
        <v>0</v>
      </c>
      <c r="G2025" t="s">
        <v>2594</v>
      </c>
      <c r="H2025">
        <v>1.8819999999999999</v>
      </c>
      <c r="I2025">
        <v>28.35</v>
      </c>
      <c r="J2025">
        <v>44</v>
      </c>
    </row>
    <row r="2026" spans="1:10" x14ac:dyDescent="0.35">
      <c r="A2026" t="s">
        <v>13683</v>
      </c>
      <c r="B2026">
        <v>874</v>
      </c>
      <c r="C2026">
        <v>3146</v>
      </c>
      <c r="D2026">
        <v>307</v>
      </c>
      <c r="E2026" t="s">
        <v>312</v>
      </c>
      <c r="F2026" t="s">
        <v>0</v>
      </c>
      <c r="G2026" t="s">
        <v>2362</v>
      </c>
      <c r="H2026">
        <v>1.782</v>
      </c>
      <c r="I2026">
        <v>26.81</v>
      </c>
      <c r="J2026">
        <v>263</v>
      </c>
    </row>
    <row r="2027" spans="1:10" x14ac:dyDescent="0.35">
      <c r="A2027" t="s">
        <v>13684</v>
      </c>
      <c r="B2027">
        <v>874</v>
      </c>
      <c r="C2027">
        <v>3144</v>
      </c>
      <c r="D2027">
        <v>308</v>
      </c>
      <c r="E2027" t="s">
        <v>312</v>
      </c>
      <c r="F2027" t="s">
        <v>0</v>
      </c>
      <c r="G2027" t="s">
        <v>3592</v>
      </c>
      <c r="H2027">
        <v>2.8849999999999998</v>
      </c>
      <c r="I2027">
        <v>36.57</v>
      </c>
      <c r="J2027">
        <v>695</v>
      </c>
    </row>
    <row r="2028" spans="1:10" x14ac:dyDescent="0.35">
      <c r="A2028" t="s">
        <v>13685</v>
      </c>
      <c r="B2028">
        <v>494</v>
      </c>
      <c r="C2028">
        <v>3141</v>
      </c>
      <c r="D2028">
        <v>309</v>
      </c>
      <c r="E2028" t="s">
        <v>319</v>
      </c>
      <c r="F2028" t="s">
        <v>0</v>
      </c>
      <c r="G2028" t="s">
        <v>13686</v>
      </c>
      <c r="H2028">
        <v>3.028</v>
      </c>
      <c r="I2028">
        <v>59.72</v>
      </c>
      <c r="J2028">
        <v>294</v>
      </c>
    </row>
    <row r="2029" spans="1:10" x14ac:dyDescent="0.35">
      <c r="A2029" t="s">
        <v>13687</v>
      </c>
      <c r="B2029">
        <v>614</v>
      </c>
      <c r="C2029">
        <v>3135</v>
      </c>
      <c r="D2029">
        <v>310</v>
      </c>
      <c r="E2029" t="s">
        <v>312</v>
      </c>
      <c r="F2029" t="s">
        <v>0</v>
      </c>
      <c r="G2029" t="s">
        <v>1882</v>
      </c>
      <c r="H2029">
        <v>2.5</v>
      </c>
      <c r="I2029">
        <v>39.08</v>
      </c>
      <c r="J2029">
        <v>36</v>
      </c>
    </row>
    <row r="2030" spans="1:10" x14ac:dyDescent="0.35">
      <c r="A2030" t="s">
        <v>13688</v>
      </c>
      <c r="B2030">
        <v>488</v>
      </c>
      <c r="C2030">
        <v>3133</v>
      </c>
      <c r="D2030">
        <v>311</v>
      </c>
      <c r="E2030" t="s">
        <v>328</v>
      </c>
      <c r="F2030" t="s">
        <v>0</v>
      </c>
      <c r="G2030" t="s">
        <v>2003</v>
      </c>
      <c r="H2030">
        <v>2.996</v>
      </c>
      <c r="I2030">
        <v>50.56</v>
      </c>
      <c r="J2030">
        <v>131</v>
      </c>
    </row>
    <row r="2031" spans="1:10" x14ac:dyDescent="0.35">
      <c r="A2031" t="s">
        <v>13689</v>
      </c>
      <c r="B2031">
        <v>495</v>
      </c>
      <c r="C2031">
        <v>3119</v>
      </c>
      <c r="D2031">
        <v>312</v>
      </c>
      <c r="E2031" t="s">
        <v>328</v>
      </c>
      <c r="F2031" t="s">
        <v>0</v>
      </c>
      <c r="G2031" t="s">
        <v>1907</v>
      </c>
      <c r="H2031">
        <v>5.4009999999999998</v>
      </c>
      <c r="I2031">
        <v>56.51</v>
      </c>
      <c r="J2031">
        <v>209</v>
      </c>
    </row>
    <row r="2032" spans="1:10" x14ac:dyDescent="0.35">
      <c r="A2032" t="s">
        <v>13690</v>
      </c>
      <c r="B2032">
        <v>461</v>
      </c>
      <c r="C2032">
        <v>3097</v>
      </c>
      <c r="D2032">
        <v>313</v>
      </c>
      <c r="E2032" t="s">
        <v>328</v>
      </c>
      <c r="F2032" t="s">
        <v>0</v>
      </c>
      <c r="G2032" t="s">
        <v>3626</v>
      </c>
      <c r="H2032">
        <v>3.2770000000000001</v>
      </c>
      <c r="I2032">
        <v>52.07</v>
      </c>
      <c r="J2032">
        <v>145</v>
      </c>
    </row>
    <row r="2033" spans="1:10" x14ac:dyDescent="0.35">
      <c r="A2033" t="s">
        <v>13691</v>
      </c>
      <c r="B2033">
        <v>502</v>
      </c>
      <c r="C2033">
        <v>3095</v>
      </c>
      <c r="D2033">
        <v>314</v>
      </c>
      <c r="E2033" t="s">
        <v>319</v>
      </c>
      <c r="F2033" t="s">
        <v>0</v>
      </c>
      <c r="G2033" t="s">
        <v>13692</v>
      </c>
      <c r="H2033">
        <v>2.8929999999999998</v>
      </c>
      <c r="I2033">
        <v>67.11</v>
      </c>
      <c r="J2033">
        <v>21</v>
      </c>
    </row>
    <row r="2034" spans="1:10" x14ac:dyDescent="0.35">
      <c r="A2034" t="s">
        <v>13693</v>
      </c>
      <c r="B2034">
        <v>1669</v>
      </c>
      <c r="C2034">
        <v>3089</v>
      </c>
      <c r="D2034">
        <v>315</v>
      </c>
      <c r="E2034" t="s">
        <v>328</v>
      </c>
      <c r="F2034" t="s">
        <v>0</v>
      </c>
      <c r="G2034" t="s">
        <v>2019</v>
      </c>
      <c r="H2034">
        <v>4.2629999999999999</v>
      </c>
      <c r="I2034">
        <v>57.05</v>
      </c>
      <c r="J2034">
        <v>211</v>
      </c>
    </row>
    <row r="2035" spans="1:10" x14ac:dyDescent="0.35">
      <c r="A2035" t="s">
        <v>13694</v>
      </c>
      <c r="B2035">
        <v>1078</v>
      </c>
      <c r="C2035">
        <v>3086</v>
      </c>
      <c r="D2035">
        <v>316</v>
      </c>
      <c r="E2035" t="s">
        <v>328</v>
      </c>
      <c r="F2035" t="s">
        <v>0</v>
      </c>
      <c r="G2035" t="s">
        <v>1958</v>
      </c>
      <c r="H2035">
        <v>3.468</v>
      </c>
      <c r="I2035">
        <v>68.38</v>
      </c>
      <c r="J2035">
        <v>91</v>
      </c>
    </row>
    <row r="2036" spans="1:10" x14ac:dyDescent="0.35">
      <c r="A2036" t="s">
        <v>13695</v>
      </c>
      <c r="B2036">
        <v>360</v>
      </c>
      <c r="C2036">
        <v>3069</v>
      </c>
      <c r="D2036">
        <v>317</v>
      </c>
      <c r="E2036" t="s">
        <v>328</v>
      </c>
      <c r="F2036" t="s">
        <v>0</v>
      </c>
      <c r="G2036" t="s">
        <v>13696</v>
      </c>
      <c r="H2036">
        <v>4.3230000000000004</v>
      </c>
      <c r="I2036">
        <v>51.25</v>
      </c>
      <c r="J2036">
        <v>118</v>
      </c>
    </row>
    <row r="2037" spans="1:10" x14ac:dyDescent="0.35">
      <c r="A2037" t="s">
        <v>13697</v>
      </c>
      <c r="B2037">
        <v>446</v>
      </c>
      <c r="C2037">
        <v>3048</v>
      </c>
      <c r="D2037">
        <v>318</v>
      </c>
      <c r="E2037" t="s">
        <v>328</v>
      </c>
      <c r="F2037" t="s">
        <v>0</v>
      </c>
      <c r="G2037" t="s">
        <v>2003</v>
      </c>
      <c r="H2037">
        <v>3.2130000000000001</v>
      </c>
      <c r="I2037">
        <v>58.33</v>
      </c>
      <c r="J2037">
        <v>68</v>
      </c>
    </row>
    <row r="2038" spans="1:10" x14ac:dyDescent="0.35">
      <c r="A2038" t="s">
        <v>5015</v>
      </c>
      <c r="B2038">
        <v>377</v>
      </c>
      <c r="C2038">
        <v>3045</v>
      </c>
      <c r="D2038">
        <v>319</v>
      </c>
      <c r="E2038" t="s">
        <v>319</v>
      </c>
      <c r="F2038" t="s">
        <v>0</v>
      </c>
      <c r="G2038" t="s">
        <v>5015</v>
      </c>
      <c r="H2038">
        <v>4.4560000000000004</v>
      </c>
      <c r="I2038">
        <v>81.25</v>
      </c>
      <c r="J2038">
        <v>257</v>
      </c>
    </row>
    <row r="2039" spans="1:10" x14ac:dyDescent="0.35">
      <c r="A2039" t="s">
        <v>13698</v>
      </c>
      <c r="B2039">
        <v>300</v>
      </c>
      <c r="C2039">
        <v>3032</v>
      </c>
      <c r="D2039">
        <v>320</v>
      </c>
      <c r="E2039" t="s">
        <v>328</v>
      </c>
      <c r="F2039" t="s">
        <v>0</v>
      </c>
      <c r="G2039" t="s">
        <v>1781</v>
      </c>
      <c r="H2039">
        <v>4.9420000000000002</v>
      </c>
      <c r="I2039">
        <v>60.75</v>
      </c>
      <c r="J2039">
        <v>45</v>
      </c>
    </row>
    <row r="2040" spans="1:10" x14ac:dyDescent="0.35">
      <c r="A2040" t="s">
        <v>13699</v>
      </c>
      <c r="B2040">
        <v>371</v>
      </c>
      <c r="C2040">
        <v>3005</v>
      </c>
      <c r="D2040">
        <v>321</v>
      </c>
      <c r="E2040" t="s">
        <v>328</v>
      </c>
      <c r="F2040" t="s">
        <v>0</v>
      </c>
      <c r="G2040" t="s">
        <v>1977</v>
      </c>
      <c r="H2040">
        <v>3.61</v>
      </c>
      <c r="I2040">
        <v>52.23</v>
      </c>
      <c r="J2040">
        <v>67</v>
      </c>
    </row>
    <row r="2041" spans="1:10" x14ac:dyDescent="0.35">
      <c r="A2041" t="s">
        <v>13700</v>
      </c>
      <c r="B2041">
        <v>506</v>
      </c>
      <c r="C2041">
        <v>2999</v>
      </c>
      <c r="D2041">
        <v>322</v>
      </c>
      <c r="E2041" t="s">
        <v>319</v>
      </c>
      <c r="F2041" t="s">
        <v>0</v>
      </c>
      <c r="G2041" t="s">
        <v>2381</v>
      </c>
      <c r="H2041">
        <v>5.2210000000000001</v>
      </c>
      <c r="I2041">
        <v>82.81</v>
      </c>
      <c r="J2041">
        <v>341</v>
      </c>
    </row>
    <row r="2042" spans="1:10" x14ac:dyDescent="0.35">
      <c r="A2042" t="s">
        <v>13701</v>
      </c>
      <c r="B2042">
        <v>346</v>
      </c>
      <c r="C2042">
        <v>2994</v>
      </c>
      <c r="D2042">
        <v>323</v>
      </c>
      <c r="E2042" t="s">
        <v>328</v>
      </c>
      <c r="F2042" t="s">
        <v>0</v>
      </c>
      <c r="G2042" t="s">
        <v>7199</v>
      </c>
      <c r="H2042">
        <v>4.2539999999999996</v>
      </c>
      <c r="I2042">
        <v>69.650000000000006</v>
      </c>
      <c r="J2042">
        <v>185</v>
      </c>
    </row>
    <row r="2043" spans="1:10" x14ac:dyDescent="0.35">
      <c r="A2043" t="s">
        <v>13702</v>
      </c>
      <c r="B2043">
        <v>465</v>
      </c>
      <c r="C2043">
        <v>2993</v>
      </c>
      <c r="D2043">
        <v>324</v>
      </c>
      <c r="E2043" t="s">
        <v>319</v>
      </c>
      <c r="F2043" t="s">
        <v>0</v>
      </c>
      <c r="G2043" t="s">
        <v>3544</v>
      </c>
      <c r="H2043">
        <v>13.78</v>
      </c>
      <c r="I2043">
        <v>97.11</v>
      </c>
      <c r="J2043">
        <v>200</v>
      </c>
    </row>
    <row r="2044" spans="1:10" x14ac:dyDescent="0.35">
      <c r="A2044" t="s">
        <v>13703</v>
      </c>
      <c r="B2044">
        <v>542</v>
      </c>
      <c r="C2044">
        <v>2993</v>
      </c>
      <c r="D2044">
        <v>324</v>
      </c>
      <c r="E2044" t="s">
        <v>328</v>
      </c>
      <c r="F2044" t="s">
        <v>0</v>
      </c>
      <c r="G2044" t="s">
        <v>2675</v>
      </c>
      <c r="H2044">
        <v>2.7629999999999999</v>
      </c>
      <c r="I2044">
        <v>72.78</v>
      </c>
      <c r="J2044">
        <v>205</v>
      </c>
    </row>
    <row r="2045" spans="1:10" x14ac:dyDescent="0.35">
      <c r="A2045" t="s">
        <v>13704</v>
      </c>
      <c r="B2045">
        <v>429</v>
      </c>
      <c r="C2045">
        <v>2985</v>
      </c>
      <c r="D2045">
        <v>326</v>
      </c>
      <c r="E2045" t="s">
        <v>328</v>
      </c>
      <c r="F2045" t="s">
        <v>0</v>
      </c>
      <c r="G2045" t="s">
        <v>13705</v>
      </c>
      <c r="H2045">
        <v>3.66</v>
      </c>
      <c r="I2045">
        <v>57.01</v>
      </c>
      <c r="J2045">
        <v>429</v>
      </c>
    </row>
    <row r="2046" spans="1:10" x14ac:dyDescent="0.35">
      <c r="A2046" t="s">
        <v>13706</v>
      </c>
      <c r="B2046">
        <v>162</v>
      </c>
      <c r="C2046">
        <v>2982</v>
      </c>
      <c r="D2046">
        <v>327</v>
      </c>
      <c r="E2046" t="s">
        <v>319</v>
      </c>
      <c r="F2046" t="s">
        <v>0</v>
      </c>
      <c r="G2046" t="s">
        <v>1779</v>
      </c>
      <c r="H2046">
        <v>15.282999999999999</v>
      </c>
      <c r="I2046">
        <v>93.67</v>
      </c>
      <c r="J2046">
        <v>162</v>
      </c>
    </row>
    <row r="2047" spans="1:10" x14ac:dyDescent="0.35">
      <c r="A2047" t="s">
        <v>13707</v>
      </c>
      <c r="B2047">
        <v>345</v>
      </c>
      <c r="C2047">
        <v>2974</v>
      </c>
      <c r="D2047">
        <v>328</v>
      </c>
      <c r="E2047" t="s">
        <v>328</v>
      </c>
      <c r="F2047" t="s">
        <v>0</v>
      </c>
      <c r="G2047" t="s">
        <v>1795</v>
      </c>
      <c r="H2047">
        <v>4.1050000000000004</v>
      </c>
      <c r="I2047">
        <v>69.180000000000007</v>
      </c>
      <c r="J2047">
        <v>140</v>
      </c>
    </row>
    <row r="2048" spans="1:10" x14ac:dyDescent="0.35">
      <c r="A2048" t="s">
        <v>13708</v>
      </c>
      <c r="B2048">
        <v>298</v>
      </c>
      <c r="C2048">
        <v>2965</v>
      </c>
      <c r="D2048">
        <v>329</v>
      </c>
      <c r="E2048" t="s">
        <v>328</v>
      </c>
      <c r="F2048" t="s">
        <v>0</v>
      </c>
      <c r="G2048" t="s">
        <v>1876</v>
      </c>
      <c r="H2048">
        <v>5.0030000000000001</v>
      </c>
      <c r="I2048">
        <v>72.22</v>
      </c>
      <c r="J2048">
        <v>127</v>
      </c>
    </row>
    <row r="2049" spans="1:10" x14ac:dyDescent="0.35">
      <c r="A2049" t="s">
        <v>13709</v>
      </c>
      <c r="B2049">
        <v>176</v>
      </c>
      <c r="C2049">
        <v>2962</v>
      </c>
      <c r="D2049">
        <v>330</v>
      </c>
      <c r="E2049" t="s">
        <v>319</v>
      </c>
      <c r="F2049" t="s">
        <v>0</v>
      </c>
      <c r="G2049" t="s">
        <v>4088</v>
      </c>
      <c r="H2049">
        <v>10.068</v>
      </c>
      <c r="I2049">
        <v>97.69</v>
      </c>
      <c r="J2049">
        <v>175</v>
      </c>
    </row>
    <row r="2050" spans="1:10" x14ac:dyDescent="0.35">
      <c r="A2050" t="s">
        <v>13710</v>
      </c>
      <c r="B2050">
        <v>437</v>
      </c>
      <c r="C2050">
        <v>2959</v>
      </c>
      <c r="D2050">
        <v>331</v>
      </c>
      <c r="E2050" t="s">
        <v>319</v>
      </c>
      <c r="F2050" t="s">
        <v>0</v>
      </c>
      <c r="G2050" t="s">
        <v>13711</v>
      </c>
      <c r="H2050">
        <v>5.4640000000000004</v>
      </c>
      <c r="I2050">
        <v>70.17</v>
      </c>
      <c r="J2050">
        <v>135</v>
      </c>
    </row>
    <row r="2051" spans="1:10" x14ac:dyDescent="0.35">
      <c r="A2051" t="s">
        <v>13712</v>
      </c>
      <c r="B2051">
        <v>346</v>
      </c>
      <c r="C2051">
        <v>2956</v>
      </c>
      <c r="D2051">
        <v>332</v>
      </c>
      <c r="E2051" t="s">
        <v>319</v>
      </c>
      <c r="F2051" t="s">
        <v>0</v>
      </c>
      <c r="G2051" t="s">
        <v>1781</v>
      </c>
      <c r="H2051">
        <v>6.8659999999999997</v>
      </c>
      <c r="I2051">
        <v>75.81</v>
      </c>
      <c r="J2051">
        <v>344</v>
      </c>
    </row>
    <row r="2052" spans="1:10" x14ac:dyDescent="0.35">
      <c r="A2052" t="s">
        <v>13713</v>
      </c>
      <c r="B2052">
        <v>197</v>
      </c>
      <c r="C2052">
        <v>2950</v>
      </c>
      <c r="D2052">
        <v>333</v>
      </c>
      <c r="E2052" t="s">
        <v>319</v>
      </c>
      <c r="F2052" t="s">
        <v>0</v>
      </c>
      <c r="G2052" t="s">
        <v>2392</v>
      </c>
      <c r="H2052">
        <v>9.7200000000000006</v>
      </c>
      <c r="I2052">
        <v>86.42</v>
      </c>
      <c r="J2052">
        <v>110</v>
      </c>
    </row>
    <row r="2053" spans="1:10" x14ac:dyDescent="0.35">
      <c r="A2053" t="s">
        <v>13714</v>
      </c>
      <c r="B2053">
        <v>142</v>
      </c>
      <c r="C2053">
        <v>2944</v>
      </c>
      <c r="D2053">
        <v>334</v>
      </c>
      <c r="E2053" t="s">
        <v>319</v>
      </c>
      <c r="F2053" t="s">
        <v>0</v>
      </c>
      <c r="G2053" t="s">
        <v>1789</v>
      </c>
      <c r="H2053">
        <v>13.068</v>
      </c>
      <c r="I2053">
        <v>93.41</v>
      </c>
      <c r="J2053">
        <v>142</v>
      </c>
    </row>
    <row r="2054" spans="1:10" x14ac:dyDescent="0.35">
      <c r="A2054" t="s">
        <v>13715</v>
      </c>
      <c r="B2054">
        <v>354</v>
      </c>
      <c r="C2054">
        <v>2934</v>
      </c>
      <c r="D2054">
        <v>335</v>
      </c>
      <c r="E2054" t="s">
        <v>328</v>
      </c>
      <c r="F2054" t="s">
        <v>0</v>
      </c>
      <c r="G2054" t="s">
        <v>13716</v>
      </c>
      <c r="H2054">
        <v>4.109</v>
      </c>
      <c r="I2054">
        <v>65.760000000000005</v>
      </c>
      <c r="J2054">
        <v>18</v>
      </c>
    </row>
    <row r="2055" spans="1:10" x14ac:dyDescent="0.35">
      <c r="A2055" t="s">
        <v>13717</v>
      </c>
      <c r="B2055">
        <v>107</v>
      </c>
      <c r="C2055">
        <v>2932</v>
      </c>
      <c r="D2055">
        <v>336</v>
      </c>
      <c r="E2055" t="s">
        <v>319</v>
      </c>
      <c r="F2055" t="s">
        <v>0</v>
      </c>
      <c r="G2055" t="s">
        <v>1827</v>
      </c>
      <c r="H2055">
        <v>13.443</v>
      </c>
      <c r="I2055">
        <v>92.03</v>
      </c>
      <c r="J2055">
        <v>98</v>
      </c>
    </row>
    <row r="2056" spans="1:10" x14ac:dyDescent="0.35">
      <c r="A2056" t="s">
        <v>13718</v>
      </c>
      <c r="B2056">
        <v>514</v>
      </c>
      <c r="C2056">
        <v>2931</v>
      </c>
      <c r="D2056">
        <v>337</v>
      </c>
      <c r="E2056" t="s">
        <v>328</v>
      </c>
      <c r="F2056" t="s">
        <v>0</v>
      </c>
      <c r="G2056" t="s">
        <v>1893</v>
      </c>
      <c r="H2056">
        <v>2.7269999999999999</v>
      </c>
      <c r="I2056">
        <v>61.63</v>
      </c>
      <c r="J2056">
        <v>114</v>
      </c>
    </row>
    <row r="2057" spans="1:10" x14ac:dyDescent="0.35">
      <c r="A2057" t="s">
        <v>13719</v>
      </c>
      <c r="B2057">
        <v>561</v>
      </c>
      <c r="C2057">
        <v>2919</v>
      </c>
      <c r="D2057">
        <v>338</v>
      </c>
      <c r="E2057" t="s">
        <v>312</v>
      </c>
      <c r="F2057" t="s">
        <v>0</v>
      </c>
      <c r="G2057" t="s">
        <v>13720</v>
      </c>
      <c r="H2057">
        <v>2.7450000000000001</v>
      </c>
      <c r="I2057">
        <v>31.31</v>
      </c>
      <c r="J2057">
        <v>52</v>
      </c>
    </row>
    <row r="2058" spans="1:10" x14ac:dyDescent="0.35">
      <c r="A2058" t="s">
        <v>13721</v>
      </c>
      <c r="B2058">
        <v>1685</v>
      </c>
      <c r="C2058">
        <v>2908</v>
      </c>
      <c r="D2058">
        <v>339</v>
      </c>
      <c r="E2058" t="s">
        <v>312</v>
      </c>
      <c r="F2058" t="s">
        <v>0</v>
      </c>
      <c r="G2058" t="s">
        <v>2167</v>
      </c>
      <c r="H2058">
        <v>2.0249999999999999</v>
      </c>
      <c r="I2058">
        <v>38.15</v>
      </c>
      <c r="J2058">
        <v>244</v>
      </c>
    </row>
    <row r="2059" spans="1:10" x14ac:dyDescent="0.35">
      <c r="A2059" t="s">
        <v>13722</v>
      </c>
      <c r="B2059">
        <v>268</v>
      </c>
      <c r="C2059">
        <v>2906</v>
      </c>
      <c r="D2059">
        <v>340</v>
      </c>
      <c r="E2059" t="s">
        <v>319</v>
      </c>
      <c r="F2059" t="s">
        <v>0</v>
      </c>
      <c r="G2059" t="s">
        <v>2379</v>
      </c>
      <c r="H2059">
        <v>5.52</v>
      </c>
      <c r="I2059">
        <v>88.87</v>
      </c>
      <c r="J2059">
        <v>268</v>
      </c>
    </row>
    <row r="2060" spans="1:10" x14ac:dyDescent="0.35">
      <c r="A2060" t="s">
        <v>13723</v>
      </c>
      <c r="B2060">
        <v>490</v>
      </c>
      <c r="C2060">
        <v>2905</v>
      </c>
      <c r="D2060">
        <v>341</v>
      </c>
      <c r="E2060" t="s">
        <v>319</v>
      </c>
      <c r="F2060" t="s">
        <v>0</v>
      </c>
      <c r="G2060" t="s">
        <v>13724</v>
      </c>
      <c r="H2060">
        <v>3.254</v>
      </c>
      <c r="I2060">
        <v>61.32</v>
      </c>
      <c r="J2060">
        <v>146</v>
      </c>
    </row>
    <row r="2061" spans="1:10" x14ac:dyDescent="0.35">
      <c r="A2061" t="s">
        <v>13725</v>
      </c>
      <c r="B2061">
        <v>260</v>
      </c>
      <c r="C2061">
        <v>2903</v>
      </c>
      <c r="D2061">
        <v>342</v>
      </c>
      <c r="E2061" t="s">
        <v>319</v>
      </c>
      <c r="F2061" t="s">
        <v>0</v>
      </c>
      <c r="G2061" t="s">
        <v>13726</v>
      </c>
      <c r="H2061">
        <v>6.5540000000000003</v>
      </c>
      <c r="I2061">
        <v>78.12</v>
      </c>
      <c r="J2061">
        <v>117</v>
      </c>
    </row>
    <row r="2062" spans="1:10" x14ac:dyDescent="0.35">
      <c r="A2062" t="s">
        <v>13727</v>
      </c>
      <c r="B2062">
        <v>407</v>
      </c>
      <c r="C2062">
        <v>2898</v>
      </c>
      <c r="D2062">
        <v>343</v>
      </c>
      <c r="E2062" t="s">
        <v>328</v>
      </c>
      <c r="F2062" t="s">
        <v>0</v>
      </c>
      <c r="G2062" t="s">
        <v>13728</v>
      </c>
      <c r="H2062">
        <v>3.6509999999999998</v>
      </c>
      <c r="I2062">
        <v>51.24</v>
      </c>
      <c r="J2062">
        <v>211</v>
      </c>
    </row>
    <row r="2063" spans="1:10" x14ac:dyDescent="0.35">
      <c r="A2063" t="s">
        <v>13729</v>
      </c>
      <c r="B2063">
        <v>471</v>
      </c>
      <c r="C2063">
        <v>2895</v>
      </c>
      <c r="D2063">
        <v>344</v>
      </c>
      <c r="E2063" t="s">
        <v>312</v>
      </c>
      <c r="F2063" t="s">
        <v>0</v>
      </c>
      <c r="G2063" t="s">
        <v>2063</v>
      </c>
      <c r="H2063">
        <v>3.5230000000000001</v>
      </c>
      <c r="I2063">
        <v>36.64</v>
      </c>
      <c r="J2063">
        <v>174</v>
      </c>
    </row>
    <row r="2064" spans="1:10" x14ac:dyDescent="0.35">
      <c r="A2064" t="s">
        <v>13730</v>
      </c>
      <c r="B2064">
        <v>267</v>
      </c>
      <c r="C2064">
        <v>2883</v>
      </c>
      <c r="D2064">
        <v>345</v>
      </c>
      <c r="E2064" t="s">
        <v>319</v>
      </c>
      <c r="F2064" t="s">
        <v>0</v>
      </c>
      <c r="G2064" t="s">
        <v>1845</v>
      </c>
      <c r="H2064">
        <v>7.734</v>
      </c>
      <c r="I2064">
        <v>84.59</v>
      </c>
      <c r="J2064">
        <v>137</v>
      </c>
    </row>
    <row r="2065" spans="1:10" x14ac:dyDescent="0.35">
      <c r="A2065" t="s">
        <v>13731</v>
      </c>
      <c r="B2065">
        <v>608</v>
      </c>
      <c r="C2065">
        <v>2880</v>
      </c>
      <c r="D2065">
        <v>346</v>
      </c>
      <c r="E2065" t="s">
        <v>319</v>
      </c>
      <c r="F2065" t="s">
        <v>0</v>
      </c>
      <c r="G2065" t="s">
        <v>13732</v>
      </c>
      <c r="H2065">
        <v>6.4189999999999996</v>
      </c>
      <c r="I2065">
        <v>82.07</v>
      </c>
      <c r="J2065">
        <v>115</v>
      </c>
    </row>
    <row r="2066" spans="1:10" x14ac:dyDescent="0.35">
      <c r="A2066" t="s">
        <v>13733</v>
      </c>
      <c r="B2066">
        <v>349</v>
      </c>
      <c r="C2066">
        <v>2876</v>
      </c>
      <c r="D2066">
        <v>347</v>
      </c>
      <c r="E2066" t="s">
        <v>328</v>
      </c>
      <c r="F2066" t="s">
        <v>0</v>
      </c>
      <c r="G2066" t="s">
        <v>13734</v>
      </c>
      <c r="H2066">
        <v>4.0119999999999996</v>
      </c>
      <c r="I2066">
        <v>58.31</v>
      </c>
      <c r="J2066">
        <v>143</v>
      </c>
    </row>
    <row r="2067" spans="1:10" x14ac:dyDescent="0.35">
      <c r="A2067" t="s">
        <v>13735</v>
      </c>
      <c r="B2067">
        <v>428</v>
      </c>
      <c r="C2067">
        <v>2867</v>
      </c>
      <c r="D2067">
        <v>348</v>
      </c>
      <c r="E2067" t="s">
        <v>312</v>
      </c>
      <c r="F2067" t="s">
        <v>0</v>
      </c>
      <c r="G2067" t="s">
        <v>13736</v>
      </c>
      <c r="H2067">
        <v>3.5169999999999999</v>
      </c>
      <c r="I2067">
        <v>36.770000000000003</v>
      </c>
      <c r="J2067">
        <v>131</v>
      </c>
    </row>
    <row r="2068" spans="1:10" x14ac:dyDescent="0.35">
      <c r="A2068" t="s">
        <v>13737</v>
      </c>
      <c r="B2068">
        <v>408</v>
      </c>
      <c r="C2068">
        <v>2847</v>
      </c>
      <c r="D2068">
        <v>349</v>
      </c>
      <c r="E2068" t="s">
        <v>319</v>
      </c>
      <c r="F2068" t="s">
        <v>0</v>
      </c>
      <c r="G2068" t="s">
        <v>13738</v>
      </c>
      <c r="H2068">
        <v>3.5379999999999998</v>
      </c>
      <c r="I2068">
        <v>73.77</v>
      </c>
      <c r="J2068">
        <v>179</v>
      </c>
    </row>
    <row r="2069" spans="1:10" x14ac:dyDescent="0.35">
      <c r="A2069" t="s">
        <v>13739</v>
      </c>
      <c r="B2069">
        <v>338</v>
      </c>
      <c r="C2069">
        <v>2842</v>
      </c>
      <c r="D2069">
        <v>350</v>
      </c>
      <c r="E2069" t="s">
        <v>319</v>
      </c>
      <c r="F2069" t="s">
        <v>0</v>
      </c>
      <c r="G2069" t="s">
        <v>13740</v>
      </c>
      <c r="H2069">
        <v>5.4279999999999999</v>
      </c>
      <c r="I2069">
        <v>77.39</v>
      </c>
      <c r="J2069">
        <v>168</v>
      </c>
    </row>
    <row r="2070" spans="1:10" x14ac:dyDescent="0.35">
      <c r="A2070" t="s">
        <v>13741</v>
      </c>
      <c r="B2070">
        <v>434</v>
      </c>
      <c r="C2070">
        <v>2829</v>
      </c>
      <c r="D2070">
        <v>351</v>
      </c>
      <c r="E2070" t="s">
        <v>328</v>
      </c>
      <c r="F2070" t="s">
        <v>0</v>
      </c>
      <c r="G2070" t="s">
        <v>13742</v>
      </c>
      <c r="H2070">
        <v>3.5680000000000001</v>
      </c>
      <c r="I2070">
        <v>44.61</v>
      </c>
      <c r="J2070">
        <v>29</v>
      </c>
    </row>
    <row r="2071" spans="1:10" x14ac:dyDescent="0.35">
      <c r="A2071" t="s">
        <v>13743</v>
      </c>
      <c r="B2071">
        <v>700</v>
      </c>
      <c r="C2071">
        <v>2825</v>
      </c>
      <c r="D2071">
        <v>352</v>
      </c>
      <c r="E2071" t="s">
        <v>312</v>
      </c>
      <c r="F2071" t="s">
        <v>0</v>
      </c>
      <c r="G2071" t="s">
        <v>2594</v>
      </c>
      <c r="H2071">
        <v>1.8240000000000001</v>
      </c>
      <c r="I2071">
        <v>25.32</v>
      </c>
      <c r="J2071">
        <v>411</v>
      </c>
    </row>
    <row r="2072" spans="1:10" x14ac:dyDescent="0.35">
      <c r="A2072" t="s">
        <v>13744</v>
      </c>
      <c r="B2072">
        <v>639</v>
      </c>
      <c r="C2072">
        <v>2816</v>
      </c>
      <c r="D2072">
        <v>353</v>
      </c>
      <c r="E2072" t="s">
        <v>328</v>
      </c>
      <c r="F2072" t="s">
        <v>0</v>
      </c>
      <c r="G2072" t="s">
        <v>13745</v>
      </c>
      <c r="H2072">
        <v>2.5859999999999999</v>
      </c>
      <c r="I2072">
        <v>41.25</v>
      </c>
      <c r="J2072">
        <v>239</v>
      </c>
    </row>
    <row r="2073" spans="1:10" x14ac:dyDescent="0.35">
      <c r="A2073" t="s">
        <v>13746</v>
      </c>
      <c r="B2073">
        <v>474</v>
      </c>
      <c r="C2073">
        <v>2782</v>
      </c>
      <c r="D2073">
        <v>354</v>
      </c>
      <c r="E2073" t="s">
        <v>312</v>
      </c>
      <c r="F2073" t="s">
        <v>0</v>
      </c>
      <c r="G2073" t="s">
        <v>1845</v>
      </c>
      <c r="H2073">
        <v>2.7210000000000001</v>
      </c>
      <c r="I2073">
        <v>31.14</v>
      </c>
      <c r="J2073">
        <v>209</v>
      </c>
    </row>
    <row r="2074" spans="1:10" x14ac:dyDescent="0.35">
      <c r="A2074" t="s">
        <v>13747</v>
      </c>
      <c r="B2074">
        <v>273</v>
      </c>
      <c r="C2074">
        <v>2776</v>
      </c>
      <c r="D2074">
        <v>355</v>
      </c>
      <c r="E2074" t="s">
        <v>319</v>
      </c>
      <c r="F2074" t="s">
        <v>0</v>
      </c>
      <c r="G2074" t="s">
        <v>3057</v>
      </c>
      <c r="H2074">
        <v>8.5540000000000003</v>
      </c>
      <c r="I2074">
        <v>83.28</v>
      </c>
      <c r="J2074">
        <v>273</v>
      </c>
    </row>
    <row r="2075" spans="1:10" x14ac:dyDescent="0.35">
      <c r="A2075" t="s">
        <v>13748</v>
      </c>
      <c r="B2075">
        <v>430</v>
      </c>
      <c r="C2075">
        <v>2774</v>
      </c>
      <c r="D2075">
        <v>356</v>
      </c>
      <c r="E2075" t="s">
        <v>328</v>
      </c>
      <c r="F2075" t="s">
        <v>0</v>
      </c>
      <c r="G2075" t="s">
        <v>13749</v>
      </c>
      <c r="H2075">
        <v>3.234</v>
      </c>
      <c r="I2075">
        <v>47.02</v>
      </c>
      <c r="J2075">
        <v>135</v>
      </c>
    </row>
    <row r="2076" spans="1:10" x14ac:dyDescent="0.35">
      <c r="A2076" t="s">
        <v>13750</v>
      </c>
      <c r="B2076">
        <v>542</v>
      </c>
      <c r="C2076">
        <v>2761</v>
      </c>
      <c r="D2076">
        <v>357</v>
      </c>
      <c r="E2076" t="s">
        <v>328</v>
      </c>
      <c r="F2076" t="s">
        <v>0</v>
      </c>
      <c r="G2076" t="s">
        <v>4416</v>
      </c>
      <c r="H2076">
        <v>3.387</v>
      </c>
      <c r="I2076">
        <v>48.04</v>
      </c>
      <c r="J2076">
        <v>115</v>
      </c>
    </row>
    <row r="2077" spans="1:10" x14ac:dyDescent="0.35">
      <c r="A2077" t="s">
        <v>13751</v>
      </c>
      <c r="B2077">
        <v>308</v>
      </c>
      <c r="C2077">
        <v>2747</v>
      </c>
      <c r="D2077">
        <v>358</v>
      </c>
      <c r="E2077" t="s">
        <v>328</v>
      </c>
      <c r="F2077" t="s">
        <v>0</v>
      </c>
      <c r="G2077" t="s">
        <v>13752</v>
      </c>
      <c r="H2077">
        <v>4.75</v>
      </c>
      <c r="I2077">
        <v>64.97</v>
      </c>
      <c r="J2077">
        <v>191</v>
      </c>
    </row>
    <row r="2078" spans="1:10" x14ac:dyDescent="0.35">
      <c r="A2078" t="s">
        <v>13753</v>
      </c>
      <c r="B2078">
        <v>1253</v>
      </c>
      <c r="C2078">
        <v>2729</v>
      </c>
      <c r="D2078">
        <v>359</v>
      </c>
      <c r="E2078" t="s">
        <v>312</v>
      </c>
      <c r="F2078" t="s">
        <v>0</v>
      </c>
      <c r="G2078" t="s">
        <v>4335</v>
      </c>
      <c r="H2078">
        <v>1.778</v>
      </c>
      <c r="I2078">
        <v>22.32</v>
      </c>
      <c r="J2078">
        <v>314</v>
      </c>
    </row>
    <row r="2079" spans="1:10" x14ac:dyDescent="0.35">
      <c r="A2079" t="s">
        <v>13754</v>
      </c>
      <c r="B2079">
        <v>391</v>
      </c>
      <c r="C2079">
        <v>2724</v>
      </c>
      <c r="D2079">
        <v>360</v>
      </c>
      <c r="E2079" t="s">
        <v>319</v>
      </c>
      <c r="F2079" t="s">
        <v>0</v>
      </c>
      <c r="G2079" t="s">
        <v>3986</v>
      </c>
      <c r="H2079">
        <v>5.0999999999999996</v>
      </c>
      <c r="I2079">
        <v>82.8</v>
      </c>
      <c r="J2079">
        <v>110</v>
      </c>
    </row>
    <row r="2080" spans="1:10" x14ac:dyDescent="0.35">
      <c r="A2080" t="s">
        <v>13755</v>
      </c>
      <c r="B2080">
        <v>595</v>
      </c>
      <c r="C2080">
        <v>2709</v>
      </c>
      <c r="D2080">
        <v>361</v>
      </c>
      <c r="E2080" t="s">
        <v>334</v>
      </c>
      <c r="F2080" t="s">
        <v>0</v>
      </c>
      <c r="G2080" t="s">
        <v>2661</v>
      </c>
      <c r="H2080">
        <v>2.5579999999999998</v>
      </c>
      <c r="I2080">
        <v>16.18</v>
      </c>
      <c r="J2080">
        <v>68</v>
      </c>
    </row>
    <row r="2081" spans="1:10" x14ac:dyDescent="0.35">
      <c r="A2081" t="s">
        <v>13756</v>
      </c>
      <c r="B2081">
        <v>361</v>
      </c>
      <c r="C2081">
        <v>2704</v>
      </c>
      <c r="D2081">
        <v>362</v>
      </c>
      <c r="E2081" t="s">
        <v>328</v>
      </c>
      <c r="F2081" t="s">
        <v>0</v>
      </c>
      <c r="G2081" t="s">
        <v>1693</v>
      </c>
      <c r="H2081">
        <v>3.8660000000000001</v>
      </c>
      <c r="I2081">
        <v>52.15</v>
      </c>
      <c r="J2081">
        <v>158</v>
      </c>
    </row>
    <row r="2082" spans="1:10" x14ac:dyDescent="0.35">
      <c r="A2082" t="s">
        <v>13757</v>
      </c>
      <c r="B2082">
        <v>274</v>
      </c>
      <c r="C2082">
        <v>2700</v>
      </c>
      <c r="D2082">
        <v>363</v>
      </c>
      <c r="E2082" t="s">
        <v>328</v>
      </c>
      <c r="F2082" t="s">
        <v>0</v>
      </c>
      <c r="G2082" t="s">
        <v>2906</v>
      </c>
      <c r="H2082">
        <v>5.0039999999999996</v>
      </c>
      <c r="I2082">
        <v>71.61</v>
      </c>
      <c r="J2082">
        <v>48</v>
      </c>
    </row>
    <row r="2083" spans="1:10" x14ac:dyDescent="0.35">
      <c r="A2083" t="s">
        <v>13758</v>
      </c>
      <c r="B2083">
        <v>592</v>
      </c>
      <c r="C2083">
        <v>2689</v>
      </c>
      <c r="D2083">
        <v>364</v>
      </c>
      <c r="E2083" t="s">
        <v>328</v>
      </c>
      <c r="F2083" t="s">
        <v>0</v>
      </c>
      <c r="G2083" t="s">
        <v>1724</v>
      </c>
      <c r="H2083">
        <v>2.3279999999999998</v>
      </c>
      <c r="I2083">
        <v>60.34</v>
      </c>
      <c r="J2083">
        <v>52</v>
      </c>
    </row>
    <row r="2084" spans="1:10" x14ac:dyDescent="0.35">
      <c r="A2084" t="s">
        <v>13759</v>
      </c>
      <c r="B2084">
        <v>220</v>
      </c>
      <c r="C2084">
        <v>2684</v>
      </c>
      <c r="D2084">
        <v>365</v>
      </c>
      <c r="E2084" t="s">
        <v>319</v>
      </c>
      <c r="F2084" t="s">
        <v>0</v>
      </c>
      <c r="G2084" t="s">
        <v>3048</v>
      </c>
      <c r="H2084">
        <v>7.298</v>
      </c>
      <c r="I2084">
        <v>83.81</v>
      </c>
      <c r="J2084">
        <v>215</v>
      </c>
    </row>
    <row r="2085" spans="1:10" x14ac:dyDescent="0.35">
      <c r="A2085" t="s">
        <v>13760</v>
      </c>
      <c r="B2085">
        <v>113</v>
      </c>
      <c r="C2085">
        <v>2676</v>
      </c>
      <c r="D2085">
        <v>366</v>
      </c>
      <c r="E2085" t="s">
        <v>319</v>
      </c>
      <c r="F2085" t="s">
        <v>0</v>
      </c>
      <c r="G2085" t="s">
        <v>2799</v>
      </c>
      <c r="H2085">
        <v>12.239000000000001</v>
      </c>
      <c r="I2085">
        <v>98.37</v>
      </c>
      <c r="J2085">
        <v>28</v>
      </c>
    </row>
    <row r="2086" spans="1:10" x14ac:dyDescent="0.35">
      <c r="A2086" t="s">
        <v>13761</v>
      </c>
      <c r="B2086">
        <v>602</v>
      </c>
      <c r="C2086">
        <v>2676</v>
      </c>
      <c r="D2086">
        <v>366</v>
      </c>
      <c r="E2086" t="s">
        <v>328</v>
      </c>
      <c r="F2086" t="s">
        <v>0</v>
      </c>
      <c r="G2086" t="s">
        <v>3554</v>
      </c>
      <c r="H2086">
        <v>2.363</v>
      </c>
      <c r="I2086">
        <v>52.27</v>
      </c>
      <c r="J2086">
        <v>267</v>
      </c>
    </row>
    <row r="2087" spans="1:10" x14ac:dyDescent="0.35">
      <c r="A2087" t="s">
        <v>13762</v>
      </c>
      <c r="B2087">
        <v>1320</v>
      </c>
      <c r="C2087">
        <v>2672</v>
      </c>
      <c r="D2087">
        <v>368</v>
      </c>
      <c r="E2087" t="s">
        <v>319</v>
      </c>
      <c r="F2087" t="s">
        <v>0</v>
      </c>
      <c r="G2087" t="s">
        <v>13763</v>
      </c>
      <c r="H2087">
        <v>8.7620000000000005</v>
      </c>
      <c r="I2087">
        <v>84.33</v>
      </c>
      <c r="J2087">
        <v>50</v>
      </c>
    </row>
    <row r="2088" spans="1:10" x14ac:dyDescent="0.35">
      <c r="A2088" t="s">
        <v>13764</v>
      </c>
      <c r="B2088">
        <v>366</v>
      </c>
      <c r="C2088">
        <v>2669</v>
      </c>
      <c r="D2088">
        <v>369</v>
      </c>
      <c r="E2088" t="s">
        <v>328</v>
      </c>
      <c r="F2088" t="s">
        <v>0</v>
      </c>
      <c r="G2088" t="s">
        <v>2718</v>
      </c>
      <c r="H2088">
        <v>3.6280000000000001</v>
      </c>
      <c r="I2088">
        <v>53.72</v>
      </c>
      <c r="J2088">
        <v>47</v>
      </c>
    </row>
    <row r="2089" spans="1:10" x14ac:dyDescent="0.35">
      <c r="A2089" t="s">
        <v>13765</v>
      </c>
      <c r="B2089">
        <v>509</v>
      </c>
      <c r="C2089">
        <v>2655</v>
      </c>
      <c r="D2089">
        <v>370</v>
      </c>
      <c r="E2089" t="s">
        <v>328</v>
      </c>
      <c r="F2089" t="s">
        <v>0</v>
      </c>
      <c r="G2089" t="s">
        <v>13766</v>
      </c>
      <c r="H2089">
        <v>3.0990000000000002</v>
      </c>
      <c r="I2089">
        <v>61.86</v>
      </c>
      <c r="J2089">
        <v>509</v>
      </c>
    </row>
    <row r="2090" spans="1:10" x14ac:dyDescent="0.35">
      <c r="A2090" t="s">
        <v>13767</v>
      </c>
      <c r="B2090">
        <v>200</v>
      </c>
      <c r="C2090">
        <v>2654</v>
      </c>
      <c r="D2090">
        <v>371</v>
      </c>
      <c r="E2090" t="s">
        <v>328</v>
      </c>
      <c r="F2090" t="s">
        <v>0</v>
      </c>
      <c r="G2090" t="s">
        <v>4209</v>
      </c>
      <c r="H2090">
        <v>6.7370000000000001</v>
      </c>
      <c r="I2090">
        <v>63.72</v>
      </c>
      <c r="J2090">
        <v>64</v>
      </c>
    </row>
    <row r="2091" spans="1:10" x14ac:dyDescent="0.35">
      <c r="A2091" t="s">
        <v>13768</v>
      </c>
      <c r="B2091">
        <v>258</v>
      </c>
      <c r="C2091">
        <v>2633</v>
      </c>
      <c r="D2091">
        <v>372</v>
      </c>
      <c r="E2091" t="s">
        <v>319</v>
      </c>
      <c r="F2091" t="s">
        <v>0</v>
      </c>
      <c r="G2091" t="s">
        <v>1876</v>
      </c>
      <c r="H2091">
        <v>6.2510000000000003</v>
      </c>
      <c r="I2091">
        <v>84.41</v>
      </c>
      <c r="J2091">
        <v>67</v>
      </c>
    </row>
    <row r="2092" spans="1:10" x14ac:dyDescent="0.35">
      <c r="A2092" t="s">
        <v>13769</v>
      </c>
      <c r="B2092">
        <v>137</v>
      </c>
      <c r="C2092">
        <v>2628</v>
      </c>
      <c r="D2092">
        <v>373</v>
      </c>
      <c r="E2092" t="s">
        <v>319</v>
      </c>
      <c r="F2092" t="s">
        <v>0</v>
      </c>
      <c r="G2092" t="s">
        <v>2562</v>
      </c>
      <c r="H2092">
        <v>9.423</v>
      </c>
      <c r="I2092">
        <v>79.45</v>
      </c>
      <c r="J2092">
        <v>56</v>
      </c>
    </row>
    <row r="2093" spans="1:10" x14ac:dyDescent="0.35">
      <c r="A2093" t="s">
        <v>13770</v>
      </c>
      <c r="B2093">
        <v>581</v>
      </c>
      <c r="C2093">
        <v>2617</v>
      </c>
      <c r="D2093">
        <v>374</v>
      </c>
      <c r="E2093" t="s">
        <v>328</v>
      </c>
      <c r="F2093" t="s">
        <v>0</v>
      </c>
      <c r="G2093" t="s">
        <v>3689</v>
      </c>
      <c r="H2093">
        <v>2.2269999999999999</v>
      </c>
      <c r="I2093">
        <v>59.52</v>
      </c>
      <c r="J2093">
        <v>304</v>
      </c>
    </row>
    <row r="2094" spans="1:10" x14ac:dyDescent="0.35">
      <c r="A2094" t="s">
        <v>13771</v>
      </c>
      <c r="B2094">
        <v>829</v>
      </c>
      <c r="C2094">
        <v>2601</v>
      </c>
      <c r="D2094">
        <v>375</v>
      </c>
      <c r="E2094" t="s">
        <v>319</v>
      </c>
      <c r="F2094" t="s">
        <v>0</v>
      </c>
      <c r="G2094" t="s">
        <v>1958</v>
      </c>
      <c r="H2094">
        <v>4.4809999999999999</v>
      </c>
      <c r="I2094">
        <v>77.209999999999994</v>
      </c>
      <c r="J2094">
        <v>150</v>
      </c>
    </row>
    <row r="2095" spans="1:10" x14ac:dyDescent="0.35">
      <c r="A2095" t="s">
        <v>13772</v>
      </c>
      <c r="B2095">
        <v>321</v>
      </c>
      <c r="C2095">
        <v>2600</v>
      </c>
      <c r="D2095">
        <v>376</v>
      </c>
      <c r="E2095" t="s">
        <v>319</v>
      </c>
      <c r="F2095" t="s">
        <v>0</v>
      </c>
      <c r="G2095" t="s">
        <v>2379</v>
      </c>
      <c r="H2095">
        <v>3.8769999999999998</v>
      </c>
      <c r="I2095">
        <v>75.84</v>
      </c>
      <c r="J2095">
        <v>77</v>
      </c>
    </row>
    <row r="2096" spans="1:10" x14ac:dyDescent="0.35">
      <c r="A2096" t="s">
        <v>13773</v>
      </c>
      <c r="B2096">
        <v>335</v>
      </c>
      <c r="C2096">
        <v>2592</v>
      </c>
      <c r="D2096">
        <v>377</v>
      </c>
      <c r="E2096" t="s">
        <v>319</v>
      </c>
      <c r="F2096" t="s">
        <v>0</v>
      </c>
      <c r="G2096" t="s">
        <v>4361</v>
      </c>
      <c r="H2096">
        <v>3.605</v>
      </c>
      <c r="I2096">
        <v>86.5</v>
      </c>
      <c r="J2096">
        <v>101</v>
      </c>
    </row>
    <row r="2097" spans="1:10" x14ac:dyDescent="0.35">
      <c r="A2097" t="s">
        <v>13774</v>
      </c>
      <c r="B2097">
        <v>371</v>
      </c>
      <c r="C2097">
        <v>2579</v>
      </c>
      <c r="D2097">
        <v>378</v>
      </c>
      <c r="E2097" t="s">
        <v>328</v>
      </c>
      <c r="F2097" t="s">
        <v>0</v>
      </c>
      <c r="G2097" t="s">
        <v>1849</v>
      </c>
      <c r="H2097">
        <v>3.5209999999999999</v>
      </c>
      <c r="I2097">
        <v>45.74</v>
      </c>
      <c r="J2097">
        <v>157</v>
      </c>
    </row>
    <row r="2098" spans="1:10" x14ac:dyDescent="0.35">
      <c r="A2098" t="s">
        <v>13775</v>
      </c>
      <c r="B2098">
        <v>612</v>
      </c>
      <c r="C2098">
        <v>2571</v>
      </c>
      <c r="D2098">
        <v>379</v>
      </c>
      <c r="E2098" t="s">
        <v>312</v>
      </c>
      <c r="F2098" t="s">
        <v>0</v>
      </c>
      <c r="G2098" t="s">
        <v>1882</v>
      </c>
      <c r="H2098">
        <v>2.2149999999999999</v>
      </c>
      <c r="I2098">
        <v>36.270000000000003</v>
      </c>
      <c r="J2098">
        <v>147</v>
      </c>
    </row>
    <row r="2099" spans="1:10" x14ac:dyDescent="0.35">
      <c r="A2099" t="s">
        <v>13776</v>
      </c>
      <c r="B2099">
        <v>614</v>
      </c>
      <c r="C2099">
        <v>2557</v>
      </c>
      <c r="D2099">
        <v>380</v>
      </c>
      <c r="E2099" t="s">
        <v>312</v>
      </c>
      <c r="F2099" t="s">
        <v>0</v>
      </c>
      <c r="G2099" t="s">
        <v>2402</v>
      </c>
      <c r="H2099">
        <v>2.2429999999999999</v>
      </c>
      <c r="I2099">
        <v>27.57</v>
      </c>
      <c r="J2099">
        <v>614</v>
      </c>
    </row>
    <row r="2100" spans="1:10" x14ac:dyDescent="0.35">
      <c r="A2100" t="s">
        <v>13777</v>
      </c>
      <c r="B2100">
        <v>437</v>
      </c>
      <c r="C2100">
        <v>2552</v>
      </c>
      <c r="D2100">
        <v>381</v>
      </c>
      <c r="E2100" t="s">
        <v>328</v>
      </c>
      <c r="F2100" t="s">
        <v>0</v>
      </c>
      <c r="G2100" t="s">
        <v>13778</v>
      </c>
      <c r="H2100">
        <v>3.0070000000000001</v>
      </c>
      <c r="I2100">
        <v>55.18</v>
      </c>
      <c r="J2100">
        <v>61</v>
      </c>
    </row>
    <row r="2101" spans="1:10" x14ac:dyDescent="0.35">
      <c r="A2101" t="s">
        <v>13779</v>
      </c>
      <c r="B2101">
        <v>388</v>
      </c>
      <c r="C2101">
        <v>2531</v>
      </c>
      <c r="D2101">
        <v>382</v>
      </c>
      <c r="E2101" t="s">
        <v>319</v>
      </c>
      <c r="F2101" t="s">
        <v>0</v>
      </c>
      <c r="G2101" t="s">
        <v>7311</v>
      </c>
      <c r="H2101">
        <v>4.6529999999999996</v>
      </c>
      <c r="I2101">
        <v>66.66</v>
      </c>
      <c r="J2101">
        <v>236</v>
      </c>
    </row>
    <row r="2102" spans="1:10" x14ac:dyDescent="0.35">
      <c r="A2102" t="s">
        <v>13780</v>
      </c>
      <c r="B2102">
        <v>428</v>
      </c>
      <c r="C2102">
        <v>2528</v>
      </c>
      <c r="D2102">
        <v>383</v>
      </c>
      <c r="E2102" t="s">
        <v>319</v>
      </c>
      <c r="F2102" t="s">
        <v>0</v>
      </c>
      <c r="G2102" t="s">
        <v>1999</v>
      </c>
      <c r="H2102">
        <v>3.5680000000000001</v>
      </c>
      <c r="I2102">
        <v>93.07</v>
      </c>
      <c r="J2102">
        <v>57</v>
      </c>
    </row>
    <row r="2103" spans="1:10" x14ac:dyDescent="0.35">
      <c r="A2103" t="s">
        <v>13781</v>
      </c>
      <c r="B2103">
        <v>185</v>
      </c>
      <c r="C2103">
        <v>2514</v>
      </c>
      <c r="D2103">
        <v>384</v>
      </c>
      <c r="E2103" t="s">
        <v>319</v>
      </c>
      <c r="F2103" t="s">
        <v>0</v>
      </c>
      <c r="G2103" t="s">
        <v>2983</v>
      </c>
      <c r="H2103">
        <v>7.4009999999999998</v>
      </c>
      <c r="I2103">
        <v>95.37</v>
      </c>
      <c r="J2103">
        <v>90</v>
      </c>
    </row>
    <row r="2104" spans="1:10" x14ac:dyDescent="0.35">
      <c r="A2104" t="s">
        <v>13782</v>
      </c>
      <c r="B2104">
        <v>338</v>
      </c>
      <c r="C2104">
        <v>2506</v>
      </c>
      <c r="D2104">
        <v>385</v>
      </c>
      <c r="E2104" t="s">
        <v>328</v>
      </c>
      <c r="F2104" t="s">
        <v>0</v>
      </c>
      <c r="G2104" t="s">
        <v>13783</v>
      </c>
      <c r="H2104">
        <v>4.7140000000000004</v>
      </c>
      <c r="I2104">
        <v>62.15</v>
      </c>
      <c r="J2104">
        <v>276</v>
      </c>
    </row>
    <row r="2105" spans="1:10" x14ac:dyDescent="0.35">
      <c r="A2105" t="s">
        <v>13784</v>
      </c>
      <c r="B2105">
        <v>333</v>
      </c>
      <c r="C2105">
        <v>2499</v>
      </c>
      <c r="D2105">
        <v>386</v>
      </c>
      <c r="E2105" t="s">
        <v>328</v>
      </c>
      <c r="F2105" t="s">
        <v>0</v>
      </c>
      <c r="G2105" t="s">
        <v>1900</v>
      </c>
      <c r="H2105">
        <v>4.4379999999999997</v>
      </c>
      <c r="I2105">
        <v>54.32</v>
      </c>
      <c r="J2105">
        <v>333</v>
      </c>
    </row>
    <row r="2106" spans="1:10" x14ac:dyDescent="0.35">
      <c r="A2106" t="s">
        <v>13785</v>
      </c>
      <c r="B2106">
        <v>290</v>
      </c>
      <c r="C2106">
        <v>2495</v>
      </c>
      <c r="D2106">
        <v>387</v>
      </c>
      <c r="E2106" t="s">
        <v>319</v>
      </c>
      <c r="F2106" t="s">
        <v>0</v>
      </c>
      <c r="G2106" t="s">
        <v>13786</v>
      </c>
      <c r="H2106">
        <v>4.2290000000000001</v>
      </c>
      <c r="I2106">
        <v>64.25</v>
      </c>
      <c r="J2106">
        <v>83</v>
      </c>
    </row>
    <row r="2107" spans="1:10" x14ac:dyDescent="0.35">
      <c r="A2107" t="s">
        <v>13787</v>
      </c>
      <c r="B2107">
        <v>1850</v>
      </c>
      <c r="C2107">
        <v>2477</v>
      </c>
      <c r="D2107">
        <v>388</v>
      </c>
      <c r="E2107" t="s">
        <v>334</v>
      </c>
      <c r="F2107" t="s">
        <v>0</v>
      </c>
      <c r="G2107" t="s">
        <v>1789</v>
      </c>
      <c r="H2107">
        <v>2.7919999999999998</v>
      </c>
      <c r="I2107">
        <v>21.79</v>
      </c>
      <c r="J2107">
        <v>490</v>
      </c>
    </row>
    <row r="2108" spans="1:10" x14ac:dyDescent="0.35">
      <c r="A2108" t="s">
        <v>13788</v>
      </c>
      <c r="B2108">
        <v>145</v>
      </c>
      <c r="C2108">
        <v>2476</v>
      </c>
      <c r="D2108">
        <v>389</v>
      </c>
      <c r="E2108" t="s">
        <v>319</v>
      </c>
      <c r="F2108" t="s">
        <v>0</v>
      </c>
      <c r="G2108" t="s">
        <v>4713</v>
      </c>
      <c r="H2108">
        <v>10.079000000000001</v>
      </c>
      <c r="I2108">
        <v>90.81</v>
      </c>
      <c r="J2108">
        <v>44</v>
      </c>
    </row>
    <row r="2109" spans="1:10" x14ac:dyDescent="0.35">
      <c r="A2109" t="s">
        <v>13789</v>
      </c>
      <c r="B2109">
        <v>129</v>
      </c>
      <c r="C2109">
        <v>2469</v>
      </c>
      <c r="D2109">
        <v>390</v>
      </c>
      <c r="E2109" t="s">
        <v>319</v>
      </c>
      <c r="F2109" t="s">
        <v>0</v>
      </c>
      <c r="G2109" t="s">
        <v>13790</v>
      </c>
      <c r="H2109">
        <v>10.071999999999999</v>
      </c>
      <c r="I2109">
        <v>95.72</v>
      </c>
      <c r="J2109">
        <v>88</v>
      </c>
    </row>
    <row r="2110" spans="1:10" x14ac:dyDescent="0.35">
      <c r="A2110" t="s">
        <v>13791</v>
      </c>
      <c r="B2110">
        <v>783</v>
      </c>
      <c r="C2110">
        <v>2466</v>
      </c>
      <c r="D2110">
        <v>391</v>
      </c>
      <c r="E2110" t="s">
        <v>334</v>
      </c>
      <c r="F2110" t="s">
        <v>0</v>
      </c>
      <c r="G2110" t="s">
        <v>2073</v>
      </c>
      <c r="H2110">
        <v>1.6970000000000001</v>
      </c>
      <c r="I2110">
        <v>8.82</v>
      </c>
      <c r="J2110">
        <v>85</v>
      </c>
    </row>
    <row r="2111" spans="1:10" x14ac:dyDescent="0.35">
      <c r="A2111" t="s">
        <v>13792</v>
      </c>
      <c r="B2111">
        <v>725</v>
      </c>
      <c r="C2111">
        <v>2465</v>
      </c>
      <c r="D2111">
        <v>392</v>
      </c>
      <c r="E2111" t="s">
        <v>311</v>
      </c>
      <c r="F2111" t="s">
        <v>0</v>
      </c>
      <c r="G2111" t="s">
        <v>8749</v>
      </c>
      <c r="I2111" t="s">
        <v>311</v>
      </c>
      <c r="J2111">
        <v>111</v>
      </c>
    </row>
    <row r="2112" spans="1:10" x14ac:dyDescent="0.35">
      <c r="A2112" t="s">
        <v>13793</v>
      </c>
      <c r="B2112">
        <v>321</v>
      </c>
      <c r="C2112">
        <v>2456</v>
      </c>
      <c r="D2112">
        <v>393</v>
      </c>
      <c r="E2112" t="s">
        <v>328</v>
      </c>
      <c r="F2112" t="s">
        <v>0</v>
      </c>
      <c r="G2112" t="s">
        <v>13794</v>
      </c>
      <c r="H2112">
        <v>4.0880000000000001</v>
      </c>
      <c r="I2112">
        <v>56.55</v>
      </c>
      <c r="J2112">
        <v>164</v>
      </c>
    </row>
    <row r="2113" spans="1:10" x14ac:dyDescent="0.35">
      <c r="A2113" t="s">
        <v>13795</v>
      </c>
      <c r="B2113">
        <v>437</v>
      </c>
      <c r="C2113">
        <v>2455</v>
      </c>
      <c r="D2113">
        <v>394</v>
      </c>
      <c r="E2113" t="s">
        <v>312</v>
      </c>
      <c r="F2113" t="s">
        <v>0</v>
      </c>
      <c r="G2113" t="s">
        <v>1876</v>
      </c>
      <c r="H2113">
        <v>2.86</v>
      </c>
      <c r="I2113">
        <v>33.869999999999997</v>
      </c>
      <c r="J2113">
        <v>194</v>
      </c>
    </row>
    <row r="2114" spans="1:10" x14ac:dyDescent="0.35">
      <c r="A2114" t="s">
        <v>13796</v>
      </c>
      <c r="B2114">
        <v>513</v>
      </c>
      <c r="C2114">
        <v>2454</v>
      </c>
      <c r="D2114">
        <v>395</v>
      </c>
      <c r="E2114" t="s">
        <v>312</v>
      </c>
      <c r="F2114" t="s">
        <v>0</v>
      </c>
      <c r="G2114" t="s">
        <v>13797</v>
      </c>
      <c r="H2114">
        <v>3.0249999999999999</v>
      </c>
      <c r="I2114">
        <v>34.869999999999997</v>
      </c>
      <c r="J2114">
        <v>121</v>
      </c>
    </row>
    <row r="2115" spans="1:10" x14ac:dyDescent="0.35">
      <c r="A2115" t="s">
        <v>13798</v>
      </c>
      <c r="B2115">
        <v>193</v>
      </c>
      <c r="C2115">
        <v>2451</v>
      </c>
      <c r="D2115">
        <v>396</v>
      </c>
      <c r="E2115" t="s">
        <v>319</v>
      </c>
      <c r="F2115" t="s">
        <v>0</v>
      </c>
      <c r="G2115" t="s">
        <v>2017</v>
      </c>
      <c r="H2115">
        <v>6.4379999999999997</v>
      </c>
      <c r="I2115">
        <v>79.510000000000005</v>
      </c>
      <c r="J2115">
        <v>22</v>
      </c>
    </row>
    <row r="2116" spans="1:10" x14ac:dyDescent="0.35">
      <c r="A2116" t="s">
        <v>13799</v>
      </c>
      <c r="B2116">
        <v>334</v>
      </c>
      <c r="C2116">
        <v>2451</v>
      </c>
      <c r="D2116">
        <v>396</v>
      </c>
      <c r="E2116" t="s">
        <v>328</v>
      </c>
      <c r="F2116" t="s">
        <v>0</v>
      </c>
      <c r="G2116" t="s">
        <v>1948</v>
      </c>
      <c r="H2116">
        <v>4.1779999999999999</v>
      </c>
      <c r="I2116">
        <v>65.38</v>
      </c>
      <c r="J2116">
        <v>122</v>
      </c>
    </row>
    <row r="2117" spans="1:10" x14ac:dyDescent="0.35">
      <c r="A2117" t="s">
        <v>13800</v>
      </c>
      <c r="B2117">
        <v>461</v>
      </c>
      <c r="C2117">
        <v>2434</v>
      </c>
      <c r="D2117">
        <v>398</v>
      </c>
      <c r="E2117" t="s">
        <v>312</v>
      </c>
      <c r="F2117" t="s">
        <v>0</v>
      </c>
      <c r="G2117" t="s">
        <v>13801</v>
      </c>
      <c r="H2117">
        <v>2.5680000000000001</v>
      </c>
      <c r="I2117">
        <v>44.45</v>
      </c>
      <c r="J2117">
        <v>248</v>
      </c>
    </row>
    <row r="2118" spans="1:10" x14ac:dyDescent="0.35">
      <c r="A2118" t="s">
        <v>13802</v>
      </c>
      <c r="B2118">
        <v>307</v>
      </c>
      <c r="C2118">
        <v>2414</v>
      </c>
      <c r="D2118">
        <v>399</v>
      </c>
      <c r="E2118" t="s">
        <v>319</v>
      </c>
      <c r="F2118" t="s">
        <v>0</v>
      </c>
      <c r="G2118" t="s">
        <v>3525</v>
      </c>
      <c r="H2118">
        <v>3.81</v>
      </c>
      <c r="I2118">
        <v>94.68</v>
      </c>
      <c r="J2118">
        <v>135</v>
      </c>
    </row>
    <row r="2119" spans="1:10" x14ac:dyDescent="0.35">
      <c r="A2119" t="s">
        <v>13803</v>
      </c>
      <c r="B2119">
        <v>838</v>
      </c>
      <c r="C2119">
        <v>2411</v>
      </c>
      <c r="D2119">
        <v>400</v>
      </c>
      <c r="E2119" t="s">
        <v>319</v>
      </c>
      <c r="F2119" t="s">
        <v>0</v>
      </c>
      <c r="G2119" t="s">
        <v>6057</v>
      </c>
      <c r="H2119">
        <v>7.6109999999999998</v>
      </c>
      <c r="I2119">
        <v>88.9</v>
      </c>
      <c r="J2119">
        <v>212</v>
      </c>
    </row>
    <row r="2120" spans="1:10" x14ac:dyDescent="0.35">
      <c r="A2120" t="s">
        <v>13804</v>
      </c>
      <c r="B2120">
        <v>442</v>
      </c>
      <c r="C2120">
        <v>2408</v>
      </c>
      <c r="D2120">
        <v>401</v>
      </c>
      <c r="E2120" t="s">
        <v>312</v>
      </c>
      <c r="F2120" t="s">
        <v>0</v>
      </c>
      <c r="G2120" t="s">
        <v>1759</v>
      </c>
      <c r="H2120">
        <v>3.2869999999999999</v>
      </c>
      <c r="I2120">
        <v>49.3</v>
      </c>
      <c r="J2120">
        <v>415</v>
      </c>
    </row>
    <row r="2121" spans="1:10" x14ac:dyDescent="0.35">
      <c r="A2121" t="s">
        <v>13805</v>
      </c>
      <c r="B2121">
        <v>165</v>
      </c>
      <c r="C2121">
        <v>2401</v>
      </c>
      <c r="D2121">
        <v>402</v>
      </c>
      <c r="E2121" t="s">
        <v>319</v>
      </c>
      <c r="F2121" t="s">
        <v>0</v>
      </c>
      <c r="G2121" t="s">
        <v>7701</v>
      </c>
      <c r="H2121">
        <v>7.4279999999999999</v>
      </c>
      <c r="I2121">
        <v>88.42</v>
      </c>
      <c r="J2121">
        <v>91</v>
      </c>
    </row>
    <row r="2122" spans="1:10" x14ac:dyDescent="0.35">
      <c r="A2122" t="s">
        <v>13806</v>
      </c>
      <c r="B2122">
        <v>524</v>
      </c>
      <c r="C2122">
        <v>2400</v>
      </c>
      <c r="D2122">
        <v>403</v>
      </c>
      <c r="E2122" t="s">
        <v>311</v>
      </c>
      <c r="F2122" t="s">
        <v>0</v>
      </c>
      <c r="G2122" t="s">
        <v>13807</v>
      </c>
      <c r="I2122" t="s">
        <v>311</v>
      </c>
      <c r="J2122">
        <v>148</v>
      </c>
    </row>
    <row r="2123" spans="1:10" x14ac:dyDescent="0.35">
      <c r="A2123" t="s">
        <v>13808</v>
      </c>
      <c r="B2123">
        <v>357</v>
      </c>
      <c r="C2123">
        <v>2393</v>
      </c>
      <c r="D2123">
        <v>404</v>
      </c>
      <c r="E2123" t="s">
        <v>328</v>
      </c>
      <c r="F2123" t="s">
        <v>0</v>
      </c>
      <c r="G2123" t="s">
        <v>1868</v>
      </c>
      <c r="H2123">
        <v>3.012</v>
      </c>
      <c r="I2123">
        <v>57.56</v>
      </c>
      <c r="J2123">
        <v>151</v>
      </c>
    </row>
    <row r="2124" spans="1:10" x14ac:dyDescent="0.35">
      <c r="A2124" t="s">
        <v>13809</v>
      </c>
      <c r="B2124">
        <v>1151</v>
      </c>
      <c r="C2124">
        <v>2389</v>
      </c>
      <c r="D2124">
        <v>405</v>
      </c>
      <c r="E2124" t="s">
        <v>319</v>
      </c>
      <c r="F2124" t="s">
        <v>0</v>
      </c>
      <c r="G2124" t="s">
        <v>3689</v>
      </c>
      <c r="H2124">
        <v>2.9209999999999998</v>
      </c>
      <c r="I2124">
        <v>83.33</v>
      </c>
      <c r="J2124">
        <v>327</v>
      </c>
    </row>
    <row r="2125" spans="1:10" x14ac:dyDescent="0.35">
      <c r="A2125" t="s">
        <v>13810</v>
      </c>
      <c r="B2125">
        <v>747</v>
      </c>
      <c r="C2125">
        <v>2385</v>
      </c>
      <c r="D2125">
        <v>406</v>
      </c>
      <c r="E2125" t="s">
        <v>334</v>
      </c>
      <c r="F2125" t="s">
        <v>0</v>
      </c>
      <c r="G2125" t="s">
        <v>2235</v>
      </c>
      <c r="H2125">
        <v>1.6339999999999999</v>
      </c>
      <c r="I2125">
        <v>24.77</v>
      </c>
      <c r="J2125">
        <v>188</v>
      </c>
    </row>
    <row r="2126" spans="1:10" x14ac:dyDescent="0.35">
      <c r="A2126" t="s">
        <v>13811</v>
      </c>
      <c r="B2126">
        <v>366</v>
      </c>
      <c r="C2126">
        <v>2378</v>
      </c>
      <c r="D2126">
        <v>407</v>
      </c>
      <c r="E2126" t="s">
        <v>328</v>
      </c>
      <c r="F2126" t="s">
        <v>0</v>
      </c>
      <c r="G2126" t="s">
        <v>2799</v>
      </c>
      <c r="H2126">
        <v>3.5579999999999998</v>
      </c>
      <c r="I2126">
        <v>72.28</v>
      </c>
      <c r="J2126">
        <v>98</v>
      </c>
    </row>
    <row r="2127" spans="1:10" x14ac:dyDescent="0.35">
      <c r="A2127" t="s">
        <v>13812</v>
      </c>
      <c r="B2127">
        <v>287</v>
      </c>
      <c r="C2127">
        <v>2374</v>
      </c>
      <c r="D2127">
        <v>408</v>
      </c>
      <c r="E2127" t="s">
        <v>319</v>
      </c>
      <c r="F2127" t="s">
        <v>0</v>
      </c>
      <c r="G2127" t="s">
        <v>2146</v>
      </c>
      <c r="H2127">
        <v>5.9530000000000003</v>
      </c>
      <c r="I2127">
        <v>73.37</v>
      </c>
      <c r="J2127">
        <v>284</v>
      </c>
    </row>
    <row r="2128" spans="1:10" x14ac:dyDescent="0.35">
      <c r="A2128" t="s">
        <v>13813</v>
      </c>
      <c r="B2128">
        <v>260</v>
      </c>
      <c r="C2128">
        <v>2368</v>
      </c>
      <c r="D2128">
        <v>409</v>
      </c>
      <c r="E2128" t="s">
        <v>319</v>
      </c>
      <c r="F2128" t="s">
        <v>0</v>
      </c>
      <c r="G2128" t="s">
        <v>13814</v>
      </c>
      <c r="H2128">
        <v>5.0209999999999999</v>
      </c>
      <c r="I2128">
        <v>78.260000000000005</v>
      </c>
      <c r="J2128">
        <v>87</v>
      </c>
    </row>
    <row r="2129" spans="1:10" x14ac:dyDescent="0.35">
      <c r="A2129" t="s">
        <v>13815</v>
      </c>
      <c r="B2129">
        <v>437</v>
      </c>
      <c r="C2129">
        <v>2359</v>
      </c>
      <c r="D2129">
        <v>410</v>
      </c>
      <c r="E2129" t="s">
        <v>328</v>
      </c>
      <c r="F2129" t="s">
        <v>0</v>
      </c>
      <c r="G2129" t="s">
        <v>13816</v>
      </c>
      <c r="H2129">
        <v>3.242</v>
      </c>
      <c r="I2129">
        <v>53.9</v>
      </c>
      <c r="J2129">
        <v>159</v>
      </c>
    </row>
    <row r="2130" spans="1:10" x14ac:dyDescent="0.35">
      <c r="A2130" t="s">
        <v>13817</v>
      </c>
      <c r="B2130">
        <v>109</v>
      </c>
      <c r="C2130">
        <v>2356</v>
      </c>
      <c r="D2130">
        <v>411</v>
      </c>
      <c r="E2130" t="s">
        <v>319</v>
      </c>
      <c r="F2130" t="s">
        <v>0</v>
      </c>
      <c r="G2130" t="s">
        <v>13818</v>
      </c>
      <c r="H2130">
        <v>11.5</v>
      </c>
      <c r="I2130">
        <v>92.96</v>
      </c>
      <c r="J2130">
        <v>47</v>
      </c>
    </row>
    <row r="2131" spans="1:10" x14ac:dyDescent="0.35">
      <c r="A2131" t="s">
        <v>13819</v>
      </c>
      <c r="B2131">
        <v>140</v>
      </c>
      <c r="C2131">
        <v>2356</v>
      </c>
      <c r="D2131">
        <v>411</v>
      </c>
      <c r="E2131" t="s">
        <v>319</v>
      </c>
      <c r="F2131" t="s">
        <v>0</v>
      </c>
      <c r="G2131" t="s">
        <v>13820</v>
      </c>
      <c r="H2131">
        <v>9.3079999999999998</v>
      </c>
      <c r="I2131">
        <v>90.62</v>
      </c>
      <c r="J2131">
        <v>104</v>
      </c>
    </row>
    <row r="2132" spans="1:10" x14ac:dyDescent="0.35">
      <c r="A2132" t="s">
        <v>13821</v>
      </c>
      <c r="B2132">
        <v>2750</v>
      </c>
      <c r="C2132">
        <v>2350</v>
      </c>
      <c r="D2132">
        <v>413</v>
      </c>
      <c r="E2132" t="s">
        <v>319</v>
      </c>
      <c r="F2132" t="s">
        <v>0</v>
      </c>
      <c r="G2132" t="s">
        <v>3457</v>
      </c>
      <c r="H2132">
        <v>2.9630000000000001</v>
      </c>
      <c r="I2132">
        <v>63.28</v>
      </c>
      <c r="J2132">
        <v>184</v>
      </c>
    </row>
    <row r="2133" spans="1:10" x14ac:dyDescent="0.35">
      <c r="A2133" t="s">
        <v>13822</v>
      </c>
      <c r="B2133">
        <v>3108</v>
      </c>
      <c r="C2133">
        <v>2344</v>
      </c>
      <c r="D2133">
        <v>414</v>
      </c>
      <c r="E2133" t="s">
        <v>312</v>
      </c>
      <c r="F2133" t="s">
        <v>0</v>
      </c>
      <c r="G2133" t="s">
        <v>13823</v>
      </c>
      <c r="H2133">
        <v>2.7320000000000002</v>
      </c>
      <c r="I2133">
        <v>34.130000000000003</v>
      </c>
      <c r="J2133">
        <v>196</v>
      </c>
    </row>
    <row r="2134" spans="1:10" x14ac:dyDescent="0.35">
      <c r="A2134" t="s">
        <v>13824</v>
      </c>
      <c r="B2134">
        <v>61</v>
      </c>
      <c r="C2134">
        <v>2341</v>
      </c>
      <c r="D2134">
        <v>415</v>
      </c>
      <c r="E2134" t="s">
        <v>319</v>
      </c>
      <c r="F2134" t="s">
        <v>0</v>
      </c>
      <c r="G2134" t="s">
        <v>13825</v>
      </c>
      <c r="H2134">
        <v>21.556000000000001</v>
      </c>
      <c r="I2134">
        <v>95.24</v>
      </c>
      <c r="J2134">
        <v>61</v>
      </c>
    </row>
    <row r="2135" spans="1:10" x14ac:dyDescent="0.35">
      <c r="A2135" t="s">
        <v>13826</v>
      </c>
      <c r="B2135">
        <v>470</v>
      </c>
      <c r="C2135">
        <v>2336</v>
      </c>
      <c r="D2135">
        <v>416</v>
      </c>
      <c r="E2135" t="s">
        <v>319</v>
      </c>
      <c r="F2135" t="s">
        <v>0</v>
      </c>
      <c r="G2135" t="s">
        <v>2641</v>
      </c>
      <c r="H2135">
        <v>2.718</v>
      </c>
      <c r="I2135">
        <v>77.260000000000005</v>
      </c>
      <c r="J2135">
        <v>87</v>
      </c>
    </row>
    <row r="2136" spans="1:10" x14ac:dyDescent="0.35">
      <c r="A2136" t="s">
        <v>13827</v>
      </c>
      <c r="B2136">
        <v>639</v>
      </c>
      <c r="C2136">
        <v>2336</v>
      </c>
      <c r="D2136">
        <v>416</v>
      </c>
      <c r="E2136" t="s">
        <v>334</v>
      </c>
      <c r="F2136" t="s">
        <v>0</v>
      </c>
      <c r="G2136" t="s">
        <v>13828</v>
      </c>
      <c r="H2136">
        <v>1.911</v>
      </c>
      <c r="I2136">
        <v>14.88</v>
      </c>
      <c r="J2136">
        <v>30</v>
      </c>
    </row>
    <row r="2137" spans="1:10" x14ac:dyDescent="0.35">
      <c r="A2137" t="s">
        <v>13829</v>
      </c>
      <c r="B2137">
        <v>196</v>
      </c>
      <c r="C2137">
        <v>2327</v>
      </c>
      <c r="D2137">
        <v>418</v>
      </c>
      <c r="E2137" t="s">
        <v>319</v>
      </c>
      <c r="F2137" t="s">
        <v>0</v>
      </c>
      <c r="G2137" t="s">
        <v>3788</v>
      </c>
      <c r="H2137">
        <v>6.6520000000000001</v>
      </c>
      <c r="I2137">
        <v>94.32</v>
      </c>
      <c r="J2137">
        <v>49</v>
      </c>
    </row>
    <row r="2138" spans="1:10" x14ac:dyDescent="0.35">
      <c r="A2138" t="s">
        <v>13830</v>
      </c>
      <c r="B2138">
        <v>174</v>
      </c>
      <c r="C2138">
        <v>2320</v>
      </c>
      <c r="D2138">
        <v>419</v>
      </c>
      <c r="E2138" t="s">
        <v>319</v>
      </c>
      <c r="F2138" t="s">
        <v>0</v>
      </c>
      <c r="G2138" t="s">
        <v>2772</v>
      </c>
      <c r="H2138">
        <v>7.915</v>
      </c>
      <c r="I2138">
        <v>95.61</v>
      </c>
      <c r="J2138">
        <v>70</v>
      </c>
    </row>
    <row r="2139" spans="1:10" x14ac:dyDescent="0.35">
      <c r="A2139" t="s">
        <v>13831</v>
      </c>
      <c r="B2139">
        <v>318</v>
      </c>
      <c r="C2139">
        <v>2309</v>
      </c>
      <c r="D2139">
        <v>420</v>
      </c>
      <c r="E2139" t="s">
        <v>319</v>
      </c>
      <c r="F2139" t="s">
        <v>0</v>
      </c>
      <c r="G2139" t="s">
        <v>13832</v>
      </c>
      <c r="H2139">
        <v>3.9180000000000001</v>
      </c>
      <c r="I2139">
        <v>71.88</v>
      </c>
      <c r="J2139">
        <v>249</v>
      </c>
    </row>
    <row r="2140" spans="1:10" x14ac:dyDescent="0.35">
      <c r="A2140" t="s">
        <v>13833</v>
      </c>
      <c r="B2140">
        <v>5872</v>
      </c>
      <c r="C2140">
        <v>2307</v>
      </c>
      <c r="D2140">
        <v>421</v>
      </c>
      <c r="E2140" t="s">
        <v>328</v>
      </c>
      <c r="F2140" t="s">
        <v>0</v>
      </c>
      <c r="G2140" t="s">
        <v>2617</v>
      </c>
      <c r="H2140">
        <v>3.6880000000000002</v>
      </c>
      <c r="I2140">
        <v>54.53</v>
      </c>
      <c r="J2140">
        <v>229</v>
      </c>
    </row>
    <row r="2141" spans="1:10" x14ac:dyDescent="0.35">
      <c r="A2141" t="s">
        <v>13834</v>
      </c>
      <c r="B2141">
        <v>405</v>
      </c>
      <c r="C2141">
        <v>2307</v>
      </c>
      <c r="D2141">
        <v>421</v>
      </c>
      <c r="E2141" t="s">
        <v>312</v>
      </c>
      <c r="F2141" t="s">
        <v>0</v>
      </c>
      <c r="G2141" t="s">
        <v>13835</v>
      </c>
      <c r="H2141">
        <v>2.9630000000000001</v>
      </c>
      <c r="I2141">
        <v>42.65</v>
      </c>
      <c r="J2141">
        <v>78</v>
      </c>
    </row>
    <row r="2142" spans="1:10" x14ac:dyDescent="0.35">
      <c r="A2142" t="s">
        <v>13836</v>
      </c>
      <c r="B2142">
        <v>1669</v>
      </c>
      <c r="C2142">
        <v>2307</v>
      </c>
      <c r="D2142">
        <v>421</v>
      </c>
      <c r="E2142" t="s">
        <v>312</v>
      </c>
      <c r="F2142" t="s">
        <v>0</v>
      </c>
      <c r="G2142" t="s">
        <v>1969</v>
      </c>
      <c r="H2142">
        <v>2.8959999999999999</v>
      </c>
      <c r="I2142">
        <v>47.22</v>
      </c>
      <c r="J2142">
        <v>153</v>
      </c>
    </row>
    <row r="2143" spans="1:10" x14ac:dyDescent="0.35">
      <c r="A2143" t="s">
        <v>13837</v>
      </c>
      <c r="B2143">
        <v>216</v>
      </c>
      <c r="C2143">
        <v>2302</v>
      </c>
      <c r="D2143">
        <v>424</v>
      </c>
      <c r="E2143" t="s">
        <v>311</v>
      </c>
      <c r="F2143" t="s">
        <v>0</v>
      </c>
      <c r="G2143" t="s">
        <v>2197</v>
      </c>
      <c r="I2143" t="s">
        <v>311</v>
      </c>
      <c r="J2143">
        <v>216</v>
      </c>
    </row>
    <row r="2144" spans="1:10" x14ac:dyDescent="0.35">
      <c r="A2144" t="s">
        <v>13838</v>
      </c>
      <c r="B2144">
        <v>741</v>
      </c>
      <c r="C2144">
        <v>2298</v>
      </c>
      <c r="D2144">
        <v>425</v>
      </c>
      <c r="E2144" t="s">
        <v>312</v>
      </c>
      <c r="F2144" t="s">
        <v>0</v>
      </c>
      <c r="G2144" t="s">
        <v>13839</v>
      </c>
      <c r="H2144">
        <v>1.9970000000000001</v>
      </c>
      <c r="I2144">
        <v>31.77</v>
      </c>
      <c r="J2144">
        <v>66</v>
      </c>
    </row>
    <row r="2145" spans="1:10" x14ac:dyDescent="0.35">
      <c r="A2145" t="s">
        <v>13840</v>
      </c>
      <c r="B2145">
        <v>1022</v>
      </c>
      <c r="C2145">
        <v>2293</v>
      </c>
      <c r="D2145">
        <v>426</v>
      </c>
      <c r="E2145" t="s">
        <v>312</v>
      </c>
      <c r="F2145" t="s">
        <v>0</v>
      </c>
      <c r="G2145" t="s">
        <v>2194</v>
      </c>
      <c r="H2145">
        <v>1.929</v>
      </c>
      <c r="I2145">
        <v>31.15</v>
      </c>
      <c r="J2145">
        <v>364</v>
      </c>
    </row>
    <row r="2146" spans="1:10" x14ac:dyDescent="0.35">
      <c r="A2146" t="s">
        <v>13841</v>
      </c>
      <c r="B2146">
        <v>358</v>
      </c>
      <c r="C2146">
        <v>2290</v>
      </c>
      <c r="D2146">
        <v>427</v>
      </c>
      <c r="E2146" t="s">
        <v>312</v>
      </c>
      <c r="F2146" t="s">
        <v>0</v>
      </c>
      <c r="G2146" t="s">
        <v>2019</v>
      </c>
      <c r="H2146">
        <v>3.6739999999999999</v>
      </c>
      <c r="I2146">
        <v>46.79</v>
      </c>
      <c r="J2146">
        <v>152</v>
      </c>
    </row>
    <row r="2147" spans="1:10" x14ac:dyDescent="0.35">
      <c r="A2147" t="s">
        <v>13842</v>
      </c>
      <c r="B2147">
        <v>307</v>
      </c>
      <c r="C2147">
        <v>2287</v>
      </c>
      <c r="D2147">
        <v>428</v>
      </c>
      <c r="E2147" t="s">
        <v>328</v>
      </c>
      <c r="F2147" t="s">
        <v>0</v>
      </c>
      <c r="G2147" t="s">
        <v>13843</v>
      </c>
      <c r="H2147">
        <v>3.71</v>
      </c>
      <c r="I2147">
        <v>52.29</v>
      </c>
      <c r="J2147">
        <v>186</v>
      </c>
    </row>
    <row r="2148" spans="1:10" x14ac:dyDescent="0.35">
      <c r="A2148" t="s">
        <v>13844</v>
      </c>
      <c r="B2148">
        <v>700</v>
      </c>
      <c r="C2148">
        <v>2279</v>
      </c>
      <c r="D2148">
        <v>429</v>
      </c>
      <c r="E2148" t="s">
        <v>312</v>
      </c>
      <c r="F2148" t="s">
        <v>0</v>
      </c>
      <c r="G2148" t="s">
        <v>2784</v>
      </c>
      <c r="H2148">
        <v>1.7170000000000001</v>
      </c>
      <c r="I2148">
        <v>38.24</v>
      </c>
      <c r="J2148">
        <v>115</v>
      </c>
    </row>
    <row r="2149" spans="1:10" x14ac:dyDescent="0.35">
      <c r="A2149" t="s">
        <v>13845</v>
      </c>
      <c r="B2149">
        <v>215</v>
      </c>
      <c r="C2149">
        <v>2279</v>
      </c>
      <c r="D2149">
        <v>429</v>
      </c>
      <c r="E2149" t="s">
        <v>319</v>
      </c>
      <c r="F2149" t="s">
        <v>0</v>
      </c>
      <c r="G2149" t="s">
        <v>2302</v>
      </c>
      <c r="H2149">
        <v>5.4290000000000003</v>
      </c>
      <c r="I2149">
        <v>85.38</v>
      </c>
      <c r="J2149">
        <v>99</v>
      </c>
    </row>
    <row r="2150" spans="1:10" x14ac:dyDescent="0.35">
      <c r="A2150" t="s">
        <v>13846</v>
      </c>
      <c r="B2150">
        <v>202</v>
      </c>
      <c r="C2150">
        <v>2273</v>
      </c>
      <c r="D2150">
        <v>431</v>
      </c>
      <c r="E2150" t="s">
        <v>319</v>
      </c>
      <c r="F2150" t="s">
        <v>0</v>
      </c>
      <c r="G2150" t="s">
        <v>13847</v>
      </c>
      <c r="H2150">
        <v>5.9569999999999999</v>
      </c>
      <c r="I2150">
        <v>75.319999999999993</v>
      </c>
      <c r="J2150">
        <v>201</v>
      </c>
    </row>
    <row r="2151" spans="1:10" x14ac:dyDescent="0.35">
      <c r="A2151" t="s">
        <v>13848</v>
      </c>
      <c r="B2151">
        <v>313</v>
      </c>
      <c r="C2151">
        <v>2258</v>
      </c>
      <c r="D2151">
        <v>432</v>
      </c>
      <c r="E2151" t="s">
        <v>312</v>
      </c>
      <c r="F2151" t="s">
        <v>0</v>
      </c>
      <c r="G2151" t="s">
        <v>1742</v>
      </c>
      <c r="H2151">
        <v>3.6789999999999998</v>
      </c>
      <c r="I2151">
        <v>46.93</v>
      </c>
      <c r="J2151">
        <v>122</v>
      </c>
    </row>
    <row r="2152" spans="1:10" x14ac:dyDescent="0.35">
      <c r="A2152" t="s">
        <v>13849</v>
      </c>
      <c r="B2152">
        <v>341</v>
      </c>
      <c r="C2152">
        <v>2242</v>
      </c>
      <c r="D2152">
        <v>433</v>
      </c>
      <c r="E2152" t="s">
        <v>328</v>
      </c>
      <c r="F2152" t="s">
        <v>0</v>
      </c>
      <c r="G2152" t="s">
        <v>1940</v>
      </c>
      <c r="H2152">
        <v>3.915</v>
      </c>
      <c r="I2152">
        <v>55.42</v>
      </c>
      <c r="J2152">
        <v>112</v>
      </c>
    </row>
    <row r="2153" spans="1:10" x14ac:dyDescent="0.35">
      <c r="A2153" t="s">
        <v>13850</v>
      </c>
      <c r="B2153">
        <v>266</v>
      </c>
      <c r="C2153">
        <v>2238</v>
      </c>
      <c r="D2153">
        <v>434</v>
      </c>
      <c r="E2153" t="s">
        <v>328</v>
      </c>
      <c r="F2153" t="s">
        <v>0</v>
      </c>
      <c r="G2153" t="s">
        <v>2507</v>
      </c>
      <c r="H2153">
        <v>4.6130000000000004</v>
      </c>
      <c r="I2153">
        <v>64.36</v>
      </c>
      <c r="J2153">
        <v>17</v>
      </c>
    </row>
    <row r="2154" spans="1:10" x14ac:dyDescent="0.35">
      <c r="A2154" t="s">
        <v>13851</v>
      </c>
      <c r="B2154">
        <v>220</v>
      </c>
      <c r="C2154">
        <v>2227</v>
      </c>
      <c r="D2154">
        <v>435</v>
      </c>
      <c r="E2154" t="s">
        <v>311</v>
      </c>
      <c r="F2154" t="s">
        <v>0</v>
      </c>
      <c r="G2154" t="s">
        <v>2197</v>
      </c>
      <c r="I2154" t="s">
        <v>311</v>
      </c>
      <c r="J2154">
        <v>219</v>
      </c>
    </row>
    <row r="2155" spans="1:10" x14ac:dyDescent="0.35">
      <c r="A2155" t="s">
        <v>13852</v>
      </c>
      <c r="B2155">
        <v>165</v>
      </c>
      <c r="C2155">
        <v>2211</v>
      </c>
      <c r="D2155">
        <v>436</v>
      </c>
      <c r="E2155" t="s">
        <v>328</v>
      </c>
      <c r="F2155" t="s">
        <v>0</v>
      </c>
      <c r="G2155" t="s">
        <v>6707</v>
      </c>
      <c r="H2155">
        <v>6.3849999999999998</v>
      </c>
      <c r="I2155">
        <v>75</v>
      </c>
      <c r="J2155">
        <v>84</v>
      </c>
    </row>
    <row r="2156" spans="1:10" x14ac:dyDescent="0.35">
      <c r="A2156" t="s">
        <v>13853</v>
      </c>
      <c r="B2156">
        <v>1253</v>
      </c>
      <c r="C2156">
        <v>2209</v>
      </c>
      <c r="D2156">
        <v>437</v>
      </c>
      <c r="E2156" t="s">
        <v>312</v>
      </c>
      <c r="F2156" t="s">
        <v>0</v>
      </c>
      <c r="G2156" t="s">
        <v>1699</v>
      </c>
      <c r="H2156">
        <v>2.6110000000000002</v>
      </c>
      <c r="I2156">
        <v>43.9</v>
      </c>
      <c r="J2156">
        <v>303</v>
      </c>
    </row>
    <row r="2157" spans="1:10" x14ac:dyDescent="0.35">
      <c r="A2157" t="s">
        <v>13854</v>
      </c>
      <c r="B2157">
        <v>248</v>
      </c>
      <c r="C2157">
        <v>2198</v>
      </c>
      <c r="D2157">
        <v>438</v>
      </c>
      <c r="E2157" t="s">
        <v>319</v>
      </c>
      <c r="F2157" t="s">
        <v>0</v>
      </c>
      <c r="G2157" t="s">
        <v>13855</v>
      </c>
      <c r="H2157">
        <v>5.5069999999999997</v>
      </c>
      <c r="I2157">
        <v>66.94</v>
      </c>
      <c r="J2157">
        <v>61</v>
      </c>
    </row>
    <row r="2158" spans="1:10" x14ac:dyDescent="0.35">
      <c r="A2158" t="s">
        <v>13856</v>
      </c>
      <c r="B2158">
        <v>546</v>
      </c>
      <c r="C2158">
        <v>2192</v>
      </c>
      <c r="D2158">
        <v>439</v>
      </c>
      <c r="E2158" t="s">
        <v>312</v>
      </c>
      <c r="F2158" t="s">
        <v>0</v>
      </c>
      <c r="G2158" t="s">
        <v>1961</v>
      </c>
      <c r="H2158">
        <v>1.7370000000000001</v>
      </c>
      <c r="I2158">
        <v>27.72</v>
      </c>
      <c r="J2158">
        <v>342</v>
      </c>
    </row>
    <row r="2159" spans="1:10" x14ac:dyDescent="0.35">
      <c r="A2159" t="s">
        <v>13857</v>
      </c>
      <c r="B2159">
        <v>242</v>
      </c>
      <c r="C2159">
        <v>2188</v>
      </c>
      <c r="D2159">
        <v>440</v>
      </c>
      <c r="E2159" t="s">
        <v>319</v>
      </c>
      <c r="F2159" t="s">
        <v>0</v>
      </c>
      <c r="G2159" t="s">
        <v>6192</v>
      </c>
      <c r="H2159">
        <v>5.6669999999999998</v>
      </c>
      <c r="I2159">
        <v>85.7</v>
      </c>
      <c r="J2159">
        <v>113</v>
      </c>
    </row>
    <row r="2160" spans="1:10" x14ac:dyDescent="0.35">
      <c r="A2160" t="s">
        <v>13858</v>
      </c>
      <c r="B2160">
        <v>258</v>
      </c>
      <c r="C2160">
        <v>2179</v>
      </c>
      <c r="D2160">
        <v>441</v>
      </c>
      <c r="E2160" t="s">
        <v>319</v>
      </c>
      <c r="F2160" t="s">
        <v>0</v>
      </c>
      <c r="G2160" t="s">
        <v>2799</v>
      </c>
      <c r="H2160">
        <v>4.2590000000000003</v>
      </c>
      <c r="I2160">
        <v>83.15</v>
      </c>
      <c r="J2160">
        <v>49</v>
      </c>
    </row>
    <row r="2161" spans="1:10" x14ac:dyDescent="0.35">
      <c r="A2161" t="s">
        <v>13859</v>
      </c>
      <c r="B2161">
        <v>280</v>
      </c>
      <c r="C2161">
        <v>2179</v>
      </c>
      <c r="D2161">
        <v>441</v>
      </c>
      <c r="E2161" t="s">
        <v>311</v>
      </c>
      <c r="F2161" t="s">
        <v>0</v>
      </c>
      <c r="G2161" t="s">
        <v>2228</v>
      </c>
      <c r="I2161" t="s">
        <v>311</v>
      </c>
      <c r="J2161">
        <v>152</v>
      </c>
    </row>
    <row r="2162" spans="1:10" x14ac:dyDescent="0.35">
      <c r="A2162" t="s">
        <v>13860</v>
      </c>
      <c r="B2162">
        <v>459</v>
      </c>
      <c r="C2162">
        <v>2177</v>
      </c>
      <c r="D2162">
        <v>443</v>
      </c>
      <c r="E2162" t="s">
        <v>328</v>
      </c>
      <c r="F2162" t="s">
        <v>0</v>
      </c>
      <c r="G2162" t="s">
        <v>13861</v>
      </c>
      <c r="H2162">
        <v>2.3279999999999998</v>
      </c>
      <c r="I2162">
        <v>48.58</v>
      </c>
      <c r="J2162">
        <v>152</v>
      </c>
    </row>
    <row r="2163" spans="1:10" x14ac:dyDescent="0.35">
      <c r="A2163" t="s">
        <v>13862</v>
      </c>
      <c r="B2163">
        <v>363</v>
      </c>
      <c r="C2163">
        <v>2169</v>
      </c>
      <c r="D2163">
        <v>444</v>
      </c>
      <c r="E2163" t="s">
        <v>312</v>
      </c>
      <c r="F2163" t="s">
        <v>0</v>
      </c>
      <c r="G2163" t="s">
        <v>13435</v>
      </c>
      <c r="H2163">
        <v>2.8730000000000002</v>
      </c>
      <c r="I2163">
        <v>28.52</v>
      </c>
      <c r="J2163">
        <v>56</v>
      </c>
    </row>
    <row r="2164" spans="1:10" x14ac:dyDescent="0.35">
      <c r="A2164" t="s">
        <v>13863</v>
      </c>
      <c r="B2164">
        <v>362</v>
      </c>
      <c r="C2164">
        <v>2167</v>
      </c>
      <c r="D2164">
        <v>445</v>
      </c>
      <c r="E2164" t="s">
        <v>328</v>
      </c>
      <c r="F2164" t="s">
        <v>0</v>
      </c>
      <c r="G2164" t="s">
        <v>13864</v>
      </c>
      <c r="H2164">
        <v>3.4089999999999998</v>
      </c>
      <c r="I2164">
        <v>52.1</v>
      </c>
      <c r="J2164">
        <v>172</v>
      </c>
    </row>
    <row r="2165" spans="1:10" x14ac:dyDescent="0.35">
      <c r="A2165" t="s">
        <v>13865</v>
      </c>
      <c r="B2165">
        <v>260</v>
      </c>
      <c r="C2165">
        <v>2164</v>
      </c>
      <c r="D2165">
        <v>446</v>
      </c>
      <c r="E2165" t="s">
        <v>319</v>
      </c>
      <c r="F2165" t="s">
        <v>0</v>
      </c>
      <c r="G2165" t="s">
        <v>13866</v>
      </c>
      <c r="H2165">
        <v>4.532</v>
      </c>
      <c r="I2165">
        <v>72.89</v>
      </c>
      <c r="J2165">
        <v>97</v>
      </c>
    </row>
    <row r="2166" spans="1:10" x14ac:dyDescent="0.35">
      <c r="A2166" t="s">
        <v>13867</v>
      </c>
      <c r="B2166">
        <v>256</v>
      </c>
      <c r="C2166">
        <v>2135</v>
      </c>
      <c r="D2166">
        <v>447</v>
      </c>
      <c r="E2166" t="s">
        <v>328</v>
      </c>
      <c r="F2166" t="s">
        <v>0</v>
      </c>
      <c r="G2166" t="s">
        <v>13868</v>
      </c>
      <c r="H2166">
        <v>4.0599999999999996</v>
      </c>
      <c r="I2166">
        <v>60.33</v>
      </c>
      <c r="J2166">
        <v>65</v>
      </c>
    </row>
    <row r="2167" spans="1:10" x14ac:dyDescent="0.35">
      <c r="A2167" t="s">
        <v>13869</v>
      </c>
      <c r="B2167">
        <v>385</v>
      </c>
      <c r="C2167">
        <v>2132</v>
      </c>
      <c r="D2167">
        <v>448</v>
      </c>
      <c r="E2167" t="s">
        <v>312</v>
      </c>
      <c r="F2167" t="s">
        <v>0</v>
      </c>
      <c r="G2167" t="s">
        <v>2045</v>
      </c>
      <c r="H2167">
        <v>2.9089999999999998</v>
      </c>
      <c r="I2167">
        <v>38.75</v>
      </c>
      <c r="J2167">
        <v>81</v>
      </c>
    </row>
    <row r="2168" spans="1:10" x14ac:dyDescent="0.35">
      <c r="A2168" t="s">
        <v>13870</v>
      </c>
      <c r="B2168">
        <v>387</v>
      </c>
      <c r="C2168">
        <v>2123</v>
      </c>
      <c r="D2168">
        <v>449</v>
      </c>
      <c r="E2168" t="s">
        <v>312</v>
      </c>
      <c r="F2168" t="s">
        <v>0</v>
      </c>
      <c r="G2168" t="s">
        <v>2962</v>
      </c>
      <c r="H2168">
        <v>2.9950000000000001</v>
      </c>
      <c r="I2168">
        <v>42.69</v>
      </c>
      <c r="J2168">
        <v>101</v>
      </c>
    </row>
    <row r="2169" spans="1:10" x14ac:dyDescent="0.35">
      <c r="A2169" t="s">
        <v>13871</v>
      </c>
      <c r="B2169">
        <v>407</v>
      </c>
      <c r="C2169">
        <v>2122</v>
      </c>
      <c r="D2169">
        <v>450</v>
      </c>
      <c r="E2169" t="s">
        <v>319</v>
      </c>
      <c r="F2169" t="s">
        <v>0</v>
      </c>
      <c r="G2169" t="s">
        <v>13872</v>
      </c>
      <c r="H2169">
        <v>3.306</v>
      </c>
      <c r="I2169">
        <v>54.7</v>
      </c>
      <c r="J2169">
        <v>60</v>
      </c>
    </row>
    <row r="2170" spans="1:10" x14ac:dyDescent="0.35">
      <c r="A2170" t="s">
        <v>13873</v>
      </c>
      <c r="B2170">
        <v>391</v>
      </c>
      <c r="C2170">
        <v>2117</v>
      </c>
      <c r="D2170">
        <v>451</v>
      </c>
      <c r="E2170" t="s">
        <v>328</v>
      </c>
      <c r="F2170" t="s">
        <v>0</v>
      </c>
      <c r="G2170" t="s">
        <v>4017</v>
      </c>
      <c r="H2170">
        <v>2.7719999999999998</v>
      </c>
      <c r="I2170">
        <v>67.930000000000007</v>
      </c>
      <c r="J2170">
        <v>125</v>
      </c>
    </row>
    <row r="2171" spans="1:10" x14ac:dyDescent="0.35">
      <c r="A2171" t="s">
        <v>13874</v>
      </c>
      <c r="B2171">
        <v>216</v>
      </c>
      <c r="C2171">
        <v>2117</v>
      </c>
      <c r="D2171">
        <v>451</v>
      </c>
      <c r="E2171" t="s">
        <v>319</v>
      </c>
      <c r="F2171" t="s">
        <v>0</v>
      </c>
      <c r="G2171" t="s">
        <v>13875</v>
      </c>
      <c r="H2171">
        <v>4.9169999999999998</v>
      </c>
      <c r="I2171">
        <v>92.72</v>
      </c>
      <c r="J2171">
        <v>112</v>
      </c>
    </row>
    <row r="2172" spans="1:10" x14ac:dyDescent="0.35">
      <c r="A2172" t="s">
        <v>13876</v>
      </c>
      <c r="B2172">
        <v>375</v>
      </c>
      <c r="C2172">
        <v>2116</v>
      </c>
      <c r="D2172">
        <v>453</v>
      </c>
      <c r="E2172" t="s">
        <v>312</v>
      </c>
      <c r="F2172" t="s">
        <v>0</v>
      </c>
      <c r="G2172" t="s">
        <v>7701</v>
      </c>
      <c r="H2172">
        <v>2.78</v>
      </c>
      <c r="I2172">
        <v>37.15</v>
      </c>
      <c r="J2172">
        <v>125</v>
      </c>
    </row>
    <row r="2173" spans="1:10" x14ac:dyDescent="0.35">
      <c r="A2173" t="s">
        <v>13877</v>
      </c>
      <c r="B2173">
        <v>256</v>
      </c>
      <c r="C2173">
        <v>2113</v>
      </c>
      <c r="D2173">
        <v>454</v>
      </c>
      <c r="E2173" t="s">
        <v>311</v>
      </c>
      <c r="F2173" t="s">
        <v>0</v>
      </c>
      <c r="G2173" t="s">
        <v>2613</v>
      </c>
      <c r="I2173" t="s">
        <v>311</v>
      </c>
      <c r="J2173">
        <v>35</v>
      </c>
    </row>
    <row r="2174" spans="1:10" x14ac:dyDescent="0.35">
      <c r="A2174" t="s">
        <v>13878</v>
      </c>
      <c r="B2174">
        <v>495</v>
      </c>
      <c r="C2174">
        <v>2104</v>
      </c>
      <c r="D2174">
        <v>455</v>
      </c>
      <c r="E2174" t="s">
        <v>312</v>
      </c>
      <c r="F2174" t="s">
        <v>0</v>
      </c>
      <c r="G2174" t="s">
        <v>13879</v>
      </c>
      <c r="H2174">
        <v>2.3359999999999999</v>
      </c>
      <c r="I2174">
        <v>28.36</v>
      </c>
      <c r="J2174">
        <v>165</v>
      </c>
    </row>
    <row r="2175" spans="1:10" x14ac:dyDescent="0.35">
      <c r="A2175" t="s">
        <v>13880</v>
      </c>
      <c r="B2175">
        <v>823</v>
      </c>
      <c r="C2175">
        <v>2102</v>
      </c>
      <c r="D2175">
        <v>456</v>
      </c>
      <c r="E2175" t="s">
        <v>312</v>
      </c>
      <c r="F2175" t="s">
        <v>0</v>
      </c>
      <c r="G2175" t="s">
        <v>2019</v>
      </c>
      <c r="H2175">
        <v>3.45</v>
      </c>
      <c r="I2175">
        <v>41.67</v>
      </c>
      <c r="J2175">
        <v>119</v>
      </c>
    </row>
    <row r="2176" spans="1:10" x14ac:dyDescent="0.35">
      <c r="A2176" t="s">
        <v>13881</v>
      </c>
      <c r="B2176">
        <v>278</v>
      </c>
      <c r="C2176">
        <v>2094</v>
      </c>
      <c r="D2176">
        <v>457</v>
      </c>
      <c r="E2176" t="s">
        <v>319</v>
      </c>
      <c r="F2176" t="s">
        <v>0</v>
      </c>
      <c r="G2176" t="s">
        <v>2194</v>
      </c>
      <c r="H2176">
        <v>3.91</v>
      </c>
      <c r="I2176">
        <v>79.62</v>
      </c>
      <c r="J2176">
        <v>171</v>
      </c>
    </row>
    <row r="2177" spans="1:10" x14ac:dyDescent="0.35">
      <c r="A2177" t="s">
        <v>13882</v>
      </c>
      <c r="B2177">
        <v>275</v>
      </c>
      <c r="C2177">
        <v>2094</v>
      </c>
      <c r="D2177">
        <v>457</v>
      </c>
      <c r="E2177" t="s">
        <v>328</v>
      </c>
      <c r="F2177" t="s">
        <v>0</v>
      </c>
      <c r="G2177" t="s">
        <v>2811</v>
      </c>
      <c r="H2177">
        <v>3.952</v>
      </c>
      <c r="I2177">
        <v>63.31</v>
      </c>
      <c r="J2177">
        <v>116</v>
      </c>
    </row>
    <row r="2178" spans="1:10" x14ac:dyDescent="0.35">
      <c r="A2178" t="s">
        <v>13883</v>
      </c>
      <c r="B2178">
        <v>225</v>
      </c>
      <c r="C2178">
        <v>2093</v>
      </c>
      <c r="D2178">
        <v>459</v>
      </c>
      <c r="E2178" t="s">
        <v>328</v>
      </c>
      <c r="F2178" t="s">
        <v>0</v>
      </c>
      <c r="G2178" t="s">
        <v>4111</v>
      </c>
      <c r="H2178">
        <v>4.2629999999999999</v>
      </c>
      <c r="I2178">
        <v>57.06</v>
      </c>
      <c r="J2178">
        <v>87</v>
      </c>
    </row>
    <row r="2179" spans="1:10" x14ac:dyDescent="0.35">
      <c r="A2179" t="s">
        <v>13884</v>
      </c>
      <c r="B2179">
        <v>268</v>
      </c>
      <c r="C2179">
        <v>2085</v>
      </c>
      <c r="D2179">
        <v>460</v>
      </c>
      <c r="E2179" t="s">
        <v>328</v>
      </c>
      <c r="F2179" t="s">
        <v>0</v>
      </c>
      <c r="G2179" t="s">
        <v>6083</v>
      </c>
      <c r="H2179">
        <v>5.2389999999999999</v>
      </c>
      <c r="I2179">
        <v>63.97</v>
      </c>
      <c r="J2179">
        <v>83</v>
      </c>
    </row>
    <row r="2180" spans="1:10" x14ac:dyDescent="0.35">
      <c r="A2180" t="s">
        <v>13885</v>
      </c>
      <c r="B2180">
        <v>519</v>
      </c>
      <c r="C2180">
        <v>2081</v>
      </c>
      <c r="D2180">
        <v>461</v>
      </c>
      <c r="E2180" t="s">
        <v>319</v>
      </c>
      <c r="F2180" t="s">
        <v>0</v>
      </c>
      <c r="G2180" t="s">
        <v>3286</v>
      </c>
      <c r="H2180">
        <v>3.734</v>
      </c>
      <c r="I2180">
        <v>72.53</v>
      </c>
      <c r="J2180">
        <v>307</v>
      </c>
    </row>
    <row r="2181" spans="1:10" x14ac:dyDescent="0.35">
      <c r="A2181" t="s">
        <v>13886</v>
      </c>
      <c r="B2181">
        <v>311</v>
      </c>
      <c r="C2181">
        <v>2063</v>
      </c>
      <c r="D2181">
        <v>462</v>
      </c>
      <c r="E2181" t="s">
        <v>328</v>
      </c>
      <c r="F2181" t="s">
        <v>0</v>
      </c>
      <c r="G2181" t="s">
        <v>13887</v>
      </c>
      <c r="H2181">
        <v>3.5390000000000001</v>
      </c>
      <c r="I2181">
        <v>65.790000000000006</v>
      </c>
      <c r="J2181">
        <v>58</v>
      </c>
    </row>
    <row r="2182" spans="1:10" x14ac:dyDescent="0.35">
      <c r="A2182" t="s">
        <v>13888</v>
      </c>
      <c r="B2182">
        <v>150</v>
      </c>
      <c r="C2182">
        <v>2061</v>
      </c>
      <c r="D2182">
        <v>463</v>
      </c>
      <c r="E2182" t="s">
        <v>319</v>
      </c>
      <c r="F2182" t="s">
        <v>0</v>
      </c>
      <c r="G2182" t="s">
        <v>2962</v>
      </c>
      <c r="H2182">
        <v>8.1010000000000009</v>
      </c>
      <c r="I2182">
        <v>92.69</v>
      </c>
      <c r="J2182">
        <v>114</v>
      </c>
    </row>
    <row r="2183" spans="1:10" x14ac:dyDescent="0.35">
      <c r="A2183" t="s">
        <v>13889</v>
      </c>
      <c r="B2183">
        <v>463</v>
      </c>
      <c r="C2183">
        <v>2059</v>
      </c>
      <c r="D2183">
        <v>464</v>
      </c>
      <c r="E2183" t="s">
        <v>312</v>
      </c>
      <c r="F2183" t="s">
        <v>0</v>
      </c>
      <c r="G2183" t="s">
        <v>7768</v>
      </c>
      <c r="H2183">
        <v>2.6629999999999998</v>
      </c>
      <c r="I2183">
        <v>34.840000000000003</v>
      </c>
      <c r="J2183">
        <v>93</v>
      </c>
    </row>
    <row r="2184" spans="1:10" x14ac:dyDescent="0.35">
      <c r="A2184" t="s">
        <v>13890</v>
      </c>
      <c r="B2184">
        <v>544</v>
      </c>
      <c r="C2184">
        <v>2045</v>
      </c>
      <c r="D2184">
        <v>465</v>
      </c>
      <c r="E2184" t="s">
        <v>312</v>
      </c>
      <c r="F2184" t="s">
        <v>0</v>
      </c>
      <c r="G2184" t="s">
        <v>2799</v>
      </c>
      <c r="H2184">
        <v>2.3130000000000002</v>
      </c>
      <c r="I2184">
        <v>29.89</v>
      </c>
      <c r="J2184">
        <v>122</v>
      </c>
    </row>
    <row r="2185" spans="1:10" x14ac:dyDescent="0.35">
      <c r="A2185" t="s">
        <v>13891</v>
      </c>
      <c r="B2185">
        <v>276</v>
      </c>
      <c r="C2185">
        <v>2020</v>
      </c>
      <c r="D2185">
        <v>466</v>
      </c>
      <c r="E2185" t="s">
        <v>328</v>
      </c>
      <c r="F2185" t="s">
        <v>0</v>
      </c>
      <c r="G2185" t="s">
        <v>3784</v>
      </c>
      <c r="H2185">
        <v>3.6749999999999998</v>
      </c>
      <c r="I2185">
        <v>66.03</v>
      </c>
      <c r="J2185">
        <v>95</v>
      </c>
    </row>
    <row r="2186" spans="1:10" x14ac:dyDescent="0.35">
      <c r="A2186" t="s">
        <v>13892</v>
      </c>
      <c r="B2186">
        <v>382</v>
      </c>
      <c r="C2186">
        <v>2009</v>
      </c>
      <c r="D2186">
        <v>467</v>
      </c>
      <c r="E2186" t="s">
        <v>319</v>
      </c>
      <c r="F2186" t="s">
        <v>0</v>
      </c>
      <c r="G2186" t="s">
        <v>13893</v>
      </c>
      <c r="H2186">
        <v>2.58</v>
      </c>
      <c r="I2186">
        <v>66.55</v>
      </c>
      <c r="J2186">
        <v>93</v>
      </c>
    </row>
    <row r="2187" spans="1:10" x14ac:dyDescent="0.35">
      <c r="A2187" t="s">
        <v>13894</v>
      </c>
      <c r="B2187">
        <v>478</v>
      </c>
      <c r="C2187">
        <v>2006</v>
      </c>
      <c r="D2187">
        <v>468</v>
      </c>
      <c r="E2187" t="s">
        <v>328</v>
      </c>
      <c r="F2187" t="s">
        <v>0</v>
      </c>
      <c r="G2187" t="s">
        <v>2729</v>
      </c>
      <c r="H2187">
        <v>2.1259999999999999</v>
      </c>
      <c r="I2187">
        <v>60.13</v>
      </c>
      <c r="J2187">
        <v>109</v>
      </c>
    </row>
    <row r="2188" spans="1:10" x14ac:dyDescent="0.35">
      <c r="A2188" t="s">
        <v>13895</v>
      </c>
      <c r="B2188">
        <v>255</v>
      </c>
      <c r="C2188">
        <v>2005</v>
      </c>
      <c r="D2188">
        <v>469</v>
      </c>
      <c r="E2188" t="s">
        <v>319</v>
      </c>
      <c r="F2188" t="s">
        <v>0</v>
      </c>
      <c r="G2188" t="s">
        <v>6894</v>
      </c>
      <c r="H2188">
        <v>4.319</v>
      </c>
      <c r="I2188">
        <v>80.69</v>
      </c>
      <c r="J2188">
        <v>85</v>
      </c>
    </row>
    <row r="2189" spans="1:10" x14ac:dyDescent="0.35">
      <c r="A2189" t="s">
        <v>13896</v>
      </c>
      <c r="B2189">
        <v>211</v>
      </c>
      <c r="C2189">
        <v>2001</v>
      </c>
      <c r="D2189">
        <v>470</v>
      </c>
      <c r="E2189" t="s">
        <v>328</v>
      </c>
      <c r="F2189" t="s">
        <v>0</v>
      </c>
      <c r="G2189" t="s">
        <v>13897</v>
      </c>
      <c r="H2189">
        <v>5.6059999999999999</v>
      </c>
      <c r="I2189">
        <v>61.77</v>
      </c>
      <c r="J2189">
        <v>211</v>
      </c>
    </row>
    <row r="2190" spans="1:10" x14ac:dyDescent="0.35">
      <c r="A2190" t="s">
        <v>13898</v>
      </c>
      <c r="B2190">
        <v>114</v>
      </c>
      <c r="C2190">
        <v>1992</v>
      </c>
      <c r="D2190">
        <v>471</v>
      </c>
      <c r="E2190" t="s">
        <v>319</v>
      </c>
      <c r="F2190" t="s">
        <v>0</v>
      </c>
      <c r="G2190" t="s">
        <v>1751</v>
      </c>
      <c r="H2190">
        <v>9.3490000000000002</v>
      </c>
      <c r="I2190">
        <v>81.19</v>
      </c>
      <c r="J2190">
        <v>61</v>
      </c>
    </row>
    <row r="2191" spans="1:10" x14ac:dyDescent="0.35">
      <c r="A2191" t="s">
        <v>13899</v>
      </c>
      <c r="B2191">
        <v>397</v>
      </c>
      <c r="C2191">
        <v>1985</v>
      </c>
      <c r="D2191">
        <v>472</v>
      </c>
      <c r="E2191" t="s">
        <v>312</v>
      </c>
      <c r="F2191" t="s">
        <v>0</v>
      </c>
      <c r="G2191" t="s">
        <v>2235</v>
      </c>
      <c r="H2191">
        <v>2.4729999999999999</v>
      </c>
      <c r="I2191">
        <v>45.5</v>
      </c>
      <c r="J2191">
        <v>75</v>
      </c>
    </row>
    <row r="2192" spans="1:10" x14ac:dyDescent="0.35">
      <c r="A2192" t="s">
        <v>13900</v>
      </c>
      <c r="B2192">
        <v>276</v>
      </c>
      <c r="C2192">
        <v>1983</v>
      </c>
      <c r="D2192">
        <v>473</v>
      </c>
      <c r="E2192" t="s">
        <v>319</v>
      </c>
      <c r="F2192" t="s">
        <v>0</v>
      </c>
      <c r="G2192" t="s">
        <v>13901</v>
      </c>
      <c r="H2192">
        <v>3.8769999999999998</v>
      </c>
      <c r="I2192">
        <v>70.55</v>
      </c>
      <c r="J2192">
        <v>92</v>
      </c>
    </row>
    <row r="2193" spans="1:10" x14ac:dyDescent="0.35">
      <c r="A2193" t="s">
        <v>13902</v>
      </c>
      <c r="B2193">
        <v>461</v>
      </c>
      <c r="C2193">
        <v>1979</v>
      </c>
      <c r="D2193">
        <v>474</v>
      </c>
      <c r="E2193" t="s">
        <v>312</v>
      </c>
      <c r="F2193" t="s">
        <v>0</v>
      </c>
      <c r="G2193" t="s">
        <v>6453</v>
      </c>
      <c r="H2193">
        <v>2.298</v>
      </c>
      <c r="I2193">
        <v>32.54</v>
      </c>
      <c r="J2193">
        <v>93</v>
      </c>
    </row>
    <row r="2194" spans="1:10" x14ac:dyDescent="0.35">
      <c r="A2194" t="s">
        <v>13903</v>
      </c>
      <c r="B2194">
        <v>299</v>
      </c>
      <c r="C2194">
        <v>1975</v>
      </c>
      <c r="D2194">
        <v>475</v>
      </c>
      <c r="E2194" t="s">
        <v>328</v>
      </c>
      <c r="F2194" t="s">
        <v>0</v>
      </c>
      <c r="G2194" t="s">
        <v>2063</v>
      </c>
      <c r="H2194">
        <v>4.53</v>
      </c>
      <c r="I2194">
        <v>57.19</v>
      </c>
      <c r="J2194">
        <v>118</v>
      </c>
    </row>
    <row r="2195" spans="1:10" x14ac:dyDescent="0.35">
      <c r="A2195" t="s">
        <v>13904</v>
      </c>
      <c r="B2195">
        <v>330</v>
      </c>
      <c r="C2195">
        <v>1974</v>
      </c>
      <c r="D2195">
        <v>476</v>
      </c>
      <c r="E2195" t="s">
        <v>328</v>
      </c>
      <c r="F2195" t="s">
        <v>0</v>
      </c>
      <c r="G2195" t="s">
        <v>3885</v>
      </c>
      <c r="H2195">
        <v>3.3180000000000001</v>
      </c>
      <c r="I2195">
        <v>57.84</v>
      </c>
      <c r="J2195">
        <v>330</v>
      </c>
    </row>
    <row r="2196" spans="1:10" x14ac:dyDescent="0.35">
      <c r="A2196" t="s">
        <v>13905</v>
      </c>
      <c r="B2196">
        <v>542</v>
      </c>
      <c r="C2196">
        <v>1972</v>
      </c>
      <c r="D2196">
        <v>477</v>
      </c>
      <c r="E2196" t="s">
        <v>312</v>
      </c>
      <c r="F2196" t="s">
        <v>0</v>
      </c>
      <c r="G2196" t="s">
        <v>2734</v>
      </c>
      <c r="H2196">
        <v>1.9419999999999999</v>
      </c>
      <c r="I2196">
        <v>45.57</v>
      </c>
      <c r="J2196">
        <v>541</v>
      </c>
    </row>
    <row r="2197" spans="1:10" x14ac:dyDescent="0.35">
      <c r="A2197" t="s">
        <v>13906</v>
      </c>
      <c r="B2197">
        <v>149</v>
      </c>
      <c r="C2197">
        <v>1970</v>
      </c>
      <c r="D2197">
        <v>478</v>
      </c>
      <c r="E2197" t="s">
        <v>319</v>
      </c>
      <c r="F2197" t="s">
        <v>0</v>
      </c>
      <c r="G2197" t="s">
        <v>2392</v>
      </c>
      <c r="H2197">
        <v>7.45</v>
      </c>
      <c r="I2197">
        <v>76.34</v>
      </c>
      <c r="J2197">
        <v>105</v>
      </c>
    </row>
    <row r="2198" spans="1:10" x14ac:dyDescent="0.35">
      <c r="A2198" t="s">
        <v>13907</v>
      </c>
      <c r="B2198">
        <v>212</v>
      </c>
      <c r="C2198">
        <v>1938</v>
      </c>
      <c r="D2198">
        <v>479</v>
      </c>
      <c r="E2198" t="s">
        <v>319</v>
      </c>
      <c r="F2198" t="s">
        <v>0</v>
      </c>
      <c r="G2198" t="s">
        <v>2801</v>
      </c>
      <c r="H2198">
        <v>4.2460000000000004</v>
      </c>
      <c r="I2198">
        <v>81.760000000000005</v>
      </c>
      <c r="J2198">
        <v>103</v>
      </c>
    </row>
    <row r="2199" spans="1:10" x14ac:dyDescent="0.35">
      <c r="A2199" t="s">
        <v>13908</v>
      </c>
      <c r="B2199">
        <v>254</v>
      </c>
      <c r="C2199">
        <v>1938</v>
      </c>
      <c r="D2199">
        <v>479</v>
      </c>
      <c r="E2199" t="s">
        <v>328</v>
      </c>
      <c r="F2199" t="s">
        <v>0</v>
      </c>
      <c r="G2199" t="s">
        <v>2031</v>
      </c>
      <c r="H2199">
        <v>3.3690000000000002</v>
      </c>
      <c r="I2199">
        <v>56.88</v>
      </c>
      <c r="J2199">
        <v>30</v>
      </c>
    </row>
    <row r="2200" spans="1:10" x14ac:dyDescent="0.35">
      <c r="A2200" t="s">
        <v>13909</v>
      </c>
      <c r="B2200">
        <v>127</v>
      </c>
      <c r="C2200">
        <v>1931</v>
      </c>
      <c r="D2200">
        <v>481</v>
      </c>
      <c r="E2200" t="s">
        <v>319</v>
      </c>
      <c r="F2200" t="s">
        <v>0</v>
      </c>
      <c r="G2200" t="s">
        <v>1868</v>
      </c>
      <c r="H2200">
        <v>5.532</v>
      </c>
      <c r="I2200">
        <v>78.489999999999995</v>
      </c>
      <c r="J2200">
        <v>121</v>
      </c>
    </row>
    <row r="2201" spans="1:10" x14ac:dyDescent="0.35">
      <c r="A2201" t="s">
        <v>13910</v>
      </c>
      <c r="B2201">
        <v>176</v>
      </c>
      <c r="C2201">
        <v>1930</v>
      </c>
      <c r="D2201">
        <v>482</v>
      </c>
      <c r="E2201" t="s">
        <v>328</v>
      </c>
      <c r="F2201" t="s">
        <v>0</v>
      </c>
      <c r="G2201" t="s">
        <v>1836</v>
      </c>
      <c r="H2201">
        <v>6.5149999999999997</v>
      </c>
      <c r="I2201">
        <v>69.25</v>
      </c>
      <c r="J2201">
        <v>176</v>
      </c>
    </row>
    <row r="2202" spans="1:10" x14ac:dyDescent="0.35">
      <c r="A2202" t="s">
        <v>13911</v>
      </c>
      <c r="B2202">
        <v>650</v>
      </c>
      <c r="C2202">
        <v>1922</v>
      </c>
      <c r="D2202">
        <v>483</v>
      </c>
      <c r="E2202" t="s">
        <v>328</v>
      </c>
      <c r="F2202" t="s">
        <v>0</v>
      </c>
      <c r="G2202" t="s">
        <v>7029</v>
      </c>
      <c r="H2202">
        <v>5.1820000000000004</v>
      </c>
      <c r="I2202">
        <v>64.53</v>
      </c>
      <c r="J2202">
        <v>31</v>
      </c>
    </row>
    <row r="2203" spans="1:10" x14ac:dyDescent="0.35">
      <c r="A2203" t="s">
        <v>13912</v>
      </c>
      <c r="B2203">
        <v>215</v>
      </c>
      <c r="C2203">
        <v>1919</v>
      </c>
      <c r="D2203">
        <v>484</v>
      </c>
      <c r="E2203" t="s">
        <v>328</v>
      </c>
      <c r="F2203" t="s">
        <v>0</v>
      </c>
      <c r="G2203" t="s">
        <v>3320</v>
      </c>
      <c r="H2203">
        <v>5.8529999999999998</v>
      </c>
      <c r="I2203">
        <v>63.56</v>
      </c>
      <c r="J2203">
        <v>148</v>
      </c>
    </row>
    <row r="2204" spans="1:10" x14ac:dyDescent="0.35">
      <c r="A2204" t="s">
        <v>13913</v>
      </c>
      <c r="B2204">
        <v>592</v>
      </c>
      <c r="C2204">
        <v>1915</v>
      </c>
      <c r="D2204">
        <v>485</v>
      </c>
      <c r="E2204" t="s">
        <v>334</v>
      </c>
      <c r="F2204" t="s">
        <v>0</v>
      </c>
      <c r="G2204" t="s">
        <v>2211</v>
      </c>
      <c r="H2204">
        <v>2.274</v>
      </c>
      <c r="I2204">
        <v>25</v>
      </c>
      <c r="J2204">
        <v>156</v>
      </c>
    </row>
    <row r="2205" spans="1:10" x14ac:dyDescent="0.35">
      <c r="A2205" t="s">
        <v>13914</v>
      </c>
      <c r="B2205">
        <v>719</v>
      </c>
      <c r="C2205">
        <v>1913</v>
      </c>
      <c r="D2205">
        <v>486</v>
      </c>
      <c r="E2205" t="s">
        <v>334</v>
      </c>
      <c r="F2205" t="s">
        <v>0</v>
      </c>
      <c r="G2205" t="s">
        <v>1759</v>
      </c>
      <c r="H2205">
        <v>1.8740000000000001</v>
      </c>
      <c r="I2205">
        <v>19.93</v>
      </c>
      <c r="J2205">
        <v>113</v>
      </c>
    </row>
    <row r="2206" spans="1:10" x14ac:dyDescent="0.35">
      <c r="A2206" t="s">
        <v>13915</v>
      </c>
      <c r="B2206">
        <v>1597</v>
      </c>
      <c r="C2206">
        <v>1907</v>
      </c>
      <c r="D2206">
        <v>487</v>
      </c>
      <c r="E2206" t="s">
        <v>319</v>
      </c>
      <c r="F2206" t="s">
        <v>0</v>
      </c>
      <c r="G2206" t="s">
        <v>1958</v>
      </c>
      <c r="H2206">
        <v>5.2309999999999999</v>
      </c>
      <c r="I2206">
        <v>86.03</v>
      </c>
      <c r="J2206">
        <v>141</v>
      </c>
    </row>
    <row r="2207" spans="1:10" x14ac:dyDescent="0.35">
      <c r="A2207" t="s">
        <v>13916</v>
      </c>
      <c r="B2207">
        <v>420</v>
      </c>
      <c r="C2207">
        <v>1905</v>
      </c>
      <c r="D2207">
        <v>488</v>
      </c>
      <c r="E2207" t="s">
        <v>328</v>
      </c>
      <c r="F2207" t="s">
        <v>0</v>
      </c>
      <c r="G2207" t="s">
        <v>3689</v>
      </c>
      <c r="H2207">
        <v>2.4089999999999998</v>
      </c>
      <c r="I2207">
        <v>64.290000000000006</v>
      </c>
      <c r="J2207">
        <v>94</v>
      </c>
    </row>
    <row r="2208" spans="1:10" x14ac:dyDescent="0.35">
      <c r="A2208" t="s">
        <v>13917</v>
      </c>
      <c r="B2208">
        <v>728</v>
      </c>
      <c r="C2208">
        <v>1901</v>
      </c>
      <c r="D2208">
        <v>489</v>
      </c>
      <c r="E2208" t="s">
        <v>319</v>
      </c>
      <c r="F2208" t="s">
        <v>0</v>
      </c>
      <c r="G2208" t="s">
        <v>2202</v>
      </c>
      <c r="H2208">
        <v>4.383</v>
      </c>
      <c r="I2208">
        <v>77.87</v>
      </c>
      <c r="J2208">
        <v>107</v>
      </c>
    </row>
    <row r="2209" spans="1:10" x14ac:dyDescent="0.35">
      <c r="A2209" t="s">
        <v>13918</v>
      </c>
      <c r="B2209">
        <v>361</v>
      </c>
      <c r="C2209">
        <v>1894</v>
      </c>
      <c r="D2209">
        <v>490</v>
      </c>
      <c r="E2209" t="s">
        <v>312</v>
      </c>
      <c r="F2209" t="s">
        <v>0</v>
      </c>
      <c r="G2209" t="s">
        <v>6246</v>
      </c>
      <c r="H2209">
        <v>2.7240000000000002</v>
      </c>
      <c r="I2209">
        <v>24.11</v>
      </c>
      <c r="J2209">
        <v>32</v>
      </c>
    </row>
    <row r="2210" spans="1:10" x14ac:dyDescent="0.35">
      <c r="A2210" t="s">
        <v>13919</v>
      </c>
      <c r="B2210">
        <v>596</v>
      </c>
      <c r="C2210">
        <v>1891</v>
      </c>
      <c r="D2210">
        <v>491</v>
      </c>
      <c r="E2210" t="s">
        <v>328</v>
      </c>
      <c r="F2210" t="s">
        <v>0</v>
      </c>
      <c r="G2210" t="s">
        <v>2596</v>
      </c>
      <c r="H2210">
        <v>4.0419999999999998</v>
      </c>
      <c r="I2210">
        <v>60.81</v>
      </c>
      <c r="J2210">
        <v>141</v>
      </c>
    </row>
    <row r="2211" spans="1:10" x14ac:dyDescent="0.35">
      <c r="A2211" t="s">
        <v>13920</v>
      </c>
      <c r="B2211">
        <v>782</v>
      </c>
      <c r="C2211">
        <v>1891</v>
      </c>
      <c r="D2211">
        <v>491</v>
      </c>
      <c r="E2211" t="s">
        <v>311</v>
      </c>
      <c r="F2211" t="s">
        <v>0</v>
      </c>
      <c r="G2211" t="s">
        <v>13766</v>
      </c>
      <c r="I2211" t="s">
        <v>311</v>
      </c>
      <c r="J2211">
        <v>79</v>
      </c>
    </row>
    <row r="2212" spans="1:10" x14ac:dyDescent="0.35">
      <c r="A2212" t="s">
        <v>13921</v>
      </c>
      <c r="B2212">
        <v>321</v>
      </c>
      <c r="C2212">
        <v>1890</v>
      </c>
      <c r="D2212">
        <v>493</v>
      </c>
      <c r="E2212" t="s">
        <v>312</v>
      </c>
      <c r="F2212" t="s">
        <v>0</v>
      </c>
      <c r="G2212" t="s">
        <v>2079</v>
      </c>
      <c r="H2212">
        <v>3.2040000000000002</v>
      </c>
      <c r="I2212">
        <v>35</v>
      </c>
      <c r="J2212">
        <v>58</v>
      </c>
    </row>
    <row r="2213" spans="1:10" x14ac:dyDescent="0.35">
      <c r="A2213" t="s">
        <v>13922</v>
      </c>
      <c r="B2213">
        <v>298</v>
      </c>
      <c r="C2213">
        <v>1886</v>
      </c>
      <c r="D2213">
        <v>494</v>
      </c>
      <c r="E2213" t="s">
        <v>328</v>
      </c>
      <c r="F2213" t="s">
        <v>0</v>
      </c>
      <c r="G2213" t="s">
        <v>4088</v>
      </c>
      <c r="H2213">
        <v>3.57</v>
      </c>
      <c r="I2213">
        <v>73.08</v>
      </c>
      <c r="J2213">
        <v>292</v>
      </c>
    </row>
    <row r="2214" spans="1:10" x14ac:dyDescent="0.35">
      <c r="A2214" t="s">
        <v>13923</v>
      </c>
      <c r="B2214">
        <v>282</v>
      </c>
      <c r="C2214">
        <v>1876</v>
      </c>
      <c r="D2214">
        <v>495</v>
      </c>
      <c r="E2214" t="s">
        <v>312</v>
      </c>
      <c r="F2214" t="s">
        <v>0</v>
      </c>
      <c r="G2214" t="s">
        <v>2003</v>
      </c>
      <c r="H2214">
        <v>2.8690000000000002</v>
      </c>
      <c r="I2214">
        <v>48.33</v>
      </c>
      <c r="J2214">
        <v>71</v>
      </c>
    </row>
    <row r="2215" spans="1:10" x14ac:dyDescent="0.35">
      <c r="A2215" t="s">
        <v>13924</v>
      </c>
      <c r="B2215">
        <v>93</v>
      </c>
      <c r="C2215">
        <v>1865</v>
      </c>
      <c r="D2215">
        <v>496</v>
      </c>
      <c r="E2215" t="s">
        <v>319</v>
      </c>
      <c r="F2215" t="s">
        <v>0</v>
      </c>
      <c r="G2215" t="s">
        <v>2883</v>
      </c>
      <c r="H2215">
        <v>9.8140000000000001</v>
      </c>
      <c r="I2215">
        <v>95.66</v>
      </c>
      <c r="J2215">
        <v>60</v>
      </c>
    </row>
    <row r="2216" spans="1:10" x14ac:dyDescent="0.35">
      <c r="A2216" t="s">
        <v>13925</v>
      </c>
      <c r="B2216">
        <v>419</v>
      </c>
      <c r="C2216">
        <v>1863</v>
      </c>
      <c r="D2216">
        <v>497</v>
      </c>
      <c r="E2216" t="s">
        <v>312</v>
      </c>
      <c r="F2216" t="s">
        <v>0</v>
      </c>
      <c r="G2216" t="s">
        <v>2119</v>
      </c>
      <c r="H2216">
        <v>2.2789999999999999</v>
      </c>
      <c r="I2216">
        <v>41.28</v>
      </c>
      <c r="J2216">
        <v>419</v>
      </c>
    </row>
    <row r="2217" spans="1:10" x14ac:dyDescent="0.35">
      <c r="A2217" t="s">
        <v>13926</v>
      </c>
      <c r="B2217">
        <v>500</v>
      </c>
      <c r="C2217">
        <v>1861</v>
      </c>
      <c r="D2217">
        <v>498</v>
      </c>
      <c r="E2217" t="s">
        <v>334</v>
      </c>
      <c r="F2217" t="s">
        <v>0</v>
      </c>
      <c r="G2217" t="s">
        <v>2594</v>
      </c>
      <c r="H2217">
        <v>1.5960000000000001</v>
      </c>
      <c r="I2217">
        <v>19.41</v>
      </c>
      <c r="J2217">
        <v>358</v>
      </c>
    </row>
    <row r="2218" spans="1:10" x14ac:dyDescent="0.35">
      <c r="A2218" t="s">
        <v>13927</v>
      </c>
      <c r="B2218">
        <v>280</v>
      </c>
      <c r="C2218">
        <v>1860</v>
      </c>
      <c r="D2218">
        <v>499</v>
      </c>
      <c r="E2218" t="s">
        <v>328</v>
      </c>
      <c r="F2218" t="s">
        <v>0</v>
      </c>
      <c r="G2218" t="s">
        <v>3805</v>
      </c>
      <c r="H2218">
        <v>3.7770000000000001</v>
      </c>
      <c r="I2218">
        <v>45.46</v>
      </c>
      <c r="J2218">
        <v>92</v>
      </c>
    </row>
    <row r="2219" spans="1:10" x14ac:dyDescent="0.35">
      <c r="A2219" t="s">
        <v>13928</v>
      </c>
      <c r="B2219">
        <v>307</v>
      </c>
      <c r="C2219">
        <v>1858</v>
      </c>
      <c r="D2219">
        <v>500</v>
      </c>
      <c r="E2219" t="s">
        <v>312</v>
      </c>
      <c r="F2219" t="s">
        <v>0</v>
      </c>
      <c r="G2219" t="s">
        <v>1726</v>
      </c>
      <c r="H2219">
        <v>3.1960000000000002</v>
      </c>
      <c r="I2219">
        <v>40.9</v>
      </c>
      <c r="J2219">
        <v>58</v>
      </c>
    </row>
    <row r="2220" spans="1:10" x14ac:dyDescent="0.35">
      <c r="A2220" t="s">
        <v>13929</v>
      </c>
      <c r="B2220">
        <v>322</v>
      </c>
      <c r="C2220">
        <v>1855</v>
      </c>
      <c r="D2220">
        <v>501</v>
      </c>
      <c r="E2220" t="s">
        <v>311</v>
      </c>
      <c r="F2220" t="s">
        <v>0</v>
      </c>
      <c r="G2220" t="s">
        <v>2613</v>
      </c>
      <c r="I2220" t="s">
        <v>311</v>
      </c>
      <c r="J2220">
        <v>15</v>
      </c>
    </row>
    <row r="2221" spans="1:10" x14ac:dyDescent="0.35">
      <c r="A2221" t="s">
        <v>13930</v>
      </c>
      <c r="B2221">
        <v>926</v>
      </c>
      <c r="C2221">
        <v>1847</v>
      </c>
      <c r="D2221">
        <v>502</v>
      </c>
      <c r="E2221" t="s">
        <v>319</v>
      </c>
      <c r="F2221" t="s">
        <v>0</v>
      </c>
      <c r="G2221" t="s">
        <v>13672</v>
      </c>
      <c r="H2221">
        <v>5.3449999999999998</v>
      </c>
      <c r="I2221">
        <v>71.430000000000007</v>
      </c>
      <c r="J2221">
        <v>116</v>
      </c>
    </row>
    <row r="2222" spans="1:10" x14ac:dyDescent="0.35">
      <c r="A2222" t="s">
        <v>13931</v>
      </c>
      <c r="B2222">
        <v>399</v>
      </c>
      <c r="C2222">
        <v>1846</v>
      </c>
      <c r="D2222">
        <v>503</v>
      </c>
      <c r="E2222" t="s">
        <v>319</v>
      </c>
      <c r="F2222" t="s">
        <v>0</v>
      </c>
      <c r="G2222" t="s">
        <v>3052</v>
      </c>
      <c r="H2222">
        <v>2.6920000000000002</v>
      </c>
      <c r="I2222">
        <v>78.819999999999993</v>
      </c>
      <c r="J2222">
        <v>143</v>
      </c>
    </row>
    <row r="2223" spans="1:10" x14ac:dyDescent="0.35">
      <c r="A2223" t="s">
        <v>13932</v>
      </c>
      <c r="B2223">
        <v>144</v>
      </c>
      <c r="C2223">
        <v>1843</v>
      </c>
      <c r="D2223">
        <v>504</v>
      </c>
      <c r="E2223" t="s">
        <v>328</v>
      </c>
      <c r="F2223" t="s">
        <v>0</v>
      </c>
      <c r="G2223" t="s">
        <v>1819</v>
      </c>
      <c r="H2223">
        <v>7.0960000000000001</v>
      </c>
      <c r="I2223">
        <v>73.05</v>
      </c>
      <c r="J2223">
        <v>33</v>
      </c>
    </row>
    <row r="2224" spans="1:10" x14ac:dyDescent="0.35">
      <c r="A2224" t="s">
        <v>13933</v>
      </c>
      <c r="B2224">
        <v>329</v>
      </c>
      <c r="C2224">
        <v>1841</v>
      </c>
      <c r="D2224">
        <v>505</v>
      </c>
      <c r="E2224" t="s">
        <v>312</v>
      </c>
      <c r="F2224" t="s">
        <v>0</v>
      </c>
      <c r="G2224" t="s">
        <v>1948</v>
      </c>
      <c r="H2224">
        <v>2.9319999999999999</v>
      </c>
      <c r="I2224">
        <v>42.31</v>
      </c>
      <c r="J2224">
        <v>93</v>
      </c>
    </row>
    <row r="2225" spans="1:10" x14ac:dyDescent="0.35">
      <c r="A2225" t="s">
        <v>13934</v>
      </c>
      <c r="B2225">
        <v>1724</v>
      </c>
      <c r="C2225">
        <v>1840</v>
      </c>
      <c r="D2225">
        <v>506</v>
      </c>
      <c r="E2225" t="s">
        <v>311</v>
      </c>
      <c r="F2225" t="s">
        <v>0</v>
      </c>
      <c r="G2225" t="s">
        <v>1699</v>
      </c>
      <c r="I2225" t="s">
        <v>311</v>
      </c>
      <c r="J2225">
        <v>1724</v>
      </c>
    </row>
    <row r="2226" spans="1:10" x14ac:dyDescent="0.35">
      <c r="A2226" t="s">
        <v>13935</v>
      </c>
      <c r="B2226">
        <v>340</v>
      </c>
      <c r="C2226">
        <v>1838</v>
      </c>
      <c r="D2226">
        <v>507</v>
      </c>
      <c r="E2226" t="s">
        <v>312</v>
      </c>
      <c r="F2226" t="s">
        <v>0</v>
      </c>
      <c r="G2226" t="s">
        <v>1938</v>
      </c>
      <c r="H2226">
        <v>2.63</v>
      </c>
      <c r="I2226">
        <v>39.39</v>
      </c>
      <c r="J2226">
        <v>340</v>
      </c>
    </row>
    <row r="2227" spans="1:10" x14ac:dyDescent="0.35">
      <c r="A2227" t="s">
        <v>13936</v>
      </c>
      <c r="B2227">
        <v>332</v>
      </c>
      <c r="C2227">
        <v>1836</v>
      </c>
      <c r="D2227">
        <v>508</v>
      </c>
      <c r="E2227" t="s">
        <v>312</v>
      </c>
      <c r="F2227" t="s">
        <v>0</v>
      </c>
      <c r="G2227" t="s">
        <v>3718</v>
      </c>
      <c r="H2227">
        <v>2.8130000000000002</v>
      </c>
      <c r="I2227">
        <v>28.3</v>
      </c>
      <c r="J2227">
        <v>72</v>
      </c>
    </row>
    <row r="2228" spans="1:10" x14ac:dyDescent="0.35">
      <c r="A2228" t="s">
        <v>13937</v>
      </c>
      <c r="B2228">
        <v>153</v>
      </c>
      <c r="C2228">
        <v>1832</v>
      </c>
      <c r="D2228">
        <v>509</v>
      </c>
      <c r="E2228" t="s">
        <v>319</v>
      </c>
      <c r="F2228" t="s">
        <v>0</v>
      </c>
      <c r="G2228" t="s">
        <v>2302</v>
      </c>
      <c r="H2228">
        <v>6.92</v>
      </c>
      <c r="I2228">
        <v>91.54</v>
      </c>
      <c r="J2228">
        <v>97</v>
      </c>
    </row>
    <row r="2229" spans="1:10" x14ac:dyDescent="0.35">
      <c r="A2229" t="s">
        <v>13938</v>
      </c>
      <c r="B2229">
        <v>289</v>
      </c>
      <c r="C2229">
        <v>1799</v>
      </c>
      <c r="D2229">
        <v>510</v>
      </c>
      <c r="E2229" t="s">
        <v>319</v>
      </c>
      <c r="F2229" t="s">
        <v>0</v>
      </c>
      <c r="G2229" t="s">
        <v>4077</v>
      </c>
      <c r="H2229">
        <v>3.173</v>
      </c>
      <c r="I2229">
        <v>75.069999999999993</v>
      </c>
      <c r="J2229">
        <v>103</v>
      </c>
    </row>
    <row r="2230" spans="1:10" x14ac:dyDescent="0.35">
      <c r="A2230" t="s">
        <v>13939</v>
      </c>
      <c r="B2230">
        <v>239</v>
      </c>
      <c r="C2230">
        <v>1798</v>
      </c>
      <c r="D2230">
        <v>511</v>
      </c>
      <c r="E2230" t="s">
        <v>328</v>
      </c>
      <c r="F2230" t="s">
        <v>0</v>
      </c>
      <c r="G2230" t="s">
        <v>3552</v>
      </c>
      <c r="H2230">
        <v>3.87</v>
      </c>
      <c r="I2230">
        <v>48.78</v>
      </c>
      <c r="J2230">
        <v>122</v>
      </c>
    </row>
    <row r="2231" spans="1:10" x14ac:dyDescent="0.35">
      <c r="A2231" t="s">
        <v>13940</v>
      </c>
      <c r="B2231">
        <v>176</v>
      </c>
      <c r="C2231">
        <v>1798</v>
      </c>
      <c r="D2231">
        <v>511</v>
      </c>
      <c r="E2231" t="s">
        <v>319</v>
      </c>
      <c r="F2231" t="s">
        <v>0</v>
      </c>
      <c r="G2231" t="s">
        <v>13941</v>
      </c>
      <c r="H2231">
        <v>5.31</v>
      </c>
      <c r="I2231">
        <v>71.099999999999994</v>
      </c>
      <c r="J2231">
        <v>132</v>
      </c>
    </row>
    <row r="2232" spans="1:10" x14ac:dyDescent="0.35">
      <c r="A2232" t="s">
        <v>13942</v>
      </c>
      <c r="B2232">
        <v>438</v>
      </c>
      <c r="C2232">
        <v>1797</v>
      </c>
      <c r="D2232">
        <v>513</v>
      </c>
      <c r="E2232" t="s">
        <v>334</v>
      </c>
      <c r="F2232" t="s">
        <v>0</v>
      </c>
      <c r="G2232" t="s">
        <v>1876</v>
      </c>
      <c r="H2232">
        <v>2.145</v>
      </c>
      <c r="I2232">
        <v>19.89</v>
      </c>
      <c r="J2232">
        <v>116</v>
      </c>
    </row>
    <row r="2233" spans="1:10" x14ac:dyDescent="0.35">
      <c r="A2233" t="s">
        <v>13943</v>
      </c>
      <c r="B2233">
        <v>310</v>
      </c>
      <c r="C2233">
        <v>1794</v>
      </c>
      <c r="D2233">
        <v>514</v>
      </c>
      <c r="E2233" t="s">
        <v>328</v>
      </c>
      <c r="F2233" t="s">
        <v>0</v>
      </c>
      <c r="G2233" t="s">
        <v>2102</v>
      </c>
      <c r="H2233">
        <v>2.8119999999999998</v>
      </c>
      <c r="I2233">
        <v>55.31</v>
      </c>
      <c r="J2233">
        <v>40</v>
      </c>
    </row>
    <row r="2234" spans="1:10" x14ac:dyDescent="0.35">
      <c r="A2234" t="s">
        <v>13944</v>
      </c>
      <c r="B2234">
        <v>133</v>
      </c>
      <c r="C2234">
        <v>1778</v>
      </c>
      <c r="D2234">
        <v>515</v>
      </c>
      <c r="E2234" t="s">
        <v>319</v>
      </c>
      <c r="F2234" t="s">
        <v>0</v>
      </c>
      <c r="G2234" t="s">
        <v>2460</v>
      </c>
      <c r="H2234">
        <v>7.5</v>
      </c>
      <c r="I2234">
        <v>93.7</v>
      </c>
      <c r="J2234">
        <v>132</v>
      </c>
    </row>
    <row r="2235" spans="1:10" x14ac:dyDescent="0.35">
      <c r="A2235" t="s">
        <v>13945</v>
      </c>
      <c r="B2235">
        <v>860</v>
      </c>
      <c r="C2235">
        <v>1775</v>
      </c>
      <c r="D2235">
        <v>516</v>
      </c>
      <c r="E2235" t="s">
        <v>328</v>
      </c>
      <c r="F2235" t="s">
        <v>0</v>
      </c>
      <c r="G2235" t="s">
        <v>2109</v>
      </c>
      <c r="H2235">
        <v>2.89</v>
      </c>
      <c r="I2235">
        <v>53.45</v>
      </c>
      <c r="J2235">
        <v>162</v>
      </c>
    </row>
    <row r="2236" spans="1:10" x14ac:dyDescent="0.35">
      <c r="A2236" t="s">
        <v>13946</v>
      </c>
      <c r="B2236">
        <v>453</v>
      </c>
      <c r="C2236">
        <v>1768</v>
      </c>
      <c r="D2236">
        <v>517</v>
      </c>
      <c r="E2236" t="s">
        <v>312</v>
      </c>
      <c r="F2236" t="s">
        <v>0</v>
      </c>
      <c r="G2236" t="s">
        <v>1817</v>
      </c>
      <c r="H2236">
        <v>1.8320000000000001</v>
      </c>
      <c r="I2236">
        <v>35.020000000000003</v>
      </c>
      <c r="J2236">
        <v>71</v>
      </c>
    </row>
    <row r="2237" spans="1:10" x14ac:dyDescent="0.35">
      <c r="A2237" t="s">
        <v>13947</v>
      </c>
      <c r="B2237">
        <v>249</v>
      </c>
      <c r="C2237">
        <v>1762</v>
      </c>
      <c r="D2237">
        <v>518</v>
      </c>
      <c r="E2237" t="s">
        <v>312</v>
      </c>
      <c r="F2237" t="s">
        <v>0</v>
      </c>
      <c r="G2237" t="s">
        <v>13948</v>
      </c>
      <c r="H2237">
        <v>3.4670000000000001</v>
      </c>
      <c r="I2237">
        <v>41.31</v>
      </c>
      <c r="J2237">
        <v>74</v>
      </c>
    </row>
    <row r="2238" spans="1:10" x14ac:dyDescent="0.35">
      <c r="A2238" t="s">
        <v>13949</v>
      </c>
      <c r="B2238">
        <v>181</v>
      </c>
      <c r="C2238">
        <v>1761</v>
      </c>
      <c r="D2238">
        <v>519</v>
      </c>
      <c r="E2238" t="s">
        <v>319</v>
      </c>
      <c r="F2238" t="s">
        <v>0</v>
      </c>
      <c r="G2238" t="s">
        <v>4022</v>
      </c>
      <c r="H2238">
        <v>4.5030000000000001</v>
      </c>
      <c r="I2238">
        <v>89.04</v>
      </c>
      <c r="J2238">
        <v>66</v>
      </c>
    </row>
    <row r="2239" spans="1:10" x14ac:dyDescent="0.35">
      <c r="A2239" t="s">
        <v>13950</v>
      </c>
      <c r="B2239">
        <v>213</v>
      </c>
      <c r="C2239">
        <v>1757</v>
      </c>
      <c r="D2239">
        <v>520</v>
      </c>
      <c r="E2239" t="s">
        <v>319</v>
      </c>
      <c r="F2239" t="s">
        <v>0</v>
      </c>
      <c r="G2239" t="s">
        <v>13951</v>
      </c>
      <c r="H2239">
        <v>4.8040000000000003</v>
      </c>
      <c r="I2239">
        <v>84.97</v>
      </c>
      <c r="J2239">
        <v>80</v>
      </c>
    </row>
    <row r="2240" spans="1:10" x14ac:dyDescent="0.35">
      <c r="A2240" t="s">
        <v>13952</v>
      </c>
      <c r="B2240">
        <v>499</v>
      </c>
      <c r="C2240">
        <v>1753</v>
      </c>
      <c r="D2240">
        <v>521</v>
      </c>
      <c r="E2240" t="s">
        <v>334</v>
      </c>
      <c r="F2240" t="s">
        <v>0</v>
      </c>
      <c r="G2240" t="s">
        <v>1938</v>
      </c>
      <c r="H2240">
        <v>1.7529999999999999</v>
      </c>
      <c r="I2240">
        <v>24.86</v>
      </c>
      <c r="J2240">
        <v>13</v>
      </c>
    </row>
    <row r="2241" spans="1:10" x14ac:dyDescent="0.35">
      <c r="A2241" t="s">
        <v>13953</v>
      </c>
      <c r="B2241">
        <v>1122</v>
      </c>
      <c r="C2241">
        <v>1752</v>
      </c>
      <c r="D2241">
        <v>522</v>
      </c>
      <c r="E2241" t="s">
        <v>328</v>
      </c>
      <c r="F2241" t="s">
        <v>0</v>
      </c>
      <c r="G2241" t="s">
        <v>3393</v>
      </c>
      <c r="H2241">
        <v>1.8580000000000001</v>
      </c>
      <c r="I2241">
        <v>39.270000000000003</v>
      </c>
      <c r="J2241">
        <v>65</v>
      </c>
    </row>
    <row r="2242" spans="1:10" x14ac:dyDescent="0.35">
      <c r="A2242" t="s">
        <v>13954</v>
      </c>
      <c r="B2242">
        <v>416</v>
      </c>
      <c r="C2242">
        <v>1745</v>
      </c>
      <c r="D2242">
        <v>523</v>
      </c>
      <c r="E2242" t="s">
        <v>328</v>
      </c>
      <c r="F2242" t="s">
        <v>0</v>
      </c>
      <c r="G2242" t="s">
        <v>1940</v>
      </c>
      <c r="H2242">
        <v>4.5140000000000002</v>
      </c>
      <c r="I2242">
        <v>66.27</v>
      </c>
      <c r="J2242">
        <v>415</v>
      </c>
    </row>
    <row r="2243" spans="1:10" x14ac:dyDescent="0.35">
      <c r="A2243" t="s">
        <v>13955</v>
      </c>
      <c r="B2243">
        <v>302</v>
      </c>
      <c r="C2243">
        <v>1734</v>
      </c>
      <c r="D2243">
        <v>524</v>
      </c>
      <c r="E2243" t="s">
        <v>328</v>
      </c>
      <c r="F2243" t="s">
        <v>0</v>
      </c>
      <c r="G2243" t="s">
        <v>2579</v>
      </c>
      <c r="H2243">
        <v>3.2749999999999999</v>
      </c>
      <c r="I2243">
        <v>54.01</v>
      </c>
      <c r="J2243">
        <v>125</v>
      </c>
    </row>
    <row r="2244" spans="1:10" x14ac:dyDescent="0.35">
      <c r="A2244" t="s">
        <v>13956</v>
      </c>
      <c r="B2244">
        <v>361</v>
      </c>
      <c r="C2244">
        <v>1729</v>
      </c>
      <c r="D2244">
        <v>525</v>
      </c>
      <c r="E2244" t="s">
        <v>312</v>
      </c>
      <c r="F2244" t="s">
        <v>0</v>
      </c>
      <c r="G2244" t="s">
        <v>13957</v>
      </c>
      <c r="H2244">
        <v>2.613</v>
      </c>
      <c r="I2244">
        <v>40.799999999999997</v>
      </c>
      <c r="J2244">
        <v>5</v>
      </c>
    </row>
    <row r="2245" spans="1:10" x14ac:dyDescent="0.35">
      <c r="A2245" t="s">
        <v>13958</v>
      </c>
      <c r="B2245">
        <v>295</v>
      </c>
      <c r="C2245">
        <v>1725</v>
      </c>
      <c r="D2245">
        <v>526</v>
      </c>
      <c r="E2245" t="s">
        <v>328</v>
      </c>
      <c r="F2245" t="s">
        <v>0</v>
      </c>
      <c r="G2245" t="s">
        <v>13485</v>
      </c>
      <c r="H2245">
        <v>4.2640000000000002</v>
      </c>
      <c r="I2245">
        <v>59.5</v>
      </c>
      <c r="J2245">
        <v>201</v>
      </c>
    </row>
    <row r="2246" spans="1:10" x14ac:dyDescent="0.35">
      <c r="A2246" t="s">
        <v>13959</v>
      </c>
      <c r="B2246">
        <v>102</v>
      </c>
      <c r="C2246">
        <v>1724</v>
      </c>
      <c r="D2246">
        <v>527</v>
      </c>
      <c r="E2246" t="s">
        <v>319</v>
      </c>
      <c r="F2246" t="s">
        <v>0</v>
      </c>
      <c r="G2246" t="s">
        <v>1893</v>
      </c>
      <c r="H2246">
        <v>9.0109999999999992</v>
      </c>
      <c r="I2246">
        <v>94.19</v>
      </c>
      <c r="J2246">
        <v>34</v>
      </c>
    </row>
    <row r="2247" spans="1:10" x14ac:dyDescent="0.35">
      <c r="A2247" t="s">
        <v>13960</v>
      </c>
      <c r="B2247">
        <v>317</v>
      </c>
      <c r="C2247">
        <v>1710</v>
      </c>
      <c r="D2247">
        <v>528</v>
      </c>
      <c r="E2247" t="s">
        <v>328</v>
      </c>
      <c r="F2247" t="s">
        <v>0</v>
      </c>
      <c r="G2247" t="s">
        <v>2379</v>
      </c>
      <c r="H2247">
        <v>3.3250000000000002</v>
      </c>
      <c r="I2247">
        <v>69.959999999999994</v>
      </c>
      <c r="J2247">
        <v>301</v>
      </c>
    </row>
    <row r="2248" spans="1:10" x14ac:dyDescent="0.35">
      <c r="A2248" t="s">
        <v>13961</v>
      </c>
      <c r="B2248">
        <v>279</v>
      </c>
      <c r="C2248">
        <v>1691</v>
      </c>
      <c r="D2248">
        <v>529</v>
      </c>
      <c r="E2248" t="s">
        <v>328</v>
      </c>
      <c r="F2248" t="s">
        <v>0</v>
      </c>
      <c r="G2248" t="s">
        <v>3554</v>
      </c>
      <c r="H2248">
        <v>3.2</v>
      </c>
      <c r="I2248">
        <v>71.36</v>
      </c>
      <c r="J2248">
        <v>78</v>
      </c>
    </row>
    <row r="2249" spans="1:10" x14ac:dyDescent="0.35">
      <c r="A2249" t="s">
        <v>13962</v>
      </c>
      <c r="B2249">
        <v>893</v>
      </c>
      <c r="C2249">
        <v>1687</v>
      </c>
      <c r="D2249">
        <v>530</v>
      </c>
      <c r="E2249" t="s">
        <v>334</v>
      </c>
      <c r="F2249" t="s">
        <v>0</v>
      </c>
      <c r="G2249" t="s">
        <v>13963</v>
      </c>
      <c r="H2249">
        <v>1.5509999999999999</v>
      </c>
      <c r="I2249">
        <v>20.88</v>
      </c>
      <c r="J2249">
        <v>104</v>
      </c>
    </row>
    <row r="2250" spans="1:10" x14ac:dyDescent="0.35">
      <c r="A2250" t="s">
        <v>13964</v>
      </c>
      <c r="B2250">
        <v>370</v>
      </c>
      <c r="C2250">
        <v>1682</v>
      </c>
      <c r="D2250">
        <v>531</v>
      </c>
      <c r="E2250" t="s">
        <v>319</v>
      </c>
      <c r="F2250" t="s">
        <v>0</v>
      </c>
      <c r="G2250" t="s">
        <v>7199</v>
      </c>
      <c r="H2250">
        <v>2.5859999999999999</v>
      </c>
      <c r="I2250">
        <v>63.45</v>
      </c>
      <c r="J2250">
        <v>118</v>
      </c>
    </row>
    <row r="2251" spans="1:10" x14ac:dyDescent="0.35">
      <c r="A2251" t="s">
        <v>13965</v>
      </c>
      <c r="B2251">
        <v>223</v>
      </c>
      <c r="C2251">
        <v>1681</v>
      </c>
      <c r="D2251">
        <v>532</v>
      </c>
      <c r="E2251" t="s">
        <v>312</v>
      </c>
      <c r="F2251" t="s">
        <v>0</v>
      </c>
      <c r="G2251" t="s">
        <v>1705</v>
      </c>
      <c r="H2251">
        <v>3.9630000000000001</v>
      </c>
      <c r="I2251">
        <v>40.299999999999997</v>
      </c>
      <c r="J2251">
        <v>34</v>
      </c>
    </row>
    <row r="2252" spans="1:10" x14ac:dyDescent="0.35">
      <c r="A2252" t="s">
        <v>13966</v>
      </c>
      <c r="B2252">
        <v>2698</v>
      </c>
      <c r="C2252">
        <v>1678</v>
      </c>
      <c r="D2252">
        <v>533</v>
      </c>
      <c r="E2252" t="s">
        <v>319</v>
      </c>
      <c r="F2252" t="s">
        <v>0</v>
      </c>
      <c r="G2252" t="s">
        <v>3052</v>
      </c>
      <c r="H2252">
        <v>2.56</v>
      </c>
      <c r="I2252">
        <v>76.739999999999995</v>
      </c>
      <c r="J2252">
        <v>273</v>
      </c>
    </row>
    <row r="2253" spans="1:10" x14ac:dyDescent="0.35">
      <c r="A2253" t="s">
        <v>13967</v>
      </c>
      <c r="B2253">
        <v>110</v>
      </c>
      <c r="C2253">
        <v>1677</v>
      </c>
      <c r="D2253">
        <v>534</v>
      </c>
      <c r="E2253" t="s">
        <v>319</v>
      </c>
      <c r="F2253" t="s">
        <v>0</v>
      </c>
      <c r="G2253" t="s">
        <v>2102</v>
      </c>
      <c r="H2253">
        <v>7.5579999999999998</v>
      </c>
      <c r="I2253">
        <v>86.21</v>
      </c>
      <c r="J2253">
        <v>35</v>
      </c>
    </row>
    <row r="2254" spans="1:10" x14ac:dyDescent="0.35">
      <c r="A2254" t="s">
        <v>13968</v>
      </c>
      <c r="B2254">
        <v>216</v>
      </c>
      <c r="C2254">
        <v>1674</v>
      </c>
      <c r="D2254">
        <v>535</v>
      </c>
      <c r="E2254" t="s">
        <v>319</v>
      </c>
      <c r="F2254" t="s">
        <v>0</v>
      </c>
      <c r="G2254" t="s">
        <v>2799</v>
      </c>
      <c r="H2254">
        <v>3.9460000000000002</v>
      </c>
      <c r="I2254">
        <v>78.8</v>
      </c>
      <c r="J2254">
        <v>56</v>
      </c>
    </row>
    <row r="2255" spans="1:10" x14ac:dyDescent="0.35">
      <c r="A2255" t="s">
        <v>13969</v>
      </c>
      <c r="B2255">
        <v>191</v>
      </c>
      <c r="C2255">
        <v>1666</v>
      </c>
      <c r="D2255">
        <v>536</v>
      </c>
      <c r="E2255" t="s">
        <v>328</v>
      </c>
      <c r="F2255" t="s">
        <v>0</v>
      </c>
      <c r="G2255" t="s">
        <v>1815</v>
      </c>
      <c r="H2255">
        <v>4.2859999999999996</v>
      </c>
      <c r="I2255">
        <v>67.48</v>
      </c>
      <c r="J2255">
        <v>22</v>
      </c>
    </row>
    <row r="2256" spans="1:10" x14ac:dyDescent="0.35">
      <c r="A2256" t="s">
        <v>13970</v>
      </c>
      <c r="B2256">
        <v>404</v>
      </c>
      <c r="C2256">
        <v>1665</v>
      </c>
      <c r="D2256">
        <v>537</v>
      </c>
      <c r="E2256" t="s">
        <v>328</v>
      </c>
      <c r="F2256" t="s">
        <v>0</v>
      </c>
      <c r="G2256" t="s">
        <v>3986</v>
      </c>
      <c r="H2256">
        <v>2.2229999999999999</v>
      </c>
      <c r="I2256">
        <v>39.630000000000003</v>
      </c>
      <c r="J2256">
        <v>43</v>
      </c>
    </row>
    <row r="2257" spans="1:10" x14ac:dyDescent="0.35">
      <c r="A2257" t="s">
        <v>13971</v>
      </c>
      <c r="B2257">
        <v>589</v>
      </c>
      <c r="C2257">
        <v>1663</v>
      </c>
      <c r="D2257">
        <v>538</v>
      </c>
      <c r="E2257" t="s">
        <v>334</v>
      </c>
      <c r="F2257" t="s">
        <v>0</v>
      </c>
      <c r="G2257" t="s">
        <v>7606</v>
      </c>
      <c r="H2257">
        <v>1.9119999999999999</v>
      </c>
      <c r="I2257">
        <v>21.12</v>
      </c>
      <c r="J2257">
        <v>101</v>
      </c>
    </row>
    <row r="2258" spans="1:10" x14ac:dyDescent="0.35">
      <c r="A2258" t="s">
        <v>13972</v>
      </c>
      <c r="B2258">
        <v>288</v>
      </c>
      <c r="C2258">
        <v>1663</v>
      </c>
      <c r="D2258">
        <v>538</v>
      </c>
      <c r="E2258" t="s">
        <v>312</v>
      </c>
      <c r="F2258" t="s">
        <v>0</v>
      </c>
      <c r="G2258" t="s">
        <v>2962</v>
      </c>
      <c r="H2258">
        <v>2.8090000000000002</v>
      </c>
      <c r="I2258">
        <v>38.08</v>
      </c>
      <c r="J2258">
        <v>49</v>
      </c>
    </row>
    <row r="2259" spans="1:10" x14ac:dyDescent="0.35">
      <c r="A2259" t="s">
        <v>13973</v>
      </c>
      <c r="B2259">
        <v>92</v>
      </c>
      <c r="C2259">
        <v>1659</v>
      </c>
      <c r="D2259">
        <v>540</v>
      </c>
      <c r="E2259" t="s">
        <v>319</v>
      </c>
      <c r="F2259" t="s">
        <v>0</v>
      </c>
      <c r="G2259" t="s">
        <v>3282</v>
      </c>
      <c r="H2259">
        <v>10.683999999999999</v>
      </c>
      <c r="I2259">
        <v>88.27</v>
      </c>
      <c r="J2259">
        <v>89</v>
      </c>
    </row>
    <row r="2260" spans="1:10" x14ac:dyDescent="0.35">
      <c r="A2260" t="s">
        <v>13974</v>
      </c>
      <c r="B2260">
        <v>262</v>
      </c>
      <c r="C2260">
        <v>1656</v>
      </c>
      <c r="D2260">
        <v>541</v>
      </c>
      <c r="E2260" t="s">
        <v>319</v>
      </c>
      <c r="F2260" t="s">
        <v>0</v>
      </c>
      <c r="G2260" t="s">
        <v>6749</v>
      </c>
      <c r="H2260">
        <v>3.3889999999999998</v>
      </c>
      <c r="I2260">
        <v>71.17</v>
      </c>
      <c r="J2260">
        <v>102</v>
      </c>
    </row>
    <row r="2261" spans="1:10" x14ac:dyDescent="0.35">
      <c r="A2261" t="s">
        <v>13975</v>
      </c>
      <c r="B2261">
        <v>367</v>
      </c>
      <c r="C2261">
        <v>1648</v>
      </c>
      <c r="D2261">
        <v>542</v>
      </c>
      <c r="E2261" t="s">
        <v>328</v>
      </c>
      <c r="F2261" t="s">
        <v>0</v>
      </c>
      <c r="G2261" t="s">
        <v>13976</v>
      </c>
      <c r="H2261">
        <v>2.2970000000000002</v>
      </c>
      <c r="I2261">
        <v>48.11</v>
      </c>
      <c r="J2261">
        <v>101</v>
      </c>
    </row>
    <row r="2262" spans="1:10" x14ac:dyDescent="0.35">
      <c r="A2262" t="s">
        <v>13977</v>
      </c>
      <c r="B2262">
        <v>251</v>
      </c>
      <c r="C2262">
        <v>1633</v>
      </c>
      <c r="D2262">
        <v>543</v>
      </c>
      <c r="E2262" t="s">
        <v>312</v>
      </c>
      <c r="F2262" t="s">
        <v>0</v>
      </c>
      <c r="G2262" t="s">
        <v>1938</v>
      </c>
      <c r="H2262">
        <v>3.3570000000000002</v>
      </c>
      <c r="I2262">
        <v>49.44</v>
      </c>
      <c r="J2262">
        <v>93</v>
      </c>
    </row>
    <row r="2263" spans="1:10" x14ac:dyDescent="0.35">
      <c r="A2263" t="s">
        <v>13978</v>
      </c>
      <c r="B2263">
        <v>148</v>
      </c>
      <c r="C2263">
        <v>1633</v>
      </c>
      <c r="D2263">
        <v>543</v>
      </c>
      <c r="E2263" t="s">
        <v>319</v>
      </c>
      <c r="F2263" t="s">
        <v>0</v>
      </c>
      <c r="G2263" t="s">
        <v>4022</v>
      </c>
      <c r="H2263">
        <v>5.774</v>
      </c>
      <c r="I2263">
        <v>95.99</v>
      </c>
      <c r="J2263">
        <v>89</v>
      </c>
    </row>
    <row r="2264" spans="1:10" x14ac:dyDescent="0.35">
      <c r="A2264" t="s">
        <v>13979</v>
      </c>
      <c r="B2264">
        <v>172</v>
      </c>
      <c r="C2264">
        <v>1632</v>
      </c>
      <c r="D2264">
        <v>545</v>
      </c>
      <c r="E2264" t="s">
        <v>319</v>
      </c>
      <c r="F2264" t="s">
        <v>0</v>
      </c>
      <c r="G2264" t="s">
        <v>2962</v>
      </c>
      <c r="H2264">
        <v>5.36</v>
      </c>
      <c r="I2264">
        <v>81.150000000000006</v>
      </c>
      <c r="J2264">
        <v>95</v>
      </c>
    </row>
    <row r="2265" spans="1:10" x14ac:dyDescent="0.35">
      <c r="A2265" t="s">
        <v>13980</v>
      </c>
      <c r="B2265">
        <v>323</v>
      </c>
      <c r="C2265">
        <v>1631</v>
      </c>
      <c r="D2265">
        <v>546</v>
      </c>
      <c r="E2265" t="s">
        <v>312</v>
      </c>
      <c r="F2265" t="s">
        <v>0</v>
      </c>
      <c r="G2265" t="s">
        <v>13981</v>
      </c>
      <c r="H2265">
        <v>2.516</v>
      </c>
      <c r="I2265">
        <v>35.520000000000003</v>
      </c>
      <c r="J2265">
        <v>232</v>
      </c>
    </row>
    <row r="2266" spans="1:10" x14ac:dyDescent="0.35">
      <c r="A2266" t="s">
        <v>13982</v>
      </c>
      <c r="B2266">
        <v>291</v>
      </c>
      <c r="C2266">
        <v>1629</v>
      </c>
      <c r="D2266">
        <v>547</v>
      </c>
      <c r="E2266" t="s">
        <v>319</v>
      </c>
      <c r="F2266" t="s">
        <v>0</v>
      </c>
      <c r="G2266" t="s">
        <v>13983</v>
      </c>
      <c r="H2266">
        <v>2.8839999999999999</v>
      </c>
      <c r="I2266">
        <v>57.59</v>
      </c>
      <c r="J2266">
        <v>96</v>
      </c>
    </row>
    <row r="2267" spans="1:10" x14ac:dyDescent="0.35">
      <c r="A2267" t="s">
        <v>13984</v>
      </c>
      <c r="B2267">
        <v>204</v>
      </c>
      <c r="C2267">
        <v>1626</v>
      </c>
      <c r="D2267">
        <v>548</v>
      </c>
      <c r="E2267" t="s">
        <v>328</v>
      </c>
      <c r="F2267" t="s">
        <v>0</v>
      </c>
      <c r="G2267" t="s">
        <v>7701</v>
      </c>
      <c r="H2267">
        <v>4.0049999999999999</v>
      </c>
      <c r="I2267">
        <v>62.58</v>
      </c>
      <c r="J2267">
        <v>176</v>
      </c>
    </row>
    <row r="2268" spans="1:10" x14ac:dyDescent="0.35">
      <c r="A2268" t="s">
        <v>13985</v>
      </c>
      <c r="B2268">
        <v>207</v>
      </c>
      <c r="C2268">
        <v>1619</v>
      </c>
      <c r="D2268">
        <v>549</v>
      </c>
      <c r="E2268" t="s">
        <v>328</v>
      </c>
      <c r="F2268" t="s">
        <v>0</v>
      </c>
      <c r="G2268" t="s">
        <v>2235</v>
      </c>
      <c r="H2268">
        <v>4.0410000000000004</v>
      </c>
      <c r="I2268">
        <v>74.319999999999993</v>
      </c>
      <c r="J2268">
        <v>38</v>
      </c>
    </row>
    <row r="2269" spans="1:10" x14ac:dyDescent="0.35">
      <c r="A2269" t="s">
        <v>13986</v>
      </c>
      <c r="B2269">
        <v>224</v>
      </c>
      <c r="C2269">
        <v>1617</v>
      </c>
      <c r="D2269">
        <v>550</v>
      </c>
      <c r="E2269" t="s">
        <v>312</v>
      </c>
      <c r="F2269" t="s">
        <v>0</v>
      </c>
      <c r="G2269" t="s">
        <v>1886</v>
      </c>
      <c r="H2269">
        <v>3.7530000000000001</v>
      </c>
      <c r="I2269">
        <v>49.09</v>
      </c>
      <c r="J2269">
        <v>144</v>
      </c>
    </row>
    <row r="2270" spans="1:10" x14ac:dyDescent="0.35">
      <c r="A2270" t="s">
        <v>13987</v>
      </c>
      <c r="B2270">
        <v>182</v>
      </c>
      <c r="C2270">
        <v>1617</v>
      </c>
      <c r="D2270">
        <v>550</v>
      </c>
      <c r="E2270" t="s">
        <v>328</v>
      </c>
      <c r="F2270" t="s">
        <v>0</v>
      </c>
      <c r="G2270" t="s">
        <v>2131</v>
      </c>
      <c r="H2270">
        <v>4.7370000000000001</v>
      </c>
      <c r="I2270">
        <v>60.53</v>
      </c>
      <c r="J2270">
        <v>40</v>
      </c>
    </row>
    <row r="2271" spans="1:10" x14ac:dyDescent="0.35">
      <c r="A2271" t="s">
        <v>13988</v>
      </c>
      <c r="B2271">
        <v>325</v>
      </c>
      <c r="C2271">
        <v>1616</v>
      </c>
      <c r="D2271">
        <v>552</v>
      </c>
      <c r="E2271" t="s">
        <v>312</v>
      </c>
      <c r="F2271" t="s">
        <v>0</v>
      </c>
      <c r="G2271" t="s">
        <v>1815</v>
      </c>
      <c r="H2271">
        <v>2.6880000000000002</v>
      </c>
      <c r="I2271">
        <v>37.409999999999997</v>
      </c>
      <c r="J2271">
        <v>37</v>
      </c>
    </row>
    <row r="2272" spans="1:10" x14ac:dyDescent="0.35">
      <c r="A2272" t="s">
        <v>13989</v>
      </c>
      <c r="B2272">
        <v>321</v>
      </c>
      <c r="C2272">
        <v>1614</v>
      </c>
      <c r="D2272">
        <v>553</v>
      </c>
      <c r="E2272" t="s">
        <v>312</v>
      </c>
      <c r="F2272" t="s">
        <v>0</v>
      </c>
      <c r="G2272" t="s">
        <v>1836</v>
      </c>
      <c r="H2272">
        <v>3.8889999999999998</v>
      </c>
      <c r="I2272">
        <v>36.96</v>
      </c>
      <c r="J2272">
        <v>207</v>
      </c>
    </row>
    <row r="2273" spans="1:10" x14ac:dyDescent="0.35">
      <c r="A2273" t="s">
        <v>13990</v>
      </c>
      <c r="B2273">
        <v>192</v>
      </c>
      <c r="C2273">
        <v>1614</v>
      </c>
      <c r="D2273">
        <v>553</v>
      </c>
      <c r="E2273" t="s">
        <v>319</v>
      </c>
      <c r="F2273" t="s">
        <v>0</v>
      </c>
      <c r="G2273" t="s">
        <v>3026</v>
      </c>
      <c r="H2273">
        <v>3.7610000000000001</v>
      </c>
      <c r="I2273">
        <v>78.84</v>
      </c>
      <c r="J2273">
        <v>59</v>
      </c>
    </row>
    <row r="2274" spans="1:10" x14ac:dyDescent="0.35">
      <c r="A2274" t="s">
        <v>13991</v>
      </c>
      <c r="B2274">
        <v>1038</v>
      </c>
      <c r="C2274">
        <v>1604</v>
      </c>
      <c r="D2274">
        <v>555</v>
      </c>
      <c r="E2274" t="s">
        <v>312</v>
      </c>
      <c r="F2274" t="s">
        <v>0</v>
      </c>
      <c r="G2274" t="s">
        <v>1969</v>
      </c>
      <c r="H2274">
        <v>2.3580000000000001</v>
      </c>
      <c r="I2274">
        <v>29.44</v>
      </c>
      <c r="J2274">
        <v>124</v>
      </c>
    </row>
    <row r="2275" spans="1:10" x14ac:dyDescent="0.35">
      <c r="A2275" t="s">
        <v>13992</v>
      </c>
      <c r="B2275">
        <v>455</v>
      </c>
      <c r="C2275">
        <v>1602</v>
      </c>
      <c r="D2275">
        <v>556</v>
      </c>
      <c r="E2275" t="s">
        <v>328</v>
      </c>
      <c r="F2275" t="s">
        <v>0</v>
      </c>
      <c r="G2275" t="s">
        <v>2775</v>
      </c>
      <c r="H2275">
        <v>2.218</v>
      </c>
      <c r="I2275">
        <v>40.020000000000003</v>
      </c>
      <c r="J2275">
        <v>102</v>
      </c>
    </row>
    <row r="2276" spans="1:10" x14ac:dyDescent="0.35">
      <c r="A2276" t="s">
        <v>13993</v>
      </c>
      <c r="B2276">
        <v>451</v>
      </c>
      <c r="C2276">
        <v>1600</v>
      </c>
      <c r="D2276">
        <v>557</v>
      </c>
      <c r="E2276" t="s">
        <v>312</v>
      </c>
      <c r="F2276" t="s">
        <v>0</v>
      </c>
      <c r="G2276" t="s">
        <v>1699</v>
      </c>
      <c r="H2276">
        <v>2.899</v>
      </c>
      <c r="I2276">
        <v>48.55</v>
      </c>
      <c r="J2276">
        <v>200</v>
      </c>
    </row>
    <row r="2277" spans="1:10" x14ac:dyDescent="0.35">
      <c r="A2277" t="s">
        <v>13994</v>
      </c>
      <c r="B2277">
        <v>661</v>
      </c>
      <c r="C2277">
        <v>1599</v>
      </c>
      <c r="D2277">
        <v>558</v>
      </c>
      <c r="E2277" t="s">
        <v>319</v>
      </c>
      <c r="F2277" t="s">
        <v>0</v>
      </c>
      <c r="G2277" t="s">
        <v>13995</v>
      </c>
      <c r="H2277">
        <v>2.9470000000000001</v>
      </c>
      <c r="I2277">
        <v>68</v>
      </c>
      <c r="J2277">
        <v>110</v>
      </c>
    </row>
    <row r="2278" spans="1:10" x14ac:dyDescent="0.35">
      <c r="A2278" t="s">
        <v>13996</v>
      </c>
      <c r="B2278">
        <v>293</v>
      </c>
      <c r="C2278">
        <v>1599</v>
      </c>
      <c r="D2278">
        <v>558</v>
      </c>
      <c r="E2278" t="s">
        <v>312</v>
      </c>
      <c r="F2278" t="s">
        <v>0</v>
      </c>
      <c r="G2278" t="s">
        <v>13997</v>
      </c>
      <c r="H2278">
        <v>2.8119999999999998</v>
      </c>
      <c r="I2278">
        <v>30.35</v>
      </c>
      <c r="J2278">
        <v>87</v>
      </c>
    </row>
    <row r="2279" spans="1:10" x14ac:dyDescent="0.35">
      <c r="A2279" t="s">
        <v>13998</v>
      </c>
      <c r="B2279">
        <v>155</v>
      </c>
      <c r="C2279">
        <v>1596</v>
      </c>
      <c r="D2279">
        <v>560</v>
      </c>
      <c r="E2279" t="s">
        <v>319</v>
      </c>
      <c r="F2279" t="s">
        <v>0</v>
      </c>
      <c r="G2279" t="s">
        <v>3948</v>
      </c>
      <c r="H2279">
        <v>6.383</v>
      </c>
      <c r="I2279">
        <v>94.46</v>
      </c>
      <c r="J2279">
        <v>98</v>
      </c>
    </row>
    <row r="2280" spans="1:10" x14ac:dyDescent="0.35">
      <c r="A2280" t="s">
        <v>13999</v>
      </c>
      <c r="B2280">
        <v>316</v>
      </c>
      <c r="C2280">
        <v>1587</v>
      </c>
      <c r="D2280">
        <v>561</v>
      </c>
      <c r="E2280" t="s">
        <v>328</v>
      </c>
      <c r="F2280" t="s">
        <v>0</v>
      </c>
      <c r="G2280" t="s">
        <v>2003</v>
      </c>
      <c r="H2280">
        <v>3.0459999999999998</v>
      </c>
      <c r="I2280">
        <v>51.67</v>
      </c>
      <c r="J2280">
        <v>123</v>
      </c>
    </row>
    <row r="2281" spans="1:10" x14ac:dyDescent="0.35">
      <c r="A2281" t="s">
        <v>14000</v>
      </c>
      <c r="B2281">
        <v>488</v>
      </c>
      <c r="C2281">
        <v>1585</v>
      </c>
      <c r="D2281">
        <v>562</v>
      </c>
      <c r="E2281" t="s">
        <v>312</v>
      </c>
      <c r="F2281" t="s">
        <v>0</v>
      </c>
      <c r="G2281" t="s">
        <v>2381</v>
      </c>
      <c r="H2281">
        <v>2.2789999999999999</v>
      </c>
      <c r="I2281">
        <v>39.06</v>
      </c>
      <c r="J2281">
        <v>179</v>
      </c>
    </row>
    <row r="2282" spans="1:10" x14ac:dyDescent="0.35">
      <c r="A2282" t="s">
        <v>14001</v>
      </c>
      <c r="B2282">
        <v>491</v>
      </c>
      <c r="C2282">
        <v>1585</v>
      </c>
      <c r="D2282">
        <v>562</v>
      </c>
      <c r="E2282" t="s">
        <v>312</v>
      </c>
      <c r="F2282" t="s">
        <v>0</v>
      </c>
      <c r="G2282" t="s">
        <v>14002</v>
      </c>
      <c r="H2282">
        <v>2.129</v>
      </c>
      <c r="I2282">
        <v>28.91</v>
      </c>
      <c r="J2282">
        <v>95</v>
      </c>
    </row>
    <row r="2283" spans="1:10" x14ac:dyDescent="0.35">
      <c r="A2283" t="s">
        <v>14003</v>
      </c>
      <c r="B2283">
        <v>83</v>
      </c>
      <c r="C2283">
        <v>1566</v>
      </c>
      <c r="D2283">
        <v>564</v>
      </c>
      <c r="E2283" t="s">
        <v>319</v>
      </c>
      <c r="F2283" t="s">
        <v>0</v>
      </c>
      <c r="G2283" t="s">
        <v>3732</v>
      </c>
      <c r="H2283">
        <v>8.9149999999999991</v>
      </c>
      <c r="I2283">
        <v>94.44</v>
      </c>
      <c r="J2283">
        <v>26</v>
      </c>
    </row>
    <row r="2284" spans="1:10" x14ac:dyDescent="0.35">
      <c r="A2284" t="s">
        <v>14004</v>
      </c>
      <c r="B2284">
        <v>375</v>
      </c>
      <c r="C2284">
        <v>1559</v>
      </c>
      <c r="D2284">
        <v>565</v>
      </c>
      <c r="E2284" t="s">
        <v>328</v>
      </c>
      <c r="F2284" t="s">
        <v>0</v>
      </c>
      <c r="G2284" t="s">
        <v>14005</v>
      </c>
      <c r="H2284">
        <v>2.9569999999999999</v>
      </c>
      <c r="I2284">
        <v>59.95</v>
      </c>
      <c r="J2284">
        <v>224</v>
      </c>
    </row>
    <row r="2285" spans="1:10" x14ac:dyDescent="0.35">
      <c r="A2285" t="s">
        <v>14006</v>
      </c>
      <c r="B2285">
        <v>248</v>
      </c>
      <c r="C2285">
        <v>1553</v>
      </c>
      <c r="D2285">
        <v>566</v>
      </c>
      <c r="E2285" t="s">
        <v>328</v>
      </c>
      <c r="F2285" t="s">
        <v>0</v>
      </c>
      <c r="G2285" t="s">
        <v>14007</v>
      </c>
      <c r="H2285">
        <v>3.2639999999999998</v>
      </c>
      <c r="I2285">
        <v>66.150000000000006</v>
      </c>
      <c r="J2285">
        <v>50</v>
      </c>
    </row>
    <row r="2286" spans="1:10" x14ac:dyDescent="0.35">
      <c r="A2286" t="s">
        <v>14008</v>
      </c>
      <c r="B2286">
        <v>347</v>
      </c>
      <c r="C2286">
        <v>1552</v>
      </c>
      <c r="D2286">
        <v>567</v>
      </c>
      <c r="E2286" t="s">
        <v>328</v>
      </c>
      <c r="F2286" t="s">
        <v>0</v>
      </c>
      <c r="G2286" t="s">
        <v>14009</v>
      </c>
      <c r="H2286">
        <v>2.1619999999999999</v>
      </c>
      <c r="I2286">
        <v>50.15</v>
      </c>
      <c r="J2286">
        <v>191</v>
      </c>
    </row>
    <row r="2287" spans="1:10" x14ac:dyDescent="0.35">
      <c r="A2287" t="s">
        <v>14010</v>
      </c>
      <c r="B2287">
        <v>302</v>
      </c>
      <c r="C2287">
        <v>1552</v>
      </c>
      <c r="D2287">
        <v>567</v>
      </c>
      <c r="E2287" t="s">
        <v>319</v>
      </c>
      <c r="F2287" t="s">
        <v>0</v>
      </c>
      <c r="G2287" t="s">
        <v>6057</v>
      </c>
      <c r="H2287">
        <v>6.25</v>
      </c>
      <c r="I2287">
        <v>83.4</v>
      </c>
      <c r="J2287">
        <v>106</v>
      </c>
    </row>
    <row r="2288" spans="1:10" x14ac:dyDescent="0.35">
      <c r="A2288" t="s">
        <v>14011</v>
      </c>
      <c r="B2288">
        <v>521</v>
      </c>
      <c r="C2288">
        <v>1549</v>
      </c>
      <c r="D2288">
        <v>569</v>
      </c>
      <c r="E2288" t="s">
        <v>334</v>
      </c>
      <c r="F2288" t="s">
        <v>0</v>
      </c>
      <c r="G2288" t="s">
        <v>1825</v>
      </c>
      <c r="H2288">
        <v>1.4139999999999999</v>
      </c>
      <c r="I2288">
        <v>14.13</v>
      </c>
      <c r="J2288">
        <v>221</v>
      </c>
    </row>
    <row r="2289" spans="1:10" x14ac:dyDescent="0.35">
      <c r="A2289" t="s">
        <v>14012</v>
      </c>
      <c r="B2289">
        <v>196</v>
      </c>
      <c r="C2289">
        <v>1548</v>
      </c>
      <c r="D2289">
        <v>570</v>
      </c>
      <c r="E2289" t="s">
        <v>328</v>
      </c>
      <c r="F2289" t="s">
        <v>0</v>
      </c>
      <c r="G2289" t="s">
        <v>2302</v>
      </c>
      <c r="H2289">
        <v>3.93</v>
      </c>
      <c r="I2289">
        <v>62.31</v>
      </c>
      <c r="J2289">
        <v>104</v>
      </c>
    </row>
    <row r="2290" spans="1:10" x14ac:dyDescent="0.35">
      <c r="A2290" t="s">
        <v>14013</v>
      </c>
      <c r="B2290">
        <v>134</v>
      </c>
      <c r="C2290">
        <v>1547</v>
      </c>
      <c r="D2290">
        <v>571</v>
      </c>
      <c r="E2290" t="s">
        <v>328</v>
      </c>
      <c r="F2290" t="s">
        <v>0</v>
      </c>
      <c r="G2290" t="s">
        <v>1751</v>
      </c>
      <c r="H2290">
        <v>6.1440000000000001</v>
      </c>
      <c r="I2290">
        <v>65.72</v>
      </c>
      <c r="J2290">
        <v>132</v>
      </c>
    </row>
    <row r="2291" spans="1:10" x14ac:dyDescent="0.35">
      <c r="A2291" t="s">
        <v>14014</v>
      </c>
      <c r="B2291">
        <v>191</v>
      </c>
      <c r="C2291">
        <v>1536</v>
      </c>
      <c r="D2291">
        <v>572</v>
      </c>
      <c r="E2291" t="s">
        <v>328</v>
      </c>
      <c r="F2291" t="s">
        <v>0</v>
      </c>
      <c r="G2291" t="s">
        <v>1876</v>
      </c>
      <c r="H2291">
        <v>4.3390000000000004</v>
      </c>
      <c r="I2291">
        <v>63.98</v>
      </c>
      <c r="J2291">
        <v>190</v>
      </c>
    </row>
    <row r="2292" spans="1:10" x14ac:dyDescent="0.35">
      <c r="A2292" t="s">
        <v>14015</v>
      </c>
      <c r="B2292">
        <v>260</v>
      </c>
      <c r="C2292">
        <v>1535</v>
      </c>
      <c r="D2292">
        <v>573</v>
      </c>
      <c r="E2292" t="s">
        <v>328</v>
      </c>
      <c r="F2292" t="s">
        <v>0</v>
      </c>
      <c r="G2292" t="s">
        <v>2657</v>
      </c>
      <c r="H2292">
        <v>4.8499999999999996</v>
      </c>
      <c r="I2292">
        <v>59.71</v>
      </c>
      <c r="J2292">
        <v>49</v>
      </c>
    </row>
    <row r="2293" spans="1:10" x14ac:dyDescent="0.35">
      <c r="A2293" t="s">
        <v>14016</v>
      </c>
      <c r="B2293">
        <v>630</v>
      </c>
      <c r="C2293">
        <v>1526</v>
      </c>
      <c r="D2293">
        <v>574</v>
      </c>
      <c r="E2293" t="s">
        <v>312</v>
      </c>
      <c r="F2293" t="s">
        <v>0</v>
      </c>
      <c r="G2293" t="s">
        <v>14017</v>
      </c>
      <c r="H2293">
        <v>2.661</v>
      </c>
      <c r="I2293">
        <v>34.4</v>
      </c>
      <c r="J2293">
        <v>147</v>
      </c>
    </row>
    <row r="2294" spans="1:10" x14ac:dyDescent="0.35">
      <c r="A2294" t="s">
        <v>14018</v>
      </c>
      <c r="B2294">
        <v>288</v>
      </c>
      <c r="C2294">
        <v>1523</v>
      </c>
      <c r="D2294">
        <v>575</v>
      </c>
      <c r="E2294" t="s">
        <v>312</v>
      </c>
      <c r="F2294" t="s">
        <v>0</v>
      </c>
      <c r="G2294" t="s">
        <v>2019</v>
      </c>
      <c r="H2294">
        <v>2.996</v>
      </c>
      <c r="I2294">
        <v>32.69</v>
      </c>
      <c r="J2294">
        <v>119</v>
      </c>
    </row>
    <row r="2295" spans="1:10" x14ac:dyDescent="0.35">
      <c r="A2295" t="s">
        <v>14019</v>
      </c>
      <c r="B2295">
        <v>111</v>
      </c>
      <c r="C2295">
        <v>1508</v>
      </c>
      <c r="D2295">
        <v>576</v>
      </c>
      <c r="E2295" t="s">
        <v>319</v>
      </c>
      <c r="F2295" t="s">
        <v>0</v>
      </c>
      <c r="G2295" t="s">
        <v>2037</v>
      </c>
      <c r="H2295">
        <v>7.7670000000000003</v>
      </c>
      <c r="I2295">
        <v>88.69</v>
      </c>
      <c r="J2295">
        <v>56</v>
      </c>
    </row>
    <row r="2296" spans="1:10" x14ac:dyDescent="0.35">
      <c r="A2296" t="s">
        <v>14020</v>
      </c>
      <c r="B2296">
        <v>151</v>
      </c>
      <c r="C2296">
        <v>1495</v>
      </c>
      <c r="D2296">
        <v>577</v>
      </c>
      <c r="E2296" t="s">
        <v>319</v>
      </c>
      <c r="F2296" t="s">
        <v>0</v>
      </c>
      <c r="G2296" t="s">
        <v>1795</v>
      </c>
      <c r="H2296">
        <v>5.1349999999999998</v>
      </c>
      <c r="I2296">
        <v>76.03</v>
      </c>
      <c r="J2296">
        <v>151</v>
      </c>
    </row>
    <row r="2297" spans="1:10" x14ac:dyDescent="0.35">
      <c r="A2297" t="s">
        <v>14021</v>
      </c>
      <c r="B2297">
        <v>404</v>
      </c>
      <c r="C2297">
        <v>1494</v>
      </c>
      <c r="D2297">
        <v>578</v>
      </c>
      <c r="E2297" t="s">
        <v>312</v>
      </c>
      <c r="F2297" t="s">
        <v>0</v>
      </c>
      <c r="G2297" t="s">
        <v>14022</v>
      </c>
      <c r="H2297">
        <v>2.1339999999999999</v>
      </c>
      <c r="I2297">
        <v>37.92</v>
      </c>
      <c r="J2297">
        <v>72</v>
      </c>
    </row>
    <row r="2298" spans="1:10" x14ac:dyDescent="0.35">
      <c r="A2298" t="s">
        <v>14023</v>
      </c>
      <c r="B2298">
        <v>191</v>
      </c>
      <c r="C2298">
        <v>1481</v>
      </c>
      <c r="D2298">
        <v>579</v>
      </c>
      <c r="E2298" t="s">
        <v>328</v>
      </c>
      <c r="F2298" t="s">
        <v>0</v>
      </c>
      <c r="G2298" t="s">
        <v>3179</v>
      </c>
      <c r="H2298">
        <v>4.0060000000000002</v>
      </c>
      <c r="I2298">
        <v>52.33</v>
      </c>
      <c r="J2298">
        <v>89</v>
      </c>
    </row>
    <row r="2299" spans="1:10" x14ac:dyDescent="0.35">
      <c r="A2299" t="s">
        <v>14024</v>
      </c>
      <c r="B2299">
        <v>324</v>
      </c>
      <c r="C2299">
        <v>1474</v>
      </c>
      <c r="D2299">
        <v>580</v>
      </c>
      <c r="E2299" t="s">
        <v>312</v>
      </c>
      <c r="F2299" t="s">
        <v>0</v>
      </c>
      <c r="G2299" t="s">
        <v>1961</v>
      </c>
      <c r="H2299">
        <v>2.3780000000000001</v>
      </c>
      <c r="I2299">
        <v>42.93</v>
      </c>
      <c r="J2299">
        <v>24</v>
      </c>
    </row>
    <row r="2300" spans="1:10" x14ac:dyDescent="0.35">
      <c r="A2300" t="s">
        <v>14025</v>
      </c>
      <c r="B2300">
        <v>212</v>
      </c>
      <c r="C2300">
        <v>1473</v>
      </c>
      <c r="D2300">
        <v>581</v>
      </c>
      <c r="E2300" t="s">
        <v>328</v>
      </c>
      <c r="F2300" t="s">
        <v>0</v>
      </c>
      <c r="G2300" t="s">
        <v>2297</v>
      </c>
      <c r="H2300">
        <v>3.7080000000000002</v>
      </c>
      <c r="I2300">
        <v>60.71</v>
      </c>
      <c r="J2300">
        <v>147</v>
      </c>
    </row>
    <row r="2301" spans="1:10" x14ac:dyDescent="0.35">
      <c r="A2301" t="s">
        <v>14026</v>
      </c>
      <c r="B2301">
        <v>198</v>
      </c>
      <c r="C2301">
        <v>1472</v>
      </c>
      <c r="D2301">
        <v>582</v>
      </c>
      <c r="E2301" t="s">
        <v>319</v>
      </c>
      <c r="F2301" t="s">
        <v>0</v>
      </c>
      <c r="G2301" t="s">
        <v>14027</v>
      </c>
      <c r="H2301">
        <v>4.1589999999999998</v>
      </c>
      <c r="I2301">
        <v>55.16</v>
      </c>
      <c r="J2301">
        <v>111</v>
      </c>
    </row>
    <row r="2302" spans="1:10" x14ac:dyDescent="0.35">
      <c r="A2302" t="s">
        <v>14028</v>
      </c>
      <c r="B2302">
        <v>194</v>
      </c>
      <c r="C2302">
        <v>1466</v>
      </c>
      <c r="D2302">
        <v>583</v>
      </c>
      <c r="E2302" t="s">
        <v>319</v>
      </c>
      <c r="F2302" t="s">
        <v>0</v>
      </c>
      <c r="G2302" t="s">
        <v>14029</v>
      </c>
      <c r="H2302">
        <v>3.5630000000000002</v>
      </c>
      <c r="I2302">
        <v>72.489999999999995</v>
      </c>
      <c r="J2302">
        <v>98</v>
      </c>
    </row>
    <row r="2303" spans="1:10" x14ac:dyDescent="0.35">
      <c r="A2303" t="s">
        <v>14030</v>
      </c>
      <c r="B2303">
        <v>279</v>
      </c>
      <c r="C2303">
        <v>1465</v>
      </c>
      <c r="D2303">
        <v>584</v>
      </c>
      <c r="E2303" t="s">
        <v>312</v>
      </c>
      <c r="F2303" t="s">
        <v>0</v>
      </c>
      <c r="G2303" t="s">
        <v>14031</v>
      </c>
      <c r="H2303">
        <v>2.5310000000000001</v>
      </c>
      <c r="I2303">
        <v>41.71</v>
      </c>
      <c r="J2303">
        <v>146</v>
      </c>
    </row>
    <row r="2304" spans="1:10" x14ac:dyDescent="0.35">
      <c r="A2304" t="s">
        <v>14032</v>
      </c>
      <c r="B2304">
        <v>141</v>
      </c>
      <c r="C2304">
        <v>1460</v>
      </c>
      <c r="D2304">
        <v>585</v>
      </c>
      <c r="E2304" t="s">
        <v>319</v>
      </c>
      <c r="F2304" t="s">
        <v>0</v>
      </c>
      <c r="G2304" t="s">
        <v>14033</v>
      </c>
      <c r="H2304">
        <v>4.7750000000000004</v>
      </c>
      <c r="I2304">
        <v>88.2</v>
      </c>
      <c r="J2304">
        <v>35</v>
      </c>
    </row>
    <row r="2305" spans="1:10" x14ac:dyDescent="0.35">
      <c r="A2305" t="s">
        <v>14034</v>
      </c>
      <c r="B2305">
        <v>195</v>
      </c>
      <c r="C2305">
        <v>1457</v>
      </c>
      <c r="D2305">
        <v>586</v>
      </c>
      <c r="E2305" t="s">
        <v>328</v>
      </c>
      <c r="F2305" t="s">
        <v>0</v>
      </c>
      <c r="G2305" t="s">
        <v>14035</v>
      </c>
      <c r="H2305">
        <v>4.0999999999999996</v>
      </c>
      <c r="I2305">
        <v>68.41</v>
      </c>
      <c r="J2305">
        <v>102</v>
      </c>
    </row>
    <row r="2306" spans="1:10" x14ac:dyDescent="0.35">
      <c r="A2306" t="s">
        <v>14036</v>
      </c>
      <c r="B2306">
        <v>267</v>
      </c>
      <c r="C2306">
        <v>1456</v>
      </c>
      <c r="D2306">
        <v>587</v>
      </c>
      <c r="E2306" t="s">
        <v>312</v>
      </c>
      <c r="F2306" t="s">
        <v>0</v>
      </c>
      <c r="G2306" t="s">
        <v>1967</v>
      </c>
      <c r="H2306">
        <v>3.0790000000000002</v>
      </c>
      <c r="I2306">
        <v>45.95</v>
      </c>
      <c r="J2306">
        <v>101</v>
      </c>
    </row>
    <row r="2307" spans="1:10" x14ac:dyDescent="0.35">
      <c r="A2307" t="s">
        <v>14037</v>
      </c>
      <c r="B2307">
        <v>588</v>
      </c>
      <c r="C2307">
        <v>1448</v>
      </c>
      <c r="D2307">
        <v>588</v>
      </c>
      <c r="E2307" t="s">
        <v>334</v>
      </c>
      <c r="F2307" t="s">
        <v>0</v>
      </c>
      <c r="G2307" t="s">
        <v>4045</v>
      </c>
      <c r="H2307">
        <v>1.39</v>
      </c>
      <c r="I2307">
        <v>18.899999999999999</v>
      </c>
      <c r="J2307">
        <v>42</v>
      </c>
    </row>
    <row r="2308" spans="1:10" x14ac:dyDescent="0.35">
      <c r="A2308" t="s">
        <v>14038</v>
      </c>
      <c r="B2308">
        <v>146</v>
      </c>
      <c r="C2308">
        <v>1443</v>
      </c>
      <c r="D2308">
        <v>589</v>
      </c>
      <c r="E2308" t="s">
        <v>319</v>
      </c>
      <c r="F2308" t="s">
        <v>0</v>
      </c>
      <c r="G2308" t="s">
        <v>14039</v>
      </c>
      <c r="H2308">
        <v>10.515000000000001</v>
      </c>
      <c r="I2308">
        <v>98.32</v>
      </c>
      <c r="J2308">
        <v>69</v>
      </c>
    </row>
    <row r="2309" spans="1:10" x14ac:dyDescent="0.35">
      <c r="A2309" t="s">
        <v>14040</v>
      </c>
      <c r="B2309">
        <v>300</v>
      </c>
      <c r="C2309">
        <v>1442</v>
      </c>
      <c r="D2309">
        <v>590</v>
      </c>
      <c r="E2309" t="s">
        <v>312</v>
      </c>
      <c r="F2309" t="s">
        <v>0</v>
      </c>
      <c r="G2309" t="s">
        <v>2820</v>
      </c>
      <c r="H2309">
        <v>2.8860000000000001</v>
      </c>
      <c r="I2309">
        <v>31.68</v>
      </c>
      <c r="J2309">
        <v>299</v>
      </c>
    </row>
    <row r="2310" spans="1:10" x14ac:dyDescent="0.35">
      <c r="A2310" t="s">
        <v>14041</v>
      </c>
      <c r="B2310">
        <v>296</v>
      </c>
      <c r="C2310">
        <v>1440</v>
      </c>
      <c r="D2310">
        <v>591</v>
      </c>
      <c r="E2310" t="s">
        <v>312</v>
      </c>
      <c r="F2310" t="s">
        <v>0</v>
      </c>
      <c r="G2310" t="s">
        <v>2743</v>
      </c>
      <c r="H2310">
        <v>2.36</v>
      </c>
      <c r="I2310">
        <v>39.44</v>
      </c>
      <c r="J2310">
        <v>145</v>
      </c>
    </row>
    <row r="2311" spans="1:10" x14ac:dyDescent="0.35">
      <c r="A2311" t="s">
        <v>14042</v>
      </c>
      <c r="B2311">
        <v>448</v>
      </c>
      <c r="C2311">
        <v>1431</v>
      </c>
      <c r="D2311">
        <v>592</v>
      </c>
      <c r="E2311" t="s">
        <v>312</v>
      </c>
      <c r="F2311" t="s">
        <v>0</v>
      </c>
      <c r="G2311" t="s">
        <v>1882</v>
      </c>
      <c r="H2311">
        <v>1.794</v>
      </c>
      <c r="I2311">
        <v>29.23</v>
      </c>
      <c r="J2311">
        <v>256</v>
      </c>
    </row>
    <row r="2312" spans="1:10" x14ac:dyDescent="0.35">
      <c r="A2312" t="s">
        <v>14043</v>
      </c>
      <c r="B2312">
        <v>219</v>
      </c>
      <c r="C2312">
        <v>1428</v>
      </c>
      <c r="D2312">
        <v>593</v>
      </c>
      <c r="E2312" t="s">
        <v>328</v>
      </c>
      <c r="F2312" t="s">
        <v>0</v>
      </c>
      <c r="G2312" t="s">
        <v>8101</v>
      </c>
      <c r="H2312">
        <v>3.7570000000000001</v>
      </c>
      <c r="I2312">
        <v>64.52</v>
      </c>
      <c r="J2312">
        <v>83</v>
      </c>
    </row>
    <row r="2313" spans="1:10" x14ac:dyDescent="0.35">
      <c r="A2313" t="s">
        <v>14044</v>
      </c>
      <c r="B2313">
        <v>310</v>
      </c>
      <c r="C2313">
        <v>1419</v>
      </c>
      <c r="D2313">
        <v>594</v>
      </c>
      <c r="E2313" t="s">
        <v>328</v>
      </c>
      <c r="F2313" t="s">
        <v>0</v>
      </c>
      <c r="G2313" t="s">
        <v>4361</v>
      </c>
      <c r="H2313">
        <v>2.2330000000000001</v>
      </c>
      <c r="I2313">
        <v>64.5</v>
      </c>
      <c r="J2313">
        <v>105</v>
      </c>
    </row>
    <row r="2314" spans="1:10" x14ac:dyDescent="0.35">
      <c r="A2314" t="s">
        <v>14045</v>
      </c>
      <c r="B2314">
        <v>436</v>
      </c>
      <c r="C2314">
        <v>1412</v>
      </c>
      <c r="D2314">
        <v>595</v>
      </c>
      <c r="E2314" t="s">
        <v>328</v>
      </c>
      <c r="F2314" t="s">
        <v>0</v>
      </c>
      <c r="G2314" t="s">
        <v>3171</v>
      </c>
      <c r="H2314">
        <v>2.7290000000000001</v>
      </c>
      <c r="I2314">
        <v>63.95</v>
      </c>
      <c r="J2314">
        <v>109</v>
      </c>
    </row>
    <row r="2315" spans="1:10" x14ac:dyDescent="0.35">
      <c r="A2315" t="s">
        <v>14046</v>
      </c>
      <c r="B2315">
        <v>217</v>
      </c>
      <c r="C2315">
        <v>1411</v>
      </c>
      <c r="D2315">
        <v>596</v>
      </c>
      <c r="E2315" t="s">
        <v>328</v>
      </c>
      <c r="F2315" t="s">
        <v>0</v>
      </c>
      <c r="G2315" t="s">
        <v>1948</v>
      </c>
      <c r="H2315">
        <v>3.6720000000000002</v>
      </c>
      <c r="I2315">
        <v>60.26</v>
      </c>
      <c r="J2315">
        <v>54</v>
      </c>
    </row>
    <row r="2316" spans="1:10" x14ac:dyDescent="0.35">
      <c r="A2316" t="s">
        <v>14047</v>
      </c>
      <c r="B2316">
        <v>535</v>
      </c>
      <c r="C2316">
        <v>1411</v>
      </c>
      <c r="D2316">
        <v>596</v>
      </c>
      <c r="E2316" t="s">
        <v>334</v>
      </c>
      <c r="F2316" t="s">
        <v>0</v>
      </c>
      <c r="G2316" t="s">
        <v>14048</v>
      </c>
      <c r="H2316">
        <v>1.458</v>
      </c>
      <c r="I2316">
        <v>19.82</v>
      </c>
      <c r="J2316">
        <v>57</v>
      </c>
    </row>
    <row r="2317" spans="1:10" x14ac:dyDescent="0.35">
      <c r="A2317" t="s">
        <v>14049</v>
      </c>
      <c r="B2317">
        <v>139</v>
      </c>
      <c r="C2317">
        <v>1400</v>
      </c>
      <c r="D2317">
        <v>598</v>
      </c>
      <c r="E2317" t="s">
        <v>328</v>
      </c>
      <c r="F2317" t="s">
        <v>0</v>
      </c>
      <c r="G2317" t="s">
        <v>2760</v>
      </c>
      <c r="H2317">
        <v>5.4139999999999997</v>
      </c>
      <c r="I2317">
        <v>75.3</v>
      </c>
      <c r="J2317">
        <v>63</v>
      </c>
    </row>
    <row r="2318" spans="1:10" x14ac:dyDescent="0.35">
      <c r="A2318" t="s">
        <v>14050</v>
      </c>
      <c r="B2318">
        <v>364</v>
      </c>
      <c r="C2318">
        <v>1397</v>
      </c>
      <c r="D2318">
        <v>599</v>
      </c>
      <c r="E2318" t="s">
        <v>328</v>
      </c>
      <c r="F2318" t="s">
        <v>0</v>
      </c>
      <c r="G2318" t="s">
        <v>2100</v>
      </c>
      <c r="H2318">
        <v>1.974</v>
      </c>
      <c r="I2318">
        <v>55.65</v>
      </c>
      <c r="J2318">
        <v>85</v>
      </c>
    </row>
    <row r="2319" spans="1:10" x14ac:dyDescent="0.35">
      <c r="A2319" t="s">
        <v>14051</v>
      </c>
      <c r="B2319">
        <v>357</v>
      </c>
      <c r="C2319">
        <v>1392</v>
      </c>
      <c r="D2319">
        <v>600</v>
      </c>
      <c r="E2319" t="s">
        <v>312</v>
      </c>
      <c r="F2319" t="s">
        <v>0</v>
      </c>
      <c r="G2319" t="s">
        <v>2109</v>
      </c>
      <c r="H2319">
        <v>2.0350000000000001</v>
      </c>
      <c r="I2319">
        <v>41.95</v>
      </c>
      <c r="J2319">
        <v>83</v>
      </c>
    </row>
    <row r="2320" spans="1:10" x14ac:dyDescent="0.35">
      <c r="A2320" t="s">
        <v>14052</v>
      </c>
      <c r="B2320">
        <v>306</v>
      </c>
      <c r="C2320">
        <v>1391</v>
      </c>
      <c r="D2320">
        <v>601</v>
      </c>
      <c r="E2320" t="s">
        <v>312</v>
      </c>
      <c r="F2320" t="s">
        <v>0</v>
      </c>
      <c r="G2320" t="s">
        <v>14053</v>
      </c>
      <c r="H2320">
        <v>2.7170000000000001</v>
      </c>
      <c r="I2320">
        <v>44.12</v>
      </c>
      <c r="J2320">
        <v>112</v>
      </c>
    </row>
    <row r="2321" spans="1:10" x14ac:dyDescent="0.35">
      <c r="A2321" t="s">
        <v>14054</v>
      </c>
      <c r="B2321">
        <v>207</v>
      </c>
      <c r="C2321">
        <v>1387</v>
      </c>
      <c r="D2321">
        <v>602</v>
      </c>
      <c r="E2321" t="s">
        <v>328</v>
      </c>
      <c r="F2321" t="s">
        <v>0</v>
      </c>
      <c r="G2321" t="s">
        <v>2379</v>
      </c>
      <c r="H2321">
        <v>3.544</v>
      </c>
      <c r="I2321">
        <v>73.739999999999995</v>
      </c>
      <c r="J2321">
        <v>90</v>
      </c>
    </row>
    <row r="2322" spans="1:10" x14ac:dyDescent="0.35">
      <c r="A2322" t="s">
        <v>14055</v>
      </c>
      <c r="B2322">
        <v>241</v>
      </c>
      <c r="C2322">
        <v>1381</v>
      </c>
      <c r="D2322">
        <v>603</v>
      </c>
      <c r="E2322" t="s">
        <v>328</v>
      </c>
      <c r="F2322" t="s">
        <v>0</v>
      </c>
      <c r="G2322" t="s">
        <v>2799</v>
      </c>
      <c r="H2322">
        <v>3.04</v>
      </c>
      <c r="I2322">
        <v>59.24</v>
      </c>
      <c r="J2322">
        <v>39</v>
      </c>
    </row>
    <row r="2323" spans="1:10" x14ac:dyDescent="0.35">
      <c r="A2323" t="s">
        <v>14056</v>
      </c>
      <c r="B2323">
        <v>205</v>
      </c>
      <c r="C2323">
        <v>1380</v>
      </c>
      <c r="D2323">
        <v>604</v>
      </c>
      <c r="E2323" t="s">
        <v>319</v>
      </c>
      <c r="F2323" t="s">
        <v>0</v>
      </c>
      <c r="G2323" t="s">
        <v>2460</v>
      </c>
      <c r="H2323">
        <v>4.3710000000000004</v>
      </c>
      <c r="I2323">
        <v>77.430000000000007</v>
      </c>
      <c r="J2323">
        <v>116</v>
      </c>
    </row>
    <row r="2324" spans="1:10" x14ac:dyDescent="0.35">
      <c r="A2324" t="s">
        <v>14057</v>
      </c>
      <c r="B2324">
        <v>306</v>
      </c>
      <c r="C2324">
        <v>1379</v>
      </c>
      <c r="D2324">
        <v>605</v>
      </c>
      <c r="E2324" t="s">
        <v>312</v>
      </c>
      <c r="F2324" t="s">
        <v>0</v>
      </c>
      <c r="G2324" t="s">
        <v>14058</v>
      </c>
      <c r="H2324">
        <v>2.109</v>
      </c>
      <c r="I2324">
        <v>34.79</v>
      </c>
      <c r="J2324">
        <v>43</v>
      </c>
    </row>
    <row r="2325" spans="1:10" x14ac:dyDescent="0.35">
      <c r="A2325" t="s">
        <v>14059</v>
      </c>
      <c r="B2325">
        <v>141</v>
      </c>
      <c r="C2325">
        <v>1375</v>
      </c>
      <c r="D2325">
        <v>606</v>
      </c>
      <c r="E2325" t="s">
        <v>319</v>
      </c>
      <c r="F2325" t="s">
        <v>0</v>
      </c>
      <c r="G2325" t="s">
        <v>14060</v>
      </c>
      <c r="H2325">
        <v>4.8410000000000002</v>
      </c>
      <c r="I2325">
        <v>84.5</v>
      </c>
      <c r="J2325">
        <v>58</v>
      </c>
    </row>
    <row r="2326" spans="1:10" x14ac:dyDescent="0.35">
      <c r="A2326" t="s">
        <v>14061</v>
      </c>
      <c r="B2326">
        <v>162</v>
      </c>
      <c r="C2326">
        <v>1359</v>
      </c>
      <c r="D2326">
        <v>607</v>
      </c>
      <c r="E2326" t="s">
        <v>319</v>
      </c>
      <c r="F2326" t="s">
        <v>0</v>
      </c>
      <c r="G2326" t="s">
        <v>1961</v>
      </c>
      <c r="H2326">
        <v>4.9669999999999996</v>
      </c>
      <c r="I2326">
        <v>77.36</v>
      </c>
      <c r="J2326">
        <v>157</v>
      </c>
    </row>
    <row r="2327" spans="1:10" x14ac:dyDescent="0.35">
      <c r="A2327" t="s">
        <v>14062</v>
      </c>
      <c r="B2327">
        <v>244</v>
      </c>
      <c r="C2327">
        <v>1358</v>
      </c>
      <c r="D2327">
        <v>608</v>
      </c>
      <c r="E2327" t="s">
        <v>328</v>
      </c>
      <c r="F2327" t="s">
        <v>0</v>
      </c>
      <c r="G2327" t="s">
        <v>14063</v>
      </c>
      <c r="H2327">
        <v>2.8420000000000001</v>
      </c>
      <c r="I2327">
        <v>64.47</v>
      </c>
      <c r="J2327">
        <v>203</v>
      </c>
    </row>
    <row r="2328" spans="1:10" x14ac:dyDescent="0.35">
      <c r="A2328" t="s">
        <v>14064</v>
      </c>
      <c r="B2328">
        <v>962</v>
      </c>
      <c r="C2328">
        <v>1350</v>
      </c>
      <c r="D2328">
        <v>609</v>
      </c>
      <c r="E2328" t="s">
        <v>312</v>
      </c>
      <c r="F2328" t="s">
        <v>0</v>
      </c>
      <c r="G2328" t="s">
        <v>1958</v>
      </c>
      <c r="H2328">
        <v>2.4809999999999999</v>
      </c>
      <c r="I2328">
        <v>43.38</v>
      </c>
      <c r="J2328">
        <v>102</v>
      </c>
    </row>
    <row r="2329" spans="1:10" x14ac:dyDescent="0.35">
      <c r="A2329" t="s">
        <v>8749</v>
      </c>
      <c r="B2329">
        <v>170</v>
      </c>
      <c r="C2329">
        <v>1346</v>
      </c>
      <c r="D2329">
        <v>610</v>
      </c>
      <c r="E2329" t="s">
        <v>319</v>
      </c>
      <c r="F2329" t="s">
        <v>0</v>
      </c>
      <c r="G2329" t="s">
        <v>14033</v>
      </c>
      <c r="H2329">
        <v>4.0129999999999999</v>
      </c>
      <c r="I2329">
        <v>81.13</v>
      </c>
      <c r="J2329">
        <v>88</v>
      </c>
    </row>
    <row r="2330" spans="1:10" x14ac:dyDescent="0.35">
      <c r="A2330" t="s">
        <v>14065</v>
      </c>
      <c r="B2330">
        <v>417</v>
      </c>
      <c r="C2330">
        <v>1338</v>
      </c>
      <c r="D2330">
        <v>611</v>
      </c>
      <c r="E2330" t="s">
        <v>328</v>
      </c>
      <c r="F2330" t="s">
        <v>0</v>
      </c>
      <c r="G2330" t="s">
        <v>3052</v>
      </c>
      <c r="H2330">
        <v>1.6180000000000001</v>
      </c>
      <c r="I2330">
        <v>51.04</v>
      </c>
      <c r="J2330">
        <v>53</v>
      </c>
    </row>
    <row r="2331" spans="1:10" x14ac:dyDescent="0.35">
      <c r="A2331" t="s">
        <v>14066</v>
      </c>
      <c r="B2331">
        <v>307</v>
      </c>
      <c r="C2331">
        <v>1337</v>
      </c>
      <c r="D2331">
        <v>612</v>
      </c>
      <c r="E2331" t="s">
        <v>312</v>
      </c>
      <c r="F2331" t="s">
        <v>0</v>
      </c>
      <c r="G2331" t="s">
        <v>1900</v>
      </c>
      <c r="H2331">
        <v>2.996</v>
      </c>
      <c r="I2331">
        <v>30.58</v>
      </c>
      <c r="J2331">
        <v>302</v>
      </c>
    </row>
    <row r="2332" spans="1:10" x14ac:dyDescent="0.35">
      <c r="A2332" t="s">
        <v>14067</v>
      </c>
      <c r="B2332">
        <v>221</v>
      </c>
      <c r="C2332">
        <v>1332</v>
      </c>
      <c r="D2332">
        <v>613</v>
      </c>
      <c r="E2332" t="s">
        <v>328</v>
      </c>
      <c r="F2332" t="s">
        <v>0</v>
      </c>
      <c r="G2332" t="s">
        <v>14068</v>
      </c>
      <c r="H2332">
        <v>3.024</v>
      </c>
      <c r="I2332">
        <v>50.59</v>
      </c>
      <c r="J2332">
        <v>30</v>
      </c>
    </row>
    <row r="2333" spans="1:10" x14ac:dyDescent="0.35">
      <c r="A2333" t="s">
        <v>14069</v>
      </c>
      <c r="B2333">
        <v>317</v>
      </c>
      <c r="C2333">
        <v>1326</v>
      </c>
      <c r="D2333">
        <v>614</v>
      </c>
      <c r="E2333" t="s">
        <v>328</v>
      </c>
      <c r="F2333" t="s">
        <v>0</v>
      </c>
      <c r="G2333" t="s">
        <v>14070</v>
      </c>
      <c r="H2333">
        <v>2.512</v>
      </c>
      <c r="I2333">
        <v>56.33</v>
      </c>
      <c r="J2333">
        <v>128</v>
      </c>
    </row>
    <row r="2334" spans="1:10" x14ac:dyDescent="0.35">
      <c r="A2334" t="s">
        <v>14071</v>
      </c>
      <c r="B2334">
        <v>1355</v>
      </c>
      <c r="C2334">
        <v>1324</v>
      </c>
      <c r="D2334">
        <v>615</v>
      </c>
      <c r="E2334" t="s">
        <v>312</v>
      </c>
      <c r="F2334" t="s">
        <v>0</v>
      </c>
      <c r="G2334" t="s">
        <v>1767</v>
      </c>
      <c r="H2334">
        <v>3.0939999999999999</v>
      </c>
      <c r="I2334">
        <v>28.19</v>
      </c>
      <c r="J2334">
        <v>130</v>
      </c>
    </row>
    <row r="2335" spans="1:10" x14ac:dyDescent="0.35">
      <c r="A2335" t="s">
        <v>14072</v>
      </c>
      <c r="B2335">
        <v>116</v>
      </c>
      <c r="C2335">
        <v>1323</v>
      </c>
      <c r="D2335">
        <v>616</v>
      </c>
      <c r="E2335" t="s">
        <v>319</v>
      </c>
      <c r="F2335" t="s">
        <v>0</v>
      </c>
      <c r="G2335" t="s">
        <v>4124</v>
      </c>
      <c r="H2335">
        <v>7.5</v>
      </c>
      <c r="I2335">
        <v>97.95</v>
      </c>
      <c r="J2335">
        <v>34</v>
      </c>
    </row>
    <row r="2336" spans="1:10" x14ac:dyDescent="0.35">
      <c r="A2336" t="s">
        <v>14073</v>
      </c>
      <c r="B2336">
        <v>195</v>
      </c>
      <c r="C2336">
        <v>1321</v>
      </c>
      <c r="D2336">
        <v>617</v>
      </c>
      <c r="E2336" t="s">
        <v>312</v>
      </c>
      <c r="F2336" t="s">
        <v>0</v>
      </c>
      <c r="G2336" t="s">
        <v>1781</v>
      </c>
      <c r="H2336">
        <v>3.5830000000000002</v>
      </c>
      <c r="I2336">
        <v>41.4</v>
      </c>
      <c r="J2336">
        <v>195</v>
      </c>
    </row>
    <row r="2337" spans="1:10" x14ac:dyDescent="0.35">
      <c r="A2337" t="s">
        <v>14074</v>
      </c>
      <c r="B2337">
        <v>185</v>
      </c>
      <c r="C2337">
        <v>1319</v>
      </c>
      <c r="D2337">
        <v>618</v>
      </c>
      <c r="E2337" t="s">
        <v>319</v>
      </c>
      <c r="F2337" t="s">
        <v>0</v>
      </c>
      <c r="G2337" t="s">
        <v>13976</v>
      </c>
      <c r="H2337">
        <v>4.0190000000000001</v>
      </c>
      <c r="I2337">
        <v>78.430000000000007</v>
      </c>
      <c r="J2337">
        <v>67</v>
      </c>
    </row>
    <row r="2338" spans="1:10" x14ac:dyDescent="0.35">
      <c r="A2338" t="s">
        <v>14075</v>
      </c>
      <c r="B2338">
        <v>275</v>
      </c>
      <c r="C2338">
        <v>1318</v>
      </c>
      <c r="D2338">
        <v>619</v>
      </c>
      <c r="E2338" t="s">
        <v>312</v>
      </c>
      <c r="F2338" t="s">
        <v>0</v>
      </c>
      <c r="G2338" t="s">
        <v>4034</v>
      </c>
      <c r="H2338">
        <v>2.2909999999999999</v>
      </c>
      <c r="I2338">
        <v>45.24</v>
      </c>
      <c r="J2338">
        <v>62</v>
      </c>
    </row>
    <row r="2339" spans="1:10" x14ac:dyDescent="0.35">
      <c r="A2339" t="s">
        <v>14076</v>
      </c>
      <c r="B2339">
        <v>200</v>
      </c>
      <c r="C2339">
        <v>1315</v>
      </c>
      <c r="D2339">
        <v>620</v>
      </c>
      <c r="E2339" t="s">
        <v>328</v>
      </c>
      <c r="F2339" t="s">
        <v>0</v>
      </c>
      <c r="G2339" t="s">
        <v>2230</v>
      </c>
      <c r="H2339">
        <v>4.1520000000000001</v>
      </c>
      <c r="I2339">
        <v>55.55</v>
      </c>
      <c r="J2339">
        <v>16</v>
      </c>
    </row>
    <row r="2340" spans="1:10" x14ac:dyDescent="0.35">
      <c r="A2340" t="s">
        <v>14077</v>
      </c>
      <c r="B2340">
        <v>160</v>
      </c>
      <c r="C2340">
        <v>1315</v>
      </c>
      <c r="D2340">
        <v>620</v>
      </c>
      <c r="E2340" t="s">
        <v>312</v>
      </c>
      <c r="F2340" t="s">
        <v>0</v>
      </c>
      <c r="G2340" t="s">
        <v>14078</v>
      </c>
      <c r="H2340">
        <v>3.88</v>
      </c>
      <c r="I2340">
        <v>45.96</v>
      </c>
      <c r="J2340">
        <v>54</v>
      </c>
    </row>
    <row r="2341" spans="1:10" x14ac:dyDescent="0.35">
      <c r="A2341" t="s">
        <v>14079</v>
      </c>
      <c r="B2341">
        <v>236</v>
      </c>
      <c r="C2341">
        <v>1314</v>
      </c>
      <c r="D2341">
        <v>622</v>
      </c>
      <c r="E2341" t="s">
        <v>319</v>
      </c>
      <c r="F2341" t="s">
        <v>0</v>
      </c>
      <c r="G2341" t="s">
        <v>13421</v>
      </c>
      <c r="H2341">
        <v>2.9540000000000002</v>
      </c>
      <c r="I2341">
        <v>56.61</v>
      </c>
      <c r="J2341">
        <v>84</v>
      </c>
    </row>
    <row r="2342" spans="1:10" x14ac:dyDescent="0.35">
      <c r="A2342" t="s">
        <v>14080</v>
      </c>
      <c r="B2342">
        <v>227</v>
      </c>
      <c r="C2342">
        <v>1314</v>
      </c>
      <c r="D2342">
        <v>622</v>
      </c>
      <c r="E2342" t="s">
        <v>328</v>
      </c>
      <c r="F2342" t="s">
        <v>0</v>
      </c>
      <c r="G2342" t="s">
        <v>14081</v>
      </c>
      <c r="H2342">
        <v>2.63</v>
      </c>
      <c r="I2342">
        <v>50.34</v>
      </c>
      <c r="J2342">
        <v>133</v>
      </c>
    </row>
    <row r="2343" spans="1:10" x14ac:dyDescent="0.35">
      <c r="A2343" t="s">
        <v>14082</v>
      </c>
      <c r="B2343">
        <v>284</v>
      </c>
      <c r="C2343">
        <v>1312</v>
      </c>
      <c r="D2343">
        <v>624</v>
      </c>
      <c r="E2343" t="s">
        <v>328</v>
      </c>
      <c r="F2343" t="s">
        <v>0</v>
      </c>
      <c r="G2343" t="s">
        <v>3171</v>
      </c>
      <c r="H2343">
        <v>2.5419999999999998</v>
      </c>
      <c r="I2343">
        <v>54.65</v>
      </c>
      <c r="J2343">
        <v>284</v>
      </c>
    </row>
    <row r="2344" spans="1:10" x14ac:dyDescent="0.35">
      <c r="A2344" t="s">
        <v>14083</v>
      </c>
      <c r="B2344">
        <v>1455</v>
      </c>
      <c r="C2344">
        <v>1311</v>
      </c>
      <c r="D2344">
        <v>625</v>
      </c>
      <c r="E2344" t="s">
        <v>319</v>
      </c>
      <c r="F2344" t="s">
        <v>0</v>
      </c>
      <c r="G2344" t="s">
        <v>14084</v>
      </c>
      <c r="H2344">
        <v>3.6459999999999999</v>
      </c>
      <c r="I2344">
        <v>93.84</v>
      </c>
      <c r="J2344">
        <v>95</v>
      </c>
    </row>
    <row r="2345" spans="1:10" x14ac:dyDescent="0.35">
      <c r="A2345" t="s">
        <v>14085</v>
      </c>
      <c r="B2345">
        <v>700</v>
      </c>
      <c r="C2345">
        <v>1308</v>
      </c>
      <c r="D2345">
        <v>626</v>
      </c>
      <c r="E2345" t="s">
        <v>334</v>
      </c>
      <c r="F2345" t="s">
        <v>0</v>
      </c>
      <c r="G2345" t="s">
        <v>2073</v>
      </c>
      <c r="H2345">
        <v>1.8839999999999999</v>
      </c>
      <c r="I2345">
        <v>11.18</v>
      </c>
      <c r="J2345">
        <v>125</v>
      </c>
    </row>
    <row r="2346" spans="1:10" x14ac:dyDescent="0.35">
      <c r="A2346" t="s">
        <v>14086</v>
      </c>
      <c r="B2346">
        <v>149</v>
      </c>
      <c r="C2346">
        <v>1307</v>
      </c>
      <c r="D2346">
        <v>627</v>
      </c>
      <c r="E2346" t="s">
        <v>319</v>
      </c>
      <c r="F2346" t="s">
        <v>0</v>
      </c>
      <c r="G2346" t="s">
        <v>8101</v>
      </c>
      <c r="H2346">
        <v>4.8899999999999997</v>
      </c>
      <c r="I2346">
        <v>84.48</v>
      </c>
      <c r="J2346">
        <v>54</v>
      </c>
    </row>
    <row r="2347" spans="1:10" x14ac:dyDescent="0.35">
      <c r="A2347" t="s">
        <v>14087</v>
      </c>
      <c r="B2347">
        <v>204</v>
      </c>
      <c r="C2347">
        <v>1307</v>
      </c>
      <c r="D2347">
        <v>627</v>
      </c>
      <c r="E2347" t="s">
        <v>311</v>
      </c>
      <c r="F2347" t="s">
        <v>0</v>
      </c>
      <c r="G2347" t="s">
        <v>2063</v>
      </c>
      <c r="I2347" t="s">
        <v>311</v>
      </c>
      <c r="J2347">
        <v>198</v>
      </c>
    </row>
    <row r="2348" spans="1:10" x14ac:dyDescent="0.35">
      <c r="A2348" t="s">
        <v>14088</v>
      </c>
      <c r="B2348">
        <v>347</v>
      </c>
      <c r="C2348">
        <v>1306</v>
      </c>
      <c r="D2348">
        <v>629</v>
      </c>
      <c r="E2348" t="s">
        <v>328</v>
      </c>
      <c r="F2348" t="s">
        <v>0</v>
      </c>
      <c r="G2348" t="s">
        <v>14089</v>
      </c>
      <c r="H2348">
        <v>2</v>
      </c>
      <c r="I2348">
        <v>44.03</v>
      </c>
      <c r="J2348">
        <v>124</v>
      </c>
    </row>
    <row r="2349" spans="1:10" x14ac:dyDescent="0.35">
      <c r="A2349" t="s">
        <v>14090</v>
      </c>
      <c r="B2349">
        <v>217</v>
      </c>
      <c r="C2349">
        <v>1304</v>
      </c>
      <c r="D2349">
        <v>630</v>
      </c>
      <c r="E2349" t="s">
        <v>328</v>
      </c>
      <c r="F2349" t="s">
        <v>0</v>
      </c>
      <c r="G2349" t="s">
        <v>14091</v>
      </c>
      <c r="H2349">
        <v>3.1659999999999999</v>
      </c>
      <c r="I2349">
        <v>50.85</v>
      </c>
      <c r="J2349">
        <v>77</v>
      </c>
    </row>
    <row r="2350" spans="1:10" x14ac:dyDescent="0.35">
      <c r="A2350" t="s">
        <v>14092</v>
      </c>
      <c r="B2350">
        <v>360</v>
      </c>
      <c r="C2350">
        <v>1302</v>
      </c>
      <c r="D2350">
        <v>631</v>
      </c>
      <c r="E2350" t="s">
        <v>312</v>
      </c>
      <c r="F2350" t="s">
        <v>0</v>
      </c>
      <c r="G2350" t="s">
        <v>1958</v>
      </c>
      <c r="H2350">
        <v>2.2400000000000002</v>
      </c>
      <c r="I2350">
        <v>38.97</v>
      </c>
      <c r="J2350">
        <v>66</v>
      </c>
    </row>
    <row r="2351" spans="1:10" x14ac:dyDescent="0.35">
      <c r="A2351" t="s">
        <v>14093</v>
      </c>
      <c r="B2351">
        <v>162</v>
      </c>
      <c r="C2351">
        <v>1298</v>
      </c>
      <c r="D2351">
        <v>632</v>
      </c>
      <c r="E2351" t="s">
        <v>319</v>
      </c>
      <c r="F2351" t="s">
        <v>0</v>
      </c>
      <c r="G2351" t="s">
        <v>14094</v>
      </c>
      <c r="H2351">
        <v>4.05</v>
      </c>
      <c r="I2351">
        <v>63.48</v>
      </c>
      <c r="J2351">
        <v>50</v>
      </c>
    </row>
    <row r="2352" spans="1:10" x14ac:dyDescent="0.35">
      <c r="A2352" t="s">
        <v>14095</v>
      </c>
      <c r="B2352">
        <v>106</v>
      </c>
      <c r="C2352">
        <v>1291</v>
      </c>
      <c r="D2352">
        <v>633</v>
      </c>
      <c r="E2352" t="s">
        <v>319</v>
      </c>
      <c r="F2352" t="s">
        <v>0</v>
      </c>
      <c r="G2352" t="s">
        <v>1977</v>
      </c>
      <c r="H2352">
        <v>6.72</v>
      </c>
      <c r="I2352">
        <v>78.72</v>
      </c>
      <c r="J2352">
        <v>39</v>
      </c>
    </row>
    <row r="2353" spans="1:10" x14ac:dyDescent="0.35">
      <c r="A2353" t="s">
        <v>14096</v>
      </c>
      <c r="B2353">
        <v>238</v>
      </c>
      <c r="C2353">
        <v>1291</v>
      </c>
      <c r="D2353">
        <v>633</v>
      </c>
      <c r="E2353" t="s">
        <v>328</v>
      </c>
      <c r="F2353" t="s">
        <v>0</v>
      </c>
      <c r="G2353" t="s">
        <v>2027</v>
      </c>
      <c r="H2353">
        <v>2.76</v>
      </c>
      <c r="I2353">
        <v>48.37</v>
      </c>
      <c r="J2353">
        <v>13</v>
      </c>
    </row>
    <row r="2354" spans="1:10" x14ac:dyDescent="0.35">
      <c r="A2354" t="s">
        <v>14097</v>
      </c>
      <c r="B2354">
        <v>191</v>
      </c>
      <c r="C2354">
        <v>1289</v>
      </c>
      <c r="D2354">
        <v>635</v>
      </c>
      <c r="E2354" t="s">
        <v>328</v>
      </c>
      <c r="F2354" t="s">
        <v>0</v>
      </c>
      <c r="G2354" t="s">
        <v>2379</v>
      </c>
      <c r="H2354">
        <v>3.3690000000000002</v>
      </c>
      <c r="I2354">
        <v>70.8</v>
      </c>
      <c r="J2354">
        <v>191</v>
      </c>
    </row>
    <row r="2355" spans="1:10" x14ac:dyDescent="0.35">
      <c r="A2355" t="s">
        <v>14098</v>
      </c>
      <c r="B2355">
        <v>244</v>
      </c>
      <c r="C2355">
        <v>1288</v>
      </c>
      <c r="D2355">
        <v>636</v>
      </c>
      <c r="E2355" t="s">
        <v>328</v>
      </c>
      <c r="F2355" t="s">
        <v>0</v>
      </c>
      <c r="G2355" t="s">
        <v>14099</v>
      </c>
      <c r="H2355">
        <v>3.7320000000000002</v>
      </c>
      <c r="I2355">
        <v>63.13</v>
      </c>
      <c r="J2355">
        <v>72</v>
      </c>
    </row>
    <row r="2356" spans="1:10" x14ac:dyDescent="0.35">
      <c r="A2356" t="s">
        <v>14100</v>
      </c>
      <c r="B2356">
        <v>73</v>
      </c>
      <c r="C2356">
        <v>1287</v>
      </c>
      <c r="D2356">
        <v>637</v>
      </c>
      <c r="E2356" t="s">
        <v>319</v>
      </c>
      <c r="F2356" t="s">
        <v>0</v>
      </c>
      <c r="G2356" t="s">
        <v>8101</v>
      </c>
      <c r="H2356">
        <v>11.353</v>
      </c>
      <c r="I2356">
        <v>98.22</v>
      </c>
      <c r="J2356">
        <v>17</v>
      </c>
    </row>
    <row r="2357" spans="1:10" x14ac:dyDescent="0.35">
      <c r="A2357" t="s">
        <v>14101</v>
      </c>
      <c r="B2357">
        <v>568</v>
      </c>
      <c r="C2357">
        <v>1286</v>
      </c>
      <c r="D2357">
        <v>638</v>
      </c>
      <c r="E2357" t="s">
        <v>334</v>
      </c>
      <c r="F2357" t="s">
        <v>0</v>
      </c>
      <c r="G2357" t="s">
        <v>3498</v>
      </c>
      <c r="H2357">
        <v>0.98</v>
      </c>
      <c r="I2357">
        <v>6.9</v>
      </c>
      <c r="J2357">
        <v>366</v>
      </c>
    </row>
    <row r="2358" spans="1:10" x14ac:dyDescent="0.35">
      <c r="A2358" t="s">
        <v>14102</v>
      </c>
      <c r="B2358">
        <v>337</v>
      </c>
      <c r="C2358">
        <v>1283</v>
      </c>
      <c r="D2358">
        <v>639</v>
      </c>
      <c r="E2358" t="s">
        <v>312</v>
      </c>
      <c r="F2358" t="s">
        <v>0</v>
      </c>
      <c r="G2358" t="s">
        <v>14103</v>
      </c>
      <c r="H2358">
        <v>1.9530000000000001</v>
      </c>
      <c r="I2358">
        <v>46.75</v>
      </c>
      <c r="J2358">
        <v>124</v>
      </c>
    </row>
    <row r="2359" spans="1:10" x14ac:dyDescent="0.35">
      <c r="A2359" t="s">
        <v>14104</v>
      </c>
      <c r="B2359">
        <v>291</v>
      </c>
      <c r="C2359">
        <v>1283</v>
      </c>
      <c r="D2359">
        <v>639</v>
      </c>
      <c r="E2359" t="s">
        <v>328</v>
      </c>
      <c r="F2359" t="s">
        <v>0</v>
      </c>
      <c r="G2359" t="s">
        <v>2867</v>
      </c>
      <c r="H2359">
        <v>2.395</v>
      </c>
      <c r="I2359">
        <v>41.77</v>
      </c>
      <c r="J2359">
        <v>165</v>
      </c>
    </row>
    <row r="2360" spans="1:10" x14ac:dyDescent="0.35">
      <c r="A2360" t="s">
        <v>14105</v>
      </c>
      <c r="B2360">
        <v>417</v>
      </c>
      <c r="C2360">
        <v>1281</v>
      </c>
      <c r="D2360">
        <v>641</v>
      </c>
      <c r="E2360" t="s">
        <v>328</v>
      </c>
      <c r="F2360" t="s">
        <v>0</v>
      </c>
      <c r="G2360" t="s">
        <v>7926</v>
      </c>
      <c r="H2360">
        <v>1.7010000000000001</v>
      </c>
      <c r="I2360">
        <v>35.909999999999997</v>
      </c>
      <c r="J2360">
        <v>278</v>
      </c>
    </row>
    <row r="2361" spans="1:10" x14ac:dyDescent="0.35">
      <c r="A2361" t="s">
        <v>14106</v>
      </c>
      <c r="B2361">
        <v>277</v>
      </c>
      <c r="C2361">
        <v>1279</v>
      </c>
      <c r="D2361">
        <v>642</v>
      </c>
      <c r="E2361" t="s">
        <v>312</v>
      </c>
      <c r="F2361" t="s">
        <v>0</v>
      </c>
      <c r="G2361" t="s">
        <v>14107</v>
      </c>
      <c r="H2361">
        <v>2.1549999999999998</v>
      </c>
      <c r="I2361">
        <v>31.29</v>
      </c>
      <c r="J2361">
        <v>24</v>
      </c>
    </row>
    <row r="2362" spans="1:10" x14ac:dyDescent="0.35">
      <c r="A2362" t="s">
        <v>14108</v>
      </c>
      <c r="B2362">
        <v>103</v>
      </c>
      <c r="C2362">
        <v>1279</v>
      </c>
      <c r="D2362">
        <v>642</v>
      </c>
      <c r="E2362" t="s">
        <v>319</v>
      </c>
      <c r="F2362" t="s">
        <v>0</v>
      </c>
      <c r="G2362" t="s">
        <v>2760</v>
      </c>
      <c r="H2362">
        <v>7.5209999999999999</v>
      </c>
      <c r="I2362">
        <v>87.35</v>
      </c>
      <c r="J2362">
        <v>38</v>
      </c>
    </row>
    <row r="2363" spans="1:10" x14ac:dyDescent="0.35">
      <c r="A2363" t="s">
        <v>14109</v>
      </c>
      <c r="B2363">
        <v>740</v>
      </c>
      <c r="C2363">
        <v>1277</v>
      </c>
      <c r="D2363">
        <v>644</v>
      </c>
      <c r="E2363" t="s">
        <v>328</v>
      </c>
      <c r="F2363" t="s">
        <v>0</v>
      </c>
      <c r="G2363" t="s">
        <v>14110</v>
      </c>
      <c r="H2363">
        <v>3.4009999999999998</v>
      </c>
      <c r="I2363">
        <v>50.98</v>
      </c>
      <c r="J2363">
        <v>67</v>
      </c>
    </row>
    <row r="2364" spans="1:10" x14ac:dyDescent="0.35">
      <c r="A2364" t="s">
        <v>14111</v>
      </c>
      <c r="B2364">
        <v>271</v>
      </c>
      <c r="C2364">
        <v>1275</v>
      </c>
      <c r="D2364">
        <v>645</v>
      </c>
      <c r="E2364" t="s">
        <v>334</v>
      </c>
      <c r="F2364" t="s">
        <v>0</v>
      </c>
      <c r="G2364" t="s">
        <v>1876</v>
      </c>
      <c r="H2364">
        <v>2.1509999999999998</v>
      </c>
      <c r="I2364">
        <v>20.25</v>
      </c>
      <c r="J2364">
        <v>130</v>
      </c>
    </row>
    <row r="2365" spans="1:10" x14ac:dyDescent="0.35">
      <c r="A2365" t="s">
        <v>14112</v>
      </c>
      <c r="B2365">
        <v>215</v>
      </c>
      <c r="C2365">
        <v>1273</v>
      </c>
      <c r="D2365">
        <v>646</v>
      </c>
      <c r="E2365" t="s">
        <v>319</v>
      </c>
      <c r="F2365" t="s">
        <v>0</v>
      </c>
      <c r="G2365" t="s">
        <v>2983</v>
      </c>
      <c r="H2365">
        <v>3.4020000000000001</v>
      </c>
      <c r="I2365">
        <v>78.7</v>
      </c>
      <c r="J2365">
        <v>90</v>
      </c>
    </row>
    <row r="2366" spans="1:10" x14ac:dyDescent="0.35">
      <c r="A2366" t="s">
        <v>14113</v>
      </c>
      <c r="B2366">
        <v>245</v>
      </c>
      <c r="C2366">
        <v>1272</v>
      </c>
      <c r="D2366">
        <v>647</v>
      </c>
      <c r="E2366" t="s">
        <v>312</v>
      </c>
      <c r="F2366" t="s">
        <v>0</v>
      </c>
      <c r="G2366" t="s">
        <v>7876</v>
      </c>
      <c r="H2366">
        <v>3.0790000000000002</v>
      </c>
      <c r="I2366">
        <v>41.25</v>
      </c>
      <c r="J2366">
        <v>45</v>
      </c>
    </row>
    <row r="2367" spans="1:10" x14ac:dyDescent="0.35">
      <c r="A2367" t="s">
        <v>14114</v>
      </c>
      <c r="B2367">
        <v>309</v>
      </c>
      <c r="C2367">
        <v>1267</v>
      </c>
      <c r="D2367">
        <v>648</v>
      </c>
      <c r="E2367" t="s">
        <v>328</v>
      </c>
      <c r="F2367" t="s">
        <v>0</v>
      </c>
      <c r="G2367" t="s">
        <v>14115</v>
      </c>
      <c r="H2367">
        <v>2.3940000000000001</v>
      </c>
      <c r="I2367">
        <v>36.520000000000003</v>
      </c>
      <c r="J2367">
        <v>73</v>
      </c>
    </row>
    <row r="2368" spans="1:10" x14ac:dyDescent="0.35">
      <c r="A2368" t="s">
        <v>14116</v>
      </c>
      <c r="B2368">
        <v>227</v>
      </c>
      <c r="C2368">
        <v>1265</v>
      </c>
      <c r="D2368">
        <v>649</v>
      </c>
      <c r="E2368" t="s">
        <v>312</v>
      </c>
      <c r="F2368" t="s">
        <v>0</v>
      </c>
      <c r="G2368" t="s">
        <v>1876</v>
      </c>
      <c r="H2368">
        <v>2.9630000000000001</v>
      </c>
      <c r="I2368">
        <v>35.299999999999997</v>
      </c>
      <c r="J2368">
        <v>227</v>
      </c>
    </row>
    <row r="2369" spans="1:10" x14ac:dyDescent="0.35">
      <c r="A2369" t="s">
        <v>14117</v>
      </c>
      <c r="B2369">
        <v>602</v>
      </c>
      <c r="C2369">
        <v>1261</v>
      </c>
      <c r="D2369">
        <v>650</v>
      </c>
      <c r="E2369" t="s">
        <v>334</v>
      </c>
      <c r="F2369" t="s">
        <v>0</v>
      </c>
      <c r="G2369" t="s">
        <v>2194</v>
      </c>
      <c r="H2369">
        <v>1.617</v>
      </c>
      <c r="I2369">
        <v>20.38</v>
      </c>
      <c r="J2369">
        <v>77</v>
      </c>
    </row>
    <row r="2370" spans="1:10" x14ac:dyDescent="0.35">
      <c r="A2370" t="s">
        <v>14118</v>
      </c>
      <c r="B2370">
        <v>221</v>
      </c>
      <c r="C2370">
        <v>1259</v>
      </c>
      <c r="D2370">
        <v>651</v>
      </c>
      <c r="E2370" t="s">
        <v>312</v>
      </c>
      <c r="F2370" t="s">
        <v>0</v>
      </c>
      <c r="G2370" t="s">
        <v>2079</v>
      </c>
      <c r="H2370">
        <v>2.9950000000000001</v>
      </c>
      <c r="I2370">
        <v>29.44</v>
      </c>
      <c r="J2370">
        <v>93</v>
      </c>
    </row>
    <row r="2371" spans="1:10" x14ac:dyDescent="0.35">
      <c r="A2371" t="s">
        <v>14119</v>
      </c>
      <c r="B2371">
        <v>267</v>
      </c>
      <c r="C2371">
        <v>1253</v>
      </c>
      <c r="D2371">
        <v>652</v>
      </c>
      <c r="E2371" t="s">
        <v>328</v>
      </c>
      <c r="F2371" t="s">
        <v>0</v>
      </c>
      <c r="G2371" t="s">
        <v>2933</v>
      </c>
      <c r="H2371">
        <v>2.5339999999999998</v>
      </c>
      <c r="I2371">
        <v>42.65</v>
      </c>
      <c r="J2371">
        <v>48</v>
      </c>
    </row>
    <row r="2372" spans="1:10" x14ac:dyDescent="0.35">
      <c r="A2372" t="s">
        <v>14120</v>
      </c>
      <c r="B2372">
        <v>160</v>
      </c>
      <c r="C2372">
        <v>1252</v>
      </c>
      <c r="D2372">
        <v>653</v>
      </c>
      <c r="E2372" t="s">
        <v>328</v>
      </c>
      <c r="F2372" t="s">
        <v>0</v>
      </c>
      <c r="G2372" t="s">
        <v>2801</v>
      </c>
      <c r="H2372">
        <v>3.4449999999999998</v>
      </c>
      <c r="I2372">
        <v>62.94</v>
      </c>
      <c r="J2372">
        <v>111</v>
      </c>
    </row>
    <row r="2373" spans="1:10" x14ac:dyDescent="0.35">
      <c r="A2373" t="s">
        <v>14121</v>
      </c>
      <c r="B2373">
        <v>248</v>
      </c>
      <c r="C2373">
        <v>1250</v>
      </c>
      <c r="D2373">
        <v>654</v>
      </c>
      <c r="E2373" t="s">
        <v>328</v>
      </c>
      <c r="F2373" t="s">
        <v>0</v>
      </c>
      <c r="G2373" t="s">
        <v>3028</v>
      </c>
      <c r="H2373">
        <v>3.149</v>
      </c>
      <c r="I2373">
        <v>45.63</v>
      </c>
      <c r="J2373">
        <v>39</v>
      </c>
    </row>
    <row r="2374" spans="1:10" x14ac:dyDescent="0.35">
      <c r="A2374" t="s">
        <v>14122</v>
      </c>
      <c r="B2374">
        <v>261</v>
      </c>
      <c r="C2374">
        <v>1244</v>
      </c>
      <c r="D2374">
        <v>655</v>
      </c>
      <c r="E2374" t="s">
        <v>312</v>
      </c>
      <c r="F2374" t="s">
        <v>0</v>
      </c>
      <c r="G2374" t="s">
        <v>14123</v>
      </c>
      <c r="H2374">
        <v>2.8580000000000001</v>
      </c>
      <c r="I2374">
        <v>48.84</v>
      </c>
      <c r="J2374">
        <v>104</v>
      </c>
    </row>
    <row r="2375" spans="1:10" x14ac:dyDescent="0.35">
      <c r="A2375" t="s">
        <v>14124</v>
      </c>
      <c r="B2375">
        <v>113</v>
      </c>
      <c r="C2375">
        <v>1240</v>
      </c>
      <c r="D2375">
        <v>656</v>
      </c>
      <c r="E2375" t="s">
        <v>319</v>
      </c>
      <c r="F2375" t="s">
        <v>0</v>
      </c>
      <c r="G2375" t="s">
        <v>14125</v>
      </c>
      <c r="H2375">
        <v>5.6669999999999998</v>
      </c>
      <c r="I2375">
        <v>78.02</v>
      </c>
      <c r="J2375">
        <v>54</v>
      </c>
    </row>
    <row r="2376" spans="1:10" x14ac:dyDescent="0.35">
      <c r="A2376" t="s">
        <v>14126</v>
      </c>
      <c r="B2376">
        <v>252</v>
      </c>
      <c r="C2376">
        <v>1233</v>
      </c>
      <c r="D2376">
        <v>657</v>
      </c>
      <c r="E2376" t="s">
        <v>312</v>
      </c>
      <c r="F2376" t="s">
        <v>0</v>
      </c>
      <c r="G2376" t="s">
        <v>4241</v>
      </c>
      <c r="H2376">
        <v>2.887</v>
      </c>
      <c r="I2376">
        <v>46.51</v>
      </c>
      <c r="J2376">
        <v>73</v>
      </c>
    </row>
    <row r="2377" spans="1:10" x14ac:dyDescent="0.35">
      <c r="A2377" t="s">
        <v>14127</v>
      </c>
      <c r="B2377">
        <v>303</v>
      </c>
      <c r="C2377">
        <v>1231</v>
      </c>
      <c r="D2377">
        <v>658</v>
      </c>
      <c r="E2377" t="s">
        <v>319</v>
      </c>
      <c r="F2377" t="s">
        <v>0</v>
      </c>
      <c r="G2377" t="s">
        <v>7194</v>
      </c>
      <c r="H2377">
        <v>2.351</v>
      </c>
      <c r="I2377">
        <v>87.93</v>
      </c>
      <c r="J2377">
        <v>122</v>
      </c>
    </row>
    <row r="2378" spans="1:10" x14ac:dyDescent="0.35">
      <c r="A2378" t="s">
        <v>14128</v>
      </c>
      <c r="B2378">
        <v>245</v>
      </c>
      <c r="C2378">
        <v>1230</v>
      </c>
      <c r="D2378">
        <v>659</v>
      </c>
      <c r="E2378" t="s">
        <v>312</v>
      </c>
      <c r="F2378" t="s">
        <v>0</v>
      </c>
      <c r="G2378" t="s">
        <v>2801</v>
      </c>
      <c r="H2378">
        <v>2.0569999999999999</v>
      </c>
      <c r="I2378">
        <v>37.06</v>
      </c>
      <c r="J2378">
        <v>123</v>
      </c>
    </row>
    <row r="2379" spans="1:10" x14ac:dyDescent="0.35">
      <c r="A2379" t="s">
        <v>14129</v>
      </c>
      <c r="B2379">
        <v>318</v>
      </c>
      <c r="C2379">
        <v>1225</v>
      </c>
      <c r="D2379">
        <v>660</v>
      </c>
      <c r="E2379" t="s">
        <v>312</v>
      </c>
      <c r="F2379" t="s">
        <v>0</v>
      </c>
      <c r="G2379" t="s">
        <v>7472</v>
      </c>
      <c r="H2379">
        <v>2.0219999999999998</v>
      </c>
      <c r="I2379">
        <v>38.33</v>
      </c>
      <c r="J2379">
        <v>113</v>
      </c>
    </row>
    <row r="2380" spans="1:10" x14ac:dyDescent="0.35">
      <c r="A2380" t="s">
        <v>14130</v>
      </c>
      <c r="B2380">
        <v>540</v>
      </c>
      <c r="C2380">
        <v>1224</v>
      </c>
      <c r="D2380">
        <v>661</v>
      </c>
      <c r="E2380" t="s">
        <v>319</v>
      </c>
      <c r="F2380" t="s">
        <v>0</v>
      </c>
      <c r="G2380" t="s">
        <v>3594</v>
      </c>
      <c r="H2380">
        <v>3.0139999999999998</v>
      </c>
      <c r="I2380">
        <v>89.49</v>
      </c>
      <c r="J2380">
        <v>125</v>
      </c>
    </row>
    <row r="2381" spans="1:10" x14ac:dyDescent="0.35">
      <c r="A2381" t="s">
        <v>14131</v>
      </c>
      <c r="B2381">
        <v>121</v>
      </c>
      <c r="C2381">
        <v>1224</v>
      </c>
      <c r="D2381">
        <v>661</v>
      </c>
      <c r="E2381" t="s">
        <v>319</v>
      </c>
      <c r="F2381" t="s">
        <v>0</v>
      </c>
      <c r="G2381" t="s">
        <v>3026</v>
      </c>
      <c r="H2381">
        <v>6</v>
      </c>
      <c r="I2381">
        <v>94.94</v>
      </c>
      <c r="J2381">
        <v>62</v>
      </c>
    </row>
    <row r="2382" spans="1:10" x14ac:dyDescent="0.35">
      <c r="A2382" t="s">
        <v>14132</v>
      </c>
      <c r="B2382">
        <v>254</v>
      </c>
      <c r="C2382">
        <v>1224</v>
      </c>
      <c r="D2382">
        <v>661</v>
      </c>
      <c r="E2382" t="s">
        <v>312</v>
      </c>
      <c r="F2382" t="s">
        <v>0</v>
      </c>
      <c r="G2382" t="s">
        <v>3912</v>
      </c>
      <c r="H2382">
        <v>2.3239999999999998</v>
      </c>
      <c r="I2382">
        <v>26.45</v>
      </c>
      <c r="J2382">
        <v>107</v>
      </c>
    </row>
    <row r="2383" spans="1:10" x14ac:dyDescent="0.35">
      <c r="A2383" t="s">
        <v>14133</v>
      </c>
      <c r="B2383">
        <v>105</v>
      </c>
      <c r="C2383">
        <v>1223</v>
      </c>
      <c r="D2383">
        <v>664</v>
      </c>
      <c r="E2383" t="s">
        <v>319</v>
      </c>
      <c r="F2383" t="s">
        <v>0</v>
      </c>
      <c r="G2383" t="s">
        <v>3451</v>
      </c>
      <c r="H2383">
        <v>6.2350000000000003</v>
      </c>
      <c r="I2383">
        <v>76.77</v>
      </c>
      <c r="J2383">
        <v>41</v>
      </c>
    </row>
    <row r="2384" spans="1:10" x14ac:dyDescent="0.35">
      <c r="A2384" t="s">
        <v>14134</v>
      </c>
      <c r="B2384">
        <v>296</v>
      </c>
      <c r="C2384">
        <v>1220</v>
      </c>
      <c r="D2384">
        <v>665</v>
      </c>
      <c r="E2384" t="s">
        <v>312</v>
      </c>
      <c r="F2384" t="s">
        <v>0</v>
      </c>
      <c r="G2384" t="s">
        <v>2045</v>
      </c>
      <c r="H2384">
        <v>2.4489999999999998</v>
      </c>
      <c r="I2384">
        <v>25.74</v>
      </c>
      <c r="J2384">
        <v>17</v>
      </c>
    </row>
    <row r="2385" spans="1:10" x14ac:dyDescent="0.35">
      <c r="A2385" t="s">
        <v>14135</v>
      </c>
      <c r="B2385">
        <v>286</v>
      </c>
      <c r="C2385">
        <v>1220</v>
      </c>
      <c r="D2385">
        <v>665</v>
      </c>
      <c r="E2385" t="s">
        <v>312</v>
      </c>
      <c r="F2385" t="s">
        <v>0</v>
      </c>
      <c r="G2385" t="s">
        <v>1775</v>
      </c>
      <c r="H2385">
        <v>3.0840000000000001</v>
      </c>
      <c r="I2385">
        <v>38.33</v>
      </c>
      <c r="J2385">
        <v>97</v>
      </c>
    </row>
    <row r="2386" spans="1:10" x14ac:dyDescent="0.35">
      <c r="A2386" t="s">
        <v>14136</v>
      </c>
      <c r="B2386">
        <v>171</v>
      </c>
      <c r="C2386">
        <v>1219</v>
      </c>
      <c r="D2386">
        <v>667</v>
      </c>
      <c r="E2386" t="s">
        <v>328</v>
      </c>
      <c r="F2386" t="s">
        <v>0</v>
      </c>
      <c r="G2386" t="s">
        <v>1815</v>
      </c>
      <c r="H2386">
        <v>3.9420000000000002</v>
      </c>
      <c r="I2386">
        <v>61.89</v>
      </c>
      <c r="J2386">
        <v>22</v>
      </c>
    </row>
    <row r="2387" spans="1:10" x14ac:dyDescent="0.35">
      <c r="A2387" t="s">
        <v>14137</v>
      </c>
      <c r="B2387">
        <v>180</v>
      </c>
      <c r="C2387">
        <v>1215</v>
      </c>
      <c r="D2387">
        <v>668</v>
      </c>
      <c r="E2387" t="s">
        <v>328</v>
      </c>
      <c r="F2387" t="s">
        <v>0</v>
      </c>
      <c r="G2387" t="s">
        <v>3208</v>
      </c>
      <c r="H2387">
        <v>3.2330000000000001</v>
      </c>
      <c r="I2387">
        <v>71.31</v>
      </c>
      <c r="J2387">
        <v>48</v>
      </c>
    </row>
    <row r="2388" spans="1:10" x14ac:dyDescent="0.35">
      <c r="A2388" t="s">
        <v>14138</v>
      </c>
      <c r="B2388">
        <v>359</v>
      </c>
      <c r="C2388">
        <v>1215</v>
      </c>
      <c r="D2388">
        <v>668</v>
      </c>
      <c r="E2388" t="s">
        <v>312</v>
      </c>
      <c r="F2388" t="s">
        <v>0</v>
      </c>
      <c r="G2388" t="s">
        <v>14139</v>
      </c>
      <c r="H2388">
        <v>1.7809999999999999</v>
      </c>
      <c r="I2388">
        <v>42.91</v>
      </c>
      <c r="J2388">
        <v>55</v>
      </c>
    </row>
    <row r="2389" spans="1:10" x14ac:dyDescent="0.35">
      <c r="A2389" t="s">
        <v>14140</v>
      </c>
      <c r="B2389">
        <v>361</v>
      </c>
      <c r="C2389">
        <v>1205</v>
      </c>
      <c r="D2389">
        <v>670</v>
      </c>
      <c r="E2389" t="s">
        <v>334</v>
      </c>
      <c r="F2389" t="s">
        <v>0</v>
      </c>
      <c r="G2389" t="s">
        <v>1742</v>
      </c>
      <c r="H2389">
        <v>1.702</v>
      </c>
      <c r="I2389">
        <v>13.8</v>
      </c>
      <c r="J2389">
        <v>68</v>
      </c>
    </row>
    <row r="2390" spans="1:10" x14ac:dyDescent="0.35">
      <c r="A2390" t="s">
        <v>14141</v>
      </c>
      <c r="B2390">
        <v>291</v>
      </c>
      <c r="C2390">
        <v>1203</v>
      </c>
      <c r="D2390">
        <v>671</v>
      </c>
      <c r="E2390" t="s">
        <v>328</v>
      </c>
      <c r="F2390" t="s">
        <v>0</v>
      </c>
      <c r="G2390" t="s">
        <v>14142</v>
      </c>
      <c r="H2390">
        <v>2.3919999999999999</v>
      </c>
      <c r="I2390">
        <v>37.94</v>
      </c>
      <c r="J2390">
        <v>74</v>
      </c>
    </row>
    <row r="2391" spans="1:10" x14ac:dyDescent="0.35">
      <c r="A2391" t="s">
        <v>14143</v>
      </c>
      <c r="B2391">
        <v>121</v>
      </c>
      <c r="C2391">
        <v>1197</v>
      </c>
      <c r="D2391">
        <v>672</v>
      </c>
      <c r="E2391" t="s">
        <v>328</v>
      </c>
      <c r="F2391" t="s">
        <v>0</v>
      </c>
      <c r="G2391" t="s">
        <v>2392</v>
      </c>
      <c r="H2391">
        <v>5.9619999999999997</v>
      </c>
      <c r="I2391">
        <v>63.76</v>
      </c>
      <c r="J2391">
        <v>54</v>
      </c>
    </row>
    <row r="2392" spans="1:10" x14ac:dyDescent="0.35">
      <c r="A2392" t="s">
        <v>14144</v>
      </c>
      <c r="B2392">
        <v>201</v>
      </c>
      <c r="C2392">
        <v>1194</v>
      </c>
      <c r="D2392">
        <v>673</v>
      </c>
      <c r="E2392" t="s">
        <v>312</v>
      </c>
      <c r="F2392" t="s">
        <v>0</v>
      </c>
      <c r="G2392" t="s">
        <v>2962</v>
      </c>
      <c r="H2392">
        <v>3.198</v>
      </c>
      <c r="I2392">
        <v>48.08</v>
      </c>
      <c r="J2392">
        <v>100</v>
      </c>
    </row>
    <row r="2393" spans="1:10" x14ac:dyDescent="0.35">
      <c r="A2393" t="s">
        <v>14145</v>
      </c>
      <c r="B2393">
        <v>128</v>
      </c>
      <c r="C2393">
        <v>1192</v>
      </c>
      <c r="D2393">
        <v>674</v>
      </c>
      <c r="E2393" t="s">
        <v>328</v>
      </c>
      <c r="F2393" t="s">
        <v>0</v>
      </c>
      <c r="G2393" t="s">
        <v>4800</v>
      </c>
      <c r="H2393">
        <v>5.657</v>
      </c>
      <c r="I2393">
        <v>64.81</v>
      </c>
      <c r="J2393">
        <v>128</v>
      </c>
    </row>
    <row r="2394" spans="1:10" x14ac:dyDescent="0.35">
      <c r="A2394" t="s">
        <v>14146</v>
      </c>
      <c r="B2394">
        <v>497</v>
      </c>
      <c r="C2394">
        <v>1189</v>
      </c>
      <c r="D2394">
        <v>675</v>
      </c>
      <c r="E2394" t="s">
        <v>334</v>
      </c>
      <c r="F2394" t="s">
        <v>0</v>
      </c>
      <c r="G2394" t="s">
        <v>1938</v>
      </c>
      <c r="H2394">
        <v>1.2410000000000001</v>
      </c>
      <c r="I2394">
        <v>18.16</v>
      </c>
      <c r="J2394">
        <v>11</v>
      </c>
    </row>
    <row r="2395" spans="1:10" x14ac:dyDescent="0.35">
      <c r="A2395" t="s">
        <v>14147</v>
      </c>
      <c r="B2395">
        <v>191</v>
      </c>
      <c r="C2395">
        <v>1186</v>
      </c>
      <c r="D2395">
        <v>676</v>
      </c>
      <c r="E2395" t="s">
        <v>312</v>
      </c>
      <c r="F2395" t="s">
        <v>0</v>
      </c>
      <c r="G2395" t="s">
        <v>1781</v>
      </c>
      <c r="H2395">
        <v>3.3660000000000001</v>
      </c>
      <c r="I2395">
        <v>34.950000000000003</v>
      </c>
      <c r="J2395">
        <v>38</v>
      </c>
    </row>
    <row r="2396" spans="1:10" x14ac:dyDescent="0.35">
      <c r="A2396" t="s">
        <v>14148</v>
      </c>
      <c r="B2396">
        <v>311</v>
      </c>
      <c r="C2396">
        <v>1184</v>
      </c>
      <c r="D2396">
        <v>677</v>
      </c>
      <c r="E2396" t="s">
        <v>328</v>
      </c>
      <c r="F2396" t="s">
        <v>0</v>
      </c>
      <c r="G2396" t="s">
        <v>6975</v>
      </c>
      <c r="H2396">
        <v>2.5</v>
      </c>
      <c r="I2396">
        <v>63.35</v>
      </c>
      <c r="J2396">
        <v>141</v>
      </c>
    </row>
    <row r="2397" spans="1:10" x14ac:dyDescent="0.35">
      <c r="A2397" t="s">
        <v>14149</v>
      </c>
      <c r="B2397">
        <v>187</v>
      </c>
      <c r="C2397">
        <v>1181</v>
      </c>
      <c r="D2397">
        <v>678</v>
      </c>
      <c r="E2397" t="s">
        <v>328</v>
      </c>
      <c r="F2397" t="s">
        <v>0</v>
      </c>
      <c r="G2397" t="s">
        <v>2799</v>
      </c>
      <c r="H2397">
        <v>3.3279999999999998</v>
      </c>
      <c r="I2397">
        <v>66.849999999999994</v>
      </c>
      <c r="J2397">
        <v>39</v>
      </c>
    </row>
    <row r="2398" spans="1:10" x14ac:dyDescent="0.35">
      <c r="A2398" t="s">
        <v>14150</v>
      </c>
      <c r="B2398">
        <v>165</v>
      </c>
      <c r="C2398">
        <v>1176</v>
      </c>
      <c r="D2398">
        <v>679</v>
      </c>
      <c r="E2398" t="s">
        <v>328</v>
      </c>
      <c r="F2398" t="s">
        <v>0</v>
      </c>
      <c r="G2398" t="s">
        <v>2626</v>
      </c>
      <c r="H2398">
        <v>3.6030000000000002</v>
      </c>
      <c r="I2398">
        <v>61.39</v>
      </c>
      <c r="J2398">
        <v>61</v>
      </c>
    </row>
    <row r="2399" spans="1:10" x14ac:dyDescent="0.35">
      <c r="A2399" t="s">
        <v>14151</v>
      </c>
      <c r="B2399">
        <v>203</v>
      </c>
      <c r="C2399">
        <v>1172</v>
      </c>
      <c r="D2399">
        <v>680</v>
      </c>
      <c r="E2399" t="s">
        <v>328</v>
      </c>
      <c r="F2399" t="s">
        <v>0</v>
      </c>
      <c r="G2399" t="s">
        <v>14152</v>
      </c>
      <c r="H2399">
        <v>2.9430000000000001</v>
      </c>
      <c r="I2399">
        <v>53.72</v>
      </c>
      <c r="J2399">
        <v>85</v>
      </c>
    </row>
    <row r="2400" spans="1:10" x14ac:dyDescent="0.35">
      <c r="A2400" t="s">
        <v>14153</v>
      </c>
      <c r="B2400">
        <v>165</v>
      </c>
      <c r="C2400">
        <v>1172</v>
      </c>
      <c r="D2400">
        <v>680</v>
      </c>
      <c r="E2400" t="s">
        <v>319</v>
      </c>
      <c r="F2400" t="s">
        <v>0</v>
      </c>
      <c r="G2400" t="s">
        <v>3208</v>
      </c>
      <c r="H2400">
        <v>3.7440000000000002</v>
      </c>
      <c r="I2400">
        <v>76.23</v>
      </c>
      <c r="J2400">
        <v>93</v>
      </c>
    </row>
    <row r="2401" spans="1:10" x14ac:dyDescent="0.35">
      <c r="A2401" t="s">
        <v>14154</v>
      </c>
      <c r="B2401">
        <v>210</v>
      </c>
      <c r="C2401">
        <v>1170</v>
      </c>
      <c r="D2401">
        <v>682</v>
      </c>
      <c r="E2401" t="s">
        <v>328</v>
      </c>
      <c r="F2401" t="s">
        <v>0</v>
      </c>
      <c r="G2401" t="s">
        <v>1967</v>
      </c>
      <c r="H2401">
        <v>3.7549999999999999</v>
      </c>
      <c r="I2401">
        <v>60.77</v>
      </c>
      <c r="J2401">
        <v>209</v>
      </c>
    </row>
    <row r="2402" spans="1:10" x14ac:dyDescent="0.35">
      <c r="A2402" t="s">
        <v>14155</v>
      </c>
      <c r="B2402">
        <v>242</v>
      </c>
      <c r="C2402">
        <v>1169</v>
      </c>
      <c r="D2402">
        <v>683</v>
      </c>
      <c r="E2402" t="s">
        <v>312</v>
      </c>
      <c r="F2402" t="s">
        <v>0</v>
      </c>
      <c r="G2402" t="s">
        <v>2167</v>
      </c>
      <c r="H2402">
        <v>2.4830000000000001</v>
      </c>
      <c r="I2402">
        <v>50</v>
      </c>
      <c r="J2402">
        <v>44</v>
      </c>
    </row>
    <row r="2403" spans="1:10" x14ac:dyDescent="0.35">
      <c r="A2403" t="s">
        <v>14156</v>
      </c>
      <c r="B2403">
        <v>350</v>
      </c>
      <c r="C2403">
        <v>1168</v>
      </c>
      <c r="D2403">
        <v>684</v>
      </c>
      <c r="E2403" t="s">
        <v>328</v>
      </c>
      <c r="F2403" t="s">
        <v>0</v>
      </c>
      <c r="G2403" t="s">
        <v>14157</v>
      </c>
      <c r="H2403">
        <v>3.7879999999999998</v>
      </c>
      <c r="I2403">
        <v>47.08</v>
      </c>
      <c r="J2403">
        <v>64</v>
      </c>
    </row>
    <row r="2404" spans="1:10" x14ac:dyDescent="0.35">
      <c r="A2404" t="s">
        <v>14158</v>
      </c>
      <c r="B2404">
        <v>222</v>
      </c>
      <c r="C2404">
        <v>1160</v>
      </c>
      <c r="D2404">
        <v>685</v>
      </c>
      <c r="E2404" t="s">
        <v>328</v>
      </c>
      <c r="F2404" t="s">
        <v>0</v>
      </c>
      <c r="G2404" t="s">
        <v>14159</v>
      </c>
      <c r="H2404">
        <v>2.6480000000000001</v>
      </c>
      <c r="I2404">
        <v>50.56</v>
      </c>
      <c r="J2404">
        <v>108</v>
      </c>
    </row>
    <row r="2405" spans="1:10" x14ac:dyDescent="0.35">
      <c r="A2405" t="s">
        <v>14160</v>
      </c>
      <c r="B2405">
        <v>141</v>
      </c>
      <c r="C2405">
        <v>1154</v>
      </c>
      <c r="D2405">
        <v>686</v>
      </c>
      <c r="E2405" t="s">
        <v>311</v>
      </c>
      <c r="F2405" t="s">
        <v>0</v>
      </c>
      <c r="G2405" t="s">
        <v>3375</v>
      </c>
      <c r="I2405" t="s">
        <v>311</v>
      </c>
      <c r="J2405">
        <v>27</v>
      </c>
    </row>
    <row r="2406" spans="1:10" x14ac:dyDescent="0.35">
      <c r="A2406" t="s">
        <v>14161</v>
      </c>
      <c r="B2406">
        <v>226</v>
      </c>
      <c r="C2406">
        <v>1153</v>
      </c>
      <c r="D2406">
        <v>687</v>
      </c>
      <c r="E2406" t="s">
        <v>334</v>
      </c>
      <c r="F2406" t="s">
        <v>0</v>
      </c>
      <c r="G2406" t="s">
        <v>3531</v>
      </c>
      <c r="H2406">
        <v>2.65</v>
      </c>
      <c r="I2406">
        <v>20.22</v>
      </c>
      <c r="J2406">
        <v>17</v>
      </c>
    </row>
    <row r="2407" spans="1:10" x14ac:dyDescent="0.35">
      <c r="A2407" t="s">
        <v>14162</v>
      </c>
      <c r="B2407">
        <v>351</v>
      </c>
      <c r="C2407">
        <v>1152</v>
      </c>
      <c r="D2407">
        <v>688</v>
      </c>
      <c r="E2407" t="s">
        <v>334</v>
      </c>
      <c r="F2407" t="s">
        <v>0</v>
      </c>
      <c r="G2407" t="s">
        <v>1961</v>
      </c>
      <c r="H2407">
        <v>1.5169999999999999</v>
      </c>
      <c r="I2407">
        <v>22.28</v>
      </c>
      <c r="J2407">
        <v>201</v>
      </c>
    </row>
    <row r="2408" spans="1:10" x14ac:dyDescent="0.35">
      <c r="A2408" t="s">
        <v>14163</v>
      </c>
      <c r="B2408">
        <v>157</v>
      </c>
      <c r="C2408">
        <v>1150</v>
      </c>
      <c r="D2408">
        <v>689</v>
      </c>
      <c r="E2408" t="s">
        <v>319</v>
      </c>
      <c r="F2408" t="s">
        <v>0</v>
      </c>
      <c r="G2408" t="s">
        <v>2675</v>
      </c>
      <c r="H2408">
        <v>4.1529999999999996</v>
      </c>
      <c r="I2408">
        <v>81.67</v>
      </c>
      <c r="J2408">
        <v>33</v>
      </c>
    </row>
    <row r="2409" spans="1:10" x14ac:dyDescent="0.35">
      <c r="A2409" t="s">
        <v>14164</v>
      </c>
      <c r="B2409">
        <v>75</v>
      </c>
      <c r="C2409">
        <v>1147</v>
      </c>
      <c r="D2409">
        <v>690</v>
      </c>
      <c r="E2409" t="s">
        <v>319</v>
      </c>
      <c r="F2409" t="s">
        <v>0</v>
      </c>
      <c r="G2409" t="s">
        <v>4406</v>
      </c>
      <c r="H2409">
        <v>9.8849999999999998</v>
      </c>
      <c r="I2409">
        <v>88.67</v>
      </c>
      <c r="J2409">
        <v>37</v>
      </c>
    </row>
    <row r="2410" spans="1:10" x14ac:dyDescent="0.35">
      <c r="A2410" t="s">
        <v>14165</v>
      </c>
      <c r="B2410">
        <v>544</v>
      </c>
      <c r="C2410">
        <v>1143</v>
      </c>
      <c r="D2410">
        <v>691</v>
      </c>
      <c r="E2410" t="s">
        <v>312</v>
      </c>
      <c r="F2410" t="s">
        <v>0</v>
      </c>
      <c r="G2410" t="s">
        <v>1876</v>
      </c>
      <c r="H2410">
        <v>2.7469999999999999</v>
      </c>
      <c r="I2410">
        <v>31.72</v>
      </c>
      <c r="J2410">
        <v>44</v>
      </c>
    </row>
    <row r="2411" spans="1:10" x14ac:dyDescent="0.35">
      <c r="A2411" t="s">
        <v>14166</v>
      </c>
      <c r="B2411">
        <v>596</v>
      </c>
      <c r="C2411">
        <v>1142</v>
      </c>
      <c r="D2411">
        <v>692</v>
      </c>
      <c r="E2411" t="s">
        <v>328</v>
      </c>
      <c r="F2411" t="s">
        <v>0</v>
      </c>
      <c r="G2411" t="s">
        <v>14167</v>
      </c>
      <c r="H2411">
        <v>3.5790000000000002</v>
      </c>
      <c r="I2411">
        <v>50.7</v>
      </c>
      <c r="J2411">
        <v>70</v>
      </c>
    </row>
    <row r="2412" spans="1:10" x14ac:dyDescent="0.35">
      <c r="A2412" t="s">
        <v>14168</v>
      </c>
      <c r="B2412">
        <v>104</v>
      </c>
      <c r="C2412">
        <v>1142</v>
      </c>
      <c r="D2412">
        <v>692</v>
      </c>
      <c r="E2412" t="s">
        <v>319</v>
      </c>
      <c r="F2412" t="s">
        <v>0</v>
      </c>
      <c r="G2412" t="s">
        <v>14169</v>
      </c>
      <c r="H2412">
        <v>5.4180000000000001</v>
      </c>
      <c r="I2412">
        <v>86.81</v>
      </c>
      <c r="J2412">
        <v>32</v>
      </c>
    </row>
    <row r="2413" spans="1:10" x14ac:dyDescent="0.35">
      <c r="A2413" t="s">
        <v>14170</v>
      </c>
      <c r="B2413">
        <v>188</v>
      </c>
      <c r="C2413">
        <v>1137</v>
      </c>
      <c r="D2413">
        <v>694</v>
      </c>
      <c r="E2413" t="s">
        <v>312</v>
      </c>
      <c r="F2413" t="s">
        <v>0</v>
      </c>
      <c r="G2413" t="s">
        <v>14171</v>
      </c>
      <c r="H2413">
        <v>2.9449999999999998</v>
      </c>
      <c r="I2413">
        <v>42.34</v>
      </c>
      <c r="J2413">
        <v>186</v>
      </c>
    </row>
    <row r="2414" spans="1:10" x14ac:dyDescent="0.35">
      <c r="A2414" t="s">
        <v>14172</v>
      </c>
      <c r="B2414">
        <v>173</v>
      </c>
      <c r="C2414">
        <v>1135</v>
      </c>
      <c r="D2414">
        <v>695</v>
      </c>
      <c r="E2414" t="s">
        <v>319</v>
      </c>
      <c r="F2414" t="s">
        <v>0</v>
      </c>
      <c r="G2414" t="s">
        <v>2734</v>
      </c>
      <c r="H2414">
        <v>3.9279999999999999</v>
      </c>
      <c r="I2414">
        <v>94.76</v>
      </c>
      <c r="J2414">
        <v>63</v>
      </c>
    </row>
    <row r="2415" spans="1:10" x14ac:dyDescent="0.35">
      <c r="A2415" t="s">
        <v>14173</v>
      </c>
      <c r="B2415">
        <v>150</v>
      </c>
      <c r="C2415">
        <v>1124</v>
      </c>
      <c r="D2415">
        <v>696</v>
      </c>
      <c r="E2415" t="s">
        <v>319</v>
      </c>
      <c r="F2415" t="s">
        <v>0</v>
      </c>
      <c r="G2415" t="s">
        <v>3026</v>
      </c>
      <c r="H2415">
        <v>3.9180000000000001</v>
      </c>
      <c r="I2415">
        <v>81.84</v>
      </c>
      <c r="J2415">
        <v>59</v>
      </c>
    </row>
    <row r="2416" spans="1:10" x14ac:dyDescent="0.35">
      <c r="A2416" t="s">
        <v>14174</v>
      </c>
      <c r="B2416">
        <v>174</v>
      </c>
      <c r="C2416">
        <v>1122</v>
      </c>
      <c r="D2416">
        <v>697</v>
      </c>
      <c r="E2416" t="s">
        <v>328</v>
      </c>
      <c r="F2416" t="s">
        <v>0</v>
      </c>
      <c r="G2416" t="s">
        <v>14175</v>
      </c>
      <c r="H2416">
        <v>3.4540000000000002</v>
      </c>
      <c r="I2416">
        <v>51.72</v>
      </c>
      <c r="J2416">
        <v>62</v>
      </c>
    </row>
    <row r="2417" spans="1:10" x14ac:dyDescent="0.35">
      <c r="A2417" t="s">
        <v>14176</v>
      </c>
      <c r="B2417">
        <v>103</v>
      </c>
      <c r="C2417">
        <v>1119</v>
      </c>
      <c r="D2417">
        <v>698</v>
      </c>
      <c r="E2417" t="s">
        <v>319</v>
      </c>
      <c r="F2417" t="s">
        <v>0</v>
      </c>
      <c r="G2417" t="s">
        <v>7822</v>
      </c>
      <c r="H2417">
        <v>6.4939999999999998</v>
      </c>
      <c r="I2417">
        <v>85.29</v>
      </c>
      <c r="J2417">
        <v>103</v>
      </c>
    </row>
    <row r="2418" spans="1:10" x14ac:dyDescent="0.35">
      <c r="A2418" t="s">
        <v>14177</v>
      </c>
      <c r="B2418">
        <v>174</v>
      </c>
      <c r="C2418">
        <v>1114</v>
      </c>
      <c r="D2418">
        <v>699</v>
      </c>
      <c r="E2418" t="s">
        <v>328</v>
      </c>
      <c r="F2418" t="s">
        <v>0</v>
      </c>
      <c r="G2418" t="s">
        <v>14178</v>
      </c>
      <c r="H2418">
        <v>3.4279999999999999</v>
      </c>
      <c r="I2418">
        <v>41.85</v>
      </c>
      <c r="J2418">
        <v>48</v>
      </c>
    </row>
    <row r="2419" spans="1:10" x14ac:dyDescent="0.35">
      <c r="A2419" t="s">
        <v>14179</v>
      </c>
      <c r="B2419">
        <v>245</v>
      </c>
      <c r="C2419">
        <v>1111</v>
      </c>
      <c r="D2419">
        <v>700</v>
      </c>
      <c r="E2419" t="s">
        <v>328</v>
      </c>
      <c r="F2419" t="s">
        <v>0</v>
      </c>
      <c r="G2419" t="s">
        <v>14180</v>
      </c>
      <c r="H2419">
        <v>2.46</v>
      </c>
      <c r="I2419">
        <v>39.090000000000003</v>
      </c>
      <c r="J2419">
        <v>81</v>
      </c>
    </row>
    <row r="2420" spans="1:10" x14ac:dyDescent="0.35">
      <c r="A2420" t="s">
        <v>14181</v>
      </c>
      <c r="B2420">
        <v>82</v>
      </c>
      <c r="C2420">
        <v>1111</v>
      </c>
      <c r="D2420">
        <v>700</v>
      </c>
      <c r="E2420" t="s">
        <v>319</v>
      </c>
      <c r="F2420" t="s">
        <v>0</v>
      </c>
      <c r="G2420" t="s">
        <v>13496</v>
      </c>
      <c r="H2420">
        <v>8.5069999999999997</v>
      </c>
      <c r="I2420">
        <v>97.67</v>
      </c>
      <c r="J2420">
        <v>81</v>
      </c>
    </row>
    <row r="2421" spans="1:10" x14ac:dyDescent="0.35">
      <c r="A2421" t="s">
        <v>14182</v>
      </c>
      <c r="B2421">
        <v>140</v>
      </c>
      <c r="C2421">
        <v>1105</v>
      </c>
      <c r="D2421">
        <v>702</v>
      </c>
      <c r="E2421" t="s">
        <v>319</v>
      </c>
      <c r="F2421" t="s">
        <v>0</v>
      </c>
      <c r="G2421" t="s">
        <v>4034</v>
      </c>
      <c r="H2421">
        <v>4.9809999999999999</v>
      </c>
      <c r="I2421">
        <v>85.37</v>
      </c>
      <c r="J2421">
        <v>76</v>
      </c>
    </row>
    <row r="2422" spans="1:10" x14ac:dyDescent="0.35">
      <c r="A2422" t="s">
        <v>14183</v>
      </c>
      <c r="B2422">
        <v>320</v>
      </c>
      <c r="C2422">
        <v>1105</v>
      </c>
      <c r="D2422">
        <v>702</v>
      </c>
      <c r="E2422" t="s">
        <v>312</v>
      </c>
      <c r="F2422" t="s">
        <v>0</v>
      </c>
      <c r="G2422" t="s">
        <v>2167</v>
      </c>
      <c r="H2422">
        <v>2.08</v>
      </c>
      <c r="I2422">
        <v>39.57</v>
      </c>
      <c r="J2422">
        <v>25</v>
      </c>
    </row>
    <row r="2423" spans="1:10" x14ac:dyDescent="0.35">
      <c r="A2423" t="s">
        <v>14184</v>
      </c>
      <c r="B2423">
        <v>231</v>
      </c>
      <c r="C2423">
        <v>1093</v>
      </c>
      <c r="D2423">
        <v>704</v>
      </c>
      <c r="E2423" t="s">
        <v>328</v>
      </c>
      <c r="F2423" t="s">
        <v>0</v>
      </c>
      <c r="G2423" t="s">
        <v>4361</v>
      </c>
      <c r="H2423">
        <v>2.4329999999999998</v>
      </c>
      <c r="I2423">
        <v>69.5</v>
      </c>
      <c r="J2423">
        <v>92</v>
      </c>
    </row>
    <row r="2424" spans="1:10" x14ac:dyDescent="0.35">
      <c r="A2424" t="s">
        <v>14185</v>
      </c>
      <c r="B2424">
        <v>210</v>
      </c>
      <c r="C2424">
        <v>1092</v>
      </c>
      <c r="D2424">
        <v>705</v>
      </c>
      <c r="E2424" t="s">
        <v>319</v>
      </c>
      <c r="F2424" t="s">
        <v>0</v>
      </c>
      <c r="G2424" t="s">
        <v>4090</v>
      </c>
      <c r="H2424">
        <v>3.2770000000000001</v>
      </c>
      <c r="I2424">
        <v>77.36</v>
      </c>
      <c r="J2424">
        <v>114</v>
      </c>
    </row>
    <row r="2425" spans="1:10" x14ac:dyDescent="0.35">
      <c r="A2425" t="s">
        <v>14186</v>
      </c>
      <c r="B2425">
        <v>259</v>
      </c>
      <c r="C2425">
        <v>1091</v>
      </c>
      <c r="D2425">
        <v>706</v>
      </c>
      <c r="E2425" t="s">
        <v>328</v>
      </c>
      <c r="F2425" t="s">
        <v>0</v>
      </c>
      <c r="G2425" t="s">
        <v>4361</v>
      </c>
      <c r="H2425">
        <v>2.1829999999999998</v>
      </c>
      <c r="I2425">
        <v>63.5</v>
      </c>
      <c r="J2425">
        <v>56</v>
      </c>
    </row>
    <row r="2426" spans="1:10" x14ac:dyDescent="0.35">
      <c r="A2426" t="s">
        <v>14187</v>
      </c>
      <c r="B2426">
        <v>158</v>
      </c>
      <c r="C2426">
        <v>1090</v>
      </c>
      <c r="D2426">
        <v>707</v>
      </c>
      <c r="E2426" t="s">
        <v>328</v>
      </c>
      <c r="F2426" t="s">
        <v>0</v>
      </c>
      <c r="G2426" t="s">
        <v>2743</v>
      </c>
      <c r="H2426">
        <v>3.2650000000000001</v>
      </c>
      <c r="I2426">
        <v>69.44</v>
      </c>
      <c r="J2426">
        <v>129</v>
      </c>
    </row>
    <row r="2427" spans="1:10" x14ac:dyDescent="0.35">
      <c r="A2427" t="s">
        <v>14188</v>
      </c>
      <c r="B2427">
        <v>93</v>
      </c>
      <c r="C2427">
        <v>1085</v>
      </c>
      <c r="D2427">
        <v>708</v>
      </c>
      <c r="E2427" t="s">
        <v>319</v>
      </c>
      <c r="F2427" t="s">
        <v>0</v>
      </c>
      <c r="G2427" t="s">
        <v>14189</v>
      </c>
      <c r="H2427">
        <v>5.7869999999999999</v>
      </c>
      <c r="I2427">
        <v>80.13</v>
      </c>
      <c r="J2427">
        <v>93</v>
      </c>
    </row>
    <row r="2428" spans="1:10" x14ac:dyDescent="0.35">
      <c r="A2428" t="s">
        <v>14190</v>
      </c>
      <c r="B2428">
        <v>174</v>
      </c>
      <c r="C2428">
        <v>1085</v>
      </c>
      <c r="D2428">
        <v>708</v>
      </c>
      <c r="E2428" t="s">
        <v>312</v>
      </c>
      <c r="F2428" t="s">
        <v>0</v>
      </c>
      <c r="G2428" t="s">
        <v>2135</v>
      </c>
      <c r="H2428">
        <v>3.359</v>
      </c>
      <c r="I2428">
        <v>48.86</v>
      </c>
      <c r="J2428">
        <v>70</v>
      </c>
    </row>
    <row r="2429" spans="1:10" x14ac:dyDescent="0.35">
      <c r="A2429" t="s">
        <v>14191</v>
      </c>
      <c r="B2429">
        <v>169</v>
      </c>
      <c r="C2429">
        <v>1083</v>
      </c>
      <c r="D2429">
        <v>710</v>
      </c>
      <c r="E2429" t="s">
        <v>319</v>
      </c>
      <c r="F2429" t="s">
        <v>0</v>
      </c>
      <c r="G2429" t="s">
        <v>14192</v>
      </c>
      <c r="H2429">
        <v>3.2029999999999998</v>
      </c>
      <c r="I2429">
        <v>78.569999999999993</v>
      </c>
      <c r="J2429">
        <v>98</v>
      </c>
    </row>
    <row r="2430" spans="1:10" x14ac:dyDescent="0.35">
      <c r="A2430" t="s">
        <v>14193</v>
      </c>
      <c r="B2430">
        <v>268</v>
      </c>
      <c r="C2430">
        <v>1083</v>
      </c>
      <c r="D2430">
        <v>710</v>
      </c>
      <c r="E2430" t="s">
        <v>312</v>
      </c>
      <c r="F2430" t="s">
        <v>0</v>
      </c>
      <c r="G2430" t="s">
        <v>1950</v>
      </c>
      <c r="H2430">
        <v>1.972</v>
      </c>
      <c r="I2430">
        <v>28.52</v>
      </c>
      <c r="J2430">
        <v>19</v>
      </c>
    </row>
    <row r="2431" spans="1:10" x14ac:dyDescent="0.35">
      <c r="A2431" t="s">
        <v>14194</v>
      </c>
      <c r="B2431">
        <v>371</v>
      </c>
      <c r="C2431">
        <v>1080</v>
      </c>
      <c r="D2431">
        <v>712</v>
      </c>
      <c r="E2431" t="s">
        <v>311</v>
      </c>
      <c r="F2431" t="s">
        <v>0</v>
      </c>
      <c r="G2431" t="s">
        <v>1781</v>
      </c>
      <c r="I2431" t="s">
        <v>311</v>
      </c>
      <c r="J2431">
        <v>371</v>
      </c>
    </row>
    <row r="2432" spans="1:10" x14ac:dyDescent="0.35">
      <c r="A2432" t="s">
        <v>14195</v>
      </c>
      <c r="B2432">
        <v>267</v>
      </c>
      <c r="C2432">
        <v>1079</v>
      </c>
      <c r="D2432">
        <v>713</v>
      </c>
      <c r="E2432" t="s">
        <v>334</v>
      </c>
      <c r="F2432" t="s">
        <v>0</v>
      </c>
      <c r="G2432" t="s">
        <v>14196</v>
      </c>
      <c r="H2432">
        <v>2.0499999999999998</v>
      </c>
      <c r="I2432">
        <v>18.579999999999998</v>
      </c>
      <c r="J2432">
        <v>267</v>
      </c>
    </row>
    <row r="2433" spans="1:10" x14ac:dyDescent="0.35">
      <c r="A2433" t="s">
        <v>14197</v>
      </c>
      <c r="B2433">
        <v>162</v>
      </c>
      <c r="C2433">
        <v>1075</v>
      </c>
      <c r="D2433">
        <v>714</v>
      </c>
      <c r="E2433" t="s">
        <v>328</v>
      </c>
      <c r="F2433" t="s">
        <v>0</v>
      </c>
      <c r="G2433" t="s">
        <v>2003</v>
      </c>
      <c r="H2433">
        <v>3.1509999999999998</v>
      </c>
      <c r="I2433">
        <v>57.22</v>
      </c>
      <c r="J2433">
        <v>53</v>
      </c>
    </row>
    <row r="2434" spans="1:10" x14ac:dyDescent="0.35">
      <c r="A2434" t="s">
        <v>14198</v>
      </c>
      <c r="B2434">
        <v>314</v>
      </c>
      <c r="C2434">
        <v>1071</v>
      </c>
      <c r="D2434">
        <v>715</v>
      </c>
      <c r="E2434" t="s">
        <v>334</v>
      </c>
      <c r="F2434" t="s">
        <v>0</v>
      </c>
      <c r="G2434" t="s">
        <v>2883</v>
      </c>
      <c r="H2434">
        <v>1.7709999999999999</v>
      </c>
      <c r="I2434">
        <v>22.83</v>
      </c>
      <c r="J2434">
        <v>66</v>
      </c>
    </row>
    <row r="2435" spans="1:10" x14ac:dyDescent="0.35">
      <c r="A2435" t="s">
        <v>14199</v>
      </c>
      <c r="B2435">
        <v>248</v>
      </c>
      <c r="C2435">
        <v>1070</v>
      </c>
      <c r="D2435">
        <v>716</v>
      </c>
      <c r="E2435" t="s">
        <v>312</v>
      </c>
      <c r="F2435" t="s">
        <v>0</v>
      </c>
      <c r="G2435" t="s">
        <v>14200</v>
      </c>
      <c r="H2435">
        <v>2.528</v>
      </c>
      <c r="I2435">
        <v>43.73</v>
      </c>
      <c r="J2435">
        <v>90</v>
      </c>
    </row>
    <row r="2436" spans="1:10" x14ac:dyDescent="0.35">
      <c r="A2436" t="s">
        <v>14201</v>
      </c>
      <c r="B2436">
        <v>129</v>
      </c>
      <c r="C2436">
        <v>1068</v>
      </c>
      <c r="D2436">
        <v>717</v>
      </c>
      <c r="E2436" t="s">
        <v>319</v>
      </c>
      <c r="F2436" t="s">
        <v>0</v>
      </c>
      <c r="G2436" t="s">
        <v>4361</v>
      </c>
      <c r="H2436">
        <v>4.266</v>
      </c>
      <c r="I2436">
        <v>90.5</v>
      </c>
      <c r="J2436">
        <v>47</v>
      </c>
    </row>
    <row r="2437" spans="1:10" x14ac:dyDescent="0.35">
      <c r="A2437" t="s">
        <v>14202</v>
      </c>
      <c r="B2437">
        <v>71</v>
      </c>
      <c r="C2437">
        <v>1067</v>
      </c>
      <c r="D2437">
        <v>718</v>
      </c>
      <c r="E2437" t="s">
        <v>319</v>
      </c>
      <c r="F2437" t="s">
        <v>0</v>
      </c>
      <c r="G2437" t="s">
        <v>1803</v>
      </c>
      <c r="H2437">
        <v>7.9850000000000003</v>
      </c>
      <c r="I2437">
        <v>82.99</v>
      </c>
      <c r="J2437">
        <v>68</v>
      </c>
    </row>
    <row r="2438" spans="1:10" x14ac:dyDescent="0.35">
      <c r="A2438" t="s">
        <v>14203</v>
      </c>
      <c r="B2438">
        <v>348</v>
      </c>
      <c r="C2438">
        <v>1062</v>
      </c>
      <c r="D2438">
        <v>719</v>
      </c>
      <c r="E2438" t="s">
        <v>312</v>
      </c>
      <c r="F2438" t="s">
        <v>0</v>
      </c>
      <c r="G2438" t="s">
        <v>14204</v>
      </c>
      <c r="H2438">
        <v>1.4359999999999999</v>
      </c>
      <c r="I2438">
        <v>23.99</v>
      </c>
      <c r="J2438">
        <v>34</v>
      </c>
    </row>
    <row r="2439" spans="1:10" x14ac:dyDescent="0.35">
      <c r="A2439" t="s">
        <v>14205</v>
      </c>
      <c r="B2439">
        <v>113</v>
      </c>
      <c r="C2439">
        <v>1062</v>
      </c>
      <c r="D2439">
        <v>719</v>
      </c>
      <c r="E2439" t="s">
        <v>319</v>
      </c>
      <c r="F2439" t="s">
        <v>0</v>
      </c>
      <c r="G2439" t="s">
        <v>3819</v>
      </c>
      <c r="H2439">
        <v>5.085</v>
      </c>
      <c r="I2439">
        <v>93.48</v>
      </c>
      <c r="J2439">
        <v>19</v>
      </c>
    </row>
    <row r="2440" spans="1:10" x14ac:dyDescent="0.35">
      <c r="A2440" t="s">
        <v>14206</v>
      </c>
      <c r="B2440">
        <v>363</v>
      </c>
      <c r="C2440">
        <v>1061</v>
      </c>
      <c r="D2440">
        <v>721</v>
      </c>
      <c r="E2440" t="s">
        <v>328</v>
      </c>
      <c r="F2440" t="s">
        <v>0</v>
      </c>
      <c r="G2440" t="s">
        <v>2077</v>
      </c>
      <c r="H2440">
        <v>3.282</v>
      </c>
      <c r="I2440">
        <v>55.97</v>
      </c>
      <c r="J2440">
        <v>10</v>
      </c>
    </row>
    <row r="2441" spans="1:10" x14ac:dyDescent="0.35">
      <c r="A2441" t="s">
        <v>14207</v>
      </c>
      <c r="B2441">
        <v>110</v>
      </c>
      <c r="C2441">
        <v>1060</v>
      </c>
      <c r="D2441">
        <v>722</v>
      </c>
      <c r="E2441" t="s">
        <v>319</v>
      </c>
      <c r="F2441" t="s">
        <v>0</v>
      </c>
      <c r="G2441" t="s">
        <v>4124</v>
      </c>
      <c r="H2441">
        <v>5.24</v>
      </c>
      <c r="I2441">
        <v>94.18</v>
      </c>
      <c r="J2441">
        <v>68</v>
      </c>
    </row>
    <row r="2442" spans="1:10" x14ac:dyDescent="0.35">
      <c r="A2442" t="s">
        <v>14208</v>
      </c>
      <c r="B2442">
        <v>217</v>
      </c>
      <c r="C2442">
        <v>1059</v>
      </c>
      <c r="D2442">
        <v>723</v>
      </c>
      <c r="E2442" t="s">
        <v>328</v>
      </c>
      <c r="F2442" t="s">
        <v>0</v>
      </c>
      <c r="G2442" t="s">
        <v>14209</v>
      </c>
      <c r="H2442">
        <v>2.536</v>
      </c>
      <c r="I2442">
        <v>48.28</v>
      </c>
      <c r="J2442">
        <v>69</v>
      </c>
    </row>
    <row r="2443" spans="1:10" x14ac:dyDescent="0.35">
      <c r="A2443" t="s">
        <v>14210</v>
      </c>
      <c r="B2443">
        <v>210</v>
      </c>
      <c r="C2443">
        <v>1054</v>
      </c>
      <c r="D2443">
        <v>724</v>
      </c>
      <c r="E2443" t="s">
        <v>328</v>
      </c>
      <c r="F2443" t="s">
        <v>0</v>
      </c>
      <c r="G2443" t="s">
        <v>14211</v>
      </c>
      <c r="H2443">
        <v>3.1030000000000002</v>
      </c>
      <c r="I2443">
        <v>56.16</v>
      </c>
      <c r="J2443">
        <v>121</v>
      </c>
    </row>
    <row r="2444" spans="1:10" x14ac:dyDescent="0.35">
      <c r="A2444" t="s">
        <v>14212</v>
      </c>
      <c r="B2444">
        <v>519</v>
      </c>
      <c r="C2444">
        <v>1053</v>
      </c>
      <c r="D2444">
        <v>725</v>
      </c>
      <c r="E2444" t="s">
        <v>334</v>
      </c>
      <c r="F2444" t="s">
        <v>0</v>
      </c>
      <c r="G2444" t="s">
        <v>1961</v>
      </c>
      <c r="H2444">
        <v>0.92300000000000004</v>
      </c>
      <c r="I2444">
        <v>10.33</v>
      </c>
      <c r="J2444">
        <v>39</v>
      </c>
    </row>
    <row r="2445" spans="1:10" x14ac:dyDescent="0.35">
      <c r="A2445" t="s">
        <v>14213</v>
      </c>
      <c r="B2445">
        <v>164</v>
      </c>
      <c r="C2445">
        <v>1050</v>
      </c>
      <c r="D2445">
        <v>726</v>
      </c>
      <c r="E2445" t="s">
        <v>319</v>
      </c>
      <c r="F2445" t="s">
        <v>0</v>
      </c>
      <c r="G2445" t="s">
        <v>2734</v>
      </c>
      <c r="H2445">
        <v>3.3839999999999999</v>
      </c>
      <c r="I2445">
        <v>90.73</v>
      </c>
      <c r="J2445">
        <v>44</v>
      </c>
    </row>
    <row r="2446" spans="1:10" x14ac:dyDescent="0.35">
      <c r="A2446" t="s">
        <v>14214</v>
      </c>
      <c r="B2446">
        <v>1021</v>
      </c>
      <c r="C2446">
        <v>1048</v>
      </c>
      <c r="D2446">
        <v>727</v>
      </c>
      <c r="E2446" t="s">
        <v>312</v>
      </c>
      <c r="F2446" t="s">
        <v>0</v>
      </c>
      <c r="G2446" t="s">
        <v>3689</v>
      </c>
      <c r="H2446">
        <v>1.966</v>
      </c>
      <c r="I2446">
        <v>45.24</v>
      </c>
      <c r="J2446">
        <v>74</v>
      </c>
    </row>
    <row r="2447" spans="1:10" x14ac:dyDescent="0.35">
      <c r="A2447" t="s">
        <v>14215</v>
      </c>
      <c r="B2447">
        <v>259</v>
      </c>
      <c r="C2447">
        <v>1043</v>
      </c>
      <c r="D2447">
        <v>728</v>
      </c>
      <c r="E2447" t="s">
        <v>328</v>
      </c>
      <c r="F2447" t="s">
        <v>0</v>
      </c>
      <c r="G2447" t="s">
        <v>7781</v>
      </c>
      <c r="H2447">
        <v>2.375</v>
      </c>
      <c r="I2447">
        <v>61.07</v>
      </c>
      <c r="J2447">
        <v>155</v>
      </c>
    </row>
    <row r="2448" spans="1:10" x14ac:dyDescent="0.35">
      <c r="A2448" t="s">
        <v>14216</v>
      </c>
      <c r="B2448">
        <v>135</v>
      </c>
      <c r="C2448">
        <v>1042</v>
      </c>
      <c r="D2448">
        <v>729</v>
      </c>
      <c r="E2448" t="s">
        <v>319</v>
      </c>
      <c r="F2448" t="s">
        <v>0</v>
      </c>
      <c r="G2448" t="s">
        <v>3410</v>
      </c>
      <c r="H2448">
        <v>4.9569999999999999</v>
      </c>
      <c r="I2448">
        <v>87.25</v>
      </c>
      <c r="J2448">
        <v>39</v>
      </c>
    </row>
    <row r="2449" spans="1:10" x14ac:dyDescent="0.35">
      <c r="A2449" t="s">
        <v>14217</v>
      </c>
      <c r="B2449">
        <v>603</v>
      </c>
      <c r="C2449">
        <v>1042</v>
      </c>
      <c r="D2449">
        <v>729</v>
      </c>
      <c r="E2449" t="s">
        <v>312</v>
      </c>
      <c r="F2449" t="s">
        <v>0</v>
      </c>
      <c r="G2449" t="s">
        <v>2933</v>
      </c>
      <c r="H2449">
        <v>1.952</v>
      </c>
      <c r="I2449">
        <v>27.33</v>
      </c>
      <c r="J2449">
        <v>42</v>
      </c>
    </row>
    <row r="2450" spans="1:10" x14ac:dyDescent="0.35">
      <c r="A2450" t="s">
        <v>14218</v>
      </c>
      <c r="B2450">
        <v>226</v>
      </c>
      <c r="C2450">
        <v>1041</v>
      </c>
      <c r="D2450">
        <v>731</v>
      </c>
      <c r="E2450" t="s">
        <v>328</v>
      </c>
      <c r="F2450" t="s">
        <v>0</v>
      </c>
      <c r="G2450" t="s">
        <v>7762</v>
      </c>
      <c r="H2450">
        <v>2.1859999999999999</v>
      </c>
      <c r="I2450">
        <v>33.74</v>
      </c>
      <c r="J2450">
        <v>58</v>
      </c>
    </row>
    <row r="2451" spans="1:10" x14ac:dyDescent="0.35">
      <c r="A2451" t="s">
        <v>14219</v>
      </c>
      <c r="B2451">
        <v>116</v>
      </c>
      <c r="C2451">
        <v>1040</v>
      </c>
      <c r="D2451">
        <v>732</v>
      </c>
      <c r="E2451" t="s">
        <v>319</v>
      </c>
      <c r="F2451" t="s">
        <v>0</v>
      </c>
      <c r="G2451" t="s">
        <v>14220</v>
      </c>
      <c r="H2451">
        <v>5.6950000000000003</v>
      </c>
      <c r="I2451">
        <v>86.91</v>
      </c>
      <c r="J2451">
        <v>113</v>
      </c>
    </row>
    <row r="2452" spans="1:10" x14ac:dyDescent="0.35">
      <c r="A2452" t="s">
        <v>14221</v>
      </c>
      <c r="B2452">
        <v>112</v>
      </c>
      <c r="C2452">
        <v>1039</v>
      </c>
      <c r="D2452">
        <v>733</v>
      </c>
      <c r="E2452" t="s">
        <v>319</v>
      </c>
      <c r="F2452" t="s">
        <v>0</v>
      </c>
      <c r="G2452" t="s">
        <v>3525</v>
      </c>
      <c r="H2452">
        <v>4.4720000000000004</v>
      </c>
      <c r="I2452">
        <v>96.81</v>
      </c>
      <c r="J2452">
        <v>52</v>
      </c>
    </row>
    <row r="2453" spans="1:10" x14ac:dyDescent="0.35">
      <c r="A2453" t="s">
        <v>14222</v>
      </c>
      <c r="B2453">
        <v>125</v>
      </c>
      <c r="C2453">
        <v>1036</v>
      </c>
      <c r="D2453">
        <v>734</v>
      </c>
      <c r="E2453" t="s">
        <v>319</v>
      </c>
      <c r="F2453" t="s">
        <v>0</v>
      </c>
      <c r="G2453" t="s">
        <v>2053</v>
      </c>
      <c r="H2453">
        <v>4.1420000000000003</v>
      </c>
      <c r="I2453">
        <v>78.23</v>
      </c>
      <c r="J2453">
        <v>66</v>
      </c>
    </row>
    <row r="2454" spans="1:10" x14ac:dyDescent="0.35">
      <c r="A2454" t="s">
        <v>14223</v>
      </c>
      <c r="B2454">
        <v>84</v>
      </c>
      <c r="C2454">
        <v>1032</v>
      </c>
      <c r="D2454">
        <v>735</v>
      </c>
      <c r="E2454" t="s">
        <v>319</v>
      </c>
      <c r="F2454" t="s">
        <v>0</v>
      </c>
      <c r="G2454" t="s">
        <v>3784</v>
      </c>
      <c r="H2454">
        <v>6.16</v>
      </c>
      <c r="I2454">
        <v>91.67</v>
      </c>
      <c r="J2454">
        <v>43</v>
      </c>
    </row>
    <row r="2455" spans="1:10" x14ac:dyDescent="0.35">
      <c r="A2455" t="s">
        <v>14224</v>
      </c>
      <c r="B2455">
        <v>161</v>
      </c>
      <c r="C2455">
        <v>1024</v>
      </c>
      <c r="D2455">
        <v>736</v>
      </c>
      <c r="E2455" t="s">
        <v>319</v>
      </c>
      <c r="F2455" t="s">
        <v>0</v>
      </c>
      <c r="G2455" t="s">
        <v>2590</v>
      </c>
      <c r="H2455">
        <v>2.774</v>
      </c>
      <c r="I2455">
        <v>90.61</v>
      </c>
      <c r="J2455">
        <v>146</v>
      </c>
    </row>
    <row r="2456" spans="1:10" x14ac:dyDescent="0.35">
      <c r="A2456" t="s">
        <v>14225</v>
      </c>
      <c r="B2456">
        <v>274</v>
      </c>
      <c r="C2456">
        <v>1024</v>
      </c>
      <c r="D2456">
        <v>736</v>
      </c>
      <c r="E2456" t="s">
        <v>312</v>
      </c>
      <c r="F2456" t="s">
        <v>0</v>
      </c>
      <c r="G2456" t="s">
        <v>14226</v>
      </c>
      <c r="H2456">
        <v>1.9770000000000001</v>
      </c>
      <c r="I2456">
        <v>26.22</v>
      </c>
      <c r="J2456">
        <v>38</v>
      </c>
    </row>
    <row r="2457" spans="1:10" x14ac:dyDescent="0.35">
      <c r="A2457" t="s">
        <v>14227</v>
      </c>
      <c r="B2457">
        <v>265</v>
      </c>
      <c r="C2457">
        <v>1023</v>
      </c>
      <c r="D2457">
        <v>738</v>
      </c>
      <c r="E2457" t="s">
        <v>312</v>
      </c>
      <c r="F2457" t="s">
        <v>0</v>
      </c>
      <c r="G2457" t="s">
        <v>3208</v>
      </c>
      <c r="H2457">
        <v>1.923</v>
      </c>
      <c r="I2457">
        <v>30.33</v>
      </c>
      <c r="J2457">
        <v>33</v>
      </c>
    </row>
    <row r="2458" spans="1:10" x14ac:dyDescent="0.35">
      <c r="A2458" t="s">
        <v>14228</v>
      </c>
      <c r="B2458">
        <v>68</v>
      </c>
      <c r="C2458">
        <v>1021</v>
      </c>
      <c r="D2458">
        <v>739</v>
      </c>
      <c r="E2458" t="s">
        <v>319</v>
      </c>
      <c r="F2458" t="s">
        <v>0</v>
      </c>
      <c r="G2458" t="s">
        <v>3375</v>
      </c>
      <c r="H2458">
        <v>7.3929999999999998</v>
      </c>
      <c r="I2458">
        <v>78.099999999999994</v>
      </c>
      <c r="J2458">
        <v>27</v>
      </c>
    </row>
    <row r="2459" spans="1:10" x14ac:dyDescent="0.35">
      <c r="A2459" t="s">
        <v>14229</v>
      </c>
      <c r="B2459">
        <v>236</v>
      </c>
      <c r="C2459">
        <v>1021</v>
      </c>
      <c r="D2459">
        <v>739</v>
      </c>
      <c r="E2459" t="s">
        <v>312</v>
      </c>
      <c r="F2459" t="s">
        <v>0</v>
      </c>
      <c r="G2459" t="s">
        <v>14230</v>
      </c>
      <c r="H2459">
        <v>2.177</v>
      </c>
      <c r="I2459">
        <v>38.76</v>
      </c>
      <c r="J2459">
        <v>17</v>
      </c>
    </row>
    <row r="2460" spans="1:10" x14ac:dyDescent="0.35">
      <c r="A2460" t="s">
        <v>14231</v>
      </c>
      <c r="B2460">
        <v>219</v>
      </c>
      <c r="C2460">
        <v>1020</v>
      </c>
      <c r="D2460">
        <v>741</v>
      </c>
      <c r="E2460" t="s">
        <v>319</v>
      </c>
      <c r="F2460" t="s">
        <v>0</v>
      </c>
      <c r="G2460" t="s">
        <v>3594</v>
      </c>
      <c r="H2460">
        <v>2.3940000000000001</v>
      </c>
      <c r="I2460">
        <v>78.69</v>
      </c>
      <c r="J2460">
        <v>72</v>
      </c>
    </row>
    <row r="2461" spans="1:10" x14ac:dyDescent="0.35">
      <c r="A2461" t="s">
        <v>14232</v>
      </c>
      <c r="B2461">
        <v>220</v>
      </c>
      <c r="C2461">
        <v>1020</v>
      </c>
      <c r="D2461">
        <v>741</v>
      </c>
      <c r="E2461" t="s">
        <v>319</v>
      </c>
      <c r="F2461" t="s">
        <v>0</v>
      </c>
      <c r="G2461" t="s">
        <v>3097</v>
      </c>
      <c r="H2461">
        <v>2.5</v>
      </c>
      <c r="I2461">
        <v>51.83</v>
      </c>
      <c r="J2461">
        <v>60</v>
      </c>
    </row>
    <row r="2462" spans="1:10" x14ac:dyDescent="0.35">
      <c r="A2462" t="s">
        <v>14233</v>
      </c>
      <c r="B2462">
        <v>236</v>
      </c>
      <c r="C2462">
        <v>1019</v>
      </c>
      <c r="D2462">
        <v>743</v>
      </c>
      <c r="E2462" t="s">
        <v>312</v>
      </c>
      <c r="F2462" t="s">
        <v>0</v>
      </c>
      <c r="G2462" t="s">
        <v>14234</v>
      </c>
      <c r="H2462">
        <v>2.1829999999999998</v>
      </c>
      <c r="I2462">
        <v>28.25</v>
      </c>
      <c r="J2462">
        <v>44</v>
      </c>
    </row>
    <row r="2463" spans="1:10" x14ac:dyDescent="0.35">
      <c r="A2463" t="s">
        <v>14235</v>
      </c>
      <c r="B2463">
        <v>166</v>
      </c>
      <c r="C2463">
        <v>1019</v>
      </c>
      <c r="D2463">
        <v>743</v>
      </c>
      <c r="E2463" t="s">
        <v>328</v>
      </c>
      <c r="F2463" t="s">
        <v>0</v>
      </c>
      <c r="G2463" t="s">
        <v>7323</v>
      </c>
      <c r="H2463">
        <v>3.4580000000000002</v>
      </c>
      <c r="I2463">
        <v>72.62</v>
      </c>
      <c r="J2463">
        <v>93</v>
      </c>
    </row>
    <row r="2464" spans="1:10" x14ac:dyDescent="0.35">
      <c r="A2464" t="s">
        <v>14236</v>
      </c>
      <c r="B2464">
        <v>129</v>
      </c>
      <c r="C2464">
        <v>1019</v>
      </c>
      <c r="D2464">
        <v>743</v>
      </c>
      <c r="E2464" t="s">
        <v>328</v>
      </c>
      <c r="F2464" t="s">
        <v>0</v>
      </c>
      <c r="G2464" t="s">
        <v>6603</v>
      </c>
      <c r="H2464">
        <v>4.5510000000000002</v>
      </c>
      <c r="I2464">
        <v>55.9</v>
      </c>
      <c r="J2464">
        <v>35</v>
      </c>
    </row>
    <row r="2465" spans="1:10" x14ac:dyDescent="0.35">
      <c r="A2465" t="s">
        <v>14237</v>
      </c>
      <c r="B2465">
        <v>545</v>
      </c>
      <c r="C2465">
        <v>1018</v>
      </c>
      <c r="D2465">
        <v>746</v>
      </c>
      <c r="E2465" t="s">
        <v>328</v>
      </c>
      <c r="F2465" t="s">
        <v>0</v>
      </c>
      <c r="G2465" t="s">
        <v>2197</v>
      </c>
      <c r="H2465">
        <v>5.1879999999999997</v>
      </c>
      <c r="I2465">
        <v>71.31</v>
      </c>
      <c r="J2465">
        <v>37</v>
      </c>
    </row>
    <row r="2466" spans="1:10" x14ac:dyDescent="0.35">
      <c r="A2466" t="s">
        <v>14238</v>
      </c>
      <c r="B2466">
        <v>166</v>
      </c>
      <c r="C2466">
        <v>1014</v>
      </c>
      <c r="D2466">
        <v>747</v>
      </c>
      <c r="E2466" t="s">
        <v>312</v>
      </c>
      <c r="F2466" t="s">
        <v>0</v>
      </c>
      <c r="G2466" t="s">
        <v>2312</v>
      </c>
      <c r="H2466">
        <v>3.4049999999999998</v>
      </c>
      <c r="I2466">
        <v>49.68</v>
      </c>
      <c r="J2466">
        <v>166</v>
      </c>
    </row>
    <row r="2467" spans="1:10" x14ac:dyDescent="0.35">
      <c r="A2467" t="s">
        <v>14239</v>
      </c>
      <c r="B2467">
        <v>128</v>
      </c>
      <c r="C2467">
        <v>1014</v>
      </c>
      <c r="D2467">
        <v>747</v>
      </c>
      <c r="E2467" t="s">
        <v>328</v>
      </c>
      <c r="F2467" t="s">
        <v>0</v>
      </c>
      <c r="G2467" t="s">
        <v>13616</v>
      </c>
      <c r="H2467">
        <v>3.9660000000000002</v>
      </c>
      <c r="I2467">
        <v>62.72</v>
      </c>
      <c r="J2467">
        <v>79</v>
      </c>
    </row>
    <row r="2468" spans="1:10" x14ac:dyDescent="0.35">
      <c r="A2468" t="s">
        <v>14240</v>
      </c>
      <c r="B2468">
        <v>255</v>
      </c>
      <c r="C2468">
        <v>1010</v>
      </c>
      <c r="D2468">
        <v>749</v>
      </c>
      <c r="E2468" t="s">
        <v>334</v>
      </c>
      <c r="F2468" t="s">
        <v>0</v>
      </c>
      <c r="G2468" t="s">
        <v>1827</v>
      </c>
      <c r="H2468">
        <v>1.9790000000000001</v>
      </c>
      <c r="I2468">
        <v>23.04</v>
      </c>
      <c r="J2468">
        <v>65</v>
      </c>
    </row>
    <row r="2469" spans="1:10" x14ac:dyDescent="0.35">
      <c r="A2469" t="s">
        <v>14241</v>
      </c>
      <c r="B2469">
        <v>217</v>
      </c>
      <c r="C2469">
        <v>1010</v>
      </c>
      <c r="D2469">
        <v>749</v>
      </c>
      <c r="E2469" t="s">
        <v>312</v>
      </c>
      <c r="F2469" t="s">
        <v>0</v>
      </c>
      <c r="G2469" t="s">
        <v>2316</v>
      </c>
      <c r="H2469">
        <v>2.4510000000000001</v>
      </c>
      <c r="I2469">
        <v>27.13</v>
      </c>
      <c r="J2469">
        <v>209</v>
      </c>
    </row>
    <row r="2470" spans="1:10" x14ac:dyDescent="0.35">
      <c r="A2470" t="s">
        <v>14242</v>
      </c>
      <c r="B2470">
        <v>186</v>
      </c>
      <c r="C2470">
        <v>1008</v>
      </c>
      <c r="D2470">
        <v>751</v>
      </c>
      <c r="E2470" t="s">
        <v>328</v>
      </c>
      <c r="F2470" t="s">
        <v>0</v>
      </c>
      <c r="G2470" t="s">
        <v>7323</v>
      </c>
      <c r="H2470">
        <v>2.7040000000000002</v>
      </c>
      <c r="I2470">
        <v>47.66</v>
      </c>
      <c r="J2470">
        <v>39</v>
      </c>
    </row>
    <row r="2471" spans="1:10" x14ac:dyDescent="0.35">
      <c r="A2471" t="s">
        <v>14243</v>
      </c>
      <c r="B2471">
        <v>248</v>
      </c>
      <c r="C2471">
        <v>1002</v>
      </c>
      <c r="D2471">
        <v>752</v>
      </c>
      <c r="E2471" t="s">
        <v>312</v>
      </c>
      <c r="F2471" t="s">
        <v>0</v>
      </c>
      <c r="G2471" t="s">
        <v>14244</v>
      </c>
      <c r="H2471">
        <v>1.847</v>
      </c>
      <c r="I2471">
        <v>31.6</v>
      </c>
      <c r="J2471">
        <v>92</v>
      </c>
    </row>
    <row r="2472" spans="1:10" x14ac:dyDescent="0.35">
      <c r="A2472" t="s">
        <v>14245</v>
      </c>
      <c r="B2472">
        <v>181</v>
      </c>
      <c r="C2472">
        <v>1000</v>
      </c>
      <c r="D2472">
        <v>753</v>
      </c>
      <c r="E2472" t="s">
        <v>328</v>
      </c>
      <c r="F2472" t="s">
        <v>0</v>
      </c>
      <c r="G2472" t="s">
        <v>14246</v>
      </c>
      <c r="H2472">
        <v>2.766</v>
      </c>
      <c r="I2472">
        <v>70.34</v>
      </c>
      <c r="J2472">
        <v>51</v>
      </c>
    </row>
    <row r="2473" spans="1:10" x14ac:dyDescent="0.35">
      <c r="A2473" t="s">
        <v>14247</v>
      </c>
      <c r="B2473">
        <v>193</v>
      </c>
      <c r="C2473">
        <v>992</v>
      </c>
      <c r="D2473">
        <v>754</v>
      </c>
      <c r="E2473" t="s">
        <v>312</v>
      </c>
      <c r="F2473" t="s">
        <v>0</v>
      </c>
      <c r="G2473" t="s">
        <v>2799</v>
      </c>
      <c r="H2473">
        <v>2.5630000000000002</v>
      </c>
      <c r="I2473">
        <v>40.76</v>
      </c>
      <c r="J2473">
        <v>50</v>
      </c>
    </row>
    <row r="2474" spans="1:10" x14ac:dyDescent="0.35">
      <c r="A2474" t="s">
        <v>14248</v>
      </c>
      <c r="B2474">
        <v>246</v>
      </c>
      <c r="C2474">
        <v>992</v>
      </c>
      <c r="D2474">
        <v>754</v>
      </c>
      <c r="E2474" t="s">
        <v>319</v>
      </c>
      <c r="F2474" t="s">
        <v>0</v>
      </c>
      <c r="G2474" t="s">
        <v>14249</v>
      </c>
      <c r="H2474">
        <v>2.3370000000000002</v>
      </c>
      <c r="I2474">
        <v>67.19</v>
      </c>
      <c r="J2474">
        <v>53</v>
      </c>
    </row>
    <row r="2475" spans="1:10" x14ac:dyDescent="0.35">
      <c r="A2475" t="s">
        <v>14250</v>
      </c>
      <c r="B2475">
        <v>332</v>
      </c>
      <c r="C2475">
        <v>991</v>
      </c>
      <c r="D2475">
        <v>756</v>
      </c>
      <c r="E2475" t="s">
        <v>312</v>
      </c>
      <c r="F2475" t="s">
        <v>0</v>
      </c>
      <c r="G2475" t="s">
        <v>1882</v>
      </c>
      <c r="H2475">
        <v>1.7769999999999999</v>
      </c>
      <c r="I2475">
        <v>28.52</v>
      </c>
      <c r="J2475">
        <v>16</v>
      </c>
    </row>
    <row r="2476" spans="1:10" x14ac:dyDescent="0.35">
      <c r="A2476" t="s">
        <v>14251</v>
      </c>
      <c r="B2476">
        <v>141</v>
      </c>
      <c r="C2476">
        <v>987</v>
      </c>
      <c r="D2476">
        <v>757</v>
      </c>
      <c r="E2476" t="s">
        <v>319</v>
      </c>
      <c r="F2476" t="s">
        <v>0</v>
      </c>
      <c r="G2476" t="s">
        <v>14252</v>
      </c>
      <c r="H2476">
        <v>3.4239999999999999</v>
      </c>
      <c r="I2476">
        <v>60.07</v>
      </c>
      <c r="J2476">
        <v>37</v>
      </c>
    </row>
    <row r="2477" spans="1:10" x14ac:dyDescent="0.35">
      <c r="A2477" t="s">
        <v>14253</v>
      </c>
      <c r="B2477">
        <v>168</v>
      </c>
      <c r="C2477">
        <v>986</v>
      </c>
      <c r="D2477">
        <v>758</v>
      </c>
      <c r="E2477" t="s">
        <v>312</v>
      </c>
      <c r="F2477" t="s">
        <v>0</v>
      </c>
      <c r="G2477" t="s">
        <v>3375</v>
      </c>
      <c r="H2477">
        <v>3</v>
      </c>
      <c r="I2477">
        <v>27.65</v>
      </c>
      <c r="J2477">
        <v>80</v>
      </c>
    </row>
    <row r="2478" spans="1:10" x14ac:dyDescent="0.35">
      <c r="A2478" t="s">
        <v>14254</v>
      </c>
      <c r="B2478">
        <v>102</v>
      </c>
      <c r="C2478">
        <v>983</v>
      </c>
      <c r="D2478">
        <v>759</v>
      </c>
      <c r="E2478" t="s">
        <v>319</v>
      </c>
      <c r="F2478" t="s">
        <v>0</v>
      </c>
      <c r="G2478" t="s">
        <v>14255</v>
      </c>
      <c r="H2478">
        <v>5.056</v>
      </c>
      <c r="I2478">
        <v>71.14</v>
      </c>
      <c r="J2478">
        <v>27</v>
      </c>
    </row>
    <row r="2479" spans="1:10" x14ac:dyDescent="0.35">
      <c r="A2479" t="s">
        <v>14256</v>
      </c>
      <c r="B2479">
        <v>189</v>
      </c>
      <c r="C2479">
        <v>983</v>
      </c>
      <c r="D2479">
        <v>759</v>
      </c>
      <c r="E2479" t="s">
        <v>312</v>
      </c>
      <c r="F2479" t="s">
        <v>0</v>
      </c>
      <c r="G2479" t="s">
        <v>14257</v>
      </c>
      <c r="H2479">
        <v>2.6949999999999998</v>
      </c>
      <c r="I2479">
        <v>35.68</v>
      </c>
      <c r="J2479">
        <v>77</v>
      </c>
    </row>
    <row r="2480" spans="1:10" x14ac:dyDescent="0.35">
      <c r="A2480" t="s">
        <v>14258</v>
      </c>
      <c r="B2480">
        <v>314</v>
      </c>
      <c r="C2480">
        <v>976</v>
      </c>
      <c r="D2480">
        <v>761</v>
      </c>
      <c r="E2480" t="s">
        <v>334</v>
      </c>
      <c r="F2480" t="s">
        <v>0</v>
      </c>
      <c r="G2480" t="s">
        <v>2959</v>
      </c>
      <c r="H2480">
        <v>1.7609999999999999</v>
      </c>
      <c r="I2480">
        <v>5.38</v>
      </c>
      <c r="J2480">
        <v>53</v>
      </c>
    </row>
    <row r="2481" spans="1:10" x14ac:dyDescent="0.35">
      <c r="A2481" t="s">
        <v>14259</v>
      </c>
      <c r="B2481">
        <v>1211</v>
      </c>
      <c r="C2481">
        <v>972</v>
      </c>
      <c r="D2481">
        <v>762</v>
      </c>
      <c r="E2481" t="s">
        <v>334</v>
      </c>
      <c r="F2481" t="s">
        <v>0</v>
      </c>
      <c r="G2481" t="s">
        <v>1779</v>
      </c>
      <c r="H2481">
        <v>1.9259999999999999</v>
      </c>
      <c r="I2481">
        <v>9.18</v>
      </c>
      <c r="J2481">
        <v>121</v>
      </c>
    </row>
    <row r="2482" spans="1:10" x14ac:dyDescent="0.35">
      <c r="A2482" t="s">
        <v>14260</v>
      </c>
      <c r="B2482">
        <v>163</v>
      </c>
      <c r="C2482">
        <v>972</v>
      </c>
      <c r="D2482">
        <v>762</v>
      </c>
      <c r="E2482" t="s">
        <v>312</v>
      </c>
      <c r="F2482" t="s">
        <v>0</v>
      </c>
      <c r="G2482" t="s">
        <v>1819</v>
      </c>
      <c r="H2482">
        <v>3.1989999999999998</v>
      </c>
      <c r="I2482">
        <v>26.95</v>
      </c>
      <c r="J2482">
        <v>32</v>
      </c>
    </row>
    <row r="2483" spans="1:10" x14ac:dyDescent="0.35">
      <c r="A2483" t="s">
        <v>14261</v>
      </c>
      <c r="B2483">
        <v>259</v>
      </c>
      <c r="C2483">
        <v>963</v>
      </c>
      <c r="D2483">
        <v>764</v>
      </c>
      <c r="E2483" t="s">
        <v>334</v>
      </c>
      <c r="F2483" t="s">
        <v>0</v>
      </c>
      <c r="G2483" t="s">
        <v>1967</v>
      </c>
      <c r="H2483">
        <v>2.0329999999999999</v>
      </c>
      <c r="I2483">
        <v>25</v>
      </c>
      <c r="J2483">
        <v>92</v>
      </c>
    </row>
    <row r="2484" spans="1:10" x14ac:dyDescent="0.35">
      <c r="A2484" t="s">
        <v>14262</v>
      </c>
      <c r="B2484">
        <v>136</v>
      </c>
      <c r="C2484">
        <v>961</v>
      </c>
      <c r="D2484">
        <v>765</v>
      </c>
      <c r="E2484" t="s">
        <v>328</v>
      </c>
      <c r="F2484" t="s">
        <v>0</v>
      </c>
      <c r="G2484" t="s">
        <v>2197</v>
      </c>
      <c r="H2484">
        <v>4.0259999999999998</v>
      </c>
      <c r="I2484">
        <v>55.81</v>
      </c>
      <c r="J2484">
        <v>136</v>
      </c>
    </row>
    <row r="2485" spans="1:10" x14ac:dyDescent="0.35">
      <c r="A2485" t="s">
        <v>14263</v>
      </c>
      <c r="B2485">
        <v>209</v>
      </c>
      <c r="C2485">
        <v>960</v>
      </c>
      <c r="D2485">
        <v>766</v>
      </c>
      <c r="E2485" t="s">
        <v>319</v>
      </c>
      <c r="F2485" t="s">
        <v>0</v>
      </c>
      <c r="G2485" t="s">
        <v>14264</v>
      </c>
      <c r="H2485">
        <v>4.298</v>
      </c>
      <c r="I2485">
        <v>79.48</v>
      </c>
      <c r="J2485">
        <v>100</v>
      </c>
    </row>
    <row r="2486" spans="1:10" x14ac:dyDescent="0.35">
      <c r="A2486" t="s">
        <v>14265</v>
      </c>
      <c r="B2486">
        <v>236</v>
      </c>
      <c r="C2486">
        <v>958</v>
      </c>
      <c r="D2486">
        <v>767</v>
      </c>
      <c r="E2486" t="s">
        <v>328</v>
      </c>
      <c r="F2486" t="s">
        <v>0</v>
      </c>
      <c r="G2486" t="s">
        <v>14266</v>
      </c>
      <c r="H2486">
        <v>2.2829999999999999</v>
      </c>
      <c r="I2486">
        <v>48.13</v>
      </c>
      <c r="J2486">
        <v>106</v>
      </c>
    </row>
    <row r="2487" spans="1:10" x14ac:dyDescent="0.35">
      <c r="A2487" t="s">
        <v>14267</v>
      </c>
      <c r="B2487">
        <v>342</v>
      </c>
      <c r="C2487">
        <v>952</v>
      </c>
      <c r="D2487">
        <v>768</v>
      </c>
      <c r="E2487" t="s">
        <v>334</v>
      </c>
      <c r="F2487" t="s">
        <v>0</v>
      </c>
      <c r="G2487" t="s">
        <v>1961</v>
      </c>
      <c r="H2487">
        <v>1.2689999999999999</v>
      </c>
      <c r="I2487">
        <v>16.489999999999998</v>
      </c>
      <c r="J2487">
        <v>199</v>
      </c>
    </row>
    <row r="2488" spans="1:10" x14ac:dyDescent="0.35">
      <c r="A2488" t="s">
        <v>14268</v>
      </c>
      <c r="B2488">
        <v>549</v>
      </c>
      <c r="C2488">
        <v>952</v>
      </c>
      <c r="D2488">
        <v>768</v>
      </c>
      <c r="E2488" t="s">
        <v>312</v>
      </c>
      <c r="F2488" t="s">
        <v>0</v>
      </c>
      <c r="G2488" t="s">
        <v>3052</v>
      </c>
      <c r="H2488">
        <v>1.127</v>
      </c>
      <c r="I2488">
        <v>36.46</v>
      </c>
      <c r="J2488">
        <v>78</v>
      </c>
    </row>
    <row r="2489" spans="1:10" x14ac:dyDescent="0.35">
      <c r="A2489" t="s">
        <v>14269</v>
      </c>
      <c r="B2489">
        <v>176</v>
      </c>
      <c r="C2489">
        <v>949</v>
      </c>
      <c r="D2489">
        <v>770</v>
      </c>
      <c r="E2489" t="s">
        <v>328</v>
      </c>
      <c r="F2489" t="s">
        <v>0</v>
      </c>
      <c r="G2489" t="s">
        <v>14270</v>
      </c>
      <c r="H2489">
        <v>3.2480000000000002</v>
      </c>
      <c r="I2489">
        <v>55.82</v>
      </c>
      <c r="J2489">
        <v>101</v>
      </c>
    </row>
    <row r="2490" spans="1:10" x14ac:dyDescent="0.35">
      <c r="A2490" t="s">
        <v>14271</v>
      </c>
      <c r="B2490">
        <v>49</v>
      </c>
      <c r="C2490">
        <v>948</v>
      </c>
      <c r="D2490">
        <v>771</v>
      </c>
      <c r="E2490" t="s">
        <v>319</v>
      </c>
      <c r="F2490" t="s">
        <v>0</v>
      </c>
      <c r="G2490" t="s">
        <v>14272</v>
      </c>
      <c r="H2490">
        <v>12.212999999999999</v>
      </c>
      <c r="I2490">
        <v>89.07</v>
      </c>
      <c r="J2490">
        <v>49</v>
      </c>
    </row>
    <row r="2491" spans="1:10" x14ac:dyDescent="0.35">
      <c r="A2491" t="s">
        <v>14273</v>
      </c>
      <c r="B2491">
        <v>168</v>
      </c>
      <c r="C2491">
        <v>945</v>
      </c>
      <c r="D2491">
        <v>772</v>
      </c>
      <c r="E2491" t="s">
        <v>311</v>
      </c>
      <c r="F2491" t="s">
        <v>0</v>
      </c>
      <c r="G2491" t="s">
        <v>1961</v>
      </c>
      <c r="I2491" t="s">
        <v>311</v>
      </c>
      <c r="J2491">
        <v>166</v>
      </c>
    </row>
    <row r="2492" spans="1:10" x14ac:dyDescent="0.35">
      <c r="A2492" t="s">
        <v>14274</v>
      </c>
      <c r="B2492">
        <v>88</v>
      </c>
      <c r="C2492">
        <v>944</v>
      </c>
      <c r="D2492">
        <v>773</v>
      </c>
      <c r="E2492" t="s">
        <v>328</v>
      </c>
      <c r="F2492" t="s">
        <v>0</v>
      </c>
      <c r="G2492" t="s">
        <v>3451</v>
      </c>
      <c r="H2492">
        <v>5.1189999999999998</v>
      </c>
      <c r="I2492">
        <v>64.37</v>
      </c>
      <c r="J2492">
        <v>49</v>
      </c>
    </row>
    <row r="2493" spans="1:10" x14ac:dyDescent="0.35">
      <c r="A2493" t="s">
        <v>2079</v>
      </c>
      <c r="B2493">
        <v>175</v>
      </c>
      <c r="C2493">
        <v>944</v>
      </c>
      <c r="D2493">
        <v>773</v>
      </c>
      <c r="E2493" t="s">
        <v>312</v>
      </c>
      <c r="F2493" t="s">
        <v>0</v>
      </c>
      <c r="G2493" t="s">
        <v>2079</v>
      </c>
      <c r="H2493">
        <v>2.859</v>
      </c>
      <c r="I2493">
        <v>28.33</v>
      </c>
      <c r="J2493">
        <v>68</v>
      </c>
    </row>
    <row r="2494" spans="1:10" x14ac:dyDescent="0.35">
      <c r="A2494" t="s">
        <v>14275</v>
      </c>
      <c r="B2494">
        <v>196</v>
      </c>
      <c r="C2494">
        <v>940</v>
      </c>
      <c r="D2494">
        <v>775</v>
      </c>
      <c r="E2494" t="s">
        <v>328</v>
      </c>
      <c r="F2494" t="s">
        <v>0</v>
      </c>
      <c r="G2494" t="s">
        <v>2743</v>
      </c>
      <c r="H2494">
        <v>2.617</v>
      </c>
      <c r="I2494">
        <v>50.56</v>
      </c>
      <c r="J2494">
        <v>177</v>
      </c>
    </row>
    <row r="2495" spans="1:10" x14ac:dyDescent="0.35">
      <c r="A2495" t="s">
        <v>14276</v>
      </c>
      <c r="B2495">
        <v>226</v>
      </c>
      <c r="C2495">
        <v>940</v>
      </c>
      <c r="D2495">
        <v>775</v>
      </c>
      <c r="E2495" t="s">
        <v>312</v>
      </c>
      <c r="F2495" t="s">
        <v>0</v>
      </c>
      <c r="G2495" t="s">
        <v>1803</v>
      </c>
      <c r="H2495">
        <v>2.1419999999999999</v>
      </c>
      <c r="I2495">
        <v>27.43</v>
      </c>
      <c r="J2495">
        <v>24</v>
      </c>
    </row>
    <row r="2496" spans="1:10" x14ac:dyDescent="0.35">
      <c r="A2496" t="s">
        <v>14277</v>
      </c>
      <c r="B2496">
        <v>221</v>
      </c>
      <c r="C2496">
        <v>937</v>
      </c>
      <c r="D2496">
        <v>777</v>
      </c>
      <c r="E2496" t="s">
        <v>312</v>
      </c>
      <c r="F2496" t="s">
        <v>0</v>
      </c>
      <c r="G2496" t="s">
        <v>2883</v>
      </c>
      <c r="H2496">
        <v>2.056</v>
      </c>
      <c r="I2496">
        <v>30.35</v>
      </c>
      <c r="J2496">
        <v>74</v>
      </c>
    </row>
    <row r="2497" spans="1:10" x14ac:dyDescent="0.35">
      <c r="A2497" t="s">
        <v>14278</v>
      </c>
      <c r="B2497">
        <v>271</v>
      </c>
      <c r="C2497">
        <v>936</v>
      </c>
      <c r="D2497">
        <v>778</v>
      </c>
      <c r="E2497" t="s">
        <v>334</v>
      </c>
      <c r="F2497" t="s">
        <v>0</v>
      </c>
      <c r="G2497" t="s">
        <v>14279</v>
      </c>
      <c r="H2497">
        <v>2.2949999999999999</v>
      </c>
      <c r="I2497">
        <v>18.68</v>
      </c>
      <c r="J2497">
        <v>47</v>
      </c>
    </row>
    <row r="2498" spans="1:10" x14ac:dyDescent="0.35">
      <c r="A2498" t="s">
        <v>14280</v>
      </c>
      <c r="B2498">
        <v>256</v>
      </c>
      <c r="C2498">
        <v>935</v>
      </c>
      <c r="D2498">
        <v>779</v>
      </c>
      <c r="E2498" t="s">
        <v>328</v>
      </c>
      <c r="F2498" t="s">
        <v>0</v>
      </c>
      <c r="G2498" t="s">
        <v>3569</v>
      </c>
      <c r="H2498">
        <v>1.857</v>
      </c>
      <c r="I2498">
        <v>37.81</v>
      </c>
      <c r="J2498">
        <v>107</v>
      </c>
    </row>
    <row r="2499" spans="1:10" x14ac:dyDescent="0.35">
      <c r="A2499" t="s">
        <v>14281</v>
      </c>
      <c r="B2499">
        <v>126</v>
      </c>
      <c r="C2499">
        <v>933</v>
      </c>
      <c r="D2499">
        <v>780</v>
      </c>
      <c r="E2499" t="s">
        <v>319</v>
      </c>
      <c r="F2499" t="s">
        <v>0</v>
      </c>
      <c r="G2499" t="s">
        <v>3286</v>
      </c>
      <c r="H2499">
        <v>6.2370000000000001</v>
      </c>
      <c r="I2499">
        <v>91.71</v>
      </c>
      <c r="J2499">
        <v>126</v>
      </c>
    </row>
    <row r="2500" spans="1:10" x14ac:dyDescent="0.35">
      <c r="A2500" t="s">
        <v>14282</v>
      </c>
      <c r="B2500">
        <v>272</v>
      </c>
      <c r="C2500">
        <v>930</v>
      </c>
      <c r="D2500">
        <v>781</v>
      </c>
      <c r="E2500" t="s">
        <v>328</v>
      </c>
      <c r="F2500" t="s">
        <v>0</v>
      </c>
      <c r="G2500" t="s">
        <v>3052</v>
      </c>
      <c r="H2500">
        <v>1.772</v>
      </c>
      <c r="I2500">
        <v>57.99</v>
      </c>
      <c r="J2500">
        <v>272</v>
      </c>
    </row>
    <row r="2501" spans="1:10" x14ac:dyDescent="0.35">
      <c r="A2501" t="s">
        <v>14283</v>
      </c>
      <c r="B2501">
        <v>181</v>
      </c>
      <c r="C2501">
        <v>927</v>
      </c>
      <c r="D2501">
        <v>782</v>
      </c>
      <c r="E2501" t="s">
        <v>334</v>
      </c>
      <c r="F2501" t="s">
        <v>0</v>
      </c>
      <c r="G2501" t="s">
        <v>2019</v>
      </c>
      <c r="H2501">
        <v>2.605</v>
      </c>
      <c r="I2501">
        <v>23.72</v>
      </c>
      <c r="J2501">
        <v>30</v>
      </c>
    </row>
    <row r="2502" spans="1:10" x14ac:dyDescent="0.35">
      <c r="A2502" t="s">
        <v>14284</v>
      </c>
      <c r="B2502">
        <v>281</v>
      </c>
      <c r="C2502">
        <v>926</v>
      </c>
      <c r="D2502">
        <v>783</v>
      </c>
      <c r="E2502" t="s">
        <v>312</v>
      </c>
      <c r="F2502" t="s">
        <v>0</v>
      </c>
      <c r="G2502" t="s">
        <v>2539</v>
      </c>
      <c r="H2502">
        <v>2.121</v>
      </c>
      <c r="I2502">
        <v>31.82</v>
      </c>
      <c r="J2502">
        <v>53</v>
      </c>
    </row>
    <row r="2503" spans="1:10" x14ac:dyDescent="0.35">
      <c r="A2503" t="s">
        <v>14285</v>
      </c>
      <c r="B2503">
        <v>290</v>
      </c>
      <c r="C2503">
        <v>925</v>
      </c>
      <c r="D2503">
        <v>784</v>
      </c>
      <c r="E2503" t="s">
        <v>328</v>
      </c>
      <c r="F2503" t="s">
        <v>0</v>
      </c>
      <c r="G2503" t="s">
        <v>14286</v>
      </c>
      <c r="H2503">
        <v>1.7589999999999999</v>
      </c>
      <c r="I2503">
        <v>44.97</v>
      </c>
      <c r="J2503">
        <v>85</v>
      </c>
    </row>
    <row r="2504" spans="1:10" x14ac:dyDescent="0.35">
      <c r="A2504" t="s">
        <v>14287</v>
      </c>
      <c r="B2504">
        <v>117</v>
      </c>
      <c r="C2504">
        <v>924</v>
      </c>
      <c r="D2504">
        <v>785</v>
      </c>
      <c r="E2504" t="s">
        <v>319</v>
      </c>
      <c r="F2504" t="s">
        <v>0</v>
      </c>
      <c r="G2504" t="s">
        <v>14288</v>
      </c>
      <c r="H2504">
        <v>4.2190000000000003</v>
      </c>
      <c r="I2504">
        <v>71.31</v>
      </c>
      <c r="J2504">
        <v>117</v>
      </c>
    </row>
    <row r="2505" spans="1:10" x14ac:dyDescent="0.35">
      <c r="A2505" t="s">
        <v>14289</v>
      </c>
      <c r="B2505">
        <v>283</v>
      </c>
      <c r="C2505">
        <v>923</v>
      </c>
      <c r="D2505">
        <v>786</v>
      </c>
      <c r="E2505" t="s">
        <v>312</v>
      </c>
      <c r="F2505" t="s">
        <v>0</v>
      </c>
      <c r="G2505" t="s">
        <v>2596</v>
      </c>
      <c r="H2505">
        <v>3.86</v>
      </c>
      <c r="I2505">
        <v>44.59</v>
      </c>
      <c r="J2505">
        <v>60</v>
      </c>
    </row>
    <row r="2506" spans="1:10" x14ac:dyDescent="0.35">
      <c r="A2506" t="s">
        <v>14290</v>
      </c>
      <c r="B2506">
        <v>103</v>
      </c>
      <c r="C2506">
        <v>923</v>
      </c>
      <c r="D2506">
        <v>786</v>
      </c>
      <c r="E2506" t="s">
        <v>328</v>
      </c>
      <c r="F2506" t="s">
        <v>0</v>
      </c>
      <c r="G2506" t="s">
        <v>14291</v>
      </c>
      <c r="H2506">
        <v>4.2160000000000002</v>
      </c>
      <c r="I2506">
        <v>67.930000000000007</v>
      </c>
      <c r="J2506">
        <v>59</v>
      </c>
    </row>
    <row r="2507" spans="1:10" x14ac:dyDescent="0.35">
      <c r="A2507" t="s">
        <v>14292</v>
      </c>
      <c r="B2507">
        <v>86</v>
      </c>
      <c r="C2507">
        <v>921</v>
      </c>
      <c r="D2507">
        <v>788</v>
      </c>
      <c r="E2507" t="s">
        <v>319</v>
      </c>
      <c r="F2507" t="s">
        <v>0</v>
      </c>
      <c r="G2507" t="s">
        <v>7199</v>
      </c>
      <c r="H2507">
        <v>5.3730000000000002</v>
      </c>
      <c r="I2507">
        <v>89.62</v>
      </c>
      <c r="J2507">
        <v>41</v>
      </c>
    </row>
    <row r="2508" spans="1:10" x14ac:dyDescent="0.35">
      <c r="A2508" t="s">
        <v>14293</v>
      </c>
      <c r="B2508">
        <v>197</v>
      </c>
      <c r="C2508">
        <v>920</v>
      </c>
      <c r="D2508">
        <v>789</v>
      </c>
      <c r="E2508" t="s">
        <v>312</v>
      </c>
      <c r="F2508" t="s">
        <v>0</v>
      </c>
      <c r="G2508" t="s">
        <v>2801</v>
      </c>
      <c r="H2508">
        <v>2.5680000000000001</v>
      </c>
      <c r="I2508">
        <v>50</v>
      </c>
      <c r="J2508">
        <v>53</v>
      </c>
    </row>
    <row r="2509" spans="1:10" x14ac:dyDescent="0.35">
      <c r="A2509" t="s">
        <v>14294</v>
      </c>
      <c r="B2509">
        <v>234</v>
      </c>
      <c r="C2509">
        <v>914</v>
      </c>
      <c r="D2509">
        <v>790</v>
      </c>
      <c r="E2509" t="s">
        <v>311</v>
      </c>
      <c r="F2509" t="s">
        <v>0</v>
      </c>
      <c r="G2509" t="s">
        <v>2734</v>
      </c>
      <c r="I2509" t="s">
        <v>311</v>
      </c>
      <c r="J2509">
        <v>33</v>
      </c>
    </row>
    <row r="2510" spans="1:10" x14ac:dyDescent="0.35">
      <c r="A2510" t="s">
        <v>14295</v>
      </c>
      <c r="B2510">
        <v>181</v>
      </c>
      <c r="C2510">
        <v>913</v>
      </c>
      <c r="D2510">
        <v>791</v>
      </c>
      <c r="E2510" t="s">
        <v>328</v>
      </c>
      <c r="F2510" t="s">
        <v>0</v>
      </c>
      <c r="G2510" t="s">
        <v>3116</v>
      </c>
      <c r="H2510">
        <v>2.6269999999999998</v>
      </c>
      <c r="I2510">
        <v>42.11</v>
      </c>
      <c r="J2510">
        <v>52</v>
      </c>
    </row>
    <row r="2511" spans="1:10" x14ac:dyDescent="0.35">
      <c r="A2511" t="s">
        <v>14296</v>
      </c>
      <c r="B2511">
        <v>102</v>
      </c>
      <c r="C2511">
        <v>907</v>
      </c>
      <c r="D2511">
        <v>792</v>
      </c>
      <c r="E2511" t="s">
        <v>328</v>
      </c>
      <c r="F2511" t="s">
        <v>0</v>
      </c>
      <c r="G2511" t="s">
        <v>1815</v>
      </c>
      <c r="H2511">
        <v>4.6669999999999998</v>
      </c>
      <c r="I2511">
        <v>70.28</v>
      </c>
      <c r="J2511">
        <v>102</v>
      </c>
    </row>
    <row r="2512" spans="1:10" x14ac:dyDescent="0.35">
      <c r="A2512" t="s">
        <v>14297</v>
      </c>
      <c r="B2512">
        <v>270</v>
      </c>
      <c r="C2512">
        <v>901</v>
      </c>
      <c r="D2512">
        <v>793</v>
      </c>
      <c r="E2512" t="s">
        <v>312</v>
      </c>
      <c r="F2512" t="s">
        <v>0</v>
      </c>
      <c r="G2512" t="s">
        <v>14103</v>
      </c>
      <c r="H2512">
        <v>1.77</v>
      </c>
      <c r="I2512">
        <v>25</v>
      </c>
      <c r="J2512">
        <v>65</v>
      </c>
    </row>
    <row r="2513" spans="1:10" x14ac:dyDescent="0.35">
      <c r="A2513" t="s">
        <v>14298</v>
      </c>
      <c r="B2513">
        <v>98</v>
      </c>
      <c r="C2513">
        <v>900</v>
      </c>
      <c r="D2513">
        <v>794</v>
      </c>
      <c r="E2513" t="s">
        <v>319</v>
      </c>
      <c r="F2513" t="s">
        <v>0</v>
      </c>
      <c r="G2513" t="s">
        <v>7789</v>
      </c>
      <c r="H2513">
        <v>4.7140000000000004</v>
      </c>
      <c r="I2513">
        <v>85.2</v>
      </c>
      <c r="J2513">
        <v>36</v>
      </c>
    </row>
    <row r="2514" spans="1:10" x14ac:dyDescent="0.35">
      <c r="A2514" t="s">
        <v>14299</v>
      </c>
      <c r="B2514">
        <v>129</v>
      </c>
      <c r="C2514">
        <v>899</v>
      </c>
      <c r="D2514">
        <v>795</v>
      </c>
      <c r="E2514" t="s">
        <v>319</v>
      </c>
      <c r="F2514" t="s">
        <v>0</v>
      </c>
      <c r="G2514" t="s">
        <v>4204</v>
      </c>
      <c r="H2514">
        <v>3.5470000000000002</v>
      </c>
      <c r="I2514">
        <v>95.28</v>
      </c>
      <c r="J2514">
        <v>77</v>
      </c>
    </row>
    <row r="2515" spans="1:10" x14ac:dyDescent="0.35">
      <c r="A2515" t="s">
        <v>14300</v>
      </c>
      <c r="B2515">
        <v>184</v>
      </c>
      <c r="C2515">
        <v>899</v>
      </c>
      <c r="D2515">
        <v>795</v>
      </c>
      <c r="E2515" t="s">
        <v>319</v>
      </c>
      <c r="F2515" t="s">
        <v>0</v>
      </c>
      <c r="G2515" t="s">
        <v>14033</v>
      </c>
      <c r="H2515">
        <v>3.331</v>
      </c>
      <c r="I2515">
        <v>75.930000000000007</v>
      </c>
      <c r="J2515">
        <v>58</v>
      </c>
    </row>
    <row r="2516" spans="1:10" x14ac:dyDescent="0.35">
      <c r="A2516" t="s">
        <v>14301</v>
      </c>
      <c r="B2516">
        <v>163</v>
      </c>
      <c r="C2516">
        <v>892</v>
      </c>
      <c r="D2516">
        <v>797</v>
      </c>
      <c r="E2516" t="s">
        <v>328</v>
      </c>
      <c r="F2516" t="s">
        <v>0</v>
      </c>
      <c r="G2516" t="s">
        <v>2202</v>
      </c>
      <c r="H2516">
        <v>3.992</v>
      </c>
      <c r="I2516">
        <v>72.95</v>
      </c>
      <c r="J2516">
        <v>86</v>
      </c>
    </row>
    <row r="2517" spans="1:10" x14ac:dyDescent="0.35">
      <c r="A2517" t="s">
        <v>14302</v>
      </c>
      <c r="B2517">
        <v>180</v>
      </c>
      <c r="C2517">
        <v>891</v>
      </c>
      <c r="D2517">
        <v>798</v>
      </c>
      <c r="E2517" t="s">
        <v>312</v>
      </c>
      <c r="F2517" t="s">
        <v>0</v>
      </c>
      <c r="G2517" t="s">
        <v>14303</v>
      </c>
      <c r="H2517">
        <v>2.4889999999999999</v>
      </c>
      <c r="I2517">
        <v>33.869999999999997</v>
      </c>
      <c r="J2517">
        <v>60</v>
      </c>
    </row>
    <row r="2518" spans="1:10" x14ac:dyDescent="0.35">
      <c r="A2518" t="s">
        <v>14304</v>
      </c>
      <c r="B2518">
        <v>225</v>
      </c>
      <c r="C2518">
        <v>885</v>
      </c>
      <c r="D2518">
        <v>799</v>
      </c>
      <c r="E2518" t="s">
        <v>328</v>
      </c>
      <c r="F2518" t="s">
        <v>0</v>
      </c>
      <c r="G2518" t="s">
        <v>8645</v>
      </c>
      <c r="H2518">
        <v>1.9550000000000001</v>
      </c>
      <c r="I2518">
        <v>43.31</v>
      </c>
      <c r="J2518">
        <v>38</v>
      </c>
    </row>
    <row r="2519" spans="1:10" x14ac:dyDescent="0.35">
      <c r="A2519" t="s">
        <v>14305</v>
      </c>
      <c r="B2519">
        <v>139</v>
      </c>
      <c r="C2519">
        <v>884</v>
      </c>
      <c r="D2519">
        <v>800</v>
      </c>
      <c r="E2519" t="s">
        <v>319</v>
      </c>
      <c r="F2519" t="s">
        <v>0</v>
      </c>
      <c r="G2519" t="s">
        <v>6749</v>
      </c>
      <c r="H2519">
        <v>3.431</v>
      </c>
      <c r="I2519">
        <v>72.89</v>
      </c>
      <c r="J2519">
        <v>56</v>
      </c>
    </row>
    <row r="2520" spans="1:10" x14ac:dyDescent="0.35">
      <c r="A2520" t="s">
        <v>14306</v>
      </c>
      <c r="B2520">
        <v>135</v>
      </c>
      <c r="C2520">
        <v>883</v>
      </c>
      <c r="D2520">
        <v>801</v>
      </c>
      <c r="E2520" t="s">
        <v>319</v>
      </c>
      <c r="F2520" t="s">
        <v>0</v>
      </c>
      <c r="G2520" t="s">
        <v>14307</v>
      </c>
      <c r="H2520">
        <v>4.194</v>
      </c>
      <c r="I2520">
        <v>80.2</v>
      </c>
      <c r="J2520">
        <v>77</v>
      </c>
    </row>
    <row r="2521" spans="1:10" x14ac:dyDescent="0.35">
      <c r="A2521" t="s">
        <v>14308</v>
      </c>
      <c r="B2521">
        <v>95</v>
      </c>
      <c r="C2521">
        <v>881</v>
      </c>
      <c r="D2521">
        <v>802</v>
      </c>
      <c r="E2521" t="s">
        <v>319</v>
      </c>
      <c r="F2521" t="s">
        <v>0</v>
      </c>
      <c r="G2521" t="s">
        <v>3628</v>
      </c>
      <c r="H2521">
        <v>4.9329999999999998</v>
      </c>
      <c r="I2521">
        <v>94.8</v>
      </c>
      <c r="J2521">
        <v>77</v>
      </c>
    </row>
    <row r="2522" spans="1:10" x14ac:dyDescent="0.35">
      <c r="A2522" t="s">
        <v>14309</v>
      </c>
      <c r="B2522">
        <v>149</v>
      </c>
      <c r="C2522">
        <v>880</v>
      </c>
      <c r="D2522">
        <v>803</v>
      </c>
      <c r="E2522" t="s">
        <v>319</v>
      </c>
      <c r="F2522" t="s">
        <v>0</v>
      </c>
      <c r="G2522" t="s">
        <v>2100</v>
      </c>
      <c r="H2522">
        <v>3.2709999999999999</v>
      </c>
      <c r="I2522">
        <v>81.45</v>
      </c>
      <c r="J2522">
        <v>52</v>
      </c>
    </row>
    <row r="2523" spans="1:10" x14ac:dyDescent="0.35">
      <c r="A2523" t="s">
        <v>14310</v>
      </c>
      <c r="B2523">
        <v>77</v>
      </c>
      <c r="C2523">
        <v>879</v>
      </c>
      <c r="D2523">
        <v>804</v>
      </c>
      <c r="E2523" t="s">
        <v>319</v>
      </c>
      <c r="F2523" t="s">
        <v>0</v>
      </c>
      <c r="G2523" t="s">
        <v>1699</v>
      </c>
      <c r="H2523">
        <v>6.2240000000000002</v>
      </c>
      <c r="I2523">
        <v>81.099999999999994</v>
      </c>
      <c r="J2523">
        <v>22</v>
      </c>
    </row>
    <row r="2524" spans="1:10" x14ac:dyDescent="0.35">
      <c r="A2524" t="s">
        <v>14311</v>
      </c>
      <c r="B2524">
        <v>163</v>
      </c>
      <c r="C2524">
        <v>875</v>
      </c>
      <c r="D2524">
        <v>805</v>
      </c>
      <c r="E2524" t="s">
        <v>311</v>
      </c>
      <c r="F2524" t="s">
        <v>0</v>
      </c>
      <c r="G2524" t="s">
        <v>2476</v>
      </c>
      <c r="I2524" t="s">
        <v>311</v>
      </c>
      <c r="J2524">
        <v>74</v>
      </c>
    </row>
    <row r="2525" spans="1:10" x14ac:dyDescent="0.35">
      <c r="A2525" t="s">
        <v>14312</v>
      </c>
      <c r="B2525">
        <v>51</v>
      </c>
      <c r="C2525">
        <v>874</v>
      </c>
      <c r="D2525">
        <v>806</v>
      </c>
      <c r="E2525" t="s">
        <v>319</v>
      </c>
      <c r="F2525" t="s">
        <v>0</v>
      </c>
      <c r="G2525" t="s">
        <v>2392</v>
      </c>
      <c r="H2525">
        <v>8.9580000000000002</v>
      </c>
      <c r="I2525">
        <v>84.32</v>
      </c>
      <c r="J2525">
        <v>31</v>
      </c>
    </row>
    <row r="2526" spans="1:10" x14ac:dyDescent="0.35">
      <c r="A2526" t="s">
        <v>14313</v>
      </c>
      <c r="B2526">
        <v>139</v>
      </c>
      <c r="C2526">
        <v>874</v>
      </c>
      <c r="D2526">
        <v>806</v>
      </c>
      <c r="E2526" t="s">
        <v>328</v>
      </c>
      <c r="F2526" t="s">
        <v>0</v>
      </c>
      <c r="G2526" t="s">
        <v>2077</v>
      </c>
      <c r="H2526">
        <v>3.2709999999999999</v>
      </c>
      <c r="I2526">
        <v>55.47</v>
      </c>
      <c r="J2526">
        <v>51</v>
      </c>
    </row>
    <row r="2527" spans="1:10" x14ac:dyDescent="0.35">
      <c r="A2527" t="s">
        <v>14314</v>
      </c>
      <c r="B2527">
        <v>265</v>
      </c>
      <c r="C2527">
        <v>873</v>
      </c>
      <c r="D2527">
        <v>808</v>
      </c>
      <c r="E2527" t="s">
        <v>312</v>
      </c>
      <c r="F2527" t="s">
        <v>0</v>
      </c>
      <c r="G2527" t="s">
        <v>2053</v>
      </c>
      <c r="H2527">
        <v>1.71</v>
      </c>
      <c r="I2527">
        <v>37.86</v>
      </c>
      <c r="J2527">
        <v>127</v>
      </c>
    </row>
    <row r="2528" spans="1:10" x14ac:dyDescent="0.35">
      <c r="A2528" t="s">
        <v>14315</v>
      </c>
      <c r="B2528">
        <v>196</v>
      </c>
      <c r="C2528">
        <v>870</v>
      </c>
      <c r="D2528">
        <v>809</v>
      </c>
      <c r="E2528" t="s">
        <v>312</v>
      </c>
      <c r="F2528" t="s">
        <v>0</v>
      </c>
      <c r="G2528" t="s">
        <v>4034</v>
      </c>
      <c r="H2528">
        <v>2.3119999999999998</v>
      </c>
      <c r="I2528">
        <v>47.28</v>
      </c>
      <c r="J2528">
        <v>78</v>
      </c>
    </row>
    <row r="2529" spans="1:10" x14ac:dyDescent="0.35">
      <c r="A2529" t="s">
        <v>14316</v>
      </c>
      <c r="B2529">
        <v>275</v>
      </c>
      <c r="C2529">
        <v>870</v>
      </c>
      <c r="D2529">
        <v>809</v>
      </c>
      <c r="E2529" t="s">
        <v>312</v>
      </c>
      <c r="F2529" t="s">
        <v>0</v>
      </c>
      <c r="G2529" t="s">
        <v>14317</v>
      </c>
      <c r="H2529">
        <v>2.1949999999999998</v>
      </c>
      <c r="I2529">
        <v>21.62</v>
      </c>
      <c r="J2529">
        <v>49</v>
      </c>
    </row>
    <row r="2530" spans="1:10" x14ac:dyDescent="0.35">
      <c r="A2530" t="s">
        <v>14318</v>
      </c>
      <c r="B2530">
        <v>254</v>
      </c>
      <c r="C2530">
        <v>868</v>
      </c>
      <c r="D2530">
        <v>811</v>
      </c>
      <c r="E2530" t="s">
        <v>319</v>
      </c>
      <c r="F2530" t="s">
        <v>0</v>
      </c>
      <c r="G2530" t="s">
        <v>2734</v>
      </c>
      <c r="H2530">
        <v>2.891</v>
      </c>
      <c r="I2530">
        <v>82.26</v>
      </c>
      <c r="J2530">
        <v>80</v>
      </c>
    </row>
    <row r="2531" spans="1:10" x14ac:dyDescent="0.35">
      <c r="A2531" t="s">
        <v>14319</v>
      </c>
      <c r="B2531">
        <v>250</v>
      </c>
      <c r="C2531">
        <v>867</v>
      </c>
      <c r="D2531">
        <v>812</v>
      </c>
      <c r="E2531" t="s">
        <v>312</v>
      </c>
      <c r="F2531" t="s">
        <v>0</v>
      </c>
      <c r="G2531" t="s">
        <v>4399</v>
      </c>
      <c r="H2531">
        <v>1.6080000000000001</v>
      </c>
      <c r="I2531">
        <v>27.94</v>
      </c>
      <c r="J2531">
        <v>70</v>
      </c>
    </row>
    <row r="2532" spans="1:10" x14ac:dyDescent="0.35">
      <c r="A2532" t="s">
        <v>14320</v>
      </c>
      <c r="B2532">
        <v>132</v>
      </c>
      <c r="C2532">
        <v>863</v>
      </c>
      <c r="D2532">
        <v>813</v>
      </c>
      <c r="E2532" t="s">
        <v>319</v>
      </c>
      <c r="F2532" t="s">
        <v>0</v>
      </c>
      <c r="G2532" t="s">
        <v>7789</v>
      </c>
      <c r="H2532">
        <v>3.1850000000000001</v>
      </c>
      <c r="I2532">
        <v>71.16</v>
      </c>
      <c r="J2532">
        <v>39</v>
      </c>
    </row>
    <row r="2533" spans="1:10" x14ac:dyDescent="0.35">
      <c r="A2533" t="s">
        <v>14321</v>
      </c>
      <c r="B2533">
        <v>202</v>
      </c>
      <c r="C2533">
        <v>862</v>
      </c>
      <c r="D2533">
        <v>814</v>
      </c>
      <c r="E2533" t="s">
        <v>328</v>
      </c>
      <c r="F2533" t="s">
        <v>0</v>
      </c>
      <c r="G2533" t="s">
        <v>3052</v>
      </c>
      <c r="H2533">
        <v>2.3849999999999998</v>
      </c>
      <c r="I2533">
        <v>72.569999999999993</v>
      </c>
      <c r="J2533">
        <v>59</v>
      </c>
    </row>
    <row r="2534" spans="1:10" x14ac:dyDescent="0.35">
      <c r="A2534" t="s">
        <v>14322</v>
      </c>
      <c r="B2534">
        <v>120</v>
      </c>
      <c r="C2534">
        <v>860</v>
      </c>
      <c r="D2534">
        <v>815</v>
      </c>
      <c r="E2534" t="s">
        <v>319</v>
      </c>
      <c r="F2534" t="s">
        <v>0</v>
      </c>
      <c r="G2534" t="s">
        <v>8101</v>
      </c>
      <c r="H2534">
        <v>4.1630000000000003</v>
      </c>
      <c r="I2534">
        <v>73.900000000000006</v>
      </c>
      <c r="J2534">
        <v>59</v>
      </c>
    </row>
    <row r="2535" spans="1:10" x14ac:dyDescent="0.35">
      <c r="A2535" t="s">
        <v>14323</v>
      </c>
      <c r="B2535">
        <v>183</v>
      </c>
      <c r="C2535">
        <v>859</v>
      </c>
      <c r="D2535">
        <v>816</v>
      </c>
      <c r="E2535" t="s">
        <v>328</v>
      </c>
      <c r="F2535" t="s">
        <v>0</v>
      </c>
      <c r="G2535" t="s">
        <v>6040</v>
      </c>
      <c r="H2535">
        <v>2.5659999999999998</v>
      </c>
      <c r="I2535">
        <v>53.78</v>
      </c>
      <c r="J2535">
        <v>60</v>
      </c>
    </row>
    <row r="2536" spans="1:10" x14ac:dyDescent="0.35">
      <c r="A2536" t="s">
        <v>14324</v>
      </c>
      <c r="B2536">
        <v>168</v>
      </c>
      <c r="C2536">
        <v>859</v>
      </c>
      <c r="D2536">
        <v>816</v>
      </c>
      <c r="E2536" t="s">
        <v>319</v>
      </c>
      <c r="F2536" t="s">
        <v>0</v>
      </c>
      <c r="G2536" t="s">
        <v>14325</v>
      </c>
      <c r="H2536">
        <v>3.9169999999999998</v>
      </c>
      <c r="I2536">
        <v>76.72</v>
      </c>
      <c r="J2536">
        <v>39</v>
      </c>
    </row>
    <row r="2537" spans="1:10" x14ac:dyDescent="0.35">
      <c r="A2537" t="s">
        <v>14326</v>
      </c>
      <c r="B2537">
        <v>167</v>
      </c>
      <c r="C2537">
        <v>855</v>
      </c>
      <c r="D2537">
        <v>818</v>
      </c>
      <c r="E2537" t="s">
        <v>312</v>
      </c>
      <c r="F2537" t="s">
        <v>0</v>
      </c>
      <c r="G2537" t="s">
        <v>8446</v>
      </c>
      <c r="H2537">
        <v>2.54</v>
      </c>
      <c r="I2537">
        <v>31.1</v>
      </c>
      <c r="J2537">
        <v>29</v>
      </c>
    </row>
    <row r="2538" spans="1:10" x14ac:dyDescent="0.35">
      <c r="A2538" t="s">
        <v>14327</v>
      </c>
      <c r="B2538">
        <v>156</v>
      </c>
      <c r="C2538">
        <v>855</v>
      </c>
      <c r="D2538">
        <v>818</v>
      </c>
      <c r="E2538" t="s">
        <v>319</v>
      </c>
      <c r="F2538" t="s">
        <v>0</v>
      </c>
      <c r="G2538" t="s">
        <v>14328</v>
      </c>
      <c r="H2538">
        <v>2.9089999999999998</v>
      </c>
      <c r="I2538">
        <v>79.8</v>
      </c>
      <c r="J2538">
        <v>78</v>
      </c>
    </row>
    <row r="2539" spans="1:10" x14ac:dyDescent="0.35">
      <c r="A2539" t="s">
        <v>14329</v>
      </c>
      <c r="B2539">
        <v>110</v>
      </c>
      <c r="C2539">
        <v>855</v>
      </c>
      <c r="D2539">
        <v>818</v>
      </c>
      <c r="E2539" t="s">
        <v>328</v>
      </c>
      <c r="F2539" t="s">
        <v>0</v>
      </c>
      <c r="G2539" t="s">
        <v>1845</v>
      </c>
      <c r="H2539">
        <v>4.1820000000000004</v>
      </c>
      <c r="I2539">
        <v>58.83</v>
      </c>
      <c r="J2539">
        <v>110</v>
      </c>
    </row>
    <row r="2540" spans="1:10" x14ac:dyDescent="0.35">
      <c r="A2540" t="s">
        <v>14330</v>
      </c>
      <c r="B2540">
        <v>362</v>
      </c>
      <c r="C2540">
        <v>854</v>
      </c>
      <c r="D2540">
        <v>821</v>
      </c>
      <c r="E2540" t="s">
        <v>328</v>
      </c>
      <c r="F2540" t="s">
        <v>0</v>
      </c>
      <c r="G2540" t="s">
        <v>7525</v>
      </c>
      <c r="H2540">
        <v>2.5859999999999999</v>
      </c>
      <c r="I2540">
        <v>46.04</v>
      </c>
      <c r="J2540">
        <v>220</v>
      </c>
    </row>
    <row r="2541" spans="1:10" x14ac:dyDescent="0.35">
      <c r="A2541" t="s">
        <v>14331</v>
      </c>
      <c r="B2541">
        <v>317</v>
      </c>
      <c r="C2541">
        <v>854</v>
      </c>
      <c r="D2541">
        <v>821</v>
      </c>
      <c r="E2541" t="s">
        <v>328</v>
      </c>
      <c r="F2541" t="s">
        <v>0</v>
      </c>
      <c r="G2541" t="s">
        <v>3052</v>
      </c>
      <c r="H2541">
        <v>1.669</v>
      </c>
      <c r="I2541">
        <v>53.12</v>
      </c>
      <c r="J2541">
        <v>125</v>
      </c>
    </row>
    <row r="2542" spans="1:10" x14ac:dyDescent="0.35">
      <c r="A2542" t="s">
        <v>14332</v>
      </c>
      <c r="B2542">
        <v>151</v>
      </c>
      <c r="C2542">
        <v>851</v>
      </c>
      <c r="D2542">
        <v>823</v>
      </c>
      <c r="E2542" t="s">
        <v>319</v>
      </c>
      <c r="F2542" t="s">
        <v>0</v>
      </c>
      <c r="G2542" t="s">
        <v>4124</v>
      </c>
      <c r="H2542">
        <v>3.41</v>
      </c>
      <c r="I2542">
        <v>81.58</v>
      </c>
      <c r="J2542">
        <v>31</v>
      </c>
    </row>
    <row r="2543" spans="1:10" x14ac:dyDescent="0.35">
      <c r="A2543" t="s">
        <v>14333</v>
      </c>
      <c r="B2543">
        <v>154</v>
      </c>
      <c r="C2543">
        <v>851</v>
      </c>
      <c r="D2543">
        <v>823</v>
      </c>
      <c r="E2543" t="s">
        <v>312</v>
      </c>
      <c r="F2543" t="s">
        <v>0</v>
      </c>
      <c r="G2543" t="s">
        <v>2652</v>
      </c>
      <c r="H2543">
        <v>2.645</v>
      </c>
      <c r="I2543">
        <v>40.29</v>
      </c>
      <c r="J2543">
        <v>56</v>
      </c>
    </row>
    <row r="2544" spans="1:10" x14ac:dyDescent="0.35">
      <c r="A2544" t="s">
        <v>14334</v>
      </c>
      <c r="B2544">
        <v>117</v>
      </c>
      <c r="C2544">
        <v>849</v>
      </c>
      <c r="D2544">
        <v>825</v>
      </c>
      <c r="E2544" t="s">
        <v>328</v>
      </c>
      <c r="F2544" t="s">
        <v>0</v>
      </c>
      <c r="G2544" t="s">
        <v>2302</v>
      </c>
      <c r="H2544">
        <v>3.798</v>
      </c>
      <c r="I2544">
        <v>56.15</v>
      </c>
      <c r="J2544">
        <v>47</v>
      </c>
    </row>
    <row r="2545" spans="1:10" x14ac:dyDescent="0.35">
      <c r="A2545" t="s">
        <v>14335</v>
      </c>
      <c r="B2545">
        <v>226</v>
      </c>
      <c r="C2545">
        <v>849</v>
      </c>
      <c r="D2545">
        <v>825</v>
      </c>
      <c r="E2545" t="s">
        <v>312</v>
      </c>
      <c r="F2545" t="s">
        <v>0</v>
      </c>
      <c r="G2545" t="s">
        <v>14336</v>
      </c>
      <c r="H2545">
        <v>1.915</v>
      </c>
      <c r="I2545">
        <v>28.48</v>
      </c>
      <c r="J2545">
        <v>86</v>
      </c>
    </row>
    <row r="2546" spans="1:10" x14ac:dyDescent="0.35">
      <c r="A2546" t="s">
        <v>14337</v>
      </c>
      <c r="B2546">
        <v>109</v>
      </c>
      <c r="C2546">
        <v>848</v>
      </c>
      <c r="D2546">
        <v>827</v>
      </c>
      <c r="E2546" t="s">
        <v>328</v>
      </c>
      <c r="F2546" t="s">
        <v>0</v>
      </c>
      <c r="G2546" t="s">
        <v>14338</v>
      </c>
      <c r="H2546">
        <v>4.343</v>
      </c>
      <c r="I2546">
        <v>75.290000000000006</v>
      </c>
      <c r="J2546">
        <v>44</v>
      </c>
    </row>
    <row r="2547" spans="1:10" x14ac:dyDescent="0.35">
      <c r="A2547" t="s">
        <v>14339</v>
      </c>
      <c r="B2547">
        <v>197</v>
      </c>
      <c r="C2547">
        <v>847</v>
      </c>
      <c r="D2547">
        <v>828</v>
      </c>
      <c r="E2547" t="s">
        <v>319</v>
      </c>
      <c r="F2547" t="s">
        <v>0</v>
      </c>
      <c r="G2547" t="s">
        <v>3986</v>
      </c>
      <c r="H2547">
        <v>2.72</v>
      </c>
      <c r="I2547">
        <v>55.15</v>
      </c>
      <c r="J2547">
        <v>96</v>
      </c>
    </row>
    <row r="2548" spans="1:10" x14ac:dyDescent="0.35">
      <c r="A2548" t="s">
        <v>14340</v>
      </c>
      <c r="B2548">
        <v>294</v>
      </c>
      <c r="C2548">
        <v>846</v>
      </c>
      <c r="D2548">
        <v>829</v>
      </c>
      <c r="E2548" t="s">
        <v>334</v>
      </c>
      <c r="F2548" t="s">
        <v>0</v>
      </c>
      <c r="G2548" t="s">
        <v>2402</v>
      </c>
      <c r="H2548">
        <v>1.667</v>
      </c>
      <c r="I2548">
        <v>14.34</v>
      </c>
      <c r="J2548">
        <v>72</v>
      </c>
    </row>
    <row r="2549" spans="1:10" x14ac:dyDescent="0.35">
      <c r="A2549" t="s">
        <v>14341</v>
      </c>
      <c r="B2549">
        <v>197</v>
      </c>
      <c r="C2549">
        <v>842</v>
      </c>
      <c r="D2549">
        <v>830</v>
      </c>
      <c r="E2549" t="s">
        <v>328</v>
      </c>
      <c r="F2549" t="s">
        <v>0</v>
      </c>
      <c r="G2549" t="s">
        <v>2893</v>
      </c>
      <c r="H2549">
        <v>2.4540000000000002</v>
      </c>
      <c r="I2549">
        <v>40.76</v>
      </c>
      <c r="J2549">
        <v>21</v>
      </c>
    </row>
    <row r="2550" spans="1:10" x14ac:dyDescent="0.35">
      <c r="A2550" t="s">
        <v>14342</v>
      </c>
      <c r="B2550">
        <v>338</v>
      </c>
      <c r="C2550">
        <v>840</v>
      </c>
      <c r="D2550">
        <v>831</v>
      </c>
      <c r="E2550" t="s">
        <v>311</v>
      </c>
      <c r="F2550" t="s">
        <v>0</v>
      </c>
      <c r="G2550" t="s">
        <v>1759</v>
      </c>
      <c r="I2550" t="s">
        <v>311</v>
      </c>
      <c r="J2550">
        <v>337</v>
      </c>
    </row>
    <row r="2551" spans="1:10" x14ac:dyDescent="0.35">
      <c r="A2551" t="s">
        <v>14343</v>
      </c>
      <c r="B2551">
        <v>141</v>
      </c>
      <c r="C2551">
        <v>837</v>
      </c>
      <c r="D2551">
        <v>832</v>
      </c>
      <c r="E2551" t="s">
        <v>312</v>
      </c>
      <c r="F2551" t="s">
        <v>0</v>
      </c>
      <c r="G2551" t="s">
        <v>2146</v>
      </c>
      <c r="H2551">
        <v>2.6789999999999998</v>
      </c>
      <c r="I2551">
        <v>28.54</v>
      </c>
      <c r="J2551">
        <v>76</v>
      </c>
    </row>
    <row r="2552" spans="1:10" x14ac:dyDescent="0.35">
      <c r="A2552" t="s">
        <v>14344</v>
      </c>
      <c r="B2552">
        <v>138</v>
      </c>
      <c r="C2552">
        <v>836</v>
      </c>
      <c r="D2552">
        <v>833</v>
      </c>
      <c r="E2552" t="s">
        <v>311</v>
      </c>
      <c r="F2552" t="s">
        <v>0</v>
      </c>
      <c r="G2552" t="s">
        <v>2063</v>
      </c>
      <c r="I2552" t="s">
        <v>311</v>
      </c>
      <c r="J2552">
        <v>60</v>
      </c>
    </row>
    <row r="2553" spans="1:10" x14ac:dyDescent="0.35">
      <c r="A2553" t="s">
        <v>14345</v>
      </c>
      <c r="B2553">
        <v>142</v>
      </c>
      <c r="C2553">
        <v>832</v>
      </c>
      <c r="D2553">
        <v>834</v>
      </c>
      <c r="E2553" t="s">
        <v>328</v>
      </c>
      <c r="F2553" t="s">
        <v>0</v>
      </c>
      <c r="G2553" t="s">
        <v>14346</v>
      </c>
      <c r="H2553">
        <v>3.0470000000000002</v>
      </c>
      <c r="I2553">
        <v>52.95</v>
      </c>
      <c r="J2553">
        <v>63</v>
      </c>
    </row>
    <row r="2554" spans="1:10" x14ac:dyDescent="0.35">
      <c r="A2554" t="s">
        <v>14347</v>
      </c>
      <c r="B2554">
        <v>175</v>
      </c>
      <c r="C2554">
        <v>832</v>
      </c>
      <c r="D2554">
        <v>834</v>
      </c>
      <c r="E2554" t="s">
        <v>319</v>
      </c>
      <c r="F2554" t="s">
        <v>0</v>
      </c>
      <c r="G2554" t="s">
        <v>2734</v>
      </c>
      <c r="H2554">
        <v>2.8969999999999998</v>
      </c>
      <c r="I2554">
        <v>83.07</v>
      </c>
      <c r="J2554">
        <v>77</v>
      </c>
    </row>
    <row r="2555" spans="1:10" x14ac:dyDescent="0.35">
      <c r="A2555" t="s">
        <v>14348</v>
      </c>
      <c r="B2555">
        <v>134</v>
      </c>
      <c r="C2555">
        <v>829</v>
      </c>
      <c r="D2555">
        <v>836</v>
      </c>
      <c r="E2555" t="s">
        <v>319</v>
      </c>
      <c r="F2555" t="s">
        <v>0</v>
      </c>
      <c r="G2555" t="s">
        <v>2734</v>
      </c>
      <c r="H2555">
        <v>4.3470000000000004</v>
      </c>
      <c r="I2555">
        <v>96.37</v>
      </c>
      <c r="J2555">
        <v>37</v>
      </c>
    </row>
    <row r="2556" spans="1:10" x14ac:dyDescent="0.35">
      <c r="A2556" t="s">
        <v>14349</v>
      </c>
      <c r="B2556">
        <v>126</v>
      </c>
      <c r="C2556">
        <v>828</v>
      </c>
      <c r="D2556">
        <v>837</v>
      </c>
      <c r="E2556" t="s">
        <v>319</v>
      </c>
      <c r="F2556" t="s">
        <v>0</v>
      </c>
      <c r="G2556" t="s">
        <v>14350</v>
      </c>
      <c r="H2556">
        <v>3.3109999999999999</v>
      </c>
      <c r="I2556">
        <v>60.81</v>
      </c>
      <c r="J2556">
        <v>47</v>
      </c>
    </row>
    <row r="2557" spans="1:10" x14ac:dyDescent="0.35">
      <c r="A2557" t="s">
        <v>14351</v>
      </c>
      <c r="B2557">
        <v>282</v>
      </c>
      <c r="C2557">
        <v>827</v>
      </c>
      <c r="D2557">
        <v>838</v>
      </c>
      <c r="E2557" t="s">
        <v>328</v>
      </c>
      <c r="F2557" t="s">
        <v>0</v>
      </c>
      <c r="G2557" t="s">
        <v>14352</v>
      </c>
      <c r="H2557">
        <v>1.7150000000000001</v>
      </c>
      <c r="I2557">
        <v>40.520000000000003</v>
      </c>
      <c r="J2557">
        <v>131</v>
      </c>
    </row>
    <row r="2558" spans="1:10" x14ac:dyDescent="0.35">
      <c r="A2558" t="s">
        <v>14353</v>
      </c>
      <c r="B2558">
        <v>133</v>
      </c>
      <c r="C2558">
        <v>826</v>
      </c>
      <c r="D2558">
        <v>839</v>
      </c>
      <c r="E2558" t="s">
        <v>311</v>
      </c>
      <c r="F2558" t="s">
        <v>0</v>
      </c>
      <c r="G2558" t="s">
        <v>1798</v>
      </c>
      <c r="I2558" t="s">
        <v>311</v>
      </c>
      <c r="J2558">
        <v>14</v>
      </c>
    </row>
    <row r="2559" spans="1:10" x14ac:dyDescent="0.35">
      <c r="A2559" t="s">
        <v>14354</v>
      </c>
      <c r="B2559">
        <v>113</v>
      </c>
      <c r="C2559">
        <v>825</v>
      </c>
      <c r="D2559">
        <v>840</v>
      </c>
      <c r="E2559" t="s">
        <v>319</v>
      </c>
      <c r="F2559" t="s">
        <v>0</v>
      </c>
      <c r="G2559" t="s">
        <v>2333</v>
      </c>
      <c r="H2559">
        <v>4.0090000000000003</v>
      </c>
      <c r="I2559">
        <v>71.010000000000005</v>
      </c>
      <c r="J2559">
        <v>113</v>
      </c>
    </row>
    <row r="2560" spans="1:10" x14ac:dyDescent="0.35">
      <c r="A2560" t="s">
        <v>14355</v>
      </c>
      <c r="B2560">
        <v>227</v>
      </c>
      <c r="C2560">
        <v>824</v>
      </c>
      <c r="D2560">
        <v>841</v>
      </c>
      <c r="E2560" t="s">
        <v>328</v>
      </c>
      <c r="F2560" t="s">
        <v>0</v>
      </c>
      <c r="G2560" t="s">
        <v>2734</v>
      </c>
      <c r="H2560">
        <v>2.214</v>
      </c>
      <c r="I2560">
        <v>55.65</v>
      </c>
      <c r="J2560">
        <v>46</v>
      </c>
    </row>
    <row r="2561" spans="1:10" x14ac:dyDescent="0.35">
      <c r="A2561" t="s">
        <v>14356</v>
      </c>
      <c r="B2561">
        <v>318</v>
      </c>
      <c r="C2561">
        <v>823</v>
      </c>
      <c r="D2561">
        <v>842</v>
      </c>
      <c r="E2561" t="s">
        <v>328</v>
      </c>
      <c r="F2561" t="s">
        <v>0</v>
      </c>
      <c r="G2561" t="s">
        <v>2520</v>
      </c>
      <c r="H2561">
        <v>1.1990000000000001</v>
      </c>
      <c r="I2561">
        <v>66.11</v>
      </c>
      <c r="J2561">
        <v>179</v>
      </c>
    </row>
    <row r="2562" spans="1:10" x14ac:dyDescent="0.35">
      <c r="A2562" t="s">
        <v>14357</v>
      </c>
      <c r="B2562">
        <v>185</v>
      </c>
      <c r="C2562">
        <v>823</v>
      </c>
      <c r="D2562">
        <v>842</v>
      </c>
      <c r="E2562" t="s">
        <v>312</v>
      </c>
      <c r="F2562" t="s">
        <v>0</v>
      </c>
      <c r="G2562" t="s">
        <v>14358</v>
      </c>
      <c r="H2562">
        <v>2.5179999999999998</v>
      </c>
      <c r="I2562">
        <v>22.11</v>
      </c>
      <c r="J2562">
        <v>31</v>
      </c>
    </row>
    <row r="2563" spans="1:10" x14ac:dyDescent="0.35">
      <c r="A2563" t="s">
        <v>14359</v>
      </c>
      <c r="B2563">
        <v>161</v>
      </c>
      <c r="C2563">
        <v>820</v>
      </c>
      <c r="D2563">
        <v>844</v>
      </c>
      <c r="E2563" t="s">
        <v>312</v>
      </c>
      <c r="F2563" t="s">
        <v>0</v>
      </c>
      <c r="G2563" t="s">
        <v>14360</v>
      </c>
      <c r="H2563">
        <v>2.948</v>
      </c>
      <c r="I2563">
        <v>30.74</v>
      </c>
      <c r="J2563">
        <v>56</v>
      </c>
    </row>
    <row r="2564" spans="1:10" x14ac:dyDescent="0.35">
      <c r="A2564" t="s">
        <v>14361</v>
      </c>
      <c r="B2564">
        <v>491</v>
      </c>
      <c r="C2564">
        <v>815</v>
      </c>
      <c r="D2564">
        <v>845</v>
      </c>
      <c r="E2564" t="s">
        <v>334</v>
      </c>
      <c r="F2564" t="s">
        <v>0</v>
      </c>
      <c r="G2564" t="s">
        <v>4416</v>
      </c>
      <c r="H2564">
        <v>1.8759999999999999</v>
      </c>
      <c r="I2564">
        <v>15.23</v>
      </c>
      <c r="J2564">
        <v>88</v>
      </c>
    </row>
    <row r="2565" spans="1:10" x14ac:dyDescent="0.35">
      <c r="A2565" t="s">
        <v>14362</v>
      </c>
      <c r="B2565">
        <v>143</v>
      </c>
      <c r="C2565">
        <v>809</v>
      </c>
      <c r="D2565">
        <v>846</v>
      </c>
      <c r="E2565" t="s">
        <v>319</v>
      </c>
      <c r="F2565" t="s">
        <v>0</v>
      </c>
      <c r="G2565" t="s">
        <v>14363</v>
      </c>
      <c r="H2565">
        <v>3.081</v>
      </c>
      <c r="I2565">
        <v>72.37</v>
      </c>
      <c r="J2565">
        <v>71</v>
      </c>
    </row>
    <row r="2566" spans="1:10" x14ac:dyDescent="0.35">
      <c r="A2566" t="s">
        <v>14364</v>
      </c>
      <c r="B2566">
        <v>202</v>
      </c>
      <c r="C2566">
        <v>808</v>
      </c>
      <c r="D2566">
        <v>847</v>
      </c>
      <c r="E2566" t="s">
        <v>328</v>
      </c>
      <c r="F2566" t="s">
        <v>0</v>
      </c>
      <c r="G2566" t="s">
        <v>2734</v>
      </c>
      <c r="H2566">
        <v>2.226</v>
      </c>
      <c r="I2566">
        <v>58.07</v>
      </c>
      <c r="J2566">
        <v>29</v>
      </c>
    </row>
    <row r="2567" spans="1:10" x14ac:dyDescent="0.35">
      <c r="A2567" t="s">
        <v>14365</v>
      </c>
      <c r="B2567">
        <v>247</v>
      </c>
      <c r="C2567">
        <v>808</v>
      </c>
      <c r="D2567">
        <v>847</v>
      </c>
      <c r="E2567" t="s">
        <v>311</v>
      </c>
      <c r="F2567" t="s">
        <v>0</v>
      </c>
      <c r="G2567" t="s">
        <v>6759</v>
      </c>
      <c r="I2567" t="s">
        <v>311</v>
      </c>
      <c r="J2567">
        <v>115</v>
      </c>
    </row>
    <row r="2568" spans="1:10" x14ac:dyDescent="0.35">
      <c r="A2568" t="s">
        <v>14366</v>
      </c>
      <c r="B2568">
        <v>206</v>
      </c>
      <c r="C2568">
        <v>807</v>
      </c>
      <c r="D2568">
        <v>849</v>
      </c>
      <c r="E2568" t="s">
        <v>311</v>
      </c>
      <c r="F2568" t="s">
        <v>0</v>
      </c>
      <c r="G2568" t="s">
        <v>7438</v>
      </c>
      <c r="I2568" t="s">
        <v>311</v>
      </c>
      <c r="J2568">
        <v>52</v>
      </c>
    </row>
    <row r="2569" spans="1:10" x14ac:dyDescent="0.35">
      <c r="A2569" t="s">
        <v>14367</v>
      </c>
      <c r="B2569">
        <v>129</v>
      </c>
      <c r="C2569">
        <v>806</v>
      </c>
      <c r="D2569">
        <v>850</v>
      </c>
      <c r="E2569" t="s">
        <v>319</v>
      </c>
      <c r="F2569" t="s">
        <v>0</v>
      </c>
      <c r="G2569" t="s">
        <v>8101</v>
      </c>
      <c r="H2569">
        <v>3.887</v>
      </c>
      <c r="I2569">
        <v>67.95</v>
      </c>
      <c r="J2569">
        <v>50</v>
      </c>
    </row>
    <row r="2570" spans="1:10" x14ac:dyDescent="0.35">
      <c r="A2570" t="s">
        <v>14368</v>
      </c>
      <c r="B2570">
        <v>341</v>
      </c>
      <c r="C2570">
        <v>806</v>
      </c>
      <c r="D2570">
        <v>850</v>
      </c>
      <c r="E2570" t="s">
        <v>334</v>
      </c>
      <c r="F2570" t="s">
        <v>0</v>
      </c>
      <c r="G2570" t="s">
        <v>1914</v>
      </c>
      <c r="H2570">
        <v>1.222</v>
      </c>
      <c r="I2570">
        <v>23.3</v>
      </c>
      <c r="J2570">
        <v>35</v>
      </c>
    </row>
    <row r="2571" spans="1:10" x14ac:dyDescent="0.35">
      <c r="A2571" t="s">
        <v>14369</v>
      </c>
      <c r="B2571">
        <v>185</v>
      </c>
      <c r="C2571">
        <v>806</v>
      </c>
      <c r="D2571">
        <v>850</v>
      </c>
      <c r="E2571" t="s">
        <v>312</v>
      </c>
      <c r="F2571" t="s">
        <v>0</v>
      </c>
      <c r="G2571" t="s">
        <v>3026</v>
      </c>
      <c r="H2571">
        <v>2.133</v>
      </c>
      <c r="I2571">
        <v>40.26</v>
      </c>
      <c r="J2571">
        <v>135</v>
      </c>
    </row>
    <row r="2572" spans="1:10" x14ac:dyDescent="0.35">
      <c r="A2572" t="s">
        <v>14370</v>
      </c>
      <c r="B2572">
        <v>200</v>
      </c>
      <c r="C2572">
        <v>805</v>
      </c>
      <c r="D2572">
        <v>853</v>
      </c>
      <c r="E2572" t="s">
        <v>312</v>
      </c>
      <c r="F2572" t="s">
        <v>0</v>
      </c>
      <c r="G2572" t="s">
        <v>2235</v>
      </c>
      <c r="H2572">
        <v>2.35</v>
      </c>
      <c r="I2572">
        <v>43.69</v>
      </c>
      <c r="J2572">
        <v>43</v>
      </c>
    </row>
    <row r="2573" spans="1:10" x14ac:dyDescent="0.35">
      <c r="A2573" t="s">
        <v>14371</v>
      </c>
      <c r="B2573">
        <v>125</v>
      </c>
      <c r="C2573">
        <v>804</v>
      </c>
      <c r="D2573">
        <v>854</v>
      </c>
      <c r="E2573" t="s">
        <v>311</v>
      </c>
      <c r="F2573" t="s">
        <v>0</v>
      </c>
      <c r="G2573" t="s">
        <v>6759</v>
      </c>
      <c r="I2573" t="s">
        <v>311</v>
      </c>
      <c r="J2573">
        <v>67</v>
      </c>
    </row>
    <row r="2574" spans="1:10" x14ac:dyDescent="0.35">
      <c r="A2574" t="s">
        <v>14372</v>
      </c>
      <c r="B2574">
        <v>171</v>
      </c>
      <c r="C2574">
        <v>798</v>
      </c>
      <c r="D2574">
        <v>855</v>
      </c>
      <c r="E2574" t="s">
        <v>328</v>
      </c>
      <c r="F2574" t="s">
        <v>0</v>
      </c>
      <c r="G2574" t="s">
        <v>14373</v>
      </c>
      <c r="H2574">
        <v>2.2970000000000002</v>
      </c>
      <c r="I2574">
        <v>49.7</v>
      </c>
      <c r="J2574">
        <v>8</v>
      </c>
    </row>
    <row r="2575" spans="1:10" x14ac:dyDescent="0.35">
      <c r="A2575" t="s">
        <v>14374</v>
      </c>
      <c r="B2575">
        <v>170</v>
      </c>
      <c r="C2575">
        <v>798</v>
      </c>
      <c r="D2575">
        <v>855</v>
      </c>
      <c r="E2575" t="s">
        <v>312</v>
      </c>
      <c r="F2575" t="s">
        <v>0</v>
      </c>
      <c r="G2575" t="s">
        <v>3784</v>
      </c>
      <c r="H2575">
        <v>2.4620000000000002</v>
      </c>
      <c r="I2575">
        <v>39.1</v>
      </c>
      <c r="J2575">
        <v>68</v>
      </c>
    </row>
    <row r="2576" spans="1:10" x14ac:dyDescent="0.35">
      <c r="A2576" t="s">
        <v>14375</v>
      </c>
      <c r="B2576">
        <v>199</v>
      </c>
      <c r="C2576">
        <v>797</v>
      </c>
      <c r="D2576">
        <v>857</v>
      </c>
      <c r="E2576" t="s">
        <v>334</v>
      </c>
      <c r="F2576" t="s">
        <v>0</v>
      </c>
      <c r="G2576" t="s">
        <v>3308</v>
      </c>
      <c r="H2576">
        <v>1.952</v>
      </c>
      <c r="I2576">
        <v>27.78</v>
      </c>
      <c r="J2576">
        <v>89</v>
      </c>
    </row>
    <row r="2577" spans="1:10" x14ac:dyDescent="0.35">
      <c r="A2577" t="s">
        <v>14376</v>
      </c>
      <c r="B2577">
        <v>185</v>
      </c>
      <c r="C2577">
        <v>796</v>
      </c>
      <c r="D2577">
        <v>858</v>
      </c>
      <c r="E2577" t="s">
        <v>312</v>
      </c>
      <c r="F2577" t="s">
        <v>0</v>
      </c>
      <c r="G2577" t="s">
        <v>14377</v>
      </c>
      <c r="H2577">
        <v>2.0169999999999999</v>
      </c>
      <c r="I2577">
        <v>32.24</v>
      </c>
      <c r="J2577">
        <v>27</v>
      </c>
    </row>
    <row r="2578" spans="1:10" x14ac:dyDescent="0.35">
      <c r="A2578" t="s">
        <v>14378</v>
      </c>
      <c r="B2578">
        <v>133</v>
      </c>
      <c r="C2578">
        <v>794</v>
      </c>
      <c r="D2578">
        <v>859</v>
      </c>
      <c r="E2578" t="s">
        <v>312</v>
      </c>
      <c r="F2578" t="s">
        <v>0</v>
      </c>
      <c r="G2578" t="s">
        <v>14379</v>
      </c>
      <c r="H2578">
        <v>3.3250000000000002</v>
      </c>
      <c r="I2578">
        <v>41.67</v>
      </c>
      <c r="J2578">
        <v>36</v>
      </c>
    </row>
    <row r="2579" spans="1:10" x14ac:dyDescent="0.35">
      <c r="A2579" t="s">
        <v>14380</v>
      </c>
      <c r="B2579">
        <v>175</v>
      </c>
      <c r="C2579">
        <v>794</v>
      </c>
      <c r="D2579">
        <v>859</v>
      </c>
      <c r="E2579" t="s">
        <v>312</v>
      </c>
      <c r="F2579" t="s">
        <v>0</v>
      </c>
      <c r="G2579" t="s">
        <v>1969</v>
      </c>
      <c r="H2579">
        <v>2.8860000000000001</v>
      </c>
      <c r="I2579">
        <v>46.11</v>
      </c>
      <c r="J2579">
        <v>39</v>
      </c>
    </row>
    <row r="2580" spans="1:10" x14ac:dyDescent="0.35">
      <c r="A2580" t="s">
        <v>14381</v>
      </c>
      <c r="B2580">
        <v>160</v>
      </c>
      <c r="C2580">
        <v>792</v>
      </c>
      <c r="D2580">
        <v>861</v>
      </c>
      <c r="E2580" t="s">
        <v>328</v>
      </c>
      <c r="F2580" t="s">
        <v>0</v>
      </c>
      <c r="G2580" t="s">
        <v>2379</v>
      </c>
      <c r="H2580">
        <v>2.5110000000000001</v>
      </c>
      <c r="I2580">
        <v>55.67</v>
      </c>
      <c r="J2580">
        <v>160</v>
      </c>
    </row>
    <row r="2581" spans="1:10" x14ac:dyDescent="0.35">
      <c r="A2581" t="s">
        <v>14382</v>
      </c>
      <c r="B2581">
        <v>149</v>
      </c>
      <c r="C2581">
        <v>790</v>
      </c>
      <c r="D2581">
        <v>862</v>
      </c>
      <c r="E2581" t="s">
        <v>319</v>
      </c>
      <c r="F2581" t="s">
        <v>0</v>
      </c>
      <c r="G2581" t="s">
        <v>14383</v>
      </c>
      <c r="H2581">
        <v>2.5179999999999998</v>
      </c>
      <c r="I2581">
        <v>68.14</v>
      </c>
      <c r="J2581">
        <v>84</v>
      </c>
    </row>
    <row r="2582" spans="1:10" x14ac:dyDescent="0.35">
      <c r="A2582" t="s">
        <v>14384</v>
      </c>
      <c r="B2582">
        <v>159</v>
      </c>
      <c r="C2582">
        <v>788</v>
      </c>
      <c r="D2582">
        <v>863</v>
      </c>
      <c r="E2582" t="s">
        <v>328</v>
      </c>
      <c r="F2582" t="s">
        <v>0</v>
      </c>
      <c r="G2582" t="s">
        <v>4090</v>
      </c>
      <c r="H2582">
        <v>2.5379999999999998</v>
      </c>
      <c r="I2582">
        <v>59.8</v>
      </c>
      <c r="J2582">
        <v>27</v>
      </c>
    </row>
    <row r="2583" spans="1:10" x14ac:dyDescent="0.35">
      <c r="A2583" t="s">
        <v>14385</v>
      </c>
      <c r="B2583">
        <v>105</v>
      </c>
      <c r="C2583">
        <v>782</v>
      </c>
      <c r="D2583">
        <v>864</v>
      </c>
      <c r="E2583" t="s">
        <v>319</v>
      </c>
      <c r="F2583" t="s">
        <v>0</v>
      </c>
      <c r="G2583" t="s">
        <v>3451</v>
      </c>
      <c r="H2583">
        <v>5.47</v>
      </c>
      <c r="I2583">
        <v>68.010000000000005</v>
      </c>
      <c r="J2583">
        <v>16</v>
      </c>
    </row>
    <row r="2584" spans="1:10" x14ac:dyDescent="0.35">
      <c r="A2584" t="s">
        <v>14386</v>
      </c>
      <c r="B2584">
        <v>228</v>
      </c>
      <c r="C2584">
        <v>782</v>
      </c>
      <c r="D2584">
        <v>864</v>
      </c>
      <c r="E2584" t="s">
        <v>312</v>
      </c>
      <c r="F2584" t="s">
        <v>0</v>
      </c>
      <c r="G2584" t="s">
        <v>2412</v>
      </c>
      <c r="H2584">
        <v>1.83</v>
      </c>
      <c r="I2584">
        <v>38.28</v>
      </c>
      <c r="J2584">
        <v>90</v>
      </c>
    </row>
    <row r="2585" spans="1:10" x14ac:dyDescent="0.35">
      <c r="A2585" t="s">
        <v>14387</v>
      </c>
      <c r="B2585">
        <v>154</v>
      </c>
      <c r="C2585">
        <v>782</v>
      </c>
      <c r="D2585">
        <v>864</v>
      </c>
      <c r="E2585" t="s">
        <v>328</v>
      </c>
      <c r="F2585" t="s">
        <v>0</v>
      </c>
      <c r="G2585" t="s">
        <v>14388</v>
      </c>
      <c r="H2585">
        <v>2.4790000000000001</v>
      </c>
      <c r="I2585">
        <v>73.73</v>
      </c>
      <c r="J2585">
        <v>43</v>
      </c>
    </row>
    <row r="2586" spans="1:10" x14ac:dyDescent="0.35">
      <c r="A2586" t="s">
        <v>14389</v>
      </c>
      <c r="B2586">
        <v>214</v>
      </c>
      <c r="C2586">
        <v>779</v>
      </c>
      <c r="D2586">
        <v>867</v>
      </c>
      <c r="E2586" t="s">
        <v>328</v>
      </c>
      <c r="F2586" t="s">
        <v>0</v>
      </c>
      <c r="G2586" t="s">
        <v>1958</v>
      </c>
      <c r="H2586">
        <v>3.254</v>
      </c>
      <c r="I2586">
        <v>63.97</v>
      </c>
      <c r="J2586">
        <v>51</v>
      </c>
    </row>
    <row r="2587" spans="1:10" x14ac:dyDescent="0.35">
      <c r="A2587" t="s">
        <v>14390</v>
      </c>
      <c r="B2587">
        <v>267</v>
      </c>
      <c r="C2587">
        <v>779</v>
      </c>
      <c r="D2587">
        <v>867</v>
      </c>
      <c r="E2587" t="s">
        <v>312</v>
      </c>
      <c r="F2587" t="s">
        <v>0</v>
      </c>
      <c r="G2587" t="s">
        <v>3052</v>
      </c>
      <c r="H2587">
        <v>1.444</v>
      </c>
      <c r="I2587">
        <v>44.79</v>
      </c>
      <c r="J2587">
        <v>55</v>
      </c>
    </row>
    <row r="2588" spans="1:10" x14ac:dyDescent="0.35">
      <c r="A2588" t="s">
        <v>14391</v>
      </c>
      <c r="B2588">
        <v>340</v>
      </c>
      <c r="C2588">
        <v>775</v>
      </c>
      <c r="D2588">
        <v>869</v>
      </c>
      <c r="E2588" t="s">
        <v>328</v>
      </c>
      <c r="F2588" t="s">
        <v>0</v>
      </c>
      <c r="G2588" t="s">
        <v>4022</v>
      </c>
      <c r="H2588">
        <v>2.0209999999999999</v>
      </c>
      <c r="I2588">
        <v>51.6</v>
      </c>
      <c r="J2588">
        <v>127</v>
      </c>
    </row>
    <row r="2589" spans="1:10" x14ac:dyDescent="0.35">
      <c r="A2589" t="s">
        <v>14392</v>
      </c>
      <c r="B2589">
        <v>132</v>
      </c>
      <c r="C2589">
        <v>774</v>
      </c>
      <c r="D2589">
        <v>870</v>
      </c>
      <c r="E2589" t="s">
        <v>312</v>
      </c>
      <c r="F2589" t="s">
        <v>0</v>
      </c>
      <c r="G2589" t="s">
        <v>2316</v>
      </c>
      <c r="H2589">
        <v>2.992</v>
      </c>
      <c r="I2589">
        <v>35.64</v>
      </c>
      <c r="J2589">
        <v>131</v>
      </c>
    </row>
    <row r="2590" spans="1:10" x14ac:dyDescent="0.35">
      <c r="A2590" t="s">
        <v>14393</v>
      </c>
      <c r="B2590">
        <v>156</v>
      </c>
      <c r="C2590">
        <v>770</v>
      </c>
      <c r="D2590">
        <v>871</v>
      </c>
      <c r="E2590" t="s">
        <v>312</v>
      </c>
      <c r="F2590" t="s">
        <v>0</v>
      </c>
      <c r="G2590" t="s">
        <v>1958</v>
      </c>
      <c r="H2590">
        <v>2.4159999999999999</v>
      </c>
      <c r="I2590">
        <v>41.91</v>
      </c>
      <c r="J2590">
        <v>62</v>
      </c>
    </row>
    <row r="2591" spans="1:10" x14ac:dyDescent="0.35">
      <c r="A2591" t="s">
        <v>14394</v>
      </c>
      <c r="B2591">
        <v>238</v>
      </c>
      <c r="C2591">
        <v>768</v>
      </c>
      <c r="D2591">
        <v>872</v>
      </c>
      <c r="E2591" t="s">
        <v>328</v>
      </c>
      <c r="F2591" t="s">
        <v>0</v>
      </c>
      <c r="G2591" t="s">
        <v>14395</v>
      </c>
      <c r="H2591">
        <v>2.1749999999999998</v>
      </c>
      <c r="I2591">
        <v>61.49</v>
      </c>
      <c r="J2591">
        <v>126</v>
      </c>
    </row>
    <row r="2592" spans="1:10" x14ac:dyDescent="0.35">
      <c r="A2592" t="s">
        <v>14396</v>
      </c>
      <c r="B2592">
        <v>400</v>
      </c>
      <c r="C2592">
        <v>766</v>
      </c>
      <c r="D2592">
        <v>873</v>
      </c>
      <c r="E2592" t="s">
        <v>311</v>
      </c>
      <c r="F2592" t="s">
        <v>0</v>
      </c>
      <c r="G2592" t="s">
        <v>1900</v>
      </c>
      <c r="I2592" t="s">
        <v>311</v>
      </c>
      <c r="J2592">
        <v>134</v>
      </c>
    </row>
    <row r="2593" spans="1:10" x14ac:dyDescent="0.35">
      <c r="A2593" t="s">
        <v>14397</v>
      </c>
      <c r="B2593">
        <v>447</v>
      </c>
      <c r="C2593">
        <v>762</v>
      </c>
      <c r="D2593">
        <v>874</v>
      </c>
      <c r="E2593" t="s">
        <v>312</v>
      </c>
      <c r="F2593" t="s">
        <v>0</v>
      </c>
      <c r="G2593" t="s">
        <v>14398</v>
      </c>
      <c r="H2593">
        <v>2.3439999999999999</v>
      </c>
      <c r="I2593">
        <v>34.49</v>
      </c>
      <c r="J2593">
        <v>132</v>
      </c>
    </row>
    <row r="2594" spans="1:10" x14ac:dyDescent="0.35">
      <c r="A2594" t="s">
        <v>14399</v>
      </c>
      <c r="B2594">
        <v>92</v>
      </c>
      <c r="C2594">
        <v>762</v>
      </c>
      <c r="D2594">
        <v>874</v>
      </c>
      <c r="E2594" t="s">
        <v>319</v>
      </c>
      <c r="F2594" t="s">
        <v>0</v>
      </c>
      <c r="G2594" t="s">
        <v>2801</v>
      </c>
      <c r="H2594">
        <v>4.141</v>
      </c>
      <c r="I2594">
        <v>79.41</v>
      </c>
      <c r="J2594">
        <v>42</v>
      </c>
    </row>
    <row r="2595" spans="1:10" x14ac:dyDescent="0.35">
      <c r="A2595" t="s">
        <v>14400</v>
      </c>
      <c r="B2595">
        <v>246</v>
      </c>
      <c r="C2595">
        <v>760</v>
      </c>
      <c r="D2595">
        <v>876</v>
      </c>
      <c r="E2595" t="s">
        <v>311</v>
      </c>
      <c r="F2595" t="s">
        <v>0</v>
      </c>
      <c r="G2595" t="s">
        <v>1699</v>
      </c>
      <c r="I2595" t="s">
        <v>311</v>
      </c>
      <c r="J2595">
        <v>246</v>
      </c>
    </row>
    <row r="2596" spans="1:10" x14ac:dyDescent="0.35">
      <c r="A2596" t="s">
        <v>14401</v>
      </c>
      <c r="B2596">
        <v>151</v>
      </c>
      <c r="C2596">
        <v>755</v>
      </c>
      <c r="D2596">
        <v>877</v>
      </c>
      <c r="E2596" t="s">
        <v>319</v>
      </c>
      <c r="F2596" t="s">
        <v>0</v>
      </c>
      <c r="G2596" t="s">
        <v>3594</v>
      </c>
      <c r="H2596">
        <v>2.6930000000000001</v>
      </c>
      <c r="I2596">
        <v>84.38</v>
      </c>
      <c r="J2596">
        <v>37</v>
      </c>
    </row>
    <row r="2597" spans="1:10" x14ac:dyDescent="0.35">
      <c r="A2597" t="s">
        <v>14402</v>
      </c>
      <c r="B2597">
        <v>365</v>
      </c>
      <c r="C2597">
        <v>750</v>
      </c>
      <c r="D2597">
        <v>878</v>
      </c>
      <c r="E2597" t="s">
        <v>319</v>
      </c>
      <c r="F2597" t="s">
        <v>0</v>
      </c>
      <c r="G2597" t="s">
        <v>4921</v>
      </c>
      <c r="H2597">
        <v>3.1389999999999998</v>
      </c>
      <c r="I2597">
        <v>88.71</v>
      </c>
      <c r="J2597">
        <v>52</v>
      </c>
    </row>
    <row r="2598" spans="1:10" x14ac:dyDescent="0.35">
      <c r="A2598" t="s">
        <v>14403</v>
      </c>
      <c r="B2598">
        <v>142</v>
      </c>
      <c r="C2598">
        <v>749</v>
      </c>
      <c r="D2598">
        <v>879</v>
      </c>
      <c r="E2598" t="s">
        <v>312</v>
      </c>
      <c r="F2598" t="s">
        <v>0</v>
      </c>
      <c r="G2598" t="s">
        <v>2232</v>
      </c>
      <c r="H2598">
        <v>2.9620000000000002</v>
      </c>
      <c r="I2598">
        <v>24.67</v>
      </c>
      <c r="J2598">
        <v>58</v>
      </c>
    </row>
    <row r="2599" spans="1:10" x14ac:dyDescent="0.35">
      <c r="A2599" t="s">
        <v>14404</v>
      </c>
      <c r="B2599">
        <v>108</v>
      </c>
      <c r="C2599">
        <v>749</v>
      </c>
      <c r="D2599">
        <v>879</v>
      </c>
      <c r="E2599" t="s">
        <v>312</v>
      </c>
      <c r="F2599" t="s">
        <v>0</v>
      </c>
      <c r="G2599" t="s">
        <v>14405</v>
      </c>
      <c r="H2599">
        <v>3.3580000000000001</v>
      </c>
      <c r="I2599">
        <v>43.98</v>
      </c>
      <c r="J2599">
        <v>67</v>
      </c>
    </row>
    <row r="2600" spans="1:10" x14ac:dyDescent="0.35">
      <c r="A2600" t="s">
        <v>14406</v>
      </c>
      <c r="B2600">
        <v>161</v>
      </c>
      <c r="C2600">
        <v>748</v>
      </c>
      <c r="D2600">
        <v>881</v>
      </c>
      <c r="E2600" t="s">
        <v>312</v>
      </c>
      <c r="F2600" t="s">
        <v>0</v>
      </c>
      <c r="G2600" t="s">
        <v>14407</v>
      </c>
      <c r="H2600">
        <v>2.2149999999999999</v>
      </c>
      <c r="I2600">
        <v>35</v>
      </c>
      <c r="J2600">
        <v>34</v>
      </c>
    </row>
    <row r="2601" spans="1:10" x14ac:dyDescent="0.35">
      <c r="A2601" t="s">
        <v>14408</v>
      </c>
      <c r="B2601">
        <v>274</v>
      </c>
      <c r="C2601">
        <v>743</v>
      </c>
      <c r="D2601">
        <v>882</v>
      </c>
      <c r="E2601" t="s">
        <v>312</v>
      </c>
      <c r="F2601" t="s">
        <v>0</v>
      </c>
      <c r="G2601" t="s">
        <v>7840</v>
      </c>
      <c r="H2601">
        <v>1.379</v>
      </c>
      <c r="I2601">
        <v>18.670000000000002</v>
      </c>
      <c r="J2601">
        <v>56</v>
      </c>
    </row>
    <row r="2602" spans="1:10" x14ac:dyDescent="0.35">
      <c r="A2602" t="s">
        <v>14409</v>
      </c>
      <c r="B2602">
        <v>165</v>
      </c>
      <c r="C2602">
        <v>741</v>
      </c>
      <c r="D2602">
        <v>883</v>
      </c>
      <c r="E2602" t="s">
        <v>312</v>
      </c>
      <c r="F2602" t="s">
        <v>0</v>
      </c>
      <c r="G2602" t="s">
        <v>1967</v>
      </c>
      <c r="H2602">
        <v>2.57</v>
      </c>
      <c r="I2602">
        <v>33.1</v>
      </c>
      <c r="J2602">
        <v>165</v>
      </c>
    </row>
    <row r="2603" spans="1:10" x14ac:dyDescent="0.35">
      <c r="A2603" t="s">
        <v>14410</v>
      </c>
      <c r="B2603">
        <v>118</v>
      </c>
      <c r="C2603">
        <v>738</v>
      </c>
      <c r="D2603">
        <v>884</v>
      </c>
      <c r="E2603" t="s">
        <v>312</v>
      </c>
      <c r="F2603" t="s">
        <v>0</v>
      </c>
      <c r="G2603" t="s">
        <v>3375</v>
      </c>
      <c r="H2603">
        <v>3.6440000000000001</v>
      </c>
      <c r="I2603">
        <v>37.39</v>
      </c>
      <c r="J2603">
        <v>54</v>
      </c>
    </row>
    <row r="2604" spans="1:10" x14ac:dyDescent="0.35">
      <c r="A2604" t="s">
        <v>14411</v>
      </c>
      <c r="B2604">
        <v>255</v>
      </c>
      <c r="C2604">
        <v>735</v>
      </c>
      <c r="D2604">
        <v>885</v>
      </c>
      <c r="E2604" t="s">
        <v>312</v>
      </c>
      <c r="F2604" t="s">
        <v>0</v>
      </c>
      <c r="G2604" t="s">
        <v>14412</v>
      </c>
      <c r="H2604">
        <v>1.6679999999999999</v>
      </c>
      <c r="I2604">
        <v>26.11</v>
      </c>
      <c r="J2604">
        <v>48</v>
      </c>
    </row>
    <row r="2605" spans="1:10" x14ac:dyDescent="0.35">
      <c r="A2605" t="s">
        <v>14413</v>
      </c>
      <c r="B2605">
        <v>61</v>
      </c>
      <c r="C2605">
        <v>733</v>
      </c>
      <c r="D2605">
        <v>886</v>
      </c>
      <c r="E2605" t="s">
        <v>319</v>
      </c>
      <c r="F2605" t="s">
        <v>0</v>
      </c>
      <c r="G2605" t="s">
        <v>3819</v>
      </c>
      <c r="H2605">
        <v>6.6669999999999998</v>
      </c>
      <c r="I2605">
        <v>99.28</v>
      </c>
      <c r="J2605">
        <v>23</v>
      </c>
    </row>
    <row r="2606" spans="1:10" x14ac:dyDescent="0.35">
      <c r="A2606" t="s">
        <v>14414</v>
      </c>
      <c r="B2606">
        <v>257</v>
      </c>
      <c r="C2606">
        <v>732</v>
      </c>
      <c r="D2606">
        <v>887</v>
      </c>
      <c r="E2606" t="s">
        <v>312</v>
      </c>
      <c r="F2606" t="s">
        <v>0</v>
      </c>
      <c r="G2606" t="s">
        <v>2983</v>
      </c>
      <c r="H2606">
        <v>1.696</v>
      </c>
      <c r="I2606">
        <v>34.26</v>
      </c>
      <c r="J2606">
        <v>53</v>
      </c>
    </row>
    <row r="2607" spans="1:10" x14ac:dyDescent="0.35">
      <c r="A2607" t="s">
        <v>14415</v>
      </c>
      <c r="B2607">
        <v>106</v>
      </c>
      <c r="C2607">
        <v>729</v>
      </c>
      <c r="D2607">
        <v>888</v>
      </c>
      <c r="E2607" t="s">
        <v>312</v>
      </c>
      <c r="F2607" t="s">
        <v>0</v>
      </c>
      <c r="G2607" t="s">
        <v>3375</v>
      </c>
      <c r="H2607">
        <v>3.42</v>
      </c>
      <c r="I2607">
        <v>33.409999999999997</v>
      </c>
      <c r="J2607">
        <v>37</v>
      </c>
    </row>
    <row r="2608" spans="1:10" x14ac:dyDescent="0.35">
      <c r="A2608" t="s">
        <v>14416</v>
      </c>
      <c r="B2608">
        <v>147</v>
      </c>
      <c r="C2608">
        <v>725</v>
      </c>
      <c r="D2608">
        <v>889</v>
      </c>
      <c r="E2608" t="s">
        <v>328</v>
      </c>
      <c r="F2608" t="s">
        <v>0</v>
      </c>
      <c r="G2608" t="s">
        <v>14417</v>
      </c>
      <c r="H2608">
        <v>2.6030000000000002</v>
      </c>
      <c r="I2608">
        <v>40.25</v>
      </c>
      <c r="J2608">
        <v>27</v>
      </c>
    </row>
    <row r="2609" spans="1:10" x14ac:dyDescent="0.35">
      <c r="A2609" t="s">
        <v>14418</v>
      </c>
      <c r="B2609">
        <v>246</v>
      </c>
      <c r="C2609">
        <v>725</v>
      </c>
      <c r="D2609">
        <v>889</v>
      </c>
      <c r="E2609" t="s">
        <v>311</v>
      </c>
      <c r="F2609" t="s">
        <v>0</v>
      </c>
      <c r="G2609" t="s">
        <v>14419</v>
      </c>
      <c r="I2609" t="s">
        <v>311</v>
      </c>
      <c r="J2609">
        <v>240</v>
      </c>
    </row>
    <row r="2610" spans="1:10" x14ac:dyDescent="0.35">
      <c r="A2610" t="s">
        <v>14420</v>
      </c>
      <c r="B2610">
        <v>54</v>
      </c>
      <c r="C2610">
        <v>724</v>
      </c>
      <c r="D2610">
        <v>891</v>
      </c>
      <c r="E2610" t="s">
        <v>319</v>
      </c>
      <c r="F2610" t="s">
        <v>0</v>
      </c>
      <c r="G2610" t="s">
        <v>3375</v>
      </c>
      <c r="H2610">
        <v>7.875</v>
      </c>
      <c r="I2610">
        <v>81.64</v>
      </c>
      <c r="J2610">
        <v>12</v>
      </c>
    </row>
    <row r="2611" spans="1:10" x14ac:dyDescent="0.35">
      <c r="A2611" t="s">
        <v>14421</v>
      </c>
      <c r="B2611">
        <v>92</v>
      </c>
      <c r="C2611">
        <v>723</v>
      </c>
      <c r="D2611">
        <v>892</v>
      </c>
      <c r="E2611" t="s">
        <v>311</v>
      </c>
      <c r="F2611" t="s">
        <v>0</v>
      </c>
      <c r="G2611" t="s">
        <v>14422</v>
      </c>
      <c r="I2611" t="s">
        <v>311</v>
      </c>
      <c r="J2611">
        <v>27</v>
      </c>
    </row>
    <row r="2612" spans="1:10" x14ac:dyDescent="0.35">
      <c r="A2612" t="s">
        <v>14423</v>
      </c>
      <c r="B2612">
        <v>157</v>
      </c>
      <c r="C2612">
        <v>723</v>
      </c>
      <c r="D2612">
        <v>892</v>
      </c>
      <c r="E2612" t="s">
        <v>319</v>
      </c>
      <c r="F2612" t="s">
        <v>0</v>
      </c>
      <c r="G2612" t="s">
        <v>14424</v>
      </c>
      <c r="H2612">
        <v>4.1109999999999998</v>
      </c>
      <c r="I2612">
        <v>67.22</v>
      </c>
      <c r="J2612">
        <v>73</v>
      </c>
    </row>
    <row r="2613" spans="1:10" x14ac:dyDescent="0.35">
      <c r="A2613" t="s">
        <v>14425</v>
      </c>
      <c r="B2613">
        <v>76</v>
      </c>
      <c r="C2613">
        <v>717</v>
      </c>
      <c r="D2613">
        <v>894</v>
      </c>
      <c r="E2613" t="s">
        <v>328</v>
      </c>
      <c r="F2613" t="s">
        <v>0</v>
      </c>
      <c r="G2613" t="s">
        <v>2392</v>
      </c>
      <c r="H2613">
        <v>5.7610000000000001</v>
      </c>
      <c r="I2613">
        <v>62.24</v>
      </c>
      <c r="J2613">
        <v>35</v>
      </c>
    </row>
    <row r="2614" spans="1:10" x14ac:dyDescent="0.35">
      <c r="A2614" t="s">
        <v>14426</v>
      </c>
      <c r="B2614">
        <v>119</v>
      </c>
      <c r="C2614">
        <v>717</v>
      </c>
      <c r="D2614">
        <v>894</v>
      </c>
      <c r="E2614" t="s">
        <v>328</v>
      </c>
      <c r="F2614" t="s">
        <v>0</v>
      </c>
      <c r="G2614" t="s">
        <v>8446</v>
      </c>
      <c r="H2614">
        <v>3.1019999999999999</v>
      </c>
      <c r="I2614">
        <v>45.91</v>
      </c>
      <c r="J2614">
        <v>60</v>
      </c>
    </row>
    <row r="2615" spans="1:10" x14ac:dyDescent="0.35">
      <c r="A2615" t="s">
        <v>14427</v>
      </c>
      <c r="B2615">
        <v>168</v>
      </c>
      <c r="C2615">
        <v>716</v>
      </c>
      <c r="D2615">
        <v>896</v>
      </c>
      <c r="E2615" t="s">
        <v>319</v>
      </c>
      <c r="F2615" t="s">
        <v>0</v>
      </c>
      <c r="G2615" t="s">
        <v>7194</v>
      </c>
      <c r="H2615">
        <v>2.2480000000000002</v>
      </c>
      <c r="I2615">
        <v>84.48</v>
      </c>
      <c r="J2615">
        <v>77</v>
      </c>
    </row>
    <row r="2616" spans="1:10" x14ac:dyDescent="0.35">
      <c r="A2616" t="s">
        <v>14428</v>
      </c>
      <c r="B2616">
        <v>226</v>
      </c>
      <c r="C2616">
        <v>711</v>
      </c>
      <c r="D2616">
        <v>897</v>
      </c>
      <c r="E2616" t="s">
        <v>319</v>
      </c>
      <c r="F2616" t="s">
        <v>0</v>
      </c>
      <c r="G2616" t="s">
        <v>14429</v>
      </c>
      <c r="H2616">
        <v>2.0579999999999998</v>
      </c>
      <c r="I2616">
        <v>60.05</v>
      </c>
      <c r="J2616">
        <v>76</v>
      </c>
    </row>
    <row r="2617" spans="1:10" x14ac:dyDescent="0.35">
      <c r="A2617" t="s">
        <v>14430</v>
      </c>
      <c r="B2617">
        <v>227</v>
      </c>
      <c r="C2617">
        <v>707</v>
      </c>
      <c r="D2617">
        <v>898</v>
      </c>
      <c r="E2617" t="s">
        <v>311</v>
      </c>
      <c r="F2617" t="s">
        <v>0</v>
      </c>
      <c r="G2617" t="s">
        <v>2799</v>
      </c>
      <c r="I2617" t="s">
        <v>311</v>
      </c>
      <c r="J2617">
        <v>227</v>
      </c>
    </row>
    <row r="2618" spans="1:10" x14ac:dyDescent="0.35">
      <c r="A2618" t="s">
        <v>14431</v>
      </c>
      <c r="B2618">
        <v>52</v>
      </c>
      <c r="C2618">
        <v>706</v>
      </c>
      <c r="D2618">
        <v>899</v>
      </c>
      <c r="E2618" t="s">
        <v>319</v>
      </c>
      <c r="F2618" t="s">
        <v>0</v>
      </c>
      <c r="G2618" t="s">
        <v>1900</v>
      </c>
      <c r="H2618">
        <v>7.2880000000000003</v>
      </c>
      <c r="I2618">
        <v>78.06</v>
      </c>
      <c r="J2618">
        <v>35</v>
      </c>
    </row>
    <row r="2619" spans="1:10" x14ac:dyDescent="0.35">
      <c r="A2619" t="s">
        <v>14432</v>
      </c>
      <c r="B2619">
        <v>172</v>
      </c>
      <c r="C2619">
        <v>703</v>
      </c>
      <c r="D2619">
        <v>900</v>
      </c>
      <c r="E2619" t="s">
        <v>312</v>
      </c>
      <c r="F2619" t="s">
        <v>0</v>
      </c>
      <c r="G2619" t="s">
        <v>14433</v>
      </c>
      <c r="H2619">
        <v>2.206</v>
      </c>
      <c r="I2619">
        <v>29.15</v>
      </c>
      <c r="J2619">
        <v>46</v>
      </c>
    </row>
    <row r="2620" spans="1:10" x14ac:dyDescent="0.35">
      <c r="A2620" t="s">
        <v>14434</v>
      </c>
      <c r="B2620">
        <v>180</v>
      </c>
      <c r="C2620">
        <v>702</v>
      </c>
      <c r="D2620">
        <v>901</v>
      </c>
      <c r="E2620" t="s">
        <v>312</v>
      </c>
      <c r="F2620" t="s">
        <v>0</v>
      </c>
      <c r="G2620" t="s">
        <v>2412</v>
      </c>
      <c r="H2620">
        <v>1.879</v>
      </c>
      <c r="I2620">
        <v>44.96</v>
      </c>
      <c r="J2620">
        <v>40</v>
      </c>
    </row>
    <row r="2621" spans="1:10" x14ac:dyDescent="0.35">
      <c r="A2621" t="s">
        <v>14435</v>
      </c>
      <c r="B2621">
        <v>65</v>
      </c>
      <c r="C2621">
        <v>702</v>
      </c>
      <c r="D2621">
        <v>901</v>
      </c>
      <c r="E2621" t="s">
        <v>328</v>
      </c>
      <c r="F2621" t="s">
        <v>0</v>
      </c>
      <c r="G2621" t="s">
        <v>1798</v>
      </c>
      <c r="H2621">
        <v>6.016</v>
      </c>
      <c r="I2621">
        <v>61.76</v>
      </c>
      <c r="J2621">
        <v>30</v>
      </c>
    </row>
    <row r="2622" spans="1:10" x14ac:dyDescent="0.35">
      <c r="A2622" t="s">
        <v>14436</v>
      </c>
      <c r="B2622">
        <v>698</v>
      </c>
      <c r="C2622">
        <v>700</v>
      </c>
      <c r="D2622">
        <v>903</v>
      </c>
      <c r="E2622" t="s">
        <v>334</v>
      </c>
      <c r="F2622" t="s">
        <v>0</v>
      </c>
      <c r="G2622" t="s">
        <v>14437</v>
      </c>
      <c r="H2622">
        <v>1.9490000000000001</v>
      </c>
      <c r="I2622">
        <v>18.3</v>
      </c>
      <c r="J2622">
        <v>42</v>
      </c>
    </row>
    <row r="2623" spans="1:10" x14ac:dyDescent="0.35">
      <c r="A2623" t="s">
        <v>14438</v>
      </c>
      <c r="B2623">
        <v>270</v>
      </c>
      <c r="C2623">
        <v>699</v>
      </c>
      <c r="D2623">
        <v>904</v>
      </c>
      <c r="E2623" t="s">
        <v>312</v>
      </c>
      <c r="F2623" t="s">
        <v>0</v>
      </c>
      <c r="G2623" t="s">
        <v>2094</v>
      </c>
      <c r="H2623">
        <v>1.4239999999999999</v>
      </c>
      <c r="I2623">
        <v>23.08</v>
      </c>
      <c r="J2623">
        <v>28</v>
      </c>
    </row>
    <row r="2624" spans="1:10" x14ac:dyDescent="0.35">
      <c r="A2624" t="s">
        <v>14439</v>
      </c>
      <c r="B2624">
        <v>142</v>
      </c>
      <c r="C2624">
        <v>695</v>
      </c>
      <c r="D2624">
        <v>905</v>
      </c>
      <c r="E2624" t="s">
        <v>312</v>
      </c>
      <c r="F2624" t="s">
        <v>0</v>
      </c>
      <c r="G2624" t="s">
        <v>1815</v>
      </c>
      <c r="H2624">
        <v>2.831</v>
      </c>
      <c r="I2624">
        <v>40.21</v>
      </c>
      <c r="J2624">
        <v>22</v>
      </c>
    </row>
    <row r="2625" spans="1:10" x14ac:dyDescent="0.35">
      <c r="A2625" t="s">
        <v>14440</v>
      </c>
      <c r="B2625">
        <v>192</v>
      </c>
      <c r="C2625">
        <v>691</v>
      </c>
      <c r="D2625">
        <v>906</v>
      </c>
      <c r="E2625" t="s">
        <v>312</v>
      </c>
      <c r="F2625" t="s">
        <v>0</v>
      </c>
      <c r="G2625" t="s">
        <v>2594</v>
      </c>
      <c r="H2625">
        <v>1.6220000000000001</v>
      </c>
      <c r="I2625">
        <v>21.2</v>
      </c>
      <c r="J2625">
        <v>188</v>
      </c>
    </row>
    <row r="2626" spans="1:10" x14ac:dyDescent="0.35">
      <c r="A2626" t="s">
        <v>14441</v>
      </c>
      <c r="B2626">
        <v>311</v>
      </c>
      <c r="C2626">
        <v>690</v>
      </c>
      <c r="D2626">
        <v>907</v>
      </c>
      <c r="E2626" t="s">
        <v>311</v>
      </c>
      <c r="F2626" t="s">
        <v>0</v>
      </c>
      <c r="G2626" t="s">
        <v>2119</v>
      </c>
      <c r="I2626" t="s">
        <v>311</v>
      </c>
      <c r="J2626">
        <v>29</v>
      </c>
    </row>
    <row r="2627" spans="1:10" x14ac:dyDescent="0.35">
      <c r="A2627" t="s">
        <v>14442</v>
      </c>
      <c r="B2627">
        <v>164</v>
      </c>
      <c r="C2627">
        <v>690</v>
      </c>
      <c r="D2627">
        <v>907</v>
      </c>
      <c r="E2627" t="s">
        <v>311</v>
      </c>
      <c r="F2627" t="s">
        <v>0</v>
      </c>
      <c r="G2627" t="s">
        <v>1819</v>
      </c>
      <c r="I2627" t="s">
        <v>311</v>
      </c>
      <c r="J2627">
        <v>53</v>
      </c>
    </row>
    <row r="2628" spans="1:10" x14ac:dyDescent="0.35">
      <c r="A2628" t="s">
        <v>14443</v>
      </c>
      <c r="B2628">
        <v>146</v>
      </c>
      <c r="C2628">
        <v>690</v>
      </c>
      <c r="D2628">
        <v>907</v>
      </c>
      <c r="E2628" t="s">
        <v>312</v>
      </c>
      <c r="F2628" t="s">
        <v>0</v>
      </c>
      <c r="G2628" t="s">
        <v>2933</v>
      </c>
      <c r="H2628">
        <v>2.5</v>
      </c>
      <c r="I2628">
        <v>39.86</v>
      </c>
      <c r="J2628">
        <v>10</v>
      </c>
    </row>
    <row r="2629" spans="1:10" x14ac:dyDescent="0.35">
      <c r="A2629" t="s">
        <v>14444</v>
      </c>
      <c r="B2629">
        <v>153</v>
      </c>
      <c r="C2629">
        <v>688</v>
      </c>
      <c r="D2629">
        <v>910</v>
      </c>
      <c r="E2629" t="s">
        <v>328</v>
      </c>
      <c r="F2629" t="s">
        <v>0</v>
      </c>
      <c r="G2629" t="s">
        <v>1914</v>
      </c>
      <c r="H2629">
        <v>2.4340000000000002</v>
      </c>
      <c r="I2629">
        <v>57.14</v>
      </c>
      <c r="J2629">
        <v>39</v>
      </c>
    </row>
    <row r="2630" spans="1:10" x14ac:dyDescent="0.35">
      <c r="A2630" t="s">
        <v>14445</v>
      </c>
      <c r="B2630">
        <v>148</v>
      </c>
      <c r="C2630">
        <v>688</v>
      </c>
      <c r="D2630">
        <v>910</v>
      </c>
      <c r="E2630" t="s">
        <v>312</v>
      </c>
      <c r="F2630" t="s">
        <v>0</v>
      </c>
      <c r="G2630" t="s">
        <v>2302</v>
      </c>
      <c r="H2630">
        <v>2.6539999999999999</v>
      </c>
      <c r="I2630">
        <v>36.15</v>
      </c>
      <c r="J2630">
        <v>65</v>
      </c>
    </row>
    <row r="2631" spans="1:10" x14ac:dyDescent="0.35">
      <c r="A2631" t="s">
        <v>14446</v>
      </c>
      <c r="B2631">
        <v>155</v>
      </c>
      <c r="C2631">
        <v>686</v>
      </c>
      <c r="D2631">
        <v>912</v>
      </c>
      <c r="E2631" t="s">
        <v>311</v>
      </c>
      <c r="F2631" t="s">
        <v>0</v>
      </c>
      <c r="G2631" t="s">
        <v>2063</v>
      </c>
      <c r="I2631" t="s">
        <v>311</v>
      </c>
      <c r="J2631">
        <v>155</v>
      </c>
    </row>
    <row r="2632" spans="1:10" x14ac:dyDescent="0.35">
      <c r="A2632" t="s">
        <v>14447</v>
      </c>
      <c r="B2632">
        <v>98</v>
      </c>
      <c r="C2632">
        <v>676</v>
      </c>
      <c r="D2632">
        <v>913</v>
      </c>
      <c r="E2632" t="s">
        <v>319</v>
      </c>
      <c r="F2632" t="s">
        <v>0</v>
      </c>
      <c r="G2632" t="s">
        <v>14448</v>
      </c>
      <c r="H2632">
        <v>3.5670000000000002</v>
      </c>
      <c r="I2632">
        <v>73.52</v>
      </c>
      <c r="J2632">
        <v>45</v>
      </c>
    </row>
    <row r="2633" spans="1:10" x14ac:dyDescent="0.35">
      <c r="A2633" t="s">
        <v>14449</v>
      </c>
      <c r="B2633">
        <v>319</v>
      </c>
      <c r="C2633">
        <v>676</v>
      </c>
      <c r="D2633">
        <v>913</v>
      </c>
      <c r="E2633" t="s">
        <v>334</v>
      </c>
      <c r="F2633" t="s">
        <v>0</v>
      </c>
      <c r="G2633" t="s">
        <v>1961</v>
      </c>
      <c r="H2633">
        <v>1.0189999999999999</v>
      </c>
      <c r="I2633">
        <v>12.14</v>
      </c>
      <c r="J2633">
        <v>145</v>
      </c>
    </row>
    <row r="2634" spans="1:10" x14ac:dyDescent="0.35">
      <c r="A2634" t="s">
        <v>14450</v>
      </c>
      <c r="B2634">
        <v>116</v>
      </c>
      <c r="C2634">
        <v>675</v>
      </c>
      <c r="D2634">
        <v>915</v>
      </c>
      <c r="E2634" t="s">
        <v>319</v>
      </c>
      <c r="F2634" t="s">
        <v>0</v>
      </c>
      <c r="G2634" t="s">
        <v>13496</v>
      </c>
      <c r="H2634">
        <v>3.1619999999999999</v>
      </c>
      <c r="I2634">
        <v>74.510000000000005</v>
      </c>
      <c r="J2634">
        <v>78</v>
      </c>
    </row>
    <row r="2635" spans="1:10" x14ac:dyDescent="0.35">
      <c r="A2635" t="s">
        <v>14451</v>
      </c>
      <c r="B2635">
        <v>223</v>
      </c>
      <c r="C2635">
        <v>672</v>
      </c>
      <c r="D2635">
        <v>916</v>
      </c>
      <c r="E2635" t="s">
        <v>334</v>
      </c>
      <c r="F2635" t="s">
        <v>0</v>
      </c>
      <c r="G2635" t="s">
        <v>1759</v>
      </c>
      <c r="H2635">
        <v>1.4850000000000001</v>
      </c>
      <c r="I2635">
        <v>7.34</v>
      </c>
      <c r="J2635">
        <v>223</v>
      </c>
    </row>
    <row r="2636" spans="1:10" x14ac:dyDescent="0.35">
      <c r="A2636" t="s">
        <v>14452</v>
      </c>
      <c r="B2636">
        <v>132</v>
      </c>
      <c r="C2636">
        <v>669</v>
      </c>
      <c r="D2636">
        <v>917</v>
      </c>
      <c r="E2636" t="s">
        <v>328</v>
      </c>
      <c r="F2636" t="s">
        <v>0</v>
      </c>
      <c r="G2636" t="s">
        <v>8163</v>
      </c>
      <c r="H2636">
        <v>2.46</v>
      </c>
      <c r="I2636">
        <v>58.67</v>
      </c>
      <c r="J2636">
        <v>85</v>
      </c>
    </row>
    <row r="2637" spans="1:10" x14ac:dyDescent="0.35">
      <c r="A2637" t="s">
        <v>14453</v>
      </c>
      <c r="B2637">
        <v>181</v>
      </c>
      <c r="C2637">
        <v>665</v>
      </c>
      <c r="D2637">
        <v>918</v>
      </c>
      <c r="E2637" t="s">
        <v>312</v>
      </c>
      <c r="F2637" t="s">
        <v>0</v>
      </c>
      <c r="G2637" t="s">
        <v>1961</v>
      </c>
      <c r="H2637">
        <v>1.819</v>
      </c>
      <c r="I2637">
        <v>29.53</v>
      </c>
      <c r="J2637">
        <v>119</v>
      </c>
    </row>
    <row r="2638" spans="1:10" x14ac:dyDescent="0.35">
      <c r="A2638" t="s">
        <v>14454</v>
      </c>
      <c r="B2638">
        <v>182</v>
      </c>
      <c r="C2638">
        <v>665</v>
      </c>
      <c r="D2638">
        <v>918</v>
      </c>
      <c r="E2638" t="s">
        <v>311</v>
      </c>
      <c r="F2638" t="s">
        <v>0</v>
      </c>
      <c r="G2638" t="s">
        <v>2962</v>
      </c>
      <c r="I2638" t="s">
        <v>311</v>
      </c>
      <c r="J2638">
        <v>71</v>
      </c>
    </row>
    <row r="2639" spans="1:10" x14ac:dyDescent="0.35">
      <c r="A2639" t="s">
        <v>14455</v>
      </c>
      <c r="B2639">
        <v>221</v>
      </c>
      <c r="C2639">
        <v>660</v>
      </c>
      <c r="D2639">
        <v>920</v>
      </c>
      <c r="E2639" t="s">
        <v>312</v>
      </c>
      <c r="F2639" t="s">
        <v>0</v>
      </c>
      <c r="G2639" t="s">
        <v>14456</v>
      </c>
      <c r="H2639">
        <v>1.5669999999999999</v>
      </c>
      <c r="I2639">
        <v>29.42</v>
      </c>
      <c r="J2639">
        <v>39</v>
      </c>
    </row>
    <row r="2640" spans="1:10" x14ac:dyDescent="0.35">
      <c r="A2640" t="s">
        <v>14457</v>
      </c>
      <c r="B2640">
        <v>61</v>
      </c>
      <c r="C2640">
        <v>656</v>
      </c>
      <c r="D2640">
        <v>921</v>
      </c>
      <c r="E2640" t="s">
        <v>319</v>
      </c>
      <c r="F2640" t="s">
        <v>0</v>
      </c>
      <c r="G2640" t="s">
        <v>2772</v>
      </c>
      <c r="H2640">
        <v>6.19</v>
      </c>
      <c r="I2640">
        <v>91.62</v>
      </c>
      <c r="J2640">
        <v>44</v>
      </c>
    </row>
    <row r="2641" spans="1:10" x14ac:dyDescent="0.35">
      <c r="A2641" t="s">
        <v>14458</v>
      </c>
      <c r="B2641">
        <v>188</v>
      </c>
      <c r="C2641">
        <v>656</v>
      </c>
      <c r="D2641">
        <v>921</v>
      </c>
      <c r="E2641" t="s">
        <v>319</v>
      </c>
      <c r="F2641" t="s">
        <v>0</v>
      </c>
      <c r="G2641" t="s">
        <v>2520</v>
      </c>
      <c r="H2641">
        <v>1.649</v>
      </c>
      <c r="I2641">
        <v>81.78</v>
      </c>
      <c r="J2641">
        <v>181</v>
      </c>
    </row>
    <row r="2642" spans="1:10" x14ac:dyDescent="0.35">
      <c r="A2642" t="s">
        <v>14459</v>
      </c>
      <c r="B2642">
        <v>103</v>
      </c>
      <c r="C2642">
        <v>656</v>
      </c>
      <c r="D2642">
        <v>921</v>
      </c>
      <c r="E2642" t="s">
        <v>328</v>
      </c>
      <c r="F2642" t="s">
        <v>0</v>
      </c>
      <c r="G2642" t="s">
        <v>7727</v>
      </c>
      <c r="H2642">
        <v>3.1539999999999999</v>
      </c>
      <c r="I2642">
        <v>61.6</v>
      </c>
      <c r="J2642">
        <v>40</v>
      </c>
    </row>
    <row r="2643" spans="1:10" x14ac:dyDescent="0.35">
      <c r="A2643" t="s">
        <v>14460</v>
      </c>
      <c r="B2643">
        <v>296</v>
      </c>
      <c r="C2643">
        <v>654</v>
      </c>
      <c r="D2643">
        <v>924</v>
      </c>
      <c r="E2643" t="s">
        <v>334</v>
      </c>
      <c r="F2643" t="s">
        <v>0</v>
      </c>
      <c r="G2643" t="s">
        <v>8828</v>
      </c>
      <c r="H2643">
        <v>1.286</v>
      </c>
      <c r="I2643">
        <v>9.14</v>
      </c>
      <c r="J2643">
        <v>27</v>
      </c>
    </row>
    <row r="2644" spans="1:10" x14ac:dyDescent="0.35">
      <c r="A2644" t="s">
        <v>14461</v>
      </c>
      <c r="B2644">
        <v>291</v>
      </c>
      <c r="C2644">
        <v>652</v>
      </c>
      <c r="D2644">
        <v>925</v>
      </c>
      <c r="E2644" t="s">
        <v>311</v>
      </c>
      <c r="F2644" t="s">
        <v>0</v>
      </c>
      <c r="G2644" t="s">
        <v>2381</v>
      </c>
      <c r="I2644" t="s">
        <v>311</v>
      </c>
      <c r="J2644">
        <v>291</v>
      </c>
    </row>
    <row r="2645" spans="1:10" x14ac:dyDescent="0.35">
      <c r="A2645" t="s">
        <v>14462</v>
      </c>
      <c r="B2645">
        <v>180</v>
      </c>
      <c r="C2645">
        <v>651</v>
      </c>
      <c r="D2645">
        <v>926</v>
      </c>
      <c r="E2645" t="s">
        <v>312</v>
      </c>
      <c r="F2645" t="s">
        <v>0</v>
      </c>
      <c r="G2645" t="s">
        <v>2772</v>
      </c>
      <c r="H2645">
        <v>1.9630000000000001</v>
      </c>
      <c r="I2645">
        <v>39.090000000000003</v>
      </c>
      <c r="J2645">
        <v>99</v>
      </c>
    </row>
    <row r="2646" spans="1:10" x14ac:dyDescent="0.35">
      <c r="A2646" t="s">
        <v>14463</v>
      </c>
      <c r="B2646">
        <v>335</v>
      </c>
      <c r="C2646">
        <v>644</v>
      </c>
      <c r="D2646">
        <v>927</v>
      </c>
      <c r="E2646" t="s">
        <v>311</v>
      </c>
      <c r="F2646" t="s">
        <v>0</v>
      </c>
      <c r="G2646" t="s">
        <v>2003</v>
      </c>
      <c r="I2646" t="s">
        <v>311</v>
      </c>
      <c r="J2646">
        <v>10</v>
      </c>
    </row>
    <row r="2647" spans="1:10" x14ac:dyDescent="0.35">
      <c r="A2647" t="s">
        <v>14464</v>
      </c>
      <c r="B2647">
        <v>71</v>
      </c>
      <c r="C2647">
        <v>640</v>
      </c>
      <c r="D2647">
        <v>928</v>
      </c>
      <c r="E2647" t="s">
        <v>328</v>
      </c>
      <c r="F2647" t="s">
        <v>0</v>
      </c>
      <c r="G2647" t="s">
        <v>2539</v>
      </c>
      <c r="H2647">
        <v>4.3730000000000002</v>
      </c>
      <c r="I2647">
        <v>69.48</v>
      </c>
      <c r="J2647">
        <v>71</v>
      </c>
    </row>
    <row r="2648" spans="1:10" x14ac:dyDescent="0.35">
      <c r="A2648" t="s">
        <v>14465</v>
      </c>
      <c r="B2648">
        <v>129</v>
      </c>
      <c r="C2648">
        <v>640</v>
      </c>
      <c r="D2648">
        <v>928</v>
      </c>
      <c r="E2648" t="s">
        <v>328</v>
      </c>
      <c r="F2648" t="s">
        <v>0</v>
      </c>
      <c r="G2648" t="s">
        <v>8578</v>
      </c>
      <c r="H2648">
        <v>2.7109999999999999</v>
      </c>
      <c r="I2648">
        <v>51.79</v>
      </c>
      <c r="J2648">
        <v>43</v>
      </c>
    </row>
    <row r="2649" spans="1:10" x14ac:dyDescent="0.35">
      <c r="A2649" t="s">
        <v>14466</v>
      </c>
      <c r="B2649">
        <v>205</v>
      </c>
      <c r="C2649">
        <v>639</v>
      </c>
      <c r="D2649">
        <v>930</v>
      </c>
      <c r="E2649" t="s">
        <v>311</v>
      </c>
      <c r="F2649" t="s">
        <v>0</v>
      </c>
      <c r="G2649" t="s">
        <v>2801</v>
      </c>
      <c r="I2649" t="s">
        <v>311</v>
      </c>
      <c r="J2649">
        <v>51</v>
      </c>
    </row>
    <row r="2650" spans="1:10" x14ac:dyDescent="0.35">
      <c r="A2650" t="s">
        <v>14467</v>
      </c>
      <c r="B2650">
        <v>162</v>
      </c>
      <c r="C2650">
        <v>639</v>
      </c>
      <c r="D2650">
        <v>930</v>
      </c>
      <c r="E2650" t="s">
        <v>312</v>
      </c>
      <c r="F2650" t="s">
        <v>0</v>
      </c>
      <c r="G2650" t="s">
        <v>6057</v>
      </c>
      <c r="H2650">
        <v>2.0760000000000001</v>
      </c>
      <c r="I2650">
        <v>20.27</v>
      </c>
      <c r="J2650">
        <v>37</v>
      </c>
    </row>
    <row r="2651" spans="1:10" x14ac:dyDescent="0.35">
      <c r="A2651" t="s">
        <v>14468</v>
      </c>
      <c r="B2651">
        <v>176</v>
      </c>
      <c r="C2651">
        <v>638</v>
      </c>
      <c r="D2651">
        <v>932</v>
      </c>
      <c r="E2651" t="s">
        <v>312</v>
      </c>
      <c r="F2651" t="s">
        <v>0</v>
      </c>
      <c r="G2651" t="s">
        <v>3554</v>
      </c>
      <c r="H2651">
        <v>1.8640000000000001</v>
      </c>
      <c r="I2651">
        <v>42.27</v>
      </c>
      <c r="J2651">
        <v>53</v>
      </c>
    </row>
    <row r="2652" spans="1:10" x14ac:dyDescent="0.35">
      <c r="A2652" t="s">
        <v>14469</v>
      </c>
      <c r="B2652">
        <v>111</v>
      </c>
      <c r="C2652">
        <v>638</v>
      </c>
      <c r="D2652">
        <v>932</v>
      </c>
      <c r="E2652" t="s">
        <v>311</v>
      </c>
      <c r="F2652" t="s">
        <v>0</v>
      </c>
      <c r="G2652" t="s">
        <v>2799</v>
      </c>
      <c r="I2652" t="s">
        <v>311</v>
      </c>
      <c r="J2652">
        <v>10</v>
      </c>
    </row>
    <row r="2653" spans="1:10" x14ac:dyDescent="0.35">
      <c r="A2653" t="s">
        <v>14470</v>
      </c>
      <c r="B2653">
        <v>139</v>
      </c>
      <c r="C2653">
        <v>637</v>
      </c>
      <c r="D2653">
        <v>934</v>
      </c>
      <c r="E2653" t="s">
        <v>312</v>
      </c>
      <c r="F2653" t="s">
        <v>0</v>
      </c>
      <c r="G2653" t="s">
        <v>3784</v>
      </c>
      <c r="H2653">
        <v>2.15</v>
      </c>
      <c r="I2653">
        <v>32.69</v>
      </c>
      <c r="J2653">
        <v>55</v>
      </c>
    </row>
    <row r="2654" spans="1:10" x14ac:dyDescent="0.35">
      <c r="A2654" t="s">
        <v>14471</v>
      </c>
      <c r="B2654">
        <v>151</v>
      </c>
      <c r="C2654">
        <v>637</v>
      </c>
      <c r="D2654">
        <v>934</v>
      </c>
      <c r="E2654" t="s">
        <v>312</v>
      </c>
      <c r="F2654" t="s">
        <v>0</v>
      </c>
      <c r="G2654" t="s">
        <v>1938</v>
      </c>
      <c r="H2654">
        <v>2.2010000000000001</v>
      </c>
      <c r="I2654">
        <v>32.119999999999997</v>
      </c>
      <c r="J2654">
        <v>58</v>
      </c>
    </row>
    <row r="2655" spans="1:10" x14ac:dyDescent="0.35">
      <c r="A2655" t="s">
        <v>14472</v>
      </c>
      <c r="B2655">
        <v>159</v>
      </c>
      <c r="C2655">
        <v>635</v>
      </c>
      <c r="D2655">
        <v>936</v>
      </c>
      <c r="E2655" t="s">
        <v>328</v>
      </c>
      <c r="F2655" t="s">
        <v>0</v>
      </c>
      <c r="G2655" t="s">
        <v>3594</v>
      </c>
      <c r="H2655">
        <v>2.0830000000000002</v>
      </c>
      <c r="I2655">
        <v>69.599999999999994</v>
      </c>
      <c r="J2655">
        <v>43</v>
      </c>
    </row>
    <row r="2656" spans="1:10" x14ac:dyDescent="0.35">
      <c r="A2656" t="s">
        <v>14473</v>
      </c>
      <c r="B2656">
        <v>87</v>
      </c>
      <c r="C2656">
        <v>630</v>
      </c>
      <c r="D2656">
        <v>937</v>
      </c>
      <c r="E2656" t="s">
        <v>328</v>
      </c>
      <c r="F2656" t="s">
        <v>0</v>
      </c>
      <c r="G2656" t="s">
        <v>2801</v>
      </c>
      <c r="H2656">
        <v>3.5659999999999998</v>
      </c>
      <c r="I2656">
        <v>66.47</v>
      </c>
      <c r="J2656">
        <v>32</v>
      </c>
    </row>
    <row r="2657" spans="1:10" x14ac:dyDescent="0.35">
      <c r="A2657" t="s">
        <v>14474</v>
      </c>
      <c r="B2657">
        <v>95</v>
      </c>
      <c r="C2657">
        <v>627</v>
      </c>
      <c r="D2657">
        <v>938</v>
      </c>
      <c r="E2657" t="s">
        <v>311</v>
      </c>
      <c r="F2657" t="s">
        <v>0</v>
      </c>
      <c r="G2657" t="s">
        <v>311</v>
      </c>
      <c r="I2657" t="s">
        <v>311</v>
      </c>
      <c r="J2657">
        <v>95</v>
      </c>
    </row>
    <row r="2658" spans="1:10" x14ac:dyDescent="0.35">
      <c r="A2658" t="s">
        <v>14475</v>
      </c>
      <c r="B2658">
        <v>209</v>
      </c>
      <c r="C2658">
        <v>625</v>
      </c>
      <c r="D2658">
        <v>939</v>
      </c>
      <c r="E2658" t="s">
        <v>334</v>
      </c>
      <c r="F2658" t="s">
        <v>0</v>
      </c>
      <c r="G2658" t="s">
        <v>1969</v>
      </c>
      <c r="H2658">
        <v>1.5429999999999999</v>
      </c>
      <c r="I2658">
        <v>15</v>
      </c>
      <c r="J2658">
        <v>46</v>
      </c>
    </row>
    <row r="2659" spans="1:10" x14ac:dyDescent="0.35">
      <c r="A2659" t="s">
        <v>14476</v>
      </c>
      <c r="B2659">
        <v>114</v>
      </c>
      <c r="C2659">
        <v>622</v>
      </c>
      <c r="D2659">
        <v>940</v>
      </c>
      <c r="E2659" t="s">
        <v>328</v>
      </c>
      <c r="F2659" t="s">
        <v>0</v>
      </c>
      <c r="G2659" t="s">
        <v>4017</v>
      </c>
      <c r="H2659">
        <v>2.8559999999999999</v>
      </c>
      <c r="I2659">
        <v>75</v>
      </c>
      <c r="J2659">
        <v>29</v>
      </c>
    </row>
    <row r="2660" spans="1:10" x14ac:dyDescent="0.35">
      <c r="A2660" t="s">
        <v>14477</v>
      </c>
      <c r="B2660">
        <v>128</v>
      </c>
      <c r="C2660">
        <v>622</v>
      </c>
      <c r="D2660">
        <v>940</v>
      </c>
      <c r="E2660" t="s">
        <v>312</v>
      </c>
      <c r="F2660" t="s">
        <v>0</v>
      </c>
      <c r="G2660" t="s">
        <v>14478</v>
      </c>
      <c r="H2660">
        <v>2.75</v>
      </c>
      <c r="I2660">
        <v>37.229999999999997</v>
      </c>
      <c r="J2660">
        <v>32</v>
      </c>
    </row>
    <row r="2661" spans="1:10" x14ac:dyDescent="0.35">
      <c r="A2661" t="s">
        <v>14479</v>
      </c>
      <c r="B2661">
        <v>207</v>
      </c>
      <c r="C2661">
        <v>621</v>
      </c>
      <c r="D2661">
        <v>942</v>
      </c>
      <c r="E2661" t="s">
        <v>328</v>
      </c>
      <c r="F2661" t="s">
        <v>0</v>
      </c>
      <c r="G2661" t="s">
        <v>14480</v>
      </c>
      <c r="H2661">
        <v>1.867</v>
      </c>
      <c r="I2661">
        <v>44.29</v>
      </c>
      <c r="J2661">
        <v>38</v>
      </c>
    </row>
    <row r="2662" spans="1:10" x14ac:dyDescent="0.35">
      <c r="A2662" t="s">
        <v>14481</v>
      </c>
      <c r="B2662">
        <v>80</v>
      </c>
      <c r="C2662">
        <v>620</v>
      </c>
      <c r="D2662">
        <v>943</v>
      </c>
      <c r="E2662" t="s">
        <v>311</v>
      </c>
      <c r="F2662" t="s">
        <v>0</v>
      </c>
      <c r="G2662" t="s">
        <v>3050</v>
      </c>
      <c r="I2662" t="s">
        <v>311</v>
      </c>
      <c r="J2662">
        <v>80</v>
      </c>
    </row>
    <row r="2663" spans="1:10" x14ac:dyDescent="0.35">
      <c r="A2663" t="s">
        <v>14482</v>
      </c>
      <c r="B2663">
        <v>116</v>
      </c>
      <c r="C2663">
        <v>619</v>
      </c>
      <c r="D2663">
        <v>944</v>
      </c>
      <c r="E2663" t="s">
        <v>312</v>
      </c>
      <c r="F2663" t="s">
        <v>0</v>
      </c>
      <c r="G2663" t="s">
        <v>2235</v>
      </c>
      <c r="H2663">
        <v>2.7090000000000001</v>
      </c>
      <c r="I2663">
        <v>49.1</v>
      </c>
      <c r="J2663">
        <v>36</v>
      </c>
    </row>
    <row r="2664" spans="1:10" x14ac:dyDescent="0.35">
      <c r="A2664" t="s">
        <v>14483</v>
      </c>
      <c r="B2664">
        <v>121</v>
      </c>
      <c r="C2664">
        <v>618</v>
      </c>
      <c r="D2664">
        <v>945</v>
      </c>
      <c r="E2664" t="s">
        <v>328</v>
      </c>
      <c r="F2664" t="s">
        <v>0</v>
      </c>
      <c r="G2664" t="s">
        <v>14484</v>
      </c>
      <c r="H2664">
        <v>2.67</v>
      </c>
      <c r="I2664">
        <v>59.09</v>
      </c>
      <c r="J2664">
        <v>27</v>
      </c>
    </row>
    <row r="2665" spans="1:10" x14ac:dyDescent="0.35">
      <c r="A2665" t="s">
        <v>14485</v>
      </c>
      <c r="B2665">
        <v>143</v>
      </c>
      <c r="C2665">
        <v>616</v>
      </c>
      <c r="D2665">
        <v>946</v>
      </c>
      <c r="E2665" t="s">
        <v>312</v>
      </c>
      <c r="F2665" t="s">
        <v>0</v>
      </c>
      <c r="G2665" t="s">
        <v>2983</v>
      </c>
      <c r="H2665">
        <v>2.0880000000000001</v>
      </c>
      <c r="I2665">
        <v>41.67</v>
      </c>
      <c r="J2665">
        <v>32</v>
      </c>
    </row>
    <row r="2666" spans="1:10" x14ac:dyDescent="0.35">
      <c r="A2666" t="s">
        <v>14486</v>
      </c>
      <c r="B2666">
        <v>219</v>
      </c>
      <c r="C2666">
        <v>616</v>
      </c>
      <c r="D2666">
        <v>946</v>
      </c>
      <c r="E2666" t="s">
        <v>334</v>
      </c>
      <c r="F2666" t="s">
        <v>0</v>
      </c>
      <c r="G2666" t="s">
        <v>1742</v>
      </c>
      <c r="H2666">
        <v>1.502</v>
      </c>
      <c r="I2666">
        <v>11.96</v>
      </c>
      <c r="J2666">
        <v>52</v>
      </c>
    </row>
    <row r="2667" spans="1:10" x14ac:dyDescent="0.35">
      <c r="A2667" t="s">
        <v>14487</v>
      </c>
      <c r="B2667">
        <v>104</v>
      </c>
      <c r="C2667">
        <v>615</v>
      </c>
      <c r="D2667">
        <v>948</v>
      </c>
      <c r="E2667" t="s">
        <v>328</v>
      </c>
      <c r="F2667" t="s">
        <v>0</v>
      </c>
      <c r="G2667" t="s">
        <v>2117</v>
      </c>
      <c r="H2667">
        <v>3.0630000000000002</v>
      </c>
      <c r="I2667">
        <v>39.799999999999997</v>
      </c>
      <c r="J2667">
        <v>86</v>
      </c>
    </row>
    <row r="2668" spans="1:10" x14ac:dyDescent="0.35">
      <c r="A2668" t="s">
        <v>14488</v>
      </c>
      <c r="B2668">
        <v>216</v>
      </c>
      <c r="C2668">
        <v>612</v>
      </c>
      <c r="D2668">
        <v>949</v>
      </c>
      <c r="E2668" t="s">
        <v>311</v>
      </c>
      <c r="F2668" t="s">
        <v>0</v>
      </c>
      <c r="G2668" t="s">
        <v>2799</v>
      </c>
      <c r="I2668" t="s">
        <v>311</v>
      </c>
      <c r="J2668">
        <v>35</v>
      </c>
    </row>
    <row r="2669" spans="1:10" x14ac:dyDescent="0.35">
      <c r="A2669" t="s">
        <v>14489</v>
      </c>
      <c r="B2669">
        <v>129</v>
      </c>
      <c r="C2669">
        <v>611</v>
      </c>
      <c r="D2669">
        <v>950</v>
      </c>
      <c r="E2669" t="s">
        <v>334</v>
      </c>
      <c r="F2669" t="s">
        <v>0</v>
      </c>
      <c r="G2669" t="s">
        <v>3732</v>
      </c>
      <c r="H2669">
        <v>2.121</v>
      </c>
      <c r="I2669">
        <v>16.670000000000002</v>
      </c>
      <c r="J2669">
        <v>43</v>
      </c>
    </row>
    <row r="2670" spans="1:10" x14ac:dyDescent="0.35">
      <c r="A2670" t="s">
        <v>14490</v>
      </c>
      <c r="B2670">
        <v>95</v>
      </c>
      <c r="C2670">
        <v>611</v>
      </c>
      <c r="D2670">
        <v>950</v>
      </c>
      <c r="E2670" t="s">
        <v>312</v>
      </c>
      <c r="F2670" t="s">
        <v>0</v>
      </c>
      <c r="G2670" t="s">
        <v>2079</v>
      </c>
      <c r="H2670">
        <v>3.7370000000000001</v>
      </c>
      <c r="I2670">
        <v>41.67</v>
      </c>
      <c r="J2670">
        <v>59</v>
      </c>
    </row>
    <row r="2671" spans="1:10" x14ac:dyDescent="0.35">
      <c r="A2671" t="s">
        <v>14491</v>
      </c>
      <c r="B2671">
        <v>216</v>
      </c>
      <c r="C2671">
        <v>608</v>
      </c>
      <c r="D2671">
        <v>952</v>
      </c>
      <c r="E2671" t="s">
        <v>328</v>
      </c>
      <c r="F2671" t="s">
        <v>0</v>
      </c>
      <c r="G2671" t="s">
        <v>3052</v>
      </c>
      <c r="H2671">
        <v>1.6930000000000001</v>
      </c>
      <c r="I2671">
        <v>54.51</v>
      </c>
      <c r="J2671">
        <v>33</v>
      </c>
    </row>
    <row r="2672" spans="1:10" x14ac:dyDescent="0.35">
      <c r="A2672" t="s">
        <v>14492</v>
      </c>
      <c r="B2672">
        <v>302</v>
      </c>
      <c r="C2672">
        <v>608</v>
      </c>
      <c r="D2672">
        <v>952</v>
      </c>
      <c r="E2672" t="s">
        <v>334</v>
      </c>
      <c r="F2672" t="s">
        <v>0</v>
      </c>
      <c r="G2672" t="s">
        <v>1827</v>
      </c>
      <c r="H2672">
        <v>1.034</v>
      </c>
      <c r="I2672">
        <v>11.16</v>
      </c>
      <c r="J2672">
        <v>30</v>
      </c>
    </row>
    <row r="2673" spans="1:10" x14ac:dyDescent="0.35">
      <c r="A2673" t="s">
        <v>14493</v>
      </c>
      <c r="B2673">
        <v>137</v>
      </c>
      <c r="C2673">
        <v>607</v>
      </c>
      <c r="D2673">
        <v>954</v>
      </c>
      <c r="E2673" t="s">
        <v>334</v>
      </c>
      <c r="F2673" t="s">
        <v>0</v>
      </c>
      <c r="G2673" t="s">
        <v>2799</v>
      </c>
      <c r="H2673">
        <v>2.16</v>
      </c>
      <c r="I2673">
        <v>22.28</v>
      </c>
      <c r="J2673">
        <v>37</v>
      </c>
    </row>
    <row r="2674" spans="1:10" x14ac:dyDescent="0.35">
      <c r="A2674" t="s">
        <v>14494</v>
      </c>
      <c r="B2674">
        <v>268</v>
      </c>
      <c r="C2674">
        <v>602</v>
      </c>
      <c r="D2674">
        <v>955</v>
      </c>
      <c r="E2674" t="s">
        <v>319</v>
      </c>
      <c r="F2674" t="s">
        <v>0</v>
      </c>
      <c r="G2674" t="s">
        <v>8469</v>
      </c>
      <c r="H2674">
        <v>2.4870000000000001</v>
      </c>
      <c r="I2674">
        <v>85.46</v>
      </c>
      <c r="J2674">
        <v>64</v>
      </c>
    </row>
    <row r="2675" spans="1:10" x14ac:dyDescent="0.35">
      <c r="A2675" t="s">
        <v>14495</v>
      </c>
      <c r="B2675">
        <v>141</v>
      </c>
      <c r="C2675">
        <v>602</v>
      </c>
      <c r="D2675">
        <v>955</v>
      </c>
      <c r="E2675" t="s">
        <v>312</v>
      </c>
      <c r="F2675" t="s">
        <v>0</v>
      </c>
      <c r="G2675" t="s">
        <v>3143</v>
      </c>
      <c r="H2675">
        <v>2.2999999999999998</v>
      </c>
      <c r="I2675">
        <v>19.8</v>
      </c>
      <c r="J2675">
        <v>132</v>
      </c>
    </row>
    <row r="2676" spans="1:10" x14ac:dyDescent="0.35">
      <c r="A2676" t="s">
        <v>14496</v>
      </c>
      <c r="B2676">
        <v>221</v>
      </c>
      <c r="C2676">
        <v>601</v>
      </c>
      <c r="D2676">
        <v>957</v>
      </c>
      <c r="E2676" t="s">
        <v>312</v>
      </c>
      <c r="F2676" t="s">
        <v>0</v>
      </c>
      <c r="G2676" t="s">
        <v>14497</v>
      </c>
      <c r="H2676">
        <v>1.4970000000000001</v>
      </c>
      <c r="I2676">
        <v>31.85</v>
      </c>
      <c r="J2676">
        <v>50</v>
      </c>
    </row>
    <row r="2677" spans="1:10" x14ac:dyDescent="0.35">
      <c r="A2677" t="s">
        <v>14498</v>
      </c>
      <c r="B2677">
        <v>103</v>
      </c>
      <c r="C2677">
        <v>599</v>
      </c>
      <c r="D2677">
        <v>958</v>
      </c>
      <c r="E2677" t="s">
        <v>319</v>
      </c>
      <c r="F2677" t="s">
        <v>0</v>
      </c>
      <c r="G2677" t="s">
        <v>4204</v>
      </c>
      <c r="H2677">
        <v>3.3490000000000002</v>
      </c>
      <c r="I2677">
        <v>93.4</v>
      </c>
      <c r="J2677">
        <v>50</v>
      </c>
    </row>
    <row r="2678" spans="1:10" x14ac:dyDescent="0.35">
      <c r="A2678" t="s">
        <v>14499</v>
      </c>
      <c r="B2678">
        <v>112</v>
      </c>
      <c r="C2678">
        <v>598</v>
      </c>
      <c r="D2678">
        <v>959</v>
      </c>
      <c r="E2678" t="s">
        <v>328</v>
      </c>
      <c r="F2678" t="s">
        <v>0</v>
      </c>
      <c r="G2678" t="s">
        <v>14500</v>
      </c>
      <c r="H2678">
        <v>2.8410000000000002</v>
      </c>
      <c r="I2678">
        <v>48.81</v>
      </c>
      <c r="J2678">
        <v>35</v>
      </c>
    </row>
    <row r="2679" spans="1:10" x14ac:dyDescent="0.35">
      <c r="A2679" t="s">
        <v>14501</v>
      </c>
      <c r="B2679">
        <v>119</v>
      </c>
      <c r="C2679">
        <v>593</v>
      </c>
      <c r="D2679">
        <v>960</v>
      </c>
      <c r="E2679" t="s">
        <v>311</v>
      </c>
      <c r="F2679" t="s">
        <v>0</v>
      </c>
      <c r="G2679" t="s">
        <v>1705</v>
      </c>
      <c r="I2679" t="s">
        <v>311</v>
      </c>
      <c r="J2679">
        <v>117</v>
      </c>
    </row>
    <row r="2680" spans="1:10" x14ac:dyDescent="0.35">
      <c r="A2680" t="s">
        <v>14502</v>
      </c>
      <c r="B2680">
        <v>234</v>
      </c>
      <c r="C2680">
        <v>593</v>
      </c>
      <c r="D2680">
        <v>960</v>
      </c>
      <c r="E2680" t="s">
        <v>312</v>
      </c>
      <c r="F2680" t="s">
        <v>0</v>
      </c>
      <c r="G2680" t="s">
        <v>3052</v>
      </c>
      <c r="H2680">
        <v>1.3180000000000001</v>
      </c>
      <c r="I2680">
        <v>39.93</v>
      </c>
      <c r="J2680">
        <v>45</v>
      </c>
    </row>
    <row r="2681" spans="1:10" x14ac:dyDescent="0.35">
      <c r="A2681" t="s">
        <v>14503</v>
      </c>
      <c r="B2681">
        <v>243</v>
      </c>
      <c r="C2681">
        <v>589</v>
      </c>
      <c r="D2681">
        <v>962</v>
      </c>
      <c r="E2681" t="s">
        <v>334</v>
      </c>
      <c r="F2681" t="s">
        <v>0</v>
      </c>
      <c r="G2681" t="s">
        <v>14504</v>
      </c>
      <c r="H2681">
        <v>1.369</v>
      </c>
      <c r="I2681">
        <v>12.28</v>
      </c>
      <c r="J2681">
        <v>93</v>
      </c>
    </row>
    <row r="2682" spans="1:10" x14ac:dyDescent="0.35">
      <c r="A2682" t="s">
        <v>14505</v>
      </c>
      <c r="B2682">
        <v>129</v>
      </c>
      <c r="C2682">
        <v>589</v>
      </c>
      <c r="D2682">
        <v>962</v>
      </c>
      <c r="E2682" t="s">
        <v>319</v>
      </c>
      <c r="F2682" t="s">
        <v>0</v>
      </c>
      <c r="G2682" t="s">
        <v>2734</v>
      </c>
      <c r="H2682">
        <v>2.6579999999999999</v>
      </c>
      <c r="I2682">
        <v>77.83</v>
      </c>
      <c r="J2682">
        <v>54</v>
      </c>
    </row>
    <row r="2683" spans="1:10" x14ac:dyDescent="0.35">
      <c r="A2683" t="s">
        <v>2983</v>
      </c>
      <c r="B2683">
        <v>207</v>
      </c>
      <c r="C2683">
        <v>589</v>
      </c>
      <c r="D2683">
        <v>962</v>
      </c>
      <c r="E2683" t="s">
        <v>319</v>
      </c>
      <c r="F2683" t="s">
        <v>0</v>
      </c>
      <c r="G2683" t="s">
        <v>2983</v>
      </c>
      <c r="H2683">
        <v>3.5390000000000001</v>
      </c>
      <c r="I2683">
        <v>80.56</v>
      </c>
      <c r="J2683">
        <v>27</v>
      </c>
    </row>
    <row r="2684" spans="1:10" x14ac:dyDescent="0.35">
      <c r="A2684" t="s">
        <v>14506</v>
      </c>
      <c r="B2684">
        <v>207</v>
      </c>
      <c r="C2684">
        <v>586</v>
      </c>
      <c r="D2684">
        <v>965</v>
      </c>
      <c r="E2684" t="s">
        <v>328</v>
      </c>
      <c r="F2684" t="s">
        <v>0</v>
      </c>
      <c r="G2684" t="s">
        <v>14103</v>
      </c>
      <c r="H2684">
        <v>2.06</v>
      </c>
      <c r="I2684">
        <v>37.049999999999997</v>
      </c>
      <c r="J2684">
        <v>56</v>
      </c>
    </row>
    <row r="2685" spans="1:10" x14ac:dyDescent="0.35">
      <c r="A2685" t="s">
        <v>14507</v>
      </c>
      <c r="B2685">
        <v>173</v>
      </c>
      <c r="C2685">
        <v>585</v>
      </c>
      <c r="D2685">
        <v>966</v>
      </c>
      <c r="E2685" t="s">
        <v>312</v>
      </c>
      <c r="F2685" t="s">
        <v>0</v>
      </c>
      <c r="G2685" t="s">
        <v>2379</v>
      </c>
      <c r="H2685">
        <v>1.8260000000000001</v>
      </c>
      <c r="I2685">
        <v>43.49</v>
      </c>
      <c r="J2685">
        <v>13</v>
      </c>
    </row>
    <row r="2686" spans="1:10" x14ac:dyDescent="0.35">
      <c r="A2686" t="s">
        <v>14508</v>
      </c>
      <c r="B2686">
        <v>144</v>
      </c>
      <c r="C2686">
        <v>583</v>
      </c>
      <c r="D2686">
        <v>967</v>
      </c>
      <c r="E2686" t="s">
        <v>334</v>
      </c>
      <c r="F2686" t="s">
        <v>0</v>
      </c>
      <c r="G2686" t="s">
        <v>1836</v>
      </c>
      <c r="H2686">
        <v>2.4929999999999999</v>
      </c>
      <c r="I2686">
        <v>15.84</v>
      </c>
      <c r="J2686">
        <v>144</v>
      </c>
    </row>
    <row r="2687" spans="1:10" x14ac:dyDescent="0.35">
      <c r="A2687" t="s">
        <v>14509</v>
      </c>
      <c r="B2687">
        <v>99</v>
      </c>
      <c r="C2687">
        <v>580</v>
      </c>
      <c r="D2687">
        <v>968</v>
      </c>
      <c r="E2687" t="s">
        <v>328</v>
      </c>
      <c r="F2687" t="s">
        <v>0</v>
      </c>
      <c r="G2687" t="s">
        <v>14510</v>
      </c>
      <c r="H2687">
        <v>2.8940000000000001</v>
      </c>
      <c r="I2687">
        <v>66.459999999999994</v>
      </c>
      <c r="J2687">
        <v>78</v>
      </c>
    </row>
    <row r="2688" spans="1:10" x14ac:dyDescent="0.35">
      <c r="A2688" t="s">
        <v>14511</v>
      </c>
      <c r="B2688">
        <v>125</v>
      </c>
      <c r="C2688">
        <v>579</v>
      </c>
      <c r="D2688">
        <v>969</v>
      </c>
      <c r="E2688" t="s">
        <v>312</v>
      </c>
      <c r="F2688" t="s">
        <v>0</v>
      </c>
      <c r="G2688" t="s">
        <v>2760</v>
      </c>
      <c r="H2688">
        <v>2.508</v>
      </c>
      <c r="I2688">
        <v>39.159999999999997</v>
      </c>
      <c r="J2688">
        <v>56</v>
      </c>
    </row>
    <row r="2689" spans="1:10" x14ac:dyDescent="0.35">
      <c r="A2689" t="s">
        <v>14512</v>
      </c>
      <c r="B2689">
        <v>166</v>
      </c>
      <c r="C2689">
        <v>578</v>
      </c>
      <c r="D2689">
        <v>970</v>
      </c>
      <c r="E2689" t="s">
        <v>312</v>
      </c>
      <c r="F2689" t="s">
        <v>0</v>
      </c>
      <c r="G2689" t="s">
        <v>4361</v>
      </c>
      <c r="H2689">
        <v>1.2050000000000001</v>
      </c>
      <c r="I2689">
        <v>35.5</v>
      </c>
      <c r="J2689">
        <v>35</v>
      </c>
    </row>
    <row r="2690" spans="1:10" x14ac:dyDescent="0.35">
      <c r="A2690" t="s">
        <v>14513</v>
      </c>
      <c r="B2690">
        <v>99</v>
      </c>
      <c r="C2690">
        <v>577</v>
      </c>
      <c r="D2690">
        <v>971</v>
      </c>
      <c r="E2690" t="s">
        <v>319</v>
      </c>
      <c r="F2690" t="s">
        <v>0</v>
      </c>
      <c r="G2690" t="s">
        <v>14514</v>
      </c>
      <c r="H2690">
        <v>2.8620000000000001</v>
      </c>
      <c r="I2690">
        <v>60.39</v>
      </c>
      <c r="J2690">
        <v>20</v>
      </c>
    </row>
    <row r="2691" spans="1:10" x14ac:dyDescent="0.35">
      <c r="A2691" t="s">
        <v>14515</v>
      </c>
      <c r="B2691">
        <v>100</v>
      </c>
      <c r="C2691">
        <v>577</v>
      </c>
      <c r="D2691">
        <v>971</v>
      </c>
      <c r="E2691" t="s">
        <v>328</v>
      </c>
      <c r="F2691" t="s">
        <v>0</v>
      </c>
      <c r="G2691" t="s">
        <v>2037</v>
      </c>
      <c r="H2691">
        <v>3.55</v>
      </c>
      <c r="I2691">
        <v>62.5</v>
      </c>
      <c r="J2691">
        <v>28</v>
      </c>
    </row>
    <row r="2692" spans="1:10" x14ac:dyDescent="0.35">
      <c r="A2692" t="s">
        <v>14516</v>
      </c>
      <c r="B2692">
        <v>94</v>
      </c>
      <c r="C2692">
        <v>577</v>
      </c>
      <c r="D2692">
        <v>971</v>
      </c>
      <c r="E2692" t="s">
        <v>328</v>
      </c>
      <c r="F2692" t="s">
        <v>0</v>
      </c>
      <c r="G2692" t="s">
        <v>2235</v>
      </c>
      <c r="H2692">
        <v>3.391</v>
      </c>
      <c r="I2692">
        <v>64.41</v>
      </c>
      <c r="J2692">
        <v>23</v>
      </c>
    </row>
    <row r="2693" spans="1:10" x14ac:dyDescent="0.35">
      <c r="A2693" t="s">
        <v>14517</v>
      </c>
      <c r="B2693">
        <v>140</v>
      </c>
      <c r="C2693">
        <v>575</v>
      </c>
      <c r="D2693">
        <v>974</v>
      </c>
      <c r="E2693" t="s">
        <v>328</v>
      </c>
      <c r="F2693" t="s">
        <v>0</v>
      </c>
      <c r="G2693" t="s">
        <v>1724</v>
      </c>
      <c r="H2693">
        <v>2.0870000000000002</v>
      </c>
      <c r="I2693">
        <v>56.9</v>
      </c>
      <c r="J2693">
        <v>39</v>
      </c>
    </row>
    <row r="2694" spans="1:10" x14ac:dyDescent="0.35">
      <c r="A2694" t="s">
        <v>14518</v>
      </c>
      <c r="B2694">
        <v>137</v>
      </c>
      <c r="C2694">
        <v>574</v>
      </c>
      <c r="D2694">
        <v>975</v>
      </c>
      <c r="E2694" t="s">
        <v>328</v>
      </c>
      <c r="F2694" t="s">
        <v>0</v>
      </c>
      <c r="G2694" t="s">
        <v>6894</v>
      </c>
      <c r="H2694">
        <v>2.577</v>
      </c>
      <c r="I2694">
        <v>48.09</v>
      </c>
      <c r="J2694">
        <v>15</v>
      </c>
    </row>
    <row r="2695" spans="1:10" x14ac:dyDescent="0.35">
      <c r="A2695" t="s">
        <v>14519</v>
      </c>
      <c r="B2695">
        <v>186</v>
      </c>
      <c r="C2695">
        <v>573</v>
      </c>
      <c r="D2695">
        <v>976</v>
      </c>
      <c r="E2695" t="s">
        <v>334</v>
      </c>
      <c r="F2695" t="s">
        <v>0</v>
      </c>
      <c r="G2695" t="s">
        <v>2019</v>
      </c>
      <c r="H2695">
        <v>2.0569999999999999</v>
      </c>
      <c r="I2695">
        <v>10.9</v>
      </c>
      <c r="J2695">
        <v>44</v>
      </c>
    </row>
    <row r="2696" spans="1:10" x14ac:dyDescent="0.35">
      <c r="A2696" t="s">
        <v>14520</v>
      </c>
      <c r="B2696">
        <v>102</v>
      </c>
      <c r="C2696">
        <v>572</v>
      </c>
      <c r="D2696">
        <v>977</v>
      </c>
      <c r="E2696" t="s">
        <v>328</v>
      </c>
      <c r="F2696" t="s">
        <v>0</v>
      </c>
      <c r="G2696" t="s">
        <v>1845</v>
      </c>
      <c r="H2696">
        <v>3.7879999999999998</v>
      </c>
      <c r="I2696">
        <v>50.71</v>
      </c>
      <c r="J2696">
        <v>24</v>
      </c>
    </row>
    <row r="2697" spans="1:10" x14ac:dyDescent="0.35">
      <c r="A2697" t="s">
        <v>14521</v>
      </c>
      <c r="B2697">
        <v>178</v>
      </c>
      <c r="C2697">
        <v>571</v>
      </c>
      <c r="D2697">
        <v>978</v>
      </c>
      <c r="E2697" t="s">
        <v>312</v>
      </c>
      <c r="F2697" t="s">
        <v>0</v>
      </c>
      <c r="G2697" t="s">
        <v>2734</v>
      </c>
      <c r="H2697">
        <v>1.6910000000000001</v>
      </c>
      <c r="I2697">
        <v>29.44</v>
      </c>
      <c r="J2697">
        <v>19</v>
      </c>
    </row>
    <row r="2698" spans="1:10" x14ac:dyDescent="0.35">
      <c r="A2698" t="s">
        <v>14522</v>
      </c>
      <c r="B2698">
        <v>223</v>
      </c>
      <c r="C2698">
        <v>570</v>
      </c>
      <c r="D2698">
        <v>979</v>
      </c>
      <c r="E2698" t="s">
        <v>328</v>
      </c>
      <c r="F2698" t="s">
        <v>0</v>
      </c>
      <c r="G2698" t="s">
        <v>4050</v>
      </c>
      <c r="H2698">
        <v>1.361</v>
      </c>
      <c r="I2698">
        <v>51.08</v>
      </c>
      <c r="J2698">
        <v>66</v>
      </c>
    </row>
    <row r="2699" spans="1:10" x14ac:dyDescent="0.35">
      <c r="A2699" t="s">
        <v>14523</v>
      </c>
      <c r="B2699">
        <v>140</v>
      </c>
      <c r="C2699">
        <v>570</v>
      </c>
      <c r="D2699">
        <v>979</v>
      </c>
      <c r="E2699" t="s">
        <v>312</v>
      </c>
      <c r="F2699" t="s">
        <v>0</v>
      </c>
      <c r="G2699" t="s">
        <v>14303</v>
      </c>
      <c r="H2699">
        <v>2.258</v>
      </c>
      <c r="I2699">
        <v>27.31</v>
      </c>
      <c r="J2699">
        <v>49</v>
      </c>
    </row>
    <row r="2700" spans="1:10" x14ac:dyDescent="0.35">
      <c r="A2700" t="s">
        <v>14524</v>
      </c>
      <c r="B2700">
        <v>153</v>
      </c>
      <c r="C2700">
        <v>567</v>
      </c>
      <c r="D2700">
        <v>981</v>
      </c>
      <c r="E2700" t="s">
        <v>328</v>
      </c>
      <c r="F2700" t="s">
        <v>0</v>
      </c>
      <c r="G2700" t="s">
        <v>14525</v>
      </c>
      <c r="H2700">
        <v>2.2519999999999998</v>
      </c>
      <c r="I2700">
        <v>40.39</v>
      </c>
      <c r="J2700">
        <v>35</v>
      </c>
    </row>
    <row r="2701" spans="1:10" x14ac:dyDescent="0.35">
      <c r="A2701" t="s">
        <v>14526</v>
      </c>
      <c r="B2701">
        <v>114</v>
      </c>
      <c r="C2701">
        <v>563</v>
      </c>
      <c r="D2701">
        <v>982</v>
      </c>
      <c r="E2701" t="s">
        <v>328</v>
      </c>
      <c r="F2701" t="s">
        <v>0</v>
      </c>
      <c r="G2701" t="s">
        <v>14527</v>
      </c>
      <c r="H2701">
        <v>3.11</v>
      </c>
      <c r="I2701">
        <v>57.12</v>
      </c>
      <c r="J2701">
        <v>45</v>
      </c>
    </row>
    <row r="2702" spans="1:10" x14ac:dyDescent="0.35">
      <c r="A2702" t="s">
        <v>14528</v>
      </c>
      <c r="B2702">
        <v>169</v>
      </c>
      <c r="C2702">
        <v>562</v>
      </c>
      <c r="D2702">
        <v>983</v>
      </c>
      <c r="E2702" t="s">
        <v>334</v>
      </c>
      <c r="F2702" t="s">
        <v>0</v>
      </c>
      <c r="G2702" t="s">
        <v>1969</v>
      </c>
      <c r="H2702">
        <v>1.3740000000000001</v>
      </c>
      <c r="I2702">
        <v>10.56</v>
      </c>
      <c r="J2702">
        <v>40</v>
      </c>
    </row>
    <row r="2703" spans="1:10" x14ac:dyDescent="0.35">
      <c r="A2703" t="s">
        <v>14529</v>
      </c>
      <c r="B2703">
        <v>53</v>
      </c>
      <c r="C2703">
        <v>560</v>
      </c>
      <c r="D2703">
        <v>984</v>
      </c>
      <c r="E2703" t="s">
        <v>311</v>
      </c>
      <c r="F2703" t="s">
        <v>0</v>
      </c>
      <c r="G2703" t="s">
        <v>3112</v>
      </c>
      <c r="I2703" t="s">
        <v>311</v>
      </c>
      <c r="J2703">
        <v>28</v>
      </c>
    </row>
    <row r="2704" spans="1:10" x14ac:dyDescent="0.35">
      <c r="A2704" t="s">
        <v>14530</v>
      </c>
      <c r="B2704">
        <v>45</v>
      </c>
      <c r="C2704">
        <v>560</v>
      </c>
      <c r="D2704">
        <v>984</v>
      </c>
      <c r="E2704" t="s">
        <v>319</v>
      </c>
      <c r="F2704" t="s">
        <v>0</v>
      </c>
      <c r="G2704" t="s">
        <v>3375</v>
      </c>
      <c r="H2704">
        <v>8.0250000000000004</v>
      </c>
      <c r="I2704">
        <v>82.08</v>
      </c>
      <c r="J2704">
        <v>21</v>
      </c>
    </row>
    <row r="2705" spans="1:10" x14ac:dyDescent="0.35">
      <c r="A2705" t="s">
        <v>14531</v>
      </c>
      <c r="B2705">
        <v>67</v>
      </c>
      <c r="C2705">
        <v>560</v>
      </c>
      <c r="D2705">
        <v>984</v>
      </c>
      <c r="E2705" t="s">
        <v>319</v>
      </c>
      <c r="F2705" t="s">
        <v>0</v>
      </c>
      <c r="G2705" t="s">
        <v>2235</v>
      </c>
      <c r="H2705">
        <v>4.4459999999999997</v>
      </c>
      <c r="I2705">
        <v>80.63</v>
      </c>
      <c r="J2705">
        <v>18</v>
      </c>
    </row>
    <row r="2706" spans="1:10" x14ac:dyDescent="0.35">
      <c r="A2706" t="s">
        <v>14532</v>
      </c>
      <c r="B2706">
        <v>132</v>
      </c>
      <c r="C2706">
        <v>559</v>
      </c>
      <c r="D2706">
        <v>987</v>
      </c>
      <c r="E2706" t="s">
        <v>328</v>
      </c>
      <c r="F2706" t="s">
        <v>0</v>
      </c>
      <c r="G2706" t="s">
        <v>3834</v>
      </c>
      <c r="H2706">
        <v>2.4710000000000001</v>
      </c>
      <c r="I2706">
        <v>48.67</v>
      </c>
      <c r="J2706">
        <v>48</v>
      </c>
    </row>
    <row r="2707" spans="1:10" x14ac:dyDescent="0.35">
      <c r="A2707" t="s">
        <v>14533</v>
      </c>
      <c r="B2707">
        <v>61</v>
      </c>
      <c r="C2707">
        <v>557</v>
      </c>
      <c r="D2707">
        <v>988</v>
      </c>
      <c r="E2707" t="s">
        <v>319</v>
      </c>
      <c r="F2707" t="s">
        <v>0</v>
      </c>
      <c r="G2707" t="s">
        <v>2743</v>
      </c>
      <c r="H2707">
        <v>5.0709999999999997</v>
      </c>
      <c r="I2707">
        <v>89.44</v>
      </c>
      <c r="J2707">
        <v>27</v>
      </c>
    </row>
    <row r="2708" spans="1:10" x14ac:dyDescent="0.35">
      <c r="A2708" t="s">
        <v>14534</v>
      </c>
      <c r="B2708">
        <v>160</v>
      </c>
      <c r="C2708">
        <v>555</v>
      </c>
      <c r="D2708">
        <v>989</v>
      </c>
      <c r="E2708" t="s">
        <v>328</v>
      </c>
      <c r="F2708" t="s">
        <v>0</v>
      </c>
      <c r="G2708" t="s">
        <v>3628</v>
      </c>
      <c r="H2708">
        <v>1.68</v>
      </c>
      <c r="I2708">
        <v>54</v>
      </c>
      <c r="J2708">
        <v>110</v>
      </c>
    </row>
    <row r="2709" spans="1:10" x14ac:dyDescent="0.35">
      <c r="A2709" t="s">
        <v>14535</v>
      </c>
      <c r="B2709">
        <v>106</v>
      </c>
      <c r="C2709">
        <v>555</v>
      </c>
      <c r="D2709">
        <v>989</v>
      </c>
      <c r="E2709" t="s">
        <v>312</v>
      </c>
      <c r="F2709" t="s">
        <v>0</v>
      </c>
      <c r="G2709" t="s">
        <v>1849</v>
      </c>
      <c r="H2709">
        <v>2.891</v>
      </c>
      <c r="I2709">
        <v>32.380000000000003</v>
      </c>
      <c r="J2709">
        <v>11</v>
      </c>
    </row>
    <row r="2710" spans="1:10" x14ac:dyDescent="0.35">
      <c r="A2710" t="s">
        <v>14536</v>
      </c>
      <c r="B2710">
        <v>174</v>
      </c>
      <c r="C2710">
        <v>552</v>
      </c>
      <c r="D2710">
        <v>991</v>
      </c>
      <c r="E2710" t="s">
        <v>312</v>
      </c>
      <c r="F2710" t="s">
        <v>0</v>
      </c>
      <c r="G2710" t="s">
        <v>14537</v>
      </c>
      <c r="H2710">
        <v>1.599</v>
      </c>
      <c r="I2710">
        <v>36.54</v>
      </c>
      <c r="J2710">
        <v>31</v>
      </c>
    </row>
    <row r="2711" spans="1:10" x14ac:dyDescent="0.35">
      <c r="A2711" t="s">
        <v>14538</v>
      </c>
      <c r="B2711">
        <v>117</v>
      </c>
      <c r="C2711">
        <v>552</v>
      </c>
      <c r="D2711">
        <v>991</v>
      </c>
      <c r="E2711" t="s">
        <v>312</v>
      </c>
      <c r="F2711" t="s">
        <v>0</v>
      </c>
      <c r="G2711" t="s">
        <v>14539</v>
      </c>
      <c r="H2711">
        <v>2.5449999999999999</v>
      </c>
      <c r="I2711">
        <v>33.770000000000003</v>
      </c>
      <c r="J2711">
        <v>33</v>
      </c>
    </row>
    <row r="2712" spans="1:10" x14ac:dyDescent="0.35">
      <c r="A2712" t="s">
        <v>14540</v>
      </c>
      <c r="B2712">
        <v>135</v>
      </c>
      <c r="C2712">
        <v>552</v>
      </c>
      <c r="D2712">
        <v>991</v>
      </c>
      <c r="E2712" t="s">
        <v>312</v>
      </c>
      <c r="F2712" t="s">
        <v>0</v>
      </c>
      <c r="G2712" t="s">
        <v>13957</v>
      </c>
      <c r="H2712">
        <v>2.4079999999999999</v>
      </c>
      <c r="I2712">
        <v>25.15</v>
      </c>
      <c r="J2712">
        <v>37</v>
      </c>
    </row>
    <row r="2713" spans="1:10" x14ac:dyDescent="0.35">
      <c r="A2713" t="s">
        <v>14541</v>
      </c>
      <c r="B2713">
        <v>203</v>
      </c>
      <c r="C2713">
        <v>547</v>
      </c>
      <c r="D2713">
        <v>994</v>
      </c>
      <c r="E2713" t="s">
        <v>312</v>
      </c>
      <c r="F2713" t="s">
        <v>0</v>
      </c>
      <c r="G2713" t="s">
        <v>2326</v>
      </c>
      <c r="H2713">
        <v>1.43</v>
      </c>
      <c r="I2713">
        <v>20.59</v>
      </c>
      <c r="J2713">
        <v>69</v>
      </c>
    </row>
    <row r="2714" spans="1:10" x14ac:dyDescent="0.35">
      <c r="A2714" t="s">
        <v>14542</v>
      </c>
      <c r="B2714">
        <v>161</v>
      </c>
      <c r="C2714">
        <v>542</v>
      </c>
      <c r="D2714">
        <v>995</v>
      </c>
      <c r="E2714" t="s">
        <v>334</v>
      </c>
      <c r="F2714" t="s">
        <v>0</v>
      </c>
      <c r="G2714" t="s">
        <v>2071</v>
      </c>
      <c r="H2714">
        <v>1.484</v>
      </c>
      <c r="I2714">
        <v>18.920000000000002</v>
      </c>
      <c r="J2714">
        <v>116</v>
      </c>
    </row>
    <row r="2715" spans="1:10" x14ac:dyDescent="0.35">
      <c r="A2715" t="s">
        <v>14543</v>
      </c>
      <c r="B2715">
        <v>111</v>
      </c>
      <c r="C2715">
        <v>540</v>
      </c>
      <c r="D2715">
        <v>996</v>
      </c>
      <c r="E2715" t="s">
        <v>312</v>
      </c>
      <c r="F2715" t="s">
        <v>0</v>
      </c>
      <c r="G2715" t="s">
        <v>1849</v>
      </c>
      <c r="H2715">
        <v>2.5920000000000001</v>
      </c>
      <c r="I2715">
        <v>26.22</v>
      </c>
      <c r="J2715">
        <v>47</v>
      </c>
    </row>
    <row r="2716" spans="1:10" x14ac:dyDescent="0.35">
      <c r="A2716" t="s">
        <v>14544</v>
      </c>
      <c r="B2716">
        <v>133</v>
      </c>
      <c r="C2716">
        <v>540</v>
      </c>
      <c r="D2716">
        <v>996</v>
      </c>
      <c r="E2716" t="s">
        <v>312</v>
      </c>
      <c r="F2716" t="s">
        <v>0</v>
      </c>
      <c r="G2716" t="s">
        <v>2983</v>
      </c>
      <c r="H2716">
        <v>2.2000000000000002</v>
      </c>
      <c r="I2716">
        <v>47.22</v>
      </c>
      <c r="J2716">
        <v>33</v>
      </c>
    </row>
    <row r="2717" spans="1:10" x14ac:dyDescent="0.35">
      <c r="A2717" t="s">
        <v>14545</v>
      </c>
      <c r="B2717">
        <v>84</v>
      </c>
      <c r="C2717">
        <v>539</v>
      </c>
      <c r="D2717">
        <v>998</v>
      </c>
      <c r="E2717" t="s">
        <v>328</v>
      </c>
      <c r="F2717" t="s">
        <v>0</v>
      </c>
      <c r="G2717" t="s">
        <v>14125</v>
      </c>
      <c r="H2717">
        <v>3.4260000000000002</v>
      </c>
      <c r="I2717">
        <v>52.98</v>
      </c>
      <c r="J2717">
        <v>16</v>
      </c>
    </row>
    <row r="2718" spans="1:10" x14ac:dyDescent="0.35">
      <c r="A2718" t="s">
        <v>14546</v>
      </c>
      <c r="B2718">
        <v>149</v>
      </c>
      <c r="C2718">
        <v>536</v>
      </c>
      <c r="D2718">
        <v>999</v>
      </c>
      <c r="E2718" t="s">
        <v>311</v>
      </c>
      <c r="F2718" t="s">
        <v>0</v>
      </c>
      <c r="G2718" t="s">
        <v>311</v>
      </c>
      <c r="I2718" t="s">
        <v>311</v>
      </c>
      <c r="J2718">
        <v>149</v>
      </c>
    </row>
    <row r="2719" spans="1:10" x14ac:dyDescent="0.35">
      <c r="A2719" t="s">
        <v>14547</v>
      </c>
      <c r="B2719">
        <v>128</v>
      </c>
      <c r="C2719">
        <v>535</v>
      </c>
      <c r="D2719">
        <v>1000</v>
      </c>
      <c r="E2719" t="s">
        <v>319</v>
      </c>
      <c r="F2719" t="s">
        <v>0</v>
      </c>
      <c r="G2719" t="s">
        <v>7731</v>
      </c>
      <c r="H2719">
        <v>2.3250000000000002</v>
      </c>
      <c r="I2719">
        <v>57.66</v>
      </c>
      <c r="J2719">
        <v>77</v>
      </c>
    </row>
    <row r="2720" spans="1:10" x14ac:dyDescent="0.35">
      <c r="A2720" t="s">
        <v>14548</v>
      </c>
      <c r="B2720">
        <v>112</v>
      </c>
      <c r="C2720">
        <v>534</v>
      </c>
      <c r="D2720">
        <v>1001</v>
      </c>
      <c r="E2720" t="s">
        <v>311</v>
      </c>
      <c r="F2720" t="s">
        <v>0</v>
      </c>
      <c r="G2720" t="s">
        <v>14549</v>
      </c>
      <c r="I2720" t="s">
        <v>311</v>
      </c>
      <c r="J2720">
        <v>18</v>
      </c>
    </row>
    <row r="2721" spans="1:10" x14ac:dyDescent="0.35">
      <c r="A2721" t="s">
        <v>14550</v>
      </c>
      <c r="B2721">
        <v>137</v>
      </c>
      <c r="C2721">
        <v>533</v>
      </c>
      <c r="D2721">
        <v>1002</v>
      </c>
      <c r="E2721" t="s">
        <v>312</v>
      </c>
      <c r="F2721" t="s">
        <v>0</v>
      </c>
      <c r="G2721" t="s">
        <v>2799</v>
      </c>
      <c r="H2721">
        <v>2.2589999999999999</v>
      </c>
      <c r="I2721">
        <v>28.8</v>
      </c>
      <c r="J2721">
        <v>84</v>
      </c>
    </row>
    <row r="2722" spans="1:10" x14ac:dyDescent="0.35">
      <c r="A2722" t="s">
        <v>14551</v>
      </c>
      <c r="B2722">
        <v>85</v>
      </c>
      <c r="C2722">
        <v>528</v>
      </c>
      <c r="D2722">
        <v>1003</v>
      </c>
      <c r="E2722" t="s">
        <v>319</v>
      </c>
      <c r="F2722" t="s">
        <v>0</v>
      </c>
      <c r="G2722" t="s">
        <v>2119</v>
      </c>
      <c r="H2722">
        <v>3.7570000000000001</v>
      </c>
      <c r="I2722">
        <v>77.33</v>
      </c>
      <c r="J2722">
        <v>85</v>
      </c>
    </row>
    <row r="2723" spans="1:10" x14ac:dyDescent="0.35">
      <c r="A2723" t="s">
        <v>14552</v>
      </c>
      <c r="B2723">
        <v>102</v>
      </c>
      <c r="C2723">
        <v>527</v>
      </c>
      <c r="D2723">
        <v>1004</v>
      </c>
      <c r="E2723" t="s">
        <v>334</v>
      </c>
      <c r="F2723" t="s">
        <v>0</v>
      </c>
      <c r="G2723" t="s">
        <v>1751</v>
      </c>
      <c r="H2723">
        <v>2.8439999999999999</v>
      </c>
      <c r="I2723">
        <v>19.850000000000001</v>
      </c>
      <c r="J2723">
        <v>65</v>
      </c>
    </row>
    <row r="2724" spans="1:10" x14ac:dyDescent="0.35">
      <c r="A2724" t="s">
        <v>14553</v>
      </c>
      <c r="B2724">
        <v>166</v>
      </c>
      <c r="C2724">
        <v>527</v>
      </c>
      <c r="D2724">
        <v>1004</v>
      </c>
      <c r="E2724" t="s">
        <v>328</v>
      </c>
      <c r="F2724" t="s">
        <v>0</v>
      </c>
      <c r="G2724" t="s">
        <v>14554</v>
      </c>
      <c r="H2724">
        <v>2.238</v>
      </c>
      <c r="I2724">
        <v>58.88</v>
      </c>
      <c r="J2724">
        <v>68</v>
      </c>
    </row>
    <row r="2725" spans="1:10" x14ac:dyDescent="0.35">
      <c r="A2725" t="s">
        <v>14555</v>
      </c>
      <c r="B2725">
        <v>136</v>
      </c>
      <c r="C2725">
        <v>527</v>
      </c>
      <c r="D2725">
        <v>1004</v>
      </c>
      <c r="E2725" t="s">
        <v>319</v>
      </c>
      <c r="F2725" t="s">
        <v>0</v>
      </c>
      <c r="G2725" t="s">
        <v>2590</v>
      </c>
      <c r="H2725">
        <v>2.1379999999999999</v>
      </c>
      <c r="I2725">
        <v>82.58</v>
      </c>
      <c r="J2725">
        <v>67</v>
      </c>
    </row>
    <row r="2726" spans="1:10" x14ac:dyDescent="0.35">
      <c r="A2726" t="s">
        <v>14556</v>
      </c>
      <c r="B2726">
        <v>66</v>
      </c>
      <c r="C2726">
        <v>527</v>
      </c>
      <c r="D2726">
        <v>1004</v>
      </c>
      <c r="E2726" t="s">
        <v>328</v>
      </c>
      <c r="F2726" t="s">
        <v>0</v>
      </c>
      <c r="G2726" t="s">
        <v>2962</v>
      </c>
      <c r="H2726">
        <v>3.984</v>
      </c>
      <c r="I2726">
        <v>67.31</v>
      </c>
      <c r="J2726">
        <v>42</v>
      </c>
    </row>
    <row r="2727" spans="1:10" x14ac:dyDescent="0.35">
      <c r="A2727" t="s">
        <v>14557</v>
      </c>
      <c r="B2727">
        <v>166</v>
      </c>
      <c r="C2727">
        <v>526</v>
      </c>
      <c r="D2727">
        <v>1008</v>
      </c>
      <c r="E2727" t="s">
        <v>312</v>
      </c>
      <c r="F2727" t="s">
        <v>0</v>
      </c>
      <c r="G2727" t="s">
        <v>3704</v>
      </c>
      <c r="H2727">
        <v>1.7569999999999999</v>
      </c>
      <c r="I2727">
        <v>27.21</v>
      </c>
      <c r="J2727">
        <v>40</v>
      </c>
    </row>
    <row r="2728" spans="1:10" x14ac:dyDescent="0.35">
      <c r="A2728" t="s">
        <v>14558</v>
      </c>
      <c r="B2728">
        <v>92</v>
      </c>
      <c r="C2728">
        <v>526</v>
      </c>
      <c r="D2728">
        <v>1008</v>
      </c>
      <c r="E2728" t="s">
        <v>328</v>
      </c>
      <c r="F2728" t="s">
        <v>0</v>
      </c>
      <c r="G2728" t="s">
        <v>2801</v>
      </c>
      <c r="H2728">
        <v>3.3839999999999999</v>
      </c>
      <c r="I2728">
        <v>61.76</v>
      </c>
      <c r="J2728">
        <v>50</v>
      </c>
    </row>
    <row r="2729" spans="1:10" x14ac:dyDescent="0.35">
      <c r="A2729" t="s">
        <v>14559</v>
      </c>
      <c r="B2729">
        <v>110</v>
      </c>
      <c r="C2729">
        <v>526</v>
      </c>
      <c r="D2729">
        <v>1008</v>
      </c>
      <c r="E2729" t="s">
        <v>312</v>
      </c>
      <c r="F2729" t="s">
        <v>0</v>
      </c>
      <c r="G2729" t="s">
        <v>3784</v>
      </c>
      <c r="H2729">
        <v>2.4590000000000001</v>
      </c>
      <c r="I2729">
        <v>37.82</v>
      </c>
      <c r="J2729">
        <v>66</v>
      </c>
    </row>
    <row r="2730" spans="1:10" x14ac:dyDescent="0.35">
      <c r="A2730" t="s">
        <v>14560</v>
      </c>
      <c r="B2730">
        <v>180</v>
      </c>
      <c r="C2730">
        <v>525</v>
      </c>
      <c r="D2730">
        <v>1011</v>
      </c>
      <c r="E2730" t="s">
        <v>312</v>
      </c>
      <c r="F2730" t="s">
        <v>0</v>
      </c>
      <c r="G2730" t="s">
        <v>14561</v>
      </c>
      <c r="H2730">
        <v>1.7390000000000001</v>
      </c>
      <c r="I2730">
        <v>42.31</v>
      </c>
      <c r="J2730">
        <v>48</v>
      </c>
    </row>
    <row r="2731" spans="1:10" x14ac:dyDescent="0.35">
      <c r="A2731" t="s">
        <v>14562</v>
      </c>
      <c r="B2731">
        <v>84</v>
      </c>
      <c r="C2731">
        <v>524</v>
      </c>
      <c r="D2731">
        <v>1012</v>
      </c>
      <c r="E2731" t="s">
        <v>312</v>
      </c>
      <c r="F2731" t="s">
        <v>0</v>
      </c>
      <c r="G2731" t="s">
        <v>1996</v>
      </c>
      <c r="H2731">
        <v>3.1360000000000001</v>
      </c>
      <c r="I2731">
        <v>41.34</v>
      </c>
      <c r="J2731">
        <v>28</v>
      </c>
    </row>
    <row r="2732" spans="1:10" x14ac:dyDescent="0.35">
      <c r="A2732" t="s">
        <v>14563</v>
      </c>
      <c r="B2732">
        <v>162</v>
      </c>
      <c r="C2732">
        <v>524</v>
      </c>
      <c r="D2732">
        <v>1012</v>
      </c>
      <c r="E2732" t="s">
        <v>334</v>
      </c>
      <c r="F2732" t="s">
        <v>0</v>
      </c>
      <c r="G2732" t="s">
        <v>2799</v>
      </c>
      <c r="H2732">
        <v>1.7190000000000001</v>
      </c>
      <c r="I2732">
        <v>12.5</v>
      </c>
      <c r="J2732">
        <v>13</v>
      </c>
    </row>
    <row r="2733" spans="1:10" x14ac:dyDescent="0.35">
      <c r="A2733" t="s">
        <v>14564</v>
      </c>
      <c r="B2733">
        <v>320</v>
      </c>
      <c r="C2733">
        <v>523</v>
      </c>
      <c r="D2733">
        <v>1014</v>
      </c>
      <c r="E2733" t="s">
        <v>312</v>
      </c>
      <c r="F2733" t="s">
        <v>0</v>
      </c>
      <c r="G2733" t="s">
        <v>3052</v>
      </c>
      <c r="H2733">
        <v>1.343</v>
      </c>
      <c r="I2733">
        <v>42.01</v>
      </c>
      <c r="J2733">
        <v>57</v>
      </c>
    </row>
    <row r="2734" spans="1:10" x14ac:dyDescent="0.35">
      <c r="A2734" t="s">
        <v>14565</v>
      </c>
      <c r="B2734">
        <v>215</v>
      </c>
      <c r="C2734">
        <v>520</v>
      </c>
      <c r="D2734">
        <v>1015</v>
      </c>
      <c r="E2734" t="s">
        <v>334</v>
      </c>
      <c r="F2734" t="s">
        <v>0</v>
      </c>
      <c r="G2734" t="s">
        <v>1882</v>
      </c>
      <c r="H2734">
        <v>1.294</v>
      </c>
      <c r="I2734">
        <v>22.89</v>
      </c>
      <c r="J2734">
        <v>18</v>
      </c>
    </row>
    <row r="2735" spans="1:10" x14ac:dyDescent="0.35">
      <c r="A2735" t="s">
        <v>14566</v>
      </c>
      <c r="B2735">
        <v>87</v>
      </c>
      <c r="C2735">
        <v>519</v>
      </c>
      <c r="D2735">
        <v>1016</v>
      </c>
      <c r="E2735" t="s">
        <v>319</v>
      </c>
      <c r="F2735" t="s">
        <v>0</v>
      </c>
      <c r="G2735" t="s">
        <v>4921</v>
      </c>
      <c r="H2735">
        <v>4.766</v>
      </c>
      <c r="I2735">
        <v>97.31</v>
      </c>
      <c r="J2735">
        <v>35</v>
      </c>
    </row>
    <row r="2736" spans="1:10" x14ac:dyDescent="0.35">
      <c r="A2736" t="s">
        <v>14567</v>
      </c>
      <c r="B2736">
        <v>246</v>
      </c>
      <c r="C2736">
        <v>518</v>
      </c>
      <c r="D2736">
        <v>1017</v>
      </c>
      <c r="E2736" t="s">
        <v>312</v>
      </c>
      <c r="F2736" t="s">
        <v>0</v>
      </c>
      <c r="G2736" t="s">
        <v>2520</v>
      </c>
      <c r="H2736">
        <v>0.88</v>
      </c>
      <c r="I2736">
        <v>43.22</v>
      </c>
      <c r="J2736">
        <v>221</v>
      </c>
    </row>
    <row r="2737" spans="1:10" x14ac:dyDescent="0.35">
      <c r="A2737" t="s">
        <v>14568</v>
      </c>
      <c r="B2737">
        <v>116</v>
      </c>
      <c r="C2737">
        <v>516</v>
      </c>
      <c r="D2737">
        <v>1018</v>
      </c>
      <c r="E2737" t="s">
        <v>328</v>
      </c>
      <c r="F2737" t="s">
        <v>0</v>
      </c>
      <c r="G2737" t="s">
        <v>4361</v>
      </c>
      <c r="H2737">
        <v>2.1259999999999999</v>
      </c>
      <c r="I2737">
        <v>62.5</v>
      </c>
      <c r="J2737">
        <v>42</v>
      </c>
    </row>
    <row r="2738" spans="1:10" x14ac:dyDescent="0.35">
      <c r="A2738" t="s">
        <v>14569</v>
      </c>
      <c r="B2738">
        <v>147</v>
      </c>
      <c r="C2738">
        <v>515</v>
      </c>
      <c r="D2738">
        <v>1019</v>
      </c>
      <c r="E2738" t="s">
        <v>334</v>
      </c>
      <c r="F2738" t="s">
        <v>0</v>
      </c>
      <c r="G2738" t="s">
        <v>7323</v>
      </c>
      <c r="H2738">
        <v>1.49</v>
      </c>
      <c r="I2738">
        <v>13.1</v>
      </c>
      <c r="J2738">
        <v>54</v>
      </c>
    </row>
    <row r="2739" spans="1:10" x14ac:dyDescent="0.35">
      <c r="A2739" t="s">
        <v>14570</v>
      </c>
      <c r="B2739">
        <v>97</v>
      </c>
      <c r="C2739">
        <v>513</v>
      </c>
      <c r="D2739">
        <v>1020</v>
      </c>
      <c r="E2739" t="s">
        <v>328</v>
      </c>
      <c r="F2739" t="s">
        <v>0</v>
      </c>
      <c r="G2739" t="s">
        <v>7323</v>
      </c>
      <c r="H2739">
        <v>2.766</v>
      </c>
      <c r="I2739">
        <v>63.1</v>
      </c>
      <c r="J2739">
        <v>12</v>
      </c>
    </row>
    <row r="2740" spans="1:10" x14ac:dyDescent="0.35">
      <c r="A2740" t="s">
        <v>14571</v>
      </c>
      <c r="B2740">
        <v>156</v>
      </c>
      <c r="C2740">
        <v>512</v>
      </c>
      <c r="D2740">
        <v>1021</v>
      </c>
      <c r="E2740" t="s">
        <v>334</v>
      </c>
      <c r="F2740" t="s">
        <v>0</v>
      </c>
      <c r="G2740" t="s">
        <v>2736</v>
      </c>
      <c r="H2740">
        <v>1.6459999999999999</v>
      </c>
      <c r="I2740">
        <v>12.03</v>
      </c>
      <c r="J2740">
        <v>35</v>
      </c>
    </row>
    <row r="2741" spans="1:10" x14ac:dyDescent="0.35">
      <c r="A2741" t="s">
        <v>14572</v>
      </c>
      <c r="B2741">
        <v>90</v>
      </c>
      <c r="C2741">
        <v>511</v>
      </c>
      <c r="D2741">
        <v>1022</v>
      </c>
      <c r="E2741" t="s">
        <v>312</v>
      </c>
      <c r="F2741" t="s">
        <v>0</v>
      </c>
      <c r="G2741" t="s">
        <v>4290</v>
      </c>
      <c r="H2741">
        <v>2.2759999999999998</v>
      </c>
      <c r="I2741">
        <v>34.83</v>
      </c>
      <c r="J2741">
        <v>42</v>
      </c>
    </row>
    <row r="2742" spans="1:10" x14ac:dyDescent="0.35">
      <c r="A2742" t="s">
        <v>14573</v>
      </c>
      <c r="B2742">
        <v>106</v>
      </c>
      <c r="C2742">
        <v>511</v>
      </c>
      <c r="D2742">
        <v>1022</v>
      </c>
      <c r="E2742" t="s">
        <v>311</v>
      </c>
      <c r="F2742" t="s">
        <v>0</v>
      </c>
      <c r="G2742" t="s">
        <v>3926</v>
      </c>
      <c r="I2742" t="s">
        <v>311</v>
      </c>
      <c r="J2742">
        <v>106</v>
      </c>
    </row>
    <row r="2743" spans="1:10" x14ac:dyDescent="0.35">
      <c r="A2743" t="s">
        <v>14574</v>
      </c>
      <c r="B2743">
        <v>90</v>
      </c>
      <c r="C2743">
        <v>510</v>
      </c>
      <c r="D2743">
        <v>1024</v>
      </c>
      <c r="E2743" t="s">
        <v>319</v>
      </c>
      <c r="F2743" t="s">
        <v>0</v>
      </c>
      <c r="G2743" t="s">
        <v>14575</v>
      </c>
      <c r="H2743">
        <v>3.8330000000000002</v>
      </c>
      <c r="I2743">
        <v>85.87</v>
      </c>
      <c r="J2743">
        <v>13</v>
      </c>
    </row>
    <row r="2744" spans="1:10" x14ac:dyDescent="0.35">
      <c r="A2744" t="s">
        <v>14576</v>
      </c>
      <c r="B2744">
        <v>180</v>
      </c>
      <c r="C2744">
        <v>510</v>
      </c>
      <c r="D2744">
        <v>1024</v>
      </c>
      <c r="E2744" t="s">
        <v>312</v>
      </c>
      <c r="F2744" t="s">
        <v>0</v>
      </c>
      <c r="G2744" t="s">
        <v>4090</v>
      </c>
      <c r="H2744">
        <v>1.867</v>
      </c>
      <c r="I2744">
        <v>45.61</v>
      </c>
      <c r="J2744">
        <v>18</v>
      </c>
    </row>
    <row r="2745" spans="1:10" x14ac:dyDescent="0.35">
      <c r="A2745" t="s">
        <v>14577</v>
      </c>
      <c r="B2745">
        <v>180</v>
      </c>
      <c r="C2745">
        <v>508</v>
      </c>
      <c r="D2745">
        <v>1026</v>
      </c>
      <c r="E2745" t="s">
        <v>311</v>
      </c>
      <c r="F2745" t="s">
        <v>0</v>
      </c>
      <c r="G2745" t="s">
        <v>6069</v>
      </c>
      <c r="I2745" t="s">
        <v>311</v>
      </c>
      <c r="J2745">
        <v>45</v>
      </c>
    </row>
    <row r="2746" spans="1:10" x14ac:dyDescent="0.35">
      <c r="A2746" t="s">
        <v>14578</v>
      </c>
      <c r="B2746">
        <v>36</v>
      </c>
      <c r="C2746">
        <v>508</v>
      </c>
      <c r="D2746">
        <v>1026</v>
      </c>
      <c r="E2746" t="s">
        <v>311</v>
      </c>
      <c r="F2746" t="s">
        <v>0</v>
      </c>
      <c r="G2746" t="s">
        <v>14579</v>
      </c>
      <c r="I2746" t="s">
        <v>311</v>
      </c>
      <c r="J2746">
        <v>34</v>
      </c>
    </row>
    <row r="2747" spans="1:10" x14ac:dyDescent="0.35">
      <c r="A2747" t="s">
        <v>14580</v>
      </c>
      <c r="B2747">
        <v>121</v>
      </c>
      <c r="C2747">
        <v>506</v>
      </c>
      <c r="D2747">
        <v>1028</v>
      </c>
      <c r="E2747" t="s">
        <v>334</v>
      </c>
      <c r="F2747" t="s">
        <v>0</v>
      </c>
      <c r="G2747" t="s">
        <v>2135</v>
      </c>
      <c r="H2747">
        <v>2.1800000000000002</v>
      </c>
      <c r="I2747">
        <v>23.14</v>
      </c>
      <c r="J2747">
        <v>38</v>
      </c>
    </row>
    <row r="2748" spans="1:10" x14ac:dyDescent="0.35">
      <c r="A2748" t="s">
        <v>14581</v>
      </c>
      <c r="B2748">
        <v>210</v>
      </c>
      <c r="C2748">
        <v>506</v>
      </c>
      <c r="D2748">
        <v>1028</v>
      </c>
      <c r="E2748" t="s">
        <v>312</v>
      </c>
      <c r="F2748" t="s">
        <v>0</v>
      </c>
      <c r="G2748" t="s">
        <v>1893</v>
      </c>
      <c r="H2748">
        <v>1.234</v>
      </c>
      <c r="I2748">
        <v>26.74</v>
      </c>
      <c r="J2748">
        <v>47</v>
      </c>
    </row>
    <row r="2749" spans="1:10" x14ac:dyDescent="0.35">
      <c r="A2749" t="s">
        <v>14582</v>
      </c>
      <c r="B2749">
        <v>115</v>
      </c>
      <c r="C2749">
        <v>504</v>
      </c>
      <c r="D2749">
        <v>1030</v>
      </c>
      <c r="E2749" t="s">
        <v>312</v>
      </c>
      <c r="F2749" t="s">
        <v>0</v>
      </c>
      <c r="G2749" t="s">
        <v>2235</v>
      </c>
      <c r="H2749">
        <v>2.2949999999999999</v>
      </c>
      <c r="I2749">
        <v>38.29</v>
      </c>
      <c r="J2749">
        <v>38</v>
      </c>
    </row>
    <row r="2750" spans="1:10" x14ac:dyDescent="0.35">
      <c r="A2750" t="s">
        <v>14583</v>
      </c>
      <c r="B2750">
        <v>117</v>
      </c>
      <c r="C2750">
        <v>503</v>
      </c>
      <c r="D2750">
        <v>1031</v>
      </c>
      <c r="E2750" t="s">
        <v>311</v>
      </c>
      <c r="F2750" t="s">
        <v>0</v>
      </c>
      <c r="G2750" t="s">
        <v>4090</v>
      </c>
      <c r="I2750" t="s">
        <v>311</v>
      </c>
      <c r="J2750">
        <v>31</v>
      </c>
    </row>
    <row r="2751" spans="1:10" x14ac:dyDescent="0.35">
      <c r="A2751" t="s">
        <v>14584</v>
      </c>
      <c r="B2751">
        <v>102</v>
      </c>
      <c r="C2751">
        <v>500</v>
      </c>
      <c r="D2751">
        <v>1032</v>
      </c>
      <c r="E2751" t="s">
        <v>312</v>
      </c>
      <c r="F2751" t="s">
        <v>0</v>
      </c>
      <c r="G2751" t="s">
        <v>2302</v>
      </c>
      <c r="H2751">
        <v>2.968</v>
      </c>
      <c r="I2751">
        <v>46.92</v>
      </c>
      <c r="J2751">
        <v>47</v>
      </c>
    </row>
    <row r="2752" spans="1:10" x14ac:dyDescent="0.35">
      <c r="A2752" t="s">
        <v>14585</v>
      </c>
      <c r="B2752">
        <v>172</v>
      </c>
      <c r="C2752">
        <v>498</v>
      </c>
      <c r="D2752">
        <v>1033</v>
      </c>
      <c r="E2752" t="s">
        <v>312</v>
      </c>
      <c r="F2752" t="s">
        <v>0</v>
      </c>
      <c r="G2752" t="s">
        <v>2088</v>
      </c>
      <c r="H2752">
        <v>1.4370000000000001</v>
      </c>
      <c r="I2752">
        <v>36.96</v>
      </c>
      <c r="J2752">
        <v>16</v>
      </c>
    </row>
    <row r="2753" spans="1:10" x14ac:dyDescent="0.35">
      <c r="A2753" t="s">
        <v>14586</v>
      </c>
      <c r="B2753">
        <v>141</v>
      </c>
      <c r="C2753">
        <v>497</v>
      </c>
      <c r="D2753">
        <v>1034</v>
      </c>
      <c r="E2753" t="s">
        <v>311</v>
      </c>
      <c r="F2753" t="s">
        <v>0</v>
      </c>
      <c r="G2753" t="s">
        <v>3704</v>
      </c>
      <c r="I2753" t="s">
        <v>311</v>
      </c>
      <c r="J2753">
        <v>39</v>
      </c>
    </row>
    <row r="2754" spans="1:10" x14ac:dyDescent="0.35">
      <c r="A2754" t="s">
        <v>14587</v>
      </c>
      <c r="B2754">
        <v>169</v>
      </c>
      <c r="C2754">
        <v>497</v>
      </c>
      <c r="D2754">
        <v>1034</v>
      </c>
      <c r="E2754" t="s">
        <v>312</v>
      </c>
      <c r="F2754" t="s">
        <v>0</v>
      </c>
      <c r="G2754" t="s">
        <v>8953</v>
      </c>
      <c r="H2754">
        <v>2.4319999999999999</v>
      </c>
      <c r="I2754">
        <v>48.33</v>
      </c>
      <c r="J2754">
        <v>70</v>
      </c>
    </row>
    <row r="2755" spans="1:10" x14ac:dyDescent="0.35">
      <c r="A2755" t="s">
        <v>14588</v>
      </c>
      <c r="B2755">
        <v>151</v>
      </c>
      <c r="C2755">
        <v>497</v>
      </c>
      <c r="D2755">
        <v>1034</v>
      </c>
      <c r="E2755" t="s">
        <v>312</v>
      </c>
      <c r="F2755" t="s">
        <v>0</v>
      </c>
      <c r="G2755" t="s">
        <v>14589</v>
      </c>
      <c r="H2755">
        <v>1.871</v>
      </c>
      <c r="I2755">
        <v>29.01</v>
      </c>
      <c r="J2755">
        <v>76</v>
      </c>
    </row>
    <row r="2756" spans="1:10" x14ac:dyDescent="0.35">
      <c r="A2756" t="s">
        <v>14590</v>
      </c>
      <c r="B2756">
        <v>154</v>
      </c>
      <c r="C2756">
        <v>497</v>
      </c>
      <c r="D2756">
        <v>1034</v>
      </c>
      <c r="E2756" t="s">
        <v>312</v>
      </c>
      <c r="F2756" t="s">
        <v>0</v>
      </c>
      <c r="G2756" t="s">
        <v>2592</v>
      </c>
      <c r="H2756">
        <v>1.5589999999999999</v>
      </c>
      <c r="I2756">
        <v>29.59</v>
      </c>
      <c r="J2756">
        <v>26</v>
      </c>
    </row>
    <row r="2757" spans="1:10" x14ac:dyDescent="0.35">
      <c r="A2757" t="s">
        <v>14591</v>
      </c>
      <c r="B2757">
        <v>224</v>
      </c>
      <c r="C2757">
        <v>496</v>
      </c>
      <c r="D2757">
        <v>1038</v>
      </c>
      <c r="E2757" t="s">
        <v>312</v>
      </c>
      <c r="F2757" t="s">
        <v>0</v>
      </c>
      <c r="G2757" t="s">
        <v>14592</v>
      </c>
      <c r="H2757">
        <v>1.1299999999999999</v>
      </c>
      <c r="I2757">
        <v>24.53</v>
      </c>
      <c r="J2757">
        <v>21</v>
      </c>
    </row>
    <row r="2758" spans="1:10" x14ac:dyDescent="0.35">
      <c r="A2758" t="s">
        <v>14593</v>
      </c>
      <c r="B2758">
        <v>104</v>
      </c>
      <c r="C2758">
        <v>495</v>
      </c>
      <c r="D2758">
        <v>1039</v>
      </c>
      <c r="E2758" t="s">
        <v>319</v>
      </c>
      <c r="F2758" t="s">
        <v>0</v>
      </c>
      <c r="G2758" t="s">
        <v>1999</v>
      </c>
      <c r="H2758">
        <v>2.343</v>
      </c>
      <c r="I2758">
        <v>79.959999999999994</v>
      </c>
      <c r="J2758">
        <v>61</v>
      </c>
    </row>
    <row r="2759" spans="1:10" x14ac:dyDescent="0.35">
      <c r="A2759" t="s">
        <v>14594</v>
      </c>
      <c r="B2759">
        <v>145</v>
      </c>
      <c r="C2759">
        <v>495</v>
      </c>
      <c r="D2759">
        <v>1039</v>
      </c>
      <c r="E2759" t="s">
        <v>312</v>
      </c>
      <c r="F2759" t="s">
        <v>0</v>
      </c>
      <c r="G2759" t="s">
        <v>2235</v>
      </c>
      <c r="H2759">
        <v>2.1749999999999998</v>
      </c>
      <c r="I2759">
        <v>36.49</v>
      </c>
      <c r="J2759">
        <v>23</v>
      </c>
    </row>
    <row r="2760" spans="1:10" x14ac:dyDescent="0.35">
      <c r="A2760" t="s">
        <v>14595</v>
      </c>
      <c r="B2760">
        <v>129</v>
      </c>
      <c r="C2760">
        <v>495</v>
      </c>
      <c r="D2760">
        <v>1039</v>
      </c>
      <c r="E2760" t="s">
        <v>328</v>
      </c>
      <c r="F2760" t="s">
        <v>0</v>
      </c>
      <c r="G2760" t="s">
        <v>1929</v>
      </c>
      <c r="H2760">
        <v>2.0489999999999999</v>
      </c>
      <c r="I2760">
        <v>44.8</v>
      </c>
      <c r="J2760">
        <v>25</v>
      </c>
    </row>
    <row r="2761" spans="1:10" x14ac:dyDescent="0.35">
      <c r="A2761" t="s">
        <v>14596</v>
      </c>
      <c r="B2761">
        <v>36</v>
      </c>
      <c r="C2761">
        <v>493</v>
      </c>
      <c r="D2761">
        <v>1042</v>
      </c>
      <c r="E2761" t="s">
        <v>319</v>
      </c>
      <c r="F2761" t="s">
        <v>0</v>
      </c>
      <c r="G2761" t="s">
        <v>1773</v>
      </c>
      <c r="H2761">
        <v>11.343</v>
      </c>
      <c r="I2761">
        <v>84.69</v>
      </c>
      <c r="J2761">
        <v>34</v>
      </c>
    </row>
    <row r="2762" spans="1:10" x14ac:dyDescent="0.35">
      <c r="A2762" t="s">
        <v>14597</v>
      </c>
      <c r="B2762">
        <v>307</v>
      </c>
      <c r="C2762">
        <v>493</v>
      </c>
      <c r="D2762">
        <v>1042</v>
      </c>
      <c r="E2762" t="s">
        <v>334</v>
      </c>
      <c r="F2762" t="s">
        <v>0</v>
      </c>
      <c r="G2762" t="s">
        <v>2751</v>
      </c>
      <c r="H2762">
        <v>0.86899999999999999</v>
      </c>
      <c r="I2762">
        <v>5.93</v>
      </c>
      <c r="J2762">
        <v>27</v>
      </c>
    </row>
    <row r="2763" spans="1:10" x14ac:dyDescent="0.35">
      <c r="A2763" t="s">
        <v>14598</v>
      </c>
      <c r="B2763">
        <v>168</v>
      </c>
      <c r="C2763">
        <v>491</v>
      </c>
      <c r="D2763">
        <v>1044</v>
      </c>
      <c r="E2763" t="s">
        <v>311</v>
      </c>
      <c r="F2763" t="s">
        <v>0</v>
      </c>
      <c r="G2763" t="s">
        <v>1779</v>
      </c>
      <c r="I2763" t="s">
        <v>311</v>
      </c>
      <c r="J2763">
        <v>168</v>
      </c>
    </row>
    <row r="2764" spans="1:10" x14ac:dyDescent="0.35">
      <c r="A2764" t="s">
        <v>14599</v>
      </c>
      <c r="B2764">
        <v>67</v>
      </c>
      <c r="C2764">
        <v>490</v>
      </c>
      <c r="D2764">
        <v>1045</v>
      </c>
      <c r="E2764" t="s">
        <v>312</v>
      </c>
      <c r="F2764" t="s">
        <v>0</v>
      </c>
      <c r="G2764" t="s">
        <v>1751</v>
      </c>
      <c r="H2764">
        <v>3.3029999999999999</v>
      </c>
      <c r="I2764">
        <v>27.06</v>
      </c>
      <c r="J2764">
        <v>33</v>
      </c>
    </row>
    <row r="2765" spans="1:10" x14ac:dyDescent="0.35">
      <c r="A2765" t="s">
        <v>14600</v>
      </c>
      <c r="B2765">
        <v>364</v>
      </c>
      <c r="C2765">
        <v>487</v>
      </c>
      <c r="D2765">
        <v>1046</v>
      </c>
      <c r="E2765" t="s">
        <v>328</v>
      </c>
      <c r="F2765" t="s">
        <v>0</v>
      </c>
      <c r="G2765" t="s">
        <v>4921</v>
      </c>
      <c r="H2765">
        <v>2.0449999999999999</v>
      </c>
      <c r="I2765">
        <v>72.58</v>
      </c>
      <c r="J2765">
        <v>156</v>
      </c>
    </row>
    <row r="2766" spans="1:10" x14ac:dyDescent="0.35">
      <c r="A2766" t="s">
        <v>14601</v>
      </c>
      <c r="B2766">
        <v>167</v>
      </c>
      <c r="C2766">
        <v>484</v>
      </c>
      <c r="D2766">
        <v>1047</v>
      </c>
      <c r="E2766" t="s">
        <v>312</v>
      </c>
      <c r="F2766" t="s">
        <v>0</v>
      </c>
      <c r="G2766" t="s">
        <v>6008</v>
      </c>
      <c r="H2766">
        <v>1.3</v>
      </c>
      <c r="I2766">
        <v>24.22</v>
      </c>
      <c r="J2766">
        <v>105</v>
      </c>
    </row>
    <row r="2767" spans="1:10" x14ac:dyDescent="0.35">
      <c r="A2767" t="s">
        <v>14602</v>
      </c>
      <c r="B2767">
        <v>54</v>
      </c>
      <c r="C2767">
        <v>483</v>
      </c>
      <c r="D2767">
        <v>1048</v>
      </c>
      <c r="E2767" t="s">
        <v>319</v>
      </c>
      <c r="F2767" t="s">
        <v>0</v>
      </c>
      <c r="G2767" t="s">
        <v>14603</v>
      </c>
      <c r="H2767">
        <v>4.51</v>
      </c>
      <c r="I2767">
        <v>86.01</v>
      </c>
      <c r="J2767">
        <v>28</v>
      </c>
    </row>
    <row r="2768" spans="1:10" x14ac:dyDescent="0.35">
      <c r="A2768" t="s">
        <v>14604</v>
      </c>
      <c r="B2768">
        <v>87</v>
      </c>
      <c r="C2768">
        <v>482</v>
      </c>
      <c r="D2768">
        <v>1049</v>
      </c>
      <c r="E2768" t="s">
        <v>312</v>
      </c>
      <c r="F2768" t="s">
        <v>0</v>
      </c>
      <c r="G2768" t="s">
        <v>2235</v>
      </c>
      <c r="H2768">
        <v>2.68</v>
      </c>
      <c r="I2768">
        <v>48.2</v>
      </c>
      <c r="J2768">
        <v>14</v>
      </c>
    </row>
    <row r="2769" spans="1:10" x14ac:dyDescent="0.35">
      <c r="A2769" t="s">
        <v>14605</v>
      </c>
      <c r="B2769">
        <v>113</v>
      </c>
      <c r="C2769">
        <v>481</v>
      </c>
      <c r="D2769">
        <v>1050</v>
      </c>
      <c r="E2769" t="s">
        <v>328</v>
      </c>
      <c r="F2769" t="s">
        <v>0</v>
      </c>
      <c r="G2769" t="s">
        <v>2326</v>
      </c>
      <c r="H2769">
        <v>2.9020000000000001</v>
      </c>
      <c r="I2769">
        <v>65.92</v>
      </c>
      <c r="J2769">
        <v>28</v>
      </c>
    </row>
    <row r="2770" spans="1:10" x14ac:dyDescent="0.35">
      <c r="A2770" t="s">
        <v>14606</v>
      </c>
      <c r="B2770">
        <v>100</v>
      </c>
      <c r="C2770">
        <v>481</v>
      </c>
      <c r="D2770">
        <v>1050</v>
      </c>
      <c r="E2770" t="s">
        <v>328</v>
      </c>
      <c r="F2770" t="s">
        <v>0</v>
      </c>
      <c r="G2770" t="s">
        <v>8456</v>
      </c>
      <c r="H2770">
        <v>2.8069999999999999</v>
      </c>
      <c r="I2770">
        <v>46.26</v>
      </c>
      <c r="J2770">
        <v>52</v>
      </c>
    </row>
    <row r="2771" spans="1:10" x14ac:dyDescent="0.35">
      <c r="A2771" t="s">
        <v>14607</v>
      </c>
      <c r="B2771">
        <v>93</v>
      </c>
      <c r="C2771">
        <v>481</v>
      </c>
      <c r="D2771">
        <v>1050</v>
      </c>
      <c r="E2771" t="s">
        <v>312</v>
      </c>
      <c r="F2771" t="s">
        <v>0</v>
      </c>
      <c r="G2771" t="s">
        <v>14608</v>
      </c>
      <c r="H2771">
        <v>2.6269999999999998</v>
      </c>
      <c r="I2771">
        <v>35.15</v>
      </c>
      <c r="J2771">
        <v>13</v>
      </c>
    </row>
    <row r="2772" spans="1:10" x14ac:dyDescent="0.35">
      <c r="A2772" t="s">
        <v>14609</v>
      </c>
      <c r="B2772">
        <v>432</v>
      </c>
      <c r="C2772">
        <v>479</v>
      </c>
      <c r="D2772">
        <v>1053</v>
      </c>
      <c r="E2772" t="s">
        <v>334</v>
      </c>
      <c r="F2772" t="s">
        <v>0</v>
      </c>
      <c r="G2772" t="s">
        <v>2316</v>
      </c>
      <c r="H2772">
        <v>2.2389999999999999</v>
      </c>
      <c r="I2772">
        <v>21.81</v>
      </c>
      <c r="J2772">
        <v>74</v>
      </c>
    </row>
    <row r="2773" spans="1:10" x14ac:dyDescent="0.35">
      <c r="A2773" t="s">
        <v>14610</v>
      </c>
      <c r="B2773">
        <v>105</v>
      </c>
      <c r="C2773">
        <v>473</v>
      </c>
      <c r="D2773">
        <v>1054</v>
      </c>
      <c r="E2773" t="s">
        <v>312</v>
      </c>
      <c r="F2773" t="s">
        <v>0</v>
      </c>
      <c r="G2773" t="s">
        <v>4624</v>
      </c>
      <c r="H2773">
        <v>2.3889999999999998</v>
      </c>
      <c r="I2773">
        <v>32.159999999999997</v>
      </c>
      <c r="J2773">
        <v>63</v>
      </c>
    </row>
    <row r="2774" spans="1:10" x14ac:dyDescent="0.35">
      <c r="A2774" t="s">
        <v>14611</v>
      </c>
      <c r="B2774">
        <v>159</v>
      </c>
      <c r="C2774">
        <v>471</v>
      </c>
      <c r="D2774">
        <v>1055</v>
      </c>
      <c r="E2774" t="s">
        <v>312</v>
      </c>
      <c r="F2774" t="s">
        <v>0</v>
      </c>
      <c r="G2774" t="s">
        <v>2053</v>
      </c>
      <c r="H2774">
        <v>1.3360000000000001</v>
      </c>
      <c r="I2774">
        <v>28.1</v>
      </c>
      <c r="J2774">
        <v>74</v>
      </c>
    </row>
    <row r="2775" spans="1:10" x14ac:dyDescent="0.35">
      <c r="A2775" t="s">
        <v>14612</v>
      </c>
      <c r="B2775">
        <v>102</v>
      </c>
      <c r="C2775">
        <v>471</v>
      </c>
      <c r="D2775">
        <v>1055</v>
      </c>
      <c r="E2775" t="s">
        <v>312</v>
      </c>
      <c r="F2775" t="s">
        <v>0</v>
      </c>
      <c r="G2775" t="s">
        <v>2799</v>
      </c>
      <c r="H2775">
        <v>2.7250000000000001</v>
      </c>
      <c r="I2775">
        <v>47.28</v>
      </c>
      <c r="J2775">
        <v>32</v>
      </c>
    </row>
    <row r="2776" spans="1:10" x14ac:dyDescent="0.35">
      <c r="A2776" t="s">
        <v>14613</v>
      </c>
      <c r="B2776">
        <v>122</v>
      </c>
      <c r="C2776">
        <v>471</v>
      </c>
      <c r="D2776">
        <v>1055</v>
      </c>
      <c r="E2776" t="s">
        <v>312</v>
      </c>
      <c r="F2776" t="s">
        <v>0</v>
      </c>
      <c r="G2776" t="s">
        <v>2053</v>
      </c>
      <c r="H2776">
        <v>1.9019999999999999</v>
      </c>
      <c r="I2776">
        <v>46.31</v>
      </c>
      <c r="J2776">
        <v>66</v>
      </c>
    </row>
    <row r="2777" spans="1:10" x14ac:dyDescent="0.35">
      <c r="A2777" t="s">
        <v>14614</v>
      </c>
      <c r="B2777">
        <v>84</v>
      </c>
      <c r="C2777">
        <v>470</v>
      </c>
      <c r="D2777">
        <v>1058</v>
      </c>
      <c r="E2777" t="s">
        <v>312</v>
      </c>
      <c r="F2777" t="s">
        <v>0</v>
      </c>
      <c r="G2777" t="s">
        <v>1803</v>
      </c>
      <c r="H2777">
        <v>2.7160000000000002</v>
      </c>
      <c r="I2777">
        <v>40.619999999999997</v>
      </c>
      <c r="J2777">
        <v>59</v>
      </c>
    </row>
    <row r="2778" spans="1:10" x14ac:dyDescent="0.35">
      <c r="A2778" t="s">
        <v>14615</v>
      </c>
      <c r="B2778">
        <v>104</v>
      </c>
      <c r="C2778">
        <v>468</v>
      </c>
      <c r="D2778">
        <v>1059</v>
      </c>
      <c r="E2778" t="s">
        <v>319</v>
      </c>
      <c r="F2778" t="s">
        <v>0</v>
      </c>
      <c r="G2778" t="s">
        <v>4124</v>
      </c>
      <c r="H2778">
        <v>2.976</v>
      </c>
      <c r="I2778">
        <v>77.11</v>
      </c>
      <c r="J2778">
        <v>10</v>
      </c>
    </row>
    <row r="2779" spans="1:10" x14ac:dyDescent="0.35">
      <c r="A2779" t="s">
        <v>14616</v>
      </c>
      <c r="B2779">
        <v>250</v>
      </c>
      <c r="C2779">
        <v>464</v>
      </c>
      <c r="D2779">
        <v>1060</v>
      </c>
      <c r="E2779" t="s">
        <v>334</v>
      </c>
      <c r="F2779" t="s">
        <v>0</v>
      </c>
      <c r="G2779" t="s">
        <v>2452</v>
      </c>
      <c r="H2779">
        <v>0.95399999999999996</v>
      </c>
      <c r="I2779">
        <v>13.77</v>
      </c>
      <c r="J2779">
        <v>129</v>
      </c>
    </row>
    <row r="2780" spans="1:10" x14ac:dyDescent="0.35">
      <c r="A2780" t="s">
        <v>14617</v>
      </c>
      <c r="B2780">
        <v>224</v>
      </c>
      <c r="C2780">
        <v>464</v>
      </c>
      <c r="D2780">
        <v>1060</v>
      </c>
      <c r="E2780" t="s">
        <v>328</v>
      </c>
      <c r="F2780" t="s">
        <v>0</v>
      </c>
      <c r="G2780" t="s">
        <v>2520</v>
      </c>
      <c r="H2780">
        <v>1.036</v>
      </c>
      <c r="I2780">
        <v>56.48</v>
      </c>
      <c r="J2780">
        <v>204</v>
      </c>
    </row>
    <row r="2781" spans="1:10" x14ac:dyDescent="0.35">
      <c r="A2781" t="s">
        <v>14618</v>
      </c>
      <c r="B2781">
        <v>84</v>
      </c>
      <c r="C2781">
        <v>464</v>
      </c>
      <c r="D2781">
        <v>1060</v>
      </c>
      <c r="E2781" t="s">
        <v>319</v>
      </c>
      <c r="F2781" t="s">
        <v>0</v>
      </c>
      <c r="G2781" t="s">
        <v>14619</v>
      </c>
      <c r="H2781">
        <v>2.41</v>
      </c>
      <c r="I2781">
        <v>63.69</v>
      </c>
      <c r="J2781">
        <v>31</v>
      </c>
    </row>
    <row r="2782" spans="1:10" x14ac:dyDescent="0.35">
      <c r="A2782" t="s">
        <v>14620</v>
      </c>
      <c r="B2782">
        <v>130</v>
      </c>
      <c r="C2782">
        <v>461</v>
      </c>
      <c r="D2782">
        <v>1063</v>
      </c>
      <c r="E2782" t="s">
        <v>334</v>
      </c>
      <c r="F2782" t="s">
        <v>0</v>
      </c>
      <c r="G2782" t="s">
        <v>14621</v>
      </c>
      <c r="H2782">
        <v>1.806</v>
      </c>
      <c r="I2782">
        <v>24.71</v>
      </c>
      <c r="J2782">
        <v>34</v>
      </c>
    </row>
    <row r="2783" spans="1:10" x14ac:dyDescent="0.35">
      <c r="A2783" t="s">
        <v>14622</v>
      </c>
      <c r="B2783">
        <v>97</v>
      </c>
      <c r="C2783">
        <v>460</v>
      </c>
      <c r="D2783">
        <v>1064</v>
      </c>
      <c r="E2783" t="s">
        <v>311</v>
      </c>
      <c r="F2783" t="s">
        <v>0</v>
      </c>
      <c r="G2783" t="s">
        <v>1807</v>
      </c>
      <c r="I2783" t="s">
        <v>311</v>
      </c>
      <c r="J2783">
        <v>68</v>
      </c>
    </row>
    <row r="2784" spans="1:10" x14ac:dyDescent="0.35">
      <c r="A2784" t="s">
        <v>14623</v>
      </c>
      <c r="B2784">
        <v>101</v>
      </c>
      <c r="C2784">
        <v>459</v>
      </c>
      <c r="D2784">
        <v>1065</v>
      </c>
      <c r="E2784" t="s">
        <v>312</v>
      </c>
      <c r="F2784" t="s">
        <v>0</v>
      </c>
      <c r="G2784" t="s">
        <v>1849</v>
      </c>
      <c r="H2784">
        <v>2.2400000000000002</v>
      </c>
      <c r="I2784">
        <v>22.8</v>
      </c>
      <c r="J2784">
        <v>37</v>
      </c>
    </row>
    <row r="2785" spans="1:10" x14ac:dyDescent="0.35">
      <c r="A2785" t="s">
        <v>14624</v>
      </c>
      <c r="B2785">
        <v>61</v>
      </c>
      <c r="C2785">
        <v>459</v>
      </c>
      <c r="D2785">
        <v>1065</v>
      </c>
      <c r="E2785" t="s">
        <v>319</v>
      </c>
      <c r="F2785" t="s">
        <v>0</v>
      </c>
      <c r="G2785" t="s">
        <v>14625</v>
      </c>
      <c r="H2785">
        <v>4.1070000000000002</v>
      </c>
      <c r="I2785">
        <v>66.78</v>
      </c>
      <c r="J2785">
        <v>27</v>
      </c>
    </row>
    <row r="2786" spans="1:10" x14ac:dyDescent="0.35">
      <c r="A2786" t="s">
        <v>14626</v>
      </c>
      <c r="B2786">
        <v>108</v>
      </c>
      <c r="C2786">
        <v>455</v>
      </c>
      <c r="D2786">
        <v>1067</v>
      </c>
      <c r="E2786" t="s">
        <v>328</v>
      </c>
      <c r="F2786" t="s">
        <v>0</v>
      </c>
      <c r="G2786" t="s">
        <v>14627</v>
      </c>
      <c r="H2786">
        <v>2.4039999999999999</v>
      </c>
      <c r="I2786">
        <v>30.77</v>
      </c>
      <c r="J2786">
        <v>7</v>
      </c>
    </row>
    <row r="2787" spans="1:10" x14ac:dyDescent="0.35">
      <c r="A2787" t="s">
        <v>14628</v>
      </c>
      <c r="B2787">
        <v>84</v>
      </c>
      <c r="C2787">
        <v>453</v>
      </c>
      <c r="D2787">
        <v>1068</v>
      </c>
      <c r="E2787" t="s">
        <v>311</v>
      </c>
      <c r="F2787" t="s">
        <v>0</v>
      </c>
      <c r="G2787" t="s">
        <v>1967</v>
      </c>
      <c r="I2787" t="s">
        <v>311</v>
      </c>
      <c r="J2787">
        <v>30</v>
      </c>
    </row>
    <row r="2788" spans="1:10" x14ac:dyDescent="0.35">
      <c r="A2788" t="s">
        <v>14629</v>
      </c>
      <c r="B2788">
        <v>99</v>
      </c>
      <c r="C2788">
        <v>453</v>
      </c>
      <c r="D2788">
        <v>1068</v>
      </c>
      <c r="E2788" t="s">
        <v>319</v>
      </c>
      <c r="F2788" t="s">
        <v>0</v>
      </c>
      <c r="G2788" t="s">
        <v>14630</v>
      </c>
      <c r="H2788">
        <v>2.5680000000000001</v>
      </c>
      <c r="I2788">
        <v>63.8</v>
      </c>
      <c r="J2788">
        <v>12</v>
      </c>
    </row>
    <row r="2789" spans="1:10" x14ac:dyDescent="0.35">
      <c r="A2789" t="s">
        <v>14631</v>
      </c>
      <c r="B2789">
        <v>156</v>
      </c>
      <c r="C2789">
        <v>449</v>
      </c>
      <c r="D2789">
        <v>1070</v>
      </c>
      <c r="E2789" t="s">
        <v>311</v>
      </c>
      <c r="F2789" t="s">
        <v>0</v>
      </c>
      <c r="G2789" t="s">
        <v>2661</v>
      </c>
      <c r="I2789" t="s">
        <v>311</v>
      </c>
      <c r="J2789">
        <v>76</v>
      </c>
    </row>
    <row r="2790" spans="1:10" x14ac:dyDescent="0.35">
      <c r="A2790" t="s">
        <v>14632</v>
      </c>
      <c r="B2790">
        <v>233</v>
      </c>
      <c r="C2790">
        <v>448</v>
      </c>
      <c r="D2790">
        <v>1071</v>
      </c>
      <c r="E2790" t="s">
        <v>312</v>
      </c>
      <c r="F2790" t="s">
        <v>0</v>
      </c>
      <c r="G2790" t="s">
        <v>2520</v>
      </c>
      <c r="H2790">
        <v>0.92100000000000004</v>
      </c>
      <c r="I2790">
        <v>46.23</v>
      </c>
      <c r="J2790">
        <v>159</v>
      </c>
    </row>
    <row r="2791" spans="1:10" x14ac:dyDescent="0.35">
      <c r="A2791" t="s">
        <v>14633</v>
      </c>
      <c r="B2791">
        <v>124</v>
      </c>
      <c r="C2791">
        <v>446</v>
      </c>
      <c r="D2791">
        <v>1072</v>
      </c>
      <c r="E2791" t="s">
        <v>328</v>
      </c>
      <c r="F2791" t="s">
        <v>0</v>
      </c>
      <c r="G2791" t="s">
        <v>7199</v>
      </c>
      <c r="H2791">
        <v>2.242</v>
      </c>
      <c r="I2791">
        <v>55.15</v>
      </c>
      <c r="J2791">
        <v>118</v>
      </c>
    </row>
    <row r="2792" spans="1:10" x14ac:dyDescent="0.35">
      <c r="A2792" t="s">
        <v>14634</v>
      </c>
      <c r="B2792">
        <v>123</v>
      </c>
      <c r="C2792">
        <v>444</v>
      </c>
      <c r="D2792">
        <v>1073</v>
      </c>
      <c r="E2792" t="s">
        <v>311</v>
      </c>
      <c r="F2792" t="s">
        <v>0</v>
      </c>
      <c r="G2792" t="s">
        <v>6759</v>
      </c>
      <c r="I2792" t="s">
        <v>311</v>
      </c>
      <c r="J2792">
        <v>44</v>
      </c>
    </row>
    <row r="2793" spans="1:10" x14ac:dyDescent="0.35">
      <c r="A2793" t="s">
        <v>14635</v>
      </c>
      <c r="B2793">
        <v>74</v>
      </c>
      <c r="C2793">
        <v>440</v>
      </c>
      <c r="D2793">
        <v>1074</v>
      </c>
      <c r="E2793" t="s">
        <v>328</v>
      </c>
      <c r="F2793" t="s">
        <v>0</v>
      </c>
      <c r="G2793" t="s">
        <v>3410</v>
      </c>
      <c r="H2793">
        <v>2.7919999999999998</v>
      </c>
      <c r="I2793">
        <v>59.9</v>
      </c>
      <c r="J2793">
        <v>25</v>
      </c>
    </row>
    <row r="2794" spans="1:10" x14ac:dyDescent="0.35">
      <c r="A2794" t="s">
        <v>14636</v>
      </c>
      <c r="B2794">
        <v>87</v>
      </c>
      <c r="C2794">
        <v>439</v>
      </c>
      <c r="D2794">
        <v>1075</v>
      </c>
      <c r="E2794" t="s">
        <v>328</v>
      </c>
      <c r="F2794" t="s">
        <v>0</v>
      </c>
      <c r="G2794" t="s">
        <v>2053</v>
      </c>
      <c r="H2794">
        <v>2.19</v>
      </c>
      <c r="I2794">
        <v>52.37</v>
      </c>
      <c r="J2794">
        <v>87</v>
      </c>
    </row>
    <row r="2795" spans="1:10" x14ac:dyDescent="0.35">
      <c r="A2795" t="s">
        <v>14637</v>
      </c>
      <c r="B2795">
        <v>113</v>
      </c>
      <c r="C2795">
        <v>438</v>
      </c>
      <c r="D2795">
        <v>1076</v>
      </c>
      <c r="E2795" t="s">
        <v>334</v>
      </c>
      <c r="F2795" t="s">
        <v>0</v>
      </c>
      <c r="G2795" t="s">
        <v>2302</v>
      </c>
      <c r="H2795">
        <v>2.1440000000000001</v>
      </c>
      <c r="I2795">
        <v>23.85</v>
      </c>
      <c r="J2795">
        <v>29</v>
      </c>
    </row>
    <row r="2796" spans="1:10" x14ac:dyDescent="0.35">
      <c r="A2796" t="s">
        <v>14638</v>
      </c>
      <c r="B2796">
        <v>129</v>
      </c>
      <c r="C2796">
        <v>437</v>
      </c>
      <c r="D2796">
        <v>1077</v>
      </c>
      <c r="E2796" t="s">
        <v>312</v>
      </c>
      <c r="F2796" t="s">
        <v>0</v>
      </c>
      <c r="G2796" t="s">
        <v>7560</v>
      </c>
      <c r="H2796">
        <v>1.764</v>
      </c>
      <c r="I2796">
        <v>36.049999999999997</v>
      </c>
      <c r="J2796">
        <v>75</v>
      </c>
    </row>
    <row r="2797" spans="1:10" x14ac:dyDescent="0.35">
      <c r="A2797" t="s">
        <v>14639</v>
      </c>
      <c r="B2797">
        <v>173</v>
      </c>
      <c r="C2797">
        <v>434</v>
      </c>
      <c r="D2797">
        <v>1078</v>
      </c>
      <c r="E2797" t="s">
        <v>312</v>
      </c>
      <c r="F2797" t="s">
        <v>0</v>
      </c>
      <c r="G2797" t="s">
        <v>14640</v>
      </c>
      <c r="H2797">
        <v>1.234</v>
      </c>
      <c r="I2797">
        <v>20.85</v>
      </c>
      <c r="J2797">
        <v>53</v>
      </c>
    </row>
    <row r="2798" spans="1:10" x14ac:dyDescent="0.35">
      <c r="A2798" t="s">
        <v>14641</v>
      </c>
      <c r="B2798">
        <v>121</v>
      </c>
      <c r="C2798">
        <v>434</v>
      </c>
      <c r="D2798">
        <v>1078</v>
      </c>
      <c r="E2798" t="s">
        <v>312</v>
      </c>
      <c r="F2798" t="s">
        <v>0</v>
      </c>
      <c r="G2798" t="s">
        <v>8270</v>
      </c>
      <c r="H2798">
        <v>1.5269999999999999</v>
      </c>
      <c r="I2798">
        <v>30.68</v>
      </c>
      <c r="J2798">
        <v>63</v>
      </c>
    </row>
    <row r="2799" spans="1:10" x14ac:dyDescent="0.35">
      <c r="A2799" t="s">
        <v>14642</v>
      </c>
      <c r="B2799">
        <v>105</v>
      </c>
      <c r="C2799">
        <v>431</v>
      </c>
      <c r="D2799">
        <v>1080</v>
      </c>
      <c r="E2799" t="s">
        <v>312</v>
      </c>
      <c r="F2799" t="s">
        <v>0</v>
      </c>
      <c r="G2799" t="s">
        <v>7161</v>
      </c>
      <c r="H2799">
        <v>2.3849999999999998</v>
      </c>
      <c r="I2799">
        <v>20.58</v>
      </c>
      <c r="J2799">
        <v>24</v>
      </c>
    </row>
    <row r="2800" spans="1:10" x14ac:dyDescent="0.35">
      <c r="A2800" t="s">
        <v>14643</v>
      </c>
      <c r="B2800">
        <v>109</v>
      </c>
      <c r="C2800">
        <v>430</v>
      </c>
      <c r="D2800">
        <v>1081</v>
      </c>
      <c r="E2800" t="s">
        <v>328</v>
      </c>
      <c r="F2800" t="s">
        <v>0</v>
      </c>
      <c r="G2800" t="s">
        <v>4017</v>
      </c>
      <c r="H2800">
        <v>2.117</v>
      </c>
      <c r="I2800">
        <v>52.18</v>
      </c>
      <c r="J2800">
        <v>27</v>
      </c>
    </row>
    <row r="2801" spans="1:10" x14ac:dyDescent="0.35">
      <c r="A2801" t="s">
        <v>14644</v>
      </c>
      <c r="B2801">
        <v>238</v>
      </c>
      <c r="C2801">
        <v>423</v>
      </c>
      <c r="D2801">
        <v>1082</v>
      </c>
      <c r="E2801" t="s">
        <v>334</v>
      </c>
      <c r="F2801" t="s">
        <v>0</v>
      </c>
      <c r="G2801" t="s">
        <v>7199</v>
      </c>
      <c r="H2801">
        <v>0.92300000000000004</v>
      </c>
      <c r="I2801">
        <v>10.119999999999999</v>
      </c>
      <c r="J2801">
        <v>53</v>
      </c>
    </row>
    <row r="2802" spans="1:10" x14ac:dyDescent="0.35">
      <c r="A2802" t="s">
        <v>14645</v>
      </c>
      <c r="B2802">
        <v>124</v>
      </c>
      <c r="C2802">
        <v>421</v>
      </c>
      <c r="D2802">
        <v>1083</v>
      </c>
      <c r="E2802" t="s">
        <v>334</v>
      </c>
      <c r="F2802" t="s">
        <v>0</v>
      </c>
      <c r="G2802" t="s">
        <v>14646</v>
      </c>
      <c r="H2802">
        <v>1.6639999999999999</v>
      </c>
      <c r="I2802">
        <v>19.649999999999999</v>
      </c>
      <c r="J2802">
        <v>43</v>
      </c>
    </row>
    <row r="2803" spans="1:10" x14ac:dyDescent="0.35">
      <c r="A2803" t="s">
        <v>14647</v>
      </c>
      <c r="B2803">
        <v>86</v>
      </c>
      <c r="C2803">
        <v>420</v>
      </c>
      <c r="D2803">
        <v>1084</v>
      </c>
      <c r="E2803" t="s">
        <v>334</v>
      </c>
      <c r="F2803" t="s">
        <v>0</v>
      </c>
      <c r="G2803" t="s">
        <v>1886</v>
      </c>
      <c r="H2803">
        <v>2.5369999999999999</v>
      </c>
      <c r="I2803">
        <v>19.53</v>
      </c>
      <c r="J2803">
        <v>23</v>
      </c>
    </row>
    <row r="2804" spans="1:10" x14ac:dyDescent="0.35">
      <c r="A2804" t="s">
        <v>14648</v>
      </c>
      <c r="B2804">
        <v>66</v>
      </c>
      <c r="C2804">
        <v>420</v>
      </c>
      <c r="D2804">
        <v>1084</v>
      </c>
      <c r="E2804" t="s">
        <v>319</v>
      </c>
      <c r="F2804" t="s">
        <v>0</v>
      </c>
      <c r="G2804" t="s">
        <v>14649</v>
      </c>
      <c r="H2804">
        <v>3.891</v>
      </c>
      <c r="I2804">
        <v>59.38</v>
      </c>
      <c r="J2804">
        <v>18</v>
      </c>
    </row>
    <row r="2805" spans="1:10" x14ac:dyDescent="0.35">
      <c r="A2805" t="s">
        <v>14650</v>
      </c>
      <c r="B2805">
        <v>70</v>
      </c>
      <c r="C2805">
        <v>418</v>
      </c>
      <c r="D2805">
        <v>1086</v>
      </c>
      <c r="E2805" t="s">
        <v>311</v>
      </c>
      <c r="F2805" t="s">
        <v>0</v>
      </c>
      <c r="G2805" t="s">
        <v>311</v>
      </c>
      <c r="I2805" t="s">
        <v>311</v>
      </c>
      <c r="J2805">
        <v>70</v>
      </c>
    </row>
    <row r="2806" spans="1:10" x14ac:dyDescent="0.35">
      <c r="A2806" t="s">
        <v>14651</v>
      </c>
      <c r="B2806">
        <v>102</v>
      </c>
      <c r="C2806">
        <v>413</v>
      </c>
      <c r="D2806">
        <v>1087</v>
      </c>
      <c r="E2806" t="s">
        <v>328</v>
      </c>
      <c r="F2806" t="s">
        <v>0</v>
      </c>
      <c r="G2806" t="s">
        <v>3026</v>
      </c>
      <c r="H2806">
        <v>2.609</v>
      </c>
      <c r="I2806">
        <v>55.24</v>
      </c>
      <c r="J2806">
        <v>32</v>
      </c>
    </row>
    <row r="2807" spans="1:10" x14ac:dyDescent="0.35">
      <c r="A2807" t="s">
        <v>14652</v>
      </c>
      <c r="B2807">
        <v>99</v>
      </c>
      <c r="C2807">
        <v>413</v>
      </c>
      <c r="D2807">
        <v>1087</v>
      </c>
      <c r="E2807" t="s">
        <v>328</v>
      </c>
      <c r="F2807" t="s">
        <v>0</v>
      </c>
      <c r="G2807" t="s">
        <v>7840</v>
      </c>
      <c r="H2807">
        <v>2.2450000000000001</v>
      </c>
      <c r="I2807">
        <v>34.53</v>
      </c>
      <c r="J2807">
        <v>42</v>
      </c>
    </row>
    <row r="2808" spans="1:10" x14ac:dyDescent="0.35">
      <c r="A2808" t="s">
        <v>14653</v>
      </c>
      <c r="B2808">
        <v>181</v>
      </c>
      <c r="C2808">
        <v>412</v>
      </c>
      <c r="D2808">
        <v>1089</v>
      </c>
      <c r="E2808" t="s">
        <v>328</v>
      </c>
      <c r="F2808" t="s">
        <v>0</v>
      </c>
      <c r="G2808" t="s">
        <v>14654</v>
      </c>
      <c r="H2808">
        <v>1.0569999999999999</v>
      </c>
      <c r="I2808">
        <v>33.25</v>
      </c>
      <c r="J2808">
        <v>158</v>
      </c>
    </row>
    <row r="2809" spans="1:10" x14ac:dyDescent="0.35">
      <c r="A2809" t="s">
        <v>14655</v>
      </c>
      <c r="B2809">
        <v>102</v>
      </c>
      <c r="C2809">
        <v>411</v>
      </c>
      <c r="D2809">
        <v>1090</v>
      </c>
      <c r="E2809" t="s">
        <v>312</v>
      </c>
      <c r="F2809" t="s">
        <v>0</v>
      </c>
      <c r="G2809" t="s">
        <v>2109</v>
      </c>
      <c r="H2809">
        <v>2.0099999999999998</v>
      </c>
      <c r="I2809">
        <v>39.659999999999997</v>
      </c>
      <c r="J2809">
        <v>31</v>
      </c>
    </row>
    <row r="2810" spans="1:10" x14ac:dyDescent="0.35">
      <c r="A2810" t="s">
        <v>14656</v>
      </c>
      <c r="B2810">
        <v>281</v>
      </c>
      <c r="C2810">
        <v>410</v>
      </c>
      <c r="D2810">
        <v>1091</v>
      </c>
      <c r="E2810" t="s">
        <v>311</v>
      </c>
      <c r="F2810" t="s">
        <v>0</v>
      </c>
      <c r="G2810" t="s">
        <v>2959</v>
      </c>
      <c r="I2810" t="s">
        <v>311</v>
      </c>
      <c r="J2810">
        <v>281</v>
      </c>
    </row>
    <row r="2811" spans="1:10" x14ac:dyDescent="0.35">
      <c r="A2811" t="s">
        <v>14657</v>
      </c>
      <c r="B2811">
        <v>203</v>
      </c>
      <c r="C2811">
        <v>410</v>
      </c>
      <c r="D2811">
        <v>1091</v>
      </c>
      <c r="E2811" t="s">
        <v>312</v>
      </c>
      <c r="F2811" t="s">
        <v>0</v>
      </c>
      <c r="G2811" t="s">
        <v>3026</v>
      </c>
      <c r="H2811">
        <v>1.7829999999999999</v>
      </c>
      <c r="I2811">
        <v>29.03</v>
      </c>
      <c r="J2811">
        <v>24</v>
      </c>
    </row>
    <row r="2812" spans="1:10" x14ac:dyDescent="0.35">
      <c r="A2812" t="s">
        <v>14658</v>
      </c>
      <c r="B2812">
        <v>98</v>
      </c>
      <c r="C2812">
        <v>408</v>
      </c>
      <c r="D2812">
        <v>1093</v>
      </c>
      <c r="E2812" t="s">
        <v>312</v>
      </c>
      <c r="F2812" t="s">
        <v>0</v>
      </c>
      <c r="G2812" t="s">
        <v>3784</v>
      </c>
      <c r="H2812">
        <v>2.1480000000000001</v>
      </c>
      <c r="I2812">
        <v>31.41</v>
      </c>
      <c r="J2812">
        <v>45</v>
      </c>
    </row>
    <row r="2813" spans="1:10" x14ac:dyDescent="0.35">
      <c r="A2813" t="s">
        <v>14659</v>
      </c>
      <c r="B2813">
        <v>99</v>
      </c>
      <c r="C2813">
        <v>404</v>
      </c>
      <c r="D2813">
        <v>1094</v>
      </c>
      <c r="E2813" t="s">
        <v>328</v>
      </c>
      <c r="F2813" t="s">
        <v>0</v>
      </c>
      <c r="G2813" t="s">
        <v>14660</v>
      </c>
      <c r="H2813">
        <v>1.968</v>
      </c>
      <c r="I2813">
        <v>49.16</v>
      </c>
      <c r="J2813">
        <v>48</v>
      </c>
    </row>
    <row r="2814" spans="1:10" x14ac:dyDescent="0.35">
      <c r="A2814" t="s">
        <v>14661</v>
      </c>
      <c r="B2814">
        <v>95</v>
      </c>
      <c r="C2814">
        <v>400</v>
      </c>
      <c r="D2814">
        <v>1095</v>
      </c>
      <c r="E2814" t="s">
        <v>312</v>
      </c>
      <c r="F2814" t="s">
        <v>0</v>
      </c>
      <c r="G2814" t="s">
        <v>2983</v>
      </c>
      <c r="H2814">
        <v>1.9770000000000001</v>
      </c>
      <c r="I2814">
        <v>39.81</v>
      </c>
      <c r="J2814">
        <v>21</v>
      </c>
    </row>
    <row r="2815" spans="1:10" x14ac:dyDescent="0.35">
      <c r="A2815" t="s">
        <v>14662</v>
      </c>
      <c r="B2815">
        <v>123</v>
      </c>
      <c r="C2815">
        <v>399</v>
      </c>
      <c r="D2815">
        <v>1096</v>
      </c>
      <c r="E2815" t="s">
        <v>319</v>
      </c>
      <c r="F2815" t="s">
        <v>0</v>
      </c>
      <c r="G2815" t="s">
        <v>14663</v>
      </c>
      <c r="H2815">
        <v>2.3679999999999999</v>
      </c>
      <c r="I2815">
        <v>46.87</v>
      </c>
      <c r="J2815">
        <v>50</v>
      </c>
    </row>
    <row r="2816" spans="1:10" x14ac:dyDescent="0.35">
      <c r="A2816" t="s">
        <v>14664</v>
      </c>
      <c r="B2816">
        <v>82</v>
      </c>
      <c r="C2816">
        <v>397</v>
      </c>
      <c r="D2816">
        <v>1097</v>
      </c>
      <c r="E2816" t="s">
        <v>312</v>
      </c>
      <c r="F2816" t="s">
        <v>0</v>
      </c>
      <c r="G2816" t="s">
        <v>2760</v>
      </c>
      <c r="H2816">
        <v>2.4550000000000001</v>
      </c>
      <c r="I2816">
        <v>36.75</v>
      </c>
      <c r="J2816">
        <v>5</v>
      </c>
    </row>
    <row r="2817" spans="1:10" x14ac:dyDescent="0.35">
      <c r="A2817" t="s">
        <v>14665</v>
      </c>
      <c r="B2817">
        <v>89</v>
      </c>
      <c r="C2817">
        <v>395</v>
      </c>
      <c r="D2817">
        <v>1098</v>
      </c>
      <c r="E2817" t="s">
        <v>311</v>
      </c>
      <c r="F2817" t="s">
        <v>0</v>
      </c>
      <c r="G2817" t="s">
        <v>14666</v>
      </c>
      <c r="I2817" t="s">
        <v>311</v>
      </c>
      <c r="J2817">
        <v>89</v>
      </c>
    </row>
    <row r="2818" spans="1:10" x14ac:dyDescent="0.35">
      <c r="A2818" t="s">
        <v>14667</v>
      </c>
      <c r="B2818">
        <v>58</v>
      </c>
      <c r="C2818">
        <v>394</v>
      </c>
      <c r="D2818">
        <v>1099</v>
      </c>
      <c r="E2818" t="s">
        <v>319</v>
      </c>
      <c r="F2818" t="s">
        <v>0</v>
      </c>
      <c r="G2818" t="s">
        <v>4477</v>
      </c>
      <c r="H2818">
        <v>5.66</v>
      </c>
      <c r="I2818">
        <v>70.42</v>
      </c>
      <c r="J2818">
        <v>15</v>
      </c>
    </row>
    <row r="2819" spans="1:10" x14ac:dyDescent="0.35">
      <c r="A2819" t="s">
        <v>14668</v>
      </c>
      <c r="B2819">
        <v>223</v>
      </c>
      <c r="C2819">
        <v>392</v>
      </c>
      <c r="D2819">
        <v>1100</v>
      </c>
      <c r="E2819" t="s">
        <v>312</v>
      </c>
      <c r="F2819" t="s">
        <v>0</v>
      </c>
      <c r="G2819" t="s">
        <v>3052</v>
      </c>
      <c r="H2819">
        <v>1.333</v>
      </c>
      <c r="I2819">
        <v>41.32</v>
      </c>
      <c r="J2819">
        <v>35</v>
      </c>
    </row>
    <row r="2820" spans="1:10" x14ac:dyDescent="0.35">
      <c r="A2820" t="s">
        <v>14669</v>
      </c>
      <c r="B2820">
        <v>159</v>
      </c>
      <c r="C2820">
        <v>391</v>
      </c>
      <c r="D2820">
        <v>1101</v>
      </c>
      <c r="E2820" t="s">
        <v>319</v>
      </c>
      <c r="F2820" t="s">
        <v>0</v>
      </c>
      <c r="G2820" t="s">
        <v>14670</v>
      </c>
      <c r="H2820">
        <v>2.7610000000000001</v>
      </c>
      <c r="I2820">
        <v>60.65</v>
      </c>
      <c r="J2820">
        <v>35</v>
      </c>
    </row>
    <row r="2821" spans="1:10" x14ac:dyDescent="0.35">
      <c r="A2821" t="s">
        <v>14671</v>
      </c>
      <c r="B2821">
        <v>103</v>
      </c>
      <c r="C2821">
        <v>391</v>
      </c>
      <c r="D2821">
        <v>1101</v>
      </c>
      <c r="E2821" t="s">
        <v>311</v>
      </c>
      <c r="F2821" t="s">
        <v>0</v>
      </c>
      <c r="G2821" t="s">
        <v>2500</v>
      </c>
      <c r="I2821" t="s">
        <v>311</v>
      </c>
      <c r="J2821">
        <v>103</v>
      </c>
    </row>
    <row r="2822" spans="1:10" x14ac:dyDescent="0.35">
      <c r="A2822" t="s">
        <v>14672</v>
      </c>
      <c r="B2822">
        <v>118</v>
      </c>
      <c r="C2822">
        <v>390</v>
      </c>
      <c r="D2822">
        <v>1103</v>
      </c>
      <c r="E2822" t="s">
        <v>312</v>
      </c>
      <c r="F2822" t="s">
        <v>0</v>
      </c>
      <c r="G2822" t="s">
        <v>14673</v>
      </c>
      <c r="H2822">
        <v>1.4950000000000001</v>
      </c>
      <c r="I2822">
        <v>47.6</v>
      </c>
      <c r="J2822">
        <v>16</v>
      </c>
    </row>
    <row r="2823" spans="1:10" x14ac:dyDescent="0.35">
      <c r="A2823" t="s">
        <v>14674</v>
      </c>
      <c r="B2823">
        <v>114</v>
      </c>
      <c r="C2823">
        <v>390</v>
      </c>
      <c r="D2823">
        <v>1103</v>
      </c>
      <c r="E2823" t="s">
        <v>328</v>
      </c>
      <c r="F2823" t="s">
        <v>0</v>
      </c>
      <c r="G2823" t="s">
        <v>14675</v>
      </c>
      <c r="H2823">
        <v>2.0470000000000002</v>
      </c>
      <c r="I2823">
        <v>47.15</v>
      </c>
      <c r="J2823">
        <v>36</v>
      </c>
    </row>
    <row r="2824" spans="1:10" x14ac:dyDescent="0.35">
      <c r="A2824" t="s">
        <v>14676</v>
      </c>
      <c r="B2824">
        <v>200</v>
      </c>
      <c r="C2824">
        <v>388</v>
      </c>
      <c r="D2824">
        <v>1105</v>
      </c>
      <c r="E2824" t="s">
        <v>334</v>
      </c>
      <c r="F2824" t="s">
        <v>0</v>
      </c>
      <c r="G2824" t="s">
        <v>3026</v>
      </c>
      <c r="H2824">
        <v>1.1879999999999999</v>
      </c>
      <c r="I2824">
        <v>12.17</v>
      </c>
      <c r="J2824">
        <v>27</v>
      </c>
    </row>
    <row r="2825" spans="1:10" x14ac:dyDescent="0.35">
      <c r="A2825" t="s">
        <v>14677</v>
      </c>
      <c r="B2825">
        <v>144</v>
      </c>
      <c r="C2825">
        <v>386</v>
      </c>
      <c r="D2825">
        <v>1106</v>
      </c>
      <c r="E2825" t="s">
        <v>312</v>
      </c>
      <c r="F2825" t="s">
        <v>0</v>
      </c>
      <c r="G2825" t="s">
        <v>2053</v>
      </c>
      <c r="H2825">
        <v>1.4179999999999999</v>
      </c>
      <c r="I2825">
        <v>29.68</v>
      </c>
      <c r="J2825">
        <v>91</v>
      </c>
    </row>
    <row r="2826" spans="1:10" x14ac:dyDescent="0.35">
      <c r="A2826" t="s">
        <v>14678</v>
      </c>
      <c r="B2826">
        <v>86</v>
      </c>
      <c r="C2826">
        <v>385</v>
      </c>
      <c r="D2826">
        <v>1107</v>
      </c>
      <c r="E2826" t="s">
        <v>312</v>
      </c>
      <c r="F2826" t="s">
        <v>0</v>
      </c>
      <c r="G2826" t="s">
        <v>2883</v>
      </c>
      <c r="H2826">
        <v>2.367</v>
      </c>
      <c r="I2826">
        <v>40.17</v>
      </c>
      <c r="J2826">
        <v>37</v>
      </c>
    </row>
    <row r="2827" spans="1:10" x14ac:dyDescent="0.35">
      <c r="A2827" t="s">
        <v>14679</v>
      </c>
      <c r="B2827">
        <v>123</v>
      </c>
      <c r="C2827">
        <v>383</v>
      </c>
      <c r="D2827">
        <v>1108</v>
      </c>
      <c r="E2827" t="s">
        <v>312</v>
      </c>
      <c r="F2827" t="s">
        <v>0</v>
      </c>
      <c r="G2827" t="s">
        <v>3756</v>
      </c>
      <c r="H2827">
        <v>1.8480000000000001</v>
      </c>
      <c r="I2827">
        <v>23.84</v>
      </c>
      <c r="J2827">
        <v>33</v>
      </c>
    </row>
    <row r="2828" spans="1:10" x14ac:dyDescent="0.35">
      <c r="A2828" t="s">
        <v>14680</v>
      </c>
      <c r="B2828">
        <v>82</v>
      </c>
      <c r="C2828">
        <v>382</v>
      </c>
      <c r="D2828">
        <v>1109</v>
      </c>
      <c r="E2828" t="s">
        <v>312</v>
      </c>
      <c r="F2828" t="s">
        <v>0</v>
      </c>
      <c r="G2828" t="s">
        <v>3451</v>
      </c>
      <c r="H2828">
        <v>2.41</v>
      </c>
      <c r="I2828">
        <v>26.19</v>
      </c>
      <c r="J2828">
        <v>21</v>
      </c>
    </row>
    <row r="2829" spans="1:10" x14ac:dyDescent="0.35">
      <c r="A2829" t="s">
        <v>14681</v>
      </c>
      <c r="B2829">
        <v>92</v>
      </c>
      <c r="C2829">
        <v>382</v>
      </c>
      <c r="D2829">
        <v>1109</v>
      </c>
      <c r="E2829" t="s">
        <v>312</v>
      </c>
      <c r="F2829" t="s">
        <v>0</v>
      </c>
      <c r="G2829" t="s">
        <v>2086</v>
      </c>
      <c r="H2829">
        <v>2.0339999999999998</v>
      </c>
      <c r="I2829">
        <v>28.03</v>
      </c>
      <c r="J2829">
        <v>28</v>
      </c>
    </row>
    <row r="2830" spans="1:10" x14ac:dyDescent="0.35">
      <c r="A2830" t="s">
        <v>14682</v>
      </c>
      <c r="B2830">
        <v>204</v>
      </c>
      <c r="C2830">
        <v>382</v>
      </c>
      <c r="D2830">
        <v>1109</v>
      </c>
      <c r="E2830" t="s">
        <v>334</v>
      </c>
      <c r="F2830" t="s">
        <v>0</v>
      </c>
      <c r="G2830" t="s">
        <v>2379</v>
      </c>
      <c r="H2830">
        <v>0.93100000000000005</v>
      </c>
      <c r="I2830">
        <v>16.18</v>
      </c>
      <c r="J2830">
        <v>14</v>
      </c>
    </row>
    <row r="2831" spans="1:10" x14ac:dyDescent="0.35">
      <c r="A2831" t="s">
        <v>14683</v>
      </c>
      <c r="B2831">
        <v>91</v>
      </c>
      <c r="C2831">
        <v>380</v>
      </c>
      <c r="D2831">
        <v>1112</v>
      </c>
      <c r="E2831" t="s">
        <v>328</v>
      </c>
      <c r="F2831" t="s">
        <v>0</v>
      </c>
      <c r="G2831" t="s">
        <v>7546</v>
      </c>
      <c r="H2831">
        <v>2.427</v>
      </c>
      <c r="I2831">
        <v>59.6</v>
      </c>
      <c r="J2831">
        <v>37</v>
      </c>
    </row>
    <row r="2832" spans="1:10" x14ac:dyDescent="0.35">
      <c r="A2832" t="s">
        <v>14684</v>
      </c>
      <c r="B2832">
        <v>115</v>
      </c>
      <c r="C2832">
        <v>378</v>
      </c>
      <c r="D2832">
        <v>1113</v>
      </c>
      <c r="E2832" t="s">
        <v>312</v>
      </c>
      <c r="F2832" t="s">
        <v>0</v>
      </c>
      <c r="G2832" t="s">
        <v>3017</v>
      </c>
      <c r="H2832">
        <v>1.6910000000000001</v>
      </c>
      <c r="I2832">
        <v>23.95</v>
      </c>
      <c r="J2832">
        <v>76</v>
      </c>
    </row>
    <row r="2833" spans="1:10" x14ac:dyDescent="0.35">
      <c r="A2833" t="s">
        <v>14685</v>
      </c>
      <c r="B2833">
        <v>135</v>
      </c>
      <c r="C2833">
        <v>375</v>
      </c>
      <c r="D2833">
        <v>1114</v>
      </c>
      <c r="E2833" t="s">
        <v>312</v>
      </c>
      <c r="F2833" t="s">
        <v>0</v>
      </c>
      <c r="G2833" t="s">
        <v>8805</v>
      </c>
      <c r="H2833">
        <v>1.9690000000000001</v>
      </c>
      <c r="I2833">
        <v>47.64</v>
      </c>
      <c r="J2833">
        <v>24</v>
      </c>
    </row>
    <row r="2834" spans="1:10" x14ac:dyDescent="0.35">
      <c r="A2834" t="s">
        <v>14686</v>
      </c>
      <c r="B2834">
        <v>119</v>
      </c>
      <c r="C2834">
        <v>374</v>
      </c>
      <c r="D2834">
        <v>1115</v>
      </c>
      <c r="E2834" t="s">
        <v>312</v>
      </c>
      <c r="F2834" t="s">
        <v>0</v>
      </c>
      <c r="G2834" t="s">
        <v>14687</v>
      </c>
      <c r="H2834">
        <v>1.3480000000000001</v>
      </c>
      <c r="I2834">
        <v>20.62</v>
      </c>
      <c r="J2834">
        <v>38</v>
      </c>
    </row>
    <row r="2835" spans="1:10" x14ac:dyDescent="0.35">
      <c r="A2835" t="s">
        <v>14688</v>
      </c>
      <c r="B2835">
        <v>139</v>
      </c>
      <c r="C2835">
        <v>373</v>
      </c>
      <c r="D2835">
        <v>1116</v>
      </c>
      <c r="E2835" t="s">
        <v>319</v>
      </c>
      <c r="F2835" t="s">
        <v>0</v>
      </c>
      <c r="G2835" t="s">
        <v>14689</v>
      </c>
      <c r="H2835">
        <v>2.5920000000000001</v>
      </c>
      <c r="I2835">
        <v>73.92</v>
      </c>
      <c r="J2835">
        <v>26</v>
      </c>
    </row>
    <row r="2836" spans="1:10" x14ac:dyDescent="0.35">
      <c r="A2836" t="s">
        <v>14690</v>
      </c>
      <c r="B2836">
        <v>111</v>
      </c>
      <c r="C2836">
        <v>373</v>
      </c>
      <c r="D2836">
        <v>1116</v>
      </c>
      <c r="E2836" t="s">
        <v>312</v>
      </c>
      <c r="F2836" t="s">
        <v>0</v>
      </c>
      <c r="G2836" t="s">
        <v>4204</v>
      </c>
      <c r="H2836">
        <v>1.5980000000000001</v>
      </c>
      <c r="I2836">
        <v>38.68</v>
      </c>
      <c r="J2836">
        <v>21</v>
      </c>
    </row>
    <row r="2837" spans="1:10" x14ac:dyDescent="0.35">
      <c r="A2837" t="s">
        <v>14691</v>
      </c>
      <c r="B2837">
        <v>115</v>
      </c>
      <c r="C2837">
        <v>373</v>
      </c>
      <c r="D2837">
        <v>1116</v>
      </c>
      <c r="E2837" t="s">
        <v>311</v>
      </c>
      <c r="F2837" t="s">
        <v>0</v>
      </c>
      <c r="G2837" t="s">
        <v>2235</v>
      </c>
      <c r="I2837" t="s">
        <v>311</v>
      </c>
      <c r="J2837">
        <v>54</v>
      </c>
    </row>
    <row r="2838" spans="1:10" x14ac:dyDescent="0.35">
      <c r="A2838" t="s">
        <v>14692</v>
      </c>
      <c r="B2838">
        <v>74</v>
      </c>
      <c r="C2838">
        <v>370</v>
      </c>
      <c r="D2838">
        <v>1119</v>
      </c>
      <c r="E2838" t="s">
        <v>328</v>
      </c>
      <c r="F2838" t="s">
        <v>0</v>
      </c>
      <c r="G2838" t="s">
        <v>14693</v>
      </c>
      <c r="H2838">
        <v>2.839</v>
      </c>
      <c r="I2838">
        <v>43.59</v>
      </c>
      <c r="J2838">
        <v>34</v>
      </c>
    </row>
    <row r="2839" spans="1:10" x14ac:dyDescent="0.35">
      <c r="A2839" t="s">
        <v>14694</v>
      </c>
      <c r="B2839">
        <v>138</v>
      </c>
      <c r="C2839">
        <v>365</v>
      </c>
      <c r="D2839">
        <v>1120</v>
      </c>
      <c r="E2839" t="s">
        <v>328</v>
      </c>
      <c r="F2839" t="s">
        <v>0</v>
      </c>
      <c r="G2839" t="s">
        <v>3628</v>
      </c>
      <c r="H2839">
        <v>1.946</v>
      </c>
      <c r="I2839">
        <v>62.8</v>
      </c>
      <c r="J2839">
        <v>51</v>
      </c>
    </row>
    <row r="2840" spans="1:10" x14ac:dyDescent="0.35">
      <c r="A2840" t="s">
        <v>14695</v>
      </c>
      <c r="B2840">
        <v>96</v>
      </c>
      <c r="C2840">
        <v>363</v>
      </c>
      <c r="D2840">
        <v>1121</v>
      </c>
      <c r="E2840" t="s">
        <v>311</v>
      </c>
      <c r="F2840" t="s">
        <v>0</v>
      </c>
      <c r="G2840" t="s">
        <v>3926</v>
      </c>
      <c r="I2840" t="s">
        <v>311</v>
      </c>
      <c r="J2840">
        <v>36</v>
      </c>
    </row>
    <row r="2841" spans="1:10" x14ac:dyDescent="0.35">
      <c r="A2841" t="s">
        <v>14696</v>
      </c>
      <c r="B2841">
        <v>51</v>
      </c>
      <c r="C2841">
        <v>363</v>
      </c>
      <c r="D2841">
        <v>1121</v>
      </c>
      <c r="E2841" t="s">
        <v>328</v>
      </c>
      <c r="F2841" t="s">
        <v>0</v>
      </c>
      <c r="G2841" t="s">
        <v>14697</v>
      </c>
      <c r="H2841">
        <v>4.1820000000000004</v>
      </c>
      <c r="I2841">
        <v>58.39</v>
      </c>
      <c r="J2841">
        <v>21</v>
      </c>
    </row>
    <row r="2842" spans="1:10" x14ac:dyDescent="0.35">
      <c r="A2842" t="s">
        <v>14698</v>
      </c>
      <c r="B2842">
        <v>108</v>
      </c>
      <c r="C2842">
        <v>363</v>
      </c>
      <c r="D2842">
        <v>1121</v>
      </c>
      <c r="E2842" t="s">
        <v>311</v>
      </c>
      <c r="F2842" t="s">
        <v>0</v>
      </c>
      <c r="G2842" t="s">
        <v>3026</v>
      </c>
      <c r="I2842" t="s">
        <v>311</v>
      </c>
      <c r="J2842">
        <v>28</v>
      </c>
    </row>
    <row r="2843" spans="1:10" x14ac:dyDescent="0.35">
      <c r="A2843" t="s">
        <v>14699</v>
      </c>
      <c r="B2843">
        <v>70</v>
      </c>
      <c r="C2843">
        <v>359</v>
      </c>
      <c r="D2843">
        <v>1124</v>
      </c>
      <c r="E2843" t="s">
        <v>311</v>
      </c>
      <c r="F2843" t="s">
        <v>0</v>
      </c>
      <c r="G2843" t="s">
        <v>3831</v>
      </c>
      <c r="I2843" t="s">
        <v>311</v>
      </c>
      <c r="J2843">
        <v>69</v>
      </c>
    </row>
    <row r="2844" spans="1:10" x14ac:dyDescent="0.35">
      <c r="A2844" t="s">
        <v>14700</v>
      </c>
      <c r="B2844">
        <v>139</v>
      </c>
      <c r="C2844">
        <v>357</v>
      </c>
      <c r="D2844">
        <v>1125</v>
      </c>
      <c r="E2844" t="s">
        <v>312</v>
      </c>
      <c r="F2844" t="s">
        <v>0</v>
      </c>
      <c r="G2844" t="s">
        <v>4361</v>
      </c>
      <c r="H2844">
        <v>1.3580000000000001</v>
      </c>
      <c r="I2844">
        <v>40.5</v>
      </c>
      <c r="J2844">
        <v>6</v>
      </c>
    </row>
    <row r="2845" spans="1:10" x14ac:dyDescent="0.35">
      <c r="A2845" t="s">
        <v>14701</v>
      </c>
      <c r="B2845">
        <v>145</v>
      </c>
      <c r="C2845">
        <v>350</v>
      </c>
      <c r="D2845">
        <v>1126</v>
      </c>
      <c r="E2845" t="s">
        <v>334</v>
      </c>
      <c r="F2845" t="s">
        <v>0</v>
      </c>
      <c r="G2845" t="s">
        <v>3554</v>
      </c>
      <c r="H2845">
        <v>1.1499999999999999</v>
      </c>
      <c r="I2845">
        <v>15.91</v>
      </c>
      <c r="J2845">
        <v>108</v>
      </c>
    </row>
    <row r="2846" spans="1:10" x14ac:dyDescent="0.35">
      <c r="A2846" t="s">
        <v>14702</v>
      </c>
      <c r="B2846">
        <v>9</v>
      </c>
      <c r="C2846">
        <v>349</v>
      </c>
      <c r="D2846">
        <v>1127</v>
      </c>
      <c r="E2846" t="s">
        <v>311</v>
      </c>
      <c r="F2846" t="s">
        <v>0</v>
      </c>
      <c r="G2846" t="s">
        <v>14703</v>
      </c>
      <c r="I2846" t="s">
        <v>311</v>
      </c>
      <c r="J2846">
        <v>7</v>
      </c>
    </row>
    <row r="2847" spans="1:10" x14ac:dyDescent="0.35">
      <c r="A2847" t="s">
        <v>14704</v>
      </c>
      <c r="B2847">
        <v>105</v>
      </c>
      <c r="C2847">
        <v>347</v>
      </c>
      <c r="D2847">
        <v>1128</v>
      </c>
      <c r="E2847" t="s">
        <v>328</v>
      </c>
      <c r="F2847" t="s">
        <v>0</v>
      </c>
      <c r="G2847" t="s">
        <v>2412</v>
      </c>
      <c r="H2847">
        <v>2.0859999999999999</v>
      </c>
      <c r="I2847">
        <v>54.03</v>
      </c>
      <c r="J2847">
        <v>45</v>
      </c>
    </row>
    <row r="2848" spans="1:10" x14ac:dyDescent="0.35">
      <c r="A2848" t="s">
        <v>14705</v>
      </c>
      <c r="B2848">
        <v>72</v>
      </c>
      <c r="C2848">
        <v>346</v>
      </c>
      <c r="D2848">
        <v>1129</v>
      </c>
      <c r="E2848" t="s">
        <v>328</v>
      </c>
      <c r="F2848" t="s">
        <v>0</v>
      </c>
      <c r="G2848" t="s">
        <v>2053</v>
      </c>
      <c r="H2848">
        <v>2.4510000000000001</v>
      </c>
      <c r="I2848">
        <v>57.12</v>
      </c>
      <c r="J2848">
        <v>5</v>
      </c>
    </row>
    <row r="2849" spans="1:10" x14ac:dyDescent="0.35">
      <c r="A2849" t="s">
        <v>14706</v>
      </c>
      <c r="B2849">
        <v>235</v>
      </c>
      <c r="C2849">
        <v>346</v>
      </c>
      <c r="D2849">
        <v>1129</v>
      </c>
      <c r="E2849" t="s">
        <v>328</v>
      </c>
      <c r="F2849" t="s">
        <v>0</v>
      </c>
      <c r="G2849" t="s">
        <v>4219</v>
      </c>
      <c r="H2849">
        <v>1.54</v>
      </c>
      <c r="I2849">
        <v>56.17</v>
      </c>
      <c r="J2849">
        <v>72</v>
      </c>
    </row>
    <row r="2850" spans="1:10" x14ac:dyDescent="0.35">
      <c r="A2850" t="s">
        <v>14707</v>
      </c>
      <c r="B2850">
        <v>89</v>
      </c>
      <c r="C2850">
        <v>345</v>
      </c>
      <c r="D2850">
        <v>1131</v>
      </c>
      <c r="E2850" t="s">
        <v>312</v>
      </c>
      <c r="F2850" t="s">
        <v>0</v>
      </c>
      <c r="G2850" t="s">
        <v>2077</v>
      </c>
      <c r="H2850">
        <v>2.4420000000000002</v>
      </c>
      <c r="I2850">
        <v>38.06</v>
      </c>
      <c r="J2850">
        <v>33</v>
      </c>
    </row>
    <row r="2851" spans="1:10" x14ac:dyDescent="0.35">
      <c r="A2851" t="s">
        <v>14708</v>
      </c>
      <c r="B2851">
        <v>442</v>
      </c>
      <c r="C2851">
        <v>344</v>
      </c>
      <c r="D2851">
        <v>1132</v>
      </c>
      <c r="E2851" t="s">
        <v>328</v>
      </c>
      <c r="F2851" t="s">
        <v>0</v>
      </c>
      <c r="G2851" t="s">
        <v>4921</v>
      </c>
      <c r="H2851">
        <v>1.673</v>
      </c>
      <c r="I2851">
        <v>61.83</v>
      </c>
      <c r="J2851">
        <v>70</v>
      </c>
    </row>
    <row r="2852" spans="1:10" x14ac:dyDescent="0.35">
      <c r="A2852" t="s">
        <v>14709</v>
      </c>
      <c r="B2852">
        <v>169</v>
      </c>
      <c r="C2852">
        <v>344</v>
      </c>
      <c r="D2852">
        <v>1132</v>
      </c>
      <c r="E2852" t="s">
        <v>334</v>
      </c>
      <c r="F2852" t="s">
        <v>0</v>
      </c>
      <c r="G2852" t="s">
        <v>2801</v>
      </c>
      <c r="H2852">
        <v>1.482</v>
      </c>
      <c r="I2852">
        <v>18.239999999999998</v>
      </c>
      <c r="J2852">
        <v>17</v>
      </c>
    </row>
    <row r="2853" spans="1:10" x14ac:dyDescent="0.35">
      <c r="A2853" t="s">
        <v>14710</v>
      </c>
      <c r="B2853">
        <v>60</v>
      </c>
      <c r="C2853">
        <v>344</v>
      </c>
      <c r="D2853">
        <v>1132</v>
      </c>
      <c r="E2853" t="s">
        <v>312</v>
      </c>
      <c r="F2853" t="s">
        <v>0</v>
      </c>
      <c r="G2853" t="s">
        <v>14711</v>
      </c>
      <c r="H2853">
        <v>3.3039999999999998</v>
      </c>
      <c r="I2853">
        <v>48.35</v>
      </c>
      <c r="J2853">
        <v>27</v>
      </c>
    </row>
    <row r="2854" spans="1:10" x14ac:dyDescent="0.35">
      <c r="A2854" t="s">
        <v>14712</v>
      </c>
      <c r="B2854">
        <v>118</v>
      </c>
      <c r="C2854">
        <v>343</v>
      </c>
      <c r="D2854">
        <v>1135</v>
      </c>
      <c r="E2854" t="s">
        <v>311</v>
      </c>
      <c r="F2854" t="s">
        <v>0</v>
      </c>
      <c r="G2854" t="s">
        <v>2402</v>
      </c>
      <c r="I2854" t="s">
        <v>311</v>
      </c>
      <c r="J2854">
        <v>117</v>
      </c>
    </row>
    <row r="2855" spans="1:10" x14ac:dyDescent="0.35">
      <c r="A2855" t="s">
        <v>14713</v>
      </c>
      <c r="B2855">
        <v>109</v>
      </c>
      <c r="C2855">
        <v>343</v>
      </c>
      <c r="D2855">
        <v>1135</v>
      </c>
      <c r="E2855" t="s">
        <v>312</v>
      </c>
      <c r="F2855" t="s">
        <v>0</v>
      </c>
      <c r="G2855" t="s">
        <v>2734</v>
      </c>
      <c r="H2855">
        <v>1.8</v>
      </c>
      <c r="I2855">
        <v>36.700000000000003</v>
      </c>
      <c r="J2855">
        <v>30</v>
      </c>
    </row>
    <row r="2856" spans="1:10" x14ac:dyDescent="0.35">
      <c r="A2856" t="s">
        <v>14714</v>
      </c>
      <c r="B2856">
        <v>105</v>
      </c>
      <c r="C2856">
        <v>342</v>
      </c>
      <c r="D2856">
        <v>1137</v>
      </c>
      <c r="E2856" t="s">
        <v>334</v>
      </c>
      <c r="F2856" t="s">
        <v>0</v>
      </c>
      <c r="G2856" t="s">
        <v>2392</v>
      </c>
      <c r="H2856">
        <v>1.49</v>
      </c>
      <c r="I2856">
        <v>9.4600000000000009</v>
      </c>
      <c r="J2856">
        <v>12</v>
      </c>
    </row>
    <row r="2857" spans="1:10" x14ac:dyDescent="0.35">
      <c r="A2857" t="s">
        <v>14715</v>
      </c>
      <c r="B2857">
        <v>66</v>
      </c>
      <c r="C2857">
        <v>341</v>
      </c>
      <c r="D2857">
        <v>1138</v>
      </c>
      <c r="E2857" t="s">
        <v>311</v>
      </c>
      <c r="F2857" t="s">
        <v>0</v>
      </c>
      <c r="G2857" t="s">
        <v>3375</v>
      </c>
      <c r="I2857" t="s">
        <v>311</v>
      </c>
      <c r="J2857">
        <v>13</v>
      </c>
    </row>
    <row r="2858" spans="1:10" x14ac:dyDescent="0.35">
      <c r="A2858" t="s">
        <v>14716</v>
      </c>
      <c r="B2858">
        <v>88</v>
      </c>
      <c r="C2858">
        <v>341</v>
      </c>
      <c r="D2858">
        <v>1138</v>
      </c>
      <c r="E2858" t="s">
        <v>311</v>
      </c>
      <c r="F2858" t="s">
        <v>0</v>
      </c>
      <c r="G2858" t="s">
        <v>6069</v>
      </c>
      <c r="I2858" t="s">
        <v>311</v>
      </c>
      <c r="J2858">
        <v>58</v>
      </c>
    </row>
    <row r="2859" spans="1:10" x14ac:dyDescent="0.35">
      <c r="A2859" t="s">
        <v>14717</v>
      </c>
      <c r="B2859">
        <v>247</v>
      </c>
      <c r="C2859">
        <v>339</v>
      </c>
      <c r="D2859">
        <v>1140</v>
      </c>
      <c r="E2859" t="s">
        <v>311</v>
      </c>
      <c r="F2859" t="s">
        <v>0</v>
      </c>
      <c r="G2859" t="s">
        <v>1938</v>
      </c>
      <c r="I2859" t="s">
        <v>311</v>
      </c>
      <c r="J2859">
        <v>184</v>
      </c>
    </row>
    <row r="2860" spans="1:10" x14ac:dyDescent="0.35">
      <c r="A2860" t="s">
        <v>14718</v>
      </c>
      <c r="B2860">
        <v>114</v>
      </c>
      <c r="C2860">
        <v>339</v>
      </c>
      <c r="D2860">
        <v>1140</v>
      </c>
      <c r="E2860" t="s">
        <v>334</v>
      </c>
      <c r="F2860" t="s">
        <v>0</v>
      </c>
      <c r="G2860" t="s">
        <v>7323</v>
      </c>
      <c r="H2860">
        <v>1.5369999999999999</v>
      </c>
      <c r="I2860">
        <v>22.62</v>
      </c>
      <c r="J2860">
        <v>32</v>
      </c>
    </row>
    <row r="2861" spans="1:10" x14ac:dyDescent="0.35">
      <c r="A2861" t="s">
        <v>14719</v>
      </c>
      <c r="B2861">
        <v>138</v>
      </c>
      <c r="C2861">
        <v>337</v>
      </c>
      <c r="D2861">
        <v>1142</v>
      </c>
      <c r="E2861" t="s">
        <v>334</v>
      </c>
      <c r="F2861" t="s">
        <v>0</v>
      </c>
      <c r="G2861" t="s">
        <v>2053</v>
      </c>
      <c r="H2861">
        <v>1.109</v>
      </c>
      <c r="I2861">
        <v>18.600000000000001</v>
      </c>
      <c r="J2861">
        <v>88</v>
      </c>
    </row>
    <row r="2862" spans="1:10" x14ac:dyDescent="0.35">
      <c r="A2862" t="s">
        <v>14720</v>
      </c>
      <c r="B2862">
        <v>82</v>
      </c>
      <c r="C2862">
        <v>336</v>
      </c>
      <c r="D2862">
        <v>1143</v>
      </c>
      <c r="E2862" t="s">
        <v>328</v>
      </c>
      <c r="F2862" t="s">
        <v>0</v>
      </c>
      <c r="G2862" t="s">
        <v>2053</v>
      </c>
      <c r="H2862">
        <v>2.25</v>
      </c>
      <c r="I2862">
        <v>53.17</v>
      </c>
      <c r="J2862">
        <v>40</v>
      </c>
    </row>
    <row r="2863" spans="1:10" x14ac:dyDescent="0.35">
      <c r="A2863" t="s">
        <v>14721</v>
      </c>
      <c r="B2863">
        <v>25</v>
      </c>
      <c r="C2863">
        <v>334</v>
      </c>
      <c r="D2863">
        <v>1144</v>
      </c>
      <c r="E2863" t="s">
        <v>319</v>
      </c>
      <c r="F2863" t="s">
        <v>0</v>
      </c>
      <c r="G2863" t="s">
        <v>14169</v>
      </c>
      <c r="H2863">
        <v>9.8569999999999993</v>
      </c>
      <c r="I2863">
        <v>97.14</v>
      </c>
      <c r="J2863">
        <v>14</v>
      </c>
    </row>
    <row r="2864" spans="1:10" x14ac:dyDescent="0.35">
      <c r="A2864" t="s">
        <v>14722</v>
      </c>
      <c r="B2864">
        <v>78</v>
      </c>
      <c r="C2864">
        <v>333</v>
      </c>
      <c r="D2864">
        <v>1145</v>
      </c>
      <c r="E2864" t="s">
        <v>319</v>
      </c>
      <c r="F2864" t="s">
        <v>0</v>
      </c>
      <c r="G2864" t="s">
        <v>3628</v>
      </c>
      <c r="H2864">
        <v>3.282</v>
      </c>
      <c r="I2864">
        <v>86.8</v>
      </c>
      <c r="J2864">
        <v>34</v>
      </c>
    </row>
    <row r="2865" spans="1:10" x14ac:dyDescent="0.35">
      <c r="A2865" t="s">
        <v>14723</v>
      </c>
      <c r="B2865">
        <v>129</v>
      </c>
      <c r="C2865">
        <v>332</v>
      </c>
      <c r="D2865">
        <v>1146</v>
      </c>
      <c r="E2865" t="s">
        <v>312</v>
      </c>
      <c r="F2865" t="s">
        <v>0</v>
      </c>
      <c r="G2865" t="s">
        <v>8242</v>
      </c>
      <c r="H2865">
        <v>1.2050000000000001</v>
      </c>
      <c r="I2865">
        <v>34.65</v>
      </c>
      <c r="J2865">
        <v>13</v>
      </c>
    </row>
    <row r="2866" spans="1:10" x14ac:dyDescent="0.35">
      <c r="A2866" t="s">
        <v>14724</v>
      </c>
      <c r="B2866">
        <v>143</v>
      </c>
      <c r="C2866">
        <v>331</v>
      </c>
      <c r="D2866">
        <v>1147</v>
      </c>
      <c r="E2866" t="s">
        <v>334</v>
      </c>
      <c r="F2866" t="s">
        <v>0</v>
      </c>
      <c r="G2866" t="s">
        <v>2053</v>
      </c>
      <c r="H2866">
        <v>1.234</v>
      </c>
      <c r="I2866">
        <v>22.56</v>
      </c>
      <c r="J2866">
        <v>61</v>
      </c>
    </row>
    <row r="2867" spans="1:10" x14ac:dyDescent="0.35">
      <c r="A2867" t="s">
        <v>14725</v>
      </c>
      <c r="B2867">
        <v>58</v>
      </c>
      <c r="C2867">
        <v>330</v>
      </c>
      <c r="D2867">
        <v>1148</v>
      </c>
      <c r="E2867" t="s">
        <v>319</v>
      </c>
      <c r="F2867" t="s">
        <v>0</v>
      </c>
      <c r="G2867" t="s">
        <v>14726</v>
      </c>
      <c r="H2867">
        <v>2.9249999999999998</v>
      </c>
      <c r="I2867">
        <v>75.17</v>
      </c>
      <c r="J2867">
        <v>9</v>
      </c>
    </row>
    <row r="2868" spans="1:10" x14ac:dyDescent="0.35">
      <c r="A2868" t="s">
        <v>14727</v>
      </c>
      <c r="B2868">
        <v>170</v>
      </c>
      <c r="C2868">
        <v>330</v>
      </c>
      <c r="D2868">
        <v>1148</v>
      </c>
      <c r="E2868" t="s">
        <v>334</v>
      </c>
      <c r="F2868" t="s">
        <v>0</v>
      </c>
      <c r="G2868" t="s">
        <v>3410</v>
      </c>
      <c r="H2868">
        <v>1.4019999999999999</v>
      </c>
      <c r="I2868">
        <v>15.3</v>
      </c>
      <c r="J2868">
        <v>20</v>
      </c>
    </row>
    <row r="2869" spans="1:10" x14ac:dyDescent="0.35">
      <c r="A2869" t="s">
        <v>14728</v>
      </c>
      <c r="B2869">
        <v>113</v>
      </c>
      <c r="C2869">
        <v>330</v>
      </c>
      <c r="D2869">
        <v>1148</v>
      </c>
      <c r="E2869" t="s">
        <v>311</v>
      </c>
      <c r="F2869" t="s">
        <v>0</v>
      </c>
      <c r="G2869" t="s">
        <v>3026</v>
      </c>
      <c r="I2869" t="s">
        <v>311</v>
      </c>
      <c r="J2869">
        <v>60</v>
      </c>
    </row>
    <row r="2870" spans="1:10" x14ac:dyDescent="0.35">
      <c r="A2870" t="s">
        <v>14729</v>
      </c>
      <c r="B2870">
        <v>180</v>
      </c>
      <c r="C2870">
        <v>328</v>
      </c>
      <c r="D2870">
        <v>1151</v>
      </c>
      <c r="E2870" t="s">
        <v>312</v>
      </c>
      <c r="F2870" t="s">
        <v>0</v>
      </c>
      <c r="G2870" t="s">
        <v>8858</v>
      </c>
      <c r="H2870">
        <v>1.1040000000000001</v>
      </c>
      <c r="I2870">
        <v>31.25</v>
      </c>
      <c r="J2870">
        <v>80</v>
      </c>
    </row>
    <row r="2871" spans="1:10" x14ac:dyDescent="0.35">
      <c r="A2871" t="s">
        <v>14730</v>
      </c>
      <c r="B2871">
        <v>131</v>
      </c>
      <c r="C2871">
        <v>327</v>
      </c>
      <c r="D2871">
        <v>1152</v>
      </c>
      <c r="E2871" t="s">
        <v>319</v>
      </c>
      <c r="F2871" t="s">
        <v>0</v>
      </c>
      <c r="G2871" t="s">
        <v>2801</v>
      </c>
      <c r="H2871">
        <v>5.0430000000000001</v>
      </c>
      <c r="I2871">
        <v>86.47</v>
      </c>
      <c r="J2871">
        <v>34</v>
      </c>
    </row>
    <row r="2872" spans="1:10" x14ac:dyDescent="0.35">
      <c r="A2872" t="s">
        <v>14731</v>
      </c>
      <c r="B2872">
        <v>711</v>
      </c>
      <c r="C2872">
        <v>325</v>
      </c>
      <c r="D2872">
        <v>1153</v>
      </c>
      <c r="E2872" t="s">
        <v>334</v>
      </c>
      <c r="F2872" t="s">
        <v>0</v>
      </c>
      <c r="G2872" t="s">
        <v>2734</v>
      </c>
      <c r="H2872">
        <v>0.83099999999999996</v>
      </c>
      <c r="I2872">
        <v>3.63</v>
      </c>
      <c r="J2872">
        <v>96</v>
      </c>
    </row>
    <row r="2873" spans="1:10" x14ac:dyDescent="0.35">
      <c r="A2873" t="s">
        <v>14732</v>
      </c>
      <c r="B2873">
        <v>71</v>
      </c>
      <c r="C2873">
        <v>325</v>
      </c>
      <c r="D2873">
        <v>1153</v>
      </c>
      <c r="E2873" t="s">
        <v>319</v>
      </c>
      <c r="F2873" t="s">
        <v>0</v>
      </c>
      <c r="G2873" t="s">
        <v>3525</v>
      </c>
      <c r="H2873">
        <v>2.492</v>
      </c>
      <c r="I2873">
        <v>79.790000000000006</v>
      </c>
      <c r="J2873">
        <v>70</v>
      </c>
    </row>
    <row r="2874" spans="1:10" x14ac:dyDescent="0.35">
      <c r="A2874" t="s">
        <v>14733</v>
      </c>
      <c r="B2874">
        <v>99</v>
      </c>
      <c r="C2874">
        <v>324</v>
      </c>
      <c r="D2874">
        <v>1155</v>
      </c>
      <c r="E2874" t="s">
        <v>312</v>
      </c>
      <c r="F2874" t="s">
        <v>0</v>
      </c>
      <c r="G2874" t="s">
        <v>2772</v>
      </c>
      <c r="H2874">
        <v>1.452</v>
      </c>
      <c r="I2874">
        <v>23.97</v>
      </c>
      <c r="J2874">
        <v>22</v>
      </c>
    </row>
    <row r="2875" spans="1:10" x14ac:dyDescent="0.35">
      <c r="A2875" t="s">
        <v>14734</v>
      </c>
      <c r="B2875">
        <v>122</v>
      </c>
      <c r="C2875">
        <v>323</v>
      </c>
      <c r="D2875">
        <v>1156</v>
      </c>
      <c r="E2875" t="s">
        <v>334</v>
      </c>
      <c r="F2875" t="s">
        <v>0</v>
      </c>
      <c r="G2875" t="s">
        <v>7560</v>
      </c>
      <c r="H2875">
        <v>1.7170000000000001</v>
      </c>
      <c r="I2875">
        <v>24.42</v>
      </c>
      <c r="J2875">
        <v>31</v>
      </c>
    </row>
    <row r="2876" spans="1:10" x14ac:dyDescent="0.35">
      <c r="A2876" t="s">
        <v>14735</v>
      </c>
      <c r="B2876">
        <v>73</v>
      </c>
      <c r="C2876">
        <v>323</v>
      </c>
      <c r="D2876">
        <v>1156</v>
      </c>
      <c r="E2876" t="s">
        <v>311</v>
      </c>
      <c r="F2876" t="s">
        <v>0</v>
      </c>
      <c r="G2876" t="s">
        <v>2235</v>
      </c>
      <c r="I2876" t="s">
        <v>311</v>
      </c>
      <c r="J2876">
        <v>41</v>
      </c>
    </row>
    <row r="2877" spans="1:10" x14ac:dyDescent="0.35">
      <c r="A2877" t="s">
        <v>14736</v>
      </c>
      <c r="B2877">
        <v>158</v>
      </c>
      <c r="C2877">
        <v>323</v>
      </c>
      <c r="D2877">
        <v>1156</v>
      </c>
      <c r="E2877" t="s">
        <v>334</v>
      </c>
      <c r="F2877" t="s">
        <v>0</v>
      </c>
      <c r="G2877" t="s">
        <v>3628</v>
      </c>
      <c r="H2877">
        <v>1.04</v>
      </c>
      <c r="I2877">
        <v>22.8</v>
      </c>
      <c r="J2877">
        <v>113</v>
      </c>
    </row>
    <row r="2878" spans="1:10" x14ac:dyDescent="0.35">
      <c r="A2878" t="s">
        <v>14737</v>
      </c>
      <c r="B2878">
        <v>131</v>
      </c>
      <c r="C2878">
        <v>322</v>
      </c>
      <c r="D2878">
        <v>1159</v>
      </c>
      <c r="E2878" t="s">
        <v>312</v>
      </c>
      <c r="F2878" t="s">
        <v>0</v>
      </c>
      <c r="G2878" t="s">
        <v>2053</v>
      </c>
      <c r="H2878">
        <v>1.333</v>
      </c>
      <c r="I2878">
        <v>27.84</v>
      </c>
      <c r="J2878">
        <v>37</v>
      </c>
    </row>
    <row r="2879" spans="1:10" x14ac:dyDescent="0.35">
      <c r="A2879" t="s">
        <v>14738</v>
      </c>
      <c r="B2879">
        <v>31</v>
      </c>
      <c r="C2879">
        <v>321</v>
      </c>
      <c r="D2879">
        <v>1160</v>
      </c>
      <c r="E2879" t="s">
        <v>319</v>
      </c>
      <c r="F2879" t="s">
        <v>0</v>
      </c>
      <c r="G2879" t="s">
        <v>1882</v>
      </c>
      <c r="H2879">
        <v>6.2069999999999999</v>
      </c>
      <c r="I2879">
        <v>80.63</v>
      </c>
      <c r="J2879">
        <v>10</v>
      </c>
    </row>
    <row r="2880" spans="1:10" x14ac:dyDescent="0.35">
      <c r="A2880" t="s">
        <v>14739</v>
      </c>
      <c r="B2880">
        <v>165</v>
      </c>
      <c r="C2880">
        <v>321</v>
      </c>
      <c r="D2880">
        <v>1160</v>
      </c>
      <c r="E2880" t="s">
        <v>312</v>
      </c>
      <c r="F2880" t="s">
        <v>0</v>
      </c>
      <c r="G2880" t="s">
        <v>3633</v>
      </c>
      <c r="H2880">
        <v>1.1539999999999999</v>
      </c>
      <c r="I2880">
        <v>45.1</v>
      </c>
      <c r="J2880">
        <v>28</v>
      </c>
    </row>
    <row r="2881" spans="1:10" x14ac:dyDescent="0.35">
      <c r="A2881" t="s">
        <v>14740</v>
      </c>
      <c r="B2881">
        <v>101</v>
      </c>
      <c r="C2881">
        <v>321</v>
      </c>
      <c r="D2881">
        <v>1160</v>
      </c>
      <c r="E2881" t="s">
        <v>312</v>
      </c>
      <c r="F2881" t="s">
        <v>0</v>
      </c>
      <c r="G2881" t="s">
        <v>8749</v>
      </c>
      <c r="H2881">
        <v>2.14</v>
      </c>
      <c r="I2881">
        <v>31.63</v>
      </c>
      <c r="J2881">
        <v>26</v>
      </c>
    </row>
    <row r="2882" spans="1:10" x14ac:dyDescent="0.35">
      <c r="A2882" t="s">
        <v>14741</v>
      </c>
      <c r="B2882">
        <v>91</v>
      </c>
      <c r="C2882">
        <v>320</v>
      </c>
      <c r="D2882">
        <v>1163</v>
      </c>
      <c r="E2882" t="s">
        <v>328</v>
      </c>
      <c r="F2882" t="s">
        <v>0</v>
      </c>
      <c r="G2882" t="s">
        <v>14742</v>
      </c>
      <c r="H2882">
        <v>2.0840000000000001</v>
      </c>
      <c r="I2882">
        <v>39.96</v>
      </c>
      <c r="J2882">
        <v>26</v>
      </c>
    </row>
    <row r="2883" spans="1:10" x14ac:dyDescent="0.35">
      <c r="A2883" t="s">
        <v>14743</v>
      </c>
      <c r="B2883">
        <v>185</v>
      </c>
      <c r="C2883">
        <v>319</v>
      </c>
      <c r="D2883">
        <v>1164</v>
      </c>
      <c r="E2883" t="s">
        <v>311</v>
      </c>
      <c r="F2883" t="s">
        <v>0</v>
      </c>
      <c r="G2883" t="s">
        <v>1699</v>
      </c>
      <c r="I2883" t="s">
        <v>311</v>
      </c>
      <c r="J2883">
        <v>185</v>
      </c>
    </row>
    <row r="2884" spans="1:10" x14ac:dyDescent="0.35">
      <c r="A2884" t="s">
        <v>14744</v>
      </c>
      <c r="B2884">
        <v>99</v>
      </c>
      <c r="C2884">
        <v>319</v>
      </c>
      <c r="D2884">
        <v>1164</v>
      </c>
      <c r="E2884" t="s">
        <v>334</v>
      </c>
      <c r="F2884" t="s">
        <v>0</v>
      </c>
      <c r="G2884" t="s">
        <v>14745</v>
      </c>
      <c r="H2884">
        <v>1.6990000000000001</v>
      </c>
      <c r="I2884">
        <v>15.17</v>
      </c>
      <c r="J2884">
        <v>23</v>
      </c>
    </row>
    <row r="2885" spans="1:10" x14ac:dyDescent="0.35">
      <c r="A2885" t="s">
        <v>14746</v>
      </c>
      <c r="B2885">
        <v>74</v>
      </c>
      <c r="C2885">
        <v>319</v>
      </c>
      <c r="D2885">
        <v>1164</v>
      </c>
      <c r="E2885" t="s">
        <v>328</v>
      </c>
      <c r="F2885" t="s">
        <v>0</v>
      </c>
      <c r="G2885" t="s">
        <v>14033</v>
      </c>
      <c r="H2885">
        <v>2.3279999999999998</v>
      </c>
      <c r="I2885">
        <v>48.42</v>
      </c>
      <c r="J2885">
        <v>16</v>
      </c>
    </row>
    <row r="2886" spans="1:10" x14ac:dyDescent="0.35">
      <c r="A2886" t="s">
        <v>14747</v>
      </c>
      <c r="B2886">
        <v>86</v>
      </c>
      <c r="C2886">
        <v>318</v>
      </c>
      <c r="D2886">
        <v>1167</v>
      </c>
      <c r="E2886" t="s">
        <v>312</v>
      </c>
      <c r="F2886" t="s">
        <v>0</v>
      </c>
      <c r="G2886" t="s">
        <v>3401</v>
      </c>
      <c r="H2886">
        <v>2.0129999999999999</v>
      </c>
      <c r="I2886">
        <v>30.57</v>
      </c>
      <c r="J2886">
        <v>38</v>
      </c>
    </row>
    <row r="2887" spans="1:10" x14ac:dyDescent="0.35">
      <c r="A2887" t="s">
        <v>14748</v>
      </c>
      <c r="B2887">
        <v>143</v>
      </c>
      <c r="C2887">
        <v>318</v>
      </c>
      <c r="D2887">
        <v>1167</v>
      </c>
      <c r="E2887" t="s">
        <v>334</v>
      </c>
      <c r="F2887" t="s">
        <v>0</v>
      </c>
      <c r="G2887" t="s">
        <v>4017</v>
      </c>
      <c r="H2887">
        <v>0.90200000000000002</v>
      </c>
      <c r="I2887">
        <v>16.97</v>
      </c>
      <c r="J2887">
        <v>30</v>
      </c>
    </row>
    <row r="2888" spans="1:10" x14ac:dyDescent="0.35">
      <c r="A2888" t="s">
        <v>14749</v>
      </c>
      <c r="B2888">
        <v>101</v>
      </c>
      <c r="C2888">
        <v>318</v>
      </c>
      <c r="D2888">
        <v>1167</v>
      </c>
      <c r="E2888" t="s">
        <v>312</v>
      </c>
      <c r="F2888" t="s">
        <v>0</v>
      </c>
      <c r="G2888" t="s">
        <v>2053</v>
      </c>
      <c r="H2888">
        <v>1.2969999999999999</v>
      </c>
      <c r="I2888">
        <v>25.46</v>
      </c>
      <c r="J2888">
        <v>32</v>
      </c>
    </row>
    <row r="2889" spans="1:10" x14ac:dyDescent="0.35">
      <c r="A2889" t="s">
        <v>14750</v>
      </c>
      <c r="B2889">
        <v>80</v>
      </c>
      <c r="C2889">
        <v>313</v>
      </c>
      <c r="D2889">
        <v>1170</v>
      </c>
      <c r="E2889" t="s">
        <v>312</v>
      </c>
      <c r="F2889" t="s">
        <v>0</v>
      </c>
      <c r="G2889" t="s">
        <v>14751</v>
      </c>
      <c r="H2889">
        <v>2.13</v>
      </c>
      <c r="I2889">
        <v>21.66</v>
      </c>
      <c r="J2889">
        <v>27</v>
      </c>
    </row>
    <row r="2890" spans="1:10" x14ac:dyDescent="0.35">
      <c r="A2890" t="s">
        <v>14752</v>
      </c>
      <c r="B2890">
        <v>86</v>
      </c>
      <c r="C2890">
        <v>313</v>
      </c>
      <c r="D2890">
        <v>1170</v>
      </c>
      <c r="E2890" t="s">
        <v>312</v>
      </c>
      <c r="F2890" t="s">
        <v>0</v>
      </c>
      <c r="G2890" t="s">
        <v>2053</v>
      </c>
      <c r="H2890">
        <v>1.679</v>
      </c>
      <c r="I2890">
        <v>36.020000000000003</v>
      </c>
      <c r="J2890">
        <v>22</v>
      </c>
    </row>
    <row r="2891" spans="1:10" x14ac:dyDescent="0.35">
      <c r="A2891" t="s">
        <v>14753</v>
      </c>
      <c r="B2891">
        <v>152</v>
      </c>
      <c r="C2891">
        <v>312</v>
      </c>
      <c r="D2891">
        <v>1172</v>
      </c>
      <c r="E2891" t="s">
        <v>312</v>
      </c>
      <c r="F2891" t="s">
        <v>0</v>
      </c>
      <c r="G2891" t="s">
        <v>2539</v>
      </c>
      <c r="H2891">
        <v>2.7930000000000001</v>
      </c>
      <c r="I2891">
        <v>42.21</v>
      </c>
      <c r="J2891">
        <v>61</v>
      </c>
    </row>
    <row r="2892" spans="1:10" x14ac:dyDescent="0.35">
      <c r="A2892" t="s">
        <v>14754</v>
      </c>
      <c r="B2892">
        <v>78</v>
      </c>
      <c r="C2892">
        <v>311</v>
      </c>
      <c r="D2892">
        <v>1173</v>
      </c>
      <c r="E2892" t="s">
        <v>312</v>
      </c>
      <c r="F2892" t="s">
        <v>0</v>
      </c>
      <c r="G2892" t="s">
        <v>14646</v>
      </c>
      <c r="H2892">
        <v>1.92</v>
      </c>
      <c r="I2892">
        <v>26.62</v>
      </c>
      <c r="J2892">
        <v>20</v>
      </c>
    </row>
    <row r="2893" spans="1:10" x14ac:dyDescent="0.35">
      <c r="A2893" t="s">
        <v>14755</v>
      </c>
      <c r="B2893">
        <v>84</v>
      </c>
      <c r="C2893">
        <v>311</v>
      </c>
      <c r="D2893">
        <v>1173</v>
      </c>
      <c r="E2893" t="s">
        <v>328</v>
      </c>
      <c r="F2893" t="s">
        <v>0</v>
      </c>
      <c r="G2893" t="s">
        <v>4090</v>
      </c>
      <c r="H2893">
        <v>2.6190000000000002</v>
      </c>
      <c r="I2893">
        <v>62.5</v>
      </c>
      <c r="J2893">
        <v>11</v>
      </c>
    </row>
    <row r="2894" spans="1:10" x14ac:dyDescent="0.35">
      <c r="A2894" t="s">
        <v>14756</v>
      </c>
      <c r="B2894">
        <v>84</v>
      </c>
      <c r="C2894">
        <v>309</v>
      </c>
      <c r="D2894">
        <v>1175</v>
      </c>
      <c r="E2894" t="s">
        <v>312</v>
      </c>
      <c r="F2894" t="s">
        <v>0</v>
      </c>
      <c r="G2894" t="s">
        <v>4022</v>
      </c>
      <c r="H2894">
        <v>1.571</v>
      </c>
      <c r="I2894">
        <v>35.56</v>
      </c>
      <c r="J2894">
        <v>20</v>
      </c>
    </row>
    <row r="2895" spans="1:10" x14ac:dyDescent="0.35">
      <c r="A2895" t="s">
        <v>14757</v>
      </c>
      <c r="B2895">
        <v>69</v>
      </c>
      <c r="C2895">
        <v>308</v>
      </c>
      <c r="D2895">
        <v>1176</v>
      </c>
      <c r="E2895" t="s">
        <v>328</v>
      </c>
      <c r="F2895" t="s">
        <v>0</v>
      </c>
      <c r="G2895" t="s">
        <v>3237</v>
      </c>
      <c r="H2895">
        <v>2.5779999999999998</v>
      </c>
      <c r="I2895">
        <v>60.94</v>
      </c>
      <c r="J2895">
        <v>32</v>
      </c>
    </row>
    <row r="2896" spans="1:10" x14ac:dyDescent="0.35">
      <c r="A2896" t="s">
        <v>14758</v>
      </c>
      <c r="B2896">
        <v>89</v>
      </c>
      <c r="C2896">
        <v>303</v>
      </c>
      <c r="D2896">
        <v>1177</v>
      </c>
      <c r="E2896" t="s">
        <v>312</v>
      </c>
      <c r="F2896" t="s">
        <v>0</v>
      </c>
      <c r="G2896" t="s">
        <v>3088</v>
      </c>
      <c r="H2896">
        <v>1.56</v>
      </c>
      <c r="I2896">
        <v>32.299999999999997</v>
      </c>
      <c r="J2896">
        <v>14</v>
      </c>
    </row>
    <row r="2897" spans="1:10" x14ac:dyDescent="0.35">
      <c r="A2897" t="s">
        <v>14759</v>
      </c>
      <c r="B2897">
        <v>91</v>
      </c>
      <c r="C2897">
        <v>303</v>
      </c>
      <c r="D2897">
        <v>1177</v>
      </c>
      <c r="E2897" t="s">
        <v>312</v>
      </c>
      <c r="F2897" t="s">
        <v>0</v>
      </c>
      <c r="G2897" t="s">
        <v>2809</v>
      </c>
      <c r="H2897">
        <v>1.9139999999999999</v>
      </c>
      <c r="I2897">
        <v>25</v>
      </c>
      <c r="J2897">
        <v>26</v>
      </c>
    </row>
    <row r="2898" spans="1:10" x14ac:dyDescent="0.35">
      <c r="A2898" t="s">
        <v>14760</v>
      </c>
      <c r="B2898">
        <v>199</v>
      </c>
      <c r="C2898">
        <v>302</v>
      </c>
      <c r="D2898">
        <v>1179</v>
      </c>
      <c r="E2898" t="s">
        <v>311</v>
      </c>
      <c r="F2898" t="s">
        <v>0</v>
      </c>
      <c r="G2898" t="s">
        <v>14761</v>
      </c>
      <c r="I2898" t="s">
        <v>311</v>
      </c>
      <c r="J2898">
        <v>58</v>
      </c>
    </row>
    <row r="2899" spans="1:10" x14ac:dyDescent="0.35">
      <c r="A2899" t="s">
        <v>14762</v>
      </c>
      <c r="B2899">
        <v>78</v>
      </c>
      <c r="C2899">
        <v>301</v>
      </c>
      <c r="D2899">
        <v>1180</v>
      </c>
      <c r="E2899" t="s">
        <v>311</v>
      </c>
      <c r="F2899" t="s">
        <v>0</v>
      </c>
      <c r="G2899" t="s">
        <v>7676</v>
      </c>
      <c r="I2899" t="s">
        <v>311</v>
      </c>
      <c r="J2899">
        <v>32</v>
      </c>
    </row>
    <row r="2900" spans="1:10" x14ac:dyDescent="0.35">
      <c r="A2900" t="s">
        <v>14763</v>
      </c>
      <c r="B2900">
        <v>81</v>
      </c>
      <c r="C2900">
        <v>301</v>
      </c>
      <c r="D2900">
        <v>1180</v>
      </c>
      <c r="E2900" t="s">
        <v>311</v>
      </c>
      <c r="F2900" t="s">
        <v>0</v>
      </c>
      <c r="G2900" t="s">
        <v>3282</v>
      </c>
      <c r="I2900" t="s">
        <v>311</v>
      </c>
      <c r="J2900">
        <v>81</v>
      </c>
    </row>
    <row r="2901" spans="1:10" x14ac:dyDescent="0.35">
      <c r="A2901" t="s">
        <v>14764</v>
      </c>
      <c r="B2901">
        <v>43</v>
      </c>
      <c r="C2901">
        <v>299</v>
      </c>
      <c r="D2901">
        <v>1182</v>
      </c>
      <c r="E2901" t="s">
        <v>319</v>
      </c>
      <c r="F2901" t="s">
        <v>0</v>
      </c>
      <c r="G2901" t="s">
        <v>14765</v>
      </c>
      <c r="H2901">
        <v>5.7060000000000004</v>
      </c>
      <c r="I2901">
        <v>95.87</v>
      </c>
      <c r="J2901">
        <v>23</v>
      </c>
    </row>
    <row r="2902" spans="1:10" x14ac:dyDescent="0.35">
      <c r="A2902" t="s">
        <v>14766</v>
      </c>
      <c r="B2902">
        <v>115</v>
      </c>
      <c r="C2902">
        <v>299</v>
      </c>
      <c r="D2902">
        <v>1182</v>
      </c>
      <c r="E2902" t="s">
        <v>312</v>
      </c>
      <c r="F2902" t="s">
        <v>0</v>
      </c>
      <c r="G2902" t="s">
        <v>4361</v>
      </c>
      <c r="H2902">
        <v>1.294</v>
      </c>
      <c r="I2902">
        <v>37.5</v>
      </c>
      <c r="J2902">
        <v>12</v>
      </c>
    </row>
    <row r="2903" spans="1:10" x14ac:dyDescent="0.35">
      <c r="A2903" t="s">
        <v>14767</v>
      </c>
      <c r="B2903">
        <v>118</v>
      </c>
      <c r="C2903">
        <v>295</v>
      </c>
      <c r="D2903">
        <v>1184</v>
      </c>
      <c r="E2903" t="s">
        <v>311</v>
      </c>
      <c r="F2903" t="s">
        <v>0</v>
      </c>
      <c r="G2903" t="s">
        <v>1793</v>
      </c>
      <c r="I2903" t="s">
        <v>311</v>
      </c>
      <c r="J2903">
        <v>7</v>
      </c>
    </row>
    <row r="2904" spans="1:10" x14ac:dyDescent="0.35">
      <c r="A2904" t="s">
        <v>14768</v>
      </c>
      <c r="B2904">
        <v>94</v>
      </c>
      <c r="C2904">
        <v>292</v>
      </c>
      <c r="D2904">
        <v>1185</v>
      </c>
      <c r="E2904" t="s">
        <v>311</v>
      </c>
      <c r="F2904" t="s">
        <v>0</v>
      </c>
      <c r="G2904" t="s">
        <v>14769</v>
      </c>
      <c r="I2904" t="s">
        <v>311</v>
      </c>
      <c r="J2904">
        <v>25</v>
      </c>
    </row>
    <row r="2905" spans="1:10" x14ac:dyDescent="0.35">
      <c r="A2905" t="s">
        <v>14770</v>
      </c>
      <c r="B2905">
        <v>84</v>
      </c>
      <c r="C2905">
        <v>292</v>
      </c>
      <c r="D2905">
        <v>1185</v>
      </c>
      <c r="E2905" t="s">
        <v>312</v>
      </c>
      <c r="F2905" t="s">
        <v>0</v>
      </c>
      <c r="G2905" t="s">
        <v>2053</v>
      </c>
      <c r="H2905">
        <v>1.53</v>
      </c>
      <c r="I2905">
        <v>33.380000000000003</v>
      </c>
      <c r="J2905">
        <v>53</v>
      </c>
    </row>
    <row r="2906" spans="1:10" x14ac:dyDescent="0.35">
      <c r="A2906" t="s">
        <v>14771</v>
      </c>
      <c r="B2906">
        <v>115</v>
      </c>
      <c r="C2906">
        <v>290</v>
      </c>
      <c r="D2906">
        <v>1187</v>
      </c>
      <c r="E2906" t="s">
        <v>312</v>
      </c>
      <c r="F2906" t="s">
        <v>0</v>
      </c>
      <c r="G2906" t="s">
        <v>4090</v>
      </c>
      <c r="H2906">
        <v>1.69</v>
      </c>
      <c r="I2906">
        <v>38.85</v>
      </c>
      <c r="J2906">
        <v>14</v>
      </c>
    </row>
    <row r="2907" spans="1:10" x14ac:dyDescent="0.35">
      <c r="A2907" t="s">
        <v>14772</v>
      </c>
      <c r="B2907">
        <v>41</v>
      </c>
      <c r="C2907">
        <v>289</v>
      </c>
      <c r="D2907">
        <v>1188</v>
      </c>
      <c r="E2907" t="s">
        <v>319</v>
      </c>
      <c r="F2907" t="s">
        <v>0</v>
      </c>
      <c r="G2907" t="s">
        <v>14773</v>
      </c>
      <c r="H2907">
        <v>4.3140000000000001</v>
      </c>
      <c r="I2907">
        <v>78.08</v>
      </c>
      <c r="J2907">
        <v>25</v>
      </c>
    </row>
    <row r="2908" spans="1:10" x14ac:dyDescent="0.35">
      <c r="A2908" t="s">
        <v>14774</v>
      </c>
      <c r="B2908">
        <v>87</v>
      </c>
      <c r="C2908">
        <v>286</v>
      </c>
      <c r="D2908">
        <v>1189</v>
      </c>
      <c r="E2908" t="s">
        <v>328</v>
      </c>
      <c r="F2908" t="s">
        <v>0</v>
      </c>
      <c r="G2908" t="s">
        <v>2053</v>
      </c>
      <c r="H2908">
        <v>3</v>
      </c>
      <c r="I2908">
        <v>67.680000000000007</v>
      </c>
      <c r="J2908">
        <v>63</v>
      </c>
    </row>
    <row r="2909" spans="1:10" x14ac:dyDescent="0.35">
      <c r="A2909" t="s">
        <v>14775</v>
      </c>
      <c r="B2909">
        <v>84</v>
      </c>
      <c r="C2909">
        <v>285</v>
      </c>
      <c r="D2909">
        <v>1190</v>
      </c>
      <c r="E2909" t="s">
        <v>328</v>
      </c>
      <c r="F2909" t="s">
        <v>0</v>
      </c>
      <c r="G2909" t="s">
        <v>14776</v>
      </c>
      <c r="H2909">
        <v>1.474</v>
      </c>
      <c r="I2909">
        <v>41.57</v>
      </c>
      <c r="J2909">
        <v>24</v>
      </c>
    </row>
    <row r="2910" spans="1:10" x14ac:dyDescent="0.35">
      <c r="A2910" t="s">
        <v>14777</v>
      </c>
      <c r="B2910">
        <v>156</v>
      </c>
      <c r="C2910">
        <v>283</v>
      </c>
      <c r="D2910">
        <v>1191</v>
      </c>
      <c r="E2910" t="s">
        <v>312</v>
      </c>
      <c r="F2910" t="s">
        <v>0</v>
      </c>
      <c r="G2910" t="s">
        <v>4090</v>
      </c>
      <c r="H2910">
        <v>1.615</v>
      </c>
      <c r="I2910">
        <v>37.5</v>
      </c>
      <c r="J2910">
        <v>21</v>
      </c>
    </row>
    <row r="2911" spans="1:10" x14ac:dyDescent="0.35">
      <c r="A2911" t="s">
        <v>14778</v>
      </c>
      <c r="B2911">
        <v>44</v>
      </c>
      <c r="C2911">
        <v>283</v>
      </c>
      <c r="D2911">
        <v>1191</v>
      </c>
      <c r="E2911" t="s">
        <v>328</v>
      </c>
      <c r="F2911" t="s">
        <v>0</v>
      </c>
      <c r="G2911" t="s">
        <v>8135</v>
      </c>
      <c r="H2911">
        <v>3.488</v>
      </c>
      <c r="I2911">
        <v>54.71</v>
      </c>
      <c r="J2911">
        <v>44</v>
      </c>
    </row>
    <row r="2912" spans="1:10" x14ac:dyDescent="0.35">
      <c r="A2912" t="s">
        <v>14779</v>
      </c>
      <c r="B2912">
        <v>88</v>
      </c>
      <c r="C2912">
        <v>282</v>
      </c>
      <c r="D2912">
        <v>1193</v>
      </c>
      <c r="E2912" t="s">
        <v>334</v>
      </c>
      <c r="F2912" t="s">
        <v>0</v>
      </c>
      <c r="G2912" t="s">
        <v>3784</v>
      </c>
      <c r="H2912">
        <v>1.776</v>
      </c>
      <c r="I2912">
        <v>14.74</v>
      </c>
      <c r="J2912">
        <v>20</v>
      </c>
    </row>
    <row r="2913" spans="1:10" x14ac:dyDescent="0.35">
      <c r="A2913" t="s">
        <v>14780</v>
      </c>
      <c r="B2913">
        <v>109</v>
      </c>
      <c r="C2913">
        <v>280</v>
      </c>
      <c r="D2913">
        <v>1194</v>
      </c>
      <c r="E2913" t="s">
        <v>312</v>
      </c>
      <c r="F2913" t="s">
        <v>0</v>
      </c>
      <c r="G2913" t="s">
        <v>2053</v>
      </c>
      <c r="H2913">
        <v>1.3009999999999999</v>
      </c>
      <c r="I2913">
        <v>25.73</v>
      </c>
      <c r="J2913">
        <v>46</v>
      </c>
    </row>
    <row r="2914" spans="1:10" x14ac:dyDescent="0.35">
      <c r="A2914" t="s">
        <v>14781</v>
      </c>
      <c r="B2914">
        <v>85</v>
      </c>
      <c r="C2914">
        <v>280</v>
      </c>
      <c r="D2914">
        <v>1194</v>
      </c>
      <c r="E2914" t="s">
        <v>312</v>
      </c>
      <c r="F2914" t="s">
        <v>0</v>
      </c>
      <c r="G2914" t="s">
        <v>1777</v>
      </c>
      <c r="H2914">
        <v>1.871</v>
      </c>
      <c r="I2914">
        <v>29.48</v>
      </c>
      <c r="J2914">
        <v>24</v>
      </c>
    </row>
    <row r="2915" spans="1:10" x14ac:dyDescent="0.35">
      <c r="A2915" t="s">
        <v>14782</v>
      </c>
      <c r="B2915">
        <v>92</v>
      </c>
      <c r="C2915">
        <v>279</v>
      </c>
      <c r="D2915">
        <v>1196</v>
      </c>
      <c r="E2915" t="s">
        <v>334</v>
      </c>
      <c r="F2915" t="s">
        <v>0</v>
      </c>
      <c r="G2915" t="s">
        <v>2003</v>
      </c>
      <c r="H2915">
        <v>1.5569999999999999</v>
      </c>
      <c r="I2915">
        <v>17.22</v>
      </c>
      <c r="J2915">
        <v>24</v>
      </c>
    </row>
    <row r="2916" spans="1:10" x14ac:dyDescent="0.35">
      <c r="A2916" t="s">
        <v>14783</v>
      </c>
      <c r="B2916">
        <v>222</v>
      </c>
      <c r="C2916">
        <v>279</v>
      </c>
      <c r="D2916">
        <v>1196</v>
      </c>
      <c r="E2916" t="s">
        <v>311</v>
      </c>
      <c r="F2916" t="s">
        <v>0</v>
      </c>
      <c r="G2916" t="s">
        <v>6759</v>
      </c>
      <c r="I2916" t="s">
        <v>311</v>
      </c>
      <c r="J2916">
        <v>89</v>
      </c>
    </row>
    <row r="2917" spans="1:10" x14ac:dyDescent="0.35">
      <c r="A2917" t="s">
        <v>14784</v>
      </c>
      <c r="B2917">
        <v>120</v>
      </c>
      <c r="C2917">
        <v>277</v>
      </c>
      <c r="D2917">
        <v>1198</v>
      </c>
      <c r="E2917" t="s">
        <v>334</v>
      </c>
      <c r="F2917" t="s">
        <v>0</v>
      </c>
      <c r="G2917" t="s">
        <v>14325</v>
      </c>
      <c r="H2917">
        <v>1.212</v>
      </c>
      <c r="I2917">
        <v>19.29</v>
      </c>
      <c r="J2917">
        <v>44</v>
      </c>
    </row>
    <row r="2918" spans="1:10" x14ac:dyDescent="0.35">
      <c r="A2918" t="s">
        <v>14785</v>
      </c>
      <c r="B2918">
        <v>103</v>
      </c>
      <c r="C2918">
        <v>275</v>
      </c>
      <c r="D2918">
        <v>1199</v>
      </c>
      <c r="E2918" t="s">
        <v>334</v>
      </c>
      <c r="F2918" t="s">
        <v>0</v>
      </c>
      <c r="G2918" t="s">
        <v>14786</v>
      </c>
      <c r="H2918">
        <v>1.3939999999999999</v>
      </c>
      <c r="I2918">
        <v>15.84</v>
      </c>
      <c r="J2918">
        <v>54</v>
      </c>
    </row>
    <row r="2919" spans="1:10" x14ac:dyDescent="0.35">
      <c r="A2919" t="s">
        <v>14787</v>
      </c>
      <c r="B2919">
        <v>83</v>
      </c>
      <c r="C2919">
        <v>272</v>
      </c>
      <c r="D2919">
        <v>1200</v>
      </c>
      <c r="E2919" t="s">
        <v>312</v>
      </c>
      <c r="F2919" t="s">
        <v>0</v>
      </c>
      <c r="G2919" t="s">
        <v>2883</v>
      </c>
      <c r="H2919">
        <v>2.2109999999999999</v>
      </c>
      <c r="I2919">
        <v>36.130000000000003</v>
      </c>
      <c r="J2919">
        <v>27</v>
      </c>
    </row>
    <row r="2920" spans="1:10" x14ac:dyDescent="0.35">
      <c r="A2920" t="s">
        <v>14788</v>
      </c>
      <c r="B2920">
        <v>41</v>
      </c>
      <c r="C2920">
        <v>271</v>
      </c>
      <c r="D2920">
        <v>1201</v>
      </c>
      <c r="E2920" t="s">
        <v>311</v>
      </c>
      <c r="F2920" t="s">
        <v>0</v>
      </c>
      <c r="G2920" t="s">
        <v>14789</v>
      </c>
      <c r="I2920" t="s">
        <v>311</v>
      </c>
      <c r="J2920">
        <v>41</v>
      </c>
    </row>
    <row r="2921" spans="1:10" x14ac:dyDescent="0.35">
      <c r="A2921" t="s">
        <v>14790</v>
      </c>
      <c r="B2921">
        <v>156</v>
      </c>
      <c r="C2921">
        <v>270</v>
      </c>
      <c r="D2921">
        <v>1202</v>
      </c>
      <c r="E2921" t="s">
        <v>311</v>
      </c>
      <c r="F2921" t="s">
        <v>0</v>
      </c>
      <c r="G2921" t="s">
        <v>3026</v>
      </c>
      <c r="I2921" t="s">
        <v>311</v>
      </c>
      <c r="J2921">
        <v>11</v>
      </c>
    </row>
    <row r="2922" spans="1:10" x14ac:dyDescent="0.35">
      <c r="A2922" t="s">
        <v>14791</v>
      </c>
      <c r="B2922">
        <v>46</v>
      </c>
      <c r="C2922">
        <v>269</v>
      </c>
      <c r="D2922">
        <v>1203</v>
      </c>
      <c r="E2922" t="s">
        <v>311</v>
      </c>
      <c r="F2922" t="s">
        <v>0</v>
      </c>
      <c r="G2922" t="s">
        <v>8749</v>
      </c>
      <c r="I2922" t="s">
        <v>311</v>
      </c>
      <c r="J2922">
        <v>16</v>
      </c>
    </row>
    <row r="2923" spans="1:10" x14ac:dyDescent="0.35">
      <c r="A2923" t="s">
        <v>14792</v>
      </c>
      <c r="B2923">
        <v>80</v>
      </c>
      <c r="C2923">
        <v>267</v>
      </c>
      <c r="D2923">
        <v>1204</v>
      </c>
      <c r="E2923" t="s">
        <v>312</v>
      </c>
      <c r="F2923" t="s">
        <v>0</v>
      </c>
      <c r="G2923" t="s">
        <v>6897</v>
      </c>
      <c r="H2923">
        <v>1.897</v>
      </c>
      <c r="I2923">
        <v>35.229999999999997</v>
      </c>
      <c r="J2923">
        <v>26</v>
      </c>
    </row>
    <row r="2924" spans="1:10" x14ac:dyDescent="0.35">
      <c r="A2924" t="s">
        <v>14793</v>
      </c>
      <c r="B2924">
        <v>61</v>
      </c>
      <c r="C2924">
        <v>264</v>
      </c>
      <c r="D2924">
        <v>1205</v>
      </c>
      <c r="E2924" t="s">
        <v>311</v>
      </c>
      <c r="F2924" t="s">
        <v>0</v>
      </c>
      <c r="G2924" t="s">
        <v>8490</v>
      </c>
      <c r="I2924" t="s">
        <v>311</v>
      </c>
      <c r="J2924">
        <v>22</v>
      </c>
    </row>
    <row r="2925" spans="1:10" x14ac:dyDescent="0.35">
      <c r="A2925" t="s">
        <v>14794</v>
      </c>
      <c r="B2925">
        <v>110</v>
      </c>
      <c r="C2925">
        <v>264</v>
      </c>
      <c r="D2925">
        <v>1205</v>
      </c>
      <c r="E2925" t="s">
        <v>334</v>
      </c>
      <c r="F2925" t="s">
        <v>0</v>
      </c>
      <c r="G2925" t="s">
        <v>2962</v>
      </c>
      <c r="H2925">
        <v>1.2689999999999999</v>
      </c>
      <c r="I2925">
        <v>13.46</v>
      </c>
      <c r="J2925">
        <v>9</v>
      </c>
    </row>
    <row r="2926" spans="1:10" x14ac:dyDescent="0.35">
      <c r="A2926" t="s">
        <v>14795</v>
      </c>
      <c r="B2926">
        <v>126</v>
      </c>
      <c r="C2926">
        <v>263</v>
      </c>
      <c r="D2926">
        <v>1207</v>
      </c>
      <c r="E2926" t="s">
        <v>312</v>
      </c>
      <c r="F2926" t="s">
        <v>0</v>
      </c>
      <c r="G2926" t="s">
        <v>8268</v>
      </c>
      <c r="H2926">
        <v>1.208</v>
      </c>
      <c r="I2926">
        <v>21.71</v>
      </c>
      <c r="J2926">
        <v>67</v>
      </c>
    </row>
    <row r="2927" spans="1:10" x14ac:dyDescent="0.35">
      <c r="A2927" t="s">
        <v>14796</v>
      </c>
      <c r="B2927">
        <v>90</v>
      </c>
      <c r="C2927">
        <v>263</v>
      </c>
      <c r="D2927">
        <v>1207</v>
      </c>
      <c r="E2927" t="s">
        <v>312</v>
      </c>
      <c r="F2927" t="s">
        <v>0</v>
      </c>
      <c r="G2927" t="s">
        <v>2801</v>
      </c>
      <c r="H2927">
        <v>2</v>
      </c>
      <c r="I2927">
        <v>33.53</v>
      </c>
      <c r="J2927">
        <v>14</v>
      </c>
    </row>
    <row r="2928" spans="1:10" x14ac:dyDescent="0.35">
      <c r="A2928" t="s">
        <v>14797</v>
      </c>
      <c r="B2928">
        <v>102</v>
      </c>
      <c r="C2928">
        <v>261</v>
      </c>
      <c r="D2928">
        <v>1209</v>
      </c>
      <c r="E2928" t="s">
        <v>311</v>
      </c>
      <c r="F2928" t="s">
        <v>0</v>
      </c>
      <c r="G2928" t="s">
        <v>3026</v>
      </c>
      <c r="I2928" t="s">
        <v>311</v>
      </c>
      <c r="J2928">
        <v>57</v>
      </c>
    </row>
    <row r="2929" spans="1:10" x14ac:dyDescent="0.35">
      <c r="A2929" t="s">
        <v>14798</v>
      </c>
      <c r="B2929">
        <v>90</v>
      </c>
      <c r="C2929">
        <v>261</v>
      </c>
      <c r="D2929">
        <v>1209</v>
      </c>
      <c r="E2929" t="s">
        <v>312</v>
      </c>
      <c r="F2929" t="s">
        <v>0</v>
      </c>
      <c r="G2929" t="s">
        <v>2665</v>
      </c>
      <c r="H2929">
        <v>1.44</v>
      </c>
      <c r="I2929">
        <v>41.1</v>
      </c>
      <c r="J2929">
        <v>22</v>
      </c>
    </row>
    <row r="2930" spans="1:10" x14ac:dyDescent="0.35">
      <c r="A2930" t="s">
        <v>14799</v>
      </c>
      <c r="B2930">
        <v>60</v>
      </c>
      <c r="C2930">
        <v>254</v>
      </c>
      <c r="D2930">
        <v>1211</v>
      </c>
      <c r="E2930" t="s">
        <v>319</v>
      </c>
      <c r="F2930" t="s">
        <v>0</v>
      </c>
      <c r="G2930" t="s">
        <v>4219</v>
      </c>
      <c r="H2930">
        <v>2.3460000000000001</v>
      </c>
      <c r="I2930">
        <v>78.25</v>
      </c>
      <c r="J2930">
        <v>24</v>
      </c>
    </row>
    <row r="2931" spans="1:10" x14ac:dyDescent="0.35">
      <c r="A2931" t="s">
        <v>14800</v>
      </c>
      <c r="B2931">
        <v>69</v>
      </c>
      <c r="C2931">
        <v>251</v>
      </c>
      <c r="D2931">
        <v>1212</v>
      </c>
      <c r="E2931" t="s">
        <v>328</v>
      </c>
      <c r="F2931" t="s">
        <v>0</v>
      </c>
      <c r="G2931" t="s">
        <v>14801</v>
      </c>
      <c r="H2931">
        <v>1.881</v>
      </c>
      <c r="I2931">
        <v>50.63</v>
      </c>
      <c r="J2931">
        <v>26</v>
      </c>
    </row>
    <row r="2932" spans="1:10" x14ac:dyDescent="0.35">
      <c r="A2932" t="s">
        <v>14802</v>
      </c>
      <c r="B2932">
        <v>58</v>
      </c>
      <c r="C2932">
        <v>249</v>
      </c>
      <c r="D2932">
        <v>1213</v>
      </c>
      <c r="E2932" t="s">
        <v>311</v>
      </c>
      <c r="F2932" t="s">
        <v>0</v>
      </c>
      <c r="G2932" t="s">
        <v>3375</v>
      </c>
      <c r="I2932" t="s">
        <v>311</v>
      </c>
      <c r="J2932">
        <v>10</v>
      </c>
    </row>
    <row r="2933" spans="1:10" x14ac:dyDescent="0.35">
      <c r="A2933" t="s">
        <v>14803</v>
      </c>
      <c r="B2933">
        <v>65</v>
      </c>
      <c r="C2933">
        <v>249</v>
      </c>
      <c r="D2933">
        <v>1213</v>
      </c>
      <c r="E2933" t="s">
        <v>328</v>
      </c>
      <c r="F2933" t="s">
        <v>0</v>
      </c>
      <c r="G2933" t="s">
        <v>14804</v>
      </c>
      <c r="H2933">
        <v>2.0659999999999998</v>
      </c>
      <c r="I2933">
        <v>49.19</v>
      </c>
      <c r="J2933">
        <v>20</v>
      </c>
    </row>
    <row r="2934" spans="1:10" x14ac:dyDescent="0.35">
      <c r="A2934" t="s">
        <v>14805</v>
      </c>
      <c r="B2934">
        <v>52</v>
      </c>
      <c r="C2934">
        <v>248</v>
      </c>
      <c r="D2934">
        <v>1215</v>
      </c>
      <c r="E2934" t="s">
        <v>312</v>
      </c>
      <c r="F2934" t="s">
        <v>0</v>
      </c>
      <c r="G2934" t="s">
        <v>2760</v>
      </c>
      <c r="H2934">
        <v>2.4079999999999999</v>
      </c>
      <c r="I2934">
        <v>31.93</v>
      </c>
      <c r="J2934">
        <v>7</v>
      </c>
    </row>
    <row r="2935" spans="1:10" x14ac:dyDescent="0.35">
      <c r="A2935" t="s">
        <v>14806</v>
      </c>
      <c r="B2935">
        <v>66</v>
      </c>
      <c r="C2935">
        <v>248</v>
      </c>
      <c r="D2935">
        <v>1215</v>
      </c>
      <c r="E2935" t="s">
        <v>328</v>
      </c>
      <c r="F2935" t="s">
        <v>0</v>
      </c>
      <c r="G2935" t="s">
        <v>1914</v>
      </c>
      <c r="H2935">
        <v>2.206</v>
      </c>
      <c r="I2935">
        <v>51.75</v>
      </c>
      <c r="J2935">
        <v>65</v>
      </c>
    </row>
    <row r="2936" spans="1:10" x14ac:dyDescent="0.35">
      <c r="A2936" t="s">
        <v>14807</v>
      </c>
      <c r="B2936">
        <v>61</v>
      </c>
      <c r="C2936">
        <v>245</v>
      </c>
      <c r="D2936">
        <v>1217</v>
      </c>
      <c r="E2936" t="s">
        <v>312</v>
      </c>
      <c r="F2936" t="s">
        <v>0</v>
      </c>
      <c r="G2936" t="s">
        <v>2235</v>
      </c>
      <c r="H2936">
        <v>2.3450000000000002</v>
      </c>
      <c r="I2936">
        <v>42.79</v>
      </c>
      <c r="J2936">
        <v>7</v>
      </c>
    </row>
    <row r="2937" spans="1:10" x14ac:dyDescent="0.35">
      <c r="A2937" t="s">
        <v>14808</v>
      </c>
      <c r="B2937">
        <v>94</v>
      </c>
      <c r="C2937">
        <v>245</v>
      </c>
      <c r="D2937">
        <v>1217</v>
      </c>
      <c r="E2937" t="s">
        <v>312</v>
      </c>
      <c r="F2937" t="s">
        <v>0</v>
      </c>
      <c r="G2937" t="s">
        <v>6894</v>
      </c>
      <c r="H2937">
        <v>1.8360000000000001</v>
      </c>
      <c r="I2937">
        <v>29.92</v>
      </c>
      <c r="J2937">
        <v>13</v>
      </c>
    </row>
    <row r="2938" spans="1:10" x14ac:dyDescent="0.35">
      <c r="A2938" t="s">
        <v>14809</v>
      </c>
      <c r="B2938">
        <v>73</v>
      </c>
      <c r="C2938">
        <v>239</v>
      </c>
      <c r="D2938">
        <v>1219</v>
      </c>
      <c r="E2938" t="s">
        <v>311</v>
      </c>
      <c r="F2938" t="s">
        <v>0</v>
      </c>
      <c r="G2938" t="s">
        <v>14810</v>
      </c>
      <c r="I2938" t="s">
        <v>311</v>
      </c>
      <c r="J2938">
        <v>28</v>
      </c>
    </row>
    <row r="2939" spans="1:10" x14ac:dyDescent="0.35">
      <c r="A2939" t="s">
        <v>14811</v>
      </c>
      <c r="B2939">
        <v>80</v>
      </c>
      <c r="C2939">
        <v>238</v>
      </c>
      <c r="D2939">
        <v>1220</v>
      </c>
      <c r="E2939" t="s">
        <v>312</v>
      </c>
      <c r="F2939" t="s">
        <v>0</v>
      </c>
      <c r="G2939" t="s">
        <v>3088</v>
      </c>
      <c r="H2939">
        <v>1.7330000000000001</v>
      </c>
      <c r="I2939">
        <v>41.15</v>
      </c>
      <c r="J2939">
        <v>5</v>
      </c>
    </row>
    <row r="2940" spans="1:10" x14ac:dyDescent="0.35">
      <c r="A2940" t="s">
        <v>14812</v>
      </c>
      <c r="B2940">
        <v>79</v>
      </c>
      <c r="C2940">
        <v>237</v>
      </c>
      <c r="D2940">
        <v>1221</v>
      </c>
      <c r="E2940" t="s">
        <v>334</v>
      </c>
      <c r="F2940" t="s">
        <v>0</v>
      </c>
      <c r="G2940" t="s">
        <v>6729</v>
      </c>
      <c r="H2940">
        <v>1.3069999999999999</v>
      </c>
      <c r="I2940">
        <v>18.91</v>
      </c>
      <c r="J2940">
        <v>10</v>
      </c>
    </row>
    <row r="2941" spans="1:10" x14ac:dyDescent="0.35">
      <c r="A2941" t="s">
        <v>14813</v>
      </c>
      <c r="B2941">
        <v>63</v>
      </c>
      <c r="C2941">
        <v>235</v>
      </c>
      <c r="D2941">
        <v>1222</v>
      </c>
      <c r="E2941" t="s">
        <v>328</v>
      </c>
      <c r="F2941" t="s">
        <v>0</v>
      </c>
      <c r="G2941" t="s">
        <v>14814</v>
      </c>
      <c r="H2941">
        <v>2.6120000000000001</v>
      </c>
      <c r="I2941">
        <v>48.08</v>
      </c>
      <c r="J2941">
        <v>63</v>
      </c>
    </row>
    <row r="2942" spans="1:10" x14ac:dyDescent="0.35">
      <c r="A2942" t="s">
        <v>14816</v>
      </c>
      <c r="B2942">
        <v>84</v>
      </c>
      <c r="C2942">
        <v>233</v>
      </c>
      <c r="D2942">
        <v>1224</v>
      </c>
      <c r="E2942" t="s">
        <v>328</v>
      </c>
      <c r="F2942" t="s">
        <v>0</v>
      </c>
      <c r="G2942" t="s">
        <v>2520</v>
      </c>
      <c r="H2942">
        <v>1.28</v>
      </c>
      <c r="I2942">
        <v>70.03</v>
      </c>
      <c r="J2942">
        <v>83</v>
      </c>
    </row>
    <row r="2943" spans="1:10" x14ac:dyDescent="0.35">
      <c r="A2943" t="s">
        <v>14817</v>
      </c>
      <c r="B2943">
        <v>64</v>
      </c>
      <c r="C2943">
        <v>232</v>
      </c>
      <c r="D2943">
        <v>1225</v>
      </c>
      <c r="E2943" t="s">
        <v>334</v>
      </c>
      <c r="F2943" t="s">
        <v>0</v>
      </c>
      <c r="G2943" t="s">
        <v>2226</v>
      </c>
      <c r="H2943">
        <v>1.831</v>
      </c>
      <c r="I2943">
        <v>14.16</v>
      </c>
      <c r="J2943">
        <v>6</v>
      </c>
    </row>
    <row r="2944" spans="1:10" x14ac:dyDescent="0.35">
      <c r="A2944" t="s">
        <v>14818</v>
      </c>
      <c r="B2944">
        <v>44</v>
      </c>
      <c r="C2944">
        <v>231</v>
      </c>
      <c r="D2944">
        <v>1226</v>
      </c>
      <c r="E2944" t="s">
        <v>319</v>
      </c>
      <c r="F2944" t="s">
        <v>0</v>
      </c>
      <c r="G2944" t="s">
        <v>9482</v>
      </c>
      <c r="H2944">
        <v>2.3809999999999998</v>
      </c>
      <c r="I2944">
        <v>88.69</v>
      </c>
      <c r="J2944">
        <v>44</v>
      </c>
    </row>
    <row r="2945" spans="1:10" x14ac:dyDescent="0.35">
      <c r="A2945" t="s">
        <v>14819</v>
      </c>
      <c r="B2945">
        <v>60</v>
      </c>
      <c r="C2945">
        <v>231</v>
      </c>
      <c r="D2945">
        <v>1226</v>
      </c>
      <c r="E2945" t="s">
        <v>328</v>
      </c>
      <c r="F2945" t="s">
        <v>0</v>
      </c>
      <c r="G2945" t="s">
        <v>4361</v>
      </c>
      <c r="H2945">
        <v>1.929</v>
      </c>
      <c r="I2945">
        <v>56.5</v>
      </c>
      <c r="J2945">
        <v>18</v>
      </c>
    </row>
    <row r="2946" spans="1:10" x14ac:dyDescent="0.35">
      <c r="A2946" t="s">
        <v>14820</v>
      </c>
      <c r="B2946">
        <v>109</v>
      </c>
      <c r="C2946">
        <v>231</v>
      </c>
      <c r="D2946">
        <v>1226</v>
      </c>
      <c r="E2946" t="s">
        <v>311</v>
      </c>
      <c r="F2946" t="s">
        <v>0</v>
      </c>
      <c r="G2946" t="s">
        <v>2194</v>
      </c>
      <c r="I2946" t="s">
        <v>311</v>
      </c>
      <c r="J2946">
        <v>109</v>
      </c>
    </row>
    <row r="2947" spans="1:10" x14ac:dyDescent="0.35">
      <c r="A2947" t="s">
        <v>14821</v>
      </c>
      <c r="B2947">
        <v>63</v>
      </c>
      <c r="C2947">
        <v>224</v>
      </c>
      <c r="D2947">
        <v>1229</v>
      </c>
      <c r="E2947" t="s">
        <v>311</v>
      </c>
      <c r="F2947" t="s">
        <v>0</v>
      </c>
      <c r="G2947" t="s">
        <v>311</v>
      </c>
      <c r="I2947" t="s">
        <v>311</v>
      </c>
      <c r="J2947">
        <v>44</v>
      </c>
    </row>
    <row r="2948" spans="1:10" x14ac:dyDescent="0.35">
      <c r="A2948" t="s">
        <v>14822</v>
      </c>
      <c r="B2948">
        <v>105</v>
      </c>
      <c r="C2948">
        <v>223</v>
      </c>
      <c r="D2948">
        <v>1230</v>
      </c>
      <c r="E2948" t="s">
        <v>334</v>
      </c>
      <c r="F2948" t="s">
        <v>0</v>
      </c>
      <c r="G2948" t="s">
        <v>2053</v>
      </c>
      <c r="H2948">
        <v>1.0629999999999999</v>
      </c>
      <c r="I2948">
        <v>17.28</v>
      </c>
      <c r="J2948">
        <v>53</v>
      </c>
    </row>
    <row r="2949" spans="1:10" x14ac:dyDescent="0.35">
      <c r="A2949" t="s">
        <v>14823</v>
      </c>
      <c r="B2949">
        <v>61</v>
      </c>
      <c r="C2949">
        <v>222</v>
      </c>
      <c r="D2949">
        <v>1231</v>
      </c>
      <c r="E2949" t="s">
        <v>311</v>
      </c>
      <c r="F2949" t="s">
        <v>0</v>
      </c>
      <c r="G2949" t="s">
        <v>2809</v>
      </c>
      <c r="I2949" t="s">
        <v>311</v>
      </c>
      <c r="J2949">
        <v>13</v>
      </c>
    </row>
    <row r="2950" spans="1:10" x14ac:dyDescent="0.35">
      <c r="A2950" t="s">
        <v>14824</v>
      </c>
      <c r="B2950">
        <v>151</v>
      </c>
      <c r="C2950">
        <v>222</v>
      </c>
      <c r="D2950">
        <v>1231</v>
      </c>
      <c r="E2950" t="s">
        <v>311</v>
      </c>
      <c r="F2950" t="s">
        <v>0</v>
      </c>
      <c r="G2950" t="s">
        <v>4022</v>
      </c>
      <c r="I2950" t="s">
        <v>311</v>
      </c>
      <c r="J2950">
        <v>44</v>
      </c>
    </row>
    <row r="2951" spans="1:10" x14ac:dyDescent="0.35">
      <c r="A2951" t="s">
        <v>14825</v>
      </c>
      <c r="B2951">
        <v>112</v>
      </c>
      <c r="C2951">
        <v>219</v>
      </c>
      <c r="D2951">
        <v>1233</v>
      </c>
      <c r="E2951" t="s">
        <v>334</v>
      </c>
      <c r="F2951" t="s">
        <v>0</v>
      </c>
      <c r="G2951" t="s">
        <v>3554</v>
      </c>
      <c r="H2951">
        <v>1.01</v>
      </c>
      <c r="I2951">
        <v>11.36</v>
      </c>
      <c r="J2951">
        <v>32</v>
      </c>
    </row>
    <row r="2952" spans="1:10" x14ac:dyDescent="0.35">
      <c r="A2952" t="s">
        <v>14826</v>
      </c>
      <c r="B2952">
        <v>68</v>
      </c>
      <c r="C2952">
        <v>215</v>
      </c>
      <c r="D2952">
        <v>1234</v>
      </c>
      <c r="E2952" t="s">
        <v>311</v>
      </c>
      <c r="F2952" t="s">
        <v>0</v>
      </c>
      <c r="G2952" t="s">
        <v>4449</v>
      </c>
      <c r="I2952" t="s">
        <v>311</v>
      </c>
      <c r="J2952">
        <v>11</v>
      </c>
    </row>
    <row r="2953" spans="1:10" x14ac:dyDescent="0.35">
      <c r="A2953" t="s">
        <v>14827</v>
      </c>
      <c r="B2953">
        <v>238</v>
      </c>
      <c r="C2953">
        <v>214</v>
      </c>
      <c r="D2953">
        <v>1235</v>
      </c>
      <c r="E2953" t="s">
        <v>328</v>
      </c>
      <c r="F2953" t="s">
        <v>0</v>
      </c>
      <c r="G2953" t="s">
        <v>4921</v>
      </c>
      <c r="H2953">
        <v>1.9059999999999999</v>
      </c>
      <c r="I2953">
        <v>67.2</v>
      </c>
      <c r="J2953">
        <v>46</v>
      </c>
    </row>
    <row r="2954" spans="1:10" x14ac:dyDescent="0.35">
      <c r="A2954" t="s">
        <v>14828</v>
      </c>
      <c r="B2954">
        <v>150</v>
      </c>
      <c r="C2954">
        <v>214</v>
      </c>
      <c r="D2954">
        <v>1235</v>
      </c>
      <c r="E2954" t="s">
        <v>311</v>
      </c>
      <c r="F2954" t="s">
        <v>0</v>
      </c>
      <c r="G2954" t="s">
        <v>2675</v>
      </c>
      <c r="I2954" t="s">
        <v>311</v>
      </c>
      <c r="J2954">
        <v>59</v>
      </c>
    </row>
    <row r="2955" spans="1:10" x14ac:dyDescent="0.35">
      <c r="A2955" t="s">
        <v>14829</v>
      </c>
      <c r="B2955">
        <v>392</v>
      </c>
      <c r="C2955">
        <v>213</v>
      </c>
      <c r="D2955">
        <v>1237</v>
      </c>
      <c r="E2955" t="s">
        <v>311</v>
      </c>
      <c r="F2955" t="s">
        <v>0</v>
      </c>
      <c r="G2955" t="s">
        <v>3052</v>
      </c>
      <c r="I2955" t="s">
        <v>311</v>
      </c>
      <c r="J2955">
        <v>70</v>
      </c>
    </row>
    <row r="2956" spans="1:10" x14ac:dyDescent="0.35">
      <c r="A2956" t="s">
        <v>14830</v>
      </c>
      <c r="B2956">
        <v>101</v>
      </c>
      <c r="C2956">
        <v>212</v>
      </c>
      <c r="D2956">
        <v>1238</v>
      </c>
      <c r="E2956" t="s">
        <v>334</v>
      </c>
      <c r="F2956" t="s">
        <v>0</v>
      </c>
      <c r="G2956" t="s">
        <v>7676</v>
      </c>
      <c r="H2956">
        <v>1.238</v>
      </c>
      <c r="I2956">
        <v>14.77</v>
      </c>
      <c r="J2956">
        <v>48</v>
      </c>
    </row>
    <row r="2957" spans="1:10" x14ac:dyDescent="0.35">
      <c r="A2957" t="s">
        <v>14831</v>
      </c>
      <c r="B2957">
        <v>150</v>
      </c>
      <c r="C2957">
        <v>212</v>
      </c>
      <c r="D2957">
        <v>1238</v>
      </c>
      <c r="E2957" t="s">
        <v>311</v>
      </c>
      <c r="F2957" t="s">
        <v>0</v>
      </c>
      <c r="G2957" t="s">
        <v>4921</v>
      </c>
      <c r="I2957" t="s">
        <v>311</v>
      </c>
      <c r="J2957">
        <v>37</v>
      </c>
    </row>
    <row r="2958" spans="1:10" x14ac:dyDescent="0.35">
      <c r="A2958" t="s">
        <v>14832</v>
      </c>
      <c r="B2958">
        <v>72</v>
      </c>
      <c r="C2958">
        <v>210</v>
      </c>
      <c r="D2958">
        <v>1240</v>
      </c>
      <c r="E2958" t="s">
        <v>328</v>
      </c>
      <c r="F2958" t="s">
        <v>0</v>
      </c>
      <c r="G2958" t="s">
        <v>4124</v>
      </c>
      <c r="H2958">
        <v>1.778</v>
      </c>
      <c r="I2958">
        <v>46.23</v>
      </c>
      <c r="J2958">
        <v>22</v>
      </c>
    </row>
    <row r="2959" spans="1:10" x14ac:dyDescent="0.35">
      <c r="A2959" t="s">
        <v>14833</v>
      </c>
      <c r="B2959">
        <v>54</v>
      </c>
      <c r="C2959">
        <v>209</v>
      </c>
      <c r="D2959">
        <v>1241</v>
      </c>
      <c r="E2959" t="s">
        <v>312</v>
      </c>
      <c r="F2959" t="s">
        <v>0</v>
      </c>
      <c r="G2959" t="s">
        <v>2053</v>
      </c>
      <c r="H2959">
        <v>1.796</v>
      </c>
      <c r="I2959">
        <v>40.5</v>
      </c>
      <c r="J2959">
        <v>27</v>
      </c>
    </row>
    <row r="2960" spans="1:10" x14ac:dyDescent="0.35">
      <c r="A2960" t="s">
        <v>14834</v>
      </c>
      <c r="B2960">
        <v>44</v>
      </c>
      <c r="C2960">
        <v>209</v>
      </c>
      <c r="D2960">
        <v>1241</v>
      </c>
      <c r="E2960" t="s">
        <v>328</v>
      </c>
      <c r="F2960" t="s">
        <v>0</v>
      </c>
      <c r="G2960" t="s">
        <v>14835</v>
      </c>
      <c r="H2960">
        <v>1.756</v>
      </c>
      <c r="I2960">
        <v>46.97</v>
      </c>
      <c r="J2960">
        <v>30</v>
      </c>
    </row>
    <row r="2961" spans="1:10" x14ac:dyDescent="0.35">
      <c r="A2961" t="s">
        <v>14836</v>
      </c>
      <c r="B2961">
        <v>54</v>
      </c>
      <c r="C2961">
        <v>209</v>
      </c>
      <c r="D2961">
        <v>1241</v>
      </c>
      <c r="E2961" t="s">
        <v>311</v>
      </c>
      <c r="F2961" t="s">
        <v>0</v>
      </c>
      <c r="G2961" t="s">
        <v>2379</v>
      </c>
      <c r="I2961" t="s">
        <v>311</v>
      </c>
      <c r="J2961">
        <v>6</v>
      </c>
    </row>
    <row r="2962" spans="1:10" x14ac:dyDescent="0.35">
      <c r="A2962" t="s">
        <v>14837</v>
      </c>
      <c r="B2962">
        <v>50</v>
      </c>
      <c r="C2962">
        <v>209</v>
      </c>
      <c r="D2962">
        <v>1241</v>
      </c>
      <c r="E2962" t="s">
        <v>312</v>
      </c>
      <c r="F2962" t="s">
        <v>0</v>
      </c>
      <c r="G2962" t="s">
        <v>14838</v>
      </c>
      <c r="H2962">
        <v>1.8540000000000001</v>
      </c>
      <c r="I2962">
        <v>24.4</v>
      </c>
      <c r="J2962">
        <v>13</v>
      </c>
    </row>
    <row r="2963" spans="1:10" x14ac:dyDescent="0.35">
      <c r="A2963" t="s">
        <v>14839</v>
      </c>
      <c r="B2963">
        <v>67</v>
      </c>
      <c r="C2963">
        <v>208</v>
      </c>
      <c r="D2963">
        <v>1245</v>
      </c>
      <c r="E2963" t="s">
        <v>334</v>
      </c>
      <c r="F2963" t="s">
        <v>0</v>
      </c>
      <c r="G2963" t="s">
        <v>2302</v>
      </c>
      <c r="H2963">
        <v>1.7330000000000001</v>
      </c>
      <c r="I2963">
        <v>17.690000000000001</v>
      </c>
      <c r="J2963">
        <v>23</v>
      </c>
    </row>
    <row r="2964" spans="1:10" x14ac:dyDescent="0.35">
      <c r="A2964" t="s">
        <v>14840</v>
      </c>
      <c r="B2964">
        <v>91</v>
      </c>
      <c r="C2964">
        <v>208</v>
      </c>
      <c r="D2964">
        <v>1245</v>
      </c>
      <c r="E2964" t="s">
        <v>312</v>
      </c>
      <c r="F2964" t="s">
        <v>0</v>
      </c>
      <c r="G2964" t="s">
        <v>14841</v>
      </c>
      <c r="H2964">
        <v>1.2470000000000001</v>
      </c>
      <c r="I2964">
        <v>18.13</v>
      </c>
      <c r="J2964">
        <v>49</v>
      </c>
    </row>
    <row r="2965" spans="1:10" x14ac:dyDescent="0.35">
      <c r="A2965" t="s">
        <v>14842</v>
      </c>
      <c r="B2965">
        <v>81</v>
      </c>
      <c r="C2965">
        <v>208</v>
      </c>
      <c r="D2965">
        <v>1245</v>
      </c>
      <c r="E2965" t="s">
        <v>334</v>
      </c>
      <c r="F2965" t="s">
        <v>0</v>
      </c>
      <c r="G2965" t="s">
        <v>14843</v>
      </c>
      <c r="H2965">
        <v>1.444</v>
      </c>
      <c r="I2965">
        <v>19.55</v>
      </c>
      <c r="J2965">
        <v>41</v>
      </c>
    </row>
    <row r="2966" spans="1:10" x14ac:dyDescent="0.35">
      <c r="A2966" t="s">
        <v>14844</v>
      </c>
      <c r="B2966">
        <v>56</v>
      </c>
      <c r="C2966">
        <v>207</v>
      </c>
      <c r="D2966">
        <v>1248</v>
      </c>
      <c r="E2966" t="s">
        <v>312</v>
      </c>
      <c r="F2966" t="s">
        <v>0</v>
      </c>
      <c r="G2966" t="s">
        <v>2235</v>
      </c>
      <c r="H2966">
        <v>2.06</v>
      </c>
      <c r="I2966">
        <v>33.78</v>
      </c>
      <c r="J2966">
        <v>20</v>
      </c>
    </row>
    <row r="2967" spans="1:10" x14ac:dyDescent="0.35">
      <c r="A2967" t="s">
        <v>14845</v>
      </c>
      <c r="B2967">
        <v>70</v>
      </c>
      <c r="C2967">
        <v>207</v>
      </c>
      <c r="D2967">
        <v>1248</v>
      </c>
      <c r="E2967" t="s">
        <v>311</v>
      </c>
      <c r="F2967" t="s">
        <v>0</v>
      </c>
      <c r="G2967" t="s">
        <v>2235</v>
      </c>
      <c r="I2967" t="s">
        <v>311</v>
      </c>
      <c r="J2967">
        <v>15</v>
      </c>
    </row>
    <row r="2968" spans="1:10" x14ac:dyDescent="0.35">
      <c r="A2968" t="s">
        <v>14846</v>
      </c>
      <c r="B2968">
        <v>102</v>
      </c>
      <c r="C2968">
        <v>207</v>
      </c>
      <c r="D2968">
        <v>1248</v>
      </c>
      <c r="E2968" t="s">
        <v>311</v>
      </c>
      <c r="F2968" t="s">
        <v>0</v>
      </c>
      <c r="G2968" t="s">
        <v>2235</v>
      </c>
      <c r="I2968" t="s">
        <v>311</v>
      </c>
      <c r="J2968">
        <v>10</v>
      </c>
    </row>
    <row r="2969" spans="1:10" x14ac:dyDescent="0.35">
      <c r="A2969" t="s">
        <v>14847</v>
      </c>
      <c r="B2969">
        <v>77</v>
      </c>
      <c r="C2969">
        <v>206</v>
      </c>
      <c r="D2969">
        <v>1251</v>
      </c>
      <c r="E2969" t="s">
        <v>311</v>
      </c>
      <c r="F2969" t="s">
        <v>0</v>
      </c>
      <c r="G2969" t="s">
        <v>2235</v>
      </c>
      <c r="I2969" t="s">
        <v>311</v>
      </c>
      <c r="J2969">
        <v>15</v>
      </c>
    </row>
    <row r="2970" spans="1:10" x14ac:dyDescent="0.35">
      <c r="A2970" t="s">
        <v>14848</v>
      </c>
      <c r="B2970">
        <v>309</v>
      </c>
      <c r="C2970">
        <v>205</v>
      </c>
      <c r="D2970">
        <v>1252</v>
      </c>
      <c r="E2970" t="s">
        <v>312</v>
      </c>
      <c r="F2970" t="s">
        <v>0</v>
      </c>
      <c r="G2970" t="s">
        <v>9482</v>
      </c>
      <c r="H2970">
        <v>0.77700000000000002</v>
      </c>
      <c r="I2970">
        <v>30.36</v>
      </c>
      <c r="J2970">
        <v>57</v>
      </c>
    </row>
    <row r="2971" spans="1:10" x14ac:dyDescent="0.35">
      <c r="A2971" t="s">
        <v>14849</v>
      </c>
      <c r="B2971">
        <v>112</v>
      </c>
      <c r="C2971">
        <v>204</v>
      </c>
      <c r="D2971">
        <v>1253</v>
      </c>
      <c r="E2971" t="s">
        <v>328</v>
      </c>
      <c r="F2971" t="s">
        <v>0</v>
      </c>
      <c r="G2971" t="s">
        <v>4173</v>
      </c>
      <c r="H2971">
        <v>1.587</v>
      </c>
      <c r="I2971">
        <v>60.05</v>
      </c>
      <c r="J2971">
        <v>26</v>
      </c>
    </row>
    <row r="2972" spans="1:10" x14ac:dyDescent="0.35">
      <c r="A2972" t="s">
        <v>14850</v>
      </c>
      <c r="B2972">
        <v>376</v>
      </c>
      <c r="C2972">
        <v>202</v>
      </c>
      <c r="D2972">
        <v>1254</v>
      </c>
      <c r="E2972" t="s">
        <v>311</v>
      </c>
      <c r="F2972" t="s">
        <v>0</v>
      </c>
      <c r="G2972" t="s">
        <v>6177</v>
      </c>
      <c r="I2972" t="s">
        <v>311</v>
      </c>
      <c r="J2972">
        <v>74</v>
      </c>
    </row>
    <row r="2973" spans="1:10" x14ac:dyDescent="0.35">
      <c r="A2973" t="s">
        <v>14851</v>
      </c>
      <c r="B2973">
        <v>95</v>
      </c>
      <c r="C2973">
        <v>202</v>
      </c>
      <c r="D2973">
        <v>1254</v>
      </c>
      <c r="E2973" t="s">
        <v>334</v>
      </c>
      <c r="F2973" t="s">
        <v>0</v>
      </c>
      <c r="G2973" t="s">
        <v>2734</v>
      </c>
      <c r="H2973">
        <v>1.1499999999999999</v>
      </c>
      <c r="I2973">
        <v>12.5</v>
      </c>
      <c r="J2973">
        <v>8</v>
      </c>
    </row>
    <row r="2974" spans="1:10" x14ac:dyDescent="0.35">
      <c r="A2974" t="s">
        <v>14852</v>
      </c>
      <c r="B2974">
        <v>68</v>
      </c>
      <c r="C2974">
        <v>201</v>
      </c>
      <c r="D2974">
        <v>1256</v>
      </c>
      <c r="E2974" t="s">
        <v>328</v>
      </c>
      <c r="F2974" t="s">
        <v>0</v>
      </c>
      <c r="G2974" t="s">
        <v>14249</v>
      </c>
      <c r="H2974">
        <v>1.583</v>
      </c>
      <c r="I2974">
        <v>43.16</v>
      </c>
      <c r="J2974">
        <v>19</v>
      </c>
    </row>
    <row r="2975" spans="1:10" x14ac:dyDescent="0.35">
      <c r="A2975" t="s">
        <v>14853</v>
      </c>
      <c r="B2975">
        <v>83</v>
      </c>
      <c r="C2975">
        <v>200</v>
      </c>
      <c r="D2975">
        <v>1257</v>
      </c>
      <c r="E2975" t="s">
        <v>312</v>
      </c>
      <c r="F2975" t="s">
        <v>0</v>
      </c>
      <c r="G2975" t="s">
        <v>2053</v>
      </c>
      <c r="H2975">
        <v>1.4670000000000001</v>
      </c>
      <c r="I2975">
        <v>31.53</v>
      </c>
      <c r="J2975">
        <v>14</v>
      </c>
    </row>
    <row r="2976" spans="1:10" x14ac:dyDescent="0.35">
      <c r="A2976" t="s">
        <v>14854</v>
      </c>
      <c r="B2976">
        <v>78</v>
      </c>
      <c r="C2976">
        <v>199</v>
      </c>
      <c r="D2976">
        <v>1258</v>
      </c>
      <c r="E2976" t="s">
        <v>312</v>
      </c>
      <c r="F2976" t="s">
        <v>0</v>
      </c>
      <c r="G2976" t="s">
        <v>14855</v>
      </c>
      <c r="H2976">
        <v>1.2969999999999999</v>
      </c>
      <c r="I2976">
        <v>25.23</v>
      </c>
      <c r="J2976">
        <v>12</v>
      </c>
    </row>
    <row r="2977" spans="1:10" x14ac:dyDescent="0.35">
      <c r="A2977" t="s">
        <v>14856</v>
      </c>
      <c r="B2977">
        <v>82</v>
      </c>
      <c r="C2977">
        <v>198</v>
      </c>
      <c r="D2977">
        <v>1259</v>
      </c>
      <c r="E2977" t="s">
        <v>334</v>
      </c>
      <c r="F2977" t="s">
        <v>0</v>
      </c>
      <c r="G2977" t="s">
        <v>14857</v>
      </c>
      <c r="H2977">
        <v>1.1879999999999999</v>
      </c>
      <c r="I2977">
        <v>10.67</v>
      </c>
      <c r="J2977">
        <v>12</v>
      </c>
    </row>
    <row r="2978" spans="1:10" x14ac:dyDescent="0.35">
      <c r="A2978" t="s">
        <v>14858</v>
      </c>
      <c r="B2978">
        <v>90</v>
      </c>
      <c r="C2978">
        <v>198</v>
      </c>
      <c r="D2978">
        <v>1259</v>
      </c>
      <c r="E2978" t="s">
        <v>328</v>
      </c>
      <c r="F2978" t="s">
        <v>0</v>
      </c>
      <c r="G2978" t="s">
        <v>4124</v>
      </c>
      <c r="H2978">
        <v>1.492</v>
      </c>
      <c r="I2978">
        <v>37.229999999999997</v>
      </c>
      <c r="J2978">
        <v>16</v>
      </c>
    </row>
    <row r="2979" spans="1:10" x14ac:dyDescent="0.35">
      <c r="A2979" t="s">
        <v>14859</v>
      </c>
      <c r="B2979">
        <v>144</v>
      </c>
      <c r="C2979">
        <v>198</v>
      </c>
      <c r="D2979">
        <v>1259</v>
      </c>
      <c r="E2979" t="s">
        <v>334</v>
      </c>
      <c r="F2979" t="s">
        <v>0</v>
      </c>
      <c r="G2979" t="s">
        <v>14860</v>
      </c>
      <c r="H2979">
        <v>0.81299999999999994</v>
      </c>
      <c r="I2979">
        <v>7.3</v>
      </c>
      <c r="J2979">
        <v>42</v>
      </c>
    </row>
    <row r="2980" spans="1:10" x14ac:dyDescent="0.35">
      <c r="A2980" t="s">
        <v>14861</v>
      </c>
      <c r="B2980">
        <v>95</v>
      </c>
      <c r="C2980">
        <v>197</v>
      </c>
      <c r="D2980">
        <v>1262</v>
      </c>
      <c r="E2980" t="s">
        <v>334</v>
      </c>
      <c r="F2980" t="s">
        <v>0</v>
      </c>
      <c r="G2980" t="s">
        <v>2194</v>
      </c>
      <c r="H2980">
        <v>1.474</v>
      </c>
      <c r="I2980">
        <v>15.77</v>
      </c>
      <c r="J2980">
        <v>10</v>
      </c>
    </row>
    <row r="2981" spans="1:10" x14ac:dyDescent="0.35">
      <c r="A2981" t="s">
        <v>14862</v>
      </c>
      <c r="B2981">
        <v>111</v>
      </c>
      <c r="C2981">
        <v>197</v>
      </c>
      <c r="D2981">
        <v>1262</v>
      </c>
      <c r="E2981" t="s">
        <v>312</v>
      </c>
      <c r="F2981" t="s">
        <v>0</v>
      </c>
      <c r="G2981" t="s">
        <v>2520</v>
      </c>
      <c r="H2981">
        <v>0.77300000000000002</v>
      </c>
      <c r="I2981">
        <v>34.79</v>
      </c>
      <c r="J2981">
        <v>58</v>
      </c>
    </row>
    <row r="2982" spans="1:10" x14ac:dyDescent="0.35">
      <c r="A2982" t="s">
        <v>14863</v>
      </c>
      <c r="B2982">
        <v>99</v>
      </c>
      <c r="C2982">
        <v>196</v>
      </c>
      <c r="D2982">
        <v>1264</v>
      </c>
      <c r="E2982" t="s">
        <v>334</v>
      </c>
      <c r="F2982" t="s">
        <v>0</v>
      </c>
      <c r="G2982" t="s">
        <v>4548</v>
      </c>
      <c r="H2982">
        <v>0.90600000000000003</v>
      </c>
      <c r="I2982">
        <v>10.33</v>
      </c>
      <c r="J2982">
        <v>62</v>
      </c>
    </row>
    <row r="2983" spans="1:10" x14ac:dyDescent="0.35">
      <c r="A2983" t="s">
        <v>14864</v>
      </c>
      <c r="B2983">
        <v>166</v>
      </c>
      <c r="C2983">
        <v>196</v>
      </c>
      <c r="D2983">
        <v>1264</v>
      </c>
      <c r="E2983" t="s">
        <v>334</v>
      </c>
      <c r="F2983" t="s">
        <v>0</v>
      </c>
      <c r="G2983" t="s">
        <v>4022</v>
      </c>
      <c r="H2983">
        <v>1</v>
      </c>
      <c r="I2983">
        <v>18.45</v>
      </c>
      <c r="J2983">
        <v>11</v>
      </c>
    </row>
    <row r="2984" spans="1:10" x14ac:dyDescent="0.35">
      <c r="A2984" t="s">
        <v>14865</v>
      </c>
      <c r="B2984">
        <v>16</v>
      </c>
      <c r="C2984">
        <v>195</v>
      </c>
      <c r="D2984">
        <v>1266</v>
      </c>
      <c r="E2984" t="s">
        <v>319</v>
      </c>
      <c r="F2984" t="s">
        <v>0</v>
      </c>
      <c r="G2984" t="s">
        <v>3784</v>
      </c>
      <c r="H2984">
        <v>7.2</v>
      </c>
      <c r="I2984">
        <v>94.23</v>
      </c>
      <c r="J2984">
        <v>5</v>
      </c>
    </row>
    <row r="2985" spans="1:10" x14ac:dyDescent="0.35">
      <c r="A2985" t="s">
        <v>14866</v>
      </c>
      <c r="B2985">
        <v>107</v>
      </c>
      <c r="C2985">
        <v>195</v>
      </c>
      <c r="D2985">
        <v>1266</v>
      </c>
      <c r="E2985" t="s">
        <v>311</v>
      </c>
      <c r="F2985" t="s">
        <v>0</v>
      </c>
      <c r="G2985" t="s">
        <v>3026</v>
      </c>
      <c r="I2985" t="s">
        <v>311</v>
      </c>
      <c r="J2985">
        <v>22</v>
      </c>
    </row>
    <row r="2986" spans="1:10" x14ac:dyDescent="0.35">
      <c r="A2986" t="s">
        <v>14867</v>
      </c>
      <c r="B2986">
        <v>75</v>
      </c>
      <c r="C2986">
        <v>194</v>
      </c>
      <c r="D2986">
        <v>1268</v>
      </c>
      <c r="E2986" t="s">
        <v>311</v>
      </c>
      <c r="F2986" t="s">
        <v>0</v>
      </c>
      <c r="G2986" t="s">
        <v>6759</v>
      </c>
      <c r="I2986" t="s">
        <v>311</v>
      </c>
      <c r="J2986">
        <v>39</v>
      </c>
    </row>
    <row r="2987" spans="1:10" x14ac:dyDescent="0.35">
      <c r="A2987" t="s">
        <v>14868</v>
      </c>
      <c r="B2987">
        <v>73</v>
      </c>
      <c r="C2987">
        <v>194</v>
      </c>
      <c r="D2987">
        <v>1268</v>
      </c>
      <c r="E2987" t="s">
        <v>312</v>
      </c>
      <c r="F2987" t="s">
        <v>0</v>
      </c>
      <c r="G2987" t="s">
        <v>2053</v>
      </c>
      <c r="H2987">
        <v>1.452</v>
      </c>
      <c r="I2987">
        <v>31.27</v>
      </c>
      <c r="J2987">
        <v>12</v>
      </c>
    </row>
    <row r="2988" spans="1:10" x14ac:dyDescent="0.35">
      <c r="A2988" t="s">
        <v>14869</v>
      </c>
      <c r="B2988">
        <v>75</v>
      </c>
      <c r="C2988">
        <v>193</v>
      </c>
      <c r="D2988">
        <v>1270</v>
      </c>
      <c r="E2988" t="s">
        <v>312</v>
      </c>
      <c r="F2988" t="s">
        <v>0</v>
      </c>
      <c r="G2988" t="s">
        <v>14870</v>
      </c>
      <c r="H2988">
        <v>1.585</v>
      </c>
      <c r="I2988">
        <v>23.22</v>
      </c>
      <c r="J2988">
        <v>29</v>
      </c>
    </row>
    <row r="2989" spans="1:10" x14ac:dyDescent="0.35">
      <c r="A2989" t="s">
        <v>14871</v>
      </c>
      <c r="B2989">
        <v>23</v>
      </c>
      <c r="C2989">
        <v>192</v>
      </c>
      <c r="D2989">
        <v>1271</v>
      </c>
      <c r="E2989" t="s">
        <v>311</v>
      </c>
      <c r="F2989" t="s">
        <v>0</v>
      </c>
      <c r="G2989" t="s">
        <v>311</v>
      </c>
      <c r="I2989" t="s">
        <v>311</v>
      </c>
      <c r="J2989">
        <v>19</v>
      </c>
    </row>
    <row r="2990" spans="1:10" x14ac:dyDescent="0.35">
      <c r="A2990" t="s">
        <v>14872</v>
      </c>
      <c r="B2990">
        <v>42</v>
      </c>
      <c r="C2990">
        <v>192</v>
      </c>
      <c r="D2990">
        <v>1271</v>
      </c>
      <c r="E2990" t="s">
        <v>312</v>
      </c>
      <c r="F2990" t="s">
        <v>0</v>
      </c>
      <c r="G2990" t="s">
        <v>3042</v>
      </c>
      <c r="H2990">
        <v>2.7320000000000002</v>
      </c>
      <c r="I2990">
        <v>32.99</v>
      </c>
      <c r="J2990">
        <v>10</v>
      </c>
    </row>
    <row r="2991" spans="1:10" x14ac:dyDescent="0.35">
      <c r="A2991" t="s">
        <v>14873</v>
      </c>
      <c r="B2991">
        <v>58</v>
      </c>
      <c r="C2991">
        <v>190</v>
      </c>
      <c r="D2991">
        <v>1273</v>
      </c>
      <c r="E2991" t="s">
        <v>311</v>
      </c>
      <c r="F2991" t="s">
        <v>0</v>
      </c>
      <c r="G2991" t="s">
        <v>3052</v>
      </c>
      <c r="I2991" t="s">
        <v>311</v>
      </c>
      <c r="J2991">
        <v>58</v>
      </c>
    </row>
    <row r="2992" spans="1:10" x14ac:dyDescent="0.35">
      <c r="A2992" t="s">
        <v>14874</v>
      </c>
      <c r="B2992">
        <v>138</v>
      </c>
      <c r="C2992">
        <v>188</v>
      </c>
      <c r="D2992">
        <v>1274</v>
      </c>
      <c r="E2992" t="s">
        <v>311</v>
      </c>
      <c r="F2992" t="s">
        <v>0</v>
      </c>
      <c r="G2992" t="s">
        <v>14875</v>
      </c>
      <c r="I2992" t="s">
        <v>311</v>
      </c>
      <c r="J2992">
        <v>16</v>
      </c>
    </row>
    <row r="2993" spans="1:10" x14ac:dyDescent="0.35">
      <c r="A2993" t="s">
        <v>14876</v>
      </c>
      <c r="B2993">
        <v>48</v>
      </c>
      <c r="C2993">
        <v>187</v>
      </c>
      <c r="D2993">
        <v>1275</v>
      </c>
      <c r="E2993" t="s">
        <v>328</v>
      </c>
      <c r="F2993" t="s">
        <v>0</v>
      </c>
      <c r="G2993" t="s">
        <v>2127</v>
      </c>
      <c r="H2993">
        <v>2.6179999999999999</v>
      </c>
      <c r="I2993">
        <v>40.9</v>
      </c>
      <c r="J2993">
        <v>10</v>
      </c>
    </row>
    <row r="2994" spans="1:10" x14ac:dyDescent="0.35">
      <c r="A2994" t="s">
        <v>14877</v>
      </c>
      <c r="B2994">
        <v>68</v>
      </c>
      <c r="C2994">
        <v>187</v>
      </c>
      <c r="D2994">
        <v>1275</v>
      </c>
      <c r="E2994" t="s">
        <v>312</v>
      </c>
      <c r="F2994" t="s">
        <v>0</v>
      </c>
      <c r="G2994" t="s">
        <v>4921</v>
      </c>
      <c r="H2994">
        <v>1.236</v>
      </c>
      <c r="I2994">
        <v>42.47</v>
      </c>
      <c r="J2994">
        <v>15</v>
      </c>
    </row>
    <row r="2995" spans="1:10" x14ac:dyDescent="0.35">
      <c r="A2995" t="s">
        <v>14878</v>
      </c>
      <c r="B2995">
        <v>104</v>
      </c>
      <c r="C2995">
        <v>185</v>
      </c>
      <c r="D2995">
        <v>1277</v>
      </c>
      <c r="E2995" t="s">
        <v>334</v>
      </c>
      <c r="F2995" t="s">
        <v>0</v>
      </c>
      <c r="G2995" t="s">
        <v>2739</v>
      </c>
      <c r="H2995">
        <v>1.87</v>
      </c>
      <c r="I2995">
        <v>20.5</v>
      </c>
      <c r="J2995">
        <v>19</v>
      </c>
    </row>
    <row r="2996" spans="1:10" x14ac:dyDescent="0.35">
      <c r="A2996" t="s">
        <v>14879</v>
      </c>
      <c r="B2996">
        <v>102</v>
      </c>
      <c r="C2996">
        <v>185</v>
      </c>
      <c r="D2996">
        <v>1277</v>
      </c>
      <c r="E2996" t="s">
        <v>312</v>
      </c>
      <c r="F2996" t="s">
        <v>0</v>
      </c>
      <c r="G2996" t="s">
        <v>2590</v>
      </c>
      <c r="H2996">
        <v>0.76200000000000001</v>
      </c>
      <c r="I2996">
        <v>23.51</v>
      </c>
      <c r="J2996">
        <v>85</v>
      </c>
    </row>
    <row r="2997" spans="1:10" x14ac:dyDescent="0.35">
      <c r="A2997" t="s">
        <v>14880</v>
      </c>
      <c r="B2997">
        <v>35</v>
      </c>
      <c r="C2997">
        <v>185</v>
      </c>
      <c r="D2997">
        <v>1277</v>
      </c>
      <c r="E2997" t="s">
        <v>328</v>
      </c>
      <c r="F2997" t="s">
        <v>0</v>
      </c>
      <c r="G2997" t="s">
        <v>14881</v>
      </c>
      <c r="H2997">
        <v>3.04</v>
      </c>
      <c r="I2997">
        <v>50.37</v>
      </c>
      <c r="J2997">
        <v>18</v>
      </c>
    </row>
    <row r="2998" spans="1:10" x14ac:dyDescent="0.35">
      <c r="A2998" t="s">
        <v>14882</v>
      </c>
      <c r="B2998">
        <v>107</v>
      </c>
      <c r="C2998">
        <v>179</v>
      </c>
      <c r="D2998">
        <v>1280</v>
      </c>
      <c r="E2998" t="s">
        <v>328</v>
      </c>
      <c r="F2998" t="s">
        <v>0</v>
      </c>
      <c r="G2998" t="s">
        <v>14689</v>
      </c>
      <c r="H2998">
        <v>1.431</v>
      </c>
      <c r="I2998">
        <v>43.16</v>
      </c>
      <c r="J2998">
        <v>65</v>
      </c>
    </row>
    <row r="2999" spans="1:10" x14ac:dyDescent="0.35">
      <c r="A2999" t="s">
        <v>14883</v>
      </c>
      <c r="B2999">
        <v>305</v>
      </c>
      <c r="C2999">
        <v>179</v>
      </c>
      <c r="D2999">
        <v>1280</v>
      </c>
      <c r="E2999" t="s">
        <v>334</v>
      </c>
      <c r="F2999" t="s">
        <v>0</v>
      </c>
      <c r="G2999" t="s">
        <v>14673</v>
      </c>
      <c r="H2999">
        <v>0.82099999999999995</v>
      </c>
      <c r="I2999">
        <v>20.079999999999998</v>
      </c>
      <c r="J2999">
        <v>36</v>
      </c>
    </row>
    <row r="3000" spans="1:10" x14ac:dyDescent="0.35">
      <c r="A3000" t="s">
        <v>14884</v>
      </c>
      <c r="B3000">
        <v>72</v>
      </c>
      <c r="C3000">
        <v>178</v>
      </c>
      <c r="D3000">
        <v>1282</v>
      </c>
      <c r="E3000" t="s">
        <v>312</v>
      </c>
      <c r="F3000" t="s">
        <v>0</v>
      </c>
      <c r="G3000" t="s">
        <v>3636</v>
      </c>
      <c r="H3000">
        <v>1.821</v>
      </c>
      <c r="I3000">
        <v>34.68</v>
      </c>
      <c r="J3000">
        <v>14</v>
      </c>
    </row>
    <row r="3001" spans="1:10" x14ac:dyDescent="0.35">
      <c r="A3001" t="s">
        <v>14885</v>
      </c>
      <c r="B3001">
        <v>43</v>
      </c>
      <c r="C3001">
        <v>177</v>
      </c>
      <c r="D3001">
        <v>1283</v>
      </c>
      <c r="E3001" t="s">
        <v>312</v>
      </c>
      <c r="F3001" t="s">
        <v>0</v>
      </c>
      <c r="G3001" t="s">
        <v>1874</v>
      </c>
      <c r="H3001">
        <v>2.3250000000000002</v>
      </c>
      <c r="I3001">
        <v>35.07</v>
      </c>
      <c r="J3001">
        <v>4</v>
      </c>
    </row>
    <row r="3002" spans="1:10" x14ac:dyDescent="0.35">
      <c r="A3002" t="s">
        <v>14886</v>
      </c>
      <c r="B3002">
        <v>67</v>
      </c>
      <c r="C3002">
        <v>177</v>
      </c>
      <c r="D3002">
        <v>1283</v>
      </c>
      <c r="E3002" t="s">
        <v>311</v>
      </c>
      <c r="F3002" t="s">
        <v>0</v>
      </c>
      <c r="G3002" t="s">
        <v>8953</v>
      </c>
      <c r="I3002" t="s">
        <v>311</v>
      </c>
      <c r="J3002">
        <v>34</v>
      </c>
    </row>
    <row r="3003" spans="1:10" x14ac:dyDescent="0.35">
      <c r="A3003" t="s">
        <v>14887</v>
      </c>
      <c r="B3003">
        <v>92</v>
      </c>
      <c r="C3003">
        <v>175</v>
      </c>
      <c r="D3003">
        <v>1285</v>
      </c>
      <c r="E3003" t="s">
        <v>334</v>
      </c>
      <c r="F3003" t="s">
        <v>0</v>
      </c>
      <c r="G3003" t="s">
        <v>14888</v>
      </c>
      <c r="H3003">
        <v>1.103</v>
      </c>
      <c r="I3003">
        <v>19.809999999999999</v>
      </c>
      <c r="J3003">
        <v>3</v>
      </c>
    </row>
    <row r="3004" spans="1:10" x14ac:dyDescent="0.35">
      <c r="A3004" t="s">
        <v>14889</v>
      </c>
      <c r="B3004">
        <v>89</v>
      </c>
      <c r="C3004">
        <v>171</v>
      </c>
      <c r="D3004">
        <v>1286</v>
      </c>
      <c r="E3004" t="s">
        <v>311</v>
      </c>
      <c r="F3004" t="s">
        <v>0</v>
      </c>
      <c r="G3004" t="s">
        <v>3375</v>
      </c>
      <c r="I3004" t="s">
        <v>311</v>
      </c>
      <c r="J3004">
        <v>8</v>
      </c>
    </row>
    <row r="3005" spans="1:10" x14ac:dyDescent="0.35">
      <c r="A3005" t="s">
        <v>14890</v>
      </c>
      <c r="B3005">
        <v>72</v>
      </c>
      <c r="C3005">
        <v>171</v>
      </c>
      <c r="D3005">
        <v>1286</v>
      </c>
      <c r="E3005" t="s">
        <v>334</v>
      </c>
      <c r="F3005" t="s">
        <v>0</v>
      </c>
      <c r="G3005" t="s">
        <v>3404</v>
      </c>
      <c r="H3005">
        <v>1.3089999999999999</v>
      </c>
      <c r="I3005">
        <v>17.170000000000002</v>
      </c>
      <c r="J3005">
        <v>11</v>
      </c>
    </row>
    <row r="3006" spans="1:10" x14ac:dyDescent="0.35">
      <c r="A3006" t="s">
        <v>14891</v>
      </c>
      <c r="B3006">
        <v>102</v>
      </c>
      <c r="C3006">
        <v>170</v>
      </c>
      <c r="D3006">
        <v>1288</v>
      </c>
      <c r="E3006" t="s">
        <v>319</v>
      </c>
      <c r="F3006" t="s">
        <v>0</v>
      </c>
      <c r="G3006" t="s">
        <v>3628</v>
      </c>
      <c r="H3006">
        <v>2.4510000000000001</v>
      </c>
      <c r="I3006">
        <v>78</v>
      </c>
      <c r="J3006">
        <v>49</v>
      </c>
    </row>
    <row r="3007" spans="1:10" x14ac:dyDescent="0.35">
      <c r="A3007" t="s">
        <v>14892</v>
      </c>
      <c r="B3007">
        <v>46</v>
      </c>
      <c r="C3007">
        <v>169</v>
      </c>
      <c r="D3007">
        <v>1289</v>
      </c>
      <c r="E3007" t="s">
        <v>311</v>
      </c>
      <c r="F3007" t="s">
        <v>0</v>
      </c>
      <c r="G3007" t="s">
        <v>2053</v>
      </c>
      <c r="I3007" t="s">
        <v>311</v>
      </c>
      <c r="J3007">
        <v>9</v>
      </c>
    </row>
    <row r="3008" spans="1:10" x14ac:dyDescent="0.35">
      <c r="A3008" t="s">
        <v>14893</v>
      </c>
      <c r="B3008">
        <v>63</v>
      </c>
      <c r="C3008">
        <v>168</v>
      </c>
      <c r="D3008">
        <v>1290</v>
      </c>
      <c r="E3008" t="s">
        <v>328</v>
      </c>
      <c r="F3008" t="s">
        <v>0</v>
      </c>
      <c r="G3008" t="s">
        <v>4219</v>
      </c>
      <c r="H3008">
        <v>1.3959999999999999</v>
      </c>
      <c r="I3008">
        <v>52.92</v>
      </c>
      <c r="J3008">
        <v>22</v>
      </c>
    </row>
    <row r="3009" spans="1:10" x14ac:dyDescent="0.35">
      <c r="A3009" t="s">
        <v>14894</v>
      </c>
      <c r="B3009">
        <v>175</v>
      </c>
      <c r="C3009">
        <v>167</v>
      </c>
      <c r="D3009">
        <v>1291</v>
      </c>
      <c r="E3009" t="s">
        <v>311</v>
      </c>
      <c r="F3009" t="s">
        <v>0</v>
      </c>
      <c r="G3009" t="s">
        <v>4921</v>
      </c>
      <c r="I3009" t="s">
        <v>311</v>
      </c>
      <c r="J3009">
        <v>67</v>
      </c>
    </row>
    <row r="3010" spans="1:10" x14ac:dyDescent="0.35">
      <c r="A3010" t="s">
        <v>14895</v>
      </c>
      <c r="B3010">
        <v>80</v>
      </c>
      <c r="C3010">
        <v>164</v>
      </c>
      <c r="D3010">
        <v>1292</v>
      </c>
      <c r="E3010" t="s">
        <v>334</v>
      </c>
      <c r="F3010" t="s">
        <v>0</v>
      </c>
      <c r="G3010" t="s">
        <v>4034</v>
      </c>
      <c r="H3010">
        <v>1.095</v>
      </c>
      <c r="I3010">
        <v>15.31</v>
      </c>
      <c r="J3010">
        <v>76</v>
      </c>
    </row>
    <row r="3011" spans="1:10" x14ac:dyDescent="0.35">
      <c r="A3011" t="s">
        <v>14896</v>
      </c>
      <c r="B3011">
        <v>41</v>
      </c>
      <c r="C3011">
        <v>164</v>
      </c>
      <c r="D3011">
        <v>1292</v>
      </c>
      <c r="E3011" t="s">
        <v>312</v>
      </c>
      <c r="F3011" t="s">
        <v>0</v>
      </c>
      <c r="G3011" t="s">
        <v>3088</v>
      </c>
      <c r="H3011">
        <v>1.8779999999999999</v>
      </c>
      <c r="I3011">
        <v>45.58</v>
      </c>
      <c r="J3011">
        <v>10</v>
      </c>
    </row>
    <row r="3012" spans="1:10" x14ac:dyDescent="0.35">
      <c r="A3012" t="s">
        <v>14897</v>
      </c>
      <c r="B3012">
        <v>84</v>
      </c>
      <c r="C3012">
        <v>164</v>
      </c>
      <c r="D3012">
        <v>1292</v>
      </c>
      <c r="E3012" t="s">
        <v>328</v>
      </c>
      <c r="F3012" t="s">
        <v>0</v>
      </c>
      <c r="G3012" t="s">
        <v>14898</v>
      </c>
      <c r="H3012">
        <v>1.55</v>
      </c>
      <c r="I3012">
        <v>40.04</v>
      </c>
      <c r="J3012">
        <v>8</v>
      </c>
    </row>
    <row r="3013" spans="1:10" x14ac:dyDescent="0.35">
      <c r="A3013" t="s">
        <v>14899</v>
      </c>
      <c r="B3013">
        <v>138</v>
      </c>
      <c r="C3013">
        <v>162</v>
      </c>
      <c r="D3013">
        <v>1295</v>
      </c>
      <c r="E3013" t="s">
        <v>311</v>
      </c>
      <c r="F3013" t="s">
        <v>0</v>
      </c>
      <c r="G3013" t="s">
        <v>14900</v>
      </c>
      <c r="I3013" t="s">
        <v>311</v>
      </c>
      <c r="J3013">
        <v>137</v>
      </c>
    </row>
    <row r="3014" spans="1:10" x14ac:dyDescent="0.35">
      <c r="A3014" t="s">
        <v>14902</v>
      </c>
      <c r="B3014">
        <v>158</v>
      </c>
      <c r="C3014">
        <v>156</v>
      </c>
      <c r="D3014">
        <v>1297</v>
      </c>
      <c r="E3014" t="s">
        <v>334</v>
      </c>
      <c r="F3014" t="s">
        <v>0</v>
      </c>
      <c r="G3014" t="s">
        <v>14903</v>
      </c>
      <c r="H3014">
        <v>0.48399999999999999</v>
      </c>
      <c r="I3014">
        <v>12.5</v>
      </c>
      <c r="J3014">
        <v>50</v>
      </c>
    </row>
    <row r="3015" spans="1:10" x14ac:dyDescent="0.35">
      <c r="A3015" t="s">
        <v>14904</v>
      </c>
      <c r="B3015">
        <v>174</v>
      </c>
      <c r="C3015">
        <v>154</v>
      </c>
      <c r="D3015">
        <v>1298</v>
      </c>
      <c r="E3015" t="s">
        <v>312</v>
      </c>
      <c r="F3015" t="s">
        <v>0</v>
      </c>
      <c r="G3015" t="s">
        <v>4921</v>
      </c>
      <c r="H3015">
        <v>0.85099999999999998</v>
      </c>
      <c r="I3015">
        <v>26.34</v>
      </c>
      <c r="J3015">
        <v>12</v>
      </c>
    </row>
    <row r="3016" spans="1:10" x14ac:dyDescent="0.35">
      <c r="A3016" t="s">
        <v>14905</v>
      </c>
      <c r="B3016">
        <v>46</v>
      </c>
      <c r="C3016">
        <v>153</v>
      </c>
      <c r="D3016">
        <v>1299</v>
      </c>
      <c r="E3016" t="s">
        <v>311</v>
      </c>
      <c r="F3016" t="s">
        <v>0</v>
      </c>
      <c r="G3016" t="s">
        <v>3375</v>
      </c>
      <c r="I3016" t="s">
        <v>311</v>
      </c>
      <c r="J3016">
        <v>12</v>
      </c>
    </row>
    <row r="3017" spans="1:10" x14ac:dyDescent="0.35">
      <c r="A3017" t="s">
        <v>14906</v>
      </c>
      <c r="B3017">
        <v>59</v>
      </c>
      <c r="C3017">
        <v>153</v>
      </c>
      <c r="D3017">
        <v>1299</v>
      </c>
      <c r="E3017" t="s">
        <v>334</v>
      </c>
      <c r="F3017" t="s">
        <v>0</v>
      </c>
      <c r="G3017" t="s">
        <v>2235</v>
      </c>
      <c r="H3017">
        <v>1.4630000000000001</v>
      </c>
      <c r="I3017">
        <v>18.47</v>
      </c>
      <c r="J3017">
        <v>4</v>
      </c>
    </row>
    <row r="3018" spans="1:10" x14ac:dyDescent="0.35">
      <c r="A3018" t="s">
        <v>14907</v>
      </c>
      <c r="B3018">
        <v>85</v>
      </c>
      <c r="C3018">
        <v>153</v>
      </c>
      <c r="D3018">
        <v>1299</v>
      </c>
      <c r="E3018" t="s">
        <v>311</v>
      </c>
      <c r="F3018" t="s">
        <v>0</v>
      </c>
      <c r="G3018" t="s">
        <v>4022</v>
      </c>
      <c r="I3018" t="s">
        <v>311</v>
      </c>
      <c r="J3018">
        <v>17</v>
      </c>
    </row>
    <row r="3019" spans="1:10" x14ac:dyDescent="0.35">
      <c r="A3019" t="s">
        <v>14908</v>
      </c>
      <c r="B3019">
        <v>71</v>
      </c>
      <c r="C3019">
        <v>153</v>
      </c>
      <c r="D3019">
        <v>1299</v>
      </c>
      <c r="E3019" t="s">
        <v>334</v>
      </c>
      <c r="F3019" t="s">
        <v>0</v>
      </c>
      <c r="G3019" t="s">
        <v>3932</v>
      </c>
      <c r="H3019">
        <v>0.91300000000000003</v>
      </c>
      <c r="I3019">
        <v>14.41</v>
      </c>
      <c r="J3019">
        <v>36</v>
      </c>
    </row>
    <row r="3020" spans="1:10" x14ac:dyDescent="0.35">
      <c r="A3020" t="s">
        <v>14909</v>
      </c>
      <c r="B3020">
        <v>27</v>
      </c>
      <c r="C3020">
        <v>152</v>
      </c>
      <c r="D3020">
        <v>1303</v>
      </c>
      <c r="E3020" t="s">
        <v>328</v>
      </c>
      <c r="F3020" t="s">
        <v>0</v>
      </c>
      <c r="G3020" t="s">
        <v>2235</v>
      </c>
      <c r="H3020">
        <v>2.8079999999999998</v>
      </c>
      <c r="I3020">
        <v>51.8</v>
      </c>
      <c r="J3020">
        <v>6</v>
      </c>
    </row>
    <row r="3021" spans="1:10" x14ac:dyDescent="0.35">
      <c r="A3021" t="s">
        <v>14910</v>
      </c>
      <c r="B3021">
        <v>70</v>
      </c>
      <c r="C3021">
        <v>151</v>
      </c>
      <c r="D3021">
        <v>1304</v>
      </c>
      <c r="E3021" t="s">
        <v>312</v>
      </c>
      <c r="F3021" t="s">
        <v>0</v>
      </c>
      <c r="G3021" t="s">
        <v>3628</v>
      </c>
      <c r="H3021">
        <v>1.2390000000000001</v>
      </c>
      <c r="I3021">
        <v>34.799999999999997</v>
      </c>
      <c r="J3021">
        <v>34</v>
      </c>
    </row>
    <row r="3022" spans="1:10" x14ac:dyDescent="0.35">
      <c r="A3022" t="s">
        <v>14911</v>
      </c>
      <c r="B3022">
        <v>39</v>
      </c>
      <c r="C3022">
        <v>150</v>
      </c>
      <c r="D3022">
        <v>1305</v>
      </c>
      <c r="E3022" t="s">
        <v>311</v>
      </c>
      <c r="F3022" t="s">
        <v>0</v>
      </c>
      <c r="G3022" t="s">
        <v>1900</v>
      </c>
      <c r="I3022" t="s">
        <v>311</v>
      </c>
      <c r="J3022">
        <v>39</v>
      </c>
    </row>
    <row r="3023" spans="1:10" x14ac:dyDescent="0.35">
      <c r="A3023" t="s">
        <v>14913</v>
      </c>
      <c r="B3023">
        <v>74</v>
      </c>
      <c r="C3023">
        <v>146</v>
      </c>
      <c r="D3023">
        <v>1307</v>
      </c>
      <c r="E3023" t="s">
        <v>311</v>
      </c>
      <c r="F3023" t="s">
        <v>0</v>
      </c>
      <c r="G3023" t="s">
        <v>1819</v>
      </c>
      <c r="I3023" t="s">
        <v>311</v>
      </c>
      <c r="J3023">
        <v>12</v>
      </c>
    </row>
    <row r="3024" spans="1:10" x14ac:dyDescent="0.35">
      <c r="A3024" t="s">
        <v>14914</v>
      </c>
      <c r="B3024">
        <v>126</v>
      </c>
      <c r="C3024">
        <v>146</v>
      </c>
      <c r="D3024">
        <v>1307</v>
      </c>
      <c r="E3024" t="s">
        <v>311</v>
      </c>
      <c r="F3024" t="s">
        <v>0</v>
      </c>
      <c r="G3024" t="s">
        <v>2073</v>
      </c>
      <c r="I3024" t="s">
        <v>311</v>
      </c>
      <c r="J3024">
        <v>36</v>
      </c>
    </row>
    <row r="3025" spans="1:10" x14ac:dyDescent="0.35">
      <c r="A3025" t="s">
        <v>14915</v>
      </c>
      <c r="B3025">
        <v>91</v>
      </c>
      <c r="C3025">
        <v>145</v>
      </c>
      <c r="D3025">
        <v>1309</v>
      </c>
      <c r="E3025" t="s">
        <v>312</v>
      </c>
      <c r="F3025" t="s">
        <v>0</v>
      </c>
      <c r="G3025" t="s">
        <v>14916</v>
      </c>
      <c r="H3025">
        <v>1.0629999999999999</v>
      </c>
      <c r="I3025">
        <v>25.53</v>
      </c>
      <c r="J3025">
        <v>30</v>
      </c>
    </row>
    <row r="3026" spans="1:10" x14ac:dyDescent="0.35">
      <c r="A3026" t="s">
        <v>14917</v>
      </c>
      <c r="B3026">
        <v>226</v>
      </c>
      <c r="C3026">
        <v>144</v>
      </c>
      <c r="D3026">
        <v>1310</v>
      </c>
      <c r="E3026" t="s">
        <v>311</v>
      </c>
      <c r="F3026" t="s">
        <v>0</v>
      </c>
      <c r="G3026" t="s">
        <v>14900</v>
      </c>
      <c r="I3026" t="s">
        <v>311</v>
      </c>
      <c r="J3026">
        <v>13</v>
      </c>
    </row>
    <row r="3027" spans="1:10" x14ac:dyDescent="0.35">
      <c r="A3027" t="s">
        <v>14918</v>
      </c>
      <c r="B3027">
        <v>37</v>
      </c>
      <c r="C3027">
        <v>144</v>
      </c>
      <c r="D3027">
        <v>1310</v>
      </c>
      <c r="E3027" t="s">
        <v>312</v>
      </c>
      <c r="F3027" t="s">
        <v>0</v>
      </c>
      <c r="G3027" t="s">
        <v>8953</v>
      </c>
      <c r="H3027">
        <v>1.833</v>
      </c>
      <c r="I3027">
        <v>31.67</v>
      </c>
      <c r="J3027">
        <v>23</v>
      </c>
    </row>
    <row r="3028" spans="1:10" x14ac:dyDescent="0.35">
      <c r="A3028" t="s">
        <v>14919</v>
      </c>
      <c r="B3028">
        <v>91</v>
      </c>
      <c r="C3028">
        <v>144</v>
      </c>
      <c r="D3028">
        <v>1310</v>
      </c>
      <c r="E3028" t="s">
        <v>334</v>
      </c>
      <c r="F3028" t="s">
        <v>0</v>
      </c>
      <c r="G3028" t="s">
        <v>2053</v>
      </c>
      <c r="H3028">
        <v>0.88800000000000001</v>
      </c>
      <c r="I3028">
        <v>12.8</v>
      </c>
      <c r="J3028">
        <v>28</v>
      </c>
    </row>
    <row r="3029" spans="1:10" x14ac:dyDescent="0.35">
      <c r="A3029" t="s">
        <v>14920</v>
      </c>
      <c r="B3029">
        <v>41</v>
      </c>
      <c r="C3029">
        <v>143</v>
      </c>
      <c r="D3029">
        <v>1313</v>
      </c>
      <c r="E3029" t="s">
        <v>312</v>
      </c>
      <c r="F3029" t="s">
        <v>0</v>
      </c>
      <c r="G3029" t="s">
        <v>3446</v>
      </c>
      <c r="H3029">
        <v>1.8859999999999999</v>
      </c>
      <c r="I3029">
        <v>40.78</v>
      </c>
      <c r="J3029">
        <v>4</v>
      </c>
    </row>
    <row r="3030" spans="1:10" x14ac:dyDescent="0.35">
      <c r="A3030" t="s">
        <v>14922</v>
      </c>
      <c r="B3030">
        <v>71</v>
      </c>
      <c r="C3030">
        <v>142</v>
      </c>
      <c r="D3030">
        <v>1314</v>
      </c>
      <c r="E3030" t="s">
        <v>334</v>
      </c>
      <c r="F3030" t="s">
        <v>0</v>
      </c>
      <c r="G3030" t="s">
        <v>8749</v>
      </c>
      <c r="H3030">
        <v>0.98399999999999999</v>
      </c>
      <c r="I3030">
        <v>15.31</v>
      </c>
      <c r="J3030">
        <v>5</v>
      </c>
    </row>
    <row r="3031" spans="1:10" x14ac:dyDescent="0.35">
      <c r="A3031" t="s">
        <v>14923</v>
      </c>
      <c r="B3031">
        <v>69</v>
      </c>
      <c r="C3031">
        <v>142</v>
      </c>
      <c r="D3031">
        <v>1314</v>
      </c>
      <c r="E3031" t="s">
        <v>311</v>
      </c>
      <c r="F3031" t="s">
        <v>0</v>
      </c>
      <c r="G3031" t="s">
        <v>2734</v>
      </c>
      <c r="I3031" t="s">
        <v>311</v>
      </c>
      <c r="J3031">
        <v>9</v>
      </c>
    </row>
    <row r="3032" spans="1:10" x14ac:dyDescent="0.35">
      <c r="A3032" t="s">
        <v>14924</v>
      </c>
      <c r="B3032">
        <v>65</v>
      </c>
      <c r="C3032">
        <v>142</v>
      </c>
      <c r="D3032">
        <v>1314</v>
      </c>
      <c r="E3032" t="s">
        <v>311</v>
      </c>
      <c r="F3032" t="s">
        <v>0</v>
      </c>
      <c r="G3032" t="s">
        <v>2053</v>
      </c>
      <c r="I3032" t="s">
        <v>311</v>
      </c>
      <c r="J3032">
        <v>11</v>
      </c>
    </row>
    <row r="3033" spans="1:10" x14ac:dyDescent="0.35">
      <c r="A3033" t="s">
        <v>14925</v>
      </c>
      <c r="B3033">
        <v>56</v>
      </c>
      <c r="C3033">
        <v>140</v>
      </c>
      <c r="D3033">
        <v>1318</v>
      </c>
      <c r="E3033" t="s">
        <v>328</v>
      </c>
      <c r="F3033" t="s">
        <v>0</v>
      </c>
      <c r="G3033" t="s">
        <v>2235</v>
      </c>
      <c r="H3033">
        <v>2.8109999999999999</v>
      </c>
      <c r="I3033">
        <v>52.7</v>
      </c>
      <c r="J3033">
        <v>11</v>
      </c>
    </row>
    <row r="3034" spans="1:10" x14ac:dyDescent="0.35">
      <c r="A3034" t="s">
        <v>14926</v>
      </c>
      <c r="B3034">
        <v>59</v>
      </c>
      <c r="C3034">
        <v>138</v>
      </c>
      <c r="D3034">
        <v>1319</v>
      </c>
      <c r="E3034" t="s">
        <v>334</v>
      </c>
      <c r="F3034" t="s">
        <v>0</v>
      </c>
      <c r="G3034" t="s">
        <v>14169</v>
      </c>
      <c r="H3034">
        <v>1.375</v>
      </c>
      <c r="I3034">
        <v>16.93</v>
      </c>
      <c r="J3034">
        <v>15</v>
      </c>
    </row>
    <row r="3035" spans="1:10" x14ac:dyDescent="0.35">
      <c r="A3035" t="s">
        <v>14927</v>
      </c>
      <c r="B3035">
        <v>103</v>
      </c>
      <c r="C3035">
        <v>136</v>
      </c>
      <c r="D3035">
        <v>1320</v>
      </c>
      <c r="E3035" t="s">
        <v>311</v>
      </c>
      <c r="F3035" t="s">
        <v>0</v>
      </c>
      <c r="G3035" t="s">
        <v>8272</v>
      </c>
      <c r="I3035" t="s">
        <v>311</v>
      </c>
      <c r="J3035">
        <v>28</v>
      </c>
    </row>
    <row r="3036" spans="1:10" x14ac:dyDescent="0.35">
      <c r="A3036" t="s">
        <v>14928</v>
      </c>
      <c r="B3036">
        <v>66</v>
      </c>
      <c r="C3036">
        <v>135</v>
      </c>
      <c r="D3036">
        <v>1321</v>
      </c>
      <c r="E3036" t="s">
        <v>312</v>
      </c>
      <c r="F3036" t="s">
        <v>0</v>
      </c>
      <c r="G3036" t="s">
        <v>4921</v>
      </c>
      <c r="H3036">
        <v>1.167</v>
      </c>
      <c r="I3036">
        <v>39.25</v>
      </c>
      <c r="J3036">
        <v>27</v>
      </c>
    </row>
    <row r="3037" spans="1:10" x14ac:dyDescent="0.35">
      <c r="A3037" t="s">
        <v>14929</v>
      </c>
      <c r="B3037">
        <v>98</v>
      </c>
      <c r="C3037">
        <v>135</v>
      </c>
      <c r="D3037">
        <v>1321</v>
      </c>
      <c r="E3037" t="s">
        <v>311</v>
      </c>
      <c r="F3037" t="s">
        <v>0</v>
      </c>
      <c r="G3037" t="s">
        <v>2235</v>
      </c>
      <c r="I3037" t="s">
        <v>311</v>
      </c>
      <c r="J3037">
        <v>7</v>
      </c>
    </row>
    <row r="3038" spans="1:10" x14ac:dyDescent="0.35">
      <c r="A3038" t="s">
        <v>14930</v>
      </c>
      <c r="B3038">
        <v>79</v>
      </c>
      <c r="C3038">
        <v>135</v>
      </c>
      <c r="D3038">
        <v>1321</v>
      </c>
      <c r="E3038" t="s">
        <v>312</v>
      </c>
      <c r="F3038" t="s">
        <v>0</v>
      </c>
      <c r="G3038" t="s">
        <v>4022</v>
      </c>
      <c r="H3038">
        <v>1.5780000000000001</v>
      </c>
      <c r="I3038">
        <v>36.630000000000003</v>
      </c>
      <c r="J3038">
        <v>34</v>
      </c>
    </row>
    <row r="3039" spans="1:10" x14ac:dyDescent="0.35">
      <c r="A3039" t="s">
        <v>14931</v>
      </c>
      <c r="B3039">
        <v>99</v>
      </c>
      <c r="C3039">
        <v>135</v>
      </c>
      <c r="D3039">
        <v>1321</v>
      </c>
      <c r="E3039" t="s">
        <v>334</v>
      </c>
      <c r="F3039" t="s">
        <v>0</v>
      </c>
      <c r="G3039" t="s">
        <v>3628</v>
      </c>
      <c r="H3039">
        <v>0.75800000000000001</v>
      </c>
      <c r="I3039">
        <v>11.6</v>
      </c>
      <c r="J3039">
        <v>34</v>
      </c>
    </row>
    <row r="3040" spans="1:10" x14ac:dyDescent="0.35">
      <c r="A3040" t="s">
        <v>14932</v>
      </c>
      <c r="B3040">
        <v>88</v>
      </c>
      <c r="C3040">
        <v>134</v>
      </c>
      <c r="D3040">
        <v>1325</v>
      </c>
      <c r="E3040" t="s">
        <v>334</v>
      </c>
      <c r="F3040" t="s">
        <v>0</v>
      </c>
      <c r="G3040" t="s">
        <v>2053</v>
      </c>
      <c r="H3040">
        <v>0.93400000000000005</v>
      </c>
      <c r="I3040">
        <v>13.85</v>
      </c>
      <c r="J3040">
        <v>29</v>
      </c>
    </row>
    <row r="3041" spans="1:10" x14ac:dyDescent="0.35">
      <c r="A3041" t="s">
        <v>14933</v>
      </c>
      <c r="B3041">
        <v>30</v>
      </c>
      <c r="C3041">
        <v>133</v>
      </c>
      <c r="D3041">
        <v>1326</v>
      </c>
      <c r="E3041" t="s">
        <v>311</v>
      </c>
      <c r="F3041" t="s">
        <v>0</v>
      </c>
      <c r="G3041" t="s">
        <v>2235</v>
      </c>
      <c r="I3041" t="s">
        <v>311</v>
      </c>
      <c r="J3041">
        <v>8</v>
      </c>
    </row>
    <row r="3042" spans="1:10" x14ac:dyDescent="0.35">
      <c r="A3042" t="s">
        <v>14934</v>
      </c>
      <c r="B3042">
        <v>111</v>
      </c>
      <c r="C3042">
        <v>133</v>
      </c>
      <c r="D3042">
        <v>1326</v>
      </c>
      <c r="E3042" t="s">
        <v>311</v>
      </c>
      <c r="F3042" t="s">
        <v>0</v>
      </c>
      <c r="G3042" t="s">
        <v>2063</v>
      </c>
      <c r="I3042" t="s">
        <v>311</v>
      </c>
      <c r="J3042">
        <v>82</v>
      </c>
    </row>
    <row r="3043" spans="1:10" x14ac:dyDescent="0.35">
      <c r="A3043" t="s">
        <v>14935</v>
      </c>
      <c r="B3043">
        <v>27</v>
      </c>
      <c r="C3043">
        <v>133</v>
      </c>
      <c r="D3043">
        <v>1326</v>
      </c>
      <c r="E3043" t="s">
        <v>311</v>
      </c>
      <c r="F3043" t="s">
        <v>0</v>
      </c>
      <c r="G3043" t="s">
        <v>14936</v>
      </c>
      <c r="I3043" t="s">
        <v>311</v>
      </c>
      <c r="J3043">
        <v>4</v>
      </c>
    </row>
    <row r="3044" spans="1:10" x14ac:dyDescent="0.35">
      <c r="A3044" t="s">
        <v>14937</v>
      </c>
      <c r="B3044">
        <v>85</v>
      </c>
      <c r="C3044">
        <v>132</v>
      </c>
      <c r="D3044">
        <v>1329</v>
      </c>
      <c r="E3044" t="s">
        <v>328</v>
      </c>
      <c r="F3044" t="s">
        <v>0</v>
      </c>
      <c r="G3044" t="s">
        <v>10944</v>
      </c>
      <c r="H3044">
        <v>0.71799999999999997</v>
      </c>
      <c r="I3044">
        <v>60.29</v>
      </c>
      <c r="J3044">
        <v>25</v>
      </c>
    </row>
    <row r="3045" spans="1:10" x14ac:dyDescent="0.35">
      <c r="A3045" t="s">
        <v>14939</v>
      </c>
      <c r="B3045">
        <v>101</v>
      </c>
      <c r="C3045">
        <v>130</v>
      </c>
      <c r="D3045">
        <v>1330</v>
      </c>
      <c r="E3045" t="s">
        <v>311</v>
      </c>
      <c r="F3045" t="s">
        <v>0</v>
      </c>
      <c r="G3045" t="s">
        <v>3026</v>
      </c>
      <c r="I3045" t="s">
        <v>311</v>
      </c>
      <c r="J3045">
        <v>19</v>
      </c>
    </row>
    <row r="3046" spans="1:10" x14ac:dyDescent="0.35">
      <c r="A3046" t="s">
        <v>14940</v>
      </c>
      <c r="B3046">
        <v>51</v>
      </c>
      <c r="C3046">
        <v>127</v>
      </c>
      <c r="D3046">
        <v>1332</v>
      </c>
      <c r="E3046" t="s">
        <v>312</v>
      </c>
      <c r="F3046" t="s">
        <v>0</v>
      </c>
      <c r="G3046" t="s">
        <v>14941</v>
      </c>
      <c r="H3046">
        <v>1.2769999999999999</v>
      </c>
      <c r="I3046">
        <v>31.72</v>
      </c>
      <c r="J3046">
        <v>3</v>
      </c>
    </row>
    <row r="3047" spans="1:10" x14ac:dyDescent="0.35">
      <c r="A3047" t="s">
        <v>14942</v>
      </c>
      <c r="B3047">
        <v>118</v>
      </c>
      <c r="C3047">
        <v>126</v>
      </c>
      <c r="D3047">
        <v>1333</v>
      </c>
      <c r="E3047" t="s">
        <v>334</v>
      </c>
      <c r="F3047" t="s">
        <v>0</v>
      </c>
      <c r="G3047" t="s">
        <v>2053</v>
      </c>
      <c r="H3047">
        <v>1.034</v>
      </c>
      <c r="I3047">
        <v>16.489999999999998</v>
      </c>
      <c r="J3047">
        <v>33</v>
      </c>
    </row>
    <row r="3048" spans="1:10" x14ac:dyDescent="0.35">
      <c r="A3048" t="s">
        <v>14943</v>
      </c>
      <c r="B3048">
        <v>130</v>
      </c>
      <c r="C3048">
        <v>124</v>
      </c>
      <c r="D3048">
        <v>1334</v>
      </c>
      <c r="E3048" t="s">
        <v>334</v>
      </c>
      <c r="F3048" t="s">
        <v>0</v>
      </c>
      <c r="G3048" t="s">
        <v>1961</v>
      </c>
      <c r="H3048">
        <v>0.496</v>
      </c>
      <c r="I3048">
        <v>4.17</v>
      </c>
      <c r="J3048">
        <v>31</v>
      </c>
    </row>
    <row r="3049" spans="1:10" x14ac:dyDescent="0.35">
      <c r="A3049" t="s">
        <v>14944</v>
      </c>
      <c r="B3049">
        <v>50</v>
      </c>
      <c r="C3049">
        <v>123</v>
      </c>
      <c r="D3049">
        <v>1335</v>
      </c>
      <c r="E3049" t="s">
        <v>311</v>
      </c>
      <c r="F3049" t="s">
        <v>0</v>
      </c>
      <c r="G3049" t="s">
        <v>6759</v>
      </c>
      <c r="I3049" t="s">
        <v>311</v>
      </c>
      <c r="J3049">
        <v>23</v>
      </c>
    </row>
    <row r="3050" spans="1:10" x14ac:dyDescent="0.35">
      <c r="A3050" t="s">
        <v>14945</v>
      </c>
      <c r="B3050">
        <v>152</v>
      </c>
      <c r="C3050">
        <v>123</v>
      </c>
      <c r="D3050">
        <v>1335</v>
      </c>
      <c r="E3050" t="s">
        <v>334</v>
      </c>
      <c r="F3050" t="s">
        <v>0</v>
      </c>
      <c r="G3050" t="s">
        <v>1961</v>
      </c>
      <c r="H3050">
        <v>0.36</v>
      </c>
      <c r="I3050">
        <v>0.91</v>
      </c>
      <c r="J3050">
        <v>106</v>
      </c>
    </row>
    <row r="3051" spans="1:10" x14ac:dyDescent="0.35">
      <c r="A3051" t="s">
        <v>14946</v>
      </c>
      <c r="B3051">
        <v>75</v>
      </c>
      <c r="C3051">
        <v>122</v>
      </c>
      <c r="D3051">
        <v>1337</v>
      </c>
      <c r="E3051" t="s">
        <v>312</v>
      </c>
      <c r="F3051" t="s">
        <v>0</v>
      </c>
      <c r="G3051" t="s">
        <v>14947</v>
      </c>
      <c r="H3051">
        <v>0.93899999999999995</v>
      </c>
      <c r="I3051">
        <v>35.6</v>
      </c>
      <c r="J3051">
        <v>8</v>
      </c>
    </row>
    <row r="3052" spans="1:10" x14ac:dyDescent="0.35">
      <c r="A3052" t="s">
        <v>14948</v>
      </c>
      <c r="B3052">
        <v>42</v>
      </c>
      <c r="C3052">
        <v>121</v>
      </c>
      <c r="D3052">
        <v>1338</v>
      </c>
      <c r="E3052" t="s">
        <v>311</v>
      </c>
      <c r="F3052" t="s">
        <v>0</v>
      </c>
      <c r="G3052" t="s">
        <v>2760</v>
      </c>
      <c r="I3052" t="s">
        <v>311</v>
      </c>
      <c r="J3052">
        <v>5</v>
      </c>
    </row>
    <row r="3053" spans="1:10" x14ac:dyDescent="0.35">
      <c r="A3053" t="s">
        <v>14949</v>
      </c>
      <c r="B3053">
        <v>107</v>
      </c>
      <c r="C3053">
        <v>121</v>
      </c>
      <c r="D3053">
        <v>1338</v>
      </c>
      <c r="E3053" t="s">
        <v>311</v>
      </c>
      <c r="F3053" t="s">
        <v>0</v>
      </c>
      <c r="G3053" t="s">
        <v>4022</v>
      </c>
      <c r="I3053" t="s">
        <v>311</v>
      </c>
      <c r="J3053">
        <v>7</v>
      </c>
    </row>
    <row r="3054" spans="1:10" x14ac:dyDescent="0.35">
      <c r="A3054" t="s">
        <v>14950</v>
      </c>
      <c r="B3054">
        <v>92</v>
      </c>
      <c r="C3054">
        <v>120</v>
      </c>
      <c r="D3054">
        <v>1340</v>
      </c>
      <c r="E3054" t="s">
        <v>311</v>
      </c>
      <c r="F3054" t="s">
        <v>0</v>
      </c>
      <c r="G3054" t="s">
        <v>2799</v>
      </c>
      <c r="I3054" t="s">
        <v>311</v>
      </c>
      <c r="J3054">
        <v>7</v>
      </c>
    </row>
    <row r="3055" spans="1:10" x14ac:dyDescent="0.35">
      <c r="A3055" t="s">
        <v>14951</v>
      </c>
      <c r="B3055">
        <v>37</v>
      </c>
      <c r="C3055">
        <v>119</v>
      </c>
      <c r="D3055">
        <v>1341</v>
      </c>
      <c r="E3055" t="s">
        <v>312</v>
      </c>
      <c r="F3055" t="s">
        <v>0</v>
      </c>
      <c r="G3055" t="s">
        <v>4219</v>
      </c>
      <c r="H3055">
        <v>1.222</v>
      </c>
      <c r="I3055">
        <v>45.13</v>
      </c>
      <c r="J3055">
        <v>12</v>
      </c>
    </row>
    <row r="3056" spans="1:10" x14ac:dyDescent="0.35">
      <c r="A3056" t="s">
        <v>14952</v>
      </c>
      <c r="B3056">
        <v>226</v>
      </c>
      <c r="C3056">
        <v>119</v>
      </c>
      <c r="D3056">
        <v>1341</v>
      </c>
      <c r="E3056" t="s">
        <v>311</v>
      </c>
      <c r="F3056" t="s">
        <v>0</v>
      </c>
      <c r="G3056" t="s">
        <v>1940</v>
      </c>
      <c r="I3056" t="s">
        <v>311</v>
      </c>
      <c r="J3056">
        <v>23</v>
      </c>
    </row>
    <row r="3057" spans="1:10" x14ac:dyDescent="0.35">
      <c r="A3057" t="s">
        <v>14953</v>
      </c>
      <c r="B3057">
        <v>46</v>
      </c>
      <c r="C3057">
        <v>118</v>
      </c>
      <c r="D3057">
        <v>1343</v>
      </c>
      <c r="E3057" t="s">
        <v>334</v>
      </c>
      <c r="F3057" t="s">
        <v>0</v>
      </c>
      <c r="G3057" t="s">
        <v>14954</v>
      </c>
      <c r="H3057">
        <v>1.119</v>
      </c>
      <c r="I3057">
        <v>9.35</v>
      </c>
      <c r="J3057">
        <v>25</v>
      </c>
    </row>
    <row r="3058" spans="1:10" x14ac:dyDescent="0.35">
      <c r="A3058" t="s">
        <v>14955</v>
      </c>
      <c r="B3058">
        <v>49</v>
      </c>
      <c r="C3058">
        <v>118</v>
      </c>
      <c r="D3058">
        <v>1343</v>
      </c>
      <c r="E3058" t="s">
        <v>312</v>
      </c>
      <c r="F3058" t="s">
        <v>0</v>
      </c>
      <c r="G3058" t="s">
        <v>3554</v>
      </c>
      <c r="H3058">
        <v>1.75</v>
      </c>
      <c r="I3058">
        <v>35</v>
      </c>
      <c r="J3058">
        <v>25</v>
      </c>
    </row>
    <row r="3059" spans="1:10" x14ac:dyDescent="0.35">
      <c r="A3059" t="s">
        <v>14956</v>
      </c>
      <c r="B3059">
        <v>73</v>
      </c>
      <c r="C3059">
        <v>118</v>
      </c>
      <c r="D3059">
        <v>1343</v>
      </c>
      <c r="E3059" t="s">
        <v>312</v>
      </c>
      <c r="F3059" t="s">
        <v>0</v>
      </c>
      <c r="G3059" t="s">
        <v>14575</v>
      </c>
      <c r="H3059">
        <v>1.38</v>
      </c>
      <c r="I3059">
        <v>27.17</v>
      </c>
      <c r="J3059">
        <v>8</v>
      </c>
    </row>
    <row r="3060" spans="1:10" x14ac:dyDescent="0.35">
      <c r="A3060" t="s">
        <v>14957</v>
      </c>
      <c r="B3060">
        <v>57</v>
      </c>
      <c r="C3060">
        <v>117</v>
      </c>
      <c r="D3060">
        <v>1346</v>
      </c>
      <c r="E3060" t="s">
        <v>311</v>
      </c>
      <c r="F3060" t="s">
        <v>0</v>
      </c>
      <c r="G3060" t="s">
        <v>2053</v>
      </c>
      <c r="I3060" t="s">
        <v>311</v>
      </c>
      <c r="J3060">
        <v>15</v>
      </c>
    </row>
    <row r="3061" spans="1:10" x14ac:dyDescent="0.35">
      <c r="A3061" t="s">
        <v>14958</v>
      </c>
      <c r="B3061">
        <v>44</v>
      </c>
      <c r="C3061">
        <v>117</v>
      </c>
      <c r="D3061">
        <v>1346</v>
      </c>
      <c r="E3061" t="s">
        <v>311</v>
      </c>
      <c r="F3061" t="s">
        <v>0</v>
      </c>
      <c r="G3061" t="s">
        <v>9579</v>
      </c>
      <c r="I3061" t="s">
        <v>311</v>
      </c>
      <c r="J3061">
        <v>12</v>
      </c>
    </row>
    <row r="3062" spans="1:10" x14ac:dyDescent="0.35">
      <c r="A3062" t="s">
        <v>14959</v>
      </c>
      <c r="B3062">
        <v>59</v>
      </c>
      <c r="C3062">
        <v>116</v>
      </c>
      <c r="D3062">
        <v>1348</v>
      </c>
      <c r="E3062" t="s">
        <v>311</v>
      </c>
      <c r="F3062" t="s">
        <v>0</v>
      </c>
      <c r="G3062" t="s">
        <v>8953</v>
      </c>
      <c r="I3062" t="s">
        <v>311</v>
      </c>
      <c r="J3062">
        <v>2</v>
      </c>
    </row>
    <row r="3063" spans="1:10" x14ac:dyDescent="0.35">
      <c r="A3063" t="s">
        <v>14960</v>
      </c>
      <c r="B3063">
        <v>45</v>
      </c>
      <c r="C3063">
        <v>113</v>
      </c>
      <c r="D3063">
        <v>1349</v>
      </c>
      <c r="E3063" t="s">
        <v>311</v>
      </c>
      <c r="F3063" t="s">
        <v>0</v>
      </c>
      <c r="G3063" t="s">
        <v>2739</v>
      </c>
      <c r="I3063" t="s">
        <v>311</v>
      </c>
      <c r="J3063">
        <v>43</v>
      </c>
    </row>
    <row r="3064" spans="1:10" x14ac:dyDescent="0.35">
      <c r="A3064" t="s">
        <v>14961</v>
      </c>
      <c r="B3064">
        <v>34</v>
      </c>
      <c r="C3064">
        <v>112</v>
      </c>
      <c r="D3064">
        <v>1350</v>
      </c>
      <c r="E3064" t="s">
        <v>328</v>
      </c>
      <c r="F3064" t="s">
        <v>0</v>
      </c>
      <c r="G3064" t="s">
        <v>14962</v>
      </c>
      <c r="H3064">
        <v>2.2000000000000002</v>
      </c>
      <c r="I3064">
        <v>60.8</v>
      </c>
      <c r="J3064">
        <v>14</v>
      </c>
    </row>
    <row r="3065" spans="1:10" x14ac:dyDescent="0.35">
      <c r="A3065" t="s">
        <v>14963</v>
      </c>
      <c r="B3065">
        <v>70</v>
      </c>
      <c r="C3065">
        <v>110</v>
      </c>
      <c r="D3065">
        <v>1351</v>
      </c>
      <c r="E3065" t="s">
        <v>311</v>
      </c>
      <c r="F3065" t="s">
        <v>0</v>
      </c>
      <c r="G3065" t="s">
        <v>2801</v>
      </c>
      <c r="I3065" t="s">
        <v>311</v>
      </c>
      <c r="J3065">
        <v>16</v>
      </c>
    </row>
    <row r="3066" spans="1:10" x14ac:dyDescent="0.35">
      <c r="A3066" t="s">
        <v>14964</v>
      </c>
      <c r="B3066">
        <v>36</v>
      </c>
      <c r="C3066">
        <v>109</v>
      </c>
      <c r="D3066">
        <v>1352</v>
      </c>
      <c r="E3066" t="s">
        <v>328</v>
      </c>
      <c r="F3066" t="s">
        <v>0</v>
      </c>
      <c r="G3066" t="s">
        <v>8129</v>
      </c>
      <c r="H3066">
        <v>1.7430000000000001</v>
      </c>
      <c r="I3066">
        <v>37.01</v>
      </c>
      <c r="J3066">
        <v>5</v>
      </c>
    </row>
    <row r="3067" spans="1:10" x14ac:dyDescent="0.35">
      <c r="A3067" t="s">
        <v>14965</v>
      </c>
      <c r="B3067">
        <v>24</v>
      </c>
      <c r="C3067">
        <v>108</v>
      </c>
      <c r="D3067">
        <v>1353</v>
      </c>
      <c r="E3067" t="s">
        <v>311</v>
      </c>
      <c r="F3067" t="s">
        <v>0</v>
      </c>
      <c r="G3067" t="s">
        <v>311</v>
      </c>
      <c r="I3067" t="s">
        <v>311</v>
      </c>
      <c r="J3067">
        <v>23</v>
      </c>
    </row>
    <row r="3068" spans="1:10" x14ac:dyDescent="0.35">
      <c r="A3068" t="s">
        <v>14966</v>
      </c>
      <c r="B3068">
        <v>60</v>
      </c>
      <c r="C3068">
        <v>106</v>
      </c>
      <c r="D3068">
        <v>1354</v>
      </c>
      <c r="E3068" t="s">
        <v>311</v>
      </c>
      <c r="F3068" t="s">
        <v>0</v>
      </c>
      <c r="G3068" t="s">
        <v>4219</v>
      </c>
      <c r="I3068" t="s">
        <v>311</v>
      </c>
      <c r="J3068">
        <v>19</v>
      </c>
    </row>
    <row r="3069" spans="1:10" x14ac:dyDescent="0.35">
      <c r="A3069" t="s">
        <v>14968</v>
      </c>
      <c r="B3069">
        <v>192</v>
      </c>
      <c r="C3069">
        <v>105</v>
      </c>
      <c r="D3069">
        <v>1355</v>
      </c>
      <c r="E3069" t="s">
        <v>334</v>
      </c>
      <c r="F3069" t="s">
        <v>0</v>
      </c>
      <c r="G3069" t="s">
        <v>3052</v>
      </c>
      <c r="H3069">
        <v>0.40799999999999997</v>
      </c>
      <c r="I3069">
        <v>10.76</v>
      </c>
      <c r="J3069">
        <v>12</v>
      </c>
    </row>
    <row r="3070" spans="1:10" x14ac:dyDescent="0.35">
      <c r="A3070" t="s">
        <v>14969</v>
      </c>
      <c r="B3070">
        <v>53</v>
      </c>
      <c r="C3070">
        <v>105</v>
      </c>
      <c r="D3070">
        <v>1355</v>
      </c>
      <c r="E3070" t="s">
        <v>311</v>
      </c>
      <c r="F3070" t="s">
        <v>0</v>
      </c>
      <c r="G3070" t="s">
        <v>3026</v>
      </c>
      <c r="I3070" t="s">
        <v>311</v>
      </c>
      <c r="J3070">
        <v>3</v>
      </c>
    </row>
    <row r="3071" spans="1:10" x14ac:dyDescent="0.35">
      <c r="A3071" t="s">
        <v>14970</v>
      </c>
      <c r="B3071">
        <v>41</v>
      </c>
      <c r="C3071">
        <v>105</v>
      </c>
      <c r="D3071">
        <v>1355</v>
      </c>
      <c r="E3071" t="s">
        <v>311</v>
      </c>
      <c r="F3071" t="s">
        <v>0</v>
      </c>
      <c r="G3071" t="s">
        <v>2760</v>
      </c>
      <c r="I3071" t="s">
        <v>311</v>
      </c>
      <c r="J3071">
        <v>4</v>
      </c>
    </row>
    <row r="3072" spans="1:10" x14ac:dyDescent="0.35">
      <c r="A3072" t="s">
        <v>14971</v>
      </c>
      <c r="B3072">
        <v>81</v>
      </c>
      <c r="C3072">
        <v>102</v>
      </c>
      <c r="D3072">
        <v>1359</v>
      </c>
      <c r="E3072" t="s">
        <v>311</v>
      </c>
      <c r="F3072" t="s">
        <v>0</v>
      </c>
      <c r="G3072" t="s">
        <v>7676</v>
      </c>
      <c r="I3072" t="s">
        <v>311</v>
      </c>
      <c r="J3072">
        <v>25</v>
      </c>
    </row>
    <row r="3073" spans="1:10" x14ac:dyDescent="0.35">
      <c r="A3073" t="s">
        <v>14972</v>
      </c>
      <c r="B3073">
        <v>94</v>
      </c>
      <c r="C3073">
        <v>102</v>
      </c>
      <c r="D3073">
        <v>1359</v>
      </c>
      <c r="E3073" t="s">
        <v>334</v>
      </c>
      <c r="F3073" t="s">
        <v>0</v>
      </c>
      <c r="G3073" t="s">
        <v>7438</v>
      </c>
      <c r="H3073">
        <v>0.63900000000000001</v>
      </c>
      <c r="I3073">
        <v>7.31</v>
      </c>
      <c r="J3073">
        <v>7</v>
      </c>
    </row>
    <row r="3074" spans="1:10" x14ac:dyDescent="0.35">
      <c r="A3074" t="s">
        <v>14974</v>
      </c>
      <c r="B3074">
        <v>59</v>
      </c>
      <c r="C3074">
        <v>101</v>
      </c>
      <c r="D3074">
        <v>1361</v>
      </c>
      <c r="E3074" t="s">
        <v>311</v>
      </c>
      <c r="F3074" t="s">
        <v>0</v>
      </c>
      <c r="G3074" t="s">
        <v>2053</v>
      </c>
      <c r="I3074" t="s">
        <v>311</v>
      </c>
      <c r="J3074">
        <v>18</v>
      </c>
    </row>
    <row r="3075" spans="1:10" x14ac:dyDescent="0.35">
      <c r="A3075" t="s">
        <v>14975</v>
      </c>
      <c r="B3075">
        <v>60</v>
      </c>
      <c r="C3075">
        <v>100</v>
      </c>
      <c r="D3075">
        <v>1363</v>
      </c>
      <c r="E3075" t="s">
        <v>311</v>
      </c>
      <c r="F3075" t="s">
        <v>0</v>
      </c>
      <c r="G3075" t="s">
        <v>7560</v>
      </c>
      <c r="I3075" t="s">
        <v>311</v>
      </c>
      <c r="J3075">
        <v>4</v>
      </c>
    </row>
    <row r="3076" spans="1:10" x14ac:dyDescent="0.35">
      <c r="A3076" t="s">
        <v>14976</v>
      </c>
      <c r="B3076">
        <v>46</v>
      </c>
      <c r="C3076">
        <v>100</v>
      </c>
      <c r="D3076">
        <v>1363</v>
      </c>
      <c r="E3076" t="s">
        <v>312</v>
      </c>
      <c r="F3076" t="s">
        <v>0</v>
      </c>
      <c r="G3076" t="s">
        <v>3932</v>
      </c>
      <c r="H3076">
        <v>1.262</v>
      </c>
      <c r="I3076">
        <v>25.45</v>
      </c>
      <c r="J3076">
        <v>21</v>
      </c>
    </row>
    <row r="3077" spans="1:10" x14ac:dyDescent="0.35">
      <c r="A3077" t="s">
        <v>14977</v>
      </c>
      <c r="B3077">
        <v>54</v>
      </c>
      <c r="C3077">
        <v>99</v>
      </c>
      <c r="D3077">
        <v>1365</v>
      </c>
      <c r="E3077" t="s">
        <v>312</v>
      </c>
      <c r="F3077" t="s">
        <v>0</v>
      </c>
      <c r="G3077" t="s">
        <v>14978</v>
      </c>
      <c r="H3077">
        <v>1.1459999999999999</v>
      </c>
      <c r="I3077">
        <v>27.08</v>
      </c>
      <c r="J3077">
        <v>9</v>
      </c>
    </row>
    <row r="3078" spans="1:10" x14ac:dyDescent="0.35">
      <c r="A3078" t="s">
        <v>14979</v>
      </c>
      <c r="B3078">
        <v>76</v>
      </c>
      <c r="C3078">
        <v>98</v>
      </c>
      <c r="D3078">
        <v>1366</v>
      </c>
      <c r="E3078" t="s">
        <v>311</v>
      </c>
      <c r="F3078" t="s">
        <v>0</v>
      </c>
      <c r="G3078" t="s">
        <v>7676</v>
      </c>
      <c r="I3078" t="s">
        <v>311</v>
      </c>
      <c r="J3078">
        <v>21</v>
      </c>
    </row>
    <row r="3079" spans="1:10" x14ac:dyDescent="0.35">
      <c r="A3079" t="s">
        <v>14980</v>
      </c>
      <c r="B3079">
        <v>73</v>
      </c>
      <c r="C3079">
        <v>98</v>
      </c>
      <c r="D3079">
        <v>1366</v>
      </c>
      <c r="E3079" t="s">
        <v>311</v>
      </c>
      <c r="F3079" t="s">
        <v>0</v>
      </c>
      <c r="G3079" t="s">
        <v>1886</v>
      </c>
      <c r="I3079" t="s">
        <v>311</v>
      </c>
      <c r="J3079">
        <v>51</v>
      </c>
    </row>
    <row r="3080" spans="1:10" x14ac:dyDescent="0.35">
      <c r="A3080" t="s">
        <v>14981</v>
      </c>
      <c r="B3080">
        <v>44</v>
      </c>
      <c r="C3080">
        <v>97</v>
      </c>
      <c r="D3080">
        <v>1368</v>
      </c>
      <c r="E3080" t="s">
        <v>311</v>
      </c>
      <c r="F3080" t="s">
        <v>0</v>
      </c>
      <c r="G3080" t="s">
        <v>8953</v>
      </c>
      <c r="I3080" t="s">
        <v>311</v>
      </c>
      <c r="J3080">
        <v>26</v>
      </c>
    </row>
    <row r="3081" spans="1:10" x14ac:dyDescent="0.35">
      <c r="A3081" t="s">
        <v>14982</v>
      </c>
      <c r="B3081">
        <v>94</v>
      </c>
      <c r="C3081">
        <v>95</v>
      </c>
      <c r="D3081">
        <v>1369</v>
      </c>
      <c r="E3081" t="s">
        <v>311</v>
      </c>
      <c r="F3081" t="s">
        <v>0</v>
      </c>
      <c r="G3081" t="s">
        <v>6759</v>
      </c>
      <c r="I3081" t="s">
        <v>311</v>
      </c>
      <c r="J3081">
        <v>22</v>
      </c>
    </row>
    <row r="3082" spans="1:10" x14ac:dyDescent="0.35">
      <c r="A3082" t="s">
        <v>14983</v>
      </c>
      <c r="B3082">
        <v>42</v>
      </c>
      <c r="C3082">
        <v>95</v>
      </c>
      <c r="D3082">
        <v>1369</v>
      </c>
      <c r="E3082" t="s">
        <v>334</v>
      </c>
      <c r="F3082" t="s">
        <v>0</v>
      </c>
      <c r="G3082" t="s">
        <v>2053</v>
      </c>
      <c r="H3082">
        <v>0.95099999999999996</v>
      </c>
      <c r="I3082">
        <v>14.38</v>
      </c>
      <c r="J3082">
        <v>11</v>
      </c>
    </row>
    <row r="3083" spans="1:10" x14ac:dyDescent="0.35">
      <c r="A3083" t="s">
        <v>14985</v>
      </c>
      <c r="B3083">
        <v>59</v>
      </c>
      <c r="C3083">
        <v>94</v>
      </c>
      <c r="D3083">
        <v>1372</v>
      </c>
      <c r="E3083" t="s">
        <v>334</v>
      </c>
      <c r="F3083" t="s">
        <v>0</v>
      </c>
      <c r="G3083" t="s">
        <v>2772</v>
      </c>
      <c r="H3083">
        <v>1.204</v>
      </c>
      <c r="I3083">
        <v>17.02</v>
      </c>
      <c r="J3083">
        <v>18</v>
      </c>
    </row>
    <row r="3084" spans="1:10" x14ac:dyDescent="0.35">
      <c r="A3084" t="s">
        <v>14986</v>
      </c>
      <c r="B3084">
        <v>76</v>
      </c>
      <c r="C3084">
        <v>94</v>
      </c>
      <c r="D3084">
        <v>1372</v>
      </c>
      <c r="E3084" t="s">
        <v>311</v>
      </c>
      <c r="F3084" t="s">
        <v>0</v>
      </c>
      <c r="G3084" t="s">
        <v>14575</v>
      </c>
      <c r="I3084" t="s">
        <v>311</v>
      </c>
      <c r="J3084">
        <v>3</v>
      </c>
    </row>
    <row r="3085" spans="1:10" x14ac:dyDescent="0.35">
      <c r="A3085" t="s">
        <v>14987</v>
      </c>
      <c r="B3085">
        <v>55</v>
      </c>
      <c r="C3085">
        <v>92</v>
      </c>
      <c r="D3085">
        <v>1374</v>
      </c>
      <c r="E3085" t="s">
        <v>334</v>
      </c>
      <c r="F3085" t="s">
        <v>0</v>
      </c>
      <c r="G3085" t="s">
        <v>1893</v>
      </c>
      <c r="H3085">
        <v>0.85199999999999998</v>
      </c>
      <c r="I3085">
        <v>19.77</v>
      </c>
      <c r="J3085">
        <v>0</v>
      </c>
    </row>
    <row r="3086" spans="1:10" x14ac:dyDescent="0.35">
      <c r="A3086" t="s">
        <v>14988</v>
      </c>
      <c r="B3086">
        <v>66</v>
      </c>
      <c r="C3086">
        <v>91</v>
      </c>
      <c r="D3086">
        <v>1375</v>
      </c>
      <c r="E3086" t="s">
        <v>311</v>
      </c>
      <c r="F3086" t="s">
        <v>0</v>
      </c>
      <c r="G3086" t="s">
        <v>9233</v>
      </c>
      <c r="I3086" t="s">
        <v>311</v>
      </c>
      <c r="J3086">
        <v>9</v>
      </c>
    </row>
    <row r="3087" spans="1:10" x14ac:dyDescent="0.35">
      <c r="A3087" t="s">
        <v>14989</v>
      </c>
      <c r="B3087">
        <v>50</v>
      </c>
      <c r="C3087">
        <v>91</v>
      </c>
      <c r="D3087">
        <v>1375</v>
      </c>
      <c r="E3087" t="s">
        <v>311</v>
      </c>
      <c r="F3087" t="s">
        <v>0</v>
      </c>
      <c r="G3087" t="s">
        <v>8749</v>
      </c>
      <c r="I3087" t="s">
        <v>311</v>
      </c>
      <c r="J3087">
        <v>13</v>
      </c>
    </row>
    <row r="3088" spans="1:10" x14ac:dyDescent="0.35">
      <c r="A3088" t="s">
        <v>14990</v>
      </c>
      <c r="B3088">
        <v>92</v>
      </c>
      <c r="C3088">
        <v>90</v>
      </c>
      <c r="D3088">
        <v>1377</v>
      </c>
      <c r="E3088" t="s">
        <v>312</v>
      </c>
      <c r="F3088" t="s">
        <v>0</v>
      </c>
      <c r="G3088" t="s">
        <v>14991</v>
      </c>
      <c r="H3088">
        <v>0.54100000000000004</v>
      </c>
      <c r="I3088">
        <v>30.02</v>
      </c>
      <c r="J3088">
        <v>34</v>
      </c>
    </row>
    <row r="3089" spans="1:10" x14ac:dyDescent="0.35">
      <c r="A3089" t="s">
        <v>14992</v>
      </c>
      <c r="B3089">
        <v>83</v>
      </c>
      <c r="C3089">
        <v>89</v>
      </c>
      <c r="D3089">
        <v>1378</v>
      </c>
      <c r="E3089" t="s">
        <v>334</v>
      </c>
      <c r="F3089" t="s">
        <v>0</v>
      </c>
      <c r="G3089" t="s">
        <v>2053</v>
      </c>
      <c r="H3089">
        <v>0.53</v>
      </c>
      <c r="I3089">
        <v>5.15</v>
      </c>
      <c r="J3089">
        <v>23</v>
      </c>
    </row>
    <row r="3090" spans="1:10" x14ac:dyDescent="0.35">
      <c r="A3090" t="s">
        <v>14993</v>
      </c>
      <c r="B3090">
        <v>212</v>
      </c>
      <c r="C3090">
        <v>89</v>
      </c>
      <c r="D3090">
        <v>1378</v>
      </c>
      <c r="E3090" t="s">
        <v>334</v>
      </c>
      <c r="F3090" t="s">
        <v>0</v>
      </c>
      <c r="G3090" t="s">
        <v>1938</v>
      </c>
      <c r="H3090">
        <v>0.51800000000000002</v>
      </c>
      <c r="I3090">
        <v>4.1900000000000004</v>
      </c>
      <c r="J3090">
        <v>14</v>
      </c>
    </row>
    <row r="3091" spans="1:10" x14ac:dyDescent="0.35">
      <c r="A3091" t="s">
        <v>14994</v>
      </c>
      <c r="B3091">
        <v>83</v>
      </c>
      <c r="C3091">
        <v>88</v>
      </c>
      <c r="D3091">
        <v>1380</v>
      </c>
      <c r="E3091" t="s">
        <v>328</v>
      </c>
      <c r="F3091" t="s">
        <v>0</v>
      </c>
      <c r="G3091" t="s">
        <v>14995</v>
      </c>
      <c r="H3091">
        <v>0.76700000000000002</v>
      </c>
      <c r="I3091">
        <v>33.79</v>
      </c>
      <c r="J3091">
        <v>12</v>
      </c>
    </row>
    <row r="3092" spans="1:10" x14ac:dyDescent="0.35">
      <c r="A3092" t="s">
        <v>14996</v>
      </c>
      <c r="B3092">
        <v>51</v>
      </c>
      <c r="C3092">
        <v>88</v>
      </c>
      <c r="D3092">
        <v>1380</v>
      </c>
      <c r="E3092" t="s">
        <v>334</v>
      </c>
      <c r="F3092" t="s">
        <v>0</v>
      </c>
      <c r="G3092" t="s">
        <v>4022</v>
      </c>
      <c r="H3092">
        <v>0.97799999999999998</v>
      </c>
      <c r="I3092">
        <v>17.38</v>
      </c>
      <c r="J3092">
        <v>19</v>
      </c>
    </row>
    <row r="3093" spans="1:10" x14ac:dyDescent="0.35">
      <c r="A3093" t="s">
        <v>14997</v>
      </c>
      <c r="B3093">
        <v>37</v>
      </c>
      <c r="C3093">
        <v>87</v>
      </c>
      <c r="D3093">
        <v>1382</v>
      </c>
      <c r="E3093" t="s">
        <v>334</v>
      </c>
      <c r="F3093" t="s">
        <v>0</v>
      </c>
      <c r="G3093" t="s">
        <v>2053</v>
      </c>
      <c r="H3093">
        <v>1.121</v>
      </c>
      <c r="I3093">
        <v>18.87</v>
      </c>
      <c r="J3093">
        <v>6</v>
      </c>
    </row>
    <row r="3094" spans="1:10" x14ac:dyDescent="0.35">
      <c r="A3094" t="s">
        <v>14998</v>
      </c>
      <c r="B3094">
        <v>156</v>
      </c>
      <c r="C3094">
        <v>87</v>
      </c>
      <c r="D3094">
        <v>1382</v>
      </c>
      <c r="E3094" t="s">
        <v>312</v>
      </c>
      <c r="F3094" t="s">
        <v>0</v>
      </c>
      <c r="G3094" t="s">
        <v>4921</v>
      </c>
      <c r="H3094">
        <v>1.286</v>
      </c>
      <c r="I3094">
        <v>47.85</v>
      </c>
      <c r="J3094">
        <v>15</v>
      </c>
    </row>
    <row r="3095" spans="1:10" x14ac:dyDescent="0.35">
      <c r="A3095" t="s">
        <v>14999</v>
      </c>
      <c r="B3095">
        <v>81</v>
      </c>
      <c r="C3095">
        <v>87</v>
      </c>
      <c r="D3095">
        <v>1382</v>
      </c>
      <c r="E3095" t="s">
        <v>311</v>
      </c>
      <c r="F3095" t="s">
        <v>0</v>
      </c>
      <c r="G3095" t="s">
        <v>6759</v>
      </c>
      <c r="I3095" t="s">
        <v>311</v>
      </c>
      <c r="J3095">
        <v>25</v>
      </c>
    </row>
    <row r="3096" spans="1:10" x14ac:dyDescent="0.35">
      <c r="A3096" t="s">
        <v>15000</v>
      </c>
      <c r="B3096">
        <v>103</v>
      </c>
      <c r="C3096">
        <v>85</v>
      </c>
      <c r="D3096">
        <v>1385</v>
      </c>
      <c r="E3096" t="s">
        <v>311</v>
      </c>
      <c r="F3096" t="s">
        <v>0</v>
      </c>
      <c r="G3096" t="s">
        <v>6759</v>
      </c>
      <c r="I3096" t="s">
        <v>311</v>
      </c>
      <c r="J3096">
        <v>39</v>
      </c>
    </row>
    <row r="3097" spans="1:10" x14ac:dyDescent="0.35">
      <c r="A3097" t="s">
        <v>15001</v>
      </c>
      <c r="B3097">
        <v>29</v>
      </c>
      <c r="C3097">
        <v>85</v>
      </c>
      <c r="D3097">
        <v>1385</v>
      </c>
      <c r="E3097" t="s">
        <v>312</v>
      </c>
      <c r="F3097" t="s">
        <v>0</v>
      </c>
      <c r="G3097" t="s">
        <v>4017</v>
      </c>
      <c r="H3097">
        <v>1.8149999999999999</v>
      </c>
      <c r="I3097">
        <v>43.06</v>
      </c>
      <c r="J3097">
        <v>7</v>
      </c>
    </row>
    <row r="3098" spans="1:10" x14ac:dyDescent="0.35">
      <c r="A3098" t="s">
        <v>15002</v>
      </c>
      <c r="B3098">
        <v>49</v>
      </c>
      <c r="C3098">
        <v>84</v>
      </c>
      <c r="D3098">
        <v>1387</v>
      </c>
      <c r="E3098" t="s">
        <v>311</v>
      </c>
      <c r="F3098" t="s">
        <v>0</v>
      </c>
      <c r="G3098" t="s">
        <v>1819</v>
      </c>
      <c r="I3098" t="s">
        <v>311</v>
      </c>
      <c r="J3098">
        <v>7</v>
      </c>
    </row>
    <row r="3099" spans="1:10" x14ac:dyDescent="0.35">
      <c r="A3099" t="s">
        <v>15004</v>
      </c>
      <c r="B3099">
        <v>216</v>
      </c>
      <c r="C3099">
        <v>84</v>
      </c>
      <c r="D3099">
        <v>1387</v>
      </c>
      <c r="E3099" t="s">
        <v>311</v>
      </c>
      <c r="F3099" t="s">
        <v>0</v>
      </c>
      <c r="G3099" t="s">
        <v>9016</v>
      </c>
      <c r="I3099" t="s">
        <v>311</v>
      </c>
      <c r="J3099">
        <v>19</v>
      </c>
    </row>
    <row r="3100" spans="1:10" x14ac:dyDescent="0.35">
      <c r="A3100" t="s">
        <v>15005</v>
      </c>
      <c r="B3100">
        <v>53</v>
      </c>
      <c r="C3100">
        <v>83</v>
      </c>
      <c r="D3100">
        <v>1390</v>
      </c>
      <c r="E3100" t="s">
        <v>312</v>
      </c>
      <c r="F3100" t="s">
        <v>0</v>
      </c>
      <c r="G3100" t="s">
        <v>4050</v>
      </c>
      <c r="H3100">
        <v>1.276</v>
      </c>
      <c r="I3100">
        <v>46.77</v>
      </c>
      <c r="J3100">
        <v>9</v>
      </c>
    </row>
    <row r="3101" spans="1:10" x14ac:dyDescent="0.35">
      <c r="A3101" t="s">
        <v>15007</v>
      </c>
      <c r="B3101">
        <v>57</v>
      </c>
      <c r="C3101">
        <v>82</v>
      </c>
      <c r="D3101">
        <v>1392</v>
      </c>
      <c r="E3101" t="s">
        <v>311</v>
      </c>
      <c r="F3101" t="s">
        <v>0</v>
      </c>
      <c r="G3101" t="s">
        <v>3788</v>
      </c>
      <c r="I3101" t="s">
        <v>311</v>
      </c>
      <c r="J3101">
        <v>54</v>
      </c>
    </row>
    <row r="3102" spans="1:10" x14ac:dyDescent="0.35">
      <c r="A3102" t="s">
        <v>15008</v>
      </c>
      <c r="B3102">
        <v>24</v>
      </c>
      <c r="C3102">
        <v>82</v>
      </c>
      <c r="D3102">
        <v>1392</v>
      </c>
      <c r="E3102" t="s">
        <v>312</v>
      </c>
      <c r="F3102" t="s">
        <v>0</v>
      </c>
      <c r="G3102" t="s">
        <v>2760</v>
      </c>
      <c r="H3102">
        <v>2.238</v>
      </c>
      <c r="I3102">
        <v>29.52</v>
      </c>
      <c r="J3102">
        <v>1</v>
      </c>
    </row>
    <row r="3103" spans="1:10" x14ac:dyDescent="0.35">
      <c r="A3103" t="s">
        <v>15009</v>
      </c>
      <c r="B3103">
        <v>147</v>
      </c>
      <c r="C3103">
        <v>81</v>
      </c>
      <c r="D3103">
        <v>1394</v>
      </c>
      <c r="E3103" t="s">
        <v>311</v>
      </c>
      <c r="F3103" t="s">
        <v>0</v>
      </c>
      <c r="G3103" t="s">
        <v>15010</v>
      </c>
      <c r="I3103" t="s">
        <v>311</v>
      </c>
      <c r="J3103">
        <v>9</v>
      </c>
    </row>
    <row r="3104" spans="1:10" x14ac:dyDescent="0.35">
      <c r="A3104" t="s">
        <v>15011</v>
      </c>
      <c r="B3104">
        <v>17</v>
      </c>
      <c r="C3104">
        <v>79</v>
      </c>
      <c r="D3104">
        <v>1395</v>
      </c>
      <c r="E3104" t="s">
        <v>311</v>
      </c>
      <c r="F3104" t="s">
        <v>0</v>
      </c>
      <c r="G3104" t="s">
        <v>1900</v>
      </c>
      <c r="I3104" t="s">
        <v>311</v>
      </c>
      <c r="J3104">
        <v>10</v>
      </c>
    </row>
    <row r="3105" spans="1:10" x14ac:dyDescent="0.35">
      <c r="A3105" t="s">
        <v>15012</v>
      </c>
      <c r="B3105">
        <v>48</v>
      </c>
      <c r="C3105">
        <v>79</v>
      </c>
      <c r="D3105">
        <v>1395</v>
      </c>
      <c r="E3105" t="s">
        <v>311</v>
      </c>
      <c r="F3105" t="s">
        <v>0</v>
      </c>
      <c r="G3105" t="s">
        <v>2972</v>
      </c>
      <c r="I3105" t="s">
        <v>311</v>
      </c>
      <c r="J3105">
        <v>8</v>
      </c>
    </row>
    <row r="3106" spans="1:10" x14ac:dyDescent="0.35">
      <c r="A3106" t="s">
        <v>15014</v>
      </c>
      <c r="B3106">
        <v>159</v>
      </c>
      <c r="C3106">
        <v>76</v>
      </c>
      <c r="D3106">
        <v>1398</v>
      </c>
      <c r="E3106" t="s">
        <v>311</v>
      </c>
      <c r="F3106" t="s">
        <v>0</v>
      </c>
      <c r="G3106" t="s">
        <v>1845</v>
      </c>
      <c r="I3106" t="s">
        <v>311</v>
      </c>
      <c r="J3106">
        <v>8</v>
      </c>
    </row>
    <row r="3107" spans="1:10" x14ac:dyDescent="0.35">
      <c r="A3107" t="s">
        <v>15015</v>
      </c>
      <c r="B3107">
        <v>45</v>
      </c>
      <c r="C3107">
        <v>74</v>
      </c>
      <c r="D3107">
        <v>1399</v>
      </c>
      <c r="E3107" t="s">
        <v>311</v>
      </c>
      <c r="F3107" t="s">
        <v>0</v>
      </c>
      <c r="G3107" t="s">
        <v>2972</v>
      </c>
      <c r="I3107" t="s">
        <v>311</v>
      </c>
      <c r="J3107">
        <v>20</v>
      </c>
    </row>
    <row r="3108" spans="1:10" x14ac:dyDescent="0.35">
      <c r="A3108" t="s">
        <v>15016</v>
      </c>
      <c r="B3108">
        <v>58</v>
      </c>
      <c r="C3108">
        <v>74</v>
      </c>
      <c r="D3108">
        <v>1399</v>
      </c>
      <c r="E3108" t="s">
        <v>311</v>
      </c>
      <c r="F3108" t="s">
        <v>0</v>
      </c>
      <c r="G3108" t="s">
        <v>6759</v>
      </c>
      <c r="I3108" t="s">
        <v>311</v>
      </c>
      <c r="J3108">
        <v>23</v>
      </c>
    </row>
    <row r="3109" spans="1:10" x14ac:dyDescent="0.35">
      <c r="A3109" t="s">
        <v>15017</v>
      </c>
      <c r="B3109">
        <v>48</v>
      </c>
      <c r="C3109">
        <v>72</v>
      </c>
      <c r="D3109">
        <v>1401</v>
      </c>
      <c r="E3109" t="s">
        <v>334</v>
      </c>
      <c r="F3109" t="s">
        <v>0</v>
      </c>
      <c r="G3109" t="s">
        <v>3628</v>
      </c>
      <c r="H3109">
        <v>0.86699999999999999</v>
      </c>
      <c r="I3109">
        <v>15.6</v>
      </c>
      <c r="J3109">
        <v>12</v>
      </c>
    </row>
    <row r="3110" spans="1:10" x14ac:dyDescent="0.35">
      <c r="A3110" t="s">
        <v>15018</v>
      </c>
      <c r="B3110">
        <v>68</v>
      </c>
      <c r="C3110">
        <v>72</v>
      </c>
      <c r="D3110">
        <v>1401</v>
      </c>
      <c r="E3110" t="s">
        <v>311</v>
      </c>
      <c r="F3110" t="s">
        <v>0</v>
      </c>
      <c r="G3110" t="s">
        <v>6759</v>
      </c>
      <c r="I3110" t="s">
        <v>311</v>
      </c>
      <c r="J3110">
        <v>34</v>
      </c>
    </row>
    <row r="3111" spans="1:10" x14ac:dyDescent="0.35">
      <c r="A3111" t="s">
        <v>15019</v>
      </c>
      <c r="B3111">
        <v>252</v>
      </c>
      <c r="C3111">
        <v>71</v>
      </c>
      <c r="D3111">
        <v>1403</v>
      </c>
      <c r="E3111" t="s">
        <v>334</v>
      </c>
      <c r="F3111" t="s">
        <v>0</v>
      </c>
      <c r="G3111" t="s">
        <v>4022</v>
      </c>
      <c r="H3111">
        <v>0.83299999999999996</v>
      </c>
      <c r="I3111">
        <v>13.64</v>
      </c>
      <c r="J3111">
        <v>3</v>
      </c>
    </row>
    <row r="3112" spans="1:10" x14ac:dyDescent="0.35">
      <c r="A3112" t="s">
        <v>15020</v>
      </c>
      <c r="B3112">
        <v>45</v>
      </c>
      <c r="C3112">
        <v>70</v>
      </c>
      <c r="D3112">
        <v>1404</v>
      </c>
      <c r="E3112" t="s">
        <v>311</v>
      </c>
      <c r="F3112" t="s">
        <v>0</v>
      </c>
      <c r="G3112" t="s">
        <v>311</v>
      </c>
      <c r="I3112" t="s">
        <v>311</v>
      </c>
      <c r="J3112">
        <v>7</v>
      </c>
    </row>
    <row r="3113" spans="1:10" x14ac:dyDescent="0.35">
      <c r="A3113" t="s">
        <v>15021</v>
      </c>
      <c r="B3113">
        <v>44</v>
      </c>
      <c r="C3113">
        <v>70</v>
      </c>
      <c r="D3113">
        <v>1404</v>
      </c>
      <c r="E3113" t="s">
        <v>334</v>
      </c>
      <c r="F3113" t="s">
        <v>0</v>
      </c>
      <c r="G3113" t="s">
        <v>2760</v>
      </c>
      <c r="H3113">
        <v>0.83299999999999996</v>
      </c>
      <c r="I3113">
        <v>5.42</v>
      </c>
      <c r="J3113">
        <v>4</v>
      </c>
    </row>
    <row r="3114" spans="1:10" x14ac:dyDescent="0.35">
      <c r="A3114" t="s">
        <v>15022</v>
      </c>
      <c r="B3114">
        <v>75</v>
      </c>
      <c r="C3114">
        <v>69</v>
      </c>
      <c r="D3114">
        <v>1406</v>
      </c>
      <c r="E3114" t="s">
        <v>334</v>
      </c>
      <c r="F3114" t="s">
        <v>0</v>
      </c>
      <c r="G3114" t="s">
        <v>4921</v>
      </c>
      <c r="H3114">
        <v>0.84399999999999997</v>
      </c>
      <c r="I3114">
        <v>25.27</v>
      </c>
      <c r="J3114">
        <v>12</v>
      </c>
    </row>
    <row r="3115" spans="1:10" x14ac:dyDescent="0.35">
      <c r="A3115" t="s">
        <v>15023</v>
      </c>
      <c r="B3115">
        <v>47</v>
      </c>
      <c r="C3115">
        <v>69</v>
      </c>
      <c r="D3115">
        <v>1406</v>
      </c>
      <c r="E3115" t="s">
        <v>311</v>
      </c>
      <c r="F3115" t="s">
        <v>0</v>
      </c>
      <c r="G3115" t="s">
        <v>8749</v>
      </c>
      <c r="I3115" t="s">
        <v>311</v>
      </c>
      <c r="J3115">
        <v>5</v>
      </c>
    </row>
    <row r="3116" spans="1:10" x14ac:dyDescent="0.35">
      <c r="A3116" t="s">
        <v>15025</v>
      </c>
      <c r="B3116">
        <v>134</v>
      </c>
      <c r="C3116">
        <v>68</v>
      </c>
      <c r="D3116">
        <v>1409</v>
      </c>
      <c r="E3116" t="s">
        <v>334</v>
      </c>
      <c r="F3116" t="s">
        <v>0</v>
      </c>
      <c r="G3116" t="s">
        <v>15026</v>
      </c>
      <c r="H3116">
        <v>0.46200000000000002</v>
      </c>
      <c r="I3116">
        <v>9.7100000000000009</v>
      </c>
      <c r="J3116">
        <v>2</v>
      </c>
    </row>
    <row r="3117" spans="1:10" x14ac:dyDescent="0.35">
      <c r="A3117" t="s">
        <v>15027</v>
      </c>
      <c r="B3117">
        <v>107</v>
      </c>
      <c r="C3117">
        <v>68</v>
      </c>
      <c r="D3117">
        <v>1409</v>
      </c>
      <c r="E3117" t="s">
        <v>311</v>
      </c>
      <c r="F3117" t="s">
        <v>0</v>
      </c>
      <c r="G3117" t="s">
        <v>2053</v>
      </c>
      <c r="I3117" t="s">
        <v>311</v>
      </c>
      <c r="J3117">
        <v>14</v>
      </c>
    </row>
    <row r="3118" spans="1:10" x14ac:dyDescent="0.35">
      <c r="A3118" t="s">
        <v>15028</v>
      </c>
      <c r="B3118">
        <v>93</v>
      </c>
      <c r="C3118">
        <v>67</v>
      </c>
      <c r="D3118">
        <v>1411</v>
      </c>
      <c r="E3118" t="s">
        <v>311</v>
      </c>
      <c r="F3118" t="s">
        <v>0</v>
      </c>
      <c r="G3118" t="s">
        <v>15029</v>
      </c>
      <c r="I3118" t="s">
        <v>311</v>
      </c>
      <c r="J3118">
        <v>90</v>
      </c>
    </row>
    <row r="3119" spans="1:10" x14ac:dyDescent="0.35">
      <c r="A3119" t="s">
        <v>15030</v>
      </c>
      <c r="B3119">
        <v>70</v>
      </c>
      <c r="C3119">
        <v>67</v>
      </c>
      <c r="D3119">
        <v>1411</v>
      </c>
      <c r="E3119" t="s">
        <v>334</v>
      </c>
      <c r="F3119" t="s">
        <v>0</v>
      </c>
      <c r="G3119" t="s">
        <v>15031</v>
      </c>
      <c r="H3119">
        <v>0.64600000000000002</v>
      </c>
      <c r="I3119">
        <v>11.28</v>
      </c>
      <c r="J3119">
        <v>18</v>
      </c>
    </row>
    <row r="3120" spans="1:10" x14ac:dyDescent="0.35">
      <c r="A3120" t="s">
        <v>15032</v>
      </c>
      <c r="B3120">
        <v>50</v>
      </c>
      <c r="C3120">
        <v>66</v>
      </c>
      <c r="D3120">
        <v>1413</v>
      </c>
      <c r="E3120" t="s">
        <v>311</v>
      </c>
      <c r="F3120" t="s">
        <v>0</v>
      </c>
      <c r="G3120" t="s">
        <v>8490</v>
      </c>
      <c r="I3120" t="s">
        <v>311</v>
      </c>
      <c r="J3120">
        <v>7</v>
      </c>
    </row>
    <row r="3121" spans="1:10" x14ac:dyDescent="0.35">
      <c r="A3121" t="s">
        <v>15034</v>
      </c>
      <c r="B3121">
        <v>95</v>
      </c>
      <c r="C3121">
        <v>66</v>
      </c>
      <c r="D3121">
        <v>1413</v>
      </c>
      <c r="E3121" t="s">
        <v>311</v>
      </c>
      <c r="F3121" t="s">
        <v>0</v>
      </c>
      <c r="G3121" t="s">
        <v>15035</v>
      </c>
      <c r="I3121" t="s">
        <v>311</v>
      </c>
      <c r="J3121">
        <v>4</v>
      </c>
    </row>
    <row r="3122" spans="1:10" x14ac:dyDescent="0.35">
      <c r="A3122" t="s">
        <v>15036</v>
      </c>
      <c r="B3122">
        <v>97</v>
      </c>
      <c r="C3122">
        <v>65</v>
      </c>
      <c r="D3122">
        <v>1416</v>
      </c>
      <c r="E3122" t="s">
        <v>311</v>
      </c>
      <c r="F3122" t="s">
        <v>0</v>
      </c>
      <c r="G3122" t="s">
        <v>10944</v>
      </c>
      <c r="I3122" t="s">
        <v>311</v>
      </c>
      <c r="J3122">
        <v>22</v>
      </c>
    </row>
    <row r="3123" spans="1:10" x14ac:dyDescent="0.35">
      <c r="A3123" t="s">
        <v>15037</v>
      </c>
      <c r="B3123">
        <v>696</v>
      </c>
      <c r="C3123">
        <v>65</v>
      </c>
      <c r="D3123">
        <v>1416</v>
      </c>
      <c r="E3123" t="s">
        <v>311</v>
      </c>
      <c r="F3123" t="s">
        <v>0</v>
      </c>
      <c r="G3123" t="s">
        <v>9053</v>
      </c>
      <c r="I3123" t="s">
        <v>311</v>
      </c>
      <c r="J3123">
        <v>29</v>
      </c>
    </row>
    <row r="3124" spans="1:10" x14ac:dyDescent="0.35">
      <c r="A3124" t="s">
        <v>15038</v>
      </c>
      <c r="B3124">
        <v>78</v>
      </c>
      <c r="C3124">
        <v>64</v>
      </c>
      <c r="D3124">
        <v>1418</v>
      </c>
      <c r="E3124" t="s">
        <v>311</v>
      </c>
      <c r="F3124" t="s">
        <v>0</v>
      </c>
      <c r="G3124" t="s">
        <v>9016</v>
      </c>
      <c r="I3124" t="s">
        <v>311</v>
      </c>
      <c r="J3124">
        <v>4</v>
      </c>
    </row>
    <row r="3125" spans="1:10" x14ac:dyDescent="0.35">
      <c r="A3125" t="s">
        <v>15040</v>
      </c>
      <c r="B3125">
        <v>39</v>
      </c>
      <c r="C3125">
        <v>64</v>
      </c>
      <c r="D3125">
        <v>1418</v>
      </c>
      <c r="E3125" t="s">
        <v>311</v>
      </c>
      <c r="F3125" t="s">
        <v>0</v>
      </c>
      <c r="G3125" t="s">
        <v>14900</v>
      </c>
      <c r="I3125" t="s">
        <v>311</v>
      </c>
      <c r="J3125">
        <v>5</v>
      </c>
    </row>
    <row r="3126" spans="1:10" x14ac:dyDescent="0.35">
      <c r="A3126" t="s">
        <v>15041</v>
      </c>
      <c r="B3126">
        <v>56</v>
      </c>
      <c r="C3126">
        <v>64</v>
      </c>
      <c r="D3126">
        <v>1418</v>
      </c>
      <c r="E3126" t="s">
        <v>311</v>
      </c>
      <c r="F3126" t="s">
        <v>0</v>
      </c>
      <c r="G3126" t="s">
        <v>6759</v>
      </c>
      <c r="I3126" t="s">
        <v>311</v>
      </c>
      <c r="J3126">
        <v>17</v>
      </c>
    </row>
    <row r="3127" spans="1:10" x14ac:dyDescent="0.35">
      <c r="A3127" t="s">
        <v>15042</v>
      </c>
      <c r="B3127">
        <v>49</v>
      </c>
      <c r="C3127">
        <v>63</v>
      </c>
      <c r="D3127">
        <v>1422</v>
      </c>
      <c r="E3127" t="s">
        <v>311</v>
      </c>
      <c r="F3127" t="s">
        <v>0</v>
      </c>
      <c r="G3127" t="s">
        <v>4921</v>
      </c>
      <c r="I3127" t="s">
        <v>311</v>
      </c>
      <c r="J3127">
        <v>4</v>
      </c>
    </row>
    <row r="3128" spans="1:10" x14ac:dyDescent="0.35">
      <c r="A3128" t="s">
        <v>15043</v>
      </c>
      <c r="B3128">
        <v>201</v>
      </c>
      <c r="C3128">
        <v>62</v>
      </c>
      <c r="D3128">
        <v>1423</v>
      </c>
      <c r="E3128" t="s">
        <v>334</v>
      </c>
      <c r="F3128" t="s">
        <v>0</v>
      </c>
      <c r="G3128" t="s">
        <v>15044</v>
      </c>
      <c r="H3128">
        <v>0.27500000000000002</v>
      </c>
      <c r="I3128">
        <v>3.49</v>
      </c>
      <c r="J3128">
        <v>15</v>
      </c>
    </row>
    <row r="3129" spans="1:10" x14ac:dyDescent="0.35">
      <c r="A3129" t="s">
        <v>15045</v>
      </c>
      <c r="B3129">
        <v>63</v>
      </c>
      <c r="C3129">
        <v>62</v>
      </c>
      <c r="D3129">
        <v>1423</v>
      </c>
      <c r="E3129" t="s">
        <v>334</v>
      </c>
      <c r="F3129" t="s">
        <v>0</v>
      </c>
      <c r="G3129" t="s">
        <v>2053</v>
      </c>
      <c r="H3129">
        <v>0.6</v>
      </c>
      <c r="I3129">
        <v>6.46</v>
      </c>
      <c r="J3129">
        <v>4</v>
      </c>
    </row>
    <row r="3130" spans="1:10" x14ac:dyDescent="0.35">
      <c r="A3130" t="s">
        <v>15049</v>
      </c>
      <c r="B3130">
        <v>73</v>
      </c>
      <c r="C3130">
        <v>60</v>
      </c>
      <c r="D3130">
        <v>1428</v>
      </c>
      <c r="E3130" t="s">
        <v>334</v>
      </c>
      <c r="F3130" t="s">
        <v>0</v>
      </c>
      <c r="G3130" t="s">
        <v>8641</v>
      </c>
      <c r="H3130">
        <v>0.44900000000000001</v>
      </c>
      <c r="I3130">
        <v>4.43</v>
      </c>
      <c r="J3130">
        <v>43</v>
      </c>
    </row>
    <row r="3131" spans="1:10" x14ac:dyDescent="0.35">
      <c r="A3131" t="s">
        <v>15051</v>
      </c>
      <c r="B3131">
        <v>61</v>
      </c>
      <c r="C3131">
        <v>60</v>
      </c>
      <c r="D3131">
        <v>1428</v>
      </c>
      <c r="E3131" t="s">
        <v>311</v>
      </c>
      <c r="F3131" t="s">
        <v>0</v>
      </c>
      <c r="G3131" t="s">
        <v>9482</v>
      </c>
      <c r="I3131" t="s">
        <v>311</v>
      </c>
      <c r="J3131">
        <v>1</v>
      </c>
    </row>
    <row r="3132" spans="1:10" x14ac:dyDescent="0.35">
      <c r="A3132" t="s">
        <v>15053</v>
      </c>
      <c r="B3132">
        <v>40</v>
      </c>
      <c r="C3132">
        <v>59</v>
      </c>
      <c r="D3132">
        <v>1431</v>
      </c>
      <c r="E3132" t="s">
        <v>334</v>
      </c>
      <c r="F3132" t="s">
        <v>0</v>
      </c>
      <c r="G3132" t="s">
        <v>15026</v>
      </c>
      <c r="H3132">
        <v>0.6</v>
      </c>
      <c r="I3132">
        <v>15.44</v>
      </c>
      <c r="J3132">
        <v>0</v>
      </c>
    </row>
    <row r="3133" spans="1:10" x14ac:dyDescent="0.35">
      <c r="A3133" t="s">
        <v>15054</v>
      </c>
      <c r="B3133">
        <v>18</v>
      </c>
      <c r="C3133">
        <v>58</v>
      </c>
      <c r="D3133">
        <v>1433</v>
      </c>
      <c r="E3133" t="s">
        <v>311</v>
      </c>
      <c r="F3133" t="s">
        <v>0</v>
      </c>
      <c r="G3133" t="s">
        <v>2801</v>
      </c>
      <c r="I3133" t="s">
        <v>311</v>
      </c>
      <c r="J3133">
        <v>18</v>
      </c>
    </row>
    <row r="3134" spans="1:10" x14ac:dyDescent="0.35">
      <c r="A3134" t="s">
        <v>15056</v>
      </c>
      <c r="B3134">
        <v>6</v>
      </c>
      <c r="C3134">
        <v>58</v>
      </c>
      <c r="D3134">
        <v>1433</v>
      </c>
      <c r="E3134" t="s">
        <v>319</v>
      </c>
      <c r="F3134" t="s">
        <v>0</v>
      </c>
      <c r="G3134" t="s">
        <v>7199</v>
      </c>
      <c r="H3134">
        <v>5.4</v>
      </c>
      <c r="I3134">
        <v>90.19</v>
      </c>
      <c r="J3134">
        <v>5</v>
      </c>
    </row>
    <row r="3135" spans="1:10" x14ac:dyDescent="0.35">
      <c r="A3135" t="s">
        <v>15057</v>
      </c>
      <c r="B3135">
        <v>89</v>
      </c>
      <c r="C3135">
        <v>58</v>
      </c>
      <c r="D3135">
        <v>1433</v>
      </c>
      <c r="E3135" t="s">
        <v>311</v>
      </c>
      <c r="F3135" t="s">
        <v>0</v>
      </c>
      <c r="G3135" t="s">
        <v>9936</v>
      </c>
      <c r="I3135" t="s">
        <v>311</v>
      </c>
      <c r="J3135">
        <v>2</v>
      </c>
    </row>
    <row r="3136" spans="1:10" x14ac:dyDescent="0.35">
      <c r="A3136" t="s">
        <v>15060</v>
      </c>
      <c r="B3136">
        <v>34</v>
      </c>
      <c r="C3136">
        <v>58</v>
      </c>
      <c r="D3136">
        <v>1433</v>
      </c>
      <c r="E3136" t="s">
        <v>311</v>
      </c>
      <c r="F3136" t="s">
        <v>0</v>
      </c>
      <c r="G3136" t="s">
        <v>14810</v>
      </c>
      <c r="I3136" t="s">
        <v>311</v>
      </c>
      <c r="J3136">
        <v>13</v>
      </c>
    </row>
    <row r="3137" spans="1:10" x14ac:dyDescent="0.35">
      <c r="A3137" t="s">
        <v>15061</v>
      </c>
      <c r="B3137">
        <v>32</v>
      </c>
      <c r="C3137">
        <v>57</v>
      </c>
      <c r="D3137">
        <v>1440</v>
      </c>
      <c r="E3137" t="s">
        <v>311</v>
      </c>
      <c r="F3137" t="s">
        <v>0</v>
      </c>
      <c r="G3137" t="s">
        <v>2760</v>
      </c>
      <c r="I3137" t="s">
        <v>311</v>
      </c>
      <c r="J3137">
        <v>0</v>
      </c>
    </row>
    <row r="3138" spans="1:10" x14ac:dyDescent="0.35">
      <c r="A3138" t="s">
        <v>15062</v>
      </c>
      <c r="B3138">
        <v>213</v>
      </c>
      <c r="C3138">
        <v>57</v>
      </c>
      <c r="D3138">
        <v>1440</v>
      </c>
      <c r="E3138" t="s">
        <v>311</v>
      </c>
      <c r="F3138" t="s">
        <v>0</v>
      </c>
      <c r="G3138" t="s">
        <v>15063</v>
      </c>
      <c r="I3138" t="s">
        <v>311</v>
      </c>
      <c r="J3138">
        <v>42</v>
      </c>
    </row>
    <row r="3139" spans="1:10" x14ac:dyDescent="0.35">
      <c r="A3139" t="s">
        <v>15064</v>
      </c>
      <c r="B3139">
        <v>55</v>
      </c>
      <c r="C3139">
        <v>57</v>
      </c>
      <c r="D3139">
        <v>1440</v>
      </c>
      <c r="E3139" t="s">
        <v>312</v>
      </c>
      <c r="F3139" t="s">
        <v>0</v>
      </c>
      <c r="G3139" t="s">
        <v>4397</v>
      </c>
      <c r="H3139">
        <v>0.5</v>
      </c>
      <c r="I3139">
        <v>25.29</v>
      </c>
      <c r="J3139">
        <v>22</v>
      </c>
    </row>
    <row r="3140" spans="1:10" x14ac:dyDescent="0.35">
      <c r="A3140" t="s">
        <v>10944</v>
      </c>
      <c r="B3140">
        <v>462</v>
      </c>
      <c r="C3140">
        <v>56</v>
      </c>
      <c r="D3140">
        <v>1444</v>
      </c>
      <c r="E3140" t="s">
        <v>311</v>
      </c>
      <c r="F3140" t="s">
        <v>0</v>
      </c>
      <c r="G3140" t="s">
        <v>10944</v>
      </c>
      <c r="I3140" t="s">
        <v>311</v>
      </c>
      <c r="J3140">
        <v>64</v>
      </c>
    </row>
    <row r="3141" spans="1:10" x14ac:dyDescent="0.35">
      <c r="A3141" t="s">
        <v>15066</v>
      </c>
      <c r="B3141">
        <v>165</v>
      </c>
      <c r="C3141">
        <v>56</v>
      </c>
      <c r="D3141">
        <v>1444</v>
      </c>
      <c r="E3141" t="s">
        <v>311</v>
      </c>
      <c r="F3141" t="s">
        <v>0</v>
      </c>
      <c r="G3141" t="s">
        <v>3788</v>
      </c>
      <c r="I3141" t="s">
        <v>311</v>
      </c>
      <c r="J3141">
        <v>23</v>
      </c>
    </row>
    <row r="3142" spans="1:10" x14ac:dyDescent="0.35">
      <c r="A3142" t="s">
        <v>15068</v>
      </c>
      <c r="B3142">
        <v>175</v>
      </c>
      <c r="C3142">
        <v>54</v>
      </c>
      <c r="D3142">
        <v>1446</v>
      </c>
      <c r="E3142" t="s">
        <v>312</v>
      </c>
      <c r="F3142" t="s">
        <v>0</v>
      </c>
      <c r="G3142" t="s">
        <v>15069</v>
      </c>
      <c r="H3142">
        <v>0.4</v>
      </c>
      <c r="I3142">
        <v>15.8</v>
      </c>
      <c r="J3142">
        <v>19</v>
      </c>
    </row>
    <row r="3143" spans="1:10" x14ac:dyDescent="0.35">
      <c r="A3143" t="s">
        <v>15070</v>
      </c>
      <c r="B3143">
        <v>64</v>
      </c>
      <c r="C3143">
        <v>54</v>
      </c>
      <c r="D3143">
        <v>1446</v>
      </c>
      <c r="E3143" t="s">
        <v>311</v>
      </c>
      <c r="F3143" t="s">
        <v>0</v>
      </c>
      <c r="G3143" t="s">
        <v>3026</v>
      </c>
      <c r="I3143" t="s">
        <v>311</v>
      </c>
      <c r="J3143">
        <v>11</v>
      </c>
    </row>
    <row r="3144" spans="1:10" x14ac:dyDescent="0.35">
      <c r="A3144" t="s">
        <v>15073</v>
      </c>
      <c r="B3144">
        <v>54</v>
      </c>
      <c r="C3144">
        <v>53</v>
      </c>
      <c r="D3144">
        <v>1449</v>
      </c>
      <c r="E3144" t="s">
        <v>311</v>
      </c>
      <c r="F3144" t="s">
        <v>0</v>
      </c>
      <c r="G3144" t="s">
        <v>14870</v>
      </c>
      <c r="I3144" t="s">
        <v>311</v>
      </c>
      <c r="J3144">
        <v>12</v>
      </c>
    </row>
    <row r="3145" spans="1:10" x14ac:dyDescent="0.35">
      <c r="A3145" t="s">
        <v>15074</v>
      </c>
      <c r="B3145">
        <v>78</v>
      </c>
      <c r="C3145">
        <v>53</v>
      </c>
      <c r="D3145">
        <v>1449</v>
      </c>
      <c r="E3145" t="s">
        <v>311</v>
      </c>
      <c r="F3145" t="s">
        <v>0</v>
      </c>
      <c r="G3145" t="s">
        <v>2167</v>
      </c>
      <c r="I3145" t="s">
        <v>311</v>
      </c>
      <c r="J3145">
        <v>8</v>
      </c>
    </row>
    <row r="3146" spans="1:10" x14ac:dyDescent="0.35">
      <c r="A3146" t="s">
        <v>15075</v>
      </c>
      <c r="B3146">
        <v>32</v>
      </c>
      <c r="C3146">
        <v>53</v>
      </c>
      <c r="D3146">
        <v>1449</v>
      </c>
      <c r="E3146" t="s">
        <v>311</v>
      </c>
      <c r="F3146" t="s">
        <v>0</v>
      </c>
      <c r="G3146" t="s">
        <v>2235</v>
      </c>
      <c r="I3146" t="s">
        <v>311</v>
      </c>
      <c r="J3146">
        <v>1</v>
      </c>
    </row>
    <row r="3147" spans="1:10" x14ac:dyDescent="0.35">
      <c r="A3147" t="s">
        <v>15078</v>
      </c>
      <c r="B3147">
        <v>40</v>
      </c>
      <c r="C3147">
        <v>51</v>
      </c>
      <c r="D3147">
        <v>1455</v>
      </c>
      <c r="E3147" t="s">
        <v>312</v>
      </c>
      <c r="F3147" t="s">
        <v>0</v>
      </c>
      <c r="G3147" t="s">
        <v>4666</v>
      </c>
      <c r="H3147">
        <v>0.67700000000000005</v>
      </c>
      <c r="I3147">
        <v>28.24</v>
      </c>
      <c r="J3147">
        <v>15</v>
      </c>
    </row>
    <row r="3148" spans="1:10" x14ac:dyDescent="0.35">
      <c r="A3148" t="s">
        <v>15079</v>
      </c>
      <c r="B3148">
        <v>37</v>
      </c>
      <c r="C3148">
        <v>51</v>
      </c>
      <c r="D3148">
        <v>1455</v>
      </c>
      <c r="E3148" t="s">
        <v>334</v>
      </c>
      <c r="F3148" t="s">
        <v>0</v>
      </c>
      <c r="G3148" t="s">
        <v>2772</v>
      </c>
      <c r="H3148">
        <v>1.054</v>
      </c>
      <c r="I3148">
        <v>14.14</v>
      </c>
      <c r="J3148">
        <v>16</v>
      </c>
    </row>
    <row r="3149" spans="1:10" x14ac:dyDescent="0.35">
      <c r="A3149" t="s">
        <v>15081</v>
      </c>
      <c r="B3149">
        <v>30</v>
      </c>
      <c r="C3149">
        <v>51</v>
      </c>
      <c r="D3149">
        <v>1455</v>
      </c>
      <c r="E3149" t="s">
        <v>312</v>
      </c>
      <c r="F3149" t="s">
        <v>0</v>
      </c>
      <c r="G3149" t="s">
        <v>3633</v>
      </c>
      <c r="H3149">
        <v>0.96599999999999997</v>
      </c>
      <c r="I3149">
        <v>39.43</v>
      </c>
      <c r="J3149">
        <v>8</v>
      </c>
    </row>
    <row r="3150" spans="1:10" x14ac:dyDescent="0.35">
      <c r="A3150" t="s">
        <v>15082</v>
      </c>
      <c r="B3150">
        <v>135</v>
      </c>
      <c r="C3150">
        <v>51</v>
      </c>
      <c r="D3150">
        <v>1455</v>
      </c>
      <c r="E3150" t="s">
        <v>311</v>
      </c>
      <c r="F3150" t="s">
        <v>0</v>
      </c>
      <c r="G3150" t="s">
        <v>15083</v>
      </c>
      <c r="I3150" t="s">
        <v>311</v>
      </c>
      <c r="J3150">
        <v>22</v>
      </c>
    </row>
    <row r="3151" spans="1:10" x14ac:dyDescent="0.35">
      <c r="A3151" t="s">
        <v>15084</v>
      </c>
      <c r="B3151">
        <v>26</v>
      </c>
      <c r="C3151">
        <v>51</v>
      </c>
      <c r="D3151">
        <v>1455</v>
      </c>
      <c r="E3151" t="s">
        <v>311</v>
      </c>
      <c r="F3151" t="s">
        <v>0</v>
      </c>
      <c r="G3151" t="s">
        <v>4921</v>
      </c>
      <c r="I3151" t="s">
        <v>311</v>
      </c>
      <c r="J3151">
        <v>3</v>
      </c>
    </row>
    <row r="3152" spans="1:10" x14ac:dyDescent="0.35">
      <c r="A3152" t="s">
        <v>15086</v>
      </c>
      <c r="B3152">
        <v>111</v>
      </c>
      <c r="C3152">
        <v>50</v>
      </c>
      <c r="D3152">
        <v>1462</v>
      </c>
      <c r="E3152" t="s">
        <v>311</v>
      </c>
      <c r="F3152" t="s">
        <v>0</v>
      </c>
      <c r="G3152" t="s">
        <v>1969</v>
      </c>
      <c r="I3152" t="s">
        <v>311</v>
      </c>
      <c r="J3152">
        <v>82</v>
      </c>
    </row>
    <row r="3153" spans="1:10" x14ac:dyDescent="0.35">
      <c r="A3153" t="s">
        <v>15087</v>
      </c>
      <c r="B3153">
        <v>141</v>
      </c>
      <c r="C3153">
        <v>49</v>
      </c>
      <c r="D3153">
        <v>1464</v>
      </c>
      <c r="E3153" t="s">
        <v>311</v>
      </c>
      <c r="F3153" t="s">
        <v>0</v>
      </c>
      <c r="G3153" t="s">
        <v>1781</v>
      </c>
      <c r="I3153" t="s">
        <v>311</v>
      </c>
      <c r="J3153">
        <v>129</v>
      </c>
    </row>
    <row r="3154" spans="1:10" x14ac:dyDescent="0.35">
      <c r="A3154" t="s">
        <v>15088</v>
      </c>
      <c r="B3154">
        <v>28</v>
      </c>
      <c r="C3154">
        <v>48</v>
      </c>
      <c r="D3154">
        <v>1465</v>
      </c>
      <c r="E3154" t="s">
        <v>311</v>
      </c>
      <c r="F3154" t="s">
        <v>0</v>
      </c>
      <c r="G3154" t="s">
        <v>2760</v>
      </c>
      <c r="I3154" t="s">
        <v>311</v>
      </c>
      <c r="J3154">
        <v>1</v>
      </c>
    </row>
    <row r="3155" spans="1:10" x14ac:dyDescent="0.35">
      <c r="A3155" t="s">
        <v>15089</v>
      </c>
      <c r="B3155">
        <v>39</v>
      </c>
      <c r="C3155">
        <v>47</v>
      </c>
      <c r="D3155">
        <v>1466</v>
      </c>
      <c r="E3155" t="s">
        <v>311</v>
      </c>
      <c r="F3155" t="s">
        <v>0</v>
      </c>
      <c r="G3155" t="s">
        <v>7560</v>
      </c>
      <c r="I3155" t="s">
        <v>311</v>
      </c>
      <c r="J3155">
        <v>3</v>
      </c>
    </row>
    <row r="3156" spans="1:10" x14ac:dyDescent="0.35">
      <c r="A3156" t="s">
        <v>15090</v>
      </c>
      <c r="B3156">
        <v>65</v>
      </c>
      <c r="C3156">
        <v>47</v>
      </c>
      <c r="D3156">
        <v>1466</v>
      </c>
      <c r="E3156" t="s">
        <v>311</v>
      </c>
      <c r="F3156" t="s">
        <v>0</v>
      </c>
      <c r="G3156" t="s">
        <v>8953</v>
      </c>
      <c r="I3156" t="s">
        <v>311</v>
      </c>
      <c r="J3156">
        <v>3</v>
      </c>
    </row>
    <row r="3157" spans="1:10" x14ac:dyDescent="0.35">
      <c r="A3157" t="s">
        <v>15093</v>
      </c>
      <c r="B3157">
        <v>48</v>
      </c>
      <c r="C3157">
        <v>46</v>
      </c>
      <c r="D3157">
        <v>1469</v>
      </c>
      <c r="E3157" t="s">
        <v>334</v>
      </c>
      <c r="F3157" t="s">
        <v>0</v>
      </c>
      <c r="G3157" t="s">
        <v>4219</v>
      </c>
      <c r="H3157">
        <v>0.55600000000000005</v>
      </c>
      <c r="I3157">
        <v>15.26</v>
      </c>
      <c r="J3157">
        <v>1</v>
      </c>
    </row>
    <row r="3158" spans="1:10" x14ac:dyDescent="0.35">
      <c r="A3158" t="s">
        <v>15095</v>
      </c>
      <c r="B3158">
        <v>142</v>
      </c>
      <c r="C3158">
        <v>45</v>
      </c>
      <c r="D3158">
        <v>1472</v>
      </c>
      <c r="E3158" t="s">
        <v>311</v>
      </c>
      <c r="F3158" t="s">
        <v>0</v>
      </c>
      <c r="G3158" t="s">
        <v>15063</v>
      </c>
      <c r="I3158" t="s">
        <v>311</v>
      </c>
      <c r="J3158">
        <v>25</v>
      </c>
    </row>
    <row r="3159" spans="1:10" x14ac:dyDescent="0.35">
      <c r="A3159" t="s">
        <v>15098</v>
      </c>
      <c r="B3159">
        <v>59</v>
      </c>
      <c r="C3159">
        <v>44</v>
      </c>
      <c r="D3159">
        <v>1475</v>
      </c>
      <c r="E3159" t="s">
        <v>312</v>
      </c>
      <c r="F3159" t="s">
        <v>0</v>
      </c>
      <c r="G3159" t="s">
        <v>2326</v>
      </c>
      <c r="H3159">
        <v>1.5</v>
      </c>
      <c r="I3159">
        <v>24.03</v>
      </c>
      <c r="J3159">
        <v>3</v>
      </c>
    </row>
    <row r="3160" spans="1:10" x14ac:dyDescent="0.35">
      <c r="A3160" t="s">
        <v>15100</v>
      </c>
      <c r="B3160">
        <v>37</v>
      </c>
      <c r="C3160">
        <v>43</v>
      </c>
      <c r="D3160">
        <v>1476</v>
      </c>
      <c r="E3160" t="s">
        <v>334</v>
      </c>
      <c r="F3160" t="s">
        <v>0</v>
      </c>
      <c r="G3160" t="s">
        <v>2053</v>
      </c>
      <c r="H3160">
        <v>0.61099999999999999</v>
      </c>
      <c r="I3160">
        <v>6.73</v>
      </c>
      <c r="J3160">
        <v>7</v>
      </c>
    </row>
    <row r="3161" spans="1:10" x14ac:dyDescent="0.35">
      <c r="A3161" t="s">
        <v>15101</v>
      </c>
      <c r="B3161">
        <v>43</v>
      </c>
      <c r="C3161">
        <v>43</v>
      </c>
      <c r="D3161">
        <v>1476</v>
      </c>
      <c r="E3161" t="s">
        <v>311</v>
      </c>
      <c r="F3161" t="s">
        <v>0</v>
      </c>
      <c r="G3161" t="s">
        <v>4022</v>
      </c>
      <c r="I3161" t="s">
        <v>311</v>
      </c>
      <c r="J3161">
        <v>5</v>
      </c>
    </row>
    <row r="3162" spans="1:10" x14ac:dyDescent="0.35">
      <c r="A3162" t="s">
        <v>15106</v>
      </c>
      <c r="B3162">
        <v>12</v>
      </c>
      <c r="C3162">
        <v>42</v>
      </c>
      <c r="D3162">
        <v>1479</v>
      </c>
      <c r="E3162" t="s">
        <v>311</v>
      </c>
      <c r="F3162" t="s">
        <v>0</v>
      </c>
      <c r="G3162" t="s">
        <v>311</v>
      </c>
      <c r="I3162" t="s">
        <v>311</v>
      </c>
      <c r="J3162">
        <v>10</v>
      </c>
    </row>
    <row r="3163" spans="1:10" x14ac:dyDescent="0.35">
      <c r="A3163" t="s">
        <v>15107</v>
      </c>
      <c r="B3163">
        <v>19</v>
      </c>
      <c r="C3163">
        <v>41</v>
      </c>
      <c r="D3163">
        <v>1484</v>
      </c>
      <c r="E3163" t="s">
        <v>311</v>
      </c>
      <c r="F3163" t="s">
        <v>0</v>
      </c>
      <c r="G3163" t="s">
        <v>6759</v>
      </c>
      <c r="I3163" t="s">
        <v>311</v>
      </c>
      <c r="J3163">
        <v>11</v>
      </c>
    </row>
    <row r="3164" spans="1:10" x14ac:dyDescent="0.35">
      <c r="A3164" t="s">
        <v>15112</v>
      </c>
      <c r="B3164">
        <v>16</v>
      </c>
      <c r="C3164">
        <v>40</v>
      </c>
      <c r="D3164">
        <v>1487</v>
      </c>
      <c r="E3164" t="s">
        <v>311</v>
      </c>
      <c r="F3164" t="s">
        <v>0</v>
      </c>
      <c r="G3164" t="s">
        <v>2760</v>
      </c>
      <c r="I3164" t="s">
        <v>311</v>
      </c>
      <c r="J3164">
        <v>1</v>
      </c>
    </row>
    <row r="3165" spans="1:10" x14ac:dyDescent="0.35">
      <c r="A3165" t="s">
        <v>15115</v>
      </c>
      <c r="B3165">
        <v>152</v>
      </c>
      <c r="C3165">
        <v>39</v>
      </c>
      <c r="D3165">
        <v>1491</v>
      </c>
      <c r="E3165" t="s">
        <v>311</v>
      </c>
      <c r="F3165" t="s">
        <v>0</v>
      </c>
      <c r="G3165" t="s">
        <v>8272</v>
      </c>
      <c r="I3165" t="s">
        <v>311</v>
      </c>
      <c r="J3165">
        <v>31</v>
      </c>
    </row>
    <row r="3166" spans="1:10" x14ac:dyDescent="0.35">
      <c r="A3166" t="s">
        <v>15116</v>
      </c>
      <c r="B3166">
        <v>51</v>
      </c>
      <c r="C3166">
        <v>39</v>
      </c>
      <c r="D3166">
        <v>1491</v>
      </c>
      <c r="E3166" t="s">
        <v>311</v>
      </c>
      <c r="F3166" t="s">
        <v>0</v>
      </c>
      <c r="G3166" t="s">
        <v>2799</v>
      </c>
      <c r="I3166" t="s">
        <v>311</v>
      </c>
      <c r="J3166">
        <v>6</v>
      </c>
    </row>
    <row r="3167" spans="1:10" x14ac:dyDescent="0.35">
      <c r="A3167" t="s">
        <v>15117</v>
      </c>
      <c r="B3167">
        <v>190</v>
      </c>
      <c r="C3167">
        <v>38</v>
      </c>
      <c r="D3167">
        <v>1494</v>
      </c>
      <c r="E3167" t="s">
        <v>311</v>
      </c>
      <c r="F3167" t="s">
        <v>0</v>
      </c>
      <c r="G3167" t="s">
        <v>9016</v>
      </c>
      <c r="I3167" t="s">
        <v>311</v>
      </c>
      <c r="J3167">
        <v>23</v>
      </c>
    </row>
    <row r="3168" spans="1:10" x14ac:dyDescent="0.35">
      <c r="A3168" t="s">
        <v>15121</v>
      </c>
      <c r="B3168">
        <v>100</v>
      </c>
      <c r="C3168">
        <v>37</v>
      </c>
      <c r="D3168">
        <v>1498</v>
      </c>
      <c r="E3168" t="s">
        <v>312</v>
      </c>
      <c r="F3168" t="s">
        <v>0</v>
      </c>
      <c r="G3168" t="s">
        <v>15122</v>
      </c>
      <c r="H3168">
        <v>0.66700000000000004</v>
      </c>
      <c r="I3168">
        <v>45.31</v>
      </c>
      <c r="J3168">
        <v>8</v>
      </c>
    </row>
    <row r="3169" spans="1:10" x14ac:dyDescent="0.35">
      <c r="A3169" t="s">
        <v>15128</v>
      </c>
      <c r="B3169">
        <v>72</v>
      </c>
      <c r="C3169">
        <v>36</v>
      </c>
      <c r="D3169">
        <v>1501</v>
      </c>
      <c r="E3169" t="s">
        <v>311</v>
      </c>
      <c r="F3169" t="s">
        <v>0</v>
      </c>
      <c r="G3169" t="s">
        <v>6759</v>
      </c>
      <c r="I3169" t="s">
        <v>311</v>
      </c>
      <c r="J3169">
        <v>12</v>
      </c>
    </row>
    <row r="3170" spans="1:10" x14ac:dyDescent="0.35">
      <c r="A3170" t="s">
        <v>15129</v>
      </c>
      <c r="B3170">
        <v>57</v>
      </c>
      <c r="C3170">
        <v>35</v>
      </c>
      <c r="D3170">
        <v>1505</v>
      </c>
      <c r="E3170" t="s">
        <v>311</v>
      </c>
      <c r="F3170" t="s">
        <v>0</v>
      </c>
      <c r="G3170" t="s">
        <v>8490</v>
      </c>
      <c r="I3170" t="s">
        <v>311</v>
      </c>
      <c r="J3170">
        <v>2</v>
      </c>
    </row>
    <row r="3171" spans="1:10" x14ac:dyDescent="0.35">
      <c r="A3171" t="s">
        <v>15134</v>
      </c>
      <c r="B3171">
        <v>177</v>
      </c>
      <c r="C3171">
        <v>33</v>
      </c>
      <c r="D3171">
        <v>1509</v>
      </c>
      <c r="E3171" t="s">
        <v>311</v>
      </c>
      <c r="F3171" t="s">
        <v>0</v>
      </c>
      <c r="G3171" t="s">
        <v>9016</v>
      </c>
      <c r="I3171" t="s">
        <v>311</v>
      </c>
      <c r="J3171">
        <v>8</v>
      </c>
    </row>
    <row r="3172" spans="1:10" x14ac:dyDescent="0.35">
      <c r="A3172" t="s">
        <v>15139</v>
      </c>
      <c r="B3172">
        <v>57</v>
      </c>
      <c r="C3172">
        <v>31</v>
      </c>
      <c r="D3172">
        <v>1515</v>
      </c>
      <c r="E3172" t="s">
        <v>311</v>
      </c>
      <c r="F3172" t="s">
        <v>0</v>
      </c>
      <c r="G3172" t="s">
        <v>9016</v>
      </c>
      <c r="I3172" t="s">
        <v>311</v>
      </c>
      <c r="J3172">
        <v>5</v>
      </c>
    </row>
    <row r="3173" spans="1:10" x14ac:dyDescent="0.35">
      <c r="A3173" t="s">
        <v>15140</v>
      </c>
      <c r="B3173">
        <v>30</v>
      </c>
      <c r="C3173">
        <v>31</v>
      </c>
      <c r="D3173">
        <v>1515</v>
      </c>
      <c r="E3173" t="s">
        <v>311</v>
      </c>
      <c r="F3173" t="s">
        <v>0</v>
      </c>
      <c r="G3173" t="s">
        <v>6759</v>
      </c>
      <c r="I3173" t="s">
        <v>311</v>
      </c>
      <c r="J3173">
        <v>12</v>
      </c>
    </row>
    <row r="3174" spans="1:10" x14ac:dyDescent="0.35">
      <c r="A3174" t="s">
        <v>15144</v>
      </c>
      <c r="B3174">
        <v>89</v>
      </c>
      <c r="C3174">
        <v>31</v>
      </c>
      <c r="D3174">
        <v>1515</v>
      </c>
      <c r="E3174" t="s">
        <v>311</v>
      </c>
      <c r="F3174" t="s">
        <v>0</v>
      </c>
      <c r="G3174" t="s">
        <v>2592</v>
      </c>
      <c r="I3174" t="s">
        <v>311</v>
      </c>
      <c r="J3174">
        <v>10</v>
      </c>
    </row>
    <row r="3175" spans="1:10" x14ac:dyDescent="0.35">
      <c r="A3175" t="s">
        <v>15145</v>
      </c>
      <c r="B3175">
        <v>199</v>
      </c>
      <c r="C3175">
        <v>30</v>
      </c>
      <c r="D3175">
        <v>1521</v>
      </c>
      <c r="E3175" t="s">
        <v>311</v>
      </c>
      <c r="F3175" t="s">
        <v>0</v>
      </c>
      <c r="G3175" t="s">
        <v>9016</v>
      </c>
      <c r="I3175" t="s">
        <v>311</v>
      </c>
      <c r="J3175">
        <v>27</v>
      </c>
    </row>
    <row r="3176" spans="1:10" x14ac:dyDescent="0.35">
      <c r="A3176" t="s">
        <v>15146</v>
      </c>
      <c r="B3176">
        <v>54</v>
      </c>
      <c r="C3176">
        <v>30</v>
      </c>
      <c r="D3176">
        <v>1521</v>
      </c>
      <c r="E3176" t="s">
        <v>311</v>
      </c>
      <c r="F3176" t="s">
        <v>0</v>
      </c>
      <c r="G3176" t="s">
        <v>2402</v>
      </c>
      <c r="I3176" t="s">
        <v>311</v>
      </c>
      <c r="J3176">
        <v>3</v>
      </c>
    </row>
    <row r="3177" spans="1:10" x14ac:dyDescent="0.35">
      <c r="A3177" t="s">
        <v>15147</v>
      </c>
      <c r="B3177">
        <v>21</v>
      </c>
      <c r="C3177">
        <v>30</v>
      </c>
      <c r="D3177">
        <v>1521</v>
      </c>
      <c r="E3177" t="s">
        <v>311</v>
      </c>
      <c r="F3177" t="s">
        <v>0</v>
      </c>
      <c r="G3177" t="s">
        <v>311</v>
      </c>
      <c r="I3177" t="s">
        <v>311</v>
      </c>
      <c r="J3177">
        <v>21</v>
      </c>
    </row>
    <row r="3178" spans="1:10" x14ac:dyDescent="0.35">
      <c r="A3178" t="s">
        <v>15149</v>
      </c>
      <c r="B3178">
        <v>29</v>
      </c>
      <c r="C3178">
        <v>29</v>
      </c>
      <c r="D3178">
        <v>1524</v>
      </c>
      <c r="E3178" t="s">
        <v>311</v>
      </c>
      <c r="F3178" t="s">
        <v>0</v>
      </c>
      <c r="G3178" t="s">
        <v>4090</v>
      </c>
      <c r="I3178" t="s">
        <v>311</v>
      </c>
      <c r="J3178">
        <v>4</v>
      </c>
    </row>
    <row r="3179" spans="1:10" x14ac:dyDescent="0.35">
      <c r="A3179" t="s">
        <v>15151</v>
      </c>
      <c r="B3179">
        <v>67</v>
      </c>
      <c r="C3179">
        <v>28</v>
      </c>
      <c r="D3179">
        <v>1526</v>
      </c>
      <c r="E3179" t="s">
        <v>311</v>
      </c>
      <c r="F3179" t="s">
        <v>0</v>
      </c>
      <c r="G3179" t="s">
        <v>15152</v>
      </c>
      <c r="I3179" t="s">
        <v>311</v>
      </c>
      <c r="J3179">
        <v>34</v>
      </c>
    </row>
    <row r="3180" spans="1:10" x14ac:dyDescent="0.35">
      <c r="A3180" t="s">
        <v>15153</v>
      </c>
      <c r="B3180">
        <v>120</v>
      </c>
      <c r="C3180">
        <v>28</v>
      </c>
      <c r="D3180">
        <v>1526</v>
      </c>
      <c r="E3180" t="s">
        <v>311</v>
      </c>
      <c r="F3180" t="s">
        <v>0</v>
      </c>
      <c r="G3180" t="s">
        <v>9016</v>
      </c>
      <c r="I3180" t="s">
        <v>311</v>
      </c>
      <c r="J3180">
        <v>10</v>
      </c>
    </row>
    <row r="3181" spans="1:10" x14ac:dyDescent="0.35">
      <c r="A3181" t="s">
        <v>15154</v>
      </c>
      <c r="B3181">
        <v>21</v>
      </c>
      <c r="C3181">
        <v>28</v>
      </c>
      <c r="D3181">
        <v>1526</v>
      </c>
      <c r="E3181" t="s">
        <v>311</v>
      </c>
      <c r="F3181" t="s">
        <v>0</v>
      </c>
      <c r="G3181" t="s">
        <v>2592</v>
      </c>
      <c r="I3181" t="s">
        <v>311</v>
      </c>
      <c r="J3181">
        <v>0</v>
      </c>
    </row>
    <row r="3182" spans="1:10" x14ac:dyDescent="0.35">
      <c r="A3182" t="s">
        <v>15155</v>
      </c>
      <c r="B3182">
        <v>17</v>
      </c>
      <c r="C3182">
        <v>27</v>
      </c>
      <c r="D3182">
        <v>1530</v>
      </c>
      <c r="E3182" t="s">
        <v>311</v>
      </c>
      <c r="F3182" t="s">
        <v>0</v>
      </c>
      <c r="G3182" t="s">
        <v>14255</v>
      </c>
      <c r="I3182" t="s">
        <v>311</v>
      </c>
      <c r="J3182">
        <v>6</v>
      </c>
    </row>
    <row r="3183" spans="1:10" x14ac:dyDescent="0.35">
      <c r="A3183" t="s">
        <v>15156</v>
      </c>
      <c r="B3183">
        <v>50</v>
      </c>
      <c r="C3183">
        <v>26</v>
      </c>
      <c r="D3183">
        <v>1531</v>
      </c>
      <c r="E3183" t="s">
        <v>311</v>
      </c>
      <c r="F3183" t="s">
        <v>0</v>
      </c>
      <c r="G3183" t="s">
        <v>8490</v>
      </c>
      <c r="I3183" t="s">
        <v>311</v>
      </c>
      <c r="J3183">
        <v>12</v>
      </c>
    </row>
    <row r="3184" spans="1:10" x14ac:dyDescent="0.35">
      <c r="A3184" t="s">
        <v>15159</v>
      </c>
      <c r="B3184">
        <v>93</v>
      </c>
      <c r="C3184">
        <v>25</v>
      </c>
      <c r="D3184">
        <v>1533</v>
      </c>
      <c r="E3184" t="s">
        <v>311</v>
      </c>
      <c r="F3184" t="s">
        <v>0</v>
      </c>
      <c r="G3184" t="s">
        <v>10944</v>
      </c>
      <c r="I3184" t="s">
        <v>311</v>
      </c>
      <c r="J3184">
        <v>13</v>
      </c>
    </row>
    <row r="3185" spans="1:10" x14ac:dyDescent="0.35">
      <c r="A3185" t="s">
        <v>15164</v>
      </c>
      <c r="B3185">
        <v>133</v>
      </c>
      <c r="C3185">
        <v>24</v>
      </c>
      <c r="D3185">
        <v>1536</v>
      </c>
      <c r="E3185" t="s">
        <v>311</v>
      </c>
      <c r="F3185" t="s">
        <v>0</v>
      </c>
      <c r="G3185" t="s">
        <v>15165</v>
      </c>
      <c r="I3185" t="s">
        <v>311</v>
      </c>
      <c r="J3185">
        <v>7</v>
      </c>
    </row>
    <row r="3186" spans="1:10" x14ac:dyDescent="0.35">
      <c r="A3186" t="s">
        <v>15169</v>
      </c>
      <c r="B3186">
        <v>49</v>
      </c>
      <c r="C3186">
        <v>22</v>
      </c>
      <c r="D3186">
        <v>1543</v>
      </c>
      <c r="E3186" t="s">
        <v>311</v>
      </c>
      <c r="F3186" t="s">
        <v>0</v>
      </c>
      <c r="G3186" t="s">
        <v>4921</v>
      </c>
      <c r="I3186" t="s">
        <v>311</v>
      </c>
      <c r="J3186">
        <v>6</v>
      </c>
    </row>
    <row r="3187" spans="1:10" x14ac:dyDescent="0.35">
      <c r="A3187" t="s">
        <v>15171</v>
      </c>
      <c r="B3187">
        <v>351</v>
      </c>
      <c r="C3187">
        <v>22</v>
      </c>
      <c r="D3187">
        <v>1543</v>
      </c>
      <c r="E3187" t="s">
        <v>311</v>
      </c>
      <c r="F3187" t="s">
        <v>0</v>
      </c>
      <c r="G3187" t="s">
        <v>10944</v>
      </c>
      <c r="I3187" t="s">
        <v>311</v>
      </c>
      <c r="J3187">
        <v>3</v>
      </c>
    </row>
    <row r="3188" spans="1:10" x14ac:dyDescent="0.35">
      <c r="A3188" t="s">
        <v>15172</v>
      </c>
      <c r="B3188">
        <v>213</v>
      </c>
      <c r="C3188">
        <v>21</v>
      </c>
      <c r="D3188">
        <v>1546</v>
      </c>
      <c r="E3188" t="s">
        <v>311</v>
      </c>
      <c r="F3188" t="s">
        <v>0</v>
      </c>
      <c r="G3188" t="s">
        <v>1838</v>
      </c>
      <c r="I3188" t="s">
        <v>311</v>
      </c>
      <c r="J3188">
        <v>21</v>
      </c>
    </row>
    <row r="3189" spans="1:10" x14ac:dyDescent="0.35">
      <c r="A3189" t="s">
        <v>15176</v>
      </c>
      <c r="B3189">
        <v>115</v>
      </c>
      <c r="C3189">
        <v>20</v>
      </c>
      <c r="D3189">
        <v>1547</v>
      </c>
      <c r="E3189" t="s">
        <v>311</v>
      </c>
      <c r="F3189" t="s">
        <v>0</v>
      </c>
      <c r="G3189" t="s">
        <v>15177</v>
      </c>
      <c r="I3189" t="s">
        <v>311</v>
      </c>
      <c r="J3189">
        <v>22</v>
      </c>
    </row>
    <row r="3190" spans="1:10" x14ac:dyDescent="0.35">
      <c r="A3190" t="s">
        <v>15178</v>
      </c>
      <c r="B3190">
        <v>85</v>
      </c>
      <c r="C3190">
        <v>20</v>
      </c>
      <c r="D3190">
        <v>1547</v>
      </c>
      <c r="E3190" t="s">
        <v>311</v>
      </c>
      <c r="F3190" t="s">
        <v>0</v>
      </c>
      <c r="G3190" t="s">
        <v>15179</v>
      </c>
      <c r="I3190" t="s">
        <v>311</v>
      </c>
      <c r="J3190">
        <v>9</v>
      </c>
    </row>
    <row r="3191" spans="1:10" x14ac:dyDescent="0.35">
      <c r="A3191" t="s">
        <v>15182</v>
      </c>
      <c r="B3191">
        <v>27</v>
      </c>
      <c r="C3191">
        <v>19</v>
      </c>
      <c r="D3191">
        <v>1553</v>
      </c>
      <c r="E3191" t="s">
        <v>311</v>
      </c>
      <c r="F3191" t="s">
        <v>0</v>
      </c>
      <c r="G3191" t="s">
        <v>15183</v>
      </c>
      <c r="I3191" t="s">
        <v>311</v>
      </c>
      <c r="J3191">
        <v>10</v>
      </c>
    </row>
    <row r="3192" spans="1:10" x14ac:dyDescent="0.35">
      <c r="A3192" t="s">
        <v>15184</v>
      </c>
      <c r="B3192">
        <v>131</v>
      </c>
      <c r="C3192">
        <v>19</v>
      </c>
      <c r="D3192">
        <v>1553</v>
      </c>
      <c r="E3192" t="s">
        <v>311</v>
      </c>
      <c r="F3192" t="s">
        <v>0</v>
      </c>
      <c r="G3192" t="s">
        <v>15185</v>
      </c>
      <c r="I3192" t="s">
        <v>311</v>
      </c>
      <c r="J3192">
        <v>7</v>
      </c>
    </row>
    <row r="3193" spans="1:10" x14ac:dyDescent="0.35">
      <c r="A3193" t="s">
        <v>15187</v>
      </c>
      <c r="B3193">
        <v>13</v>
      </c>
      <c r="C3193">
        <v>18</v>
      </c>
      <c r="D3193">
        <v>1557</v>
      </c>
      <c r="E3193" t="s">
        <v>311</v>
      </c>
      <c r="F3193" t="s">
        <v>0</v>
      </c>
      <c r="G3193" t="s">
        <v>1900</v>
      </c>
      <c r="I3193" t="s">
        <v>311</v>
      </c>
      <c r="J3193">
        <v>13</v>
      </c>
    </row>
    <row r="3194" spans="1:10" x14ac:dyDescent="0.35">
      <c r="A3194" t="s">
        <v>15188</v>
      </c>
      <c r="B3194">
        <v>24</v>
      </c>
      <c r="C3194">
        <v>18</v>
      </c>
      <c r="D3194">
        <v>1557</v>
      </c>
      <c r="E3194" t="s">
        <v>311</v>
      </c>
      <c r="F3194" t="s">
        <v>0</v>
      </c>
      <c r="G3194" t="s">
        <v>4219</v>
      </c>
      <c r="I3194" t="s">
        <v>311</v>
      </c>
      <c r="J3194">
        <v>0</v>
      </c>
    </row>
    <row r="3195" spans="1:10" x14ac:dyDescent="0.35">
      <c r="A3195" t="s">
        <v>15193</v>
      </c>
      <c r="B3195">
        <v>52</v>
      </c>
      <c r="C3195">
        <v>17</v>
      </c>
      <c r="D3195">
        <v>1560</v>
      </c>
      <c r="E3195" t="s">
        <v>311</v>
      </c>
      <c r="F3195" t="s">
        <v>0</v>
      </c>
      <c r="G3195" t="s">
        <v>6759</v>
      </c>
      <c r="I3195" t="s">
        <v>311</v>
      </c>
      <c r="J3195">
        <v>9</v>
      </c>
    </row>
    <row r="3196" spans="1:10" x14ac:dyDescent="0.35">
      <c r="A3196" t="s">
        <v>15196</v>
      </c>
      <c r="B3196">
        <v>47</v>
      </c>
      <c r="C3196">
        <v>16</v>
      </c>
      <c r="D3196">
        <v>1566</v>
      </c>
      <c r="E3196" t="s">
        <v>311</v>
      </c>
      <c r="F3196" t="s">
        <v>0</v>
      </c>
      <c r="G3196" t="s">
        <v>4921</v>
      </c>
      <c r="I3196" t="s">
        <v>311</v>
      </c>
      <c r="J3196">
        <v>5</v>
      </c>
    </row>
    <row r="3197" spans="1:10" x14ac:dyDescent="0.35">
      <c r="A3197" t="s">
        <v>15214</v>
      </c>
      <c r="B3197">
        <v>66</v>
      </c>
      <c r="C3197">
        <v>13</v>
      </c>
      <c r="D3197">
        <v>1584</v>
      </c>
      <c r="E3197" t="s">
        <v>311</v>
      </c>
      <c r="F3197" t="s">
        <v>0</v>
      </c>
      <c r="G3197" t="s">
        <v>9233</v>
      </c>
      <c r="I3197" t="s">
        <v>311</v>
      </c>
      <c r="J3197">
        <v>7</v>
      </c>
    </row>
    <row r="3198" spans="1:10" x14ac:dyDescent="0.35">
      <c r="A3198" t="s">
        <v>15215</v>
      </c>
      <c r="B3198">
        <v>89</v>
      </c>
      <c r="C3198">
        <v>13</v>
      </c>
      <c r="D3198">
        <v>1584</v>
      </c>
      <c r="E3198" t="s">
        <v>311</v>
      </c>
      <c r="F3198" t="s">
        <v>0</v>
      </c>
      <c r="G3198" t="s">
        <v>9016</v>
      </c>
      <c r="I3198" t="s">
        <v>311</v>
      </c>
      <c r="J3198">
        <v>6</v>
      </c>
    </row>
    <row r="3199" spans="1:10" x14ac:dyDescent="0.35">
      <c r="A3199" t="s">
        <v>15217</v>
      </c>
      <c r="B3199">
        <v>17</v>
      </c>
      <c r="C3199">
        <v>13</v>
      </c>
      <c r="D3199">
        <v>1584</v>
      </c>
      <c r="E3199" t="s">
        <v>311</v>
      </c>
      <c r="F3199" t="s">
        <v>0</v>
      </c>
      <c r="G3199" t="s">
        <v>4921</v>
      </c>
      <c r="I3199" t="s">
        <v>311</v>
      </c>
      <c r="J3199">
        <v>4</v>
      </c>
    </row>
    <row r="3200" spans="1:10" x14ac:dyDescent="0.35">
      <c r="A3200" t="s">
        <v>15221</v>
      </c>
      <c r="B3200">
        <v>28</v>
      </c>
      <c r="C3200">
        <v>12</v>
      </c>
      <c r="D3200">
        <v>1590</v>
      </c>
      <c r="E3200" t="s">
        <v>311</v>
      </c>
      <c r="F3200" t="s">
        <v>0</v>
      </c>
      <c r="G3200" t="s">
        <v>4921</v>
      </c>
      <c r="I3200" t="s">
        <v>311</v>
      </c>
      <c r="J3200">
        <v>2</v>
      </c>
    </row>
    <row r="3201" spans="1:10" x14ac:dyDescent="0.35">
      <c r="A3201" t="s">
        <v>15222</v>
      </c>
      <c r="B3201">
        <v>40</v>
      </c>
      <c r="C3201">
        <v>12</v>
      </c>
      <c r="D3201">
        <v>1590</v>
      </c>
      <c r="E3201" t="s">
        <v>311</v>
      </c>
      <c r="F3201" t="s">
        <v>0</v>
      </c>
      <c r="G3201" t="s">
        <v>10944</v>
      </c>
      <c r="I3201" t="s">
        <v>311</v>
      </c>
      <c r="J3201">
        <v>4</v>
      </c>
    </row>
    <row r="3202" spans="1:10" x14ac:dyDescent="0.35">
      <c r="A3202" t="s">
        <v>15224</v>
      </c>
      <c r="B3202">
        <v>166</v>
      </c>
      <c r="C3202">
        <v>12</v>
      </c>
      <c r="D3202">
        <v>1590</v>
      </c>
      <c r="E3202" t="s">
        <v>311</v>
      </c>
      <c r="F3202" t="s">
        <v>0</v>
      </c>
      <c r="G3202" t="s">
        <v>8272</v>
      </c>
      <c r="I3202" t="s">
        <v>311</v>
      </c>
      <c r="J3202">
        <v>2</v>
      </c>
    </row>
    <row r="3203" spans="1:10" x14ac:dyDescent="0.35">
      <c r="A3203" t="s">
        <v>15227</v>
      </c>
      <c r="B3203">
        <v>3</v>
      </c>
      <c r="C3203">
        <v>11</v>
      </c>
      <c r="D3203">
        <v>1596</v>
      </c>
      <c r="E3203" t="s">
        <v>311</v>
      </c>
      <c r="F3203" t="s">
        <v>0</v>
      </c>
      <c r="G3203" t="s">
        <v>2228</v>
      </c>
      <c r="I3203" t="s">
        <v>311</v>
      </c>
      <c r="J3203">
        <v>3</v>
      </c>
    </row>
    <row r="3204" spans="1:10" x14ac:dyDescent="0.35">
      <c r="A3204" t="s">
        <v>15233</v>
      </c>
      <c r="B3204">
        <v>1255</v>
      </c>
      <c r="C3204">
        <v>10</v>
      </c>
      <c r="D3204">
        <v>1602</v>
      </c>
      <c r="E3204" t="s">
        <v>311</v>
      </c>
      <c r="F3204" t="s">
        <v>0</v>
      </c>
      <c r="G3204" t="s">
        <v>9016</v>
      </c>
      <c r="I3204" t="s">
        <v>311</v>
      </c>
      <c r="J3204">
        <v>4</v>
      </c>
    </row>
    <row r="3205" spans="1:10" x14ac:dyDescent="0.35">
      <c r="A3205" t="s">
        <v>15238</v>
      </c>
      <c r="B3205">
        <v>6</v>
      </c>
      <c r="C3205">
        <v>9</v>
      </c>
      <c r="D3205">
        <v>1608</v>
      </c>
      <c r="E3205" t="s">
        <v>311</v>
      </c>
      <c r="F3205" t="s">
        <v>0</v>
      </c>
      <c r="G3205" t="s">
        <v>2520</v>
      </c>
      <c r="I3205" t="s">
        <v>311</v>
      </c>
      <c r="J3205">
        <v>6</v>
      </c>
    </row>
    <row r="3206" spans="1:10" x14ac:dyDescent="0.35">
      <c r="A3206" t="s">
        <v>15248</v>
      </c>
      <c r="B3206">
        <v>732</v>
      </c>
      <c r="C3206">
        <v>8</v>
      </c>
      <c r="D3206">
        <v>1614</v>
      </c>
      <c r="E3206" t="s">
        <v>334</v>
      </c>
      <c r="F3206" t="s">
        <v>0</v>
      </c>
      <c r="G3206" t="s">
        <v>2987</v>
      </c>
      <c r="H3206">
        <v>0.23200000000000001</v>
      </c>
      <c r="I3206">
        <v>0.69</v>
      </c>
      <c r="J3206">
        <v>11</v>
      </c>
    </row>
    <row r="3207" spans="1:10" x14ac:dyDescent="0.35">
      <c r="A3207" t="s">
        <v>15251</v>
      </c>
      <c r="B3207">
        <v>74</v>
      </c>
      <c r="C3207">
        <v>8</v>
      </c>
      <c r="D3207">
        <v>1614</v>
      </c>
      <c r="E3207" t="s">
        <v>311</v>
      </c>
      <c r="F3207" t="s">
        <v>0</v>
      </c>
      <c r="G3207" t="s">
        <v>9016</v>
      </c>
      <c r="I3207" t="s">
        <v>311</v>
      </c>
      <c r="J3207">
        <v>7</v>
      </c>
    </row>
    <row r="3208" spans="1:10" x14ac:dyDescent="0.35">
      <c r="A3208" t="s">
        <v>15257</v>
      </c>
      <c r="B3208">
        <v>72</v>
      </c>
      <c r="C3208">
        <v>7</v>
      </c>
      <c r="D3208">
        <v>1622</v>
      </c>
      <c r="E3208" t="s">
        <v>311</v>
      </c>
      <c r="F3208" t="s">
        <v>0</v>
      </c>
      <c r="G3208" t="s">
        <v>15258</v>
      </c>
      <c r="I3208" t="s">
        <v>311</v>
      </c>
      <c r="J3208">
        <v>5</v>
      </c>
    </row>
    <row r="3209" spans="1:10" x14ac:dyDescent="0.35">
      <c r="A3209" t="s">
        <v>15280</v>
      </c>
      <c r="B3209">
        <v>274</v>
      </c>
      <c r="C3209">
        <v>4</v>
      </c>
      <c r="D3209">
        <v>1639</v>
      </c>
      <c r="E3209" t="s">
        <v>311</v>
      </c>
      <c r="F3209" t="s">
        <v>0</v>
      </c>
      <c r="G3209" t="s">
        <v>15177</v>
      </c>
      <c r="I3209" t="s">
        <v>311</v>
      </c>
      <c r="J3209">
        <v>2</v>
      </c>
    </row>
    <row r="3210" spans="1:10" x14ac:dyDescent="0.35">
      <c r="A3210" t="s">
        <v>15282</v>
      </c>
      <c r="B3210">
        <v>3</v>
      </c>
      <c r="C3210">
        <v>4</v>
      </c>
      <c r="D3210">
        <v>1639</v>
      </c>
      <c r="E3210" t="s">
        <v>311</v>
      </c>
      <c r="F3210" t="s">
        <v>0</v>
      </c>
      <c r="G3210" t="s">
        <v>311</v>
      </c>
      <c r="I3210" t="s">
        <v>311</v>
      </c>
      <c r="J3210">
        <v>1</v>
      </c>
    </row>
  </sheetData>
  <autoFilter ref="A1:J1716" xr:uid="{9A1D21FD-B833-4FE5-84E6-CFC171253BB3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5C54-F12D-4C64-ADEF-8A475C76F3C2}">
  <sheetPr filterMode="1"/>
  <dimension ref="A1:J4386"/>
  <sheetViews>
    <sheetView topLeftCell="A4380" workbookViewId="0">
      <selection activeCell="H2278" sqref="H2278:H4386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15347</v>
      </c>
      <c r="B2">
        <v>1195</v>
      </c>
      <c r="C2">
        <v>21615</v>
      </c>
      <c r="D2">
        <v>1</v>
      </c>
      <c r="E2" t="s">
        <v>319</v>
      </c>
      <c r="F2" t="s">
        <v>0</v>
      </c>
      <c r="G2" t="s">
        <v>2051</v>
      </c>
      <c r="H2">
        <v>9.0180000000000007</v>
      </c>
      <c r="I2">
        <v>87.34</v>
      </c>
      <c r="J2">
        <v>259</v>
      </c>
    </row>
    <row r="3" spans="1:10" x14ac:dyDescent="0.35">
      <c r="A3" t="s">
        <v>15348</v>
      </c>
      <c r="B3">
        <v>931</v>
      </c>
      <c r="C3">
        <v>21353</v>
      </c>
      <c r="D3">
        <v>2</v>
      </c>
      <c r="E3" t="s">
        <v>319</v>
      </c>
      <c r="F3" t="s">
        <v>0</v>
      </c>
      <c r="G3" t="s">
        <v>2115</v>
      </c>
      <c r="H3">
        <v>11.208</v>
      </c>
      <c r="I3">
        <v>96.69</v>
      </c>
      <c r="J3">
        <v>127</v>
      </c>
    </row>
    <row r="4" spans="1:10" x14ac:dyDescent="0.35">
      <c r="A4" t="s">
        <v>15349</v>
      </c>
      <c r="B4">
        <v>1962</v>
      </c>
      <c r="C4">
        <v>17893</v>
      </c>
      <c r="D4">
        <v>3</v>
      </c>
      <c r="E4" t="s">
        <v>319</v>
      </c>
      <c r="F4" t="s">
        <v>0</v>
      </c>
      <c r="G4" t="s">
        <v>1849</v>
      </c>
      <c r="H4">
        <v>5.2350000000000003</v>
      </c>
      <c r="I4">
        <v>73.12</v>
      </c>
      <c r="J4">
        <v>422</v>
      </c>
    </row>
    <row r="5" spans="1:10" x14ac:dyDescent="0.35">
      <c r="A5" t="s">
        <v>15350</v>
      </c>
      <c r="B5">
        <v>473</v>
      </c>
      <c r="C5">
        <v>15760</v>
      </c>
      <c r="D5">
        <v>4</v>
      </c>
      <c r="E5" t="s">
        <v>319</v>
      </c>
      <c r="F5" t="s">
        <v>0</v>
      </c>
      <c r="G5" t="s">
        <v>2645</v>
      </c>
      <c r="H5">
        <v>19.568000000000001</v>
      </c>
      <c r="I5">
        <v>93.99</v>
      </c>
      <c r="J5">
        <v>473</v>
      </c>
    </row>
    <row r="6" spans="1:10" x14ac:dyDescent="0.35">
      <c r="A6" t="s">
        <v>15351</v>
      </c>
      <c r="B6">
        <v>2440</v>
      </c>
      <c r="C6">
        <v>12354</v>
      </c>
      <c r="D6">
        <v>5</v>
      </c>
      <c r="E6" t="s">
        <v>312</v>
      </c>
      <c r="F6" t="s">
        <v>0</v>
      </c>
      <c r="G6" t="s">
        <v>15352</v>
      </c>
      <c r="H6">
        <v>2.488</v>
      </c>
      <c r="I6">
        <v>37.049999999999997</v>
      </c>
      <c r="J6">
        <v>852</v>
      </c>
    </row>
    <row r="7" spans="1:10" x14ac:dyDescent="0.35">
      <c r="A7" t="s">
        <v>15353</v>
      </c>
      <c r="B7">
        <v>635</v>
      </c>
      <c r="C7">
        <v>12118</v>
      </c>
      <c r="D7">
        <v>6</v>
      </c>
      <c r="E7" t="s">
        <v>319</v>
      </c>
      <c r="F7" t="s">
        <v>0</v>
      </c>
      <c r="G7" t="s">
        <v>1751</v>
      </c>
      <c r="H7">
        <v>13.391</v>
      </c>
      <c r="I7">
        <v>88.92</v>
      </c>
      <c r="J7">
        <v>635</v>
      </c>
    </row>
    <row r="8" spans="1:10" x14ac:dyDescent="0.35">
      <c r="A8" t="s">
        <v>15354</v>
      </c>
      <c r="B8">
        <v>2473</v>
      </c>
      <c r="C8">
        <v>11019</v>
      </c>
      <c r="D8">
        <v>7</v>
      </c>
      <c r="E8" t="s">
        <v>312</v>
      </c>
      <c r="F8" t="s">
        <v>0</v>
      </c>
      <c r="G8" t="s">
        <v>2073</v>
      </c>
      <c r="H8">
        <v>2.323</v>
      </c>
      <c r="I8">
        <v>28.82</v>
      </c>
      <c r="J8">
        <v>282</v>
      </c>
    </row>
    <row r="9" spans="1:10" x14ac:dyDescent="0.35">
      <c r="A9" t="s">
        <v>15355</v>
      </c>
      <c r="B9">
        <v>645</v>
      </c>
      <c r="C9">
        <v>9131</v>
      </c>
      <c r="D9">
        <v>8</v>
      </c>
      <c r="E9" t="s">
        <v>328</v>
      </c>
      <c r="F9" t="s">
        <v>0</v>
      </c>
      <c r="G9" t="s">
        <v>2131</v>
      </c>
      <c r="H9">
        <v>7.5780000000000003</v>
      </c>
      <c r="I9">
        <v>74.56</v>
      </c>
      <c r="J9">
        <v>168</v>
      </c>
    </row>
    <row r="10" spans="1:10" x14ac:dyDescent="0.35">
      <c r="A10" t="s">
        <v>15356</v>
      </c>
      <c r="B10">
        <v>1263</v>
      </c>
      <c r="C10">
        <v>8736</v>
      </c>
      <c r="D10">
        <v>9</v>
      </c>
      <c r="E10" t="s">
        <v>312</v>
      </c>
      <c r="F10" t="s">
        <v>0</v>
      </c>
      <c r="G10" t="s">
        <v>1693</v>
      </c>
      <c r="H10">
        <v>3.4750000000000001</v>
      </c>
      <c r="I10">
        <v>46.06</v>
      </c>
      <c r="J10">
        <v>101</v>
      </c>
    </row>
    <row r="11" spans="1:10" x14ac:dyDescent="0.35">
      <c r="A11" t="s">
        <v>15357</v>
      </c>
      <c r="B11">
        <v>1719</v>
      </c>
      <c r="C11">
        <v>8579</v>
      </c>
      <c r="D11">
        <v>10</v>
      </c>
      <c r="E11" t="s">
        <v>312</v>
      </c>
      <c r="F11" t="s">
        <v>0</v>
      </c>
      <c r="G11" t="s">
        <v>1718</v>
      </c>
      <c r="H11">
        <v>2.9020000000000001</v>
      </c>
      <c r="I11">
        <v>35.880000000000003</v>
      </c>
      <c r="J11">
        <v>39</v>
      </c>
    </row>
    <row r="12" spans="1:10" x14ac:dyDescent="0.35">
      <c r="A12" t="s">
        <v>15358</v>
      </c>
      <c r="B12">
        <v>667</v>
      </c>
      <c r="C12">
        <v>8536</v>
      </c>
      <c r="D12">
        <v>11</v>
      </c>
      <c r="E12" t="s">
        <v>319</v>
      </c>
      <c r="F12" t="s">
        <v>0</v>
      </c>
      <c r="G12" t="s">
        <v>15359</v>
      </c>
      <c r="H12">
        <v>6.3550000000000004</v>
      </c>
      <c r="I12">
        <v>77.16</v>
      </c>
      <c r="J12">
        <v>665</v>
      </c>
    </row>
    <row r="13" spans="1:10" x14ac:dyDescent="0.35">
      <c r="A13" t="s">
        <v>15360</v>
      </c>
      <c r="B13">
        <v>1071</v>
      </c>
      <c r="C13">
        <v>8020</v>
      </c>
      <c r="D13">
        <v>12</v>
      </c>
      <c r="E13" t="s">
        <v>328</v>
      </c>
      <c r="F13" t="s">
        <v>0</v>
      </c>
      <c r="G13" t="s">
        <v>15361</v>
      </c>
      <c r="H13">
        <v>4.5259999999999998</v>
      </c>
      <c r="I13">
        <v>56.52</v>
      </c>
      <c r="J13">
        <v>1060</v>
      </c>
    </row>
    <row r="14" spans="1:10" x14ac:dyDescent="0.35">
      <c r="A14" t="s">
        <v>15362</v>
      </c>
      <c r="B14">
        <v>1540</v>
      </c>
      <c r="C14">
        <v>7701</v>
      </c>
      <c r="D14">
        <v>13</v>
      </c>
      <c r="E14" t="s">
        <v>328</v>
      </c>
      <c r="F14" t="s">
        <v>0</v>
      </c>
      <c r="G14" t="s">
        <v>3704</v>
      </c>
      <c r="H14">
        <v>2.4390000000000001</v>
      </c>
      <c r="I14">
        <v>66.42</v>
      </c>
      <c r="J14">
        <v>546</v>
      </c>
    </row>
    <row r="15" spans="1:10" x14ac:dyDescent="0.35">
      <c r="A15" t="s">
        <v>15363</v>
      </c>
      <c r="B15">
        <v>533</v>
      </c>
      <c r="C15">
        <v>7551</v>
      </c>
      <c r="D15">
        <v>14</v>
      </c>
      <c r="E15" t="s">
        <v>319</v>
      </c>
      <c r="F15" t="s">
        <v>0</v>
      </c>
      <c r="G15" t="s">
        <v>6100</v>
      </c>
      <c r="H15">
        <v>7.7229999999999999</v>
      </c>
      <c r="I15">
        <v>78.040000000000006</v>
      </c>
      <c r="J15">
        <v>532</v>
      </c>
    </row>
    <row r="16" spans="1:10" x14ac:dyDescent="0.35">
      <c r="A16" t="s">
        <v>15364</v>
      </c>
      <c r="B16">
        <v>937</v>
      </c>
      <c r="C16">
        <v>7060</v>
      </c>
      <c r="D16">
        <v>15</v>
      </c>
      <c r="E16" t="s">
        <v>328</v>
      </c>
      <c r="F16" t="s">
        <v>0</v>
      </c>
      <c r="G16" t="s">
        <v>8032</v>
      </c>
      <c r="H16">
        <v>3.5310000000000001</v>
      </c>
      <c r="I16">
        <v>55.51</v>
      </c>
      <c r="J16">
        <v>110</v>
      </c>
    </row>
    <row r="17" spans="1:10" x14ac:dyDescent="0.35">
      <c r="A17" t="s">
        <v>15365</v>
      </c>
      <c r="B17">
        <v>384</v>
      </c>
      <c r="C17">
        <v>6597</v>
      </c>
      <c r="D17">
        <v>16</v>
      </c>
      <c r="E17" t="s">
        <v>319</v>
      </c>
      <c r="F17" t="s">
        <v>0</v>
      </c>
      <c r="G17" t="s">
        <v>15366</v>
      </c>
      <c r="H17">
        <v>9.4700000000000006</v>
      </c>
      <c r="I17">
        <v>85.96</v>
      </c>
      <c r="J17">
        <v>139</v>
      </c>
    </row>
    <row r="18" spans="1:10" x14ac:dyDescent="0.35">
      <c r="A18" t="s">
        <v>15367</v>
      </c>
      <c r="B18">
        <v>696</v>
      </c>
      <c r="C18">
        <v>5838</v>
      </c>
      <c r="D18">
        <v>17</v>
      </c>
      <c r="E18" t="s">
        <v>319</v>
      </c>
      <c r="F18" t="s">
        <v>0</v>
      </c>
      <c r="G18" t="s">
        <v>15368</v>
      </c>
      <c r="H18">
        <v>3.53</v>
      </c>
      <c r="I18">
        <v>78.33</v>
      </c>
      <c r="J18">
        <v>329</v>
      </c>
    </row>
    <row r="19" spans="1:10" x14ac:dyDescent="0.35">
      <c r="A19" t="s">
        <v>15369</v>
      </c>
      <c r="B19">
        <v>778</v>
      </c>
      <c r="C19">
        <v>5827</v>
      </c>
      <c r="D19">
        <v>18</v>
      </c>
      <c r="E19" t="s">
        <v>328</v>
      </c>
      <c r="F19" t="s">
        <v>0</v>
      </c>
      <c r="G19" t="s">
        <v>2838</v>
      </c>
      <c r="H19">
        <v>3.9430000000000001</v>
      </c>
      <c r="I19">
        <v>69.540000000000006</v>
      </c>
      <c r="J19">
        <v>323</v>
      </c>
    </row>
    <row r="20" spans="1:10" x14ac:dyDescent="0.35">
      <c r="A20" t="s">
        <v>15370</v>
      </c>
      <c r="B20">
        <v>779</v>
      </c>
      <c r="C20">
        <v>5734</v>
      </c>
      <c r="D20">
        <v>19</v>
      </c>
      <c r="E20" t="s">
        <v>319</v>
      </c>
      <c r="F20" t="s">
        <v>0</v>
      </c>
      <c r="G20" t="s">
        <v>7917</v>
      </c>
      <c r="H20">
        <v>3.5070000000000001</v>
      </c>
      <c r="I20">
        <v>86.54</v>
      </c>
      <c r="J20">
        <v>30</v>
      </c>
    </row>
    <row r="21" spans="1:10" x14ac:dyDescent="0.35">
      <c r="A21" t="s">
        <v>15371</v>
      </c>
      <c r="B21">
        <v>772</v>
      </c>
      <c r="C21">
        <v>5404</v>
      </c>
      <c r="D21">
        <v>20</v>
      </c>
      <c r="E21" t="s">
        <v>328</v>
      </c>
      <c r="F21" t="s">
        <v>0</v>
      </c>
      <c r="G21" t="s">
        <v>15372</v>
      </c>
      <c r="H21">
        <v>3.5139999999999998</v>
      </c>
      <c r="I21">
        <v>48.98</v>
      </c>
      <c r="J21">
        <v>306</v>
      </c>
    </row>
    <row r="22" spans="1:10" x14ac:dyDescent="0.35">
      <c r="A22" t="s">
        <v>15373</v>
      </c>
      <c r="B22">
        <v>578</v>
      </c>
      <c r="C22">
        <v>5394</v>
      </c>
      <c r="D22">
        <v>21</v>
      </c>
      <c r="E22" t="s">
        <v>328</v>
      </c>
      <c r="F22" t="s">
        <v>0</v>
      </c>
      <c r="G22" t="s">
        <v>1751</v>
      </c>
      <c r="H22">
        <v>5.173</v>
      </c>
      <c r="I22">
        <v>54.38</v>
      </c>
      <c r="J22">
        <v>578</v>
      </c>
    </row>
    <row r="23" spans="1:10" x14ac:dyDescent="0.35">
      <c r="A23" t="s">
        <v>15374</v>
      </c>
      <c r="B23">
        <v>636</v>
      </c>
      <c r="C23">
        <v>5325</v>
      </c>
      <c r="D23">
        <v>22</v>
      </c>
      <c r="E23" t="s">
        <v>319</v>
      </c>
      <c r="F23" t="s">
        <v>0</v>
      </c>
      <c r="G23" t="s">
        <v>15375</v>
      </c>
      <c r="H23">
        <v>4.1779999999999999</v>
      </c>
      <c r="I23">
        <v>74.19</v>
      </c>
      <c r="J23">
        <v>72</v>
      </c>
    </row>
    <row r="24" spans="1:10" x14ac:dyDescent="0.35">
      <c r="A24" t="s">
        <v>15376</v>
      </c>
      <c r="B24">
        <v>237</v>
      </c>
      <c r="C24">
        <v>5264</v>
      </c>
      <c r="D24">
        <v>23</v>
      </c>
      <c r="E24" t="s">
        <v>319</v>
      </c>
      <c r="F24" t="s">
        <v>0</v>
      </c>
      <c r="G24" t="s">
        <v>1693</v>
      </c>
      <c r="H24">
        <v>11.75</v>
      </c>
      <c r="I24">
        <v>93.37</v>
      </c>
      <c r="J24">
        <v>55</v>
      </c>
    </row>
    <row r="25" spans="1:10" x14ac:dyDescent="0.35">
      <c r="A25" t="s">
        <v>15377</v>
      </c>
      <c r="B25">
        <v>739</v>
      </c>
      <c r="C25">
        <v>5185</v>
      </c>
      <c r="D25">
        <v>24</v>
      </c>
      <c r="E25" t="s">
        <v>328</v>
      </c>
      <c r="F25" t="s">
        <v>0</v>
      </c>
      <c r="G25" t="s">
        <v>15378</v>
      </c>
      <c r="H25">
        <v>3.3380000000000001</v>
      </c>
      <c r="I25">
        <v>58.26</v>
      </c>
      <c r="J25">
        <v>51</v>
      </c>
    </row>
    <row r="26" spans="1:10" x14ac:dyDescent="0.35">
      <c r="A26" t="s">
        <v>15379</v>
      </c>
      <c r="B26">
        <v>3626</v>
      </c>
      <c r="C26">
        <v>5062</v>
      </c>
      <c r="D26">
        <v>25</v>
      </c>
      <c r="E26" t="s">
        <v>334</v>
      </c>
      <c r="F26" t="s">
        <v>0</v>
      </c>
      <c r="G26" t="s">
        <v>2135</v>
      </c>
      <c r="H26">
        <v>0.61</v>
      </c>
      <c r="I26">
        <v>0.86</v>
      </c>
      <c r="J26">
        <v>3623</v>
      </c>
    </row>
    <row r="27" spans="1:10" x14ac:dyDescent="0.35">
      <c r="A27" t="s">
        <v>15380</v>
      </c>
      <c r="B27">
        <v>297</v>
      </c>
      <c r="C27">
        <v>5007</v>
      </c>
      <c r="D27">
        <v>26</v>
      </c>
      <c r="E27" t="s">
        <v>319</v>
      </c>
      <c r="F27" t="s">
        <v>0</v>
      </c>
      <c r="G27" t="s">
        <v>7029</v>
      </c>
      <c r="H27">
        <v>9.4339999999999993</v>
      </c>
      <c r="I27">
        <v>85.4</v>
      </c>
      <c r="J27">
        <v>297</v>
      </c>
    </row>
    <row r="28" spans="1:10" x14ac:dyDescent="0.35">
      <c r="A28" t="s">
        <v>15381</v>
      </c>
      <c r="B28">
        <v>403</v>
      </c>
      <c r="C28">
        <v>4773</v>
      </c>
      <c r="D28">
        <v>27</v>
      </c>
      <c r="E28" t="s">
        <v>328</v>
      </c>
      <c r="F28" t="s">
        <v>0</v>
      </c>
      <c r="G28" t="s">
        <v>3375</v>
      </c>
      <c r="H28">
        <v>6.0259999999999998</v>
      </c>
      <c r="I28">
        <v>68.36</v>
      </c>
      <c r="J28">
        <v>168</v>
      </c>
    </row>
    <row r="29" spans="1:10" x14ac:dyDescent="0.35">
      <c r="A29" t="s">
        <v>15382</v>
      </c>
      <c r="B29">
        <v>902</v>
      </c>
      <c r="C29">
        <v>4768</v>
      </c>
      <c r="D29">
        <v>28</v>
      </c>
      <c r="E29" t="s">
        <v>312</v>
      </c>
      <c r="F29" t="s">
        <v>0</v>
      </c>
      <c r="G29" t="s">
        <v>3331</v>
      </c>
      <c r="H29">
        <v>2.1019999999999999</v>
      </c>
      <c r="I29">
        <v>31.54</v>
      </c>
      <c r="J29">
        <v>171</v>
      </c>
    </row>
    <row r="30" spans="1:10" x14ac:dyDescent="0.35">
      <c r="A30" t="s">
        <v>15383</v>
      </c>
      <c r="B30">
        <v>609</v>
      </c>
      <c r="C30">
        <v>4664</v>
      </c>
      <c r="D30">
        <v>29</v>
      </c>
      <c r="E30" t="s">
        <v>319</v>
      </c>
      <c r="F30" t="s">
        <v>0</v>
      </c>
      <c r="G30" t="s">
        <v>3026</v>
      </c>
      <c r="H30">
        <v>4.0170000000000003</v>
      </c>
      <c r="I30">
        <v>82.96</v>
      </c>
      <c r="J30">
        <v>273</v>
      </c>
    </row>
    <row r="31" spans="1:10" x14ac:dyDescent="0.35">
      <c r="A31" t="s">
        <v>15384</v>
      </c>
      <c r="B31">
        <v>994</v>
      </c>
      <c r="C31">
        <v>4658</v>
      </c>
      <c r="D31">
        <v>30</v>
      </c>
      <c r="E31" t="s">
        <v>312</v>
      </c>
      <c r="F31" t="s">
        <v>0</v>
      </c>
      <c r="G31" t="s">
        <v>3823</v>
      </c>
      <c r="H31">
        <v>2.7309999999999999</v>
      </c>
      <c r="I31">
        <v>37.229999999999997</v>
      </c>
      <c r="J31">
        <v>34</v>
      </c>
    </row>
    <row r="32" spans="1:10" x14ac:dyDescent="0.35">
      <c r="A32" t="s">
        <v>15385</v>
      </c>
      <c r="B32">
        <v>693</v>
      </c>
      <c r="C32">
        <v>4583</v>
      </c>
      <c r="D32">
        <v>31</v>
      </c>
      <c r="E32" t="s">
        <v>328</v>
      </c>
      <c r="F32" t="s">
        <v>0</v>
      </c>
      <c r="G32" t="s">
        <v>15386</v>
      </c>
      <c r="H32">
        <v>3.5009999999999999</v>
      </c>
      <c r="I32">
        <v>69.25</v>
      </c>
      <c r="J32">
        <v>161</v>
      </c>
    </row>
    <row r="33" spans="1:10" x14ac:dyDescent="0.35">
      <c r="A33" t="s">
        <v>15387</v>
      </c>
      <c r="B33">
        <v>1447</v>
      </c>
      <c r="C33">
        <v>4577</v>
      </c>
      <c r="D33">
        <v>32</v>
      </c>
      <c r="E33" t="s">
        <v>312</v>
      </c>
      <c r="F33" t="s">
        <v>0</v>
      </c>
      <c r="G33" t="s">
        <v>2657</v>
      </c>
      <c r="H33">
        <v>2.996</v>
      </c>
      <c r="I33">
        <v>29.51</v>
      </c>
      <c r="J33">
        <v>260</v>
      </c>
    </row>
    <row r="34" spans="1:10" x14ac:dyDescent="0.35">
      <c r="A34" t="s">
        <v>15388</v>
      </c>
      <c r="B34">
        <v>385</v>
      </c>
      <c r="C34">
        <v>4353</v>
      </c>
      <c r="D34">
        <v>33</v>
      </c>
      <c r="E34" t="s">
        <v>328</v>
      </c>
      <c r="F34" t="s">
        <v>0</v>
      </c>
      <c r="G34" t="s">
        <v>1693</v>
      </c>
      <c r="H34">
        <v>4.9969999999999999</v>
      </c>
      <c r="I34">
        <v>68.28</v>
      </c>
      <c r="J34">
        <v>21</v>
      </c>
    </row>
    <row r="35" spans="1:10" x14ac:dyDescent="0.35">
      <c r="A35" t="s">
        <v>15389</v>
      </c>
      <c r="B35">
        <v>651</v>
      </c>
      <c r="C35">
        <v>4348</v>
      </c>
      <c r="D35">
        <v>34</v>
      </c>
      <c r="E35" t="s">
        <v>319</v>
      </c>
      <c r="F35" t="s">
        <v>0</v>
      </c>
      <c r="G35" t="s">
        <v>15390</v>
      </c>
      <c r="H35">
        <v>4.859</v>
      </c>
      <c r="I35">
        <v>75.87</v>
      </c>
      <c r="J35">
        <v>75</v>
      </c>
    </row>
    <row r="36" spans="1:10" x14ac:dyDescent="0.35">
      <c r="A36" t="s">
        <v>15391</v>
      </c>
      <c r="B36">
        <v>817</v>
      </c>
      <c r="C36">
        <v>4347</v>
      </c>
      <c r="D36">
        <v>35</v>
      </c>
      <c r="E36" t="s">
        <v>312</v>
      </c>
      <c r="F36" t="s">
        <v>0</v>
      </c>
      <c r="G36" t="s">
        <v>2023</v>
      </c>
      <c r="H36">
        <v>2.7989999999999999</v>
      </c>
      <c r="I36">
        <v>43.66</v>
      </c>
      <c r="J36">
        <v>49</v>
      </c>
    </row>
    <row r="37" spans="1:10" x14ac:dyDescent="0.35">
      <c r="A37" t="s">
        <v>15392</v>
      </c>
      <c r="B37">
        <v>419</v>
      </c>
      <c r="C37">
        <v>4266</v>
      </c>
      <c r="D37">
        <v>36</v>
      </c>
      <c r="E37" t="s">
        <v>319</v>
      </c>
      <c r="F37" t="s">
        <v>0</v>
      </c>
      <c r="G37" t="s">
        <v>2178</v>
      </c>
      <c r="H37">
        <v>4.3639999999999999</v>
      </c>
      <c r="I37">
        <v>79.349999999999994</v>
      </c>
      <c r="J37">
        <v>10</v>
      </c>
    </row>
    <row r="38" spans="1:10" x14ac:dyDescent="0.35">
      <c r="A38" t="s">
        <v>15393</v>
      </c>
      <c r="B38">
        <v>352</v>
      </c>
      <c r="C38">
        <v>4255</v>
      </c>
      <c r="D38">
        <v>37</v>
      </c>
      <c r="E38" t="s">
        <v>319</v>
      </c>
      <c r="F38" t="s">
        <v>0</v>
      </c>
      <c r="G38" t="s">
        <v>13435</v>
      </c>
      <c r="H38">
        <v>5.7560000000000002</v>
      </c>
      <c r="I38">
        <v>76.31</v>
      </c>
      <c r="J38">
        <v>351</v>
      </c>
    </row>
    <row r="39" spans="1:10" x14ac:dyDescent="0.35">
      <c r="A39" t="s">
        <v>15394</v>
      </c>
      <c r="B39">
        <v>592</v>
      </c>
      <c r="C39">
        <v>4213</v>
      </c>
      <c r="D39">
        <v>38</v>
      </c>
      <c r="E39" t="s">
        <v>328</v>
      </c>
      <c r="F39" t="s">
        <v>0</v>
      </c>
      <c r="G39" t="s">
        <v>6729</v>
      </c>
      <c r="H39">
        <v>3.556</v>
      </c>
      <c r="I39">
        <v>59.61</v>
      </c>
      <c r="J39">
        <v>62</v>
      </c>
    </row>
    <row r="40" spans="1:10" x14ac:dyDescent="0.35">
      <c r="A40" t="s">
        <v>15395</v>
      </c>
      <c r="B40">
        <v>768</v>
      </c>
      <c r="C40">
        <v>4133</v>
      </c>
      <c r="D40">
        <v>39</v>
      </c>
      <c r="E40" t="s">
        <v>319</v>
      </c>
      <c r="F40" t="s">
        <v>0</v>
      </c>
      <c r="G40" t="s">
        <v>7137</v>
      </c>
      <c r="H40">
        <v>4.2770000000000001</v>
      </c>
      <c r="I40">
        <v>80.22</v>
      </c>
      <c r="J40">
        <v>187</v>
      </c>
    </row>
    <row r="41" spans="1:10" x14ac:dyDescent="0.35">
      <c r="A41" t="s">
        <v>15396</v>
      </c>
      <c r="B41">
        <v>352</v>
      </c>
      <c r="C41">
        <v>4100</v>
      </c>
      <c r="D41">
        <v>40</v>
      </c>
      <c r="E41" t="s">
        <v>319</v>
      </c>
      <c r="F41" t="s">
        <v>0</v>
      </c>
      <c r="G41" t="s">
        <v>2881</v>
      </c>
      <c r="H41">
        <v>6.8460000000000001</v>
      </c>
      <c r="I41">
        <v>78.98</v>
      </c>
      <c r="J41">
        <v>181</v>
      </c>
    </row>
    <row r="42" spans="1:10" x14ac:dyDescent="0.35">
      <c r="A42" t="s">
        <v>10735</v>
      </c>
      <c r="B42">
        <v>425</v>
      </c>
      <c r="C42">
        <v>4095</v>
      </c>
      <c r="D42">
        <v>41</v>
      </c>
      <c r="E42" t="s">
        <v>328</v>
      </c>
      <c r="F42" t="s">
        <v>0</v>
      </c>
      <c r="G42" t="s">
        <v>1904</v>
      </c>
      <c r="H42">
        <v>4.7830000000000004</v>
      </c>
      <c r="I42">
        <v>65.92</v>
      </c>
      <c r="J42">
        <v>12</v>
      </c>
    </row>
    <row r="43" spans="1:10" x14ac:dyDescent="0.35">
      <c r="A43" t="s">
        <v>15397</v>
      </c>
      <c r="B43">
        <v>750</v>
      </c>
      <c r="C43">
        <v>4001</v>
      </c>
      <c r="D43">
        <v>42</v>
      </c>
      <c r="E43" t="s">
        <v>328</v>
      </c>
      <c r="F43" t="s">
        <v>0</v>
      </c>
      <c r="G43" t="s">
        <v>1958</v>
      </c>
      <c r="H43">
        <v>3.23</v>
      </c>
      <c r="I43">
        <v>62.5</v>
      </c>
      <c r="J43">
        <v>179</v>
      </c>
    </row>
    <row r="44" spans="1:10" x14ac:dyDescent="0.35">
      <c r="A44" t="s">
        <v>15398</v>
      </c>
      <c r="B44">
        <v>752</v>
      </c>
      <c r="C44">
        <v>4000</v>
      </c>
      <c r="D44">
        <v>43</v>
      </c>
      <c r="E44" t="s">
        <v>328</v>
      </c>
      <c r="F44" t="s">
        <v>0</v>
      </c>
      <c r="G44" t="s">
        <v>2202</v>
      </c>
      <c r="H44">
        <v>3.7280000000000002</v>
      </c>
      <c r="I44">
        <v>63.11</v>
      </c>
      <c r="J44">
        <v>102</v>
      </c>
    </row>
    <row r="45" spans="1:10" x14ac:dyDescent="0.35">
      <c r="A45" t="s">
        <v>15399</v>
      </c>
      <c r="B45">
        <v>738</v>
      </c>
      <c r="C45">
        <v>3973</v>
      </c>
      <c r="D45">
        <v>44</v>
      </c>
      <c r="E45" t="s">
        <v>311</v>
      </c>
      <c r="F45" t="s">
        <v>0</v>
      </c>
      <c r="G45" t="s">
        <v>1798</v>
      </c>
      <c r="H45" t="s">
        <v>311</v>
      </c>
      <c r="I45" t="s">
        <v>311</v>
      </c>
      <c r="J45">
        <v>9</v>
      </c>
    </row>
    <row r="46" spans="1:10" x14ac:dyDescent="0.35">
      <c r="A46" t="s">
        <v>15400</v>
      </c>
      <c r="B46">
        <v>514</v>
      </c>
      <c r="C46">
        <v>3966</v>
      </c>
      <c r="D46">
        <v>45</v>
      </c>
      <c r="E46" t="s">
        <v>328</v>
      </c>
      <c r="F46" t="s">
        <v>0</v>
      </c>
      <c r="G46" t="s">
        <v>1711</v>
      </c>
      <c r="H46">
        <v>3.8050000000000002</v>
      </c>
      <c r="I46">
        <v>59.95</v>
      </c>
      <c r="J46">
        <v>60</v>
      </c>
    </row>
    <row r="47" spans="1:10" x14ac:dyDescent="0.35">
      <c r="A47" t="s">
        <v>15401</v>
      </c>
      <c r="B47">
        <v>447</v>
      </c>
      <c r="C47">
        <v>3916</v>
      </c>
      <c r="D47">
        <v>46</v>
      </c>
      <c r="E47" t="s">
        <v>319</v>
      </c>
      <c r="F47" t="s">
        <v>0</v>
      </c>
      <c r="G47" t="s">
        <v>15402</v>
      </c>
      <c r="H47">
        <v>5.0540000000000003</v>
      </c>
      <c r="I47">
        <v>89.47</v>
      </c>
      <c r="J47">
        <v>151</v>
      </c>
    </row>
    <row r="48" spans="1:10" x14ac:dyDescent="0.35">
      <c r="A48" t="s">
        <v>15403</v>
      </c>
      <c r="B48">
        <v>478</v>
      </c>
      <c r="C48">
        <v>3891</v>
      </c>
      <c r="D48">
        <v>47</v>
      </c>
      <c r="E48" t="s">
        <v>319</v>
      </c>
      <c r="F48" t="s">
        <v>0</v>
      </c>
      <c r="G48" t="s">
        <v>3026</v>
      </c>
      <c r="H48">
        <v>4.9649999999999999</v>
      </c>
      <c r="I48">
        <v>90.45</v>
      </c>
      <c r="J48">
        <v>65</v>
      </c>
    </row>
    <row r="49" spans="1:10" x14ac:dyDescent="0.35">
      <c r="A49" t="s">
        <v>15404</v>
      </c>
      <c r="B49">
        <v>437</v>
      </c>
      <c r="C49">
        <v>3867</v>
      </c>
      <c r="D49">
        <v>48</v>
      </c>
      <c r="E49" t="s">
        <v>319</v>
      </c>
      <c r="F49" t="s">
        <v>0</v>
      </c>
      <c r="G49" t="s">
        <v>7762</v>
      </c>
      <c r="H49">
        <v>4.5949999999999998</v>
      </c>
      <c r="I49">
        <v>77.66</v>
      </c>
      <c r="J49">
        <v>259</v>
      </c>
    </row>
    <row r="50" spans="1:10" x14ac:dyDescent="0.35">
      <c r="A50" t="s">
        <v>15405</v>
      </c>
      <c r="B50">
        <v>488</v>
      </c>
      <c r="C50">
        <v>3836</v>
      </c>
      <c r="D50">
        <v>49</v>
      </c>
      <c r="E50" t="s">
        <v>319</v>
      </c>
      <c r="F50" t="s">
        <v>0</v>
      </c>
      <c r="G50" t="s">
        <v>3628</v>
      </c>
      <c r="H50">
        <v>4.3689999999999998</v>
      </c>
      <c r="I50">
        <v>91.6</v>
      </c>
      <c r="J50">
        <v>381</v>
      </c>
    </row>
    <row r="51" spans="1:10" x14ac:dyDescent="0.35">
      <c r="A51" t="s">
        <v>15406</v>
      </c>
      <c r="B51">
        <v>416</v>
      </c>
      <c r="C51">
        <v>3814</v>
      </c>
      <c r="D51">
        <v>50</v>
      </c>
      <c r="E51" t="s">
        <v>328</v>
      </c>
      <c r="F51" t="s">
        <v>0</v>
      </c>
      <c r="G51" t="s">
        <v>1789</v>
      </c>
      <c r="H51">
        <v>4.766</v>
      </c>
      <c r="I51">
        <v>59.63</v>
      </c>
      <c r="J51">
        <v>416</v>
      </c>
    </row>
    <row r="52" spans="1:10" x14ac:dyDescent="0.35">
      <c r="A52" t="s">
        <v>15407</v>
      </c>
      <c r="B52">
        <v>108</v>
      </c>
      <c r="C52">
        <v>3749</v>
      </c>
      <c r="D52">
        <v>51</v>
      </c>
      <c r="E52" t="s">
        <v>319</v>
      </c>
      <c r="F52" t="s">
        <v>0</v>
      </c>
      <c r="G52" t="s">
        <v>2592</v>
      </c>
      <c r="H52">
        <v>10.568</v>
      </c>
      <c r="I52">
        <v>94.9</v>
      </c>
      <c r="J52">
        <v>56</v>
      </c>
    </row>
    <row r="53" spans="1:10" x14ac:dyDescent="0.35">
      <c r="A53" t="s">
        <v>15408</v>
      </c>
      <c r="B53">
        <v>980</v>
      </c>
      <c r="C53">
        <v>3728</v>
      </c>
      <c r="D53">
        <v>52</v>
      </c>
      <c r="E53" t="s">
        <v>312</v>
      </c>
      <c r="F53" t="s">
        <v>0</v>
      </c>
      <c r="G53" t="s">
        <v>2053</v>
      </c>
      <c r="H53">
        <v>1.9159999999999999</v>
      </c>
      <c r="I53">
        <v>46.57</v>
      </c>
      <c r="J53">
        <v>225</v>
      </c>
    </row>
    <row r="54" spans="1:10" x14ac:dyDescent="0.35">
      <c r="A54" t="s">
        <v>15409</v>
      </c>
      <c r="B54">
        <v>501</v>
      </c>
      <c r="C54">
        <v>3687</v>
      </c>
      <c r="D54">
        <v>53</v>
      </c>
      <c r="E54" t="s">
        <v>328</v>
      </c>
      <c r="F54" t="s">
        <v>0</v>
      </c>
      <c r="G54" t="s">
        <v>15410</v>
      </c>
      <c r="H54">
        <v>3.45</v>
      </c>
      <c r="I54">
        <v>52.42</v>
      </c>
      <c r="J54">
        <v>38</v>
      </c>
    </row>
    <row r="55" spans="1:10" x14ac:dyDescent="0.35">
      <c r="A55" t="s">
        <v>15411</v>
      </c>
      <c r="B55">
        <v>239</v>
      </c>
      <c r="C55">
        <v>3607</v>
      </c>
      <c r="D55">
        <v>54</v>
      </c>
      <c r="E55" t="s">
        <v>319</v>
      </c>
      <c r="F55" t="s">
        <v>0</v>
      </c>
      <c r="G55" t="s">
        <v>2131</v>
      </c>
      <c r="H55">
        <v>11.355</v>
      </c>
      <c r="I55">
        <v>93.86</v>
      </c>
      <c r="J55">
        <v>99</v>
      </c>
    </row>
    <row r="56" spans="1:10" x14ac:dyDescent="0.35">
      <c r="A56" t="s">
        <v>15412</v>
      </c>
      <c r="B56">
        <v>465</v>
      </c>
      <c r="C56">
        <v>3603</v>
      </c>
      <c r="D56">
        <v>55</v>
      </c>
      <c r="E56" t="s">
        <v>328</v>
      </c>
      <c r="F56" t="s">
        <v>0</v>
      </c>
      <c r="G56" t="s">
        <v>2838</v>
      </c>
      <c r="H56">
        <v>3.98</v>
      </c>
      <c r="I56">
        <v>72.989999999999995</v>
      </c>
      <c r="J56">
        <v>159</v>
      </c>
    </row>
    <row r="57" spans="1:10" x14ac:dyDescent="0.35">
      <c r="A57" t="s">
        <v>15413</v>
      </c>
      <c r="B57">
        <v>275</v>
      </c>
      <c r="C57">
        <v>3595</v>
      </c>
      <c r="D57">
        <v>56</v>
      </c>
      <c r="E57" t="s">
        <v>319</v>
      </c>
      <c r="F57" t="s">
        <v>0</v>
      </c>
      <c r="G57" t="s">
        <v>1876</v>
      </c>
      <c r="H57">
        <v>8.1289999999999996</v>
      </c>
      <c r="I57">
        <v>92.29</v>
      </c>
      <c r="J57">
        <v>90</v>
      </c>
    </row>
    <row r="58" spans="1:10" x14ac:dyDescent="0.35">
      <c r="A58" t="s">
        <v>15414</v>
      </c>
      <c r="B58">
        <v>283</v>
      </c>
      <c r="C58">
        <v>3570</v>
      </c>
      <c r="D58">
        <v>57</v>
      </c>
      <c r="E58" t="s">
        <v>319</v>
      </c>
      <c r="F58" t="s">
        <v>0</v>
      </c>
      <c r="G58" t="s">
        <v>2226</v>
      </c>
      <c r="H58">
        <v>6.819</v>
      </c>
      <c r="I58">
        <v>87.99</v>
      </c>
      <c r="J58">
        <v>283</v>
      </c>
    </row>
    <row r="59" spans="1:10" x14ac:dyDescent="0.35">
      <c r="A59" t="s">
        <v>15415</v>
      </c>
      <c r="B59">
        <v>359</v>
      </c>
      <c r="C59">
        <v>3529</v>
      </c>
      <c r="D59">
        <v>58</v>
      </c>
      <c r="E59" t="s">
        <v>319</v>
      </c>
      <c r="F59" t="s">
        <v>0</v>
      </c>
      <c r="G59" t="s">
        <v>7081</v>
      </c>
      <c r="H59">
        <v>4.92</v>
      </c>
      <c r="I59">
        <v>85.94</v>
      </c>
      <c r="J59">
        <v>82</v>
      </c>
    </row>
    <row r="60" spans="1:10" x14ac:dyDescent="0.35">
      <c r="A60" t="s">
        <v>15416</v>
      </c>
      <c r="B60">
        <v>572</v>
      </c>
      <c r="C60">
        <v>3476</v>
      </c>
      <c r="D60">
        <v>59</v>
      </c>
      <c r="E60" t="s">
        <v>328</v>
      </c>
      <c r="F60" t="s">
        <v>0</v>
      </c>
      <c r="G60" t="s">
        <v>15417</v>
      </c>
      <c r="H60">
        <v>2.6760000000000002</v>
      </c>
      <c r="I60">
        <v>44.92</v>
      </c>
      <c r="J60">
        <v>66</v>
      </c>
    </row>
    <row r="61" spans="1:10" x14ac:dyDescent="0.35">
      <c r="A61" t="s">
        <v>15418</v>
      </c>
      <c r="B61">
        <v>576</v>
      </c>
      <c r="C61">
        <v>3447</v>
      </c>
      <c r="D61">
        <v>60</v>
      </c>
      <c r="E61" t="s">
        <v>328</v>
      </c>
      <c r="F61" t="s">
        <v>0</v>
      </c>
      <c r="G61" t="s">
        <v>1779</v>
      </c>
      <c r="H61">
        <v>4.3109999999999999</v>
      </c>
      <c r="I61">
        <v>51.63</v>
      </c>
      <c r="J61">
        <v>539</v>
      </c>
    </row>
    <row r="62" spans="1:10" x14ac:dyDescent="0.35">
      <c r="A62" t="s">
        <v>15419</v>
      </c>
      <c r="B62">
        <v>427</v>
      </c>
      <c r="C62">
        <v>3423</v>
      </c>
      <c r="D62">
        <v>61</v>
      </c>
      <c r="E62" t="s">
        <v>328</v>
      </c>
      <c r="F62" t="s">
        <v>0</v>
      </c>
      <c r="G62" t="s">
        <v>2148</v>
      </c>
      <c r="H62">
        <v>3.7530000000000001</v>
      </c>
      <c r="I62">
        <v>50.88</v>
      </c>
      <c r="J62">
        <v>427</v>
      </c>
    </row>
    <row r="63" spans="1:10" x14ac:dyDescent="0.35">
      <c r="A63" t="s">
        <v>15420</v>
      </c>
      <c r="B63">
        <v>201</v>
      </c>
      <c r="C63">
        <v>3379</v>
      </c>
      <c r="D63">
        <v>62</v>
      </c>
      <c r="E63" t="s">
        <v>319</v>
      </c>
      <c r="F63" t="s">
        <v>0</v>
      </c>
      <c r="G63" t="s">
        <v>3628</v>
      </c>
      <c r="H63">
        <v>8.3249999999999993</v>
      </c>
      <c r="I63">
        <v>99.6</v>
      </c>
      <c r="J63">
        <v>106</v>
      </c>
    </row>
    <row r="64" spans="1:10" x14ac:dyDescent="0.35">
      <c r="A64" t="s">
        <v>15421</v>
      </c>
      <c r="B64">
        <v>848</v>
      </c>
      <c r="C64">
        <v>3374</v>
      </c>
      <c r="D64">
        <v>63</v>
      </c>
      <c r="E64" t="s">
        <v>312</v>
      </c>
      <c r="F64" t="s">
        <v>0</v>
      </c>
      <c r="G64" t="s">
        <v>1740</v>
      </c>
      <c r="H64">
        <v>1.9370000000000001</v>
      </c>
      <c r="I64">
        <v>24.71</v>
      </c>
      <c r="J64">
        <v>268</v>
      </c>
    </row>
    <row r="65" spans="1:10" x14ac:dyDescent="0.35">
      <c r="A65" t="s">
        <v>15422</v>
      </c>
      <c r="B65">
        <v>380</v>
      </c>
      <c r="C65">
        <v>3374</v>
      </c>
      <c r="D65">
        <v>63</v>
      </c>
      <c r="E65" t="s">
        <v>328</v>
      </c>
      <c r="F65" t="s">
        <v>0</v>
      </c>
      <c r="G65" t="s">
        <v>15423</v>
      </c>
      <c r="H65">
        <v>4.0620000000000003</v>
      </c>
      <c r="I65">
        <v>49.6</v>
      </c>
      <c r="J65">
        <v>61</v>
      </c>
    </row>
    <row r="66" spans="1:10" x14ac:dyDescent="0.35">
      <c r="A66" t="s">
        <v>15424</v>
      </c>
      <c r="B66">
        <v>536</v>
      </c>
      <c r="C66">
        <v>3318</v>
      </c>
      <c r="D66">
        <v>65</v>
      </c>
      <c r="E66" t="s">
        <v>328</v>
      </c>
      <c r="F66" t="s">
        <v>0</v>
      </c>
      <c r="G66" t="s">
        <v>1876</v>
      </c>
      <c r="H66">
        <v>4.1029999999999998</v>
      </c>
      <c r="I66">
        <v>61.11</v>
      </c>
      <c r="J66">
        <v>136</v>
      </c>
    </row>
    <row r="67" spans="1:10" x14ac:dyDescent="0.35">
      <c r="A67" t="s">
        <v>15425</v>
      </c>
      <c r="B67">
        <v>419</v>
      </c>
      <c r="C67">
        <v>3286</v>
      </c>
      <c r="D67">
        <v>66</v>
      </c>
      <c r="E67" t="s">
        <v>311</v>
      </c>
      <c r="F67" t="s">
        <v>0</v>
      </c>
      <c r="G67" t="s">
        <v>3375</v>
      </c>
      <c r="H67" t="s">
        <v>311</v>
      </c>
      <c r="I67" t="s">
        <v>311</v>
      </c>
      <c r="J67">
        <v>62</v>
      </c>
    </row>
    <row r="68" spans="1:10" x14ac:dyDescent="0.35">
      <c r="A68" t="s">
        <v>15426</v>
      </c>
      <c r="B68">
        <v>339</v>
      </c>
      <c r="C68">
        <v>3244</v>
      </c>
      <c r="D68">
        <v>67</v>
      </c>
      <c r="E68" t="s">
        <v>319</v>
      </c>
      <c r="F68" t="s">
        <v>0</v>
      </c>
      <c r="G68" t="s">
        <v>15427</v>
      </c>
      <c r="H68">
        <v>5.5890000000000004</v>
      </c>
      <c r="I68">
        <v>71.680000000000007</v>
      </c>
      <c r="J68">
        <v>102</v>
      </c>
    </row>
    <row r="69" spans="1:10" x14ac:dyDescent="0.35">
      <c r="A69" t="s">
        <v>15428</v>
      </c>
      <c r="B69">
        <v>432</v>
      </c>
      <c r="C69">
        <v>3190</v>
      </c>
      <c r="D69">
        <v>68</v>
      </c>
      <c r="E69" t="s">
        <v>328</v>
      </c>
      <c r="F69" t="s">
        <v>0</v>
      </c>
      <c r="G69" t="s">
        <v>15429</v>
      </c>
      <c r="H69">
        <v>4.2359999999999998</v>
      </c>
      <c r="I69">
        <v>49.15</v>
      </c>
      <c r="J69">
        <v>136</v>
      </c>
    </row>
    <row r="70" spans="1:10" x14ac:dyDescent="0.35">
      <c r="A70" t="s">
        <v>15430</v>
      </c>
      <c r="B70">
        <v>543</v>
      </c>
      <c r="C70">
        <v>3185</v>
      </c>
      <c r="D70">
        <v>69</v>
      </c>
      <c r="E70" t="s">
        <v>328</v>
      </c>
      <c r="F70" t="s">
        <v>0</v>
      </c>
      <c r="G70" t="s">
        <v>2053</v>
      </c>
      <c r="H70">
        <v>3.08</v>
      </c>
      <c r="I70">
        <v>68.73</v>
      </c>
      <c r="J70">
        <v>543</v>
      </c>
    </row>
    <row r="71" spans="1:10" x14ac:dyDescent="0.35">
      <c r="A71" t="s">
        <v>15431</v>
      </c>
      <c r="B71">
        <v>277</v>
      </c>
      <c r="C71">
        <v>3124</v>
      </c>
      <c r="D71">
        <v>70</v>
      </c>
      <c r="E71" t="s">
        <v>319</v>
      </c>
      <c r="F71" t="s">
        <v>0</v>
      </c>
      <c r="G71" t="s">
        <v>14608</v>
      </c>
      <c r="H71">
        <v>6.0039999999999996</v>
      </c>
      <c r="I71">
        <v>79.150000000000006</v>
      </c>
      <c r="J71">
        <v>120</v>
      </c>
    </row>
    <row r="72" spans="1:10" x14ac:dyDescent="0.35">
      <c r="A72" t="s">
        <v>15432</v>
      </c>
      <c r="B72">
        <v>524</v>
      </c>
      <c r="C72">
        <v>3122</v>
      </c>
      <c r="D72">
        <v>71</v>
      </c>
      <c r="E72" t="s">
        <v>328</v>
      </c>
      <c r="F72" t="s">
        <v>0</v>
      </c>
      <c r="G72" t="s">
        <v>1977</v>
      </c>
      <c r="H72">
        <v>3.0510000000000002</v>
      </c>
      <c r="I72">
        <v>43.87</v>
      </c>
      <c r="J72">
        <v>144</v>
      </c>
    </row>
    <row r="73" spans="1:10" x14ac:dyDescent="0.35">
      <c r="A73" t="s">
        <v>15433</v>
      </c>
      <c r="B73">
        <v>558</v>
      </c>
      <c r="C73">
        <v>3091</v>
      </c>
      <c r="D73">
        <v>72</v>
      </c>
      <c r="E73" t="s">
        <v>312</v>
      </c>
      <c r="F73" t="s">
        <v>0</v>
      </c>
      <c r="G73" t="s">
        <v>15434</v>
      </c>
      <c r="H73">
        <v>2.8159999999999998</v>
      </c>
      <c r="I73">
        <v>23.77</v>
      </c>
      <c r="J73">
        <v>48</v>
      </c>
    </row>
    <row r="74" spans="1:10" x14ac:dyDescent="0.35">
      <c r="A74" t="s">
        <v>15435</v>
      </c>
      <c r="B74">
        <v>248</v>
      </c>
      <c r="C74">
        <v>3083</v>
      </c>
      <c r="D74">
        <v>73</v>
      </c>
      <c r="E74" t="s">
        <v>319</v>
      </c>
      <c r="F74" t="s">
        <v>0</v>
      </c>
      <c r="G74" t="s">
        <v>15436</v>
      </c>
      <c r="H74">
        <v>6.056</v>
      </c>
      <c r="I74">
        <v>86</v>
      </c>
      <c r="J74">
        <v>148</v>
      </c>
    </row>
    <row r="75" spans="1:10" x14ac:dyDescent="0.35">
      <c r="A75" t="s">
        <v>15437</v>
      </c>
      <c r="B75">
        <v>297</v>
      </c>
      <c r="C75">
        <v>3080</v>
      </c>
      <c r="D75">
        <v>74</v>
      </c>
      <c r="E75" t="s">
        <v>319</v>
      </c>
      <c r="F75" t="s">
        <v>0</v>
      </c>
      <c r="G75" t="s">
        <v>15438</v>
      </c>
      <c r="H75">
        <v>5.1520000000000001</v>
      </c>
      <c r="I75">
        <v>82.22</v>
      </c>
      <c r="J75">
        <v>98</v>
      </c>
    </row>
    <row r="76" spans="1:10" x14ac:dyDescent="0.35">
      <c r="A76" t="s">
        <v>15439</v>
      </c>
      <c r="B76">
        <v>278</v>
      </c>
      <c r="C76">
        <v>3069</v>
      </c>
      <c r="D76">
        <v>75</v>
      </c>
      <c r="E76" t="s">
        <v>319</v>
      </c>
      <c r="F76" t="s">
        <v>0</v>
      </c>
      <c r="G76" t="s">
        <v>1876</v>
      </c>
      <c r="H76">
        <v>7.05</v>
      </c>
      <c r="I76">
        <v>89.78</v>
      </c>
      <c r="J76">
        <v>117</v>
      </c>
    </row>
    <row r="77" spans="1:10" x14ac:dyDescent="0.35">
      <c r="A77" t="s">
        <v>15440</v>
      </c>
      <c r="B77">
        <v>307</v>
      </c>
      <c r="C77">
        <v>3065</v>
      </c>
      <c r="D77">
        <v>76</v>
      </c>
      <c r="E77" t="s">
        <v>328</v>
      </c>
      <c r="F77" t="s">
        <v>0</v>
      </c>
      <c r="G77" t="s">
        <v>1779</v>
      </c>
      <c r="H77">
        <v>4.875</v>
      </c>
      <c r="I77">
        <v>60.61</v>
      </c>
      <c r="J77">
        <v>306</v>
      </c>
    </row>
    <row r="78" spans="1:10" x14ac:dyDescent="0.35">
      <c r="A78" t="s">
        <v>15441</v>
      </c>
      <c r="B78">
        <v>234</v>
      </c>
      <c r="C78">
        <v>3037</v>
      </c>
      <c r="D78">
        <v>77</v>
      </c>
      <c r="E78" t="s">
        <v>328</v>
      </c>
      <c r="F78" t="s">
        <v>0</v>
      </c>
      <c r="G78" t="s">
        <v>15442</v>
      </c>
      <c r="H78">
        <v>6.44</v>
      </c>
      <c r="I78">
        <v>73.739999999999995</v>
      </c>
      <c r="J78">
        <v>233</v>
      </c>
    </row>
    <row r="79" spans="1:10" x14ac:dyDescent="0.35">
      <c r="A79" t="s">
        <v>15443</v>
      </c>
      <c r="B79">
        <v>725</v>
      </c>
      <c r="C79">
        <v>2991</v>
      </c>
      <c r="D79">
        <v>78</v>
      </c>
      <c r="E79" t="s">
        <v>319</v>
      </c>
      <c r="F79" t="s">
        <v>0</v>
      </c>
      <c r="G79" t="s">
        <v>2811</v>
      </c>
      <c r="H79">
        <v>5.7830000000000004</v>
      </c>
      <c r="I79">
        <v>79.94</v>
      </c>
      <c r="J79">
        <v>282</v>
      </c>
    </row>
    <row r="80" spans="1:10" x14ac:dyDescent="0.35">
      <c r="A80" t="s">
        <v>15444</v>
      </c>
      <c r="B80">
        <v>394</v>
      </c>
      <c r="C80">
        <v>2973</v>
      </c>
      <c r="D80">
        <v>79</v>
      </c>
      <c r="E80" t="s">
        <v>328</v>
      </c>
      <c r="F80" t="s">
        <v>0</v>
      </c>
      <c r="G80" t="s">
        <v>1967</v>
      </c>
      <c r="H80">
        <v>3.8980000000000001</v>
      </c>
      <c r="I80">
        <v>62.03</v>
      </c>
      <c r="J80">
        <v>78</v>
      </c>
    </row>
    <row r="81" spans="1:10" x14ac:dyDescent="0.35">
      <c r="A81" t="s">
        <v>15445</v>
      </c>
      <c r="B81">
        <v>411</v>
      </c>
      <c r="C81">
        <v>2971</v>
      </c>
      <c r="D81">
        <v>80</v>
      </c>
      <c r="E81" t="s">
        <v>328</v>
      </c>
      <c r="F81" t="s">
        <v>0</v>
      </c>
      <c r="G81" t="s">
        <v>1693</v>
      </c>
      <c r="H81">
        <v>4.0030000000000001</v>
      </c>
      <c r="I81">
        <v>54.3</v>
      </c>
      <c r="J81">
        <v>20</v>
      </c>
    </row>
    <row r="82" spans="1:10" x14ac:dyDescent="0.35">
      <c r="A82" t="s">
        <v>15446</v>
      </c>
      <c r="B82">
        <v>303</v>
      </c>
      <c r="C82">
        <v>2945</v>
      </c>
      <c r="D82">
        <v>81</v>
      </c>
      <c r="E82" t="s">
        <v>319</v>
      </c>
      <c r="F82" t="s">
        <v>0</v>
      </c>
      <c r="G82" t="s">
        <v>1989</v>
      </c>
      <c r="H82">
        <v>5.8540000000000001</v>
      </c>
      <c r="I82">
        <v>74.44</v>
      </c>
      <c r="J82">
        <v>121</v>
      </c>
    </row>
    <row r="83" spans="1:10" x14ac:dyDescent="0.35">
      <c r="A83" t="s">
        <v>15447</v>
      </c>
      <c r="B83">
        <v>410</v>
      </c>
      <c r="C83">
        <v>2939</v>
      </c>
      <c r="D83">
        <v>82</v>
      </c>
      <c r="E83" t="s">
        <v>328</v>
      </c>
      <c r="F83" t="s">
        <v>0</v>
      </c>
      <c r="G83" t="s">
        <v>2739</v>
      </c>
      <c r="H83">
        <v>3.9420000000000002</v>
      </c>
      <c r="I83">
        <v>69.5</v>
      </c>
      <c r="J83">
        <v>126</v>
      </c>
    </row>
    <row r="84" spans="1:10" x14ac:dyDescent="0.35">
      <c r="A84" t="s">
        <v>15448</v>
      </c>
      <c r="B84">
        <v>421</v>
      </c>
      <c r="C84">
        <v>2909</v>
      </c>
      <c r="D84">
        <v>83</v>
      </c>
      <c r="E84" t="s">
        <v>328</v>
      </c>
      <c r="F84" t="s">
        <v>0</v>
      </c>
      <c r="G84" t="s">
        <v>2906</v>
      </c>
      <c r="H84">
        <v>3.7269999999999999</v>
      </c>
      <c r="I84">
        <v>51.79</v>
      </c>
      <c r="J84">
        <v>54</v>
      </c>
    </row>
    <row r="85" spans="1:10" x14ac:dyDescent="0.35">
      <c r="A85" t="s">
        <v>15449</v>
      </c>
      <c r="B85">
        <v>728</v>
      </c>
      <c r="C85">
        <v>2906</v>
      </c>
      <c r="D85">
        <v>84</v>
      </c>
      <c r="E85" t="s">
        <v>334</v>
      </c>
      <c r="F85" t="s">
        <v>0</v>
      </c>
      <c r="G85" t="s">
        <v>1742</v>
      </c>
      <c r="H85">
        <v>2.0419999999999998</v>
      </c>
      <c r="I85">
        <v>19.940000000000001</v>
      </c>
      <c r="J85">
        <v>27</v>
      </c>
    </row>
    <row r="86" spans="1:10" x14ac:dyDescent="0.35">
      <c r="A86" t="s">
        <v>15450</v>
      </c>
      <c r="B86">
        <v>662</v>
      </c>
      <c r="C86">
        <v>2879</v>
      </c>
      <c r="D86">
        <v>85</v>
      </c>
      <c r="E86" t="s">
        <v>312</v>
      </c>
      <c r="F86" t="s">
        <v>0</v>
      </c>
      <c r="G86" t="s">
        <v>15451</v>
      </c>
      <c r="H86">
        <v>2.395</v>
      </c>
      <c r="I86">
        <v>41.97</v>
      </c>
      <c r="J86">
        <v>112</v>
      </c>
    </row>
    <row r="87" spans="1:10" x14ac:dyDescent="0.35">
      <c r="A87" t="s">
        <v>15452</v>
      </c>
      <c r="B87">
        <v>161</v>
      </c>
      <c r="C87">
        <v>2878</v>
      </c>
      <c r="D87">
        <v>86</v>
      </c>
      <c r="E87" t="s">
        <v>319</v>
      </c>
      <c r="F87" t="s">
        <v>0</v>
      </c>
      <c r="G87" t="s">
        <v>2312</v>
      </c>
      <c r="H87">
        <v>9.0619999999999994</v>
      </c>
      <c r="I87">
        <v>90.82</v>
      </c>
      <c r="J87">
        <v>22</v>
      </c>
    </row>
    <row r="88" spans="1:10" x14ac:dyDescent="0.35">
      <c r="A88" t="s">
        <v>15453</v>
      </c>
      <c r="B88">
        <v>353</v>
      </c>
      <c r="C88">
        <v>2852</v>
      </c>
      <c r="D88">
        <v>87</v>
      </c>
      <c r="E88" t="s">
        <v>319</v>
      </c>
      <c r="F88" t="s">
        <v>0</v>
      </c>
      <c r="G88" t="s">
        <v>2801</v>
      </c>
      <c r="H88">
        <v>3.9820000000000002</v>
      </c>
      <c r="I88">
        <v>78.239999999999995</v>
      </c>
      <c r="J88">
        <v>123</v>
      </c>
    </row>
    <row r="89" spans="1:10" x14ac:dyDescent="0.35">
      <c r="A89" t="s">
        <v>15454</v>
      </c>
      <c r="B89">
        <v>410</v>
      </c>
      <c r="C89">
        <v>2829</v>
      </c>
      <c r="D89">
        <v>88</v>
      </c>
      <c r="E89" t="s">
        <v>319</v>
      </c>
      <c r="F89" t="s">
        <v>0</v>
      </c>
      <c r="G89" t="s">
        <v>15455</v>
      </c>
      <c r="H89">
        <v>4.34</v>
      </c>
      <c r="I89">
        <v>82.76</v>
      </c>
      <c r="J89">
        <v>102</v>
      </c>
    </row>
    <row r="90" spans="1:10" x14ac:dyDescent="0.35">
      <c r="A90" t="s">
        <v>15456</v>
      </c>
      <c r="B90">
        <v>696</v>
      </c>
      <c r="C90">
        <v>2787</v>
      </c>
      <c r="D90">
        <v>89</v>
      </c>
      <c r="E90" t="s">
        <v>312</v>
      </c>
      <c r="F90" t="s">
        <v>0</v>
      </c>
      <c r="G90" t="s">
        <v>13661</v>
      </c>
      <c r="H90">
        <v>2.7050000000000001</v>
      </c>
      <c r="I90">
        <v>34.799999999999997</v>
      </c>
      <c r="J90">
        <v>256</v>
      </c>
    </row>
    <row r="91" spans="1:10" x14ac:dyDescent="0.35">
      <c r="A91" t="s">
        <v>15457</v>
      </c>
      <c r="B91">
        <v>526</v>
      </c>
      <c r="C91">
        <v>2785</v>
      </c>
      <c r="D91">
        <v>90</v>
      </c>
      <c r="E91" t="s">
        <v>328</v>
      </c>
      <c r="F91" t="s">
        <v>0</v>
      </c>
      <c r="G91" t="s">
        <v>15458</v>
      </c>
      <c r="H91">
        <v>2.6480000000000001</v>
      </c>
      <c r="I91">
        <v>54.89</v>
      </c>
      <c r="J91">
        <v>26</v>
      </c>
    </row>
    <row r="92" spans="1:10" x14ac:dyDescent="0.35">
      <c r="A92" t="s">
        <v>15459</v>
      </c>
      <c r="B92">
        <v>183</v>
      </c>
      <c r="C92">
        <v>2781</v>
      </c>
      <c r="D92">
        <v>91</v>
      </c>
      <c r="E92" t="s">
        <v>319</v>
      </c>
      <c r="F92" t="s">
        <v>0</v>
      </c>
      <c r="G92" t="s">
        <v>15460</v>
      </c>
      <c r="H92">
        <v>6.5190000000000001</v>
      </c>
      <c r="I92">
        <v>92.56</v>
      </c>
      <c r="J92">
        <v>183</v>
      </c>
    </row>
    <row r="93" spans="1:10" x14ac:dyDescent="0.35">
      <c r="A93" t="s">
        <v>15461</v>
      </c>
      <c r="B93">
        <v>591</v>
      </c>
      <c r="C93">
        <v>2744</v>
      </c>
      <c r="D93">
        <v>92</v>
      </c>
      <c r="E93" t="s">
        <v>334</v>
      </c>
      <c r="F93" t="s">
        <v>0</v>
      </c>
      <c r="G93" t="s">
        <v>1886</v>
      </c>
      <c r="H93">
        <v>2.59</v>
      </c>
      <c r="I93">
        <v>21.35</v>
      </c>
      <c r="J93">
        <v>45</v>
      </c>
    </row>
    <row r="94" spans="1:10" x14ac:dyDescent="0.35">
      <c r="A94" t="s">
        <v>15462</v>
      </c>
      <c r="B94">
        <v>375</v>
      </c>
      <c r="C94">
        <v>2731</v>
      </c>
      <c r="D94">
        <v>93</v>
      </c>
      <c r="E94" t="s">
        <v>328</v>
      </c>
      <c r="F94" t="s">
        <v>0</v>
      </c>
      <c r="G94" t="s">
        <v>15463</v>
      </c>
      <c r="H94">
        <v>3.6589999999999998</v>
      </c>
      <c r="I94">
        <v>66.19</v>
      </c>
      <c r="J94">
        <v>68</v>
      </c>
    </row>
    <row r="95" spans="1:10" x14ac:dyDescent="0.35">
      <c r="A95" t="s">
        <v>15464</v>
      </c>
      <c r="B95">
        <v>771</v>
      </c>
      <c r="C95">
        <v>2728</v>
      </c>
      <c r="D95">
        <v>94</v>
      </c>
      <c r="E95" t="s">
        <v>319</v>
      </c>
      <c r="F95" t="s">
        <v>0</v>
      </c>
      <c r="G95" t="s">
        <v>15465</v>
      </c>
      <c r="H95">
        <v>14.676</v>
      </c>
      <c r="I95">
        <v>98.44</v>
      </c>
      <c r="J95">
        <v>252</v>
      </c>
    </row>
    <row r="96" spans="1:10" x14ac:dyDescent="0.35">
      <c r="A96" t="s">
        <v>15466</v>
      </c>
      <c r="B96">
        <v>292</v>
      </c>
      <c r="C96">
        <v>2704</v>
      </c>
      <c r="D96">
        <v>95</v>
      </c>
      <c r="E96" t="s">
        <v>319</v>
      </c>
      <c r="F96" t="s">
        <v>0</v>
      </c>
      <c r="G96" t="s">
        <v>3926</v>
      </c>
      <c r="H96">
        <v>5.3460000000000001</v>
      </c>
      <c r="I96">
        <v>93.24</v>
      </c>
      <c r="J96">
        <v>117</v>
      </c>
    </row>
    <row r="97" spans="1:10" x14ac:dyDescent="0.35">
      <c r="A97" t="s">
        <v>15467</v>
      </c>
      <c r="B97">
        <v>254</v>
      </c>
      <c r="C97">
        <v>2688</v>
      </c>
      <c r="D97">
        <v>96</v>
      </c>
      <c r="E97" t="s">
        <v>328</v>
      </c>
      <c r="F97" t="s">
        <v>0</v>
      </c>
      <c r="G97" t="s">
        <v>1876</v>
      </c>
      <c r="H97">
        <v>5.016</v>
      </c>
      <c r="I97">
        <v>72.94</v>
      </c>
      <c r="J97">
        <v>44</v>
      </c>
    </row>
    <row r="98" spans="1:10" x14ac:dyDescent="0.35">
      <c r="A98" t="s">
        <v>15468</v>
      </c>
      <c r="B98">
        <v>350</v>
      </c>
      <c r="C98">
        <v>2686</v>
      </c>
      <c r="D98">
        <v>97</v>
      </c>
      <c r="E98" t="s">
        <v>328</v>
      </c>
      <c r="F98" t="s">
        <v>0</v>
      </c>
      <c r="G98" t="s">
        <v>1868</v>
      </c>
      <c r="H98">
        <v>4.0510000000000002</v>
      </c>
      <c r="I98">
        <v>72.67</v>
      </c>
      <c r="J98">
        <v>12</v>
      </c>
    </row>
    <row r="99" spans="1:10" x14ac:dyDescent="0.35">
      <c r="A99" t="s">
        <v>15469</v>
      </c>
      <c r="B99">
        <v>280</v>
      </c>
      <c r="C99">
        <v>2671</v>
      </c>
      <c r="D99">
        <v>98</v>
      </c>
      <c r="E99" t="s">
        <v>319</v>
      </c>
      <c r="F99" t="s">
        <v>0</v>
      </c>
      <c r="G99" t="s">
        <v>14033</v>
      </c>
      <c r="H99">
        <v>4.3659999999999997</v>
      </c>
      <c r="I99">
        <v>85.31</v>
      </c>
      <c r="J99">
        <v>173</v>
      </c>
    </row>
    <row r="100" spans="1:10" x14ac:dyDescent="0.35">
      <c r="A100" t="s">
        <v>15470</v>
      </c>
      <c r="B100">
        <v>215</v>
      </c>
      <c r="C100">
        <v>2668</v>
      </c>
      <c r="D100">
        <v>99</v>
      </c>
      <c r="E100" t="s">
        <v>319</v>
      </c>
      <c r="F100" t="s">
        <v>0</v>
      </c>
      <c r="G100" t="s">
        <v>4347</v>
      </c>
      <c r="H100">
        <v>6.8470000000000004</v>
      </c>
      <c r="I100">
        <v>96.28</v>
      </c>
      <c r="J100">
        <v>72</v>
      </c>
    </row>
    <row r="101" spans="1:10" x14ac:dyDescent="0.35">
      <c r="A101" t="s">
        <v>15471</v>
      </c>
      <c r="B101">
        <v>661</v>
      </c>
      <c r="C101">
        <v>2657</v>
      </c>
      <c r="D101">
        <v>100</v>
      </c>
      <c r="E101" t="s">
        <v>312</v>
      </c>
      <c r="F101" t="s">
        <v>0</v>
      </c>
      <c r="G101" t="s">
        <v>2470</v>
      </c>
      <c r="H101">
        <v>1.9370000000000001</v>
      </c>
      <c r="I101">
        <v>33.04</v>
      </c>
      <c r="J101">
        <v>47</v>
      </c>
    </row>
    <row r="102" spans="1:10" x14ac:dyDescent="0.35">
      <c r="A102" t="s">
        <v>15472</v>
      </c>
      <c r="B102">
        <v>305</v>
      </c>
      <c r="C102">
        <v>2636</v>
      </c>
      <c r="D102">
        <v>101</v>
      </c>
      <c r="E102" t="s">
        <v>312</v>
      </c>
      <c r="F102" t="s">
        <v>0</v>
      </c>
      <c r="G102" t="s">
        <v>3375</v>
      </c>
      <c r="H102">
        <v>4.1680000000000001</v>
      </c>
      <c r="I102">
        <v>44.47</v>
      </c>
      <c r="J102">
        <v>50</v>
      </c>
    </row>
    <row r="103" spans="1:10" x14ac:dyDescent="0.35">
      <c r="A103" t="s">
        <v>15473</v>
      </c>
      <c r="B103">
        <v>157</v>
      </c>
      <c r="C103">
        <v>2632</v>
      </c>
      <c r="D103">
        <v>102</v>
      </c>
      <c r="E103" t="s">
        <v>319</v>
      </c>
      <c r="F103" t="s">
        <v>0</v>
      </c>
      <c r="G103" t="s">
        <v>15474</v>
      </c>
      <c r="H103">
        <v>7.5910000000000002</v>
      </c>
      <c r="I103">
        <v>86.57</v>
      </c>
      <c r="J103">
        <v>71</v>
      </c>
    </row>
    <row r="104" spans="1:10" x14ac:dyDescent="0.35">
      <c r="A104" t="s">
        <v>15475</v>
      </c>
      <c r="B104">
        <v>595</v>
      </c>
      <c r="C104">
        <v>2623</v>
      </c>
      <c r="D104">
        <v>103</v>
      </c>
      <c r="E104" t="s">
        <v>312</v>
      </c>
      <c r="F104" t="s">
        <v>0</v>
      </c>
      <c r="G104" t="s">
        <v>15476</v>
      </c>
      <c r="H104">
        <v>2.2770000000000001</v>
      </c>
      <c r="I104">
        <v>20.16</v>
      </c>
      <c r="J104">
        <v>60</v>
      </c>
    </row>
    <row r="105" spans="1:10" x14ac:dyDescent="0.35">
      <c r="A105" t="s">
        <v>15477</v>
      </c>
      <c r="B105">
        <v>562</v>
      </c>
      <c r="C105">
        <v>2615</v>
      </c>
      <c r="D105">
        <v>104</v>
      </c>
      <c r="E105" t="s">
        <v>312</v>
      </c>
      <c r="F105" t="s">
        <v>0</v>
      </c>
      <c r="G105" t="s">
        <v>1793</v>
      </c>
      <c r="H105">
        <v>2.2669999999999999</v>
      </c>
      <c r="I105">
        <v>29.31</v>
      </c>
      <c r="J105">
        <v>17</v>
      </c>
    </row>
    <row r="106" spans="1:10" x14ac:dyDescent="0.35">
      <c r="A106" t="s">
        <v>15478</v>
      </c>
      <c r="B106">
        <v>485</v>
      </c>
      <c r="C106">
        <v>2613</v>
      </c>
      <c r="D106">
        <v>105</v>
      </c>
      <c r="E106" t="s">
        <v>334</v>
      </c>
      <c r="F106" t="s">
        <v>0</v>
      </c>
      <c r="G106" t="s">
        <v>1781</v>
      </c>
      <c r="H106">
        <v>3.0270000000000001</v>
      </c>
      <c r="I106">
        <v>23.12</v>
      </c>
      <c r="J106">
        <v>138</v>
      </c>
    </row>
    <row r="107" spans="1:10" x14ac:dyDescent="0.35">
      <c r="A107" t="s">
        <v>15479</v>
      </c>
      <c r="B107">
        <v>2047</v>
      </c>
      <c r="C107">
        <v>2602</v>
      </c>
      <c r="D107">
        <v>106</v>
      </c>
      <c r="E107" t="s">
        <v>328</v>
      </c>
      <c r="F107" t="s">
        <v>0</v>
      </c>
      <c r="G107" t="s">
        <v>2718</v>
      </c>
      <c r="H107">
        <v>3.738</v>
      </c>
      <c r="I107">
        <v>61.17</v>
      </c>
      <c r="J107">
        <v>61</v>
      </c>
    </row>
    <row r="108" spans="1:10" x14ac:dyDescent="0.35">
      <c r="A108" t="s">
        <v>15480</v>
      </c>
      <c r="B108">
        <v>541</v>
      </c>
      <c r="C108">
        <v>2599</v>
      </c>
      <c r="D108">
        <v>107</v>
      </c>
      <c r="E108" t="s">
        <v>312</v>
      </c>
      <c r="F108" t="s">
        <v>0</v>
      </c>
      <c r="G108" t="s">
        <v>3704</v>
      </c>
      <c r="H108">
        <v>2.1760000000000002</v>
      </c>
      <c r="I108">
        <v>46.32</v>
      </c>
      <c r="J108">
        <v>122</v>
      </c>
    </row>
    <row r="109" spans="1:10" x14ac:dyDescent="0.35">
      <c r="A109" t="s">
        <v>15481</v>
      </c>
      <c r="B109">
        <v>1500</v>
      </c>
      <c r="C109">
        <v>2597</v>
      </c>
      <c r="D109">
        <v>108</v>
      </c>
      <c r="E109" t="s">
        <v>334</v>
      </c>
      <c r="F109" t="s">
        <v>0</v>
      </c>
      <c r="G109" t="s">
        <v>3628</v>
      </c>
      <c r="H109">
        <v>0.86299999999999999</v>
      </c>
      <c r="I109">
        <v>14</v>
      </c>
      <c r="J109">
        <v>174</v>
      </c>
    </row>
    <row r="110" spans="1:10" x14ac:dyDescent="0.35">
      <c r="A110" t="s">
        <v>15482</v>
      </c>
      <c r="B110">
        <v>655</v>
      </c>
      <c r="C110">
        <v>2586</v>
      </c>
      <c r="D110">
        <v>109</v>
      </c>
      <c r="E110" t="s">
        <v>312</v>
      </c>
      <c r="F110" t="s">
        <v>0</v>
      </c>
      <c r="G110" t="s">
        <v>15483</v>
      </c>
      <c r="H110">
        <v>1.887</v>
      </c>
      <c r="I110">
        <v>24.04</v>
      </c>
      <c r="J110">
        <v>299</v>
      </c>
    </row>
    <row r="111" spans="1:10" x14ac:dyDescent="0.35">
      <c r="A111" t="s">
        <v>15484</v>
      </c>
      <c r="B111">
        <v>144</v>
      </c>
      <c r="C111">
        <v>2581</v>
      </c>
      <c r="D111">
        <v>110</v>
      </c>
      <c r="E111" t="s">
        <v>319</v>
      </c>
      <c r="F111" t="s">
        <v>0</v>
      </c>
      <c r="G111" t="s">
        <v>3375</v>
      </c>
      <c r="H111">
        <v>9.4049999999999994</v>
      </c>
      <c r="I111">
        <v>88.72</v>
      </c>
      <c r="J111">
        <v>37</v>
      </c>
    </row>
    <row r="112" spans="1:10" x14ac:dyDescent="0.35">
      <c r="A112" t="s">
        <v>15485</v>
      </c>
      <c r="B112">
        <v>255</v>
      </c>
      <c r="C112">
        <v>2578</v>
      </c>
      <c r="D112">
        <v>111</v>
      </c>
      <c r="E112" t="s">
        <v>319</v>
      </c>
      <c r="F112" t="s">
        <v>0</v>
      </c>
      <c r="G112" t="s">
        <v>1876</v>
      </c>
      <c r="H112">
        <v>6.4980000000000002</v>
      </c>
      <c r="I112">
        <v>85.48</v>
      </c>
      <c r="J112">
        <v>87</v>
      </c>
    </row>
    <row r="113" spans="1:10" x14ac:dyDescent="0.35">
      <c r="A113" t="s">
        <v>15486</v>
      </c>
      <c r="B113">
        <v>252</v>
      </c>
      <c r="C113">
        <v>2578</v>
      </c>
      <c r="D113">
        <v>111</v>
      </c>
      <c r="E113" t="s">
        <v>319</v>
      </c>
      <c r="F113" t="s">
        <v>0</v>
      </c>
      <c r="G113" t="s">
        <v>6532</v>
      </c>
      <c r="H113">
        <v>5.077</v>
      </c>
      <c r="I113">
        <v>79.739999999999995</v>
      </c>
      <c r="J113">
        <v>152</v>
      </c>
    </row>
    <row r="114" spans="1:10" x14ac:dyDescent="0.35">
      <c r="A114" t="s">
        <v>15487</v>
      </c>
      <c r="B114">
        <v>542</v>
      </c>
      <c r="C114">
        <v>2574</v>
      </c>
      <c r="D114">
        <v>113</v>
      </c>
      <c r="E114" t="s">
        <v>312</v>
      </c>
      <c r="F114" t="s">
        <v>0</v>
      </c>
      <c r="G114" t="s">
        <v>2202</v>
      </c>
      <c r="H114">
        <v>2.5550000000000002</v>
      </c>
      <c r="I114">
        <v>41.8</v>
      </c>
      <c r="J114">
        <v>107</v>
      </c>
    </row>
    <row r="115" spans="1:10" x14ac:dyDescent="0.35">
      <c r="A115" t="s">
        <v>15488</v>
      </c>
      <c r="B115">
        <v>328</v>
      </c>
      <c r="C115">
        <v>2570</v>
      </c>
      <c r="D115">
        <v>114</v>
      </c>
      <c r="E115" t="s">
        <v>328</v>
      </c>
      <c r="F115" t="s">
        <v>0</v>
      </c>
      <c r="G115" t="s">
        <v>1838</v>
      </c>
      <c r="H115">
        <v>3.7490000000000001</v>
      </c>
      <c r="I115">
        <v>70.44</v>
      </c>
      <c r="J115">
        <v>84</v>
      </c>
    </row>
    <row r="116" spans="1:10" x14ac:dyDescent="0.35">
      <c r="A116" t="s">
        <v>15489</v>
      </c>
      <c r="B116">
        <v>1006</v>
      </c>
      <c r="C116">
        <v>2564</v>
      </c>
      <c r="D116">
        <v>115</v>
      </c>
      <c r="E116" t="s">
        <v>334</v>
      </c>
      <c r="F116" t="s">
        <v>0</v>
      </c>
      <c r="G116" t="s">
        <v>2053</v>
      </c>
      <c r="H116">
        <v>1.2869999999999999</v>
      </c>
      <c r="I116">
        <v>24.67</v>
      </c>
      <c r="J116">
        <v>173</v>
      </c>
    </row>
    <row r="117" spans="1:10" x14ac:dyDescent="0.35">
      <c r="A117" t="s">
        <v>15490</v>
      </c>
      <c r="B117">
        <v>576</v>
      </c>
      <c r="C117">
        <v>2557</v>
      </c>
      <c r="D117">
        <v>116</v>
      </c>
      <c r="E117" t="s">
        <v>312</v>
      </c>
      <c r="F117" t="s">
        <v>0</v>
      </c>
      <c r="G117" t="s">
        <v>3455</v>
      </c>
      <c r="H117">
        <v>2.1869999999999998</v>
      </c>
      <c r="I117">
        <v>31.1</v>
      </c>
      <c r="J117">
        <v>40</v>
      </c>
    </row>
    <row r="118" spans="1:10" x14ac:dyDescent="0.35">
      <c r="A118" t="s">
        <v>15491</v>
      </c>
      <c r="B118">
        <v>238</v>
      </c>
      <c r="C118">
        <v>2555</v>
      </c>
      <c r="D118">
        <v>117</v>
      </c>
      <c r="E118" t="s">
        <v>319</v>
      </c>
      <c r="F118" t="s">
        <v>0</v>
      </c>
      <c r="G118" t="s">
        <v>14383</v>
      </c>
      <c r="H118">
        <v>5.3090000000000002</v>
      </c>
      <c r="I118">
        <v>91.25</v>
      </c>
      <c r="J118">
        <v>164</v>
      </c>
    </row>
    <row r="119" spans="1:10" x14ac:dyDescent="0.35">
      <c r="A119" t="s">
        <v>15492</v>
      </c>
      <c r="B119">
        <v>460</v>
      </c>
      <c r="C119">
        <v>2530</v>
      </c>
      <c r="D119">
        <v>118</v>
      </c>
      <c r="E119" t="s">
        <v>328</v>
      </c>
      <c r="F119" t="s">
        <v>0</v>
      </c>
      <c r="G119" t="s">
        <v>15493</v>
      </c>
      <c r="H119">
        <v>3.1880000000000002</v>
      </c>
      <c r="I119">
        <v>43.6</v>
      </c>
      <c r="J119">
        <v>12</v>
      </c>
    </row>
    <row r="120" spans="1:10" x14ac:dyDescent="0.35">
      <c r="A120" t="s">
        <v>15494</v>
      </c>
      <c r="B120">
        <v>567</v>
      </c>
      <c r="C120">
        <v>2521</v>
      </c>
      <c r="D120">
        <v>119</v>
      </c>
      <c r="E120" t="s">
        <v>328</v>
      </c>
      <c r="F120" t="s">
        <v>0</v>
      </c>
      <c r="G120" t="s">
        <v>2379</v>
      </c>
      <c r="H120">
        <v>2.2770000000000001</v>
      </c>
      <c r="I120">
        <v>51.89</v>
      </c>
      <c r="J120">
        <v>27</v>
      </c>
    </row>
    <row r="121" spans="1:10" x14ac:dyDescent="0.35">
      <c r="A121" t="s">
        <v>15495</v>
      </c>
      <c r="B121">
        <v>376</v>
      </c>
      <c r="C121">
        <v>2517</v>
      </c>
      <c r="D121">
        <v>120</v>
      </c>
      <c r="E121" t="s">
        <v>328</v>
      </c>
      <c r="F121" t="s">
        <v>0</v>
      </c>
      <c r="G121" t="s">
        <v>3660</v>
      </c>
      <c r="H121">
        <v>3.7490000000000001</v>
      </c>
      <c r="I121">
        <v>66.8</v>
      </c>
      <c r="J121">
        <v>113</v>
      </c>
    </row>
    <row r="122" spans="1:10" x14ac:dyDescent="0.35">
      <c r="A122" t="s">
        <v>15496</v>
      </c>
      <c r="B122">
        <v>428</v>
      </c>
      <c r="C122">
        <v>2499</v>
      </c>
      <c r="D122">
        <v>121</v>
      </c>
      <c r="E122" t="s">
        <v>328</v>
      </c>
      <c r="F122" t="s">
        <v>0</v>
      </c>
      <c r="G122" t="s">
        <v>1967</v>
      </c>
      <c r="H122">
        <v>3.3559999999999999</v>
      </c>
      <c r="I122">
        <v>58.52</v>
      </c>
      <c r="J122">
        <v>202</v>
      </c>
    </row>
    <row r="123" spans="1:10" x14ac:dyDescent="0.35">
      <c r="A123" t="s">
        <v>15497</v>
      </c>
      <c r="B123">
        <v>347</v>
      </c>
      <c r="C123">
        <v>2492</v>
      </c>
      <c r="D123">
        <v>122</v>
      </c>
      <c r="E123" t="s">
        <v>328</v>
      </c>
      <c r="F123" t="s">
        <v>0</v>
      </c>
      <c r="G123" t="s">
        <v>15498</v>
      </c>
      <c r="H123">
        <v>3.7770000000000001</v>
      </c>
      <c r="I123">
        <v>62.26</v>
      </c>
      <c r="J123">
        <v>145</v>
      </c>
    </row>
    <row r="124" spans="1:10" x14ac:dyDescent="0.35">
      <c r="A124" t="s">
        <v>15499</v>
      </c>
      <c r="B124">
        <v>414</v>
      </c>
      <c r="C124">
        <v>2476</v>
      </c>
      <c r="D124">
        <v>123</v>
      </c>
      <c r="E124" t="s">
        <v>319</v>
      </c>
      <c r="F124" t="s">
        <v>0</v>
      </c>
      <c r="G124" t="s">
        <v>15500</v>
      </c>
      <c r="H124">
        <v>3.3519999999999999</v>
      </c>
      <c r="I124">
        <v>67.819999999999993</v>
      </c>
      <c r="J124">
        <v>123</v>
      </c>
    </row>
    <row r="125" spans="1:10" x14ac:dyDescent="0.35">
      <c r="A125" t="s">
        <v>15501</v>
      </c>
      <c r="B125">
        <v>356</v>
      </c>
      <c r="C125">
        <v>2473</v>
      </c>
      <c r="D125">
        <v>124</v>
      </c>
      <c r="E125" t="s">
        <v>328</v>
      </c>
      <c r="F125" t="s">
        <v>0</v>
      </c>
      <c r="G125" t="s">
        <v>15502</v>
      </c>
      <c r="H125">
        <v>3.371</v>
      </c>
      <c r="I125">
        <v>57.55</v>
      </c>
      <c r="J125">
        <v>129</v>
      </c>
    </row>
    <row r="126" spans="1:10" x14ac:dyDescent="0.35">
      <c r="A126" t="s">
        <v>15503</v>
      </c>
      <c r="B126">
        <v>138</v>
      </c>
      <c r="C126">
        <v>2454</v>
      </c>
      <c r="D126">
        <v>125</v>
      </c>
      <c r="E126" t="s">
        <v>319</v>
      </c>
      <c r="F126" t="s">
        <v>0</v>
      </c>
      <c r="G126" t="s">
        <v>2131</v>
      </c>
      <c r="H126">
        <v>8.1780000000000008</v>
      </c>
      <c r="I126">
        <v>83.33</v>
      </c>
      <c r="J126">
        <v>31</v>
      </c>
    </row>
    <row r="127" spans="1:10" x14ac:dyDescent="0.35">
      <c r="A127" t="s">
        <v>15504</v>
      </c>
      <c r="B127">
        <v>373</v>
      </c>
      <c r="C127">
        <v>2444</v>
      </c>
      <c r="D127">
        <v>126</v>
      </c>
      <c r="E127" t="s">
        <v>328</v>
      </c>
      <c r="F127" t="s">
        <v>0</v>
      </c>
      <c r="G127" t="s">
        <v>15505</v>
      </c>
      <c r="H127">
        <v>3.5489999999999999</v>
      </c>
      <c r="I127">
        <v>56.09</v>
      </c>
      <c r="J127">
        <v>51</v>
      </c>
    </row>
    <row r="128" spans="1:10" x14ac:dyDescent="0.35">
      <c r="A128" t="s">
        <v>15506</v>
      </c>
      <c r="B128">
        <v>597</v>
      </c>
      <c r="C128">
        <v>2440</v>
      </c>
      <c r="D128">
        <v>127</v>
      </c>
      <c r="E128" t="s">
        <v>311</v>
      </c>
      <c r="F128" t="s">
        <v>0</v>
      </c>
      <c r="G128" t="s">
        <v>15507</v>
      </c>
      <c r="H128" t="s">
        <v>311</v>
      </c>
      <c r="I128" t="s">
        <v>311</v>
      </c>
      <c r="J128">
        <v>153</v>
      </c>
    </row>
    <row r="129" spans="1:10" x14ac:dyDescent="0.35">
      <c r="A129" t="s">
        <v>15508</v>
      </c>
      <c r="B129">
        <v>279</v>
      </c>
      <c r="C129">
        <v>2431</v>
      </c>
      <c r="D129">
        <v>128</v>
      </c>
      <c r="E129" t="s">
        <v>319</v>
      </c>
      <c r="F129" t="s">
        <v>0</v>
      </c>
      <c r="G129" t="s">
        <v>2107</v>
      </c>
      <c r="H129">
        <v>4.8609999999999998</v>
      </c>
      <c r="I129">
        <v>68.87</v>
      </c>
      <c r="J129">
        <v>279</v>
      </c>
    </row>
    <row r="130" spans="1:10" x14ac:dyDescent="0.35">
      <c r="A130" t="s">
        <v>15509</v>
      </c>
      <c r="B130">
        <v>570</v>
      </c>
      <c r="C130">
        <v>2423</v>
      </c>
      <c r="D130">
        <v>129</v>
      </c>
      <c r="E130" t="s">
        <v>312</v>
      </c>
      <c r="F130" t="s">
        <v>0</v>
      </c>
      <c r="G130" t="s">
        <v>15510</v>
      </c>
      <c r="H130">
        <v>2.3620000000000001</v>
      </c>
      <c r="I130">
        <v>24.93</v>
      </c>
      <c r="J130">
        <v>254</v>
      </c>
    </row>
    <row r="131" spans="1:10" x14ac:dyDescent="0.35">
      <c r="A131" t="s">
        <v>15511</v>
      </c>
      <c r="B131">
        <v>269</v>
      </c>
      <c r="C131">
        <v>2400</v>
      </c>
      <c r="D131">
        <v>130</v>
      </c>
      <c r="E131" t="s">
        <v>319</v>
      </c>
      <c r="F131" t="s">
        <v>0</v>
      </c>
      <c r="G131" t="s">
        <v>6232</v>
      </c>
      <c r="H131">
        <v>4.4530000000000003</v>
      </c>
      <c r="I131">
        <v>80.650000000000006</v>
      </c>
      <c r="J131">
        <v>94</v>
      </c>
    </row>
    <row r="132" spans="1:10" x14ac:dyDescent="0.35">
      <c r="A132" t="s">
        <v>15512</v>
      </c>
      <c r="B132">
        <v>249</v>
      </c>
      <c r="C132">
        <v>2389</v>
      </c>
      <c r="D132">
        <v>131</v>
      </c>
      <c r="E132" t="s">
        <v>328</v>
      </c>
      <c r="F132" t="s">
        <v>0</v>
      </c>
      <c r="G132" t="s">
        <v>1836</v>
      </c>
      <c r="H132">
        <v>5.1239999999999997</v>
      </c>
      <c r="I132">
        <v>55.59</v>
      </c>
      <c r="J132">
        <v>70</v>
      </c>
    </row>
    <row r="133" spans="1:10" x14ac:dyDescent="0.35">
      <c r="A133" t="s">
        <v>15513</v>
      </c>
      <c r="B133">
        <v>162</v>
      </c>
      <c r="C133">
        <v>2383</v>
      </c>
      <c r="D133">
        <v>132</v>
      </c>
      <c r="E133" t="s">
        <v>319</v>
      </c>
      <c r="F133" t="s">
        <v>0</v>
      </c>
      <c r="G133" t="s">
        <v>1827</v>
      </c>
      <c r="H133">
        <v>7.8209999999999997</v>
      </c>
      <c r="I133">
        <v>78.41</v>
      </c>
      <c r="J133">
        <v>162</v>
      </c>
    </row>
    <row r="134" spans="1:10" x14ac:dyDescent="0.35">
      <c r="A134" t="s">
        <v>15514</v>
      </c>
      <c r="B134">
        <v>576</v>
      </c>
      <c r="C134">
        <v>2360</v>
      </c>
      <c r="D134">
        <v>133</v>
      </c>
      <c r="E134" t="s">
        <v>312</v>
      </c>
      <c r="F134" t="s">
        <v>0</v>
      </c>
      <c r="G134" t="s">
        <v>2470</v>
      </c>
      <c r="H134">
        <v>2.1949999999999998</v>
      </c>
      <c r="I134">
        <v>47.32</v>
      </c>
      <c r="J134">
        <v>23</v>
      </c>
    </row>
    <row r="135" spans="1:10" x14ac:dyDescent="0.35">
      <c r="A135" t="s">
        <v>15515</v>
      </c>
      <c r="B135">
        <v>292</v>
      </c>
      <c r="C135">
        <v>2341</v>
      </c>
      <c r="D135">
        <v>134</v>
      </c>
      <c r="E135" t="s">
        <v>328</v>
      </c>
      <c r="F135" t="s">
        <v>0</v>
      </c>
      <c r="G135" t="s">
        <v>1876</v>
      </c>
      <c r="H135">
        <v>3.915</v>
      </c>
      <c r="I135">
        <v>57.53</v>
      </c>
      <c r="J135">
        <v>23</v>
      </c>
    </row>
    <row r="136" spans="1:10" x14ac:dyDescent="0.35">
      <c r="A136" t="s">
        <v>15516</v>
      </c>
      <c r="B136">
        <v>271</v>
      </c>
      <c r="C136">
        <v>2315</v>
      </c>
      <c r="D136">
        <v>135</v>
      </c>
      <c r="E136" t="s">
        <v>319</v>
      </c>
      <c r="F136" t="s">
        <v>0</v>
      </c>
      <c r="G136" t="s">
        <v>3482</v>
      </c>
      <c r="H136">
        <v>4.8090000000000002</v>
      </c>
      <c r="I136">
        <v>73.44</v>
      </c>
      <c r="J136">
        <v>188</v>
      </c>
    </row>
    <row r="137" spans="1:10" x14ac:dyDescent="0.35">
      <c r="A137" t="s">
        <v>15517</v>
      </c>
      <c r="B137">
        <v>501</v>
      </c>
      <c r="C137">
        <v>2308</v>
      </c>
      <c r="D137">
        <v>136</v>
      </c>
      <c r="E137" t="s">
        <v>328</v>
      </c>
      <c r="F137" t="s">
        <v>0</v>
      </c>
      <c r="G137" t="s">
        <v>15518</v>
      </c>
      <c r="H137">
        <v>2.242</v>
      </c>
      <c r="I137">
        <v>47.59</v>
      </c>
      <c r="J137">
        <v>41</v>
      </c>
    </row>
    <row r="138" spans="1:10" x14ac:dyDescent="0.35">
      <c r="A138" t="s">
        <v>15519</v>
      </c>
      <c r="B138">
        <v>258</v>
      </c>
      <c r="C138">
        <v>2306</v>
      </c>
      <c r="D138">
        <v>137</v>
      </c>
      <c r="E138" t="s">
        <v>319</v>
      </c>
      <c r="F138" t="s">
        <v>0</v>
      </c>
      <c r="G138" t="s">
        <v>3026</v>
      </c>
      <c r="H138">
        <v>4.4400000000000004</v>
      </c>
      <c r="I138">
        <v>86.33</v>
      </c>
      <c r="J138">
        <v>79</v>
      </c>
    </row>
    <row r="139" spans="1:10" x14ac:dyDescent="0.35">
      <c r="A139" t="s">
        <v>15520</v>
      </c>
      <c r="B139">
        <v>376</v>
      </c>
      <c r="C139">
        <v>2302</v>
      </c>
      <c r="D139">
        <v>138</v>
      </c>
      <c r="E139" t="s">
        <v>328</v>
      </c>
      <c r="F139" t="s">
        <v>0</v>
      </c>
      <c r="G139" t="s">
        <v>15521</v>
      </c>
      <c r="H139">
        <v>3.2210000000000001</v>
      </c>
      <c r="I139">
        <v>43.93</v>
      </c>
      <c r="J139">
        <v>15</v>
      </c>
    </row>
    <row r="140" spans="1:10" x14ac:dyDescent="0.35">
      <c r="A140" t="s">
        <v>15522</v>
      </c>
      <c r="B140">
        <v>424</v>
      </c>
      <c r="C140">
        <v>2289</v>
      </c>
      <c r="D140">
        <v>139</v>
      </c>
      <c r="E140" t="s">
        <v>328</v>
      </c>
      <c r="F140" t="s">
        <v>0</v>
      </c>
      <c r="G140" t="s">
        <v>13868</v>
      </c>
      <c r="H140">
        <v>2.9969999999999999</v>
      </c>
      <c r="I140">
        <v>46.3</v>
      </c>
      <c r="J140">
        <v>36</v>
      </c>
    </row>
    <row r="141" spans="1:10" x14ac:dyDescent="0.35">
      <c r="A141" t="s">
        <v>15523</v>
      </c>
      <c r="B141">
        <v>201</v>
      </c>
      <c r="C141">
        <v>2283</v>
      </c>
      <c r="D141">
        <v>140</v>
      </c>
      <c r="E141" t="s">
        <v>319</v>
      </c>
      <c r="F141" t="s">
        <v>0</v>
      </c>
      <c r="G141" t="s">
        <v>1876</v>
      </c>
      <c r="H141">
        <v>6.7969999999999997</v>
      </c>
      <c r="I141">
        <v>87.63</v>
      </c>
      <c r="J141">
        <v>82</v>
      </c>
    </row>
    <row r="142" spans="1:10" x14ac:dyDescent="0.35">
      <c r="A142" t="s">
        <v>15524</v>
      </c>
      <c r="B142">
        <v>243</v>
      </c>
      <c r="C142">
        <v>2275</v>
      </c>
      <c r="D142">
        <v>141</v>
      </c>
      <c r="E142" t="s">
        <v>319</v>
      </c>
      <c r="F142" t="s">
        <v>0</v>
      </c>
      <c r="G142" t="s">
        <v>2539</v>
      </c>
      <c r="H142">
        <v>5.67</v>
      </c>
      <c r="I142">
        <v>81.17</v>
      </c>
      <c r="J142">
        <v>79</v>
      </c>
    </row>
    <row r="143" spans="1:10" x14ac:dyDescent="0.35">
      <c r="A143" t="s">
        <v>15525</v>
      </c>
      <c r="B143">
        <v>325</v>
      </c>
      <c r="C143">
        <v>2273</v>
      </c>
      <c r="D143">
        <v>142</v>
      </c>
      <c r="E143" t="s">
        <v>328</v>
      </c>
      <c r="F143" t="s">
        <v>0</v>
      </c>
      <c r="G143" t="s">
        <v>2962</v>
      </c>
      <c r="H143">
        <v>3.681</v>
      </c>
      <c r="I143">
        <v>58.08</v>
      </c>
      <c r="J143">
        <v>113</v>
      </c>
    </row>
    <row r="144" spans="1:10" x14ac:dyDescent="0.35">
      <c r="A144" t="s">
        <v>15526</v>
      </c>
      <c r="B144">
        <v>304</v>
      </c>
      <c r="C144">
        <v>2266</v>
      </c>
      <c r="D144">
        <v>143</v>
      </c>
      <c r="E144" t="s">
        <v>328</v>
      </c>
      <c r="F144" t="s">
        <v>0</v>
      </c>
      <c r="G144" t="s">
        <v>15527</v>
      </c>
      <c r="H144">
        <v>2.141</v>
      </c>
      <c r="I144">
        <v>38.630000000000003</v>
      </c>
      <c r="J144">
        <v>4</v>
      </c>
    </row>
    <row r="145" spans="1:10" x14ac:dyDescent="0.35">
      <c r="A145" t="s">
        <v>15528</v>
      </c>
      <c r="B145">
        <v>281</v>
      </c>
      <c r="C145">
        <v>2262</v>
      </c>
      <c r="D145">
        <v>144</v>
      </c>
      <c r="E145" t="s">
        <v>328</v>
      </c>
      <c r="F145" t="s">
        <v>0</v>
      </c>
      <c r="G145" t="s">
        <v>2115</v>
      </c>
      <c r="H145">
        <v>4.444</v>
      </c>
      <c r="I145">
        <v>60.48</v>
      </c>
      <c r="J145">
        <v>80</v>
      </c>
    </row>
    <row r="146" spans="1:10" x14ac:dyDescent="0.35">
      <c r="A146" t="s">
        <v>15529</v>
      </c>
      <c r="B146">
        <v>129</v>
      </c>
      <c r="C146">
        <v>2258</v>
      </c>
      <c r="D146">
        <v>145</v>
      </c>
      <c r="E146" t="s">
        <v>319</v>
      </c>
      <c r="F146" t="s">
        <v>0</v>
      </c>
      <c r="G146" t="s">
        <v>1827</v>
      </c>
      <c r="H146">
        <v>8.516</v>
      </c>
      <c r="I146">
        <v>80.72</v>
      </c>
      <c r="J146">
        <v>129</v>
      </c>
    </row>
    <row r="147" spans="1:10" x14ac:dyDescent="0.35">
      <c r="A147" t="s">
        <v>15530</v>
      </c>
      <c r="B147">
        <v>201</v>
      </c>
      <c r="C147">
        <v>2215</v>
      </c>
      <c r="D147">
        <v>146</v>
      </c>
      <c r="E147" t="s">
        <v>319</v>
      </c>
      <c r="F147" t="s">
        <v>0</v>
      </c>
      <c r="G147" t="s">
        <v>2312</v>
      </c>
      <c r="H147">
        <v>6.8319999999999999</v>
      </c>
      <c r="I147">
        <v>86.39</v>
      </c>
      <c r="J147">
        <v>200</v>
      </c>
    </row>
    <row r="148" spans="1:10" x14ac:dyDescent="0.35">
      <c r="A148" t="s">
        <v>15531</v>
      </c>
      <c r="B148">
        <v>349</v>
      </c>
      <c r="C148">
        <v>2208</v>
      </c>
      <c r="D148">
        <v>147</v>
      </c>
      <c r="E148" t="s">
        <v>328</v>
      </c>
      <c r="F148" t="s">
        <v>0</v>
      </c>
      <c r="G148" t="s">
        <v>7081</v>
      </c>
      <c r="H148">
        <v>3.32</v>
      </c>
      <c r="I148">
        <v>54.69</v>
      </c>
      <c r="J148">
        <v>89</v>
      </c>
    </row>
    <row r="149" spans="1:10" x14ac:dyDescent="0.35">
      <c r="A149" t="s">
        <v>15532</v>
      </c>
      <c r="B149">
        <v>434</v>
      </c>
      <c r="C149">
        <v>2206</v>
      </c>
      <c r="D149">
        <v>148</v>
      </c>
      <c r="E149" t="s">
        <v>312</v>
      </c>
      <c r="F149" t="s">
        <v>0</v>
      </c>
      <c r="G149" t="s">
        <v>1882</v>
      </c>
      <c r="H149">
        <v>2.5859999999999999</v>
      </c>
      <c r="I149">
        <v>41.2</v>
      </c>
      <c r="J149">
        <v>17</v>
      </c>
    </row>
    <row r="150" spans="1:10" x14ac:dyDescent="0.35">
      <c r="A150" t="s">
        <v>15533</v>
      </c>
      <c r="B150">
        <v>563</v>
      </c>
      <c r="C150">
        <v>2196</v>
      </c>
      <c r="D150">
        <v>149</v>
      </c>
      <c r="E150" t="s">
        <v>319</v>
      </c>
      <c r="F150" t="s">
        <v>0</v>
      </c>
      <c r="G150" t="s">
        <v>15534</v>
      </c>
      <c r="H150">
        <v>4.3730000000000002</v>
      </c>
      <c r="I150">
        <v>70.650000000000006</v>
      </c>
      <c r="J150">
        <v>99</v>
      </c>
    </row>
    <row r="151" spans="1:10" x14ac:dyDescent="0.35">
      <c r="A151" t="s">
        <v>15535</v>
      </c>
      <c r="B151">
        <v>385</v>
      </c>
      <c r="C151">
        <v>2195</v>
      </c>
      <c r="D151">
        <v>150</v>
      </c>
      <c r="E151" t="s">
        <v>312</v>
      </c>
      <c r="F151" t="s">
        <v>0</v>
      </c>
      <c r="G151" t="s">
        <v>6623</v>
      </c>
      <c r="H151">
        <v>2.4510000000000001</v>
      </c>
      <c r="I151">
        <v>34.21</v>
      </c>
      <c r="J151">
        <v>17</v>
      </c>
    </row>
    <row r="152" spans="1:10" x14ac:dyDescent="0.35">
      <c r="A152" t="s">
        <v>15536</v>
      </c>
      <c r="B152">
        <v>388</v>
      </c>
      <c r="C152">
        <v>2190</v>
      </c>
      <c r="D152">
        <v>151</v>
      </c>
      <c r="E152" t="s">
        <v>312</v>
      </c>
      <c r="F152" t="s">
        <v>0</v>
      </c>
      <c r="G152" t="s">
        <v>15537</v>
      </c>
      <c r="H152">
        <v>2.597</v>
      </c>
      <c r="I152">
        <v>29.12</v>
      </c>
      <c r="J152">
        <v>16</v>
      </c>
    </row>
    <row r="153" spans="1:10" x14ac:dyDescent="0.35">
      <c r="A153" t="s">
        <v>15538</v>
      </c>
      <c r="B153">
        <v>1036</v>
      </c>
      <c r="C153">
        <v>2189</v>
      </c>
      <c r="D153">
        <v>152</v>
      </c>
      <c r="E153" t="s">
        <v>312</v>
      </c>
      <c r="F153" t="s">
        <v>0</v>
      </c>
      <c r="G153" t="s">
        <v>3628</v>
      </c>
      <c r="H153">
        <v>1.1619999999999999</v>
      </c>
      <c r="I153">
        <v>27.6</v>
      </c>
      <c r="J153">
        <v>120</v>
      </c>
    </row>
    <row r="154" spans="1:10" x14ac:dyDescent="0.35">
      <c r="A154" t="s">
        <v>15539</v>
      </c>
      <c r="B154">
        <v>303</v>
      </c>
      <c r="C154">
        <v>2188</v>
      </c>
      <c r="D154">
        <v>153</v>
      </c>
      <c r="E154" t="s">
        <v>328</v>
      </c>
      <c r="F154" t="s">
        <v>0</v>
      </c>
      <c r="G154" t="s">
        <v>2959</v>
      </c>
      <c r="H154">
        <v>4.3</v>
      </c>
      <c r="I154">
        <v>57.69</v>
      </c>
      <c r="J154">
        <v>104</v>
      </c>
    </row>
    <row r="155" spans="1:10" x14ac:dyDescent="0.35">
      <c r="A155" t="s">
        <v>15540</v>
      </c>
      <c r="B155">
        <v>236</v>
      </c>
      <c r="C155">
        <v>2186</v>
      </c>
      <c r="D155">
        <v>154</v>
      </c>
      <c r="E155" t="s">
        <v>328</v>
      </c>
      <c r="F155" t="s">
        <v>0</v>
      </c>
      <c r="G155" t="s">
        <v>1807</v>
      </c>
      <c r="H155">
        <v>4.407</v>
      </c>
      <c r="I155">
        <v>66.16</v>
      </c>
      <c r="J155">
        <v>44</v>
      </c>
    </row>
    <row r="156" spans="1:10" x14ac:dyDescent="0.35">
      <c r="A156" t="s">
        <v>15541</v>
      </c>
      <c r="B156">
        <v>113</v>
      </c>
      <c r="C156">
        <v>2180</v>
      </c>
      <c r="D156">
        <v>155</v>
      </c>
      <c r="E156" t="s">
        <v>319</v>
      </c>
      <c r="F156" t="s">
        <v>0</v>
      </c>
      <c r="G156" t="s">
        <v>15542</v>
      </c>
      <c r="H156">
        <v>9.8209999999999997</v>
      </c>
      <c r="I156">
        <v>88.09</v>
      </c>
      <c r="J156">
        <v>13</v>
      </c>
    </row>
    <row r="157" spans="1:10" x14ac:dyDescent="0.35">
      <c r="A157" t="s">
        <v>15543</v>
      </c>
      <c r="B157">
        <v>631</v>
      </c>
      <c r="C157">
        <v>2179</v>
      </c>
      <c r="D157">
        <v>156</v>
      </c>
      <c r="E157" t="s">
        <v>328</v>
      </c>
      <c r="F157" t="s">
        <v>0</v>
      </c>
      <c r="G157" t="s">
        <v>7917</v>
      </c>
      <c r="H157">
        <v>1.77</v>
      </c>
      <c r="I157">
        <v>51.92</v>
      </c>
      <c r="J157">
        <v>39</v>
      </c>
    </row>
    <row r="158" spans="1:10" x14ac:dyDescent="0.35">
      <c r="A158" t="s">
        <v>15544</v>
      </c>
      <c r="B158">
        <v>372</v>
      </c>
      <c r="C158">
        <v>2170</v>
      </c>
      <c r="D158">
        <v>157</v>
      </c>
      <c r="E158" t="s">
        <v>319</v>
      </c>
      <c r="F158" t="s">
        <v>0</v>
      </c>
      <c r="G158" t="s">
        <v>3525</v>
      </c>
      <c r="H158">
        <v>3.0470000000000002</v>
      </c>
      <c r="I158">
        <v>84.04</v>
      </c>
      <c r="J158">
        <v>42</v>
      </c>
    </row>
    <row r="159" spans="1:10" x14ac:dyDescent="0.35">
      <c r="A159" t="s">
        <v>15545</v>
      </c>
      <c r="B159">
        <v>725</v>
      </c>
      <c r="C159">
        <v>2159</v>
      </c>
      <c r="D159">
        <v>158</v>
      </c>
      <c r="E159" t="s">
        <v>328</v>
      </c>
      <c r="F159" t="s">
        <v>0</v>
      </c>
      <c r="G159" t="s">
        <v>15546</v>
      </c>
      <c r="H159">
        <v>2.456</v>
      </c>
      <c r="I159">
        <v>54.94</v>
      </c>
      <c r="J159">
        <v>201</v>
      </c>
    </row>
    <row r="160" spans="1:10" x14ac:dyDescent="0.35">
      <c r="A160" t="s">
        <v>15547</v>
      </c>
      <c r="B160">
        <v>307</v>
      </c>
      <c r="C160">
        <v>2158</v>
      </c>
      <c r="D160">
        <v>159</v>
      </c>
      <c r="E160" t="s">
        <v>328</v>
      </c>
      <c r="F160" t="s">
        <v>0</v>
      </c>
      <c r="G160" t="s">
        <v>1795</v>
      </c>
      <c r="H160">
        <v>3.4590000000000001</v>
      </c>
      <c r="I160">
        <v>58.22</v>
      </c>
      <c r="J160">
        <v>306</v>
      </c>
    </row>
    <row r="161" spans="1:10" x14ac:dyDescent="0.35">
      <c r="A161" t="s">
        <v>15548</v>
      </c>
      <c r="B161">
        <v>240</v>
      </c>
      <c r="C161">
        <v>2151</v>
      </c>
      <c r="D161">
        <v>160</v>
      </c>
      <c r="E161" t="s">
        <v>328</v>
      </c>
      <c r="F161" t="s">
        <v>0</v>
      </c>
      <c r="G161" t="s">
        <v>2962</v>
      </c>
      <c r="H161">
        <v>4.117</v>
      </c>
      <c r="I161">
        <v>69.62</v>
      </c>
      <c r="J161">
        <v>90</v>
      </c>
    </row>
    <row r="162" spans="1:10" x14ac:dyDescent="0.35">
      <c r="A162" t="s">
        <v>15549</v>
      </c>
      <c r="B162">
        <v>342</v>
      </c>
      <c r="C162">
        <v>2147</v>
      </c>
      <c r="D162">
        <v>161</v>
      </c>
      <c r="E162" t="s">
        <v>312</v>
      </c>
      <c r="F162" t="s">
        <v>0</v>
      </c>
      <c r="G162" t="s">
        <v>1827</v>
      </c>
      <c r="H162">
        <v>3.2970000000000002</v>
      </c>
      <c r="I162">
        <v>43.33</v>
      </c>
      <c r="J162">
        <v>9</v>
      </c>
    </row>
    <row r="163" spans="1:10" x14ac:dyDescent="0.35">
      <c r="A163" t="s">
        <v>15550</v>
      </c>
      <c r="B163">
        <v>197</v>
      </c>
      <c r="C163">
        <v>2137</v>
      </c>
      <c r="D163">
        <v>162</v>
      </c>
      <c r="E163" t="s">
        <v>319</v>
      </c>
      <c r="F163" t="s">
        <v>0</v>
      </c>
      <c r="G163" t="s">
        <v>4124</v>
      </c>
      <c r="H163">
        <v>5.9640000000000004</v>
      </c>
      <c r="I163">
        <v>96.2</v>
      </c>
      <c r="J163">
        <v>21</v>
      </c>
    </row>
    <row r="164" spans="1:10" x14ac:dyDescent="0.35">
      <c r="A164" t="s">
        <v>15551</v>
      </c>
      <c r="B164">
        <v>272</v>
      </c>
      <c r="C164">
        <v>2120</v>
      </c>
      <c r="D164">
        <v>163</v>
      </c>
      <c r="E164" t="s">
        <v>319</v>
      </c>
      <c r="F164" t="s">
        <v>0</v>
      </c>
      <c r="G164" t="s">
        <v>15552</v>
      </c>
      <c r="H164">
        <v>3.7250000000000001</v>
      </c>
      <c r="I164">
        <v>64.44</v>
      </c>
      <c r="J164">
        <v>100</v>
      </c>
    </row>
    <row r="165" spans="1:10" x14ac:dyDescent="0.35">
      <c r="A165" t="s">
        <v>15553</v>
      </c>
      <c r="B165">
        <v>191</v>
      </c>
      <c r="C165">
        <v>2119</v>
      </c>
      <c r="D165">
        <v>164</v>
      </c>
      <c r="E165" t="s">
        <v>319</v>
      </c>
      <c r="F165" t="s">
        <v>0</v>
      </c>
      <c r="G165" t="s">
        <v>15554</v>
      </c>
      <c r="H165">
        <v>5.8810000000000002</v>
      </c>
      <c r="I165">
        <v>70.64</v>
      </c>
      <c r="J165">
        <v>78</v>
      </c>
    </row>
    <row r="166" spans="1:10" x14ac:dyDescent="0.35">
      <c r="A166" t="s">
        <v>15555</v>
      </c>
      <c r="B166">
        <v>337</v>
      </c>
      <c r="C166">
        <v>2114</v>
      </c>
      <c r="D166">
        <v>165</v>
      </c>
      <c r="E166" t="s">
        <v>328</v>
      </c>
      <c r="F166" t="s">
        <v>0</v>
      </c>
      <c r="G166" t="s">
        <v>1815</v>
      </c>
      <c r="H166">
        <v>3.3879999999999999</v>
      </c>
      <c r="I166">
        <v>53.5</v>
      </c>
      <c r="J166">
        <v>337</v>
      </c>
    </row>
    <row r="167" spans="1:10" x14ac:dyDescent="0.35">
      <c r="A167" t="s">
        <v>1767</v>
      </c>
      <c r="B167">
        <v>325</v>
      </c>
      <c r="C167">
        <v>2113</v>
      </c>
      <c r="D167">
        <v>166</v>
      </c>
      <c r="E167" t="s">
        <v>328</v>
      </c>
      <c r="F167" t="s">
        <v>0</v>
      </c>
      <c r="G167" t="s">
        <v>1767</v>
      </c>
      <c r="H167">
        <v>5.8380000000000001</v>
      </c>
      <c r="I167">
        <v>67.55</v>
      </c>
      <c r="J167">
        <v>102</v>
      </c>
    </row>
    <row r="168" spans="1:10" x14ac:dyDescent="0.35">
      <c r="A168" t="s">
        <v>15556</v>
      </c>
      <c r="B168">
        <v>442</v>
      </c>
      <c r="C168">
        <v>2111</v>
      </c>
      <c r="D168">
        <v>167</v>
      </c>
      <c r="E168" t="s">
        <v>312</v>
      </c>
      <c r="F168" t="s">
        <v>0</v>
      </c>
      <c r="G168" t="s">
        <v>15557</v>
      </c>
      <c r="H168">
        <v>2.431</v>
      </c>
      <c r="I168">
        <v>36.79</v>
      </c>
      <c r="J168">
        <v>37</v>
      </c>
    </row>
    <row r="169" spans="1:10" x14ac:dyDescent="0.35">
      <c r="A169" t="s">
        <v>15558</v>
      </c>
      <c r="B169">
        <v>297</v>
      </c>
      <c r="C169">
        <v>2107</v>
      </c>
      <c r="D169">
        <v>168</v>
      </c>
      <c r="E169" t="s">
        <v>328</v>
      </c>
      <c r="F169" t="s">
        <v>0</v>
      </c>
      <c r="G169" t="s">
        <v>1876</v>
      </c>
      <c r="H169">
        <v>4.0110000000000001</v>
      </c>
      <c r="I169">
        <v>58.96</v>
      </c>
      <c r="J169">
        <v>69</v>
      </c>
    </row>
    <row r="170" spans="1:10" x14ac:dyDescent="0.35">
      <c r="A170" t="s">
        <v>15559</v>
      </c>
      <c r="B170">
        <v>516</v>
      </c>
      <c r="C170">
        <v>2105</v>
      </c>
      <c r="D170">
        <v>169</v>
      </c>
      <c r="E170" t="s">
        <v>312</v>
      </c>
      <c r="F170" t="s">
        <v>0</v>
      </c>
      <c r="G170" t="s">
        <v>15560</v>
      </c>
      <c r="H170">
        <v>2.133</v>
      </c>
      <c r="I170">
        <v>34.15</v>
      </c>
      <c r="J170">
        <v>62</v>
      </c>
    </row>
    <row r="171" spans="1:10" x14ac:dyDescent="0.35">
      <c r="A171" t="s">
        <v>15561</v>
      </c>
      <c r="B171">
        <v>208</v>
      </c>
      <c r="C171">
        <v>2099</v>
      </c>
      <c r="D171">
        <v>170</v>
      </c>
      <c r="E171" t="s">
        <v>319</v>
      </c>
      <c r="F171" t="s">
        <v>0</v>
      </c>
      <c r="G171" t="s">
        <v>15562</v>
      </c>
      <c r="H171">
        <v>4.6059999999999999</v>
      </c>
      <c r="I171">
        <v>67.739999999999995</v>
      </c>
      <c r="J171">
        <v>69</v>
      </c>
    </row>
    <row r="172" spans="1:10" x14ac:dyDescent="0.35">
      <c r="A172" t="s">
        <v>15563</v>
      </c>
      <c r="B172">
        <v>372</v>
      </c>
      <c r="C172">
        <v>2087</v>
      </c>
      <c r="D172">
        <v>171</v>
      </c>
      <c r="E172" t="s">
        <v>319</v>
      </c>
      <c r="F172" t="s">
        <v>0</v>
      </c>
      <c r="G172" t="s">
        <v>4124</v>
      </c>
      <c r="H172">
        <v>3.165</v>
      </c>
      <c r="I172">
        <v>79.569999999999993</v>
      </c>
      <c r="J172">
        <v>89</v>
      </c>
    </row>
    <row r="173" spans="1:10" x14ac:dyDescent="0.35">
      <c r="A173" t="s">
        <v>15564</v>
      </c>
      <c r="B173">
        <v>269</v>
      </c>
      <c r="C173">
        <v>2075</v>
      </c>
      <c r="D173">
        <v>172</v>
      </c>
      <c r="E173" t="s">
        <v>328</v>
      </c>
      <c r="F173" t="s">
        <v>0</v>
      </c>
      <c r="G173" t="s">
        <v>4347</v>
      </c>
      <c r="H173">
        <v>3.6040000000000001</v>
      </c>
      <c r="I173">
        <v>70.739999999999995</v>
      </c>
      <c r="J173">
        <v>83</v>
      </c>
    </row>
    <row r="174" spans="1:10" x14ac:dyDescent="0.35">
      <c r="A174" t="s">
        <v>15565</v>
      </c>
      <c r="B174">
        <v>161</v>
      </c>
      <c r="C174">
        <v>2072</v>
      </c>
      <c r="D174">
        <v>173</v>
      </c>
      <c r="E174" t="s">
        <v>319</v>
      </c>
      <c r="F174" t="s">
        <v>0</v>
      </c>
      <c r="G174" t="s">
        <v>15566</v>
      </c>
      <c r="H174">
        <v>6.7140000000000004</v>
      </c>
      <c r="I174">
        <v>89.09</v>
      </c>
      <c r="J174">
        <v>24</v>
      </c>
    </row>
    <row r="175" spans="1:10" x14ac:dyDescent="0.35">
      <c r="A175" t="s">
        <v>15567</v>
      </c>
      <c r="B175">
        <v>250</v>
      </c>
      <c r="C175">
        <v>2057</v>
      </c>
      <c r="D175">
        <v>174</v>
      </c>
      <c r="E175" t="s">
        <v>328</v>
      </c>
      <c r="F175" t="s">
        <v>0</v>
      </c>
      <c r="G175" t="s">
        <v>2277</v>
      </c>
      <c r="H175">
        <v>3.9220000000000002</v>
      </c>
      <c r="I175">
        <v>63.61</v>
      </c>
      <c r="J175">
        <v>250</v>
      </c>
    </row>
    <row r="176" spans="1:10" x14ac:dyDescent="0.35">
      <c r="A176" t="s">
        <v>15568</v>
      </c>
      <c r="B176">
        <v>174</v>
      </c>
      <c r="C176">
        <v>2044</v>
      </c>
      <c r="D176">
        <v>175</v>
      </c>
      <c r="E176" t="s">
        <v>319</v>
      </c>
      <c r="F176" t="s">
        <v>0</v>
      </c>
      <c r="G176" t="s">
        <v>2115</v>
      </c>
      <c r="H176">
        <v>6.0430000000000001</v>
      </c>
      <c r="I176">
        <v>78.849999999999994</v>
      </c>
      <c r="J176">
        <v>12</v>
      </c>
    </row>
    <row r="177" spans="1:10" x14ac:dyDescent="0.35">
      <c r="A177" t="s">
        <v>15569</v>
      </c>
      <c r="B177">
        <v>479</v>
      </c>
      <c r="C177">
        <v>2035</v>
      </c>
      <c r="D177">
        <v>176</v>
      </c>
      <c r="E177" t="s">
        <v>328</v>
      </c>
      <c r="F177" t="s">
        <v>0</v>
      </c>
      <c r="G177" t="s">
        <v>4204</v>
      </c>
      <c r="H177">
        <v>1.9419999999999999</v>
      </c>
      <c r="I177">
        <v>55.66</v>
      </c>
      <c r="J177">
        <v>54</v>
      </c>
    </row>
    <row r="178" spans="1:10" x14ac:dyDescent="0.35">
      <c r="A178" t="s">
        <v>15570</v>
      </c>
      <c r="B178">
        <v>255</v>
      </c>
      <c r="C178">
        <v>2035</v>
      </c>
      <c r="D178">
        <v>176</v>
      </c>
      <c r="E178" t="s">
        <v>319</v>
      </c>
      <c r="F178" t="s">
        <v>0</v>
      </c>
      <c r="G178" t="s">
        <v>2592</v>
      </c>
      <c r="H178">
        <v>4.29</v>
      </c>
      <c r="I178">
        <v>77.209999999999994</v>
      </c>
      <c r="J178">
        <v>70</v>
      </c>
    </row>
    <row r="179" spans="1:10" x14ac:dyDescent="0.35">
      <c r="A179" t="s">
        <v>15571</v>
      </c>
      <c r="B179">
        <v>357</v>
      </c>
      <c r="C179">
        <v>2032</v>
      </c>
      <c r="D179">
        <v>178</v>
      </c>
      <c r="E179" t="s">
        <v>328</v>
      </c>
      <c r="F179" t="s">
        <v>0</v>
      </c>
      <c r="G179" t="s">
        <v>6003</v>
      </c>
      <c r="H179">
        <v>2.956</v>
      </c>
      <c r="I179">
        <v>48.77</v>
      </c>
      <c r="J179">
        <v>282</v>
      </c>
    </row>
    <row r="180" spans="1:10" x14ac:dyDescent="0.35">
      <c r="A180" t="s">
        <v>15572</v>
      </c>
      <c r="B180">
        <v>289</v>
      </c>
      <c r="C180">
        <v>2022</v>
      </c>
      <c r="D180">
        <v>179</v>
      </c>
      <c r="E180" t="s">
        <v>328</v>
      </c>
      <c r="F180" t="s">
        <v>0</v>
      </c>
      <c r="G180" t="s">
        <v>1781</v>
      </c>
      <c r="H180">
        <v>4.0949999999999998</v>
      </c>
      <c r="I180">
        <v>52.15</v>
      </c>
      <c r="J180">
        <v>56</v>
      </c>
    </row>
    <row r="181" spans="1:10" x14ac:dyDescent="0.35">
      <c r="A181" t="s">
        <v>15573</v>
      </c>
      <c r="B181">
        <v>274</v>
      </c>
      <c r="C181">
        <v>2021</v>
      </c>
      <c r="D181">
        <v>180</v>
      </c>
      <c r="E181" t="s">
        <v>312</v>
      </c>
      <c r="F181" t="s">
        <v>0</v>
      </c>
      <c r="G181" t="s">
        <v>15574</v>
      </c>
      <c r="H181">
        <v>3.7450000000000001</v>
      </c>
      <c r="I181">
        <v>38.72</v>
      </c>
      <c r="J181">
        <v>36</v>
      </c>
    </row>
    <row r="182" spans="1:10" x14ac:dyDescent="0.35">
      <c r="A182" t="s">
        <v>15575</v>
      </c>
      <c r="B182">
        <v>373</v>
      </c>
      <c r="C182">
        <v>2020</v>
      </c>
      <c r="D182">
        <v>181</v>
      </c>
      <c r="E182" t="s">
        <v>328</v>
      </c>
      <c r="F182" t="s">
        <v>0</v>
      </c>
      <c r="G182" t="s">
        <v>15576</v>
      </c>
      <c r="H182">
        <v>2.5</v>
      </c>
      <c r="I182">
        <v>51.33</v>
      </c>
      <c r="J182">
        <v>52</v>
      </c>
    </row>
    <row r="183" spans="1:10" x14ac:dyDescent="0.35">
      <c r="A183" t="s">
        <v>15577</v>
      </c>
      <c r="B183">
        <v>404</v>
      </c>
      <c r="C183">
        <v>2018</v>
      </c>
      <c r="D183">
        <v>182</v>
      </c>
      <c r="E183" t="s">
        <v>319</v>
      </c>
      <c r="F183" t="s">
        <v>0</v>
      </c>
      <c r="G183" t="s">
        <v>4755</v>
      </c>
      <c r="H183">
        <v>2.456</v>
      </c>
      <c r="I183">
        <v>63.43</v>
      </c>
      <c r="J183">
        <v>83</v>
      </c>
    </row>
    <row r="184" spans="1:10" x14ac:dyDescent="0.35">
      <c r="A184" t="s">
        <v>15578</v>
      </c>
      <c r="B184">
        <v>283</v>
      </c>
      <c r="C184">
        <v>2011</v>
      </c>
      <c r="D184">
        <v>183</v>
      </c>
      <c r="E184" t="s">
        <v>328</v>
      </c>
      <c r="F184" t="s">
        <v>0</v>
      </c>
      <c r="G184" t="s">
        <v>15579</v>
      </c>
      <c r="H184">
        <v>3.6819999999999999</v>
      </c>
      <c r="I184">
        <v>50.01</v>
      </c>
      <c r="J184">
        <v>16</v>
      </c>
    </row>
    <row r="185" spans="1:10" x14ac:dyDescent="0.35">
      <c r="A185" t="s">
        <v>15580</v>
      </c>
      <c r="B185">
        <v>269</v>
      </c>
      <c r="C185">
        <v>2010</v>
      </c>
      <c r="D185">
        <v>184</v>
      </c>
      <c r="E185" t="s">
        <v>328</v>
      </c>
      <c r="F185" t="s">
        <v>0</v>
      </c>
      <c r="G185" t="s">
        <v>1699</v>
      </c>
      <c r="H185">
        <v>4.3789999999999996</v>
      </c>
      <c r="I185">
        <v>66.569999999999993</v>
      </c>
      <c r="J185">
        <v>91</v>
      </c>
    </row>
    <row r="186" spans="1:10" x14ac:dyDescent="0.35">
      <c r="A186" t="s">
        <v>15581</v>
      </c>
      <c r="B186">
        <v>419</v>
      </c>
      <c r="C186">
        <v>2003</v>
      </c>
      <c r="D186">
        <v>185</v>
      </c>
      <c r="E186" t="s">
        <v>312</v>
      </c>
      <c r="F186" t="s">
        <v>0</v>
      </c>
      <c r="G186" t="s">
        <v>15582</v>
      </c>
      <c r="H186">
        <v>2.431</v>
      </c>
      <c r="I186">
        <v>45.92</v>
      </c>
      <c r="J186">
        <v>71</v>
      </c>
    </row>
    <row r="187" spans="1:10" x14ac:dyDescent="0.35">
      <c r="A187" t="s">
        <v>15583</v>
      </c>
      <c r="B187">
        <v>307</v>
      </c>
      <c r="C187">
        <v>2003</v>
      </c>
      <c r="D187">
        <v>185</v>
      </c>
      <c r="E187" t="s">
        <v>312</v>
      </c>
      <c r="F187" t="s">
        <v>0</v>
      </c>
      <c r="G187" t="s">
        <v>15584</v>
      </c>
      <c r="H187">
        <v>2.9279999999999999</v>
      </c>
      <c r="I187">
        <v>38.33</v>
      </c>
      <c r="J187">
        <v>115</v>
      </c>
    </row>
    <row r="188" spans="1:10" x14ac:dyDescent="0.35">
      <c r="A188" t="s">
        <v>15585</v>
      </c>
      <c r="B188">
        <v>144</v>
      </c>
      <c r="C188">
        <v>1992</v>
      </c>
      <c r="D188">
        <v>187</v>
      </c>
      <c r="E188" t="s">
        <v>319</v>
      </c>
      <c r="F188" t="s">
        <v>0</v>
      </c>
      <c r="G188" t="s">
        <v>3262</v>
      </c>
      <c r="H188">
        <v>10.185</v>
      </c>
      <c r="I188">
        <v>93.24</v>
      </c>
      <c r="J188">
        <v>56</v>
      </c>
    </row>
    <row r="189" spans="1:10" x14ac:dyDescent="0.35">
      <c r="A189" t="s">
        <v>15586</v>
      </c>
      <c r="B189">
        <v>183</v>
      </c>
      <c r="C189">
        <v>1973</v>
      </c>
      <c r="D189">
        <v>188</v>
      </c>
      <c r="E189" t="s">
        <v>319</v>
      </c>
      <c r="F189" t="s">
        <v>0</v>
      </c>
      <c r="G189" t="s">
        <v>1793</v>
      </c>
      <c r="H189">
        <v>5.6859999999999999</v>
      </c>
      <c r="I189">
        <v>83.33</v>
      </c>
      <c r="J189">
        <v>8</v>
      </c>
    </row>
    <row r="190" spans="1:10" x14ac:dyDescent="0.35">
      <c r="A190" t="s">
        <v>15587</v>
      </c>
      <c r="B190">
        <v>747</v>
      </c>
      <c r="C190">
        <v>1972</v>
      </c>
      <c r="D190">
        <v>189</v>
      </c>
      <c r="E190" t="s">
        <v>328</v>
      </c>
      <c r="F190" t="s">
        <v>0</v>
      </c>
      <c r="G190" t="s">
        <v>2520</v>
      </c>
      <c r="H190">
        <v>1.1779999999999999</v>
      </c>
      <c r="I190">
        <v>65.209999999999994</v>
      </c>
      <c r="J190">
        <v>211</v>
      </c>
    </row>
    <row r="191" spans="1:10" x14ac:dyDescent="0.35">
      <c r="A191" t="s">
        <v>15588</v>
      </c>
      <c r="B191">
        <v>217</v>
      </c>
      <c r="C191">
        <v>1972</v>
      </c>
      <c r="D191">
        <v>189</v>
      </c>
      <c r="E191" t="s">
        <v>319</v>
      </c>
      <c r="F191" t="s">
        <v>0</v>
      </c>
      <c r="G191" t="s">
        <v>15589</v>
      </c>
      <c r="H191">
        <v>4.6529999999999996</v>
      </c>
      <c r="I191">
        <v>76.7</v>
      </c>
      <c r="J191">
        <v>78</v>
      </c>
    </row>
    <row r="192" spans="1:10" x14ac:dyDescent="0.35">
      <c r="A192" t="s">
        <v>15590</v>
      </c>
      <c r="B192">
        <v>402</v>
      </c>
      <c r="C192">
        <v>1969</v>
      </c>
      <c r="D192">
        <v>191</v>
      </c>
      <c r="E192" t="s">
        <v>328</v>
      </c>
      <c r="F192" t="s">
        <v>0</v>
      </c>
      <c r="G192" t="s">
        <v>2163</v>
      </c>
      <c r="H192">
        <v>2.734</v>
      </c>
      <c r="I192">
        <v>40.03</v>
      </c>
      <c r="J192">
        <v>402</v>
      </c>
    </row>
    <row r="193" spans="1:10" x14ac:dyDescent="0.35">
      <c r="A193" t="s">
        <v>15591</v>
      </c>
      <c r="B193">
        <v>212</v>
      </c>
      <c r="C193">
        <v>1967</v>
      </c>
      <c r="D193">
        <v>192</v>
      </c>
      <c r="E193" t="s">
        <v>319</v>
      </c>
      <c r="F193" t="s">
        <v>0</v>
      </c>
      <c r="G193" t="s">
        <v>15592</v>
      </c>
      <c r="H193">
        <v>5.3330000000000002</v>
      </c>
      <c r="I193">
        <v>94.37</v>
      </c>
      <c r="J193">
        <v>67</v>
      </c>
    </row>
    <row r="194" spans="1:10" x14ac:dyDescent="0.35">
      <c r="A194" t="s">
        <v>15593</v>
      </c>
      <c r="B194">
        <v>201</v>
      </c>
      <c r="C194">
        <v>1948</v>
      </c>
      <c r="D194">
        <v>193</v>
      </c>
      <c r="E194" t="s">
        <v>328</v>
      </c>
      <c r="F194" t="s">
        <v>0</v>
      </c>
      <c r="G194" t="s">
        <v>2645</v>
      </c>
      <c r="H194">
        <v>5.4279999999999999</v>
      </c>
      <c r="I194">
        <v>63.85</v>
      </c>
      <c r="J194">
        <v>201</v>
      </c>
    </row>
    <row r="195" spans="1:10" x14ac:dyDescent="0.35">
      <c r="A195" t="s">
        <v>15594</v>
      </c>
      <c r="B195">
        <v>366</v>
      </c>
      <c r="C195">
        <v>1942</v>
      </c>
      <c r="D195">
        <v>194</v>
      </c>
      <c r="E195" t="s">
        <v>312</v>
      </c>
      <c r="F195" t="s">
        <v>0</v>
      </c>
      <c r="G195" t="s">
        <v>2003</v>
      </c>
      <c r="H195">
        <v>2.4390000000000001</v>
      </c>
      <c r="I195">
        <v>42.78</v>
      </c>
      <c r="J195">
        <v>13</v>
      </c>
    </row>
    <row r="196" spans="1:10" x14ac:dyDescent="0.35">
      <c r="A196" t="s">
        <v>15595</v>
      </c>
      <c r="B196">
        <v>567</v>
      </c>
      <c r="C196">
        <v>1934</v>
      </c>
      <c r="D196">
        <v>195</v>
      </c>
      <c r="E196" t="s">
        <v>312</v>
      </c>
      <c r="F196" t="s">
        <v>0</v>
      </c>
      <c r="G196" t="s">
        <v>2167</v>
      </c>
      <c r="H196">
        <v>1.972</v>
      </c>
      <c r="I196">
        <v>35.31</v>
      </c>
      <c r="J196">
        <v>173</v>
      </c>
    </row>
    <row r="197" spans="1:10" x14ac:dyDescent="0.35">
      <c r="A197" t="s">
        <v>15596</v>
      </c>
      <c r="B197">
        <v>351</v>
      </c>
      <c r="C197">
        <v>1933</v>
      </c>
      <c r="D197">
        <v>196</v>
      </c>
      <c r="E197" t="s">
        <v>328</v>
      </c>
      <c r="F197" t="s">
        <v>0</v>
      </c>
      <c r="G197" t="s">
        <v>3026</v>
      </c>
      <c r="H197">
        <v>2.8490000000000002</v>
      </c>
      <c r="I197">
        <v>63.48</v>
      </c>
      <c r="J197">
        <v>105</v>
      </c>
    </row>
    <row r="198" spans="1:10" x14ac:dyDescent="0.35">
      <c r="A198" t="s">
        <v>15597</v>
      </c>
      <c r="B198">
        <v>169</v>
      </c>
      <c r="C198">
        <v>1930</v>
      </c>
      <c r="D198">
        <v>197</v>
      </c>
      <c r="E198" t="s">
        <v>328</v>
      </c>
      <c r="F198" t="s">
        <v>0</v>
      </c>
      <c r="G198" t="s">
        <v>3375</v>
      </c>
      <c r="H198">
        <v>6.8810000000000002</v>
      </c>
      <c r="I198">
        <v>74.56</v>
      </c>
      <c r="J198">
        <v>67</v>
      </c>
    </row>
    <row r="199" spans="1:10" x14ac:dyDescent="0.35">
      <c r="A199" t="s">
        <v>15598</v>
      </c>
      <c r="B199">
        <v>253</v>
      </c>
      <c r="C199">
        <v>1916</v>
      </c>
      <c r="D199">
        <v>198</v>
      </c>
      <c r="E199" t="s">
        <v>328</v>
      </c>
      <c r="F199" t="s">
        <v>0</v>
      </c>
      <c r="G199" t="s">
        <v>1876</v>
      </c>
      <c r="H199">
        <v>4.1079999999999997</v>
      </c>
      <c r="I199">
        <v>61.47</v>
      </c>
      <c r="J199">
        <v>69</v>
      </c>
    </row>
    <row r="200" spans="1:10" x14ac:dyDescent="0.35">
      <c r="A200" t="s">
        <v>15599</v>
      </c>
      <c r="B200">
        <v>191</v>
      </c>
      <c r="C200">
        <v>1910</v>
      </c>
      <c r="D200">
        <v>199</v>
      </c>
      <c r="E200" t="s">
        <v>328</v>
      </c>
      <c r="F200" t="s">
        <v>0</v>
      </c>
      <c r="G200" t="s">
        <v>1836</v>
      </c>
      <c r="H200">
        <v>5.6829999999999998</v>
      </c>
      <c r="I200">
        <v>63.04</v>
      </c>
      <c r="J200">
        <v>83</v>
      </c>
    </row>
    <row r="201" spans="1:10" x14ac:dyDescent="0.35">
      <c r="A201" t="s">
        <v>15600</v>
      </c>
      <c r="B201">
        <v>269</v>
      </c>
      <c r="C201">
        <v>1908</v>
      </c>
      <c r="D201">
        <v>200</v>
      </c>
      <c r="E201" t="s">
        <v>328</v>
      </c>
      <c r="F201" t="s">
        <v>0</v>
      </c>
      <c r="G201" t="s">
        <v>1813</v>
      </c>
      <c r="H201">
        <v>4.4770000000000003</v>
      </c>
      <c r="I201">
        <v>63.95</v>
      </c>
      <c r="J201">
        <v>36</v>
      </c>
    </row>
    <row r="202" spans="1:10" x14ac:dyDescent="0.35">
      <c r="A202" t="s">
        <v>15601</v>
      </c>
      <c r="B202">
        <v>358</v>
      </c>
      <c r="C202">
        <v>1897</v>
      </c>
      <c r="D202">
        <v>201</v>
      </c>
      <c r="E202" t="s">
        <v>328</v>
      </c>
      <c r="F202" t="s">
        <v>0</v>
      </c>
      <c r="G202" t="s">
        <v>15602</v>
      </c>
      <c r="H202">
        <v>2.605</v>
      </c>
      <c r="I202">
        <v>45.91</v>
      </c>
      <c r="J202">
        <v>15</v>
      </c>
    </row>
    <row r="203" spans="1:10" x14ac:dyDescent="0.35">
      <c r="A203" t="s">
        <v>15603</v>
      </c>
      <c r="B203">
        <v>703</v>
      </c>
      <c r="C203">
        <v>1890</v>
      </c>
      <c r="D203">
        <v>202</v>
      </c>
      <c r="E203" t="s">
        <v>312</v>
      </c>
      <c r="F203" t="s">
        <v>0</v>
      </c>
      <c r="G203" t="s">
        <v>1999</v>
      </c>
      <c r="H203">
        <v>1.278</v>
      </c>
      <c r="I203">
        <v>44.01</v>
      </c>
      <c r="J203">
        <v>136</v>
      </c>
    </row>
    <row r="204" spans="1:10" x14ac:dyDescent="0.35">
      <c r="A204" t="s">
        <v>15604</v>
      </c>
      <c r="B204">
        <v>81</v>
      </c>
      <c r="C204">
        <v>1889</v>
      </c>
      <c r="D204">
        <v>203</v>
      </c>
      <c r="E204" t="s">
        <v>319</v>
      </c>
      <c r="F204" t="s">
        <v>0</v>
      </c>
      <c r="G204" t="s">
        <v>1904</v>
      </c>
      <c r="H204">
        <v>10.962</v>
      </c>
      <c r="I204">
        <v>91.24</v>
      </c>
      <c r="J204">
        <v>23</v>
      </c>
    </row>
    <row r="205" spans="1:10" x14ac:dyDescent="0.35">
      <c r="A205" t="s">
        <v>15605</v>
      </c>
      <c r="B205">
        <v>485</v>
      </c>
      <c r="C205">
        <v>1887</v>
      </c>
      <c r="D205">
        <v>204</v>
      </c>
      <c r="E205" t="s">
        <v>328</v>
      </c>
      <c r="F205" t="s">
        <v>0</v>
      </c>
      <c r="G205" t="s">
        <v>1817</v>
      </c>
      <c r="H205">
        <v>2.06</v>
      </c>
      <c r="I205">
        <v>41.77</v>
      </c>
      <c r="J205">
        <v>45</v>
      </c>
    </row>
    <row r="206" spans="1:10" x14ac:dyDescent="0.35">
      <c r="A206" t="s">
        <v>15606</v>
      </c>
      <c r="B206">
        <v>232</v>
      </c>
      <c r="C206">
        <v>1886</v>
      </c>
      <c r="D206">
        <v>205</v>
      </c>
      <c r="E206" t="s">
        <v>319</v>
      </c>
      <c r="F206" t="s">
        <v>0</v>
      </c>
      <c r="G206" t="s">
        <v>6975</v>
      </c>
      <c r="H206">
        <v>4.1459999999999999</v>
      </c>
      <c r="I206">
        <v>84.99</v>
      </c>
      <c r="J206">
        <v>115</v>
      </c>
    </row>
    <row r="207" spans="1:10" x14ac:dyDescent="0.35">
      <c r="A207" t="s">
        <v>15607</v>
      </c>
      <c r="B207">
        <v>252</v>
      </c>
      <c r="C207">
        <v>1885</v>
      </c>
      <c r="D207">
        <v>206</v>
      </c>
      <c r="E207" t="s">
        <v>328</v>
      </c>
      <c r="F207" t="s">
        <v>0</v>
      </c>
      <c r="G207" t="s">
        <v>15608</v>
      </c>
      <c r="H207">
        <v>4.2869999999999999</v>
      </c>
      <c r="I207">
        <v>62.17</v>
      </c>
      <c r="J207">
        <v>77</v>
      </c>
    </row>
    <row r="208" spans="1:10" x14ac:dyDescent="0.35">
      <c r="A208" t="s">
        <v>15609</v>
      </c>
      <c r="B208">
        <v>333</v>
      </c>
      <c r="C208">
        <v>1873</v>
      </c>
      <c r="D208">
        <v>207</v>
      </c>
      <c r="E208" t="s">
        <v>328</v>
      </c>
      <c r="F208" t="s">
        <v>0</v>
      </c>
      <c r="G208" t="s">
        <v>15610</v>
      </c>
      <c r="H208">
        <v>3</v>
      </c>
      <c r="I208">
        <v>53.84</v>
      </c>
      <c r="J208">
        <v>60</v>
      </c>
    </row>
    <row r="209" spans="1:10" x14ac:dyDescent="0.35">
      <c r="A209" t="s">
        <v>15611</v>
      </c>
      <c r="B209">
        <v>343</v>
      </c>
      <c r="C209">
        <v>1872</v>
      </c>
      <c r="D209">
        <v>208</v>
      </c>
      <c r="E209" t="s">
        <v>328</v>
      </c>
      <c r="F209" t="s">
        <v>0</v>
      </c>
      <c r="G209" t="s">
        <v>2743</v>
      </c>
      <c r="H209">
        <v>2.72</v>
      </c>
      <c r="I209">
        <v>55</v>
      </c>
      <c r="J209">
        <v>160</v>
      </c>
    </row>
    <row r="210" spans="1:10" x14ac:dyDescent="0.35">
      <c r="A210" t="s">
        <v>15612</v>
      </c>
      <c r="B210">
        <v>365</v>
      </c>
      <c r="C210">
        <v>1871</v>
      </c>
      <c r="D210">
        <v>209</v>
      </c>
      <c r="E210" t="s">
        <v>328</v>
      </c>
      <c r="F210" t="s">
        <v>0</v>
      </c>
      <c r="G210" t="s">
        <v>3026</v>
      </c>
      <c r="H210">
        <v>2.863</v>
      </c>
      <c r="I210">
        <v>64.61</v>
      </c>
      <c r="J210">
        <v>123</v>
      </c>
    </row>
    <row r="211" spans="1:10" x14ac:dyDescent="0.35">
      <c r="A211" t="s">
        <v>15613</v>
      </c>
      <c r="B211">
        <v>280</v>
      </c>
      <c r="C211">
        <v>1868</v>
      </c>
      <c r="D211">
        <v>210</v>
      </c>
      <c r="E211" t="s">
        <v>328</v>
      </c>
      <c r="F211" t="s">
        <v>0</v>
      </c>
      <c r="G211" t="s">
        <v>15614</v>
      </c>
      <c r="H211">
        <v>3.5630000000000002</v>
      </c>
      <c r="I211">
        <v>61.81</v>
      </c>
      <c r="J211">
        <v>97</v>
      </c>
    </row>
    <row r="212" spans="1:10" x14ac:dyDescent="0.35">
      <c r="A212" t="s">
        <v>15615</v>
      </c>
      <c r="B212">
        <v>208</v>
      </c>
      <c r="C212">
        <v>1864</v>
      </c>
      <c r="D212">
        <v>211</v>
      </c>
      <c r="E212" t="s">
        <v>319</v>
      </c>
      <c r="F212" t="s">
        <v>0</v>
      </c>
      <c r="G212" t="s">
        <v>15616</v>
      </c>
      <c r="H212">
        <v>4.9359999999999999</v>
      </c>
      <c r="I212">
        <v>70.44</v>
      </c>
      <c r="J212">
        <v>60</v>
      </c>
    </row>
    <row r="213" spans="1:10" x14ac:dyDescent="0.35">
      <c r="A213" t="s">
        <v>15617</v>
      </c>
      <c r="B213">
        <v>250</v>
      </c>
      <c r="C213">
        <v>1862</v>
      </c>
      <c r="D213">
        <v>212</v>
      </c>
      <c r="E213" t="s">
        <v>319</v>
      </c>
      <c r="F213" t="s">
        <v>0</v>
      </c>
      <c r="G213" t="s">
        <v>15618</v>
      </c>
      <c r="H213">
        <v>3.8889999999999998</v>
      </c>
      <c r="I213">
        <v>66.77</v>
      </c>
      <c r="J213">
        <v>250</v>
      </c>
    </row>
    <row r="214" spans="1:10" x14ac:dyDescent="0.35">
      <c r="A214" t="s">
        <v>15619</v>
      </c>
      <c r="B214">
        <v>184</v>
      </c>
      <c r="C214">
        <v>1857</v>
      </c>
      <c r="D214">
        <v>213</v>
      </c>
      <c r="E214" t="s">
        <v>319</v>
      </c>
      <c r="F214" t="s">
        <v>0</v>
      </c>
      <c r="G214" t="s">
        <v>3513</v>
      </c>
      <c r="H214">
        <v>5.8879999999999999</v>
      </c>
      <c r="I214">
        <v>76.37</v>
      </c>
      <c r="J214">
        <v>34</v>
      </c>
    </row>
    <row r="215" spans="1:10" x14ac:dyDescent="0.35">
      <c r="A215" t="s">
        <v>15620</v>
      </c>
      <c r="B215">
        <v>1069</v>
      </c>
      <c r="C215">
        <v>1796</v>
      </c>
      <c r="D215">
        <v>214</v>
      </c>
      <c r="E215" t="s">
        <v>328</v>
      </c>
      <c r="F215" t="s">
        <v>0</v>
      </c>
      <c r="G215" t="s">
        <v>15621</v>
      </c>
      <c r="H215">
        <v>2.1669999999999998</v>
      </c>
      <c r="I215">
        <v>39.04</v>
      </c>
      <c r="J215">
        <v>101</v>
      </c>
    </row>
    <row r="216" spans="1:10" x14ac:dyDescent="0.35">
      <c r="A216" t="s">
        <v>15622</v>
      </c>
      <c r="B216">
        <v>488</v>
      </c>
      <c r="C216">
        <v>1794</v>
      </c>
      <c r="D216">
        <v>215</v>
      </c>
      <c r="E216" t="s">
        <v>312</v>
      </c>
      <c r="F216" t="s">
        <v>0</v>
      </c>
      <c r="G216" t="s">
        <v>1825</v>
      </c>
      <c r="H216">
        <v>1.869</v>
      </c>
      <c r="I216">
        <v>35.869999999999997</v>
      </c>
      <c r="J216">
        <v>33</v>
      </c>
    </row>
    <row r="217" spans="1:10" x14ac:dyDescent="0.35">
      <c r="A217" t="s">
        <v>15623</v>
      </c>
      <c r="B217">
        <v>451</v>
      </c>
      <c r="C217">
        <v>1781</v>
      </c>
      <c r="D217">
        <v>216</v>
      </c>
      <c r="E217" t="s">
        <v>328</v>
      </c>
      <c r="F217" t="s">
        <v>0</v>
      </c>
      <c r="G217" t="s">
        <v>8315</v>
      </c>
      <c r="H217">
        <v>1.6950000000000001</v>
      </c>
      <c r="I217">
        <v>31.57</v>
      </c>
      <c r="J217">
        <v>10</v>
      </c>
    </row>
    <row r="218" spans="1:10" x14ac:dyDescent="0.35">
      <c r="A218" t="s">
        <v>15624</v>
      </c>
      <c r="B218">
        <v>310</v>
      </c>
      <c r="C218">
        <v>1777</v>
      </c>
      <c r="D218">
        <v>217</v>
      </c>
      <c r="E218" t="s">
        <v>312</v>
      </c>
      <c r="F218" t="s">
        <v>0</v>
      </c>
      <c r="G218" t="s">
        <v>15625</v>
      </c>
      <c r="H218">
        <v>2.665</v>
      </c>
      <c r="I218">
        <v>38.200000000000003</v>
      </c>
      <c r="J218">
        <v>44</v>
      </c>
    </row>
    <row r="219" spans="1:10" x14ac:dyDescent="0.35">
      <c r="A219" t="s">
        <v>15626</v>
      </c>
      <c r="B219">
        <v>53</v>
      </c>
      <c r="C219">
        <v>1775</v>
      </c>
      <c r="D219">
        <v>218</v>
      </c>
      <c r="E219" t="s">
        <v>319</v>
      </c>
      <c r="F219" t="s">
        <v>0</v>
      </c>
      <c r="G219" t="s">
        <v>1827</v>
      </c>
      <c r="H219">
        <v>15.75</v>
      </c>
      <c r="I219">
        <v>93.77</v>
      </c>
      <c r="J219">
        <v>17</v>
      </c>
    </row>
    <row r="220" spans="1:10" x14ac:dyDescent="0.35">
      <c r="A220" t="s">
        <v>15627</v>
      </c>
      <c r="B220">
        <v>731</v>
      </c>
      <c r="C220">
        <v>1766</v>
      </c>
      <c r="D220">
        <v>219</v>
      </c>
      <c r="E220" t="s">
        <v>334</v>
      </c>
      <c r="F220" t="s">
        <v>0</v>
      </c>
      <c r="G220" t="s">
        <v>2073</v>
      </c>
      <c r="H220">
        <v>1.226</v>
      </c>
      <c r="I220">
        <v>7.65</v>
      </c>
      <c r="J220">
        <v>25</v>
      </c>
    </row>
    <row r="221" spans="1:10" x14ac:dyDescent="0.35">
      <c r="A221" t="s">
        <v>15628</v>
      </c>
      <c r="B221">
        <v>225</v>
      </c>
      <c r="C221">
        <v>1763</v>
      </c>
      <c r="D221">
        <v>220</v>
      </c>
      <c r="E221" t="s">
        <v>328</v>
      </c>
      <c r="F221" t="s">
        <v>0</v>
      </c>
      <c r="G221" t="s">
        <v>15629</v>
      </c>
      <c r="H221">
        <v>3.9630000000000001</v>
      </c>
      <c r="I221">
        <v>50.61</v>
      </c>
      <c r="J221">
        <v>57</v>
      </c>
    </row>
    <row r="222" spans="1:10" x14ac:dyDescent="0.35">
      <c r="A222" t="s">
        <v>15630</v>
      </c>
      <c r="B222">
        <v>364</v>
      </c>
      <c r="C222">
        <v>1759</v>
      </c>
      <c r="D222">
        <v>221</v>
      </c>
      <c r="E222" t="s">
        <v>328</v>
      </c>
      <c r="F222" t="s">
        <v>0</v>
      </c>
      <c r="G222" t="s">
        <v>2326</v>
      </c>
      <c r="H222">
        <v>2.5190000000000001</v>
      </c>
      <c r="I222">
        <v>55.74</v>
      </c>
      <c r="J222">
        <v>219</v>
      </c>
    </row>
    <row r="223" spans="1:10" x14ac:dyDescent="0.35">
      <c r="A223" t="s">
        <v>15631</v>
      </c>
      <c r="B223">
        <v>319</v>
      </c>
      <c r="C223">
        <v>1755</v>
      </c>
      <c r="D223">
        <v>222</v>
      </c>
      <c r="E223" t="s">
        <v>312</v>
      </c>
      <c r="F223" t="s">
        <v>0</v>
      </c>
      <c r="G223" t="s">
        <v>3667</v>
      </c>
      <c r="H223">
        <v>3.141</v>
      </c>
      <c r="I223">
        <v>36.57</v>
      </c>
      <c r="J223">
        <v>9</v>
      </c>
    </row>
    <row r="224" spans="1:10" x14ac:dyDescent="0.35">
      <c r="A224" t="s">
        <v>15632</v>
      </c>
      <c r="B224">
        <v>247</v>
      </c>
      <c r="C224">
        <v>1753</v>
      </c>
      <c r="D224">
        <v>223</v>
      </c>
      <c r="E224" t="s">
        <v>328</v>
      </c>
      <c r="F224" t="s">
        <v>0</v>
      </c>
      <c r="G224" t="s">
        <v>15633</v>
      </c>
      <c r="H224">
        <v>3.5859999999999999</v>
      </c>
      <c r="I224">
        <v>61.01</v>
      </c>
      <c r="J224">
        <v>126</v>
      </c>
    </row>
    <row r="225" spans="1:10" x14ac:dyDescent="0.35">
      <c r="A225" t="s">
        <v>15634</v>
      </c>
      <c r="B225">
        <v>198</v>
      </c>
      <c r="C225">
        <v>1738</v>
      </c>
      <c r="D225">
        <v>224</v>
      </c>
      <c r="E225" t="s">
        <v>319</v>
      </c>
      <c r="F225" t="s">
        <v>0</v>
      </c>
      <c r="G225" t="s">
        <v>4022</v>
      </c>
      <c r="H225">
        <v>4.0549999999999997</v>
      </c>
      <c r="I225">
        <v>84.22</v>
      </c>
      <c r="J225">
        <v>110</v>
      </c>
    </row>
    <row r="226" spans="1:10" x14ac:dyDescent="0.35">
      <c r="A226" t="s">
        <v>15635</v>
      </c>
      <c r="B226">
        <v>190</v>
      </c>
      <c r="C226">
        <v>1732</v>
      </c>
      <c r="D226">
        <v>225</v>
      </c>
      <c r="E226" t="s">
        <v>328</v>
      </c>
      <c r="F226" t="s">
        <v>0</v>
      </c>
      <c r="G226" t="s">
        <v>15636</v>
      </c>
      <c r="H226">
        <v>4.42</v>
      </c>
      <c r="I226">
        <v>64.290000000000006</v>
      </c>
      <c r="J226">
        <v>37</v>
      </c>
    </row>
    <row r="227" spans="1:10" x14ac:dyDescent="0.35">
      <c r="A227" t="s">
        <v>15637</v>
      </c>
      <c r="B227">
        <v>269</v>
      </c>
      <c r="C227">
        <v>1730</v>
      </c>
      <c r="D227">
        <v>226</v>
      </c>
      <c r="E227" t="s">
        <v>312</v>
      </c>
      <c r="F227" t="s">
        <v>0</v>
      </c>
      <c r="G227" t="s">
        <v>2079</v>
      </c>
      <c r="H227">
        <v>3.5710000000000002</v>
      </c>
      <c r="I227">
        <v>38.33</v>
      </c>
      <c r="J227">
        <v>73</v>
      </c>
    </row>
    <row r="228" spans="1:10" x14ac:dyDescent="0.35">
      <c r="A228" t="s">
        <v>15638</v>
      </c>
      <c r="B228">
        <v>257</v>
      </c>
      <c r="C228">
        <v>1718</v>
      </c>
      <c r="D228">
        <v>227</v>
      </c>
      <c r="E228" t="s">
        <v>328</v>
      </c>
      <c r="F228" t="s">
        <v>0</v>
      </c>
      <c r="G228" t="s">
        <v>2086</v>
      </c>
      <c r="H228">
        <v>3.4249999999999998</v>
      </c>
      <c r="I228">
        <v>56.97</v>
      </c>
      <c r="J228">
        <v>53</v>
      </c>
    </row>
    <row r="229" spans="1:10" x14ac:dyDescent="0.35">
      <c r="A229" t="s">
        <v>15639</v>
      </c>
      <c r="B229">
        <v>253</v>
      </c>
      <c r="C229">
        <v>1708</v>
      </c>
      <c r="D229">
        <v>228</v>
      </c>
      <c r="E229" t="s">
        <v>328</v>
      </c>
      <c r="F229" t="s">
        <v>0</v>
      </c>
      <c r="G229" t="s">
        <v>15640</v>
      </c>
      <c r="H229">
        <v>3.206</v>
      </c>
      <c r="I229">
        <v>37.08</v>
      </c>
      <c r="J229">
        <v>13</v>
      </c>
    </row>
    <row r="230" spans="1:10" x14ac:dyDescent="0.35">
      <c r="A230" t="s">
        <v>15641</v>
      </c>
      <c r="B230">
        <v>314</v>
      </c>
      <c r="C230">
        <v>1707</v>
      </c>
      <c r="D230">
        <v>229</v>
      </c>
      <c r="E230" t="s">
        <v>328</v>
      </c>
      <c r="F230" t="s">
        <v>0</v>
      </c>
      <c r="G230" t="s">
        <v>15642</v>
      </c>
      <c r="H230">
        <v>2.6859999999999999</v>
      </c>
      <c r="I230">
        <v>44.37</v>
      </c>
      <c r="J230">
        <v>66</v>
      </c>
    </row>
    <row r="231" spans="1:10" x14ac:dyDescent="0.35">
      <c r="A231" t="s">
        <v>15643</v>
      </c>
      <c r="B231">
        <v>359</v>
      </c>
      <c r="C231">
        <v>1695</v>
      </c>
      <c r="D231">
        <v>230</v>
      </c>
      <c r="E231" t="s">
        <v>328</v>
      </c>
      <c r="F231" t="s">
        <v>0</v>
      </c>
      <c r="G231" t="s">
        <v>15644</v>
      </c>
      <c r="H231">
        <v>2.496</v>
      </c>
      <c r="I231">
        <v>56.65</v>
      </c>
      <c r="J231">
        <v>53</v>
      </c>
    </row>
    <row r="232" spans="1:10" x14ac:dyDescent="0.35">
      <c r="A232" t="s">
        <v>15645</v>
      </c>
      <c r="B232">
        <v>56</v>
      </c>
      <c r="C232">
        <v>1689</v>
      </c>
      <c r="D232">
        <v>231</v>
      </c>
      <c r="E232" t="s">
        <v>319</v>
      </c>
      <c r="F232" t="s">
        <v>0</v>
      </c>
      <c r="G232" t="s">
        <v>2003</v>
      </c>
      <c r="H232">
        <v>14.536</v>
      </c>
      <c r="I232">
        <v>98.33</v>
      </c>
      <c r="J232">
        <v>4</v>
      </c>
    </row>
    <row r="233" spans="1:10" x14ac:dyDescent="0.35">
      <c r="A233" t="s">
        <v>15646</v>
      </c>
      <c r="B233">
        <v>334</v>
      </c>
      <c r="C233">
        <v>1687</v>
      </c>
      <c r="D233">
        <v>232</v>
      </c>
      <c r="E233" t="s">
        <v>328</v>
      </c>
      <c r="F233" t="s">
        <v>0</v>
      </c>
      <c r="G233" t="s">
        <v>15647</v>
      </c>
      <c r="H233">
        <v>2.1539999999999999</v>
      </c>
      <c r="I233">
        <v>41.3</v>
      </c>
      <c r="J233">
        <v>135</v>
      </c>
    </row>
    <row r="234" spans="1:10" x14ac:dyDescent="0.35">
      <c r="A234" t="s">
        <v>15648</v>
      </c>
      <c r="B234">
        <v>633</v>
      </c>
      <c r="C234">
        <v>1686</v>
      </c>
      <c r="D234">
        <v>233</v>
      </c>
      <c r="E234" t="s">
        <v>312</v>
      </c>
      <c r="F234" t="s">
        <v>0</v>
      </c>
      <c r="G234" t="s">
        <v>2594</v>
      </c>
      <c r="H234">
        <v>1.877</v>
      </c>
      <c r="I234">
        <v>27.64</v>
      </c>
      <c r="J234">
        <v>13</v>
      </c>
    </row>
    <row r="235" spans="1:10" x14ac:dyDescent="0.35">
      <c r="A235" t="s">
        <v>15649</v>
      </c>
      <c r="B235">
        <v>641</v>
      </c>
      <c r="C235">
        <v>1681</v>
      </c>
      <c r="D235">
        <v>234</v>
      </c>
      <c r="E235" t="s">
        <v>334</v>
      </c>
      <c r="F235" t="s">
        <v>0</v>
      </c>
      <c r="G235" t="s">
        <v>3401</v>
      </c>
      <c r="H235">
        <v>1.206</v>
      </c>
      <c r="I235">
        <v>10.63</v>
      </c>
      <c r="J235">
        <v>124</v>
      </c>
    </row>
    <row r="236" spans="1:10" x14ac:dyDescent="0.35">
      <c r="A236" t="s">
        <v>15650</v>
      </c>
      <c r="B236">
        <v>268</v>
      </c>
      <c r="C236">
        <v>1668</v>
      </c>
      <c r="D236">
        <v>235</v>
      </c>
      <c r="E236" t="s">
        <v>328</v>
      </c>
      <c r="F236" t="s">
        <v>0</v>
      </c>
      <c r="G236" t="s">
        <v>15651</v>
      </c>
      <c r="H236">
        <v>3.3580000000000001</v>
      </c>
      <c r="I236">
        <v>62.7</v>
      </c>
      <c r="J236">
        <v>122</v>
      </c>
    </row>
    <row r="237" spans="1:10" x14ac:dyDescent="0.35">
      <c r="A237" t="s">
        <v>15652</v>
      </c>
      <c r="B237">
        <v>133</v>
      </c>
      <c r="C237">
        <v>1664</v>
      </c>
      <c r="D237">
        <v>236</v>
      </c>
      <c r="E237" t="s">
        <v>319</v>
      </c>
      <c r="F237" t="s">
        <v>0</v>
      </c>
      <c r="G237" t="s">
        <v>15562</v>
      </c>
      <c r="H237">
        <v>6.3970000000000002</v>
      </c>
      <c r="I237">
        <v>86.8</v>
      </c>
      <c r="J237">
        <v>34</v>
      </c>
    </row>
    <row r="238" spans="1:10" x14ac:dyDescent="0.35">
      <c r="A238" t="s">
        <v>15653</v>
      </c>
      <c r="B238">
        <v>213</v>
      </c>
      <c r="C238">
        <v>1662</v>
      </c>
      <c r="D238">
        <v>237</v>
      </c>
      <c r="E238" t="s">
        <v>328</v>
      </c>
      <c r="F238" t="s">
        <v>0</v>
      </c>
      <c r="G238" t="s">
        <v>1789</v>
      </c>
      <c r="H238">
        <v>4.3540000000000001</v>
      </c>
      <c r="I238">
        <v>52.53</v>
      </c>
      <c r="J238">
        <v>50</v>
      </c>
    </row>
    <row r="239" spans="1:10" x14ac:dyDescent="0.35">
      <c r="A239" t="s">
        <v>15654</v>
      </c>
      <c r="B239">
        <v>204</v>
      </c>
      <c r="C239">
        <v>1662</v>
      </c>
      <c r="D239">
        <v>237</v>
      </c>
      <c r="E239" t="s">
        <v>319</v>
      </c>
      <c r="F239" t="s">
        <v>0</v>
      </c>
      <c r="G239" t="s">
        <v>15655</v>
      </c>
      <c r="H239">
        <v>5.1470000000000002</v>
      </c>
      <c r="I239">
        <v>83.86</v>
      </c>
      <c r="J239">
        <v>103</v>
      </c>
    </row>
    <row r="240" spans="1:10" x14ac:dyDescent="0.35">
      <c r="A240" t="s">
        <v>15656</v>
      </c>
      <c r="B240">
        <v>169</v>
      </c>
      <c r="C240">
        <v>1658</v>
      </c>
      <c r="D240">
        <v>239</v>
      </c>
      <c r="E240" t="s">
        <v>328</v>
      </c>
      <c r="F240" t="s">
        <v>0</v>
      </c>
      <c r="G240" t="s">
        <v>3451</v>
      </c>
      <c r="H240">
        <v>4.867</v>
      </c>
      <c r="I240">
        <v>61.9</v>
      </c>
      <c r="J240">
        <v>84</v>
      </c>
    </row>
    <row r="241" spans="1:10" x14ac:dyDescent="0.35">
      <c r="A241" t="s">
        <v>15657</v>
      </c>
      <c r="B241">
        <v>305</v>
      </c>
      <c r="C241">
        <v>1636</v>
      </c>
      <c r="D241">
        <v>240</v>
      </c>
      <c r="E241" t="s">
        <v>312</v>
      </c>
      <c r="F241" t="s">
        <v>0</v>
      </c>
      <c r="G241" t="s">
        <v>1882</v>
      </c>
      <c r="H241">
        <v>2.6280000000000001</v>
      </c>
      <c r="I241">
        <v>41.9</v>
      </c>
      <c r="J241">
        <v>13</v>
      </c>
    </row>
    <row r="242" spans="1:10" x14ac:dyDescent="0.35">
      <c r="A242" t="s">
        <v>15658</v>
      </c>
      <c r="B242">
        <v>351</v>
      </c>
      <c r="C242">
        <v>1630</v>
      </c>
      <c r="D242">
        <v>241</v>
      </c>
      <c r="E242" t="s">
        <v>312</v>
      </c>
      <c r="F242" t="s">
        <v>0</v>
      </c>
      <c r="G242" t="s">
        <v>1740</v>
      </c>
      <c r="H242">
        <v>2.3460000000000001</v>
      </c>
      <c r="I242">
        <v>30.87</v>
      </c>
      <c r="J242">
        <v>75</v>
      </c>
    </row>
    <row r="243" spans="1:10" x14ac:dyDescent="0.35">
      <c r="A243" t="s">
        <v>2596</v>
      </c>
      <c r="B243">
        <v>238</v>
      </c>
      <c r="C243">
        <v>1627</v>
      </c>
      <c r="D243">
        <v>242</v>
      </c>
      <c r="E243" t="s">
        <v>328</v>
      </c>
      <c r="F243" t="s">
        <v>0</v>
      </c>
      <c r="G243" t="s">
        <v>2596</v>
      </c>
      <c r="H243">
        <v>3.984</v>
      </c>
      <c r="I243">
        <v>47.94</v>
      </c>
      <c r="J243">
        <v>113</v>
      </c>
    </row>
    <row r="244" spans="1:10" x14ac:dyDescent="0.35">
      <c r="A244" t="s">
        <v>15659</v>
      </c>
      <c r="B244">
        <v>508</v>
      </c>
      <c r="C244">
        <v>1619</v>
      </c>
      <c r="D244">
        <v>243</v>
      </c>
      <c r="E244" t="s">
        <v>312</v>
      </c>
      <c r="F244" t="s">
        <v>0</v>
      </c>
      <c r="G244" t="s">
        <v>15660</v>
      </c>
      <c r="H244">
        <v>1.58</v>
      </c>
      <c r="I244">
        <v>25.34</v>
      </c>
      <c r="J244">
        <v>18</v>
      </c>
    </row>
    <row r="245" spans="1:10" x14ac:dyDescent="0.35">
      <c r="A245" t="s">
        <v>15661</v>
      </c>
      <c r="B245">
        <v>249</v>
      </c>
      <c r="C245">
        <v>1607</v>
      </c>
      <c r="D245">
        <v>244</v>
      </c>
      <c r="E245" t="s">
        <v>312</v>
      </c>
      <c r="F245" t="s">
        <v>0</v>
      </c>
      <c r="G245" t="s">
        <v>3282</v>
      </c>
      <c r="H245">
        <v>3.4390000000000001</v>
      </c>
      <c r="I245">
        <v>43.37</v>
      </c>
      <c r="J245">
        <v>76</v>
      </c>
    </row>
    <row r="246" spans="1:10" x14ac:dyDescent="0.35">
      <c r="A246" t="s">
        <v>15662</v>
      </c>
      <c r="B246">
        <v>264</v>
      </c>
      <c r="C246">
        <v>1607</v>
      </c>
      <c r="D246">
        <v>244</v>
      </c>
      <c r="E246" t="s">
        <v>312</v>
      </c>
      <c r="F246" t="s">
        <v>0</v>
      </c>
      <c r="G246" t="s">
        <v>13734</v>
      </c>
      <c r="H246">
        <v>2.3980000000000001</v>
      </c>
      <c r="I246">
        <v>24.22</v>
      </c>
      <c r="J246">
        <v>83</v>
      </c>
    </row>
    <row r="247" spans="1:10" x14ac:dyDescent="0.35">
      <c r="A247" t="s">
        <v>15663</v>
      </c>
      <c r="B247">
        <v>329</v>
      </c>
      <c r="C247">
        <v>1603</v>
      </c>
      <c r="D247">
        <v>246</v>
      </c>
      <c r="E247" t="s">
        <v>319</v>
      </c>
      <c r="F247" t="s">
        <v>0</v>
      </c>
      <c r="G247" t="s">
        <v>2641</v>
      </c>
      <c r="H247">
        <v>2.552</v>
      </c>
      <c r="I247">
        <v>71.14</v>
      </c>
      <c r="J247">
        <v>327</v>
      </c>
    </row>
    <row r="248" spans="1:10" x14ac:dyDescent="0.35">
      <c r="A248" t="s">
        <v>15664</v>
      </c>
      <c r="B248">
        <v>360</v>
      </c>
      <c r="C248">
        <v>1602</v>
      </c>
      <c r="D248">
        <v>247</v>
      </c>
      <c r="E248" t="s">
        <v>312</v>
      </c>
      <c r="F248" t="s">
        <v>0</v>
      </c>
      <c r="G248" t="s">
        <v>3286</v>
      </c>
      <c r="H248">
        <v>2.6629999999999998</v>
      </c>
      <c r="I248">
        <v>41.02</v>
      </c>
      <c r="J248">
        <v>102</v>
      </c>
    </row>
    <row r="249" spans="1:10" x14ac:dyDescent="0.35">
      <c r="A249" t="s">
        <v>15665</v>
      </c>
      <c r="B249">
        <v>363</v>
      </c>
      <c r="C249">
        <v>1599</v>
      </c>
      <c r="D249">
        <v>248</v>
      </c>
      <c r="E249" t="s">
        <v>334</v>
      </c>
      <c r="F249" t="s">
        <v>0</v>
      </c>
      <c r="G249" t="s">
        <v>15616</v>
      </c>
      <c r="H249">
        <v>1.9970000000000001</v>
      </c>
      <c r="I249">
        <v>13.74</v>
      </c>
      <c r="J249">
        <v>66</v>
      </c>
    </row>
    <row r="250" spans="1:10" x14ac:dyDescent="0.35">
      <c r="A250" t="s">
        <v>15666</v>
      </c>
      <c r="B250">
        <v>406</v>
      </c>
      <c r="C250">
        <v>1591</v>
      </c>
      <c r="D250">
        <v>249</v>
      </c>
      <c r="E250" t="s">
        <v>312</v>
      </c>
      <c r="F250" t="s">
        <v>0</v>
      </c>
      <c r="G250" t="s">
        <v>3339</v>
      </c>
      <c r="H250">
        <v>2.1829999999999998</v>
      </c>
      <c r="I250">
        <v>22.72</v>
      </c>
      <c r="J250">
        <v>133</v>
      </c>
    </row>
    <row r="251" spans="1:10" x14ac:dyDescent="0.35">
      <c r="A251" t="s">
        <v>15667</v>
      </c>
      <c r="B251">
        <v>217</v>
      </c>
      <c r="C251">
        <v>1584</v>
      </c>
      <c r="D251">
        <v>250</v>
      </c>
      <c r="E251" t="s">
        <v>328</v>
      </c>
      <c r="F251" t="s">
        <v>0</v>
      </c>
      <c r="G251" t="s">
        <v>15668</v>
      </c>
      <c r="H251">
        <v>3.72</v>
      </c>
      <c r="I251">
        <v>57.12</v>
      </c>
      <c r="J251">
        <v>62</v>
      </c>
    </row>
    <row r="252" spans="1:10" x14ac:dyDescent="0.35">
      <c r="A252" t="s">
        <v>15669</v>
      </c>
      <c r="B252">
        <v>333</v>
      </c>
      <c r="C252">
        <v>1583</v>
      </c>
      <c r="D252">
        <v>251</v>
      </c>
      <c r="E252" t="s">
        <v>311</v>
      </c>
      <c r="F252" t="s">
        <v>0</v>
      </c>
      <c r="G252" t="s">
        <v>7464</v>
      </c>
      <c r="H252" t="s">
        <v>311</v>
      </c>
      <c r="I252" t="s">
        <v>311</v>
      </c>
      <c r="J252">
        <v>115</v>
      </c>
    </row>
    <row r="253" spans="1:10" x14ac:dyDescent="0.35">
      <c r="A253" t="s">
        <v>15670</v>
      </c>
      <c r="B253">
        <v>180</v>
      </c>
      <c r="C253">
        <v>1582</v>
      </c>
      <c r="D253">
        <v>252</v>
      </c>
      <c r="E253" t="s">
        <v>319</v>
      </c>
      <c r="F253" t="s">
        <v>0</v>
      </c>
      <c r="G253" t="s">
        <v>1817</v>
      </c>
      <c r="H253">
        <v>4.1139999999999999</v>
      </c>
      <c r="I253">
        <v>70.22</v>
      </c>
      <c r="J253">
        <v>14</v>
      </c>
    </row>
    <row r="254" spans="1:10" x14ac:dyDescent="0.35">
      <c r="A254" t="s">
        <v>15671</v>
      </c>
      <c r="B254">
        <v>329</v>
      </c>
      <c r="C254">
        <v>1569</v>
      </c>
      <c r="D254">
        <v>253</v>
      </c>
      <c r="E254" t="s">
        <v>312</v>
      </c>
      <c r="F254" t="s">
        <v>0</v>
      </c>
      <c r="G254" t="s">
        <v>15672</v>
      </c>
      <c r="H254">
        <v>2.5609999999999999</v>
      </c>
      <c r="I254">
        <v>34.54</v>
      </c>
      <c r="J254">
        <v>101</v>
      </c>
    </row>
    <row r="255" spans="1:10" x14ac:dyDescent="0.35">
      <c r="A255" t="s">
        <v>15673</v>
      </c>
      <c r="B255">
        <v>106</v>
      </c>
      <c r="C255">
        <v>1568</v>
      </c>
      <c r="D255">
        <v>254</v>
      </c>
      <c r="E255" t="s">
        <v>319</v>
      </c>
      <c r="F255" t="s">
        <v>0</v>
      </c>
      <c r="G255" t="s">
        <v>2898</v>
      </c>
      <c r="H255">
        <v>9.0109999999999992</v>
      </c>
      <c r="I255">
        <v>91.73</v>
      </c>
      <c r="J255">
        <v>56</v>
      </c>
    </row>
    <row r="256" spans="1:10" x14ac:dyDescent="0.35">
      <c r="A256" t="s">
        <v>15674</v>
      </c>
      <c r="B256">
        <v>235</v>
      </c>
      <c r="C256">
        <v>1555</v>
      </c>
      <c r="D256">
        <v>255</v>
      </c>
      <c r="E256" t="s">
        <v>328</v>
      </c>
      <c r="F256" t="s">
        <v>0</v>
      </c>
      <c r="G256" t="s">
        <v>1940</v>
      </c>
      <c r="H256">
        <v>3.528</v>
      </c>
      <c r="I256">
        <v>50.24</v>
      </c>
      <c r="J256">
        <v>113</v>
      </c>
    </row>
    <row r="257" spans="1:10" x14ac:dyDescent="0.35">
      <c r="A257" t="s">
        <v>15675</v>
      </c>
      <c r="B257">
        <v>172</v>
      </c>
      <c r="C257">
        <v>1551</v>
      </c>
      <c r="D257">
        <v>256</v>
      </c>
      <c r="E257" t="s">
        <v>319</v>
      </c>
      <c r="F257" t="s">
        <v>0</v>
      </c>
      <c r="G257" t="s">
        <v>7592</v>
      </c>
      <c r="H257">
        <v>6.181</v>
      </c>
      <c r="I257">
        <v>93.21</v>
      </c>
      <c r="J257">
        <v>60</v>
      </c>
    </row>
    <row r="258" spans="1:10" x14ac:dyDescent="0.35">
      <c r="A258" t="s">
        <v>15676</v>
      </c>
      <c r="B258">
        <v>335</v>
      </c>
      <c r="C258">
        <v>1549</v>
      </c>
      <c r="D258">
        <v>257</v>
      </c>
      <c r="E258" t="s">
        <v>312</v>
      </c>
      <c r="F258" t="s">
        <v>0</v>
      </c>
      <c r="G258" t="s">
        <v>1878</v>
      </c>
      <c r="H258">
        <v>2.5819999999999999</v>
      </c>
      <c r="I258">
        <v>23.97</v>
      </c>
      <c r="J258">
        <v>22</v>
      </c>
    </row>
    <row r="259" spans="1:10" x14ac:dyDescent="0.35">
      <c r="A259" t="s">
        <v>15677</v>
      </c>
      <c r="B259">
        <v>242</v>
      </c>
      <c r="C259">
        <v>1542</v>
      </c>
      <c r="D259">
        <v>258</v>
      </c>
      <c r="E259" t="s">
        <v>334</v>
      </c>
      <c r="F259" t="s">
        <v>0</v>
      </c>
      <c r="G259" t="s">
        <v>1836</v>
      </c>
      <c r="H259">
        <v>3.044</v>
      </c>
      <c r="I259">
        <v>21.43</v>
      </c>
      <c r="J259">
        <v>49</v>
      </c>
    </row>
    <row r="260" spans="1:10" x14ac:dyDescent="0.35">
      <c r="A260" t="s">
        <v>15678</v>
      </c>
      <c r="B260">
        <v>552</v>
      </c>
      <c r="C260">
        <v>1542</v>
      </c>
      <c r="D260">
        <v>258</v>
      </c>
      <c r="E260" t="s">
        <v>312</v>
      </c>
      <c r="F260" t="s">
        <v>0</v>
      </c>
      <c r="G260" t="s">
        <v>3628</v>
      </c>
      <c r="H260">
        <v>1.4159999999999999</v>
      </c>
      <c r="I260">
        <v>42</v>
      </c>
      <c r="J260">
        <v>432</v>
      </c>
    </row>
    <row r="261" spans="1:10" x14ac:dyDescent="0.35">
      <c r="A261" t="s">
        <v>15679</v>
      </c>
      <c r="B261">
        <v>388</v>
      </c>
      <c r="C261">
        <v>1536</v>
      </c>
      <c r="D261">
        <v>260</v>
      </c>
      <c r="E261" t="s">
        <v>328</v>
      </c>
      <c r="F261" t="s">
        <v>0</v>
      </c>
      <c r="G261" t="s">
        <v>1999</v>
      </c>
      <c r="H261">
        <v>1.75</v>
      </c>
      <c r="I261">
        <v>63.11</v>
      </c>
      <c r="J261">
        <v>49</v>
      </c>
    </row>
    <row r="262" spans="1:10" x14ac:dyDescent="0.35">
      <c r="A262" t="s">
        <v>15680</v>
      </c>
      <c r="B262">
        <v>212</v>
      </c>
      <c r="C262">
        <v>1532</v>
      </c>
      <c r="D262">
        <v>261</v>
      </c>
      <c r="E262" t="s">
        <v>312</v>
      </c>
      <c r="F262" t="s">
        <v>0</v>
      </c>
      <c r="G262" t="s">
        <v>2129</v>
      </c>
      <c r="H262">
        <v>3.2770000000000001</v>
      </c>
      <c r="I262">
        <v>42.62</v>
      </c>
      <c r="J262">
        <v>49</v>
      </c>
    </row>
    <row r="263" spans="1:10" x14ac:dyDescent="0.35">
      <c r="A263" t="s">
        <v>15681</v>
      </c>
      <c r="B263">
        <v>318</v>
      </c>
      <c r="C263">
        <v>1529</v>
      </c>
      <c r="D263">
        <v>262</v>
      </c>
      <c r="E263" t="s">
        <v>312</v>
      </c>
      <c r="F263" t="s">
        <v>0</v>
      </c>
      <c r="G263" t="s">
        <v>2197</v>
      </c>
      <c r="H263">
        <v>2.5289999999999999</v>
      </c>
      <c r="I263">
        <v>23.38</v>
      </c>
      <c r="J263">
        <v>24</v>
      </c>
    </row>
    <row r="264" spans="1:10" x14ac:dyDescent="0.35">
      <c r="A264" t="s">
        <v>15682</v>
      </c>
      <c r="B264">
        <v>286</v>
      </c>
      <c r="C264">
        <v>1516</v>
      </c>
      <c r="D264">
        <v>263</v>
      </c>
      <c r="E264" t="s">
        <v>328</v>
      </c>
      <c r="F264" t="s">
        <v>0</v>
      </c>
      <c r="G264" t="s">
        <v>1969</v>
      </c>
      <c r="H264">
        <v>3.222</v>
      </c>
      <c r="I264">
        <v>60.56</v>
      </c>
      <c r="J264">
        <v>286</v>
      </c>
    </row>
    <row r="265" spans="1:10" x14ac:dyDescent="0.35">
      <c r="A265" t="s">
        <v>15683</v>
      </c>
      <c r="B265">
        <v>158</v>
      </c>
      <c r="C265">
        <v>1509</v>
      </c>
      <c r="D265">
        <v>264</v>
      </c>
      <c r="E265" t="s">
        <v>328</v>
      </c>
      <c r="F265" t="s">
        <v>0</v>
      </c>
      <c r="G265" t="s">
        <v>8263</v>
      </c>
      <c r="H265">
        <v>4.7990000000000004</v>
      </c>
      <c r="I265">
        <v>72.790000000000006</v>
      </c>
      <c r="J265">
        <v>65</v>
      </c>
    </row>
    <row r="266" spans="1:10" x14ac:dyDescent="0.35">
      <c r="A266" t="s">
        <v>15684</v>
      </c>
      <c r="B266">
        <v>339</v>
      </c>
      <c r="C266">
        <v>1505</v>
      </c>
      <c r="D266">
        <v>265</v>
      </c>
      <c r="E266" t="s">
        <v>328</v>
      </c>
      <c r="F266" t="s">
        <v>0</v>
      </c>
      <c r="G266" t="s">
        <v>3598</v>
      </c>
      <c r="H266">
        <v>2.4369999999999998</v>
      </c>
      <c r="I266">
        <v>55.56</v>
      </c>
      <c r="J266">
        <v>147</v>
      </c>
    </row>
    <row r="267" spans="1:10" x14ac:dyDescent="0.35">
      <c r="A267" t="s">
        <v>15685</v>
      </c>
      <c r="B267">
        <v>388</v>
      </c>
      <c r="C267">
        <v>1503</v>
      </c>
      <c r="D267">
        <v>266</v>
      </c>
      <c r="E267" t="s">
        <v>311</v>
      </c>
      <c r="F267" t="s">
        <v>0</v>
      </c>
      <c r="G267" t="s">
        <v>1819</v>
      </c>
      <c r="H267" t="s">
        <v>311</v>
      </c>
      <c r="I267" t="s">
        <v>311</v>
      </c>
      <c r="J267">
        <v>388</v>
      </c>
    </row>
    <row r="268" spans="1:10" x14ac:dyDescent="0.35">
      <c r="A268" t="s">
        <v>15686</v>
      </c>
      <c r="B268">
        <v>180</v>
      </c>
      <c r="C268">
        <v>1502</v>
      </c>
      <c r="D268">
        <v>267</v>
      </c>
      <c r="E268" t="s">
        <v>319</v>
      </c>
      <c r="F268" t="s">
        <v>0</v>
      </c>
      <c r="G268" t="s">
        <v>3819</v>
      </c>
      <c r="H268">
        <v>3.9849999999999999</v>
      </c>
      <c r="I268">
        <v>86.23</v>
      </c>
      <c r="J268">
        <v>29</v>
      </c>
    </row>
    <row r="269" spans="1:10" x14ac:dyDescent="0.35">
      <c r="A269" t="s">
        <v>15687</v>
      </c>
      <c r="B269">
        <v>369</v>
      </c>
      <c r="C269">
        <v>1499</v>
      </c>
      <c r="D269">
        <v>268</v>
      </c>
      <c r="E269" t="s">
        <v>312</v>
      </c>
      <c r="F269" t="s">
        <v>0</v>
      </c>
      <c r="G269" t="s">
        <v>8020</v>
      </c>
      <c r="H269">
        <v>1.9339999999999999</v>
      </c>
      <c r="I269">
        <v>46.88</v>
      </c>
      <c r="J269">
        <v>65</v>
      </c>
    </row>
    <row r="270" spans="1:10" x14ac:dyDescent="0.35">
      <c r="A270" t="s">
        <v>15688</v>
      </c>
      <c r="B270">
        <v>415</v>
      </c>
      <c r="C270">
        <v>1497</v>
      </c>
      <c r="D270">
        <v>269</v>
      </c>
      <c r="E270" t="s">
        <v>312</v>
      </c>
      <c r="F270" t="s">
        <v>0</v>
      </c>
      <c r="G270" t="s">
        <v>3704</v>
      </c>
      <c r="H270">
        <v>1.8340000000000001</v>
      </c>
      <c r="I270">
        <v>37.67</v>
      </c>
      <c r="J270">
        <v>107</v>
      </c>
    </row>
    <row r="271" spans="1:10" x14ac:dyDescent="0.35">
      <c r="A271" t="s">
        <v>15689</v>
      </c>
      <c r="B271">
        <v>292</v>
      </c>
      <c r="C271">
        <v>1495</v>
      </c>
      <c r="D271">
        <v>270</v>
      </c>
      <c r="E271" t="s">
        <v>328</v>
      </c>
      <c r="F271" t="s">
        <v>0</v>
      </c>
      <c r="G271" t="s">
        <v>3026</v>
      </c>
      <c r="H271">
        <v>2.5179999999999998</v>
      </c>
      <c r="I271">
        <v>52.62</v>
      </c>
      <c r="J271">
        <v>93</v>
      </c>
    </row>
    <row r="272" spans="1:10" x14ac:dyDescent="0.35">
      <c r="A272" t="s">
        <v>15690</v>
      </c>
      <c r="B272">
        <v>190</v>
      </c>
      <c r="C272">
        <v>1493</v>
      </c>
      <c r="D272">
        <v>271</v>
      </c>
      <c r="E272" t="s">
        <v>328</v>
      </c>
      <c r="F272" t="s">
        <v>0</v>
      </c>
      <c r="G272" t="s">
        <v>2131</v>
      </c>
      <c r="H272">
        <v>4.0739999999999998</v>
      </c>
      <c r="I272">
        <v>53.51</v>
      </c>
      <c r="J272">
        <v>19</v>
      </c>
    </row>
    <row r="273" spans="1:10" x14ac:dyDescent="0.35">
      <c r="A273" t="s">
        <v>15691</v>
      </c>
      <c r="B273">
        <v>79</v>
      </c>
      <c r="C273">
        <v>1493</v>
      </c>
      <c r="D273">
        <v>271</v>
      </c>
      <c r="E273" t="s">
        <v>319</v>
      </c>
      <c r="F273" t="s">
        <v>0</v>
      </c>
      <c r="G273" t="s">
        <v>2983</v>
      </c>
      <c r="H273">
        <v>10.404999999999999</v>
      </c>
      <c r="I273">
        <v>97.22</v>
      </c>
      <c r="J273">
        <v>26</v>
      </c>
    </row>
    <row r="274" spans="1:10" x14ac:dyDescent="0.35">
      <c r="A274" t="s">
        <v>15692</v>
      </c>
      <c r="B274">
        <v>170</v>
      </c>
      <c r="C274">
        <v>1488</v>
      </c>
      <c r="D274">
        <v>273</v>
      </c>
      <c r="E274" t="s">
        <v>319</v>
      </c>
      <c r="F274" t="s">
        <v>0</v>
      </c>
      <c r="G274" t="s">
        <v>15693</v>
      </c>
      <c r="H274">
        <v>4.87</v>
      </c>
      <c r="I274">
        <v>60.39</v>
      </c>
      <c r="J274">
        <v>33</v>
      </c>
    </row>
    <row r="275" spans="1:10" x14ac:dyDescent="0.35">
      <c r="A275" t="s">
        <v>15694</v>
      </c>
      <c r="B275">
        <v>188</v>
      </c>
      <c r="C275">
        <v>1484</v>
      </c>
      <c r="D275">
        <v>274</v>
      </c>
      <c r="E275" t="s">
        <v>312</v>
      </c>
      <c r="F275" t="s">
        <v>0</v>
      </c>
      <c r="G275" t="s">
        <v>1821</v>
      </c>
      <c r="H275">
        <v>3.492</v>
      </c>
      <c r="I275">
        <v>46.01</v>
      </c>
      <c r="J275">
        <v>80</v>
      </c>
    </row>
    <row r="276" spans="1:10" x14ac:dyDescent="0.35">
      <c r="A276" t="s">
        <v>15695</v>
      </c>
      <c r="B276">
        <v>407</v>
      </c>
      <c r="C276">
        <v>1477</v>
      </c>
      <c r="D276">
        <v>275</v>
      </c>
      <c r="E276" t="s">
        <v>328</v>
      </c>
      <c r="F276" t="s">
        <v>0</v>
      </c>
      <c r="G276" t="s">
        <v>7781</v>
      </c>
      <c r="H276">
        <v>2.5619999999999998</v>
      </c>
      <c r="I276">
        <v>67.39</v>
      </c>
      <c r="J276">
        <v>64</v>
      </c>
    </row>
    <row r="277" spans="1:10" x14ac:dyDescent="0.35">
      <c r="A277" t="s">
        <v>15696</v>
      </c>
      <c r="B277">
        <v>252</v>
      </c>
      <c r="C277">
        <v>1468</v>
      </c>
      <c r="D277">
        <v>276</v>
      </c>
      <c r="E277" t="s">
        <v>312</v>
      </c>
      <c r="F277" t="s">
        <v>0</v>
      </c>
      <c r="G277" t="s">
        <v>1779</v>
      </c>
      <c r="H277">
        <v>3.6269999999999998</v>
      </c>
      <c r="I277">
        <v>38.159999999999997</v>
      </c>
      <c r="J277">
        <v>74</v>
      </c>
    </row>
    <row r="278" spans="1:10" x14ac:dyDescent="0.35">
      <c r="A278" t="s">
        <v>15697</v>
      </c>
      <c r="B278">
        <v>249</v>
      </c>
      <c r="C278">
        <v>1461</v>
      </c>
      <c r="D278">
        <v>277</v>
      </c>
      <c r="E278" t="s">
        <v>328</v>
      </c>
      <c r="F278" t="s">
        <v>0</v>
      </c>
      <c r="G278" t="s">
        <v>15698</v>
      </c>
      <c r="H278">
        <v>2.7320000000000002</v>
      </c>
      <c r="I278">
        <v>47.62</v>
      </c>
      <c r="J278">
        <v>90</v>
      </c>
    </row>
    <row r="279" spans="1:10" x14ac:dyDescent="0.35">
      <c r="A279" t="s">
        <v>15699</v>
      </c>
      <c r="B279">
        <v>151</v>
      </c>
      <c r="C279">
        <v>1459</v>
      </c>
      <c r="D279">
        <v>278</v>
      </c>
      <c r="E279" t="s">
        <v>319</v>
      </c>
      <c r="F279" t="s">
        <v>0</v>
      </c>
      <c r="G279" t="s">
        <v>15700</v>
      </c>
      <c r="H279">
        <v>6.6130000000000004</v>
      </c>
      <c r="I279">
        <v>96.09</v>
      </c>
      <c r="J279">
        <v>48</v>
      </c>
    </row>
    <row r="280" spans="1:10" x14ac:dyDescent="0.35">
      <c r="A280" t="s">
        <v>15701</v>
      </c>
      <c r="B280">
        <v>373</v>
      </c>
      <c r="C280">
        <v>1455</v>
      </c>
      <c r="D280">
        <v>279</v>
      </c>
      <c r="E280" t="s">
        <v>328</v>
      </c>
      <c r="F280" t="s">
        <v>0</v>
      </c>
      <c r="G280" t="s">
        <v>15702</v>
      </c>
      <c r="H280">
        <v>1.948</v>
      </c>
      <c r="I280">
        <v>35.1</v>
      </c>
      <c r="J280">
        <v>81</v>
      </c>
    </row>
    <row r="281" spans="1:10" x14ac:dyDescent="0.35">
      <c r="A281" t="s">
        <v>15703</v>
      </c>
      <c r="B281">
        <v>296</v>
      </c>
      <c r="C281">
        <v>1450</v>
      </c>
      <c r="D281">
        <v>280</v>
      </c>
      <c r="E281" t="s">
        <v>312</v>
      </c>
      <c r="F281" t="s">
        <v>0</v>
      </c>
      <c r="G281" t="s">
        <v>15704</v>
      </c>
      <c r="H281">
        <v>2.8959999999999999</v>
      </c>
      <c r="I281">
        <v>43.11</v>
      </c>
      <c r="J281">
        <v>78</v>
      </c>
    </row>
    <row r="282" spans="1:10" x14ac:dyDescent="0.35">
      <c r="A282" t="s">
        <v>15705</v>
      </c>
      <c r="B282">
        <v>361</v>
      </c>
      <c r="C282">
        <v>1443</v>
      </c>
      <c r="D282">
        <v>281</v>
      </c>
      <c r="E282" t="s">
        <v>334</v>
      </c>
      <c r="F282" t="s">
        <v>0</v>
      </c>
      <c r="G282" t="s">
        <v>1940</v>
      </c>
      <c r="H282">
        <v>2.04</v>
      </c>
      <c r="I282">
        <v>17.22</v>
      </c>
      <c r="J282">
        <v>346</v>
      </c>
    </row>
    <row r="283" spans="1:10" x14ac:dyDescent="0.35">
      <c r="A283" t="s">
        <v>15706</v>
      </c>
      <c r="B283">
        <v>259</v>
      </c>
      <c r="C283">
        <v>1442</v>
      </c>
      <c r="D283">
        <v>282</v>
      </c>
      <c r="E283" t="s">
        <v>328</v>
      </c>
      <c r="F283" t="s">
        <v>0</v>
      </c>
      <c r="G283" t="s">
        <v>1967</v>
      </c>
      <c r="H283">
        <v>2.996</v>
      </c>
      <c r="I283">
        <v>47.2</v>
      </c>
      <c r="J283">
        <v>259</v>
      </c>
    </row>
    <row r="284" spans="1:10" x14ac:dyDescent="0.35">
      <c r="A284" t="s">
        <v>15707</v>
      </c>
      <c r="B284">
        <v>139</v>
      </c>
      <c r="C284">
        <v>1442</v>
      </c>
      <c r="D284">
        <v>282</v>
      </c>
      <c r="E284" t="s">
        <v>328</v>
      </c>
      <c r="F284" t="s">
        <v>0</v>
      </c>
      <c r="G284" t="s">
        <v>2889</v>
      </c>
      <c r="H284">
        <v>5.5890000000000004</v>
      </c>
      <c r="I284">
        <v>64.63</v>
      </c>
      <c r="J284">
        <v>37</v>
      </c>
    </row>
    <row r="285" spans="1:10" x14ac:dyDescent="0.35">
      <c r="A285" t="s">
        <v>15708</v>
      </c>
      <c r="B285">
        <v>325</v>
      </c>
      <c r="C285">
        <v>1435</v>
      </c>
      <c r="D285">
        <v>284</v>
      </c>
      <c r="E285" t="s">
        <v>328</v>
      </c>
      <c r="F285" t="s">
        <v>0</v>
      </c>
      <c r="G285" t="s">
        <v>2202</v>
      </c>
      <c r="H285">
        <v>3.1429999999999998</v>
      </c>
      <c r="I285">
        <v>53.28</v>
      </c>
      <c r="J285">
        <v>61</v>
      </c>
    </row>
    <row r="286" spans="1:10" x14ac:dyDescent="0.35">
      <c r="A286" t="s">
        <v>15709</v>
      </c>
      <c r="B286">
        <v>556</v>
      </c>
      <c r="C286">
        <v>1427</v>
      </c>
      <c r="D286">
        <v>285</v>
      </c>
      <c r="E286" t="s">
        <v>312</v>
      </c>
      <c r="F286" t="s">
        <v>0</v>
      </c>
      <c r="G286" t="s">
        <v>3026</v>
      </c>
      <c r="H286">
        <v>2.0539999999999998</v>
      </c>
      <c r="I286">
        <v>38.39</v>
      </c>
      <c r="J286">
        <v>243</v>
      </c>
    </row>
    <row r="287" spans="1:10" x14ac:dyDescent="0.35">
      <c r="A287" t="s">
        <v>15710</v>
      </c>
      <c r="B287">
        <v>464</v>
      </c>
      <c r="C287">
        <v>1418</v>
      </c>
      <c r="D287">
        <v>286</v>
      </c>
      <c r="E287" t="s">
        <v>334</v>
      </c>
      <c r="F287" t="s">
        <v>0</v>
      </c>
      <c r="G287" t="s">
        <v>15711</v>
      </c>
      <c r="H287">
        <v>1.669</v>
      </c>
      <c r="I287">
        <v>14.26</v>
      </c>
      <c r="J287">
        <v>195</v>
      </c>
    </row>
    <row r="288" spans="1:10" x14ac:dyDescent="0.35">
      <c r="A288" t="s">
        <v>15712</v>
      </c>
      <c r="B288">
        <v>111</v>
      </c>
      <c r="C288">
        <v>1417</v>
      </c>
      <c r="D288">
        <v>287</v>
      </c>
      <c r="E288" t="s">
        <v>319</v>
      </c>
      <c r="F288" t="s">
        <v>0</v>
      </c>
      <c r="G288" t="s">
        <v>15713</v>
      </c>
      <c r="H288">
        <v>6.4080000000000004</v>
      </c>
      <c r="I288">
        <v>79.760000000000005</v>
      </c>
      <c r="J288">
        <v>58</v>
      </c>
    </row>
    <row r="289" spans="1:10" x14ac:dyDescent="0.35">
      <c r="A289" t="s">
        <v>15714</v>
      </c>
      <c r="B289">
        <v>179</v>
      </c>
      <c r="C289">
        <v>1415</v>
      </c>
      <c r="D289">
        <v>288</v>
      </c>
      <c r="E289" t="s">
        <v>319</v>
      </c>
      <c r="F289" t="s">
        <v>0</v>
      </c>
      <c r="G289" t="s">
        <v>6975</v>
      </c>
      <c r="H289">
        <v>3.625</v>
      </c>
      <c r="I289">
        <v>80.239999999999995</v>
      </c>
      <c r="J289">
        <v>95</v>
      </c>
    </row>
    <row r="290" spans="1:10" x14ac:dyDescent="0.35">
      <c r="A290" t="s">
        <v>15715</v>
      </c>
      <c r="B290">
        <v>141</v>
      </c>
      <c r="C290">
        <v>1400</v>
      </c>
      <c r="D290">
        <v>289</v>
      </c>
      <c r="E290" t="s">
        <v>319</v>
      </c>
      <c r="F290" t="s">
        <v>0</v>
      </c>
      <c r="G290" t="s">
        <v>4090</v>
      </c>
      <c r="H290">
        <v>5.5119999999999996</v>
      </c>
      <c r="I290">
        <v>94.26</v>
      </c>
      <c r="J290">
        <v>99</v>
      </c>
    </row>
    <row r="291" spans="1:10" x14ac:dyDescent="0.35">
      <c r="A291" t="s">
        <v>15716</v>
      </c>
      <c r="B291">
        <v>368</v>
      </c>
      <c r="C291">
        <v>1393</v>
      </c>
      <c r="D291">
        <v>290</v>
      </c>
      <c r="E291" t="s">
        <v>312</v>
      </c>
      <c r="F291" t="s">
        <v>0</v>
      </c>
      <c r="G291" t="s">
        <v>2379</v>
      </c>
      <c r="H291">
        <v>1.7809999999999999</v>
      </c>
      <c r="I291">
        <v>40.549999999999997</v>
      </c>
      <c r="J291">
        <v>42</v>
      </c>
    </row>
    <row r="292" spans="1:10" x14ac:dyDescent="0.35">
      <c r="A292" t="s">
        <v>15717</v>
      </c>
      <c r="B292">
        <v>359</v>
      </c>
      <c r="C292">
        <v>1390</v>
      </c>
      <c r="D292">
        <v>291</v>
      </c>
      <c r="E292" t="s">
        <v>328</v>
      </c>
      <c r="F292" t="s">
        <v>0</v>
      </c>
      <c r="G292" t="s">
        <v>15718</v>
      </c>
      <c r="H292">
        <v>2.4780000000000002</v>
      </c>
      <c r="I292">
        <v>67.28</v>
      </c>
      <c r="J292">
        <v>208</v>
      </c>
    </row>
    <row r="293" spans="1:10" x14ac:dyDescent="0.35">
      <c r="A293" t="s">
        <v>15719</v>
      </c>
      <c r="B293">
        <v>186</v>
      </c>
      <c r="C293">
        <v>1386</v>
      </c>
      <c r="D293">
        <v>292</v>
      </c>
      <c r="E293" t="s">
        <v>328</v>
      </c>
      <c r="F293" t="s">
        <v>0</v>
      </c>
      <c r="G293" t="s">
        <v>2407</v>
      </c>
      <c r="H293">
        <v>3.9119999999999999</v>
      </c>
      <c r="I293">
        <v>45.39</v>
      </c>
      <c r="J293">
        <v>84</v>
      </c>
    </row>
    <row r="294" spans="1:10" x14ac:dyDescent="0.35">
      <c r="A294" t="s">
        <v>15720</v>
      </c>
      <c r="B294">
        <v>172</v>
      </c>
      <c r="C294">
        <v>1386</v>
      </c>
      <c r="D294">
        <v>292</v>
      </c>
      <c r="E294" t="s">
        <v>328</v>
      </c>
      <c r="F294" t="s">
        <v>0</v>
      </c>
      <c r="G294" t="s">
        <v>2392</v>
      </c>
      <c r="H294">
        <v>4.7069999999999999</v>
      </c>
      <c r="I294">
        <v>48.99</v>
      </c>
      <c r="J294">
        <v>71</v>
      </c>
    </row>
    <row r="295" spans="1:10" x14ac:dyDescent="0.35">
      <c r="A295" t="s">
        <v>15721</v>
      </c>
      <c r="B295">
        <v>254</v>
      </c>
      <c r="C295">
        <v>1378</v>
      </c>
      <c r="D295">
        <v>294</v>
      </c>
      <c r="E295" t="s">
        <v>312</v>
      </c>
      <c r="F295" t="s">
        <v>0</v>
      </c>
      <c r="G295" t="s">
        <v>8032</v>
      </c>
      <c r="H295">
        <v>2.3690000000000002</v>
      </c>
      <c r="I295">
        <v>36.29</v>
      </c>
      <c r="J295">
        <v>22</v>
      </c>
    </row>
    <row r="296" spans="1:10" x14ac:dyDescent="0.35">
      <c r="A296" t="s">
        <v>15722</v>
      </c>
      <c r="B296">
        <v>464</v>
      </c>
      <c r="C296">
        <v>1375</v>
      </c>
      <c r="D296">
        <v>295</v>
      </c>
      <c r="E296" t="s">
        <v>334</v>
      </c>
      <c r="F296" t="s">
        <v>0</v>
      </c>
      <c r="G296" t="s">
        <v>15723</v>
      </c>
      <c r="H296">
        <v>1.514</v>
      </c>
      <c r="I296">
        <v>14.97</v>
      </c>
      <c r="J296">
        <v>11</v>
      </c>
    </row>
    <row r="297" spans="1:10" x14ac:dyDescent="0.35">
      <c r="A297" t="s">
        <v>15724</v>
      </c>
      <c r="B297">
        <v>254</v>
      </c>
      <c r="C297">
        <v>1373</v>
      </c>
      <c r="D297">
        <v>296</v>
      </c>
      <c r="E297" t="s">
        <v>328</v>
      </c>
      <c r="F297" t="s">
        <v>0</v>
      </c>
      <c r="G297" t="s">
        <v>13866</v>
      </c>
      <c r="H297">
        <v>2.8330000000000002</v>
      </c>
      <c r="I297">
        <v>48.3</v>
      </c>
      <c r="J297">
        <v>67</v>
      </c>
    </row>
    <row r="298" spans="1:10" x14ac:dyDescent="0.35">
      <c r="A298" t="s">
        <v>15725</v>
      </c>
      <c r="B298">
        <v>259</v>
      </c>
      <c r="C298">
        <v>1371</v>
      </c>
      <c r="D298">
        <v>297</v>
      </c>
      <c r="E298" t="s">
        <v>328</v>
      </c>
      <c r="F298" t="s">
        <v>0</v>
      </c>
      <c r="G298" t="s">
        <v>4627</v>
      </c>
      <c r="H298">
        <v>2.407</v>
      </c>
      <c r="I298">
        <v>61.54</v>
      </c>
      <c r="J298">
        <v>112</v>
      </c>
    </row>
    <row r="299" spans="1:10" x14ac:dyDescent="0.35">
      <c r="A299" t="s">
        <v>15726</v>
      </c>
      <c r="B299">
        <v>82</v>
      </c>
      <c r="C299">
        <v>1369</v>
      </c>
      <c r="D299">
        <v>298</v>
      </c>
      <c r="E299" t="s">
        <v>319</v>
      </c>
      <c r="F299" t="s">
        <v>0</v>
      </c>
      <c r="G299" t="s">
        <v>2962</v>
      </c>
      <c r="H299">
        <v>9.6379999999999999</v>
      </c>
      <c r="I299">
        <v>95.77</v>
      </c>
      <c r="J299">
        <v>50</v>
      </c>
    </row>
    <row r="300" spans="1:10" x14ac:dyDescent="0.35">
      <c r="A300" t="s">
        <v>15727</v>
      </c>
      <c r="B300">
        <v>700</v>
      </c>
      <c r="C300">
        <v>1368</v>
      </c>
      <c r="D300">
        <v>299</v>
      </c>
      <c r="E300" t="s">
        <v>334</v>
      </c>
      <c r="F300" t="s">
        <v>0</v>
      </c>
      <c r="G300" t="s">
        <v>1912</v>
      </c>
      <c r="H300">
        <v>1.1240000000000001</v>
      </c>
      <c r="I300">
        <v>9.23</v>
      </c>
      <c r="J300">
        <v>58</v>
      </c>
    </row>
    <row r="301" spans="1:10" x14ac:dyDescent="0.35">
      <c r="A301" t="s">
        <v>15728</v>
      </c>
      <c r="B301">
        <v>332</v>
      </c>
      <c r="C301">
        <v>1367</v>
      </c>
      <c r="D301">
        <v>300</v>
      </c>
      <c r="E301" t="s">
        <v>312</v>
      </c>
      <c r="F301" t="s">
        <v>0</v>
      </c>
      <c r="G301" t="s">
        <v>15729</v>
      </c>
      <c r="H301">
        <v>2.06</v>
      </c>
      <c r="I301">
        <v>25.24</v>
      </c>
      <c r="J301">
        <v>17</v>
      </c>
    </row>
    <row r="302" spans="1:10" x14ac:dyDescent="0.35">
      <c r="A302" t="s">
        <v>15730</v>
      </c>
      <c r="B302">
        <v>264</v>
      </c>
      <c r="C302">
        <v>1362</v>
      </c>
      <c r="D302">
        <v>301</v>
      </c>
      <c r="E302" t="s">
        <v>328</v>
      </c>
      <c r="F302" t="s">
        <v>0</v>
      </c>
      <c r="G302" t="s">
        <v>3026</v>
      </c>
      <c r="H302">
        <v>2.75</v>
      </c>
      <c r="I302">
        <v>60.49</v>
      </c>
      <c r="J302">
        <v>110</v>
      </c>
    </row>
    <row r="303" spans="1:10" x14ac:dyDescent="0.35">
      <c r="A303" t="s">
        <v>15731</v>
      </c>
      <c r="B303">
        <v>214</v>
      </c>
      <c r="C303">
        <v>1361</v>
      </c>
      <c r="D303">
        <v>302</v>
      </c>
      <c r="E303" t="s">
        <v>312</v>
      </c>
      <c r="F303" t="s">
        <v>0</v>
      </c>
      <c r="G303" t="s">
        <v>1845</v>
      </c>
      <c r="H303">
        <v>3.4180000000000001</v>
      </c>
      <c r="I303">
        <v>40.32</v>
      </c>
      <c r="J303">
        <v>67</v>
      </c>
    </row>
    <row r="304" spans="1:10" x14ac:dyDescent="0.35">
      <c r="A304" t="s">
        <v>15732</v>
      </c>
      <c r="B304">
        <v>347</v>
      </c>
      <c r="C304">
        <v>1349</v>
      </c>
      <c r="D304">
        <v>303</v>
      </c>
      <c r="E304" t="s">
        <v>312</v>
      </c>
      <c r="F304" t="s">
        <v>0</v>
      </c>
      <c r="G304" t="s">
        <v>2729</v>
      </c>
      <c r="H304">
        <v>1.7030000000000001</v>
      </c>
      <c r="I304">
        <v>43.67</v>
      </c>
      <c r="J304">
        <v>27</v>
      </c>
    </row>
    <row r="305" spans="1:10" x14ac:dyDescent="0.35">
      <c r="A305" t="s">
        <v>15733</v>
      </c>
      <c r="B305">
        <v>126</v>
      </c>
      <c r="C305">
        <v>1345</v>
      </c>
      <c r="D305">
        <v>304</v>
      </c>
      <c r="E305" t="s">
        <v>328</v>
      </c>
      <c r="F305" t="s">
        <v>0</v>
      </c>
      <c r="G305" t="s">
        <v>3375</v>
      </c>
      <c r="H305">
        <v>5.992</v>
      </c>
      <c r="I305">
        <v>66.59</v>
      </c>
      <c r="J305">
        <v>32</v>
      </c>
    </row>
    <row r="306" spans="1:10" x14ac:dyDescent="0.35">
      <c r="A306" t="s">
        <v>15734</v>
      </c>
      <c r="B306">
        <v>299</v>
      </c>
      <c r="C306">
        <v>1343</v>
      </c>
      <c r="D306">
        <v>305</v>
      </c>
      <c r="E306" t="s">
        <v>312</v>
      </c>
      <c r="F306" t="s">
        <v>0</v>
      </c>
      <c r="G306" t="s">
        <v>7323</v>
      </c>
      <c r="H306">
        <v>2.2549999999999999</v>
      </c>
      <c r="I306">
        <v>41.67</v>
      </c>
      <c r="J306">
        <v>113</v>
      </c>
    </row>
    <row r="307" spans="1:10" x14ac:dyDescent="0.35">
      <c r="A307" t="s">
        <v>15735</v>
      </c>
      <c r="B307">
        <v>390</v>
      </c>
      <c r="C307">
        <v>1343</v>
      </c>
      <c r="D307">
        <v>305</v>
      </c>
      <c r="E307" t="s">
        <v>312</v>
      </c>
      <c r="F307" t="s">
        <v>0</v>
      </c>
      <c r="G307" t="s">
        <v>15736</v>
      </c>
      <c r="H307">
        <v>1.61</v>
      </c>
      <c r="I307">
        <v>21.47</v>
      </c>
      <c r="J307">
        <v>18</v>
      </c>
    </row>
    <row r="308" spans="1:10" x14ac:dyDescent="0.35">
      <c r="A308" t="s">
        <v>15737</v>
      </c>
      <c r="B308">
        <v>175</v>
      </c>
      <c r="C308">
        <v>1342</v>
      </c>
      <c r="D308">
        <v>307</v>
      </c>
      <c r="E308" t="s">
        <v>328</v>
      </c>
      <c r="F308" t="s">
        <v>0</v>
      </c>
      <c r="G308" t="s">
        <v>2739</v>
      </c>
      <c r="H308">
        <v>3.7759999999999998</v>
      </c>
      <c r="I308">
        <v>65.5</v>
      </c>
      <c r="J308">
        <v>61</v>
      </c>
    </row>
    <row r="309" spans="1:10" x14ac:dyDescent="0.35">
      <c r="A309" t="s">
        <v>15738</v>
      </c>
      <c r="B309">
        <v>434</v>
      </c>
      <c r="C309">
        <v>1342</v>
      </c>
      <c r="D309">
        <v>307</v>
      </c>
      <c r="E309" t="s">
        <v>334</v>
      </c>
      <c r="F309" t="s">
        <v>0</v>
      </c>
      <c r="G309" t="s">
        <v>3171</v>
      </c>
      <c r="H309">
        <v>1.698</v>
      </c>
      <c r="I309">
        <v>24.42</v>
      </c>
      <c r="J309">
        <v>45</v>
      </c>
    </row>
    <row r="310" spans="1:10" x14ac:dyDescent="0.35">
      <c r="A310" t="s">
        <v>15739</v>
      </c>
      <c r="B310">
        <v>240</v>
      </c>
      <c r="C310">
        <v>1341</v>
      </c>
      <c r="D310">
        <v>309</v>
      </c>
      <c r="E310" t="s">
        <v>328</v>
      </c>
      <c r="F310" t="s">
        <v>0</v>
      </c>
      <c r="G310" t="s">
        <v>15740</v>
      </c>
      <c r="H310">
        <v>3.024</v>
      </c>
      <c r="I310">
        <v>55.81</v>
      </c>
      <c r="J310">
        <v>67</v>
      </c>
    </row>
    <row r="311" spans="1:10" x14ac:dyDescent="0.35">
      <c r="A311" t="s">
        <v>15741</v>
      </c>
      <c r="B311">
        <v>204</v>
      </c>
      <c r="C311">
        <v>1341</v>
      </c>
      <c r="D311">
        <v>309</v>
      </c>
      <c r="E311" t="s">
        <v>328</v>
      </c>
      <c r="F311" t="s">
        <v>0</v>
      </c>
      <c r="G311" t="s">
        <v>2293</v>
      </c>
      <c r="H311">
        <v>3.456</v>
      </c>
      <c r="I311">
        <v>68.760000000000005</v>
      </c>
      <c r="J311">
        <v>12</v>
      </c>
    </row>
    <row r="312" spans="1:10" x14ac:dyDescent="0.35">
      <c r="A312" t="s">
        <v>15742</v>
      </c>
      <c r="B312">
        <v>172</v>
      </c>
      <c r="C312">
        <v>1336</v>
      </c>
      <c r="D312">
        <v>311</v>
      </c>
      <c r="E312" t="s">
        <v>328</v>
      </c>
      <c r="F312" t="s">
        <v>0</v>
      </c>
      <c r="G312" t="s">
        <v>15743</v>
      </c>
      <c r="H312">
        <v>4.048</v>
      </c>
      <c r="I312">
        <v>57.5</v>
      </c>
      <c r="J312">
        <v>68</v>
      </c>
    </row>
    <row r="313" spans="1:10" x14ac:dyDescent="0.35">
      <c r="A313" t="s">
        <v>15744</v>
      </c>
      <c r="B313">
        <v>142</v>
      </c>
      <c r="C313">
        <v>1331</v>
      </c>
      <c r="D313">
        <v>312</v>
      </c>
      <c r="E313" t="s">
        <v>319</v>
      </c>
      <c r="F313" t="s">
        <v>0</v>
      </c>
      <c r="G313" t="s">
        <v>7039</v>
      </c>
      <c r="H313">
        <v>4.2869999999999999</v>
      </c>
      <c r="I313">
        <v>83.97</v>
      </c>
      <c r="J313">
        <v>10</v>
      </c>
    </row>
    <row r="314" spans="1:10" x14ac:dyDescent="0.35">
      <c r="A314" t="s">
        <v>15745</v>
      </c>
      <c r="B314">
        <v>247</v>
      </c>
      <c r="C314">
        <v>1329</v>
      </c>
      <c r="D314">
        <v>313</v>
      </c>
      <c r="E314" t="s">
        <v>328</v>
      </c>
      <c r="F314" t="s">
        <v>0</v>
      </c>
      <c r="G314" t="s">
        <v>2073</v>
      </c>
      <c r="H314">
        <v>3.024</v>
      </c>
      <c r="I314">
        <v>52.35</v>
      </c>
      <c r="J314">
        <v>59</v>
      </c>
    </row>
    <row r="315" spans="1:10" x14ac:dyDescent="0.35">
      <c r="A315" t="s">
        <v>15746</v>
      </c>
      <c r="B315">
        <v>972</v>
      </c>
      <c r="C315">
        <v>1317</v>
      </c>
      <c r="D315">
        <v>314</v>
      </c>
      <c r="E315" t="s">
        <v>334</v>
      </c>
      <c r="F315" t="s">
        <v>0</v>
      </c>
      <c r="G315" t="s">
        <v>2520</v>
      </c>
      <c r="H315">
        <v>0.61699999999999999</v>
      </c>
      <c r="I315">
        <v>19.13</v>
      </c>
      <c r="J315">
        <v>408</v>
      </c>
    </row>
    <row r="316" spans="1:10" x14ac:dyDescent="0.35">
      <c r="A316" t="s">
        <v>15747</v>
      </c>
      <c r="B316">
        <v>186</v>
      </c>
      <c r="C316">
        <v>1315</v>
      </c>
      <c r="D316">
        <v>315</v>
      </c>
      <c r="E316" t="s">
        <v>319</v>
      </c>
      <c r="F316" t="s">
        <v>0</v>
      </c>
      <c r="G316" t="s">
        <v>6162</v>
      </c>
      <c r="H316">
        <v>3.7970000000000002</v>
      </c>
      <c r="I316">
        <v>72.03</v>
      </c>
      <c r="J316">
        <v>45</v>
      </c>
    </row>
    <row r="317" spans="1:10" x14ac:dyDescent="0.35">
      <c r="A317" t="s">
        <v>15748</v>
      </c>
      <c r="B317">
        <v>71</v>
      </c>
      <c r="C317">
        <v>1312</v>
      </c>
      <c r="D317">
        <v>316</v>
      </c>
      <c r="E317" t="s">
        <v>319</v>
      </c>
      <c r="F317" t="s">
        <v>0</v>
      </c>
      <c r="G317" t="s">
        <v>14033</v>
      </c>
      <c r="H317">
        <v>10.103999999999999</v>
      </c>
      <c r="I317">
        <v>99.09</v>
      </c>
      <c r="J317">
        <v>71</v>
      </c>
    </row>
    <row r="318" spans="1:10" x14ac:dyDescent="0.35">
      <c r="A318" t="s">
        <v>15749</v>
      </c>
      <c r="B318">
        <v>297</v>
      </c>
      <c r="C318">
        <v>1306</v>
      </c>
      <c r="D318">
        <v>317</v>
      </c>
      <c r="E318" t="s">
        <v>312</v>
      </c>
      <c r="F318" t="s">
        <v>0</v>
      </c>
      <c r="G318" t="s">
        <v>4347</v>
      </c>
      <c r="H318">
        <v>2.3279999999999998</v>
      </c>
      <c r="I318">
        <v>42.02</v>
      </c>
      <c r="J318">
        <v>79</v>
      </c>
    </row>
    <row r="319" spans="1:10" x14ac:dyDescent="0.35">
      <c r="A319" t="s">
        <v>15750</v>
      </c>
      <c r="B319">
        <v>420</v>
      </c>
      <c r="C319">
        <v>1302</v>
      </c>
      <c r="D319">
        <v>318</v>
      </c>
      <c r="E319" t="s">
        <v>312</v>
      </c>
      <c r="F319" t="s">
        <v>0</v>
      </c>
      <c r="G319" t="s">
        <v>15751</v>
      </c>
      <c r="H319">
        <v>1.5780000000000001</v>
      </c>
      <c r="I319">
        <v>22.02</v>
      </c>
      <c r="J319">
        <v>163</v>
      </c>
    </row>
    <row r="320" spans="1:10" x14ac:dyDescent="0.35">
      <c r="A320" t="s">
        <v>15752</v>
      </c>
      <c r="B320">
        <v>170</v>
      </c>
      <c r="C320">
        <v>1296</v>
      </c>
      <c r="D320">
        <v>319</v>
      </c>
      <c r="E320" t="s">
        <v>328</v>
      </c>
      <c r="F320" t="s">
        <v>0</v>
      </c>
      <c r="G320" t="s">
        <v>2718</v>
      </c>
      <c r="H320">
        <v>4.0190000000000001</v>
      </c>
      <c r="I320">
        <v>64.36</v>
      </c>
      <c r="J320">
        <v>25</v>
      </c>
    </row>
    <row r="321" spans="1:10" x14ac:dyDescent="0.35">
      <c r="A321" t="s">
        <v>15753</v>
      </c>
      <c r="B321">
        <v>297</v>
      </c>
      <c r="C321">
        <v>1296</v>
      </c>
      <c r="D321">
        <v>319</v>
      </c>
      <c r="E321" t="s">
        <v>328</v>
      </c>
      <c r="F321" t="s">
        <v>0</v>
      </c>
      <c r="G321" t="s">
        <v>2801</v>
      </c>
      <c r="H321">
        <v>2.8879999999999999</v>
      </c>
      <c r="I321">
        <v>58.24</v>
      </c>
      <c r="J321">
        <v>115</v>
      </c>
    </row>
    <row r="322" spans="1:10" x14ac:dyDescent="0.35">
      <c r="A322" t="s">
        <v>15754</v>
      </c>
      <c r="B322">
        <v>317</v>
      </c>
      <c r="C322">
        <v>1290</v>
      </c>
      <c r="D322">
        <v>321</v>
      </c>
      <c r="E322" t="s">
        <v>334</v>
      </c>
      <c r="F322" t="s">
        <v>0</v>
      </c>
      <c r="G322" t="s">
        <v>15755</v>
      </c>
      <c r="H322">
        <v>2.0499999999999998</v>
      </c>
      <c r="I322">
        <v>20.16</v>
      </c>
      <c r="J322">
        <v>46</v>
      </c>
    </row>
    <row r="323" spans="1:10" x14ac:dyDescent="0.35">
      <c r="A323" t="s">
        <v>15756</v>
      </c>
      <c r="B323">
        <v>87</v>
      </c>
      <c r="C323">
        <v>1287</v>
      </c>
      <c r="D323">
        <v>322</v>
      </c>
      <c r="E323" t="s">
        <v>319</v>
      </c>
      <c r="F323" t="s">
        <v>0</v>
      </c>
      <c r="G323" t="s">
        <v>4440</v>
      </c>
      <c r="H323">
        <v>7.7210000000000001</v>
      </c>
      <c r="I323">
        <v>87.93</v>
      </c>
      <c r="J323">
        <v>19</v>
      </c>
    </row>
    <row r="324" spans="1:10" x14ac:dyDescent="0.35">
      <c r="A324" t="s">
        <v>15757</v>
      </c>
      <c r="B324">
        <v>126</v>
      </c>
      <c r="C324">
        <v>1282</v>
      </c>
      <c r="D324">
        <v>323</v>
      </c>
      <c r="E324" t="s">
        <v>319</v>
      </c>
      <c r="F324" t="s">
        <v>0</v>
      </c>
      <c r="G324" t="s">
        <v>14603</v>
      </c>
      <c r="H324">
        <v>6.1760000000000002</v>
      </c>
      <c r="I324">
        <v>95.07</v>
      </c>
      <c r="J324">
        <v>45</v>
      </c>
    </row>
    <row r="325" spans="1:10" x14ac:dyDescent="0.35">
      <c r="A325" t="s">
        <v>15758</v>
      </c>
      <c r="B325">
        <v>218</v>
      </c>
      <c r="C325">
        <v>1281</v>
      </c>
      <c r="D325">
        <v>324</v>
      </c>
      <c r="E325" t="s">
        <v>312</v>
      </c>
      <c r="F325" t="s">
        <v>0</v>
      </c>
      <c r="G325" t="s">
        <v>2718</v>
      </c>
      <c r="H325">
        <v>3.1659999999999999</v>
      </c>
      <c r="I325">
        <v>40.96</v>
      </c>
      <c r="J325">
        <v>20</v>
      </c>
    </row>
    <row r="326" spans="1:10" x14ac:dyDescent="0.35">
      <c r="A326" t="s">
        <v>15759</v>
      </c>
      <c r="B326">
        <v>278</v>
      </c>
      <c r="C326">
        <v>1278</v>
      </c>
      <c r="D326">
        <v>325</v>
      </c>
      <c r="E326" t="s">
        <v>328</v>
      </c>
      <c r="F326" t="s">
        <v>0</v>
      </c>
      <c r="G326" t="s">
        <v>8749</v>
      </c>
      <c r="H326">
        <v>3.04</v>
      </c>
      <c r="I326">
        <v>62.24</v>
      </c>
      <c r="J326">
        <v>108</v>
      </c>
    </row>
    <row r="327" spans="1:10" x14ac:dyDescent="0.35">
      <c r="A327" t="s">
        <v>15760</v>
      </c>
      <c r="B327">
        <v>154</v>
      </c>
      <c r="C327">
        <v>1275</v>
      </c>
      <c r="D327">
        <v>326</v>
      </c>
      <c r="E327" t="s">
        <v>319</v>
      </c>
      <c r="F327" t="s">
        <v>0</v>
      </c>
      <c r="G327" t="s">
        <v>3026</v>
      </c>
      <c r="H327">
        <v>5.2190000000000003</v>
      </c>
      <c r="I327">
        <v>90.82</v>
      </c>
      <c r="J327">
        <v>85</v>
      </c>
    </row>
    <row r="328" spans="1:10" x14ac:dyDescent="0.35">
      <c r="A328" t="s">
        <v>15761</v>
      </c>
      <c r="B328">
        <v>235</v>
      </c>
      <c r="C328">
        <v>1272</v>
      </c>
      <c r="D328">
        <v>327</v>
      </c>
      <c r="E328" t="s">
        <v>312</v>
      </c>
      <c r="F328" t="s">
        <v>0</v>
      </c>
      <c r="G328" t="s">
        <v>2019</v>
      </c>
      <c r="H328">
        <v>2.819</v>
      </c>
      <c r="I328">
        <v>27.56</v>
      </c>
      <c r="J328">
        <v>50</v>
      </c>
    </row>
    <row r="329" spans="1:10" x14ac:dyDescent="0.35">
      <c r="A329" t="s">
        <v>15762</v>
      </c>
      <c r="B329">
        <v>160</v>
      </c>
      <c r="C329">
        <v>1270</v>
      </c>
      <c r="D329">
        <v>328</v>
      </c>
      <c r="E329" t="s">
        <v>319</v>
      </c>
      <c r="F329" t="s">
        <v>0</v>
      </c>
      <c r="G329" t="s">
        <v>3026</v>
      </c>
      <c r="H329">
        <v>6</v>
      </c>
      <c r="I329">
        <v>94.94</v>
      </c>
      <c r="J329">
        <v>160</v>
      </c>
    </row>
    <row r="330" spans="1:10" x14ac:dyDescent="0.35">
      <c r="A330" t="s">
        <v>15763</v>
      </c>
      <c r="B330">
        <v>414</v>
      </c>
      <c r="C330">
        <v>1257</v>
      </c>
      <c r="D330">
        <v>329</v>
      </c>
      <c r="E330" t="s">
        <v>334</v>
      </c>
      <c r="F330" t="s">
        <v>0</v>
      </c>
      <c r="G330" t="s">
        <v>1884</v>
      </c>
      <c r="H330">
        <v>1.2929999999999999</v>
      </c>
      <c r="I330">
        <v>18.32</v>
      </c>
      <c r="J330">
        <v>41</v>
      </c>
    </row>
    <row r="331" spans="1:10" x14ac:dyDescent="0.35">
      <c r="A331" t="s">
        <v>15764</v>
      </c>
      <c r="B331">
        <v>113</v>
      </c>
      <c r="C331">
        <v>1252</v>
      </c>
      <c r="D331">
        <v>330</v>
      </c>
      <c r="E331" t="s">
        <v>319</v>
      </c>
      <c r="F331" t="s">
        <v>0</v>
      </c>
      <c r="G331" t="s">
        <v>7281</v>
      </c>
      <c r="H331">
        <v>7.0839999999999996</v>
      </c>
      <c r="I331">
        <v>90.54</v>
      </c>
      <c r="J331">
        <v>52</v>
      </c>
    </row>
    <row r="332" spans="1:10" x14ac:dyDescent="0.35">
      <c r="A332" t="s">
        <v>15765</v>
      </c>
      <c r="B332">
        <v>215</v>
      </c>
      <c r="C332">
        <v>1250</v>
      </c>
      <c r="D332">
        <v>331</v>
      </c>
      <c r="E332" t="s">
        <v>334</v>
      </c>
      <c r="F332" t="s">
        <v>0</v>
      </c>
      <c r="G332" t="s">
        <v>1798</v>
      </c>
      <c r="H332">
        <v>2.7309999999999999</v>
      </c>
      <c r="I332">
        <v>23.11</v>
      </c>
      <c r="J332">
        <v>19</v>
      </c>
    </row>
    <row r="333" spans="1:10" x14ac:dyDescent="0.35">
      <c r="A333" t="s">
        <v>15766</v>
      </c>
      <c r="B333">
        <v>249</v>
      </c>
      <c r="C333">
        <v>1249</v>
      </c>
      <c r="D333">
        <v>332</v>
      </c>
      <c r="E333" t="s">
        <v>328</v>
      </c>
      <c r="F333" t="s">
        <v>0</v>
      </c>
      <c r="G333" t="s">
        <v>15767</v>
      </c>
      <c r="H333">
        <v>2.657</v>
      </c>
      <c r="I333">
        <v>47.67</v>
      </c>
      <c r="J333">
        <v>249</v>
      </c>
    </row>
    <row r="334" spans="1:10" x14ac:dyDescent="0.35">
      <c r="A334" t="s">
        <v>15768</v>
      </c>
      <c r="B334">
        <v>94</v>
      </c>
      <c r="C334">
        <v>1242</v>
      </c>
      <c r="D334">
        <v>333</v>
      </c>
      <c r="E334" t="s">
        <v>319</v>
      </c>
      <c r="F334" t="s">
        <v>0</v>
      </c>
      <c r="G334" t="s">
        <v>3531</v>
      </c>
      <c r="H334">
        <v>7.391</v>
      </c>
      <c r="I334">
        <v>81.25</v>
      </c>
      <c r="J334">
        <v>26</v>
      </c>
    </row>
    <row r="335" spans="1:10" x14ac:dyDescent="0.35">
      <c r="A335" t="s">
        <v>15769</v>
      </c>
      <c r="B335">
        <v>161</v>
      </c>
      <c r="C335">
        <v>1232</v>
      </c>
      <c r="D335">
        <v>334</v>
      </c>
      <c r="E335" t="s">
        <v>311</v>
      </c>
      <c r="F335" t="s">
        <v>0</v>
      </c>
      <c r="G335" t="s">
        <v>2131</v>
      </c>
      <c r="H335" t="s">
        <v>311</v>
      </c>
      <c r="I335" t="s">
        <v>311</v>
      </c>
      <c r="J335">
        <v>50</v>
      </c>
    </row>
    <row r="336" spans="1:10" x14ac:dyDescent="0.35">
      <c r="A336" t="s">
        <v>15770</v>
      </c>
      <c r="B336">
        <v>333</v>
      </c>
      <c r="C336">
        <v>1232</v>
      </c>
      <c r="D336">
        <v>334</v>
      </c>
      <c r="E336" t="s">
        <v>328</v>
      </c>
      <c r="F336" t="s">
        <v>0</v>
      </c>
      <c r="G336" t="s">
        <v>8485</v>
      </c>
      <c r="H336">
        <v>1.986</v>
      </c>
      <c r="I336">
        <v>43.73</v>
      </c>
      <c r="J336">
        <v>139</v>
      </c>
    </row>
    <row r="337" spans="1:10" x14ac:dyDescent="0.35">
      <c r="A337" t="s">
        <v>15771</v>
      </c>
      <c r="B337">
        <v>200</v>
      </c>
      <c r="C337">
        <v>1226</v>
      </c>
      <c r="D337">
        <v>336</v>
      </c>
      <c r="E337" t="s">
        <v>312</v>
      </c>
      <c r="F337" t="s">
        <v>0</v>
      </c>
      <c r="G337" t="s">
        <v>2472</v>
      </c>
      <c r="H337">
        <v>3.1680000000000001</v>
      </c>
      <c r="I337">
        <v>39.71</v>
      </c>
      <c r="J337">
        <v>199</v>
      </c>
    </row>
    <row r="338" spans="1:10" x14ac:dyDescent="0.35">
      <c r="A338" t="s">
        <v>15772</v>
      </c>
      <c r="B338">
        <v>404</v>
      </c>
      <c r="C338">
        <v>1222</v>
      </c>
      <c r="D338">
        <v>337</v>
      </c>
      <c r="E338" t="s">
        <v>334</v>
      </c>
      <c r="F338" t="s">
        <v>0</v>
      </c>
      <c r="G338" t="s">
        <v>15773</v>
      </c>
      <c r="H338">
        <v>1.4379999999999999</v>
      </c>
      <c r="I338">
        <v>19.53</v>
      </c>
      <c r="J338">
        <v>22</v>
      </c>
    </row>
    <row r="339" spans="1:10" x14ac:dyDescent="0.35">
      <c r="A339" t="s">
        <v>15774</v>
      </c>
      <c r="B339">
        <v>191</v>
      </c>
      <c r="C339">
        <v>1220</v>
      </c>
      <c r="D339">
        <v>338</v>
      </c>
      <c r="E339" t="s">
        <v>328</v>
      </c>
      <c r="F339" t="s">
        <v>0</v>
      </c>
      <c r="G339" t="s">
        <v>15775</v>
      </c>
      <c r="H339">
        <v>3.3889999999999998</v>
      </c>
      <c r="I339">
        <v>55.49</v>
      </c>
      <c r="J339">
        <v>57</v>
      </c>
    </row>
    <row r="340" spans="1:10" x14ac:dyDescent="0.35">
      <c r="A340" t="s">
        <v>15776</v>
      </c>
      <c r="B340">
        <v>46</v>
      </c>
      <c r="C340">
        <v>1217</v>
      </c>
      <c r="D340">
        <v>339</v>
      </c>
      <c r="E340" t="s">
        <v>319</v>
      </c>
      <c r="F340" t="s">
        <v>0</v>
      </c>
      <c r="G340" t="s">
        <v>1742</v>
      </c>
      <c r="H340">
        <v>13.6</v>
      </c>
      <c r="I340">
        <v>88.65</v>
      </c>
      <c r="J340">
        <v>5</v>
      </c>
    </row>
    <row r="341" spans="1:10" x14ac:dyDescent="0.35">
      <c r="A341" t="s">
        <v>15777</v>
      </c>
      <c r="B341">
        <v>374</v>
      </c>
      <c r="C341">
        <v>1216</v>
      </c>
      <c r="D341">
        <v>340</v>
      </c>
      <c r="E341" t="s">
        <v>312</v>
      </c>
      <c r="F341" t="s">
        <v>0</v>
      </c>
      <c r="G341" t="s">
        <v>2257</v>
      </c>
      <c r="H341">
        <v>2.5590000000000002</v>
      </c>
      <c r="I341">
        <v>44.05</v>
      </c>
      <c r="J341">
        <v>89</v>
      </c>
    </row>
    <row r="342" spans="1:10" x14ac:dyDescent="0.35">
      <c r="A342" t="s">
        <v>15778</v>
      </c>
      <c r="B342">
        <v>275</v>
      </c>
      <c r="C342">
        <v>1216</v>
      </c>
      <c r="D342">
        <v>340</v>
      </c>
      <c r="E342" t="s">
        <v>311</v>
      </c>
      <c r="F342" t="s">
        <v>0</v>
      </c>
      <c r="G342" t="s">
        <v>3026</v>
      </c>
      <c r="H342" t="s">
        <v>311</v>
      </c>
      <c r="I342" t="s">
        <v>311</v>
      </c>
      <c r="J342">
        <v>138</v>
      </c>
    </row>
    <row r="343" spans="1:10" x14ac:dyDescent="0.35">
      <c r="A343" t="s">
        <v>15779</v>
      </c>
      <c r="B343">
        <v>172</v>
      </c>
      <c r="C343">
        <v>1213</v>
      </c>
      <c r="D343">
        <v>342</v>
      </c>
      <c r="E343" t="s">
        <v>328</v>
      </c>
      <c r="F343" t="s">
        <v>0</v>
      </c>
      <c r="G343" t="s">
        <v>15780</v>
      </c>
      <c r="H343">
        <v>3.2679999999999998</v>
      </c>
      <c r="I343">
        <v>45.64</v>
      </c>
      <c r="J343">
        <v>172</v>
      </c>
    </row>
    <row r="344" spans="1:10" x14ac:dyDescent="0.35">
      <c r="A344" t="s">
        <v>15781</v>
      </c>
      <c r="B344">
        <v>135</v>
      </c>
      <c r="C344">
        <v>1209</v>
      </c>
      <c r="D344">
        <v>343</v>
      </c>
      <c r="E344" t="s">
        <v>319</v>
      </c>
      <c r="F344" t="s">
        <v>0</v>
      </c>
      <c r="G344" t="s">
        <v>15502</v>
      </c>
      <c r="H344">
        <v>3.9769999999999999</v>
      </c>
      <c r="I344">
        <v>71.38</v>
      </c>
      <c r="J344">
        <v>70</v>
      </c>
    </row>
    <row r="345" spans="1:10" x14ac:dyDescent="0.35">
      <c r="A345" t="s">
        <v>15782</v>
      </c>
      <c r="B345">
        <v>201</v>
      </c>
      <c r="C345">
        <v>1207</v>
      </c>
      <c r="D345">
        <v>344</v>
      </c>
      <c r="E345" t="s">
        <v>319</v>
      </c>
      <c r="F345" t="s">
        <v>0</v>
      </c>
      <c r="G345" t="s">
        <v>15783</v>
      </c>
      <c r="H345">
        <v>3.085</v>
      </c>
      <c r="I345">
        <v>76</v>
      </c>
      <c r="J345">
        <v>64</v>
      </c>
    </row>
    <row r="346" spans="1:10" x14ac:dyDescent="0.35">
      <c r="A346" t="s">
        <v>15784</v>
      </c>
      <c r="B346">
        <v>339</v>
      </c>
      <c r="C346">
        <v>1206</v>
      </c>
      <c r="D346">
        <v>345</v>
      </c>
      <c r="E346" t="s">
        <v>312</v>
      </c>
      <c r="F346" t="s">
        <v>0</v>
      </c>
      <c r="G346" t="s">
        <v>15785</v>
      </c>
      <c r="H346">
        <v>1.716</v>
      </c>
      <c r="I346">
        <v>31.1</v>
      </c>
      <c r="J346">
        <v>81</v>
      </c>
    </row>
    <row r="347" spans="1:10" x14ac:dyDescent="0.35">
      <c r="A347" t="s">
        <v>15786</v>
      </c>
      <c r="B347">
        <v>108</v>
      </c>
      <c r="C347">
        <v>1206</v>
      </c>
      <c r="D347">
        <v>345</v>
      </c>
      <c r="E347" t="s">
        <v>328</v>
      </c>
      <c r="F347" t="s">
        <v>0</v>
      </c>
      <c r="G347" t="s">
        <v>3531</v>
      </c>
      <c r="H347">
        <v>5.8330000000000002</v>
      </c>
      <c r="I347">
        <v>72.430000000000007</v>
      </c>
      <c r="J347">
        <v>108</v>
      </c>
    </row>
    <row r="348" spans="1:10" x14ac:dyDescent="0.35">
      <c r="A348" t="s">
        <v>15787</v>
      </c>
      <c r="B348">
        <v>204</v>
      </c>
      <c r="C348">
        <v>1205</v>
      </c>
      <c r="D348">
        <v>347</v>
      </c>
      <c r="E348" t="s">
        <v>328</v>
      </c>
      <c r="F348" t="s">
        <v>0</v>
      </c>
      <c r="G348" t="s">
        <v>15788</v>
      </c>
      <c r="H348">
        <v>3.34</v>
      </c>
      <c r="I348">
        <v>42.71</v>
      </c>
      <c r="J348">
        <v>78</v>
      </c>
    </row>
    <row r="349" spans="1:10" x14ac:dyDescent="0.35">
      <c r="A349" t="s">
        <v>15789</v>
      </c>
      <c r="B349">
        <v>305</v>
      </c>
      <c r="C349">
        <v>1204</v>
      </c>
      <c r="D349">
        <v>348</v>
      </c>
      <c r="E349" t="s">
        <v>319</v>
      </c>
      <c r="F349" t="s">
        <v>0</v>
      </c>
      <c r="G349" t="s">
        <v>4022</v>
      </c>
      <c r="H349">
        <v>3.339</v>
      </c>
      <c r="I349">
        <v>79.95</v>
      </c>
      <c r="J349">
        <v>78</v>
      </c>
    </row>
    <row r="350" spans="1:10" x14ac:dyDescent="0.35">
      <c r="A350" t="s">
        <v>15790</v>
      </c>
      <c r="B350">
        <v>202</v>
      </c>
      <c r="C350">
        <v>1203</v>
      </c>
      <c r="D350">
        <v>349</v>
      </c>
      <c r="E350" t="s">
        <v>319</v>
      </c>
      <c r="F350" t="s">
        <v>0</v>
      </c>
      <c r="G350" t="s">
        <v>2502</v>
      </c>
      <c r="H350">
        <v>5.008</v>
      </c>
      <c r="I350">
        <v>76.92</v>
      </c>
      <c r="J350">
        <v>70</v>
      </c>
    </row>
    <row r="351" spans="1:10" x14ac:dyDescent="0.35">
      <c r="A351" t="s">
        <v>15791</v>
      </c>
      <c r="B351">
        <v>287</v>
      </c>
      <c r="C351">
        <v>1203</v>
      </c>
      <c r="D351">
        <v>349</v>
      </c>
      <c r="E351" t="s">
        <v>328</v>
      </c>
      <c r="F351" t="s">
        <v>0</v>
      </c>
      <c r="G351" t="s">
        <v>4361</v>
      </c>
      <c r="H351">
        <v>2.407</v>
      </c>
      <c r="I351">
        <v>67.5</v>
      </c>
      <c r="J351">
        <v>46</v>
      </c>
    </row>
    <row r="352" spans="1:10" x14ac:dyDescent="0.35">
      <c r="A352" t="s">
        <v>15792</v>
      </c>
      <c r="B352">
        <v>302</v>
      </c>
      <c r="C352">
        <v>1202</v>
      </c>
      <c r="D352">
        <v>351</v>
      </c>
      <c r="E352" t="s">
        <v>311</v>
      </c>
      <c r="F352" t="s">
        <v>0</v>
      </c>
      <c r="G352" t="s">
        <v>3831</v>
      </c>
      <c r="H352" t="s">
        <v>311</v>
      </c>
      <c r="I352" t="s">
        <v>311</v>
      </c>
      <c r="J352">
        <v>41</v>
      </c>
    </row>
    <row r="353" spans="1:10" x14ac:dyDescent="0.35">
      <c r="A353" t="s">
        <v>15793</v>
      </c>
      <c r="B353">
        <v>306</v>
      </c>
      <c r="C353">
        <v>1200</v>
      </c>
      <c r="D353">
        <v>352</v>
      </c>
      <c r="E353" t="s">
        <v>328</v>
      </c>
      <c r="F353" t="s">
        <v>0</v>
      </c>
      <c r="G353" t="s">
        <v>2779</v>
      </c>
      <c r="H353">
        <v>2.161</v>
      </c>
      <c r="I353">
        <v>55.08</v>
      </c>
      <c r="J353">
        <v>306</v>
      </c>
    </row>
    <row r="354" spans="1:10" x14ac:dyDescent="0.35">
      <c r="A354" t="s">
        <v>15794</v>
      </c>
      <c r="B354">
        <v>235</v>
      </c>
      <c r="C354">
        <v>1195</v>
      </c>
      <c r="D354">
        <v>353</v>
      </c>
      <c r="E354" t="s">
        <v>312</v>
      </c>
      <c r="F354" t="s">
        <v>0</v>
      </c>
      <c r="G354" t="s">
        <v>15795</v>
      </c>
      <c r="H354">
        <v>2.6360000000000001</v>
      </c>
      <c r="I354">
        <v>28.51</v>
      </c>
      <c r="J354">
        <v>179</v>
      </c>
    </row>
    <row r="355" spans="1:10" x14ac:dyDescent="0.35">
      <c r="A355" t="s">
        <v>15796</v>
      </c>
      <c r="B355">
        <v>155</v>
      </c>
      <c r="C355">
        <v>1193</v>
      </c>
      <c r="D355">
        <v>354</v>
      </c>
      <c r="E355" t="s">
        <v>311</v>
      </c>
      <c r="F355" t="s">
        <v>0</v>
      </c>
      <c r="G355" t="s">
        <v>1819</v>
      </c>
      <c r="H355" t="s">
        <v>311</v>
      </c>
      <c r="I355" t="s">
        <v>311</v>
      </c>
      <c r="J355">
        <v>44</v>
      </c>
    </row>
    <row r="356" spans="1:10" x14ac:dyDescent="0.35">
      <c r="A356" t="s">
        <v>15797</v>
      </c>
      <c r="B356">
        <v>198</v>
      </c>
      <c r="C356">
        <v>1193</v>
      </c>
      <c r="D356">
        <v>354</v>
      </c>
      <c r="E356" t="s">
        <v>328</v>
      </c>
      <c r="F356" t="s">
        <v>0</v>
      </c>
      <c r="G356" t="s">
        <v>3410</v>
      </c>
      <c r="H356">
        <v>3.117</v>
      </c>
      <c r="I356">
        <v>68.38</v>
      </c>
      <c r="J356">
        <v>54</v>
      </c>
    </row>
    <row r="357" spans="1:10" x14ac:dyDescent="0.35">
      <c r="A357" t="s">
        <v>15798</v>
      </c>
      <c r="B357">
        <v>254</v>
      </c>
      <c r="C357">
        <v>1189</v>
      </c>
      <c r="D357">
        <v>356</v>
      </c>
      <c r="E357" t="s">
        <v>312</v>
      </c>
      <c r="F357" t="s">
        <v>0</v>
      </c>
      <c r="G357" t="s">
        <v>2743</v>
      </c>
      <c r="H357">
        <v>2.5190000000000001</v>
      </c>
      <c r="I357">
        <v>47.22</v>
      </c>
      <c r="J357">
        <v>97</v>
      </c>
    </row>
    <row r="358" spans="1:10" x14ac:dyDescent="0.35">
      <c r="A358" t="s">
        <v>15799</v>
      </c>
      <c r="B358">
        <v>242</v>
      </c>
      <c r="C358">
        <v>1183</v>
      </c>
      <c r="D358">
        <v>357</v>
      </c>
      <c r="E358" t="s">
        <v>312</v>
      </c>
      <c r="F358" t="s">
        <v>0</v>
      </c>
      <c r="G358" t="s">
        <v>15557</v>
      </c>
      <c r="H358">
        <v>2.4460000000000002</v>
      </c>
      <c r="I358">
        <v>37.36</v>
      </c>
      <c r="J358">
        <v>36</v>
      </c>
    </row>
    <row r="359" spans="1:10" x14ac:dyDescent="0.35">
      <c r="A359" t="s">
        <v>15800</v>
      </c>
      <c r="B359">
        <v>157</v>
      </c>
      <c r="C359">
        <v>1177</v>
      </c>
      <c r="D359">
        <v>358</v>
      </c>
      <c r="E359" t="s">
        <v>319</v>
      </c>
      <c r="F359" t="s">
        <v>0</v>
      </c>
      <c r="G359" t="s">
        <v>2302</v>
      </c>
      <c r="H359">
        <v>4.7750000000000004</v>
      </c>
      <c r="I359">
        <v>76.150000000000006</v>
      </c>
      <c r="J359">
        <v>56</v>
      </c>
    </row>
    <row r="360" spans="1:10" x14ac:dyDescent="0.35">
      <c r="A360" t="s">
        <v>15801</v>
      </c>
      <c r="B360">
        <v>422</v>
      </c>
      <c r="C360">
        <v>1173</v>
      </c>
      <c r="D360">
        <v>359</v>
      </c>
      <c r="E360" t="s">
        <v>312</v>
      </c>
      <c r="F360" t="s">
        <v>0</v>
      </c>
      <c r="G360" t="s">
        <v>3986</v>
      </c>
      <c r="H360">
        <v>1.79</v>
      </c>
      <c r="I360">
        <v>24.89</v>
      </c>
      <c r="J360">
        <v>122</v>
      </c>
    </row>
    <row r="361" spans="1:10" x14ac:dyDescent="0.35">
      <c r="A361" t="s">
        <v>15802</v>
      </c>
      <c r="B361">
        <v>126</v>
      </c>
      <c r="C361">
        <v>1172</v>
      </c>
      <c r="D361">
        <v>360</v>
      </c>
      <c r="E361" t="s">
        <v>319</v>
      </c>
      <c r="F361" t="s">
        <v>0</v>
      </c>
      <c r="G361" t="s">
        <v>15803</v>
      </c>
      <c r="H361">
        <v>4.9480000000000004</v>
      </c>
      <c r="I361">
        <v>75.87</v>
      </c>
      <c r="J361">
        <v>126</v>
      </c>
    </row>
    <row r="362" spans="1:10" x14ac:dyDescent="0.35">
      <c r="A362" t="s">
        <v>15804</v>
      </c>
      <c r="B362">
        <v>134</v>
      </c>
      <c r="C362">
        <v>1171</v>
      </c>
      <c r="D362">
        <v>361</v>
      </c>
      <c r="E362" t="s">
        <v>319</v>
      </c>
      <c r="F362" t="s">
        <v>0</v>
      </c>
      <c r="G362" t="s">
        <v>3026</v>
      </c>
      <c r="H362">
        <v>4.6379999999999999</v>
      </c>
      <c r="I362">
        <v>88.2</v>
      </c>
      <c r="J362">
        <v>57</v>
      </c>
    </row>
    <row r="363" spans="1:10" x14ac:dyDescent="0.35">
      <c r="A363" t="s">
        <v>15805</v>
      </c>
      <c r="B363">
        <v>259</v>
      </c>
      <c r="C363">
        <v>1163</v>
      </c>
      <c r="D363">
        <v>362</v>
      </c>
      <c r="E363" t="s">
        <v>334</v>
      </c>
      <c r="F363" t="s">
        <v>0</v>
      </c>
      <c r="G363" t="s">
        <v>15806</v>
      </c>
      <c r="H363">
        <v>2.0880000000000001</v>
      </c>
      <c r="I363">
        <v>19.3</v>
      </c>
      <c r="J363">
        <v>22</v>
      </c>
    </row>
    <row r="364" spans="1:10" x14ac:dyDescent="0.35">
      <c r="A364" t="s">
        <v>15807</v>
      </c>
      <c r="B364">
        <v>196</v>
      </c>
      <c r="C364">
        <v>1159</v>
      </c>
      <c r="D364">
        <v>363</v>
      </c>
      <c r="E364" t="s">
        <v>328</v>
      </c>
      <c r="F364" t="s">
        <v>0</v>
      </c>
      <c r="G364" t="s">
        <v>2916</v>
      </c>
      <c r="H364">
        <v>2.871</v>
      </c>
      <c r="I364">
        <v>38.03</v>
      </c>
      <c r="J364">
        <v>50</v>
      </c>
    </row>
    <row r="365" spans="1:10" x14ac:dyDescent="0.35">
      <c r="A365" t="s">
        <v>15808</v>
      </c>
      <c r="B365">
        <v>245</v>
      </c>
      <c r="C365">
        <v>1152</v>
      </c>
      <c r="D365">
        <v>364</v>
      </c>
      <c r="E365" t="s">
        <v>311</v>
      </c>
      <c r="F365" t="s">
        <v>0</v>
      </c>
      <c r="G365" t="s">
        <v>6185</v>
      </c>
      <c r="H365" t="s">
        <v>311</v>
      </c>
      <c r="I365" t="s">
        <v>311</v>
      </c>
      <c r="J365">
        <v>10</v>
      </c>
    </row>
    <row r="366" spans="1:10" x14ac:dyDescent="0.35">
      <c r="A366" t="s">
        <v>15809</v>
      </c>
      <c r="B366">
        <v>258</v>
      </c>
      <c r="C366">
        <v>1144</v>
      </c>
      <c r="D366">
        <v>365</v>
      </c>
      <c r="E366" t="s">
        <v>312</v>
      </c>
      <c r="F366" t="s">
        <v>0</v>
      </c>
      <c r="G366" t="s">
        <v>15810</v>
      </c>
      <c r="H366">
        <v>2.5059999999999998</v>
      </c>
      <c r="I366">
        <v>29.72</v>
      </c>
      <c r="J366">
        <v>15</v>
      </c>
    </row>
    <row r="367" spans="1:10" x14ac:dyDescent="0.35">
      <c r="A367" t="s">
        <v>15811</v>
      </c>
      <c r="B367">
        <v>175</v>
      </c>
      <c r="C367">
        <v>1143</v>
      </c>
      <c r="D367">
        <v>366</v>
      </c>
      <c r="E367" t="s">
        <v>328</v>
      </c>
      <c r="F367" t="s">
        <v>0</v>
      </c>
      <c r="G367" t="s">
        <v>15812</v>
      </c>
      <c r="H367">
        <v>3.3420000000000001</v>
      </c>
      <c r="I367">
        <v>48.06</v>
      </c>
      <c r="J367">
        <v>47</v>
      </c>
    </row>
    <row r="368" spans="1:10" x14ac:dyDescent="0.35">
      <c r="A368" t="s">
        <v>15813</v>
      </c>
      <c r="B368">
        <v>221</v>
      </c>
      <c r="C368">
        <v>1142</v>
      </c>
      <c r="D368">
        <v>367</v>
      </c>
      <c r="E368" t="s">
        <v>328</v>
      </c>
      <c r="F368" t="s">
        <v>0</v>
      </c>
      <c r="G368" t="s">
        <v>2293</v>
      </c>
      <c r="H368">
        <v>2.569</v>
      </c>
      <c r="I368">
        <v>49.53</v>
      </c>
      <c r="J368">
        <v>29</v>
      </c>
    </row>
    <row r="369" spans="1:10" x14ac:dyDescent="0.35">
      <c r="A369" t="s">
        <v>15814</v>
      </c>
      <c r="B369">
        <v>280</v>
      </c>
      <c r="C369">
        <v>1140</v>
      </c>
      <c r="D369">
        <v>368</v>
      </c>
      <c r="E369" t="s">
        <v>312</v>
      </c>
      <c r="F369" t="s">
        <v>0</v>
      </c>
      <c r="G369" t="s">
        <v>2379</v>
      </c>
      <c r="H369">
        <v>1.9710000000000001</v>
      </c>
      <c r="I369">
        <v>46.85</v>
      </c>
      <c r="J369">
        <v>2</v>
      </c>
    </row>
    <row r="370" spans="1:10" x14ac:dyDescent="0.35">
      <c r="A370" t="s">
        <v>15815</v>
      </c>
      <c r="B370">
        <v>217</v>
      </c>
      <c r="C370">
        <v>1139</v>
      </c>
      <c r="D370">
        <v>369</v>
      </c>
      <c r="E370" t="s">
        <v>328</v>
      </c>
      <c r="F370" t="s">
        <v>0</v>
      </c>
      <c r="G370" t="s">
        <v>3819</v>
      </c>
      <c r="H370">
        <v>2.7050000000000001</v>
      </c>
      <c r="I370">
        <v>68.84</v>
      </c>
      <c r="J370">
        <v>109</v>
      </c>
    </row>
    <row r="371" spans="1:10" x14ac:dyDescent="0.35">
      <c r="A371" t="s">
        <v>15816</v>
      </c>
      <c r="B371">
        <v>203</v>
      </c>
      <c r="C371">
        <v>1139</v>
      </c>
      <c r="D371">
        <v>369</v>
      </c>
      <c r="E371" t="s">
        <v>312</v>
      </c>
      <c r="F371" t="s">
        <v>0</v>
      </c>
      <c r="G371" t="s">
        <v>2129</v>
      </c>
      <c r="H371">
        <v>2.8439999999999999</v>
      </c>
      <c r="I371">
        <v>37.31</v>
      </c>
      <c r="J371">
        <v>27</v>
      </c>
    </row>
    <row r="372" spans="1:10" x14ac:dyDescent="0.35">
      <c r="A372" t="s">
        <v>15817</v>
      </c>
      <c r="B372">
        <v>181</v>
      </c>
      <c r="C372">
        <v>1139</v>
      </c>
      <c r="D372">
        <v>369</v>
      </c>
      <c r="E372" t="s">
        <v>319</v>
      </c>
      <c r="F372" t="s">
        <v>0</v>
      </c>
      <c r="G372" t="s">
        <v>3926</v>
      </c>
      <c r="H372">
        <v>3.468</v>
      </c>
      <c r="I372">
        <v>81.53</v>
      </c>
      <c r="J372">
        <v>80</v>
      </c>
    </row>
    <row r="373" spans="1:10" x14ac:dyDescent="0.35">
      <c r="A373" t="s">
        <v>15818</v>
      </c>
      <c r="B373">
        <v>253</v>
      </c>
      <c r="C373">
        <v>1134</v>
      </c>
      <c r="D373">
        <v>372</v>
      </c>
      <c r="E373" t="s">
        <v>312</v>
      </c>
      <c r="F373" t="s">
        <v>0</v>
      </c>
      <c r="G373" t="s">
        <v>2003</v>
      </c>
      <c r="H373">
        <v>2.2160000000000002</v>
      </c>
      <c r="I373">
        <v>37.22</v>
      </c>
      <c r="J373">
        <v>6</v>
      </c>
    </row>
    <row r="374" spans="1:10" x14ac:dyDescent="0.35">
      <c r="A374" t="s">
        <v>15819</v>
      </c>
      <c r="B374">
        <v>194</v>
      </c>
      <c r="C374">
        <v>1132</v>
      </c>
      <c r="D374">
        <v>373</v>
      </c>
      <c r="E374" t="s">
        <v>328</v>
      </c>
      <c r="F374" t="s">
        <v>0</v>
      </c>
      <c r="G374" t="s">
        <v>2096</v>
      </c>
      <c r="H374">
        <v>3.2650000000000001</v>
      </c>
      <c r="I374">
        <v>62.4</v>
      </c>
      <c r="J374">
        <v>88</v>
      </c>
    </row>
    <row r="375" spans="1:10" x14ac:dyDescent="0.35">
      <c r="A375" t="s">
        <v>15820</v>
      </c>
      <c r="B375">
        <v>219</v>
      </c>
      <c r="C375">
        <v>1130</v>
      </c>
      <c r="D375">
        <v>374</v>
      </c>
      <c r="E375" t="s">
        <v>328</v>
      </c>
      <c r="F375" t="s">
        <v>0</v>
      </c>
      <c r="G375" t="s">
        <v>3448</v>
      </c>
      <c r="H375">
        <v>2.8719999999999999</v>
      </c>
      <c r="I375">
        <v>64.760000000000005</v>
      </c>
      <c r="J375">
        <v>83</v>
      </c>
    </row>
    <row r="376" spans="1:10" x14ac:dyDescent="0.35">
      <c r="A376" t="s">
        <v>15821</v>
      </c>
      <c r="B376">
        <v>107</v>
      </c>
      <c r="C376">
        <v>1125</v>
      </c>
      <c r="D376">
        <v>375</v>
      </c>
      <c r="E376" t="s">
        <v>319</v>
      </c>
      <c r="F376" t="s">
        <v>0</v>
      </c>
      <c r="G376" t="s">
        <v>15822</v>
      </c>
      <c r="H376">
        <v>5.01</v>
      </c>
      <c r="I376">
        <v>86.95</v>
      </c>
      <c r="J376">
        <v>18</v>
      </c>
    </row>
    <row r="377" spans="1:10" x14ac:dyDescent="0.35">
      <c r="A377" t="s">
        <v>15823</v>
      </c>
      <c r="B377">
        <v>223</v>
      </c>
      <c r="C377">
        <v>1117</v>
      </c>
      <c r="D377">
        <v>376</v>
      </c>
      <c r="E377" t="s">
        <v>319</v>
      </c>
      <c r="F377" t="s">
        <v>0</v>
      </c>
      <c r="G377" t="s">
        <v>15824</v>
      </c>
      <c r="H377">
        <v>2.8420000000000001</v>
      </c>
      <c r="I377">
        <v>63.55</v>
      </c>
      <c r="J377">
        <v>147</v>
      </c>
    </row>
    <row r="378" spans="1:10" x14ac:dyDescent="0.35">
      <c r="A378" t="s">
        <v>15825</v>
      </c>
      <c r="B378">
        <v>93</v>
      </c>
      <c r="C378">
        <v>1115</v>
      </c>
      <c r="D378">
        <v>377</v>
      </c>
      <c r="E378" t="s">
        <v>319</v>
      </c>
      <c r="F378" t="s">
        <v>0</v>
      </c>
      <c r="G378" t="s">
        <v>2898</v>
      </c>
      <c r="H378">
        <v>7.5819999999999999</v>
      </c>
      <c r="I378">
        <v>85.21</v>
      </c>
      <c r="J378">
        <v>19</v>
      </c>
    </row>
    <row r="379" spans="1:10" x14ac:dyDescent="0.35">
      <c r="A379" t="s">
        <v>15826</v>
      </c>
      <c r="B379">
        <v>192</v>
      </c>
      <c r="C379">
        <v>1107</v>
      </c>
      <c r="D379">
        <v>378</v>
      </c>
      <c r="E379" t="s">
        <v>312</v>
      </c>
      <c r="F379" t="s">
        <v>0</v>
      </c>
      <c r="G379" t="s">
        <v>6485</v>
      </c>
      <c r="H379">
        <v>3.24</v>
      </c>
      <c r="I379">
        <v>45.06</v>
      </c>
      <c r="J379">
        <v>40</v>
      </c>
    </row>
    <row r="380" spans="1:10" x14ac:dyDescent="0.35">
      <c r="A380" t="s">
        <v>15827</v>
      </c>
      <c r="B380">
        <v>269</v>
      </c>
      <c r="C380">
        <v>1107</v>
      </c>
      <c r="D380">
        <v>378</v>
      </c>
      <c r="E380" t="s">
        <v>312</v>
      </c>
      <c r="F380" t="s">
        <v>0</v>
      </c>
      <c r="G380" t="s">
        <v>7781</v>
      </c>
      <c r="H380">
        <v>1.96</v>
      </c>
      <c r="I380">
        <v>48.18</v>
      </c>
      <c r="J380">
        <v>85</v>
      </c>
    </row>
    <row r="381" spans="1:10" x14ac:dyDescent="0.35">
      <c r="A381" t="s">
        <v>15828</v>
      </c>
      <c r="B381">
        <v>243</v>
      </c>
      <c r="C381">
        <v>1106</v>
      </c>
      <c r="D381">
        <v>380</v>
      </c>
      <c r="E381" t="s">
        <v>311</v>
      </c>
      <c r="F381" t="s">
        <v>0</v>
      </c>
      <c r="G381" t="s">
        <v>8749</v>
      </c>
      <c r="H381" t="s">
        <v>311</v>
      </c>
      <c r="I381" t="s">
        <v>311</v>
      </c>
      <c r="J381">
        <v>42</v>
      </c>
    </row>
    <row r="382" spans="1:10" x14ac:dyDescent="0.35">
      <c r="A382" t="s">
        <v>15829</v>
      </c>
      <c r="B382">
        <v>138</v>
      </c>
      <c r="C382">
        <v>1105</v>
      </c>
      <c r="D382">
        <v>381</v>
      </c>
      <c r="E382" t="s">
        <v>328</v>
      </c>
      <c r="F382" t="s">
        <v>0</v>
      </c>
      <c r="G382" t="s">
        <v>2129</v>
      </c>
      <c r="H382">
        <v>3.839</v>
      </c>
      <c r="I382">
        <v>51.77</v>
      </c>
      <c r="J382">
        <v>20</v>
      </c>
    </row>
    <row r="383" spans="1:10" x14ac:dyDescent="0.35">
      <c r="A383" t="s">
        <v>15830</v>
      </c>
      <c r="B383">
        <v>260</v>
      </c>
      <c r="C383">
        <v>1103</v>
      </c>
      <c r="D383">
        <v>382</v>
      </c>
      <c r="E383" t="s">
        <v>311</v>
      </c>
      <c r="F383" t="s">
        <v>0</v>
      </c>
      <c r="G383" t="s">
        <v>1999</v>
      </c>
      <c r="H383" t="s">
        <v>311</v>
      </c>
      <c r="I383" t="s">
        <v>311</v>
      </c>
      <c r="J383">
        <v>12</v>
      </c>
    </row>
    <row r="384" spans="1:10" x14ac:dyDescent="0.35">
      <c r="A384" t="s">
        <v>15831</v>
      </c>
      <c r="B384">
        <v>312</v>
      </c>
      <c r="C384">
        <v>1098</v>
      </c>
      <c r="D384">
        <v>383</v>
      </c>
      <c r="E384" t="s">
        <v>328</v>
      </c>
      <c r="F384" t="s">
        <v>0</v>
      </c>
      <c r="G384" t="s">
        <v>3633</v>
      </c>
      <c r="H384">
        <v>1.9610000000000001</v>
      </c>
      <c r="I384">
        <v>71.91</v>
      </c>
      <c r="J384">
        <v>69</v>
      </c>
    </row>
    <row r="385" spans="1:10" x14ac:dyDescent="0.35">
      <c r="A385" t="s">
        <v>15832</v>
      </c>
      <c r="B385">
        <v>105</v>
      </c>
      <c r="C385">
        <v>1095</v>
      </c>
      <c r="D385">
        <v>384</v>
      </c>
      <c r="E385" t="s">
        <v>319</v>
      </c>
      <c r="F385" t="s">
        <v>0</v>
      </c>
      <c r="G385" t="s">
        <v>2226</v>
      </c>
      <c r="H385">
        <v>5.5860000000000003</v>
      </c>
      <c r="I385">
        <v>74.209999999999994</v>
      </c>
      <c r="J385">
        <v>7</v>
      </c>
    </row>
    <row r="386" spans="1:10" x14ac:dyDescent="0.35">
      <c r="A386" t="s">
        <v>15833</v>
      </c>
      <c r="B386">
        <v>80</v>
      </c>
      <c r="C386">
        <v>1094</v>
      </c>
      <c r="D386">
        <v>385</v>
      </c>
      <c r="E386" t="s">
        <v>319</v>
      </c>
      <c r="F386" t="s">
        <v>0</v>
      </c>
      <c r="G386" t="s">
        <v>3026</v>
      </c>
      <c r="H386">
        <v>7.5860000000000003</v>
      </c>
      <c r="I386">
        <v>97.57</v>
      </c>
      <c r="J386">
        <v>48</v>
      </c>
    </row>
    <row r="387" spans="1:10" x14ac:dyDescent="0.35">
      <c r="A387" t="s">
        <v>15834</v>
      </c>
      <c r="B387">
        <v>94</v>
      </c>
      <c r="C387">
        <v>1085</v>
      </c>
      <c r="D387">
        <v>386</v>
      </c>
      <c r="E387" t="s">
        <v>319</v>
      </c>
      <c r="F387" t="s">
        <v>0</v>
      </c>
      <c r="G387" t="s">
        <v>3513</v>
      </c>
      <c r="H387">
        <v>6.5279999999999996</v>
      </c>
      <c r="I387">
        <v>82.18</v>
      </c>
      <c r="J387">
        <v>32</v>
      </c>
    </row>
    <row r="388" spans="1:10" x14ac:dyDescent="0.35">
      <c r="A388" t="s">
        <v>15835</v>
      </c>
      <c r="B388">
        <v>318</v>
      </c>
      <c r="C388">
        <v>1083</v>
      </c>
      <c r="D388">
        <v>387</v>
      </c>
      <c r="E388" t="s">
        <v>334</v>
      </c>
      <c r="F388" t="s">
        <v>0</v>
      </c>
      <c r="G388" t="s">
        <v>15836</v>
      </c>
      <c r="H388">
        <v>1.762</v>
      </c>
      <c r="I388">
        <v>10.44</v>
      </c>
      <c r="J388">
        <v>317</v>
      </c>
    </row>
    <row r="389" spans="1:10" x14ac:dyDescent="0.35">
      <c r="A389" t="s">
        <v>15837</v>
      </c>
      <c r="B389">
        <v>50</v>
      </c>
      <c r="C389">
        <v>1081</v>
      </c>
      <c r="D389">
        <v>388</v>
      </c>
      <c r="E389" t="s">
        <v>319</v>
      </c>
      <c r="F389" t="s">
        <v>0</v>
      </c>
      <c r="G389" t="s">
        <v>2086</v>
      </c>
      <c r="H389">
        <v>9.0399999999999991</v>
      </c>
      <c r="I389">
        <v>90.91</v>
      </c>
      <c r="J389">
        <v>3</v>
      </c>
    </row>
    <row r="390" spans="1:10" x14ac:dyDescent="0.35">
      <c r="A390" t="s">
        <v>15838</v>
      </c>
      <c r="B390">
        <v>136</v>
      </c>
      <c r="C390">
        <v>1077</v>
      </c>
      <c r="D390">
        <v>389</v>
      </c>
      <c r="E390" t="s">
        <v>328</v>
      </c>
      <c r="F390" t="s">
        <v>0</v>
      </c>
      <c r="G390" t="s">
        <v>2626</v>
      </c>
      <c r="H390">
        <v>4.25</v>
      </c>
      <c r="I390">
        <v>67.72</v>
      </c>
      <c r="J390">
        <v>47</v>
      </c>
    </row>
    <row r="391" spans="1:10" x14ac:dyDescent="0.35">
      <c r="A391" t="s">
        <v>15839</v>
      </c>
      <c r="B391">
        <v>196</v>
      </c>
      <c r="C391">
        <v>1074</v>
      </c>
      <c r="D391">
        <v>390</v>
      </c>
      <c r="E391" t="s">
        <v>312</v>
      </c>
      <c r="F391" t="s">
        <v>0</v>
      </c>
      <c r="G391" t="s">
        <v>1973</v>
      </c>
      <c r="H391">
        <v>2.839</v>
      </c>
      <c r="I391">
        <v>37.5</v>
      </c>
      <c r="J391">
        <v>7</v>
      </c>
    </row>
    <row r="392" spans="1:10" x14ac:dyDescent="0.35">
      <c r="A392" t="s">
        <v>15840</v>
      </c>
      <c r="B392">
        <v>168</v>
      </c>
      <c r="C392">
        <v>1071</v>
      </c>
      <c r="D392">
        <v>391</v>
      </c>
      <c r="E392" t="s">
        <v>312</v>
      </c>
      <c r="F392" t="s">
        <v>0</v>
      </c>
      <c r="G392" t="s">
        <v>1807</v>
      </c>
      <c r="H392">
        <v>3.3170000000000002</v>
      </c>
      <c r="I392">
        <v>49.7</v>
      </c>
      <c r="J392">
        <v>17</v>
      </c>
    </row>
    <row r="393" spans="1:10" x14ac:dyDescent="0.35">
      <c r="A393" t="s">
        <v>15841</v>
      </c>
      <c r="B393">
        <v>152</v>
      </c>
      <c r="C393">
        <v>1070</v>
      </c>
      <c r="D393">
        <v>392</v>
      </c>
      <c r="E393" t="s">
        <v>311</v>
      </c>
      <c r="F393" t="s">
        <v>0</v>
      </c>
      <c r="G393" t="s">
        <v>3375</v>
      </c>
      <c r="H393" t="s">
        <v>311</v>
      </c>
      <c r="I393" t="s">
        <v>311</v>
      </c>
      <c r="J393">
        <v>63</v>
      </c>
    </row>
    <row r="394" spans="1:10" x14ac:dyDescent="0.35">
      <c r="A394" t="s">
        <v>15842</v>
      </c>
      <c r="B394">
        <v>290</v>
      </c>
      <c r="C394">
        <v>1070</v>
      </c>
      <c r="D394">
        <v>392</v>
      </c>
      <c r="E394" t="s">
        <v>312</v>
      </c>
      <c r="F394" t="s">
        <v>0</v>
      </c>
      <c r="G394" t="s">
        <v>15843</v>
      </c>
      <c r="H394">
        <v>2.0939999999999999</v>
      </c>
      <c r="I394">
        <v>37.979999999999997</v>
      </c>
      <c r="J394">
        <v>60</v>
      </c>
    </row>
    <row r="395" spans="1:10" x14ac:dyDescent="0.35">
      <c r="A395" t="s">
        <v>15844</v>
      </c>
      <c r="B395">
        <v>180</v>
      </c>
      <c r="C395">
        <v>1066</v>
      </c>
      <c r="D395">
        <v>394</v>
      </c>
      <c r="E395" t="s">
        <v>312</v>
      </c>
      <c r="F395" t="s">
        <v>0</v>
      </c>
      <c r="G395" t="s">
        <v>3262</v>
      </c>
      <c r="H395">
        <v>3.1669999999999998</v>
      </c>
      <c r="I395">
        <v>33.78</v>
      </c>
      <c r="J395">
        <v>49</v>
      </c>
    </row>
    <row r="396" spans="1:10" x14ac:dyDescent="0.35">
      <c r="A396" t="s">
        <v>15845</v>
      </c>
      <c r="B396">
        <v>193</v>
      </c>
      <c r="C396">
        <v>1066</v>
      </c>
      <c r="D396">
        <v>394</v>
      </c>
      <c r="E396" t="s">
        <v>319</v>
      </c>
      <c r="F396" t="s">
        <v>0</v>
      </c>
      <c r="G396" t="s">
        <v>15846</v>
      </c>
      <c r="H396">
        <v>6.0739999999999998</v>
      </c>
      <c r="I396">
        <v>91.25</v>
      </c>
      <c r="J396">
        <v>46</v>
      </c>
    </row>
    <row r="397" spans="1:10" x14ac:dyDescent="0.35">
      <c r="A397" t="s">
        <v>15847</v>
      </c>
      <c r="B397">
        <v>750</v>
      </c>
      <c r="C397">
        <v>1062</v>
      </c>
      <c r="D397">
        <v>396</v>
      </c>
      <c r="E397" t="s">
        <v>312</v>
      </c>
      <c r="F397" t="s">
        <v>0</v>
      </c>
      <c r="G397" t="s">
        <v>2968</v>
      </c>
      <c r="H397">
        <v>2.0979999999999999</v>
      </c>
      <c r="I397">
        <v>24.06</v>
      </c>
      <c r="J397">
        <v>60</v>
      </c>
    </row>
    <row r="398" spans="1:10" x14ac:dyDescent="0.35">
      <c r="A398" t="s">
        <v>15848</v>
      </c>
      <c r="B398">
        <v>164</v>
      </c>
      <c r="C398">
        <v>1058</v>
      </c>
      <c r="D398">
        <v>397</v>
      </c>
      <c r="E398" t="s">
        <v>319</v>
      </c>
      <c r="F398" t="s">
        <v>0</v>
      </c>
      <c r="G398" t="s">
        <v>15849</v>
      </c>
      <c r="H398">
        <v>3.1520000000000001</v>
      </c>
      <c r="I398">
        <v>66.87</v>
      </c>
      <c r="J398">
        <v>48</v>
      </c>
    </row>
    <row r="399" spans="1:10" x14ac:dyDescent="0.35">
      <c r="A399" t="s">
        <v>15850</v>
      </c>
      <c r="B399">
        <v>470</v>
      </c>
      <c r="C399">
        <v>1057</v>
      </c>
      <c r="D399">
        <v>398</v>
      </c>
      <c r="E399" t="s">
        <v>312</v>
      </c>
      <c r="F399" t="s">
        <v>0</v>
      </c>
      <c r="G399" t="s">
        <v>3694</v>
      </c>
      <c r="H399">
        <v>1.2250000000000001</v>
      </c>
      <c r="I399">
        <v>19.48</v>
      </c>
      <c r="J399">
        <v>107</v>
      </c>
    </row>
    <row r="400" spans="1:10" x14ac:dyDescent="0.35">
      <c r="A400" t="s">
        <v>15851</v>
      </c>
      <c r="B400">
        <v>129</v>
      </c>
      <c r="C400">
        <v>1057</v>
      </c>
      <c r="D400">
        <v>398</v>
      </c>
      <c r="E400" t="s">
        <v>328</v>
      </c>
      <c r="F400" t="s">
        <v>0</v>
      </c>
      <c r="G400" t="s">
        <v>2838</v>
      </c>
      <c r="H400">
        <v>3.661</v>
      </c>
      <c r="I400">
        <v>66.09</v>
      </c>
      <c r="J400">
        <v>33</v>
      </c>
    </row>
    <row r="401" spans="1:10" x14ac:dyDescent="0.35">
      <c r="A401" t="s">
        <v>15852</v>
      </c>
      <c r="B401">
        <v>231</v>
      </c>
      <c r="C401">
        <v>1046</v>
      </c>
      <c r="D401">
        <v>400</v>
      </c>
      <c r="E401" t="s">
        <v>328</v>
      </c>
      <c r="F401" t="s">
        <v>0</v>
      </c>
      <c r="G401" t="s">
        <v>6997</v>
      </c>
      <c r="H401">
        <v>2.7909999999999999</v>
      </c>
      <c r="I401">
        <v>40.72</v>
      </c>
      <c r="J401">
        <v>3</v>
      </c>
    </row>
    <row r="402" spans="1:10" x14ac:dyDescent="0.35">
      <c r="A402" t="s">
        <v>15853</v>
      </c>
      <c r="B402">
        <v>217</v>
      </c>
      <c r="C402">
        <v>1044</v>
      </c>
      <c r="D402">
        <v>401</v>
      </c>
      <c r="E402" t="s">
        <v>312</v>
      </c>
      <c r="F402" t="s">
        <v>0</v>
      </c>
      <c r="G402" t="s">
        <v>6468</v>
      </c>
      <c r="H402">
        <v>2.4119999999999999</v>
      </c>
      <c r="I402">
        <v>31.28</v>
      </c>
      <c r="J402">
        <v>17</v>
      </c>
    </row>
    <row r="403" spans="1:10" x14ac:dyDescent="0.35">
      <c r="A403" t="s">
        <v>15854</v>
      </c>
      <c r="B403">
        <v>140</v>
      </c>
      <c r="C403">
        <v>1040</v>
      </c>
      <c r="D403">
        <v>402</v>
      </c>
      <c r="E403" t="s">
        <v>311</v>
      </c>
      <c r="F403" t="s">
        <v>0</v>
      </c>
      <c r="G403" t="s">
        <v>1819</v>
      </c>
      <c r="H403" t="s">
        <v>311</v>
      </c>
      <c r="I403" t="s">
        <v>311</v>
      </c>
      <c r="J403">
        <v>71</v>
      </c>
    </row>
    <row r="404" spans="1:10" x14ac:dyDescent="0.35">
      <c r="A404" t="s">
        <v>15855</v>
      </c>
      <c r="B404">
        <v>46</v>
      </c>
      <c r="C404">
        <v>1035</v>
      </c>
      <c r="D404">
        <v>403</v>
      </c>
      <c r="E404" t="s">
        <v>319</v>
      </c>
      <c r="F404" t="s">
        <v>0</v>
      </c>
      <c r="G404" t="s">
        <v>1931</v>
      </c>
      <c r="H404">
        <v>11.178000000000001</v>
      </c>
      <c r="I404">
        <v>86.52</v>
      </c>
      <c r="J404">
        <v>3</v>
      </c>
    </row>
    <row r="405" spans="1:10" x14ac:dyDescent="0.35">
      <c r="A405" t="s">
        <v>15856</v>
      </c>
      <c r="B405">
        <v>248</v>
      </c>
      <c r="C405">
        <v>1032</v>
      </c>
      <c r="D405">
        <v>404</v>
      </c>
      <c r="E405" t="s">
        <v>334</v>
      </c>
      <c r="F405" t="s">
        <v>0</v>
      </c>
      <c r="G405" t="s">
        <v>15857</v>
      </c>
      <c r="H405">
        <v>2.0569999999999999</v>
      </c>
      <c r="I405">
        <v>21.67</v>
      </c>
      <c r="J405">
        <v>54</v>
      </c>
    </row>
    <row r="406" spans="1:10" x14ac:dyDescent="0.35">
      <c r="A406" t="s">
        <v>15858</v>
      </c>
      <c r="B406">
        <v>359</v>
      </c>
      <c r="C406">
        <v>1031</v>
      </c>
      <c r="D406">
        <v>405</v>
      </c>
      <c r="E406" t="s">
        <v>311</v>
      </c>
      <c r="F406" t="s">
        <v>0</v>
      </c>
      <c r="G406" t="s">
        <v>2448</v>
      </c>
      <c r="H406" t="s">
        <v>311</v>
      </c>
      <c r="I406" t="s">
        <v>311</v>
      </c>
      <c r="J406">
        <v>358</v>
      </c>
    </row>
    <row r="407" spans="1:10" x14ac:dyDescent="0.35">
      <c r="A407" t="s">
        <v>15859</v>
      </c>
      <c r="B407">
        <v>159</v>
      </c>
      <c r="C407">
        <v>1029</v>
      </c>
      <c r="D407">
        <v>406</v>
      </c>
      <c r="E407" t="s">
        <v>319</v>
      </c>
      <c r="F407" t="s">
        <v>0</v>
      </c>
      <c r="G407" t="s">
        <v>15860</v>
      </c>
      <c r="H407">
        <v>3.5139999999999998</v>
      </c>
      <c r="I407">
        <v>80.42</v>
      </c>
      <c r="J407">
        <v>22</v>
      </c>
    </row>
    <row r="408" spans="1:10" x14ac:dyDescent="0.35">
      <c r="A408" t="s">
        <v>15861</v>
      </c>
      <c r="B408">
        <v>198</v>
      </c>
      <c r="C408">
        <v>1023</v>
      </c>
      <c r="D408">
        <v>407</v>
      </c>
      <c r="E408" t="s">
        <v>312</v>
      </c>
      <c r="F408" t="s">
        <v>0</v>
      </c>
      <c r="G408" t="s">
        <v>15862</v>
      </c>
      <c r="H408">
        <v>2.6629999999999998</v>
      </c>
      <c r="I408">
        <v>26.27</v>
      </c>
      <c r="J408">
        <v>49</v>
      </c>
    </row>
    <row r="409" spans="1:10" x14ac:dyDescent="0.35">
      <c r="A409" t="s">
        <v>15863</v>
      </c>
      <c r="B409">
        <v>222</v>
      </c>
      <c r="C409">
        <v>1018</v>
      </c>
      <c r="D409">
        <v>408</v>
      </c>
      <c r="E409" t="s">
        <v>328</v>
      </c>
      <c r="F409" t="s">
        <v>0</v>
      </c>
      <c r="G409" t="s">
        <v>3026</v>
      </c>
      <c r="H409">
        <v>2.5129999999999999</v>
      </c>
      <c r="I409">
        <v>51.87</v>
      </c>
      <c r="J409">
        <v>86</v>
      </c>
    </row>
    <row r="410" spans="1:10" x14ac:dyDescent="0.35">
      <c r="A410" t="s">
        <v>15864</v>
      </c>
      <c r="B410">
        <v>209</v>
      </c>
      <c r="C410">
        <v>1017</v>
      </c>
      <c r="D410">
        <v>409</v>
      </c>
      <c r="E410" t="s">
        <v>328</v>
      </c>
      <c r="F410" t="s">
        <v>0</v>
      </c>
      <c r="G410" t="s">
        <v>1724</v>
      </c>
      <c r="H410">
        <v>2.5459999999999998</v>
      </c>
      <c r="I410">
        <v>74.14</v>
      </c>
      <c r="J410">
        <v>209</v>
      </c>
    </row>
    <row r="411" spans="1:10" x14ac:dyDescent="0.35">
      <c r="A411" t="s">
        <v>15865</v>
      </c>
      <c r="B411">
        <v>357</v>
      </c>
      <c r="C411">
        <v>1012</v>
      </c>
      <c r="D411">
        <v>410</v>
      </c>
      <c r="E411" t="s">
        <v>312</v>
      </c>
      <c r="F411" t="s">
        <v>0</v>
      </c>
      <c r="G411" t="s">
        <v>2550</v>
      </c>
      <c r="H411">
        <v>1.667</v>
      </c>
      <c r="I411">
        <v>45.59</v>
      </c>
      <c r="J411">
        <v>102</v>
      </c>
    </row>
    <row r="412" spans="1:10" x14ac:dyDescent="0.35">
      <c r="A412" t="s">
        <v>15866</v>
      </c>
      <c r="B412">
        <v>66</v>
      </c>
      <c r="C412">
        <v>1010</v>
      </c>
      <c r="D412">
        <v>411</v>
      </c>
      <c r="E412" t="s">
        <v>319</v>
      </c>
      <c r="F412" t="s">
        <v>0</v>
      </c>
      <c r="G412" t="s">
        <v>1789</v>
      </c>
      <c r="H412">
        <v>8.6969999999999992</v>
      </c>
      <c r="I412">
        <v>85.98</v>
      </c>
      <c r="J412">
        <v>42</v>
      </c>
    </row>
    <row r="413" spans="1:10" x14ac:dyDescent="0.35">
      <c r="A413" t="s">
        <v>15867</v>
      </c>
      <c r="B413">
        <v>248</v>
      </c>
      <c r="C413">
        <v>1008</v>
      </c>
      <c r="D413">
        <v>412</v>
      </c>
      <c r="E413" t="s">
        <v>311</v>
      </c>
      <c r="F413" t="s">
        <v>0</v>
      </c>
      <c r="G413" t="s">
        <v>1827</v>
      </c>
      <c r="H413" t="s">
        <v>311</v>
      </c>
      <c r="I413" t="s">
        <v>311</v>
      </c>
      <c r="J413">
        <v>14</v>
      </c>
    </row>
    <row r="414" spans="1:10" x14ac:dyDescent="0.35">
      <c r="A414" t="s">
        <v>15868</v>
      </c>
      <c r="B414">
        <v>186</v>
      </c>
      <c r="C414">
        <v>1007</v>
      </c>
      <c r="D414">
        <v>413</v>
      </c>
      <c r="E414" t="s">
        <v>312</v>
      </c>
      <c r="F414" t="s">
        <v>0</v>
      </c>
      <c r="G414" t="s">
        <v>1845</v>
      </c>
      <c r="H414">
        <v>3.2869999999999999</v>
      </c>
      <c r="I414">
        <v>46.13</v>
      </c>
      <c r="J414">
        <v>59</v>
      </c>
    </row>
    <row r="415" spans="1:10" x14ac:dyDescent="0.35">
      <c r="A415" t="s">
        <v>15869</v>
      </c>
      <c r="B415">
        <v>259</v>
      </c>
      <c r="C415">
        <v>1005</v>
      </c>
      <c r="D415">
        <v>414</v>
      </c>
      <c r="E415" t="s">
        <v>312</v>
      </c>
      <c r="F415" t="s">
        <v>0</v>
      </c>
      <c r="G415" t="s">
        <v>2235</v>
      </c>
      <c r="H415">
        <v>1.903</v>
      </c>
      <c r="I415">
        <v>30.18</v>
      </c>
      <c r="J415">
        <v>138</v>
      </c>
    </row>
    <row r="416" spans="1:10" x14ac:dyDescent="0.35">
      <c r="A416" t="s">
        <v>15870</v>
      </c>
      <c r="B416">
        <v>418</v>
      </c>
      <c r="C416">
        <v>1000</v>
      </c>
      <c r="D416">
        <v>415</v>
      </c>
      <c r="E416" t="s">
        <v>334</v>
      </c>
      <c r="F416" t="s">
        <v>0</v>
      </c>
      <c r="G416" t="s">
        <v>2946</v>
      </c>
      <c r="H416">
        <v>1.052</v>
      </c>
      <c r="I416">
        <v>11.39</v>
      </c>
      <c r="J416">
        <v>28</v>
      </c>
    </row>
    <row r="417" spans="1:10" x14ac:dyDescent="0.35">
      <c r="A417" t="s">
        <v>15871</v>
      </c>
      <c r="B417">
        <v>180</v>
      </c>
      <c r="C417">
        <v>1000</v>
      </c>
      <c r="D417">
        <v>415</v>
      </c>
      <c r="E417" t="s">
        <v>334</v>
      </c>
      <c r="F417" t="s">
        <v>0</v>
      </c>
      <c r="G417" t="s">
        <v>3262</v>
      </c>
      <c r="H417">
        <v>2.8250000000000002</v>
      </c>
      <c r="I417">
        <v>22.97</v>
      </c>
      <c r="J417">
        <v>14</v>
      </c>
    </row>
    <row r="418" spans="1:10" x14ac:dyDescent="0.35">
      <c r="A418" t="s">
        <v>15872</v>
      </c>
      <c r="B418">
        <v>253</v>
      </c>
      <c r="C418">
        <v>996</v>
      </c>
      <c r="D418">
        <v>417</v>
      </c>
      <c r="E418" t="s">
        <v>312</v>
      </c>
      <c r="F418" t="s">
        <v>0</v>
      </c>
      <c r="G418" t="s">
        <v>3926</v>
      </c>
      <c r="H418">
        <v>1.9910000000000001</v>
      </c>
      <c r="I418">
        <v>50</v>
      </c>
      <c r="J418">
        <v>96</v>
      </c>
    </row>
    <row r="419" spans="1:10" x14ac:dyDescent="0.35">
      <c r="A419" t="s">
        <v>15873</v>
      </c>
      <c r="B419">
        <v>189</v>
      </c>
      <c r="C419">
        <v>995</v>
      </c>
      <c r="D419">
        <v>418</v>
      </c>
      <c r="E419" t="s">
        <v>328</v>
      </c>
      <c r="F419" t="s">
        <v>0</v>
      </c>
      <c r="G419" t="s">
        <v>8578</v>
      </c>
      <c r="H419">
        <v>2.742</v>
      </c>
      <c r="I419">
        <v>54.41</v>
      </c>
      <c r="J419">
        <v>51</v>
      </c>
    </row>
    <row r="420" spans="1:10" x14ac:dyDescent="0.35">
      <c r="A420" t="s">
        <v>15874</v>
      </c>
      <c r="B420">
        <v>160</v>
      </c>
      <c r="C420">
        <v>994</v>
      </c>
      <c r="D420">
        <v>419</v>
      </c>
      <c r="E420" t="s">
        <v>319</v>
      </c>
      <c r="F420" t="s">
        <v>0</v>
      </c>
      <c r="G420" t="s">
        <v>9482</v>
      </c>
      <c r="H420">
        <v>3.1259999999999999</v>
      </c>
      <c r="I420">
        <v>95.83</v>
      </c>
      <c r="J420">
        <v>27</v>
      </c>
    </row>
    <row r="421" spans="1:10" x14ac:dyDescent="0.35">
      <c r="A421" t="s">
        <v>15875</v>
      </c>
      <c r="B421">
        <v>62</v>
      </c>
      <c r="C421">
        <v>990</v>
      </c>
      <c r="D421">
        <v>420</v>
      </c>
      <c r="E421" t="s">
        <v>319</v>
      </c>
      <c r="F421" t="s">
        <v>0</v>
      </c>
      <c r="G421" t="s">
        <v>1868</v>
      </c>
      <c r="H421">
        <v>8.5259999999999998</v>
      </c>
      <c r="I421">
        <v>90.12</v>
      </c>
      <c r="J421">
        <v>62</v>
      </c>
    </row>
    <row r="422" spans="1:10" x14ac:dyDescent="0.35">
      <c r="A422" t="s">
        <v>15876</v>
      </c>
      <c r="B422">
        <v>267</v>
      </c>
      <c r="C422">
        <v>989</v>
      </c>
      <c r="D422">
        <v>421</v>
      </c>
      <c r="E422" t="s">
        <v>311</v>
      </c>
      <c r="F422" t="s">
        <v>0</v>
      </c>
      <c r="G422" t="s">
        <v>2037</v>
      </c>
      <c r="H422" t="s">
        <v>311</v>
      </c>
      <c r="I422" t="s">
        <v>311</v>
      </c>
      <c r="J422">
        <v>10</v>
      </c>
    </row>
    <row r="423" spans="1:10" x14ac:dyDescent="0.35">
      <c r="A423" t="s">
        <v>15877</v>
      </c>
      <c r="B423">
        <v>221</v>
      </c>
      <c r="C423">
        <v>980</v>
      </c>
      <c r="D423">
        <v>422</v>
      </c>
      <c r="E423" t="s">
        <v>311</v>
      </c>
      <c r="F423" t="s">
        <v>0</v>
      </c>
      <c r="G423" t="s">
        <v>2167</v>
      </c>
      <c r="H423" t="s">
        <v>311</v>
      </c>
      <c r="I423" t="s">
        <v>311</v>
      </c>
      <c r="J423">
        <v>33</v>
      </c>
    </row>
    <row r="424" spans="1:10" x14ac:dyDescent="0.35">
      <c r="A424" t="s">
        <v>15878</v>
      </c>
      <c r="B424">
        <v>203</v>
      </c>
      <c r="C424">
        <v>976</v>
      </c>
      <c r="D424">
        <v>423</v>
      </c>
      <c r="E424" t="s">
        <v>328</v>
      </c>
      <c r="F424" t="s">
        <v>0</v>
      </c>
      <c r="G424" t="s">
        <v>4022</v>
      </c>
      <c r="H424">
        <v>2.2080000000000002</v>
      </c>
      <c r="I424">
        <v>56.95</v>
      </c>
      <c r="J424">
        <v>19</v>
      </c>
    </row>
    <row r="425" spans="1:10" x14ac:dyDescent="0.35">
      <c r="A425" t="s">
        <v>15879</v>
      </c>
      <c r="B425">
        <v>135</v>
      </c>
      <c r="C425">
        <v>975</v>
      </c>
      <c r="D425">
        <v>424</v>
      </c>
      <c r="E425" t="s">
        <v>319</v>
      </c>
      <c r="F425" t="s">
        <v>0</v>
      </c>
      <c r="G425" t="s">
        <v>7840</v>
      </c>
      <c r="H425">
        <v>3.819</v>
      </c>
      <c r="I425">
        <v>57.69</v>
      </c>
      <c r="J425">
        <v>60</v>
      </c>
    </row>
    <row r="426" spans="1:10" x14ac:dyDescent="0.35">
      <c r="A426" t="s">
        <v>15880</v>
      </c>
      <c r="B426">
        <v>162</v>
      </c>
      <c r="C426">
        <v>974</v>
      </c>
      <c r="D426">
        <v>425</v>
      </c>
      <c r="E426" t="s">
        <v>328</v>
      </c>
      <c r="F426" t="s">
        <v>0</v>
      </c>
      <c r="G426" t="s">
        <v>15881</v>
      </c>
      <c r="H426">
        <v>3.7120000000000002</v>
      </c>
      <c r="I426">
        <v>48.17</v>
      </c>
      <c r="J426">
        <v>17</v>
      </c>
    </row>
    <row r="427" spans="1:10" x14ac:dyDescent="0.35">
      <c r="A427" t="s">
        <v>15882</v>
      </c>
      <c r="B427">
        <v>136</v>
      </c>
      <c r="C427">
        <v>973</v>
      </c>
      <c r="D427">
        <v>426</v>
      </c>
      <c r="E427" t="s">
        <v>312</v>
      </c>
      <c r="F427" t="s">
        <v>0</v>
      </c>
      <c r="G427" t="s">
        <v>2131</v>
      </c>
      <c r="H427">
        <v>3.714</v>
      </c>
      <c r="I427">
        <v>44.74</v>
      </c>
      <c r="J427">
        <v>61</v>
      </c>
    </row>
    <row r="428" spans="1:10" x14ac:dyDescent="0.35">
      <c r="A428" t="s">
        <v>15883</v>
      </c>
      <c r="B428">
        <v>212</v>
      </c>
      <c r="C428">
        <v>973</v>
      </c>
      <c r="D428">
        <v>426</v>
      </c>
      <c r="E428" t="s">
        <v>312</v>
      </c>
      <c r="F428" t="s">
        <v>0</v>
      </c>
      <c r="G428" t="s">
        <v>6177</v>
      </c>
      <c r="H428">
        <v>2.1160000000000001</v>
      </c>
      <c r="I428">
        <v>31.32</v>
      </c>
      <c r="J428">
        <v>53</v>
      </c>
    </row>
    <row r="429" spans="1:10" x14ac:dyDescent="0.35">
      <c r="A429" t="s">
        <v>15884</v>
      </c>
      <c r="B429">
        <v>205</v>
      </c>
      <c r="C429">
        <v>970</v>
      </c>
      <c r="D429">
        <v>428</v>
      </c>
      <c r="E429" t="s">
        <v>312</v>
      </c>
      <c r="F429" t="s">
        <v>0</v>
      </c>
      <c r="G429" t="s">
        <v>1815</v>
      </c>
      <c r="H429">
        <v>2.4780000000000002</v>
      </c>
      <c r="I429">
        <v>29.72</v>
      </c>
      <c r="J429">
        <v>204</v>
      </c>
    </row>
    <row r="430" spans="1:10" x14ac:dyDescent="0.35">
      <c r="A430" t="s">
        <v>15885</v>
      </c>
      <c r="B430">
        <v>203</v>
      </c>
      <c r="C430">
        <v>966</v>
      </c>
      <c r="D430">
        <v>429</v>
      </c>
      <c r="E430" t="s">
        <v>319</v>
      </c>
      <c r="F430" t="s">
        <v>0</v>
      </c>
      <c r="G430" t="s">
        <v>15886</v>
      </c>
      <c r="H430">
        <v>6.5709999999999997</v>
      </c>
      <c r="I430">
        <v>79.17</v>
      </c>
      <c r="J430">
        <v>49</v>
      </c>
    </row>
    <row r="431" spans="1:10" x14ac:dyDescent="0.35">
      <c r="A431" t="s">
        <v>15887</v>
      </c>
      <c r="B431">
        <v>347</v>
      </c>
      <c r="C431">
        <v>965</v>
      </c>
      <c r="D431">
        <v>430</v>
      </c>
      <c r="E431" t="s">
        <v>312</v>
      </c>
      <c r="F431" t="s">
        <v>0</v>
      </c>
      <c r="G431" t="s">
        <v>15888</v>
      </c>
      <c r="H431">
        <v>1.4630000000000001</v>
      </c>
      <c r="I431">
        <v>26.69</v>
      </c>
      <c r="J431">
        <v>84</v>
      </c>
    </row>
    <row r="432" spans="1:10" x14ac:dyDescent="0.35">
      <c r="A432" t="s">
        <v>15889</v>
      </c>
      <c r="B432">
        <v>96</v>
      </c>
      <c r="C432">
        <v>962</v>
      </c>
      <c r="D432">
        <v>431</v>
      </c>
      <c r="E432" t="s">
        <v>319</v>
      </c>
      <c r="F432" t="s">
        <v>0</v>
      </c>
      <c r="G432" t="s">
        <v>2718</v>
      </c>
      <c r="H432">
        <v>6.1840000000000002</v>
      </c>
      <c r="I432">
        <v>88.83</v>
      </c>
      <c r="J432">
        <v>52</v>
      </c>
    </row>
    <row r="433" spans="1:10" x14ac:dyDescent="0.35">
      <c r="A433" t="s">
        <v>15890</v>
      </c>
      <c r="B433">
        <v>217</v>
      </c>
      <c r="C433">
        <v>956</v>
      </c>
      <c r="D433">
        <v>432</v>
      </c>
      <c r="E433" t="s">
        <v>311</v>
      </c>
      <c r="F433" t="s">
        <v>0</v>
      </c>
      <c r="G433" t="s">
        <v>1705</v>
      </c>
      <c r="H433" t="s">
        <v>311</v>
      </c>
      <c r="I433" t="s">
        <v>311</v>
      </c>
      <c r="J433">
        <v>11</v>
      </c>
    </row>
    <row r="434" spans="1:10" x14ac:dyDescent="0.35">
      <c r="A434" t="s">
        <v>15891</v>
      </c>
      <c r="B434">
        <v>236</v>
      </c>
      <c r="C434">
        <v>952</v>
      </c>
      <c r="D434">
        <v>433</v>
      </c>
      <c r="E434" t="s">
        <v>312</v>
      </c>
      <c r="F434" t="s">
        <v>0</v>
      </c>
      <c r="G434" t="s">
        <v>3026</v>
      </c>
      <c r="H434">
        <v>1.7669999999999999</v>
      </c>
      <c r="I434">
        <v>27.15</v>
      </c>
      <c r="J434">
        <v>78</v>
      </c>
    </row>
    <row r="435" spans="1:10" x14ac:dyDescent="0.35">
      <c r="A435" t="s">
        <v>15892</v>
      </c>
      <c r="B435">
        <v>161</v>
      </c>
      <c r="C435">
        <v>950</v>
      </c>
      <c r="D435">
        <v>434</v>
      </c>
      <c r="E435" t="s">
        <v>328</v>
      </c>
      <c r="F435" t="s">
        <v>0</v>
      </c>
      <c r="G435" t="s">
        <v>15893</v>
      </c>
      <c r="H435">
        <v>3.59</v>
      </c>
      <c r="I435">
        <v>49.08</v>
      </c>
      <c r="J435">
        <v>57</v>
      </c>
    </row>
    <row r="436" spans="1:10" x14ac:dyDescent="0.35">
      <c r="A436" t="s">
        <v>15894</v>
      </c>
      <c r="B436">
        <v>231</v>
      </c>
      <c r="C436">
        <v>949</v>
      </c>
      <c r="D436">
        <v>435</v>
      </c>
      <c r="E436" t="s">
        <v>312</v>
      </c>
      <c r="F436" t="s">
        <v>0</v>
      </c>
      <c r="G436" t="s">
        <v>2799</v>
      </c>
      <c r="H436">
        <v>2.2320000000000002</v>
      </c>
      <c r="I436">
        <v>25.54</v>
      </c>
      <c r="J436">
        <v>84</v>
      </c>
    </row>
    <row r="437" spans="1:10" x14ac:dyDescent="0.35">
      <c r="A437" t="s">
        <v>15895</v>
      </c>
      <c r="B437">
        <v>295</v>
      </c>
      <c r="C437">
        <v>949</v>
      </c>
      <c r="D437">
        <v>435</v>
      </c>
      <c r="E437" t="s">
        <v>311</v>
      </c>
      <c r="F437" t="s">
        <v>0</v>
      </c>
      <c r="G437" t="s">
        <v>2053</v>
      </c>
      <c r="H437" t="s">
        <v>311</v>
      </c>
      <c r="I437" t="s">
        <v>311</v>
      </c>
      <c r="J437">
        <v>295</v>
      </c>
    </row>
    <row r="438" spans="1:10" x14ac:dyDescent="0.35">
      <c r="A438" t="s">
        <v>15896</v>
      </c>
      <c r="B438">
        <v>187</v>
      </c>
      <c r="C438">
        <v>948</v>
      </c>
      <c r="D438">
        <v>437</v>
      </c>
      <c r="E438" t="s">
        <v>312</v>
      </c>
      <c r="F438" t="s">
        <v>0</v>
      </c>
      <c r="G438" t="s">
        <v>3724</v>
      </c>
      <c r="H438">
        <v>2.9580000000000002</v>
      </c>
      <c r="I438">
        <v>39.659999999999997</v>
      </c>
      <c r="J438">
        <v>54</v>
      </c>
    </row>
    <row r="439" spans="1:10" x14ac:dyDescent="0.35">
      <c r="A439" t="s">
        <v>15897</v>
      </c>
      <c r="B439">
        <v>229</v>
      </c>
      <c r="C439">
        <v>946</v>
      </c>
      <c r="D439">
        <v>438</v>
      </c>
      <c r="E439" t="s">
        <v>319</v>
      </c>
      <c r="F439" t="s">
        <v>0</v>
      </c>
      <c r="G439" t="s">
        <v>4204</v>
      </c>
      <c r="H439">
        <v>2.5579999999999998</v>
      </c>
      <c r="I439">
        <v>83.96</v>
      </c>
      <c r="J439">
        <v>52</v>
      </c>
    </row>
    <row r="440" spans="1:10" x14ac:dyDescent="0.35">
      <c r="A440" t="s">
        <v>15898</v>
      </c>
      <c r="B440">
        <v>200</v>
      </c>
      <c r="C440">
        <v>945</v>
      </c>
      <c r="D440">
        <v>439</v>
      </c>
      <c r="E440" t="s">
        <v>328</v>
      </c>
      <c r="F440" t="s">
        <v>0</v>
      </c>
      <c r="G440" t="s">
        <v>15899</v>
      </c>
      <c r="H440">
        <v>2.758</v>
      </c>
      <c r="I440">
        <v>53.76</v>
      </c>
      <c r="J440">
        <v>28</v>
      </c>
    </row>
    <row r="441" spans="1:10" x14ac:dyDescent="0.35">
      <c r="A441" t="s">
        <v>15900</v>
      </c>
      <c r="B441">
        <v>154</v>
      </c>
      <c r="C441">
        <v>944</v>
      </c>
      <c r="D441">
        <v>440</v>
      </c>
      <c r="E441" t="s">
        <v>328</v>
      </c>
      <c r="F441" t="s">
        <v>0</v>
      </c>
      <c r="G441" t="s">
        <v>4455</v>
      </c>
      <c r="H441">
        <v>3.0539999999999998</v>
      </c>
      <c r="I441">
        <v>42.76</v>
      </c>
      <c r="J441">
        <v>40</v>
      </c>
    </row>
    <row r="442" spans="1:10" x14ac:dyDescent="0.35">
      <c r="A442" t="s">
        <v>15901</v>
      </c>
      <c r="B442">
        <v>214</v>
      </c>
      <c r="C442">
        <v>941</v>
      </c>
      <c r="D442">
        <v>441</v>
      </c>
      <c r="E442" t="s">
        <v>312</v>
      </c>
      <c r="F442" t="s">
        <v>0</v>
      </c>
      <c r="G442" t="s">
        <v>3704</v>
      </c>
      <c r="H442">
        <v>2.177</v>
      </c>
      <c r="I442">
        <v>47.79</v>
      </c>
      <c r="J442">
        <v>48</v>
      </c>
    </row>
    <row r="443" spans="1:10" x14ac:dyDescent="0.35">
      <c r="A443" t="s">
        <v>15902</v>
      </c>
      <c r="B443">
        <v>161</v>
      </c>
      <c r="C443">
        <v>940</v>
      </c>
      <c r="D443">
        <v>442</v>
      </c>
      <c r="E443" t="s">
        <v>319</v>
      </c>
      <c r="F443" t="s">
        <v>0</v>
      </c>
      <c r="G443" t="s">
        <v>3026</v>
      </c>
      <c r="H443">
        <v>4.1399999999999997</v>
      </c>
      <c r="I443">
        <v>84.46</v>
      </c>
      <c r="J443">
        <v>60</v>
      </c>
    </row>
    <row r="444" spans="1:10" x14ac:dyDescent="0.35">
      <c r="A444" t="s">
        <v>15903</v>
      </c>
      <c r="B444">
        <v>55</v>
      </c>
      <c r="C444">
        <v>939</v>
      </c>
      <c r="D444">
        <v>443</v>
      </c>
      <c r="E444" t="s">
        <v>319</v>
      </c>
      <c r="F444" t="s">
        <v>0</v>
      </c>
      <c r="G444" t="s">
        <v>15904</v>
      </c>
      <c r="H444">
        <v>7.8890000000000002</v>
      </c>
      <c r="I444">
        <v>88.14</v>
      </c>
      <c r="J444">
        <v>6</v>
      </c>
    </row>
    <row r="445" spans="1:10" x14ac:dyDescent="0.35">
      <c r="A445" t="s">
        <v>15905</v>
      </c>
      <c r="B445">
        <v>140</v>
      </c>
      <c r="C445">
        <v>937</v>
      </c>
      <c r="D445">
        <v>444</v>
      </c>
      <c r="E445" t="s">
        <v>328</v>
      </c>
      <c r="F445" t="s">
        <v>0</v>
      </c>
      <c r="G445" t="s">
        <v>2407</v>
      </c>
      <c r="H445">
        <v>3.2890000000000001</v>
      </c>
      <c r="I445">
        <v>42.85</v>
      </c>
      <c r="J445">
        <v>43</v>
      </c>
    </row>
    <row r="446" spans="1:10" x14ac:dyDescent="0.35">
      <c r="A446" t="s">
        <v>15906</v>
      </c>
      <c r="B446">
        <v>162</v>
      </c>
      <c r="C446">
        <v>935</v>
      </c>
      <c r="D446">
        <v>445</v>
      </c>
      <c r="E446" t="s">
        <v>328</v>
      </c>
      <c r="F446" t="s">
        <v>0</v>
      </c>
      <c r="G446" t="s">
        <v>15907</v>
      </c>
      <c r="H446">
        <v>3.0070000000000001</v>
      </c>
      <c r="I446">
        <v>52.47</v>
      </c>
      <c r="J446">
        <v>67</v>
      </c>
    </row>
    <row r="447" spans="1:10" x14ac:dyDescent="0.35">
      <c r="A447" t="s">
        <v>15908</v>
      </c>
      <c r="B447">
        <v>106</v>
      </c>
      <c r="C447">
        <v>929</v>
      </c>
      <c r="D447">
        <v>446</v>
      </c>
      <c r="E447" t="s">
        <v>319</v>
      </c>
      <c r="F447" t="s">
        <v>0</v>
      </c>
      <c r="G447" t="s">
        <v>3784</v>
      </c>
      <c r="H447">
        <v>5.5</v>
      </c>
      <c r="I447">
        <v>85.26</v>
      </c>
      <c r="J447">
        <v>26</v>
      </c>
    </row>
    <row r="448" spans="1:10" x14ac:dyDescent="0.35">
      <c r="A448" t="s">
        <v>15909</v>
      </c>
      <c r="B448">
        <v>226</v>
      </c>
      <c r="C448">
        <v>926</v>
      </c>
      <c r="D448">
        <v>447</v>
      </c>
      <c r="E448" t="s">
        <v>334</v>
      </c>
      <c r="F448" t="s">
        <v>0</v>
      </c>
      <c r="G448" t="s">
        <v>1900</v>
      </c>
      <c r="H448">
        <v>2.2090000000000001</v>
      </c>
      <c r="I448">
        <v>14.03</v>
      </c>
      <c r="J448">
        <v>54</v>
      </c>
    </row>
    <row r="449" spans="1:10" x14ac:dyDescent="0.35">
      <c r="A449" t="s">
        <v>15910</v>
      </c>
      <c r="B449">
        <v>116</v>
      </c>
      <c r="C449">
        <v>923</v>
      </c>
      <c r="D449">
        <v>448</v>
      </c>
      <c r="E449" t="s">
        <v>311</v>
      </c>
      <c r="F449" t="s">
        <v>0</v>
      </c>
      <c r="G449" t="s">
        <v>3784</v>
      </c>
      <c r="H449" t="s">
        <v>311</v>
      </c>
      <c r="I449" t="s">
        <v>311</v>
      </c>
      <c r="J449">
        <v>116</v>
      </c>
    </row>
    <row r="450" spans="1:10" x14ac:dyDescent="0.35">
      <c r="A450" t="s">
        <v>15911</v>
      </c>
      <c r="B450">
        <v>132</v>
      </c>
      <c r="C450">
        <v>923</v>
      </c>
      <c r="D450">
        <v>448</v>
      </c>
      <c r="E450" t="s">
        <v>328</v>
      </c>
      <c r="F450" t="s">
        <v>0</v>
      </c>
      <c r="G450" t="s">
        <v>13866</v>
      </c>
      <c r="H450">
        <v>3.8130000000000002</v>
      </c>
      <c r="I450">
        <v>63.21</v>
      </c>
      <c r="J450">
        <v>55</v>
      </c>
    </row>
    <row r="451" spans="1:10" x14ac:dyDescent="0.35">
      <c r="A451" t="s">
        <v>15912</v>
      </c>
      <c r="B451">
        <v>200</v>
      </c>
      <c r="C451">
        <v>921</v>
      </c>
      <c r="D451">
        <v>450</v>
      </c>
      <c r="E451" t="s">
        <v>319</v>
      </c>
      <c r="F451" t="s">
        <v>0</v>
      </c>
      <c r="G451" t="s">
        <v>3026</v>
      </c>
      <c r="H451">
        <v>3.8290000000000002</v>
      </c>
      <c r="I451">
        <v>80.709999999999994</v>
      </c>
      <c r="J451">
        <v>89</v>
      </c>
    </row>
    <row r="452" spans="1:10" x14ac:dyDescent="0.35">
      <c r="A452" t="s">
        <v>15913</v>
      </c>
      <c r="B452">
        <v>154</v>
      </c>
      <c r="C452">
        <v>913</v>
      </c>
      <c r="D452">
        <v>451</v>
      </c>
      <c r="E452" t="s">
        <v>328</v>
      </c>
      <c r="F452" t="s">
        <v>0</v>
      </c>
      <c r="G452" t="s">
        <v>3448</v>
      </c>
      <c r="H452">
        <v>3.0249999999999999</v>
      </c>
      <c r="I452">
        <v>67.010000000000005</v>
      </c>
      <c r="J452">
        <v>56</v>
      </c>
    </row>
    <row r="453" spans="1:10" x14ac:dyDescent="0.35">
      <c r="A453" t="s">
        <v>15914</v>
      </c>
      <c r="B453">
        <v>330</v>
      </c>
      <c r="C453">
        <v>913</v>
      </c>
      <c r="D453">
        <v>451</v>
      </c>
      <c r="E453" t="s">
        <v>312</v>
      </c>
      <c r="F453" t="s">
        <v>0</v>
      </c>
      <c r="G453" t="s">
        <v>7560</v>
      </c>
      <c r="H453">
        <v>1.764</v>
      </c>
      <c r="I453">
        <v>36.049999999999997</v>
      </c>
      <c r="J453">
        <v>122</v>
      </c>
    </row>
    <row r="454" spans="1:10" x14ac:dyDescent="0.35">
      <c r="A454" t="s">
        <v>15915</v>
      </c>
      <c r="B454">
        <v>183</v>
      </c>
      <c r="C454">
        <v>910</v>
      </c>
      <c r="D454">
        <v>453</v>
      </c>
      <c r="E454" t="s">
        <v>311</v>
      </c>
      <c r="F454" t="s">
        <v>0</v>
      </c>
      <c r="G454" t="s">
        <v>2131</v>
      </c>
      <c r="H454" t="s">
        <v>311</v>
      </c>
      <c r="I454" t="s">
        <v>311</v>
      </c>
      <c r="J454">
        <v>34</v>
      </c>
    </row>
    <row r="455" spans="1:10" x14ac:dyDescent="0.35">
      <c r="A455" t="s">
        <v>15916</v>
      </c>
      <c r="B455">
        <v>118</v>
      </c>
      <c r="C455">
        <v>909</v>
      </c>
      <c r="D455">
        <v>454</v>
      </c>
      <c r="E455" t="s">
        <v>319</v>
      </c>
      <c r="F455" t="s">
        <v>0</v>
      </c>
      <c r="G455" t="s">
        <v>3026</v>
      </c>
      <c r="H455">
        <v>3.6259999999999999</v>
      </c>
      <c r="I455">
        <v>75.47</v>
      </c>
      <c r="J455">
        <v>42</v>
      </c>
    </row>
    <row r="456" spans="1:10" x14ac:dyDescent="0.35">
      <c r="A456" t="s">
        <v>15917</v>
      </c>
      <c r="B456">
        <v>231</v>
      </c>
      <c r="C456">
        <v>909</v>
      </c>
      <c r="D456">
        <v>454</v>
      </c>
      <c r="E456" t="s">
        <v>312</v>
      </c>
      <c r="F456" t="s">
        <v>0</v>
      </c>
      <c r="G456" t="s">
        <v>2100</v>
      </c>
      <c r="H456">
        <v>1.8919999999999999</v>
      </c>
      <c r="I456">
        <v>49.19</v>
      </c>
      <c r="J456">
        <v>30</v>
      </c>
    </row>
    <row r="457" spans="1:10" x14ac:dyDescent="0.35">
      <c r="A457" t="s">
        <v>15918</v>
      </c>
      <c r="B457">
        <v>156</v>
      </c>
      <c r="C457">
        <v>907</v>
      </c>
      <c r="D457">
        <v>456</v>
      </c>
      <c r="E457" t="s">
        <v>328</v>
      </c>
      <c r="F457" t="s">
        <v>0</v>
      </c>
      <c r="G457" t="s">
        <v>15919</v>
      </c>
      <c r="H457">
        <v>3.2280000000000002</v>
      </c>
      <c r="I457">
        <v>49.75</v>
      </c>
      <c r="J457">
        <v>52</v>
      </c>
    </row>
    <row r="458" spans="1:10" x14ac:dyDescent="0.35">
      <c r="A458" t="s">
        <v>15920</v>
      </c>
      <c r="B458">
        <v>110</v>
      </c>
      <c r="C458">
        <v>906</v>
      </c>
      <c r="D458">
        <v>457</v>
      </c>
      <c r="E458" t="s">
        <v>319</v>
      </c>
      <c r="F458" t="s">
        <v>0</v>
      </c>
      <c r="G458" t="s">
        <v>15921</v>
      </c>
      <c r="H458">
        <v>3.9119999999999999</v>
      </c>
      <c r="I458">
        <v>67.849999999999994</v>
      </c>
      <c r="J458">
        <v>39</v>
      </c>
    </row>
    <row r="459" spans="1:10" x14ac:dyDescent="0.35">
      <c r="A459" t="s">
        <v>15922</v>
      </c>
      <c r="B459">
        <v>299</v>
      </c>
      <c r="C459">
        <v>903</v>
      </c>
      <c r="D459">
        <v>458</v>
      </c>
      <c r="E459" t="s">
        <v>334</v>
      </c>
      <c r="F459" t="s">
        <v>0</v>
      </c>
      <c r="G459" t="s">
        <v>1961</v>
      </c>
      <c r="H459">
        <v>1.4570000000000001</v>
      </c>
      <c r="I459">
        <v>20.47</v>
      </c>
      <c r="J459">
        <v>5</v>
      </c>
    </row>
    <row r="460" spans="1:10" x14ac:dyDescent="0.35">
      <c r="A460" t="s">
        <v>15923</v>
      </c>
      <c r="B460">
        <v>173</v>
      </c>
      <c r="C460">
        <v>903</v>
      </c>
      <c r="D460">
        <v>458</v>
      </c>
      <c r="E460" t="s">
        <v>328</v>
      </c>
      <c r="F460" t="s">
        <v>0</v>
      </c>
      <c r="G460" t="s">
        <v>7781</v>
      </c>
      <c r="H460">
        <v>2.605</v>
      </c>
      <c r="I460">
        <v>69.75</v>
      </c>
      <c r="J460">
        <v>84</v>
      </c>
    </row>
    <row r="461" spans="1:10" x14ac:dyDescent="0.35">
      <c r="A461" t="s">
        <v>15924</v>
      </c>
      <c r="B461">
        <v>241</v>
      </c>
      <c r="C461">
        <v>902</v>
      </c>
      <c r="D461">
        <v>460</v>
      </c>
      <c r="E461" t="s">
        <v>312</v>
      </c>
      <c r="F461" t="s">
        <v>0</v>
      </c>
      <c r="G461" t="s">
        <v>2661</v>
      </c>
      <c r="H461">
        <v>3.0569999999999999</v>
      </c>
      <c r="I461">
        <v>30.88</v>
      </c>
      <c r="J461">
        <v>75</v>
      </c>
    </row>
    <row r="462" spans="1:10" x14ac:dyDescent="0.35">
      <c r="A462" t="s">
        <v>15925</v>
      </c>
      <c r="B462">
        <v>111</v>
      </c>
      <c r="C462">
        <v>901</v>
      </c>
      <c r="D462">
        <v>461</v>
      </c>
      <c r="E462" t="s">
        <v>311</v>
      </c>
      <c r="F462" t="s">
        <v>0</v>
      </c>
      <c r="G462" t="s">
        <v>2131</v>
      </c>
      <c r="H462" t="s">
        <v>311</v>
      </c>
      <c r="I462" t="s">
        <v>311</v>
      </c>
      <c r="J462">
        <v>33</v>
      </c>
    </row>
    <row r="463" spans="1:10" x14ac:dyDescent="0.35">
      <c r="A463" t="s">
        <v>15926</v>
      </c>
      <c r="B463">
        <v>102</v>
      </c>
      <c r="C463">
        <v>898</v>
      </c>
      <c r="D463">
        <v>462</v>
      </c>
      <c r="E463" t="s">
        <v>328</v>
      </c>
      <c r="F463" t="s">
        <v>0</v>
      </c>
      <c r="G463" t="s">
        <v>2129</v>
      </c>
      <c r="H463">
        <v>3.41</v>
      </c>
      <c r="I463">
        <v>45.22</v>
      </c>
      <c r="J463">
        <v>21</v>
      </c>
    </row>
    <row r="464" spans="1:10" x14ac:dyDescent="0.35">
      <c r="A464" t="s">
        <v>15927</v>
      </c>
      <c r="B464">
        <v>141</v>
      </c>
      <c r="C464">
        <v>898</v>
      </c>
      <c r="D464">
        <v>462</v>
      </c>
      <c r="E464" t="s">
        <v>328</v>
      </c>
      <c r="F464" t="s">
        <v>0</v>
      </c>
      <c r="G464" t="s">
        <v>3784</v>
      </c>
      <c r="H464">
        <v>3.024</v>
      </c>
      <c r="I464">
        <v>55.77</v>
      </c>
      <c r="J464">
        <v>64</v>
      </c>
    </row>
    <row r="465" spans="1:10" x14ac:dyDescent="0.35">
      <c r="A465" t="s">
        <v>15928</v>
      </c>
      <c r="B465">
        <v>335</v>
      </c>
      <c r="C465">
        <v>897</v>
      </c>
      <c r="D465">
        <v>464</v>
      </c>
      <c r="E465" t="s">
        <v>328</v>
      </c>
      <c r="F465" t="s">
        <v>0</v>
      </c>
      <c r="G465" t="s">
        <v>15929</v>
      </c>
      <c r="H465">
        <v>1.9530000000000001</v>
      </c>
      <c r="I465">
        <v>44.14</v>
      </c>
      <c r="J465">
        <v>74</v>
      </c>
    </row>
    <row r="466" spans="1:10" x14ac:dyDescent="0.35">
      <c r="A466" t="s">
        <v>15930</v>
      </c>
      <c r="B466">
        <v>127</v>
      </c>
      <c r="C466">
        <v>894</v>
      </c>
      <c r="D466">
        <v>465</v>
      </c>
      <c r="E466" t="s">
        <v>328</v>
      </c>
      <c r="F466" t="s">
        <v>0</v>
      </c>
      <c r="G466" t="s">
        <v>2335</v>
      </c>
      <c r="H466">
        <v>3.2719999999999998</v>
      </c>
      <c r="I466">
        <v>61.82</v>
      </c>
      <c r="J466">
        <v>3</v>
      </c>
    </row>
    <row r="467" spans="1:10" x14ac:dyDescent="0.35">
      <c r="A467" t="s">
        <v>15931</v>
      </c>
      <c r="B467">
        <v>293</v>
      </c>
      <c r="C467">
        <v>893</v>
      </c>
      <c r="D467">
        <v>466</v>
      </c>
      <c r="E467" t="s">
        <v>312</v>
      </c>
      <c r="F467" t="s">
        <v>0</v>
      </c>
      <c r="G467" t="s">
        <v>3026</v>
      </c>
      <c r="H467">
        <v>1.879</v>
      </c>
      <c r="I467">
        <v>33.15</v>
      </c>
      <c r="J467">
        <v>85</v>
      </c>
    </row>
    <row r="468" spans="1:10" x14ac:dyDescent="0.35">
      <c r="A468" t="s">
        <v>15932</v>
      </c>
      <c r="B468">
        <v>149</v>
      </c>
      <c r="C468">
        <v>891</v>
      </c>
      <c r="D468">
        <v>467</v>
      </c>
      <c r="E468" t="s">
        <v>328</v>
      </c>
      <c r="F468" t="s">
        <v>0</v>
      </c>
      <c r="G468" t="s">
        <v>8749</v>
      </c>
      <c r="H468">
        <v>2.806</v>
      </c>
      <c r="I468">
        <v>54.08</v>
      </c>
      <c r="J468">
        <v>29</v>
      </c>
    </row>
    <row r="469" spans="1:10" x14ac:dyDescent="0.35">
      <c r="A469" t="s">
        <v>15933</v>
      </c>
      <c r="B469">
        <v>180</v>
      </c>
      <c r="C469">
        <v>887</v>
      </c>
      <c r="D469">
        <v>468</v>
      </c>
      <c r="E469" t="s">
        <v>312</v>
      </c>
      <c r="F469" t="s">
        <v>0</v>
      </c>
      <c r="G469" t="s">
        <v>2739</v>
      </c>
      <c r="H469">
        <v>2.6749999999999998</v>
      </c>
      <c r="I469">
        <v>35.5</v>
      </c>
      <c r="J469">
        <v>60</v>
      </c>
    </row>
    <row r="470" spans="1:10" x14ac:dyDescent="0.35">
      <c r="A470" t="s">
        <v>15934</v>
      </c>
      <c r="B470">
        <v>212</v>
      </c>
      <c r="C470">
        <v>885</v>
      </c>
      <c r="D470">
        <v>469</v>
      </c>
      <c r="E470" t="s">
        <v>312</v>
      </c>
      <c r="F470" t="s">
        <v>0</v>
      </c>
      <c r="G470" t="s">
        <v>15935</v>
      </c>
      <c r="H470">
        <v>1.9390000000000001</v>
      </c>
      <c r="I470">
        <v>34.520000000000003</v>
      </c>
      <c r="J470">
        <v>30</v>
      </c>
    </row>
    <row r="471" spans="1:10" x14ac:dyDescent="0.35">
      <c r="A471" t="s">
        <v>15936</v>
      </c>
      <c r="B471">
        <v>322</v>
      </c>
      <c r="C471">
        <v>884</v>
      </c>
      <c r="D471">
        <v>470</v>
      </c>
      <c r="E471" t="s">
        <v>328</v>
      </c>
      <c r="F471" t="s">
        <v>0</v>
      </c>
      <c r="G471" t="s">
        <v>1699</v>
      </c>
      <c r="H471">
        <v>5.3479999999999999</v>
      </c>
      <c r="I471">
        <v>72.97</v>
      </c>
      <c r="J471">
        <v>322</v>
      </c>
    </row>
    <row r="472" spans="1:10" x14ac:dyDescent="0.35">
      <c r="A472" t="s">
        <v>15937</v>
      </c>
      <c r="B472">
        <v>186</v>
      </c>
      <c r="C472">
        <v>881</v>
      </c>
      <c r="D472">
        <v>471</v>
      </c>
      <c r="E472" t="s">
        <v>328</v>
      </c>
      <c r="F472" t="s">
        <v>0</v>
      </c>
      <c r="G472" t="s">
        <v>3026</v>
      </c>
      <c r="H472">
        <v>3</v>
      </c>
      <c r="I472">
        <v>67.23</v>
      </c>
      <c r="J472">
        <v>65</v>
      </c>
    </row>
    <row r="473" spans="1:10" x14ac:dyDescent="0.35">
      <c r="A473" t="s">
        <v>15938</v>
      </c>
      <c r="B473">
        <v>238</v>
      </c>
      <c r="C473">
        <v>877</v>
      </c>
      <c r="D473">
        <v>472</v>
      </c>
      <c r="E473" t="s">
        <v>312</v>
      </c>
      <c r="F473" t="s">
        <v>0</v>
      </c>
      <c r="G473" t="s">
        <v>1838</v>
      </c>
      <c r="H473">
        <v>2.056</v>
      </c>
      <c r="I473">
        <v>42.7</v>
      </c>
      <c r="J473">
        <v>32</v>
      </c>
    </row>
    <row r="474" spans="1:10" x14ac:dyDescent="0.35">
      <c r="A474" t="s">
        <v>15939</v>
      </c>
      <c r="B474">
        <v>59</v>
      </c>
      <c r="C474">
        <v>875</v>
      </c>
      <c r="D474">
        <v>473</v>
      </c>
      <c r="E474" t="s">
        <v>319</v>
      </c>
      <c r="F474" t="s">
        <v>0</v>
      </c>
      <c r="G474" t="s">
        <v>2760</v>
      </c>
      <c r="H474">
        <v>7.3579999999999997</v>
      </c>
      <c r="I474">
        <v>84.94</v>
      </c>
      <c r="J474">
        <v>30</v>
      </c>
    </row>
    <row r="475" spans="1:10" x14ac:dyDescent="0.35">
      <c r="A475" t="s">
        <v>15940</v>
      </c>
      <c r="B475">
        <v>127</v>
      </c>
      <c r="C475">
        <v>874</v>
      </c>
      <c r="D475">
        <v>474</v>
      </c>
      <c r="E475" t="s">
        <v>328</v>
      </c>
      <c r="F475" t="s">
        <v>0</v>
      </c>
      <c r="G475" t="s">
        <v>15941</v>
      </c>
      <c r="H475">
        <v>4.0339999999999998</v>
      </c>
      <c r="I475">
        <v>62.18</v>
      </c>
      <c r="J475">
        <v>12</v>
      </c>
    </row>
    <row r="476" spans="1:10" x14ac:dyDescent="0.35">
      <c r="A476" t="s">
        <v>15942</v>
      </c>
      <c r="B476">
        <v>218</v>
      </c>
      <c r="C476">
        <v>874</v>
      </c>
      <c r="D476">
        <v>474</v>
      </c>
      <c r="E476" t="s">
        <v>334</v>
      </c>
      <c r="F476" t="s">
        <v>0</v>
      </c>
      <c r="G476" t="s">
        <v>1845</v>
      </c>
      <c r="H476">
        <v>2.0990000000000002</v>
      </c>
      <c r="I476">
        <v>20.99</v>
      </c>
      <c r="J476">
        <v>70</v>
      </c>
    </row>
    <row r="477" spans="1:10" x14ac:dyDescent="0.35">
      <c r="A477" t="s">
        <v>15943</v>
      </c>
      <c r="B477">
        <v>189</v>
      </c>
      <c r="C477">
        <v>869</v>
      </c>
      <c r="D477">
        <v>476</v>
      </c>
      <c r="E477" t="s">
        <v>311</v>
      </c>
      <c r="F477" t="s">
        <v>0</v>
      </c>
      <c r="G477" t="s">
        <v>1759</v>
      </c>
      <c r="H477" t="s">
        <v>311</v>
      </c>
      <c r="I477" t="s">
        <v>311</v>
      </c>
      <c r="J477">
        <v>43</v>
      </c>
    </row>
    <row r="478" spans="1:10" x14ac:dyDescent="0.35">
      <c r="A478" t="s">
        <v>15944</v>
      </c>
      <c r="B478">
        <v>228</v>
      </c>
      <c r="C478">
        <v>867</v>
      </c>
      <c r="D478">
        <v>477</v>
      </c>
      <c r="E478" t="s">
        <v>328</v>
      </c>
      <c r="F478" t="s">
        <v>0</v>
      </c>
      <c r="G478" t="s">
        <v>15945</v>
      </c>
      <c r="H478">
        <v>1.9019999999999999</v>
      </c>
      <c r="I478">
        <v>41.58</v>
      </c>
      <c r="J478">
        <v>90</v>
      </c>
    </row>
    <row r="479" spans="1:10" x14ac:dyDescent="0.35">
      <c r="A479" t="s">
        <v>15946</v>
      </c>
      <c r="B479">
        <v>231</v>
      </c>
      <c r="C479">
        <v>867</v>
      </c>
      <c r="D479">
        <v>477</v>
      </c>
      <c r="E479" t="s">
        <v>312</v>
      </c>
      <c r="F479" t="s">
        <v>0</v>
      </c>
      <c r="G479" t="s">
        <v>3026</v>
      </c>
      <c r="H479">
        <v>1.75</v>
      </c>
      <c r="I479">
        <v>25.28</v>
      </c>
      <c r="J479">
        <v>147</v>
      </c>
    </row>
    <row r="480" spans="1:10" x14ac:dyDescent="0.35">
      <c r="A480" t="s">
        <v>15947</v>
      </c>
      <c r="B480">
        <v>178</v>
      </c>
      <c r="C480">
        <v>865</v>
      </c>
      <c r="D480">
        <v>479</v>
      </c>
      <c r="E480" t="s">
        <v>312</v>
      </c>
      <c r="F480" t="s">
        <v>0</v>
      </c>
      <c r="G480" t="s">
        <v>2838</v>
      </c>
      <c r="H480">
        <v>2.488</v>
      </c>
      <c r="I480">
        <v>36.21</v>
      </c>
      <c r="J480">
        <v>39</v>
      </c>
    </row>
    <row r="481" spans="1:10" x14ac:dyDescent="0.35">
      <c r="A481" t="s">
        <v>15948</v>
      </c>
      <c r="B481">
        <v>684</v>
      </c>
      <c r="C481">
        <v>862</v>
      </c>
      <c r="D481">
        <v>480</v>
      </c>
      <c r="E481" t="s">
        <v>334</v>
      </c>
      <c r="F481" t="s">
        <v>0</v>
      </c>
      <c r="G481" t="s">
        <v>1931</v>
      </c>
      <c r="H481">
        <v>0.69499999999999995</v>
      </c>
      <c r="I481">
        <v>5.8</v>
      </c>
      <c r="J481">
        <v>65</v>
      </c>
    </row>
    <row r="482" spans="1:10" x14ac:dyDescent="0.35">
      <c r="A482" t="s">
        <v>15949</v>
      </c>
      <c r="B482">
        <v>187</v>
      </c>
      <c r="C482">
        <v>858</v>
      </c>
      <c r="D482">
        <v>481</v>
      </c>
      <c r="E482" t="s">
        <v>328</v>
      </c>
      <c r="F482" t="s">
        <v>0</v>
      </c>
      <c r="G482" t="s">
        <v>6894</v>
      </c>
      <c r="H482">
        <v>3.0990000000000002</v>
      </c>
      <c r="I482">
        <v>60.38</v>
      </c>
      <c r="J482">
        <v>31</v>
      </c>
    </row>
    <row r="483" spans="1:10" x14ac:dyDescent="0.35">
      <c r="A483" t="s">
        <v>15950</v>
      </c>
      <c r="B483">
        <v>300</v>
      </c>
      <c r="C483">
        <v>848</v>
      </c>
      <c r="D483">
        <v>482</v>
      </c>
      <c r="E483" t="s">
        <v>311</v>
      </c>
      <c r="F483" t="s">
        <v>0</v>
      </c>
      <c r="G483" t="s">
        <v>3026</v>
      </c>
      <c r="H483" t="s">
        <v>311</v>
      </c>
      <c r="I483" t="s">
        <v>311</v>
      </c>
      <c r="J483">
        <v>80</v>
      </c>
    </row>
    <row r="484" spans="1:10" x14ac:dyDescent="0.35">
      <c r="A484" t="s">
        <v>15951</v>
      </c>
      <c r="B484">
        <v>157</v>
      </c>
      <c r="C484">
        <v>847</v>
      </c>
      <c r="D484">
        <v>483</v>
      </c>
      <c r="E484" t="s">
        <v>319</v>
      </c>
      <c r="F484" t="s">
        <v>0</v>
      </c>
      <c r="G484" t="s">
        <v>1967</v>
      </c>
      <c r="H484">
        <v>5.7320000000000002</v>
      </c>
      <c r="I484">
        <v>85.99</v>
      </c>
      <c r="J484">
        <v>154</v>
      </c>
    </row>
    <row r="485" spans="1:10" x14ac:dyDescent="0.35">
      <c r="A485" t="s">
        <v>15952</v>
      </c>
      <c r="B485">
        <v>166</v>
      </c>
      <c r="C485">
        <v>847</v>
      </c>
      <c r="D485">
        <v>483</v>
      </c>
      <c r="E485" t="s">
        <v>334</v>
      </c>
      <c r="F485" t="s">
        <v>0</v>
      </c>
      <c r="G485" t="s">
        <v>2131</v>
      </c>
      <c r="H485">
        <v>2.5310000000000001</v>
      </c>
      <c r="I485">
        <v>25.44</v>
      </c>
      <c r="J485">
        <v>60</v>
      </c>
    </row>
    <row r="486" spans="1:10" x14ac:dyDescent="0.35">
      <c r="A486" t="s">
        <v>15953</v>
      </c>
      <c r="B486">
        <v>262</v>
      </c>
      <c r="C486">
        <v>844</v>
      </c>
      <c r="D486">
        <v>485</v>
      </c>
      <c r="E486" t="s">
        <v>312</v>
      </c>
      <c r="F486" t="s">
        <v>0</v>
      </c>
      <c r="G486" t="s">
        <v>4515</v>
      </c>
      <c r="H486">
        <v>1.6919999999999999</v>
      </c>
      <c r="I486">
        <v>40.090000000000003</v>
      </c>
      <c r="J486">
        <v>102</v>
      </c>
    </row>
    <row r="487" spans="1:10" x14ac:dyDescent="0.35">
      <c r="A487" t="s">
        <v>15954</v>
      </c>
      <c r="B487">
        <v>121</v>
      </c>
      <c r="C487">
        <v>842</v>
      </c>
      <c r="D487">
        <v>486</v>
      </c>
      <c r="E487" t="s">
        <v>328</v>
      </c>
      <c r="F487" t="s">
        <v>0</v>
      </c>
      <c r="G487" t="s">
        <v>13616</v>
      </c>
      <c r="H487">
        <v>3.6629999999999998</v>
      </c>
      <c r="I487">
        <v>55.46</v>
      </c>
      <c r="J487">
        <v>28</v>
      </c>
    </row>
    <row r="488" spans="1:10" x14ac:dyDescent="0.35">
      <c r="A488" t="s">
        <v>15955</v>
      </c>
      <c r="B488">
        <v>102</v>
      </c>
      <c r="C488">
        <v>835</v>
      </c>
      <c r="D488">
        <v>487</v>
      </c>
      <c r="E488" t="s">
        <v>319</v>
      </c>
      <c r="F488" t="s">
        <v>0</v>
      </c>
      <c r="G488" t="s">
        <v>3410</v>
      </c>
      <c r="H488">
        <v>4.2</v>
      </c>
      <c r="I488">
        <v>82.99</v>
      </c>
      <c r="J488">
        <v>54</v>
      </c>
    </row>
    <row r="489" spans="1:10" x14ac:dyDescent="0.35">
      <c r="A489" t="s">
        <v>15956</v>
      </c>
      <c r="B489">
        <v>164</v>
      </c>
      <c r="C489">
        <v>833</v>
      </c>
      <c r="D489">
        <v>488</v>
      </c>
      <c r="E489" t="s">
        <v>319</v>
      </c>
      <c r="F489" t="s">
        <v>0</v>
      </c>
      <c r="G489" t="s">
        <v>3052</v>
      </c>
      <c r="H489">
        <v>2.7210000000000001</v>
      </c>
      <c r="I489">
        <v>80.209999999999994</v>
      </c>
      <c r="J489">
        <v>63</v>
      </c>
    </row>
    <row r="490" spans="1:10" x14ac:dyDescent="0.35">
      <c r="A490" t="s">
        <v>15957</v>
      </c>
      <c r="B490">
        <v>222</v>
      </c>
      <c r="C490">
        <v>833</v>
      </c>
      <c r="D490">
        <v>488</v>
      </c>
      <c r="E490" t="s">
        <v>334</v>
      </c>
      <c r="F490" t="s">
        <v>0</v>
      </c>
      <c r="G490" t="s">
        <v>15958</v>
      </c>
      <c r="H490">
        <v>2.0390000000000001</v>
      </c>
      <c r="I490">
        <v>19.760000000000002</v>
      </c>
      <c r="J490">
        <v>69</v>
      </c>
    </row>
    <row r="491" spans="1:10" x14ac:dyDescent="0.35">
      <c r="A491" t="s">
        <v>15959</v>
      </c>
      <c r="B491">
        <v>411</v>
      </c>
      <c r="C491">
        <v>832</v>
      </c>
      <c r="D491">
        <v>490</v>
      </c>
      <c r="E491" t="s">
        <v>312</v>
      </c>
      <c r="F491" t="s">
        <v>0</v>
      </c>
      <c r="G491" t="s">
        <v>1699</v>
      </c>
      <c r="H491">
        <v>1.6819999999999999</v>
      </c>
      <c r="I491">
        <v>25.87</v>
      </c>
      <c r="J491">
        <v>50</v>
      </c>
    </row>
    <row r="492" spans="1:10" x14ac:dyDescent="0.35">
      <c r="A492" t="s">
        <v>15960</v>
      </c>
      <c r="B492">
        <v>251</v>
      </c>
      <c r="C492">
        <v>831</v>
      </c>
      <c r="D492">
        <v>491</v>
      </c>
      <c r="E492" t="s">
        <v>311</v>
      </c>
      <c r="F492" t="s">
        <v>0</v>
      </c>
      <c r="G492" t="s">
        <v>3926</v>
      </c>
      <c r="H492" t="s">
        <v>311</v>
      </c>
      <c r="I492" t="s">
        <v>311</v>
      </c>
      <c r="J492">
        <v>251</v>
      </c>
    </row>
    <row r="493" spans="1:10" x14ac:dyDescent="0.35">
      <c r="A493" t="s">
        <v>15961</v>
      </c>
      <c r="B493">
        <v>160</v>
      </c>
      <c r="C493">
        <v>828</v>
      </c>
      <c r="D493">
        <v>492</v>
      </c>
      <c r="E493" t="s">
        <v>328</v>
      </c>
      <c r="F493" t="s">
        <v>0</v>
      </c>
      <c r="G493" t="s">
        <v>1813</v>
      </c>
      <c r="H493">
        <v>3.359</v>
      </c>
      <c r="I493">
        <v>47.49</v>
      </c>
      <c r="J493">
        <v>70</v>
      </c>
    </row>
    <row r="494" spans="1:10" x14ac:dyDescent="0.35">
      <c r="A494" t="s">
        <v>15962</v>
      </c>
      <c r="B494">
        <v>158</v>
      </c>
      <c r="C494">
        <v>827</v>
      </c>
      <c r="D494">
        <v>493</v>
      </c>
      <c r="E494" t="s">
        <v>328</v>
      </c>
      <c r="F494" t="s">
        <v>0</v>
      </c>
      <c r="G494" t="s">
        <v>2053</v>
      </c>
      <c r="H494">
        <v>2.2130000000000001</v>
      </c>
      <c r="I494">
        <v>52.64</v>
      </c>
      <c r="J494">
        <v>49</v>
      </c>
    </row>
    <row r="495" spans="1:10" x14ac:dyDescent="0.35">
      <c r="A495" t="s">
        <v>15963</v>
      </c>
      <c r="B495">
        <v>184</v>
      </c>
      <c r="C495">
        <v>827</v>
      </c>
      <c r="D495">
        <v>493</v>
      </c>
      <c r="E495" t="s">
        <v>312</v>
      </c>
      <c r="F495" t="s">
        <v>0</v>
      </c>
      <c r="G495" t="s">
        <v>15534</v>
      </c>
      <c r="H495">
        <v>2.2829999999999999</v>
      </c>
      <c r="I495">
        <v>28.94</v>
      </c>
      <c r="J495">
        <v>64</v>
      </c>
    </row>
    <row r="496" spans="1:10" x14ac:dyDescent="0.35">
      <c r="A496" t="s">
        <v>15964</v>
      </c>
      <c r="B496">
        <v>192</v>
      </c>
      <c r="C496">
        <v>826</v>
      </c>
      <c r="D496">
        <v>495</v>
      </c>
      <c r="E496" t="s">
        <v>328</v>
      </c>
      <c r="F496" t="s">
        <v>0</v>
      </c>
      <c r="G496" t="s">
        <v>3704</v>
      </c>
      <c r="H496">
        <v>2.077</v>
      </c>
      <c r="I496">
        <v>48.75</v>
      </c>
      <c r="J496">
        <v>90</v>
      </c>
    </row>
    <row r="497" spans="1:10" x14ac:dyDescent="0.35">
      <c r="A497" t="s">
        <v>15965</v>
      </c>
      <c r="B497">
        <v>621</v>
      </c>
      <c r="C497">
        <v>825</v>
      </c>
      <c r="D497">
        <v>496</v>
      </c>
      <c r="E497" t="s">
        <v>334</v>
      </c>
      <c r="F497" t="s">
        <v>0</v>
      </c>
      <c r="G497" t="s">
        <v>1759</v>
      </c>
      <c r="H497">
        <v>1.738</v>
      </c>
      <c r="I497">
        <v>12.94</v>
      </c>
      <c r="J497">
        <v>54</v>
      </c>
    </row>
    <row r="498" spans="1:10" x14ac:dyDescent="0.35">
      <c r="A498" t="s">
        <v>15966</v>
      </c>
      <c r="B498">
        <v>205</v>
      </c>
      <c r="C498">
        <v>824</v>
      </c>
      <c r="D498">
        <v>497</v>
      </c>
      <c r="E498" t="s">
        <v>312</v>
      </c>
      <c r="F498" t="s">
        <v>0</v>
      </c>
      <c r="G498" t="s">
        <v>2594</v>
      </c>
      <c r="H498">
        <v>1.9319999999999999</v>
      </c>
      <c r="I498">
        <v>31.03</v>
      </c>
      <c r="J498">
        <v>17</v>
      </c>
    </row>
    <row r="499" spans="1:10" x14ac:dyDescent="0.35">
      <c r="A499" t="s">
        <v>15967</v>
      </c>
      <c r="B499">
        <v>380</v>
      </c>
      <c r="C499">
        <v>821</v>
      </c>
      <c r="D499">
        <v>498</v>
      </c>
      <c r="E499" t="s">
        <v>312</v>
      </c>
      <c r="F499" t="s">
        <v>0</v>
      </c>
      <c r="G499" t="s">
        <v>3660</v>
      </c>
      <c r="H499">
        <v>1.3620000000000001</v>
      </c>
      <c r="I499">
        <v>16.43</v>
      </c>
      <c r="J499">
        <v>22</v>
      </c>
    </row>
    <row r="500" spans="1:10" x14ac:dyDescent="0.35">
      <c r="A500" t="s">
        <v>15968</v>
      </c>
      <c r="B500">
        <v>107</v>
      </c>
      <c r="C500">
        <v>821</v>
      </c>
      <c r="D500">
        <v>498</v>
      </c>
      <c r="E500" t="s">
        <v>319</v>
      </c>
      <c r="F500" t="s">
        <v>0</v>
      </c>
      <c r="G500" t="s">
        <v>2379</v>
      </c>
      <c r="H500">
        <v>4.0289999999999999</v>
      </c>
      <c r="I500">
        <v>78.78</v>
      </c>
      <c r="J500">
        <v>107</v>
      </c>
    </row>
    <row r="501" spans="1:10" x14ac:dyDescent="0.35">
      <c r="A501" t="s">
        <v>15969</v>
      </c>
      <c r="B501">
        <v>206</v>
      </c>
      <c r="C501">
        <v>818</v>
      </c>
      <c r="D501">
        <v>500</v>
      </c>
      <c r="E501" t="s">
        <v>328</v>
      </c>
      <c r="F501" t="s">
        <v>0</v>
      </c>
      <c r="G501" t="s">
        <v>3628</v>
      </c>
      <c r="H501">
        <v>1.8839999999999999</v>
      </c>
      <c r="I501">
        <v>60.4</v>
      </c>
      <c r="J501">
        <v>152</v>
      </c>
    </row>
    <row r="502" spans="1:10" x14ac:dyDescent="0.35">
      <c r="A502" t="s">
        <v>15970</v>
      </c>
      <c r="B502">
        <v>284</v>
      </c>
      <c r="C502">
        <v>816</v>
      </c>
      <c r="D502">
        <v>501</v>
      </c>
      <c r="E502" t="s">
        <v>334</v>
      </c>
      <c r="F502" t="s">
        <v>0</v>
      </c>
      <c r="G502" t="s">
        <v>2799</v>
      </c>
      <c r="H502">
        <v>1.67</v>
      </c>
      <c r="I502">
        <v>11.41</v>
      </c>
      <c r="J502">
        <v>33</v>
      </c>
    </row>
    <row r="503" spans="1:10" x14ac:dyDescent="0.35">
      <c r="A503" t="s">
        <v>15971</v>
      </c>
      <c r="B503">
        <v>207</v>
      </c>
      <c r="C503">
        <v>815</v>
      </c>
      <c r="D503">
        <v>502</v>
      </c>
      <c r="E503" t="s">
        <v>328</v>
      </c>
      <c r="F503" t="s">
        <v>0</v>
      </c>
      <c r="G503" t="s">
        <v>6579</v>
      </c>
      <c r="H503">
        <v>1.8320000000000001</v>
      </c>
      <c r="I503">
        <v>44.15</v>
      </c>
      <c r="J503">
        <v>85</v>
      </c>
    </row>
    <row r="504" spans="1:10" x14ac:dyDescent="0.35">
      <c r="A504" t="s">
        <v>15972</v>
      </c>
      <c r="B504">
        <v>191</v>
      </c>
      <c r="C504">
        <v>814</v>
      </c>
      <c r="D504">
        <v>503</v>
      </c>
      <c r="E504" t="s">
        <v>312</v>
      </c>
      <c r="F504" t="s">
        <v>0</v>
      </c>
      <c r="G504" t="s">
        <v>15973</v>
      </c>
      <c r="H504">
        <v>2.1150000000000002</v>
      </c>
      <c r="I504">
        <v>35.93</v>
      </c>
      <c r="J504">
        <v>31</v>
      </c>
    </row>
    <row r="505" spans="1:10" x14ac:dyDescent="0.35">
      <c r="A505" t="s">
        <v>15974</v>
      </c>
      <c r="B505">
        <v>64</v>
      </c>
      <c r="C505">
        <v>812</v>
      </c>
      <c r="D505">
        <v>504</v>
      </c>
      <c r="E505" t="s">
        <v>319</v>
      </c>
      <c r="F505" t="s">
        <v>0</v>
      </c>
      <c r="G505" t="s">
        <v>1876</v>
      </c>
      <c r="H505">
        <v>6.984</v>
      </c>
      <c r="I505">
        <v>88.71</v>
      </c>
      <c r="J505">
        <v>13</v>
      </c>
    </row>
    <row r="506" spans="1:10" x14ac:dyDescent="0.35">
      <c r="A506" t="s">
        <v>15975</v>
      </c>
      <c r="B506">
        <v>205</v>
      </c>
      <c r="C506">
        <v>812</v>
      </c>
      <c r="D506">
        <v>504</v>
      </c>
      <c r="E506" t="s">
        <v>312</v>
      </c>
      <c r="F506" t="s">
        <v>0</v>
      </c>
      <c r="G506" t="s">
        <v>3026</v>
      </c>
      <c r="H506">
        <v>1.8660000000000001</v>
      </c>
      <c r="I506">
        <v>32.4</v>
      </c>
      <c r="J506">
        <v>61</v>
      </c>
    </row>
    <row r="507" spans="1:10" x14ac:dyDescent="0.35">
      <c r="A507" t="s">
        <v>15976</v>
      </c>
      <c r="B507">
        <v>77</v>
      </c>
      <c r="C507">
        <v>811</v>
      </c>
      <c r="D507">
        <v>506</v>
      </c>
      <c r="E507" t="s">
        <v>328</v>
      </c>
      <c r="F507" t="s">
        <v>0</v>
      </c>
      <c r="G507" t="s">
        <v>3093</v>
      </c>
      <c r="H507">
        <v>6.016</v>
      </c>
      <c r="I507">
        <v>61.12</v>
      </c>
      <c r="J507">
        <v>77</v>
      </c>
    </row>
    <row r="508" spans="1:10" x14ac:dyDescent="0.35">
      <c r="A508" t="s">
        <v>15977</v>
      </c>
      <c r="B508">
        <v>131</v>
      </c>
      <c r="C508">
        <v>811</v>
      </c>
      <c r="D508">
        <v>506</v>
      </c>
      <c r="E508" t="s">
        <v>319</v>
      </c>
      <c r="F508" t="s">
        <v>0</v>
      </c>
      <c r="G508" t="s">
        <v>4077</v>
      </c>
      <c r="H508">
        <v>3.0880000000000001</v>
      </c>
      <c r="I508">
        <v>71.150000000000006</v>
      </c>
      <c r="J508">
        <v>25</v>
      </c>
    </row>
    <row r="509" spans="1:10" x14ac:dyDescent="0.35">
      <c r="A509" t="s">
        <v>15978</v>
      </c>
      <c r="B509">
        <v>158</v>
      </c>
      <c r="C509">
        <v>810</v>
      </c>
      <c r="D509">
        <v>508</v>
      </c>
      <c r="E509" t="s">
        <v>311</v>
      </c>
      <c r="F509" t="s">
        <v>0</v>
      </c>
      <c r="G509" t="s">
        <v>1798</v>
      </c>
      <c r="H509" t="s">
        <v>311</v>
      </c>
      <c r="I509" t="s">
        <v>311</v>
      </c>
      <c r="J509">
        <v>20</v>
      </c>
    </row>
    <row r="510" spans="1:10" x14ac:dyDescent="0.35">
      <c r="A510" t="s">
        <v>15979</v>
      </c>
      <c r="B510">
        <v>52</v>
      </c>
      <c r="C510">
        <v>809</v>
      </c>
      <c r="D510">
        <v>509</v>
      </c>
      <c r="E510" t="s">
        <v>319</v>
      </c>
      <c r="F510" t="s">
        <v>0</v>
      </c>
      <c r="G510" t="s">
        <v>15743</v>
      </c>
      <c r="H510">
        <v>7.423</v>
      </c>
      <c r="I510">
        <v>79.48</v>
      </c>
      <c r="J510">
        <v>24</v>
      </c>
    </row>
    <row r="511" spans="1:10" x14ac:dyDescent="0.35">
      <c r="A511" t="s">
        <v>15980</v>
      </c>
      <c r="B511">
        <v>180</v>
      </c>
      <c r="C511">
        <v>806</v>
      </c>
      <c r="D511">
        <v>510</v>
      </c>
      <c r="E511" t="s">
        <v>328</v>
      </c>
      <c r="F511" t="s">
        <v>0</v>
      </c>
      <c r="G511" t="s">
        <v>15981</v>
      </c>
      <c r="H511">
        <v>2.7480000000000002</v>
      </c>
      <c r="I511">
        <v>69.040000000000006</v>
      </c>
      <c r="J511">
        <v>49</v>
      </c>
    </row>
    <row r="512" spans="1:10" x14ac:dyDescent="0.35">
      <c r="A512" t="s">
        <v>15982</v>
      </c>
      <c r="B512">
        <v>104</v>
      </c>
      <c r="C512">
        <v>806</v>
      </c>
      <c r="D512">
        <v>510</v>
      </c>
      <c r="E512" t="s">
        <v>319</v>
      </c>
      <c r="F512" t="s">
        <v>0</v>
      </c>
      <c r="G512" t="s">
        <v>15983</v>
      </c>
      <c r="H512">
        <v>4.2610000000000001</v>
      </c>
      <c r="I512">
        <v>74.11</v>
      </c>
      <c r="J512">
        <v>35</v>
      </c>
    </row>
    <row r="513" spans="1:10" x14ac:dyDescent="0.35">
      <c r="A513" t="s">
        <v>15984</v>
      </c>
      <c r="B513">
        <v>142</v>
      </c>
      <c r="C513">
        <v>797</v>
      </c>
      <c r="D513">
        <v>512</v>
      </c>
      <c r="E513" t="s">
        <v>312</v>
      </c>
      <c r="F513" t="s">
        <v>0</v>
      </c>
      <c r="G513" t="s">
        <v>1940</v>
      </c>
      <c r="H513">
        <v>2.597</v>
      </c>
      <c r="I513">
        <v>29.01</v>
      </c>
      <c r="J513">
        <v>51</v>
      </c>
    </row>
    <row r="514" spans="1:10" x14ac:dyDescent="0.35">
      <c r="A514" t="s">
        <v>15985</v>
      </c>
      <c r="B514">
        <v>124</v>
      </c>
      <c r="C514">
        <v>795</v>
      </c>
      <c r="D514">
        <v>513</v>
      </c>
      <c r="E514" t="s">
        <v>328</v>
      </c>
      <c r="F514" t="s">
        <v>0</v>
      </c>
      <c r="G514" t="s">
        <v>2968</v>
      </c>
      <c r="H514">
        <v>3.3650000000000002</v>
      </c>
      <c r="I514">
        <v>52.2</v>
      </c>
      <c r="J514">
        <v>54</v>
      </c>
    </row>
    <row r="515" spans="1:10" x14ac:dyDescent="0.35">
      <c r="A515" t="s">
        <v>15986</v>
      </c>
      <c r="B515">
        <v>238</v>
      </c>
      <c r="C515">
        <v>793</v>
      </c>
      <c r="D515">
        <v>514</v>
      </c>
      <c r="E515" t="s">
        <v>328</v>
      </c>
      <c r="F515" t="s">
        <v>0</v>
      </c>
      <c r="G515" t="s">
        <v>2592</v>
      </c>
      <c r="H515">
        <v>3.2069999999999999</v>
      </c>
      <c r="I515">
        <v>64.290000000000006</v>
      </c>
      <c r="J515">
        <v>54</v>
      </c>
    </row>
    <row r="516" spans="1:10" x14ac:dyDescent="0.35">
      <c r="A516" t="s">
        <v>15987</v>
      </c>
      <c r="B516">
        <v>182</v>
      </c>
      <c r="C516">
        <v>789</v>
      </c>
      <c r="D516">
        <v>515</v>
      </c>
      <c r="E516" t="s">
        <v>319</v>
      </c>
      <c r="F516" t="s">
        <v>0</v>
      </c>
      <c r="G516" t="s">
        <v>15988</v>
      </c>
      <c r="H516">
        <v>3.778</v>
      </c>
      <c r="I516">
        <v>87.06</v>
      </c>
      <c r="J516">
        <v>54</v>
      </c>
    </row>
    <row r="517" spans="1:10" x14ac:dyDescent="0.35">
      <c r="A517" t="s">
        <v>15989</v>
      </c>
      <c r="B517">
        <v>228</v>
      </c>
      <c r="C517">
        <v>787</v>
      </c>
      <c r="D517">
        <v>516</v>
      </c>
      <c r="E517" t="s">
        <v>312</v>
      </c>
      <c r="F517" t="s">
        <v>0</v>
      </c>
      <c r="G517" t="s">
        <v>3026</v>
      </c>
      <c r="H517">
        <v>2.0270000000000001</v>
      </c>
      <c r="I517">
        <v>36.520000000000003</v>
      </c>
      <c r="J517">
        <v>69</v>
      </c>
    </row>
    <row r="518" spans="1:10" x14ac:dyDescent="0.35">
      <c r="A518" t="s">
        <v>15990</v>
      </c>
      <c r="B518">
        <v>153</v>
      </c>
      <c r="C518">
        <v>787</v>
      </c>
      <c r="D518">
        <v>516</v>
      </c>
      <c r="E518" t="s">
        <v>328</v>
      </c>
      <c r="F518" t="s">
        <v>0</v>
      </c>
      <c r="G518" t="s">
        <v>15991</v>
      </c>
      <c r="H518">
        <v>2.7010000000000001</v>
      </c>
      <c r="I518">
        <v>46.2</v>
      </c>
      <c r="J518">
        <v>28</v>
      </c>
    </row>
    <row r="519" spans="1:10" x14ac:dyDescent="0.35">
      <c r="A519" t="s">
        <v>2019</v>
      </c>
      <c r="B519">
        <v>176</v>
      </c>
      <c r="C519">
        <v>786</v>
      </c>
      <c r="D519">
        <v>518</v>
      </c>
      <c r="E519" t="s">
        <v>334</v>
      </c>
      <c r="F519" t="s">
        <v>0</v>
      </c>
      <c r="G519" t="s">
        <v>2019</v>
      </c>
      <c r="H519">
        <v>2.2639999999999998</v>
      </c>
      <c r="I519">
        <v>17.309999999999999</v>
      </c>
      <c r="J519">
        <v>175</v>
      </c>
    </row>
    <row r="520" spans="1:10" x14ac:dyDescent="0.35">
      <c r="A520" t="s">
        <v>15992</v>
      </c>
      <c r="B520">
        <v>242</v>
      </c>
      <c r="C520">
        <v>785</v>
      </c>
      <c r="D520">
        <v>519</v>
      </c>
      <c r="E520" t="s">
        <v>328</v>
      </c>
      <c r="F520" t="s">
        <v>0</v>
      </c>
      <c r="G520" t="s">
        <v>15993</v>
      </c>
      <c r="H520">
        <v>2.0110000000000001</v>
      </c>
      <c r="I520">
        <v>51.06</v>
      </c>
      <c r="J520">
        <v>68</v>
      </c>
    </row>
    <row r="521" spans="1:10" x14ac:dyDescent="0.35">
      <c r="A521" t="s">
        <v>15994</v>
      </c>
      <c r="B521">
        <v>229</v>
      </c>
      <c r="C521">
        <v>779</v>
      </c>
      <c r="D521">
        <v>520</v>
      </c>
      <c r="E521" t="s">
        <v>328</v>
      </c>
      <c r="F521" t="s">
        <v>0</v>
      </c>
      <c r="G521" t="s">
        <v>15995</v>
      </c>
      <c r="H521">
        <v>1.81</v>
      </c>
      <c r="I521">
        <v>32.79</v>
      </c>
      <c r="J521">
        <v>18</v>
      </c>
    </row>
    <row r="522" spans="1:10" x14ac:dyDescent="0.35">
      <c r="A522" t="s">
        <v>15996</v>
      </c>
      <c r="B522">
        <v>145</v>
      </c>
      <c r="C522">
        <v>779</v>
      </c>
      <c r="D522">
        <v>520</v>
      </c>
      <c r="E522" t="s">
        <v>319</v>
      </c>
      <c r="F522" t="s">
        <v>0</v>
      </c>
      <c r="G522" t="s">
        <v>15997</v>
      </c>
      <c r="H522">
        <v>2.7320000000000002</v>
      </c>
      <c r="I522">
        <v>83.33</v>
      </c>
      <c r="J522">
        <v>29</v>
      </c>
    </row>
    <row r="523" spans="1:10" x14ac:dyDescent="0.35">
      <c r="A523" t="s">
        <v>15998</v>
      </c>
      <c r="B523">
        <v>205</v>
      </c>
      <c r="C523">
        <v>777</v>
      </c>
      <c r="D523">
        <v>522</v>
      </c>
      <c r="E523" t="s">
        <v>319</v>
      </c>
      <c r="F523" t="s">
        <v>0</v>
      </c>
      <c r="G523" t="s">
        <v>15999</v>
      </c>
      <c r="H523">
        <v>3.6080000000000001</v>
      </c>
      <c r="I523">
        <v>76.52</v>
      </c>
      <c r="J523">
        <v>91</v>
      </c>
    </row>
    <row r="524" spans="1:10" x14ac:dyDescent="0.35">
      <c r="A524" t="s">
        <v>16000</v>
      </c>
      <c r="B524">
        <v>194</v>
      </c>
      <c r="C524">
        <v>776</v>
      </c>
      <c r="D524">
        <v>523</v>
      </c>
      <c r="E524" t="s">
        <v>312</v>
      </c>
      <c r="F524" t="s">
        <v>0</v>
      </c>
      <c r="G524" t="s">
        <v>2801</v>
      </c>
      <c r="H524">
        <v>2.3069999999999999</v>
      </c>
      <c r="I524">
        <v>41.76</v>
      </c>
      <c r="J524">
        <v>88</v>
      </c>
    </row>
    <row r="525" spans="1:10" x14ac:dyDescent="0.35">
      <c r="A525" t="s">
        <v>16001</v>
      </c>
      <c r="B525">
        <v>154</v>
      </c>
      <c r="C525">
        <v>774</v>
      </c>
      <c r="D525">
        <v>524</v>
      </c>
      <c r="E525" t="s">
        <v>312</v>
      </c>
      <c r="F525" t="s">
        <v>0</v>
      </c>
      <c r="G525" t="s">
        <v>2302</v>
      </c>
      <c r="H525">
        <v>2.7679999999999998</v>
      </c>
      <c r="I525">
        <v>40.770000000000003</v>
      </c>
      <c r="J525">
        <v>31</v>
      </c>
    </row>
    <row r="526" spans="1:10" x14ac:dyDescent="0.35">
      <c r="A526" t="s">
        <v>16002</v>
      </c>
      <c r="B526">
        <v>157</v>
      </c>
      <c r="C526">
        <v>772</v>
      </c>
      <c r="D526">
        <v>525</v>
      </c>
      <c r="E526" t="s">
        <v>312</v>
      </c>
      <c r="F526" t="s">
        <v>0</v>
      </c>
      <c r="G526" t="s">
        <v>1878</v>
      </c>
      <c r="H526">
        <v>2.6040000000000001</v>
      </c>
      <c r="I526">
        <v>25.07</v>
      </c>
      <c r="J526">
        <v>22</v>
      </c>
    </row>
    <row r="527" spans="1:10" x14ac:dyDescent="0.35">
      <c r="A527" t="s">
        <v>16003</v>
      </c>
      <c r="B527">
        <v>50</v>
      </c>
      <c r="C527">
        <v>770</v>
      </c>
      <c r="D527">
        <v>526</v>
      </c>
      <c r="E527" t="s">
        <v>319</v>
      </c>
      <c r="F527" t="s">
        <v>0</v>
      </c>
      <c r="G527" t="s">
        <v>3410</v>
      </c>
      <c r="H527">
        <v>8.2089999999999996</v>
      </c>
      <c r="I527">
        <v>97.93</v>
      </c>
      <c r="J527">
        <v>10</v>
      </c>
    </row>
    <row r="528" spans="1:10" x14ac:dyDescent="0.35">
      <c r="A528" t="s">
        <v>16004</v>
      </c>
      <c r="B528">
        <v>429</v>
      </c>
      <c r="C528">
        <v>769</v>
      </c>
      <c r="D528">
        <v>527</v>
      </c>
      <c r="E528" t="s">
        <v>312</v>
      </c>
      <c r="F528" t="s">
        <v>0</v>
      </c>
      <c r="G528" t="s">
        <v>2520</v>
      </c>
      <c r="H528">
        <v>0.76500000000000001</v>
      </c>
      <c r="I528">
        <v>33.58</v>
      </c>
      <c r="J528">
        <v>94</v>
      </c>
    </row>
    <row r="529" spans="1:10" x14ac:dyDescent="0.35">
      <c r="A529" t="s">
        <v>16005</v>
      </c>
      <c r="B529">
        <v>129</v>
      </c>
      <c r="C529">
        <v>762</v>
      </c>
      <c r="D529">
        <v>528</v>
      </c>
      <c r="E529" t="s">
        <v>311</v>
      </c>
      <c r="F529" t="s">
        <v>0</v>
      </c>
      <c r="G529" t="s">
        <v>16006</v>
      </c>
      <c r="H529" t="s">
        <v>311</v>
      </c>
      <c r="I529" t="s">
        <v>311</v>
      </c>
      <c r="J529">
        <v>16</v>
      </c>
    </row>
    <row r="530" spans="1:10" x14ac:dyDescent="0.35">
      <c r="A530" t="s">
        <v>16007</v>
      </c>
      <c r="B530">
        <v>148</v>
      </c>
      <c r="C530">
        <v>758</v>
      </c>
      <c r="D530">
        <v>529</v>
      </c>
      <c r="E530" t="s">
        <v>312</v>
      </c>
      <c r="F530" t="s">
        <v>0</v>
      </c>
      <c r="G530" t="s">
        <v>1803</v>
      </c>
      <c r="H530">
        <v>2.2959999999999998</v>
      </c>
      <c r="I530">
        <v>30.9</v>
      </c>
      <c r="J530">
        <v>10</v>
      </c>
    </row>
    <row r="531" spans="1:10" x14ac:dyDescent="0.35">
      <c r="A531" t="s">
        <v>16008</v>
      </c>
      <c r="B531">
        <v>244</v>
      </c>
      <c r="C531">
        <v>754</v>
      </c>
      <c r="D531">
        <v>530</v>
      </c>
      <c r="E531" t="s">
        <v>328</v>
      </c>
      <c r="F531" t="s">
        <v>0</v>
      </c>
      <c r="G531" t="s">
        <v>2012</v>
      </c>
      <c r="H531">
        <v>1.534</v>
      </c>
      <c r="I531">
        <v>51.39</v>
      </c>
      <c r="J531">
        <v>167</v>
      </c>
    </row>
    <row r="532" spans="1:10" x14ac:dyDescent="0.35">
      <c r="A532" t="s">
        <v>16009</v>
      </c>
      <c r="B532">
        <v>105</v>
      </c>
      <c r="C532">
        <v>754</v>
      </c>
      <c r="D532">
        <v>530</v>
      </c>
      <c r="E532" t="s">
        <v>328</v>
      </c>
      <c r="F532" t="s">
        <v>0</v>
      </c>
      <c r="G532" t="s">
        <v>16010</v>
      </c>
      <c r="H532">
        <v>3.681</v>
      </c>
      <c r="I532">
        <v>55.18</v>
      </c>
      <c r="J532">
        <v>16</v>
      </c>
    </row>
    <row r="533" spans="1:10" x14ac:dyDescent="0.35">
      <c r="A533" t="s">
        <v>16011</v>
      </c>
      <c r="B533">
        <v>101</v>
      </c>
      <c r="C533">
        <v>751</v>
      </c>
      <c r="D533">
        <v>532</v>
      </c>
      <c r="E533" t="s">
        <v>311</v>
      </c>
      <c r="F533" t="s">
        <v>0</v>
      </c>
      <c r="G533" t="s">
        <v>16012</v>
      </c>
      <c r="H533" t="s">
        <v>311</v>
      </c>
      <c r="I533" t="s">
        <v>311</v>
      </c>
      <c r="J533">
        <v>28</v>
      </c>
    </row>
    <row r="534" spans="1:10" x14ac:dyDescent="0.35">
      <c r="A534" t="s">
        <v>16013</v>
      </c>
      <c r="B534">
        <v>172</v>
      </c>
      <c r="C534">
        <v>749</v>
      </c>
      <c r="D534">
        <v>533</v>
      </c>
      <c r="E534" t="s">
        <v>312</v>
      </c>
      <c r="F534" t="s">
        <v>0</v>
      </c>
      <c r="G534" t="s">
        <v>16014</v>
      </c>
      <c r="H534">
        <v>2.42</v>
      </c>
      <c r="I534">
        <v>42.86</v>
      </c>
      <c r="J534">
        <v>23</v>
      </c>
    </row>
    <row r="535" spans="1:10" x14ac:dyDescent="0.35">
      <c r="A535" t="s">
        <v>16015</v>
      </c>
      <c r="B535">
        <v>59</v>
      </c>
      <c r="C535">
        <v>748</v>
      </c>
      <c r="D535">
        <v>534</v>
      </c>
      <c r="E535" t="s">
        <v>319</v>
      </c>
      <c r="F535" t="s">
        <v>0</v>
      </c>
      <c r="G535" t="s">
        <v>16016</v>
      </c>
      <c r="H535">
        <v>6.5540000000000003</v>
      </c>
      <c r="I535">
        <v>80.22</v>
      </c>
      <c r="J535">
        <v>5</v>
      </c>
    </row>
    <row r="536" spans="1:10" x14ac:dyDescent="0.35">
      <c r="A536" t="s">
        <v>16017</v>
      </c>
      <c r="B536">
        <v>235</v>
      </c>
      <c r="C536">
        <v>744</v>
      </c>
      <c r="D536">
        <v>535</v>
      </c>
      <c r="E536" t="s">
        <v>312</v>
      </c>
      <c r="F536" t="s">
        <v>0</v>
      </c>
      <c r="G536" t="s">
        <v>16018</v>
      </c>
      <c r="H536">
        <v>1.44</v>
      </c>
      <c r="I536">
        <v>26.81</v>
      </c>
      <c r="J536">
        <v>64</v>
      </c>
    </row>
    <row r="537" spans="1:10" x14ac:dyDescent="0.35">
      <c r="A537" t="s">
        <v>16019</v>
      </c>
      <c r="B537">
        <v>145</v>
      </c>
      <c r="C537">
        <v>741</v>
      </c>
      <c r="D537">
        <v>536</v>
      </c>
      <c r="E537" t="s">
        <v>319</v>
      </c>
      <c r="F537" t="s">
        <v>0</v>
      </c>
      <c r="G537" t="s">
        <v>8284</v>
      </c>
      <c r="H537">
        <v>3.403</v>
      </c>
      <c r="I537">
        <v>80.760000000000005</v>
      </c>
      <c r="J537">
        <v>57</v>
      </c>
    </row>
    <row r="538" spans="1:10" x14ac:dyDescent="0.35">
      <c r="A538" t="s">
        <v>16020</v>
      </c>
      <c r="B538">
        <v>212</v>
      </c>
      <c r="C538">
        <v>739</v>
      </c>
      <c r="D538">
        <v>537</v>
      </c>
      <c r="E538" t="s">
        <v>328</v>
      </c>
      <c r="F538" t="s">
        <v>0</v>
      </c>
      <c r="G538" t="s">
        <v>2012</v>
      </c>
      <c r="H538">
        <v>1.9179999999999999</v>
      </c>
      <c r="I538">
        <v>59.72</v>
      </c>
      <c r="J538">
        <v>20</v>
      </c>
    </row>
    <row r="539" spans="1:10" x14ac:dyDescent="0.35">
      <c r="A539" t="s">
        <v>16021</v>
      </c>
      <c r="B539">
        <v>146</v>
      </c>
      <c r="C539">
        <v>739</v>
      </c>
      <c r="D539">
        <v>537</v>
      </c>
      <c r="E539" t="s">
        <v>312</v>
      </c>
      <c r="F539" t="s">
        <v>0</v>
      </c>
      <c r="G539" t="s">
        <v>1845</v>
      </c>
      <c r="H539">
        <v>2.75</v>
      </c>
      <c r="I539">
        <v>28.06</v>
      </c>
      <c r="J539">
        <v>32</v>
      </c>
    </row>
    <row r="540" spans="1:10" x14ac:dyDescent="0.35">
      <c r="A540" t="s">
        <v>16022</v>
      </c>
      <c r="B540">
        <v>102</v>
      </c>
      <c r="C540">
        <v>735</v>
      </c>
      <c r="D540">
        <v>539</v>
      </c>
      <c r="E540" t="s">
        <v>312</v>
      </c>
      <c r="F540" t="s">
        <v>0</v>
      </c>
      <c r="G540" t="s">
        <v>3042</v>
      </c>
      <c r="H540">
        <v>3.52</v>
      </c>
      <c r="I540">
        <v>46.81</v>
      </c>
      <c r="J540">
        <v>21</v>
      </c>
    </row>
    <row r="541" spans="1:10" x14ac:dyDescent="0.35">
      <c r="A541" t="s">
        <v>16023</v>
      </c>
      <c r="B541">
        <v>131</v>
      </c>
      <c r="C541">
        <v>734</v>
      </c>
      <c r="D541">
        <v>540</v>
      </c>
      <c r="E541" t="s">
        <v>312</v>
      </c>
      <c r="F541" t="s">
        <v>0</v>
      </c>
      <c r="G541" t="s">
        <v>1973</v>
      </c>
      <c r="H541">
        <v>2.92</v>
      </c>
      <c r="I541">
        <v>41.07</v>
      </c>
      <c r="J541">
        <v>3</v>
      </c>
    </row>
    <row r="542" spans="1:10" x14ac:dyDescent="0.35">
      <c r="A542" t="s">
        <v>16024</v>
      </c>
      <c r="B542">
        <v>46</v>
      </c>
      <c r="C542">
        <v>733</v>
      </c>
      <c r="D542">
        <v>541</v>
      </c>
      <c r="E542" t="s">
        <v>319</v>
      </c>
      <c r="F542" t="s">
        <v>0</v>
      </c>
      <c r="G542" t="s">
        <v>4347</v>
      </c>
      <c r="H542">
        <v>8.0440000000000005</v>
      </c>
      <c r="I542">
        <v>99.47</v>
      </c>
      <c r="J542">
        <v>15</v>
      </c>
    </row>
    <row r="543" spans="1:10" x14ac:dyDescent="0.35">
      <c r="A543" t="s">
        <v>16025</v>
      </c>
      <c r="B543">
        <v>356</v>
      </c>
      <c r="C543">
        <v>732</v>
      </c>
      <c r="D543">
        <v>542</v>
      </c>
      <c r="E543" t="s">
        <v>312</v>
      </c>
      <c r="F543" t="s">
        <v>0</v>
      </c>
      <c r="G543" t="s">
        <v>2520</v>
      </c>
      <c r="H543">
        <v>0.81</v>
      </c>
      <c r="I543">
        <v>37.5</v>
      </c>
      <c r="J543">
        <v>68</v>
      </c>
    </row>
    <row r="544" spans="1:10" x14ac:dyDescent="0.35">
      <c r="A544" t="s">
        <v>16026</v>
      </c>
      <c r="B544">
        <v>113</v>
      </c>
      <c r="C544">
        <v>729</v>
      </c>
      <c r="D544">
        <v>543</v>
      </c>
      <c r="E544" t="s">
        <v>311</v>
      </c>
      <c r="F544" t="s">
        <v>0</v>
      </c>
      <c r="G544" t="s">
        <v>2784</v>
      </c>
      <c r="H544" t="s">
        <v>311</v>
      </c>
      <c r="I544" t="s">
        <v>311</v>
      </c>
      <c r="J544">
        <v>113</v>
      </c>
    </row>
    <row r="545" spans="1:10" x14ac:dyDescent="0.35">
      <c r="A545" t="s">
        <v>16027</v>
      </c>
      <c r="B545">
        <v>131</v>
      </c>
      <c r="C545">
        <v>729</v>
      </c>
      <c r="D545">
        <v>543</v>
      </c>
      <c r="E545" t="s">
        <v>328</v>
      </c>
      <c r="F545" t="s">
        <v>0</v>
      </c>
      <c r="G545" t="s">
        <v>2838</v>
      </c>
      <c r="H545">
        <v>3.331</v>
      </c>
      <c r="I545">
        <v>55.75</v>
      </c>
      <c r="J545">
        <v>54</v>
      </c>
    </row>
    <row r="546" spans="1:10" x14ac:dyDescent="0.35">
      <c r="A546" t="s">
        <v>16028</v>
      </c>
      <c r="B546">
        <v>260</v>
      </c>
      <c r="C546">
        <v>726</v>
      </c>
      <c r="D546">
        <v>545</v>
      </c>
      <c r="E546" t="s">
        <v>334</v>
      </c>
      <c r="F546" t="s">
        <v>0</v>
      </c>
      <c r="G546" t="s">
        <v>16029</v>
      </c>
      <c r="H546">
        <v>1.4119999999999999</v>
      </c>
      <c r="I546">
        <v>16.8</v>
      </c>
      <c r="J546">
        <v>10</v>
      </c>
    </row>
    <row r="547" spans="1:10" x14ac:dyDescent="0.35">
      <c r="A547" t="s">
        <v>16030</v>
      </c>
      <c r="B547">
        <v>216</v>
      </c>
      <c r="C547">
        <v>726</v>
      </c>
      <c r="D547">
        <v>545</v>
      </c>
      <c r="E547" t="s">
        <v>334</v>
      </c>
      <c r="F547" t="s">
        <v>0</v>
      </c>
      <c r="G547" t="s">
        <v>7299</v>
      </c>
      <c r="H547">
        <v>1.8340000000000001</v>
      </c>
      <c r="I547">
        <v>9.33</v>
      </c>
      <c r="J547">
        <v>16</v>
      </c>
    </row>
    <row r="548" spans="1:10" x14ac:dyDescent="0.35">
      <c r="A548" t="s">
        <v>16031</v>
      </c>
      <c r="B548">
        <v>163</v>
      </c>
      <c r="C548">
        <v>719</v>
      </c>
      <c r="D548">
        <v>547</v>
      </c>
      <c r="E548" t="s">
        <v>328</v>
      </c>
      <c r="F548" t="s">
        <v>0</v>
      </c>
      <c r="G548" t="s">
        <v>16032</v>
      </c>
      <c r="H548">
        <v>2.6150000000000002</v>
      </c>
      <c r="I548">
        <v>38.049999999999997</v>
      </c>
      <c r="J548">
        <v>43</v>
      </c>
    </row>
    <row r="549" spans="1:10" x14ac:dyDescent="0.35">
      <c r="A549" t="s">
        <v>16033</v>
      </c>
      <c r="B549">
        <v>217</v>
      </c>
      <c r="C549">
        <v>719</v>
      </c>
      <c r="D549">
        <v>547</v>
      </c>
      <c r="E549" t="s">
        <v>311</v>
      </c>
      <c r="F549" t="s">
        <v>0</v>
      </c>
      <c r="G549" t="s">
        <v>7560</v>
      </c>
      <c r="H549" t="s">
        <v>311</v>
      </c>
      <c r="I549" t="s">
        <v>311</v>
      </c>
      <c r="J549">
        <v>45</v>
      </c>
    </row>
    <row r="550" spans="1:10" x14ac:dyDescent="0.35">
      <c r="A550" t="s">
        <v>16034</v>
      </c>
      <c r="B550">
        <v>111</v>
      </c>
      <c r="C550">
        <v>718</v>
      </c>
      <c r="D550">
        <v>549</v>
      </c>
      <c r="E550" t="s">
        <v>319</v>
      </c>
      <c r="F550" t="s">
        <v>0</v>
      </c>
      <c r="G550" t="s">
        <v>16035</v>
      </c>
      <c r="H550">
        <v>3.879</v>
      </c>
      <c r="I550">
        <v>62.62</v>
      </c>
      <c r="J550">
        <v>47</v>
      </c>
    </row>
    <row r="551" spans="1:10" x14ac:dyDescent="0.35">
      <c r="A551" t="s">
        <v>16036</v>
      </c>
      <c r="B551">
        <v>141</v>
      </c>
      <c r="C551">
        <v>718</v>
      </c>
      <c r="D551">
        <v>549</v>
      </c>
      <c r="E551" t="s">
        <v>328</v>
      </c>
      <c r="F551" t="s">
        <v>0</v>
      </c>
      <c r="G551" t="s">
        <v>2675</v>
      </c>
      <c r="H551">
        <v>2.4710000000000001</v>
      </c>
      <c r="I551">
        <v>63.89</v>
      </c>
      <c r="J551">
        <v>141</v>
      </c>
    </row>
    <row r="552" spans="1:10" x14ac:dyDescent="0.35">
      <c r="A552" t="s">
        <v>16037</v>
      </c>
      <c r="B552">
        <v>100</v>
      </c>
      <c r="C552">
        <v>718</v>
      </c>
      <c r="D552">
        <v>549</v>
      </c>
      <c r="E552" t="s">
        <v>311</v>
      </c>
      <c r="F552" t="s">
        <v>0</v>
      </c>
      <c r="G552" t="s">
        <v>3375</v>
      </c>
      <c r="H552" t="s">
        <v>311</v>
      </c>
      <c r="I552" t="s">
        <v>311</v>
      </c>
      <c r="J552">
        <v>46</v>
      </c>
    </row>
    <row r="553" spans="1:10" x14ac:dyDescent="0.35">
      <c r="A553" t="s">
        <v>16038</v>
      </c>
      <c r="B553">
        <v>84</v>
      </c>
      <c r="C553">
        <v>714</v>
      </c>
      <c r="D553">
        <v>552</v>
      </c>
      <c r="E553" t="s">
        <v>319</v>
      </c>
      <c r="F553" t="s">
        <v>0</v>
      </c>
      <c r="G553" t="s">
        <v>2257</v>
      </c>
      <c r="H553">
        <v>5.15</v>
      </c>
      <c r="I553">
        <v>82.14</v>
      </c>
      <c r="J553">
        <v>24</v>
      </c>
    </row>
    <row r="554" spans="1:10" x14ac:dyDescent="0.35">
      <c r="A554" t="s">
        <v>16039</v>
      </c>
      <c r="B554">
        <v>131</v>
      </c>
      <c r="C554">
        <v>713</v>
      </c>
      <c r="D554">
        <v>553</v>
      </c>
      <c r="E554" t="s">
        <v>312</v>
      </c>
      <c r="F554" t="s">
        <v>0</v>
      </c>
      <c r="G554" t="s">
        <v>1693</v>
      </c>
      <c r="H554">
        <v>3.0569999999999999</v>
      </c>
      <c r="I554">
        <v>38.17</v>
      </c>
      <c r="J554">
        <v>3</v>
      </c>
    </row>
    <row r="555" spans="1:10" x14ac:dyDescent="0.35">
      <c r="A555" t="s">
        <v>16040</v>
      </c>
      <c r="B555">
        <v>176</v>
      </c>
      <c r="C555">
        <v>709</v>
      </c>
      <c r="D555">
        <v>554</v>
      </c>
      <c r="E555" t="s">
        <v>328</v>
      </c>
      <c r="F555" t="s">
        <v>0</v>
      </c>
      <c r="G555" t="s">
        <v>16041</v>
      </c>
      <c r="H555">
        <v>1.82</v>
      </c>
      <c r="I555">
        <v>40.46</v>
      </c>
      <c r="J555">
        <v>41</v>
      </c>
    </row>
    <row r="556" spans="1:10" x14ac:dyDescent="0.35">
      <c r="A556" t="s">
        <v>16042</v>
      </c>
      <c r="B556">
        <v>185</v>
      </c>
      <c r="C556">
        <v>707</v>
      </c>
      <c r="D556">
        <v>555</v>
      </c>
      <c r="E556" t="s">
        <v>312</v>
      </c>
      <c r="F556" t="s">
        <v>0</v>
      </c>
      <c r="G556" t="s">
        <v>2053</v>
      </c>
      <c r="H556">
        <v>2.0270000000000001</v>
      </c>
      <c r="I556">
        <v>48.94</v>
      </c>
      <c r="J556">
        <v>51</v>
      </c>
    </row>
    <row r="557" spans="1:10" x14ac:dyDescent="0.35">
      <c r="A557" t="s">
        <v>16043</v>
      </c>
      <c r="B557">
        <v>243</v>
      </c>
      <c r="C557">
        <v>703</v>
      </c>
      <c r="D557">
        <v>556</v>
      </c>
      <c r="E557" t="s">
        <v>334</v>
      </c>
      <c r="F557" t="s">
        <v>0</v>
      </c>
      <c r="G557" t="s">
        <v>3070</v>
      </c>
      <c r="H557">
        <v>1.472</v>
      </c>
      <c r="I557">
        <v>12.74</v>
      </c>
      <c r="J557">
        <v>18</v>
      </c>
    </row>
    <row r="558" spans="1:10" x14ac:dyDescent="0.35">
      <c r="A558" t="s">
        <v>16044</v>
      </c>
      <c r="B558">
        <v>215</v>
      </c>
      <c r="C558">
        <v>701</v>
      </c>
      <c r="D558">
        <v>557</v>
      </c>
      <c r="E558" t="s">
        <v>328</v>
      </c>
      <c r="F558" t="s">
        <v>0</v>
      </c>
      <c r="G558" t="s">
        <v>7781</v>
      </c>
      <c r="H558">
        <v>2.492</v>
      </c>
      <c r="I558">
        <v>64.489999999999995</v>
      </c>
      <c r="J558">
        <v>75</v>
      </c>
    </row>
    <row r="559" spans="1:10" x14ac:dyDescent="0.35">
      <c r="A559" t="s">
        <v>16045</v>
      </c>
      <c r="B559">
        <v>147</v>
      </c>
      <c r="C559">
        <v>700</v>
      </c>
      <c r="D559">
        <v>558</v>
      </c>
      <c r="E559" t="s">
        <v>312</v>
      </c>
      <c r="F559" t="s">
        <v>0</v>
      </c>
      <c r="G559" t="s">
        <v>2302</v>
      </c>
      <c r="H559">
        <v>2.4119999999999999</v>
      </c>
      <c r="I559">
        <v>26.92</v>
      </c>
      <c r="J559">
        <v>44</v>
      </c>
    </row>
    <row r="560" spans="1:10" x14ac:dyDescent="0.35">
      <c r="A560" t="s">
        <v>16046</v>
      </c>
      <c r="B560">
        <v>144</v>
      </c>
      <c r="C560">
        <v>700</v>
      </c>
      <c r="D560">
        <v>558</v>
      </c>
      <c r="E560" t="s">
        <v>312</v>
      </c>
      <c r="F560" t="s">
        <v>0</v>
      </c>
      <c r="G560" t="s">
        <v>2302</v>
      </c>
      <c r="H560">
        <v>2.5259999999999998</v>
      </c>
      <c r="I560">
        <v>30</v>
      </c>
      <c r="J560">
        <v>41</v>
      </c>
    </row>
    <row r="561" spans="1:10" x14ac:dyDescent="0.35">
      <c r="A561" t="s">
        <v>16047</v>
      </c>
      <c r="B561">
        <v>161</v>
      </c>
      <c r="C561">
        <v>699</v>
      </c>
      <c r="D561">
        <v>560</v>
      </c>
      <c r="E561" t="s">
        <v>311</v>
      </c>
      <c r="F561" t="s">
        <v>0</v>
      </c>
      <c r="G561" t="s">
        <v>2131</v>
      </c>
      <c r="H561" t="s">
        <v>311</v>
      </c>
      <c r="I561" t="s">
        <v>311</v>
      </c>
      <c r="J561">
        <v>29</v>
      </c>
    </row>
    <row r="562" spans="1:10" x14ac:dyDescent="0.35">
      <c r="A562" t="s">
        <v>16048</v>
      </c>
      <c r="B562">
        <v>193</v>
      </c>
      <c r="C562">
        <v>699</v>
      </c>
      <c r="D562">
        <v>560</v>
      </c>
      <c r="E562" t="s">
        <v>312</v>
      </c>
      <c r="F562" t="s">
        <v>0</v>
      </c>
      <c r="G562" t="s">
        <v>2804</v>
      </c>
      <c r="H562">
        <v>1.8380000000000001</v>
      </c>
      <c r="I562">
        <v>22.26</v>
      </c>
      <c r="J562">
        <v>5</v>
      </c>
    </row>
    <row r="563" spans="1:10" x14ac:dyDescent="0.35">
      <c r="A563" t="s">
        <v>16049</v>
      </c>
      <c r="B563">
        <v>43</v>
      </c>
      <c r="C563">
        <v>696</v>
      </c>
      <c r="D563">
        <v>562</v>
      </c>
      <c r="E563" t="s">
        <v>319</v>
      </c>
      <c r="F563" t="s">
        <v>0</v>
      </c>
      <c r="G563" t="s">
        <v>16050</v>
      </c>
      <c r="H563">
        <v>8.6059999999999999</v>
      </c>
      <c r="I563">
        <v>95.23</v>
      </c>
      <c r="J563">
        <v>43</v>
      </c>
    </row>
    <row r="564" spans="1:10" x14ac:dyDescent="0.35">
      <c r="A564" t="s">
        <v>16051</v>
      </c>
      <c r="B564">
        <v>85</v>
      </c>
      <c r="C564">
        <v>693</v>
      </c>
      <c r="D564">
        <v>563</v>
      </c>
      <c r="E564" t="s">
        <v>328</v>
      </c>
      <c r="F564" t="s">
        <v>0</v>
      </c>
      <c r="G564" t="s">
        <v>2962</v>
      </c>
      <c r="H564">
        <v>3.9279999999999999</v>
      </c>
      <c r="I564">
        <v>64.23</v>
      </c>
      <c r="J564">
        <v>46</v>
      </c>
    </row>
    <row r="565" spans="1:10" x14ac:dyDescent="0.35">
      <c r="A565" t="s">
        <v>16052</v>
      </c>
      <c r="B565">
        <v>136</v>
      </c>
      <c r="C565">
        <v>693</v>
      </c>
      <c r="D565">
        <v>563</v>
      </c>
      <c r="E565" t="s">
        <v>328</v>
      </c>
      <c r="F565" t="s">
        <v>0</v>
      </c>
      <c r="G565" t="s">
        <v>15451</v>
      </c>
      <c r="H565">
        <v>2.73</v>
      </c>
      <c r="I565">
        <v>51.9</v>
      </c>
      <c r="J565">
        <v>37</v>
      </c>
    </row>
    <row r="566" spans="1:10" x14ac:dyDescent="0.35">
      <c r="A566" t="s">
        <v>16053</v>
      </c>
      <c r="B566">
        <v>123</v>
      </c>
      <c r="C566">
        <v>689</v>
      </c>
      <c r="D566">
        <v>565</v>
      </c>
      <c r="E566" t="s">
        <v>319</v>
      </c>
      <c r="F566" t="s">
        <v>0</v>
      </c>
      <c r="G566" t="s">
        <v>16054</v>
      </c>
      <c r="H566">
        <v>3.7349999999999999</v>
      </c>
      <c r="I566">
        <v>70.95</v>
      </c>
      <c r="J566">
        <v>123</v>
      </c>
    </row>
    <row r="567" spans="1:10" x14ac:dyDescent="0.35">
      <c r="A567" t="s">
        <v>16055</v>
      </c>
      <c r="B567">
        <v>306</v>
      </c>
      <c r="C567">
        <v>688</v>
      </c>
      <c r="D567">
        <v>566</v>
      </c>
      <c r="E567" t="s">
        <v>334</v>
      </c>
      <c r="F567" t="s">
        <v>0</v>
      </c>
      <c r="G567" t="s">
        <v>2550</v>
      </c>
      <c r="H567">
        <v>1.1259999999999999</v>
      </c>
      <c r="I567">
        <v>25</v>
      </c>
      <c r="J567">
        <v>36</v>
      </c>
    </row>
    <row r="568" spans="1:10" x14ac:dyDescent="0.35">
      <c r="A568" t="s">
        <v>16056</v>
      </c>
      <c r="B568">
        <v>206</v>
      </c>
      <c r="C568">
        <v>687</v>
      </c>
      <c r="D568">
        <v>567</v>
      </c>
      <c r="E568" t="s">
        <v>312</v>
      </c>
      <c r="F568" t="s">
        <v>0</v>
      </c>
      <c r="G568" t="s">
        <v>3956</v>
      </c>
      <c r="H568">
        <v>1.708</v>
      </c>
      <c r="I568">
        <v>31.16</v>
      </c>
      <c r="J568">
        <v>40</v>
      </c>
    </row>
    <row r="569" spans="1:10" x14ac:dyDescent="0.35">
      <c r="A569" t="s">
        <v>16057</v>
      </c>
      <c r="B569">
        <v>191</v>
      </c>
      <c r="C569">
        <v>685</v>
      </c>
      <c r="D569">
        <v>568</v>
      </c>
      <c r="E569" t="s">
        <v>328</v>
      </c>
      <c r="F569" t="s">
        <v>0</v>
      </c>
      <c r="G569" t="s">
        <v>16058</v>
      </c>
      <c r="H569">
        <v>1.6850000000000001</v>
      </c>
      <c r="I569">
        <v>70.930000000000007</v>
      </c>
      <c r="J569">
        <v>56</v>
      </c>
    </row>
    <row r="570" spans="1:10" x14ac:dyDescent="0.35">
      <c r="A570" t="s">
        <v>16059</v>
      </c>
      <c r="B570">
        <v>194</v>
      </c>
      <c r="C570">
        <v>684</v>
      </c>
      <c r="D570">
        <v>569</v>
      </c>
      <c r="E570" t="s">
        <v>328</v>
      </c>
      <c r="F570" t="s">
        <v>0</v>
      </c>
      <c r="G570" t="s">
        <v>1817</v>
      </c>
      <c r="H570">
        <v>1.9710000000000001</v>
      </c>
      <c r="I570">
        <v>37.64</v>
      </c>
      <c r="J570">
        <v>16</v>
      </c>
    </row>
    <row r="571" spans="1:10" x14ac:dyDescent="0.35">
      <c r="A571" t="s">
        <v>16060</v>
      </c>
      <c r="B571">
        <v>169</v>
      </c>
      <c r="C571">
        <v>683</v>
      </c>
      <c r="D571">
        <v>570</v>
      </c>
      <c r="E571" t="s">
        <v>312</v>
      </c>
      <c r="F571" t="s">
        <v>0</v>
      </c>
      <c r="G571" t="s">
        <v>3366</v>
      </c>
      <c r="H571">
        <v>2.1019999999999999</v>
      </c>
      <c r="I571">
        <v>27.39</v>
      </c>
      <c r="J571">
        <v>58</v>
      </c>
    </row>
    <row r="572" spans="1:10" x14ac:dyDescent="0.35">
      <c r="A572" t="s">
        <v>16061</v>
      </c>
      <c r="B572">
        <v>203</v>
      </c>
      <c r="C572">
        <v>682</v>
      </c>
      <c r="D572">
        <v>571</v>
      </c>
      <c r="E572" t="s">
        <v>334</v>
      </c>
      <c r="F572" t="s">
        <v>0</v>
      </c>
      <c r="G572" t="s">
        <v>1815</v>
      </c>
      <c r="H572">
        <v>2.0059999999999998</v>
      </c>
      <c r="I572">
        <v>22.03</v>
      </c>
      <c r="J572">
        <v>36</v>
      </c>
    </row>
    <row r="573" spans="1:10" x14ac:dyDescent="0.35">
      <c r="A573" t="s">
        <v>16062</v>
      </c>
      <c r="B573">
        <v>103</v>
      </c>
      <c r="C573">
        <v>679</v>
      </c>
      <c r="D573">
        <v>572</v>
      </c>
      <c r="E573" t="s">
        <v>319</v>
      </c>
      <c r="F573" t="s">
        <v>0</v>
      </c>
      <c r="G573" t="s">
        <v>16063</v>
      </c>
      <c r="H573">
        <v>2.6139999999999999</v>
      </c>
      <c r="I573">
        <v>56.03</v>
      </c>
      <c r="J573">
        <v>3</v>
      </c>
    </row>
    <row r="574" spans="1:10" x14ac:dyDescent="0.35">
      <c r="A574" t="s">
        <v>16064</v>
      </c>
      <c r="B574">
        <v>117</v>
      </c>
      <c r="C574">
        <v>673</v>
      </c>
      <c r="D574">
        <v>573</v>
      </c>
      <c r="E574" t="s">
        <v>328</v>
      </c>
      <c r="F574" t="s">
        <v>0</v>
      </c>
      <c r="G574" t="s">
        <v>2235</v>
      </c>
      <c r="H574">
        <v>2.8450000000000002</v>
      </c>
      <c r="I574">
        <v>53.6</v>
      </c>
      <c r="J574">
        <v>34</v>
      </c>
    </row>
    <row r="575" spans="1:10" x14ac:dyDescent="0.35">
      <c r="A575" t="s">
        <v>16065</v>
      </c>
      <c r="B575">
        <v>96</v>
      </c>
      <c r="C575">
        <v>670</v>
      </c>
      <c r="D575">
        <v>574</v>
      </c>
      <c r="E575" t="s">
        <v>319</v>
      </c>
      <c r="F575" t="s">
        <v>0</v>
      </c>
      <c r="G575" t="s">
        <v>16066</v>
      </c>
      <c r="H575">
        <v>3.37</v>
      </c>
      <c r="I575">
        <v>72.31</v>
      </c>
      <c r="J575">
        <v>80</v>
      </c>
    </row>
    <row r="576" spans="1:10" x14ac:dyDescent="0.35">
      <c r="A576" t="s">
        <v>16067</v>
      </c>
      <c r="B576">
        <v>293</v>
      </c>
      <c r="C576">
        <v>667</v>
      </c>
      <c r="D576">
        <v>575</v>
      </c>
      <c r="E576" t="s">
        <v>334</v>
      </c>
      <c r="F576" t="s">
        <v>0</v>
      </c>
      <c r="G576" t="s">
        <v>2784</v>
      </c>
      <c r="H576">
        <v>1.21</v>
      </c>
      <c r="I576">
        <v>20.59</v>
      </c>
      <c r="J576">
        <v>45</v>
      </c>
    </row>
    <row r="577" spans="1:10" x14ac:dyDescent="0.35">
      <c r="A577" t="s">
        <v>16068</v>
      </c>
      <c r="B577">
        <v>257</v>
      </c>
      <c r="C577">
        <v>666</v>
      </c>
      <c r="D577">
        <v>576</v>
      </c>
      <c r="E577" t="s">
        <v>311</v>
      </c>
      <c r="F577" t="s">
        <v>0</v>
      </c>
      <c r="G577" t="s">
        <v>1838</v>
      </c>
      <c r="H577" t="s">
        <v>311</v>
      </c>
      <c r="I577" t="s">
        <v>311</v>
      </c>
      <c r="J577">
        <v>5</v>
      </c>
    </row>
    <row r="578" spans="1:10" x14ac:dyDescent="0.35">
      <c r="A578" t="s">
        <v>16069</v>
      </c>
      <c r="B578">
        <v>265</v>
      </c>
      <c r="C578">
        <v>665</v>
      </c>
      <c r="D578">
        <v>577</v>
      </c>
      <c r="E578" t="s">
        <v>334</v>
      </c>
      <c r="F578" t="s">
        <v>0</v>
      </c>
      <c r="G578" t="s">
        <v>1961</v>
      </c>
      <c r="H578">
        <v>1.276</v>
      </c>
      <c r="I578">
        <v>16.850000000000001</v>
      </c>
      <c r="J578">
        <v>15</v>
      </c>
    </row>
    <row r="579" spans="1:10" x14ac:dyDescent="0.35">
      <c r="A579" t="s">
        <v>16070</v>
      </c>
      <c r="B579">
        <v>138</v>
      </c>
      <c r="C579">
        <v>664</v>
      </c>
      <c r="D579">
        <v>578</v>
      </c>
      <c r="E579" t="s">
        <v>312</v>
      </c>
      <c r="F579" t="s">
        <v>0</v>
      </c>
      <c r="G579" t="s">
        <v>3544</v>
      </c>
      <c r="H579">
        <v>2.3809999999999998</v>
      </c>
      <c r="I579">
        <v>32.83</v>
      </c>
      <c r="J579">
        <v>7</v>
      </c>
    </row>
    <row r="580" spans="1:10" x14ac:dyDescent="0.35">
      <c r="A580" t="s">
        <v>16071</v>
      </c>
      <c r="B580">
        <v>127</v>
      </c>
      <c r="C580">
        <v>663</v>
      </c>
      <c r="D580">
        <v>579</v>
      </c>
      <c r="E580" t="s">
        <v>328</v>
      </c>
      <c r="F580" t="s">
        <v>0</v>
      </c>
      <c r="G580" t="s">
        <v>2933</v>
      </c>
      <c r="H580">
        <v>2.532</v>
      </c>
      <c r="I580">
        <v>41.6</v>
      </c>
      <c r="J580">
        <v>8</v>
      </c>
    </row>
    <row r="581" spans="1:10" x14ac:dyDescent="0.35">
      <c r="A581" t="s">
        <v>16072</v>
      </c>
      <c r="B581">
        <v>158</v>
      </c>
      <c r="C581">
        <v>662</v>
      </c>
      <c r="D581">
        <v>580</v>
      </c>
      <c r="E581" t="s">
        <v>312</v>
      </c>
      <c r="F581" t="s">
        <v>0</v>
      </c>
      <c r="G581" t="s">
        <v>3410</v>
      </c>
      <c r="H581">
        <v>1.762</v>
      </c>
      <c r="I581">
        <v>25.27</v>
      </c>
      <c r="J581">
        <v>34</v>
      </c>
    </row>
    <row r="582" spans="1:10" x14ac:dyDescent="0.35">
      <c r="A582" t="s">
        <v>16073</v>
      </c>
      <c r="B582">
        <v>344</v>
      </c>
      <c r="C582">
        <v>662</v>
      </c>
      <c r="D582">
        <v>580</v>
      </c>
      <c r="E582" t="s">
        <v>311</v>
      </c>
      <c r="F582" t="s">
        <v>0</v>
      </c>
      <c r="G582" t="s">
        <v>2202</v>
      </c>
      <c r="H582" t="s">
        <v>311</v>
      </c>
      <c r="I582" t="s">
        <v>311</v>
      </c>
      <c r="J582">
        <v>22</v>
      </c>
    </row>
    <row r="583" spans="1:10" x14ac:dyDescent="0.35">
      <c r="A583" t="s">
        <v>16074</v>
      </c>
      <c r="B583">
        <v>213</v>
      </c>
      <c r="C583">
        <v>662</v>
      </c>
      <c r="D583">
        <v>580</v>
      </c>
      <c r="E583" t="s">
        <v>311</v>
      </c>
      <c r="F583" t="s">
        <v>0</v>
      </c>
      <c r="G583" t="s">
        <v>3026</v>
      </c>
      <c r="H583" t="s">
        <v>311</v>
      </c>
      <c r="I583" t="s">
        <v>311</v>
      </c>
      <c r="J583">
        <v>23</v>
      </c>
    </row>
    <row r="584" spans="1:10" x14ac:dyDescent="0.35">
      <c r="A584" t="s">
        <v>16075</v>
      </c>
      <c r="B584">
        <v>131</v>
      </c>
      <c r="C584">
        <v>660</v>
      </c>
      <c r="D584">
        <v>583</v>
      </c>
      <c r="E584" t="s">
        <v>312</v>
      </c>
      <c r="F584" t="s">
        <v>0</v>
      </c>
      <c r="G584" t="s">
        <v>15584</v>
      </c>
      <c r="H584">
        <v>2.3809999999999998</v>
      </c>
      <c r="I584">
        <v>29.06</v>
      </c>
      <c r="J584">
        <v>55</v>
      </c>
    </row>
    <row r="585" spans="1:10" x14ac:dyDescent="0.35">
      <c r="A585" t="s">
        <v>16076</v>
      </c>
      <c r="B585">
        <v>164</v>
      </c>
      <c r="C585">
        <v>660</v>
      </c>
      <c r="D585">
        <v>583</v>
      </c>
      <c r="E585" t="s">
        <v>312</v>
      </c>
      <c r="F585" t="s">
        <v>0</v>
      </c>
      <c r="G585" t="s">
        <v>15518</v>
      </c>
      <c r="H585">
        <v>1.931</v>
      </c>
      <c r="I585">
        <v>36.9</v>
      </c>
      <c r="J585">
        <v>26</v>
      </c>
    </row>
    <row r="586" spans="1:10" x14ac:dyDescent="0.35">
      <c r="A586" t="s">
        <v>16077</v>
      </c>
      <c r="B586">
        <v>181</v>
      </c>
      <c r="C586">
        <v>660</v>
      </c>
      <c r="D586">
        <v>583</v>
      </c>
      <c r="E586" t="s">
        <v>334</v>
      </c>
      <c r="F586" t="s">
        <v>0</v>
      </c>
      <c r="G586" t="s">
        <v>16078</v>
      </c>
      <c r="H586">
        <v>1.7010000000000001</v>
      </c>
      <c r="I586">
        <v>16.98</v>
      </c>
      <c r="J586">
        <v>67</v>
      </c>
    </row>
    <row r="587" spans="1:10" x14ac:dyDescent="0.35">
      <c r="A587" t="s">
        <v>16079</v>
      </c>
      <c r="B587">
        <v>121</v>
      </c>
      <c r="C587">
        <v>656</v>
      </c>
      <c r="D587">
        <v>586</v>
      </c>
      <c r="E587" t="s">
        <v>328</v>
      </c>
      <c r="F587" t="s">
        <v>0</v>
      </c>
      <c r="G587" t="s">
        <v>8749</v>
      </c>
      <c r="H587">
        <v>2.9510000000000001</v>
      </c>
      <c r="I587">
        <v>60.2</v>
      </c>
      <c r="J587">
        <v>41</v>
      </c>
    </row>
    <row r="588" spans="1:10" x14ac:dyDescent="0.35">
      <c r="A588" t="s">
        <v>16080</v>
      </c>
      <c r="B588">
        <v>129</v>
      </c>
      <c r="C588">
        <v>653</v>
      </c>
      <c r="D588">
        <v>587</v>
      </c>
      <c r="E588" t="s">
        <v>328</v>
      </c>
      <c r="F588" t="s">
        <v>0</v>
      </c>
      <c r="G588" t="s">
        <v>16081</v>
      </c>
      <c r="H588">
        <v>2.5739999999999998</v>
      </c>
      <c r="I588">
        <v>34.369999999999997</v>
      </c>
      <c r="J588">
        <v>61</v>
      </c>
    </row>
    <row r="589" spans="1:10" x14ac:dyDescent="0.35">
      <c r="A589" t="s">
        <v>16082</v>
      </c>
      <c r="B589">
        <v>76</v>
      </c>
      <c r="C589">
        <v>652</v>
      </c>
      <c r="D589">
        <v>588</v>
      </c>
      <c r="E589" t="s">
        <v>328</v>
      </c>
      <c r="F589" t="s">
        <v>0</v>
      </c>
      <c r="G589" t="s">
        <v>1836</v>
      </c>
      <c r="H589">
        <v>5.0780000000000003</v>
      </c>
      <c r="I589">
        <v>53.73</v>
      </c>
      <c r="J589">
        <v>16</v>
      </c>
    </row>
    <row r="590" spans="1:10" x14ac:dyDescent="0.35">
      <c r="A590" t="s">
        <v>16083</v>
      </c>
      <c r="B590">
        <v>115</v>
      </c>
      <c r="C590">
        <v>649</v>
      </c>
      <c r="D590">
        <v>589</v>
      </c>
      <c r="E590" t="s">
        <v>311</v>
      </c>
      <c r="F590" t="s">
        <v>0</v>
      </c>
      <c r="G590" t="s">
        <v>2760</v>
      </c>
      <c r="H590" t="s">
        <v>311</v>
      </c>
      <c r="I590" t="s">
        <v>311</v>
      </c>
      <c r="J590">
        <v>44</v>
      </c>
    </row>
    <row r="591" spans="1:10" x14ac:dyDescent="0.35">
      <c r="A591" t="s">
        <v>16084</v>
      </c>
      <c r="B591">
        <v>145</v>
      </c>
      <c r="C591">
        <v>645</v>
      </c>
      <c r="D591">
        <v>590</v>
      </c>
      <c r="E591" t="s">
        <v>319</v>
      </c>
      <c r="F591" t="s">
        <v>0</v>
      </c>
      <c r="G591" t="s">
        <v>15026</v>
      </c>
      <c r="H591">
        <v>2.0739999999999998</v>
      </c>
      <c r="I591">
        <v>70.42</v>
      </c>
      <c r="J591">
        <v>26</v>
      </c>
    </row>
    <row r="592" spans="1:10" x14ac:dyDescent="0.35">
      <c r="A592" t="s">
        <v>16085</v>
      </c>
      <c r="B592">
        <v>136</v>
      </c>
      <c r="C592">
        <v>645</v>
      </c>
      <c r="D592">
        <v>590</v>
      </c>
      <c r="E592" t="s">
        <v>328</v>
      </c>
      <c r="F592" t="s">
        <v>0</v>
      </c>
      <c r="G592" t="s">
        <v>2071</v>
      </c>
      <c r="H592">
        <v>2.7770000000000001</v>
      </c>
      <c r="I592">
        <v>47.52</v>
      </c>
      <c r="J592">
        <v>29</v>
      </c>
    </row>
    <row r="593" spans="1:10" x14ac:dyDescent="0.35">
      <c r="A593" t="s">
        <v>16086</v>
      </c>
      <c r="B593">
        <v>180</v>
      </c>
      <c r="C593">
        <v>645</v>
      </c>
      <c r="D593">
        <v>590</v>
      </c>
      <c r="E593" t="s">
        <v>312</v>
      </c>
      <c r="F593" t="s">
        <v>0</v>
      </c>
      <c r="G593" t="s">
        <v>16087</v>
      </c>
      <c r="H593">
        <v>1.929</v>
      </c>
      <c r="I593">
        <v>28.26</v>
      </c>
      <c r="J593">
        <v>81</v>
      </c>
    </row>
    <row r="594" spans="1:10" x14ac:dyDescent="0.35">
      <c r="A594" t="s">
        <v>16088</v>
      </c>
      <c r="B594">
        <v>130</v>
      </c>
      <c r="C594">
        <v>645</v>
      </c>
      <c r="D594">
        <v>590</v>
      </c>
      <c r="E594" t="s">
        <v>311</v>
      </c>
      <c r="F594" t="s">
        <v>0</v>
      </c>
      <c r="G594" t="s">
        <v>3331</v>
      </c>
      <c r="H594" t="s">
        <v>311</v>
      </c>
      <c r="I594" t="s">
        <v>311</v>
      </c>
      <c r="J594">
        <v>130</v>
      </c>
    </row>
    <row r="595" spans="1:10" x14ac:dyDescent="0.35">
      <c r="A595" t="s">
        <v>16089</v>
      </c>
      <c r="B595">
        <v>136</v>
      </c>
      <c r="C595">
        <v>644</v>
      </c>
      <c r="D595">
        <v>594</v>
      </c>
      <c r="E595" t="s">
        <v>312</v>
      </c>
      <c r="F595" t="s">
        <v>0</v>
      </c>
      <c r="G595" t="s">
        <v>3026</v>
      </c>
      <c r="H595">
        <v>2.173</v>
      </c>
      <c r="I595">
        <v>41.39</v>
      </c>
      <c r="J595">
        <v>77</v>
      </c>
    </row>
    <row r="596" spans="1:10" x14ac:dyDescent="0.35">
      <c r="A596" t="s">
        <v>16090</v>
      </c>
      <c r="B596">
        <v>160</v>
      </c>
      <c r="C596">
        <v>644</v>
      </c>
      <c r="D596">
        <v>594</v>
      </c>
      <c r="E596" t="s">
        <v>334</v>
      </c>
      <c r="F596" t="s">
        <v>0</v>
      </c>
      <c r="G596" t="s">
        <v>2333</v>
      </c>
      <c r="H596">
        <v>2.1859999999999999</v>
      </c>
      <c r="I596">
        <v>21.37</v>
      </c>
      <c r="J596">
        <v>31</v>
      </c>
    </row>
    <row r="597" spans="1:10" x14ac:dyDescent="0.35">
      <c r="A597" t="s">
        <v>16091</v>
      </c>
      <c r="B597">
        <v>62</v>
      </c>
      <c r="C597">
        <v>644</v>
      </c>
      <c r="D597">
        <v>594</v>
      </c>
      <c r="E597" t="s">
        <v>319</v>
      </c>
      <c r="F597" t="s">
        <v>0</v>
      </c>
      <c r="G597" t="s">
        <v>7781</v>
      </c>
      <c r="H597">
        <v>5.7190000000000003</v>
      </c>
      <c r="I597">
        <v>95.64</v>
      </c>
      <c r="J597">
        <v>38</v>
      </c>
    </row>
    <row r="598" spans="1:10" x14ac:dyDescent="0.35">
      <c r="A598" t="s">
        <v>16092</v>
      </c>
      <c r="B598">
        <v>45</v>
      </c>
      <c r="C598">
        <v>643</v>
      </c>
      <c r="D598">
        <v>597</v>
      </c>
      <c r="E598" t="s">
        <v>319</v>
      </c>
      <c r="F598" t="s">
        <v>0</v>
      </c>
      <c r="G598" t="s">
        <v>3052</v>
      </c>
      <c r="H598">
        <v>8.0709999999999997</v>
      </c>
      <c r="I598">
        <v>98.26</v>
      </c>
      <c r="J598">
        <v>45</v>
      </c>
    </row>
    <row r="599" spans="1:10" x14ac:dyDescent="0.35">
      <c r="A599" t="s">
        <v>16093</v>
      </c>
      <c r="B599">
        <v>170</v>
      </c>
      <c r="C599">
        <v>643</v>
      </c>
      <c r="D599">
        <v>597</v>
      </c>
      <c r="E599" t="s">
        <v>311</v>
      </c>
      <c r="F599" t="s">
        <v>0</v>
      </c>
      <c r="G599" t="s">
        <v>2131</v>
      </c>
      <c r="H599" t="s">
        <v>311</v>
      </c>
      <c r="I599" t="s">
        <v>311</v>
      </c>
      <c r="J599">
        <v>42</v>
      </c>
    </row>
    <row r="600" spans="1:10" x14ac:dyDescent="0.35">
      <c r="A600" t="s">
        <v>16094</v>
      </c>
      <c r="B600">
        <v>258</v>
      </c>
      <c r="C600">
        <v>643</v>
      </c>
      <c r="D600">
        <v>597</v>
      </c>
      <c r="E600" t="s">
        <v>328</v>
      </c>
      <c r="F600" t="s">
        <v>0</v>
      </c>
      <c r="G600" t="s">
        <v>4921</v>
      </c>
      <c r="H600">
        <v>1.9339999999999999</v>
      </c>
      <c r="I600">
        <v>68.28</v>
      </c>
      <c r="J600">
        <v>77</v>
      </c>
    </row>
    <row r="601" spans="1:10" x14ac:dyDescent="0.35">
      <c r="A601" t="s">
        <v>16095</v>
      </c>
      <c r="B601">
        <v>192</v>
      </c>
      <c r="C601">
        <v>641</v>
      </c>
      <c r="D601">
        <v>600</v>
      </c>
      <c r="E601" t="s">
        <v>328</v>
      </c>
      <c r="F601" t="s">
        <v>0</v>
      </c>
      <c r="G601" t="s">
        <v>3446</v>
      </c>
      <c r="H601">
        <v>2.17</v>
      </c>
      <c r="I601">
        <v>60.59</v>
      </c>
      <c r="J601">
        <v>169</v>
      </c>
    </row>
    <row r="602" spans="1:10" x14ac:dyDescent="0.35">
      <c r="A602" t="s">
        <v>16096</v>
      </c>
      <c r="B602">
        <v>71</v>
      </c>
      <c r="C602">
        <v>641</v>
      </c>
      <c r="D602">
        <v>600</v>
      </c>
      <c r="E602" t="s">
        <v>319</v>
      </c>
      <c r="F602" t="s">
        <v>0</v>
      </c>
      <c r="G602" t="s">
        <v>3026</v>
      </c>
      <c r="H602">
        <v>5.5</v>
      </c>
      <c r="I602">
        <v>91.95</v>
      </c>
      <c r="J602">
        <v>29</v>
      </c>
    </row>
    <row r="603" spans="1:10" x14ac:dyDescent="0.35">
      <c r="A603" t="s">
        <v>16097</v>
      </c>
      <c r="B603">
        <v>126</v>
      </c>
      <c r="C603">
        <v>639</v>
      </c>
      <c r="D603">
        <v>602</v>
      </c>
      <c r="E603" t="s">
        <v>328</v>
      </c>
      <c r="F603" t="s">
        <v>0</v>
      </c>
      <c r="G603" t="s">
        <v>6177</v>
      </c>
      <c r="H603">
        <v>3.395</v>
      </c>
      <c r="I603">
        <v>61</v>
      </c>
      <c r="J603">
        <v>57</v>
      </c>
    </row>
    <row r="604" spans="1:10" x14ac:dyDescent="0.35">
      <c r="A604" t="s">
        <v>16098</v>
      </c>
      <c r="B604">
        <v>74</v>
      </c>
      <c r="C604">
        <v>639</v>
      </c>
      <c r="D604">
        <v>602</v>
      </c>
      <c r="E604" t="s">
        <v>328</v>
      </c>
      <c r="F604" t="s">
        <v>0</v>
      </c>
      <c r="G604" t="s">
        <v>2472</v>
      </c>
      <c r="H604">
        <v>4.2779999999999996</v>
      </c>
      <c r="I604">
        <v>51.47</v>
      </c>
      <c r="J604">
        <v>74</v>
      </c>
    </row>
    <row r="605" spans="1:10" x14ac:dyDescent="0.35">
      <c r="A605" t="s">
        <v>16099</v>
      </c>
      <c r="B605">
        <v>174</v>
      </c>
      <c r="C605">
        <v>634</v>
      </c>
      <c r="D605">
        <v>604</v>
      </c>
      <c r="E605" t="s">
        <v>334</v>
      </c>
      <c r="F605" t="s">
        <v>0</v>
      </c>
      <c r="G605" t="s">
        <v>1813</v>
      </c>
      <c r="H605">
        <v>1.7649999999999999</v>
      </c>
      <c r="I605">
        <v>15.65</v>
      </c>
      <c r="J605">
        <v>34</v>
      </c>
    </row>
    <row r="606" spans="1:10" x14ac:dyDescent="0.35">
      <c r="A606" t="s">
        <v>16100</v>
      </c>
      <c r="B606">
        <v>202</v>
      </c>
      <c r="C606">
        <v>633</v>
      </c>
      <c r="D606">
        <v>605</v>
      </c>
      <c r="E606" t="s">
        <v>312</v>
      </c>
      <c r="F606" t="s">
        <v>0</v>
      </c>
      <c r="G606" t="s">
        <v>16101</v>
      </c>
      <c r="H606">
        <v>1.5289999999999999</v>
      </c>
      <c r="I606">
        <v>26.85</v>
      </c>
      <c r="J606">
        <v>12</v>
      </c>
    </row>
    <row r="607" spans="1:10" x14ac:dyDescent="0.35">
      <c r="A607" t="s">
        <v>16102</v>
      </c>
      <c r="B607">
        <v>101</v>
      </c>
      <c r="C607">
        <v>630</v>
      </c>
      <c r="D607">
        <v>606</v>
      </c>
      <c r="E607" t="s">
        <v>328</v>
      </c>
      <c r="F607" t="s">
        <v>0</v>
      </c>
      <c r="G607" t="s">
        <v>16103</v>
      </c>
      <c r="H607">
        <v>2.835</v>
      </c>
      <c r="I607">
        <v>61.42</v>
      </c>
      <c r="J607">
        <v>12</v>
      </c>
    </row>
    <row r="608" spans="1:10" x14ac:dyDescent="0.35">
      <c r="A608" t="s">
        <v>16104</v>
      </c>
      <c r="B608">
        <v>162</v>
      </c>
      <c r="C608">
        <v>627</v>
      </c>
      <c r="D608">
        <v>607</v>
      </c>
      <c r="E608" t="s">
        <v>328</v>
      </c>
      <c r="F608" t="s">
        <v>0</v>
      </c>
      <c r="G608" t="s">
        <v>16105</v>
      </c>
      <c r="H608">
        <v>2.1789999999999998</v>
      </c>
      <c r="I608">
        <v>38.770000000000003</v>
      </c>
      <c r="J608">
        <v>162</v>
      </c>
    </row>
    <row r="609" spans="1:10" x14ac:dyDescent="0.35">
      <c r="A609" t="s">
        <v>16106</v>
      </c>
      <c r="B609">
        <v>153</v>
      </c>
      <c r="C609">
        <v>627</v>
      </c>
      <c r="D609">
        <v>607</v>
      </c>
      <c r="E609" t="s">
        <v>311</v>
      </c>
      <c r="F609" t="s">
        <v>0</v>
      </c>
      <c r="G609" t="s">
        <v>3026</v>
      </c>
      <c r="H609" t="s">
        <v>311</v>
      </c>
      <c r="I609" t="s">
        <v>311</v>
      </c>
      <c r="J609">
        <v>70</v>
      </c>
    </row>
    <row r="610" spans="1:10" x14ac:dyDescent="0.35">
      <c r="A610" t="s">
        <v>16107</v>
      </c>
      <c r="B610">
        <v>156</v>
      </c>
      <c r="C610">
        <v>626</v>
      </c>
      <c r="D610">
        <v>609</v>
      </c>
      <c r="E610" t="s">
        <v>311</v>
      </c>
      <c r="F610" t="s">
        <v>0</v>
      </c>
      <c r="G610" t="s">
        <v>1967</v>
      </c>
      <c r="H610" t="s">
        <v>311</v>
      </c>
      <c r="I610" t="s">
        <v>311</v>
      </c>
      <c r="J610">
        <v>24</v>
      </c>
    </row>
    <row r="611" spans="1:10" x14ac:dyDescent="0.35">
      <c r="A611" t="s">
        <v>16108</v>
      </c>
      <c r="B611">
        <v>230</v>
      </c>
      <c r="C611">
        <v>626</v>
      </c>
      <c r="D611">
        <v>609</v>
      </c>
      <c r="E611" t="s">
        <v>312</v>
      </c>
      <c r="F611" t="s">
        <v>0</v>
      </c>
      <c r="G611" t="s">
        <v>16109</v>
      </c>
      <c r="H611">
        <v>1.784</v>
      </c>
      <c r="I611">
        <v>33.89</v>
      </c>
      <c r="J611">
        <v>18</v>
      </c>
    </row>
    <row r="612" spans="1:10" x14ac:dyDescent="0.35">
      <c r="A612" t="s">
        <v>16110</v>
      </c>
      <c r="B612">
        <v>381</v>
      </c>
      <c r="C612">
        <v>626</v>
      </c>
      <c r="D612">
        <v>609</v>
      </c>
      <c r="E612" t="s">
        <v>334</v>
      </c>
      <c r="F612" t="s">
        <v>0</v>
      </c>
      <c r="G612" t="s">
        <v>3648</v>
      </c>
      <c r="H612">
        <v>0.83599999999999997</v>
      </c>
      <c r="I612">
        <v>7.79</v>
      </c>
      <c r="J612">
        <v>17</v>
      </c>
    </row>
    <row r="613" spans="1:10" x14ac:dyDescent="0.35">
      <c r="A613" t="s">
        <v>16111</v>
      </c>
      <c r="B613">
        <v>72</v>
      </c>
      <c r="C613">
        <v>625</v>
      </c>
      <c r="D613">
        <v>612</v>
      </c>
      <c r="E613" t="s">
        <v>311</v>
      </c>
      <c r="F613" t="s">
        <v>0</v>
      </c>
      <c r="G613" t="s">
        <v>16112</v>
      </c>
      <c r="H613" t="s">
        <v>311</v>
      </c>
      <c r="I613" t="s">
        <v>311</v>
      </c>
      <c r="J613">
        <v>27</v>
      </c>
    </row>
    <row r="614" spans="1:10" x14ac:dyDescent="0.35">
      <c r="A614" t="s">
        <v>16113</v>
      </c>
      <c r="B614">
        <v>102</v>
      </c>
      <c r="C614">
        <v>623</v>
      </c>
      <c r="D614">
        <v>613</v>
      </c>
      <c r="E614" t="s">
        <v>328</v>
      </c>
      <c r="F614" t="s">
        <v>0</v>
      </c>
      <c r="G614" t="s">
        <v>8263</v>
      </c>
      <c r="H614">
        <v>2.867</v>
      </c>
      <c r="I614">
        <v>53.68</v>
      </c>
      <c r="J614">
        <v>51</v>
      </c>
    </row>
    <row r="615" spans="1:10" x14ac:dyDescent="0.35">
      <c r="A615" t="s">
        <v>16114</v>
      </c>
      <c r="B615">
        <v>164</v>
      </c>
      <c r="C615">
        <v>623</v>
      </c>
      <c r="D615">
        <v>613</v>
      </c>
      <c r="E615" t="s">
        <v>334</v>
      </c>
      <c r="F615" t="s">
        <v>0</v>
      </c>
      <c r="G615" t="s">
        <v>2596</v>
      </c>
      <c r="H615">
        <v>2.0070000000000001</v>
      </c>
      <c r="I615">
        <v>17.57</v>
      </c>
      <c r="J615">
        <v>80</v>
      </c>
    </row>
    <row r="616" spans="1:10" x14ac:dyDescent="0.35">
      <c r="A616" t="s">
        <v>16115</v>
      </c>
      <c r="B616">
        <v>273</v>
      </c>
      <c r="C616">
        <v>620</v>
      </c>
      <c r="D616">
        <v>615</v>
      </c>
      <c r="E616" t="s">
        <v>312</v>
      </c>
      <c r="F616" t="s">
        <v>0</v>
      </c>
      <c r="G616" t="s">
        <v>8858</v>
      </c>
      <c r="H616">
        <v>1.462</v>
      </c>
      <c r="I616">
        <v>41.96</v>
      </c>
      <c r="J616">
        <v>119</v>
      </c>
    </row>
    <row r="617" spans="1:10" x14ac:dyDescent="0.35">
      <c r="A617" t="s">
        <v>16116</v>
      </c>
      <c r="B617">
        <v>88</v>
      </c>
      <c r="C617">
        <v>619</v>
      </c>
      <c r="D617">
        <v>616</v>
      </c>
      <c r="E617" t="s">
        <v>328</v>
      </c>
      <c r="F617" t="s">
        <v>0</v>
      </c>
      <c r="G617" t="s">
        <v>2183</v>
      </c>
      <c r="H617">
        <v>3.39</v>
      </c>
      <c r="I617">
        <v>52.04</v>
      </c>
      <c r="J617">
        <v>10</v>
      </c>
    </row>
    <row r="618" spans="1:10" x14ac:dyDescent="0.35">
      <c r="A618" t="s">
        <v>16117</v>
      </c>
      <c r="B618">
        <v>175</v>
      </c>
      <c r="C618">
        <v>617</v>
      </c>
      <c r="D618">
        <v>617</v>
      </c>
      <c r="E618" t="s">
        <v>312</v>
      </c>
      <c r="F618" t="s">
        <v>0</v>
      </c>
      <c r="G618" t="s">
        <v>16118</v>
      </c>
      <c r="H618">
        <v>1.841</v>
      </c>
      <c r="I618">
        <v>37.61</v>
      </c>
      <c r="J618">
        <v>86</v>
      </c>
    </row>
    <row r="619" spans="1:10" x14ac:dyDescent="0.35">
      <c r="A619" t="s">
        <v>16119</v>
      </c>
      <c r="B619">
        <v>93</v>
      </c>
      <c r="C619">
        <v>616</v>
      </c>
      <c r="D619">
        <v>618</v>
      </c>
      <c r="E619" t="s">
        <v>311</v>
      </c>
      <c r="F619" t="s">
        <v>0</v>
      </c>
      <c r="G619" t="s">
        <v>3926</v>
      </c>
      <c r="H619" t="s">
        <v>311</v>
      </c>
      <c r="I619" t="s">
        <v>311</v>
      </c>
      <c r="J619">
        <v>47</v>
      </c>
    </row>
    <row r="620" spans="1:10" x14ac:dyDescent="0.35">
      <c r="A620" t="s">
        <v>16120</v>
      </c>
      <c r="B620">
        <v>167</v>
      </c>
      <c r="C620">
        <v>615</v>
      </c>
      <c r="D620">
        <v>619</v>
      </c>
      <c r="E620" t="s">
        <v>334</v>
      </c>
      <c r="F620" t="s">
        <v>0</v>
      </c>
      <c r="G620" t="s">
        <v>2959</v>
      </c>
      <c r="H620">
        <v>2.069</v>
      </c>
      <c r="I620">
        <v>10</v>
      </c>
      <c r="J620">
        <v>75</v>
      </c>
    </row>
    <row r="621" spans="1:10" x14ac:dyDescent="0.35">
      <c r="A621" t="s">
        <v>16121</v>
      </c>
      <c r="B621">
        <v>254</v>
      </c>
      <c r="C621">
        <v>614</v>
      </c>
      <c r="D621">
        <v>620</v>
      </c>
      <c r="E621" t="s">
        <v>312</v>
      </c>
      <c r="F621" t="s">
        <v>0</v>
      </c>
      <c r="G621" t="s">
        <v>3956</v>
      </c>
      <c r="H621">
        <v>1.484</v>
      </c>
      <c r="I621">
        <v>26.97</v>
      </c>
      <c r="J621">
        <v>67</v>
      </c>
    </row>
    <row r="622" spans="1:10" x14ac:dyDescent="0.35">
      <c r="A622" t="s">
        <v>16122</v>
      </c>
      <c r="B622">
        <v>72</v>
      </c>
      <c r="C622">
        <v>613</v>
      </c>
      <c r="D622">
        <v>621</v>
      </c>
      <c r="E622" t="s">
        <v>319</v>
      </c>
      <c r="F622" t="s">
        <v>0</v>
      </c>
      <c r="G622" t="s">
        <v>6453</v>
      </c>
      <c r="H622">
        <v>6.3780000000000001</v>
      </c>
      <c r="I622">
        <v>92.93</v>
      </c>
      <c r="J622">
        <v>72</v>
      </c>
    </row>
    <row r="623" spans="1:10" x14ac:dyDescent="0.35">
      <c r="A623" t="s">
        <v>16123</v>
      </c>
      <c r="B623">
        <v>88</v>
      </c>
      <c r="C623">
        <v>612</v>
      </c>
      <c r="D623">
        <v>622</v>
      </c>
      <c r="E623" t="s">
        <v>328</v>
      </c>
      <c r="F623" t="s">
        <v>0</v>
      </c>
      <c r="G623" t="s">
        <v>15505</v>
      </c>
      <c r="H623">
        <v>3.964</v>
      </c>
      <c r="I623">
        <v>63.83</v>
      </c>
      <c r="J623">
        <v>1</v>
      </c>
    </row>
    <row r="624" spans="1:10" x14ac:dyDescent="0.35">
      <c r="A624" t="s">
        <v>16124</v>
      </c>
      <c r="B624">
        <v>203</v>
      </c>
      <c r="C624">
        <v>610</v>
      </c>
      <c r="D624">
        <v>623</v>
      </c>
      <c r="E624" t="s">
        <v>334</v>
      </c>
      <c r="F624" t="s">
        <v>0</v>
      </c>
      <c r="G624" t="s">
        <v>3026</v>
      </c>
      <c r="H624">
        <v>1.5</v>
      </c>
      <c r="I624">
        <v>18.91</v>
      </c>
      <c r="J624">
        <v>33</v>
      </c>
    </row>
    <row r="625" spans="1:10" x14ac:dyDescent="0.35">
      <c r="A625" t="s">
        <v>16125</v>
      </c>
      <c r="B625">
        <v>100</v>
      </c>
      <c r="C625">
        <v>610</v>
      </c>
      <c r="D625">
        <v>623</v>
      </c>
      <c r="E625" t="s">
        <v>328</v>
      </c>
      <c r="F625" t="s">
        <v>0</v>
      </c>
      <c r="G625" t="s">
        <v>1938</v>
      </c>
      <c r="H625">
        <v>3.6949999999999998</v>
      </c>
      <c r="I625">
        <v>52.23</v>
      </c>
      <c r="J625">
        <v>30</v>
      </c>
    </row>
    <row r="626" spans="1:10" x14ac:dyDescent="0.35">
      <c r="A626" t="s">
        <v>16126</v>
      </c>
      <c r="B626">
        <v>166</v>
      </c>
      <c r="C626">
        <v>610</v>
      </c>
      <c r="D626">
        <v>623</v>
      </c>
      <c r="E626" t="s">
        <v>328</v>
      </c>
      <c r="F626" t="s">
        <v>0</v>
      </c>
      <c r="G626" t="s">
        <v>3819</v>
      </c>
      <c r="H626">
        <v>2.0449999999999999</v>
      </c>
      <c r="I626">
        <v>52.9</v>
      </c>
      <c r="J626">
        <v>57</v>
      </c>
    </row>
    <row r="627" spans="1:10" x14ac:dyDescent="0.35">
      <c r="A627" t="s">
        <v>16127</v>
      </c>
      <c r="B627">
        <v>114</v>
      </c>
      <c r="C627">
        <v>610</v>
      </c>
      <c r="D627">
        <v>623</v>
      </c>
      <c r="E627" t="s">
        <v>328</v>
      </c>
      <c r="F627" t="s">
        <v>0</v>
      </c>
      <c r="G627" t="s">
        <v>4077</v>
      </c>
      <c r="H627">
        <v>2.6669999999999998</v>
      </c>
      <c r="I627">
        <v>62.92</v>
      </c>
      <c r="J627">
        <v>28</v>
      </c>
    </row>
    <row r="628" spans="1:10" x14ac:dyDescent="0.35">
      <c r="A628" t="s">
        <v>16128</v>
      </c>
      <c r="B628">
        <v>146</v>
      </c>
      <c r="C628">
        <v>609</v>
      </c>
      <c r="D628">
        <v>627</v>
      </c>
      <c r="E628" t="s">
        <v>311</v>
      </c>
      <c r="F628" t="s">
        <v>0</v>
      </c>
      <c r="G628" t="s">
        <v>2739</v>
      </c>
      <c r="H628" t="s">
        <v>311</v>
      </c>
      <c r="I628" t="s">
        <v>311</v>
      </c>
      <c r="J628">
        <v>15</v>
      </c>
    </row>
    <row r="629" spans="1:10" x14ac:dyDescent="0.35">
      <c r="A629" t="s">
        <v>16129</v>
      </c>
      <c r="B629">
        <v>157</v>
      </c>
      <c r="C629">
        <v>607</v>
      </c>
      <c r="D629">
        <v>628</v>
      </c>
      <c r="E629" t="s">
        <v>334</v>
      </c>
      <c r="F629" t="s">
        <v>0</v>
      </c>
      <c r="G629" t="s">
        <v>16130</v>
      </c>
      <c r="H629">
        <v>2.3849999999999998</v>
      </c>
      <c r="I629">
        <v>19.12</v>
      </c>
      <c r="J629">
        <v>15</v>
      </c>
    </row>
    <row r="630" spans="1:10" x14ac:dyDescent="0.35">
      <c r="A630" t="s">
        <v>16131</v>
      </c>
      <c r="B630">
        <v>99</v>
      </c>
      <c r="C630">
        <v>607</v>
      </c>
      <c r="D630">
        <v>628</v>
      </c>
      <c r="E630" t="s">
        <v>312</v>
      </c>
      <c r="F630" t="s">
        <v>0</v>
      </c>
      <c r="G630" t="s">
        <v>2063</v>
      </c>
      <c r="H630">
        <v>3.5529999999999999</v>
      </c>
      <c r="I630">
        <v>38.01</v>
      </c>
      <c r="J630">
        <v>98</v>
      </c>
    </row>
    <row r="631" spans="1:10" x14ac:dyDescent="0.35">
      <c r="A631" t="s">
        <v>16132</v>
      </c>
      <c r="B631">
        <v>120</v>
      </c>
      <c r="C631">
        <v>606</v>
      </c>
      <c r="D631">
        <v>630</v>
      </c>
      <c r="E631" t="s">
        <v>312</v>
      </c>
      <c r="F631" t="s">
        <v>0</v>
      </c>
      <c r="G631" t="s">
        <v>1938</v>
      </c>
      <c r="H631">
        <v>2.3250000000000002</v>
      </c>
      <c r="I631">
        <v>34.92</v>
      </c>
      <c r="J631">
        <v>12</v>
      </c>
    </row>
    <row r="632" spans="1:10" x14ac:dyDescent="0.35">
      <c r="A632" t="s">
        <v>16133</v>
      </c>
      <c r="B632">
        <v>123</v>
      </c>
      <c r="C632">
        <v>606</v>
      </c>
      <c r="D632">
        <v>630</v>
      </c>
      <c r="E632" t="s">
        <v>311</v>
      </c>
      <c r="F632" t="s">
        <v>0</v>
      </c>
      <c r="G632" t="s">
        <v>14900</v>
      </c>
      <c r="H632" t="s">
        <v>311</v>
      </c>
      <c r="I632" t="s">
        <v>311</v>
      </c>
      <c r="J632">
        <v>37</v>
      </c>
    </row>
    <row r="633" spans="1:10" x14ac:dyDescent="0.35">
      <c r="A633" t="s">
        <v>16134</v>
      </c>
      <c r="B633">
        <v>202</v>
      </c>
      <c r="C633">
        <v>606</v>
      </c>
      <c r="D633">
        <v>630</v>
      </c>
      <c r="E633" t="s">
        <v>334</v>
      </c>
      <c r="F633" t="s">
        <v>0</v>
      </c>
      <c r="G633" t="s">
        <v>3619</v>
      </c>
      <c r="H633">
        <v>1.3580000000000001</v>
      </c>
      <c r="I633">
        <v>9.6300000000000008</v>
      </c>
      <c r="J633">
        <v>48</v>
      </c>
    </row>
    <row r="634" spans="1:10" x14ac:dyDescent="0.35">
      <c r="A634" t="s">
        <v>16135</v>
      </c>
      <c r="B634">
        <v>145</v>
      </c>
      <c r="C634">
        <v>604</v>
      </c>
      <c r="D634">
        <v>633</v>
      </c>
      <c r="E634" t="s">
        <v>312</v>
      </c>
      <c r="F634" t="s">
        <v>0</v>
      </c>
      <c r="G634" t="s">
        <v>1938</v>
      </c>
      <c r="H634">
        <v>2.23</v>
      </c>
      <c r="I634">
        <v>32.68</v>
      </c>
      <c r="J634">
        <v>42</v>
      </c>
    </row>
    <row r="635" spans="1:10" x14ac:dyDescent="0.35">
      <c r="A635" t="s">
        <v>16136</v>
      </c>
      <c r="B635">
        <v>133</v>
      </c>
      <c r="C635">
        <v>603</v>
      </c>
      <c r="D635">
        <v>634</v>
      </c>
      <c r="E635" t="s">
        <v>312</v>
      </c>
      <c r="F635" t="s">
        <v>0</v>
      </c>
      <c r="G635" t="s">
        <v>2801</v>
      </c>
      <c r="H635">
        <v>2.411</v>
      </c>
      <c r="I635">
        <v>46.47</v>
      </c>
      <c r="J635">
        <v>24</v>
      </c>
    </row>
    <row r="636" spans="1:10" x14ac:dyDescent="0.35">
      <c r="A636" t="s">
        <v>16137</v>
      </c>
      <c r="B636">
        <v>244</v>
      </c>
      <c r="C636">
        <v>599</v>
      </c>
      <c r="D636">
        <v>635</v>
      </c>
      <c r="E636" t="s">
        <v>312</v>
      </c>
      <c r="F636" t="s">
        <v>0</v>
      </c>
      <c r="G636" t="s">
        <v>2379</v>
      </c>
      <c r="H636">
        <v>2.0739999999999998</v>
      </c>
      <c r="I636">
        <v>48.53</v>
      </c>
      <c r="J636">
        <v>15</v>
      </c>
    </row>
    <row r="637" spans="1:10" x14ac:dyDescent="0.35">
      <c r="A637" t="s">
        <v>16138</v>
      </c>
      <c r="B637">
        <v>128</v>
      </c>
      <c r="C637">
        <v>599</v>
      </c>
      <c r="D637">
        <v>635</v>
      </c>
      <c r="E637" t="s">
        <v>328</v>
      </c>
      <c r="F637" t="s">
        <v>0</v>
      </c>
      <c r="G637" t="s">
        <v>1724</v>
      </c>
      <c r="H637">
        <v>2.4750000000000001</v>
      </c>
      <c r="I637">
        <v>67.239999999999995</v>
      </c>
      <c r="J637">
        <v>22</v>
      </c>
    </row>
    <row r="638" spans="1:10" x14ac:dyDescent="0.35">
      <c r="A638" t="s">
        <v>16139</v>
      </c>
      <c r="B638">
        <v>167</v>
      </c>
      <c r="C638">
        <v>594</v>
      </c>
      <c r="D638">
        <v>637</v>
      </c>
      <c r="E638" t="s">
        <v>328</v>
      </c>
      <c r="F638" t="s">
        <v>0</v>
      </c>
      <c r="G638" t="s">
        <v>16140</v>
      </c>
      <c r="H638">
        <v>2.0590000000000002</v>
      </c>
      <c r="I638">
        <v>31.8</v>
      </c>
      <c r="J638">
        <v>53</v>
      </c>
    </row>
    <row r="639" spans="1:10" x14ac:dyDescent="0.35">
      <c r="A639" t="s">
        <v>16141</v>
      </c>
      <c r="B639">
        <v>317</v>
      </c>
      <c r="C639">
        <v>593</v>
      </c>
      <c r="D639">
        <v>638</v>
      </c>
      <c r="E639" t="s">
        <v>334</v>
      </c>
      <c r="F639" t="s">
        <v>0</v>
      </c>
      <c r="G639" t="s">
        <v>14561</v>
      </c>
      <c r="H639">
        <v>0.94699999999999995</v>
      </c>
      <c r="I639">
        <v>18.22</v>
      </c>
      <c r="J639">
        <v>34</v>
      </c>
    </row>
    <row r="640" spans="1:10" x14ac:dyDescent="0.35">
      <c r="A640" t="s">
        <v>16142</v>
      </c>
      <c r="B640">
        <v>186</v>
      </c>
      <c r="C640">
        <v>593</v>
      </c>
      <c r="D640">
        <v>638</v>
      </c>
      <c r="E640" t="s">
        <v>334</v>
      </c>
      <c r="F640" t="s">
        <v>0</v>
      </c>
      <c r="G640" t="s">
        <v>2077</v>
      </c>
      <c r="H640">
        <v>1.36</v>
      </c>
      <c r="I640">
        <v>12.69</v>
      </c>
      <c r="J640">
        <v>44</v>
      </c>
    </row>
    <row r="641" spans="1:10" x14ac:dyDescent="0.35">
      <c r="A641" t="s">
        <v>16143</v>
      </c>
      <c r="B641">
        <v>128</v>
      </c>
      <c r="C641">
        <v>592</v>
      </c>
      <c r="D641">
        <v>640</v>
      </c>
      <c r="E641" t="s">
        <v>334</v>
      </c>
      <c r="F641" t="s">
        <v>0</v>
      </c>
      <c r="G641" t="s">
        <v>6246</v>
      </c>
      <c r="H641">
        <v>2.3250000000000002</v>
      </c>
      <c r="I641">
        <v>17.649999999999999</v>
      </c>
      <c r="J641">
        <v>9</v>
      </c>
    </row>
    <row r="642" spans="1:10" x14ac:dyDescent="0.35">
      <c r="A642" t="s">
        <v>16144</v>
      </c>
      <c r="B642">
        <v>163</v>
      </c>
      <c r="C642">
        <v>591</v>
      </c>
      <c r="D642">
        <v>641</v>
      </c>
      <c r="E642" t="s">
        <v>312</v>
      </c>
      <c r="F642" t="s">
        <v>0</v>
      </c>
      <c r="G642" t="s">
        <v>16145</v>
      </c>
      <c r="H642">
        <v>1.907</v>
      </c>
      <c r="I642">
        <v>26.89</v>
      </c>
      <c r="J642">
        <v>41</v>
      </c>
    </row>
    <row r="643" spans="1:10" x14ac:dyDescent="0.35">
      <c r="A643" t="s">
        <v>16146</v>
      </c>
      <c r="B643">
        <v>175</v>
      </c>
      <c r="C643">
        <v>590</v>
      </c>
      <c r="D643">
        <v>642</v>
      </c>
      <c r="E643" t="s">
        <v>319</v>
      </c>
      <c r="F643" t="s">
        <v>0</v>
      </c>
      <c r="G643" t="s">
        <v>9482</v>
      </c>
      <c r="H643">
        <v>1.8819999999999999</v>
      </c>
      <c r="I643">
        <v>81.55</v>
      </c>
      <c r="J643">
        <v>34</v>
      </c>
    </row>
    <row r="644" spans="1:10" x14ac:dyDescent="0.35">
      <c r="A644" t="s">
        <v>16147</v>
      </c>
      <c r="B644">
        <v>95</v>
      </c>
      <c r="C644">
        <v>590</v>
      </c>
      <c r="D644">
        <v>642</v>
      </c>
      <c r="E644" t="s">
        <v>328</v>
      </c>
      <c r="F644" t="s">
        <v>0</v>
      </c>
      <c r="G644" t="s">
        <v>16148</v>
      </c>
      <c r="H644">
        <v>3.0219999999999998</v>
      </c>
      <c r="I644">
        <v>52.12</v>
      </c>
      <c r="J644">
        <v>11</v>
      </c>
    </row>
    <row r="645" spans="1:10" x14ac:dyDescent="0.35">
      <c r="A645" t="s">
        <v>16149</v>
      </c>
      <c r="B645">
        <v>122</v>
      </c>
      <c r="C645">
        <v>589</v>
      </c>
      <c r="D645">
        <v>644</v>
      </c>
      <c r="E645" t="s">
        <v>328</v>
      </c>
      <c r="F645" t="s">
        <v>0</v>
      </c>
      <c r="G645" t="s">
        <v>16150</v>
      </c>
      <c r="H645">
        <v>3.1469999999999998</v>
      </c>
      <c r="I645">
        <v>59.35</v>
      </c>
      <c r="J645">
        <v>122</v>
      </c>
    </row>
    <row r="646" spans="1:10" x14ac:dyDescent="0.35">
      <c r="A646" t="s">
        <v>16151</v>
      </c>
      <c r="B646">
        <v>246</v>
      </c>
      <c r="C646">
        <v>589</v>
      </c>
      <c r="D646">
        <v>644</v>
      </c>
      <c r="E646" t="s">
        <v>312</v>
      </c>
      <c r="F646" t="s">
        <v>0</v>
      </c>
      <c r="G646" t="s">
        <v>2550</v>
      </c>
      <c r="H646">
        <v>1.2350000000000001</v>
      </c>
      <c r="I646">
        <v>27.94</v>
      </c>
      <c r="J646">
        <v>79</v>
      </c>
    </row>
    <row r="647" spans="1:10" x14ac:dyDescent="0.35">
      <c r="A647" t="s">
        <v>16152</v>
      </c>
      <c r="B647">
        <v>79</v>
      </c>
      <c r="C647">
        <v>589</v>
      </c>
      <c r="D647">
        <v>644</v>
      </c>
      <c r="E647" t="s">
        <v>319</v>
      </c>
      <c r="F647" t="s">
        <v>0</v>
      </c>
      <c r="G647" t="s">
        <v>3544</v>
      </c>
      <c r="H647">
        <v>4.9710000000000001</v>
      </c>
      <c r="I647">
        <v>72.83</v>
      </c>
      <c r="J647">
        <v>78</v>
      </c>
    </row>
    <row r="648" spans="1:10" x14ac:dyDescent="0.35">
      <c r="A648" t="s">
        <v>16153</v>
      </c>
      <c r="B648">
        <v>103</v>
      </c>
      <c r="C648">
        <v>587</v>
      </c>
      <c r="D648">
        <v>647</v>
      </c>
      <c r="E648" t="s">
        <v>328</v>
      </c>
      <c r="F648" t="s">
        <v>0</v>
      </c>
      <c r="G648" t="s">
        <v>16154</v>
      </c>
      <c r="H648">
        <v>2.9580000000000002</v>
      </c>
      <c r="I648">
        <v>49.9</v>
      </c>
      <c r="J648">
        <v>78</v>
      </c>
    </row>
    <row r="649" spans="1:10" x14ac:dyDescent="0.35">
      <c r="A649" t="s">
        <v>16155</v>
      </c>
      <c r="B649">
        <v>142</v>
      </c>
      <c r="C649">
        <v>586</v>
      </c>
      <c r="D649">
        <v>648</v>
      </c>
      <c r="E649" t="s">
        <v>312</v>
      </c>
      <c r="F649" t="s">
        <v>0</v>
      </c>
      <c r="G649" t="s">
        <v>1967</v>
      </c>
      <c r="H649">
        <v>2.6030000000000002</v>
      </c>
      <c r="I649">
        <v>39.840000000000003</v>
      </c>
      <c r="J649">
        <v>33</v>
      </c>
    </row>
    <row r="650" spans="1:10" x14ac:dyDescent="0.35">
      <c r="A650" t="s">
        <v>16156</v>
      </c>
      <c r="B650">
        <v>97</v>
      </c>
      <c r="C650">
        <v>586</v>
      </c>
      <c r="D650">
        <v>648</v>
      </c>
      <c r="E650" t="s">
        <v>328</v>
      </c>
      <c r="F650" t="s">
        <v>0</v>
      </c>
      <c r="G650" t="s">
        <v>3026</v>
      </c>
      <c r="H650">
        <v>3.2040000000000002</v>
      </c>
      <c r="I650">
        <v>70.599999999999994</v>
      </c>
      <c r="J650">
        <v>14</v>
      </c>
    </row>
    <row r="651" spans="1:10" x14ac:dyDescent="0.35">
      <c r="A651" t="s">
        <v>16157</v>
      </c>
      <c r="B651">
        <v>222</v>
      </c>
      <c r="C651">
        <v>586</v>
      </c>
      <c r="D651">
        <v>648</v>
      </c>
      <c r="E651" t="s">
        <v>328</v>
      </c>
      <c r="F651" t="s">
        <v>0</v>
      </c>
      <c r="G651" t="s">
        <v>3926</v>
      </c>
      <c r="H651">
        <v>2.4940000000000002</v>
      </c>
      <c r="I651">
        <v>61.71</v>
      </c>
      <c r="J651">
        <v>16</v>
      </c>
    </row>
    <row r="652" spans="1:10" x14ac:dyDescent="0.35">
      <c r="A652" t="s">
        <v>16158</v>
      </c>
      <c r="B652">
        <v>117</v>
      </c>
      <c r="C652">
        <v>585</v>
      </c>
      <c r="D652">
        <v>651</v>
      </c>
      <c r="E652" t="s">
        <v>328</v>
      </c>
      <c r="F652" t="s">
        <v>0</v>
      </c>
      <c r="G652" t="s">
        <v>4347</v>
      </c>
      <c r="H652">
        <v>3.2559999999999998</v>
      </c>
      <c r="I652">
        <v>65.430000000000007</v>
      </c>
      <c r="J652">
        <v>21</v>
      </c>
    </row>
    <row r="653" spans="1:10" x14ac:dyDescent="0.35">
      <c r="A653" t="s">
        <v>16159</v>
      </c>
      <c r="B653">
        <v>254</v>
      </c>
      <c r="C653">
        <v>584</v>
      </c>
      <c r="D653">
        <v>652</v>
      </c>
      <c r="E653" t="s">
        <v>334</v>
      </c>
      <c r="F653" t="s">
        <v>0</v>
      </c>
      <c r="G653" t="s">
        <v>3446</v>
      </c>
      <c r="H653">
        <v>1.3</v>
      </c>
      <c r="I653">
        <v>17.54</v>
      </c>
      <c r="J653">
        <v>46</v>
      </c>
    </row>
    <row r="654" spans="1:10" x14ac:dyDescent="0.35">
      <c r="A654" t="s">
        <v>16160</v>
      </c>
      <c r="B654">
        <v>167</v>
      </c>
      <c r="C654">
        <v>583</v>
      </c>
      <c r="D654">
        <v>653</v>
      </c>
      <c r="E654" t="s">
        <v>319</v>
      </c>
      <c r="F654" t="s">
        <v>0</v>
      </c>
      <c r="G654" t="s">
        <v>7560</v>
      </c>
      <c r="H654">
        <v>2.5790000000000002</v>
      </c>
      <c r="I654">
        <v>77.91</v>
      </c>
      <c r="J654">
        <v>48</v>
      </c>
    </row>
    <row r="655" spans="1:10" x14ac:dyDescent="0.35">
      <c r="A655" t="s">
        <v>16161</v>
      </c>
      <c r="B655">
        <v>81</v>
      </c>
      <c r="C655">
        <v>583</v>
      </c>
      <c r="D655">
        <v>653</v>
      </c>
      <c r="E655" t="s">
        <v>311</v>
      </c>
      <c r="F655" t="s">
        <v>0</v>
      </c>
      <c r="G655" t="s">
        <v>2063</v>
      </c>
      <c r="H655" t="s">
        <v>311</v>
      </c>
      <c r="I655" t="s">
        <v>311</v>
      </c>
      <c r="J655">
        <v>21</v>
      </c>
    </row>
    <row r="656" spans="1:10" x14ac:dyDescent="0.35">
      <c r="A656" t="s">
        <v>16162</v>
      </c>
      <c r="B656">
        <v>70</v>
      </c>
      <c r="C656">
        <v>582</v>
      </c>
      <c r="D656">
        <v>655</v>
      </c>
      <c r="E656" t="s">
        <v>319</v>
      </c>
      <c r="F656" t="s">
        <v>0</v>
      </c>
      <c r="G656" t="s">
        <v>15751</v>
      </c>
      <c r="H656">
        <v>4.694</v>
      </c>
      <c r="I656">
        <v>73.81</v>
      </c>
      <c r="J656">
        <v>38</v>
      </c>
    </row>
    <row r="657" spans="1:10" x14ac:dyDescent="0.35">
      <c r="A657" t="s">
        <v>16163</v>
      </c>
      <c r="B657">
        <v>90</v>
      </c>
      <c r="C657">
        <v>581</v>
      </c>
      <c r="D657">
        <v>656</v>
      </c>
      <c r="E657" t="s">
        <v>319</v>
      </c>
      <c r="F657" t="s">
        <v>0</v>
      </c>
      <c r="G657" t="s">
        <v>16032</v>
      </c>
      <c r="H657">
        <v>3.5059999999999998</v>
      </c>
      <c r="I657">
        <v>50.58</v>
      </c>
      <c r="J657">
        <v>45</v>
      </c>
    </row>
    <row r="658" spans="1:10" x14ac:dyDescent="0.35">
      <c r="A658" t="s">
        <v>16164</v>
      </c>
      <c r="B658">
        <v>59</v>
      </c>
      <c r="C658">
        <v>580</v>
      </c>
      <c r="D658">
        <v>657</v>
      </c>
      <c r="E658" t="s">
        <v>319</v>
      </c>
      <c r="F658" t="s">
        <v>0</v>
      </c>
      <c r="G658" t="s">
        <v>16165</v>
      </c>
      <c r="H658">
        <v>5.3280000000000003</v>
      </c>
      <c r="I658">
        <v>63.06</v>
      </c>
      <c r="J658">
        <v>8</v>
      </c>
    </row>
    <row r="659" spans="1:10" x14ac:dyDescent="0.35">
      <c r="A659" t="s">
        <v>16166</v>
      </c>
      <c r="B659">
        <v>100</v>
      </c>
      <c r="C659">
        <v>579</v>
      </c>
      <c r="D659">
        <v>658</v>
      </c>
      <c r="E659" t="s">
        <v>328</v>
      </c>
      <c r="F659" t="s">
        <v>0</v>
      </c>
      <c r="G659" t="s">
        <v>16167</v>
      </c>
      <c r="H659">
        <v>3</v>
      </c>
      <c r="I659">
        <v>70.59</v>
      </c>
      <c r="J659">
        <v>40</v>
      </c>
    </row>
    <row r="660" spans="1:10" x14ac:dyDescent="0.35">
      <c r="A660" t="s">
        <v>16168</v>
      </c>
      <c r="B660">
        <v>118</v>
      </c>
      <c r="C660">
        <v>579</v>
      </c>
      <c r="D660">
        <v>658</v>
      </c>
      <c r="E660" t="s">
        <v>312</v>
      </c>
      <c r="F660" t="s">
        <v>0</v>
      </c>
      <c r="G660" t="s">
        <v>16169</v>
      </c>
      <c r="H660">
        <v>2.4209999999999998</v>
      </c>
      <c r="I660">
        <v>35.200000000000003</v>
      </c>
      <c r="J660">
        <v>10</v>
      </c>
    </row>
    <row r="661" spans="1:10" x14ac:dyDescent="0.35">
      <c r="A661" t="s">
        <v>16170</v>
      </c>
      <c r="B661">
        <v>229</v>
      </c>
      <c r="C661">
        <v>579</v>
      </c>
      <c r="D661">
        <v>658</v>
      </c>
      <c r="E661" t="s">
        <v>311</v>
      </c>
      <c r="F661" t="s">
        <v>0</v>
      </c>
      <c r="G661" t="s">
        <v>2520</v>
      </c>
      <c r="H661" t="s">
        <v>311</v>
      </c>
      <c r="I661" t="s">
        <v>311</v>
      </c>
      <c r="J661">
        <v>12</v>
      </c>
    </row>
    <row r="662" spans="1:10" x14ac:dyDescent="0.35">
      <c r="A662" t="s">
        <v>16171</v>
      </c>
      <c r="B662">
        <v>159</v>
      </c>
      <c r="C662">
        <v>575</v>
      </c>
      <c r="D662">
        <v>661</v>
      </c>
      <c r="E662" t="s">
        <v>312</v>
      </c>
      <c r="F662" t="s">
        <v>0</v>
      </c>
      <c r="G662" t="s">
        <v>7676</v>
      </c>
      <c r="H662">
        <v>1.93</v>
      </c>
      <c r="I662">
        <v>46.59</v>
      </c>
      <c r="J662">
        <v>88</v>
      </c>
    </row>
    <row r="663" spans="1:10" x14ac:dyDescent="0.35">
      <c r="A663" t="s">
        <v>16172</v>
      </c>
      <c r="B663">
        <v>82</v>
      </c>
      <c r="C663">
        <v>573</v>
      </c>
      <c r="D663">
        <v>662</v>
      </c>
      <c r="E663" t="s">
        <v>328</v>
      </c>
      <c r="F663" t="s">
        <v>0</v>
      </c>
      <c r="G663" t="s">
        <v>1996</v>
      </c>
      <c r="H663">
        <v>3.7810000000000001</v>
      </c>
      <c r="I663">
        <v>53.15</v>
      </c>
      <c r="J663">
        <v>20</v>
      </c>
    </row>
    <row r="664" spans="1:10" x14ac:dyDescent="0.35">
      <c r="A664" t="s">
        <v>16173</v>
      </c>
      <c r="B664">
        <v>192</v>
      </c>
      <c r="C664">
        <v>573</v>
      </c>
      <c r="D664">
        <v>662</v>
      </c>
      <c r="E664" t="s">
        <v>334</v>
      </c>
      <c r="F664" t="s">
        <v>0</v>
      </c>
      <c r="G664" t="s">
        <v>6545</v>
      </c>
      <c r="H664">
        <v>1.752</v>
      </c>
      <c r="I664">
        <v>12.98</v>
      </c>
      <c r="J664">
        <v>63</v>
      </c>
    </row>
    <row r="665" spans="1:10" x14ac:dyDescent="0.35">
      <c r="A665" t="s">
        <v>16174</v>
      </c>
      <c r="B665">
        <v>74</v>
      </c>
      <c r="C665">
        <v>570</v>
      </c>
      <c r="D665">
        <v>664</v>
      </c>
      <c r="E665" t="s">
        <v>311</v>
      </c>
      <c r="F665" t="s">
        <v>0</v>
      </c>
      <c r="G665" t="s">
        <v>2102</v>
      </c>
      <c r="H665" t="s">
        <v>311</v>
      </c>
      <c r="I665" t="s">
        <v>311</v>
      </c>
      <c r="J665">
        <v>15</v>
      </c>
    </row>
    <row r="666" spans="1:10" x14ac:dyDescent="0.35">
      <c r="A666" t="s">
        <v>16175</v>
      </c>
      <c r="B666">
        <v>88</v>
      </c>
      <c r="C666">
        <v>570</v>
      </c>
      <c r="D666">
        <v>664</v>
      </c>
      <c r="E666" t="s">
        <v>328</v>
      </c>
      <c r="F666" t="s">
        <v>0</v>
      </c>
      <c r="G666" t="s">
        <v>4034</v>
      </c>
      <c r="H666">
        <v>4.0129999999999999</v>
      </c>
      <c r="I666">
        <v>73.13</v>
      </c>
      <c r="J666">
        <v>15</v>
      </c>
    </row>
    <row r="667" spans="1:10" x14ac:dyDescent="0.35">
      <c r="A667" t="s">
        <v>16176</v>
      </c>
      <c r="B667">
        <v>163</v>
      </c>
      <c r="C667">
        <v>569</v>
      </c>
      <c r="D667">
        <v>666</v>
      </c>
      <c r="E667" t="s">
        <v>328</v>
      </c>
      <c r="F667" t="s">
        <v>0</v>
      </c>
      <c r="G667" t="s">
        <v>2641</v>
      </c>
      <c r="H667">
        <v>1.9870000000000001</v>
      </c>
      <c r="I667">
        <v>57.26</v>
      </c>
      <c r="J667">
        <v>163</v>
      </c>
    </row>
    <row r="668" spans="1:10" x14ac:dyDescent="0.35">
      <c r="A668" t="s">
        <v>16177</v>
      </c>
      <c r="B668">
        <v>88</v>
      </c>
      <c r="C668">
        <v>567</v>
      </c>
      <c r="D668">
        <v>667</v>
      </c>
      <c r="E668" t="s">
        <v>319</v>
      </c>
      <c r="F668" t="s">
        <v>0</v>
      </c>
      <c r="G668" t="s">
        <v>3026</v>
      </c>
      <c r="H668">
        <v>3.87</v>
      </c>
      <c r="I668">
        <v>81.09</v>
      </c>
      <c r="J668">
        <v>34</v>
      </c>
    </row>
    <row r="669" spans="1:10" x14ac:dyDescent="0.35">
      <c r="A669" t="s">
        <v>16178</v>
      </c>
      <c r="B669">
        <v>195</v>
      </c>
      <c r="C669">
        <v>566</v>
      </c>
      <c r="D669">
        <v>668</v>
      </c>
      <c r="E669" t="s">
        <v>328</v>
      </c>
      <c r="F669" t="s">
        <v>0</v>
      </c>
      <c r="G669" t="s">
        <v>1999</v>
      </c>
      <c r="H669">
        <v>1.4179999999999999</v>
      </c>
      <c r="I669">
        <v>53</v>
      </c>
      <c r="J669">
        <v>33</v>
      </c>
    </row>
    <row r="670" spans="1:10" x14ac:dyDescent="0.35">
      <c r="A670" t="s">
        <v>16179</v>
      </c>
      <c r="B670">
        <v>112</v>
      </c>
      <c r="C670">
        <v>565</v>
      </c>
      <c r="D670">
        <v>669</v>
      </c>
      <c r="E670" t="s">
        <v>311</v>
      </c>
      <c r="F670" t="s">
        <v>0</v>
      </c>
      <c r="G670" t="s">
        <v>1819</v>
      </c>
      <c r="H670" t="s">
        <v>311</v>
      </c>
      <c r="I670" t="s">
        <v>311</v>
      </c>
      <c r="J670">
        <v>15</v>
      </c>
    </row>
    <row r="671" spans="1:10" x14ac:dyDescent="0.35">
      <c r="A671" t="s">
        <v>16180</v>
      </c>
      <c r="B671">
        <v>218</v>
      </c>
      <c r="C671">
        <v>565</v>
      </c>
      <c r="D671">
        <v>669</v>
      </c>
      <c r="E671" t="s">
        <v>311</v>
      </c>
      <c r="F671" t="s">
        <v>0</v>
      </c>
      <c r="G671" t="s">
        <v>1779</v>
      </c>
      <c r="H671" t="s">
        <v>311</v>
      </c>
      <c r="I671" t="s">
        <v>311</v>
      </c>
      <c r="J671">
        <v>218</v>
      </c>
    </row>
    <row r="672" spans="1:10" x14ac:dyDescent="0.35">
      <c r="A672" t="s">
        <v>16181</v>
      </c>
      <c r="B672">
        <v>126</v>
      </c>
      <c r="C672">
        <v>565</v>
      </c>
      <c r="D672">
        <v>669</v>
      </c>
      <c r="E672" t="s">
        <v>311</v>
      </c>
      <c r="F672" t="s">
        <v>0</v>
      </c>
      <c r="G672" t="s">
        <v>3026</v>
      </c>
      <c r="H672" t="s">
        <v>311</v>
      </c>
      <c r="I672" t="s">
        <v>311</v>
      </c>
      <c r="J672">
        <v>45</v>
      </c>
    </row>
    <row r="673" spans="1:10" x14ac:dyDescent="0.35">
      <c r="A673" t="s">
        <v>16182</v>
      </c>
      <c r="B673">
        <v>236</v>
      </c>
      <c r="C673">
        <v>563</v>
      </c>
      <c r="D673">
        <v>672</v>
      </c>
      <c r="E673" t="s">
        <v>311</v>
      </c>
      <c r="F673" t="s">
        <v>0</v>
      </c>
      <c r="G673" t="s">
        <v>16183</v>
      </c>
      <c r="H673" t="s">
        <v>311</v>
      </c>
      <c r="I673" t="s">
        <v>311</v>
      </c>
      <c r="J673">
        <v>77</v>
      </c>
    </row>
    <row r="674" spans="1:10" x14ac:dyDescent="0.35">
      <c r="A674" t="s">
        <v>16184</v>
      </c>
      <c r="B674">
        <v>139</v>
      </c>
      <c r="C674">
        <v>561</v>
      </c>
      <c r="D674">
        <v>673</v>
      </c>
      <c r="E674" t="s">
        <v>319</v>
      </c>
      <c r="F674" t="s">
        <v>0</v>
      </c>
      <c r="G674" t="s">
        <v>4124</v>
      </c>
      <c r="H674">
        <v>2.2599999999999998</v>
      </c>
      <c r="I674">
        <v>60.84</v>
      </c>
      <c r="J674">
        <v>43</v>
      </c>
    </row>
    <row r="675" spans="1:10" x14ac:dyDescent="0.35">
      <c r="A675" t="s">
        <v>16185</v>
      </c>
      <c r="B675">
        <v>232</v>
      </c>
      <c r="C675">
        <v>561</v>
      </c>
      <c r="D675">
        <v>673</v>
      </c>
      <c r="E675" t="s">
        <v>311</v>
      </c>
      <c r="F675" t="s">
        <v>0</v>
      </c>
      <c r="G675" t="s">
        <v>3026</v>
      </c>
      <c r="H675" t="s">
        <v>311</v>
      </c>
      <c r="I675" t="s">
        <v>311</v>
      </c>
      <c r="J675">
        <v>232</v>
      </c>
    </row>
    <row r="676" spans="1:10" x14ac:dyDescent="0.35">
      <c r="A676" t="s">
        <v>16186</v>
      </c>
      <c r="B676">
        <v>156</v>
      </c>
      <c r="C676">
        <v>561</v>
      </c>
      <c r="D676">
        <v>673</v>
      </c>
      <c r="E676" t="s">
        <v>334</v>
      </c>
      <c r="F676" t="s">
        <v>0</v>
      </c>
      <c r="G676" t="s">
        <v>3784</v>
      </c>
      <c r="H676">
        <v>1.8069999999999999</v>
      </c>
      <c r="I676">
        <v>16.03</v>
      </c>
      <c r="J676">
        <v>37</v>
      </c>
    </row>
    <row r="677" spans="1:10" x14ac:dyDescent="0.35">
      <c r="A677" t="s">
        <v>16187</v>
      </c>
      <c r="B677">
        <v>137</v>
      </c>
      <c r="C677">
        <v>561</v>
      </c>
      <c r="D677">
        <v>673</v>
      </c>
      <c r="E677" t="s">
        <v>334</v>
      </c>
      <c r="F677" t="s">
        <v>0</v>
      </c>
      <c r="G677" t="s">
        <v>2003</v>
      </c>
      <c r="H677">
        <v>1.837</v>
      </c>
      <c r="I677">
        <v>25</v>
      </c>
      <c r="J677">
        <v>10</v>
      </c>
    </row>
    <row r="678" spans="1:10" x14ac:dyDescent="0.35">
      <c r="A678" t="s">
        <v>16188</v>
      </c>
      <c r="B678">
        <v>102</v>
      </c>
      <c r="C678">
        <v>561</v>
      </c>
      <c r="D678">
        <v>673</v>
      </c>
      <c r="E678" t="s">
        <v>328</v>
      </c>
      <c r="F678" t="s">
        <v>0</v>
      </c>
      <c r="G678" t="s">
        <v>2811</v>
      </c>
      <c r="H678">
        <v>3.649</v>
      </c>
      <c r="I678">
        <v>54.85</v>
      </c>
      <c r="J678">
        <v>28</v>
      </c>
    </row>
    <row r="679" spans="1:10" x14ac:dyDescent="0.35">
      <c r="A679" t="s">
        <v>16189</v>
      </c>
      <c r="B679">
        <v>197</v>
      </c>
      <c r="C679">
        <v>559</v>
      </c>
      <c r="D679">
        <v>678</v>
      </c>
      <c r="E679" t="s">
        <v>328</v>
      </c>
      <c r="F679" t="s">
        <v>0</v>
      </c>
      <c r="G679" t="s">
        <v>3704</v>
      </c>
      <c r="H679">
        <v>2.17</v>
      </c>
      <c r="I679">
        <v>60.96</v>
      </c>
      <c r="J679">
        <v>31</v>
      </c>
    </row>
    <row r="680" spans="1:10" x14ac:dyDescent="0.35">
      <c r="A680" t="s">
        <v>16190</v>
      </c>
      <c r="B680">
        <v>50</v>
      </c>
      <c r="C680">
        <v>558</v>
      </c>
      <c r="D680">
        <v>679</v>
      </c>
      <c r="E680" t="s">
        <v>319</v>
      </c>
      <c r="F680" t="s">
        <v>0</v>
      </c>
      <c r="G680" t="s">
        <v>3410</v>
      </c>
      <c r="H680">
        <v>6.0830000000000002</v>
      </c>
      <c r="I680">
        <v>93.15</v>
      </c>
      <c r="J680">
        <v>13</v>
      </c>
    </row>
    <row r="681" spans="1:10" x14ac:dyDescent="0.35">
      <c r="A681" t="s">
        <v>16191</v>
      </c>
      <c r="B681">
        <v>128</v>
      </c>
      <c r="C681">
        <v>557</v>
      </c>
      <c r="D681">
        <v>680</v>
      </c>
      <c r="E681" t="s">
        <v>312</v>
      </c>
      <c r="F681" t="s">
        <v>0</v>
      </c>
      <c r="G681" t="s">
        <v>8749</v>
      </c>
      <c r="H681">
        <v>2.1520000000000001</v>
      </c>
      <c r="I681">
        <v>33.67</v>
      </c>
      <c r="J681">
        <v>39</v>
      </c>
    </row>
    <row r="682" spans="1:10" x14ac:dyDescent="0.35">
      <c r="A682" t="s">
        <v>16192</v>
      </c>
      <c r="B682">
        <v>187</v>
      </c>
      <c r="C682">
        <v>556</v>
      </c>
      <c r="D682">
        <v>681</v>
      </c>
      <c r="E682" t="s">
        <v>312</v>
      </c>
      <c r="F682" t="s">
        <v>0</v>
      </c>
      <c r="G682" t="s">
        <v>1999</v>
      </c>
      <c r="H682">
        <v>1.3520000000000001</v>
      </c>
      <c r="I682">
        <v>49.25</v>
      </c>
      <c r="J682">
        <v>63</v>
      </c>
    </row>
    <row r="683" spans="1:10" x14ac:dyDescent="0.35">
      <c r="A683" t="s">
        <v>16193</v>
      </c>
      <c r="B683">
        <v>149</v>
      </c>
      <c r="C683">
        <v>555</v>
      </c>
      <c r="D683">
        <v>682</v>
      </c>
      <c r="E683" t="s">
        <v>328</v>
      </c>
      <c r="F683" t="s">
        <v>0</v>
      </c>
      <c r="G683" t="s">
        <v>16194</v>
      </c>
      <c r="H683">
        <v>1.752</v>
      </c>
      <c r="I683">
        <v>46.05</v>
      </c>
      <c r="J683">
        <v>58</v>
      </c>
    </row>
    <row r="684" spans="1:10" x14ac:dyDescent="0.35">
      <c r="A684" t="s">
        <v>16195</v>
      </c>
      <c r="B684">
        <v>238</v>
      </c>
      <c r="C684">
        <v>555</v>
      </c>
      <c r="D684">
        <v>682</v>
      </c>
      <c r="E684" t="s">
        <v>312</v>
      </c>
      <c r="F684" t="s">
        <v>0</v>
      </c>
      <c r="G684" t="s">
        <v>4219</v>
      </c>
      <c r="H684">
        <v>0.99099999999999999</v>
      </c>
      <c r="I684">
        <v>34.74</v>
      </c>
      <c r="J684">
        <v>84</v>
      </c>
    </row>
    <row r="685" spans="1:10" x14ac:dyDescent="0.35">
      <c r="A685" t="s">
        <v>16196</v>
      </c>
      <c r="B685">
        <v>109</v>
      </c>
      <c r="C685">
        <v>554</v>
      </c>
      <c r="D685">
        <v>684</v>
      </c>
      <c r="E685" t="s">
        <v>312</v>
      </c>
      <c r="F685" t="s">
        <v>0</v>
      </c>
      <c r="G685" t="s">
        <v>1795</v>
      </c>
      <c r="H685">
        <v>2.4700000000000002</v>
      </c>
      <c r="I685">
        <v>50</v>
      </c>
      <c r="J685">
        <v>35</v>
      </c>
    </row>
    <row r="686" spans="1:10" x14ac:dyDescent="0.35">
      <c r="A686" t="s">
        <v>16197</v>
      </c>
      <c r="B686">
        <v>258</v>
      </c>
      <c r="C686">
        <v>554</v>
      </c>
      <c r="D686">
        <v>684</v>
      </c>
      <c r="E686" t="s">
        <v>334</v>
      </c>
      <c r="F686" t="s">
        <v>0</v>
      </c>
      <c r="G686" t="s">
        <v>16198</v>
      </c>
      <c r="H686">
        <v>1.274</v>
      </c>
      <c r="I686">
        <v>7.55</v>
      </c>
      <c r="J686">
        <v>51</v>
      </c>
    </row>
    <row r="687" spans="1:10" x14ac:dyDescent="0.35">
      <c r="A687" t="s">
        <v>16199</v>
      </c>
      <c r="B687">
        <v>123</v>
      </c>
      <c r="C687">
        <v>553</v>
      </c>
      <c r="D687">
        <v>686</v>
      </c>
      <c r="E687" t="s">
        <v>311</v>
      </c>
      <c r="F687" t="s">
        <v>0</v>
      </c>
      <c r="G687" t="s">
        <v>4090</v>
      </c>
      <c r="H687" t="s">
        <v>311</v>
      </c>
      <c r="I687" t="s">
        <v>311</v>
      </c>
      <c r="J687">
        <v>43</v>
      </c>
    </row>
    <row r="688" spans="1:10" x14ac:dyDescent="0.35">
      <c r="A688" t="s">
        <v>16200</v>
      </c>
      <c r="B688">
        <v>165</v>
      </c>
      <c r="C688">
        <v>552</v>
      </c>
      <c r="D688">
        <v>687</v>
      </c>
      <c r="E688" t="s">
        <v>328</v>
      </c>
      <c r="F688" t="s">
        <v>0</v>
      </c>
      <c r="G688" t="s">
        <v>3575</v>
      </c>
      <c r="H688">
        <v>1.766</v>
      </c>
      <c r="I688">
        <v>52.5</v>
      </c>
      <c r="J688">
        <v>15</v>
      </c>
    </row>
    <row r="689" spans="1:10" x14ac:dyDescent="0.35">
      <c r="A689" t="s">
        <v>16201</v>
      </c>
      <c r="B689">
        <v>140</v>
      </c>
      <c r="C689">
        <v>552</v>
      </c>
      <c r="D689">
        <v>687</v>
      </c>
      <c r="E689" t="s">
        <v>319</v>
      </c>
      <c r="F689" t="s">
        <v>0</v>
      </c>
      <c r="G689" t="s">
        <v>2590</v>
      </c>
      <c r="H689">
        <v>1.95</v>
      </c>
      <c r="I689">
        <v>78.3</v>
      </c>
      <c r="J689">
        <v>119</v>
      </c>
    </row>
    <row r="690" spans="1:10" x14ac:dyDescent="0.35">
      <c r="A690" t="s">
        <v>16202</v>
      </c>
      <c r="B690">
        <v>86</v>
      </c>
      <c r="C690">
        <v>552</v>
      </c>
      <c r="D690">
        <v>687</v>
      </c>
      <c r="E690" t="s">
        <v>328</v>
      </c>
      <c r="F690" t="s">
        <v>0</v>
      </c>
      <c r="G690" t="s">
        <v>1807</v>
      </c>
      <c r="H690">
        <v>3.8820000000000001</v>
      </c>
      <c r="I690">
        <v>59.45</v>
      </c>
      <c r="J690">
        <v>42</v>
      </c>
    </row>
    <row r="691" spans="1:10" x14ac:dyDescent="0.35">
      <c r="A691" t="s">
        <v>16203</v>
      </c>
      <c r="B691">
        <v>114</v>
      </c>
      <c r="C691">
        <v>552</v>
      </c>
      <c r="D691">
        <v>687</v>
      </c>
      <c r="E691" t="s">
        <v>328</v>
      </c>
      <c r="F691" t="s">
        <v>0</v>
      </c>
      <c r="G691" t="s">
        <v>2053</v>
      </c>
      <c r="H691">
        <v>2.5179999999999998</v>
      </c>
      <c r="I691">
        <v>60.03</v>
      </c>
      <c r="J691">
        <v>25</v>
      </c>
    </row>
    <row r="692" spans="1:10" x14ac:dyDescent="0.35">
      <c r="A692" t="s">
        <v>16204</v>
      </c>
      <c r="B692">
        <v>178</v>
      </c>
      <c r="C692">
        <v>552</v>
      </c>
      <c r="D692">
        <v>687</v>
      </c>
      <c r="E692" t="s">
        <v>312</v>
      </c>
      <c r="F692" t="s">
        <v>0</v>
      </c>
      <c r="G692" t="s">
        <v>2088</v>
      </c>
      <c r="H692">
        <v>1.9470000000000001</v>
      </c>
      <c r="I692">
        <v>50</v>
      </c>
      <c r="J692">
        <v>50</v>
      </c>
    </row>
    <row r="693" spans="1:10" x14ac:dyDescent="0.35">
      <c r="A693" t="s">
        <v>16205</v>
      </c>
      <c r="B693">
        <v>170</v>
      </c>
      <c r="C693">
        <v>551</v>
      </c>
      <c r="D693">
        <v>692</v>
      </c>
      <c r="E693" t="s">
        <v>311</v>
      </c>
      <c r="F693" t="s">
        <v>0</v>
      </c>
      <c r="G693" t="s">
        <v>1845</v>
      </c>
      <c r="H693" t="s">
        <v>311</v>
      </c>
      <c r="I693" t="s">
        <v>311</v>
      </c>
      <c r="J693">
        <v>37</v>
      </c>
    </row>
    <row r="694" spans="1:10" x14ac:dyDescent="0.35">
      <c r="A694" t="s">
        <v>16206</v>
      </c>
      <c r="B694">
        <v>170</v>
      </c>
      <c r="C694">
        <v>551</v>
      </c>
      <c r="D694">
        <v>692</v>
      </c>
      <c r="E694" t="s">
        <v>328</v>
      </c>
      <c r="F694" t="s">
        <v>0</v>
      </c>
      <c r="G694" t="s">
        <v>16207</v>
      </c>
      <c r="H694">
        <v>1.8680000000000001</v>
      </c>
      <c r="I694">
        <v>33.78</v>
      </c>
      <c r="J694">
        <v>72</v>
      </c>
    </row>
    <row r="695" spans="1:10" x14ac:dyDescent="0.35">
      <c r="A695" t="s">
        <v>16208</v>
      </c>
      <c r="B695">
        <v>437</v>
      </c>
      <c r="C695">
        <v>550</v>
      </c>
      <c r="D695">
        <v>694</v>
      </c>
      <c r="E695" t="s">
        <v>334</v>
      </c>
      <c r="F695" t="s">
        <v>0</v>
      </c>
      <c r="G695" t="s">
        <v>15417</v>
      </c>
      <c r="H695">
        <v>0.67200000000000004</v>
      </c>
      <c r="I695">
        <v>8.7899999999999991</v>
      </c>
      <c r="J695">
        <v>8</v>
      </c>
    </row>
    <row r="696" spans="1:10" x14ac:dyDescent="0.35">
      <c r="A696" t="s">
        <v>16209</v>
      </c>
      <c r="B696">
        <v>127</v>
      </c>
      <c r="C696">
        <v>550</v>
      </c>
      <c r="D696">
        <v>694</v>
      </c>
      <c r="E696" t="s">
        <v>328</v>
      </c>
      <c r="F696" t="s">
        <v>0</v>
      </c>
      <c r="G696" t="s">
        <v>3446</v>
      </c>
      <c r="H696">
        <v>1.9510000000000001</v>
      </c>
      <c r="I696">
        <v>49.88</v>
      </c>
      <c r="J696">
        <v>52</v>
      </c>
    </row>
    <row r="697" spans="1:10" x14ac:dyDescent="0.35">
      <c r="A697" t="s">
        <v>16210</v>
      </c>
      <c r="B697">
        <v>96</v>
      </c>
      <c r="C697">
        <v>549</v>
      </c>
      <c r="D697">
        <v>696</v>
      </c>
      <c r="E697" t="s">
        <v>328</v>
      </c>
      <c r="F697" t="s">
        <v>0</v>
      </c>
      <c r="G697" t="s">
        <v>3026</v>
      </c>
      <c r="H697">
        <v>3.1429999999999998</v>
      </c>
      <c r="I697">
        <v>69.48</v>
      </c>
      <c r="J697">
        <v>27</v>
      </c>
    </row>
    <row r="698" spans="1:10" x14ac:dyDescent="0.35">
      <c r="A698" t="s">
        <v>16211</v>
      </c>
      <c r="B698">
        <v>156</v>
      </c>
      <c r="C698">
        <v>549</v>
      </c>
      <c r="D698">
        <v>696</v>
      </c>
      <c r="E698" t="s">
        <v>328</v>
      </c>
      <c r="F698" t="s">
        <v>0</v>
      </c>
      <c r="G698" t="s">
        <v>7781</v>
      </c>
      <c r="H698">
        <v>2.1589999999999998</v>
      </c>
      <c r="I698">
        <v>56.58</v>
      </c>
      <c r="J698">
        <v>53</v>
      </c>
    </row>
    <row r="699" spans="1:10" x14ac:dyDescent="0.35">
      <c r="A699" t="s">
        <v>16212</v>
      </c>
      <c r="B699">
        <v>156</v>
      </c>
      <c r="C699">
        <v>549</v>
      </c>
      <c r="D699">
        <v>696</v>
      </c>
      <c r="E699" t="s">
        <v>328</v>
      </c>
      <c r="F699" t="s">
        <v>0</v>
      </c>
      <c r="G699" t="s">
        <v>3628</v>
      </c>
      <c r="H699">
        <v>2.3330000000000002</v>
      </c>
      <c r="I699">
        <v>74</v>
      </c>
      <c r="J699">
        <v>70</v>
      </c>
    </row>
    <row r="700" spans="1:10" x14ac:dyDescent="0.35">
      <c r="A700" t="s">
        <v>16213</v>
      </c>
      <c r="B700">
        <v>139</v>
      </c>
      <c r="C700">
        <v>549</v>
      </c>
      <c r="D700">
        <v>696</v>
      </c>
      <c r="E700" t="s">
        <v>334</v>
      </c>
      <c r="F700" t="s">
        <v>0</v>
      </c>
      <c r="G700" t="s">
        <v>1779</v>
      </c>
      <c r="H700">
        <v>2.3679999999999999</v>
      </c>
      <c r="I700">
        <v>14.49</v>
      </c>
      <c r="J700">
        <v>24</v>
      </c>
    </row>
    <row r="701" spans="1:10" x14ac:dyDescent="0.35">
      <c r="A701" t="s">
        <v>16214</v>
      </c>
      <c r="B701">
        <v>196</v>
      </c>
      <c r="C701">
        <v>547</v>
      </c>
      <c r="D701">
        <v>700</v>
      </c>
      <c r="E701" t="s">
        <v>334</v>
      </c>
      <c r="F701" t="s">
        <v>0</v>
      </c>
      <c r="G701" t="s">
        <v>2596</v>
      </c>
      <c r="H701">
        <v>1.331</v>
      </c>
      <c r="I701">
        <v>8.3000000000000007</v>
      </c>
      <c r="J701">
        <v>57</v>
      </c>
    </row>
    <row r="702" spans="1:10" x14ac:dyDescent="0.35">
      <c r="A702" t="s">
        <v>16215</v>
      </c>
      <c r="B702">
        <v>101</v>
      </c>
      <c r="C702">
        <v>547</v>
      </c>
      <c r="D702">
        <v>700</v>
      </c>
      <c r="E702" t="s">
        <v>328</v>
      </c>
      <c r="F702" t="s">
        <v>0</v>
      </c>
      <c r="G702" t="s">
        <v>16216</v>
      </c>
      <c r="H702">
        <v>2.726</v>
      </c>
      <c r="I702">
        <v>50.02</v>
      </c>
      <c r="J702">
        <v>101</v>
      </c>
    </row>
    <row r="703" spans="1:10" x14ac:dyDescent="0.35">
      <c r="A703" t="s">
        <v>16217</v>
      </c>
      <c r="B703">
        <v>113</v>
      </c>
      <c r="C703">
        <v>546</v>
      </c>
      <c r="D703">
        <v>702</v>
      </c>
      <c r="E703" t="s">
        <v>319</v>
      </c>
      <c r="F703" t="s">
        <v>0</v>
      </c>
      <c r="G703" t="s">
        <v>2100</v>
      </c>
      <c r="H703">
        <v>3.452</v>
      </c>
      <c r="I703">
        <v>86.29</v>
      </c>
      <c r="J703">
        <v>23</v>
      </c>
    </row>
    <row r="704" spans="1:10" x14ac:dyDescent="0.35">
      <c r="A704" t="s">
        <v>16218</v>
      </c>
      <c r="B704">
        <v>92</v>
      </c>
      <c r="C704">
        <v>545</v>
      </c>
      <c r="D704">
        <v>703</v>
      </c>
      <c r="E704" t="s">
        <v>328</v>
      </c>
      <c r="F704" t="s">
        <v>0</v>
      </c>
      <c r="G704" t="s">
        <v>3026</v>
      </c>
      <c r="H704">
        <v>3.2810000000000001</v>
      </c>
      <c r="I704">
        <v>71.72</v>
      </c>
      <c r="J704">
        <v>13</v>
      </c>
    </row>
    <row r="705" spans="1:10" x14ac:dyDescent="0.35">
      <c r="A705" t="s">
        <v>16219</v>
      </c>
      <c r="B705">
        <v>316</v>
      </c>
      <c r="C705">
        <v>545</v>
      </c>
      <c r="D705">
        <v>703</v>
      </c>
      <c r="E705" t="s">
        <v>334</v>
      </c>
      <c r="F705" t="s">
        <v>0</v>
      </c>
      <c r="G705" t="s">
        <v>2596</v>
      </c>
      <c r="H705">
        <v>0.89500000000000002</v>
      </c>
      <c r="I705">
        <v>1.35</v>
      </c>
      <c r="J705">
        <v>56</v>
      </c>
    </row>
    <row r="706" spans="1:10" x14ac:dyDescent="0.35">
      <c r="A706" t="s">
        <v>16220</v>
      </c>
      <c r="B706">
        <v>85</v>
      </c>
      <c r="C706">
        <v>544</v>
      </c>
      <c r="D706">
        <v>705</v>
      </c>
      <c r="E706" t="s">
        <v>328</v>
      </c>
      <c r="F706" t="s">
        <v>0</v>
      </c>
      <c r="G706" t="s">
        <v>16221</v>
      </c>
      <c r="H706">
        <v>3.2890000000000001</v>
      </c>
      <c r="I706">
        <v>58.49</v>
      </c>
      <c r="J706">
        <v>21</v>
      </c>
    </row>
    <row r="707" spans="1:10" x14ac:dyDescent="0.35">
      <c r="A707" t="s">
        <v>16222</v>
      </c>
      <c r="B707">
        <v>273</v>
      </c>
      <c r="C707">
        <v>544</v>
      </c>
      <c r="D707">
        <v>705</v>
      </c>
      <c r="E707" t="s">
        <v>311</v>
      </c>
      <c r="F707" t="s">
        <v>0</v>
      </c>
      <c r="G707" t="s">
        <v>1795</v>
      </c>
      <c r="H707" t="s">
        <v>311</v>
      </c>
      <c r="I707" t="s">
        <v>311</v>
      </c>
      <c r="J707">
        <v>30</v>
      </c>
    </row>
    <row r="708" spans="1:10" x14ac:dyDescent="0.35">
      <c r="A708" t="s">
        <v>16223</v>
      </c>
      <c r="B708">
        <v>125</v>
      </c>
      <c r="C708">
        <v>543</v>
      </c>
      <c r="D708">
        <v>707</v>
      </c>
      <c r="E708" t="s">
        <v>328</v>
      </c>
      <c r="F708" t="s">
        <v>0</v>
      </c>
      <c r="G708" t="s">
        <v>3026</v>
      </c>
      <c r="H708">
        <v>2.5529999999999999</v>
      </c>
      <c r="I708">
        <v>54.12</v>
      </c>
      <c r="J708">
        <v>43</v>
      </c>
    </row>
    <row r="709" spans="1:10" x14ac:dyDescent="0.35">
      <c r="A709" t="s">
        <v>16224</v>
      </c>
      <c r="B709">
        <v>127</v>
      </c>
      <c r="C709">
        <v>542</v>
      </c>
      <c r="D709">
        <v>708</v>
      </c>
      <c r="E709" t="s">
        <v>328</v>
      </c>
      <c r="F709" t="s">
        <v>0</v>
      </c>
      <c r="G709" t="s">
        <v>3594</v>
      </c>
      <c r="H709">
        <v>2.0449999999999999</v>
      </c>
      <c r="I709">
        <v>69.03</v>
      </c>
      <c r="J709">
        <v>37</v>
      </c>
    </row>
    <row r="710" spans="1:10" x14ac:dyDescent="0.35">
      <c r="A710" t="s">
        <v>16225</v>
      </c>
      <c r="B710">
        <v>96</v>
      </c>
      <c r="C710">
        <v>542</v>
      </c>
      <c r="D710">
        <v>708</v>
      </c>
      <c r="E710" t="s">
        <v>334</v>
      </c>
      <c r="F710" t="s">
        <v>0</v>
      </c>
      <c r="G710" t="s">
        <v>1836</v>
      </c>
      <c r="H710">
        <v>2.9569999999999999</v>
      </c>
      <c r="I710">
        <v>18.940000000000001</v>
      </c>
      <c r="J710">
        <v>14</v>
      </c>
    </row>
    <row r="711" spans="1:10" x14ac:dyDescent="0.35">
      <c r="A711" t="s">
        <v>16226</v>
      </c>
      <c r="B711">
        <v>86</v>
      </c>
      <c r="C711">
        <v>541</v>
      </c>
      <c r="D711">
        <v>710</v>
      </c>
      <c r="E711" t="s">
        <v>311</v>
      </c>
      <c r="F711" t="s">
        <v>0</v>
      </c>
      <c r="G711" t="s">
        <v>1819</v>
      </c>
      <c r="H711" t="s">
        <v>311</v>
      </c>
      <c r="I711" t="s">
        <v>311</v>
      </c>
      <c r="J711">
        <v>17</v>
      </c>
    </row>
    <row r="712" spans="1:10" x14ac:dyDescent="0.35">
      <c r="A712" t="s">
        <v>16227</v>
      </c>
      <c r="B712">
        <v>242</v>
      </c>
      <c r="C712">
        <v>541</v>
      </c>
      <c r="D712">
        <v>710</v>
      </c>
      <c r="E712" t="s">
        <v>311</v>
      </c>
      <c r="F712" t="s">
        <v>0</v>
      </c>
      <c r="G712" t="s">
        <v>3628</v>
      </c>
      <c r="H712" t="s">
        <v>311</v>
      </c>
      <c r="I712" t="s">
        <v>311</v>
      </c>
      <c r="J712">
        <v>22</v>
      </c>
    </row>
    <row r="713" spans="1:10" x14ac:dyDescent="0.35">
      <c r="A713" t="s">
        <v>16228</v>
      </c>
      <c r="B713">
        <v>167</v>
      </c>
      <c r="C713">
        <v>541</v>
      </c>
      <c r="D713">
        <v>710</v>
      </c>
      <c r="E713" t="s">
        <v>311</v>
      </c>
      <c r="F713" t="s">
        <v>0</v>
      </c>
      <c r="G713" t="s">
        <v>2202</v>
      </c>
      <c r="H713" t="s">
        <v>311</v>
      </c>
      <c r="I713" t="s">
        <v>311</v>
      </c>
      <c r="J713">
        <v>48</v>
      </c>
    </row>
    <row r="714" spans="1:10" x14ac:dyDescent="0.35">
      <c r="A714" t="s">
        <v>16229</v>
      </c>
      <c r="B714">
        <v>146</v>
      </c>
      <c r="C714">
        <v>537</v>
      </c>
      <c r="D714">
        <v>713</v>
      </c>
      <c r="E714" t="s">
        <v>334</v>
      </c>
      <c r="F714" t="s">
        <v>0</v>
      </c>
      <c r="G714" t="s">
        <v>2131</v>
      </c>
      <c r="H714">
        <v>1.9670000000000001</v>
      </c>
      <c r="I714">
        <v>13.16</v>
      </c>
      <c r="J714">
        <v>20</v>
      </c>
    </row>
    <row r="715" spans="1:10" x14ac:dyDescent="0.35">
      <c r="A715" t="s">
        <v>16230</v>
      </c>
      <c r="B715">
        <v>158</v>
      </c>
      <c r="C715">
        <v>533</v>
      </c>
      <c r="D715">
        <v>714</v>
      </c>
      <c r="E715" t="s">
        <v>334</v>
      </c>
      <c r="F715" t="s">
        <v>0</v>
      </c>
      <c r="G715" t="s">
        <v>7323</v>
      </c>
      <c r="H715">
        <v>1.6910000000000001</v>
      </c>
      <c r="I715">
        <v>25</v>
      </c>
      <c r="J715">
        <v>38</v>
      </c>
    </row>
    <row r="716" spans="1:10" x14ac:dyDescent="0.35">
      <c r="A716" t="s">
        <v>16231</v>
      </c>
      <c r="B716">
        <v>130</v>
      </c>
      <c r="C716">
        <v>533</v>
      </c>
      <c r="D716">
        <v>714</v>
      </c>
      <c r="E716" t="s">
        <v>311</v>
      </c>
      <c r="F716" t="s">
        <v>0</v>
      </c>
      <c r="G716" t="s">
        <v>2257</v>
      </c>
      <c r="H716" t="s">
        <v>311</v>
      </c>
      <c r="I716" t="s">
        <v>311</v>
      </c>
      <c r="J716">
        <v>37</v>
      </c>
    </row>
    <row r="717" spans="1:10" x14ac:dyDescent="0.35">
      <c r="A717" t="s">
        <v>16232</v>
      </c>
      <c r="B717">
        <v>129</v>
      </c>
      <c r="C717">
        <v>532</v>
      </c>
      <c r="D717">
        <v>716</v>
      </c>
      <c r="E717" t="s">
        <v>334</v>
      </c>
      <c r="F717" t="s">
        <v>0</v>
      </c>
      <c r="G717" t="s">
        <v>1996</v>
      </c>
      <c r="H717">
        <v>2.16</v>
      </c>
      <c r="I717">
        <v>20.87</v>
      </c>
      <c r="J717">
        <v>39</v>
      </c>
    </row>
    <row r="718" spans="1:10" x14ac:dyDescent="0.35">
      <c r="A718" t="s">
        <v>16233</v>
      </c>
      <c r="B718">
        <v>273</v>
      </c>
      <c r="C718">
        <v>531</v>
      </c>
      <c r="D718">
        <v>717</v>
      </c>
      <c r="E718" t="s">
        <v>334</v>
      </c>
      <c r="F718" t="s">
        <v>0</v>
      </c>
      <c r="G718" t="s">
        <v>1969</v>
      </c>
      <c r="H718">
        <v>1.899</v>
      </c>
      <c r="I718">
        <v>19.440000000000001</v>
      </c>
      <c r="J718">
        <v>59</v>
      </c>
    </row>
    <row r="719" spans="1:10" x14ac:dyDescent="0.35">
      <c r="A719" t="s">
        <v>16234</v>
      </c>
      <c r="B719">
        <v>309</v>
      </c>
      <c r="C719">
        <v>530</v>
      </c>
      <c r="D719">
        <v>718</v>
      </c>
      <c r="E719" t="s">
        <v>311</v>
      </c>
      <c r="F719" t="s">
        <v>0</v>
      </c>
      <c r="G719" t="s">
        <v>3026</v>
      </c>
      <c r="H719" t="s">
        <v>311</v>
      </c>
      <c r="I719" t="s">
        <v>311</v>
      </c>
      <c r="J719">
        <v>62</v>
      </c>
    </row>
    <row r="720" spans="1:10" x14ac:dyDescent="0.35">
      <c r="A720" t="s">
        <v>16235</v>
      </c>
      <c r="B720">
        <v>65</v>
      </c>
      <c r="C720">
        <v>529</v>
      </c>
      <c r="D720">
        <v>719</v>
      </c>
      <c r="E720" t="s">
        <v>319</v>
      </c>
      <c r="F720" t="s">
        <v>0</v>
      </c>
      <c r="G720" t="s">
        <v>14307</v>
      </c>
      <c r="H720">
        <v>14.920999999999999</v>
      </c>
      <c r="I720">
        <v>98.92</v>
      </c>
      <c r="J720">
        <v>26</v>
      </c>
    </row>
    <row r="721" spans="1:10" x14ac:dyDescent="0.35">
      <c r="A721" t="s">
        <v>16236</v>
      </c>
      <c r="B721">
        <v>119</v>
      </c>
      <c r="C721">
        <v>527</v>
      </c>
      <c r="D721">
        <v>720</v>
      </c>
      <c r="E721" t="s">
        <v>334</v>
      </c>
      <c r="F721" t="s">
        <v>0</v>
      </c>
      <c r="G721" t="s">
        <v>1819</v>
      </c>
      <c r="H721">
        <v>2.46</v>
      </c>
      <c r="I721">
        <v>16.559999999999999</v>
      </c>
      <c r="J721">
        <v>44</v>
      </c>
    </row>
    <row r="722" spans="1:10" x14ac:dyDescent="0.35">
      <c r="A722" t="s">
        <v>16237</v>
      </c>
      <c r="B722">
        <v>174</v>
      </c>
      <c r="C722">
        <v>526</v>
      </c>
      <c r="D722">
        <v>721</v>
      </c>
      <c r="E722" t="s">
        <v>334</v>
      </c>
      <c r="F722" t="s">
        <v>0</v>
      </c>
      <c r="G722" t="s">
        <v>2034</v>
      </c>
      <c r="H722">
        <v>1.4670000000000001</v>
      </c>
      <c r="I722">
        <v>8.19</v>
      </c>
      <c r="J722">
        <v>11</v>
      </c>
    </row>
    <row r="723" spans="1:10" x14ac:dyDescent="0.35">
      <c r="A723" t="s">
        <v>16238</v>
      </c>
      <c r="B723">
        <v>123</v>
      </c>
      <c r="C723">
        <v>526</v>
      </c>
      <c r="D723">
        <v>721</v>
      </c>
      <c r="E723" t="s">
        <v>312</v>
      </c>
      <c r="F723" t="s">
        <v>0</v>
      </c>
      <c r="G723" t="s">
        <v>2202</v>
      </c>
      <c r="H723">
        <v>2.246</v>
      </c>
      <c r="I723">
        <v>38.520000000000003</v>
      </c>
      <c r="J723">
        <v>10</v>
      </c>
    </row>
    <row r="724" spans="1:10" x14ac:dyDescent="0.35">
      <c r="A724" t="s">
        <v>16239</v>
      </c>
      <c r="B724">
        <v>49</v>
      </c>
      <c r="C724">
        <v>522</v>
      </c>
      <c r="D724">
        <v>723</v>
      </c>
      <c r="E724" t="s">
        <v>319</v>
      </c>
      <c r="F724" t="s">
        <v>0</v>
      </c>
      <c r="G724" t="s">
        <v>16240</v>
      </c>
      <c r="H724">
        <v>7.73</v>
      </c>
      <c r="I724">
        <v>84.55</v>
      </c>
      <c r="J724">
        <v>9</v>
      </c>
    </row>
    <row r="725" spans="1:10" x14ac:dyDescent="0.35">
      <c r="A725" t="s">
        <v>16241</v>
      </c>
      <c r="B725">
        <v>204</v>
      </c>
      <c r="C725">
        <v>521</v>
      </c>
      <c r="D725">
        <v>724</v>
      </c>
      <c r="E725" t="s">
        <v>311</v>
      </c>
      <c r="F725" t="s">
        <v>0</v>
      </c>
      <c r="G725" t="s">
        <v>2131</v>
      </c>
      <c r="H725" t="s">
        <v>311</v>
      </c>
      <c r="I725" t="s">
        <v>311</v>
      </c>
      <c r="J725">
        <v>59</v>
      </c>
    </row>
    <row r="726" spans="1:10" x14ac:dyDescent="0.35">
      <c r="A726" t="s">
        <v>16242</v>
      </c>
      <c r="B726">
        <v>127</v>
      </c>
      <c r="C726">
        <v>519</v>
      </c>
      <c r="D726">
        <v>725</v>
      </c>
      <c r="E726" t="s">
        <v>328</v>
      </c>
      <c r="F726" t="s">
        <v>0</v>
      </c>
      <c r="G726" t="s">
        <v>16243</v>
      </c>
      <c r="H726">
        <v>2.1480000000000001</v>
      </c>
      <c r="I726">
        <v>50.83</v>
      </c>
      <c r="J726">
        <v>19</v>
      </c>
    </row>
    <row r="727" spans="1:10" x14ac:dyDescent="0.35">
      <c r="A727" t="s">
        <v>16244</v>
      </c>
      <c r="B727">
        <v>94</v>
      </c>
      <c r="C727">
        <v>518</v>
      </c>
      <c r="D727">
        <v>726</v>
      </c>
      <c r="E727" t="s">
        <v>328</v>
      </c>
      <c r="F727" t="s">
        <v>0</v>
      </c>
      <c r="G727" t="s">
        <v>2502</v>
      </c>
      <c r="H727">
        <v>2.8879999999999999</v>
      </c>
      <c r="I727">
        <v>52.95</v>
      </c>
      <c r="J727">
        <v>14</v>
      </c>
    </row>
    <row r="728" spans="1:10" x14ac:dyDescent="0.35">
      <c r="A728" t="s">
        <v>16245</v>
      </c>
      <c r="B728">
        <v>175</v>
      </c>
      <c r="C728">
        <v>516</v>
      </c>
      <c r="D728">
        <v>727</v>
      </c>
      <c r="E728" t="s">
        <v>312</v>
      </c>
      <c r="F728" t="s">
        <v>0</v>
      </c>
      <c r="G728" t="s">
        <v>13437</v>
      </c>
      <c r="H728">
        <v>2.0699999999999998</v>
      </c>
      <c r="I728">
        <v>19.059999999999999</v>
      </c>
      <c r="J728">
        <v>23</v>
      </c>
    </row>
    <row r="729" spans="1:10" x14ac:dyDescent="0.35">
      <c r="A729" t="s">
        <v>16246</v>
      </c>
      <c r="B729">
        <v>131</v>
      </c>
      <c r="C729">
        <v>515</v>
      </c>
      <c r="D729">
        <v>728</v>
      </c>
      <c r="E729" t="s">
        <v>328</v>
      </c>
      <c r="F729" t="s">
        <v>0</v>
      </c>
      <c r="G729" t="s">
        <v>16247</v>
      </c>
      <c r="H729">
        <v>2.2970000000000002</v>
      </c>
      <c r="I729">
        <v>53.19</v>
      </c>
      <c r="J729">
        <v>29</v>
      </c>
    </row>
    <row r="730" spans="1:10" x14ac:dyDescent="0.35">
      <c r="A730" t="s">
        <v>16248</v>
      </c>
      <c r="B730">
        <v>46</v>
      </c>
      <c r="C730">
        <v>514</v>
      </c>
      <c r="D730">
        <v>729</v>
      </c>
      <c r="E730" t="s">
        <v>311</v>
      </c>
      <c r="F730" t="s">
        <v>0</v>
      </c>
      <c r="G730" t="s">
        <v>8749</v>
      </c>
      <c r="H730" t="s">
        <v>311</v>
      </c>
      <c r="I730" t="s">
        <v>311</v>
      </c>
      <c r="J730">
        <v>46</v>
      </c>
    </row>
    <row r="731" spans="1:10" x14ac:dyDescent="0.35">
      <c r="A731" t="s">
        <v>16249</v>
      </c>
      <c r="B731">
        <v>68</v>
      </c>
      <c r="C731">
        <v>514</v>
      </c>
      <c r="D731">
        <v>729</v>
      </c>
      <c r="E731" t="s">
        <v>319</v>
      </c>
      <c r="F731" t="s">
        <v>0</v>
      </c>
      <c r="G731" t="s">
        <v>16250</v>
      </c>
      <c r="H731">
        <v>4.016</v>
      </c>
      <c r="I731">
        <v>76.12</v>
      </c>
      <c r="J731">
        <v>23</v>
      </c>
    </row>
    <row r="732" spans="1:10" x14ac:dyDescent="0.35">
      <c r="A732" t="s">
        <v>16251</v>
      </c>
      <c r="B732">
        <v>112</v>
      </c>
      <c r="C732">
        <v>513</v>
      </c>
      <c r="D732">
        <v>731</v>
      </c>
      <c r="E732" t="s">
        <v>312</v>
      </c>
      <c r="F732" t="s">
        <v>0</v>
      </c>
      <c r="G732" t="s">
        <v>16252</v>
      </c>
      <c r="H732">
        <v>2.4369999999999998</v>
      </c>
      <c r="I732">
        <v>47.5</v>
      </c>
      <c r="J732">
        <v>40</v>
      </c>
    </row>
    <row r="733" spans="1:10" x14ac:dyDescent="0.35">
      <c r="A733" t="s">
        <v>16253</v>
      </c>
      <c r="B733">
        <v>155</v>
      </c>
      <c r="C733">
        <v>511</v>
      </c>
      <c r="D733">
        <v>732</v>
      </c>
      <c r="E733" t="s">
        <v>334</v>
      </c>
      <c r="F733" t="s">
        <v>0</v>
      </c>
      <c r="G733" t="s">
        <v>15755</v>
      </c>
      <c r="H733">
        <v>1.613</v>
      </c>
      <c r="I733">
        <v>13.22</v>
      </c>
      <c r="J733">
        <v>15</v>
      </c>
    </row>
    <row r="734" spans="1:10" x14ac:dyDescent="0.35">
      <c r="A734" t="s">
        <v>16254</v>
      </c>
      <c r="B734">
        <v>127</v>
      </c>
      <c r="C734">
        <v>509</v>
      </c>
      <c r="D734">
        <v>733</v>
      </c>
      <c r="E734" t="s">
        <v>328</v>
      </c>
      <c r="F734" t="s">
        <v>0</v>
      </c>
      <c r="G734" t="s">
        <v>4088</v>
      </c>
      <c r="H734">
        <v>2.3130000000000002</v>
      </c>
      <c r="I734">
        <v>53.08</v>
      </c>
      <c r="J734">
        <v>18</v>
      </c>
    </row>
    <row r="735" spans="1:10" x14ac:dyDescent="0.35">
      <c r="A735" t="s">
        <v>16255</v>
      </c>
      <c r="B735">
        <v>205</v>
      </c>
      <c r="C735">
        <v>509</v>
      </c>
      <c r="D735">
        <v>733</v>
      </c>
      <c r="E735" t="s">
        <v>312</v>
      </c>
      <c r="F735" t="s">
        <v>0</v>
      </c>
      <c r="G735" t="s">
        <v>2550</v>
      </c>
      <c r="H735">
        <v>1.46</v>
      </c>
      <c r="I735">
        <v>36.76</v>
      </c>
      <c r="J735">
        <v>55</v>
      </c>
    </row>
    <row r="736" spans="1:10" x14ac:dyDescent="0.35">
      <c r="A736" t="s">
        <v>16256</v>
      </c>
      <c r="B736">
        <v>87</v>
      </c>
      <c r="C736">
        <v>506</v>
      </c>
      <c r="D736">
        <v>735</v>
      </c>
      <c r="E736" t="s">
        <v>328</v>
      </c>
      <c r="F736" t="s">
        <v>0</v>
      </c>
      <c r="G736" t="s">
        <v>4347</v>
      </c>
      <c r="H736">
        <v>3.698</v>
      </c>
      <c r="I736">
        <v>71.81</v>
      </c>
      <c r="J736">
        <v>13</v>
      </c>
    </row>
    <row r="737" spans="1:10" x14ac:dyDescent="0.35">
      <c r="A737" t="s">
        <v>16257</v>
      </c>
      <c r="B737">
        <v>111</v>
      </c>
      <c r="C737">
        <v>506</v>
      </c>
      <c r="D737">
        <v>735</v>
      </c>
      <c r="E737" t="s">
        <v>319</v>
      </c>
      <c r="F737" t="s">
        <v>0</v>
      </c>
      <c r="G737" t="s">
        <v>16258</v>
      </c>
      <c r="H737">
        <v>2.7229999999999999</v>
      </c>
      <c r="I737">
        <v>73.05</v>
      </c>
      <c r="J737">
        <v>29</v>
      </c>
    </row>
    <row r="738" spans="1:10" x14ac:dyDescent="0.35">
      <c r="A738" t="s">
        <v>16259</v>
      </c>
      <c r="B738">
        <v>126</v>
      </c>
      <c r="C738">
        <v>505</v>
      </c>
      <c r="D738">
        <v>737</v>
      </c>
      <c r="E738" t="s">
        <v>312</v>
      </c>
      <c r="F738" t="s">
        <v>0</v>
      </c>
      <c r="G738" t="s">
        <v>3026</v>
      </c>
      <c r="H738">
        <v>2.1749999999999998</v>
      </c>
      <c r="I738">
        <v>41.76</v>
      </c>
      <c r="J738">
        <v>55</v>
      </c>
    </row>
    <row r="739" spans="1:10" x14ac:dyDescent="0.35">
      <c r="A739" t="s">
        <v>16260</v>
      </c>
      <c r="B739">
        <v>138</v>
      </c>
      <c r="C739">
        <v>505</v>
      </c>
      <c r="D739">
        <v>737</v>
      </c>
      <c r="E739" t="s">
        <v>312</v>
      </c>
      <c r="F739" t="s">
        <v>0</v>
      </c>
      <c r="G739" t="s">
        <v>16261</v>
      </c>
      <c r="H739">
        <v>1.756</v>
      </c>
      <c r="I739">
        <v>29.18</v>
      </c>
      <c r="J739">
        <v>31</v>
      </c>
    </row>
    <row r="740" spans="1:10" x14ac:dyDescent="0.35">
      <c r="A740" t="s">
        <v>16262</v>
      </c>
      <c r="B740">
        <v>54</v>
      </c>
      <c r="C740">
        <v>505</v>
      </c>
      <c r="D740">
        <v>737</v>
      </c>
      <c r="E740" t="s">
        <v>311</v>
      </c>
      <c r="F740" t="s">
        <v>0</v>
      </c>
      <c r="G740" t="s">
        <v>16263</v>
      </c>
      <c r="H740" t="s">
        <v>311</v>
      </c>
      <c r="I740" t="s">
        <v>311</v>
      </c>
      <c r="J740">
        <v>54</v>
      </c>
    </row>
    <row r="741" spans="1:10" x14ac:dyDescent="0.35">
      <c r="A741" t="s">
        <v>16264</v>
      </c>
      <c r="B741">
        <v>115</v>
      </c>
      <c r="C741">
        <v>505</v>
      </c>
      <c r="D741">
        <v>737</v>
      </c>
      <c r="E741" t="s">
        <v>312</v>
      </c>
      <c r="F741" t="s">
        <v>0</v>
      </c>
      <c r="G741" t="s">
        <v>7464</v>
      </c>
      <c r="H741">
        <v>2.722</v>
      </c>
      <c r="I741">
        <v>39.56</v>
      </c>
      <c r="J741">
        <v>42</v>
      </c>
    </row>
    <row r="742" spans="1:10" x14ac:dyDescent="0.35">
      <c r="A742" t="s">
        <v>16265</v>
      </c>
      <c r="B742">
        <v>173</v>
      </c>
      <c r="C742">
        <v>502</v>
      </c>
      <c r="D742">
        <v>741</v>
      </c>
      <c r="E742" t="s">
        <v>328</v>
      </c>
      <c r="F742" t="s">
        <v>0</v>
      </c>
      <c r="G742" t="s">
        <v>16266</v>
      </c>
      <c r="H742">
        <v>2.286</v>
      </c>
      <c r="I742">
        <v>49.3</v>
      </c>
      <c r="J742">
        <v>38</v>
      </c>
    </row>
    <row r="743" spans="1:10" x14ac:dyDescent="0.35">
      <c r="A743" t="s">
        <v>16267</v>
      </c>
      <c r="B743">
        <v>92</v>
      </c>
      <c r="C743">
        <v>502</v>
      </c>
      <c r="D743">
        <v>741</v>
      </c>
      <c r="E743" t="s">
        <v>328</v>
      </c>
      <c r="F743" t="s">
        <v>0</v>
      </c>
      <c r="G743" t="s">
        <v>16268</v>
      </c>
      <c r="H743">
        <v>3.012</v>
      </c>
      <c r="I743">
        <v>44.69</v>
      </c>
      <c r="J743">
        <v>21</v>
      </c>
    </row>
    <row r="744" spans="1:10" x14ac:dyDescent="0.35">
      <c r="A744" t="s">
        <v>16269</v>
      </c>
      <c r="B744">
        <v>113</v>
      </c>
      <c r="C744">
        <v>502</v>
      </c>
      <c r="D744">
        <v>741</v>
      </c>
      <c r="E744" t="s">
        <v>312</v>
      </c>
      <c r="F744" t="s">
        <v>0</v>
      </c>
      <c r="G744" t="s">
        <v>8749</v>
      </c>
      <c r="H744">
        <v>2.1259999999999999</v>
      </c>
      <c r="I744">
        <v>29.59</v>
      </c>
      <c r="J744">
        <v>31</v>
      </c>
    </row>
    <row r="745" spans="1:10" x14ac:dyDescent="0.35">
      <c r="A745" t="s">
        <v>16270</v>
      </c>
      <c r="B745">
        <v>106</v>
      </c>
      <c r="C745">
        <v>502</v>
      </c>
      <c r="D745">
        <v>741</v>
      </c>
      <c r="E745" t="s">
        <v>312</v>
      </c>
      <c r="F745" t="s">
        <v>0</v>
      </c>
      <c r="G745" t="s">
        <v>2718</v>
      </c>
      <c r="H745">
        <v>3.0110000000000001</v>
      </c>
      <c r="I745">
        <v>34.57</v>
      </c>
      <c r="J745">
        <v>53</v>
      </c>
    </row>
    <row r="746" spans="1:10" x14ac:dyDescent="0.35">
      <c r="A746" t="s">
        <v>16271</v>
      </c>
      <c r="B746">
        <v>171</v>
      </c>
      <c r="C746">
        <v>500</v>
      </c>
      <c r="D746">
        <v>745</v>
      </c>
      <c r="E746" t="s">
        <v>312</v>
      </c>
      <c r="F746" t="s">
        <v>0</v>
      </c>
      <c r="G746" t="s">
        <v>14575</v>
      </c>
      <c r="H746">
        <v>1.38</v>
      </c>
      <c r="I746">
        <v>27.17</v>
      </c>
      <c r="J746">
        <v>29</v>
      </c>
    </row>
    <row r="747" spans="1:10" x14ac:dyDescent="0.35">
      <c r="A747" t="s">
        <v>16272</v>
      </c>
      <c r="B747">
        <v>99</v>
      </c>
      <c r="C747">
        <v>500</v>
      </c>
      <c r="D747">
        <v>745</v>
      </c>
      <c r="E747" t="s">
        <v>311</v>
      </c>
      <c r="F747" t="s">
        <v>0</v>
      </c>
      <c r="G747" t="s">
        <v>2131</v>
      </c>
      <c r="H747" t="s">
        <v>311</v>
      </c>
      <c r="I747" t="s">
        <v>311</v>
      </c>
      <c r="J747">
        <v>43</v>
      </c>
    </row>
    <row r="748" spans="1:10" x14ac:dyDescent="0.35">
      <c r="A748" t="s">
        <v>16273</v>
      </c>
      <c r="B748">
        <v>187</v>
      </c>
      <c r="C748">
        <v>500</v>
      </c>
      <c r="D748">
        <v>745</v>
      </c>
      <c r="E748" t="s">
        <v>328</v>
      </c>
      <c r="F748" t="s">
        <v>0</v>
      </c>
      <c r="G748" t="s">
        <v>4352</v>
      </c>
      <c r="H748">
        <v>1.339</v>
      </c>
      <c r="I748">
        <v>24.41</v>
      </c>
      <c r="J748">
        <v>82</v>
      </c>
    </row>
    <row r="749" spans="1:10" x14ac:dyDescent="0.35">
      <c r="A749" t="s">
        <v>16274</v>
      </c>
      <c r="B749">
        <v>181</v>
      </c>
      <c r="C749">
        <v>499</v>
      </c>
      <c r="D749">
        <v>748</v>
      </c>
      <c r="E749" t="s">
        <v>334</v>
      </c>
      <c r="F749" t="s">
        <v>0</v>
      </c>
      <c r="G749" t="s">
        <v>7560</v>
      </c>
      <c r="H749">
        <v>1.1930000000000001</v>
      </c>
      <c r="I749">
        <v>8.14</v>
      </c>
      <c r="J749">
        <v>20</v>
      </c>
    </row>
    <row r="750" spans="1:10" x14ac:dyDescent="0.35">
      <c r="A750" t="s">
        <v>16275</v>
      </c>
      <c r="B750">
        <v>139</v>
      </c>
      <c r="C750">
        <v>499</v>
      </c>
      <c r="D750">
        <v>748</v>
      </c>
      <c r="E750" t="s">
        <v>334</v>
      </c>
      <c r="F750" t="s">
        <v>0</v>
      </c>
      <c r="G750" t="s">
        <v>1759</v>
      </c>
      <c r="H750">
        <v>1.992</v>
      </c>
      <c r="I750">
        <v>23.43</v>
      </c>
      <c r="J750">
        <v>51</v>
      </c>
    </row>
    <row r="751" spans="1:10" x14ac:dyDescent="0.35">
      <c r="A751" t="s">
        <v>16276</v>
      </c>
      <c r="B751">
        <v>103</v>
      </c>
      <c r="C751">
        <v>499</v>
      </c>
      <c r="D751">
        <v>748</v>
      </c>
      <c r="E751" t="s">
        <v>328</v>
      </c>
      <c r="F751" t="s">
        <v>0</v>
      </c>
      <c r="G751" t="s">
        <v>3026</v>
      </c>
      <c r="H751">
        <v>2.5449999999999999</v>
      </c>
      <c r="I751">
        <v>53.37</v>
      </c>
      <c r="J751">
        <v>52</v>
      </c>
    </row>
    <row r="752" spans="1:10" x14ac:dyDescent="0.35">
      <c r="A752" t="s">
        <v>16277</v>
      </c>
      <c r="B752">
        <v>150</v>
      </c>
      <c r="C752">
        <v>497</v>
      </c>
      <c r="D752">
        <v>751</v>
      </c>
      <c r="E752" t="s">
        <v>334</v>
      </c>
      <c r="F752" t="s">
        <v>0</v>
      </c>
      <c r="G752" t="s">
        <v>2135</v>
      </c>
      <c r="H752">
        <v>1.6950000000000001</v>
      </c>
      <c r="I752">
        <v>14</v>
      </c>
      <c r="J752">
        <v>14</v>
      </c>
    </row>
    <row r="753" spans="1:10" x14ac:dyDescent="0.35">
      <c r="A753" t="s">
        <v>16278</v>
      </c>
      <c r="B753">
        <v>345</v>
      </c>
      <c r="C753">
        <v>497</v>
      </c>
      <c r="D753">
        <v>751</v>
      </c>
      <c r="E753" t="s">
        <v>328</v>
      </c>
      <c r="F753" t="s">
        <v>0</v>
      </c>
      <c r="G753" t="s">
        <v>16279</v>
      </c>
      <c r="H753">
        <v>0.8</v>
      </c>
      <c r="I753">
        <v>28.8</v>
      </c>
      <c r="J753">
        <v>119</v>
      </c>
    </row>
    <row r="754" spans="1:10" x14ac:dyDescent="0.35">
      <c r="A754" t="s">
        <v>16280</v>
      </c>
      <c r="B754">
        <v>111</v>
      </c>
      <c r="C754">
        <v>497</v>
      </c>
      <c r="D754">
        <v>751</v>
      </c>
      <c r="E754" t="s">
        <v>312</v>
      </c>
      <c r="F754" t="s">
        <v>0</v>
      </c>
      <c r="G754" t="s">
        <v>2592</v>
      </c>
      <c r="H754">
        <v>2.3439999999999999</v>
      </c>
      <c r="I754">
        <v>49.32</v>
      </c>
      <c r="J754">
        <v>33</v>
      </c>
    </row>
    <row r="755" spans="1:10" x14ac:dyDescent="0.35">
      <c r="A755" t="s">
        <v>16281</v>
      </c>
      <c r="B755">
        <v>163</v>
      </c>
      <c r="C755">
        <v>497</v>
      </c>
      <c r="D755">
        <v>751</v>
      </c>
      <c r="E755" t="s">
        <v>334</v>
      </c>
      <c r="F755" t="s">
        <v>0</v>
      </c>
      <c r="G755" t="s">
        <v>16282</v>
      </c>
      <c r="H755">
        <v>1.1559999999999999</v>
      </c>
      <c r="I755">
        <v>8.19</v>
      </c>
      <c r="J755">
        <v>12</v>
      </c>
    </row>
    <row r="756" spans="1:10" x14ac:dyDescent="0.35">
      <c r="A756" t="s">
        <v>16283</v>
      </c>
      <c r="B756">
        <v>59</v>
      </c>
      <c r="C756">
        <v>497</v>
      </c>
      <c r="D756">
        <v>751</v>
      </c>
      <c r="E756" t="s">
        <v>328</v>
      </c>
      <c r="F756" t="s">
        <v>0</v>
      </c>
      <c r="G756" t="s">
        <v>1827</v>
      </c>
      <c r="H756">
        <v>4.2370000000000001</v>
      </c>
      <c r="I756">
        <v>59.28</v>
      </c>
      <c r="J756">
        <v>59</v>
      </c>
    </row>
    <row r="757" spans="1:10" x14ac:dyDescent="0.35">
      <c r="A757" t="s">
        <v>16284</v>
      </c>
      <c r="B757">
        <v>199</v>
      </c>
      <c r="C757">
        <v>495</v>
      </c>
      <c r="D757">
        <v>756</v>
      </c>
      <c r="E757" t="s">
        <v>311</v>
      </c>
      <c r="F757" t="s">
        <v>0</v>
      </c>
      <c r="G757" t="s">
        <v>3819</v>
      </c>
      <c r="H757" t="s">
        <v>311</v>
      </c>
      <c r="I757" t="s">
        <v>311</v>
      </c>
      <c r="J757">
        <v>52</v>
      </c>
    </row>
    <row r="758" spans="1:10" x14ac:dyDescent="0.35">
      <c r="A758" t="s">
        <v>16285</v>
      </c>
      <c r="B758">
        <v>127</v>
      </c>
      <c r="C758">
        <v>494</v>
      </c>
      <c r="D758">
        <v>757</v>
      </c>
      <c r="E758" t="s">
        <v>334</v>
      </c>
      <c r="F758" t="s">
        <v>0</v>
      </c>
      <c r="G758" t="s">
        <v>16286</v>
      </c>
      <c r="H758">
        <v>1.974</v>
      </c>
      <c r="I758">
        <v>17.760000000000002</v>
      </c>
      <c r="J758">
        <v>10</v>
      </c>
    </row>
    <row r="759" spans="1:10" x14ac:dyDescent="0.35">
      <c r="A759" t="s">
        <v>16287</v>
      </c>
      <c r="B759">
        <v>37</v>
      </c>
      <c r="C759">
        <v>493</v>
      </c>
      <c r="D759">
        <v>758</v>
      </c>
      <c r="E759" t="s">
        <v>311</v>
      </c>
      <c r="F759" t="s">
        <v>0</v>
      </c>
      <c r="G759" t="s">
        <v>1823</v>
      </c>
      <c r="H759" t="s">
        <v>311</v>
      </c>
      <c r="I759" t="s">
        <v>311</v>
      </c>
      <c r="J759">
        <v>11</v>
      </c>
    </row>
    <row r="760" spans="1:10" x14ac:dyDescent="0.35">
      <c r="A760" t="s">
        <v>16288</v>
      </c>
      <c r="B760">
        <v>107</v>
      </c>
      <c r="C760">
        <v>493</v>
      </c>
      <c r="D760">
        <v>758</v>
      </c>
      <c r="E760" t="s">
        <v>312</v>
      </c>
      <c r="F760" t="s">
        <v>0</v>
      </c>
      <c r="G760" t="s">
        <v>16289</v>
      </c>
      <c r="H760">
        <v>2.1539999999999999</v>
      </c>
      <c r="I760">
        <v>31.92</v>
      </c>
      <c r="J760">
        <v>3</v>
      </c>
    </row>
    <row r="761" spans="1:10" x14ac:dyDescent="0.35">
      <c r="A761" t="s">
        <v>16290</v>
      </c>
      <c r="B761">
        <v>170</v>
      </c>
      <c r="C761">
        <v>492</v>
      </c>
      <c r="D761">
        <v>760</v>
      </c>
      <c r="E761" t="s">
        <v>328</v>
      </c>
      <c r="F761" t="s">
        <v>0</v>
      </c>
      <c r="G761" t="s">
        <v>16291</v>
      </c>
      <c r="H761">
        <v>1.5860000000000001</v>
      </c>
      <c r="I761">
        <v>35.89</v>
      </c>
      <c r="J761">
        <v>60</v>
      </c>
    </row>
    <row r="762" spans="1:10" x14ac:dyDescent="0.35">
      <c r="A762" t="s">
        <v>16292</v>
      </c>
      <c r="B762">
        <v>149</v>
      </c>
      <c r="C762">
        <v>492</v>
      </c>
      <c r="D762">
        <v>760</v>
      </c>
      <c r="E762" t="s">
        <v>334</v>
      </c>
      <c r="F762" t="s">
        <v>0</v>
      </c>
      <c r="G762" t="s">
        <v>1967</v>
      </c>
      <c r="H762">
        <v>1.992</v>
      </c>
      <c r="I762">
        <v>20.71</v>
      </c>
      <c r="J762">
        <v>56</v>
      </c>
    </row>
    <row r="763" spans="1:10" x14ac:dyDescent="0.35">
      <c r="A763" t="s">
        <v>16293</v>
      </c>
      <c r="B763">
        <v>122</v>
      </c>
      <c r="C763">
        <v>492</v>
      </c>
      <c r="D763">
        <v>760</v>
      </c>
      <c r="E763" t="s">
        <v>328</v>
      </c>
      <c r="F763" t="s">
        <v>0</v>
      </c>
      <c r="G763" t="s">
        <v>2194</v>
      </c>
      <c r="H763">
        <v>2.7250000000000001</v>
      </c>
      <c r="I763">
        <v>54.23</v>
      </c>
      <c r="J763">
        <v>24</v>
      </c>
    </row>
    <row r="764" spans="1:10" x14ac:dyDescent="0.35">
      <c r="A764" t="s">
        <v>16294</v>
      </c>
      <c r="B764">
        <v>176</v>
      </c>
      <c r="C764">
        <v>491</v>
      </c>
      <c r="D764">
        <v>763</v>
      </c>
      <c r="E764" t="s">
        <v>312</v>
      </c>
      <c r="F764" t="s">
        <v>0</v>
      </c>
      <c r="G764" t="s">
        <v>2088</v>
      </c>
      <c r="H764">
        <v>1.425</v>
      </c>
      <c r="I764">
        <v>35.51</v>
      </c>
      <c r="J764">
        <v>15</v>
      </c>
    </row>
    <row r="765" spans="1:10" x14ac:dyDescent="0.35">
      <c r="A765" t="s">
        <v>16295</v>
      </c>
      <c r="B765">
        <v>187</v>
      </c>
      <c r="C765">
        <v>490</v>
      </c>
      <c r="D765">
        <v>764</v>
      </c>
      <c r="E765" t="s">
        <v>312</v>
      </c>
      <c r="F765" t="s">
        <v>0</v>
      </c>
      <c r="G765" t="s">
        <v>14640</v>
      </c>
      <c r="H765">
        <v>1.5029999999999999</v>
      </c>
      <c r="I765">
        <v>28.15</v>
      </c>
      <c r="J765">
        <v>56</v>
      </c>
    </row>
    <row r="766" spans="1:10" x14ac:dyDescent="0.35">
      <c r="A766" t="s">
        <v>16296</v>
      </c>
      <c r="B766">
        <v>75</v>
      </c>
      <c r="C766">
        <v>490</v>
      </c>
      <c r="D766">
        <v>764</v>
      </c>
      <c r="E766" t="s">
        <v>328</v>
      </c>
      <c r="F766" t="s">
        <v>0</v>
      </c>
      <c r="G766" t="s">
        <v>16297</v>
      </c>
      <c r="H766">
        <v>3.4409999999999998</v>
      </c>
      <c r="I766">
        <v>63.93</v>
      </c>
      <c r="J766">
        <v>45</v>
      </c>
    </row>
    <row r="767" spans="1:10" x14ac:dyDescent="0.35">
      <c r="A767" t="s">
        <v>16298</v>
      </c>
      <c r="B767">
        <v>109</v>
      </c>
      <c r="C767">
        <v>489</v>
      </c>
      <c r="D767">
        <v>766</v>
      </c>
      <c r="E767" t="s">
        <v>311</v>
      </c>
      <c r="F767" t="s">
        <v>0</v>
      </c>
      <c r="G767" t="s">
        <v>2131</v>
      </c>
      <c r="H767" t="s">
        <v>311</v>
      </c>
      <c r="I767" t="s">
        <v>311</v>
      </c>
      <c r="J767">
        <v>7</v>
      </c>
    </row>
    <row r="768" spans="1:10" x14ac:dyDescent="0.35">
      <c r="A768" t="s">
        <v>16299</v>
      </c>
      <c r="B768">
        <v>279</v>
      </c>
      <c r="C768">
        <v>488</v>
      </c>
      <c r="D768">
        <v>767</v>
      </c>
      <c r="E768" t="s">
        <v>311</v>
      </c>
      <c r="F768" t="s">
        <v>0</v>
      </c>
      <c r="G768" t="s">
        <v>3026</v>
      </c>
      <c r="H768" t="s">
        <v>311</v>
      </c>
      <c r="I768" t="s">
        <v>311</v>
      </c>
      <c r="J768">
        <v>91</v>
      </c>
    </row>
    <row r="769" spans="1:10" x14ac:dyDescent="0.35">
      <c r="A769" t="s">
        <v>16300</v>
      </c>
      <c r="B769">
        <v>102</v>
      </c>
      <c r="C769">
        <v>488</v>
      </c>
      <c r="D769">
        <v>767</v>
      </c>
      <c r="E769" t="s">
        <v>311</v>
      </c>
      <c r="F769" t="s">
        <v>0</v>
      </c>
      <c r="G769" t="s">
        <v>1819</v>
      </c>
      <c r="H769" t="s">
        <v>311</v>
      </c>
      <c r="I769" t="s">
        <v>311</v>
      </c>
      <c r="J769">
        <v>15</v>
      </c>
    </row>
    <row r="770" spans="1:10" x14ac:dyDescent="0.35">
      <c r="A770" t="s">
        <v>16301</v>
      </c>
      <c r="B770">
        <v>125</v>
      </c>
      <c r="C770">
        <v>487</v>
      </c>
      <c r="D770">
        <v>769</v>
      </c>
      <c r="E770" t="s">
        <v>328</v>
      </c>
      <c r="F770" t="s">
        <v>0</v>
      </c>
      <c r="G770" t="s">
        <v>13681</v>
      </c>
      <c r="H770">
        <v>2.3130000000000002</v>
      </c>
      <c r="I770">
        <v>50.92</v>
      </c>
      <c r="J770">
        <v>22</v>
      </c>
    </row>
    <row r="771" spans="1:10" x14ac:dyDescent="0.35">
      <c r="A771" t="s">
        <v>16302</v>
      </c>
      <c r="B771">
        <v>60</v>
      </c>
      <c r="C771">
        <v>483</v>
      </c>
      <c r="D771">
        <v>770</v>
      </c>
      <c r="E771" t="s">
        <v>312</v>
      </c>
      <c r="F771" t="s">
        <v>0</v>
      </c>
      <c r="G771" t="s">
        <v>1798</v>
      </c>
      <c r="H771">
        <v>4.6210000000000004</v>
      </c>
      <c r="I771">
        <v>46.64</v>
      </c>
      <c r="J771">
        <v>11</v>
      </c>
    </row>
    <row r="772" spans="1:10" x14ac:dyDescent="0.35">
      <c r="A772" t="s">
        <v>16303</v>
      </c>
      <c r="B772">
        <v>117</v>
      </c>
      <c r="C772">
        <v>481</v>
      </c>
      <c r="D772">
        <v>771</v>
      </c>
      <c r="E772" t="s">
        <v>312</v>
      </c>
      <c r="F772" t="s">
        <v>0</v>
      </c>
      <c r="G772" t="s">
        <v>13766</v>
      </c>
      <c r="H772">
        <v>1.982</v>
      </c>
      <c r="I772">
        <v>33.200000000000003</v>
      </c>
      <c r="J772">
        <v>4</v>
      </c>
    </row>
    <row r="773" spans="1:10" x14ac:dyDescent="0.35">
      <c r="A773" t="s">
        <v>16304</v>
      </c>
      <c r="B773">
        <v>135</v>
      </c>
      <c r="C773">
        <v>480</v>
      </c>
      <c r="D773">
        <v>772</v>
      </c>
      <c r="E773" t="s">
        <v>328</v>
      </c>
      <c r="F773" t="s">
        <v>0</v>
      </c>
      <c r="G773" t="s">
        <v>16305</v>
      </c>
      <c r="H773">
        <v>1.946</v>
      </c>
      <c r="I773">
        <v>36.479999999999997</v>
      </c>
      <c r="J773">
        <v>135</v>
      </c>
    </row>
    <row r="774" spans="1:10" x14ac:dyDescent="0.35">
      <c r="A774" t="s">
        <v>16306</v>
      </c>
      <c r="B774">
        <v>95</v>
      </c>
      <c r="C774">
        <v>479</v>
      </c>
      <c r="D774">
        <v>773</v>
      </c>
      <c r="E774" t="s">
        <v>328</v>
      </c>
      <c r="F774" t="s">
        <v>0</v>
      </c>
      <c r="G774" t="s">
        <v>3026</v>
      </c>
      <c r="H774">
        <v>3.1240000000000001</v>
      </c>
      <c r="I774">
        <v>69.099999999999994</v>
      </c>
      <c r="J774">
        <v>15</v>
      </c>
    </row>
    <row r="775" spans="1:10" x14ac:dyDescent="0.35">
      <c r="A775" t="s">
        <v>16307</v>
      </c>
      <c r="B775">
        <v>81</v>
      </c>
      <c r="C775">
        <v>477</v>
      </c>
      <c r="D775">
        <v>774</v>
      </c>
      <c r="E775" t="s">
        <v>312</v>
      </c>
      <c r="F775" t="s">
        <v>0</v>
      </c>
      <c r="G775" t="s">
        <v>1789</v>
      </c>
      <c r="H775">
        <v>3.4929999999999999</v>
      </c>
      <c r="I775">
        <v>37.33</v>
      </c>
      <c r="J775">
        <v>81</v>
      </c>
    </row>
    <row r="776" spans="1:10" x14ac:dyDescent="0.35">
      <c r="A776" t="s">
        <v>16308</v>
      </c>
      <c r="B776">
        <v>105</v>
      </c>
      <c r="C776">
        <v>475</v>
      </c>
      <c r="D776">
        <v>775</v>
      </c>
      <c r="E776" t="s">
        <v>311</v>
      </c>
      <c r="F776" t="s">
        <v>0</v>
      </c>
      <c r="G776" t="s">
        <v>2743</v>
      </c>
      <c r="H776" t="s">
        <v>311</v>
      </c>
      <c r="I776" t="s">
        <v>311</v>
      </c>
      <c r="J776">
        <v>46</v>
      </c>
    </row>
    <row r="777" spans="1:10" x14ac:dyDescent="0.35">
      <c r="A777" t="s">
        <v>16309</v>
      </c>
      <c r="B777">
        <v>168</v>
      </c>
      <c r="C777">
        <v>471</v>
      </c>
      <c r="D777">
        <v>776</v>
      </c>
      <c r="E777" t="s">
        <v>334</v>
      </c>
      <c r="F777" t="s">
        <v>0</v>
      </c>
      <c r="G777" t="s">
        <v>1789</v>
      </c>
      <c r="H777">
        <v>1.4490000000000001</v>
      </c>
      <c r="I777">
        <v>5.57</v>
      </c>
      <c r="J777">
        <v>21</v>
      </c>
    </row>
    <row r="778" spans="1:10" x14ac:dyDescent="0.35">
      <c r="A778" t="s">
        <v>16310</v>
      </c>
      <c r="B778">
        <v>195</v>
      </c>
      <c r="C778">
        <v>470</v>
      </c>
      <c r="D778">
        <v>777</v>
      </c>
      <c r="E778" t="s">
        <v>311</v>
      </c>
      <c r="F778" t="s">
        <v>0</v>
      </c>
      <c r="G778" t="s">
        <v>2592</v>
      </c>
      <c r="H778" t="s">
        <v>311</v>
      </c>
      <c r="I778" t="s">
        <v>311</v>
      </c>
      <c r="J778">
        <v>194</v>
      </c>
    </row>
    <row r="779" spans="1:10" x14ac:dyDescent="0.35">
      <c r="A779" t="s">
        <v>16311</v>
      </c>
      <c r="B779">
        <v>116</v>
      </c>
      <c r="C779">
        <v>470</v>
      </c>
      <c r="D779">
        <v>777</v>
      </c>
      <c r="E779" t="s">
        <v>312</v>
      </c>
      <c r="F779" t="s">
        <v>0</v>
      </c>
      <c r="G779" t="s">
        <v>14646</v>
      </c>
      <c r="H779">
        <v>2.14</v>
      </c>
      <c r="I779">
        <v>30.6</v>
      </c>
      <c r="J779">
        <v>47</v>
      </c>
    </row>
    <row r="780" spans="1:10" x14ac:dyDescent="0.35">
      <c r="A780" t="s">
        <v>16312</v>
      </c>
      <c r="B780">
        <v>110</v>
      </c>
      <c r="C780">
        <v>470</v>
      </c>
      <c r="D780">
        <v>777</v>
      </c>
      <c r="E780" t="s">
        <v>328</v>
      </c>
      <c r="F780" t="s">
        <v>0</v>
      </c>
      <c r="G780" t="s">
        <v>8186</v>
      </c>
      <c r="H780">
        <v>2.2029999999999998</v>
      </c>
      <c r="I780">
        <v>58.85</v>
      </c>
      <c r="J780">
        <v>36</v>
      </c>
    </row>
    <row r="781" spans="1:10" x14ac:dyDescent="0.35">
      <c r="A781" t="s">
        <v>16313</v>
      </c>
      <c r="B781">
        <v>132</v>
      </c>
      <c r="C781">
        <v>469</v>
      </c>
      <c r="D781">
        <v>780</v>
      </c>
      <c r="E781" t="s">
        <v>328</v>
      </c>
      <c r="F781" t="s">
        <v>0</v>
      </c>
      <c r="G781" t="s">
        <v>3916</v>
      </c>
      <c r="H781">
        <v>1.9490000000000001</v>
      </c>
      <c r="I781">
        <v>51.78</v>
      </c>
      <c r="J781">
        <v>32</v>
      </c>
    </row>
    <row r="782" spans="1:10" x14ac:dyDescent="0.35">
      <c r="A782" t="s">
        <v>16314</v>
      </c>
      <c r="B782">
        <v>127</v>
      </c>
      <c r="C782">
        <v>469</v>
      </c>
      <c r="D782">
        <v>780</v>
      </c>
      <c r="E782" t="s">
        <v>312</v>
      </c>
      <c r="F782" t="s">
        <v>0</v>
      </c>
      <c r="G782" t="s">
        <v>4022</v>
      </c>
      <c r="H782">
        <v>1.7969999999999999</v>
      </c>
      <c r="I782">
        <v>44.12</v>
      </c>
      <c r="J782">
        <v>49</v>
      </c>
    </row>
    <row r="783" spans="1:10" x14ac:dyDescent="0.35">
      <c r="A783" t="s">
        <v>16315</v>
      </c>
      <c r="B783">
        <v>109</v>
      </c>
      <c r="C783">
        <v>469</v>
      </c>
      <c r="D783">
        <v>780</v>
      </c>
      <c r="E783" t="s">
        <v>311</v>
      </c>
      <c r="F783" t="s">
        <v>0</v>
      </c>
      <c r="G783" t="s">
        <v>15671</v>
      </c>
      <c r="H783" t="s">
        <v>311</v>
      </c>
      <c r="I783" t="s">
        <v>311</v>
      </c>
      <c r="J783">
        <v>33</v>
      </c>
    </row>
    <row r="784" spans="1:10" x14ac:dyDescent="0.35">
      <c r="A784" t="s">
        <v>16316</v>
      </c>
      <c r="B784">
        <v>358</v>
      </c>
      <c r="C784">
        <v>468</v>
      </c>
      <c r="D784">
        <v>783</v>
      </c>
      <c r="E784" t="s">
        <v>328</v>
      </c>
      <c r="F784" t="s">
        <v>0</v>
      </c>
      <c r="G784" t="s">
        <v>16317</v>
      </c>
      <c r="H784">
        <v>1.18</v>
      </c>
      <c r="I784">
        <v>32.5</v>
      </c>
      <c r="J784">
        <v>60</v>
      </c>
    </row>
    <row r="785" spans="1:10" x14ac:dyDescent="0.35">
      <c r="A785" t="s">
        <v>16318</v>
      </c>
      <c r="B785">
        <v>147</v>
      </c>
      <c r="C785">
        <v>468</v>
      </c>
      <c r="D785">
        <v>783</v>
      </c>
      <c r="E785" t="s">
        <v>328</v>
      </c>
      <c r="F785" t="s">
        <v>0</v>
      </c>
      <c r="G785" t="s">
        <v>16319</v>
      </c>
      <c r="H785">
        <v>1.583</v>
      </c>
      <c r="I785">
        <v>46.8</v>
      </c>
      <c r="J785">
        <v>56</v>
      </c>
    </row>
    <row r="786" spans="1:10" x14ac:dyDescent="0.35">
      <c r="A786" t="s">
        <v>16320</v>
      </c>
      <c r="B786">
        <v>182</v>
      </c>
      <c r="C786">
        <v>466</v>
      </c>
      <c r="D786">
        <v>785</v>
      </c>
      <c r="E786" t="s">
        <v>311</v>
      </c>
      <c r="F786" t="s">
        <v>0</v>
      </c>
      <c r="G786" t="s">
        <v>3026</v>
      </c>
      <c r="H786" t="s">
        <v>311</v>
      </c>
      <c r="I786" t="s">
        <v>311</v>
      </c>
      <c r="J786">
        <v>64</v>
      </c>
    </row>
    <row r="787" spans="1:10" x14ac:dyDescent="0.35">
      <c r="A787" t="s">
        <v>16321</v>
      </c>
      <c r="B787">
        <v>116</v>
      </c>
      <c r="C787">
        <v>465</v>
      </c>
      <c r="D787">
        <v>786</v>
      </c>
      <c r="E787" t="s">
        <v>312</v>
      </c>
      <c r="F787" t="s">
        <v>0</v>
      </c>
      <c r="G787" t="s">
        <v>3026</v>
      </c>
      <c r="H787">
        <v>2.1589999999999998</v>
      </c>
      <c r="I787">
        <v>41.01</v>
      </c>
      <c r="J787">
        <v>65</v>
      </c>
    </row>
    <row r="788" spans="1:10" x14ac:dyDescent="0.35">
      <c r="A788" t="s">
        <v>16322</v>
      </c>
      <c r="B788">
        <v>130</v>
      </c>
      <c r="C788">
        <v>460</v>
      </c>
      <c r="D788">
        <v>787</v>
      </c>
      <c r="E788" t="s">
        <v>328</v>
      </c>
      <c r="F788" t="s">
        <v>0</v>
      </c>
      <c r="G788" t="s">
        <v>2053</v>
      </c>
      <c r="H788">
        <v>2.1259999999999999</v>
      </c>
      <c r="I788">
        <v>50.79</v>
      </c>
      <c r="J788">
        <v>42</v>
      </c>
    </row>
    <row r="789" spans="1:10" x14ac:dyDescent="0.35">
      <c r="A789" t="s">
        <v>16323</v>
      </c>
      <c r="B789">
        <v>80</v>
      </c>
      <c r="C789">
        <v>457</v>
      </c>
      <c r="D789">
        <v>788</v>
      </c>
      <c r="E789" t="s">
        <v>328</v>
      </c>
      <c r="F789" t="s">
        <v>0</v>
      </c>
      <c r="G789" t="s">
        <v>4034</v>
      </c>
      <c r="H789">
        <v>2.8029999999999999</v>
      </c>
      <c r="I789">
        <v>55.44</v>
      </c>
      <c r="J789">
        <v>22</v>
      </c>
    </row>
    <row r="790" spans="1:10" x14ac:dyDescent="0.35">
      <c r="A790" t="s">
        <v>16324</v>
      </c>
      <c r="B790">
        <v>105</v>
      </c>
      <c r="C790">
        <v>457</v>
      </c>
      <c r="D790">
        <v>788</v>
      </c>
      <c r="E790" t="s">
        <v>328</v>
      </c>
      <c r="F790" t="s">
        <v>0</v>
      </c>
      <c r="G790" t="s">
        <v>16325</v>
      </c>
      <c r="H790">
        <v>2.2090000000000001</v>
      </c>
      <c r="I790">
        <v>56.78</v>
      </c>
      <c r="J790">
        <v>10</v>
      </c>
    </row>
    <row r="791" spans="1:10" x14ac:dyDescent="0.35">
      <c r="A791" t="s">
        <v>16326</v>
      </c>
      <c r="B791">
        <v>107</v>
      </c>
      <c r="C791">
        <v>456</v>
      </c>
      <c r="D791">
        <v>790</v>
      </c>
      <c r="E791" t="s">
        <v>311</v>
      </c>
      <c r="F791" t="s">
        <v>0</v>
      </c>
      <c r="G791" t="s">
        <v>3926</v>
      </c>
      <c r="H791" t="s">
        <v>311</v>
      </c>
      <c r="I791" t="s">
        <v>311</v>
      </c>
      <c r="J791">
        <v>39</v>
      </c>
    </row>
    <row r="792" spans="1:10" x14ac:dyDescent="0.35">
      <c r="A792" t="s">
        <v>16327</v>
      </c>
      <c r="B792">
        <v>227</v>
      </c>
      <c r="C792">
        <v>454</v>
      </c>
      <c r="D792">
        <v>791</v>
      </c>
      <c r="E792" t="s">
        <v>311</v>
      </c>
      <c r="F792" t="s">
        <v>0</v>
      </c>
      <c r="G792" t="s">
        <v>6759</v>
      </c>
      <c r="H792" t="s">
        <v>311</v>
      </c>
      <c r="I792" t="s">
        <v>311</v>
      </c>
      <c r="J792">
        <v>63</v>
      </c>
    </row>
    <row r="793" spans="1:10" x14ac:dyDescent="0.35">
      <c r="A793" t="s">
        <v>16328</v>
      </c>
      <c r="B793">
        <v>94</v>
      </c>
      <c r="C793">
        <v>454</v>
      </c>
      <c r="D793">
        <v>791</v>
      </c>
      <c r="E793" t="s">
        <v>328</v>
      </c>
      <c r="F793" t="s">
        <v>0</v>
      </c>
      <c r="G793" t="s">
        <v>8229</v>
      </c>
      <c r="H793">
        <v>2.5430000000000001</v>
      </c>
      <c r="I793">
        <v>41.73</v>
      </c>
      <c r="J793">
        <v>26</v>
      </c>
    </row>
    <row r="794" spans="1:10" x14ac:dyDescent="0.35">
      <c r="A794" t="s">
        <v>16329</v>
      </c>
      <c r="B794">
        <v>110</v>
      </c>
      <c r="C794">
        <v>453</v>
      </c>
      <c r="D794">
        <v>793</v>
      </c>
      <c r="E794" t="s">
        <v>312</v>
      </c>
      <c r="F794" t="s">
        <v>0</v>
      </c>
      <c r="G794" t="s">
        <v>4034</v>
      </c>
      <c r="H794">
        <v>2.2749999999999999</v>
      </c>
      <c r="I794">
        <v>43.88</v>
      </c>
      <c r="J794">
        <v>21</v>
      </c>
    </row>
    <row r="795" spans="1:10" x14ac:dyDescent="0.35">
      <c r="A795" t="s">
        <v>16330</v>
      </c>
      <c r="B795">
        <v>42</v>
      </c>
      <c r="C795">
        <v>453</v>
      </c>
      <c r="D795">
        <v>793</v>
      </c>
      <c r="E795" t="s">
        <v>311</v>
      </c>
      <c r="F795" t="s">
        <v>0</v>
      </c>
      <c r="G795" t="s">
        <v>1789</v>
      </c>
      <c r="H795" t="s">
        <v>311</v>
      </c>
      <c r="I795" t="s">
        <v>311</v>
      </c>
      <c r="J795">
        <v>42</v>
      </c>
    </row>
    <row r="796" spans="1:10" x14ac:dyDescent="0.35">
      <c r="A796" t="s">
        <v>16331</v>
      </c>
      <c r="B796">
        <v>227</v>
      </c>
      <c r="C796">
        <v>453</v>
      </c>
      <c r="D796">
        <v>793</v>
      </c>
      <c r="E796" t="s">
        <v>311</v>
      </c>
      <c r="F796" t="s">
        <v>0</v>
      </c>
      <c r="G796" t="s">
        <v>4619</v>
      </c>
      <c r="H796" t="s">
        <v>311</v>
      </c>
      <c r="I796" t="s">
        <v>311</v>
      </c>
      <c r="J796">
        <v>83</v>
      </c>
    </row>
    <row r="797" spans="1:10" x14ac:dyDescent="0.35">
      <c r="A797" t="s">
        <v>16332</v>
      </c>
      <c r="B797">
        <v>111</v>
      </c>
      <c r="C797">
        <v>451</v>
      </c>
      <c r="D797">
        <v>796</v>
      </c>
      <c r="E797" t="s">
        <v>311</v>
      </c>
      <c r="F797" t="s">
        <v>0</v>
      </c>
      <c r="G797" t="s">
        <v>3026</v>
      </c>
      <c r="H797" t="s">
        <v>311</v>
      </c>
      <c r="I797" t="s">
        <v>311</v>
      </c>
      <c r="J797">
        <v>31</v>
      </c>
    </row>
    <row r="798" spans="1:10" x14ac:dyDescent="0.35">
      <c r="A798" t="s">
        <v>16333</v>
      </c>
      <c r="B798">
        <v>152</v>
      </c>
      <c r="C798">
        <v>450</v>
      </c>
      <c r="D798">
        <v>797</v>
      </c>
      <c r="E798" t="s">
        <v>334</v>
      </c>
      <c r="F798" t="s">
        <v>0</v>
      </c>
      <c r="G798" t="s">
        <v>2003</v>
      </c>
      <c r="H798">
        <v>1.3660000000000001</v>
      </c>
      <c r="I798">
        <v>12.78</v>
      </c>
      <c r="J798">
        <v>1</v>
      </c>
    </row>
    <row r="799" spans="1:10" x14ac:dyDescent="0.35">
      <c r="A799" t="s">
        <v>16334</v>
      </c>
      <c r="B799">
        <v>112</v>
      </c>
      <c r="C799">
        <v>450</v>
      </c>
      <c r="D799">
        <v>797</v>
      </c>
      <c r="E799" t="s">
        <v>312</v>
      </c>
      <c r="F799" t="s">
        <v>0</v>
      </c>
      <c r="G799" t="s">
        <v>3026</v>
      </c>
      <c r="H799">
        <v>2.2309999999999999</v>
      </c>
      <c r="I799">
        <v>44.01</v>
      </c>
      <c r="J799">
        <v>32</v>
      </c>
    </row>
    <row r="800" spans="1:10" x14ac:dyDescent="0.35">
      <c r="A800" t="s">
        <v>16335</v>
      </c>
      <c r="B800">
        <v>256</v>
      </c>
      <c r="C800">
        <v>449</v>
      </c>
      <c r="D800">
        <v>799</v>
      </c>
      <c r="E800" t="s">
        <v>311</v>
      </c>
      <c r="F800" t="s">
        <v>0</v>
      </c>
      <c r="G800" t="s">
        <v>1699</v>
      </c>
      <c r="H800" t="s">
        <v>311</v>
      </c>
      <c r="I800" t="s">
        <v>311</v>
      </c>
      <c r="J800">
        <v>255</v>
      </c>
    </row>
    <row r="801" spans="1:10" x14ac:dyDescent="0.35">
      <c r="A801" t="s">
        <v>16336</v>
      </c>
      <c r="B801">
        <v>246</v>
      </c>
      <c r="C801">
        <v>449</v>
      </c>
      <c r="D801">
        <v>799</v>
      </c>
      <c r="E801" t="s">
        <v>334</v>
      </c>
      <c r="F801" t="s">
        <v>0</v>
      </c>
      <c r="G801" t="s">
        <v>2167</v>
      </c>
      <c r="H801">
        <v>0.99</v>
      </c>
      <c r="I801">
        <v>9.7200000000000006</v>
      </c>
      <c r="J801">
        <v>16</v>
      </c>
    </row>
    <row r="802" spans="1:10" x14ac:dyDescent="0.35">
      <c r="A802" t="s">
        <v>16337</v>
      </c>
      <c r="B802">
        <v>57</v>
      </c>
      <c r="C802">
        <v>448</v>
      </c>
      <c r="D802">
        <v>801</v>
      </c>
      <c r="E802" t="s">
        <v>311</v>
      </c>
      <c r="F802" t="s">
        <v>0</v>
      </c>
      <c r="G802" t="s">
        <v>4155</v>
      </c>
      <c r="H802" t="s">
        <v>311</v>
      </c>
      <c r="I802" t="s">
        <v>311</v>
      </c>
      <c r="J802">
        <v>1</v>
      </c>
    </row>
    <row r="803" spans="1:10" x14ac:dyDescent="0.35">
      <c r="A803" t="s">
        <v>16338</v>
      </c>
      <c r="B803">
        <v>185</v>
      </c>
      <c r="C803">
        <v>447</v>
      </c>
      <c r="D803">
        <v>802</v>
      </c>
      <c r="E803" t="s">
        <v>319</v>
      </c>
      <c r="F803" t="s">
        <v>0</v>
      </c>
      <c r="G803" t="s">
        <v>16339</v>
      </c>
      <c r="H803">
        <v>1.9790000000000001</v>
      </c>
      <c r="I803">
        <v>60.62</v>
      </c>
      <c r="J803">
        <v>41</v>
      </c>
    </row>
    <row r="804" spans="1:10" x14ac:dyDescent="0.35">
      <c r="A804" t="s">
        <v>16340</v>
      </c>
      <c r="B804">
        <v>103</v>
      </c>
      <c r="C804">
        <v>447</v>
      </c>
      <c r="D804">
        <v>802</v>
      </c>
      <c r="E804" t="s">
        <v>328</v>
      </c>
      <c r="F804" t="s">
        <v>0</v>
      </c>
      <c r="G804" t="s">
        <v>3026</v>
      </c>
      <c r="H804">
        <v>2.8610000000000002</v>
      </c>
      <c r="I804">
        <v>64.23</v>
      </c>
      <c r="J804">
        <v>39</v>
      </c>
    </row>
    <row r="805" spans="1:10" x14ac:dyDescent="0.35">
      <c r="A805" t="s">
        <v>16341</v>
      </c>
      <c r="B805">
        <v>109</v>
      </c>
      <c r="C805">
        <v>447</v>
      </c>
      <c r="D805">
        <v>802</v>
      </c>
      <c r="E805" t="s">
        <v>311</v>
      </c>
      <c r="F805" t="s">
        <v>0</v>
      </c>
      <c r="G805" t="s">
        <v>2131</v>
      </c>
      <c r="H805" t="s">
        <v>311</v>
      </c>
      <c r="I805" t="s">
        <v>311</v>
      </c>
      <c r="J805">
        <v>10</v>
      </c>
    </row>
    <row r="806" spans="1:10" x14ac:dyDescent="0.35">
      <c r="A806" t="s">
        <v>16342</v>
      </c>
      <c r="B806">
        <v>120</v>
      </c>
      <c r="C806">
        <v>447</v>
      </c>
      <c r="D806">
        <v>802</v>
      </c>
      <c r="E806" t="s">
        <v>311</v>
      </c>
      <c r="F806" t="s">
        <v>0</v>
      </c>
      <c r="G806" t="s">
        <v>2972</v>
      </c>
      <c r="H806" t="s">
        <v>311</v>
      </c>
      <c r="I806" t="s">
        <v>311</v>
      </c>
      <c r="J806">
        <v>23</v>
      </c>
    </row>
    <row r="807" spans="1:10" x14ac:dyDescent="0.35">
      <c r="A807" t="s">
        <v>16343</v>
      </c>
      <c r="B807">
        <v>123</v>
      </c>
      <c r="C807">
        <v>446</v>
      </c>
      <c r="D807">
        <v>806</v>
      </c>
      <c r="E807" t="s">
        <v>312</v>
      </c>
      <c r="F807" t="s">
        <v>0</v>
      </c>
      <c r="G807" t="s">
        <v>6894</v>
      </c>
      <c r="H807">
        <v>1.8720000000000001</v>
      </c>
      <c r="I807">
        <v>32.159999999999997</v>
      </c>
      <c r="J807">
        <v>22</v>
      </c>
    </row>
    <row r="808" spans="1:10" x14ac:dyDescent="0.35">
      <c r="A808" t="s">
        <v>16344</v>
      </c>
      <c r="B808">
        <v>110</v>
      </c>
      <c r="C808">
        <v>444</v>
      </c>
      <c r="D808">
        <v>807</v>
      </c>
      <c r="E808" t="s">
        <v>328</v>
      </c>
      <c r="F808" t="s">
        <v>0</v>
      </c>
      <c r="G808" t="s">
        <v>16063</v>
      </c>
      <c r="H808">
        <v>2.1819999999999999</v>
      </c>
      <c r="I808">
        <v>44.22</v>
      </c>
      <c r="J808">
        <v>25</v>
      </c>
    </row>
    <row r="809" spans="1:10" x14ac:dyDescent="0.35">
      <c r="A809" t="s">
        <v>16345</v>
      </c>
      <c r="B809">
        <v>83</v>
      </c>
      <c r="C809">
        <v>443</v>
      </c>
      <c r="D809">
        <v>808</v>
      </c>
      <c r="E809" t="s">
        <v>311</v>
      </c>
      <c r="F809" t="s">
        <v>0</v>
      </c>
      <c r="G809" t="s">
        <v>1996</v>
      </c>
      <c r="H809" t="s">
        <v>311</v>
      </c>
      <c r="I809" t="s">
        <v>311</v>
      </c>
      <c r="J809">
        <v>16</v>
      </c>
    </row>
    <row r="810" spans="1:10" x14ac:dyDescent="0.35">
      <c r="A810" t="s">
        <v>16346</v>
      </c>
      <c r="B810">
        <v>85</v>
      </c>
      <c r="C810">
        <v>443</v>
      </c>
      <c r="D810">
        <v>808</v>
      </c>
      <c r="E810" t="s">
        <v>319</v>
      </c>
      <c r="F810" t="s">
        <v>0</v>
      </c>
      <c r="G810" t="s">
        <v>16347</v>
      </c>
      <c r="H810">
        <v>2.8210000000000002</v>
      </c>
      <c r="I810">
        <v>71.459999999999994</v>
      </c>
      <c r="J810">
        <v>38</v>
      </c>
    </row>
    <row r="811" spans="1:10" x14ac:dyDescent="0.35">
      <c r="A811" t="s">
        <v>16348</v>
      </c>
      <c r="B811">
        <v>104</v>
      </c>
      <c r="C811">
        <v>443</v>
      </c>
      <c r="D811">
        <v>808</v>
      </c>
      <c r="E811" t="s">
        <v>319</v>
      </c>
      <c r="F811" t="s">
        <v>0</v>
      </c>
      <c r="G811" t="s">
        <v>3304</v>
      </c>
      <c r="H811">
        <v>2.2410000000000001</v>
      </c>
      <c r="I811">
        <v>60.21</v>
      </c>
      <c r="J811">
        <v>14</v>
      </c>
    </row>
    <row r="812" spans="1:10" x14ac:dyDescent="0.35">
      <c r="A812" t="s">
        <v>16349</v>
      </c>
      <c r="B812">
        <v>128</v>
      </c>
      <c r="C812">
        <v>442</v>
      </c>
      <c r="D812">
        <v>811</v>
      </c>
      <c r="E812" t="s">
        <v>328</v>
      </c>
      <c r="F812" t="s">
        <v>0</v>
      </c>
      <c r="G812" t="s">
        <v>15846</v>
      </c>
      <c r="H812">
        <v>4.3390000000000004</v>
      </c>
      <c r="I812">
        <v>72.760000000000005</v>
      </c>
      <c r="J812">
        <v>65</v>
      </c>
    </row>
    <row r="813" spans="1:10" x14ac:dyDescent="0.35">
      <c r="A813" t="s">
        <v>16350</v>
      </c>
      <c r="B813">
        <v>132</v>
      </c>
      <c r="C813">
        <v>441</v>
      </c>
      <c r="D813">
        <v>812</v>
      </c>
      <c r="E813" t="s">
        <v>311</v>
      </c>
      <c r="F813" t="s">
        <v>0</v>
      </c>
      <c r="G813" t="s">
        <v>6185</v>
      </c>
      <c r="H813" t="s">
        <v>311</v>
      </c>
      <c r="I813" t="s">
        <v>311</v>
      </c>
      <c r="J813">
        <v>6</v>
      </c>
    </row>
    <row r="814" spans="1:10" x14ac:dyDescent="0.35">
      <c r="A814" t="s">
        <v>16351</v>
      </c>
      <c r="B814">
        <v>155</v>
      </c>
      <c r="C814">
        <v>441</v>
      </c>
      <c r="D814">
        <v>812</v>
      </c>
      <c r="E814" t="s">
        <v>312</v>
      </c>
      <c r="F814" t="s">
        <v>0</v>
      </c>
      <c r="G814" t="s">
        <v>8370</v>
      </c>
      <c r="H814">
        <v>1.3440000000000001</v>
      </c>
      <c r="I814">
        <v>43.65</v>
      </c>
      <c r="J814">
        <v>58</v>
      </c>
    </row>
    <row r="815" spans="1:10" x14ac:dyDescent="0.35">
      <c r="A815" t="s">
        <v>16352</v>
      </c>
      <c r="B815">
        <v>254</v>
      </c>
      <c r="C815">
        <v>440</v>
      </c>
      <c r="D815">
        <v>814</v>
      </c>
      <c r="E815" t="s">
        <v>311</v>
      </c>
      <c r="F815" t="s">
        <v>0</v>
      </c>
      <c r="G815" t="s">
        <v>3026</v>
      </c>
      <c r="H815" t="s">
        <v>311</v>
      </c>
      <c r="I815" t="s">
        <v>311</v>
      </c>
      <c r="J815">
        <v>25</v>
      </c>
    </row>
    <row r="816" spans="1:10" x14ac:dyDescent="0.35">
      <c r="A816" t="s">
        <v>16353</v>
      </c>
      <c r="B816">
        <v>142</v>
      </c>
      <c r="C816">
        <v>439</v>
      </c>
      <c r="D816">
        <v>815</v>
      </c>
      <c r="E816" t="s">
        <v>328</v>
      </c>
      <c r="F816" t="s">
        <v>0</v>
      </c>
      <c r="G816" t="s">
        <v>16354</v>
      </c>
      <c r="H816">
        <v>1.792</v>
      </c>
      <c r="I816">
        <v>35.49</v>
      </c>
      <c r="J816">
        <v>33</v>
      </c>
    </row>
    <row r="817" spans="1:10" x14ac:dyDescent="0.35">
      <c r="A817" t="s">
        <v>16355</v>
      </c>
      <c r="B817">
        <v>71</v>
      </c>
      <c r="C817">
        <v>438</v>
      </c>
      <c r="D817">
        <v>816</v>
      </c>
      <c r="E817" t="s">
        <v>319</v>
      </c>
      <c r="F817" t="s">
        <v>0</v>
      </c>
      <c r="G817" t="s">
        <v>4322</v>
      </c>
      <c r="H817">
        <v>3.6360000000000001</v>
      </c>
      <c r="I817">
        <v>71.239999999999995</v>
      </c>
      <c r="J817">
        <v>71</v>
      </c>
    </row>
    <row r="818" spans="1:10" x14ac:dyDescent="0.35">
      <c r="A818" t="s">
        <v>16356</v>
      </c>
      <c r="B818">
        <v>107</v>
      </c>
      <c r="C818">
        <v>438</v>
      </c>
      <c r="D818">
        <v>816</v>
      </c>
      <c r="E818" t="s">
        <v>328</v>
      </c>
      <c r="F818" t="s">
        <v>0</v>
      </c>
      <c r="G818" t="s">
        <v>7560</v>
      </c>
      <c r="H818">
        <v>2.2909999999999999</v>
      </c>
      <c r="I818">
        <v>63.95</v>
      </c>
      <c r="J818">
        <v>19</v>
      </c>
    </row>
    <row r="819" spans="1:10" x14ac:dyDescent="0.35">
      <c r="A819" t="s">
        <v>16357</v>
      </c>
      <c r="B819">
        <v>73</v>
      </c>
      <c r="C819">
        <v>437</v>
      </c>
      <c r="D819">
        <v>818</v>
      </c>
      <c r="E819" t="s">
        <v>328</v>
      </c>
      <c r="F819" t="s">
        <v>0</v>
      </c>
      <c r="G819" t="s">
        <v>2779</v>
      </c>
      <c r="H819">
        <v>2.8969999999999998</v>
      </c>
      <c r="I819">
        <v>73.73</v>
      </c>
      <c r="J819">
        <v>28</v>
      </c>
    </row>
    <row r="820" spans="1:10" x14ac:dyDescent="0.35">
      <c r="A820" t="s">
        <v>16358</v>
      </c>
      <c r="B820">
        <v>89</v>
      </c>
      <c r="C820">
        <v>436</v>
      </c>
      <c r="D820">
        <v>819</v>
      </c>
      <c r="E820" t="s">
        <v>328</v>
      </c>
      <c r="F820" t="s">
        <v>0</v>
      </c>
      <c r="G820" t="s">
        <v>1830</v>
      </c>
      <c r="H820">
        <v>2.4350000000000001</v>
      </c>
      <c r="I820">
        <v>59.17</v>
      </c>
      <c r="J820">
        <v>23</v>
      </c>
    </row>
    <row r="821" spans="1:10" x14ac:dyDescent="0.35">
      <c r="A821" t="s">
        <v>16359</v>
      </c>
      <c r="B821">
        <v>165</v>
      </c>
      <c r="C821">
        <v>436</v>
      </c>
      <c r="D821">
        <v>819</v>
      </c>
      <c r="E821" t="s">
        <v>328</v>
      </c>
      <c r="F821" t="s">
        <v>0</v>
      </c>
      <c r="G821" t="s">
        <v>16360</v>
      </c>
      <c r="H821">
        <v>1.5680000000000001</v>
      </c>
      <c r="I821">
        <v>39.08</v>
      </c>
      <c r="J821">
        <v>46</v>
      </c>
    </row>
    <row r="822" spans="1:10" x14ac:dyDescent="0.35">
      <c r="A822" t="s">
        <v>16361</v>
      </c>
      <c r="B822">
        <v>72</v>
      </c>
      <c r="C822">
        <v>435</v>
      </c>
      <c r="D822">
        <v>821</v>
      </c>
      <c r="E822" t="s">
        <v>328</v>
      </c>
      <c r="F822" t="s">
        <v>0</v>
      </c>
      <c r="G822" t="s">
        <v>3042</v>
      </c>
      <c r="H822">
        <v>3.9249999999999998</v>
      </c>
      <c r="I822">
        <v>56.16</v>
      </c>
      <c r="J822">
        <v>23</v>
      </c>
    </row>
    <row r="823" spans="1:10" x14ac:dyDescent="0.35">
      <c r="A823" t="s">
        <v>16362</v>
      </c>
      <c r="B823">
        <v>39</v>
      </c>
      <c r="C823">
        <v>434</v>
      </c>
      <c r="D823">
        <v>822</v>
      </c>
      <c r="E823" t="s">
        <v>319</v>
      </c>
      <c r="F823" t="s">
        <v>0</v>
      </c>
      <c r="G823" t="s">
        <v>2379</v>
      </c>
      <c r="H823">
        <v>6.2889999999999997</v>
      </c>
      <c r="I823">
        <v>90.97</v>
      </c>
      <c r="J823">
        <v>12</v>
      </c>
    </row>
    <row r="824" spans="1:10" x14ac:dyDescent="0.35">
      <c r="A824" t="s">
        <v>16363</v>
      </c>
      <c r="B824">
        <v>80</v>
      </c>
      <c r="C824">
        <v>433</v>
      </c>
      <c r="D824">
        <v>823</v>
      </c>
      <c r="E824" t="s">
        <v>319</v>
      </c>
      <c r="F824" t="s">
        <v>0</v>
      </c>
      <c r="G824" t="s">
        <v>15997</v>
      </c>
      <c r="H824">
        <v>2.8650000000000002</v>
      </c>
      <c r="I824">
        <v>88.1</v>
      </c>
      <c r="J824">
        <v>11</v>
      </c>
    </row>
    <row r="825" spans="1:10" x14ac:dyDescent="0.35">
      <c r="A825" t="s">
        <v>16364</v>
      </c>
      <c r="B825">
        <v>83</v>
      </c>
      <c r="C825">
        <v>432</v>
      </c>
      <c r="D825">
        <v>824</v>
      </c>
      <c r="E825" t="s">
        <v>328</v>
      </c>
      <c r="F825" t="s">
        <v>0</v>
      </c>
      <c r="G825" t="s">
        <v>4290</v>
      </c>
      <c r="H825">
        <v>3.75</v>
      </c>
      <c r="I825">
        <v>71.989999999999995</v>
      </c>
      <c r="J825">
        <v>30</v>
      </c>
    </row>
    <row r="826" spans="1:10" x14ac:dyDescent="0.35">
      <c r="A826" t="s">
        <v>16365</v>
      </c>
      <c r="B826">
        <v>78</v>
      </c>
      <c r="C826">
        <v>432</v>
      </c>
      <c r="D826">
        <v>824</v>
      </c>
      <c r="E826" t="s">
        <v>328</v>
      </c>
      <c r="F826" t="s">
        <v>0</v>
      </c>
      <c r="G826" t="s">
        <v>15552</v>
      </c>
      <c r="H826">
        <v>2.9569999999999999</v>
      </c>
      <c r="I826">
        <v>51.75</v>
      </c>
      <c r="J826">
        <v>18</v>
      </c>
    </row>
    <row r="827" spans="1:10" x14ac:dyDescent="0.35">
      <c r="A827" t="s">
        <v>16366</v>
      </c>
      <c r="B827">
        <v>189</v>
      </c>
      <c r="C827">
        <v>432</v>
      </c>
      <c r="D827">
        <v>824</v>
      </c>
      <c r="E827" t="s">
        <v>311</v>
      </c>
      <c r="F827" t="s">
        <v>0</v>
      </c>
      <c r="G827" t="s">
        <v>3282</v>
      </c>
      <c r="H827" t="s">
        <v>311</v>
      </c>
      <c r="I827" t="s">
        <v>311</v>
      </c>
      <c r="J827">
        <v>47</v>
      </c>
    </row>
    <row r="828" spans="1:10" x14ac:dyDescent="0.35">
      <c r="A828" t="s">
        <v>16367</v>
      </c>
      <c r="B828">
        <v>83</v>
      </c>
      <c r="C828">
        <v>431</v>
      </c>
      <c r="D828">
        <v>827</v>
      </c>
      <c r="E828" t="s">
        <v>328</v>
      </c>
      <c r="F828" t="s">
        <v>0</v>
      </c>
      <c r="G828" t="s">
        <v>14033</v>
      </c>
      <c r="H828">
        <v>2.915</v>
      </c>
      <c r="I828">
        <v>65.58</v>
      </c>
      <c r="J828">
        <v>28</v>
      </c>
    </row>
    <row r="829" spans="1:10" x14ac:dyDescent="0.35">
      <c r="A829" t="s">
        <v>16368</v>
      </c>
      <c r="B829">
        <v>134</v>
      </c>
      <c r="C829">
        <v>431</v>
      </c>
      <c r="D829">
        <v>827</v>
      </c>
      <c r="E829" t="s">
        <v>311</v>
      </c>
      <c r="F829" t="s">
        <v>0</v>
      </c>
      <c r="G829" t="s">
        <v>3026</v>
      </c>
      <c r="H829" t="s">
        <v>311</v>
      </c>
      <c r="I829" t="s">
        <v>311</v>
      </c>
      <c r="J829">
        <v>15</v>
      </c>
    </row>
    <row r="830" spans="1:10" x14ac:dyDescent="0.35">
      <c r="A830" t="s">
        <v>16369</v>
      </c>
      <c r="B830">
        <v>132</v>
      </c>
      <c r="C830">
        <v>431</v>
      </c>
      <c r="D830">
        <v>827</v>
      </c>
      <c r="E830" t="s">
        <v>334</v>
      </c>
      <c r="F830" t="s">
        <v>0</v>
      </c>
      <c r="G830" t="s">
        <v>4347</v>
      </c>
      <c r="H830">
        <v>1.6419999999999999</v>
      </c>
      <c r="I830">
        <v>20.74</v>
      </c>
      <c r="J830">
        <v>46</v>
      </c>
    </row>
    <row r="831" spans="1:10" x14ac:dyDescent="0.35">
      <c r="A831" t="s">
        <v>16370</v>
      </c>
      <c r="B831">
        <v>173</v>
      </c>
      <c r="C831">
        <v>430</v>
      </c>
      <c r="D831">
        <v>830</v>
      </c>
      <c r="E831" t="s">
        <v>334</v>
      </c>
      <c r="F831" t="s">
        <v>0</v>
      </c>
      <c r="G831" t="s">
        <v>2448</v>
      </c>
      <c r="H831">
        <v>1.107</v>
      </c>
      <c r="I831">
        <v>15.76</v>
      </c>
      <c r="J831">
        <v>4</v>
      </c>
    </row>
    <row r="832" spans="1:10" x14ac:dyDescent="0.35">
      <c r="A832" t="s">
        <v>16371</v>
      </c>
      <c r="B832">
        <v>97</v>
      </c>
      <c r="C832">
        <v>429</v>
      </c>
      <c r="D832">
        <v>831</v>
      </c>
      <c r="E832" t="s">
        <v>319</v>
      </c>
      <c r="F832" t="s">
        <v>0</v>
      </c>
      <c r="G832" t="s">
        <v>16372</v>
      </c>
      <c r="H832">
        <v>2.3980000000000001</v>
      </c>
      <c r="I832">
        <v>47.49</v>
      </c>
      <c r="J832">
        <v>97</v>
      </c>
    </row>
    <row r="833" spans="1:10" x14ac:dyDescent="0.35">
      <c r="A833" t="s">
        <v>16373</v>
      </c>
      <c r="B833">
        <v>119</v>
      </c>
      <c r="C833">
        <v>428</v>
      </c>
      <c r="D833">
        <v>832</v>
      </c>
      <c r="E833" t="s">
        <v>312</v>
      </c>
      <c r="F833" t="s">
        <v>0</v>
      </c>
      <c r="G833" t="s">
        <v>2031</v>
      </c>
      <c r="H833">
        <v>1.79</v>
      </c>
      <c r="I833">
        <v>27.86</v>
      </c>
      <c r="J833">
        <v>119</v>
      </c>
    </row>
    <row r="834" spans="1:10" x14ac:dyDescent="0.35">
      <c r="A834" t="s">
        <v>16374</v>
      </c>
      <c r="B834">
        <v>89</v>
      </c>
      <c r="C834">
        <v>426</v>
      </c>
      <c r="D834">
        <v>833</v>
      </c>
      <c r="E834" t="s">
        <v>312</v>
      </c>
      <c r="F834" t="s">
        <v>0</v>
      </c>
      <c r="G834" t="s">
        <v>3237</v>
      </c>
      <c r="H834">
        <v>2.0979999999999999</v>
      </c>
      <c r="I834">
        <v>48.44</v>
      </c>
      <c r="J834">
        <v>17</v>
      </c>
    </row>
    <row r="835" spans="1:10" x14ac:dyDescent="0.35">
      <c r="A835" t="s">
        <v>16375</v>
      </c>
      <c r="B835">
        <v>62</v>
      </c>
      <c r="C835">
        <v>425</v>
      </c>
      <c r="D835">
        <v>834</v>
      </c>
      <c r="E835" t="s">
        <v>328</v>
      </c>
      <c r="F835" t="s">
        <v>0</v>
      </c>
      <c r="G835" t="s">
        <v>1876</v>
      </c>
      <c r="H835">
        <v>3.9119999999999999</v>
      </c>
      <c r="I835">
        <v>57.17</v>
      </c>
      <c r="J835">
        <v>15</v>
      </c>
    </row>
    <row r="836" spans="1:10" x14ac:dyDescent="0.35">
      <c r="A836" t="s">
        <v>16376</v>
      </c>
      <c r="B836">
        <v>93</v>
      </c>
      <c r="C836">
        <v>425</v>
      </c>
      <c r="D836">
        <v>834</v>
      </c>
      <c r="E836" t="s">
        <v>311</v>
      </c>
      <c r="F836" t="s">
        <v>0</v>
      </c>
      <c r="G836" t="s">
        <v>2131</v>
      </c>
      <c r="H836" t="s">
        <v>311</v>
      </c>
      <c r="I836" t="s">
        <v>311</v>
      </c>
      <c r="J836">
        <v>33</v>
      </c>
    </row>
    <row r="837" spans="1:10" x14ac:dyDescent="0.35">
      <c r="A837" t="s">
        <v>16377</v>
      </c>
      <c r="B837">
        <v>102</v>
      </c>
      <c r="C837">
        <v>424</v>
      </c>
      <c r="D837">
        <v>836</v>
      </c>
      <c r="E837" t="s">
        <v>312</v>
      </c>
      <c r="F837" t="s">
        <v>0</v>
      </c>
      <c r="G837" t="s">
        <v>16378</v>
      </c>
      <c r="H837">
        <v>2.698</v>
      </c>
      <c r="I837">
        <v>38.119999999999997</v>
      </c>
      <c r="J837">
        <v>15</v>
      </c>
    </row>
    <row r="838" spans="1:10" x14ac:dyDescent="0.35">
      <c r="A838" t="s">
        <v>16379</v>
      </c>
      <c r="B838">
        <v>46</v>
      </c>
      <c r="C838">
        <v>423</v>
      </c>
      <c r="D838">
        <v>837</v>
      </c>
      <c r="E838" t="s">
        <v>311</v>
      </c>
      <c r="F838" t="s">
        <v>0</v>
      </c>
      <c r="G838" t="s">
        <v>16380</v>
      </c>
      <c r="H838" t="s">
        <v>311</v>
      </c>
      <c r="I838" t="s">
        <v>311</v>
      </c>
      <c r="J838">
        <v>46</v>
      </c>
    </row>
    <row r="839" spans="1:10" x14ac:dyDescent="0.35">
      <c r="A839" t="s">
        <v>16381</v>
      </c>
      <c r="B839">
        <v>9</v>
      </c>
      <c r="C839">
        <v>423</v>
      </c>
      <c r="D839">
        <v>837</v>
      </c>
      <c r="E839" t="s">
        <v>319</v>
      </c>
      <c r="F839" t="s">
        <v>0</v>
      </c>
      <c r="G839" t="s">
        <v>2362</v>
      </c>
      <c r="H839">
        <v>23.75</v>
      </c>
      <c r="I839">
        <v>93.48</v>
      </c>
      <c r="J839">
        <v>7</v>
      </c>
    </row>
    <row r="840" spans="1:10" x14ac:dyDescent="0.35">
      <c r="A840" t="s">
        <v>16382</v>
      </c>
      <c r="B840">
        <v>101</v>
      </c>
      <c r="C840">
        <v>421</v>
      </c>
      <c r="D840">
        <v>839</v>
      </c>
      <c r="E840" t="s">
        <v>328</v>
      </c>
      <c r="F840" t="s">
        <v>0</v>
      </c>
      <c r="G840" t="s">
        <v>16383</v>
      </c>
      <c r="H840">
        <v>2.7160000000000002</v>
      </c>
      <c r="I840">
        <v>60.5</v>
      </c>
      <c r="J840">
        <v>19</v>
      </c>
    </row>
    <row r="841" spans="1:10" x14ac:dyDescent="0.35">
      <c r="A841" t="s">
        <v>16384</v>
      </c>
      <c r="B841">
        <v>91</v>
      </c>
      <c r="C841">
        <v>420</v>
      </c>
      <c r="D841">
        <v>840</v>
      </c>
      <c r="E841" t="s">
        <v>328</v>
      </c>
      <c r="F841" t="s">
        <v>0</v>
      </c>
      <c r="G841" t="s">
        <v>4090</v>
      </c>
      <c r="H841">
        <v>2.5409999999999999</v>
      </c>
      <c r="I841">
        <v>60.47</v>
      </c>
      <c r="J841">
        <v>31</v>
      </c>
    </row>
    <row r="842" spans="1:10" x14ac:dyDescent="0.35">
      <c r="A842" t="s">
        <v>16385</v>
      </c>
      <c r="B842">
        <v>92</v>
      </c>
      <c r="C842">
        <v>420</v>
      </c>
      <c r="D842">
        <v>840</v>
      </c>
      <c r="E842" t="s">
        <v>312</v>
      </c>
      <c r="F842" t="s">
        <v>0</v>
      </c>
      <c r="G842" t="s">
        <v>2801</v>
      </c>
      <c r="H842">
        <v>2.3540000000000001</v>
      </c>
      <c r="I842">
        <v>45.29</v>
      </c>
      <c r="J842">
        <v>25</v>
      </c>
    </row>
    <row r="843" spans="1:10" x14ac:dyDescent="0.35">
      <c r="A843" t="s">
        <v>16386</v>
      </c>
      <c r="B843">
        <v>102</v>
      </c>
      <c r="C843">
        <v>419</v>
      </c>
      <c r="D843">
        <v>842</v>
      </c>
      <c r="E843" t="s">
        <v>334</v>
      </c>
      <c r="F843" t="s">
        <v>0</v>
      </c>
      <c r="G843" t="s">
        <v>2472</v>
      </c>
      <c r="H843">
        <v>2.242</v>
      </c>
      <c r="I843">
        <v>25</v>
      </c>
      <c r="J843">
        <v>20</v>
      </c>
    </row>
    <row r="844" spans="1:10" x14ac:dyDescent="0.35">
      <c r="A844" t="s">
        <v>16387</v>
      </c>
      <c r="B844">
        <v>95</v>
      </c>
      <c r="C844">
        <v>416</v>
      </c>
      <c r="D844">
        <v>843</v>
      </c>
      <c r="E844" t="s">
        <v>328</v>
      </c>
      <c r="F844" t="s">
        <v>0</v>
      </c>
      <c r="G844" t="s">
        <v>9431</v>
      </c>
      <c r="H844">
        <v>3.0569999999999999</v>
      </c>
      <c r="I844">
        <v>71.88</v>
      </c>
      <c r="J844">
        <v>35</v>
      </c>
    </row>
    <row r="845" spans="1:10" x14ac:dyDescent="0.35">
      <c r="A845" t="s">
        <v>16388</v>
      </c>
      <c r="B845">
        <v>215</v>
      </c>
      <c r="C845">
        <v>415</v>
      </c>
      <c r="D845">
        <v>844</v>
      </c>
      <c r="E845" t="s">
        <v>334</v>
      </c>
      <c r="F845" t="s">
        <v>0</v>
      </c>
      <c r="G845" t="s">
        <v>16389</v>
      </c>
      <c r="H845">
        <v>1.024</v>
      </c>
      <c r="I845">
        <v>13.43</v>
      </c>
      <c r="J845">
        <v>15</v>
      </c>
    </row>
    <row r="846" spans="1:10" x14ac:dyDescent="0.35">
      <c r="A846" t="s">
        <v>16390</v>
      </c>
      <c r="B846">
        <v>100</v>
      </c>
      <c r="C846">
        <v>415</v>
      </c>
      <c r="D846">
        <v>844</v>
      </c>
      <c r="E846" t="s">
        <v>312</v>
      </c>
      <c r="F846" t="s">
        <v>0</v>
      </c>
      <c r="G846" t="s">
        <v>7323</v>
      </c>
      <c r="H846">
        <v>2.2200000000000002</v>
      </c>
      <c r="I846">
        <v>39.29</v>
      </c>
      <c r="J846">
        <v>37</v>
      </c>
    </row>
    <row r="847" spans="1:10" x14ac:dyDescent="0.35">
      <c r="A847" t="s">
        <v>16391</v>
      </c>
      <c r="B847">
        <v>94</v>
      </c>
      <c r="C847">
        <v>414</v>
      </c>
      <c r="D847">
        <v>846</v>
      </c>
      <c r="E847" t="s">
        <v>311</v>
      </c>
      <c r="F847" t="s">
        <v>0</v>
      </c>
      <c r="G847" t="s">
        <v>2801</v>
      </c>
      <c r="H847" t="s">
        <v>311</v>
      </c>
      <c r="I847" t="s">
        <v>311</v>
      </c>
      <c r="J847">
        <v>94</v>
      </c>
    </row>
    <row r="848" spans="1:10" x14ac:dyDescent="0.35">
      <c r="A848" t="s">
        <v>16392</v>
      </c>
      <c r="B848">
        <v>94</v>
      </c>
      <c r="C848">
        <v>414</v>
      </c>
      <c r="D848">
        <v>846</v>
      </c>
      <c r="E848" t="s">
        <v>328</v>
      </c>
      <c r="F848" t="s">
        <v>0</v>
      </c>
      <c r="G848" t="s">
        <v>3026</v>
      </c>
      <c r="H848">
        <v>2.516</v>
      </c>
      <c r="I848">
        <v>52.25</v>
      </c>
      <c r="J848">
        <v>37</v>
      </c>
    </row>
    <row r="849" spans="1:10" x14ac:dyDescent="0.35">
      <c r="A849" t="s">
        <v>16393</v>
      </c>
      <c r="B849">
        <v>97</v>
      </c>
      <c r="C849">
        <v>414</v>
      </c>
      <c r="D849">
        <v>846</v>
      </c>
      <c r="E849" t="s">
        <v>312</v>
      </c>
      <c r="F849" t="s">
        <v>0</v>
      </c>
      <c r="G849" t="s">
        <v>2045</v>
      </c>
      <c r="H849">
        <v>2.2869999999999999</v>
      </c>
      <c r="I849">
        <v>22.45</v>
      </c>
      <c r="J849">
        <v>11</v>
      </c>
    </row>
    <row r="850" spans="1:10" x14ac:dyDescent="0.35">
      <c r="A850" t="s">
        <v>16394</v>
      </c>
      <c r="B850">
        <v>30</v>
      </c>
      <c r="C850">
        <v>414</v>
      </c>
      <c r="D850">
        <v>846</v>
      </c>
      <c r="E850" t="s">
        <v>319</v>
      </c>
      <c r="F850" t="s">
        <v>0</v>
      </c>
      <c r="G850" t="s">
        <v>6485</v>
      </c>
      <c r="H850">
        <v>8.0709999999999997</v>
      </c>
      <c r="I850">
        <v>90.23</v>
      </c>
      <c r="J850">
        <v>14</v>
      </c>
    </row>
    <row r="851" spans="1:10" x14ac:dyDescent="0.35">
      <c r="A851" t="s">
        <v>16395</v>
      </c>
      <c r="B851">
        <v>186</v>
      </c>
      <c r="C851">
        <v>413</v>
      </c>
      <c r="D851">
        <v>850</v>
      </c>
      <c r="E851" t="s">
        <v>311</v>
      </c>
      <c r="F851" t="s">
        <v>0</v>
      </c>
      <c r="G851" t="s">
        <v>3026</v>
      </c>
      <c r="H851" t="s">
        <v>311</v>
      </c>
      <c r="I851" t="s">
        <v>311</v>
      </c>
      <c r="J851">
        <v>12</v>
      </c>
    </row>
    <row r="852" spans="1:10" x14ac:dyDescent="0.35">
      <c r="A852" t="s">
        <v>16396</v>
      </c>
      <c r="B852">
        <v>56</v>
      </c>
      <c r="C852">
        <v>413</v>
      </c>
      <c r="D852">
        <v>850</v>
      </c>
      <c r="E852" t="s">
        <v>319</v>
      </c>
      <c r="F852" t="s">
        <v>0</v>
      </c>
      <c r="G852" t="s">
        <v>16397</v>
      </c>
      <c r="H852">
        <v>4.1820000000000004</v>
      </c>
      <c r="I852">
        <v>82.51</v>
      </c>
      <c r="J852">
        <v>28</v>
      </c>
    </row>
    <row r="853" spans="1:10" x14ac:dyDescent="0.35">
      <c r="A853" t="s">
        <v>16398</v>
      </c>
      <c r="B853">
        <v>84</v>
      </c>
      <c r="C853">
        <v>413</v>
      </c>
      <c r="D853">
        <v>850</v>
      </c>
      <c r="E853" t="s">
        <v>328</v>
      </c>
      <c r="F853" t="s">
        <v>0</v>
      </c>
      <c r="G853" t="s">
        <v>7464</v>
      </c>
      <c r="H853">
        <v>3.92</v>
      </c>
      <c r="I853">
        <v>62.59</v>
      </c>
      <c r="J853">
        <v>32</v>
      </c>
    </row>
    <row r="854" spans="1:10" x14ac:dyDescent="0.35">
      <c r="A854" t="s">
        <v>16399</v>
      </c>
      <c r="B854">
        <v>132</v>
      </c>
      <c r="C854">
        <v>411</v>
      </c>
      <c r="D854">
        <v>853</v>
      </c>
      <c r="E854" t="s">
        <v>328</v>
      </c>
      <c r="F854" t="s">
        <v>0</v>
      </c>
      <c r="G854" t="s">
        <v>3948</v>
      </c>
      <c r="H854">
        <v>1.605</v>
      </c>
      <c r="I854">
        <v>39.229999999999997</v>
      </c>
      <c r="J854">
        <v>80</v>
      </c>
    </row>
    <row r="855" spans="1:10" x14ac:dyDescent="0.35">
      <c r="A855" t="s">
        <v>16400</v>
      </c>
      <c r="B855">
        <v>119</v>
      </c>
      <c r="C855">
        <v>411</v>
      </c>
      <c r="D855">
        <v>853</v>
      </c>
      <c r="E855" t="s">
        <v>311</v>
      </c>
      <c r="F855" t="s">
        <v>0</v>
      </c>
      <c r="G855" t="s">
        <v>1969</v>
      </c>
      <c r="H855" t="s">
        <v>311</v>
      </c>
      <c r="I855" t="s">
        <v>311</v>
      </c>
      <c r="J855">
        <v>119</v>
      </c>
    </row>
    <row r="856" spans="1:10" x14ac:dyDescent="0.35">
      <c r="A856" t="s">
        <v>16401</v>
      </c>
      <c r="B856">
        <v>91</v>
      </c>
      <c r="C856">
        <v>411</v>
      </c>
      <c r="D856">
        <v>853</v>
      </c>
      <c r="E856" t="s">
        <v>312</v>
      </c>
      <c r="F856" t="s">
        <v>0</v>
      </c>
      <c r="G856" t="s">
        <v>2235</v>
      </c>
      <c r="H856">
        <v>2.3260000000000001</v>
      </c>
      <c r="I856">
        <v>40.090000000000003</v>
      </c>
      <c r="J856">
        <v>49</v>
      </c>
    </row>
    <row r="857" spans="1:10" x14ac:dyDescent="0.35">
      <c r="A857" t="s">
        <v>16402</v>
      </c>
      <c r="B857">
        <v>101</v>
      </c>
      <c r="C857">
        <v>411</v>
      </c>
      <c r="D857">
        <v>853</v>
      </c>
      <c r="E857" t="s">
        <v>312</v>
      </c>
      <c r="F857" t="s">
        <v>0</v>
      </c>
      <c r="G857" t="s">
        <v>16403</v>
      </c>
      <c r="H857">
        <v>2.1669999999999998</v>
      </c>
      <c r="I857">
        <v>37.090000000000003</v>
      </c>
      <c r="J857">
        <v>24</v>
      </c>
    </row>
    <row r="858" spans="1:10" x14ac:dyDescent="0.35">
      <c r="A858" t="s">
        <v>16404</v>
      </c>
      <c r="B858">
        <v>89</v>
      </c>
      <c r="C858">
        <v>411</v>
      </c>
      <c r="D858">
        <v>853</v>
      </c>
      <c r="E858" t="s">
        <v>312</v>
      </c>
      <c r="F858" t="s">
        <v>0</v>
      </c>
      <c r="G858" t="s">
        <v>3366</v>
      </c>
      <c r="H858">
        <v>2.58</v>
      </c>
      <c r="I858">
        <v>45.56</v>
      </c>
      <c r="J858">
        <v>31</v>
      </c>
    </row>
    <row r="859" spans="1:10" x14ac:dyDescent="0.35">
      <c r="A859" t="s">
        <v>16405</v>
      </c>
      <c r="B859">
        <v>165</v>
      </c>
      <c r="C859">
        <v>410</v>
      </c>
      <c r="D859">
        <v>858</v>
      </c>
      <c r="E859" t="s">
        <v>312</v>
      </c>
      <c r="F859" t="s">
        <v>0</v>
      </c>
      <c r="G859" t="s">
        <v>4361</v>
      </c>
      <c r="H859">
        <v>1.2050000000000001</v>
      </c>
      <c r="I859">
        <v>35.5</v>
      </c>
      <c r="J859">
        <v>8</v>
      </c>
    </row>
    <row r="860" spans="1:10" x14ac:dyDescent="0.35">
      <c r="A860" t="s">
        <v>16406</v>
      </c>
      <c r="B860">
        <v>126</v>
      </c>
      <c r="C860">
        <v>410</v>
      </c>
      <c r="D860">
        <v>858</v>
      </c>
      <c r="E860" t="s">
        <v>312</v>
      </c>
      <c r="F860" t="s">
        <v>0</v>
      </c>
      <c r="G860" t="s">
        <v>13398</v>
      </c>
      <c r="H860">
        <v>1.843</v>
      </c>
      <c r="I860">
        <v>23.43</v>
      </c>
      <c r="J860">
        <v>5</v>
      </c>
    </row>
    <row r="861" spans="1:10" x14ac:dyDescent="0.35">
      <c r="A861" t="s">
        <v>16407</v>
      </c>
      <c r="B861">
        <v>341</v>
      </c>
      <c r="C861">
        <v>410</v>
      </c>
      <c r="D861">
        <v>858</v>
      </c>
      <c r="E861" t="s">
        <v>312</v>
      </c>
      <c r="F861" t="s">
        <v>0</v>
      </c>
      <c r="G861" t="s">
        <v>7781</v>
      </c>
      <c r="H861">
        <v>1.5589999999999999</v>
      </c>
      <c r="I861">
        <v>33.4</v>
      </c>
      <c r="J861">
        <v>47</v>
      </c>
    </row>
    <row r="862" spans="1:10" x14ac:dyDescent="0.35">
      <c r="A862" t="s">
        <v>16408</v>
      </c>
      <c r="B862">
        <v>87</v>
      </c>
      <c r="C862">
        <v>410</v>
      </c>
      <c r="D862">
        <v>858</v>
      </c>
      <c r="E862" t="s">
        <v>311</v>
      </c>
      <c r="F862" t="s">
        <v>0</v>
      </c>
      <c r="G862" t="s">
        <v>2972</v>
      </c>
      <c r="H862" t="s">
        <v>311</v>
      </c>
      <c r="I862" t="s">
        <v>311</v>
      </c>
      <c r="J862">
        <v>34</v>
      </c>
    </row>
    <row r="863" spans="1:10" x14ac:dyDescent="0.35">
      <c r="A863" t="s">
        <v>16409</v>
      </c>
      <c r="B863">
        <v>122</v>
      </c>
      <c r="C863">
        <v>408</v>
      </c>
      <c r="D863">
        <v>862</v>
      </c>
      <c r="E863" t="s">
        <v>312</v>
      </c>
      <c r="F863" t="s">
        <v>0</v>
      </c>
      <c r="G863" t="s">
        <v>4022</v>
      </c>
      <c r="H863">
        <v>1.6160000000000001</v>
      </c>
      <c r="I863">
        <v>38.24</v>
      </c>
      <c r="J863">
        <v>23</v>
      </c>
    </row>
    <row r="864" spans="1:10" x14ac:dyDescent="0.35">
      <c r="A864" t="s">
        <v>16410</v>
      </c>
      <c r="B864">
        <v>77</v>
      </c>
      <c r="C864">
        <v>407</v>
      </c>
      <c r="D864">
        <v>863</v>
      </c>
      <c r="E864" t="s">
        <v>319</v>
      </c>
      <c r="F864" t="s">
        <v>0</v>
      </c>
      <c r="G864" t="s">
        <v>3800</v>
      </c>
      <c r="H864">
        <v>4.2080000000000002</v>
      </c>
      <c r="I864">
        <v>73.61</v>
      </c>
      <c r="J864">
        <v>27</v>
      </c>
    </row>
    <row r="865" spans="1:10" x14ac:dyDescent="0.35">
      <c r="A865" t="s">
        <v>16411</v>
      </c>
      <c r="B865">
        <v>201</v>
      </c>
      <c r="C865">
        <v>407</v>
      </c>
      <c r="D865">
        <v>863</v>
      </c>
      <c r="E865" t="s">
        <v>334</v>
      </c>
      <c r="F865" t="s">
        <v>0</v>
      </c>
      <c r="G865" t="s">
        <v>2760</v>
      </c>
      <c r="H865">
        <v>1.125</v>
      </c>
      <c r="I865">
        <v>9.0399999999999991</v>
      </c>
      <c r="J865">
        <v>62</v>
      </c>
    </row>
    <row r="866" spans="1:10" x14ac:dyDescent="0.35">
      <c r="A866" t="s">
        <v>16412</v>
      </c>
      <c r="B866">
        <v>44</v>
      </c>
      <c r="C866">
        <v>407</v>
      </c>
      <c r="D866">
        <v>863</v>
      </c>
      <c r="E866" t="s">
        <v>319</v>
      </c>
      <c r="F866" t="s">
        <v>0</v>
      </c>
      <c r="G866" t="s">
        <v>16413</v>
      </c>
      <c r="H866">
        <v>6.4589999999999996</v>
      </c>
      <c r="I866">
        <v>86.97</v>
      </c>
      <c r="J866">
        <v>16</v>
      </c>
    </row>
    <row r="867" spans="1:10" x14ac:dyDescent="0.35">
      <c r="A867" t="s">
        <v>16414</v>
      </c>
      <c r="B867">
        <v>118</v>
      </c>
      <c r="C867">
        <v>406</v>
      </c>
      <c r="D867">
        <v>866</v>
      </c>
      <c r="E867" t="s">
        <v>312</v>
      </c>
      <c r="F867" t="s">
        <v>0</v>
      </c>
      <c r="G867" t="s">
        <v>1868</v>
      </c>
      <c r="H867">
        <v>1.593</v>
      </c>
      <c r="I867">
        <v>31.98</v>
      </c>
      <c r="J867">
        <v>28</v>
      </c>
    </row>
    <row r="868" spans="1:10" x14ac:dyDescent="0.35">
      <c r="A868" t="s">
        <v>16415</v>
      </c>
      <c r="B868">
        <v>85</v>
      </c>
      <c r="C868">
        <v>406</v>
      </c>
      <c r="D868">
        <v>866</v>
      </c>
      <c r="E868" t="s">
        <v>312</v>
      </c>
      <c r="F868" t="s">
        <v>0</v>
      </c>
      <c r="G868" t="s">
        <v>2326</v>
      </c>
      <c r="H868">
        <v>2.0590000000000002</v>
      </c>
      <c r="I868">
        <v>40.94</v>
      </c>
      <c r="J868">
        <v>34</v>
      </c>
    </row>
    <row r="869" spans="1:10" x14ac:dyDescent="0.35">
      <c r="A869" t="s">
        <v>16416</v>
      </c>
      <c r="B869">
        <v>118</v>
      </c>
      <c r="C869">
        <v>404</v>
      </c>
      <c r="D869">
        <v>868</v>
      </c>
      <c r="E869" t="s">
        <v>334</v>
      </c>
      <c r="F869" t="s">
        <v>0</v>
      </c>
      <c r="G869" t="s">
        <v>1827</v>
      </c>
      <c r="H869">
        <v>1.619</v>
      </c>
      <c r="I869">
        <v>16.96</v>
      </c>
      <c r="J869">
        <v>14</v>
      </c>
    </row>
    <row r="870" spans="1:10" x14ac:dyDescent="0.35">
      <c r="A870" t="s">
        <v>16417</v>
      </c>
      <c r="B870">
        <v>185</v>
      </c>
      <c r="C870">
        <v>404</v>
      </c>
      <c r="D870">
        <v>868</v>
      </c>
      <c r="E870" t="s">
        <v>334</v>
      </c>
      <c r="F870" t="s">
        <v>0</v>
      </c>
      <c r="G870" t="s">
        <v>16418</v>
      </c>
      <c r="H870">
        <v>1.343</v>
      </c>
      <c r="I870">
        <v>18.36</v>
      </c>
      <c r="J870">
        <v>51</v>
      </c>
    </row>
    <row r="871" spans="1:10" x14ac:dyDescent="0.35">
      <c r="A871" t="s">
        <v>16419</v>
      </c>
      <c r="B871">
        <v>111</v>
      </c>
      <c r="C871">
        <v>403</v>
      </c>
      <c r="D871">
        <v>870</v>
      </c>
      <c r="E871" t="s">
        <v>312</v>
      </c>
      <c r="F871" t="s">
        <v>0</v>
      </c>
      <c r="G871" t="s">
        <v>16420</v>
      </c>
      <c r="H871">
        <v>1.84</v>
      </c>
      <c r="I871">
        <v>21.11</v>
      </c>
      <c r="J871">
        <v>26</v>
      </c>
    </row>
    <row r="872" spans="1:10" x14ac:dyDescent="0.35">
      <c r="A872" t="s">
        <v>16421</v>
      </c>
      <c r="B872">
        <v>62</v>
      </c>
      <c r="C872">
        <v>403</v>
      </c>
      <c r="D872">
        <v>870</v>
      </c>
      <c r="E872" t="s">
        <v>312</v>
      </c>
      <c r="F872" t="s">
        <v>0</v>
      </c>
      <c r="G872" t="s">
        <v>7881</v>
      </c>
      <c r="H872">
        <v>2.7589999999999999</v>
      </c>
      <c r="I872">
        <v>43.75</v>
      </c>
      <c r="J872">
        <v>10</v>
      </c>
    </row>
    <row r="873" spans="1:10" x14ac:dyDescent="0.35">
      <c r="A873" t="s">
        <v>16422</v>
      </c>
      <c r="B873">
        <v>96</v>
      </c>
      <c r="C873">
        <v>402</v>
      </c>
      <c r="D873">
        <v>872</v>
      </c>
      <c r="E873" t="s">
        <v>312</v>
      </c>
      <c r="F873" t="s">
        <v>0</v>
      </c>
      <c r="G873" t="s">
        <v>2027</v>
      </c>
      <c r="H873">
        <v>2.2559999999999998</v>
      </c>
      <c r="I873">
        <v>37.4</v>
      </c>
      <c r="J873">
        <v>30</v>
      </c>
    </row>
    <row r="874" spans="1:10" x14ac:dyDescent="0.35">
      <c r="A874" t="s">
        <v>16423</v>
      </c>
      <c r="B874">
        <v>105</v>
      </c>
      <c r="C874">
        <v>402</v>
      </c>
      <c r="D874">
        <v>872</v>
      </c>
      <c r="E874" t="s">
        <v>312</v>
      </c>
      <c r="F874" t="s">
        <v>0</v>
      </c>
      <c r="G874" t="s">
        <v>16424</v>
      </c>
      <c r="H874">
        <v>1.7270000000000001</v>
      </c>
      <c r="I874">
        <v>25.69</v>
      </c>
      <c r="J874">
        <v>39</v>
      </c>
    </row>
    <row r="875" spans="1:10" x14ac:dyDescent="0.35">
      <c r="A875" t="s">
        <v>16425</v>
      </c>
      <c r="B875">
        <v>111</v>
      </c>
      <c r="C875">
        <v>402</v>
      </c>
      <c r="D875">
        <v>872</v>
      </c>
      <c r="E875" t="s">
        <v>312</v>
      </c>
      <c r="F875" t="s">
        <v>0</v>
      </c>
      <c r="G875" t="s">
        <v>1817</v>
      </c>
      <c r="H875">
        <v>1.7410000000000001</v>
      </c>
      <c r="I875">
        <v>32.590000000000003</v>
      </c>
      <c r="J875">
        <v>10</v>
      </c>
    </row>
    <row r="876" spans="1:10" x14ac:dyDescent="0.35">
      <c r="A876" t="s">
        <v>16426</v>
      </c>
      <c r="B876">
        <v>66</v>
      </c>
      <c r="C876">
        <v>400</v>
      </c>
      <c r="D876">
        <v>875</v>
      </c>
      <c r="E876" t="s">
        <v>319</v>
      </c>
      <c r="F876" t="s">
        <v>0</v>
      </c>
      <c r="G876" t="s">
        <v>8186</v>
      </c>
      <c r="H876">
        <v>3.032</v>
      </c>
      <c r="I876">
        <v>80.73</v>
      </c>
      <c r="J876">
        <v>14</v>
      </c>
    </row>
    <row r="877" spans="1:10" x14ac:dyDescent="0.35">
      <c r="A877" t="s">
        <v>16427</v>
      </c>
      <c r="B877">
        <v>91</v>
      </c>
      <c r="C877">
        <v>400</v>
      </c>
      <c r="D877">
        <v>875</v>
      </c>
      <c r="E877" t="s">
        <v>328</v>
      </c>
      <c r="F877" t="s">
        <v>0</v>
      </c>
      <c r="G877" t="s">
        <v>4347</v>
      </c>
      <c r="H877">
        <v>2.9849999999999999</v>
      </c>
      <c r="I877">
        <v>57.98</v>
      </c>
      <c r="J877">
        <v>10</v>
      </c>
    </row>
    <row r="878" spans="1:10" x14ac:dyDescent="0.35">
      <c r="A878" t="s">
        <v>16428</v>
      </c>
      <c r="B878">
        <v>63</v>
      </c>
      <c r="C878">
        <v>399</v>
      </c>
      <c r="D878">
        <v>877</v>
      </c>
      <c r="E878" t="s">
        <v>328</v>
      </c>
      <c r="F878" t="s">
        <v>0</v>
      </c>
      <c r="G878" t="s">
        <v>6091</v>
      </c>
      <c r="H878">
        <v>3.0819999999999999</v>
      </c>
      <c r="I878">
        <v>45.62</v>
      </c>
      <c r="J878">
        <v>19</v>
      </c>
    </row>
    <row r="879" spans="1:10" x14ac:dyDescent="0.35">
      <c r="A879" t="s">
        <v>16429</v>
      </c>
      <c r="B879">
        <v>137</v>
      </c>
      <c r="C879">
        <v>398</v>
      </c>
      <c r="D879">
        <v>878</v>
      </c>
      <c r="E879" t="s">
        <v>312</v>
      </c>
      <c r="F879" t="s">
        <v>0</v>
      </c>
      <c r="G879" t="s">
        <v>3026</v>
      </c>
      <c r="H879">
        <v>1.752</v>
      </c>
      <c r="I879">
        <v>25.66</v>
      </c>
      <c r="J879">
        <v>55</v>
      </c>
    </row>
    <row r="880" spans="1:10" x14ac:dyDescent="0.35">
      <c r="A880" t="s">
        <v>16430</v>
      </c>
      <c r="B880">
        <v>146</v>
      </c>
      <c r="C880">
        <v>397</v>
      </c>
      <c r="D880">
        <v>879</v>
      </c>
      <c r="E880" t="s">
        <v>312</v>
      </c>
      <c r="F880" t="s">
        <v>0</v>
      </c>
      <c r="G880" t="s">
        <v>16431</v>
      </c>
      <c r="H880">
        <v>1.573</v>
      </c>
      <c r="I880">
        <v>38.799999999999997</v>
      </c>
      <c r="J880">
        <v>43</v>
      </c>
    </row>
    <row r="881" spans="1:10" x14ac:dyDescent="0.35">
      <c r="A881" t="s">
        <v>16432</v>
      </c>
      <c r="B881">
        <v>111</v>
      </c>
      <c r="C881">
        <v>396</v>
      </c>
      <c r="D881">
        <v>880</v>
      </c>
      <c r="E881" t="s">
        <v>311</v>
      </c>
      <c r="F881" t="s">
        <v>0</v>
      </c>
      <c r="G881" t="s">
        <v>3026</v>
      </c>
      <c r="H881" t="s">
        <v>311</v>
      </c>
      <c r="I881" t="s">
        <v>311</v>
      </c>
      <c r="J881">
        <v>46</v>
      </c>
    </row>
    <row r="882" spans="1:10" x14ac:dyDescent="0.35">
      <c r="A882" t="s">
        <v>16433</v>
      </c>
      <c r="B882">
        <v>90</v>
      </c>
      <c r="C882">
        <v>396</v>
      </c>
      <c r="D882">
        <v>880</v>
      </c>
      <c r="E882" t="s">
        <v>312</v>
      </c>
      <c r="F882" t="s">
        <v>0</v>
      </c>
      <c r="G882" t="s">
        <v>2053</v>
      </c>
      <c r="H882">
        <v>2.081</v>
      </c>
      <c r="I882">
        <v>50</v>
      </c>
      <c r="J882">
        <v>40</v>
      </c>
    </row>
    <row r="883" spans="1:10" x14ac:dyDescent="0.35">
      <c r="A883" t="s">
        <v>16434</v>
      </c>
      <c r="B883">
        <v>80</v>
      </c>
      <c r="C883">
        <v>395</v>
      </c>
      <c r="D883">
        <v>882</v>
      </c>
      <c r="E883" t="s">
        <v>311</v>
      </c>
      <c r="F883" t="s">
        <v>0</v>
      </c>
      <c r="G883" t="s">
        <v>1819</v>
      </c>
      <c r="H883" t="s">
        <v>311</v>
      </c>
      <c r="I883" t="s">
        <v>311</v>
      </c>
      <c r="J883">
        <v>13</v>
      </c>
    </row>
    <row r="884" spans="1:10" x14ac:dyDescent="0.35">
      <c r="A884" t="s">
        <v>16435</v>
      </c>
      <c r="B884">
        <v>236</v>
      </c>
      <c r="C884">
        <v>394</v>
      </c>
      <c r="D884">
        <v>883</v>
      </c>
      <c r="E884" t="s">
        <v>334</v>
      </c>
      <c r="F884" t="s">
        <v>0</v>
      </c>
      <c r="G884" t="s">
        <v>2027</v>
      </c>
      <c r="H884">
        <v>1.1819999999999999</v>
      </c>
      <c r="I884">
        <v>16.989999999999998</v>
      </c>
      <c r="J884">
        <v>28</v>
      </c>
    </row>
    <row r="885" spans="1:10" x14ac:dyDescent="0.35">
      <c r="A885" t="s">
        <v>16436</v>
      </c>
      <c r="B885">
        <v>109</v>
      </c>
      <c r="C885">
        <v>394</v>
      </c>
      <c r="D885">
        <v>883</v>
      </c>
      <c r="E885" t="s">
        <v>312</v>
      </c>
      <c r="F885" t="s">
        <v>0</v>
      </c>
      <c r="G885" t="s">
        <v>16437</v>
      </c>
      <c r="H885">
        <v>1.677</v>
      </c>
      <c r="I885">
        <v>32.979999999999997</v>
      </c>
      <c r="J885">
        <v>12</v>
      </c>
    </row>
    <row r="886" spans="1:10" x14ac:dyDescent="0.35">
      <c r="A886" t="s">
        <v>16438</v>
      </c>
      <c r="B886">
        <v>119</v>
      </c>
      <c r="C886">
        <v>393</v>
      </c>
      <c r="D886">
        <v>885</v>
      </c>
      <c r="E886" t="s">
        <v>312</v>
      </c>
      <c r="F886" t="s">
        <v>0</v>
      </c>
      <c r="G886" t="s">
        <v>2772</v>
      </c>
      <c r="H886">
        <v>1.798</v>
      </c>
      <c r="I886">
        <v>33.22</v>
      </c>
      <c r="J886">
        <v>19</v>
      </c>
    </row>
    <row r="887" spans="1:10" x14ac:dyDescent="0.35">
      <c r="A887" t="s">
        <v>16439</v>
      </c>
      <c r="B887">
        <v>112</v>
      </c>
      <c r="C887">
        <v>393</v>
      </c>
      <c r="D887">
        <v>885</v>
      </c>
      <c r="E887" t="s">
        <v>328</v>
      </c>
      <c r="F887" t="s">
        <v>0</v>
      </c>
      <c r="G887" t="s">
        <v>3052</v>
      </c>
      <c r="H887">
        <v>1.633</v>
      </c>
      <c r="I887">
        <v>52.43</v>
      </c>
      <c r="J887">
        <v>20</v>
      </c>
    </row>
    <row r="888" spans="1:10" x14ac:dyDescent="0.35">
      <c r="A888" t="s">
        <v>16440</v>
      </c>
      <c r="B888">
        <v>124</v>
      </c>
      <c r="C888">
        <v>392</v>
      </c>
      <c r="D888">
        <v>887</v>
      </c>
      <c r="E888" t="s">
        <v>334</v>
      </c>
      <c r="F888" t="s">
        <v>0</v>
      </c>
      <c r="G888" t="s">
        <v>2596</v>
      </c>
      <c r="H888">
        <v>2.0649999999999999</v>
      </c>
      <c r="I888">
        <v>20.27</v>
      </c>
      <c r="J888">
        <v>29</v>
      </c>
    </row>
    <row r="889" spans="1:10" x14ac:dyDescent="0.35">
      <c r="A889" t="s">
        <v>16441</v>
      </c>
      <c r="B889">
        <v>80</v>
      </c>
      <c r="C889">
        <v>392</v>
      </c>
      <c r="D889">
        <v>887</v>
      </c>
      <c r="E889" t="s">
        <v>311</v>
      </c>
      <c r="F889" t="s">
        <v>0</v>
      </c>
      <c r="G889" t="s">
        <v>1819</v>
      </c>
      <c r="H889" t="s">
        <v>311</v>
      </c>
      <c r="I889" t="s">
        <v>311</v>
      </c>
      <c r="J889">
        <v>9</v>
      </c>
    </row>
    <row r="890" spans="1:10" x14ac:dyDescent="0.35">
      <c r="A890" t="s">
        <v>16442</v>
      </c>
      <c r="B890">
        <v>160</v>
      </c>
      <c r="C890">
        <v>392</v>
      </c>
      <c r="D890">
        <v>887</v>
      </c>
      <c r="E890" t="s">
        <v>312</v>
      </c>
      <c r="F890" t="s">
        <v>0</v>
      </c>
      <c r="G890" t="s">
        <v>1893</v>
      </c>
      <c r="H890">
        <v>1.34</v>
      </c>
      <c r="I890">
        <v>29.07</v>
      </c>
      <c r="J890">
        <v>4</v>
      </c>
    </row>
    <row r="891" spans="1:10" x14ac:dyDescent="0.35">
      <c r="A891" t="s">
        <v>16443</v>
      </c>
      <c r="B891">
        <v>55</v>
      </c>
      <c r="C891">
        <v>391</v>
      </c>
      <c r="D891">
        <v>890</v>
      </c>
      <c r="E891" t="s">
        <v>311</v>
      </c>
      <c r="F891" t="s">
        <v>0</v>
      </c>
      <c r="G891" t="s">
        <v>1819</v>
      </c>
      <c r="H891" t="s">
        <v>311</v>
      </c>
      <c r="I891" t="s">
        <v>311</v>
      </c>
      <c r="J891">
        <v>14</v>
      </c>
    </row>
    <row r="892" spans="1:10" x14ac:dyDescent="0.35">
      <c r="A892" t="s">
        <v>16444</v>
      </c>
      <c r="B892">
        <v>76</v>
      </c>
      <c r="C892">
        <v>391</v>
      </c>
      <c r="D892">
        <v>890</v>
      </c>
      <c r="E892" t="s">
        <v>328</v>
      </c>
      <c r="F892" t="s">
        <v>0</v>
      </c>
      <c r="G892" t="s">
        <v>3026</v>
      </c>
      <c r="H892">
        <v>2.62</v>
      </c>
      <c r="I892">
        <v>55.99</v>
      </c>
      <c r="J892">
        <v>31</v>
      </c>
    </row>
    <row r="893" spans="1:10" x14ac:dyDescent="0.35">
      <c r="A893" t="s">
        <v>16445</v>
      </c>
      <c r="B893">
        <v>78</v>
      </c>
      <c r="C893">
        <v>391</v>
      </c>
      <c r="D893">
        <v>890</v>
      </c>
      <c r="E893" t="s">
        <v>311</v>
      </c>
      <c r="F893" t="s">
        <v>0</v>
      </c>
      <c r="G893" t="s">
        <v>1819</v>
      </c>
      <c r="H893" t="s">
        <v>311</v>
      </c>
      <c r="I893" t="s">
        <v>311</v>
      </c>
      <c r="J893">
        <v>6</v>
      </c>
    </row>
    <row r="894" spans="1:10" x14ac:dyDescent="0.35">
      <c r="A894" t="s">
        <v>16446</v>
      </c>
      <c r="B894">
        <v>135</v>
      </c>
      <c r="C894">
        <v>390</v>
      </c>
      <c r="D894">
        <v>893</v>
      </c>
      <c r="E894" t="s">
        <v>334</v>
      </c>
      <c r="F894" t="s">
        <v>0</v>
      </c>
      <c r="G894" t="s">
        <v>2962</v>
      </c>
      <c r="H894">
        <v>1.7330000000000001</v>
      </c>
      <c r="I894">
        <v>18.850000000000001</v>
      </c>
      <c r="J894">
        <v>28</v>
      </c>
    </row>
    <row r="895" spans="1:10" x14ac:dyDescent="0.35">
      <c r="A895" t="s">
        <v>16447</v>
      </c>
      <c r="B895">
        <v>46</v>
      </c>
      <c r="C895">
        <v>390</v>
      </c>
      <c r="D895">
        <v>893</v>
      </c>
      <c r="E895" t="s">
        <v>328</v>
      </c>
      <c r="F895" t="s">
        <v>0</v>
      </c>
      <c r="G895" t="s">
        <v>1827</v>
      </c>
      <c r="H895">
        <v>4</v>
      </c>
      <c r="I895">
        <v>54.93</v>
      </c>
      <c r="J895">
        <v>46</v>
      </c>
    </row>
    <row r="896" spans="1:10" x14ac:dyDescent="0.35">
      <c r="A896" t="s">
        <v>16448</v>
      </c>
      <c r="B896">
        <v>64</v>
      </c>
      <c r="C896">
        <v>389</v>
      </c>
      <c r="D896">
        <v>895</v>
      </c>
      <c r="E896" t="s">
        <v>311</v>
      </c>
      <c r="F896" t="s">
        <v>0</v>
      </c>
      <c r="G896" t="s">
        <v>3026</v>
      </c>
      <c r="H896" t="s">
        <v>311</v>
      </c>
      <c r="I896" t="s">
        <v>311</v>
      </c>
      <c r="J896">
        <v>10</v>
      </c>
    </row>
    <row r="897" spans="1:10" x14ac:dyDescent="0.35">
      <c r="A897" t="s">
        <v>16449</v>
      </c>
      <c r="B897">
        <v>105</v>
      </c>
      <c r="C897">
        <v>388</v>
      </c>
      <c r="D897">
        <v>896</v>
      </c>
      <c r="E897" t="s">
        <v>319</v>
      </c>
      <c r="F897" t="s">
        <v>0</v>
      </c>
      <c r="G897" t="s">
        <v>4124</v>
      </c>
      <c r="H897">
        <v>2.4319999999999999</v>
      </c>
      <c r="I897">
        <v>65.66</v>
      </c>
      <c r="J897">
        <v>23</v>
      </c>
    </row>
    <row r="898" spans="1:10" x14ac:dyDescent="0.35">
      <c r="A898" t="s">
        <v>16450</v>
      </c>
      <c r="B898">
        <v>42</v>
      </c>
      <c r="C898">
        <v>388</v>
      </c>
      <c r="D898">
        <v>896</v>
      </c>
      <c r="E898" t="s">
        <v>311</v>
      </c>
      <c r="F898" t="s">
        <v>0</v>
      </c>
      <c r="G898" t="s">
        <v>1819</v>
      </c>
      <c r="H898" t="s">
        <v>311</v>
      </c>
      <c r="I898" t="s">
        <v>311</v>
      </c>
      <c r="J898">
        <v>2</v>
      </c>
    </row>
    <row r="899" spans="1:10" x14ac:dyDescent="0.35">
      <c r="A899" t="s">
        <v>16451</v>
      </c>
      <c r="B899">
        <v>158</v>
      </c>
      <c r="C899">
        <v>387</v>
      </c>
      <c r="D899">
        <v>898</v>
      </c>
      <c r="E899" t="s">
        <v>328</v>
      </c>
      <c r="F899" t="s">
        <v>0</v>
      </c>
      <c r="G899" t="s">
        <v>2590</v>
      </c>
      <c r="H899">
        <v>1.167</v>
      </c>
      <c r="I899">
        <v>50.04</v>
      </c>
      <c r="J899">
        <v>42</v>
      </c>
    </row>
    <row r="900" spans="1:10" x14ac:dyDescent="0.35">
      <c r="A900" t="s">
        <v>16452</v>
      </c>
      <c r="B900">
        <v>94</v>
      </c>
      <c r="C900">
        <v>387</v>
      </c>
      <c r="D900">
        <v>898</v>
      </c>
      <c r="E900" t="s">
        <v>319</v>
      </c>
      <c r="F900" t="s">
        <v>0</v>
      </c>
      <c r="G900" t="s">
        <v>7836</v>
      </c>
      <c r="H900">
        <v>3</v>
      </c>
      <c r="I900">
        <v>82.9</v>
      </c>
      <c r="J900">
        <v>32</v>
      </c>
    </row>
    <row r="901" spans="1:10" x14ac:dyDescent="0.35">
      <c r="A901" t="s">
        <v>16453</v>
      </c>
      <c r="B901">
        <v>113</v>
      </c>
      <c r="C901">
        <v>387</v>
      </c>
      <c r="D901">
        <v>898</v>
      </c>
      <c r="E901" t="s">
        <v>328</v>
      </c>
      <c r="F901" t="s">
        <v>0</v>
      </c>
      <c r="G901" t="s">
        <v>3594</v>
      </c>
      <c r="H901">
        <v>1.6990000000000001</v>
      </c>
      <c r="I901">
        <v>56.53</v>
      </c>
      <c r="J901">
        <v>113</v>
      </c>
    </row>
    <row r="902" spans="1:10" x14ac:dyDescent="0.35">
      <c r="A902" t="s">
        <v>16454</v>
      </c>
      <c r="B902">
        <v>85</v>
      </c>
      <c r="C902">
        <v>385</v>
      </c>
      <c r="D902">
        <v>901</v>
      </c>
      <c r="E902" t="s">
        <v>312</v>
      </c>
      <c r="F902" t="s">
        <v>0</v>
      </c>
      <c r="G902" t="s">
        <v>15633</v>
      </c>
      <c r="H902">
        <v>1.9750000000000001</v>
      </c>
      <c r="I902">
        <v>23.86</v>
      </c>
      <c r="J902">
        <v>17</v>
      </c>
    </row>
    <row r="903" spans="1:10" x14ac:dyDescent="0.35">
      <c r="A903" t="s">
        <v>16455</v>
      </c>
      <c r="B903">
        <v>96</v>
      </c>
      <c r="C903">
        <v>385</v>
      </c>
      <c r="D903">
        <v>901</v>
      </c>
      <c r="E903" t="s">
        <v>311</v>
      </c>
      <c r="F903" t="s">
        <v>0</v>
      </c>
      <c r="G903" t="s">
        <v>14035</v>
      </c>
      <c r="H903" t="s">
        <v>311</v>
      </c>
      <c r="I903" t="s">
        <v>311</v>
      </c>
      <c r="J903">
        <v>14</v>
      </c>
    </row>
    <row r="904" spans="1:10" x14ac:dyDescent="0.35">
      <c r="A904" t="s">
        <v>16456</v>
      </c>
      <c r="B904">
        <v>109</v>
      </c>
      <c r="C904">
        <v>385</v>
      </c>
      <c r="D904">
        <v>901</v>
      </c>
      <c r="E904" t="s">
        <v>328</v>
      </c>
      <c r="F904" t="s">
        <v>0</v>
      </c>
      <c r="G904" t="s">
        <v>16457</v>
      </c>
      <c r="H904">
        <v>1.782</v>
      </c>
      <c r="I904">
        <v>45</v>
      </c>
      <c r="J904">
        <v>44</v>
      </c>
    </row>
    <row r="905" spans="1:10" x14ac:dyDescent="0.35">
      <c r="A905" t="s">
        <v>16458</v>
      </c>
      <c r="B905">
        <v>120</v>
      </c>
      <c r="C905">
        <v>384</v>
      </c>
      <c r="D905">
        <v>904</v>
      </c>
      <c r="E905" t="s">
        <v>312</v>
      </c>
      <c r="F905" t="s">
        <v>0</v>
      </c>
      <c r="G905" t="s">
        <v>16459</v>
      </c>
      <c r="H905">
        <v>1.6439999999999999</v>
      </c>
      <c r="I905">
        <v>25.28</v>
      </c>
      <c r="J905">
        <v>32</v>
      </c>
    </row>
    <row r="906" spans="1:10" x14ac:dyDescent="0.35">
      <c r="A906" t="s">
        <v>16460</v>
      </c>
      <c r="B906">
        <v>112</v>
      </c>
      <c r="C906">
        <v>382</v>
      </c>
      <c r="D906">
        <v>905</v>
      </c>
      <c r="E906" t="s">
        <v>334</v>
      </c>
      <c r="F906" t="s">
        <v>0</v>
      </c>
      <c r="G906" t="s">
        <v>1967</v>
      </c>
      <c r="H906">
        <v>1.9410000000000001</v>
      </c>
      <c r="I906">
        <v>20.149999999999999</v>
      </c>
      <c r="J906">
        <v>112</v>
      </c>
    </row>
    <row r="907" spans="1:10" x14ac:dyDescent="0.35">
      <c r="A907" t="s">
        <v>16461</v>
      </c>
      <c r="B907">
        <v>317</v>
      </c>
      <c r="C907">
        <v>380</v>
      </c>
      <c r="D907">
        <v>906</v>
      </c>
      <c r="E907" t="s">
        <v>311</v>
      </c>
      <c r="F907" t="s">
        <v>0</v>
      </c>
      <c r="G907" t="s">
        <v>15083</v>
      </c>
      <c r="H907" t="s">
        <v>311</v>
      </c>
      <c r="I907" t="s">
        <v>311</v>
      </c>
      <c r="J907">
        <v>237</v>
      </c>
    </row>
    <row r="908" spans="1:10" x14ac:dyDescent="0.35">
      <c r="A908" t="s">
        <v>16462</v>
      </c>
      <c r="B908">
        <v>107</v>
      </c>
      <c r="C908">
        <v>379</v>
      </c>
      <c r="D908">
        <v>907</v>
      </c>
      <c r="E908" t="s">
        <v>334</v>
      </c>
      <c r="F908" t="s">
        <v>0</v>
      </c>
      <c r="G908" t="s">
        <v>2129</v>
      </c>
      <c r="H908">
        <v>1.845</v>
      </c>
      <c r="I908">
        <v>18.75</v>
      </c>
      <c r="J908">
        <v>26</v>
      </c>
    </row>
    <row r="909" spans="1:10" x14ac:dyDescent="0.35">
      <c r="A909" t="s">
        <v>16463</v>
      </c>
      <c r="B909">
        <v>98</v>
      </c>
      <c r="C909">
        <v>379</v>
      </c>
      <c r="D909">
        <v>907</v>
      </c>
      <c r="E909" t="s">
        <v>312</v>
      </c>
      <c r="F909" t="s">
        <v>0</v>
      </c>
      <c r="G909" t="s">
        <v>16464</v>
      </c>
      <c r="H909">
        <v>2.032</v>
      </c>
      <c r="I909">
        <v>37.380000000000003</v>
      </c>
      <c r="J909">
        <v>14</v>
      </c>
    </row>
    <row r="910" spans="1:10" x14ac:dyDescent="0.35">
      <c r="A910" t="s">
        <v>16465</v>
      </c>
      <c r="B910">
        <v>139</v>
      </c>
      <c r="C910">
        <v>377</v>
      </c>
      <c r="D910">
        <v>909</v>
      </c>
      <c r="E910" t="s">
        <v>334</v>
      </c>
      <c r="F910" t="s">
        <v>0</v>
      </c>
      <c r="G910" t="s">
        <v>2470</v>
      </c>
      <c r="H910">
        <v>1.1839999999999999</v>
      </c>
      <c r="I910">
        <v>20.54</v>
      </c>
      <c r="J910">
        <v>3</v>
      </c>
    </row>
    <row r="911" spans="1:10" x14ac:dyDescent="0.35">
      <c r="A911" t="s">
        <v>16466</v>
      </c>
      <c r="B911">
        <v>120</v>
      </c>
      <c r="C911">
        <v>377</v>
      </c>
      <c r="D911">
        <v>909</v>
      </c>
      <c r="E911" t="s">
        <v>334</v>
      </c>
      <c r="F911" t="s">
        <v>0</v>
      </c>
      <c r="G911" t="s">
        <v>3592</v>
      </c>
      <c r="H911">
        <v>1.7709999999999999</v>
      </c>
      <c r="I911">
        <v>15.67</v>
      </c>
      <c r="J911">
        <v>51</v>
      </c>
    </row>
    <row r="912" spans="1:10" x14ac:dyDescent="0.35">
      <c r="A912" t="s">
        <v>16467</v>
      </c>
      <c r="B912">
        <v>163</v>
      </c>
      <c r="C912">
        <v>377</v>
      </c>
      <c r="D912">
        <v>909</v>
      </c>
      <c r="E912" t="s">
        <v>334</v>
      </c>
      <c r="F912" t="s">
        <v>0</v>
      </c>
      <c r="G912" t="s">
        <v>3026</v>
      </c>
      <c r="H912">
        <v>1.478</v>
      </c>
      <c r="I912">
        <v>17.79</v>
      </c>
      <c r="J912">
        <v>13</v>
      </c>
    </row>
    <row r="913" spans="1:10" x14ac:dyDescent="0.35">
      <c r="A913" t="s">
        <v>16468</v>
      </c>
      <c r="B913">
        <v>116</v>
      </c>
      <c r="C913">
        <v>377</v>
      </c>
      <c r="D913">
        <v>909</v>
      </c>
      <c r="E913" t="s">
        <v>328</v>
      </c>
      <c r="F913" t="s">
        <v>0</v>
      </c>
      <c r="G913" t="s">
        <v>3052</v>
      </c>
      <c r="H913">
        <v>1.7849999999999999</v>
      </c>
      <c r="I913">
        <v>58.68</v>
      </c>
      <c r="J913">
        <v>23</v>
      </c>
    </row>
    <row r="914" spans="1:10" x14ac:dyDescent="0.35">
      <c r="A914" t="s">
        <v>16469</v>
      </c>
      <c r="B914">
        <v>56</v>
      </c>
      <c r="C914">
        <v>377</v>
      </c>
      <c r="D914">
        <v>909</v>
      </c>
      <c r="E914" t="s">
        <v>319</v>
      </c>
      <c r="F914" t="s">
        <v>0</v>
      </c>
      <c r="G914" t="s">
        <v>16470</v>
      </c>
      <c r="H914">
        <v>3.9060000000000001</v>
      </c>
      <c r="I914">
        <v>58.1</v>
      </c>
      <c r="J914">
        <v>7</v>
      </c>
    </row>
    <row r="915" spans="1:10" x14ac:dyDescent="0.35">
      <c r="A915" t="s">
        <v>16471</v>
      </c>
      <c r="B915">
        <v>129</v>
      </c>
      <c r="C915">
        <v>376</v>
      </c>
      <c r="D915">
        <v>914</v>
      </c>
      <c r="E915" t="s">
        <v>312</v>
      </c>
      <c r="F915" t="s">
        <v>0</v>
      </c>
      <c r="G915" t="s">
        <v>2088</v>
      </c>
      <c r="H915">
        <v>1.6719999999999999</v>
      </c>
      <c r="I915">
        <v>42.75</v>
      </c>
      <c r="J915">
        <v>20</v>
      </c>
    </row>
    <row r="916" spans="1:10" x14ac:dyDescent="0.35">
      <c r="A916" t="s">
        <v>16472</v>
      </c>
      <c r="B916">
        <v>155</v>
      </c>
      <c r="C916">
        <v>376</v>
      </c>
      <c r="D916">
        <v>914</v>
      </c>
      <c r="E916" t="s">
        <v>311</v>
      </c>
      <c r="F916" t="s">
        <v>0</v>
      </c>
      <c r="G916" t="s">
        <v>3026</v>
      </c>
      <c r="H916" t="s">
        <v>311</v>
      </c>
      <c r="I916" t="s">
        <v>311</v>
      </c>
      <c r="J916">
        <v>15</v>
      </c>
    </row>
    <row r="917" spans="1:10" x14ac:dyDescent="0.35">
      <c r="A917" t="s">
        <v>16473</v>
      </c>
      <c r="B917">
        <v>62</v>
      </c>
      <c r="C917">
        <v>376</v>
      </c>
      <c r="D917">
        <v>914</v>
      </c>
      <c r="E917" t="s">
        <v>311</v>
      </c>
      <c r="F917" t="s">
        <v>0</v>
      </c>
      <c r="G917" t="s">
        <v>3026</v>
      </c>
      <c r="H917" t="s">
        <v>311</v>
      </c>
      <c r="I917" t="s">
        <v>311</v>
      </c>
      <c r="J917">
        <v>12</v>
      </c>
    </row>
    <row r="918" spans="1:10" x14ac:dyDescent="0.35">
      <c r="A918" t="s">
        <v>16474</v>
      </c>
      <c r="B918">
        <v>60</v>
      </c>
      <c r="C918">
        <v>375</v>
      </c>
      <c r="D918">
        <v>917</v>
      </c>
      <c r="E918" t="s">
        <v>312</v>
      </c>
      <c r="F918" t="s">
        <v>0</v>
      </c>
      <c r="G918" t="s">
        <v>16475</v>
      </c>
      <c r="H918">
        <v>1.0940000000000001</v>
      </c>
      <c r="I918">
        <v>27.08</v>
      </c>
      <c r="J918">
        <v>1</v>
      </c>
    </row>
    <row r="919" spans="1:10" x14ac:dyDescent="0.35">
      <c r="A919" t="s">
        <v>16476</v>
      </c>
      <c r="B919">
        <v>84</v>
      </c>
      <c r="C919">
        <v>374</v>
      </c>
      <c r="D919">
        <v>918</v>
      </c>
      <c r="E919" t="s">
        <v>312</v>
      </c>
      <c r="F919" t="s">
        <v>0</v>
      </c>
      <c r="G919" t="s">
        <v>2596</v>
      </c>
      <c r="H919">
        <v>2.5409999999999999</v>
      </c>
      <c r="I919">
        <v>28.38</v>
      </c>
      <c r="J919">
        <v>28</v>
      </c>
    </row>
    <row r="920" spans="1:10" x14ac:dyDescent="0.35">
      <c r="A920" t="s">
        <v>16477</v>
      </c>
      <c r="B920">
        <v>63</v>
      </c>
      <c r="C920">
        <v>374</v>
      </c>
      <c r="D920">
        <v>918</v>
      </c>
      <c r="E920" t="s">
        <v>328</v>
      </c>
      <c r="F920" t="s">
        <v>0</v>
      </c>
      <c r="G920" t="s">
        <v>2743</v>
      </c>
      <c r="H920">
        <v>2.915</v>
      </c>
      <c r="I920">
        <v>61.67</v>
      </c>
      <c r="J920">
        <v>22</v>
      </c>
    </row>
    <row r="921" spans="1:10" x14ac:dyDescent="0.35">
      <c r="A921" t="s">
        <v>16478</v>
      </c>
      <c r="B921">
        <v>123</v>
      </c>
      <c r="C921">
        <v>374</v>
      </c>
      <c r="D921">
        <v>918</v>
      </c>
      <c r="E921" t="s">
        <v>311</v>
      </c>
      <c r="F921" t="s">
        <v>0</v>
      </c>
      <c r="G921" t="s">
        <v>3926</v>
      </c>
      <c r="H921" t="s">
        <v>311</v>
      </c>
      <c r="I921" t="s">
        <v>311</v>
      </c>
      <c r="J921">
        <v>16</v>
      </c>
    </row>
    <row r="922" spans="1:10" x14ac:dyDescent="0.35">
      <c r="A922" t="s">
        <v>16479</v>
      </c>
      <c r="B922">
        <v>91</v>
      </c>
      <c r="C922">
        <v>373</v>
      </c>
      <c r="D922">
        <v>921</v>
      </c>
      <c r="E922" t="s">
        <v>312</v>
      </c>
      <c r="F922" t="s">
        <v>0</v>
      </c>
      <c r="G922" t="s">
        <v>3756</v>
      </c>
      <c r="H922">
        <v>1.9319999999999999</v>
      </c>
      <c r="I922">
        <v>28.05</v>
      </c>
      <c r="J922">
        <v>12</v>
      </c>
    </row>
    <row r="923" spans="1:10" x14ac:dyDescent="0.35">
      <c r="A923" t="s">
        <v>16480</v>
      </c>
      <c r="B923">
        <v>168</v>
      </c>
      <c r="C923">
        <v>372</v>
      </c>
      <c r="D923">
        <v>922</v>
      </c>
      <c r="E923" t="s">
        <v>312</v>
      </c>
      <c r="F923" t="s">
        <v>0</v>
      </c>
      <c r="G923" t="s">
        <v>16481</v>
      </c>
      <c r="H923">
        <v>1.2470000000000001</v>
      </c>
      <c r="I923">
        <v>23.36</v>
      </c>
      <c r="J923">
        <v>167</v>
      </c>
    </row>
    <row r="924" spans="1:10" x14ac:dyDescent="0.35">
      <c r="A924" t="s">
        <v>16482</v>
      </c>
      <c r="B924">
        <v>190</v>
      </c>
      <c r="C924">
        <v>372</v>
      </c>
      <c r="D924">
        <v>922</v>
      </c>
      <c r="E924" t="s">
        <v>334</v>
      </c>
      <c r="F924" t="s">
        <v>0</v>
      </c>
      <c r="G924" t="s">
        <v>2592</v>
      </c>
      <c r="H924">
        <v>0.91700000000000004</v>
      </c>
      <c r="I924">
        <v>10.54</v>
      </c>
      <c r="J924">
        <v>12</v>
      </c>
    </row>
    <row r="925" spans="1:10" x14ac:dyDescent="0.35">
      <c r="A925" t="s">
        <v>16483</v>
      </c>
      <c r="B925">
        <v>71</v>
      </c>
      <c r="C925">
        <v>369</v>
      </c>
      <c r="D925">
        <v>924</v>
      </c>
      <c r="E925" t="s">
        <v>328</v>
      </c>
      <c r="F925" t="s">
        <v>0</v>
      </c>
      <c r="G925" t="s">
        <v>14603</v>
      </c>
      <c r="H925">
        <v>2.71</v>
      </c>
      <c r="I925">
        <v>61.49</v>
      </c>
      <c r="J925">
        <v>20</v>
      </c>
    </row>
    <row r="926" spans="1:10" x14ac:dyDescent="0.35">
      <c r="A926" t="s">
        <v>16484</v>
      </c>
      <c r="B926">
        <v>156</v>
      </c>
      <c r="C926">
        <v>368</v>
      </c>
      <c r="D926">
        <v>925</v>
      </c>
      <c r="E926" t="s">
        <v>334</v>
      </c>
      <c r="F926" t="s">
        <v>0</v>
      </c>
      <c r="G926" t="s">
        <v>3196</v>
      </c>
      <c r="H926">
        <v>1.2949999999999999</v>
      </c>
      <c r="I926">
        <v>15.68</v>
      </c>
      <c r="J926">
        <v>19</v>
      </c>
    </row>
    <row r="927" spans="1:10" x14ac:dyDescent="0.35">
      <c r="A927" t="s">
        <v>16485</v>
      </c>
      <c r="B927">
        <v>94</v>
      </c>
      <c r="C927">
        <v>368</v>
      </c>
      <c r="D927">
        <v>925</v>
      </c>
      <c r="E927" t="s">
        <v>311</v>
      </c>
      <c r="F927" t="s">
        <v>0</v>
      </c>
      <c r="G927" t="s">
        <v>16486</v>
      </c>
      <c r="H927" t="s">
        <v>311</v>
      </c>
      <c r="I927" t="s">
        <v>311</v>
      </c>
      <c r="J927">
        <v>5</v>
      </c>
    </row>
    <row r="928" spans="1:10" x14ac:dyDescent="0.35">
      <c r="A928" t="s">
        <v>16487</v>
      </c>
      <c r="B928">
        <v>48</v>
      </c>
      <c r="C928">
        <v>367</v>
      </c>
      <c r="D928">
        <v>927</v>
      </c>
      <c r="E928" t="s">
        <v>311</v>
      </c>
      <c r="F928" t="s">
        <v>0</v>
      </c>
      <c r="G928" t="s">
        <v>15671</v>
      </c>
      <c r="H928" t="s">
        <v>311</v>
      </c>
      <c r="I928" t="s">
        <v>311</v>
      </c>
      <c r="J928">
        <v>9</v>
      </c>
    </row>
    <row r="929" spans="1:10" x14ac:dyDescent="0.35">
      <c r="A929" t="s">
        <v>16488</v>
      </c>
      <c r="B929">
        <v>47</v>
      </c>
      <c r="C929">
        <v>364</v>
      </c>
      <c r="D929">
        <v>928</v>
      </c>
      <c r="E929" t="s">
        <v>311</v>
      </c>
      <c r="F929" t="s">
        <v>0</v>
      </c>
      <c r="G929" t="s">
        <v>16486</v>
      </c>
      <c r="H929" t="s">
        <v>311</v>
      </c>
      <c r="I929" t="s">
        <v>311</v>
      </c>
      <c r="J929">
        <v>47</v>
      </c>
    </row>
    <row r="930" spans="1:10" x14ac:dyDescent="0.35">
      <c r="A930" t="s">
        <v>16489</v>
      </c>
      <c r="B930">
        <v>120</v>
      </c>
      <c r="C930">
        <v>364</v>
      </c>
      <c r="D930">
        <v>928</v>
      </c>
      <c r="E930" t="s">
        <v>311</v>
      </c>
      <c r="F930" t="s">
        <v>0</v>
      </c>
      <c r="G930" t="s">
        <v>3026</v>
      </c>
      <c r="H930" t="s">
        <v>311</v>
      </c>
      <c r="I930" t="s">
        <v>311</v>
      </c>
      <c r="J930">
        <v>46</v>
      </c>
    </row>
    <row r="931" spans="1:10" x14ac:dyDescent="0.35">
      <c r="A931" t="s">
        <v>16490</v>
      </c>
      <c r="B931">
        <v>106</v>
      </c>
      <c r="C931">
        <v>363</v>
      </c>
      <c r="D931">
        <v>930</v>
      </c>
      <c r="E931" t="s">
        <v>334</v>
      </c>
      <c r="F931" t="s">
        <v>0</v>
      </c>
      <c r="G931" t="s">
        <v>2257</v>
      </c>
      <c r="H931">
        <v>2.1360000000000001</v>
      </c>
      <c r="I931">
        <v>25</v>
      </c>
      <c r="J931">
        <v>33</v>
      </c>
    </row>
    <row r="932" spans="1:10" x14ac:dyDescent="0.35">
      <c r="A932" t="s">
        <v>16491</v>
      </c>
      <c r="B932">
        <v>112</v>
      </c>
      <c r="C932">
        <v>361</v>
      </c>
      <c r="D932">
        <v>931</v>
      </c>
      <c r="E932" t="s">
        <v>334</v>
      </c>
      <c r="F932" t="s">
        <v>0</v>
      </c>
      <c r="G932" t="s">
        <v>1693</v>
      </c>
      <c r="H932">
        <v>1.88</v>
      </c>
      <c r="I932">
        <v>16.670000000000002</v>
      </c>
      <c r="J932">
        <v>6</v>
      </c>
    </row>
    <row r="933" spans="1:10" x14ac:dyDescent="0.35">
      <c r="A933" t="s">
        <v>16492</v>
      </c>
      <c r="B933">
        <v>208</v>
      </c>
      <c r="C933">
        <v>361</v>
      </c>
      <c r="D933">
        <v>931</v>
      </c>
      <c r="E933" t="s">
        <v>311</v>
      </c>
      <c r="F933" t="s">
        <v>0</v>
      </c>
      <c r="G933" t="s">
        <v>2801</v>
      </c>
      <c r="H933" t="s">
        <v>311</v>
      </c>
      <c r="I933" t="s">
        <v>311</v>
      </c>
      <c r="J933">
        <v>27</v>
      </c>
    </row>
    <row r="934" spans="1:10" x14ac:dyDescent="0.35">
      <c r="A934" t="s">
        <v>16493</v>
      </c>
      <c r="B934">
        <v>127</v>
      </c>
      <c r="C934">
        <v>360</v>
      </c>
      <c r="D934">
        <v>933</v>
      </c>
      <c r="E934" t="s">
        <v>312</v>
      </c>
      <c r="F934" t="s">
        <v>0</v>
      </c>
      <c r="G934" t="s">
        <v>4022</v>
      </c>
      <c r="H934">
        <v>1.58</v>
      </c>
      <c r="I934">
        <v>37.17</v>
      </c>
      <c r="J934">
        <v>54</v>
      </c>
    </row>
    <row r="935" spans="1:10" x14ac:dyDescent="0.35">
      <c r="A935" t="s">
        <v>16494</v>
      </c>
      <c r="B935">
        <v>50</v>
      </c>
      <c r="C935">
        <v>359</v>
      </c>
      <c r="D935">
        <v>934</v>
      </c>
      <c r="E935" t="s">
        <v>319</v>
      </c>
      <c r="F935" t="s">
        <v>0</v>
      </c>
      <c r="G935" t="s">
        <v>16495</v>
      </c>
      <c r="H935">
        <v>3.87</v>
      </c>
      <c r="I935">
        <v>94.14</v>
      </c>
      <c r="J935">
        <v>19</v>
      </c>
    </row>
    <row r="936" spans="1:10" x14ac:dyDescent="0.35">
      <c r="A936" t="s">
        <v>16496</v>
      </c>
      <c r="B936">
        <v>205</v>
      </c>
      <c r="C936">
        <v>358</v>
      </c>
      <c r="D936">
        <v>935</v>
      </c>
      <c r="E936" t="s">
        <v>334</v>
      </c>
      <c r="F936" t="s">
        <v>0</v>
      </c>
      <c r="G936" t="s">
        <v>16497</v>
      </c>
      <c r="H936">
        <v>0.84699999999999998</v>
      </c>
      <c r="I936">
        <v>11.94</v>
      </c>
      <c r="J936">
        <v>44</v>
      </c>
    </row>
    <row r="937" spans="1:10" x14ac:dyDescent="0.35">
      <c r="A937" t="s">
        <v>16498</v>
      </c>
      <c r="B937">
        <v>47</v>
      </c>
      <c r="C937">
        <v>358</v>
      </c>
      <c r="D937">
        <v>935</v>
      </c>
      <c r="E937" t="s">
        <v>312</v>
      </c>
      <c r="F937" t="s">
        <v>0</v>
      </c>
      <c r="G937" t="s">
        <v>1751</v>
      </c>
      <c r="H937">
        <v>4.59</v>
      </c>
      <c r="I937">
        <v>47.68</v>
      </c>
      <c r="J937">
        <v>47</v>
      </c>
    </row>
    <row r="938" spans="1:10" x14ac:dyDescent="0.35">
      <c r="A938" t="s">
        <v>16499</v>
      </c>
      <c r="B938">
        <v>104</v>
      </c>
      <c r="C938">
        <v>357</v>
      </c>
      <c r="D938">
        <v>937</v>
      </c>
      <c r="E938" t="s">
        <v>311</v>
      </c>
      <c r="F938" t="s">
        <v>0</v>
      </c>
      <c r="G938" t="s">
        <v>3026</v>
      </c>
      <c r="H938" t="s">
        <v>311</v>
      </c>
      <c r="I938" t="s">
        <v>311</v>
      </c>
      <c r="J938">
        <v>14</v>
      </c>
    </row>
    <row r="939" spans="1:10" x14ac:dyDescent="0.35">
      <c r="A939" t="s">
        <v>16500</v>
      </c>
      <c r="B939">
        <v>61</v>
      </c>
      <c r="C939">
        <v>357</v>
      </c>
      <c r="D939">
        <v>937</v>
      </c>
      <c r="E939" t="s">
        <v>311</v>
      </c>
      <c r="F939" t="s">
        <v>0</v>
      </c>
      <c r="G939" t="s">
        <v>2235</v>
      </c>
      <c r="H939" t="s">
        <v>311</v>
      </c>
      <c r="I939" t="s">
        <v>311</v>
      </c>
      <c r="J939">
        <v>28</v>
      </c>
    </row>
    <row r="940" spans="1:10" x14ac:dyDescent="0.35">
      <c r="A940" t="s">
        <v>16501</v>
      </c>
      <c r="B940">
        <v>140</v>
      </c>
      <c r="C940">
        <v>357</v>
      </c>
      <c r="D940">
        <v>937</v>
      </c>
      <c r="E940" t="s">
        <v>311</v>
      </c>
      <c r="F940" t="s">
        <v>0</v>
      </c>
      <c r="G940" t="s">
        <v>3026</v>
      </c>
      <c r="H940" t="s">
        <v>311</v>
      </c>
      <c r="I940" t="s">
        <v>311</v>
      </c>
      <c r="J940">
        <v>14</v>
      </c>
    </row>
    <row r="941" spans="1:10" x14ac:dyDescent="0.35">
      <c r="A941" t="s">
        <v>16502</v>
      </c>
      <c r="B941">
        <v>188</v>
      </c>
      <c r="C941">
        <v>357</v>
      </c>
      <c r="D941">
        <v>937</v>
      </c>
      <c r="E941" t="s">
        <v>312</v>
      </c>
      <c r="F941" t="s">
        <v>0</v>
      </c>
      <c r="G941" t="s">
        <v>3633</v>
      </c>
      <c r="H941">
        <v>1</v>
      </c>
      <c r="I941">
        <v>40.98</v>
      </c>
      <c r="J941">
        <v>56</v>
      </c>
    </row>
    <row r="942" spans="1:10" x14ac:dyDescent="0.35">
      <c r="A942" t="s">
        <v>16503</v>
      </c>
      <c r="B942">
        <v>133</v>
      </c>
      <c r="C942">
        <v>356</v>
      </c>
      <c r="D942">
        <v>941</v>
      </c>
      <c r="E942" t="s">
        <v>334</v>
      </c>
      <c r="F942" t="s">
        <v>0</v>
      </c>
      <c r="G942" t="s">
        <v>2392</v>
      </c>
      <c r="H942">
        <v>2.0110000000000001</v>
      </c>
      <c r="I942">
        <v>13.73</v>
      </c>
      <c r="J942">
        <v>11</v>
      </c>
    </row>
    <row r="943" spans="1:10" x14ac:dyDescent="0.35">
      <c r="A943" t="s">
        <v>16504</v>
      </c>
      <c r="B943">
        <v>72</v>
      </c>
      <c r="C943">
        <v>356</v>
      </c>
      <c r="D943">
        <v>941</v>
      </c>
      <c r="E943" t="s">
        <v>319</v>
      </c>
      <c r="F943" t="s">
        <v>0</v>
      </c>
      <c r="G943" t="s">
        <v>16050</v>
      </c>
      <c r="H943">
        <v>3.1379999999999999</v>
      </c>
      <c r="I943">
        <v>58.15</v>
      </c>
      <c r="J943">
        <v>59</v>
      </c>
    </row>
    <row r="944" spans="1:10" x14ac:dyDescent="0.35">
      <c r="A944" t="s">
        <v>16505</v>
      </c>
      <c r="B944">
        <v>108</v>
      </c>
      <c r="C944">
        <v>355</v>
      </c>
      <c r="D944">
        <v>943</v>
      </c>
      <c r="E944" t="s">
        <v>312</v>
      </c>
      <c r="F944" t="s">
        <v>0</v>
      </c>
      <c r="G944" t="s">
        <v>2379</v>
      </c>
      <c r="H944">
        <v>1.5660000000000001</v>
      </c>
      <c r="I944">
        <v>35.5</v>
      </c>
      <c r="J944">
        <v>26</v>
      </c>
    </row>
    <row r="945" spans="1:10" x14ac:dyDescent="0.35">
      <c r="A945" t="s">
        <v>16506</v>
      </c>
      <c r="B945">
        <v>83</v>
      </c>
      <c r="C945">
        <v>355</v>
      </c>
      <c r="D945">
        <v>943</v>
      </c>
      <c r="E945" t="s">
        <v>311</v>
      </c>
      <c r="F945" t="s">
        <v>0</v>
      </c>
      <c r="G945" t="s">
        <v>2801</v>
      </c>
      <c r="H945" t="s">
        <v>311</v>
      </c>
      <c r="I945" t="s">
        <v>311</v>
      </c>
      <c r="J945">
        <v>15</v>
      </c>
    </row>
    <row r="946" spans="1:10" x14ac:dyDescent="0.35">
      <c r="A946" t="s">
        <v>16507</v>
      </c>
      <c r="B946">
        <v>66</v>
      </c>
      <c r="C946">
        <v>354</v>
      </c>
      <c r="D946">
        <v>945</v>
      </c>
      <c r="E946" t="s">
        <v>319</v>
      </c>
      <c r="F946" t="s">
        <v>0</v>
      </c>
      <c r="G946" t="s">
        <v>2100</v>
      </c>
      <c r="H946">
        <v>2.8889999999999998</v>
      </c>
      <c r="I946">
        <v>78.23</v>
      </c>
      <c r="J946">
        <v>6</v>
      </c>
    </row>
    <row r="947" spans="1:10" x14ac:dyDescent="0.35">
      <c r="A947" t="s">
        <v>16508</v>
      </c>
      <c r="B947">
        <v>113</v>
      </c>
      <c r="C947">
        <v>354</v>
      </c>
      <c r="D947">
        <v>945</v>
      </c>
      <c r="E947" t="s">
        <v>334</v>
      </c>
      <c r="F947" t="s">
        <v>0</v>
      </c>
      <c r="G947" t="s">
        <v>8443</v>
      </c>
      <c r="H947">
        <v>1.5089999999999999</v>
      </c>
      <c r="I947">
        <v>18.510000000000002</v>
      </c>
      <c r="J947">
        <v>4</v>
      </c>
    </row>
    <row r="948" spans="1:10" x14ac:dyDescent="0.35">
      <c r="A948" t="s">
        <v>16509</v>
      </c>
      <c r="B948">
        <v>103</v>
      </c>
      <c r="C948">
        <v>353</v>
      </c>
      <c r="D948">
        <v>947</v>
      </c>
      <c r="E948" t="s">
        <v>312</v>
      </c>
      <c r="F948" t="s">
        <v>0</v>
      </c>
      <c r="G948" t="s">
        <v>16510</v>
      </c>
      <c r="H948">
        <v>1.667</v>
      </c>
      <c r="I948">
        <v>20.49</v>
      </c>
      <c r="J948">
        <v>17</v>
      </c>
    </row>
    <row r="949" spans="1:10" x14ac:dyDescent="0.35">
      <c r="A949" t="s">
        <v>16511</v>
      </c>
      <c r="B949">
        <v>89</v>
      </c>
      <c r="C949">
        <v>353</v>
      </c>
      <c r="D949">
        <v>947</v>
      </c>
      <c r="E949" t="s">
        <v>312</v>
      </c>
      <c r="F949" t="s">
        <v>0</v>
      </c>
      <c r="G949" t="s">
        <v>3026</v>
      </c>
      <c r="H949">
        <v>2.4529999999999998</v>
      </c>
      <c r="I949">
        <v>50</v>
      </c>
      <c r="J949">
        <v>38</v>
      </c>
    </row>
    <row r="950" spans="1:10" x14ac:dyDescent="0.35">
      <c r="A950" t="s">
        <v>16512</v>
      </c>
      <c r="B950">
        <v>70</v>
      </c>
      <c r="C950">
        <v>351</v>
      </c>
      <c r="D950">
        <v>949</v>
      </c>
      <c r="E950" t="s">
        <v>328</v>
      </c>
      <c r="F950" t="s">
        <v>0</v>
      </c>
      <c r="G950" t="s">
        <v>16513</v>
      </c>
      <c r="H950">
        <v>2.891</v>
      </c>
      <c r="I950">
        <v>57.1</v>
      </c>
      <c r="J950">
        <v>11</v>
      </c>
    </row>
    <row r="951" spans="1:10" x14ac:dyDescent="0.35">
      <c r="A951" t="s">
        <v>16514</v>
      </c>
      <c r="B951">
        <v>80</v>
      </c>
      <c r="C951">
        <v>351</v>
      </c>
      <c r="D951">
        <v>949</v>
      </c>
      <c r="E951" t="s">
        <v>312</v>
      </c>
      <c r="F951" t="s">
        <v>0</v>
      </c>
      <c r="G951" t="s">
        <v>6054</v>
      </c>
      <c r="H951">
        <v>2.3239999999999998</v>
      </c>
      <c r="I951">
        <v>26.59</v>
      </c>
      <c r="J951">
        <v>29</v>
      </c>
    </row>
    <row r="952" spans="1:10" x14ac:dyDescent="0.35">
      <c r="A952" t="s">
        <v>16515</v>
      </c>
      <c r="B952">
        <v>154</v>
      </c>
      <c r="C952">
        <v>350</v>
      </c>
      <c r="D952">
        <v>951</v>
      </c>
      <c r="E952" t="s">
        <v>334</v>
      </c>
      <c r="F952" t="s">
        <v>0</v>
      </c>
      <c r="G952" t="s">
        <v>16516</v>
      </c>
      <c r="H952">
        <v>1.389</v>
      </c>
      <c r="I952">
        <v>14.04</v>
      </c>
      <c r="J952">
        <v>31</v>
      </c>
    </row>
    <row r="953" spans="1:10" x14ac:dyDescent="0.35">
      <c r="A953" t="s">
        <v>16517</v>
      </c>
      <c r="B953">
        <v>128</v>
      </c>
      <c r="C953">
        <v>349</v>
      </c>
      <c r="D953">
        <v>952</v>
      </c>
      <c r="E953" t="s">
        <v>311</v>
      </c>
      <c r="F953" t="s">
        <v>0</v>
      </c>
      <c r="G953" t="s">
        <v>2053</v>
      </c>
      <c r="H953" t="s">
        <v>311</v>
      </c>
      <c r="I953" t="s">
        <v>311</v>
      </c>
      <c r="J953">
        <v>45</v>
      </c>
    </row>
    <row r="954" spans="1:10" x14ac:dyDescent="0.35">
      <c r="A954" t="s">
        <v>16518</v>
      </c>
      <c r="B954">
        <v>197</v>
      </c>
      <c r="C954">
        <v>349</v>
      </c>
      <c r="D954">
        <v>952</v>
      </c>
      <c r="E954" t="s">
        <v>328</v>
      </c>
      <c r="F954" t="s">
        <v>0</v>
      </c>
      <c r="G954" t="s">
        <v>16519</v>
      </c>
      <c r="H954">
        <v>0.84099999999999997</v>
      </c>
      <c r="I954">
        <v>52.78</v>
      </c>
      <c r="J954">
        <v>32</v>
      </c>
    </row>
    <row r="955" spans="1:10" x14ac:dyDescent="0.35">
      <c r="A955" t="s">
        <v>16520</v>
      </c>
      <c r="B955">
        <v>82</v>
      </c>
      <c r="C955">
        <v>348</v>
      </c>
      <c r="D955">
        <v>954</v>
      </c>
      <c r="E955" t="s">
        <v>334</v>
      </c>
      <c r="F955" t="s">
        <v>0</v>
      </c>
      <c r="G955" t="s">
        <v>2959</v>
      </c>
      <c r="H955">
        <v>2.375</v>
      </c>
      <c r="I955">
        <v>14.62</v>
      </c>
      <c r="J955">
        <v>12</v>
      </c>
    </row>
    <row r="956" spans="1:10" x14ac:dyDescent="0.35">
      <c r="A956" t="s">
        <v>16521</v>
      </c>
      <c r="B956">
        <v>226</v>
      </c>
      <c r="C956">
        <v>348</v>
      </c>
      <c r="D956">
        <v>954</v>
      </c>
      <c r="E956" t="s">
        <v>319</v>
      </c>
      <c r="F956" t="s">
        <v>0</v>
      </c>
      <c r="G956" t="s">
        <v>16522</v>
      </c>
      <c r="H956">
        <v>0.95899999999999996</v>
      </c>
      <c r="I956">
        <v>37.78</v>
      </c>
      <c r="J956">
        <v>46</v>
      </c>
    </row>
    <row r="957" spans="1:10" x14ac:dyDescent="0.35">
      <c r="A957" t="s">
        <v>16523</v>
      </c>
      <c r="B957">
        <v>88</v>
      </c>
      <c r="C957">
        <v>348</v>
      </c>
      <c r="D957">
        <v>954</v>
      </c>
      <c r="E957" t="s">
        <v>328</v>
      </c>
      <c r="F957" t="s">
        <v>0</v>
      </c>
      <c r="G957" t="s">
        <v>2801</v>
      </c>
      <c r="H957">
        <v>2.6720000000000002</v>
      </c>
      <c r="I957">
        <v>55.88</v>
      </c>
      <c r="J957">
        <v>22</v>
      </c>
    </row>
    <row r="958" spans="1:10" x14ac:dyDescent="0.35">
      <c r="A958" t="s">
        <v>16524</v>
      </c>
      <c r="B958">
        <v>105</v>
      </c>
      <c r="C958">
        <v>348</v>
      </c>
      <c r="D958">
        <v>954</v>
      </c>
      <c r="E958" t="s">
        <v>334</v>
      </c>
      <c r="F958" t="s">
        <v>0</v>
      </c>
      <c r="G958" t="s">
        <v>3026</v>
      </c>
      <c r="H958">
        <v>1.6970000000000001</v>
      </c>
      <c r="I958">
        <v>23.78</v>
      </c>
      <c r="J958">
        <v>31</v>
      </c>
    </row>
    <row r="959" spans="1:10" x14ac:dyDescent="0.35">
      <c r="A959" t="s">
        <v>16525</v>
      </c>
      <c r="B959">
        <v>129</v>
      </c>
      <c r="C959">
        <v>348</v>
      </c>
      <c r="D959">
        <v>954</v>
      </c>
      <c r="E959" t="s">
        <v>312</v>
      </c>
      <c r="F959" t="s">
        <v>0</v>
      </c>
      <c r="G959" t="s">
        <v>2053</v>
      </c>
      <c r="H959">
        <v>1.325</v>
      </c>
      <c r="I959">
        <v>27.31</v>
      </c>
      <c r="J959">
        <v>13</v>
      </c>
    </row>
    <row r="960" spans="1:10" x14ac:dyDescent="0.35">
      <c r="A960" t="s">
        <v>16526</v>
      </c>
      <c r="B960">
        <v>112</v>
      </c>
      <c r="C960">
        <v>347</v>
      </c>
      <c r="D960">
        <v>959</v>
      </c>
      <c r="E960" t="s">
        <v>334</v>
      </c>
      <c r="F960" t="s">
        <v>0</v>
      </c>
      <c r="G960" t="s">
        <v>3026</v>
      </c>
      <c r="H960">
        <v>1.3979999999999999</v>
      </c>
      <c r="I960">
        <v>16.29</v>
      </c>
      <c r="J960">
        <v>41</v>
      </c>
    </row>
    <row r="961" spans="1:10" x14ac:dyDescent="0.35">
      <c r="A961" t="s">
        <v>16527</v>
      </c>
      <c r="B961">
        <v>78</v>
      </c>
      <c r="C961">
        <v>346</v>
      </c>
      <c r="D961">
        <v>960</v>
      </c>
      <c r="E961" t="s">
        <v>319</v>
      </c>
      <c r="F961" t="s">
        <v>0</v>
      </c>
      <c r="G961" t="s">
        <v>4034</v>
      </c>
      <c r="H961">
        <v>5.5810000000000004</v>
      </c>
      <c r="I961">
        <v>87.42</v>
      </c>
      <c r="J961">
        <v>28</v>
      </c>
    </row>
    <row r="962" spans="1:10" x14ac:dyDescent="0.35">
      <c r="A962" t="s">
        <v>16528</v>
      </c>
      <c r="B962">
        <v>50</v>
      </c>
      <c r="C962">
        <v>345</v>
      </c>
      <c r="D962">
        <v>961</v>
      </c>
      <c r="E962" t="s">
        <v>312</v>
      </c>
      <c r="F962" t="s">
        <v>0</v>
      </c>
      <c r="G962" t="s">
        <v>1751</v>
      </c>
      <c r="H962">
        <v>3.2549999999999999</v>
      </c>
      <c r="I962">
        <v>25.52</v>
      </c>
      <c r="J962">
        <v>50</v>
      </c>
    </row>
    <row r="963" spans="1:10" x14ac:dyDescent="0.35">
      <c r="A963" t="s">
        <v>16529</v>
      </c>
      <c r="B963">
        <v>179</v>
      </c>
      <c r="C963">
        <v>344</v>
      </c>
      <c r="D963">
        <v>962</v>
      </c>
      <c r="E963" t="s">
        <v>334</v>
      </c>
      <c r="F963" t="s">
        <v>0</v>
      </c>
      <c r="G963" t="s">
        <v>2772</v>
      </c>
      <c r="H963">
        <v>1.137</v>
      </c>
      <c r="I963">
        <v>15.65</v>
      </c>
      <c r="J963">
        <v>7</v>
      </c>
    </row>
    <row r="964" spans="1:10" x14ac:dyDescent="0.35">
      <c r="A964" t="s">
        <v>16530</v>
      </c>
      <c r="B964">
        <v>126</v>
      </c>
      <c r="C964">
        <v>342</v>
      </c>
      <c r="D964">
        <v>963</v>
      </c>
      <c r="E964" t="s">
        <v>311</v>
      </c>
      <c r="F964" t="s">
        <v>0</v>
      </c>
      <c r="G964" t="s">
        <v>4017</v>
      </c>
      <c r="H964" t="s">
        <v>311</v>
      </c>
      <c r="I964" t="s">
        <v>311</v>
      </c>
      <c r="J964">
        <v>13</v>
      </c>
    </row>
    <row r="965" spans="1:10" x14ac:dyDescent="0.35">
      <c r="A965" t="s">
        <v>16531</v>
      </c>
      <c r="B965">
        <v>180</v>
      </c>
      <c r="C965">
        <v>342</v>
      </c>
      <c r="D965">
        <v>963</v>
      </c>
      <c r="E965" t="s">
        <v>334</v>
      </c>
      <c r="F965" t="s">
        <v>0</v>
      </c>
      <c r="G965" t="s">
        <v>16532</v>
      </c>
      <c r="H965">
        <v>0.90400000000000003</v>
      </c>
      <c r="I965">
        <v>16.91</v>
      </c>
      <c r="J965">
        <v>179</v>
      </c>
    </row>
    <row r="966" spans="1:10" x14ac:dyDescent="0.35">
      <c r="A966" t="s">
        <v>16533</v>
      </c>
      <c r="B966">
        <v>102</v>
      </c>
      <c r="C966">
        <v>342</v>
      </c>
      <c r="D966">
        <v>963</v>
      </c>
      <c r="E966" t="s">
        <v>312</v>
      </c>
      <c r="F966" t="s">
        <v>0</v>
      </c>
      <c r="G966" t="s">
        <v>7544</v>
      </c>
      <c r="H966">
        <v>1.859</v>
      </c>
      <c r="I966">
        <v>27.08</v>
      </c>
      <c r="J966">
        <v>13</v>
      </c>
    </row>
    <row r="967" spans="1:10" x14ac:dyDescent="0.35">
      <c r="A967" t="s">
        <v>16534</v>
      </c>
      <c r="B967">
        <v>49</v>
      </c>
      <c r="C967">
        <v>341</v>
      </c>
      <c r="D967">
        <v>966</v>
      </c>
      <c r="E967" t="s">
        <v>311</v>
      </c>
      <c r="F967" t="s">
        <v>0</v>
      </c>
      <c r="G967" t="s">
        <v>1819</v>
      </c>
      <c r="H967" t="s">
        <v>311</v>
      </c>
      <c r="I967" t="s">
        <v>311</v>
      </c>
      <c r="J967">
        <v>2</v>
      </c>
    </row>
    <row r="968" spans="1:10" x14ac:dyDescent="0.35">
      <c r="A968" t="s">
        <v>16535</v>
      </c>
      <c r="B968">
        <v>74</v>
      </c>
      <c r="C968">
        <v>340</v>
      </c>
      <c r="D968">
        <v>967</v>
      </c>
      <c r="E968" t="s">
        <v>328</v>
      </c>
      <c r="F968" t="s">
        <v>0</v>
      </c>
      <c r="G968" t="s">
        <v>2053</v>
      </c>
      <c r="H968">
        <v>2.3170000000000002</v>
      </c>
      <c r="I968">
        <v>54.75</v>
      </c>
      <c r="J968">
        <v>44</v>
      </c>
    </row>
    <row r="969" spans="1:10" x14ac:dyDescent="0.35">
      <c r="A969" t="s">
        <v>16536</v>
      </c>
      <c r="B969">
        <v>89</v>
      </c>
      <c r="C969">
        <v>339</v>
      </c>
      <c r="D969">
        <v>968</v>
      </c>
      <c r="E969" t="s">
        <v>334</v>
      </c>
      <c r="F969" t="s">
        <v>0</v>
      </c>
      <c r="G969" t="s">
        <v>1886</v>
      </c>
      <c r="H969">
        <v>2.5499999999999998</v>
      </c>
      <c r="I969">
        <v>20.260000000000002</v>
      </c>
      <c r="J969">
        <v>49</v>
      </c>
    </row>
    <row r="970" spans="1:10" x14ac:dyDescent="0.35">
      <c r="A970" t="s">
        <v>16537</v>
      </c>
      <c r="B970">
        <v>76</v>
      </c>
      <c r="C970">
        <v>339</v>
      </c>
      <c r="D970">
        <v>968</v>
      </c>
      <c r="E970" t="s">
        <v>328</v>
      </c>
      <c r="F970" t="s">
        <v>0</v>
      </c>
      <c r="G970" t="s">
        <v>4124</v>
      </c>
      <c r="H970">
        <v>2.214</v>
      </c>
      <c r="I970">
        <v>58.57</v>
      </c>
      <c r="J970">
        <v>22</v>
      </c>
    </row>
    <row r="971" spans="1:10" x14ac:dyDescent="0.35">
      <c r="A971" t="s">
        <v>16538</v>
      </c>
      <c r="B971">
        <v>1093</v>
      </c>
      <c r="C971">
        <v>339</v>
      </c>
      <c r="D971">
        <v>968</v>
      </c>
      <c r="E971" t="s">
        <v>328</v>
      </c>
      <c r="F971" t="s">
        <v>0</v>
      </c>
      <c r="G971" t="s">
        <v>16539</v>
      </c>
      <c r="H971">
        <v>2.1520000000000001</v>
      </c>
      <c r="I971">
        <v>37.15</v>
      </c>
      <c r="J971">
        <v>23</v>
      </c>
    </row>
    <row r="972" spans="1:10" x14ac:dyDescent="0.35">
      <c r="A972" t="s">
        <v>16540</v>
      </c>
      <c r="B972">
        <v>147</v>
      </c>
      <c r="C972">
        <v>338</v>
      </c>
      <c r="D972">
        <v>971</v>
      </c>
      <c r="E972" t="s">
        <v>312</v>
      </c>
      <c r="F972" t="s">
        <v>0</v>
      </c>
      <c r="G972" t="s">
        <v>3026</v>
      </c>
      <c r="H972">
        <v>1.7529999999999999</v>
      </c>
      <c r="I972">
        <v>26.03</v>
      </c>
      <c r="J972">
        <v>53</v>
      </c>
    </row>
    <row r="973" spans="1:10" x14ac:dyDescent="0.35">
      <c r="A973" t="s">
        <v>16541</v>
      </c>
      <c r="B973">
        <v>80</v>
      </c>
      <c r="C973">
        <v>337</v>
      </c>
      <c r="D973">
        <v>972</v>
      </c>
      <c r="E973" t="s">
        <v>319</v>
      </c>
      <c r="F973" t="s">
        <v>0</v>
      </c>
      <c r="G973" t="s">
        <v>9482</v>
      </c>
      <c r="H973">
        <v>3.0529999999999999</v>
      </c>
      <c r="I973">
        <v>94.64</v>
      </c>
      <c r="J973">
        <v>11</v>
      </c>
    </row>
    <row r="974" spans="1:10" x14ac:dyDescent="0.35">
      <c r="A974" t="s">
        <v>16542</v>
      </c>
      <c r="B974">
        <v>68</v>
      </c>
      <c r="C974">
        <v>337</v>
      </c>
      <c r="D974">
        <v>972</v>
      </c>
      <c r="E974" t="s">
        <v>311</v>
      </c>
      <c r="F974" t="s">
        <v>0</v>
      </c>
      <c r="G974" t="s">
        <v>16183</v>
      </c>
      <c r="H974" t="s">
        <v>311</v>
      </c>
      <c r="I974" t="s">
        <v>311</v>
      </c>
      <c r="J974">
        <v>6</v>
      </c>
    </row>
    <row r="975" spans="1:10" x14ac:dyDescent="0.35">
      <c r="A975" t="s">
        <v>16543</v>
      </c>
      <c r="B975">
        <v>94</v>
      </c>
      <c r="C975">
        <v>337</v>
      </c>
      <c r="D975">
        <v>972</v>
      </c>
      <c r="E975" t="s">
        <v>312</v>
      </c>
      <c r="F975" t="s">
        <v>0</v>
      </c>
      <c r="G975" t="s">
        <v>16544</v>
      </c>
      <c r="H975">
        <v>2.0870000000000002</v>
      </c>
      <c r="I975">
        <v>45.96</v>
      </c>
      <c r="J975">
        <v>33</v>
      </c>
    </row>
    <row r="976" spans="1:10" x14ac:dyDescent="0.35">
      <c r="A976" t="s">
        <v>16545</v>
      </c>
      <c r="B976">
        <v>75</v>
      </c>
      <c r="C976">
        <v>337</v>
      </c>
      <c r="D976">
        <v>972</v>
      </c>
      <c r="E976" t="s">
        <v>328</v>
      </c>
      <c r="F976" t="s">
        <v>0</v>
      </c>
      <c r="G976" t="s">
        <v>7472</v>
      </c>
      <c r="H976">
        <v>2.8279999999999998</v>
      </c>
      <c r="I976">
        <v>55</v>
      </c>
      <c r="J976">
        <v>45</v>
      </c>
    </row>
    <row r="977" spans="1:10" x14ac:dyDescent="0.35">
      <c r="A977" t="s">
        <v>16546</v>
      </c>
      <c r="B977">
        <v>52</v>
      </c>
      <c r="C977">
        <v>336</v>
      </c>
      <c r="D977">
        <v>976</v>
      </c>
      <c r="E977" t="s">
        <v>319</v>
      </c>
      <c r="F977" t="s">
        <v>0</v>
      </c>
      <c r="G977" t="s">
        <v>4090</v>
      </c>
      <c r="H977">
        <v>3.6669999999999998</v>
      </c>
      <c r="I977">
        <v>80.739999999999995</v>
      </c>
      <c r="J977">
        <v>14</v>
      </c>
    </row>
    <row r="978" spans="1:10" x14ac:dyDescent="0.35">
      <c r="A978" t="s">
        <v>16547</v>
      </c>
      <c r="B978">
        <v>64</v>
      </c>
      <c r="C978">
        <v>336</v>
      </c>
      <c r="D978">
        <v>976</v>
      </c>
      <c r="E978" t="s">
        <v>311</v>
      </c>
      <c r="F978" t="s">
        <v>0</v>
      </c>
      <c r="G978" t="s">
        <v>2379</v>
      </c>
      <c r="H978" t="s">
        <v>311</v>
      </c>
      <c r="I978" t="s">
        <v>311</v>
      </c>
      <c r="J978">
        <v>11</v>
      </c>
    </row>
    <row r="979" spans="1:10" x14ac:dyDescent="0.35">
      <c r="A979" t="s">
        <v>16548</v>
      </c>
      <c r="B979">
        <v>87</v>
      </c>
      <c r="C979">
        <v>335</v>
      </c>
      <c r="D979">
        <v>978</v>
      </c>
      <c r="E979" t="s">
        <v>312</v>
      </c>
      <c r="F979" t="s">
        <v>0</v>
      </c>
      <c r="G979" t="s">
        <v>16549</v>
      </c>
      <c r="H979">
        <v>1.88</v>
      </c>
      <c r="I979">
        <v>22.4</v>
      </c>
      <c r="J979">
        <v>87</v>
      </c>
    </row>
    <row r="980" spans="1:10" x14ac:dyDescent="0.35">
      <c r="A980" t="s">
        <v>16550</v>
      </c>
      <c r="B980">
        <v>88</v>
      </c>
      <c r="C980">
        <v>335</v>
      </c>
      <c r="D980">
        <v>978</v>
      </c>
      <c r="E980" t="s">
        <v>312</v>
      </c>
      <c r="F980" t="s">
        <v>0</v>
      </c>
      <c r="G980" t="s">
        <v>3208</v>
      </c>
      <c r="H980">
        <v>2.1360000000000001</v>
      </c>
      <c r="I980">
        <v>40.159999999999997</v>
      </c>
      <c r="J980">
        <v>11</v>
      </c>
    </row>
    <row r="981" spans="1:10" x14ac:dyDescent="0.35">
      <c r="A981" t="s">
        <v>16551</v>
      </c>
      <c r="B981">
        <v>121</v>
      </c>
      <c r="C981">
        <v>334</v>
      </c>
      <c r="D981">
        <v>980</v>
      </c>
      <c r="E981" t="s">
        <v>328</v>
      </c>
      <c r="F981" t="s">
        <v>0</v>
      </c>
      <c r="G981" t="s">
        <v>4124</v>
      </c>
      <c r="H981">
        <v>1.77</v>
      </c>
      <c r="I981">
        <v>45.59</v>
      </c>
      <c r="J981">
        <v>13</v>
      </c>
    </row>
    <row r="982" spans="1:10" x14ac:dyDescent="0.35">
      <c r="A982" t="s">
        <v>16552</v>
      </c>
      <c r="B982">
        <v>72</v>
      </c>
      <c r="C982">
        <v>334</v>
      </c>
      <c r="D982">
        <v>980</v>
      </c>
      <c r="E982" t="s">
        <v>334</v>
      </c>
      <c r="F982" t="s">
        <v>0</v>
      </c>
      <c r="G982" t="s">
        <v>3375</v>
      </c>
      <c r="H982">
        <v>2.4529999999999998</v>
      </c>
      <c r="I982">
        <v>20.13</v>
      </c>
      <c r="J982">
        <v>21</v>
      </c>
    </row>
    <row r="983" spans="1:10" x14ac:dyDescent="0.35">
      <c r="A983" t="s">
        <v>16553</v>
      </c>
      <c r="B983">
        <v>157</v>
      </c>
      <c r="C983">
        <v>334</v>
      </c>
      <c r="D983">
        <v>980</v>
      </c>
      <c r="E983" t="s">
        <v>334</v>
      </c>
      <c r="F983" t="s">
        <v>0</v>
      </c>
      <c r="G983" t="s">
        <v>8370</v>
      </c>
      <c r="H983">
        <v>1</v>
      </c>
      <c r="I983">
        <v>22.47</v>
      </c>
      <c r="J983">
        <v>68</v>
      </c>
    </row>
    <row r="984" spans="1:10" x14ac:dyDescent="0.35">
      <c r="A984" t="s">
        <v>16554</v>
      </c>
      <c r="B984">
        <v>60</v>
      </c>
      <c r="C984">
        <v>333</v>
      </c>
      <c r="D984">
        <v>983</v>
      </c>
      <c r="E984" t="s">
        <v>312</v>
      </c>
      <c r="F984" t="s">
        <v>0</v>
      </c>
      <c r="G984" t="s">
        <v>16555</v>
      </c>
      <c r="H984">
        <v>2.8279999999999998</v>
      </c>
      <c r="I984">
        <v>29.47</v>
      </c>
      <c r="J984">
        <v>60</v>
      </c>
    </row>
    <row r="985" spans="1:10" x14ac:dyDescent="0.35">
      <c r="A985" t="s">
        <v>16556</v>
      </c>
      <c r="B985">
        <v>88</v>
      </c>
      <c r="C985">
        <v>333</v>
      </c>
      <c r="D985">
        <v>983</v>
      </c>
      <c r="E985" t="s">
        <v>328</v>
      </c>
      <c r="F985" t="s">
        <v>0</v>
      </c>
      <c r="G985" t="s">
        <v>2729</v>
      </c>
      <c r="H985">
        <v>2.2280000000000002</v>
      </c>
      <c r="I985">
        <v>62.66</v>
      </c>
      <c r="J985">
        <v>17</v>
      </c>
    </row>
    <row r="986" spans="1:10" x14ac:dyDescent="0.35">
      <c r="A986" t="s">
        <v>16557</v>
      </c>
      <c r="B986">
        <v>212</v>
      </c>
      <c r="C986">
        <v>333</v>
      </c>
      <c r="D986">
        <v>983</v>
      </c>
      <c r="E986" t="s">
        <v>311</v>
      </c>
      <c r="F986" t="s">
        <v>0</v>
      </c>
      <c r="G986" t="s">
        <v>3026</v>
      </c>
      <c r="H986" t="s">
        <v>311</v>
      </c>
      <c r="I986" t="s">
        <v>311</v>
      </c>
      <c r="J986">
        <v>29</v>
      </c>
    </row>
    <row r="987" spans="1:10" x14ac:dyDescent="0.35">
      <c r="A987" t="s">
        <v>16558</v>
      </c>
      <c r="B987">
        <v>92</v>
      </c>
      <c r="C987">
        <v>333</v>
      </c>
      <c r="D987">
        <v>983</v>
      </c>
      <c r="E987" t="s">
        <v>312</v>
      </c>
      <c r="F987" t="s">
        <v>0</v>
      </c>
      <c r="G987" t="s">
        <v>16559</v>
      </c>
      <c r="H987">
        <v>2.0750000000000002</v>
      </c>
      <c r="I987">
        <v>24.15</v>
      </c>
      <c r="J987">
        <v>9</v>
      </c>
    </row>
    <row r="988" spans="1:10" x14ac:dyDescent="0.35">
      <c r="A988" t="s">
        <v>16058</v>
      </c>
      <c r="B988">
        <v>131</v>
      </c>
      <c r="C988">
        <v>332</v>
      </c>
      <c r="D988">
        <v>987</v>
      </c>
      <c r="E988" t="s">
        <v>328</v>
      </c>
      <c r="F988" t="s">
        <v>0</v>
      </c>
      <c r="G988" t="s">
        <v>16560</v>
      </c>
      <c r="H988">
        <v>1.5329999999999999</v>
      </c>
      <c r="I988">
        <v>61.28</v>
      </c>
      <c r="J988">
        <v>33</v>
      </c>
    </row>
    <row r="989" spans="1:10" x14ac:dyDescent="0.35">
      <c r="A989" t="s">
        <v>16561</v>
      </c>
      <c r="B989">
        <v>90</v>
      </c>
      <c r="C989">
        <v>332</v>
      </c>
      <c r="D989">
        <v>987</v>
      </c>
      <c r="E989" t="s">
        <v>319</v>
      </c>
      <c r="F989" t="s">
        <v>0</v>
      </c>
      <c r="G989" t="s">
        <v>5198</v>
      </c>
      <c r="H989">
        <v>1.8280000000000001</v>
      </c>
      <c r="I989">
        <v>79.17</v>
      </c>
      <c r="J989">
        <v>41</v>
      </c>
    </row>
    <row r="990" spans="1:10" x14ac:dyDescent="0.35">
      <c r="A990" t="s">
        <v>16562</v>
      </c>
      <c r="B990">
        <v>65</v>
      </c>
      <c r="C990">
        <v>332</v>
      </c>
      <c r="D990">
        <v>987</v>
      </c>
      <c r="E990" t="s">
        <v>311</v>
      </c>
      <c r="F990" t="s">
        <v>0</v>
      </c>
      <c r="G990" t="s">
        <v>14575</v>
      </c>
      <c r="H990" t="s">
        <v>311</v>
      </c>
      <c r="I990" t="s">
        <v>311</v>
      </c>
      <c r="J990">
        <v>12</v>
      </c>
    </row>
    <row r="991" spans="1:10" x14ac:dyDescent="0.35">
      <c r="A991" t="s">
        <v>16563</v>
      </c>
      <c r="B991">
        <v>111</v>
      </c>
      <c r="C991">
        <v>331</v>
      </c>
      <c r="D991">
        <v>990</v>
      </c>
      <c r="E991" t="s">
        <v>311</v>
      </c>
      <c r="F991" t="s">
        <v>0</v>
      </c>
      <c r="G991" t="s">
        <v>3026</v>
      </c>
      <c r="H991" t="s">
        <v>311</v>
      </c>
      <c r="I991" t="s">
        <v>311</v>
      </c>
      <c r="J991">
        <v>21</v>
      </c>
    </row>
    <row r="992" spans="1:10" x14ac:dyDescent="0.35">
      <c r="A992" t="s">
        <v>16564</v>
      </c>
      <c r="B992">
        <v>134</v>
      </c>
      <c r="C992">
        <v>331</v>
      </c>
      <c r="D992">
        <v>990</v>
      </c>
      <c r="E992" t="s">
        <v>311</v>
      </c>
      <c r="F992" t="s">
        <v>0</v>
      </c>
      <c r="G992" t="s">
        <v>3026</v>
      </c>
      <c r="H992" t="s">
        <v>311</v>
      </c>
      <c r="I992" t="s">
        <v>311</v>
      </c>
      <c r="J992">
        <v>32</v>
      </c>
    </row>
    <row r="993" spans="1:10" x14ac:dyDescent="0.35">
      <c r="A993" t="s">
        <v>16565</v>
      </c>
      <c r="B993">
        <v>70</v>
      </c>
      <c r="C993">
        <v>331</v>
      </c>
      <c r="D993">
        <v>990</v>
      </c>
      <c r="E993" t="s">
        <v>311</v>
      </c>
      <c r="F993" t="s">
        <v>0</v>
      </c>
      <c r="G993" t="s">
        <v>1819</v>
      </c>
      <c r="H993" t="s">
        <v>311</v>
      </c>
      <c r="I993" t="s">
        <v>311</v>
      </c>
      <c r="J993">
        <v>27</v>
      </c>
    </row>
    <row r="994" spans="1:10" x14ac:dyDescent="0.35">
      <c r="A994" t="s">
        <v>16566</v>
      </c>
      <c r="B994">
        <v>140</v>
      </c>
      <c r="C994">
        <v>330</v>
      </c>
      <c r="D994">
        <v>993</v>
      </c>
      <c r="E994" t="s">
        <v>334</v>
      </c>
      <c r="F994" t="s">
        <v>0</v>
      </c>
      <c r="G994" t="s">
        <v>2801</v>
      </c>
      <c r="H994">
        <v>1.5920000000000001</v>
      </c>
      <c r="I994">
        <v>21.76</v>
      </c>
      <c r="J994">
        <v>26</v>
      </c>
    </row>
    <row r="995" spans="1:10" x14ac:dyDescent="0.35">
      <c r="A995" t="s">
        <v>16567</v>
      </c>
      <c r="B995">
        <v>218</v>
      </c>
      <c r="C995">
        <v>328</v>
      </c>
      <c r="D995">
        <v>994</v>
      </c>
      <c r="E995" t="s">
        <v>312</v>
      </c>
      <c r="F995" t="s">
        <v>0</v>
      </c>
      <c r="G995" t="s">
        <v>16568</v>
      </c>
      <c r="H995">
        <v>0.97199999999999998</v>
      </c>
      <c r="I995">
        <v>38.69</v>
      </c>
      <c r="J995">
        <v>31</v>
      </c>
    </row>
    <row r="996" spans="1:10" x14ac:dyDescent="0.35">
      <c r="A996" t="s">
        <v>16569</v>
      </c>
      <c r="B996">
        <v>138</v>
      </c>
      <c r="C996">
        <v>327</v>
      </c>
      <c r="D996">
        <v>995</v>
      </c>
      <c r="E996" t="s">
        <v>334</v>
      </c>
      <c r="F996" t="s">
        <v>0</v>
      </c>
      <c r="G996" t="s">
        <v>2743</v>
      </c>
      <c r="H996">
        <v>1.2789999999999999</v>
      </c>
      <c r="I996">
        <v>3.89</v>
      </c>
      <c r="J996">
        <v>50</v>
      </c>
    </row>
    <row r="997" spans="1:10" x14ac:dyDescent="0.35">
      <c r="A997" t="s">
        <v>16570</v>
      </c>
      <c r="B997">
        <v>41</v>
      </c>
      <c r="C997">
        <v>327</v>
      </c>
      <c r="D997">
        <v>995</v>
      </c>
      <c r="E997" t="s">
        <v>311</v>
      </c>
      <c r="F997" t="s">
        <v>0</v>
      </c>
      <c r="G997" t="s">
        <v>2131</v>
      </c>
      <c r="H997" t="s">
        <v>311</v>
      </c>
      <c r="I997" t="s">
        <v>311</v>
      </c>
      <c r="J997">
        <v>6</v>
      </c>
    </row>
    <row r="998" spans="1:10" x14ac:dyDescent="0.35">
      <c r="A998" t="s">
        <v>16571</v>
      </c>
      <c r="B998">
        <v>115</v>
      </c>
      <c r="C998">
        <v>325</v>
      </c>
      <c r="D998">
        <v>997</v>
      </c>
      <c r="E998" t="s">
        <v>312</v>
      </c>
      <c r="F998" t="s">
        <v>0</v>
      </c>
      <c r="G998" t="s">
        <v>4022</v>
      </c>
      <c r="H998">
        <v>1.3220000000000001</v>
      </c>
      <c r="I998">
        <v>29.14</v>
      </c>
      <c r="J998">
        <v>33</v>
      </c>
    </row>
    <row r="999" spans="1:10" x14ac:dyDescent="0.35">
      <c r="A999" t="s">
        <v>16572</v>
      </c>
      <c r="B999">
        <v>156</v>
      </c>
      <c r="C999">
        <v>325</v>
      </c>
      <c r="D999">
        <v>997</v>
      </c>
      <c r="E999" t="s">
        <v>328</v>
      </c>
      <c r="F999" t="s">
        <v>0</v>
      </c>
      <c r="G999" t="s">
        <v>16573</v>
      </c>
      <c r="H999">
        <v>1.8819999999999999</v>
      </c>
      <c r="I999">
        <v>51.77</v>
      </c>
      <c r="J999">
        <v>53</v>
      </c>
    </row>
    <row r="1000" spans="1:10" x14ac:dyDescent="0.35">
      <c r="A1000" t="s">
        <v>16574</v>
      </c>
      <c r="B1000">
        <v>290</v>
      </c>
      <c r="C1000">
        <v>325</v>
      </c>
      <c r="D1000">
        <v>997</v>
      </c>
      <c r="E1000" t="s">
        <v>311</v>
      </c>
      <c r="F1000" t="s">
        <v>0</v>
      </c>
      <c r="G1000" t="s">
        <v>9482</v>
      </c>
      <c r="H1000" t="s">
        <v>311</v>
      </c>
      <c r="I1000" t="s">
        <v>311</v>
      </c>
      <c r="J1000">
        <v>39</v>
      </c>
    </row>
    <row r="1001" spans="1:10" x14ac:dyDescent="0.35">
      <c r="A1001" t="s">
        <v>16575</v>
      </c>
      <c r="B1001">
        <v>154</v>
      </c>
      <c r="C1001">
        <v>324</v>
      </c>
      <c r="D1001">
        <v>1000</v>
      </c>
      <c r="E1001" t="s">
        <v>312</v>
      </c>
      <c r="F1001" t="s">
        <v>0</v>
      </c>
      <c r="G1001" t="s">
        <v>4406</v>
      </c>
      <c r="H1001">
        <v>2.855</v>
      </c>
      <c r="I1001">
        <v>28.95</v>
      </c>
      <c r="J1001">
        <v>43</v>
      </c>
    </row>
    <row r="1002" spans="1:10" x14ac:dyDescent="0.35">
      <c r="A1002" t="s">
        <v>16576</v>
      </c>
      <c r="B1002">
        <v>77</v>
      </c>
      <c r="C1002">
        <v>324</v>
      </c>
      <c r="D1002">
        <v>1000</v>
      </c>
      <c r="E1002" t="s">
        <v>312</v>
      </c>
      <c r="F1002" t="s">
        <v>0</v>
      </c>
      <c r="G1002" t="s">
        <v>4347</v>
      </c>
      <c r="H1002">
        <v>2.4620000000000002</v>
      </c>
      <c r="I1002">
        <v>46.28</v>
      </c>
      <c r="J1002">
        <v>9</v>
      </c>
    </row>
    <row r="1003" spans="1:10" x14ac:dyDescent="0.35">
      <c r="A1003" t="s">
        <v>16577</v>
      </c>
      <c r="B1003">
        <v>64</v>
      </c>
      <c r="C1003">
        <v>324</v>
      </c>
      <c r="D1003">
        <v>1000</v>
      </c>
      <c r="E1003" t="s">
        <v>328</v>
      </c>
      <c r="F1003" t="s">
        <v>0</v>
      </c>
      <c r="G1003" t="s">
        <v>4347</v>
      </c>
      <c r="H1003">
        <v>2.6949999999999998</v>
      </c>
      <c r="I1003">
        <v>52.66</v>
      </c>
      <c r="J1003">
        <v>6</v>
      </c>
    </row>
    <row r="1004" spans="1:10" x14ac:dyDescent="0.35">
      <c r="A1004" t="s">
        <v>16578</v>
      </c>
      <c r="B1004">
        <v>116</v>
      </c>
      <c r="C1004">
        <v>322</v>
      </c>
      <c r="D1004">
        <v>1003</v>
      </c>
      <c r="E1004" t="s">
        <v>312</v>
      </c>
      <c r="F1004" t="s">
        <v>0</v>
      </c>
      <c r="G1004" t="s">
        <v>16579</v>
      </c>
      <c r="H1004">
        <v>1.7549999999999999</v>
      </c>
      <c r="I1004">
        <v>42.04</v>
      </c>
      <c r="J1004">
        <v>16</v>
      </c>
    </row>
    <row r="1005" spans="1:10" x14ac:dyDescent="0.35">
      <c r="A1005" t="s">
        <v>16580</v>
      </c>
      <c r="B1005">
        <v>76</v>
      </c>
      <c r="C1005">
        <v>322</v>
      </c>
      <c r="D1005">
        <v>1003</v>
      </c>
      <c r="E1005" t="s">
        <v>334</v>
      </c>
      <c r="F1005" t="s">
        <v>0</v>
      </c>
      <c r="G1005" t="s">
        <v>3375</v>
      </c>
      <c r="H1005">
        <v>2.2090000000000001</v>
      </c>
      <c r="I1005">
        <v>15.71</v>
      </c>
      <c r="J1005">
        <v>43</v>
      </c>
    </row>
    <row r="1006" spans="1:10" x14ac:dyDescent="0.35">
      <c r="A1006" t="s">
        <v>16581</v>
      </c>
      <c r="B1006">
        <v>51</v>
      </c>
      <c r="C1006">
        <v>322</v>
      </c>
      <c r="D1006">
        <v>1003</v>
      </c>
      <c r="E1006" t="s">
        <v>328</v>
      </c>
      <c r="F1006" t="s">
        <v>0</v>
      </c>
      <c r="G1006" t="s">
        <v>16252</v>
      </c>
      <c r="H1006">
        <v>3.3559999999999999</v>
      </c>
      <c r="I1006">
        <v>72.569999999999993</v>
      </c>
      <c r="J1006">
        <v>9</v>
      </c>
    </row>
    <row r="1007" spans="1:10" x14ac:dyDescent="0.35">
      <c r="A1007" t="s">
        <v>16582</v>
      </c>
      <c r="B1007">
        <v>110</v>
      </c>
      <c r="C1007">
        <v>321</v>
      </c>
      <c r="D1007">
        <v>1006</v>
      </c>
      <c r="E1007" t="s">
        <v>312</v>
      </c>
      <c r="F1007" t="s">
        <v>0</v>
      </c>
      <c r="G1007" t="s">
        <v>8186</v>
      </c>
      <c r="H1007">
        <v>1.77</v>
      </c>
      <c r="I1007">
        <v>43.23</v>
      </c>
      <c r="J1007">
        <v>30</v>
      </c>
    </row>
    <row r="1008" spans="1:10" x14ac:dyDescent="0.35">
      <c r="A1008" t="s">
        <v>16583</v>
      </c>
      <c r="B1008">
        <v>95</v>
      </c>
      <c r="C1008">
        <v>320</v>
      </c>
      <c r="D1008">
        <v>1007</v>
      </c>
      <c r="E1008" t="s">
        <v>311</v>
      </c>
      <c r="F1008" t="s">
        <v>0</v>
      </c>
      <c r="G1008" t="s">
        <v>3026</v>
      </c>
      <c r="H1008" t="s">
        <v>311</v>
      </c>
      <c r="I1008" t="s">
        <v>311</v>
      </c>
      <c r="J1008">
        <v>36</v>
      </c>
    </row>
    <row r="1009" spans="1:10" x14ac:dyDescent="0.35">
      <c r="A1009" t="s">
        <v>16584</v>
      </c>
      <c r="B1009">
        <v>38</v>
      </c>
      <c r="C1009">
        <v>320</v>
      </c>
      <c r="D1009">
        <v>1007</v>
      </c>
      <c r="E1009" t="s">
        <v>319</v>
      </c>
      <c r="F1009" t="s">
        <v>0</v>
      </c>
      <c r="G1009" t="s">
        <v>16585</v>
      </c>
      <c r="H1009">
        <v>4.6289999999999996</v>
      </c>
      <c r="I1009">
        <v>74.010000000000005</v>
      </c>
      <c r="J1009">
        <v>11</v>
      </c>
    </row>
    <row r="1010" spans="1:10" x14ac:dyDescent="0.35">
      <c r="A1010" t="s">
        <v>16586</v>
      </c>
      <c r="B1010">
        <v>123</v>
      </c>
      <c r="C1010">
        <v>320</v>
      </c>
      <c r="D1010">
        <v>1007</v>
      </c>
      <c r="E1010" t="s">
        <v>328</v>
      </c>
      <c r="F1010" t="s">
        <v>0</v>
      </c>
      <c r="G1010" t="s">
        <v>16587</v>
      </c>
      <c r="H1010">
        <v>1.625</v>
      </c>
      <c r="I1010">
        <v>53.45</v>
      </c>
      <c r="J1010">
        <v>32</v>
      </c>
    </row>
    <row r="1011" spans="1:10" x14ac:dyDescent="0.35">
      <c r="A1011" t="s">
        <v>16588</v>
      </c>
      <c r="B1011">
        <v>80</v>
      </c>
      <c r="C1011">
        <v>318</v>
      </c>
      <c r="D1011">
        <v>1010</v>
      </c>
      <c r="E1011" t="s">
        <v>312</v>
      </c>
      <c r="F1011" t="s">
        <v>0</v>
      </c>
      <c r="G1011" t="s">
        <v>3372</v>
      </c>
      <c r="H1011">
        <v>2.395</v>
      </c>
      <c r="I1011">
        <v>41.43</v>
      </c>
      <c r="J1011">
        <v>28</v>
      </c>
    </row>
    <row r="1012" spans="1:10" x14ac:dyDescent="0.35">
      <c r="A1012" t="s">
        <v>16589</v>
      </c>
      <c r="B1012">
        <v>122</v>
      </c>
      <c r="C1012">
        <v>318</v>
      </c>
      <c r="D1012">
        <v>1010</v>
      </c>
      <c r="E1012" t="s">
        <v>312</v>
      </c>
      <c r="F1012" t="s">
        <v>0</v>
      </c>
      <c r="G1012" t="s">
        <v>4090</v>
      </c>
      <c r="H1012">
        <v>1.3149999999999999</v>
      </c>
      <c r="I1012">
        <v>28.04</v>
      </c>
      <c r="J1012">
        <v>23</v>
      </c>
    </row>
    <row r="1013" spans="1:10" x14ac:dyDescent="0.35">
      <c r="A1013" t="s">
        <v>16590</v>
      </c>
      <c r="B1013">
        <v>117</v>
      </c>
      <c r="C1013">
        <v>318</v>
      </c>
      <c r="D1013">
        <v>1010</v>
      </c>
      <c r="E1013" t="s">
        <v>311</v>
      </c>
      <c r="F1013" t="s">
        <v>0</v>
      </c>
      <c r="G1013" t="s">
        <v>16591</v>
      </c>
      <c r="H1013" t="s">
        <v>311</v>
      </c>
      <c r="I1013" t="s">
        <v>311</v>
      </c>
      <c r="J1013">
        <v>11</v>
      </c>
    </row>
    <row r="1014" spans="1:10" x14ac:dyDescent="0.35">
      <c r="A1014" t="s">
        <v>16592</v>
      </c>
      <c r="B1014">
        <v>71</v>
      </c>
      <c r="C1014">
        <v>317</v>
      </c>
      <c r="D1014">
        <v>1013</v>
      </c>
      <c r="E1014" t="s">
        <v>312</v>
      </c>
      <c r="F1014" t="s">
        <v>0</v>
      </c>
      <c r="G1014" t="s">
        <v>16593</v>
      </c>
      <c r="H1014">
        <v>2.548</v>
      </c>
      <c r="I1014">
        <v>25.01</v>
      </c>
      <c r="J1014">
        <v>10</v>
      </c>
    </row>
    <row r="1015" spans="1:10" x14ac:dyDescent="0.35">
      <c r="A1015" t="s">
        <v>16594</v>
      </c>
      <c r="B1015">
        <v>143</v>
      </c>
      <c r="C1015">
        <v>317</v>
      </c>
      <c r="D1015">
        <v>1013</v>
      </c>
      <c r="E1015" t="s">
        <v>334</v>
      </c>
      <c r="F1015" t="s">
        <v>0</v>
      </c>
      <c r="G1015" t="s">
        <v>14843</v>
      </c>
      <c r="H1015">
        <v>1.125</v>
      </c>
      <c r="I1015">
        <v>10.91</v>
      </c>
      <c r="J1015">
        <v>38</v>
      </c>
    </row>
    <row r="1016" spans="1:10" x14ac:dyDescent="0.35">
      <c r="A1016" t="s">
        <v>16595</v>
      </c>
      <c r="B1016">
        <v>118</v>
      </c>
      <c r="C1016">
        <v>316</v>
      </c>
      <c r="D1016">
        <v>1015</v>
      </c>
      <c r="E1016" t="s">
        <v>334</v>
      </c>
      <c r="F1016" t="s">
        <v>0</v>
      </c>
      <c r="G1016" t="s">
        <v>3819</v>
      </c>
      <c r="H1016">
        <v>1.292</v>
      </c>
      <c r="I1016">
        <v>19.57</v>
      </c>
      <c r="J1016">
        <v>18</v>
      </c>
    </row>
    <row r="1017" spans="1:10" x14ac:dyDescent="0.35">
      <c r="A1017" t="s">
        <v>16596</v>
      </c>
      <c r="B1017">
        <v>109</v>
      </c>
      <c r="C1017">
        <v>315</v>
      </c>
      <c r="D1017">
        <v>1016</v>
      </c>
      <c r="E1017" t="s">
        <v>334</v>
      </c>
      <c r="F1017" t="s">
        <v>0</v>
      </c>
      <c r="G1017" t="s">
        <v>2079</v>
      </c>
      <c r="H1017">
        <v>1.7629999999999999</v>
      </c>
      <c r="I1017">
        <v>17.22</v>
      </c>
      <c r="J1017">
        <v>27</v>
      </c>
    </row>
    <row r="1018" spans="1:10" x14ac:dyDescent="0.35">
      <c r="A1018" t="s">
        <v>16597</v>
      </c>
      <c r="B1018">
        <v>65</v>
      </c>
      <c r="C1018">
        <v>314</v>
      </c>
      <c r="D1018">
        <v>1017</v>
      </c>
      <c r="E1018" t="s">
        <v>311</v>
      </c>
      <c r="F1018" t="s">
        <v>0</v>
      </c>
      <c r="G1018" t="s">
        <v>1819</v>
      </c>
      <c r="H1018" t="s">
        <v>311</v>
      </c>
      <c r="I1018" t="s">
        <v>311</v>
      </c>
      <c r="J1018">
        <v>10</v>
      </c>
    </row>
    <row r="1019" spans="1:10" x14ac:dyDescent="0.35">
      <c r="A1019" t="s">
        <v>16598</v>
      </c>
      <c r="B1019">
        <v>157</v>
      </c>
      <c r="C1019">
        <v>314</v>
      </c>
      <c r="D1019">
        <v>1017</v>
      </c>
      <c r="E1019" t="s">
        <v>334</v>
      </c>
      <c r="F1019" t="s">
        <v>0</v>
      </c>
      <c r="G1019" t="s">
        <v>2109</v>
      </c>
      <c r="H1019">
        <v>1.026</v>
      </c>
      <c r="I1019">
        <v>16.670000000000002</v>
      </c>
      <c r="J1019">
        <v>11</v>
      </c>
    </row>
    <row r="1020" spans="1:10" x14ac:dyDescent="0.35">
      <c r="A1020" t="s">
        <v>16599</v>
      </c>
      <c r="B1020">
        <v>125</v>
      </c>
      <c r="C1020">
        <v>314</v>
      </c>
      <c r="D1020">
        <v>1017</v>
      </c>
      <c r="E1020" t="s">
        <v>328</v>
      </c>
      <c r="F1020" t="s">
        <v>0</v>
      </c>
      <c r="G1020" t="s">
        <v>3633</v>
      </c>
      <c r="H1020">
        <v>1.532</v>
      </c>
      <c r="I1020">
        <v>57.47</v>
      </c>
      <c r="J1020">
        <v>44</v>
      </c>
    </row>
    <row r="1021" spans="1:10" x14ac:dyDescent="0.35">
      <c r="A1021" t="s">
        <v>16600</v>
      </c>
      <c r="B1021">
        <v>72</v>
      </c>
      <c r="C1021">
        <v>313</v>
      </c>
      <c r="D1021">
        <v>1020</v>
      </c>
      <c r="E1021" t="s">
        <v>311</v>
      </c>
      <c r="F1021" t="s">
        <v>0</v>
      </c>
      <c r="G1021" t="s">
        <v>8263</v>
      </c>
      <c r="H1021" t="s">
        <v>311</v>
      </c>
      <c r="I1021" t="s">
        <v>311</v>
      </c>
      <c r="J1021">
        <v>16</v>
      </c>
    </row>
    <row r="1022" spans="1:10" x14ac:dyDescent="0.35">
      <c r="A1022" t="s">
        <v>16601</v>
      </c>
      <c r="B1022">
        <v>103</v>
      </c>
      <c r="C1022">
        <v>312</v>
      </c>
      <c r="D1022">
        <v>1021</v>
      </c>
      <c r="E1022" t="s">
        <v>311</v>
      </c>
      <c r="F1022" t="s">
        <v>0</v>
      </c>
      <c r="G1022" t="s">
        <v>4347</v>
      </c>
      <c r="H1022" t="s">
        <v>311</v>
      </c>
      <c r="I1022" t="s">
        <v>311</v>
      </c>
      <c r="J1022">
        <v>12</v>
      </c>
    </row>
    <row r="1023" spans="1:10" x14ac:dyDescent="0.35">
      <c r="A1023" t="s">
        <v>16602</v>
      </c>
      <c r="B1023">
        <v>120</v>
      </c>
      <c r="C1023">
        <v>312</v>
      </c>
      <c r="D1023">
        <v>1021</v>
      </c>
      <c r="E1023" t="s">
        <v>311</v>
      </c>
      <c r="F1023" t="s">
        <v>0</v>
      </c>
      <c r="G1023" t="s">
        <v>1882</v>
      </c>
      <c r="H1023" t="s">
        <v>311</v>
      </c>
      <c r="I1023" t="s">
        <v>311</v>
      </c>
      <c r="J1023">
        <v>12</v>
      </c>
    </row>
    <row r="1024" spans="1:10" x14ac:dyDescent="0.35">
      <c r="A1024" t="s">
        <v>16603</v>
      </c>
      <c r="B1024">
        <v>68</v>
      </c>
      <c r="C1024">
        <v>310</v>
      </c>
      <c r="D1024">
        <v>1023</v>
      </c>
      <c r="E1024" t="s">
        <v>328</v>
      </c>
      <c r="F1024" t="s">
        <v>0</v>
      </c>
      <c r="G1024" t="s">
        <v>16604</v>
      </c>
      <c r="H1024">
        <v>2.85</v>
      </c>
      <c r="I1024">
        <v>59.57</v>
      </c>
      <c r="J1024">
        <v>31</v>
      </c>
    </row>
    <row r="1025" spans="1:10" x14ac:dyDescent="0.35">
      <c r="A1025" t="s">
        <v>16605</v>
      </c>
      <c r="B1025">
        <v>75</v>
      </c>
      <c r="C1025">
        <v>309</v>
      </c>
      <c r="D1025">
        <v>1024</v>
      </c>
      <c r="E1025" t="s">
        <v>312</v>
      </c>
      <c r="F1025" t="s">
        <v>0</v>
      </c>
      <c r="G1025" t="s">
        <v>3026</v>
      </c>
      <c r="H1025">
        <v>2.2170000000000001</v>
      </c>
      <c r="I1025">
        <v>42.51</v>
      </c>
      <c r="J1025">
        <v>14</v>
      </c>
    </row>
    <row r="1026" spans="1:10" x14ac:dyDescent="0.35">
      <c r="A1026" t="s">
        <v>16606</v>
      </c>
      <c r="B1026">
        <v>112</v>
      </c>
      <c r="C1026">
        <v>309</v>
      </c>
      <c r="D1026">
        <v>1024</v>
      </c>
      <c r="E1026" t="s">
        <v>311</v>
      </c>
      <c r="F1026" t="s">
        <v>0</v>
      </c>
      <c r="G1026" t="s">
        <v>3026</v>
      </c>
      <c r="H1026" t="s">
        <v>311</v>
      </c>
      <c r="I1026" t="s">
        <v>311</v>
      </c>
      <c r="J1026">
        <v>14</v>
      </c>
    </row>
    <row r="1027" spans="1:10" x14ac:dyDescent="0.35">
      <c r="A1027" t="s">
        <v>16607</v>
      </c>
      <c r="B1027">
        <v>85</v>
      </c>
      <c r="C1027">
        <v>307</v>
      </c>
      <c r="D1027">
        <v>1026</v>
      </c>
      <c r="E1027" t="s">
        <v>311</v>
      </c>
      <c r="F1027" t="s">
        <v>0</v>
      </c>
      <c r="G1027" t="s">
        <v>2811</v>
      </c>
      <c r="H1027" t="s">
        <v>311</v>
      </c>
      <c r="I1027" t="s">
        <v>311</v>
      </c>
      <c r="J1027">
        <v>20</v>
      </c>
    </row>
    <row r="1028" spans="1:10" x14ac:dyDescent="0.35">
      <c r="A1028" t="s">
        <v>16608</v>
      </c>
      <c r="B1028">
        <v>85</v>
      </c>
      <c r="C1028">
        <v>307</v>
      </c>
      <c r="D1028">
        <v>1026</v>
      </c>
      <c r="E1028" t="s">
        <v>328</v>
      </c>
      <c r="F1028" t="s">
        <v>0</v>
      </c>
      <c r="G1028" t="s">
        <v>4124</v>
      </c>
      <c r="H1028">
        <v>2.0299999999999998</v>
      </c>
      <c r="I1028">
        <v>54.91</v>
      </c>
      <c r="J1028">
        <v>25</v>
      </c>
    </row>
    <row r="1029" spans="1:10" x14ac:dyDescent="0.35">
      <c r="A1029" t="s">
        <v>16609</v>
      </c>
      <c r="B1029">
        <v>46</v>
      </c>
      <c r="C1029">
        <v>306</v>
      </c>
      <c r="D1029">
        <v>1028</v>
      </c>
      <c r="E1029" t="s">
        <v>319</v>
      </c>
      <c r="F1029" t="s">
        <v>0</v>
      </c>
      <c r="G1029" t="s">
        <v>16610</v>
      </c>
      <c r="H1029">
        <v>4.1580000000000004</v>
      </c>
      <c r="I1029">
        <v>80.41</v>
      </c>
      <c r="J1029">
        <v>26</v>
      </c>
    </row>
    <row r="1030" spans="1:10" x14ac:dyDescent="0.35">
      <c r="A1030" t="s">
        <v>16611</v>
      </c>
      <c r="B1030">
        <v>78</v>
      </c>
      <c r="C1030">
        <v>304</v>
      </c>
      <c r="D1030">
        <v>1029</v>
      </c>
      <c r="E1030" t="s">
        <v>328</v>
      </c>
      <c r="F1030" t="s">
        <v>0</v>
      </c>
      <c r="G1030" t="s">
        <v>16612</v>
      </c>
      <c r="H1030">
        <v>2.0129999999999999</v>
      </c>
      <c r="I1030">
        <v>62.31</v>
      </c>
      <c r="J1030">
        <v>5</v>
      </c>
    </row>
    <row r="1031" spans="1:10" x14ac:dyDescent="0.35">
      <c r="A1031" t="s">
        <v>16613</v>
      </c>
      <c r="B1031">
        <v>143</v>
      </c>
      <c r="C1031">
        <v>304</v>
      </c>
      <c r="D1031">
        <v>1029</v>
      </c>
      <c r="E1031" t="s">
        <v>334</v>
      </c>
      <c r="F1031" t="s">
        <v>0</v>
      </c>
      <c r="G1031" t="s">
        <v>15035</v>
      </c>
      <c r="H1031">
        <v>1.131</v>
      </c>
      <c r="I1031">
        <v>10.3</v>
      </c>
      <c r="J1031">
        <v>54</v>
      </c>
    </row>
    <row r="1032" spans="1:10" x14ac:dyDescent="0.35">
      <c r="A1032" t="s">
        <v>16614</v>
      </c>
      <c r="B1032">
        <v>97</v>
      </c>
      <c r="C1032">
        <v>303</v>
      </c>
      <c r="D1032">
        <v>1031</v>
      </c>
      <c r="E1032" t="s">
        <v>312</v>
      </c>
      <c r="F1032" t="s">
        <v>0</v>
      </c>
      <c r="G1032" t="s">
        <v>16615</v>
      </c>
      <c r="H1032">
        <v>1.6180000000000001</v>
      </c>
      <c r="I1032">
        <v>27.06</v>
      </c>
      <c r="J1032">
        <v>13</v>
      </c>
    </row>
    <row r="1033" spans="1:10" x14ac:dyDescent="0.35">
      <c r="A1033" t="s">
        <v>16616</v>
      </c>
      <c r="B1033">
        <v>104</v>
      </c>
      <c r="C1033">
        <v>302</v>
      </c>
      <c r="D1033">
        <v>1032</v>
      </c>
      <c r="E1033" t="s">
        <v>311</v>
      </c>
      <c r="F1033" t="s">
        <v>0</v>
      </c>
      <c r="G1033" t="s">
        <v>3026</v>
      </c>
      <c r="H1033" t="s">
        <v>311</v>
      </c>
      <c r="I1033" t="s">
        <v>311</v>
      </c>
      <c r="J1033">
        <v>23</v>
      </c>
    </row>
    <row r="1034" spans="1:10" x14ac:dyDescent="0.35">
      <c r="A1034" t="s">
        <v>16617</v>
      </c>
      <c r="B1034">
        <v>70</v>
      </c>
      <c r="C1034">
        <v>302</v>
      </c>
      <c r="D1034">
        <v>1032</v>
      </c>
      <c r="E1034" t="s">
        <v>311</v>
      </c>
      <c r="F1034" t="s">
        <v>0</v>
      </c>
      <c r="G1034" t="s">
        <v>1996</v>
      </c>
      <c r="H1034" t="s">
        <v>311</v>
      </c>
      <c r="I1034" t="s">
        <v>311</v>
      </c>
      <c r="J1034">
        <v>23</v>
      </c>
    </row>
    <row r="1035" spans="1:10" x14ac:dyDescent="0.35">
      <c r="A1035" t="s">
        <v>16618</v>
      </c>
      <c r="B1035">
        <v>72</v>
      </c>
      <c r="C1035">
        <v>301</v>
      </c>
      <c r="D1035">
        <v>1034</v>
      </c>
      <c r="E1035" t="s">
        <v>311</v>
      </c>
      <c r="F1035" t="s">
        <v>0</v>
      </c>
      <c r="G1035" t="s">
        <v>16619</v>
      </c>
      <c r="H1035" t="s">
        <v>311</v>
      </c>
      <c r="I1035" t="s">
        <v>311</v>
      </c>
      <c r="J1035">
        <v>32</v>
      </c>
    </row>
    <row r="1036" spans="1:10" x14ac:dyDescent="0.35">
      <c r="A1036" t="s">
        <v>16620</v>
      </c>
      <c r="B1036">
        <v>171</v>
      </c>
      <c r="C1036">
        <v>300</v>
      </c>
      <c r="D1036">
        <v>1035</v>
      </c>
      <c r="E1036" t="s">
        <v>328</v>
      </c>
      <c r="F1036" t="s">
        <v>0</v>
      </c>
      <c r="G1036" t="s">
        <v>16621</v>
      </c>
      <c r="H1036">
        <v>1.278</v>
      </c>
      <c r="I1036">
        <v>60.9</v>
      </c>
      <c r="J1036">
        <v>18</v>
      </c>
    </row>
    <row r="1037" spans="1:10" x14ac:dyDescent="0.35">
      <c r="A1037" t="s">
        <v>16622</v>
      </c>
      <c r="B1037">
        <v>66</v>
      </c>
      <c r="C1037">
        <v>300</v>
      </c>
      <c r="D1037">
        <v>1035</v>
      </c>
      <c r="E1037" t="s">
        <v>319</v>
      </c>
      <c r="F1037" t="s">
        <v>0</v>
      </c>
      <c r="G1037" t="s">
        <v>2088</v>
      </c>
      <c r="H1037">
        <v>3.1219999999999999</v>
      </c>
      <c r="I1037">
        <v>76.09</v>
      </c>
      <c r="J1037">
        <v>31</v>
      </c>
    </row>
    <row r="1038" spans="1:10" x14ac:dyDescent="0.35">
      <c r="A1038" t="s">
        <v>16623</v>
      </c>
      <c r="B1038">
        <v>112</v>
      </c>
      <c r="C1038">
        <v>300</v>
      </c>
      <c r="D1038">
        <v>1035</v>
      </c>
      <c r="E1038" t="s">
        <v>311</v>
      </c>
      <c r="F1038" t="s">
        <v>0</v>
      </c>
      <c r="G1038" t="s">
        <v>8272</v>
      </c>
      <c r="H1038" t="s">
        <v>311</v>
      </c>
      <c r="I1038" t="s">
        <v>311</v>
      </c>
      <c r="J1038">
        <v>27</v>
      </c>
    </row>
    <row r="1039" spans="1:10" x14ac:dyDescent="0.35">
      <c r="A1039" t="s">
        <v>16624</v>
      </c>
      <c r="B1039">
        <v>72</v>
      </c>
      <c r="C1039">
        <v>299</v>
      </c>
      <c r="D1039">
        <v>1038</v>
      </c>
      <c r="E1039" t="s">
        <v>311</v>
      </c>
      <c r="F1039" t="s">
        <v>0</v>
      </c>
      <c r="G1039" t="s">
        <v>8186</v>
      </c>
      <c r="H1039" t="s">
        <v>311</v>
      </c>
      <c r="I1039" t="s">
        <v>311</v>
      </c>
      <c r="J1039">
        <v>28</v>
      </c>
    </row>
    <row r="1040" spans="1:10" x14ac:dyDescent="0.35">
      <c r="A1040" t="s">
        <v>16625</v>
      </c>
      <c r="B1040">
        <v>60</v>
      </c>
      <c r="C1040">
        <v>297</v>
      </c>
      <c r="D1040">
        <v>1039</v>
      </c>
      <c r="E1040" t="s">
        <v>311</v>
      </c>
      <c r="F1040" t="s">
        <v>0</v>
      </c>
      <c r="G1040" t="s">
        <v>3926</v>
      </c>
      <c r="H1040" t="s">
        <v>311</v>
      </c>
      <c r="I1040" t="s">
        <v>311</v>
      </c>
      <c r="J1040">
        <v>15</v>
      </c>
    </row>
    <row r="1041" spans="1:10" x14ac:dyDescent="0.35">
      <c r="A1041" t="s">
        <v>16626</v>
      </c>
      <c r="B1041">
        <v>81</v>
      </c>
      <c r="C1041">
        <v>297</v>
      </c>
      <c r="D1041">
        <v>1039</v>
      </c>
      <c r="E1041" t="s">
        <v>334</v>
      </c>
      <c r="F1041" t="s">
        <v>0</v>
      </c>
      <c r="G1041" t="s">
        <v>1845</v>
      </c>
      <c r="H1041">
        <v>1.9570000000000001</v>
      </c>
      <c r="I1041">
        <v>16.940000000000001</v>
      </c>
      <c r="J1041">
        <v>30</v>
      </c>
    </row>
    <row r="1042" spans="1:10" x14ac:dyDescent="0.35">
      <c r="A1042" t="s">
        <v>16627</v>
      </c>
      <c r="B1042">
        <v>104</v>
      </c>
      <c r="C1042">
        <v>296</v>
      </c>
      <c r="D1042">
        <v>1041</v>
      </c>
      <c r="E1042" t="s">
        <v>319</v>
      </c>
      <c r="F1042" t="s">
        <v>0</v>
      </c>
      <c r="G1042" t="s">
        <v>9482</v>
      </c>
      <c r="H1042">
        <v>2.516</v>
      </c>
      <c r="I1042">
        <v>89.88</v>
      </c>
      <c r="J1042">
        <v>15</v>
      </c>
    </row>
    <row r="1043" spans="1:10" x14ac:dyDescent="0.35">
      <c r="A1043" t="s">
        <v>16628</v>
      </c>
      <c r="B1043">
        <v>93</v>
      </c>
      <c r="C1043">
        <v>295</v>
      </c>
      <c r="D1043">
        <v>1042</v>
      </c>
      <c r="E1043" t="s">
        <v>311</v>
      </c>
      <c r="F1043" t="s">
        <v>0</v>
      </c>
      <c r="G1043" t="s">
        <v>16629</v>
      </c>
      <c r="H1043" t="s">
        <v>311</v>
      </c>
      <c r="I1043" t="s">
        <v>311</v>
      </c>
      <c r="J1043">
        <v>33</v>
      </c>
    </row>
    <row r="1044" spans="1:10" x14ac:dyDescent="0.35">
      <c r="A1044" t="s">
        <v>16630</v>
      </c>
      <c r="B1044">
        <v>111</v>
      </c>
      <c r="C1044">
        <v>293</v>
      </c>
      <c r="D1044">
        <v>1043</v>
      </c>
      <c r="E1044" t="s">
        <v>334</v>
      </c>
      <c r="F1044" t="s">
        <v>0</v>
      </c>
      <c r="G1044" t="s">
        <v>3026</v>
      </c>
      <c r="H1044">
        <v>1.67</v>
      </c>
      <c r="I1044">
        <v>23.41</v>
      </c>
      <c r="J1044">
        <v>16</v>
      </c>
    </row>
    <row r="1045" spans="1:10" x14ac:dyDescent="0.35">
      <c r="A1045" t="s">
        <v>16631</v>
      </c>
      <c r="B1045">
        <v>125</v>
      </c>
      <c r="C1045">
        <v>293</v>
      </c>
      <c r="D1045">
        <v>1043</v>
      </c>
      <c r="E1045" t="s">
        <v>334</v>
      </c>
      <c r="F1045" t="s">
        <v>0</v>
      </c>
      <c r="G1045" t="s">
        <v>15035</v>
      </c>
      <c r="H1045">
        <v>1.724</v>
      </c>
      <c r="I1045">
        <v>24.53</v>
      </c>
      <c r="J1045">
        <v>51</v>
      </c>
    </row>
    <row r="1046" spans="1:10" x14ac:dyDescent="0.35">
      <c r="A1046" t="s">
        <v>16632</v>
      </c>
      <c r="B1046">
        <v>23</v>
      </c>
      <c r="C1046">
        <v>293</v>
      </c>
      <c r="D1046">
        <v>1043</v>
      </c>
      <c r="E1046" t="s">
        <v>319</v>
      </c>
      <c r="F1046" t="s">
        <v>0</v>
      </c>
      <c r="G1046" t="s">
        <v>1740</v>
      </c>
      <c r="H1046">
        <v>7.4779999999999998</v>
      </c>
      <c r="I1046">
        <v>84.41</v>
      </c>
      <c r="J1046">
        <v>7</v>
      </c>
    </row>
    <row r="1047" spans="1:10" x14ac:dyDescent="0.35">
      <c r="A1047" t="s">
        <v>16633</v>
      </c>
      <c r="B1047">
        <v>42</v>
      </c>
      <c r="C1047">
        <v>292</v>
      </c>
      <c r="D1047">
        <v>1046</v>
      </c>
      <c r="E1047" t="s">
        <v>312</v>
      </c>
      <c r="F1047" t="s">
        <v>0</v>
      </c>
      <c r="G1047" t="s">
        <v>2718</v>
      </c>
      <c r="H1047">
        <v>3.4390000000000001</v>
      </c>
      <c r="I1047">
        <v>48.4</v>
      </c>
      <c r="J1047">
        <v>42</v>
      </c>
    </row>
    <row r="1048" spans="1:10" x14ac:dyDescent="0.35">
      <c r="A1048" t="s">
        <v>16634</v>
      </c>
      <c r="B1048">
        <v>96</v>
      </c>
      <c r="C1048">
        <v>292</v>
      </c>
      <c r="D1048">
        <v>1046</v>
      </c>
      <c r="E1048" t="s">
        <v>312</v>
      </c>
      <c r="F1048" t="s">
        <v>0</v>
      </c>
      <c r="G1048" t="s">
        <v>14033</v>
      </c>
      <c r="H1048">
        <v>1.897</v>
      </c>
      <c r="I1048">
        <v>36.200000000000003</v>
      </c>
      <c r="J1048">
        <v>32</v>
      </c>
    </row>
    <row r="1049" spans="1:10" x14ac:dyDescent="0.35">
      <c r="A1049" t="s">
        <v>16635</v>
      </c>
      <c r="B1049">
        <v>75</v>
      </c>
      <c r="C1049">
        <v>290</v>
      </c>
      <c r="D1049">
        <v>1048</v>
      </c>
      <c r="E1049" t="s">
        <v>319</v>
      </c>
      <c r="F1049" t="s">
        <v>0</v>
      </c>
      <c r="G1049" t="s">
        <v>16636</v>
      </c>
      <c r="H1049">
        <v>2.5</v>
      </c>
      <c r="I1049">
        <v>90.32</v>
      </c>
      <c r="J1049">
        <v>32</v>
      </c>
    </row>
    <row r="1050" spans="1:10" x14ac:dyDescent="0.35">
      <c r="A1050" t="s">
        <v>16637</v>
      </c>
      <c r="B1050">
        <v>305</v>
      </c>
      <c r="C1050">
        <v>289</v>
      </c>
      <c r="D1050">
        <v>1049</v>
      </c>
      <c r="E1050" t="s">
        <v>334</v>
      </c>
      <c r="F1050" t="s">
        <v>0</v>
      </c>
      <c r="G1050" t="s">
        <v>1789</v>
      </c>
      <c r="H1050">
        <v>2.5470000000000002</v>
      </c>
      <c r="I1050">
        <v>17.739999999999998</v>
      </c>
      <c r="J1050">
        <v>57</v>
      </c>
    </row>
    <row r="1051" spans="1:10" x14ac:dyDescent="0.35">
      <c r="A1051" t="s">
        <v>16638</v>
      </c>
      <c r="B1051">
        <v>74</v>
      </c>
      <c r="C1051">
        <v>288</v>
      </c>
      <c r="D1051">
        <v>1050</v>
      </c>
      <c r="E1051" t="s">
        <v>312</v>
      </c>
      <c r="F1051" t="s">
        <v>0</v>
      </c>
      <c r="G1051" t="s">
        <v>16639</v>
      </c>
      <c r="H1051">
        <v>2.113</v>
      </c>
      <c r="I1051">
        <v>28.13</v>
      </c>
      <c r="J1051">
        <v>28</v>
      </c>
    </row>
    <row r="1052" spans="1:10" x14ac:dyDescent="0.35">
      <c r="A1052" t="s">
        <v>16640</v>
      </c>
      <c r="B1052">
        <v>88</v>
      </c>
      <c r="C1052">
        <v>287</v>
      </c>
      <c r="D1052">
        <v>1051</v>
      </c>
      <c r="E1052" t="s">
        <v>328</v>
      </c>
      <c r="F1052" t="s">
        <v>0</v>
      </c>
      <c r="G1052" t="s">
        <v>2734</v>
      </c>
      <c r="H1052">
        <v>2.1389999999999998</v>
      </c>
      <c r="I1052">
        <v>51.62</v>
      </c>
      <c r="J1052">
        <v>18</v>
      </c>
    </row>
    <row r="1053" spans="1:10" x14ac:dyDescent="0.35">
      <c r="A1053" t="s">
        <v>16641</v>
      </c>
      <c r="B1053">
        <v>79</v>
      </c>
      <c r="C1053">
        <v>286</v>
      </c>
      <c r="D1053">
        <v>1052</v>
      </c>
      <c r="E1053" t="s">
        <v>312</v>
      </c>
      <c r="F1053" t="s">
        <v>0</v>
      </c>
      <c r="G1053" t="s">
        <v>4034</v>
      </c>
      <c r="H1053">
        <v>2.0139999999999998</v>
      </c>
      <c r="I1053">
        <v>40.479999999999997</v>
      </c>
      <c r="J1053">
        <v>8</v>
      </c>
    </row>
    <row r="1054" spans="1:10" x14ac:dyDescent="0.35">
      <c r="A1054" t="s">
        <v>16642</v>
      </c>
      <c r="B1054">
        <v>128</v>
      </c>
      <c r="C1054">
        <v>286</v>
      </c>
      <c r="D1054">
        <v>1052</v>
      </c>
      <c r="E1054" t="s">
        <v>328</v>
      </c>
      <c r="F1054" t="s">
        <v>0</v>
      </c>
      <c r="G1054" t="s">
        <v>16643</v>
      </c>
      <c r="H1054">
        <v>2.2040000000000002</v>
      </c>
      <c r="I1054">
        <v>50.97</v>
      </c>
      <c r="J1054">
        <v>36</v>
      </c>
    </row>
    <row r="1055" spans="1:10" x14ac:dyDescent="0.35">
      <c r="A1055" t="s">
        <v>16644</v>
      </c>
      <c r="B1055">
        <v>108</v>
      </c>
      <c r="C1055">
        <v>285</v>
      </c>
      <c r="D1055">
        <v>1054</v>
      </c>
      <c r="E1055" t="s">
        <v>312</v>
      </c>
      <c r="F1055" t="s">
        <v>0</v>
      </c>
      <c r="G1055" t="s">
        <v>8186</v>
      </c>
      <c r="H1055">
        <v>1.6559999999999999</v>
      </c>
      <c r="I1055">
        <v>34.9</v>
      </c>
      <c r="J1055">
        <v>17</v>
      </c>
    </row>
    <row r="1056" spans="1:10" x14ac:dyDescent="0.35">
      <c r="A1056" t="s">
        <v>16645</v>
      </c>
      <c r="B1056">
        <v>96</v>
      </c>
      <c r="C1056">
        <v>283</v>
      </c>
      <c r="D1056">
        <v>1055</v>
      </c>
      <c r="E1056" t="s">
        <v>312</v>
      </c>
      <c r="F1056" t="s">
        <v>0</v>
      </c>
      <c r="G1056" t="s">
        <v>3181</v>
      </c>
      <c r="H1056">
        <v>1.609</v>
      </c>
      <c r="I1056">
        <v>28.18</v>
      </c>
      <c r="J1056">
        <v>15</v>
      </c>
    </row>
    <row r="1057" spans="1:10" x14ac:dyDescent="0.35">
      <c r="A1057" t="s">
        <v>16646</v>
      </c>
      <c r="B1057">
        <v>126</v>
      </c>
      <c r="C1057">
        <v>283</v>
      </c>
      <c r="D1057">
        <v>1055</v>
      </c>
      <c r="E1057" t="s">
        <v>311</v>
      </c>
      <c r="F1057" t="s">
        <v>0</v>
      </c>
      <c r="G1057" t="s">
        <v>8159</v>
      </c>
      <c r="H1057" t="s">
        <v>311</v>
      </c>
      <c r="I1057" t="s">
        <v>311</v>
      </c>
      <c r="J1057">
        <v>41</v>
      </c>
    </row>
    <row r="1058" spans="1:10" x14ac:dyDescent="0.35">
      <c r="A1058" t="s">
        <v>16647</v>
      </c>
      <c r="B1058">
        <v>93</v>
      </c>
      <c r="C1058">
        <v>282</v>
      </c>
      <c r="D1058">
        <v>1057</v>
      </c>
      <c r="E1058" t="s">
        <v>312</v>
      </c>
      <c r="F1058" t="s">
        <v>0</v>
      </c>
      <c r="G1058" t="s">
        <v>16648</v>
      </c>
      <c r="H1058">
        <v>1.59</v>
      </c>
      <c r="I1058">
        <v>25.25</v>
      </c>
      <c r="J1058">
        <v>55</v>
      </c>
    </row>
    <row r="1059" spans="1:10" x14ac:dyDescent="0.35">
      <c r="A1059" t="s">
        <v>16649</v>
      </c>
      <c r="B1059">
        <v>76</v>
      </c>
      <c r="C1059">
        <v>282</v>
      </c>
      <c r="D1059">
        <v>1057</v>
      </c>
      <c r="E1059" t="s">
        <v>312</v>
      </c>
      <c r="F1059" t="s">
        <v>0</v>
      </c>
      <c r="G1059" t="s">
        <v>4022</v>
      </c>
      <c r="H1059">
        <v>1.6990000000000001</v>
      </c>
      <c r="I1059">
        <v>39.840000000000003</v>
      </c>
      <c r="J1059">
        <v>36</v>
      </c>
    </row>
    <row r="1060" spans="1:10" x14ac:dyDescent="0.35">
      <c r="A1060" t="s">
        <v>16650</v>
      </c>
      <c r="B1060">
        <v>100</v>
      </c>
      <c r="C1060">
        <v>281</v>
      </c>
      <c r="D1060">
        <v>1059</v>
      </c>
      <c r="E1060" t="s">
        <v>311</v>
      </c>
      <c r="F1060" t="s">
        <v>0</v>
      </c>
      <c r="G1060" t="s">
        <v>9016</v>
      </c>
      <c r="H1060" t="s">
        <v>311</v>
      </c>
      <c r="I1060" t="s">
        <v>311</v>
      </c>
      <c r="J1060">
        <v>38</v>
      </c>
    </row>
    <row r="1061" spans="1:10" x14ac:dyDescent="0.35">
      <c r="A1061" t="s">
        <v>16651</v>
      </c>
      <c r="B1061">
        <v>87</v>
      </c>
      <c r="C1061">
        <v>280</v>
      </c>
      <c r="D1061">
        <v>1060</v>
      </c>
      <c r="E1061" t="s">
        <v>334</v>
      </c>
      <c r="F1061" t="s">
        <v>0</v>
      </c>
      <c r="G1061" t="s">
        <v>6691</v>
      </c>
      <c r="H1061">
        <v>1.696</v>
      </c>
      <c r="I1061">
        <v>12.12</v>
      </c>
      <c r="J1061">
        <v>54</v>
      </c>
    </row>
    <row r="1062" spans="1:10" x14ac:dyDescent="0.35">
      <c r="A1062" t="s">
        <v>16652</v>
      </c>
      <c r="B1062">
        <v>130</v>
      </c>
      <c r="C1062">
        <v>280</v>
      </c>
      <c r="D1062">
        <v>1060</v>
      </c>
      <c r="E1062" t="s">
        <v>311</v>
      </c>
      <c r="F1062" t="s">
        <v>0</v>
      </c>
      <c r="G1062" t="s">
        <v>7560</v>
      </c>
      <c r="H1062" t="s">
        <v>311</v>
      </c>
      <c r="I1062" t="s">
        <v>311</v>
      </c>
      <c r="J1062">
        <v>24</v>
      </c>
    </row>
    <row r="1063" spans="1:10" x14ac:dyDescent="0.35">
      <c r="A1063" t="s">
        <v>16653</v>
      </c>
      <c r="B1063">
        <v>112</v>
      </c>
      <c r="C1063">
        <v>279</v>
      </c>
      <c r="D1063">
        <v>1062</v>
      </c>
      <c r="E1063" t="s">
        <v>311</v>
      </c>
      <c r="F1063" t="s">
        <v>0</v>
      </c>
      <c r="G1063" t="s">
        <v>1830</v>
      </c>
      <c r="H1063" t="s">
        <v>311</v>
      </c>
      <c r="I1063" t="s">
        <v>311</v>
      </c>
      <c r="J1063">
        <v>29</v>
      </c>
    </row>
    <row r="1064" spans="1:10" x14ac:dyDescent="0.35">
      <c r="A1064" t="s">
        <v>16654</v>
      </c>
      <c r="B1064">
        <v>55</v>
      </c>
      <c r="C1064">
        <v>278</v>
      </c>
      <c r="D1064">
        <v>1063</v>
      </c>
      <c r="E1064" t="s">
        <v>311</v>
      </c>
      <c r="F1064" t="s">
        <v>0</v>
      </c>
      <c r="G1064" t="s">
        <v>16018</v>
      </c>
      <c r="H1064" t="s">
        <v>311</v>
      </c>
      <c r="I1064" t="s">
        <v>311</v>
      </c>
      <c r="J1064">
        <v>3</v>
      </c>
    </row>
    <row r="1065" spans="1:10" x14ac:dyDescent="0.35">
      <c r="A1065" t="s">
        <v>16655</v>
      </c>
      <c r="B1065">
        <v>75</v>
      </c>
      <c r="C1065">
        <v>278</v>
      </c>
      <c r="D1065">
        <v>1063</v>
      </c>
      <c r="E1065" t="s">
        <v>311</v>
      </c>
      <c r="F1065" t="s">
        <v>0</v>
      </c>
      <c r="G1065" t="s">
        <v>3026</v>
      </c>
      <c r="H1065" t="s">
        <v>311</v>
      </c>
      <c r="I1065" t="s">
        <v>311</v>
      </c>
      <c r="J1065">
        <v>31</v>
      </c>
    </row>
    <row r="1066" spans="1:10" x14ac:dyDescent="0.35">
      <c r="A1066" t="s">
        <v>16656</v>
      </c>
      <c r="B1066">
        <v>67</v>
      </c>
      <c r="C1066">
        <v>278</v>
      </c>
      <c r="D1066">
        <v>1063</v>
      </c>
      <c r="E1066" t="s">
        <v>312</v>
      </c>
      <c r="F1066" t="s">
        <v>0</v>
      </c>
      <c r="G1066" t="s">
        <v>2235</v>
      </c>
      <c r="H1066">
        <v>2.3450000000000002</v>
      </c>
      <c r="I1066">
        <v>42.79</v>
      </c>
      <c r="J1066">
        <v>37</v>
      </c>
    </row>
    <row r="1067" spans="1:10" x14ac:dyDescent="0.35">
      <c r="A1067" t="s">
        <v>16657</v>
      </c>
      <c r="B1067">
        <v>103</v>
      </c>
      <c r="C1067">
        <v>278</v>
      </c>
      <c r="D1067">
        <v>1063</v>
      </c>
      <c r="E1067" t="s">
        <v>334</v>
      </c>
      <c r="F1067" t="s">
        <v>0</v>
      </c>
      <c r="G1067" t="s">
        <v>2293</v>
      </c>
      <c r="H1067">
        <v>1.3779999999999999</v>
      </c>
      <c r="I1067">
        <v>15.33</v>
      </c>
      <c r="J1067">
        <v>7</v>
      </c>
    </row>
    <row r="1068" spans="1:10" x14ac:dyDescent="0.35">
      <c r="A1068" t="s">
        <v>16658</v>
      </c>
      <c r="B1068">
        <v>126</v>
      </c>
      <c r="C1068">
        <v>278</v>
      </c>
      <c r="D1068">
        <v>1063</v>
      </c>
      <c r="E1068" t="s">
        <v>311</v>
      </c>
      <c r="F1068" t="s">
        <v>0</v>
      </c>
      <c r="G1068" t="s">
        <v>1815</v>
      </c>
      <c r="H1068" t="s">
        <v>311</v>
      </c>
      <c r="I1068" t="s">
        <v>311</v>
      </c>
      <c r="J1068">
        <v>11</v>
      </c>
    </row>
    <row r="1069" spans="1:10" x14ac:dyDescent="0.35">
      <c r="A1069" t="s">
        <v>16659</v>
      </c>
      <c r="B1069">
        <v>104</v>
      </c>
      <c r="C1069">
        <v>277</v>
      </c>
      <c r="D1069">
        <v>1068</v>
      </c>
      <c r="E1069" t="s">
        <v>312</v>
      </c>
      <c r="F1069" t="s">
        <v>0</v>
      </c>
      <c r="G1069" t="s">
        <v>16660</v>
      </c>
      <c r="H1069">
        <v>1.679</v>
      </c>
      <c r="I1069">
        <v>21.99</v>
      </c>
      <c r="J1069">
        <v>29</v>
      </c>
    </row>
    <row r="1070" spans="1:10" x14ac:dyDescent="0.35">
      <c r="A1070" t="s">
        <v>16661</v>
      </c>
      <c r="B1070">
        <v>63</v>
      </c>
      <c r="C1070">
        <v>277</v>
      </c>
      <c r="D1070">
        <v>1068</v>
      </c>
      <c r="E1070" t="s">
        <v>328</v>
      </c>
      <c r="F1070" t="s">
        <v>0</v>
      </c>
      <c r="G1070" t="s">
        <v>3026</v>
      </c>
      <c r="H1070">
        <v>2.968</v>
      </c>
      <c r="I1070">
        <v>66.48</v>
      </c>
      <c r="J1070">
        <v>30</v>
      </c>
    </row>
    <row r="1071" spans="1:10" x14ac:dyDescent="0.35">
      <c r="A1071" t="s">
        <v>16662</v>
      </c>
      <c r="B1071">
        <v>131</v>
      </c>
      <c r="C1071">
        <v>275</v>
      </c>
      <c r="D1071">
        <v>1070</v>
      </c>
      <c r="E1071" t="s">
        <v>311</v>
      </c>
      <c r="F1071" t="s">
        <v>0</v>
      </c>
      <c r="G1071" t="s">
        <v>2037</v>
      </c>
      <c r="H1071" t="s">
        <v>311</v>
      </c>
      <c r="I1071" t="s">
        <v>311</v>
      </c>
      <c r="J1071">
        <v>28</v>
      </c>
    </row>
    <row r="1072" spans="1:10" x14ac:dyDescent="0.35">
      <c r="A1072" t="s">
        <v>16663</v>
      </c>
      <c r="B1072">
        <v>172</v>
      </c>
      <c r="C1072">
        <v>274</v>
      </c>
      <c r="D1072">
        <v>1071</v>
      </c>
      <c r="E1072" t="s">
        <v>334</v>
      </c>
      <c r="F1072" t="s">
        <v>0</v>
      </c>
      <c r="G1072" t="s">
        <v>16664</v>
      </c>
      <c r="H1072">
        <v>0.82199999999999995</v>
      </c>
      <c r="I1072">
        <v>3.04</v>
      </c>
      <c r="J1072">
        <v>11</v>
      </c>
    </row>
    <row r="1073" spans="1:10" x14ac:dyDescent="0.35">
      <c r="A1073" t="s">
        <v>16665</v>
      </c>
      <c r="B1073">
        <v>196</v>
      </c>
      <c r="C1073">
        <v>273</v>
      </c>
      <c r="D1073">
        <v>1072</v>
      </c>
      <c r="E1073" t="s">
        <v>311</v>
      </c>
      <c r="F1073" t="s">
        <v>0</v>
      </c>
      <c r="G1073" t="s">
        <v>16666</v>
      </c>
      <c r="H1073" t="s">
        <v>311</v>
      </c>
      <c r="I1073" t="s">
        <v>311</v>
      </c>
      <c r="J1073">
        <v>194</v>
      </c>
    </row>
    <row r="1074" spans="1:10" x14ac:dyDescent="0.35">
      <c r="A1074" t="s">
        <v>16667</v>
      </c>
      <c r="B1074">
        <v>41</v>
      </c>
      <c r="C1074">
        <v>273</v>
      </c>
      <c r="D1074">
        <v>1072</v>
      </c>
      <c r="E1074" t="s">
        <v>328</v>
      </c>
      <c r="F1074" t="s">
        <v>0</v>
      </c>
      <c r="G1074" t="s">
        <v>2003</v>
      </c>
      <c r="H1074">
        <v>3.718</v>
      </c>
      <c r="I1074">
        <v>67.22</v>
      </c>
      <c r="J1074">
        <v>41</v>
      </c>
    </row>
    <row r="1075" spans="1:10" x14ac:dyDescent="0.35">
      <c r="A1075" t="s">
        <v>16668</v>
      </c>
      <c r="B1075">
        <v>80</v>
      </c>
      <c r="C1075">
        <v>273</v>
      </c>
      <c r="D1075">
        <v>1072</v>
      </c>
      <c r="E1075" t="s">
        <v>312</v>
      </c>
      <c r="F1075" t="s">
        <v>0</v>
      </c>
      <c r="G1075" t="s">
        <v>14417</v>
      </c>
      <c r="H1075">
        <v>1.7689999999999999</v>
      </c>
      <c r="I1075">
        <v>25.4</v>
      </c>
      <c r="J1075">
        <v>3</v>
      </c>
    </row>
    <row r="1076" spans="1:10" x14ac:dyDescent="0.35">
      <c r="A1076" t="s">
        <v>16669</v>
      </c>
      <c r="B1076">
        <v>68</v>
      </c>
      <c r="C1076">
        <v>272</v>
      </c>
      <c r="D1076">
        <v>1075</v>
      </c>
      <c r="E1076" t="s">
        <v>328</v>
      </c>
      <c r="F1076" t="s">
        <v>0</v>
      </c>
      <c r="G1076" t="s">
        <v>8332</v>
      </c>
      <c r="H1076">
        <v>2.88</v>
      </c>
      <c r="I1076">
        <v>57.48</v>
      </c>
      <c r="J1076">
        <v>22</v>
      </c>
    </row>
    <row r="1077" spans="1:10" x14ac:dyDescent="0.35">
      <c r="A1077" t="s">
        <v>16670</v>
      </c>
      <c r="B1077">
        <v>39</v>
      </c>
      <c r="C1077">
        <v>272</v>
      </c>
      <c r="D1077">
        <v>1075</v>
      </c>
      <c r="E1077" t="s">
        <v>328</v>
      </c>
      <c r="F1077" t="s">
        <v>0</v>
      </c>
      <c r="G1077" t="s">
        <v>2235</v>
      </c>
      <c r="H1077">
        <v>4</v>
      </c>
      <c r="I1077">
        <v>72.52</v>
      </c>
      <c r="J1077">
        <v>26</v>
      </c>
    </row>
    <row r="1078" spans="1:10" x14ac:dyDescent="0.35">
      <c r="A1078" t="s">
        <v>16671</v>
      </c>
      <c r="B1078">
        <v>32</v>
      </c>
      <c r="C1078">
        <v>271</v>
      </c>
      <c r="D1078">
        <v>1077</v>
      </c>
      <c r="E1078" t="s">
        <v>328</v>
      </c>
      <c r="F1078" t="s">
        <v>0</v>
      </c>
      <c r="G1078" t="s">
        <v>6509</v>
      </c>
      <c r="H1078">
        <v>4.4189999999999996</v>
      </c>
      <c r="I1078">
        <v>57.53</v>
      </c>
      <c r="J1078">
        <v>32</v>
      </c>
    </row>
    <row r="1079" spans="1:10" x14ac:dyDescent="0.35">
      <c r="A1079" t="s">
        <v>16672</v>
      </c>
      <c r="B1079">
        <v>81</v>
      </c>
      <c r="C1079">
        <v>270</v>
      </c>
      <c r="D1079">
        <v>1078</v>
      </c>
      <c r="E1079" t="s">
        <v>312</v>
      </c>
      <c r="F1079" t="s">
        <v>0</v>
      </c>
      <c r="G1079" t="s">
        <v>16673</v>
      </c>
      <c r="H1079">
        <v>1.7290000000000001</v>
      </c>
      <c r="I1079">
        <v>27.65</v>
      </c>
      <c r="J1079">
        <v>16</v>
      </c>
    </row>
    <row r="1080" spans="1:10" x14ac:dyDescent="0.35">
      <c r="A1080" t="s">
        <v>16674</v>
      </c>
      <c r="B1080">
        <v>206</v>
      </c>
      <c r="C1080">
        <v>269</v>
      </c>
      <c r="D1080">
        <v>1079</v>
      </c>
      <c r="E1080" t="s">
        <v>311</v>
      </c>
      <c r="F1080" t="s">
        <v>0</v>
      </c>
      <c r="G1080" t="s">
        <v>4022</v>
      </c>
      <c r="H1080" t="s">
        <v>311</v>
      </c>
      <c r="I1080" t="s">
        <v>311</v>
      </c>
      <c r="J1080">
        <v>83</v>
      </c>
    </row>
    <row r="1081" spans="1:10" x14ac:dyDescent="0.35">
      <c r="A1081" t="s">
        <v>16675</v>
      </c>
      <c r="B1081">
        <v>77</v>
      </c>
      <c r="C1081">
        <v>269</v>
      </c>
      <c r="D1081">
        <v>1079</v>
      </c>
      <c r="E1081" t="s">
        <v>334</v>
      </c>
      <c r="F1081" t="s">
        <v>0</v>
      </c>
      <c r="G1081" t="s">
        <v>2801</v>
      </c>
      <c r="H1081">
        <v>1.6619999999999999</v>
      </c>
      <c r="I1081">
        <v>22.94</v>
      </c>
      <c r="J1081">
        <v>5</v>
      </c>
    </row>
    <row r="1082" spans="1:10" x14ac:dyDescent="0.35">
      <c r="A1082" t="s">
        <v>16676</v>
      </c>
      <c r="B1082">
        <v>101</v>
      </c>
      <c r="C1082">
        <v>268</v>
      </c>
      <c r="D1082">
        <v>1081</v>
      </c>
      <c r="E1082" t="s">
        <v>334</v>
      </c>
      <c r="F1082" t="s">
        <v>0</v>
      </c>
      <c r="G1082" t="s">
        <v>16677</v>
      </c>
      <c r="H1082">
        <v>1.4370000000000001</v>
      </c>
      <c r="I1082">
        <v>17.420000000000002</v>
      </c>
      <c r="J1082">
        <v>33</v>
      </c>
    </row>
    <row r="1083" spans="1:10" x14ac:dyDescent="0.35">
      <c r="A1083" t="s">
        <v>16678</v>
      </c>
      <c r="B1083">
        <v>99</v>
      </c>
      <c r="C1083">
        <v>265</v>
      </c>
      <c r="D1083">
        <v>1082</v>
      </c>
      <c r="E1083" t="s">
        <v>312</v>
      </c>
      <c r="F1083" t="s">
        <v>0</v>
      </c>
      <c r="G1083" t="s">
        <v>15498</v>
      </c>
      <c r="H1083">
        <v>2.1960000000000002</v>
      </c>
      <c r="I1083">
        <v>28.69</v>
      </c>
      <c r="J1083">
        <v>19</v>
      </c>
    </row>
    <row r="1084" spans="1:10" x14ac:dyDescent="0.35">
      <c r="A1084" t="s">
        <v>16679</v>
      </c>
      <c r="B1084">
        <v>107</v>
      </c>
      <c r="C1084">
        <v>265</v>
      </c>
      <c r="D1084">
        <v>1082</v>
      </c>
      <c r="E1084" t="s">
        <v>319</v>
      </c>
      <c r="F1084" t="s">
        <v>0</v>
      </c>
      <c r="G1084" t="s">
        <v>7836</v>
      </c>
      <c r="H1084">
        <v>1.8819999999999999</v>
      </c>
      <c r="I1084">
        <v>64.7</v>
      </c>
      <c r="J1084">
        <v>32</v>
      </c>
    </row>
    <row r="1085" spans="1:10" x14ac:dyDescent="0.35">
      <c r="A1085" t="s">
        <v>16680</v>
      </c>
      <c r="B1085">
        <v>73</v>
      </c>
      <c r="C1085">
        <v>264</v>
      </c>
      <c r="D1085">
        <v>1084</v>
      </c>
      <c r="E1085" t="s">
        <v>312</v>
      </c>
      <c r="F1085" t="s">
        <v>0</v>
      </c>
      <c r="G1085" t="s">
        <v>3026</v>
      </c>
      <c r="H1085">
        <v>2.133</v>
      </c>
      <c r="I1085">
        <v>40.26</v>
      </c>
      <c r="J1085">
        <v>32</v>
      </c>
    </row>
    <row r="1086" spans="1:10" x14ac:dyDescent="0.35">
      <c r="A1086" t="s">
        <v>16681</v>
      </c>
      <c r="B1086">
        <v>113</v>
      </c>
      <c r="C1086">
        <v>263</v>
      </c>
      <c r="D1086">
        <v>1085</v>
      </c>
      <c r="E1086" t="s">
        <v>311</v>
      </c>
      <c r="F1086" t="s">
        <v>0</v>
      </c>
      <c r="G1086" t="s">
        <v>4022</v>
      </c>
      <c r="H1086" t="s">
        <v>311</v>
      </c>
      <c r="I1086" t="s">
        <v>311</v>
      </c>
      <c r="J1086">
        <v>32</v>
      </c>
    </row>
    <row r="1087" spans="1:10" x14ac:dyDescent="0.35">
      <c r="A1087" t="s">
        <v>16682</v>
      </c>
      <c r="B1087">
        <v>88</v>
      </c>
      <c r="C1087">
        <v>262</v>
      </c>
      <c r="D1087">
        <v>1086</v>
      </c>
      <c r="E1087" t="s">
        <v>311</v>
      </c>
      <c r="F1087" t="s">
        <v>0</v>
      </c>
      <c r="G1087" t="s">
        <v>1876</v>
      </c>
      <c r="H1087" t="s">
        <v>311</v>
      </c>
      <c r="I1087" t="s">
        <v>311</v>
      </c>
      <c r="J1087">
        <v>34</v>
      </c>
    </row>
    <row r="1088" spans="1:10" x14ac:dyDescent="0.35">
      <c r="A1088" t="s">
        <v>16683</v>
      </c>
      <c r="B1088">
        <v>111</v>
      </c>
      <c r="C1088">
        <v>262</v>
      </c>
      <c r="D1088">
        <v>1086</v>
      </c>
      <c r="E1088" t="s">
        <v>319</v>
      </c>
      <c r="F1088" t="s">
        <v>0</v>
      </c>
      <c r="G1088" t="s">
        <v>1868</v>
      </c>
      <c r="H1088">
        <v>6.8419999999999996</v>
      </c>
      <c r="I1088">
        <v>85.47</v>
      </c>
      <c r="J1088">
        <v>18</v>
      </c>
    </row>
    <row r="1089" spans="1:10" x14ac:dyDescent="0.35">
      <c r="A1089" t="s">
        <v>16684</v>
      </c>
      <c r="B1089">
        <v>74</v>
      </c>
      <c r="C1089">
        <v>262</v>
      </c>
      <c r="D1089">
        <v>1086</v>
      </c>
      <c r="E1089" t="s">
        <v>312</v>
      </c>
      <c r="F1089" t="s">
        <v>0</v>
      </c>
      <c r="G1089" t="s">
        <v>1996</v>
      </c>
      <c r="H1089">
        <v>2.617</v>
      </c>
      <c r="I1089">
        <v>28.74</v>
      </c>
      <c r="J1089">
        <v>18</v>
      </c>
    </row>
    <row r="1090" spans="1:10" x14ac:dyDescent="0.35">
      <c r="A1090" t="s">
        <v>16685</v>
      </c>
      <c r="B1090">
        <v>48</v>
      </c>
      <c r="C1090">
        <v>262</v>
      </c>
      <c r="D1090">
        <v>1086</v>
      </c>
      <c r="E1090" t="s">
        <v>312</v>
      </c>
      <c r="F1090" t="s">
        <v>0</v>
      </c>
      <c r="G1090" t="s">
        <v>1819</v>
      </c>
      <c r="H1090">
        <v>3.0449999999999999</v>
      </c>
      <c r="I1090">
        <v>25.65</v>
      </c>
      <c r="J1090">
        <v>14</v>
      </c>
    </row>
    <row r="1091" spans="1:10" x14ac:dyDescent="0.35">
      <c r="A1091" t="s">
        <v>16686</v>
      </c>
      <c r="B1091">
        <v>113</v>
      </c>
      <c r="C1091">
        <v>260</v>
      </c>
      <c r="D1091">
        <v>1090</v>
      </c>
      <c r="E1091" t="s">
        <v>311</v>
      </c>
      <c r="F1091" t="s">
        <v>0</v>
      </c>
      <c r="G1091" t="s">
        <v>8749</v>
      </c>
      <c r="H1091" t="s">
        <v>311</v>
      </c>
      <c r="I1091" t="s">
        <v>311</v>
      </c>
      <c r="J1091">
        <v>22</v>
      </c>
    </row>
    <row r="1092" spans="1:10" x14ac:dyDescent="0.35">
      <c r="A1092" t="s">
        <v>16687</v>
      </c>
      <c r="B1092">
        <v>88</v>
      </c>
      <c r="C1092">
        <v>260</v>
      </c>
      <c r="D1092">
        <v>1090</v>
      </c>
      <c r="E1092" t="s">
        <v>334</v>
      </c>
      <c r="F1092" t="s">
        <v>0</v>
      </c>
      <c r="G1092" t="s">
        <v>3372</v>
      </c>
      <c r="H1092">
        <v>1.4430000000000001</v>
      </c>
      <c r="I1092">
        <v>19.91</v>
      </c>
      <c r="J1092">
        <v>30</v>
      </c>
    </row>
    <row r="1093" spans="1:10" x14ac:dyDescent="0.35">
      <c r="A1093" t="s">
        <v>16688</v>
      </c>
      <c r="B1093">
        <v>91</v>
      </c>
      <c r="C1093">
        <v>259</v>
      </c>
      <c r="D1093">
        <v>1092</v>
      </c>
      <c r="E1093" t="s">
        <v>328</v>
      </c>
      <c r="F1093" t="s">
        <v>0</v>
      </c>
      <c r="G1093" t="s">
        <v>7194</v>
      </c>
      <c r="H1093">
        <v>1.4379999999999999</v>
      </c>
      <c r="I1093">
        <v>63.79</v>
      </c>
      <c r="J1093">
        <v>14</v>
      </c>
    </row>
    <row r="1094" spans="1:10" x14ac:dyDescent="0.35">
      <c r="A1094" t="s">
        <v>16689</v>
      </c>
      <c r="B1094">
        <v>109</v>
      </c>
      <c r="C1094">
        <v>258</v>
      </c>
      <c r="D1094">
        <v>1093</v>
      </c>
      <c r="E1094" t="s">
        <v>328</v>
      </c>
      <c r="F1094" t="s">
        <v>0</v>
      </c>
      <c r="G1094" t="s">
        <v>9482</v>
      </c>
      <c r="H1094">
        <v>1.81</v>
      </c>
      <c r="I1094">
        <v>74.400000000000006</v>
      </c>
      <c r="J1094">
        <v>23</v>
      </c>
    </row>
    <row r="1095" spans="1:10" x14ac:dyDescent="0.35">
      <c r="A1095" t="s">
        <v>16690</v>
      </c>
      <c r="B1095">
        <v>111</v>
      </c>
      <c r="C1095">
        <v>258</v>
      </c>
      <c r="D1095">
        <v>1093</v>
      </c>
      <c r="E1095" t="s">
        <v>312</v>
      </c>
      <c r="F1095" t="s">
        <v>0</v>
      </c>
      <c r="G1095" t="s">
        <v>3034</v>
      </c>
      <c r="H1095">
        <v>1.1399999999999999</v>
      </c>
      <c r="I1095">
        <v>16.809999999999999</v>
      </c>
      <c r="J1095">
        <v>19</v>
      </c>
    </row>
    <row r="1096" spans="1:10" x14ac:dyDescent="0.35">
      <c r="A1096" t="s">
        <v>16691</v>
      </c>
      <c r="B1096">
        <v>137</v>
      </c>
      <c r="C1096">
        <v>258</v>
      </c>
      <c r="D1096">
        <v>1093</v>
      </c>
      <c r="E1096" t="s">
        <v>311</v>
      </c>
      <c r="F1096" t="s">
        <v>0</v>
      </c>
      <c r="G1096" t="s">
        <v>9579</v>
      </c>
      <c r="H1096" t="s">
        <v>311</v>
      </c>
      <c r="I1096" t="s">
        <v>311</v>
      </c>
      <c r="J1096">
        <v>43</v>
      </c>
    </row>
    <row r="1097" spans="1:10" x14ac:dyDescent="0.35">
      <c r="A1097" t="s">
        <v>16692</v>
      </c>
      <c r="B1097">
        <v>113</v>
      </c>
      <c r="C1097">
        <v>257</v>
      </c>
      <c r="D1097">
        <v>1096</v>
      </c>
      <c r="E1097" t="s">
        <v>311</v>
      </c>
      <c r="F1097" t="s">
        <v>0</v>
      </c>
      <c r="G1097" t="s">
        <v>2811</v>
      </c>
      <c r="H1097" t="s">
        <v>311</v>
      </c>
      <c r="I1097" t="s">
        <v>311</v>
      </c>
      <c r="J1097">
        <v>34</v>
      </c>
    </row>
    <row r="1098" spans="1:10" x14ac:dyDescent="0.35">
      <c r="A1098" t="s">
        <v>16693</v>
      </c>
      <c r="B1098">
        <v>171</v>
      </c>
      <c r="C1098">
        <v>255</v>
      </c>
      <c r="D1098">
        <v>1097</v>
      </c>
      <c r="E1098" t="s">
        <v>312</v>
      </c>
      <c r="F1098" t="s">
        <v>0</v>
      </c>
      <c r="G1098" t="s">
        <v>2520</v>
      </c>
      <c r="H1098">
        <v>0.84299999999999997</v>
      </c>
      <c r="I1098">
        <v>40.21</v>
      </c>
      <c r="J1098">
        <v>133</v>
      </c>
    </row>
    <row r="1099" spans="1:10" x14ac:dyDescent="0.35">
      <c r="A1099" t="s">
        <v>16694</v>
      </c>
      <c r="B1099">
        <v>72</v>
      </c>
      <c r="C1099">
        <v>254</v>
      </c>
      <c r="D1099">
        <v>1098</v>
      </c>
      <c r="E1099" t="s">
        <v>311</v>
      </c>
      <c r="F1099" t="s">
        <v>0</v>
      </c>
      <c r="G1099" t="s">
        <v>15083</v>
      </c>
      <c r="H1099" t="s">
        <v>311</v>
      </c>
      <c r="I1099" t="s">
        <v>311</v>
      </c>
      <c r="J1099">
        <v>40</v>
      </c>
    </row>
    <row r="1100" spans="1:10" x14ac:dyDescent="0.35">
      <c r="A1100" t="s">
        <v>16695</v>
      </c>
      <c r="B1100">
        <v>220</v>
      </c>
      <c r="C1100">
        <v>253</v>
      </c>
      <c r="D1100">
        <v>1099</v>
      </c>
      <c r="E1100" t="s">
        <v>311</v>
      </c>
      <c r="F1100" t="s">
        <v>0</v>
      </c>
      <c r="G1100" t="s">
        <v>10944</v>
      </c>
      <c r="H1100" t="s">
        <v>311</v>
      </c>
      <c r="I1100" t="s">
        <v>311</v>
      </c>
      <c r="J1100">
        <v>71</v>
      </c>
    </row>
    <row r="1101" spans="1:10" x14ac:dyDescent="0.35">
      <c r="A1101" t="s">
        <v>16696</v>
      </c>
      <c r="B1101">
        <v>24</v>
      </c>
      <c r="C1101">
        <v>253</v>
      </c>
      <c r="D1101">
        <v>1099</v>
      </c>
      <c r="E1101" t="s">
        <v>319</v>
      </c>
      <c r="F1101" t="s">
        <v>0</v>
      </c>
      <c r="G1101" t="s">
        <v>2302</v>
      </c>
      <c r="H1101">
        <v>5.6520000000000001</v>
      </c>
      <c r="I1101">
        <v>88.46</v>
      </c>
      <c r="J1101">
        <v>13</v>
      </c>
    </row>
    <row r="1102" spans="1:10" x14ac:dyDescent="0.35">
      <c r="A1102" t="s">
        <v>16697</v>
      </c>
      <c r="B1102">
        <v>74</v>
      </c>
      <c r="C1102">
        <v>251</v>
      </c>
      <c r="D1102">
        <v>1101</v>
      </c>
      <c r="E1102" t="s">
        <v>311</v>
      </c>
      <c r="F1102" t="s">
        <v>0</v>
      </c>
      <c r="G1102" t="s">
        <v>3926</v>
      </c>
      <c r="H1102" t="s">
        <v>311</v>
      </c>
      <c r="I1102" t="s">
        <v>311</v>
      </c>
      <c r="J1102">
        <v>12</v>
      </c>
    </row>
    <row r="1103" spans="1:10" x14ac:dyDescent="0.35">
      <c r="A1103" t="s">
        <v>16698</v>
      </c>
      <c r="B1103">
        <v>87</v>
      </c>
      <c r="C1103">
        <v>251</v>
      </c>
      <c r="D1103">
        <v>1101</v>
      </c>
      <c r="E1103" t="s">
        <v>334</v>
      </c>
      <c r="F1103" t="s">
        <v>0</v>
      </c>
      <c r="G1103" t="s">
        <v>16699</v>
      </c>
      <c r="H1103">
        <v>1.6339999999999999</v>
      </c>
      <c r="I1103">
        <v>18.88</v>
      </c>
      <c r="J1103">
        <v>87</v>
      </c>
    </row>
    <row r="1104" spans="1:10" x14ac:dyDescent="0.35">
      <c r="A1104" t="s">
        <v>16700</v>
      </c>
      <c r="B1104">
        <v>274</v>
      </c>
      <c r="C1104">
        <v>251</v>
      </c>
      <c r="D1104">
        <v>1101</v>
      </c>
      <c r="E1104" t="s">
        <v>328</v>
      </c>
      <c r="F1104" t="s">
        <v>0</v>
      </c>
      <c r="G1104" t="s">
        <v>16701</v>
      </c>
      <c r="H1104">
        <v>0.60699999999999998</v>
      </c>
      <c r="I1104">
        <v>27.15</v>
      </c>
      <c r="J1104">
        <v>39</v>
      </c>
    </row>
    <row r="1105" spans="1:10" x14ac:dyDescent="0.35">
      <c r="A1105" t="s">
        <v>16702</v>
      </c>
      <c r="B1105">
        <v>98</v>
      </c>
      <c r="C1105">
        <v>250</v>
      </c>
      <c r="D1105">
        <v>1104</v>
      </c>
      <c r="E1105" t="s">
        <v>334</v>
      </c>
      <c r="F1105" t="s">
        <v>0</v>
      </c>
      <c r="G1105" t="s">
        <v>7560</v>
      </c>
      <c r="H1105">
        <v>1.3069999999999999</v>
      </c>
      <c r="I1105">
        <v>10.47</v>
      </c>
      <c r="J1105">
        <v>9</v>
      </c>
    </row>
    <row r="1106" spans="1:10" x14ac:dyDescent="0.35">
      <c r="A1106" t="s">
        <v>16703</v>
      </c>
      <c r="B1106">
        <v>67</v>
      </c>
      <c r="C1106">
        <v>250</v>
      </c>
      <c r="D1106">
        <v>1104</v>
      </c>
      <c r="E1106" t="s">
        <v>319</v>
      </c>
      <c r="F1106" t="s">
        <v>0</v>
      </c>
      <c r="G1106" t="s">
        <v>16704</v>
      </c>
      <c r="H1106">
        <v>1.8280000000000001</v>
      </c>
      <c r="I1106">
        <v>55.65</v>
      </c>
      <c r="J1106">
        <v>19</v>
      </c>
    </row>
    <row r="1107" spans="1:10" x14ac:dyDescent="0.35">
      <c r="A1107" t="s">
        <v>16705</v>
      </c>
      <c r="B1107">
        <v>91</v>
      </c>
      <c r="C1107">
        <v>249</v>
      </c>
      <c r="D1107">
        <v>1106</v>
      </c>
      <c r="E1107" t="s">
        <v>311</v>
      </c>
      <c r="F1107" t="s">
        <v>0</v>
      </c>
      <c r="G1107" t="s">
        <v>14575</v>
      </c>
      <c r="H1107" t="s">
        <v>311</v>
      </c>
      <c r="I1107" t="s">
        <v>311</v>
      </c>
      <c r="J1107">
        <v>8</v>
      </c>
    </row>
    <row r="1108" spans="1:10" x14ac:dyDescent="0.35">
      <c r="A1108" t="s">
        <v>16706</v>
      </c>
      <c r="B1108">
        <v>74</v>
      </c>
      <c r="C1108">
        <v>248</v>
      </c>
      <c r="D1108">
        <v>1107</v>
      </c>
      <c r="E1108" t="s">
        <v>311</v>
      </c>
      <c r="F1108" t="s">
        <v>0</v>
      </c>
      <c r="G1108" t="s">
        <v>3026</v>
      </c>
      <c r="H1108" t="s">
        <v>311</v>
      </c>
      <c r="I1108" t="s">
        <v>311</v>
      </c>
      <c r="J1108">
        <v>21</v>
      </c>
    </row>
    <row r="1109" spans="1:10" x14ac:dyDescent="0.35">
      <c r="A1109" t="s">
        <v>16707</v>
      </c>
      <c r="B1109">
        <v>61</v>
      </c>
      <c r="C1109">
        <v>247</v>
      </c>
      <c r="D1109">
        <v>1108</v>
      </c>
      <c r="E1109" t="s">
        <v>311</v>
      </c>
      <c r="F1109" t="s">
        <v>0</v>
      </c>
      <c r="G1109" t="s">
        <v>3831</v>
      </c>
      <c r="H1109" t="s">
        <v>311</v>
      </c>
      <c r="I1109" t="s">
        <v>311</v>
      </c>
      <c r="J1109">
        <v>61</v>
      </c>
    </row>
    <row r="1110" spans="1:10" x14ac:dyDescent="0.35">
      <c r="A1110" t="s">
        <v>16708</v>
      </c>
      <c r="B1110">
        <v>122</v>
      </c>
      <c r="C1110">
        <v>245</v>
      </c>
      <c r="D1110">
        <v>1109</v>
      </c>
      <c r="E1110" t="s">
        <v>312</v>
      </c>
      <c r="F1110" t="s">
        <v>0</v>
      </c>
      <c r="G1110" t="s">
        <v>16709</v>
      </c>
      <c r="H1110">
        <v>1.1950000000000001</v>
      </c>
      <c r="I1110">
        <v>17.82</v>
      </c>
      <c r="J1110">
        <v>19</v>
      </c>
    </row>
    <row r="1111" spans="1:10" x14ac:dyDescent="0.35">
      <c r="A1111" t="s">
        <v>16710</v>
      </c>
      <c r="B1111">
        <v>80</v>
      </c>
      <c r="C1111">
        <v>245</v>
      </c>
      <c r="D1111">
        <v>1109</v>
      </c>
      <c r="E1111" t="s">
        <v>312</v>
      </c>
      <c r="F1111" t="s">
        <v>0</v>
      </c>
      <c r="G1111" t="s">
        <v>7323</v>
      </c>
      <c r="H1111">
        <v>2.0939999999999999</v>
      </c>
      <c r="I1111">
        <v>36.9</v>
      </c>
      <c r="J1111">
        <v>26</v>
      </c>
    </row>
    <row r="1112" spans="1:10" x14ac:dyDescent="0.35">
      <c r="A1112" t="s">
        <v>16711</v>
      </c>
      <c r="B1112">
        <v>69</v>
      </c>
      <c r="C1112">
        <v>245</v>
      </c>
      <c r="D1112">
        <v>1109</v>
      </c>
      <c r="E1112" t="s">
        <v>312</v>
      </c>
      <c r="F1112" t="s">
        <v>0</v>
      </c>
      <c r="G1112" t="s">
        <v>16712</v>
      </c>
      <c r="H1112">
        <v>1.484</v>
      </c>
      <c r="I1112">
        <v>35.590000000000003</v>
      </c>
      <c r="J1112">
        <v>6</v>
      </c>
    </row>
    <row r="1113" spans="1:10" x14ac:dyDescent="0.35">
      <c r="A1113" t="s">
        <v>16713</v>
      </c>
      <c r="B1113">
        <v>80</v>
      </c>
      <c r="C1113">
        <v>245</v>
      </c>
      <c r="D1113">
        <v>1109</v>
      </c>
      <c r="E1113" t="s">
        <v>328</v>
      </c>
      <c r="F1113" t="s">
        <v>0</v>
      </c>
      <c r="G1113" t="s">
        <v>16714</v>
      </c>
      <c r="H1113">
        <v>2.1429999999999998</v>
      </c>
      <c r="I1113">
        <v>58.14</v>
      </c>
      <c r="J1113">
        <v>18</v>
      </c>
    </row>
    <row r="1114" spans="1:10" x14ac:dyDescent="0.35">
      <c r="A1114" t="s">
        <v>16715</v>
      </c>
      <c r="B1114">
        <v>63</v>
      </c>
      <c r="C1114">
        <v>244</v>
      </c>
      <c r="D1114">
        <v>1113</v>
      </c>
      <c r="E1114" t="s">
        <v>328</v>
      </c>
      <c r="F1114" t="s">
        <v>0</v>
      </c>
      <c r="G1114" t="s">
        <v>15552</v>
      </c>
      <c r="H1114">
        <v>2.6539999999999999</v>
      </c>
      <c r="I1114">
        <v>44.69</v>
      </c>
      <c r="J1114">
        <v>21</v>
      </c>
    </row>
    <row r="1115" spans="1:10" x14ac:dyDescent="0.35">
      <c r="A1115" t="s">
        <v>16716</v>
      </c>
      <c r="B1115">
        <v>96</v>
      </c>
      <c r="C1115">
        <v>243</v>
      </c>
      <c r="D1115">
        <v>1114</v>
      </c>
      <c r="E1115" t="s">
        <v>311</v>
      </c>
      <c r="F1115" t="s">
        <v>0</v>
      </c>
      <c r="G1115" t="s">
        <v>3026</v>
      </c>
      <c r="H1115" t="s">
        <v>311</v>
      </c>
      <c r="I1115" t="s">
        <v>311</v>
      </c>
      <c r="J1115">
        <v>24</v>
      </c>
    </row>
    <row r="1116" spans="1:10" x14ac:dyDescent="0.35">
      <c r="A1116" t="s">
        <v>16717</v>
      </c>
      <c r="B1116">
        <v>86</v>
      </c>
      <c r="C1116">
        <v>243</v>
      </c>
      <c r="D1116">
        <v>1114</v>
      </c>
      <c r="E1116" t="s">
        <v>312</v>
      </c>
      <c r="F1116" t="s">
        <v>0</v>
      </c>
      <c r="G1116" t="s">
        <v>2379</v>
      </c>
      <c r="H1116">
        <v>1.667</v>
      </c>
      <c r="I1116">
        <v>38.450000000000003</v>
      </c>
      <c r="J1116">
        <v>15</v>
      </c>
    </row>
    <row r="1117" spans="1:10" x14ac:dyDescent="0.35">
      <c r="A1117" t="s">
        <v>16718</v>
      </c>
      <c r="B1117">
        <v>132</v>
      </c>
      <c r="C1117">
        <v>243</v>
      </c>
      <c r="D1117">
        <v>1114</v>
      </c>
      <c r="E1117" t="s">
        <v>328</v>
      </c>
      <c r="F1117" t="s">
        <v>0</v>
      </c>
      <c r="G1117" t="s">
        <v>3628</v>
      </c>
      <c r="H1117">
        <v>2.3460000000000001</v>
      </c>
      <c r="I1117">
        <v>74.8</v>
      </c>
      <c r="J1117">
        <v>51</v>
      </c>
    </row>
    <row r="1118" spans="1:10" x14ac:dyDescent="0.35">
      <c r="A1118" t="s">
        <v>16719</v>
      </c>
      <c r="B1118">
        <v>47</v>
      </c>
      <c r="C1118">
        <v>243</v>
      </c>
      <c r="D1118">
        <v>1114</v>
      </c>
      <c r="E1118" t="s">
        <v>311</v>
      </c>
      <c r="F1118" t="s">
        <v>0</v>
      </c>
      <c r="G1118" t="s">
        <v>1996</v>
      </c>
      <c r="H1118" t="s">
        <v>311</v>
      </c>
      <c r="I1118" t="s">
        <v>311</v>
      </c>
      <c r="J1118">
        <v>17</v>
      </c>
    </row>
    <row r="1119" spans="1:10" x14ac:dyDescent="0.35">
      <c r="A1119" t="s">
        <v>16720</v>
      </c>
      <c r="B1119">
        <v>63</v>
      </c>
      <c r="C1119">
        <v>242</v>
      </c>
      <c r="D1119">
        <v>1118</v>
      </c>
      <c r="E1119" t="s">
        <v>311</v>
      </c>
      <c r="F1119" t="s">
        <v>0</v>
      </c>
      <c r="G1119" t="s">
        <v>2972</v>
      </c>
      <c r="H1119" t="s">
        <v>311</v>
      </c>
      <c r="I1119" t="s">
        <v>311</v>
      </c>
      <c r="J1119">
        <v>28</v>
      </c>
    </row>
    <row r="1120" spans="1:10" x14ac:dyDescent="0.35">
      <c r="A1120" t="s">
        <v>16721</v>
      </c>
      <c r="B1120">
        <v>54</v>
      </c>
      <c r="C1120">
        <v>242</v>
      </c>
      <c r="D1120">
        <v>1118</v>
      </c>
      <c r="E1120" t="s">
        <v>334</v>
      </c>
      <c r="F1120" t="s">
        <v>0</v>
      </c>
      <c r="G1120" t="s">
        <v>2063</v>
      </c>
      <c r="H1120">
        <v>2.306</v>
      </c>
      <c r="I1120">
        <v>13.36</v>
      </c>
      <c r="J1120">
        <v>4</v>
      </c>
    </row>
    <row r="1121" spans="1:10" x14ac:dyDescent="0.35">
      <c r="A1121" t="s">
        <v>16722</v>
      </c>
      <c r="B1121">
        <v>68</v>
      </c>
      <c r="C1121">
        <v>242</v>
      </c>
      <c r="D1121">
        <v>1118</v>
      </c>
      <c r="E1121" t="s">
        <v>328</v>
      </c>
      <c r="F1121" t="s">
        <v>0</v>
      </c>
      <c r="G1121" t="s">
        <v>8578</v>
      </c>
      <c r="H1121">
        <v>2.5219999999999998</v>
      </c>
      <c r="I1121">
        <v>49.5</v>
      </c>
      <c r="J1121">
        <v>16</v>
      </c>
    </row>
    <row r="1122" spans="1:10" x14ac:dyDescent="0.35">
      <c r="A1122" t="s">
        <v>16723</v>
      </c>
      <c r="B1122">
        <v>62</v>
      </c>
      <c r="C1122">
        <v>241</v>
      </c>
      <c r="D1122">
        <v>1121</v>
      </c>
      <c r="E1122" t="s">
        <v>328</v>
      </c>
      <c r="F1122" t="s">
        <v>0</v>
      </c>
      <c r="G1122" t="s">
        <v>1724</v>
      </c>
      <c r="H1122">
        <v>2.355</v>
      </c>
      <c r="I1122">
        <v>63.79</v>
      </c>
      <c r="J1122">
        <v>1</v>
      </c>
    </row>
    <row r="1123" spans="1:10" x14ac:dyDescent="0.35">
      <c r="A1123" t="s">
        <v>16724</v>
      </c>
      <c r="B1123">
        <v>72</v>
      </c>
      <c r="C1123">
        <v>241</v>
      </c>
      <c r="D1123">
        <v>1121</v>
      </c>
      <c r="E1123" t="s">
        <v>312</v>
      </c>
      <c r="F1123" t="s">
        <v>0</v>
      </c>
      <c r="G1123" t="s">
        <v>6143</v>
      </c>
      <c r="H1123">
        <v>1.9550000000000001</v>
      </c>
      <c r="I1123">
        <v>22.33</v>
      </c>
      <c r="J1123">
        <v>1</v>
      </c>
    </row>
    <row r="1124" spans="1:10" x14ac:dyDescent="0.35">
      <c r="A1124" t="s">
        <v>16725</v>
      </c>
      <c r="B1124">
        <v>94</v>
      </c>
      <c r="C1124">
        <v>240</v>
      </c>
      <c r="D1124">
        <v>1123</v>
      </c>
      <c r="E1124" t="s">
        <v>311</v>
      </c>
      <c r="F1124" t="s">
        <v>0</v>
      </c>
      <c r="G1124" t="s">
        <v>9016</v>
      </c>
      <c r="H1124" t="s">
        <v>311</v>
      </c>
      <c r="I1124" t="s">
        <v>311</v>
      </c>
      <c r="J1124">
        <v>28</v>
      </c>
    </row>
    <row r="1125" spans="1:10" x14ac:dyDescent="0.35">
      <c r="A1125" t="s">
        <v>16726</v>
      </c>
      <c r="B1125">
        <v>65</v>
      </c>
      <c r="C1125">
        <v>239</v>
      </c>
      <c r="D1125">
        <v>1124</v>
      </c>
      <c r="E1125" t="s">
        <v>334</v>
      </c>
      <c r="F1125" t="s">
        <v>0</v>
      </c>
      <c r="G1125" t="s">
        <v>3208</v>
      </c>
      <c r="H1125">
        <v>1.603</v>
      </c>
      <c r="I1125">
        <v>20.49</v>
      </c>
      <c r="J1125">
        <v>4</v>
      </c>
    </row>
    <row r="1126" spans="1:10" x14ac:dyDescent="0.35">
      <c r="A1126" t="s">
        <v>16727</v>
      </c>
      <c r="B1126">
        <v>35</v>
      </c>
      <c r="C1126">
        <v>239</v>
      </c>
      <c r="D1126">
        <v>1124</v>
      </c>
      <c r="E1126" t="s">
        <v>328</v>
      </c>
      <c r="F1126" t="s">
        <v>0</v>
      </c>
      <c r="G1126" t="s">
        <v>2235</v>
      </c>
      <c r="H1126">
        <v>3.5310000000000001</v>
      </c>
      <c r="I1126">
        <v>66.22</v>
      </c>
      <c r="J1126">
        <v>13</v>
      </c>
    </row>
    <row r="1127" spans="1:10" x14ac:dyDescent="0.35">
      <c r="A1127" t="s">
        <v>16728</v>
      </c>
      <c r="B1127">
        <v>94</v>
      </c>
      <c r="C1127">
        <v>238</v>
      </c>
      <c r="D1127">
        <v>1126</v>
      </c>
      <c r="E1127" t="s">
        <v>311</v>
      </c>
      <c r="F1127" t="s">
        <v>0</v>
      </c>
      <c r="G1127" t="s">
        <v>4347</v>
      </c>
      <c r="H1127" t="s">
        <v>311</v>
      </c>
      <c r="I1127" t="s">
        <v>311</v>
      </c>
      <c r="J1127">
        <v>5</v>
      </c>
    </row>
    <row r="1128" spans="1:10" x14ac:dyDescent="0.35">
      <c r="A1128" t="s">
        <v>16729</v>
      </c>
      <c r="B1128">
        <v>82</v>
      </c>
      <c r="C1128">
        <v>238</v>
      </c>
      <c r="D1128">
        <v>1126</v>
      </c>
      <c r="E1128" t="s">
        <v>311</v>
      </c>
      <c r="F1128" t="s">
        <v>0</v>
      </c>
      <c r="G1128" t="s">
        <v>1819</v>
      </c>
      <c r="H1128" t="s">
        <v>311</v>
      </c>
      <c r="I1128" t="s">
        <v>311</v>
      </c>
      <c r="J1128">
        <v>10</v>
      </c>
    </row>
    <row r="1129" spans="1:10" x14ac:dyDescent="0.35">
      <c r="A1129" t="s">
        <v>16730</v>
      </c>
      <c r="B1129">
        <v>98</v>
      </c>
      <c r="C1129">
        <v>238</v>
      </c>
      <c r="D1129">
        <v>1126</v>
      </c>
      <c r="E1129" t="s">
        <v>311</v>
      </c>
      <c r="F1129" t="s">
        <v>0</v>
      </c>
      <c r="G1129" t="s">
        <v>16619</v>
      </c>
      <c r="H1129" t="s">
        <v>311</v>
      </c>
      <c r="I1129" t="s">
        <v>311</v>
      </c>
      <c r="J1129">
        <v>35</v>
      </c>
    </row>
    <row r="1130" spans="1:10" x14ac:dyDescent="0.35">
      <c r="A1130" t="s">
        <v>16731</v>
      </c>
      <c r="B1130">
        <v>100</v>
      </c>
      <c r="C1130">
        <v>238</v>
      </c>
      <c r="D1130">
        <v>1126</v>
      </c>
      <c r="E1130" t="s">
        <v>312</v>
      </c>
      <c r="F1130" t="s">
        <v>0</v>
      </c>
      <c r="G1130" t="s">
        <v>7194</v>
      </c>
      <c r="H1130">
        <v>1.093</v>
      </c>
      <c r="I1130">
        <v>46.55</v>
      </c>
      <c r="J1130">
        <v>17</v>
      </c>
    </row>
    <row r="1131" spans="1:10" x14ac:dyDescent="0.35">
      <c r="A1131" t="s">
        <v>16732</v>
      </c>
      <c r="B1131">
        <v>102</v>
      </c>
      <c r="C1131">
        <v>237</v>
      </c>
      <c r="D1131">
        <v>1130</v>
      </c>
      <c r="E1131" t="s">
        <v>334</v>
      </c>
      <c r="F1131" t="s">
        <v>0</v>
      </c>
      <c r="G1131" t="s">
        <v>4034</v>
      </c>
      <c r="H1131">
        <v>1.27</v>
      </c>
      <c r="I1131">
        <v>20.75</v>
      </c>
      <c r="J1131">
        <v>17</v>
      </c>
    </row>
    <row r="1132" spans="1:10" x14ac:dyDescent="0.35">
      <c r="A1132" t="s">
        <v>16733</v>
      </c>
      <c r="B1132">
        <v>70</v>
      </c>
      <c r="C1132">
        <v>237</v>
      </c>
      <c r="D1132">
        <v>1130</v>
      </c>
      <c r="E1132" t="s">
        <v>328</v>
      </c>
      <c r="F1132" t="s">
        <v>0</v>
      </c>
      <c r="G1132" t="s">
        <v>3026</v>
      </c>
      <c r="H1132">
        <v>3.2559999999999998</v>
      </c>
      <c r="I1132">
        <v>70.97</v>
      </c>
      <c r="J1132">
        <v>6</v>
      </c>
    </row>
    <row r="1133" spans="1:10" x14ac:dyDescent="0.35">
      <c r="A1133" t="s">
        <v>16734</v>
      </c>
      <c r="B1133">
        <v>60</v>
      </c>
      <c r="C1133">
        <v>237</v>
      </c>
      <c r="D1133">
        <v>1130</v>
      </c>
      <c r="E1133" t="s">
        <v>311</v>
      </c>
      <c r="F1133" t="s">
        <v>0</v>
      </c>
      <c r="G1133" t="s">
        <v>3171</v>
      </c>
      <c r="H1133" t="s">
        <v>311</v>
      </c>
      <c r="I1133" t="s">
        <v>311</v>
      </c>
      <c r="J1133">
        <v>9</v>
      </c>
    </row>
    <row r="1134" spans="1:10" x14ac:dyDescent="0.35">
      <c r="A1134" t="s">
        <v>16735</v>
      </c>
      <c r="B1134">
        <v>146</v>
      </c>
      <c r="C1134">
        <v>236</v>
      </c>
      <c r="D1134">
        <v>1133</v>
      </c>
      <c r="E1134" t="s">
        <v>311</v>
      </c>
      <c r="F1134" t="s">
        <v>0</v>
      </c>
      <c r="G1134" t="s">
        <v>3026</v>
      </c>
      <c r="H1134" t="s">
        <v>311</v>
      </c>
      <c r="I1134" t="s">
        <v>311</v>
      </c>
      <c r="J1134">
        <v>10</v>
      </c>
    </row>
    <row r="1135" spans="1:10" x14ac:dyDescent="0.35">
      <c r="A1135" t="s">
        <v>16736</v>
      </c>
      <c r="B1135">
        <v>77</v>
      </c>
      <c r="C1135">
        <v>236</v>
      </c>
      <c r="D1135">
        <v>1133</v>
      </c>
      <c r="E1135" t="s">
        <v>311</v>
      </c>
      <c r="F1135" t="s">
        <v>0</v>
      </c>
      <c r="G1135" t="s">
        <v>16737</v>
      </c>
      <c r="H1135" t="s">
        <v>311</v>
      </c>
      <c r="I1135" t="s">
        <v>311</v>
      </c>
      <c r="J1135">
        <v>26</v>
      </c>
    </row>
    <row r="1136" spans="1:10" x14ac:dyDescent="0.35">
      <c r="A1136" t="s">
        <v>16738</v>
      </c>
      <c r="B1136">
        <v>49</v>
      </c>
      <c r="C1136">
        <v>236</v>
      </c>
      <c r="D1136">
        <v>1133</v>
      </c>
      <c r="E1136" t="s">
        <v>311</v>
      </c>
      <c r="F1136" t="s">
        <v>0</v>
      </c>
      <c r="G1136" t="s">
        <v>2472</v>
      </c>
      <c r="H1136" t="s">
        <v>311</v>
      </c>
      <c r="I1136" t="s">
        <v>311</v>
      </c>
      <c r="J1136">
        <v>5</v>
      </c>
    </row>
    <row r="1137" spans="1:10" x14ac:dyDescent="0.35">
      <c r="A1137" t="s">
        <v>16739</v>
      </c>
      <c r="B1137">
        <v>167</v>
      </c>
      <c r="C1137">
        <v>236</v>
      </c>
      <c r="D1137">
        <v>1133</v>
      </c>
      <c r="E1137" t="s">
        <v>334</v>
      </c>
      <c r="F1137" t="s">
        <v>0</v>
      </c>
      <c r="G1137" t="s">
        <v>2053</v>
      </c>
      <c r="H1137">
        <v>0.85399999999999998</v>
      </c>
      <c r="I1137">
        <v>12.27</v>
      </c>
      <c r="J1137">
        <v>23</v>
      </c>
    </row>
    <row r="1138" spans="1:10" x14ac:dyDescent="0.35">
      <c r="A1138" t="s">
        <v>16740</v>
      </c>
      <c r="B1138">
        <v>62</v>
      </c>
      <c r="C1138">
        <v>235</v>
      </c>
      <c r="D1138">
        <v>1137</v>
      </c>
      <c r="E1138" t="s">
        <v>312</v>
      </c>
      <c r="F1138" t="s">
        <v>0</v>
      </c>
      <c r="G1138" t="s">
        <v>16741</v>
      </c>
      <c r="H1138">
        <v>2</v>
      </c>
      <c r="I1138">
        <v>28.38</v>
      </c>
      <c r="J1138">
        <v>21</v>
      </c>
    </row>
    <row r="1139" spans="1:10" x14ac:dyDescent="0.35">
      <c r="A1139" t="s">
        <v>16742</v>
      </c>
      <c r="B1139">
        <v>64</v>
      </c>
      <c r="C1139">
        <v>235</v>
      </c>
      <c r="D1139">
        <v>1137</v>
      </c>
      <c r="E1139" t="s">
        <v>312</v>
      </c>
      <c r="F1139" t="s">
        <v>0</v>
      </c>
      <c r="G1139" t="s">
        <v>4347</v>
      </c>
      <c r="H1139">
        <v>2.0739999999999998</v>
      </c>
      <c r="I1139">
        <v>32.450000000000003</v>
      </c>
      <c r="J1139">
        <v>5</v>
      </c>
    </row>
    <row r="1140" spans="1:10" x14ac:dyDescent="0.35">
      <c r="A1140" t="s">
        <v>16743</v>
      </c>
      <c r="B1140">
        <v>87</v>
      </c>
      <c r="C1140">
        <v>234</v>
      </c>
      <c r="D1140">
        <v>1139</v>
      </c>
      <c r="E1140" t="s">
        <v>334</v>
      </c>
      <c r="F1140" t="s">
        <v>0</v>
      </c>
      <c r="G1140" t="s">
        <v>4204</v>
      </c>
      <c r="H1140">
        <v>1.395</v>
      </c>
      <c r="I1140">
        <v>21.7</v>
      </c>
      <c r="J1140">
        <v>9</v>
      </c>
    </row>
    <row r="1141" spans="1:10" x14ac:dyDescent="0.35">
      <c r="A1141" t="s">
        <v>16744</v>
      </c>
      <c r="B1141">
        <v>276</v>
      </c>
      <c r="C1141">
        <v>234</v>
      </c>
      <c r="D1141">
        <v>1139</v>
      </c>
      <c r="E1141" t="s">
        <v>328</v>
      </c>
      <c r="F1141" t="s">
        <v>0</v>
      </c>
      <c r="G1141" t="s">
        <v>9936</v>
      </c>
      <c r="H1141">
        <v>0.92900000000000005</v>
      </c>
      <c r="I1141">
        <v>73.08</v>
      </c>
      <c r="J1141">
        <v>26</v>
      </c>
    </row>
    <row r="1142" spans="1:10" x14ac:dyDescent="0.35">
      <c r="A1142" t="s">
        <v>16745</v>
      </c>
      <c r="B1142">
        <v>174</v>
      </c>
      <c r="C1142">
        <v>233</v>
      </c>
      <c r="D1142">
        <v>1141</v>
      </c>
      <c r="E1142" t="s">
        <v>312</v>
      </c>
      <c r="F1142" t="s">
        <v>0</v>
      </c>
      <c r="G1142" t="s">
        <v>4090</v>
      </c>
      <c r="H1142">
        <v>1.649</v>
      </c>
      <c r="I1142">
        <v>38.18</v>
      </c>
      <c r="J1142">
        <v>26</v>
      </c>
    </row>
    <row r="1143" spans="1:10" x14ac:dyDescent="0.35">
      <c r="A1143" t="s">
        <v>16746</v>
      </c>
      <c r="B1143">
        <v>103</v>
      </c>
      <c r="C1143">
        <v>233</v>
      </c>
      <c r="D1143">
        <v>1141</v>
      </c>
      <c r="E1143" t="s">
        <v>311</v>
      </c>
      <c r="F1143" t="s">
        <v>0</v>
      </c>
      <c r="G1143" t="s">
        <v>4347</v>
      </c>
      <c r="H1143" t="s">
        <v>311</v>
      </c>
      <c r="I1143" t="s">
        <v>311</v>
      </c>
      <c r="J1143">
        <v>5</v>
      </c>
    </row>
    <row r="1144" spans="1:10" x14ac:dyDescent="0.35">
      <c r="A1144" t="s">
        <v>16747</v>
      </c>
      <c r="B1144">
        <v>70</v>
      </c>
      <c r="C1144">
        <v>233</v>
      </c>
      <c r="D1144">
        <v>1141</v>
      </c>
      <c r="E1144" t="s">
        <v>328</v>
      </c>
      <c r="F1144" t="s">
        <v>0</v>
      </c>
      <c r="G1144" t="s">
        <v>9482</v>
      </c>
      <c r="H1144">
        <v>1.591</v>
      </c>
      <c r="I1144">
        <v>69.64</v>
      </c>
      <c r="J1144">
        <v>9</v>
      </c>
    </row>
    <row r="1145" spans="1:10" x14ac:dyDescent="0.35">
      <c r="A1145" t="s">
        <v>16748</v>
      </c>
      <c r="B1145">
        <v>53</v>
      </c>
      <c r="C1145">
        <v>233</v>
      </c>
      <c r="D1145">
        <v>1141</v>
      </c>
      <c r="E1145" t="s">
        <v>311</v>
      </c>
      <c r="F1145" t="s">
        <v>0</v>
      </c>
      <c r="G1145" t="s">
        <v>2962</v>
      </c>
      <c r="H1145" t="s">
        <v>311</v>
      </c>
      <c r="I1145" t="s">
        <v>311</v>
      </c>
      <c r="J1145">
        <v>53</v>
      </c>
    </row>
    <row r="1146" spans="1:10" x14ac:dyDescent="0.35">
      <c r="A1146" t="s">
        <v>16749</v>
      </c>
      <c r="B1146">
        <v>70</v>
      </c>
      <c r="C1146">
        <v>233</v>
      </c>
      <c r="D1146">
        <v>1141</v>
      </c>
      <c r="E1146" t="s">
        <v>311</v>
      </c>
      <c r="F1146" t="s">
        <v>0</v>
      </c>
      <c r="G1146" t="s">
        <v>4155</v>
      </c>
      <c r="H1146" t="s">
        <v>311</v>
      </c>
      <c r="I1146" t="s">
        <v>311</v>
      </c>
      <c r="J1146">
        <v>15</v>
      </c>
    </row>
    <row r="1147" spans="1:10" x14ac:dyDescent="0.35">
      <c r="A1147" t="s">
        <v>16750</v>
      </c>
      <c r="B1147">
        <v>63</v>
      </c>
      <c r="C1147">
        <v>233</v>
      </c>
      <c r="D1147">
        <v>1141</v>
      </c>
      <c r="E1147" t="s">
        <v>312</v>
      </c>
      <c r="F1147" t="s">
        <v>0</v>
      </c>
      <c r="G1147" t="s">
        <v>16751</v>
      </c>
      <c r="H1147">
        <v>2.133</v>
      </c>
      <c r="I1147">
        <v>28.91</v>
      </c>
      <c r="J1147">
        <v>19</v>
      </c>
    </row>
    <row r="1148" spans="1:10" x14ac:dyDescent="0.35">
      <c r="A1148" t="s">
        <v>16752</v>
      </c>
      <c r="B1148">
        <v>64</v>
      </c>
      <c r="C1148">
        <v>232</v>
      </c>
      <c r="D1148">
        <v>1147</v>
      </c>
      <c r="E1148" t="s">
        <v>319</v>
      </c>
      <c r="F1148" t="s">
        <v>0</v>
      </c>
      <c r="G1148" t="s">
        <v>16753</v>
      </c>
      <c r="H1148">
        <v>2.4260000000000002</v>
      </c>
      <c r="I1148">
        <v>67.47</v>
      </c>
      <c r="J1148">
        <v>4</v>
      </c>
    </row>
    <row r="1149" spans="1:10" x14ac:dyDescent="0.35">
      <c r="A1149" t="s">
        <v>16754</v>
      </c>
      <c r="B1149">
        <v>164</v>
      </c>
      <c r="C1149">
        <v>232</v>
      </c>
      <c r="D1149">
        <v>1147</v>
      </c>
      <c r="E1149" t="s">
        <v>334</v>
      </c>
      <c r="F1149" t="s">
        <v>0</v>
      </c>
      <c r="G1149" t="s">
        <v>6532</v>
      </c>
      <c r="H1149">
        <v>0.84199999999999997</v>
      </c>
      <c r="I1149">
        <v>5.77</v>
      </c>
      <c r="J1149">
        <v>32</v>
      </c>
    </row>
    <row r="1150" spans="1:10" x14ac:dyDescent="0.35">
      <c r="A1150" t="s">
        <v>16755</v>
      </c>
      <c r="B1150">
        <v>134</v>
      </c>
      <c r="C1150">
        <v>232</v>
      </c>
      <c r="D1150">
        <v>1147</v>
      </c>
      <c r="E1150" t="s">
        <v>328</v>
      </c>
      <c r="F1150" t="s">
        <v>0</v>
      </c>
      <c r="G1150" t="s">
        <v>16058</v>
      </c>
      <c r="H1150">
        <v>1.167</v>
      </c>
      <c r="I1150">
        <v>54.65</v>
      </c>
      <c r="J1150">
        <v>44</v>
      </c>
    </row>
    <row r="1151" spans="1:10" x14ac:dyDescent="0.35">
      <c r="A1151" t="s">
        <v>16756</v>
      </c>
      <c r="B1151">
        <v>79</v>
      </c>
      <c r="C1151">
        <v>231</v>
      </c>
      <c r="D1151">
        <v>1150</v>
      </c>
      <c r="E1151" t="s">
        <v>311</v>
      </c>
      <c r="F1151" t="s">
        <v>0</v>
      </c>
      <c r="G1151" t="s">
        <v>1940</v>
      </c>
      <c r="H1151" t="s">
        <v>311</v>
      </c>
      <c r="I1151" t="s">
        <v>311</v>
      </c>
      <c r="J1151">
        <v>79</v>
      </c>
    </row>
    <row r="1152" spans="1:10" x14ac:dyDescent="0.35">
      <c r="A1152" t="s">
        <v>16757</v>
      </c>
      <c r="B1152">
        <v>80</v>
      </c>
      <c r="C1152">
        <v>231</v>
      </c>
      <c r="D1152">
        <v>1150</v>
      </c>
      <c r="E1152" t="s">
        <v>328</v>
      </c>
      <c r="F1152" t="s">
        <v>0</v>
      </c>
      <c r="G1152" t="s">
        <v>3026</v>
      </c>
      <c r="H1152">
        <v>2.5430000000000001</v>
      </c>
      <c r="I1152">
        <v>53</v>
      </c>
      <c r="J1152">
        <v>26</v>
      </c>
    </row>
    <row r="1153" spans="1:10" x14ac:dyDescent="0.35">
      <c r="A1153" t="s">
        <v>16758</v>
      </c>
      <c r="B1153">
        <v>60</v>
      </c>
      <c r="C1153">
        <v>231</v>
      </c>
      <c r="D1153">
        <v>1150</v>
      </c>
      <c r="E1153" t="s">
        <v>311</v>
      </c>
      <c r="F1153" t="s">
        <v>0</v>
      </c>
      <c r="G1153" t="s">
        <v>1693</v>
      </c>
      <c r="H1153" t="s">
        <v>311</v>
      </c>
      <c r="I1153" t="s">
        <v>311</v>
      </c>
      <c r="J1153">
        <v>59</v>
      </c>
    </row>
    <row r="1154" spans="1:10" x14ac:dyDescent="0.35">
      <c r="A1154" t="s">
        <v>16759</v>
      </c>
      <c r="B1154">
        <v>68</v>
      </c>
      <c r="C1154">
        <v>231</v>
      </c>
      <c r="D1154">
        <v>1150</v>
      </c>
      <c r="E1154" t="s">
        <v>312</v>
      </c>
      <c r="F1154" t="s">
        <v>0</v>
      </c>
      <c r="G1154" t="s">
        <v>2053</v>
      </c>
      <c r="H1154">
        <v>1.8089999999999999</v>
      </c>
      <c r="I1154">
        <v>41.56</v>
      </c>
      <c r="J1154">
        <v>68</v>
      </c>
    </row>
    <row r="1155" spans="1:10" x14ac:dyDescent="0.35">
      <c r="A1155" t="s">
        <v>16760</v>
      </c>
      <c r="B1155">
        <v>65</v>
      </c>
      <c r="C1155">
        <v>230</v>
      </c>
      <c r="D1155">
        <v>1154</v>
      </c>
      <c r="E1155" t="s">
        <v>311</v>
      </c>
      <c r="F1155" t="s">
        <v>0</v>
      </c>
      <c r="G1155" t="s">
        <v>3038</v>
      </c>
      <c r="H1155" t="s">
        <v>311</v>
      </c>
      <c r="I1155" t="s">
        <v>311</v>
      </c>
      <c r="J1155">
        <v>5</v>
      </c>
    </row>
    <row r="1156" spans="1:10" x14ac:dyDescent="0.35">
      <c r="A1156" t="s">
        <v>16761</v>
      </c>
      <c r="B1156">
        <v>39</v>
      </c>
      <c r="C1156">
        <v>230</v>
      </c>
      <c r="D1156">
        <v>1154</v>
      </c>
      <c r="E1156" t="s">
        <v>311</v>
      </c>
      <c r="F1156" t="s">
        <v>0</v>
      </c>
      <c r="G1156" t="s">
        <v>3375</v>
      </c>
      <c r="H1156" t="s">
        <v>311</v>
      </c>
      <c r="I1156" t="s">
        <v>311</v>
      </c>
      <c r="J1156">
        <v>15</v>
      </c>
    </row>
    <row r="1157" spans="1:10" x14ac:dyDescent="0.35">
      <c r="A1157" t="s">
        <v>16762</v>
      </c>
      <c r="B1157">
        <v>69</v>
      </c>
      <c r="C1157">
        <v>230</v>
      </c>
      <c r="D1157">
        <v>1154</v>
      </c>
      <c r="E1157" t="s">
        <v>312</v>
      </c>
      <c r="F1157" t="s">
        <v>0</v>
      </c>
      <c r="G1157" t="s">
        <v>14029</v>
      </c>
      <c r="H1157">
        <v>1.585</v>
      </c>
      <c r="I1157">
        <v>22.49</v>
      </c>
      <c r="J1157">
        <v>22</v>
      </c>
    </row>
    <row r="1158" spans="1:10" x14ac:dyDescent="0.35">
      <c r="A1158" t="s">
        <v>16763</v>
      </c>
      <c r="B1158">
        <v>78</v>
      </c>
      <c r="C1158">
        <v>229</v>
      </c>
      <c r="D1158">
        <v>1157</v>
      </c>
      <c r="E1158" t="s">
        <v>334</v>
      </c>
      <c r="F1158" t="s">
        <v>0</v>
      </c>
      <c r="G1158" t="s">
        <v>7676</v>
      </c>
      <c r="H1158">
        <v>1.2529999999999999</v>
      </c>
      <c r="I1158">
        <v>17.05</v>
      </c>
      <c r="J1158">
        <v>2</v>
      </c>
    </row>
    <row r="1159" spans="1:10" x14ac:dyDescent="0.35">
      <c r="A1159" t="s">
        <v>16764</v>
      </c>
      <c r="B1159">
        <v>111</v>
      </c>
      <c r="C1159">
        <v>228</v>
      </c>
      <c r="D1159">
        <v>1158</v>
      </c>
      <c r="E1159" t="s">
        <v>311</v>
      </c>
      <c r="F1159" t="s">
        <v>0</v>
      </c>
      <c r="G1159" t="s">
        <v>8272</v>
      </c>
      <c r="H1159" t="s">
        <v>311</v>
      </c>
      <c r="I1159" t="s">
        <v>311</v>
      </c>
      <c r="J1159">
        <v>28</v>
      </c>
    </row>
    <row r="1160" spans="1:10" x14ac:dyDescent="0.35">
      <c r="A1160" t="s">
        <v>16765</v>
      </c>
      <c r="B1160">
        <v>96</v>
      </c>
      <c r="C1160">
        <v>227</v>
      </c>
      <c r="D1160">
        <v>1159</v>
      </c>
      <c r="E1160" t="s">
        <v>312</v>
      </c>
      <c r="F1160" t="s">
        <v>0</v>
      </c>
      <c r="G1160" t="s">
        <v>8186</v>
      </c>
      <c r="H1160">
        <v>1.226</v>
      </c>
      <c r="I1160">
        <v>25.52</v>
      </c>
      <c r="J1160">
        <v>17</v>
      </c>
    </row>
    <row r="1161" spans="1:10" x14ac:dyDescent="0.35">
      <c r="A1161" t="s">
        <v>16766</v>
      </c>
      <c r="B1161">
        <v>85</v>
      </c>
      <c r="C1161">
        <v>226</v>
      </c>
      <c r="D1161">
        <v>1160</v>
      </c>
      <c r="E1161" t="s">
        <v>334</v>
      </c>
      <c r="F1161" t="s">
        <v>0</v>
      </c>
      <c r="G1161" t="s">
        <v>1967</v>
      </c>
      <c r="H1161">
        <v>1.8160000000000001</v>
      </c>
      <c r="I1161">
        <v>17.82</v>
      </c>
      <c r="J1161">
        <v>23</v>
      </c>
    </row>
    <row r="1162" spans="1:10" x14ac:dyDescent="0.35">
      <c r="A1162" t="s">
        <v>16767</v>
      </c>
      <c r="B1162">
        <v>56</v>
      </c>
      <c r="C1162">
        <v>225</v>
      </c>
      <c r="D1162">
        <v>1161</v>
      </c>
      <c r="E1162" t="s">
        <v>334</v>
      </c>
      <c r="F1162" t="s">
        <v>0</v>
      </c>
      <c r="G1162" t="s">
        <v>1693</v>
      </c>
      <c r="H1162">
        <v>2.14</v>
      </c>
      <c r="I1162">
        <v>21.68</v>
      </c>
      <c r="J1162">
        <v>2</v>
      </c>
    </row>
    <row r="1163" spans="1:10" x14ac:dyDescent="0.35">
      <c r="A1163" t="s">
        <v>16768</v>
      </c>
      <c r="B1163">
        <v>84</v>
      </c>
      <c r="C1163">
        <v>225</v>
      </c>
      <c r="D1163">
        <v>1161</v>
      </c>
      <c r="E1163" t="s">
        <v>311</v>
      </c>
      <c r="F1163" t="s">
        <v>0</v>
      </c>
      <c r="G1163" t="s">
        <v>7281</v>
      </c>
      <c r="H1163" t="s">
        <v>311</v>
      </c>
      <c r="I1163" t="s">
        <v>311</v>
      </c>
      <c r="J1163">
        <v>10</v>
      </c>
    </row>
    <row r="1164" spans="1:10" x14ac:dyDescent="0.35">
      <c r="A1164" t="s">
        <v>16769</v>
      </c>
      <c r="B1164">
        <v>66</v>
      </c>
      <c r="C1164">
        <v>225</v>
      </c>
      <c r="D1164">
        <v>1161</v>
      </c>
      <c r="E1164" t="s">
        <v>311</v>
      </c>
      <c r="F1164" t="s">
        <v>0</v>
      </c>
      <c r="G1164" t="s">
        <v>4022</v>
      </c>
      <c r="H1164" t="s">
        <v>311</v>
      </c>
      <c r="I1164" t="s">
        <v>311</v>
      </c>
      <c r="J1164">
        <v>24</v>
      </c>
    </row>
    <row r="1165" spans="1:10" x14ac:dyDescent="0.35">
      <c r="A1165" t="s">
        <v>16770</v>
      </c>
      <c r="B1165">
        <v>70</v>
      </c>
      <c r="C1165">
        <v>225</v>
      </c>
      <c r="D1165">
        <v>1161</v>
      </c>
      <c r="E1165" t="s">
        <v>334</v>
      </c>
      <c r="F1165" t="s">
        <v>0</v>
      </c>
      <c r="G1165" t="s">
        <v>16771</v>
      </c>
      <c r="H1165">
        <v>1.6519999999999999</v>
      </c>
      <c r="I1165">
        <v>12.71</v>
      </c>
      <c r="J1165">
        <v>20</v>
      </c>
    </row>
    <row r="1166" spans="1:10" x14ac:dyDescent="0.35">
      <c r="A1166" t="s">
        <v>16772</v>
      </c>
      <c r="B1166">
        <v>189</v>
      </c>
      <c r="C1166">
        <v>223</v>
      </c>
      <c r="D1166">
        <v>1165</v>
      </c>
      <c r="E1166" t="s">
        <v>334</v>
      </c>
      <c r="F1166" t="s">
        <v>0</v>
      </c>
      <c r="G1166" t="s">
        <v>2590</v>
      </c>
      <c r="H1166">
        <v>0.62</v>
      </c>
      <c r="I1166">
        <v>13.33</v>
      </c>
      <c r="J1166">
        <v>187</v>
      </c>
    </row>
    <row r="1167" spans="1:10" x14ac:dyDescent="0.35">
      <c r="A1167" t="s">
        <v>16773</v>
      </c>
      <c r="B1167">
        <v>111</v>
      </c>
      <c r="C1167">
        <v>223</v>
      </c>
      <c r="D1167">
        <v>1165</v>
      </c>
      <c r="E1167" t="s">
        <v>334</v>
      </c>
      <c r="F1167" t="s">
        <v>0</v>
      </c>
      <c r="G1167" t="s">
        <v>3026</v>
      </c>
      <c r="H1167">
        <v>1.069</v>
      </c>
      <c r="I1167">
        <v>9.5500000000000007</v>
      </c>
      <c r="J1167">
        <v>37</v>
      </c>
    </row>
    <row r="1168" spans="1:10" x14ac:dyDescent="0.35">
      <c r="A1168" t="s">
        <v>16774</v>
      </c>
      <c r="B1168">
        <v>136</v>
      </c>
      <c r="C1168">
        <v>221</v>
      </c>
      <c r="D1168">
        <v>1167</v>
      </c>
      <c r="E1168" t="s">
        <v>311</v>
      </c>
      <c r="F1168" t="s">
        <v>0</v>
      </c>
      <c r="G1168" t="s">
        <v>2959</v>
      </c>
      <c r="H1168" t="s">
        <v>311</v>
      </c>
      <c r="I1168" t="s">
        <v>311</v>
      </c>
      <c r="J1168">
        <v>33</v>
      </c>
    </row>
    <row r="1169" spans="1:10" x14ac:dyDescent="0.35">
      <c r="A1169" t="s">
        <v>16775</v>
      </c>
      <c r="B1169">
        <v>85</v>
      </c>
      <c r="C1169">
        <v>221</v>
      </c>
      <c r="D1169">
        <v>1167</v>
      </c>
      <c r="E1169" t="s">
        <v>311</v>
      </c>
      <c r="F1169" t="s">
        <v>0</v>
      </c>
      <c r="G1169" t="s">
        <v>3026</v>
      </c>
      <c r="H1169" t="s">
        <v>311</v>
      </c>
      <c r="I1169" t="s">
        <v>311</v>
      </c>
      <c r="J1169">
        <v>12</v>
      </c>
    </row>
    <row r="1170" spans="1:10" x14ac:dyDescent="0.35">
      <c r="A1170" t="s">
        <v>16776</v>
      </c>
      <c r="B1170">
        <v>104</v>
      </c>
      <c r="C1170">
        <v>221</v>
      </c>
      <c r="D1170">
        <v>1167</v>
      </c>
      <c r="E1170" t="s">
        <v>319</v>
      </c>
      <c r="F1170" t="s">
        <v>0</v>
      </c>
      <c r="G1170" t="s">
        <v>16777</v>
      </c>
      <c r="H1170">
        <v>2.0590000000000002</v>
      </c>
      <c r="I1170">
        <v>66.92</v>
      </c>
      <c r="J1170">
        <v>46</v>
      </c>
    </row>
    <row r="1171" spans="1:10" x14ac:dyDescent="0.35">
      <c r="A1171" t="s">
        <v>16778</v>
      </c>
      <c r="B1171">
        <v>63</v>
      </c>
      <c r="C1171">
        <v>221</v>
      </c>
      <c r="D1171">
        <v>1167</v>
      </c>
      <c r="E1171" t="s">
        <v>311</v>
      </c>
      <c r="F1171" t="s">
        <v>0</v>
      </c>
      <c r="G1171" t="s">
        <v>2131</v>
      </c>
      <c r="H1171" t="s">
        <v>311</v>
      </c>
      <c r="I1171" t="s">
        <v>311</v>
      </c>
      <c r="J1171">
        <v>33</v>
      </c>
    </row>
    <row r="1172" spans="1:10" x14ac:dyDescent="0.35">
      <c r="A1172" t="s">
        <v>16779</v>
      </c>
      <c r="B1172">
        <v>95</v>
      </c>
      <c r="C1172">
        <v>220</v>
      </c>
      <c r="D1172">
        <v>1171</v>
      </c>
      <c r="E1172" t="s">
        <v>311</v>
      </c>
      <c r="F1172" t="s">
        <v>0</v>
      </c>
      <c r="G1172" t="s">
        <v>16183</v>
      </c>
      <c r="H1172" t="s">
        <v>311</v>
      </c>
      <c r="I1172" t="s">
        <v>311</v>
      </c>
      <c r="J1172">
        <v>20</v>
      </c>
    </row>
    <row r="1173" spans="1:10" x14ac:dyDescent="0.35">
      <c r="A1173" t="s">
        <v>16780</v>
      </c>
      <c r="B1173">
        <v>52</v>
      </c>
      <c r="C1173">
        <v>220</v>
      </c>
      <c r="D1173">
        <v>1171</v>
      </c>
      <c r="E1173" t="s">
        <v>311</v>
      </c>
      <c r="F1173" t="s">
        <v>0</v>
      </c>
      <c r="G1173" t="s">
        <v>3026</v>
      </c>
      <c r="H1173" t="s">
        <v>311</v>
      </c>
      <c r="I1173" t="s">
        <v>311</v>
      </c>
      <c r="J1173">
        <v>16</v>
      </c>
    </row>
    <row r="1174" spans="1:10" x14ac:dyDescent="0.35">
      <c r="A1174" t="s">
        <v>16781</v>
      </c>
      <c r="B1174">
        <v>78</v>
      </c>
      <c r="C1174">
        <v>220</v>
      </c>
      <c r="D1174">
        <v>1171</v>
      </c>
      <c r="E1174" t="s">
        <v>311</v>
      </c>
      <c r="F1174" t="s">
        <v>0</v>
      </c>
      <c r="G1174" t="s">
        <v>2760</v>
      </c>
      <c r="H1174" t="s">
        <v>311</v>
      </c>
      <c r="I1174" t="s">
        <v>311</v>
      </c>
      <c r="J1174">
        <v>19</v>
      </c>
    </row>
    <row r="1175" spans="1:10" x14ac:dyDescent="0.35">
      <c r="A1175" t="s">
        <v>16782</v>
      </c>
      <c r="B1175">
        <v>78</v>
      </c>
      <c r="C1175">
        <v>219</v>
      </c>
      <c r="D1175">
        <v>1174</v>
      </c>
      <c r="E1175" t="s">
        <v>334</v>
      </c>
      <c r="F1175" t="s">
        <v>0</v>
      </c>
      <c r="G1175" t="s">
        <v>2811</v>
      </c>
      <c r="H1175">
        <v>2.056</v>
      </c>
      <c r="I1175">
        <v>23.24</v>
      </c>
      <c r="J1175">
        <v>17</v>
      </c>
    </row>
    <row r="1176" spans="1:10" x14ac:dyDescent="0.35">
      <c r="A1176" t="s">
        <v>16783</v>
      </c>
      <c r="B1176">
        <v>102</v>
      </c>
      <c r="C1176">
        <v>218</v>
      </c>
      <c r="D1176">
        <v>1175</v>
      </c>
      <c r="E1176" t="s">
        <v>312</v>
      </c>
      <c r="F1176" t="s">
        <v>0</v>
      </c>
      <c r="G1176" t="s">
        <v>7781</v>
      </c>
      <c r="H1176">
        <v>1.4810000000000001</v>
      </c>
      <c r="I1176">
        <v>30.77</v>
      </c>
      <c r="J1176">
        <v>27</v>
      </c>
    </row>
    <row r="1177" spans="1:10" x14ac:dyDescent="0.35">
      <c r="A1177" t="s">
        <v>16784</v>
      </c>
      <c r="B1177">
        <v>70</v>
      </c>
      <c r="C1177">
        <v>218</v>
      </c>
      <c r="D1177">
        <v>1175</v>
      </c>
      <c r="E1177" t="s">
        <v>312</v>
      </c>
      <c r="F1177" t="s">
        <v>0</v>
      </c>
      <c r="G1177" t="s">
        <v>2124</v>
      </c>
      <c r="H1177">
        <v>1.966</v>
      </c>
      <c r="I1177">
        <v>23.36</v>
      </c>
      <c r="J1177">
        <v>13</v>
      </c>
    </row>
    <row r="1178" spans="1:10" x14ac:dyDescent="0.35">
      <c r="A1178" t="s">
        <v>16785</v>
      </c>
      <c r="B1178">
        <v>93</v>
      </c>
      <c r="C1178">
        <v>217</v>
      </c>
      <c r="D1178">
        <v>1177</v>
      </c>
      <c r="E1178" t="s">
        <v>334</v>
      </c>
      <c r="F1178" t="s">
        <v>0</v>
      </c>
      <c r="G1178" t="s">
        <v>6894</v>
      </c>
      <c r="H1178">
        <v>1.159</v>
      </c>
      <c r="I1178">
        <v>13.03</v>
      </c>
      <c r="J1178">
        <v>3</v>
      </c>
    </row>
    <row r="1179" spans="1:10" x14ac:dyDescent="0.35">
      <c r="A1179" t="s">
        <v>16786</v>
      </c>
      <c r="B1179">
        <v>115</v>
      </c>
      <c r="C1179">
        <v>217</v>
      </c>
      <c r="D1179">
        <v>1177</v>
      </c>
      <c r="E1179" t="s">
        <v>311</v>
      </c>
      <c r="F1179" t="s">
        <v>0</v>
      </c>
      <c r="G1179" t="s">
        <v>3026</v>
      </c>
      <c r="H1179" t="s">
        <v>311</v>
      </c>
      <c r="I1179" t="s">
        <v>311</v>
      </c>
      <c r="J1179">
        <v>41</v>
      </c>
    </row>
    <row r="1180" spans="1:10" x14ac:dyDescent="0.35">
      <c r="A1180" t="s">
        <v>16787</v>
      </c>
      <c r="B1180">
        <v>51</v>
      </c>
      <c r="C1180">
        <v>216</v>
      </c>
      <c r="D1180">
        <v>1179</v>
      </c>
      <c r="E1180" t="s">
        <v>328</v>
      </c>
      <c r="F1180" t="s">
        <v>0</v>
      </c>
      <c r="G1180" t="s">
        <v>2448</v>
      </c>
      <c r="H1180">
        <v>2.4</v>
      </c>
      <c r="I1180">
        <v>51.63</v>
      </c>
      <c r="J1180">
        <v>20</v>
      </c>
    </row>
    <row r="1181" spans="1:10" x14ac:dyDescent="0.35">
      <c r="A1181" t="s">
        <v>16788</v>
      </c>
      <c r="B1181">
        <v>84</v>
      </c>
      <c r="C1181">
        <v>216</v>
      </c>
      <c r="D1181">
        <v>1179</v>
      </c>
      <c r="E1181" t="s">
        <v>311</v>
      </c>
      <c r="F1181" t="s">
        <v>0</v>
      </c>
      <c r="G1181" t="s">
        <v>14575</v>
      </c>
      <c r="H1181" t="s">
        <v>311</v>
      </c>
      <c r="I1181" t="s">
        <v>311</v>
      </c>
      <c r="J1181">
        <v>23</v>
      </c>
    </row>
    <row r="1182" spans="1:10" x14ac:dyDescent="0.35">
      <c r="A1182" t="s">
        <v>16789</v>
      </c>
      <c r="B1182">
        <v>44</v>
      </c>
      <c r="C1182">
        <v>215</v>
      </c>
      <c r="D1182">
        <v>1181</v>
      </c>
      <c r="E1182" t="s">
        <v>311</v>
      </c>
      <c r="F1182" t="s">
        <v>0</v>
      </c>
      <c r="G1182" t="s">
        <v>2739</v>
      </c>
      <c r="H1182" t="s">
        <v>311</v>
      </c>
      <c r="I1182" t="s">
        <v>311</v>
      </c>
      <c r="J1182">
        <v>12</v>
      </c>
    </row>
    <row r="1183" spans="1:10" x14ac:dyDescent="0.35">
      <c r="A1183" t="s">
        <v>16790</v>
      </c>
      <c r="B1183">
        <v>27</v>
      </c>
      <c r="C1183">
        <v>215</v>
      </c>
      <c r="D1183">
        <v>1181</v>
      </c>
      <c r="E1183" t="s">
        <v>319</v>
      </c>
      <c r="F1183" t="s">
        <v>0</v>
      </c>
      <c r="G1183" t="s">
        <v>1825</v>
      </c>
      <c r="H1183">
        <v>5.476</v>
      </c>
      <c r="I1183">
        <v>92.39</v>
      </c>
      <c r="J1183">
        <v>6</v>
      </c>
    </row>
    <row r="1184" spans="1:10" x14ac:dyDescent="0.35">
      <c r="A1184" t="s">
        <v>16791</v>
      </c>
      <c r="B1184">
        <v>70</v>
      </c>
      <c r="C1184">
        <v>215</v>
      </c>
      <c r="D1184">
        <v>1181</v>
      </c>
      <c r="E1184" t="s">
        <v>311</v>
      </c>
      <c r="F1184" t="s">
        <v>0</v>
      </c>
      <c r="G1184" t="s">
        <v>3819</v>
      </c>
      <c r="H1184" t="s">
        <v>311</v>
      </c>
      <c r="I1184" t="s">
        <v>311</v>
      </c>
      <c r="J1184">
        <v>16</v>
      </c>
    </row>
    <row r="1185" spans="1:10" x14ac:dyDescent="0.35">
      <c r="A1185" t="s">
        <v>16792</v>
      </c>
      <c r="B1185">
        <v>68</v>
      </c>
      <c r="C1185">
        <v>215</v>
      </c>
      <c r="D1185">
        <v>1181</v>
      </c>
      <c r="E1185" t="s">
        <v>311</v>
      </c>
      <c r="F1185" t="s">
        <v>0</v>
      </c>
      <c r="G1185" t="s">
        <v>7560</v>
      </c>
      <c r="H1185" t="s">
        <v>311</v>
      </c>
      <c r="I1185" t="s">
        <v>311</v>
      </c>
      <c r="J1185">
        <v>13</v>
      </c>
    </row>
    <row r="1186" spans="1:10" x14ac:dyDescent="0.35">
      <c r="A1186" t="s">
        <v>16793</v>
      </c>
      <c r="B1186">
        <v>195</v>
      </c>
      <c r="C1186">
        <v>215</v>
      </c>
      <c r="D1186">
        <v>1181</v>
      </c>
      <c r="E1186" t="s">
        <v>312</v>
      </c>
      <c r="F1186" t="s">
        <v>0</v>
      </c>
      <c r="G1186" t="s">
        <v>9482</v>
      </c>
      <c r="H1186">
        <v>0.86399999999999999</v>
      </c>
      <c r="I1186">
        <v>35.119999999999997</v>
      </c>
      <c r="J1186">
        <v>32</v>
      </c>
    </row>
    <row r="1187" spans="1:10" x14ac:dyDescent="0.35">
      <c r="A1187" t="s">
        <v>16794</v>
      </c>
      <c r="B1187">
        <v>70</v>
      </c>
      <c r="C1187">
        <v>215</v>
      </c>
      <c r="D1187">
        <v>1181</v>
      </c>
      <c r="E1187" t="s">
        <v>328</v>
      </c>
      <c r="F1187" t="s">
        <v>0</v>
      </c>
      <c r="G1187" t="s">
        <v>3042</v>
      </c>
      <c r="H1187">
        <v>4.1079999999999997</v>
      </c>
      <c r="I1187">
        <v>59.7</v>
      </c>
      <c r="J1187">
        <v>22</v>
      </c>
    </row>
    <row r="1188" spans="1:10" x14ac:dyDescent="0.35">
      <c r="A1188" t="s">
        <v>16795</v>
      </c>
      <c r="B1188">
        <v>86</v>
      </c>
      <c r="C1188">
        <v>215</v>
      </c>
      <c r="D1188">
        <v>1181</v>
      </c>
      <c r="E1188" t="s">
        <v>311</v>
      </c>
      <c r="F1188" t="s">
        <v>0</v>
      </c>
      <c r="G1188" t="s">
        <v>3026</v>
      </c>
      <c r="H1188" t="s">
        <v>311</v>
      </c>
      <c r="I1188" t="s">
        <v>311</v>
      </c>
      <c r="J1188">
        <v>42</v>
      </c>
    </row>
    <row r="1189" spans="1:10" x14ac:dyDescent="0.35">
      <c r="A1189" t="s">
        <v>16796</v>
      </c>
      <c r="B1189">
        <v>46</v>
      </c>
      <c r="C1189">
        <v>214</v>
      </c>
      <c r="D1189">
        <v>1188</v>
      </c>
      <c r="E1189" t="s">
        <v>312</v>
      </c>
      <c r="F1189" t="s">
        <v>0</v>
      </c>
      <c r="G1189" t="s">
        <v>2167</v>
      </c>
      <c r="H1189">
        <v>2.3570000000000002</v>
      </c>
      <c r="I1189">
        <v>45.26</v>
      </c>
      <c r="J1189">
        <v>46</v>
      </c>
    </row>
    <row r="1190" spans="1:10" x14ac:dyDescent="0.35">
      <c r="A1190" t="s">
        <v>16797</v>
      </c>
      <c r="B1190">
        <v>40</v>
      </c>
      <c r="C1190">
        <v>214</v>
      </c>
      <c r="D1190">
        <v>1188</v>
      </c>
      <c r="E1190" t="s">
        <v>311</v>
      </c>
      <c r="F1190" t="s">
        <v>0</v>
      </c>
      <c r="G1190" t="s">
        <v>3926</v>
      </c>
      <c r="H1190" t="s">
        <v>311</v>
      </c>
      <c r="I1190" t="s">
        <v>311</v>
      </c>
      <c r="J1190">
        <v>2</v>
      </c>
    </row>
    <row r="1191" spans="1:10" x14ac:dyDescent="0.35">
      <c r="A1191" t="s">
        <v>16798</v>
      </c>
      <c r="B1191">
        <v>46</v>
      </c>
      <c r="C1191">
        <v>214</v>
      </c>
      <c r="D1191">
        <v>1188</v>
      </c>
      <c r="E1191" t="s">
        <v>311</v>
      </c>
      <c r="F1191" t="s">
        <v>0</v>
      </c>
      <c r="G1191" t="s">
        <v>3513</v>
      </c>
      <c r="H1191" t="s">
        <v>311</v>
      </c>
      <c r="I1191" t="s">
        <v>311</v>
      </c>
      <c r="J1191">
        <v>4</v>
      </c>
    </row>
    <row r="1192" spans="1:10" x14ac:dyDescent="0.35">
      <c r="A1192" t="s">
        <v>16799</v>
      </c>
      <c r="B1192">
        <v>190</v>
      </c>
      <c r="C1192">
        <v>214</v>
      </c>
      <c r="D1192">
        <v>1188</v>
      </c>
      <c r="E1192" t="s">
        <v>328</v>
      </c>
      <c r="F1192" t="s">
        <v>0</v>
      </c>
      <c r="G1192" t="s">
        <v>16339</v>
      </c>
      <c r="H1192">
        <v>1.208</v>
      </c>
      <c r="I1192">
        <v>35.299999999999997</v>
      </c>
      <c r="J1192">
        <v>34</v>
      </c>
    </row>
    <row r="1193" spans="1:10" x14ac:dyDescent="0.35">
      <c r="A1193" t="s">
        <v>16800</v>
      </c>
      <c r="B1193">
        <v>140</v>
      </c>
      <c r="C1193">
        <v>214</v>
      </c>
      <c r="D1193">
        <v>1188</v>
      </c>
      <c r="E1193" t="s">
        <v>319</v>
      </c>
      <c r="F1193" t="s">
        <v>0</v>
      </c>
      <c r="G1193" t="s">
        <v>16801</v>
      </c>
      <c r="H1193">
        <v>2.1389999999999998</v>
      </c>
      <c r="I1193">
        <v>60.26</v>
      </c>
      <c r="J1193">
        <v>29</v>
      </c>
    </row>
    <row r="1194" spans="1:10" x14ac:dyDescent="0.35">
      <c r="A1194" t="s">
        <v>16802</v>
      </c>
      <c r="B1194">
        <v>38</v>
      </c>
      <c r="C1194">
        <v>213</v>
      </c>
      <c r="D1194">
        <v>1193</v>
      </c>
      <c r="E1194" t="s">
        <v>311</v>
      </c>
      <c r="F1194" t="s">
        <v>0</v>
      </c>
      <c r="G1194" t="s">
        <v>1876</v>
      </c>
      <c r="H1194" t="s">
        <v>311</v>
      </c>
      <c r="I1194" t="s">
        <v>311</v>
      </c>
      <c r="J1194">
        <v>37</v>
      </c>
    </row>
    <row r="1195" spans="1:10" x14ac:dyDescent="0.35">
      <c r="A1195" t="s">
        <v>16803</v>
      </c>
      <c r="B1195">
        <v>153</v>
      </c>
      <c r="C1195">
        <v>212</v>
      </c>
      <c r="D1195">
        <v>1194</v>
      </c>
      <c r="E1195" t="s">
        <v>311</v>
      </c>
      <c r="F1195" t="s">
        <v>0</v>
      </c>
      <c r="G1195" t="s">
        <v>3704</v>
      </c>
      <c r="H1195" t="s">
        <v>311</v>
      </c>
      <c r="I1195" t="s">
        <v>311</v>
      </c>
      <c r="J1195">
        <v>51</v>
      </c>
    </row>
    <row r="1196" spans="1:10" x14ac:dyDescent="0.35">
      <c r="A1196" t="s">
        <v>16804</v>
      </c>
      <c r="B1196">
        <v>27</v>
      </c>
      <c r="C1196">
        <v>212</v>
      </c>
      <c r="D1196">
        <v>1194</v>
      </c>
      <c r="E1196" t="s">
        <v>311</v>
      </c>
      <c r="F1196" t="s">
        <v>0</v>
      </c>
      <c r="G1196" t="s">
        <v>1900</v>
      </c>
      <c r="H1196" t="s">
        <v>311</v>
      </c>
      <c r="I1196" t="s">
        <v>311</v>
      </c>
      <c r="J1196">
        <v>27</v>
      </c>
    </row>
    <row r="1197" spans="1:10" x14ac:dyDescent="0.35">
      <c r="A1197" t="s">
        <v>16805</v>
      </c>
      <c r="B1197">
        <v>79</v>
      </c>
      <c r="C1197">
        <v>211</v>
      </c>
      <c r="D1197">
        <v>1196</v>
      </c>
      <c r="E1197" t="s">
        <v>334</v>
      </c>
      <c r="F1197" t="s">
        <v>0</v>
      </c>
      <c r="G1197" t="s">
        <v>3026</v>
      </c>
      <c r="H1197">
        <v>1.5760000000000001</v>
      </c>
      <c r="I1197">
        <v>20.79</v>
      </c>
      <c r="J1197">
        <v>34</v>
      </c>
    </row>
    <row r="1198" spans="1:10" x14ac:dyDescent="0.35">
      <c r="A1198" t="s">
        <v>16806</v>
      </c>
      <c r="B1198">
        <v>208</v>
      </c>
      <c r="C1198">
        <v>211</v>
      </c>
      <c r="D1198">
        <v>1196</v>
      </c>
      <c r="E1198" t="s">
        <v>312</v>
      </c>
      <c r="F1198" t="s">
        <v>0</v>
      </c>
      <c r="G1198" t="s">
        <v>16807</v>
      </c>
      <c r="H1198">
        <v>0.629</v>
      </c>
      <c r="I1198">
        <v>39.06</v>
      </c>
      <c r="J1198">
        <v>46</v>
      </c>
    </row>
    <row r="1199" spans="1:10" x14ac:dyDescent="0.35">
      <c r="A1199" t="s">
        <v>16808</v>
      </c>
      <c r="B1199">
        <v>125</v>
      </c>
      <c r="C1199">
        <v>211</v>
      </c>
      <c r="D1199">
        <v>1196</v>
      </c>
      <c r="E1199" t="s">
        <v>334</v>
      </c>
      <c r="F1199" t="s">
        <v>0</v>
      </c>
      <c r="G1199" t="s">
        <v>7560</v>
      </c>
      <c r="H1199">
        <v>1.179</v>
      </c>
      <c r="I1199">
        <v>5.81</v>
      </c>
      <c r="J1199">
        <v>31</v>
      </c>
    </row>
    <row r="1200" spans="1:10" x14ac:dyDescent="0.35">
      <c r="A1200" t="s">
        <v>16809</v>
      </c>
      <c r="B1200">
        <v>108</v>
      </c>
      <c r="C1200">
        <v>211</v>
      </c>
      <c r="D1200">
        <v>1196</v>
      </c>
      <c r="E1200" t="s">
        <v>312</v>
      </c>
      <c r="F1200" t="s">
        <v>0</v>
      </c>
      <c r="G1200" t="s">
        <v>9482</v>
      </c>
      <c r="H1200">
        <v>0.99</v>
      </c>
      <c r="I1200">
        <v>39.880000000000003</v>
      </c>
      <c r="J1200">
        <v>20</v>
      </c>
    </row>
    <row r="1201" spans="1:10" x14ac:dyDescent="0.35">
      <c r="A1201" t="s">
        <v>16810</v>
      </c>
      <c r="B1201">
        <v>44</v>
      </c>
      <c r="C1201">
        <v>211</v>
      </c>
      <c r="D1201">
        <v>1196</v>
      </c>
      <c r="E1201" t="s">
        <v>328</v>
      </c>
      <c r="F1201" t="s">
        <v>0</v>
      </c>
      <c r="G1201" t="s">
        <v>6495</v>
      </c>
      <c r="H1201">
        <v>3.1179999999999999</v>
      </c>
      <c r="I1201">
        <v>51.81</v>
      </c>
      <c r="J1201">
        <v>44</v>
      </c>
    </row>
    <row r="1202" spans="1:10" x14ac:dyDescent="0.35">
      <c r="A1202" t="s">
        <v>16811</v>
      </c>
      <c r="B1202">
        <v>60</v>
      </c>
      <c r="C1202">
        <v>210</v>
      </c>
      <c r="D1202">
        <v>1201</v>
      </c>
      <c r="E1202" t="s">
        <v>334</v>
      </c>
      <c r="F1202" t="s">
        <v>0</v>
      </c>
      <c r="G1202" t="s">
        <v>2302</v>
      </c>
      <c r="H1202">
        <v>1.518</v>
      </c>
      <c r="I1202">
        <v>11.54</v>
      </c>
      <c r="J1202">
        <v>8</v>
      </c>
    </row>
    <row r="1203" spans="1:10" x14ac:dyDescent="0.35">
      <c r="A1203" t="s">
        <v>16812</v>
      </c>
      <c r="B1203">
        <v>59</v>
      </c>
      <c r="C1203">
        <v>209</v>
      </c>
      <c r="D1203">
        <v>1202</v>
      </c>
      <c r="E1203" t="s">
        <v>328</v>
      </c>
      <c r="F1203" t="s">
        <v>0</v>
      </c>
      <c r="G1203" t="s">
        <v>7781</v>
      </c>
      <c r="H1203">
        <v>2.1059999999999999</v>
      </c>
      <c r="I1203">
        <v>55.79</v>
      </c>
      <c r="J1203">
        <v>25</v>
      </c>
    </row>
    <row r="1204" spans="1:10" x14ac:dyDescent="0.35">
      <c r="A1204" t="s">
        <v>16813</v>
      </c>
      <c r="B1204">
        <v>87</v>
      </c>
      <c r="C1204">
        <v>209</v>
      </c>
      <c r="D1204">
        <v>1202</v>
      </c>
      <c r="E1204" t="s">
        <v>311</v>
      </c>
      <c r="F1204" t="s">
        <v>0</v>
      </c>
      <c r="G1204" t="s">
        <v>3026</v>
      </c>
      <c r="H1204" t="s">
        <v>311</v>
      </c>
      <c r="I1204" t="s">
        <v>311</v>
      </c>
      <c r="J1204">
        <v>21</v>
      </c>
    </row>
    <row r="1205" spans="1:10" x14ac:dyDescent="0.35">
      <c r="A1205" t="s">
        <v>16814</v>
      </c>
      <c r="B1205">
        <v>98</v>
      </c>
      <c r="C1205">
        <v>209</v>
      </c>
      <c r="D1205">
        <v>1202</v>
      </c>
      <c r="E1205" t="s">
        <v>334</v>
      </c>
      <c r="F1205" t="s">
        <v>0</v>
      </c>
      <c r="G1205" t="s">
        <v>1961</v>
      </c>
      <c r="H1205">
        <v>1.042</v>
      </c>
      <c r="I1205">
        <v>12.86</v>
      </c>
      <c r="J1205">
        <v>2</v>
      </c>
    </row>
    <row r="1206" spans="1:10" x14ac:dyDescent="0.35">
      <c r="A1206" t="s">
        <v>16815</v>
      </c>
      <c r="B1206">
        <v>59</v>
      </c>
      <c r="C1206">
        <v>209</v>
      </c>
      <c r="D1206">
        <v>1202</v>
      </c>
      <c r="E1206" t="s">
        <v>311</v>
      </c>
      <c r="F1206" t="s">
        <v>0</v>
      </c>
      <c r="G1206" t="s">
        <v>4347</v>
      </c>
      <c r="H1206" t="s">
        <v>311</v>
      </c>
      <c r="I1206" t="s">
        <v>311</v>
      </c>
      <c r="J1206">
        <v>19</v>
      </c>
    </row>
    <row r="1207" spans="1:10" x14ac:dyDescent="0.35">
      <c r="A1207" t="s">
        <v>16816</v>
      </c>
      <c r="B1207">
        <v>40</v>
      </c>
      <c r="C1207">
        <v>209</v>
      </c>
      <c r="D1207">
        <v>1202</v>
      </c>
      <c r="E1207" t="s">
        <v>312</v>
      </c>
      <c r="F1207" t="s">
        <v>0</v>
      </c>
      <c r="G1207" t="s">
        <v>4164</v>
      </c>
      <c r="H1207">
        <v>2.2370000000000001</v>
      </c>
      <c r="I1207">
        <v>28.7</v>
      </c>
      <c r="J1207">
        <v>5</v>
      </c>
    </row>
    <row r="1208" spans="1:10" x14ac:dyDescent="0.35">
      <c r="A1208" t="s">
        <v>16817</v>
      </c>
      <c r="B1208">
        <v>70</v>
      </c>
      <c r="C1208">
        <v>209</v>
      </c>
      <c r="D1208">
        <v>1202</v>
      </c>
      <c r="E1208" t="s">
        <v>311</v>
      </c>
      <c r="F1208" t="s">
        <v>0</v>
      </c>
      <c r="G1208" t="s">
        <v>3704</v>
      </c>
      <c r="H1208" t="s">
        <v>311</v>
      </c>
      <c r="I1208" t="s">
        <v>311</v>
      </c>
      <c r="J1208">
        <v>69</v>
      </c>
    </row>
    <row r="1209" spans="1:10" x14ac:dyDescent="0.35">
      <c r="A1209" t="s">
        <v>16818</v>
      </c>
      <c r="B1209">
        <v>42</v>
      </c>
      <c r="C1209">
        <v>208</v>
      </c>
      <c r="D1209">
        <v>1208</v>
      </c>
      <c r="E1209" t="s">
        <v>311</v>
      </c>
      <c r="F1209" t="s">
        <v>0</v>
      </c>
      <c r="G1209" t="s">
        <v>3375</v>
      </c>
      <c r="H1209" t="s">
        <v>311</v>
      </c>
      <c r="I1209" t="s">
        <v>311</v>
      </c>
      <c r="J1209">
        <v>11</v>
      </c>
    </row>
    <row r="1210" spans="1:10" x14ac:dyDescent="0.35">
      <c r="A1210" t="s">
        <v>16819</v>
      </c>
      <c r="B1210">
        <v>73</v>
      </c>
      <c r="C1210">
        <v>208</v>
      </c>
      <c r="D1210">
        <v>1208</v>
      </c>
      <c r="E1210" t="s">
        <v>311</v>
      </c>
      <c r="F1210" t="s">
        <v>0</v>
      </c>
      <c r="G1210" t="s">
        <v>4347</v>
      </c>
      <c r="H1210" t="s">
        <v>311</v>
      </c>
      <c r="I1210" t="s">
        <v>311</v>
      </c>
      <c r="J1210">
        <v>2</v>
      </c>
    </row>
    <row r="1211" spans="1:10" x14ac:dyDescent="0.35">
      <c r="A1211" t="s">
        <v>16820</v>
      </c>
      <c r="B1211">
        <v>63</v>
      </c>
      <c r="C1211">
        <v>208</v>
      </c>
      <c r="D1211">
        <v>1208</v>
      </c>
      <c r="E1211" t="s">
        <v>311</v>
      </c>
      <c r="F1211" t="s">
        <v>0</v>
      </c>
      <c r="G1211" t="s">
        <v>1845</v>
      </c>
      <c r="H1211" t="s">
        <v>311</v>
      </c>
      <c r="I1211" t="s">
        <v>311</v>
      </c>
      <c r="J1211">
        <v>13</v>
      </c>
    </row>
    <row r="1212" spans="1:10" x14ac:dyDescent="0.35">
      <c r="A1212" t="s">
        <v>16821</v>
      </c>
      <c r="B1212">
        <v>30</v>
      </c>
      <c r="C1212">
        <v>207</v>
      </c>
      <c r="D1212">
        <v>1211</v>
      </c>
      <c r="E1212" t="s">
        <v>328</v>
      </c>
      <c r="F1212" t="s">
        <v>0</v>
      </c>
      <c r="G1212" t="s">
        <v>3784</v>
      </c>
      <c r="H1212">
        <v>4.1539999999999999</v>
      </c>
      <c r="I1212">
        <v>72.44</v>
      </c>
      <c r="J1212">
        <v>13</v>
      </c>
    </row>
    <row r="1213" spans="1:10" x14ac:dyDescent="0.35">
      <c r="A1213" t="s">
        <v>16822</v>
      </c>
      <c r="B1213">
        <v>69</v>
      </c>
      <c r="C1213">
        <v>207</v>
      </c>
      <c r="D1213">
        <v>1211</v>
      </c>
      <c r="E1213" t="s">
        <v>311</v>
      </c>
      <c r="F1213" t="s">
        <v>0</v>
      </c>
      <c r="G1213" t="s">
        <v>3926</v>
      </c>
      <c r="H1213" t="s">
        <v>311</v>
      </c>
      <c r="I1213" t="s">
        <v>311</v>
      </c>
      <c r="J1213">
        <v>13</v>
      </c>
    </row>
    <row r="1214" spans="1:10" x14ac:dyDescent="0.35">
      <c r="A1214" t="s">
        <v>16823</v>
      </c>
      <c r="B1214">
        <v>58</v>
      </c>
      <c r="C1214">
        <v>206</v>
      </c>
      <c r="D1214">
        <v>1213</v>
      </c>
      <c r="E1214" t="s">
        <v>328</v>
      </c>
      <c r="F1214" t="s">
        <v>0</v>
      </c>
      <c r="G1214" t="s">
        <v>8020</v>
      </c>
      <c r="H1214">
        <v>2.2549999999999999</v>
      </c>
      <c r="I1214">
        <v>59.38</v>
      </c>
      <c r="J1214">
        <v>46</v>
      </c>
    </row>
    <row r="1215" spans="1:10" x14ac:dyDescent="0.35">
      <c r="A1215" t="s">
        <v>16824</v>
      </c>
      <c r="B1215">
        <v>87</v>
      </c>
      <c r="C1215">
        <v>206</v>
      </c>
      <c r="D1215">
        <v>1213</v>
      </c>
      <c r="E1215" t="s">
        <v>311</v>
      </c>
      <c r="F1215" t="s">
        <v>0</v>
      </c>
      <c r="G1215" t="s">
        <v>7560</v>
      </c>
      <c r="H1215" t="s">
        <v>311</v>
      </c>
      <c r="I1215" t="s">
        <v>311</v>
      </c>
      <c r="J1215">
        <v>6</v>
      </c>
    </row>
    <row r="1216" spans="1:10" x14ac:dyDescent="0.35">
      <c r="A1216" t="s">
        <v>16825</v>
      </c>
      <c r="B1216">
        <v>54</v>
      </c>
      <c r="C1216">
        <v>205</v>
      </c>
      <c r="D1216">
        <v>1215</v>
      </c>
      <c r="E1216" t="s">
        <v>311</v>
      </c>
      <c r="F1216" t="s">
        <v>0</v>
      </c>
      <c r="G1216" t="s">
        <v>4347</v>
      </c>
      <c r="H1216" t="s">
        <v>311</v>
      </c>
      <c r="I1216" t="s">
        <v>311</v>
      </c>
      <c r="J1216">
        <v>4</v>
      </c>
    </row>
    <row r="1217" spans="1:10" x14ac:dyDescent="0.35">
      <c r="A1217" t="s">
        <v>16826</v>
      </c>
      <c r="B1217">
        <v>88</v>
      </c>
      <c r="C1217">
        <v>205</v>
      </c>
      <c r="D1217">
        <v>1215</v>
      </c>
      <c r="E1217" t="s">
        <v>319</v>
      </c>
      <c r="F1217" t="s">
        <v>0</v>
      </c>
      <c r="G1217" t="s">
        <v>16827</v>
      </c>
      <c r="H1217">
        <v>1.839</v>
      </c>
      <c r="I1217">
        <v>31.54</v>
      </c>
      <c r="J1217">
        <v>44</v>
      </c>
    </row>
    <row r="1218" spans="1:10" x14ac:dyDescent="0.35">
      <c r="A1218" t="s">
        <v>9016</v>
      </c>
      <c r="B1218">
        <v>159</v>
      </c>
      <c r="C1218">
        <v>204</v>
      </c>
      <c r="D1218">
        <v>1217</v>
      </c>
      <c r="E1218" t="s">
        <v>311</v>
      </c>
      <c r="F1218" t="s">
        <v>0</v>
      </c>
      <c r="G1218" t="s">
        <v>9016</v>
      </c>
      <c r="H1218" t="s">
        <v>311</v>
      </c>
      <c r="I1218" t="s">
        <v>311</v>
      </c>
      <c r="J1218">
        <v>26</v>
      </c>
    </row>
    <row r="1219" spans="1:10" x14ac:dyDescent="0.35">
      <c r="A1219" t="s">
        <v>16828</v>
      </c>
      <c r="B1219">
        <v>106</v>
      </c>
      <c r="C1219">
        <v>204</v>
      </c>
      <c r="D1219">
        <v>1217</v>
      </c>
      <c r="E1219" t="s">
        <v>311</v>
      </c>
      <c r="F1219" t="s">
        <v>0</v>
      </c>
      <c r="G1219" t="s">
        <v>8186</v>
      </c>
      <c r="H1219" t="s">
        <v>311</v>
      </c>
      <c r="I1219" t="s">
        <v>311</v>
      </c>
      <c r="J1219">
        <v>28</v>
      </c>
    </row>
    <row r="1220" spans="1:10" x14ac:dyDescent="0.35">
      <c r="A1220" t="s">
        <v>16829</v>
      </c>
      <c r="B1220">
        <v>284</v>
      </c>
      <c r="C1220">
        <v>204</v>
      </c>
      <c r="D1220">
        <v>1217</v>
      </c>
      <c r="E1220" t="s">
        <v>311</v>
      </c>
      <c r="F1220" t="s">
        <v>0</v>
      </c>
      <c r="G1220" t="s">
        <v>10944</v>
      </c>
      <c r="H1220" t="s">
        <v>311</v>
      </c>
      <c r="I1220" t="s">
        <v>311</v>
      </c>
      <c r="J1220">
        <v>79</v>
      </c>
    </row>
    <row r="1221" spans="1:10" x14ac:dyDescent="0.35">
      <c r="A1221" t="s">
        <v>16830</v>
      </c>
      <c r="B1221">
        <v>59</v>
      </c>
      <c r="C1221">
        <v>204</v>
      </c>
      <c r="D1221">
        <v>1217</v>
      </c>
      <c r="E1221" t="s">
        <v>311</v>
      </c>
      <c r="F1221" t="s">
        <v>0</v>
      </c>
      <c r="G1221" t="s">
        <v>3026</v>
      </c>
      <c r="H1221" t="s">
        <v>311</v>
      </c>
      <c r="I1221" t="s">
        <v>311</v>
      </c>
      <c r="J1221">
        <v>25</v>
      </c>
    </row>
    <row r="1222" spans="1:10" x14ac:dyDescent="0.35">
      <c r="A1222" t="s">
        <v>16831</v>
      </c>
      <c r="B1222">
        <v>98</v>
      </c>
      <c r="C1222">
        <v>203</v>
      </c>
      <c r="D1222">
        <v>1221</v>
      </c>
      <c r="E1222" t="s">
        <v>311</v>
      </c>
      <c r="F1222" t="s">
        <v>0</v>
      </c>
      <c r="G1222" t="s">
        <v>1967</v>
      </c>
      <c r="H1222" t="s">
        <v>311</v>
      </c>
      <c r="I1222" t="s">
        <v>311</v>
      </c>
      <c r="J1222">
        <v>19</v>
      </c>
    </row>
    <row r="1223" spans="1:10" x14ac:dyDescent="0.35">
      <c r="A1223" t="s">
        <v>16832</v>
      </c>
      <c r="B1223">
        <v>53</v>
      </c>
      <c r="C1223">
        <v>203</v>
      </c>
      <c r="D1223">
        <v>1221</v>
      </c>
      <c r="E1223" t="s">
        <v>312</v>
      </c>
      <c r="F1223" t="s">
        <v>0</v>
      </c>
      <c r="G1223" t="s">
        <v>3800</v>
      </c>
      <c r="H1223">
        <v>1.9570000000000001</v>
      </c>
      <c r="I1223">
        <v>24.98</v>
      </c>
      <c r="J1223">
        <v>14</v>
      </c>
    </row>
    <row r="1224" spans="1:10" x14ac:dyDescent="0.35">
      <c r="A1224" t="s">
        <v>16833</v>
      </c>
      <c r="B1224">
        <v>66</v>
      </c>
      <c r="C1224">
        <v>203</v>
      </c>
      <c r="D1224">
        <v>1221</v>
      </c>
      <c r="E1224" t="s">
        <v>312</v>
      </c>
      <c r="F1224" t="s">
        <v>0</v>
      </c>
      <c r="G1224" t="s">
        <v>16834</v>
      </c>
      <c r="H1224">
        <v>1.643</v>
      </c>
      <c r="I1224">
        <v>28.54</v>
      </c>
      <c r="J1224">
        <v>13</v>
      </c>
    </row>
    <row r="1225" spans="1:10" x14ac:dyDescent="0.35">
      <c r="A1225" t="s">
        <v>16835</v>
      </c>
      <c r="B1225">
        <v>60</v>
      </c>
      <c r="C1225">
        <v>202</v>
      </c>
      <c r="D1225">
        <v>1224</v>
      </c>
      <c r="E1225" t="s">
        <v>311</v>
      </c>
      <c r="F1225" t="s">
        <v>0</v>
      </c>
      <c r="G1225" t="s">
        <v>3026</v>
      </c>
      <c r="H1225" t="s">
        <v>311</v>
      </c>
      <c r="I1225" t="s">
        <v>311</v>
      </c>
      <c r="J1225">
        <v>11</v>
      </c>
    </row>
    <row r="1226" spans="1:10" x14ac:dyDescent="0.35">
      <c r="A1226" t="s">
        <v>16836</v>
      </c>
      <c r="B1226">
        <v>41</v>
      </c>
      <c r="C1226">
        <v>202</v>
      </c>
      <c r="D1226">
        <v>1224</v>
      </c>
      <c r="E1226" t="s">
        <v>311</v>
      </c>
      <c r="F1226" t="s">
        <v>0</v>
      </c>
      <c r="G1226" t="s">
        <v>1900</v>
      </c>
      <c r="H1226" t="s">
        <v>311</v>
      </c>
      <c r="I1226" t="s">
        <v>311</v>
      </c>
      <c r="J1226">
        <v>12</v>
      </c>
    </row>
    <row r="1227" spans="1:10" x14ac:dyDescent="0.35">
      <c r="A1227" t="s">
        <v>16837</v>
      </c>
      <c r="B1227">
        <v>64</v>
      </c>
      <c r="C1227">
        <v>202</v>
      </c>
      <c r="D1227">
        <v>1224</v>
      </c>
      <c r="E1227" t="s">
        <v>334</v>
      </c>
      <c r="F1227" t="s">
        <v>0</v>
      </c>
      <c r="G1227" t="s">
        <v>1967</v>
      </c>
      <c r="H1227">
        <v>1.724</v>
      </c>
      <c r="I1227">
        <v>14.56</v>
      </c>
      <c r="J1227">
        <v>32</v>
      </c>
    </row>
    <row r="1228" spans="1:10" x14ac:dyDescent="0.35">
      <c r="A1228" t="s">
        <v>16838</v>
      </c>
      <c r="B1228">
        <v>49</v>
      </c>
      <c r="C1228">
        <v>202</v>
      </c>
      <c r="D1228">
        <v>1224</v>
      </c>
      <c r="E1228" t="s">
        <v>312</v>
      </c>
      <c r="F1228" t="s">
        <v>0</v>
      </c>
      <c r="G1228" t="s">
        <v>2096</v>
      </c>
      <c r="H1228">
        <v>2.6589999999999998</v>
      </c>
      <c r="I1228">
        <v>44.11</v>
      </c>
      <c r="J1228">
        <v>18</v>
      </c>
    </row>
    <row r="1229" spans="1:10" x14ac:dyDescent="0.35">
      <c r="A1229" t="s">
        <v>16839</v>
      </c>
      <c r="B1229">
        <v>38</v>
      </c>
      <c r="C1229">
        <v>202</v>
      </c>
      <c r="D1229">
        <v>1224</v>
      </c>
      <c r="E1229" t="s">
        <v>328</v>
      </c>
      <c r="F1229" t="s">
        <v>0</v>
      </c>
      <c r="G1229" t="s">
        <v>16840</v>
      </c>
      <c r="H1229">
        <v>2.8420000000000001</v>
      </c>
      <c r="I1229">
        <v>69.489999999999995</v>
      </c>
      <c r="J1229">
        <v>13</v>
      </c>
    </row>
    <row r="1230" spans="1:10" x14ac:dyDescent="0.35">
      <c r="A1230" t="s">
        <v>16841</v>
      </c>
      <c r="B1230">
        <v>111</v>
      </c>
      <c r="C1230">
        <v>201</v>
      </c>
      <c r="D1230">
        <v>1229</v>
      </c>
      <c r="E1230" t="s">
        <v>311</v>
      </c>
      <c r="F1230" t="s">
        <v>0</v>
      </c>
      <c r="G1230" t="s">
        <v>3788</v>
      </c>
      <c r="H1230" t="s">
        <v>311</v>
      </c>
      <c r="I1230" t="s">
        <v>311</v>
      </c>
      <c r="J1230">
        <v>25</v>
      </c>
    </row>
    <row r="1231" spans="1:10" x14ac:dyDescent="0.35">
      <c r="A1231" t="s">
        <v>16842</v>
      </c>
      <c r="B1231">
        <v>48</v>
      </c>
      <c r="C1231">
        <v>201</v>
      </c>
      <c r="D1231">
        <v>1229</v>
      </c>
      <c r="E1231" t="s">
        <v>312</v>
      </c>
      <c r="F1231" t="s">
        <v>0</v>
      </c>
      <c r="G1231" t="s">
        <v>2801</v>
      </c>
      <c r="H1231">
        <v>2.4500000000000002</v>
      </c>
      <c r="I1231">
        <v>48.82</v>
      </c>
      <c r="J1231">
        <v>31</v>
      </c>
    </row>
    <row r="1232" spans="1:10" x14ac:dyDescent="0.35">
      <c r="A1232" t="s">
        <v>16843</v>
      </c>
      <c r="B1232">
        <v>56</v>
      </c>
      <c r="C1232">
        <v>200</v>
      </c>
      <c r="D1232">
        <v>1231</v>
      </c>
      <c r="E1232" t="s">
        <v>312</v>
      </c>
      <c r="F1232" t="s">
        <v>0</v>
      </c>
      <c r="G1232" t="s">
        <v>2088</v>
      </c>
      <c r="H1232">
        <v>1.804</v>
      </c>
      <c r="I1232">
        <v>48.55</v>
      </c>
      <c r="J1232">
        <v>17</v>
      </c>
    </row>
    <row r="1233" spans="1:10" x14ac:dyDescent="0.35">
      <c r="A1233" t="s">
        <v>16844</v>
      </c>
      <c r="B1233">
        <v>129</v>
      </c>
      <c r="C1233">
        <v>200</v>
      </c>
      <c r="D1233">
        <v>1231</v>
      </c>
      <c r="E1233" t="s">
        <v>319</v>
      </c>
      <c r="F1233" t="s">
        <v>0</v>
      </c>
      <c r="G1233" t="s">
        <v>9482</v>
      </c>
      <c r="H1233">
        <v>2.2309999999999999</v>
      </c>
      <c r="I1233">
        <v>87.5</v>
      </c>
      <c r="J1233">
        <v>13</v>
      </c>
    </row>
    <row r="1234" spans="1:10" x14ac:dyDescent="0.35">
      <c r="A1234" t="s">
        <v>16845</v>
      </c>
      <c r="B1234">
        <v>58</v>
      </c>
      <c r="C1234">
        <v>200</v>
      </c>
      <c r="D1234">
        <v>1231</v>
      </c>
      <c r="E1234" t="s">
        <v>312</v>
      </c>
      <c r="F1234" t="s">
        <v>0</v>
      </c>
      <c r="G1234" t="s">
        <v>2739</v>
      </c>
      <c r="H1234">
        <v>2</v>
      </c>
      <c r="I1234">
        <v>25.5</v>
      </c>
      <c r="J1234">
        <v>10</v>
      </c>
    </row>
    <row r="1235" spans="1:10" x14ac:dyDescent="0.35">
      <c r="A1235" t="s">
        <v>16846</v>
      </c>
      <c r="B1235">
        <v>33</v>
      </c>
      <c r="C1235">
        <v>200</v>
      </c>
      <c r="D1235">
        <v>1231</v>
      </c>
      <c r="E1235" t="s">
        <v>311</v>
      </c>
      <c r="F1235" t="s">
        <v>0</v>
      </c>
      <c r="G1235" t="s">
        <v>16847</v>
      </c>
      <c r="H1235" t="s">
        <v>311</v>
      </c>
      <c r="I1235" t="s">
        <v>311</v>
      </c>
      <c r="J1235">
        <v>33</v>
      </c>
    </row>
    <row r="1236" spans="1:10" x14ac:dyDescent="0.35">
      <c r="A1236" t="s">
        <v>16848</v>
      </c>
      <c r="B1236">
        <v>99</v>
      </c>
      <c r="C1236">
        <v>200</v>
      </c>
      <c r="D1236">
        <v>1231</v>
      </c>
      <c r="E1236" t="s">
        <v>328</v>
      </c>
      <c r="F1236" t="s">
        <v>0</v>
      </c>
      <c r="G1236" t="s">
        <v>7194</v>
      </c>
      <c r="H1236">
        <v>1.1679999999999999</v>
      </c>
      <c r="I1236">
        <v>53.45</v>
      </c>
      <c r="J1236">
        <v>20</v>
      </c>
    </row>
    <row r="1237" spans="1:10" x14ac:dyDescent="0.35">
      <c r="A1237" t="s">
        <v>16849</v>
      </c>
      <c r="B1237">
        <v>119</v>
      </c>
      <c r="C1237">
        <v>199</v>
      </c>
      <c r="D1237">
        <v>1236</v>
      </c>
      <c r="E1237" t="s">
        <v>328</v>
      </c>
      <c r="F1237" t="s">
        <v>0</v>
      </c>
      <c r="G1237" t="s">
        <v>16850</v>
      </c>
      <c r="H1237">
        <v>0.752</v>
      </c>
      <c r="I1237">
        <v>41.56</v>
      </c>
      <c r="J1237">
        <v>35</v>
      </c>
    </row>
    <row r="1238" spans="1:10" x14ac:dyDescent="0.35">
      <c r="A1238" t="s">
        <v>16851</v>
      </c>
      <c r="B1238">
        <v>23</v>
      </c>
      <c r="C1238">
        <v>199</v>
      </c>
      <c r="D1238">
        <v>1236</v>
      </c>
      <c r="E1238" t="s">
        <v>328</v>
      </c>
      <c r="F1238" t="s">
        <v>0</v>
      </c>
      <c r="G1238" t="s">
        <v>1789</v>
      </c>
      <c r="H1238">
        <v>5.6959999999999997</v>
      </c>
      <c r="I1238">
        <v>71.45</v>
      </c>
      <c r="J1238">
        <v>23</v>
      </c>
    </row>
    <row r="1239" spans="1:10" x14ac:dyDescent="0.35">
      <c r="A1239" t="s">
        <v>16852</v>
      </c>
      <c r="B1239">
        <v>101</v>
      </c>
      <c r="C1239">
        <v>199</v>
      </c>
      <c r="D1239">
        <v>1236</v>
      </c>
      <c r="E1239" t="s">
        <v>334</v>
      </c>
      <c r="F1239" t="s">
        <v>0</v>
      </c>
      <c r="G1239" t="s">
        <v>1886</v>
      </c>
      <c r="H1239">
        <v>1.1259999999999999</v>
      </c>
      <c r="I1239">
        <v>3.83</v>
      </c>
      <c r="J1239">
        <v>8</v>
      </c>
    </row>
    <row r="1240" spans="1:10" x14ac:dyDescent="0.35">
      <c r="A1240" t="s">
        <v>16853</v>
      </c>
      <c r="B1240">
        <v>93</v>
      </c>
      <c r="C1240">
        <v>198</v>
      </c>
      <c r="D1240">
        <v>1239</v>
      </c>
      <c r="E1240" t="s">
        <v>311</v>
      </c>
      <c r="F1240" t="s">
        <v>0</v>
      </c>
      <c r="G1240" t="s">
        <v>8186</v>
      </c>
      <c r="H1240" t="s">
        <v>311</v>
      </c>
      <c r="I1240" t="s">
        <v>311</v>
      </c>
      <c r="J1240">
        <v>41</v>
      </c>
    </row>
    <row r="1241" spans="1:10" x14ac:dyDescent="0.35">
      <c r="A1241" t="s">
        <v>16854</v>
      </c>
      <c r="B1241">
        <v>72</v>
      </c>
      <c r="C1241">
        <v>197</v>
      </c>
      <c r="D1241">
        <v>1240</v>
      </c>
      <c r="E1241" t="s">
        <v>311</v>
      </c>
      <c r="F1241" t="s">
        <v>0</v>
      </c>
      <c r="G1241" t="s">
        <v>2077</v>
      </c>
      <c r="H1241" t="s">
        <v>311</v>
      </c>
      <c r="I1241" t="s">
        <v>311</v>
      </c>
      <c r="J1241">
        <v>1</v>
      </c>
    </row>
    <row r="1242" spans="1:10" x14ac:dyDescent="0.35">
      <c r="A1242" t="s">
        <v>16855</v>
      </c>
      <c r="B1242">
        <v>61</v>
      </c>
      <c r="C1242">
        <v>197</v>
      </c>
      <c r="D1242">
        <v>1240</v>
      </c>
      <c r="E1242" t="s">
        <v>312</v>
      </c>
      <c r="F1242" t="s">
        <v>0</v>
      </c>
      <c r="G1242" t="s">
        <v>16856</v>
      </c>
      <c r="H1242">
        <v>1.579</v>
      </c>
      <c r="I1242">
        <v>22.04</v>
      </c>
      <c r="J1242">
        <v>6</v>
      </c>
    </row>
    <row r="1243" spans="1:10" x14ac:dyDescent="0.35">
      <c r="A1243" t="s">
        <v>16857</v>
      </c>
      <c r="B1243">
        <v>145</v>
      </c>
      <c r="C1243">
        <v>197</v>
      </c>
      <c r="D1243">
        <v>1240</v>
      </c>
      <c r="E1243" t="s">
        <v>311</v>
      </c>
      <c r="F1243" t="s">
        <v>0</v>
      </c>
      <c r="G1243" t="s">
        <v>8272</v>
      </c>
      <c r="H1243" t="s">
        <v>311</v>
      </c>
      <c r="I1243" t="s">
        <v>311</v>
      </c>
      <c r="J1243">
        <v>37</v>
      </c>
    </row>
    <row r="1244" spans="1:10" x14ac:dyDescent="0.35">
      <c r="A1244" t="s">
        <v>16858</v>
      </c>
      <c r="B1244">
        <v>70</v>
      </c>
      <c r="C1244">
        <v>197</v>
      </c>
      <c r="D1244">
        <v>1240</v>
      </c>
      <c r="E1244" t="s">
        <v>312</v>
      </c>
      <c r="F1244" t="s">
        <v>0</v>
      </c>
      <c r="G1244" t="s">
        <v>16859</v>
      </c>
      <c r="H1244">
        <v>1.7210000000000001</v>
      </c>
      <c r="I1244">
        <v>23.07</v>
      </c>
      <c r="J1244">
        <v>17</v>
      </c>
    </row>
    <row r="1245" spans="1:10" x14ac:dyDescent="0.35">
      <c r="A1245" t="s">
        <v>16860</v>
      </c>
      <c r="B1245">
        <v>36</v>
      </c>
      <c r="C1245">
        <v>197</v>
      </c>
      <c r="D1245">
        <v>1240</v>
      </c>
      <c r="E1245" t="s">
        <v>312</v>
      </c>
      <c r="F1245" t="s">
        <v>0</v>
      </c>
      <c r="G1245" t="s">
        <v>2760</v>
      </c>
      <c r="H1245">
        <v>2.972</v>
      </c>
      <c r="I1245">
        <v>50</v>
      </c>
      <c r="J1245">
        <v>2</v>
      </c>
    </row>
    <row r="1246" spans="1:10" x14ac:dyDescent="0.35">
      <c r="A1246" t="s">
        <v>16861</v>
      </c>
      <c r="B1246">
        <v>167</v>
      </c>
      <c r="C1246">
        <v>196</v>
      </c>
      <c r="D1246">
        <v>1245</v>
      </c>
      <c r="E1246" t="s">
        <v>311</v>
      </c>
      <c r="F1246" t="s">
        <v>0</v>
      </c>
      <c r="G1246" t="s">
        <v>8186</v>
      </c>
      <c r="H1246" t="s">
        <v>311</v>
      </c>
      <c r="I1246" t="s">
        <v>311</v>
      </c>
      <c r="J1246">
        <v>28</v>
      </c>
    </row>
    <row r="1247" spans="1:10" x14ac:dyDescent="0.35">
      <c r="A1247" t="s">
        <v>16862</v>
      </c>
      <c r="B1247">
        <v>71</v>
      </c>
      <c r="C1247">
        <v>196</v>
      </c>
      <c r="D1247">
        <v>1245</v>
      </c>
      <c r="E1247" t="s">
        <v>328</v>
      </c>
      <c r="F1247" t="s">
        <v>0</v>
      </c>
      <c r="G1247" t="s">
        <v>14670</v>
      </c>
      <c r="H1247">
        <v>1.5329999999999999</v>
      </c>
      <c r="I1247">
        <v>27.82</v>
      </c>
      <c r="J1247">
        <v>30</v>
      </c>
    </row>
    <row r="1248" spans="1:10" x14ac:dyDescent="0.35">
      <c r="A1248" t="s">
        <v>16863</v>
      </c>
      <c r="B1248">
        <v>78</v>
      </c>
      <c r="C1248">
        <v>196</v>
      </c>
      <c r="D1248">
        <v>1245</v>
      </c>
      <c r="E1248" t="s">
        <v>311</v>
      </c>
      <c r="F1248" t="s">
        <v>0</v>
      </c>
      <c r="G1248" t="s">
        <v>2131</v>
      </c>
      <c r="H1248" t="s">
        <v>311</v>
      </c>
      <c r="I1248" t="s">
        <v>311</v>
      </c>
      <c r="J1248">
        <v>33</v>
      </c>
    </row>
    <row r="1249" spans="1:10" x14ac:dyDescent="0.35">
      <c r="A1249" t="s">
        <v>16864</v>
      </c>
      <c r="B1249">
        <v>61</v>
      </c>
      <c r="C1249">
        <v>195</v>
      </c>
      <c r="D1249">
        <v>1248</v>
      </c>
      <c r="E1249" t="s">
        <v>334</v>
      </c>
      <c r="F1249" t="s">
        <v>0</v>
      </c>
      <c r="G1249" t="s">
        <v>2883</v>
      </c>
      <c r="H1249">
        <v>1.3440000000000001</v>
      </c>
      <c r="I1249">
        <v>18.21</v>
      </c>
      <c r="J1249">
        <v>9</v>
      </c>
    </row>
    <row r="1250" spans="1:10" x14ac:dyDescent="0.35">
      <c r="A1250" t="s">
        <v>16865</v>
      </c>
      <c r="B1250">
        <v>104</v>
      </c>
      <c r="C1250">
        <v>195</v>
      </c>
      <c r="D1250">
        <v>1248</v>
      </c>
      <c r="E1250" t="s">
        <v>312</v>
      </c>
      <c r="F1250" t="s">
        <v>0</v>
      </c>
      <c r="G1250" t="s">
        <v>1845</v>
      </c>
      <c r="H1250">
        <v>2.617</v>
      </c>
      <c r="I1250">
        <v>27.41</v>
      </c>
      <c r="J1250">
        <v>23</v>
      </c>
    </row>
    <row r="1251" spans="1:10" x14ac:dyDescent="0.35">
      <c r="A1251" t="s">
        <v>16866</v>
      </c>
      <c r="B1251">
        <v>85</v>
      </c>
      <c r="C1251">
        <v>195</v>
      </c>
      <c r="D1251">
        <v>1248</v>
      </c>
      <c r="E1251" t="s">
        <v>312</v>
      </c>
      <c r="F1251" t="s">
        <v>0</v>
      </c>
      <c r="G1251" t="s">
        <v>16867</v>
      </c>
      <c r="H1251">
        <v>1.4770000000000001</v>
      </c>
      <c r="I1251">
        <v>33.29</v>
      </c>
      <c r="J1251">
        <v>14</v>
      </c>
    </row>
    <row r="1252" spans="1:10" x14ac:dyDescent="0.35">
      <c r="A1252" t="s">
        <v>16868</v>
      </c>
      <c r="B1252">
        <v>227</v>
      </c>
      <c r="C1252">
        <v>194</v>
      </c>
      <c r="D1252">
        <v>1251</v>
      </c>
      <c r="E1252" t="s">
        <v>311</v>
      </c>
      <c r="F1252" t="s">
        <v>0</v>
      </c>
      <c r="G1252" t="s">
        <v>9482</v>
      </c>
      <c r="H1252" t="s">
        <v>311</v>
      </c>
      <c r="I1252" t="s">
        <v>311</v>
      </c>
      <c r="J1252">
        <v>12</v>
      </c>
    </row>
    <row r="1253" spans="1:10" x14ac:dyDescent="0.35">
      <c r="A1253" t="s">
        <v>16869</v>
      </c>
      <c r="B1253">
        <v>193</v>
      </c>
      <c r="C1253">
        <v>194</v>
      </c>
      <c r="D1253">
        <v>1251</v>
      </c>
      <c r="E1253" t="s">
        <v>312</v>
      </c>
      <c r="F1253" t="s">
        <v>0</v>
      </c>
      <c r="G1253" t="s">
        <v>16870</v>
      </c>
      <c r="H1253">
        <v>0.47699999999999998</v>
      </c>
      <c r="I1253">
        <v>31.75</v>
      </c>
      <c r="J1253">
        <v>56</v>
      </c>
    </row>
    <row r="1254" spans="1:10" x14ac:dyDescent="0.35">
      <c r="A1254" t="s">
        <v>16871</v>
      </c>
      <c r="B1254">
        <v>60</v>
      </c>
      <c r="C1254">
        <v>193</v>
      </c>
      <c r="D1254">
        <v>1253</v>
      </c>
      <c r="E1254" t="s">
        <v>311</v>
      </c>
      <c r="F1254" t="s">
        <v>0</v>
      </c>
      <c r="G1254" t="s">
        <v>3299</v>
      </c>
      <c r="H1254" t="s">
        <v>311</v>
      </c>
      <c r="I1254" t="s">
        <v>311</v>
      </c>
      <c r="J1254">
        <v>58</v>
      </c>
    </row>
    <row r="1255" spans="1:10" x14ac:dyDescent="0.35">
      <c r="A1255" t="s">
        <v>16872</v>
      </c>
      <c r="B1255">
        <v>50</v>
      </c>
      <c r="C1255">
        <v>193</v>
      </c>
      <c r="D1255">
        <v>1253</v>
      </c>
      <c r="E1255" t="s">
        <v>328</v>
      </c>
      <c r="F1255" t="s">
        <v>0</v>
      </c>
      <c r="G1255" t="s">
        <v>2037</v>
      </c>
      <c r="H1255">
        <v>3.444</v>
      </c>
      <c r="I1255">
        <v>60.12</v>
      </c>
      <c r="J1255">
        <v>11</v>
      </c>
    </row>
    <row r="1256" spans="1:10" x14ac:dyDescent="0.35">
      <c r="A1256" t="s">
        <v>16873</v>
      </c>
      <c r="B1256">
        <v>86</v>
      </c>
      <c r="C1256">
        <v>193</v>
      </c>
      <c r="D1256">
        <v>1253</v>
      </c>
      <c r="E1256" t="s">
        <v>311</v>
      </c>
      <c r="F1256" t="s">
        <v>0</v>
      </c>
      <c r="G1256" t="s">
        <v>3026</v>
      </c>
      <c r="H1256" t="s">
        <v>311</v>
      </c>
      <c r="I1256" t="s">
        <v>311</v>
      </c>
      <c r="J1256">
        <v>25</v>
      </c>
    </row>
    <row r="1257" spans="1:10" x14ac:dyDescent="0.35">
      <c r="A1257" t="s">
        <v>16874</v>
      </c>
      <c r="B1257">
        <v>89</v>
      </c>
      <c r="C1257">
        <v>192</v>
      </c>
      <c r="D1257">
        <v>1256</v>
      </c>
      <c r="E1257" t="s">
        <v>334</v>
      </c>
      <c r="F1257" t="s">
        <v>0</v>
      </c>
      <c r="G1257" t="s">
        <v>16875</v>
      </c>
      <c r="H1257">
        <v>1.385</v>
      </c>
      <c r="I1257">
        <v>11.54</v>
      </c>
      <c r="J1257">
        <v>5</v>
      </c>
    </row>
    <row r="1258" spans="1:10" x14ac:dyDescent="0.35">
      <c r="A1258" t="s">
        <v>16876</v>
      </c>
      <c r="B1258">
        <v>77</v>
      </c>
      <c r="C1258">
        <v>192</v>
      </c>
      <c r="D1258">
        <v>1256</v>
      </c>
      <c r="E1258" t="s">
        <v>328</v>
      </c>
      <c r="F1258" t="s">
        <v>0</v>
      </c>
      <c r="G1258" t="s">
        <v>14675</v>
      </c>
      <c r="H1258">
        <v>1.8</v>
      </c>
      <c r="I1258">
        <v>41.14</v>
      </c>
      <c r="J1258">
        <v>23</v>
      </c>
    </row>
    <row r="1259" spans="1:10" x14ac:dyDescent="0.35">
      <c r="A1259" t="s">
        <v>16877</v>
      </c>
      <c r="B1259">
        <v>91</v>
      </c>
      <c r="C1259">
        <v>192</v>
      </c>
      <c r="D1259">
        <v>1256</v>
      </c>
      <c r="E1259" t="s">
        <v>311</v>
      </c>
      <c r="F1259" t="s">
        <v>0</v>
      </c>
      <c r="G1259" t="s">
        <v>4219</v>
      </c>
      <c r="H1259" t="s">
        <v>311</v>
      </c>
      <c r="I1259" t="s">
        <v>311</v>
      </c>
      <c r="J1259">
        <v>50</v>
      </c>
    </row>
    <row r="1260" spans="1:10" x14ac:dyDescent="0.35">
      <c r="A1260" t="s">
        <v>16878</v>
      </c>
      <c r="B1260">
        <v>66</v>
      </c>
      <c r="C1260">
        <v>191</v>
      </c>
      <c r="D1260">
        <v>1259</v>
      </c>
      <c r="E1260" t="s">
        <v>311</v>
      </c>
      <c r="F1260" t="s">
        <v>0</v>
      </c>
      <c r="G1260" t="s">
        <v>6623</v>
      </c>
      <c r="H1260" t="s">
        <v>311</v>
      </c>
      <c r="I1260" t="s">
        <v>311</v>
      </c>
      <c r="J1260">
        <v>16</v>
      </c>
    </row>
    <row r="1261" spans="1:10" x14ac:dyDescent="0.35">
      <c r="A1261" t="s">
        <v>16879</v>
      </c>
      <c r="B1261">
        <v>64</v>
      </c>
      <c r="C1261">
        <v>191</v>
      </c>
      <c r="D1261">
        <v>1259</v>
      </c>
      <c r="E1261" t="s">
        <v>311</v>
      </c>
      <c r="F1261" t="s">
        <v>0</v>
      </c>
      <c r="G1261" t="s">
        <v>16183</v>
      </c>
      <c r="H1261" t="s">
        <v>311</v>
      </c>
      <c r="I1261" t="s">
        <v>311</v>
      </c>
      <c r="J1261">
        <v>26</v>
      </c>
    </row>
    <row r="1262" spans="1:10" x14ac:dyDescent="0.35">
      <c r="A1262" t="s">
        <v>16880</v>
      </c>
      <c r="B1262">
        <v>95</v>
      </c>
      <c r="C1262">
        <v>191</v>
      </c>
      <c r="D1262">
        <v>1259</v>
      </c>
      <c r="E1262" t="s">
        <v>334</v>
      </c>
      <c r="F1262" t="s">
        <v>0</v>
      </c>
      <c r="G1262" t="s">
        <v>4347</v>
      </c>
      <c r="H1262">
        <v>1.3280000000000001</v>
      </c>
      <c r="I1262">
        <v>12.23</v>
      </c>
      <c r="J1262">
        <v>7</v>
      </c>
    </row>
    <row r="1263" spans="1:10" x14ac:dyDescent="0.35">
      <c r="A1263" t="s">
        <v>16881</v>
      </c>
      <c r="B1263">
        <v>109</v>
      </c>
      <c r="C1263">
        <v>191</v>
      </c>
      <c r="D1263">
        <v>1259</v>
      </c>
      <c r="E1263" t="s">
        <v>311</v>
      </c>
      <c r="F1263" t="s">
        <v>0</v>
      </c>
      <c r="G1263" t="s">
        <v>4090</v>
      </c>
      <c r="H1263" t="s">
        <v>311</v>
      </c>
      <c r="I1263" t="s">
        <v>311</v>
      </c>
      <c r="J1263">
        <v>21</v>
      </c>
    </row>
    <row r="1264" spans="1:10" x14ac:dyDescent="0.35">
      <c r="A1264" t="s">
        <v>16882</v>
      </c>
      <c r="B1264">
        <v>75</v>
      </c>
      <c r="C1264">
        <v>190</v>
      </c>
      <c r="D1264">
        <v>1263</v>
      </c>
      <c r="E1264" t="s">
        <v>334</v>
      </c>
      <c r="F1264" t="s">
        <v>0</v>
      </c>
      <c r="G1264" t="s">
        <v>7560</v>
      </c>
      <c r="H1264">
        <v>1.4330000000000001</v>
      </c>
      <c r="I1264">
        <v>15.12</v>
      </c>
      <c r="J1264">
        <v>23</v>
      </c>
    </row>
    <row r="1265" spans="1:10" x14ac:dyDescent="0.35">
      <c r="A1265" t="s">
        <v>16883</v>
      </c>
      <c r="B1265">
        <v>76</v>
      </c>
      <c r="C1265">
        <v>189</v>
      </c>
      <c r="D1265">
        <v>1264</v>
      </c>
      <c r="E1265" t="s">
        <v>328</v>
      </c>
      <c r="F1265" t="s">
        <v>0</v>
      </c>
      <c r="G1265" t="s">
        <v>16339</v>
      </c>
      <c r="H1265">
        <v>1.508</v>
      </c>
      <c r="I1265">
        <v>44.03</v>
      </c>
      <c r="J1265">
        <v>25</v>
      </c>
    </row>
    <row r="1266" spans="1:10" x14ac:dyDescent="0.35">
      <c r="A1266" t="s">
        <v>16884</v>
      </c>
      <c r="B1266">
        <v>95</v>
      </c>
      <c r="C1266">
        <v>189</v>
      </c>
      <c r="D1266">
        <v>1264</v>
      </c>
      <c r="E1266" t="s">
        <v>311</v>
      </c>
      <c r="F1266" t="s">
        <v>0</v>
      </c>
      <c r="G1266" t="s">
        <v>3819</v>
      </c>
      <c r="H1266" t="s">
        <v>311</v>
      </c>
      <c r="I1266" t="s">
        <v>311</v>
      </c>
      <c r="J1266">
        <v>14</v>
      </c>
    </row>
    <row r="1267" spans="1:10" x14ac:dyDescent="0.35">
      <c r="A1267" t="s">
        <v>16885</v>
      </c>
      <c r="B1267">
        <v>67</v>
      </c>
      <c r="C1267">
        <v>189</v>
      </c>
      <c r="D1267">
        <v>1264</v>
      </c>
      <c r="E1267" t="s">
        <v>312</v>
      </c>
      <c r="F1267" t="s">
        <v>0</v>
      </c>
      <c r="G1267" t="s">
        <v>3026</v>
      </c>
      <c r="H1267">
        <v>1.944</v>
      </c>
      <c r="I1267">
        <v>34.64</v>
      </c>
      <c r="J1267">
        <v>14</v>
      </c>
    </row>
    <row r="1268" spans="1:10" x14ac:dyDescent="0.35">
      <c r="A1268" t="s">
        <v>16886</v>
      </c>
      <c r="B1268">
        <v>60</v>
      </c>
      <c r="C1268">
        <v>189</v>
      </c>
      <c r="D1268">
        <v>1264</v>
      </c>
      <c r="E1268" t="s">
        <v>311</v>
      </c>
      <c r="F1268" t="s">
        <v>0</v>
      </c>
      <c r="G1268" t="s">
        <v>2053</v>
      </c>
      <c r="H1268" t="s">
        <v>311</v>
      </c>
      <c r="I1268" t="s">
        <v>311</v>
      </c>
      <c r="J1268">
        <v>6</v>
      </c>
    </row>
    <row r="1269" spans="1:10" x14ac:dyDescent="0.35">
      <c r="A1269" t="s">
        <v>16887</v>
      </c>
      <c r="B1269">
        <v>31</v>
      </c>
      <c r="C1269">
        <v>188</v>
      </c>
      <c r="D1269">
        <v>1268</v>
      </c>
      <c r="E1269" t="s">
        <v>311</v>
      </c>
      <c r="F1269" t="s">
        <v>0</v>
      </c>
      <c r="G1269" t="s">
        <v>3026</v>
      </c>
      <c r="H1269" t="s">
        <v>311</v>
      </c>
      <c r="I1269" t="s">
        <v>311</v>
      </c>
      <c r="J1269">
        <v>2</v>
      </c>
    </row>
    <row r="1270" spans="1:10" x14ac:dyDescent="0.35">
      <c r="A1270" t="s">
        <v>16888</v>
      </c>
      <c r="B1270">
        <v>80</v>
      </c>
      <c r="C1270">
        <v>187</v>
      </c>
      <c r="D1270">
        <v>1269</v>
      </c>
      <c r="E1270" t="s">
        <v>334</v>
      </c>
      <c r="F1270" t="s">
        <v>0</v>
      </c>
      <c r="G1270" t="s">
        <v>14843</v>
      </c>
      <c r="H1270">
        <v>0.92200000000000004</v>
      </c>
      <c r="I1270">
        <v>7.68</v>
      </c>
      <c r="J1270">
        <v>30</v>
      </c>
    </row>
    <row r="1271" spans="1:10" x14ac:dyDescent="0.35">
      <c r="A1271" t="s">
        <v>16889</v>
      </c>
      <c r="B1271">
        <v>149</v>
      </c>
      <c r="C1271">
        <v>186</v>
      </c>
      <c r="D1271">
        <v>1270</v>
      </c>
      <c r="E1271" t="s">
        <v>311</v>
      </c>
      <c r="F1271" t="s">
        <v>0</v>
      </c>
      <c r="G1271" t="s">
        <v>2962</v>
      </c>
      <c r="H1271" t="s">
        <v>311</v>
      </c>
      <c r="I1271" t="s">
        <v>311</v>
      </c>
      <c r="J1271">
        <v>12</v>
      </c>
    </row>
    <row r="1272" spans="1:10" x14ac:dyDescent="0.35">
      <c r="A1272" t="s">
        <v>16890</v>
      </c>
      <c r="B1272">
        <v>101</v>
      </c>
      <c r="C1272">
        <v>185</v>
      </c>
      <c r="D1272">
        <v>1271</v>
      </c>
      <c r="E1272" t="s">
        <v>334</v>
      </c>
      <c r="F1272" t="s">
        <v>0</v>
      </c>
      <c r="G1272" t="s">
        <v>1876</v>
      </c>
      <c r="H1272">
        <v>1.0409999999999999</v>
      </c>
      <c r="I1272">
        <v>6.27</v>
      </c>
      <c r="J1272">
        <v>25</v>
      </c>
    </row>
    <row r="1273" spans="1:10" x14ac:dyDescent="0.35">
      <c r="A1273" t="s">
        <v>16891</v>
      </c>
      <c r="B1273">
        <v>67</v>
      </c>
      <c r="C1273">
        <v>185</v>
      </c>
      <c r="D1273">
        <v>1271</v>
      </c>
      <c r="E1273" t="s">
        <v>312</v>
      </c>
      <c r="F1273" t="s">
        <v>0</v>
      </c>
      <c r="G1273" t="s">
        <v>2801</v>
      </c>
      <c r="H1273">
        <v>1.9770000000000001</v>
      </c>
      <c r="I1273">
        <v>32.35</v>
      </c>
      <c r="J1273">
        <v>28</v>
      </c>
    </row>
    <row r="1274" spans="1:10" x14ac:dyDescent="0.35">
      <c r="A1274" t="s">
        <v>16892</v>
      </c>
      <c r="B1274">
        <v>36</v>
      </c>
      <c r="C1274">
        <v>185</v>
      </c>
      <c r="D1274">
        <v>1271</v>
      </c>
      <c r="E1274" t="s">
        <v>311</v>
      </c>
      <c r="F1274" t="s">
        <v>0</v>
      </c>
      <c r="G1274" t="s">
        <v>4219</v>
      </c>
      <c r="H1274" t="s">
        <v>311</v>
      </c>
      <c r="I1274" t="s">
        <v>311</v>
      </c>
      <c r="J1274">
        <v>23</v>
      </c>
    </row>
    <row r="1275" spans="1:10" x14ac:dyDescent="0.35">
      <c r="A1275" t="s">
        <v>16893</v>
      </c>
      <c r="B1275">
        <v>93</v>
      </c>
      <c r="C1275">
        <v>184</v>
      </c>
      <c r="D1275">
        <v>1274</v>
      </c>
      <c r="E1275" t="s">
        <v>328</v>
      </c>
      <c r="F1275" t="s">
        <v>0</v>
      </c>
      <c r="G1275" t="s">
        <v>16058</v>
      </c>
      <c r="H1275">
        <v>1.145</v>
      </c>
      <c r="I1275">
        <v>52.33</v>
      </c>
      <c r="J1275">
        <v>21</v>
      </c>
    </row>
    <row r="1276" spans="1:10" x14ac:dyDescent="0.35">
      <c r="A1276" t="s">
        <v>16894</v>
      </c>
      <c r="B1276">
        <v>85</v>
      </c>
      <c r="C1276">
        <v>184</v>
      </c>
      <c r="D1276">
        <v>1274</v>
      </c>
      <c r="E1276" t="s">
        <v>334</v>
      </c>
      <c r="F1276" t="s">
        <v>0</v>
      </c>
      <c r="G1276" t="s">
        <v>3628</v>
      </c>
      <c r="H1276">
        <v>1.012</v>
      </c>
      <c r="I1276">
        <v>21.2</v>
      </c>
      <c r="J1276">
        <v>24</v>
      </c>
    </row>
    <row r="1277" spans="1:10" x14ac:dyDescent="0.35">
      <c r="A1277" t="s">
        <v>16895</v>
      </c>
      <c r="B1277">
        <v>77</v>
      </c>
      <c r="C1277">
        <v>184</v>
      </c>
      <c r="D1277">
        <v>1274</v>
      </c>
      <c r="E1277" t="s">
        <v>311</v>
      </c>
      <c r="F1277" t="s">
        <v>0</v>
      </c>
      <c r="G1277" t="s">
        <v>16896</v>
      </c>
      <c r="H1277" t="s">
        <v>311</v>
      </c>
      <c r="I1277" t="s">
        <v>311</v>
      </c>
      <c r="J1277">
        <v>23</v>
      </c>
    </row>
    <row r="1278" spans="1:10" x14ac:dyDescent="0.35">
      <c r="A1278" t="s">
        <v>16897</v>
      </c>
      <c r="B1278">
        <v>58</v>
      </c>
      <c r="C1278">
        <v>183</v>
      </c>
      <c r="D1278">
        <v>1277</v>
      </c>
      <c r="E1278" t="s">
        <v>312</v>
      </c>
      <c r="F1278" t="s">
        <v>0</v>
      </c>
      <c r="G1278" t="s">
        <v>16898</v>
      </c>
      <c r="H1278">
        <v>1.528</v>
      </c>
      <c r="I1278">
        <v>26.27</v>
      </c>
      <c r="J1278">
        <v>5</v>
      </c>
    </row>
    <row r="1279" spans="1:10" x14ac:dyDescent="0.35">
      <c r="A1279" t="s">
        <v>16899</v>
      </c>
      <c r="B1279">
        <v>53</v>
      </c>
      <c r="C1279">
        <v>183</v>
      </c>
      <c r="D1279">
        <v>1277</v>
      </c>
      <c r="E1279" t="s">
        <v>311</v>
      </c>
      <c r="F1279" t="s">
        <v>0</v>
      </c>
      <c r="G1279" t="s">
        <v>2088</v>
      </c>
      <c r="H1279" t="s">
        <v>311</v>
      </c>
      <c r="I1279" t="s">
        <v>311</v>
      </c>
      <c r="J1279">
        <v>53</v>
      </c>
    </row>
    <row r="1280" spans="1:10" x14ac:dyDescent="0.35">
      <c r="A1280" t="s">
        <v>16900</v>
      </c>
      <c r="B1280">
        <v>68</v>
      </c>
      <c r="C1280">
        <v>183</v>
      </c>
      <c r="D1280">
        <v>1277</v>
      </c>
      <c r="E1280" t="s">
        <v>328</v>
      </c>
      <c r="F1280" t="s">
        <v>0</v>
      </c>
      <c r="G1280" t="s">
        <v>16901</v>
      </c>
      <c r="H1280">
        <v>1.19</v>
      </c>
      <c r="I1280">
        <v>44.87</v>
      </c>
      <c r="J1280">
        <v>35</v>
      </c>
    </row>
    <row r="1281" spans="1:10" x14ac:dyDescent="0.35">
      <c r="A1281" t="s">
        <v>16902</v>
      </c>
      <c r="B1281">
        <v>48</v>
      </c>
      <c r="C1281">
        <v>182</v>
      </c>
      <c r="D1281">
        <v>1280</v>
      </c>
      <c r="E1281" t="s">
        <v>328</v>
      </c>
      <c r="F1281" t="s">
        <v>0</v>
      </c>
      <c r="G1281" t="s">
        <v>16475</v>
      </c>
      <c r="H1281">
        <v>1.8640000000000001</v>
      </c>
      <c r="I1281">
        <v>49.58</v>
      </c>
      <c r="J1281">
        <v>7</v>
      </c>
    </row>
    <row r="1282" spans="1:10" x14ac:dyDescent="0.35">
      <c r="A1282" t="s">
        <v>16903</v>
      </c>
      <c r="B1282">
        <v>72</v>
      </c>
      <c r="C1282">
        <v>182</v>
      </c>
      <c r="D1282">
        <v>1280</v>
      </c>
      <c r="E1282" t="s">
        <v>334</v>
      </c>
      <c r="F1282" t="s">
        <v>0</v>
      </c>
      <c r="G1282" t="s">
        <v>1775</v>
      </c>
      <c r="H1282">
        <v>1.5649999999999999</v>
      </c>
      <c r="I1282">
        <v>7.15</v>
      </c>
      <c r="J1282">
        <v>9</v>
      </c>
    </row>
    <row r="1283" spans="1:10" x14ac:dyDescent="0.35">
      <c r="A1283" t="s">
        <v>16904</v>
      </c>
      <c r="B1283">
        <v>97</v>
      </c>
      <c r="C1283">
        <v>182</v>
      </c>
      <c r="D1283">
        <v>1280</v>
      </c>
      <c r="E1283" t="s">
        <v>334</v>
      </c>
      <c r="F1283" t="s">
        <v>0</v>
      </c>
      <c r="G1283" t="s">
        <v>3594</v>
      </c>
      <c r="H1283">
        <v>0.94399999999999995</v>
      </c>
      <c r="I1283">
        <v>23.01</v>
      </c>
      <c r="J1283">
        <v>8</v>
      </c>
    </row>
    <row r="1284" spans="1:10" x14ac:dyDescent="0.35">
      <c r="A1284" t="s">
        <v>16905</v>
      </c>
      <c r="B1284">
        <v>45</v>
      </c>
      <c r="C1284">
        <v>182</v>
      </c>
      <c r="D1284">
        <v>1280</v>
      </c>
      <c r="E1284" t="s">
        <v>311</v>
      </c>
      <c r="F1284" t="s">
        <v>0</v>
      </c>
      <c r="G1284" t="s">
        <v>3026</v>
      </c>
      <c r="H1284" t="s">
        <v>311</v>
      </c>
      <c r="I1284" t="s">
        <v>311</v>
      </c>
      <c r="J1284">
        <v>22</v>
      </c>
    </row>
    <row r="1285" spans="1:10" x14ac:dyDescent="0.35">
      <c r="A1285" t="s">
        <v>16906</v>
      </c>
      <c r="B1285">
        <v>97</v>
      </c>
      <c r="C1285">
        <v>182</v>
      </c>
      <c r="D1285">
        <v>1280</v>
      </c>
      <c r="E1285" t="s">
        <v>312</v>
      </c>
      <c r="F1285" t="s">
        <v>0</v>
      </c>
      <c r="G1285" t="s">
        <v>4347</v>
      </c>
      <c r="H1285">
        <v>2.3130000000000002</v>
      </c>
      <c r="I1285">
        <v>40.96</v>
      </c>
      <c r="J1285">
        <v>5</v>
      </c>
    </row>
    <row r="1286" spans="1:10" x14ac:dyDescent="0.35">
      <c r="A1286" t="s">
        <v>16907</v>
      </c>
      <c r="B1286">
        <v>552</v>
      </c>
      <c r="C1286">
        <v>181</v>
      </c>
      <c r="D1286">
        <v>1285</v>
      </c>
      <c r="E1286" t="s">
        <v>334</v>
      </c>
      <c r="F1286" t="s">
        <v>0</v>
      </c>
      <c r="G1286" t="s">
        <v>2520</v>
      </c>
      <c r="H1286">
        <v>0.45300000000000001</v>
      </c>
      <c r="I1286">
        <v>6.78</v>
      </c>
      <c r="J1286">
        <v>74</v>
      </c>
    </row>
    <row r="1287" spans="1:10" x14ac:dyDescent="0.35">
      <c r="A1287" t="s">
        <v>16908</v>
      </c>
      <c r="B1287">
        <v>58</v>
      </c>
      <c r="C1287">
        <v>181</v>
      </c>
      <c r="D1287">
        <v>1285</v>
      </c>
      <c r="E1287" t="s">
        <v>311</v>
      </c>
      <c r="F1287" t="s">
        <v>0</v>
      </c>
      <c r="G1287" t="s">
        <v>1823</v>
      </c>
      <c r="H1287" t="s">
        <v>311</v>
      </c>
      <c r="I1287" t="s">
        <v>311</v>
      </c>
      <c r="J1287">
        <v>8</v>
      </c>
    </row>
    <row r="1288" spans="1:10" x14ac:dyDescent="0.35">
      <c r="A1288" t="s">
        <v>16909</v>
      </c>
      <c r="B1288">
        <v>89</v>
      </c>
      <c r="C1288">
        <v>181</v>
      </c>
      <c r="D1288">
        <v>1285</v>
      </c>
      <c r="E1288" t="s">
        <v>311</v>
      </c>
      <c r="F1288" t="s">
        <v>0</v>
      </c>
      <c r="G1288" t="s">
        <v>7281</v>
      </c>
      <c r="H1288" t="s">
        <v>311</v>
      </c>
      <c r="I1288" t="s">
        <v>311</v>
      </c>
      <c r="J1288">
        <v>9</v>
      </c>
    </row>
    <row r="1289" spans="1:10" x14ac:dyDescent="0.35">
      <c r="A1289" t="s">
        <v>16910</v>
      </c>
      <c r="B1289">
        <v>90</v>
      </c>
      <c r="C1289">
        <v>181</v>
      </c>
      <c r="D1289">
        <v>1285</v>
      </c>
      <c r="E1289" t="s">
        <v>311</v>
      </c>
      <c r="F1289" t="s">
        <v>0</v>
      </c>
      <c r="G1289" t="s">
        <v>2675</v>
      </c>
      <c r="H1289" t="s">
        <v>311</v>
      </c>
      <c r="I1289" t="s">
        <v>311</v>
      </c>
      <c r="J1289">
        <v>6</v>
      </c>
    </row>
    <row r="1290" spans="1:10" x14ac:dyDescent="0.35">
      <c r="A1290" t="s">
        <v>16911</v>
      </c>
      <c r="B1290">
        <v>146</v>
      </c>
      <c r="C1290">
        <v>181</v>
      </c>
      <c r="D1290">
        <v>1285</v>
      </c>
      <c r="E1290" t="s">
        <v>311</v>
      </c>
      <c r="F1290" t="s">
        <v>0</v>
      </c>
      <c r="G1290" t="s">
        <v>4022</v>
      </c>
      <c r="H1290" t="s">
        <v>311</v>
      </c>
      <c r="I1290" t="s">
        <v>311</v>
      </c>
      <c r="J1290">
        <v>16</v>
      </c>
    </row>
    <row r="1291" spans="1:10" x14ac:dyDescent="0.35">
      <c r="A1291" t="s">
        <v>16912</v>
      </c>
      <c r="B1291">
        <v>162</v>
      </c>
      <c r="C1291">
        <v>181</v>
      </c>
      <c r="D1291">
        <v>1285</v>
      </c>
      <c r="E1291" t="s">
        <v>312</v>
      </c>
      <c r="F1291" t="s">
        <v>0</v>
      </c>
      <c r="G1291" t="s">
        <v>11337</v>
      </c>
      <c r="H1291">
        <v>1.093</v>
      </c>
      <c r="I1291">
        <v>47.02</v>
      </c>
      <c r="J1291">
        <v>34</v>
      </c>
    </row>
    <row r="1292" spans="1:10" x14ac:dyDescent="0.35">
      <c r="A1292" t="s">
        <v>16913</v>
      </c>
      <c r="B1292">
        <v>72</v>
      </c>
      <c r="C1292">
        <v>181</v>
      </c>
      <c r="D1292">
        <v>1285</v>
      </c>
      <c r="E1292" t="s">
        <v>334</v>
      </c>
      <c r="F1292" t="s">
        <v>0</v>
      </c>
      <c r="G1292" t="s">
        <v>1751</v>
      </c>
      <c r="H1292">
        <v>1.9179999999999999</v>
      </c>
      <c r="I1292">
        <v>7.99</v>
      </c>
      <c r="J1292">
        <v>13</v>
      </c>
    </row>
    <row r="1293" spans="1:10" x14ac:dyDescent="0.35">
      <c r="A1293" t="s">
        <v>16914</v>
      </c>
      <c r="B1293">
        <v>64</v>
      </c>
      <c r="C1293">
        <v>180</v>
      </c>
      <c r="D1293">
        <v>1292</v>
      </c>
      <c r="E1293" t="s">
        <v>311</v>
      </c>
      <c r="F1293" t="s">
        <v>0</v>
      </c>
      <c r="G1293" t="s">
        <v>7560</v>
      </c>
      <c r="H1293" t="s">
        <v>311</v>
      </c>
      <c r="I1293" t="s">
        <v>311</v>
      </c>
      <c r="J1293">
        <v>18</v>
      </c>
    </row>
    <row r="1294" spans="1:10" x14ac:dyDescent="0.35">
      <c r="A1294" t="s">
        <v>16915</v>
      </c>
      <c r="B1294">
        <v>40</v>
      </c>
      <c r="C1294">
        <v>180</v>
      </c>
      <c r="D1294">
        <v>1292</v>
      </c>
      <c r="E1294" t="s">
        <v>311</v>
      </c>
      <c r="F1294" t="s">
        <v>0</v>
      </c>
      <c r="G1294" t="s">
        <v>8263</v>
      </c>
      <c r="H1294" t="s">
        <v>311</v>
      </c>
      <c r="I1294" t="s">
        <v>311</v>
      </c>
      <c r="J1294">
        <v>21</v>
      </c>
    </row>
    <row r="1295" spans="1:10" x14ac:dyDescent="0.35">
      <c r="A1295" t="s">
        <v>16916</v>
      </c>
      <c r="B1295">
        <v>78</v>
      </c>
      <c r="C1295">
        <v>179</v>
      </c>
      <c r="D1295">
        <v>1294</v>
      </c>
      <c r="E1295" t="s">
        <v>311</v>
      </c>
      <c r="F1295" t="s">
        <v>0</v>
      </c>
      <c r="G1295" t="s">
        <v>7560</v>
      </c>
      <c r="H1295" t="s">
        <v>311</v>
      </c>
      <c r="I1295" t="s">
        <v>311</v>
      </c>
      <c r="J1295">
        <v>12</v>
      </c>
    </row>
    <row r="1296" spans="1:10" x14ac:dyDescent="0.35">
      <c r="A1296" t="s">
        <v>16917</v>
      </c>
      <c r="B1296">
        <v>59</v>
      </c>
      <c r="C1296">
        <v>179</v>
      </c>
      <c r="D1296">
        <v>1294</v>
      </c>
      <c r="E1296" t="s">
        <v>311</v>
      </c>
      <c r="F1296" t="s">
        <v>0</v>
      </c>
      <c r="G1296" t="s">
        <v>2131</v>
      </c>
      <c r="H1296" t="s">
        <v>311</v>
      </c>
      <c r="I1296" t="s">
        <v>311</v>
      </c>
      <c r="J1296">
        <v>11</v>
      </c>
    </row>
    <row r="1297" spans="1:10" x14ac:dyDescent="0.35">
      <c r="A1297" t="s">
        <v>16918</v>
      </c>
      <c r="B1297">
        <v>50</v>
      </c>
      <c r="C1297">
        <v>179</v>
      </c>
      <c r="D1297">
        <v>1294</v>
      </c>
      <c r="E1297" t="s">
        <v>311</v>
      </c>
      <c r="F1297" t="s">
        <v>0</v>
      </c>
      <c r="G1297" t="s">
        <v>3831</v>
      </c>
      <c r="H1297" t="s">
        <v>311</v>
      </c>
      <c r="I1297" t="s">
        <v>311</v>
      </c>
      <c r="J1297">
        <v>9</v>
      </c>
    </row>
    <row r="1298" spans="1:10" x14ac:dyDescent="0.35">
      <c r="A1298" t="s">
        <v>16919</v>
      </c>
      <c r="B1298">
        <v>91</v>
      </c>
      <c r="C1298">
        <v>178</v>
      </c>
      <c r="D1298">
        <v>1297</v>
      </c>
      <c r="E1298" t="s">
        <v>334</v>
      </c>
      <c r="F1298" t="s">
        <v>0</v>
      </c>
      <c r="G1298" t="s">
        <v>2379</v>
      </c>
      <c r="H1298">
        <v>0.90700000000000003</v>
      </c>
      <c r="I1298">
        <v>14.92</v>
      </c>
      <c r="J1298">
        <v>17</v>
      </c>
    </row>
    <row r="1299" spans="1:10" x14ac:dyDescent="0.35">
      <c r="A1299" t="s">
        <v>16920</v>
      </c>
      <c r="B1299">
        <v>106</v>
      </c>
      <c r="C1299">
        <v>178</v>
      </c>
      <c r="D1299">
        <v>1297</v>
      </c>
      <c r="E1299" t="s">
        <v>311</v>
      </c>
      <c r="F1299" t="s">
        <v>0</v>
      </c>
      <c r="G1299" t="s">
        <v>4022</v>
      </c>
      <c r="H1299" t="s">
        <v>311</v>
      </c>
      <c r="I1299" t="s">
        <v>311</v>
      </c>
      <c r="J1299">
        <v>10</v>
      </c>
    </row>
    <row r="1300" spans="1:10" x14ac:dyDescent="0.35">
      <c r="A1300" t="s">
        <v>16921</v>
      </c>
      <c r="B1300">
        <v>125</v>
      </c>
      <c r="C1300">
        <v>178</v>
      </c>
      <c r="D1300">
        <v>1297</v>
      </c>
      <c r="E1300" t="s">
        <v>311</v>
      </c>
      <c r="F1300" t="s">
        <v>0</v>
      </c>
      <c r="G1300" t="s">
        <v>8272</v>
      </c>
      <c r="H1300" t="s">
        <v>311</v>
      </c>
      <c r="I1300" t="s">
        <v>311</v>
      </c>
      <c r="J1300">
        <v>125</v>
      </c>
    </row>
    <row r="1301" spans="1:10" x14ac:dyDescent="0.35">
      <c r="A1301" t="s">
        <v>16922</v>
      </c>
      <c r="B1301">
        <v>69</v>
      </c>
      <c r="C1301">
        <v>178</v>
      </c>
      <c r="D1301">
        <v>1297</v>
      </c>
      <c r="E1301" t="s">
        <v>334</v>
      </c>
      <c r="F1301" t="s">
        <v>0</v>
      </c>
      <c r="G1301" t="s">
        <v>3819</v>
      </c>
      <c r="H1301">
        <v>1.2170000000000001</v>
      </c>
      <c r="I1301">
        <v>15.22</v>
      </c>
      <c r="J1301">
        <v>28</v>
      </c>
    </row>
    <row r="1302" spans="1:10" hidden="1" x14ac:dyDescent="0.35">
      <c r="A1302" t="s">
        <v>16923</v>
      </c>
      <c r="B1302">
        <v>672</v>
      </c>
      <c r="C1302">
        <v>178</v>
      </c>
      <c r="D1302">
        <v>1297</v>
      </c>
      <c r="E1302" t="s">
        <v>311</v>
      </c>
      <c r="F1302" t="s">
        <v>2692</v>
      </c>
      <c r="G1302" t="s">
        <v>311</v>
      </c>
      <c r="H1302" t="s">
        <v>311</v>
      </c>
      <c r="I1302" t="s">
        <v>311</v>
      </c>
      <c r="J1302">
        <v>0</v>
      </c>
    </row>
    <row r="1303" spans="1:10" x14ac:dyDescent="0.35">
      <c r="A1303" t="s">
        <v>16924</v>
      </c>
      <c r="B1303">
        <v>24</v>
      </c>
      <c r="C1303">
        <v>177</v>
      </c>
      <c r="D1303">
        <v>1302</v>
      </c>
      <c r="E1303" t="s">
        <v>319</v>
      </c>
      <c r="F1303" t="s">
        <v>0</v>
      </c>
      <c r="G1303" t="s">
        <v>6123</v>
      </c>
      <c r="H1303">
        <v>4.7220000000000004</v>
      </c>
      <c r="I1303">
        <v>89.36</v>
      </c>
      <c r="J1303">
        <v>12</v>
      </c>
    </row>
    <row r="1304" spans="1:10" x14ac:dyDescent="0.35">
      <c r="A1304" t="s">
        <v>16925</v>
      </c>
      <c r="B1304">
        <v>63</v>
      </c>
      <c r="C1304">
        <v>176</v>
      </c>
      <c r="D1304">
        <v>1303</v>
      </c>
      <c r="E1304" t="s">
        <v>311</v>
      </c>
      <c r="F1304" t="s">
        <v>0</v>
      </c>
      <c r="G1304" t="s">
        <v>2079</v>
      </c>
      <c r="H1304" t="s">
        <v>311</v>
      </c>
      <c r="I1304" t="s">
        <v>311</v>
      </c>
      <c r="J1304">
        <v>63</v>
      </c>
    </row>
    <row r="1305" spans="1:10" x14ac:dyDescent="0.35">
      <c r="A1305" t="s">
        <v>16926</v>
      </c>
      <c r="B1305">
        <v>67</v>
      </c>
      <c r="C1305">
        <v>175</v>
      </c>
      <c r="D1305">
        <v>1304</v>
      </c>
      <c r="E1305" t="s">
        <v>312</v>
      </c>
      <c r="F1305" t="s">
        <v>0</v>
      </c>
      <c r="G1305" t="s">
        <v>4361</v>
      </c>
      <c r="H1305">
        <v>1.1539999999999999</v>
      </c>
      <c r="I1305">
        <v>32.5</v>
      </c>
      <c r="J1305">
        <v>3</v>
      </c>
    </row>
    <row r="1306" spans="1:10" x14ac:dyDescent="0.35">
      <c r="A1306" t="s">
        <v>16927</v>
      </c>
      <c r="B1306">
        <v>62</v>
      </c>
      <c r="C1306">
        <v>175</v>
      </c>
      <c r="D1306">
        <v>1304</v>
      </c>
      <c r="E1306" t="s">
        <v>311</v>
      </c>
      <c r="F1306" t="s">
        <v>0</v>
      </c>
      <c r="G1306" t="s">
        <v>3026</v>
      </c>
      <c r="H1306" t="s">
        <v>311</v>
      </c>
      <c r="I1306" t="s">
        <v>311</v>
      </c>
      <c r="J1306">
        <v>23</v>
      </c>
    </row>
    <row r="1307" spans="1:10" x14ac:dyDescent="0.35">
      <c r="A1307" t="s">
        <v>16928</v>
      </c>
      <c r="B1307">
        <v>39</v>
      </c>
      <c r="C1307">
        <v>175</v>
      </c>
      <c r="D1307">
        <v>1304</v>
      </c>
      <c r="E1307" t="s">
        <v>311</v>
      </c>
      <c r="F1307" t="s">
        <v>0</v>
      </c>
      <c r="G1307" t="s">
        <v>2131</v>
      </c>
      <c r="H1307" t="s">
        <v>311</v>
      </c>
      <c r="I1307" t="s">
        <v>311</v>
      </c>
      <c r="J1307">
        <v>22</v>
      </c>
    </row>
    <row r="1308" spans="1:10" x14ac:dyDescent="0.35">
      <c r="A1308" t="s">
        <v>16929</v>
      </c>
      <c r="B1308">
        <v>17</v>
      </c>
      <c r="C1308">
        <v>175</v>
      </c>
      <c r="D1308">
        <v>1304</v>
      </c>
      <c r="E1308" t="s">
        <v>311</v>
      </c>
      <c r="F1308" t="s">
        <v>0</v>
      </c>
      <c r="G1308" t="s">
        <v>16930</v>
      </c>
      <c r="H1308" t="s">
        <v>311</v>
      </c>
      <c r="I1308" t="s">
        <v>311</v>
      </c>
      <c r="J1308">
        <v>4</v>
      </c>
    </row>
    <row r="1309" spans="1:10" x14ac:dyDescent="0.35">
      <c r="A1309" t="s">
        <v>16931</v>
      </c>
      <c r="B1309">
        <v>80</v>
      </c>
      <c r="C1309">
        <v>174</v>
      </c>
      <c r="D1309">
        <v>1308</v>
      </c>
      <c r="E1309" t="s">
        <v>311</v>
      </c>
      <c r="F1309" t="s">
        <v>0</v>
      </c>
      <c r="G1309" t="s">
        <v>3819</v>
      </c>
      <c r="H1309" t="s">
        <v>311</v>
      </c>
      <c r="I1309" t="s">
        <v>311</v>
      </c>
      <c r="J1309">
        <v>18</v>
      </c>
    </row>
    <row r="1310" spans="1:10" x14ac:dyDescent="0.35">
      <c r="A1310" t="s">
        <v>16932</v>
      </c>
      <c r="B1310">
        <v>82</v>
      </c>
      <c r="C1310">
        <v>173</v>
      </c>
      <c r="D1310">
        <v>1309</v>
      </c>
      <c r="E1310" t="s">
        <v>334</v>
      </c>
      <c r="F1310" t="s">
        <v>0</v>
      </c>
      <c r="G1310" t="s">
        <v>2729</v>
      </c>
      <c r="H1310">
        <v>1.0369999999999999</v>
      </c>
      <c r="I1310">
        <v>24.68</v>
      </c>
      <c r="J1310">
        <v>4</v>
      </c>
    </row>
    <row r="1311" spans="1:10" x14ac:dyDescent="0.35">
      <c r="A1311" t="s">
        <v>16933</v>
      </c>
      <c r="B1311">
        <v>63</v>
      </c>
      <c r="C1311">
        <v>172</v>
      </c>
      <c r="D1311">
        <v>1310</v>
      </c>
      <c r="E1311" t="s">
        <v>334</v>
      </c>
      <c r="F1311" t="s">
        <v>0</v>
      </c>
      <c r="G1311" t="s">
        <v>14810</v>
      </c>
      <c r="H1311">
        <v>1.7330000000000001</v>
      </c>
      <c r="I1311">
        <v>21.43</v>
      </c>
      <c r="J1311">
        <v>13</v>
      </c>
    </row>
    <row r="1312" spans="1:10" x14ac:dyDescent="0.35">
      <c r="A1312" t="s">
        <v>16934</v>
      </c>
      <c r="B1312">
        <v>60</v>
      </c>
      <c r="C1312">
        <v>172</v>
      </c>
      <c r="D1312">
        <v>1310</v>
      </c>
      <c r="E1312" t="s">
        <v>334</v>
      </c>
      <c r="F1312" t="s">
        <v>0</v>
      </c>
      <c r="G1312" t="s">
        <v>16935</v>
      </c>
      <c r="H1312">
        <v>1.333</v>
      </c>
      <c r="I1312">
        <v>14.61</v>
      </c>
      <c r="J1312">
        <v>7</v>
      </c>
    </row>
    <row r="1313" spans="1:10" x14ac:dyDescent="0.35">
      <c r="A1313" t="s">
        <v>16936</v>
      </c>
      <c r="B1313">
        <v>101</v>
      </c>
      <c r="C1313">
        <v>172</v>
      </c>
      <c r="D1313">
        <v>1310</v>
      </c>
      <c r="E1313" t="s">
        <v>311</v>
      </c>
      <c r="F1313" t="s">
        <v>0</v>
      </c>
      <c r="G1313" t="s">
        <v>2596</v>
      </c>
      <c r="H1313" t="s">
        <v>311</v>
      </c>
      <c r="I1313" t="s">
        <v>311</v>
      </c>
      <c r="J1313">
        <v>35</v>
      </c>
    </row>
    <row r="1314" spans="1:10" x14ac:dyDescent="0.35">
      <c r="A1314" t="s">
        <v>16937</v>
      </c>
      <c r="B1314">
        <v>95</v>
      </c>
      <c r="C1314">
        <v>171</v>
      </c>
      <c r="D1314">
        <v>1313</v>
      </c>
      <c r="E1314" t="s">
        <v>312</v>
      </c>
      <c r="F1314" t="s">
        <v>0</v>
      </c>
      <c r="G1314" t="s">
        <v>4022</v>
      </c>
      <c r="H1314">
        <v>1.407</v>
      </c>
      <c r="I1314">
        <v>32.35</v>
      </c>
      <c r="J1314">
        <v>28</v>
      </c>
    </row>
    <row r="1315" spans="1:10" x14ac:dyDescent="0.35">
      <c r="A1315" t="s">
        <v>16938</v>
      </c>
      <c r="B1315">
        <v>49</v>
      </c>
      <c r="C1315">
        <v>171</v>
      </c>
      <c r="D1315">
        <v>1313</v>
      </c>
      <c r="E1315" t="s">
        <v>311</v>
      </c>
      <c r="F1315" t="s">
        <v>0</v>
      </c>
      <c r="G1315" t="s">
        <v>4219</v>
      </c>
      <c r="H1315" t="s">
        <v>311</v>
      </c>
      <c r="I1315" t="s">
        <v>311</v>
      </c>
      <c r="J1315">
        <v>21</v>
      </c>
    </row>
    <row r="1316" spans="1:10" x14ac:dyDescent="0.35">
      <c r="A1316" t="s">
        <v>16939</v>
      </c>
      <c r="B1316">
        <v>73</v>
      </c>
      <c r="C1316">
        <v>170</v>
      </c>
      <c r="D1316">
        <v>1315</v>
      </c>
      <c r="E1316" t="s">
        <v>334</v>
      </c>
      <c r="F1316" t="s">
        <v>0</v>
      </c>
      <c r="G1316" t="s">
        <v>4204</v>
      </c>
      <c r="H1316">
        <v>1.4119999999999999</v>
      </c>
      <c r="I1316">
        <v>25.47</v>
      </c>
      <c r="J1316">
        <v>7</v>
      </c>
    </row>
    <row r="1317" spans="1:10" x14ac:dyDescent="0.35">
      <c r="A1317" t="s">
        <v>16940</v>
      </c>
      <c r="B1317">
        <v>49</v>
      </c>
      <c r="C1317">
        <v>170</v>
      </c>
      <c r="D1317">
        <v>1315</v>
      </c>
      <c r="E1317" t="s">
        <v>312</v>
      </c>
      <c r="F1317" t="s">
        <v>0</v>
      </c>
      <c r="G1317" t="s">
        <v>1918</v>
      </c>
      <c r="H1317">
        <v>1.667</v>
      </c>
      <c r="I1317">
        <v>18.87</v>
      </c>
      <c r="J1317">
        <v>6</v>
      </c>
    </row>
    <row r="1318" spans="1:10" x14ac:dyDescent="0.35">
      <c r="A1318" t="s">
        <v>16941</v>
      </c>
      <c r="B1318">
        <v>49</v>
      </c>
      <c r="C1318">
        <v>170</v>
      </c>
      <c r="D1318">
        <v>1315</v>
      </c>
      <c r="E1318" t="s">
        <v>311</v>
      </c>
      <c r="F1318" t="s">
        <v>0</v>
      </c>
      <c r="G1318" t="s">
        <v>4090</v>
      </c>
      <c r="H1318" t="s">
        <v>311</v>
      </c>
      <c r="I1318" t="s">
        <v>311</v>
      </c>
      <c r="J1318">
        <v>17</v>
      </c>
    </row>
    <row r="1319" spans="1:10" x14ac:dyDescent="0.35">
      <c r="A1319" t="s">
        <v>16942</v>
      </c>
      <c r="B1319">
        <v>82</v>
      </c>
      <c r="C1319">
        <v>170</v>
      </c>
      <c r="D1319">
        <v>1315</v>
      </c>
      <c r="E1319" t="s">
        <v>334</v>
      </c>
      <c r="F1319" t="s">
        <v>0</v>
      </c>
      <c r="G1319" t="s">
        <v>3594</v>
      </c>
      <c r="H1319">
        <v>0.80300000000000005</v>
      </c>
      <c r="I1319">
        <v>15.62</v>
      </c>
      <c r="J1319">
        <v>8</v>
      </c>
    </row>
    <row r="1320" spans="1:10" x14ac:dyDescent="0.35">
      <c r="A1320" t="s">
        <v>16943</v>
      </c>
      <c r="B1320">
        <v>76</v>
      </c>
      <c r="C1320">
        <v>170</v>
      </c>
      <c r="D1320">
        <v>1315</v>
      </c>
      <c r="E1320" t="s">
        <v>311</v>
      </c>
      <c r="F1320" t="s">
        <v>0</v>
      </c>
      <c r="G1320" t="s">
        <v>2202</v>
      </c>
      <c r="H1320" t="s">
        <v>311</v>
      </c>
      <c r="I1320" t="s">
        <v>311</v>
      </c>
      <c r="J1320">
        <v>25</v>
      </c>
    </row>
    <row r="1321" spans="1:10" x14ac:dyDescent="0.35">
      <c r="A1321" t="s">
        <v>16944</v>
      </c>
      <c r="B1321">
        <v>50</v>
      </c>
      <c r="C1321">
        <v>169</v>
      </c>
      <c r="D1321">
        <v>1320</v>
      </c>
      <c r="E1321" t="s">
        <v>311</v>
      </c>
      <c r="F1321" t="s">
        <v>0</v>
      </c>
      <c r="G1321" t="s">
        <v>1819</v>
      </c>
      <c r="H1321" t="s">
        <v>311</v>
      </c>
      <c r="I1321" t="s">
        <v>311</v>
      </c>
      <c r="J1321">
        <v>18</v>
      </c>
    </row>
    <row r="1322" spans="1:10" x14ac:dyDescent="0.35">
      <c r="A1322" t="s">
        <v>16945</v>
      </c>
      <c r="B1322">
        <v>83</v>
      </c>
      <c r="C1322">
        <v>169</v>
      </c>
      <c r="D1322">
        <v>1320</v>
      </c>
      <c r="E1322" t="s">
        <v>312</v>
      </c>
      <c r="F1322" t="s">
        <v>0</v>
      </c>
      <c r="G1322" t="s">
        <v>16573</v>
      </c>
      <c r="H1322">
        <v>1.3580000000000001</v>
      </c>
      <c r="I1322">
        <v>32.119999999999997</v>
      </c>
      <c r="J1322">
        <v>7</v>
      </c>
    </row>
    <row r="1323" spans="1:10" x14ac:dyDescent="0.35">
      <c r="A1323" t="s">
        <v>16946</v>
      </c>
      <c r="B1323">
        <v>42</v>
      </c>
      <c r="C1323">
        <v>169</v>
      </c>
      <c r="D1323">
        <v>1320</v>
      </c>
      <c r="E1323" t="s">
        <v>311</v>
      </c>
      <c r="F1323" t="s">
        <v>0</v>
      </c>
      <c r="G1323" t="s">
        <v>15671</v>
      </c>
      <c r="H1323" t="s">
        <v>311</v>
      </c>
      <c r="I1323" t="s">
        <v>311</v>
      </c>
      <c r="J1323">
        <v>10</v>
      </c>
    </row>
    <row r="1324" spans="1:10" x14ac:dyDescent="0.35">
      <c r="A1324" t="s">
        <v>16947</v>
      </c>
      <c r="B1324">
        <v>31</v>
      </c>
      <c r="C1324">
        <v>169</v>
      </c>
      <c r="D1324">
        <v>1320</v>
      </c>
      <c r="E1324" t="s">
        <v>311</v>
      </c>
      <c r="F1324" t="s">
        <v>0</v>
      </c>
      <c r="G1324" t="s">
        <v>3926</v>
      </c>
      <c r="H1324" t="s">
        <v>311</v>
      </c>
      <c r="I1324" t="s">
        <v>311</v>
      </c>
      <c r="J1324">
        <v>2</v>
      </c>
    </row>
    <row r="1325" spans="1:10" x14ac:dyDescent="0.35">
      <c r="A1325" t="s">
        <v>16948</v>
      </c>
      <c r="B1325">
        <v>58</v>
      </c>
      <c r="C1325">
        <v>168</v>
      </c>
      <c r="D1325">
        <v>1324</v>
      </c>
      <c r="E1325" t="s">
        <v>312</v>
      </c>
      <c r="F1325" t="s">
        <v>0</v>
      </c>
      <c r="G1325" t="s">
        <v>2801</v>
      </c>
      <c r="H1325">
        <v>2.0430000000000001</v>
      </c>
      <c r="I1325">
        <v>35.880000000000003</v>
      </c>
      <c r="J1325">
        <v>10</v>
      </c>
    </row>
    <row r="1326" spans="1:10" x14ac:dyDescent="0.35">
      <c r="A1326" t="s">
        <v>16949</v>
      </c>
      <c r="B1326">
        <v>73</v>
      </c>
      <c r="C1326">
        <v>168</v>
      </c>
      <c r="D1326">
        <v>1324</v>
      </c>
      <c r="E1326" t="s">
        <v>311</v>
      </c>
      <c r="F1326" t="s">
        <v>0</v>
      </c>
      <c r="G1326" t="s">
        <v>4022</v>
      </c>
      <c r="H1326" t="s">
        <v>311</v>
      </c>
      <c r="I1326" t="s">
        <v>311</v>
      </c>
      <c r="J1326">
        <v>24</v>
      </c>
    </row>
    <row r="1327" spans="1:10" x14ac:dyDescent="0.35">
      <c r="A1327" t="s">
        <v>16950</v>
      </c>
      <c r="B1327">
        <v>65</v>
      </c>
      <c r="C1327">
        <v>168</v>
      </c>
      <c r="D1327">
        <v>1324</v>
      </c>
      <c r="E1327" t="s">
        <v>311</v>
      </c>
      <c r="F1327" t="s">
        <v>0</v>
      </c>
      <c r="G1327" t="s">
        <v>2801</v>
      </c>
      <c r="H1327" t="s">
        <v>311</v>
      </c>
      <c r="I1327" t="s">
        <v>311</v>
      </c>
      <c r="J1327">
        <v>26</v>
      </c>
    </row>
    <row r="1328" spans="1:10" x14ac:dyDescent="0.35">
      <c r="A1328" t="s">
        <v>16951</v>
      </c>
      <c r="B1328">
        <v>81</v>
      </c>
      <c r="C1328">
        <v>167</v>
      </c>
      <c r="D1328">
        <v>1327</v>
      </c>
      <c r="E1328" t="s">
        <v>311</v>
      </c>
      <c r="F1328" t="s">
        <v>0</v>
      </c>
      <c r="G1328" t="s">
        <v>2037</v>
      </c>
      <c r="H1328" t="s">
        <v>311</v>
      </c>
      <c r="I1328" t="s">
        <v>311</v>
      </c>
      <c r="J1328">
        <v>13</v>
      </c>
    </row>
    <row r="1329" spans="1:10" x14ac:dyDescent="0.35">
      <c r="A1329" t="s">
        <v>16952</v>
      </c>
      <c r="B1329">
        <v>109</v>
      </c>
      <c r="C1329">
        <v>167</v>
      </c>
      <c r="D1329">
        <v>1327</v>
      </c>
      <c r="E1329" t="s">
        <v>311</v>
      </c>
      <c r="F1329" t="s">
        <v>0</v>
      </c>
      <c r="G1329" t="s">
        <v>2053</v>
      </c>
      <c r="H1329" t="s">
        <v>311</v>
      </c>
      <c r="I1329" t="s">
        <v>311</v>
      </c>
      <c r="J1329">
        <v>20</v>
      </c>
    </row>
    <row r="1330" spans="1:10" x14ac:dyDescent="0.35">
      <c r="A1330" t="s">
        <v>16953</v>
      </c>
      <c r="B1330">
        <v>33</v>
      </c>
      <c r="C1330">
        <v>166</v>
      </c>
      <c r="D1330">
        <v>1329</v>
      </c>
      <c r="E1330" t="s">
        <v>334</v>
      </c>
      <c r="F1330" t="s">
        <v>0</v>
      </c>
      <c r="G1330" t="s">
        <v>2743</v>
      </c>
      <c r="H1330">
        <v>1.6879999999999999</v>
      </c>
      <c r="I1330">
        <v>13.89</v>
      </c>
      <c r="J1330">
        <v>11</v>
      </c>
    </row>
    <row r="1331" spans="1:10" x14ac:dyDescent="0.35">
      <c r="A1331" t="s">
        <v>16954</v>
      </c>
      <c r="B1331">
        <v>68</v>
      </c>
      <c r="C1331">
        <v>166</v>
      </c>
      <c r="D1331">
        <v>1329</v>
      </c>
      <c r="E1331" t="s">
        <v>312</v>
      </c>
      <c r="F1331" t="s">
        <v>0</v>
      </c>
      <c r="G1331" t="s">
        <v>2729</v>
      </c>
      <c r="H1331">
        <v>1.1910000000000001</v>
      </c>
      <c r="I1331">
        <v>28.48</v>
      </c>
      <c r="J1331">
        <v>4</v>
      </c>
    </row>
    <row r="1332" spans="1:10" x14ac:dyDescent="0.35">
      <c r="A1332" t="s">
        <v>16955</v>
      </c>
      <c r="B1332">
        <v>79</v>
      </c>
      <c r="C1332">
        <v>166</v>
      </c>
      <c r="D1332">
        <v>1329</v>
      </c>
      <c r="E1332" t="s">
        <v>311</v>
      </c>
      <c r="F1332" t="s">
        <v>0</v>
      </c>
      <c r="G1332" t="s">
        <v>4347</v>
      </c>
      <c r="H1332" t="s">
        <v>311</v>
      </c>
      <c r="I1332" t="s">
        <v>311</v>
      </c>
      <c r="J1332">
        <v>5</v>
      </c>
    </row>
    <row r="1333" spans="1:10" x14ac:dyDescent="0.35">
      <c r="A1333" t="s">
        <v>16956</v>
      </c>
      <c r="B1333">
        <v>48</v>
      </c>
      <c r="C1333">
        <v>166</v>
      </c>
      <c r="D1333">
        <v>1329</v>
      </c>
      <c r="E1333" t="s">
        <v>311</v>
      </c>
      <c r="F1333" t="s">
        <v>0</v>
      </c>
      <c r="G1333" t="s">
        <v>3633</v>
      </c>
      <c r="H1333" t="s">
        <v>311</v>
      </c>
      <c r="I1333" t="s">
        <v>311</v>
      </c>
      <c r="J1333">
        <v>13</v>
      </c>
    </row>
    <row r="1334" spans="1:10" x14ac:dyDescent="0.35">
      <c r="A1334" t="s">
        <v>16957</v>
      </c>
      <c r="B1334">
        <v>51</v>
      </c>
      <c r="C1334">
        <v>166</v>
      </c>
      <c r="D1334">
        <v>1329</v>
      </c>
      <c r="E1334" t="s">
        <v>311</v>
      </c>
      <c r="F1334" t="s">
        <v>0</v>
      </c>
      <c r="G1334" t="s">
        <v>7781</v>
      </c>
      <c r="H1334" t="s">
        <v>311</v>
      </c>
      <c r="I1334" t="s">
        <v>311</v>
      </c>
      <c r="J1334">
        <v>25</v>
      </c>
    </row>
    <row r="1335" spans="1:10" x14ac:dyDescent="0.35">
      <c r="A1335" t="s">
        <v>16958</v>
      </c>
      <c r="B1335">
        <v>74</v>
      </c>
      <c r="C1335">
        <v>166</v>
      </c>
      <c r="D1335">
        <v>1329</v>
      </c>
      <c r="E1335" t="s">
        <v>311</v>
      </c>
      <c r="F1335" t="s">
        <v>0</v>
      </c>
      <c r="G1335" t="s">
        <v>2053</v>
      </c>
      <c r="H1335" t="s">
        <v>311</v>
      </c>
      <c r="I1335" t="s">
        <v>311</v>
      </c>
      <c r="J1335">
        <v>9</v>
      </c>
    </row>
    <row r="1336" spans="1:10" x14ac:dyDescent="0.35">
      <c r="A1336" t="s">
        <v>16959</v>
      </c>
      <c r="B1336">
        <v>62</v>
      </c>
      <c r="C1336">
        <v>165</v>
      </c>
      <c r="D1336">
        <v>1335</v>
      </c>
      <c r="E1336" t="s">
        <v>311</v>
      </c>
      <c r="F1336" t="s">
        <v>0</v>
      </c>
      <c r="G1336" t="s">
        <v>2592</v>
      </c>
      <c r="H1336" t="s">
        <v>311</v>
      </c>
      <c r="I1336" t="s">
        <v>311</v>
      </c>
      <c r="J1336">
        <v>9</v>
      </c>
    </row>
    <row r="1337" spans="1:10" x14ac:dyDescent="0.35">
      <c r="A1337" t="s">
        <v>16960</v>
      </c>
      <c r="B1337">
        <v>233</v>
      </c>
      <c r="C1337">
        <v>164</v>
      </c>
      <c r="D1337">
        <v>1336</v>
      </c>
      <c r="E1337" t="s">
        <v>311</v>
      </c>
      <c r="F1337" t="s">
        <v>0</v>
      </c>
      <c r="G1337" t="s">
        <v>6759</v>
      </c>
      <c r="H1337" t="s">
        <v>311</v>
      </c>
      <c r="I1337" t="s">
        <v>311</v>
      </c>
      <c r="J1337">
        <v>57</v>
      </c>
    </row>
    <row r="1338" spans="1:10" x14ac:dyDescent="0.35">
      <c r="A1338" t="s">
        <v>16961</v>
      </c>
      <c r="B1338">
        <v>73</v>
      </c>
      <c r="C1338">
        <v>164</v>
      </c>
      <c r="D1338">
        <v>1336</v>
      </c>
      <c r="E1338" t="s">
        <v>311</v>
      </c>
      <c r="F1338" t="s">
        <v>0</v>
      </c>
      <c r="G1338" t="s">
        <v>3026</v>
      </c>
      <c r="H1338" t="s">
        <v>311</v>
      </c>
      <c r="I1338" t="s">
        <v>311</v>
      </c>
      <c r="J1338">
        <v>26</v>
      </c>
    </row>
    <row r="1339" spans="1:10" x14ac:dyDescent="0.35">
      <c r="A1339" t="s">
        <v>16962</v>
      </c>
      <c r="B1339">
        <v>62</v>
      </c>
      <c r="C1339">
        <v>164</v>
      </c>
      <c r="D1339">
        <v>1336</v>
      </c>
      <c r="E1339" t="s">
        <v>311</v>
      </c>
      <c r="F1339" t="s">
        <v>0</v>
      </c>
      <c r="G1339" t="s">
        <v>2760</v>
      </c>
      <c r="H1339" t="s">
        <v>311</v>
      </c>
      <c r="I1339" t="s">
        <v>311</v>
      </c>
      <c r="J1339">
        <v>3</v>
      </c>
    </row>
    <row r="1340" spans="1:10" x14ac:dyDescent="0.35">
      <c r="A1340" t="s">
        <v>16963</v>
      </c>
      <c r="B1340">
        <v>51</v>
      </c>
      <c r="C1340">
        <v>163</v>
      </c>
      <c r="D1340">
        <v>1339</v>
      </c>
      <c r="E1340" t="s">
        <v>311</v>
      </c>
      <c r="F1340" t="s">
        <v>0</v>
      </c>
      <c r="G1340" t="s">
        <v>311</v>
      </c>
      <c r="H1340" t="s">
        <v>311</v>
      </c>
      <c r="I1340" t="s">
        <v>311</v>
      </c>
      <c r="J1340">
        <v>13</v>
      </c>
    </row>
    <row r="1341" spans="1:10" x14ac:dyDescent="0.35">
      <c r="A1341" t="s">
        <v>16964</v>
      </c>
      <c r="B1341">
        <v>93</v>
      </c>
      <c r="C1341">
        <v>163</v>
      </c>
      <c r="D1341">
        <v>1339</v>
      </c>
      <c r="E1341" t="s">
        <v>311</v>
      </c>
      <c r="F1341" t="s">
        <v>0</v>
      </c>
      <c r="G1341" t="s">
        <v>4219</v>
      </c>
      <c r="H1341" t="s">
        <v>311</v>
      </c>
      <c r="I1341" t="s">
        <v>311</v>
      </c>
      <c r="J1341">
        <v>32</v>
      </c>
    </row>
    <row r="1342" spans="1:10" x14ac:dyDescent="0.35">
      <c r="A1342" t="s">
        <v>16965</v>
      </c>
      <c r="B1342">
        <v>74</v>
      </c>
      <c r="C1342">
        <v>163</v>
      </c>
      <c r="D1342">
        <v>1339</v>
      </c>
      <c r="E1342" t="s">
        <v>334</v>
      </c>
      <c r="F1342" t="s">
        <v>0</v>
      </c>
      <c r="G1342" t="s">
        <v>2379</v>
      </c>
      <c r="H1342">
        <v>1.016</v>
      </c>
      <c r="I1342">
        <v>17.86</v>
      </c>
      <c r="J1342">
        <v>9</v>
      </c>
    </row>
    <row r="1343" spans="1:10" x14ac:dyDescent="0.35">
      <c r="A1343" t="s">
        <v>16966</v>
      </c>
      <c r="B1343">
        <v>87</v>
      </c>
      <c r="C1343">
        <v>162</v>
      </c>
      <c r="D1343">
        <v>1342</v>
      </c>
      <c r="E1343" t="s">
        <v>334</v>
      </c>
      <c r="F1343" t="s">
        <v>0</v>
      </c>
      <c r="G1343" t="s">
        <v>16967</v>
      </c>
      <c r="H1343">
        <v>1.4339999999999999</v>
      </c>
      <c r="I1343">
        <v>13.89</v>
      </c>
      <c r="J1343">
        <v>20</v>
      </c>
    </row>
    <row r="1344" spans="1:10" x14ac:dyDescent="0.35">
      <c r="A1344" t="s">
        <v>16968</v>
      </c>
      <c r="B1344">
        <v>37</v>
      </c>
      <c r="C1344">
        <v>162</v>
      </c>
      <c r="D1344">
        <v>1342</v>
      </c>
      <c r="E1344" t="s">
        <v>312</v>
      </c>
      <c r="F1344" t="s">
        <v>0</v>
      </c>
      <c r="G1344" t="s">
        <v>16969</v>
      </c>
      <c r="H1344">
        <v>2.306</v>
      </c>
      <c r="I1344">
        <v>26.94</v>
      </c>
      <c r="J1344">
        <v>10</v>
      </c>
    </row>
    <row r="1345" spans="1:10" x14ac:dyDescent="0.35">
      <c r="A1345" t="s">
        <v>16970</v>
      </c>
      <c r="B1345">
        <v>55</v>
      </c>
      <c r="C1345">
        <v>162</v>
      </c>
      <c r="D1345">
        <v>1342</v>
      </c>
      <c r="E1345" t="s">
        <v>311</v>
      </c>
      <c r="F1345" t="s">
        <v>0</v>
      </c>
      <c r="G1345" t="s">
        <v>9579</v>
      </c>
      <c r="H1345" t="s">
        <v>311</v>
      </c>
      <c r="I1345" t="s">
        <v>311</v>
      </c>
      <c r="J1345">
        <v>13</v>
      </c>
    </row>
    <row r="1346" spans="1:10" x14ac:dyDescent="0.35">
      <c r="A1346" t="s">
        <v>16971</v>
      </c>
      <c r="B1346">
        <v>37</v>
      </c>
      <c r="C1346">
        <v>162</v>
      </c>
      <c r="D1346">
        <v>1342</v>
      </c>
      <c r="E1346" t="s">
        <v>311</v>
      </c>
      <c r="F1346" t="s">
        <v>0</v>
      </c>
      <c r="G1346" t="s">
        <v>4108</v>
      </c>
      <c r="H1346" t="s">
        <v>311</v>
      </c>
      <c r="I1346" t="s">
        <v>311</v>
      </c>
      <c r="J1346">
        <v>11</v>
      </c>
    </row>
    <row r="1347" spans="1:10" x14ac:dyDescent="0.35">
      <c r="A1347" t="s">
        <v>16972</v>
      </c>
      <c r="B1347">
        <v>91</v>
      </c>
      <c r="C1347">
        <v>162</v>
      </c>
      <c r="D1347">
        <v>1342</v>
      </c>
      <c r="E1347" t="s">
        <v>311</v>
      </c>
      <c r="F1347" t="s">
        <v>0</v>
      </c>
      <c r="G1347" t="s">
        <v>3026</v>
      </c>
      <c r="H1347" t="s">
        <v>311</v>
      </c>
      <c r="I1347" t="s">
        <v>311</v>
      </c>
      <c r="J1347">
        <v>5</v>
      </c>
    </row>
    <row r="1348" spans="1:10" x14ac:dyDescent="0.35">
      <c r="A1348" t="s">
        <v>16973</v>
      </c>
      <c r="B1348">
        <v>61</v>
      </c>
      <c r="C1348">
        <v>162</v>
      </c>
      <c r="D1348">
        <v>1342</v>
      </c>
      <c r="E1348" t="s">
        <v>312</v>
      </c>
      <c r="F1348" t="s">
        <v>0</v>
      </c>
      <c r="G1348" t="s">
        <v>3594</v>
      </c>
      <c r="H1348">
        <v>1.39</v>
      </c>
      <c r="I1348">
        <v>44.6</v>
      </c>
      <c r="J1348">
        <v>11</v>
      </c>
    </row>
    <row r="1349" spans="1:10" x14ac:dyDescent="0.35">
      <c r="A1349" t="s">
        <v>16974</v>
      </c>
      <c r="B1349">
        <v>39</v>
      </c>
      <c r="C1349">
        <v>161</v>
      </c>
      <c r="D1349">
        <v>1348</v>
      </c>
      <c r="E1349" t="s">
        <v>312</v>
      </c>
      <c r="F1349" t="s">
        <v>0</v>
      </c>
      <c r="G1349" t="s">
        <v>2045</v>
      </c>
      <c r="H1349">
        <v>2.2970000000000002</v>
      </c>
      <c r="I1349">
        <v>23.11</v>
      </c>
      <c r="J1349">
        <v>5</v>
      </c>
    </row>
    <row r="1350" spans="1:10" x14ac:dyDescent="0.35">
      <c r="A1350" t="s">
        <v>16975</v>
      </c>
      <c r="B1350">
        <v>64</v>
      </c>
      <c r="C1350">
        <v>161</v>
      </c>
      <c r="D1350">
        <v>1348</v>
      </c>
      <c r="E1350" t="s">
        <v>334</v>
      </c>
      <c r="F1350" t="s">
        <v>0</v>
      </c>
      <c r="G1350" t="s">
        <v>4347</v>
      </c>
      <c r="H1350">
        <v>1.1639999999999999</v>
      </c>
      <c r="I1350">
        <v>9.0399999999999991</v>
      </c>
      <c r="J1350">
        <v>16</v>
      </c>
    </row>
    <row r="1351" spans="1:10" x14ac:dyDescent="0.35">
      <c r="A1351" t="s">
        <v>16976</v>
      </c>
      <c r="B1351">
        <v>55</v>
      </c>
      <c r="C1351">
        <v>160</v>
      </c>
      <c r="D1351">
        <v>1350</v>
      </c>
      <c r="E1351" t="s">
        <v>311</v>
      </c>
      <c r="F1351" t="s">
        <v>0</v>
      </c>
      <c r="G1351" t="s">
        <v>7560</v>
      </c>
      <c r="H1351" t="s">
        <v>311</v>
      </c>
      <c r="I1351" t="s">
        <v>311</v>
      </c>
      <c r="J1351">
        <v>7</v>
      </c>
    </row>
    <row r="1352" spans="1:10" x14ac:dyDescent="0.35">
      <c r="A1352" t="s">
        <v>16977</v>
      </c>
      <c r="B1352">
        <v>86</v>
      </c>
      <c r="C1352">
        <v>160</v>
      </c>
      <c r="D1352">
        <v>1350</v>
      </c>
      <c r="E1352" t="s">
        <v>311</v>
      </c>
      <c r="F1352" t="s">
        <v>0</v>
      </c>
      <c r="G1352" t="s">
        <v>16978</v>
      </c>
      <c r="H1352" t="s">
        <v>311</v>
      </c>
      <c r="I1352" t="s">
        <v>311</v>
      </c>
      <c r="J1352">
        <v>16</v>
      </c>
    </row>
    <row r="1353" spans="1:10" x14ac:dyDescent="0.35">
      <c r="A1353" t="s">
        <v>16979</v>
      </c>
      <c r="B1353">
        <v>125</v>
      </c>
      <c r="C1353">
        <v>160</v>
      </c>
      <c r="D1353">
        <v>1350</v>
      </c>
      <c r="E1353" t="s">
        <v>319</v>
      </c>
      <c r="F1353" t="s">
        <v>0</v>
      </c>
      <c r="G1353" t="s">
        <v>16870</v>
      </c>
      <c r="H1353">
        <v>0.92200000000000004</v>
      </c>
      <c r="I1353">
        <v>61.64</v>
      </c>
      <c r="J1353">
        <v>25</v>
      </c>
    </row>
    <row r="1354" spans="1:10" x14ac:dyDescent="0.35">
      <c r="A1354" t="s">
        <v>16980</v>
      </c>
      <c r="B1354">
        <v>82</v>
      </c>
      <c r="C1354">
        <v>160</v>
      </c>
      <c r="D1354">
        <v>1350</v>
      </c>
      <c r="E1354" t="s">
        <v>311</v>
      </c>
      <c r="F1354" t="s">
        <v>0</v>
      </c>
      <c r="G1354" t="s">
        <v>3026</v>
      </c>
      <c r="H1354" t="s">
        <v>311</v>
      </c>
      <c r="I1354" t="s">
        <v>311</v>
      </c>
      <c r="J1354">
        <v>35</v>
      </c>
    </row>
    <row r="1355" spans="1:10" x14ac:dyDescent="0.35">
      <c r="A1355" t="s">
        <v>16981</v>
      </c>
      <c r="B1355">
        <v>163</v>
      </c>
      <c r="C1355">
        <v>159</v>
      </c>
      <c r="D1355">
        <v>1354</v>
      </c>
      <c r="E1355" t="s">
        <v>311</v>
      </c>
      <c r="F1355" t="s">
        <v>0</v>
      </c>
      <c r="G1355" t="s">
        <v>4022</v>
      </c>
      <c r="H1355" t="s">
        <v>311</v>
      </c>
      <c r="I1355" t="s">
        <v>311</v>
      </c>
      <c r="J1355">
        <v>30</v>
      </c>
    </row>
    <row r="1356" spans="1:10" x14ac:dyDescent="0.35">
      <c r="A1356" t="s">
        <v>16982</v>
      </c>
      <c r="B1356">
        <v>67</v>
      </c>
      <c r="C1356">
        <v>159</v>
      </c>
      <c r="D1356">
        <v>1354</v>
      </c>
      <c r="E1356" t="s">
        <v>311</v>
      </c>
      <c r="F1356" t="s">
        <v>0</v>
      </c>
      <c r="G1356" t="s">
        <v>3788</v>
      </c>
      <c r="H1356" t="s">
        <v>311</v>
      </c>
      <c r="I1356" t="s">
        <v>311</v>
      </c>
      <c r="J1356">
        <v>66</v>
      </c>
    </row>
    <row r="1357" spans="1:10" x14ac:dyDescent="0.35">
      <c r="A1357" t="s">
        <v>16983</v>
      </c>
      <c r="B1357">
        <v>86</v>
      </c>
      <c r="C1357">
        <v>159</v>
      </c>
      <c r="D1357">
        <v>1354</v>
      </c>
      <c r="E1357" t="s">
        <v>311</v>
      </c>
      <c r="F1357" t="s">
        <v>0</v>
      </c>
      <c r="G1357" t="s">
        <v>9579</v>
      </c>
      <c r="H1357" t="s">
        <v>311</v>
      </c>
      <c r="I1357" t="s">
        <v>311</v>
      </c>
      <c r="J1357">
        <v>18</v>
      </c>
    </row>
    <row r="1358" spans="1:10" x14ac:dyDescent="0.35">
      <c r="A1358" t="s">
        <v>16984</v>
      </c>
      <c r="B1358">
        <v>48</v>
      </c>
      <c r="C1358">
        <v>158</v>
      </c>
      <c r="D1358">
        <v>1357</v>
      </c>
      <c r="E1358" t="s">
        <v>311</v>
      </c>
      <c r="F1358" t="s">
        <v>0</v>
      </c>
      <c r="G1358" t="s">
        <v>1823</v>
      </c>
      <c r="H1358" t="s">
        <v>311</v>
      </c>
      <c r="I1358" t="s">
        <v>311</v>
      </c>
      <c r="J1358">
        <v>8</v>
      </c>
    </row>
    <row r="1359" spans="1:10" x14ac:dyDescent="0.35">
      <c r="A1359" t="s">
        <v>16985</v>
      </c>
      <c r="B1359">
        <v>52</v>
      </c>
      <c r="C1359">
        <v>158</v>
      </c>
      <c r="D1359">
        <v>1357</v>
      </c>
      <c r="E1359" t="s">
        <v>328</v>
      </c>
      <c r="F1359" t="s">
        <v>0</v>
      </c>
      <c r="G1359" t="s">
        <v>4124</v>
      </c>
      <c r="H1359">
        <v>1.5429999999999999</v>
      </c>
      <c r="I1359">
        <v>39.01</v>
      </c>
      <c r="J1359">
        <v>10</v>
      </c>
    </row>
    <row r="1360" spans="1:10" x14ac:dyDescent="0.35">
      <c r="A1360" t="s">
        <v>16986</v>
      </c>
      <c r="B1360">
        <v>154</v>
      </c>
      <c r="C1360">
        <v>158</v>
      </c>
      <c r="D1360">
        <v>1357</v>
      </c>
      <c r="E1360" t="s">
        <v>311</v>
      </c>
      <c r="F1360" t="s">
        <v>0</v>
      </c>
      <c r="G1360" t="s">
        <v>8272</v>
      </c>
      <c r="H1360" t="s">
        <v>311</v>
      </c>
      <c r="I1360" t="s">
        <v>311</v>
      </c>
      <c r="J1360">
        <v>39</v>
      </c>
    </row>
    <row r="1361" spans="1:10" x14ac:dyDescent="0.35">
      <c r="A1361" t="s">
        <v>16987</v>
      </c>
      <c r="B1361">
        <v>62</v>
      </c>
      <c r="C1361">
        <v>157</v>
      </c>
      <c r="D1361">
        <v>1360</v>
      </c>
      <c r="E1361" t="s">
        <v>311</v>
      </c>
      <c r="F1361" t="s">
        <v>0</v>
      </c>
      <c r="G1361" t="s">
        <v>4347</v>
      </c>
      <c r="H1361" t="s">
        <v>311</v>
      </c>
      <c r="I1361" t="s">
        <v>311</v>
      </c>
      <c r="J1361">
        <v>8</v>
      </c>
    </row>
    <row r="1362" spans="1:10" x14ac:dyDescent="0.35">
      <c r="A1362" t="s">
        <v>16988</v>
      </c>
      <c r="B1362">
        <v>66</v>
      </c>
      <c r="C1362">
        <v>157</v>
      </c>
      <c r="D1362">
        <v>1360</v>
      </c>
      <c r="E1362" t="s">
        <v>311</v>
      </c>
      <c r="F1362" t="s">
        <v>0</v>
      </c>
      <c r="G1362" t="s">
        <v>2235</v>
      </c>
      <c r="H1362" t="s">
        <v>311</v>
      </c>
      <c r="I1362" t="s">
        <v>311</v>
      </c>
      <c r="J1362">
        <v>13</v>
      </c>
    </row>
    <row r="1363" spans="1:10" x14ac:dyDescent="0.35">
      <c r="A1363" t="s">
        <v>16989</v>
      </c>
      <c r="B1363">
        <v>53</v>
      </c>
      <c r="C1363">
        <v>157</v>
      </c>
      <c r="D1363">
        <v>1360</v>
      </c>
      <c r="E1363" t="s">
        <v>334</v>
      </c>
      <c r="F1363" t="s">
        <v>0</v>
      </c>
      <c r="G1363" t="s">
        <v>4347</v>
      </c>
      <c r="H1363">
        <v>1.673</v>
      </c>
      <c r="I1363">
        <v>22.87</v>
      </c>
      <c r="J1363">
        <v>7</v>
      </c>
    </row>
    <row r="1364" spans="1:10" x14ac:dyDescent="0.35">
      <c r="A1364" t="s">
        <v>16990</v>
      </c>
      <c r="B1364">
        <v>41</v>
      </c>
      <c r="C1364">
        <v>157</v>
      </c>
      <c r="D1364">
        <v>1360</v>
      </c>
      <c r="E1364" t="s">
        <v>311</v>
      </c>
      <c r="F1364" t="s">
        <v>0</v>
      </c>
      <c r="G1364" t="s">
        <v>3038</v>
      </c>
      <c r="H1364" t="s">
        <v>311</v>
      </c>
      <c r="I1364" t="s">
        <v>311</v>
      </c>
      <c r="J1364">
        <v>7</v>
      </c>
    </row>
    <row r="1365" spans="1:10" x14ac:dyDescent="0.35">
      <c r="A1365" t="s">
        <v>16991</v>
      </c>
      <c r="B1365">
        <v>47</v>
      </c>
      <c r="C1365">
        <v>157</v>
      </c>
      <c r="D1365">
        <v>1360</v>
      </c>
      <c r="E1365" t="s">
        <v>311</v>
      </c>
      <c r="F1365" t="s">
        <v>0</v>
      </c>
      <c r="G1365" t="s">
        <v>3026</v>
      </c>
      <c r="H1365" t="s">
        <v>311</v>
      </c>
      <c r="I1365" t="s">
        <v>311</v>
      </c>
      <c r="J1365">
        <v>12</v>
      </c>
    </row>
    <row r="1366" spans="1:10" x14ac:dyDescent="0.35">
      <c r="A1366" t="s">
        <v>16992</v>
      </c>
      <c r="B1366">
        <v>73</v>
      </c>
      <c r="C1366">
        <v>156</v>
      </c>
      <c r="D1366">
        <v>1365</v>
      </c>
      <c r="E1366" t="s">
        <v>311</v>
      </c>
      <c r="F1366" t="s">
        <v>0</v>
      </c>
      <c r="G1366" t="s">
        <v>3926</v>
      </c>
      <c r="H1366" t="s">
        <v>311</v>
      </c>
      <c r="I1366" t="s">
        <v>311</v>
      </c>
      <c r="J1366">
        <v>10</v>
      </c>
    </row>
    <row r="1367" spans="1:10" x14ac:dyDescent="0.35">
      <c r="A1367" t="s">
        <v>16993</v>
      </c>
      <c r="B1367">
        <v>77</v>
      </c>
      <c r="C1367">
        <v>156</v>
      </c>
      <c r="D1367">
        <v>1365</v>
      </c>
      <c r="E1367" t="s">
        <v>334</v>
      </c>
      <c r="F1367" t="s">
        <v>0</v>
      </c>
      <c r="G1367" t="s">
        <v>3598</v>
      </c>
      <c r="H1367">
        <v>1.0409999999999999</v>
      </c>
      <c r="I1367">
        <v>2.67</v>
      </c>
      <c r="J1367">
        <v>28</v>
      </c>
    </row>
    <row r="1368" spans="1:10" x14ac:dyDescent="0.35">
      <c r="A1368" t="s">
        <v>16994</v>
      </c>
      <c r="B1368">
        <v>63</v>
      </c>
      <c r="C1368">
        <v>156</v>
      </c>
      <c r="D1368">
        <v>1365</v>
      </c>
      <c r="E1368" t="s">
        <v>311</v>
      </c>
      <c r="F1368" t="s">
        <v>0</v>
      </c>
      <c r="G1368" t="s">
        <v>1967</v>
      </c>
      <c r="H1368" t="s">
        <v>311</v>
      </c>
      <c r="I1368" t="s">
        <v>311</v>
      </c>
      <c r="J1368">
        <v>17</v>
      </c>
    </row>
    <row r="1369" spans="1:10" x14ac:dyDescent="0.35">
      <c r="A1369" t="s">
        <v>16995</v>
      </c>
      <c r="B1369">
        <v>35</v>
      </c>
      <c r="C1369">
        <v>156</v>
      </c>
      <c r="D1369">
        <v>1365</v>
      </c>
      <c r="E1369" t="s">
        <v>311</v>
      </c>
      <c r="F1369" t="s">
        <v>0</v>
      </c>
      <c r="G1369" t="s">
        <v>2031</v>
      </c>
      <c r="H1369" t="s">
        <v>311</v>
      </c>
      <c r="I1369" t="s">
        <v>311</v>
      </c>
      <c r="J1369">
        <v>3</v>
      </c>
    </row>
    <row r="1370" spans="1:10" x14ac:dyDescent="0.35">
      <c r="A1370" t="s">
        <v>16996</v>
      </c>
      <c r="B1370">
        <v>66</v>
      </c>
      <c r="C1370">
        <v>156</v>
      </c>
      <c r="D1370">
        <v>1365</v>
      </c>
      <c r="E1370" t="s">
        <v>311</v>
      </c>
      <c r="F1370" t="s">
        <v>0</v>
      </c>
      <c r="G1370" t="s">
        <v>8953</v>
      </c>
      <c r="H1370" t="s">
        <v>311</v>
      </c>
      <c r="I1370" t="s">
        <v>311</v>
      </c>
      <c r="J1370">
        <v>13</v>
      </c>
    </row>
    <row r="1371" spans="1:10" x14ac:dyDescent="0.35">
      <c r="A1371" t="s">
        <v>16997</v>
      </c>
      <c r="B1371">
        <v>67</v>
      </c>
      <c r="C1371">
        <v>156</v>
      </c>
      <c r="D1371">
        <v>1365</v>
      </c>
      <c r="E1371" t="s">
        <v>334</v>
      </c>
      <c r="F1371" t="s">
        <v>0</v>
      </c>
      <c r="G1371" t="s">
        <v>16998</v>
      </c>
      <c r="H1371">
        <v>1.113</v>
      </c>
      <c r="I1371">
        <v>4.87</v>
      </c>
      <c r="J1371">
        <v>27</v>
      </c>
    </row>
    <row r="1372" spans="1:10" x14ac:dyDescent="0.35">
      <c r="A1372" t="s">
        <v>16999</v>
      </c>
      <c r="B1372">
        <v>101</v>
      </c>
      <c r="C1372">
        <v>155</v>
      </c>
      <c r="D1372">
        <v>1371</v>
      </c>
      <c r="E1372" t="s">
        <v>334</v>
      </c>
      <c r="F1372" t="s">
        <v>0</v>
      </c>
      <c r="G1372" t="s">
        <v>3594</v>
      </c>
      <c r="H1372">
        <v>0.83299999999999996</v>
      </c>
      <c r="I1372">
        <v>16.760000000000002</v>
      </c>
      <c r="J1372">
        <v>7</v>
      </c>
    </row>
    <row r="1373" spans="1:10" x14ac:dyDescent="0.35">
      <c r="A1373" t="s">
        <v>17000</v>
      </c>
      <c r="B1373">
        <v>68</v>
      </c>
      <c r="C1373">
        <v>154</v>
      </c>
      <c r="D1373">
        <v>1372</v>
      </c>
      <c r="E1373" t="s">
        <v>334</v>
      </c>
      <c r="F1373" t="s">
        <v>0</v>
      </c>
      <c r="G1373" t="s">
        <v>17001</v>
      </c>
      <c r="H1373">
        <v>1.0469999999999999</v>
      </c>
      <c r="I1373">
        <v>6.74</v>
      </c>
      <c r="J1373">
        <v>14</v>
      </c>
    </row>
    <row r="1374" spans="1:10" x14ac:dyDescent="0.35">
      <c r="A1374" t="s">
        <v>17002</v>
      </c>
      <c r="B1374">
        <v>58</v>
      </c>
      <c r="C1374">
        <v>154</v>
      </c>
      <c r="D1374">
        <v>1372</v>
      </c>
      <c r="E1374" t="s">
        <v>311</v>
      </c>
      <c r="F1374" t="s">
        <v>0</v>
      </c>
      <c r="G1374" t="s">
        <v>2235</v>
      </c>
      <c r="H1374" t="s">
        <v>311</v>
      </c>
      <c r="I1374" t="s">
        <v>311</v>
      </c>
      <c r="J1374">
        <v>9</v>
      </c>
    </row>
    <row r="1375" spans="1:10" x14ac:dyDescent="0.35">
      <c r="A1375" t="s">
        <v>17003</v>
      </c>
      <c r="B1375">
        <v>71</v>
      </c>
      <c r="C1375">
        <v>154</v>
      </c>
      <c r="D1375">
        <v>1372</v>
      </c>
      <c r="E1375" t="s">
        <v>312</v>
      </c>
      <c r="F1375" t="s">
        <v>0</v>
      </c>
      <c r="G1375" t="s">
        <v>4022</v>
      </c>
      <c r="H1375">
        <v>1.3129999999999999</v>
      </c>
      <c r="I1375">
        <v>28.61</v>
      </c>
      <c r="J1375">
        <v>11</v>
      </c>
    </row>
    <row r="1376" spans="1:10" x14ac:dyDescent="0.35">
      <c r="A1376" t="s">
        <v>17004</v>
      </c>
      <c r="B1376">
        <v>62</v>
      </c>
      <c r="C1376">
        <v>153</v>
      </c>
      <c r="D1376">
        <v>1375</v>
      </c>
      <c r="E1376" t="s">
        <v>311</v>
      </c>
      <c r="F1376" t="s">
        <v>0</v>
      </c>
      <c r="G1376" t="s">
        <v>4155</v>
      </c>
      <c r="H1376" t="s">
        <v>311</v>
      </c>
      <c r="I1376" t="s">
        <v>311</v>
      </c>
      <c r="J1376">
        <v>10</v>
      </c>
    </row>
    <row r="1377" spans="1:10" x14ac:dyDescent="0.35">
      <c r="A1377" t="s">
        <v>17005</v>
      </c>
      <c r="B1377">
        <v>33</v>
      </c>
      <c r="C1377">
        <v>153</v>
      </c>
      <c r="D1377">
        <v>1375</v>
      </c>
      <c r="E1377" t="s">
        <v>311</v>
      </c>
      <c r="F1377" t="s">
        <v>0</v>
      </c>
      <c r="G1377" t="s">
        <v>3026</v>
      </c>
      <c r="H1377" t="s">
        <v>311</v>
      </c>
      <c r="I1377" t="s">
        <v>311</v>
      </c>
      <c r="J1377">
        <v>33</v>
      </c>
    </row>
    <row r="1378" spans="1:10" x14ac:dyDescent="0.35">
      <c r="A1378" t="s">
        <v>17006</v>
      </c>
      <c r="B1378">
        <v>55</v>
      </c>
      <c r="C1378">
        <v>153</v>
      </c>
      <c r="D1378">
        <v>1375</v>
      </c>
      <c r="E1378" t="s">
        <v>311</v>
      </c>
      <c r="F1378" t="s">
        <v>0</v>
      </c>
      <c r="G1378" t="s">
        <v>3026</v>
      </c>
      <c r="H1378" t="s">
        <v>311</v>
      </c>
      <c r="I1378" t="s">
        <v>311</v>
      </c>
      <c r="J1378">
        <v>17</v>
      </c>
    </row>
    <row r="1379" spans="1:10" x14ac:dyDescent="0.35">
      <c r="A1379" t="s">
        <v>17007</v>
      </c>
      <c r="B1379">
        <v>87</v>
      </c>
      <c r="C1379">
        <v>152</v>
      </c>
      <c r="D1379">
        <v>1378</v>
      </c>
      <c r="E1379" t="s">
        <v>334</v>
      </c>
      <c r="F1379" t="s">
        <v>0</v>
      </c>
      <c r="G1379" t="s">
        <v>3088</v>
      </c>
      <c r="H1379">
        <v>0.89300000000000002</v>
      </c>
      <c r="I1379">
        <v>15.49</v>
      </c>
      <c r="J1379">
        <v>13</v>
      </c>
    </row>
    <row r="1380" spans="1:10" x14ac:dyDescent="0.35">
      <c r="A1380" t="s">
        <v>17008</v>
      </c>
      <c r="B1380">
        <v>23</v>
      </c>
      <c r="C1380">
        <v>152</v>
      </c>
      <c r="D1380">
        <v>1378</v>
      </c>
      <c r="E1380" t="s">
        <v>319</v>
      </c>
      <c r="F1380" t="s">
        <v>0</v>
      </c>
      <c r="G1380" t="s">
        <v>4347</v>
      </c>
      <c r="H1380">
        <v>4.1669999999999998</v>
      </c>
      <c r="I1380">
        <v>79.260000000000005</v>
      </c>
      <c r="J1380">
        <v>4</v>
      </c>
    </row>
    <row r="1381" spans="1:10" x14ac:dyDescent="0.35">
      <c r="A1381" t="s">
        <v>17009</v>
      </c>
      <c r="B1381">
        <v>56</v>
      </c>
      <c r="C1381">
        <v>152</v>
      </c>
      <c r="D1381">
        <v>1378</v>
      </c>
      <c r="E1381" t="s">
        <v>311</v>
      </c>
      <c r="F1381" t="s">
        <v>0</v>
      </c>
      <c r="G1381" t="s">
        <v>4347</v>
      </c>
      <c r="H1381" t="s">
        <v>311</v>
      </c>
      <c r="I1381" t="s">
        <v>311</v>
      </c>
      <c r="J1381">
        <v>2</v>
      </c>
    </row>
    <row r="1382" spans="1:10" x14ac:dyDescent="0.35">
      <c r="A1382" t="s">
        <v>17010</v>
      </c>
      <c r="B1382">
        <v>129</v>
      </c>
      <c r="C1382">
        <v>152</v>
      </c>
      <c r="D1382">
        <v>1378</v>
      </c>
      <c r="E1382" t="s">
        <v>311</v>
      </c>
      <c r="F1382" t="s">
        <v>0</v>
      </c>
      <c r="G1382" t="s">
        <v>3026</v>
      </c>
      <c r="H1382" t="s">
        <v>311</v>
      </c>
      <c r="I1382" t="s">
        <v>311</v>
      </c>
      <c r="J1382">
        <v>58</v>
      </c>
    </row>
    <row r="1383" spans="1:10" x14ac:dyDescent="0.35">
      <c r="A1383" t="s">
        <v>17011</v>
      </c>
      <c r="B1383">
        <v>44</v>
      </c>
      <c r="C1383">
        <v>152</v>
      </c>
      <c r="D1383">
        <v>1378</v>
      </c>
      <c r="E1383" t="s">
        <v>311</v>
      </c>
      <c r="F1383" t="s">
        <v>0</v>
      </c>
      <c r="G1383" t="s">
        <v>3926</v>
      </c>
      <c r="H1383" t="s">
        <v>311</v>
      </c>
      <c r="I1383" t="s">
        <v>311</v>
      </c>
      <c r="J1383">
        <v>44</v>
      </c>
    </row>
    <row r="1384" spans="1:10" x14ac:dyDescent="0.35">
      <c r="A1384" t="s">
        <v>17012</v>
      </c>
      <c r="B1384">
        <v>83</v>
      </c>
      <c r="C1384">
        <v>151</v>
      </c>
      <c r="D1384">
        <v>1383</v>
      </c>
      <c r="E1384" t="s">
        <v>311</v>
      </c>
      <c r="F1384" t="s">
        <v>0</v>
      </c>
      <c r="G1384" t="s">
        <v>7560</v>
      </c>
      <c r="H1384" t="s">
        <v>311</v>
      </c>
      <c r="I1384" t="s">
        <v>311</v>
      </c>
      <c r="J1384">
        <v>34</v>
      </c>
    </row>
    <row r="1385" spans="1:10" x14ac:dyDescent="0.35">
      <c r="A1385" t="s">
        <v>17013</v>
      </c>
      <c r="B1385">
        <v>42</v>
      </c>
      <c r="C1385">
        <v>151</v>
      </c>
      <c r="D1385">
        <v>1383</v>
      </c>
      <c r="E1385" t="s">
        <v>311</v>
      </c>
      <c r="F1385" t="s">
        <v>0</v>
      </c>
      <c r="G1385" t="s">
        <v>2959</v>
      </c>
      <c r="H1385" t="s">
        <v>311</v>
      </c>
      <c r="I1385" t="s">
        <v>311</v>
      </c>
      <c r="J1385">
        <v>42</v>
      </c>
    </row>
    <row r="1386" spans="1:10" x14ac:dyDescent="0.35">
      <c r="A1386" t="s">
        <v>17014</v>
      </c>
      <c r="B1386">
        <v>57</v>
      </c>
      <c r="C1386">
        <v>151</v>
      </c>
      <c r="D1386">
        <v>1383</v>
      </c>
      <c r="E1386" t="s">
        <v>328</v>
      </c>
      <c r="F1386" t="s">
        <v>0</v>
      </c>
      <c r="G1386" t="s">
        <v>9482</v>
      </c>
      <c r="H1386">
        <v>1.63</v>
      </c>
      <c r="I1386">
        <v>70.83</v>
      </c>
      <c r="J1386">
        <v>17</v>
      </c>
    </row>
    <row r="1387" spans="1:10" x14ac:dyDescent="0.35">
      <c r="A1387" t="s">
        <v>17015</v>
      </c>
      <c r="B1387">
        <v>59</v>
      </c>
      <c r="C1387">
        <v>151</v>
      </c>
      <c r="D1387">
        <v>1383</v>
      </c>
      <c r="E1387" t="s">
        <v>311</v>
      </c>
      <c r="F1387" t="s">
        <v>0</v>
      </c>
      <c r="G1387" t="s">
        <v>4022</v>
      </c>
      <c r="H1387" t="s">
        <v>311</v>
      </c>
      <c r="I1387" t="s">
        <v>311</v>
      </c>
      <c r="J1387">
        <v>17</v>
      </c>
    </row>
    <row r="1388" spans="1:10" x14ac:dyDescent="0.35">
      <c r="A1388" t="s">
        <v>17016</v>
      </c>
      <c r="B1388">
        <v>43</v>
      </c>
      <c r="C1388">
        <v>151</v>
      </c>
      <c r="D1388">
        <v>1383</v>
      </c>
      <c r="E1388" t="s">
        <v>328</v>
      </c>
      <c r="F1388" t="s">
        <v>0</v>
      </c>
      <c r="G1388" t="s">
        <v>17017</v>
      </c>
      <c r="H1388">
        <v>2</v>
      </c>
      <c r="I1388">
        <v>42.37</v>
      </c>
      <c r="J1388">
        <v>15</v>
      </c>
    </row>
    <row r="1389" spans="1:10" x14ac:dyDescent="0.35">
      <c r="A1389" t="s">
        <v>17018</v>
      </c>
      <c r="B1389">
        <v>35</v>
      </c>
      <c r="C1389">
        <v>150</v>
      </c>
      <c r="D1389">
        <v>1388</v>
      </c>
      <c r="E1389" t="s">
        <v>311</v>
      </c>
      <c r="F1389" t="s">
        <v>0</v>
      </c>
      <c r="G1389" t="s">
        <v>4050</v>
      </c>
      <c r="H1389" t="s">
        <v>311</v>
      </c>
      <c r="I1389" t="s">
        <v>311</v>
      </c>
      <c r="J1389">
        <v>1</v>
      </c>
    </row>
    <row r="1390" spans="1:10" x14ac:dyDescent="0.35">
      <c r="A1390" t="s">
        <v>17019</v>
      </c>
      <c r="B1390">
        <v>65</v>
      </c>
      <c r="C1390">
        <v>149</v>
      </c>
      <c r="D1390">
        <v>1389</v>
      </c>
      <c r="E1390" t="s">
        <v>311</v>
      </c>
      <c r="F1390" t="s">
        <v>0</v>
      </c>
      <c r="G1390" t="s">
        <v>2402</v>
      </c>
      <c r="H1390" t="s">
        <v>311</v>
      </c>
      <c r="I1390" t="s">
        <v>311</v>
      </c>
      <c r="J1390">
        <v>32</v>
      </c>
    </row>
    <row r="1391" spans="1:10" x14ac:dyDescent="0.35">
      <c r="A1391" t="s">
        <v>17020</v>
      </c>
      <c r="B1391">
        <v>52</v>
      </c>
      <c r="C1391">
        <v>149</v>
      </c>
      <c r="D1391">
        <v>1389</v>
      </c>
      <c r="E1391" t="s">
        <v>312</v>
      </c>
      <c r="F1391" t="s">
        <v>0</v>
      </c>
      <c r="G1391" t="s">
        <v>2053</v>
      </c>
      <c r="H1391">
        <v>1.843</v>
      </c>
      <c r="I1391">
        <v>44.72</v>
      </c>
      <c r="J1391">
        <v>6</v>
      </c>
    </row>
    <row r="1392" spans="1:10" x14ac:dyDescent="0.35">
      <c r="A1392" t="s">
        <v>17021</v>
      </c>
      <c r="B1392">
        <v>50</v>
      </c>
      <c r="C1392">
        <v>149</v>
      </c>
      <c r="D1392">
        <v>1389</v>
      </c>
      <c r="E1392" t="s">
        <v>311</v>
      </c>
      <c r="F1392" t="s">
        <v>0</v>
      </c>
      <c r="G1392" t="s">
        <v>1823</v>
      </c>
      <c r="H1392" t="s">
        <v>311</v>
      </c>
      <c r="I1392" t="s">
        <v>311</v>
      </c>
      <c r="J1392">
        <v>3</v>
      </c>
    </row>
    <row r="1393" spans="1:10" x14ac:dyDescent="0.35">
      <c r="A1393" t="s">
        <v>17022</v>
      </c>
      <c r="B1393">
        <v>50</v>
      </c>
      <c r="C1393">
        <v>149</v>
      </c>
      <c r="D1393">
        <v>1389</v>
      </c>
      <c r="E1393" t="s">
        <v>312</v>
      </c>
      <c r="F1393" t="s">
        <v>0</v>
      </c>
      <c r="G1393" t="s">
        <v>17023</v>
      </c>
      <c r="H1393">
        <v>2.024</v>
      </c>
      <c r="I1393">
        <v>26.78</v>
      </c>
      <c r="J1393">
        <v>45</v>
      </c>
    </row>
    <row r="1394" spans="1:10" x14ac:dyDescent="0.35">
      <c r="A1394" t="s">
        <v>17024</v>
      </c>
      <c r="B1394">
        <v>61</v>
      </c>
      <c r="C1394">
        <v>149</v>
      </c>
      <c r="D1394">
        <v>1389</v>
      </c>
      <c r="E1394" t="s">
        <v>311</v>
      </c>
      <c r="F1394" t="s">
        <v>0</v>
      </c>
      <c r="G1394" t="s">
        <v>3026</v>
      </c>
      <c r="H1394" t="s">
        <v>311</v>
      </c>
      <c r="I1394" t="s">
        <v>311</v>
      </c>
      <c r="J1394">
        <v>10</v>
      </c>
    </row>
    <row r="1395" spans="1:10" x14ac:dyDescent="0.35">
      <c r="A1395" t="s">
        <v>17025</v>
      </c>
      <c r="B1395">
        <v>86</v>
      </c>
      <c r="C1395">
        <v>149</v>
      </c>
      <c r="D1395">
        <v>1389</v>
      </c>
      <c r="E1395" t="s">
        <v>311</v>
      </c>
      <c r="F1395" t="s">
        <v>0</v>
      </c>
      <c r="G1395" t="s">
        <v>2734</v>
      </c>
      <c r="H1395" t="s">
        <v>311</v>
      </c>
      <c r="I1395" t="s">
        <v>311</v>
      </c>
      <c r="J1395">
        <v>19</v>
      </c>
    </row>
    <row r="1396" spans="1:10" x14ac:dyDescent="0.35">
      <c r="A1396" t="s">
        <v>17026</v>
      </c>
      <c r="B1396">
        <v>55</v>
      </c>
      <c r="C1396">
        <v>148</v>
      </c>
      <c r="D1396">
        <v>1395</v>
      </c>
      <c r="E1396" t="s">
        <v>312</v>
      </c>
      <c r="F1396" t="s">
        <v>0</v>
      </c>
      <c r="G1396" t="s">
        <v>14422</v>
      </c>
      <c r="H1396">
        <v>1.204</v>
      </c>
      <c r="I1396">
        <v>20.09</v>
      </c>
      <c r="J1396">
        <v>25</v>
      </c>
    </row>
    <row r="1397" spans="1:10" x14ac:dyDescent="0.35">
      <c r="A1397" t="s">
        <v>17027</v>
      </c>
      <c r="B1397">
        <v>60</v>
      </c>
      <c r="C1397">
        <v>148</v>
      </c>
      <c r="D1397">
        <v>1395</v>
      </c>
      <c r="E1397" t="s">
        <v>334</v>
      </c>
      <c r="F1397" t="s">
        <v>0</v>
      </c>
      <c r="G1397" t="s">
        <v>17028</v>
      </c>
      <c r="H1397">
        <v>1.3859999999999999</v>
      </c>
      <c r="I1397">
        <v>13.68</v>
      </c>
      <c r="J1397">
        <v>3</v>
      </c>
    </row>
    <row r="1398" spans="1:10" x14ac:dyDescent="0.35">
      <c r="A1398" t="s">
        <v>17029</v>
      </c>
      <c r="B1398">
        <v>47</v>
      </c>
      <c r="C1398">
        <v>147</v>
      </c>
      <c r="D1398">
        <v>1397</v>
      </c>
      <c r="E1398" t="s">
        <v>311</v>
      </c>
      <c r="F1398" t="s">
        <v>0</v>
      </c>
      <c r="G1398" t="s">
        <v>2302</v>
      </c>
      <c r="H1398" t="s">
        <v>311</v>
      </c>
      <c r="I1398" t="s">
        <v>311</v>
      </c>
      <c r="J1398">
        <v>20</v>
      </c>
    </row>
    <row r="1399" spans="1:10" x14ac:dyDescent="0.35">
      <c r="A1399" t="s">
        <v>17030</v>
      </c>
      <c r="B1399">
        <v>81</v>
      </c>
      <c r="C1399">
        <v>147</v>
      </c>
      <c r="D1399">
        <v>1397</v>
      </c>
      <c r="E1399" t="s">
        <v>311</v>
      </c>
      <c r="F1399" t="s">
        <v>0</v>
      </c>
      <c r="G1399" t="s">
        <v>9016</v>
      </c>
      <c r="H1399" t="s">
        <v>311</v>
      </c>
      <c r="I1399" t="s">
        <v>311</v>
      </c>
      <c r="J1399">
        <v>21</v>
      </c>
    </row>
    <row r="1400" spans="1:10" x14ac:dyDescent="0.35">
      <c r="A1400" t="s">
        <v>17031</v>
      </c>
      <c r="B1400">
        <v>101</v>
      </c>
      <c r="C1400">
        <v>147</v>
      </c>
      <c r="D1400">
        <v>1397</v>
      </c>
      <c r="E1400" t="s">
        <v>334</v>
      </c>
      <c r="F1400" t="s">
        <v>0</v>
      </c>
      <c r="G1400" t="s">
        <v>17032</v>
      </c>
      <c r="H1400">
        <v>0.78100000000000003</v>
      </c>
      <c r="I1400">
        <v>4.96</v>
      </c>
      <c r="J1400">
        <v>26</v>
      </c>
    </row>
    <row r="1401" spans="1:10" x14ac:dyDescent="0.35">
      <c r="A1401" t="s">
        <v>17033</v>
      </c>
      <c r="B1401">
        <v>42</v>
      </c>
      <c r="C1401">
        <v>147</v>
      </c>
      <c r="D1401">
        <v>1397</v>
      </c>
      <c r="E1401" t="s">
        <v>311</v>
      </c>
      <c r="F1401" t="s">
        <v>0</v>
      </c>
      <c r="G1401" t="s">
        <v>4386</v>
      </c>
      <c r="H1401" t="s">
        <v>311</v>
      </c>
      <c r="I1401" t="s">
        <v>311</v>
      </c>
      <c r="J1401">
        <v>22</v>
      </c>
    </row>
    <row r="1402" spans="1:10" x14ac:dyDescent="0.35">
      <c r="A1402" t="s">
        <v>17034</v>
      </c>
      <c r="B1402">
        <v>25</v>
      </c>
      <c r="C1402">
        <v>147</v>
      </c>
      <c r="D1402">
        <v>1397</v>
      </c>
      <c r="E1402" t="s">
        <v>311</v>
      </c>
      <c r="F1402" t="s">
        <v>0</v>
      </c>
      <c r="G1402" t="s">
        <v>3052</v>
      </c>
      <c r="H1402" t="s">
        <v>311</v>
      </c>
      <c r="I1402" t="s">
        <v>311</v>
      </c>
      <c r="J1402">
        <v>25</v>
      </c>
    </row>
    <row r="1403" spans="1:10" x14ac:dyDescent="0.35">
      <c r="A1403" t="s">
        <v>17035</v>
      </c>
      <c r="B1403">
        <v>72</v>
      </c>
      <c r="C1403">
        <v>146</v>
      </c>
      <c r="D1403">
        <v>1402</v>
      </c>
      <c r="E1403" t="s">
        <v>311</v>
      </c>
      <c r="F1403" t="s">
        <v>0</v>
      </c>
      <c r="G1403" t="s">
        <v>4347</v>
      </c>
      <c r="H1403" t="s">
        <v>311</v>
      </c>
      <c r="I1403" t="s">
        <v>311</v>
      </c>
      <c r="J1403">
        <v>9</v>
      </c>
    </row>
    <row r="1404" spans="1:10" x14ac:dyDescent="0.35">
      <c r="A1404" t="s">
        <v>17036</v>
      </c>
      <c r="B1404">
        <v>81</v>
      </c>
      <c r="C1404">
        <v>146</v>
      </c>
      <c r="D1404">
        <v>1402</v>
      </c>
      <c r="E1404" t="s">
        <v>311</v>
      </c>
      <c r="F1404" t="s">
        <v>0</v>
      </c>
      <c r="G1404" t="s">
        <v>3026</v>
      </c>
      <c r="H1404" t="s">
        <v>311</v>
      </c>
      <c r="I1404" t="s">
        <v>311</v>
      </c>
      <c r="J1404">
        <v>29</v>
      </c>
    </row>
    <row r="1405" spans="1:10" x14ac:dyDescent="0.35">
      <c r="A1405" t="s">
        <v>17037</v>
      </c>
      <c r="B1405">
        <v>90</v>
      </c>
      <c r="C1405">
        <v>146</v>
      </c>
      <c r="D1405">
        <v>1402</v>
      </c>
      <c r="E1405" t="s">
        <v>311</v>
      </c>
      <c r="F1405" t="s">
        <v>0</v>
      </c>
      <c r="G1405" t="s">
        <v>2962</v>
      </c>
      <c r="H1405" t="s">
        <v>311</v>
      </c>
      <c r="I1405" t="s">
        <v>311</v>
      </c>
      <c r="J1405">
        <v>14</v>
      </c>
    </row>
    <row r="1406" spans="1:10" x14ac:dyDescent="0.35">
      <c r="A1406" t="s">
        <v>17038</v>
      </c>
      <c r="B1406">
        <v>46</v>
      </c>
      <c r="C1406">
        <v>146</v>
      </c>
      <c r="D1406">
        <v>1402</v>
      </c>
      <c r="E1406" t="s">
        <v>328</v>
      </c>
      <c r="F1406" t="s">
        <v>0</v>
      </c>
      <c r="G1406" t="s">
        <v>3633</v>
      </c>
      <c r="H1406">
        <v>1.6</v>
      </c>
      <c r="I1406">
        <v>60.57</v>
      </c>
      <c r="J1406">
        <v>14</v>
      </c>
    </row>
    <row r="1407" spans="1:10" x14ac:dyDescent="0.35">
      <c r="A1407" t="s">
        <v>17039</v>
      </c>
      <c r="B1407">
        <v>29</v>
      </c>
      <c r="C1407">
        <v>146</v>
      </c>
      <c r="D1407">
        <v>1402</v>
      </c>
      <c r="E1407" t="s">
        <v>311</v>
      </c>
      <c r="F1407" t="s">
        <v>0</v>
      </c>
      <c r="G1407" t="s">
        <v>4347</v>
      </c>
      <c r="H1407" t="s">
        <v>311</v>
      </c>
      <c r="I1407" t="s">
        <v>311</v>
      </c>
      <c r="J1407">
        <v>2</v>
      </c>
    </row>
    <row r="1408" spans="1:10" x14ac:dyDescent="0.35">
      <c r="A1408" t="s">
        <v>17040</v>
      </c>
      <c r="B1408">
        <v>48</v>
      </c>
      <c r="C1408">
        <v>145</v>
      </c>
      <c r="D1408">
        <v>1407</v>
      </c>
      <c r="E1408" t="s">
        <v>311</v>
      </c>
      <c r="F1408" t="s">
        <v>0</v>
      </c>
      <c r="G1408" t="s">
        <v>16615</v>
      </c>
      <c r="H1408" t="s">
        <v>311</v>
      </c>
      <c r="I1408" t="s">
        <v>311</v>
      </c>
      <c r="J1408">
        <v>7</v>
      </c>
    </row>
    <row r="1409" spans="1:10" x14ac:dyDescent="0.35">
      <c r="A1409" t="s">
        <v>17041</v>
      </c>
      <c r="B1409">
        <v>53</v>
      </c>
      <c r="C1409">
        <v>145</v>
      </c>
      <c r="D1409">
        <v>1407</v>
      </c>
      <c r="E1409" t="s">
        <v>312</v>
      </c>
      <c r="F1409" t="s">
        <v>0</v>
      </c>
      <c r="G1409" t="s">
        <v>3088</v>
      </c>
      <c r="H1409">
        <v>1.3859999999999999</v>
      </c>
      <c r="I1409">
        <v>28.76</v>
      </c>
      <c r="J1409">
        <v>5</v>
      </c>
    </row>
    <row r="1410" spans="1:10" x14ac:dyDescent="0.35">
      <c r="A1410" t="s">
        <v>17042</v>
      </c>
      <c r="B1410">
        <v>82</v>
      </c>
      <c r="C1410">
        <v>145</v>
      </c>
      <c r="D1410">
        <v>1407</v>
      </c>
      <c r="E1410" t="s">
        <v>311</v>
      </c>
      <c r="F1410" t="s">
        <v>0</v>
      </c>
      <c r="G1410" t="s">
        <v>4090</v>
      </c>
      <c r="H1410" t="s">
        <v>311</v>
      </c>
      <c r="I1410" t="s">
        <v>311</v>
      </c>
      <c r="J1410">
        <v>23</v>
      </c>
    </row>
    <row r="1411" spans="1:10" x14ac:dyDescent="0.35">
      <c r="A1411" t="s">
        <v>17043</v>
      </c>
      <c r="B1411">
        <v>83</v>
      </c>
      <c r="C1411">
        <v>144</v>
      </c>
      <c r="D1411">
        <v>1410</v>
      </c>
      <c r="E1411" t="s">
        <v>311</v>
      </c>
      <c r="F1411" t="s">
        <v>0</v>
      </c>
      <c r="G1411" t="s">
        <v>3026</v>
      </c>
      <c r="H1411" t="s">
        <v>311</v>
      </c>
      <c r="I1411" t="s">
        <v>311</v>
      </c>
      <c r="J1411">
        <v>6</v>
      </c>
    </row>
    <row r="1412" spans="1:10" x14ac:dyDescent="0.35">
      <c r="A1412" t="s">
        <v>17044</v>
      </c>
      <c r="B1412">
        <v>49</v>
      </c>
      <c r="C1412">
        <v>143</v>
      </c>
      <c r="D1412">
        <v>1411</v>
      </c>
      <c r="E1412" t="s">
        <v>311</v>
      </c>
      <c r="F1412" t="s">
        <v>0</v>
      </c>
      <c r="G1412" t="s">
        <v>7560</v>
      </c>
      <c r="H1412" t="s">
        <v>311</v>
      </c>
      <c r="I1412" t="s">
        <v>311</v>
      </c>
      <c r="J1412">
        <v>12</v>
      </c>
    </row>
    <row r="1413" spans="1:10" x14ac:dyDescent="0.35">
      <c r="A1413" t="s">
        <v>17045</v>
      </c>
      <c r="B1413">
        <v>45</v>
      </c>
      <c r="C1413">
        <v>143</v>
      </c>
      <c r="D1413">
        <v>1411</v>
      </c>
      <c r="E1413" t="s">
        <v>311</v>
      </c>
      <c r="F1413" t="s">
        <v>0</v>
      </c>
      <c r="G1413" t="s">
        <v>1795</v>
      </c>
      <c r="H1413" t="s">
        <v>311</v>
      </c>
      <c r="I1413" t="s">
        <v>311</v>
      </c>
      <c r="J1413">
        <v>1</v>
      </c>
    </row>
    <row r="1414" spans="1:10" x14ac:dyDescent="0.35">
      <c r="A1414" t="s">
        <v>17046</v>
      </c>
      <c r="B1414">
        <v>78</v>
      </c>
      <c r="C1414">
        <v>143</v>
      </c>
      <c r="D1414">
        <v>1411</v>
      </c>
      <c r="E1414" t="s">
        <v>311</v>
      </c>
      <c r="F1414" t="s">
        <v>0</v>
      </c>
      <c r="G1414" t="s">
        <v>3026</v>
      </c>
      <c r="H1414" t="s">
        <v>311</v>
      </c>
      <c r="I1414" t="s">
        <v>311</v>
      </c>
      <c r="J1414">
        <v>15</v>
      </c>
    </row>
    <row r="1415" spans="1:10" x14ac:dyDescent="0.35">
      <c r="A1415" t="s">
        <v>17047</v>
      </c>
      <c r="B1415">
        <v>70</v>
      </c>
      <c r="C1415">
        <v>143</v>
      </c>
      <c r="D1415">
        <v>1411</v>
      </c>
      <c r="E1415" t="s">
        <v>311</v>
      </c>
      <c r="F1415" t="s">
        <v>0</v>
      </c>
      <c r="G1415" t="s">
        <v>4173</v>
      </c>
      <c r="H1415" t="s">
        <v>311</v>
      </c>
      <c r="I1415" t="s">
        <v>311</v>
      </c>
      <c r="J1415">
        <v>7</v>
      </c>
    </row>
    <row r="1416" spans="1:10" x14ac:dyDescent="0.35">
      <c r="A1416" t="s">
        <v>17048</v>
      </c>
      <c r="B1416">
        <v>218</v>
      </c>
      <c r="C1416">
        <v>142</v>
      </c>
      <c r="D1416">
        <v>1415</v>
      </c>
      <c r="E1416" t="s">
        <v>311</v>
      </c>
      <c r="F1416" t="s">
        <v>0</v>
      </c>
      <c r="G1416" t="s">
        <v>6759</v>
      </c>
      <c r="H1416" t="s">
        <v>311</v>
      </c>
      <c r="I1416" t="s">
        <v>311</v>
      </c>
      <c r="J1416">
        <v>65</v>
      </c>
    </row>
    <row r="1417" spans="1:10" x14ac:dyDescent="0.35">
      <c r="A1417" t="s">
        <v>17049</v>
      </c>
      <c r="B1417">
        <v>66</v>
      </c>
      <c r="C1417">
        <v>142</v>
      </c>
      <c r="D1417">
        <v>1415</v>
      </c>
      <c r="E1417" t="s">
        <v>334</v>
      </c>
      <c r="F1417" t="s">
        <v>0</v>
      </c>
      <c r="G1417" t="s">
        <v>14103</v>
      </c>
      <c r="H1417">
        <v>1.032</v>
      </c>
      <c r="I1417">
        <v>3.57</v>
      </c>
      <c r="J1417">
        <v>12</v>
      </c>
    </row>
    <row r="1418" spans="1:10" x14ac:dyDescent="0.35">
      <c r="A1418" t="s">
        <v>17050</v>
      </c>
      <c r="B1418">
        <v>56</v>
      </c>
      <c r="C1418">
        <v>141</v>
      </c>
      <c r="D1418">
        <v>1417</v>
      </c>
      <c r="E1418" t="s">
        <v>311</v>
      </c>
      <c r="F1418" t="s">
        <v>0</v>
      </c>
      <c r="G1418" t="s">
        <v>3208</v>
      </c>
      <c r="H1418" t="s">
        <v>311</v>
      </c>
      <c r="I1418" t="s">
        <v>311</v>
      </c>
      <c r="J1418">
        <v>33</v>
      </c>
    </row>
    <row r="1419" spans="1:10" x14ac:dyDescent="0.35">
      <c r="A1419" t="s">
        <v>17051</v>
      </c>
      <c r="B1419">
        <v>126</v>
      </c>
      <c r="C1419">
        <v>141</v>
      </c>
      <c r="D1419">
        <v>1417</v>
      </c>
      <c r="E1419" t="s">
        <v>311</v>
      </c>
      <c r="F1419" t="s">
        <v>0</v>
      </c>
      <c r="G1419" t="s">
        <v>4347</v>
      </c>
      <c r="H1419" t="s">
        <v>311</v>
      </c>
      <c r="I1419" t="s">
        <v>311</v>
      </c>
      <c r="J1419">
        <v>10</v>
      </c>
    </row>
    <row r="1420" spans="1:10" x14ac:dyDescent="0.35">
      <c r="A1420" t="s">
        <v>17052</v>
      </c>
      <c r="B1420">
        <v>59</v>
      </c>
      <c r="C1420">
        <v>141</v>
      </c>
      <c r="D1420">
        <v>1417</v>
      </c>
      <c r="E1420" t="s">
        <v>334</v>
      </c>
      <c r="F1420" t="s">
        <v>0</v>
      </c>
      <c r="G1420" t="s">
        <v>3026</v>
      </c>
      <c r="H1420">
        <v>1.383</v>
      </c>
      <c r="I1420">
        <v>15.54</v>
      </c>
      <c r="J1420">
        <v>19</v>
      </c>
    </row>
    <row r="1421" spans="1:10" x14ac:dyDescent="0.35">
      <c r="A1421" t="s">
        <v>17053</v>
      </c>
      <c r="B1421">
        <v>49</v>
      </c>
      <c r="C1421">
        <v>140</v>
      </c>
      <c r="D1421">
        <v>1420</v>
      </c>
      <c r="E1421" t="s">
        <v>312</v>
      </c>
      <c r="F1421" t="s">
        <v>0</v>
      </c>
      <c r="G1421" t="s">
        <v>7472</v>
      </c>
      <c r="H1421">
        <v>1.95</v>
      </c>
      <c r="I1421">
        <v>31.67</v>
      </c>
      <c r="J1421">
        <v>10</v>
      </c>
    </row>
    <row r="1422" spans="1:10" x14ac:dyDescent="0.35">
      <c r="A1422" t="s">
        <v>17054</v>
      </c>
      <c r="B1422">
        <v>38</v>
      </c>
      <c r="C1422">
        <v>140</v>
      </c>
      <c r="D1422">
        <v>1420</v>
      </c>
      <c r="E1422" t="s">
        <v>312</v>
      </c>
      <c r="F1422" t="s">
        <v>0</v>
      </c>
      <c r="G1422" t="s">
        <v>2302</v>
      </c>
      <c r="H1422">
        <v>2.5449999999999999</v>
      </c>
      <c r="I1422">
        <v>31.54</v>
      </c>
      <c r="J1422">
        <v>16</v>
      </c>
    </row>
    <row r="1423" spans="1:10" x14ac:dyDescent="0.35">
      <c r="A1423" t="s">
        <v>17055</v>
      </c>
      <c r="B1423">
        <v>77</v>
      </c>
      <c r="C1423">
        <v>140</v>
      </c>
      <c r="D1423">
        <v>1420</v>
      </c>
      <c r="E1423" t="s">
        <v>334</v>
      </c>
      <c r="F1423" t="s">
        <v>0</v>
      </c>
      <c r="G1423" t="s">
        <v>3979</v>
      </c>
      <c r="H1423">
        <v>1.2370000000000001</v>
      </c>
      <c r="I1423">
        <v>18.75</v>
      </c>
      <c r="J1423">
        <v>11</v>
      </c>
    </row>
    <row r="1424" spans="1:10" x14ac:dyDescent="0.35">
      <c r="A1424" t="s">
        <v>17056</v>
      </c>
      <c r="B1424">
        <v>29</v>
      </c>
      <c r="C1424">
        <v>140</v>
      </c>
      <c r="D1424">
        <v>1420</v>
      </c>
      <c r="E1424" t="s">
        <v>312</v>
      </c>
      <c r="F1424" t="s">
        <v>0</v>
      </c>
      <c r="G1424" t="s">
        <v>1693</v>
      </c>
      <c r="H1424">
        <v>3.1429999999999998</v>
      </c>
      <c r="I1424">
        <v>40.32</v>
      </c>
      <c r="J1424">
        <v>29</v>
      </c>
    </row>
    <row r="1425" spans="1:10" x14ac:dyDescent="0.35">
      <c r="A1425" t="s">
        <v>17057</v>
      </c>
      <c r="B1425">
        <v>64</v>
      </c>
      <c r="C1425">
        <v>140</v>
      </c>
      <c r="D1425">
        <v>1420</v>
      </c>
      <c r="E1425" t="s">
        <v>311</v>
      </c>
      <c r="F1425" t="s">
        <v>0</v>
      </c>
      <c r="G1425" t="s">
        <v>4347</v>
      </c>
      <c r="H1425" t="s">
        <v>311</v>
      </c>
      <c r="I1425" t="s">
        <v>311</v>
      </c>
      <c r="J1425">
        <v>21</v>
      </c>
    </row>
    <row r="1426" spans="1:10" x14ac:dyDescent="0.35">
      <c r="A1426" t="s">
        <v>17058</v>
      </c>
      <c r="B1426">
        <v>75</v>
      </c>
      <c r="C1426">
        <v>140</v>
      </c>
      <c r="D1426">
        <v>1420</v>
      </c>
      <c r="E1426" t="s">
        <v>311</v>
      </c>
      <c r="F1426" t="s">
        <v>0</v>
      </c>
      <c r="G1426" t="s">
        <v>3926</v>
      </c>
      <c r="H1426" t="s">
        <v>311</v>
      </c>
      <c r="I1426" t="s">
        <v>311</v>
      </c>
      <c r="J1426">
        <v>13</v>
      </c>
    </row>
    <row r="1427" spans="1:10" x14ac:dyDescent="0.35">
      <c r="A1427" t="s">
        <v>17059</v>
      </c>
      <c r="B1427">
        <v>87</v>
      </c>
      <c r="C1427">
        <v>140</v>
      </c>
      <c r="D1427">
        <v>1420</v>
      </c>
      <c r="E1427" t="s">
        <v>311</v>
      </c>
      <c r="F1427" t="s">
        <v>0</v>
      </c>
      <c r="G1427" t="s">
        <v>3026</v>
      </c>
      <c r="H1427" t="s">
        <v>311</v>
      </c>
      <c r="I1427" t="s">
        <v>311</v>
      </c>
      <c r="J1427">
        <v>5</v>
      </c>
    </row>
    <row r="1428" spans="1:10" x14ac:dyDescent="0.35">
      <c r="A1428" t="s">
        <v>17060</v>
      </c>
      <c r="B1428">
        <v>58</v>
      </c>
      <c r="C1428">
        <v>139</v>
      </c>
      <c r="D1428">
        <v>1427</v>
      </c>
      <c r="E1428" t="s">
        <v>311</v>
      </c>
      <c r="F1428" t="s">
        <v>0</v>
      </c>
      <c r="G1428" t="s">
        <v>3026</v>
      </c>
      <c r="H1428" t="s">
        <v>311</v>
      </c>
      <c r="I1428" t="s">
        <v>311</v>
      </c>
      <c r="J1428">
        <v>58</v>
      </c>
    </row>
    <row r="1429" spans="1:10" x14ac:dyDescent="0.35">
      <c r="A1429" t="s">
        <v>17061</v>
      </c>
      <c r="B1429">
        <v>54</v>
      </c>
      <c r="C1429">
        <v>139</v>
      </c>
      <c r="D1429">
        <v>1427</v>
      </c>
      <c r="E1429" t="s">
        <v>311</v>
      </c>
      <c r="F1429" t="s">
        <v>0</v>
      </c>
      <c r="G1429" t="s">
        <v>7560</v>
      </c>
      <c r="H1429" t="s">
        <v>311</v>
      </c>
      <c r="I1429" t="s">
        <v>311</v>
      </c>
      <c r="J1429">
        <v>7</v>
      </c>
    </row>
    <row r="1430" spans="1:10" x14ac:dyDescent="0.35">
      <c r="A1430" t="s">
        <v>17062</v>
      </c>
      <c r="B1430">
        <v>47</v>
      </c>
      <c r="C1430">
        <v>139</v>
      </c>
      <c r="D1430">
        <v>1427</v>
      </c>
      <c r="E1430" t="s">
        <v>319</v>
      </c>
      <c r="F1430" t="s">
        <v>0</v>
      </c>
      <c r="G1430" t="s">
        <v>17063</v>
      </c>
      <c r="H1430">
        <v>3.2690000000000001</v>
      </c>
      <c r="I1430">
        <v>84.13</v>
      </c>
      <c r="J1430">
        <v>13</v>
      </c>
    </row>
    <row r="1431" spans="1:10" x14ac:dyDescent="0.35">
      <c r="A1431" t="s">
        <v>17064</v>
      </c>
      <c r="B1431">
        <v>59</v>
      </c>
      <c r="C1431">
        <v>139</v>
      </c>
      <c r="D1431">
        <v>1427</v>
      </c>
      <c r="E1431" t="s">
        <v>311</v>
      </c>
      <c r="F1431" t="s">
        <v>0</v>
      </c>
      <c r="G1431" t="s">
        <v>4022</v>
      </c>
      <c r="H1431" t="s">
        <v>311</v>
      </c>
      <c r="I1431" t="s">
        <v>311</v>
      </c>
      <c r="J1431">
        <v>15</v>
      </c>
    </row>
    <row r="1432" spans="1:10" x14ac:dyDescent="0.35">
      <c r="A1432" t="s">
        <v>17065</v>
      </c>
      <c r="B1432">
        <v>47</v>
      </c>
      <c r="C1432">
        <v>138</v>
      </c>
      <c r="D1432">
        <v>1431</v>
      </c>
      <c r="E1432" t="s">
        <v>334</v>
      </c>
      <c r="F1432" t="s">
        <v>0</v>
      </c>
      <c r="G1432" t="s">
        <v>3451</v>
      </c>
      <c r="H1432">
        <v>1.6339999999999999</v>
      </c>
      <c r="I1432">
        <v>15.36</v>
      </c>
      <c r="J1432">
        <v>6</v>
      </c>
    </row>
    <row r="1433" spans="1:10" x14ac:dyDescent="0.35">
      <c r="A1433" t="s">
        <v>17066</v>
      </c>
      <c r="B1433">
        <v>39</v>
      </c>
      <c r="C1433">
        <v>138</v>
      </c>
      <c r="D1433">
        <v>1431</v>
      </c>
      <c r="E1433" t="s">
        <v>311</v>
      </c>
      <c r="F1433" t="s">
        <v>0</v>
      </c>
      <c r="G1433" t="s">
        <v>3926</v>
      </c>
      <c r="H1433" t="s">
        <v>311</v>
      </c>
      <c r="I1433" t="s">
        <v>311</v>
      </c>
      <c r="J1433">
        <v>12</v>
      </c>
    </row>
    <row r="1434" spans="1:10" hidden="1" x14ac:dyDescent="0.35">
      <c r="A1434" t="s">
        <v>17067</v>
      </c>
      <c r="B1434">
        <v>9</v>
      </c>
      <c r="C1434">
        <v>138</v>
      </c>
      <c r="D1434">
        <v>1431</v>
      </c>
      <c r="E1434" t="s">
        <v>311</v>
      </c>
      <c r="F1434" t="s">
        <v>3848</v>
      </c>
      <c r="G1434" t="s">
        <v>311</v>
      </c>
      <c r="H1434" t="s">
        <v>311</v>
      </c>
      <c r="I1434" t="s">
        <v>311</v>
      </c>
      <c r="J1434">
        <v>9</v>
      </c>
    </row>
    <row r="1435" spans="1:10" x14ac:dyDescent="0.35">
      <c r="A1435" t="s">
        <v>17068</v>
      </c>
      <c r="B1435">
        <v>66</v>
      </c>
      <c r="C1435">
        <v>138</v>
      </c>
      <c r="D1435">
        <v>1431</v>
      </c>
      <c r="E1435" t="s">
        <v>334</v>
      </c>
      <c r="F1435" t="s">
        <v>0</v>
      </c>
      <c r="G1435" t="s">
        <v>2801</v>
      </c>
      <c r="H1435">
        <v>1.3660000000000001</v>
      </c>
      <c r="I1435">
        <v>14.71</v>
      </c>
      <c r="J1435">
        <v>15</v>
      </c>
    </row>
    <row r="1436" spans="1:10" x14ac:dyDescent="0.35">
      <c r="A1436" t="s">
        <v>17069</v>
      </c>
      <c r="B1436">
        <v>35</v>
      </c>
      <c r="C1436">
        <v>138</v>
      </c>
      <c r="D1436">
        <v>1431</v>
      </c>
      <c r="E1436" t="s">
        <v>311</v>
      </c>
      <c r="F1436" t="s">
        <v>0</v>
      </c>
      <c r="G1436" t="s">
        <v>2235</v>
      </c>
      <c r="H1436" t="s">
        <v>311</v>
      </c>
      <c r="I1436" t="s">
        <v>311</v>
      </c>
      <c r="J1436">
        <v>13</v>
      </c>
    </row>
    <row r="1437" spans="1:10" x14ac:dyDescent="0.35">
      <c r="A1437" t="s">
        <v>17070</v>
      </c>
      <c r="B1437">
        <v>46</v>
      </c>
      <c r="C1437">
        <v>138</v>
      </c>
      <c r="D1437">
        <v>1431</v>
      </c>
      <c r="E1437" t="s">
        <v>311</v>
      </c>
      <c r="F1437" t="s">
        <v>0</v>
      </c>
      <c r="G1437" t="s">
        <v>1795</v>
      </c>
      <c r="H1437" t="s">
        <v>311</v>
      </c>
      <c r="I1437" t="s">
        <v>311</v>
      </c>
      <c r="J1437">
        <v>46</v>
      </c>
    </row>
    <row r="1438" spans="1:10" x14ac:dyDescent="0.35">
      <c r="A1438" t="s">
        <v>17071</v>
      </c>
      <c r="B1438">
        <v>47</v>
      </c>
      <c r="C1438">
        <v>138</v>
      </c>
      <c r="D1438">
        <v>1431</v>
      </c>
      <c r="E1438" t="s">
        <v>311</v>
      </c>
      <c r="F1438" t="s">
        <v>0</v>
      </c>
      <c r="G1438" t="s">
        <v>1807</v>
      </c>
      <c r="H1438" t="s">
        <v>311</v>
      </c>
      <c r="I1438" t="s">
        <v>311</v>
      </c>
      <c r="J1438">
        <v>3</v>
      </c>
    </row>
    <row r="1439" spans="1:10" x14ac:dyDescent="0.35">
      <c r="A1439" t="s">
        <v>17072</v>
      </c>
      <c r="B1439">
        <v>61</v>
      </c>
      <c r="C1439">
        <v>137</v>
      </c>
      <c r="D1439">
        <v>1438</v>
      </c>
      <c r="E1439" t="s">
        <v>334</v>
      </c>
      <c r="F1439" t="s">
        <v>0</v>
      </c>
      <c r="G1439" t="s">
        <v>2088</v>
      </c>
      <c r="H1439">
        <v>0.88900000000000001</v>
      </c>
      <c r="I1439">
        <v>13.77</v>
      </c>
      <c r="J1439">
        <v>5</v>
      </c>
    </row>
    <row r="1440" spans="1:10" x14ac:dyDescent="0.35">
      <c r="A1440" t="s">
        <v>17073</v>
      </c>
      <c r="B1440">
        <v>41</v>
      </c>
      <c r="C1440">
        <v>137</v>
      </c>
      <c r="D1440">
        <v>1438</v>
      </c>
      <c r="E1440" t="s">
        <v>311</v>
      </c>
      <c r="F1440" t="s">
        <v>0</v>
      </c>
      <c r="G1440" t="s">
        <v>3026</v>
      </c>
      <c r="H1440" t="s">
        <v>311</v>
      </c>
      <c r="I1440" t="s">
        <v>311</v>
      </c>
      <c r="J1440">
        <v>4</v>
      </c>
    </row>
    <row r="1441" spans="1:10" x14ac:dyDescent="0.35">
      <c r="A1441" t="s">
        <v>17074</v>
      </c>
      <c r="B1441">
        <v>51</v>
      </c>
      <c r="C1441">
        <v>136</v>
      </c>
      <c r="D1441">
        <v>1440</v>
      </c>
      <c r="E1441" t="s">
        <v>311</v>
      </c>
      <c r="F1441" t="s">
        <v>0</v>
      </c>
      <c r="G1441" t="s">
        <v>17075</v>
      </c>
      <c r="H1441" t="s">
        <v>311</v>
      </c>
      <c r="I1441" t="s">
        <v>311</v>
      </c>
      <c r="J1441">
        <v>6</v>
      </c>
    </row>
    <row r="1442" spans="1:10" x14ac:dyDescent="0.35">
      <c r="A1442" t="s">
        <v>17076</v>
      </c>
      <c r="B1442">
        <v>62</v>
      </c>
      <c r="C1442">
        <v>136</v>
      </c>
      <c r="D1442">
        <v>1440</v>
      </c>
      <c r="E1442" t="s">
        <v>311</v>
      </c>
      <c r="F1442" t="s">
        <v>0</v>
      </c>
      <c r="G1442" t="s">
        <v>17077</v>
      </c>
      <c r="H1442" t="s">
        <v>311</v>
      </c>
      <c r="I1442" t="s">
        <v>311</v>
      </c>
      <c r="J1442">
        <v>1</v>
      </c>
    </row>
    <row r="1443" spans="1:10" x14ac:dyDescent="0.35">
      <c r="A1443" t="s">
        <v>17078</v>
      </c>
      <c r="B1443">
        <v>36</v>
      </c>
      <c r="C1443">
        <v>136</v>
      </c>
      <c r="D1443">
        <v>1440</v>
      </c>
      <c r="E1443" t="s">
        <v>311</v>
      </c>
      <c r="F1443" t="s">
        <v>0</v>
      </c>
      <c r="G1443" t="s">
        <v>3831</v>
      </c>
      <c r="H1443" t="s">
        <v>311</v>
      </c>
      <c r="I1443" t="s">
        <v>311</v>
      </c>
      <c r="J1443">
        <v>5</v>
      </c>
    </row>
    <row r="1444" spans="1:10" x14ac:dyDescent="0.35">
      <c r="A1444" t="s">
        <v>17079</v>
      </c>
      <c r="B1444">
        <v>63</v>
      </c>
      <c r="C1444">
        <v>136</v>
      </c>
      <c r="D1444">
        <v>1440</v>
      </c>
      <c r="E1444" t="s">
        <v>311</v>
      </c>
      <c r="F1444" t="s">
        <v>0</v>
      </c>
      <c r="G1444" t="s">
        <v>7560</v>
      </c>
      <c r="H1444" t="s">
        <v>311</v>
      </c>
      <c r="I1444" t="s">
        <v>311</v>
      </c>
      <c r="J1444">
        <v>7</v>
      </c>
    </row>
    <row r="1445" spans="1:10" x14ac:dyDescent="0.35">
      <c r="A1445" t="s">
        <v>17080</v>
      </c>
      <c r="B1445">
        <v>60</v>
      </c>
      <c r="C1445">
        <v>136</v>
      </c>
      <c r="D1445">
        <v>1440</v>
      </c>
      <c r="E1445" t="s">
        <v>312</v>
      </c>
      <c r="F1445" t="s">
        <v>0</v>
      </c>
      <c r="G1445" t="s">
        <v>2053</v>
      </c>
      <c r="H1445">
        <v>1.365</v>
      </c>
      <c r="I1445">
        <v>28.89</v>
      </c>
      <c r="J1445">
        <v>11</v>
      </c>
    </row>
    <row r="1446" spans="1:10" x14ac:dyDescent="0.35">
      <c r="A1446" t="s">
        <v>17081</v>
      </c>
      <c r="B1446">
        <v>55</v>
      </c>
      <c r="C1446">
        <v>136</v>
      </c>
      <c r="D1446">
        <v>1440</v>
      </c>
      <c r="E1446" t="s">
        <v>311</v>
      </c>
      <c r="F1446" t="s">
        <v>0</v>
      </c>
      <c r="G1446" t="s">
        <v>3026</v>
      </c>
      <c r="H1446" t="s">
        <v>311</v>
      </c>
      <c r="I1446" t="s">
        <v>311</v>
      </c>
      <c r="J1446">
        <v>14</v>
      </c>
    </row>
    <row r="1447" spans="1:10" x14ac:dyDescent="0.35">
      <c r="A1447" t="s">
        <v>17082</v>
      </c>
      <c r="B1447">
        <v>53</v>
      </c>
      <c r="C1447">
        <v>135</v>
      </c>
      <c r="D1447">
        <v>1446</v>
      </c>
      <c r="E1447" t="s">
        <v>311</v>
      </c>
      <c r="F1447" t="s">
        <v>0</v>
      </c>
      <c r="G1447" t="s">
        <v>4173</v>
      </c>
      <c r="H1447" t="s">
        <v>311</v>
      </c>
      <c r="I1447" t="s">
        <v>311</v>
      </c>
      <c r="J1447">
        <v>11</v>
      </c>
    </row>
    <row r="1448" spans="1:10" x14ac:dyDescent="0.35">
      <c r="A1448" t="s">
        <v>17083</v>
      </c>
      <c r="B1448">
        <v>71</v>
      </c>
      <c r="C1448">
        <v>135</v>
      </c>
      <c r="D1448">
        <v>1446</v>
      </c>
      <c r="E1448" t="s">
        <v>311</v>
      </c>
      <c r="F1448" t="s">
        <v>0</v>
      </c>
      <c r="G1448" t="s">
        <v>2202</v>
      </c>
      <c r="H1448" t="s">
        <v>311</v>
      </c>
      <c r="I1448" t="s">
        <v>311</v>
      </c>
      <c r="J1448">
        <v>8</v>
      </c>
    </row>
    <row r="1449" spans="1:10" x14ac:dyDescent="0.35">
      <c r="A1449" t="s">
        <v>17084</v>
      </c>
      <c r="B1449">
        <v>58</v>
      </c>
      <c r="C1449">
        <v>135</v>
      </c>
      <c r="D1449">
        <v>1446</v>
      </c>
      <c r="E1449" t="s">
        <v>334</v>
      </c>
      <c r="F1449" t="s">
        <v>0</v>
      </c>
      <c r="G1449" t="s">
        <v>3594</v>
      </c>
      <c r="H1449">
        <v>0.877</v>
      </c>
      <c r="I1449">
        <v>18.47</v>
      </c>
      <c r="J1449">
        <v>6</v>
      </c>
    </row>
    <row r="1450" spans="1:10" x14ac:dyDescent="0.35">
      <c r="A1450" t="s">
        <v>17085</v>
      </c>
      <c r="B1450">
        <v>79</v>
      </c>
      <c r="C1450">
        <v>134</v>
      </c>
      <c r="D1450">
        <v>1449</v>
      </c>
      <c r="E1450" t="s">
        <v>328</v>
      </c>
      <c r="F1450" t="s">
        <v>0</v>
      </c>
      <c r="G1450" t="s">
        <v>4050</v>
      </c>
      <c r="H1450">
        <v>1.708</v>
      </c>
      <c r="I1450">
        <v>62.9</v>
      </c>
      <c r="J1450">
        <v>22</v>
      </c>
    </row>
    <row r="1451" spans="1:10" x14ac:dyDescent="0.35">
      <c r="A1451" t="s">
        <v>17086</v>
      </c>
      <c r="B1451">
        <v>63</v>
      </c>
      <c r="C1451">
        <v>134</v>
      </c>
      <c r="D1451">
        <v>1449</v>
      </c>
      <c r="E1451" t="s">
        <v>311</v>
      </c>
      <c r="F1451" t="s">
        <v>0</v>
      </c>
      <c r="G1451" t="s">
        <v>4347</v>
      </c>
      <c r="H1451" t="s">
        <v>311</v>
      </c>
      <c r="I1451" t="s">
        <v>311</v>
      </c>
      <c r="J1451">
        <v>8</v>
      </c>
    </row>
    <row r="1452" spans="1:10" x14ac:dyDescent="0.35">
      <c r="A1452" t="s">
        <v>17087</v>
      </c>
      <c r="B1452">
        <v>206</v>
      </c>
      <c r="C1452">
        <v>133</v>
      </c>
      <c r="D1452">
        <v>1451</v>
      </c>
      <c r="E1452" t="s">
        <v>334</v>
      </c>
      <c r="F1452" t="s">
        <v>0</v>
      </c>
      <c r="G1452" t="s">
        <v>9482</v>
      </c>
      <c r="H1452">
        <v>0.45</v>
      </c>
      <c r="I1452">
        <v>12.5</v>
      </c>
      <c r="J1452">
        <v>23</v>
      </c>
    </row>
    <row r="1453" spans="1:10" x14ac:dyDescent="0.35">
      <c r="A1453" t="s">
        <v>17088</v>
      </c>
      <c r="B1453">
        <v>64</v>
      </c>
      <c r="C1453">
        <v>133</v>
      </c>
      <c r="D1453">
        <v>1451</v>
      </c>
      <c r="E1453" t="s">
        <v>312</v>
      </c>
      <c r="F1453" t="s">
        <v>0</v>
      </c>
      <c r="G1453" t="s">
        <v>17089</v>
      </c>
      <c r="H1453">
        <v>1.167</v>
      </c>
      <c r="I1453">
        <v>17.71</v>
      </c>
      <c r="J1453">
        <v>8</v>
      </c>
    </row>
    <row r="1454" spans="1:10" x14ac:dyDescent="0.35">
      <c r="A1454" t="s">
        <v>17090</v>
      </c>
      <c r="B1454">
        <v>38</v>
      </c>
      <c r="C1454">
        <v>133</v>
      </c>
      <c r="D1454">
        <v>1451</v>
      </c>
      <c r="E1454" t="s">
        <v>311</v>
      </c>
      <c r="F1454" t="s">
        <v>0</v>
      </c>
      <c r="G1454" t="s">
        <v>1819</v>
      </c>
      <c r="H1454" t="s">
        <v>311</v>
      </c>
      <c r="I1454" t="s">
        <v>311</v>
      </c>
      <c r="J1454">
        <v>5</v>
      </c>
    </row>
    <row r="1455" spans="1:10" x14ac:dyDescent="0.35">
      <c r="A1455" t="s">
        <v>17091</v>
      </c>
      <c r="B1455">
        <v>50</v>
      </c>
      <c r="C1455">
        <v>133</v>
      </c>
      <c r="D1455">
        <v>1451</v>
      </c>
      <c r="E1455" t="s">
        <v>312</v>
      </c>
      <c r="F1455" t="s">
        <v>0</v>
      </c>
      <c r="G1455" t="s">
        <v>17092</v>
      </c>
      <c r="H1455">
        <v>1.85</v>
      </c>
      <c r="I1455">
        <v>27.38</v>
      </c>
      <c r="J1455">
        <v>9</v>
      </c>
    </row>
    <row r="1456" spans="1:10" x14ac:dyDescent="0.35">
      <c r="A1456" t="s">
        <v>17093</v>
      </c>
      <c r="B1456">
        <v>35</v>
      </c>
      <c r="C1456">
        <v>133</v>
      </c>
      <c r="D1456">
        <v>1451</v>
      </c>
      <c r="E1456" t="s">
        <v>334</v>
      </c>
      <c r="F1456" t="s">
        <v>0</v>
      </c>
      <c r="G1456" t="s">
        <v>3954</v>
      </c>
      <c r="H1456">
        <v>2.3940000000000001</v>
      </c>
      <c r="I1456">
        <v>15.65</v>
      </c>
      <c r="J1456">
        <v>6</v>
      </c>
    </row>
    <row r="1457" spans="1:10" x14ac:dyDescent="0.35">
      <c r="A1457" t="s">
        <v>17094</v>
      </c>
      <c r="B1457">
        <v>51</v>
      </c>
      <c r="C1457">
        <v>132</v>
      </c>
      <c r="D1457">
        <v>1456</v>
      </c>
      <c r="E1457" t="s">
        <v>312</v>
      </c>
      <c r="F1457" t="s">
        <v>0</v>
      </c>
      <c r="G1457" t="s">
        <v>4022</v>
      </c>
      <c r="H1457">
        <v>1.3540000000000001</v>
      </c>
      <c r="I1457">
        <v>30.75</v>
      </c>
      <c r="J1457">
        <v>26</v>
      </c>
    </row>
    <row r="1458" spans="1:10" x14ac:dyDescent="0.35">
      <c r="A1458" t="s">
        <v>17095</v>
      </c>
      <c r="B1458">
        <v>121</v>
      </c>
      <c r="C1458">
        <v>131</v>
      </c>
      <c r="D1458">
        <v>1457</v>
      </c>
      <c r="E1458" t="s">
        <v>334</v>
      </c>
      <c r="F1458" t="s">
        <v>0</v>
      </c>
      <c r="G1458" t="s">
        <v>4361</v>
      </c>
      <c r="H1458">
        <v>0.45400000000000001</v>
      </c>
      <c r="I1458">
        <v>8.5</v>
      </c>
      <c r="J1458">
        <v>4</v>
      </c>
    </row>
    <row r="1459" spans="1:10" x14ac:dyDescent="0.35">
      <c r="A1459" t="s">
        <v>17096</v>
      </c>
      <c r="B1459">
        <v>81</v>
      </c>
      <c r="C1459">
        <v>131</v>
      </c>
      <c r="D1459">
        <v>1457</v>
      </c>
      <c r="E1459" t="s">
        <v>311</v>
      </c>
      <c r="F1459" t="s">
        <v>0</v>
      </c>
      <c r="G1459" t="s">
        <v>2760</v>
      </c>
      <c r="H1459" t="s">
        <v>311</v>
      </c>
      <c r="I1459" t="s">
        <v>311</v>
      </c>
      <c r="J1459">
        <v>9</v>
      </c>
    </row>
    <row r="1460" spans="1:10" x14ac:dyDescent="0.35">
      <c r="A1460" t="s">
        <v>17097</v>
      </c>
      <c r="B1460">
        <v>61</v>
      </c>
      <c r="C1460">
        <v>130</v>
      </c>
      <c r="D1460">
        <v>1459</v>
      </c>
      <c r="E1460" t="s">
        <v>311</v>
      </c>
      <c r="F1460" t="s">
        <v>0</v>
      </c>
      <c r="G1460" t="s">
        <v>1819</v>
      </c>
      <c r="H1460" t="s">
        <v>311</v>
      </c>
      <c r="I1460" t="s">
        <v>311</v>
      </c>
      <c r="J1460">
        <v>21</v>
      </c>
    </row>
    <row r="1461" spans="1:10" x14ac:dyDescent="0.35">
      <c r="A1461" t="s">
        <v>17098</v>
      </c>
      <c r="B1461">
        <v>35</v>
      </c>
      <c r="C1461">
        <v>130</v>
      </c>
      <c r="D1461">
        <v>1459</v>
      </c>
      <c r="E1461" t="s">
        <v>311</v>
      </c>
      <c r="F1461" t="s">
        <v>0</v>
      </c>
      <c r="G1461" t="s">
        <v>3819</v>
      </c>
      <c r="H1461" t="s">
        <v>311</v>
      </c>
      <c r="I1461" t="s">
        <v>311</v>
      </c>
      <c r="J1461">
        <v>10</v>
      </c>
    </row>
    <row r="1462" spans="1:10" x14ac:dyDescent="0.35">
      <c r="A1462" t="s">
        <v>17099</v>
      </c>
      <c r="B1462">
        <v>41</v>
      </c>
      <c r="C1462">
        <v>130</v>
      </c>
      <c r="D1462">
        <v>1459</v>
      </c>
      <c r="E1462" t="s">
        <v>312</v>
      </c>
      <c r="F1462" t="s">
        <v>0</v>
      </c>
      <c r="G1462" t="s">
        <v>17100</v>
      </c>
      <c r="H1462">
        <v>1.5629999999999999</v>
      </c>
      <c r="I1462">
        <v>24.77</v>
      </c>
      <c r="J1462">
        <v>4</v>
      </c>
    </row>
    <row r="1463" spans="1:10" x14ac:dyDescent="0.35">
      <c r="A1463" t="s">
        <v>17101</v>
      </c>
      <c r="B1463">
        <v>52</v>
      </c>
      <c r="C1463">
        <v>130</v>
      </c>
      <c r="D1463">
        <v>1459</v>
      </c>
      <c r="E1463" t="s">
        <v>312</v>
      </c>
      <c r="F1463" t="s">
        <v>0</v>
      </c>
      <c r="G1463" t="s">
        <v>2542</v>
      </c>
      <c r="H1463">
        <v>1.286</v>
      </c>
      <c r="I1463">
        <v>26.58</v>
      </c>
      <c r="J1463">
        <v>37</v>
      </c>
    </row>
    <row r="1464" spans="1:10" x14ac:dyDescent="0.35">
      <c r="A1464" t="s">
        <v>17102</v>
      </c>
      <c r="B1464">
        <v>154</v>
      </c>
      <c r="C1464">
        <v>130</v>
      </c>
      <c r="D1464">
        <v>1459</v>
      </c>
      <c r="E1464" t="s">
        <v>312</v>
      </c>
      <c r="F1464" t="s">
        <v>0</v>
      </c>
      <c r="G1464" t="s">
        <v>2037</v>
      </c>
      <c r="H1464">
        <v>1.0549999999999999</v>
      </c>
      <c r="I1464">
        <v>25.6</v>
      </c>
      <c r="J1464">
        <v>33</v>
      </c>
    </row>
    <row r="1465" spans="1:10" x14ac:dyDescent="0.35">
      <c r="A1465" t="s">
        <v>17103</v>
      </c>
      <c r="B1465">
        <v>70</v>
      </c>
      <c r="C1465">
        <v>129</v>
      </c>
      <c r="D1465">
        <v>1464</v>
      </c>
      <c r="E1465" t="s">
        <v>311</v>
      </c>
      <c r="F1465" t="s">
        <v>0</v>
      </c>
      <c r="G1465" t="s">
        <v>3208</v>
      </c>
      <c r="H1465" t="s">
        <v>311</v>
      </c>
      <c r="I1465" t="s">
        <v>311</v>
      </c>
      <c r="J1465">
        <v>3</v>
      </c>
    </row>
    <row r="1466" spans="1:10" x14ac:dyDescent="0.35">
      <c r="A1466" t="s">
        <v>17104</v>
      </c>
      <c r="B1466">
        <v>106</v>
      </c>
      <c r="C1466">
        <v>129</v>
      </c>
      <c r="D1466">
        <v>1464</v>
      </c>
      <c r="E1466" t="s">
        <v>312</v>
      </c>
      <c r="F1466" t="s">
        <v>0</v>
      </c>
      <c r="G1466" t="s">
        <v>17105</v>
      </c>
      <c r="H1466">
        <v>0.63200000000000001</v>
      </c>
      <c r="I1466">
        <v>28.59</v>
      </c>
      <c r="J1466">
        <v>22</v>
      </c>
    </row>
    <row r="1467" spans="1:10" x14ac:dyDescent="0.35">
      <c r="A1467" t="s">
        <v>17106</v>
      </c>
      <c r="B1467">
        <v>51</v>
      </c>
      <c r="C1467">
        <v>129</v>
      </c>
      <c r="D1467">
        <v>1464</v>
      </c>
      <c r="E1467" t="s">
        <v>328</v>
      </c>
      <c r="F1467" t="s">
        <v>0</v>
      </c>
      <c r="G1467" t="s">
        <v>4050</v>
      </c>
      <c r="H1467">
        <v>1.651</v>
      </c>
      <c r="I1467">
        <v>60.75</v>
      </c>
      <c r="J1467">
        <v>8</v>
      </c>
    </row>
    <row r="1468" spans="1:10" x14ac:dyDescent="0.35">
      <c r="A1468" t="s">
        <v>17107</v>
      </c>
      <c r="B1468">
        <v>49</v>
      </c>
      <c r="C1468">
        <v>129</v>
      </c>
      <c r="D1468">
        <v>1464</v>
      </c>
      <c r="E1468" t="s">
        <v>311</v>
      </c>
      <c r="F1468" t="s">
        <v>0</v>
      </c>
      <c r="G1468" t="s">
        <v>3375</v>
      </c>
      <c r="H1468" t="s">
        <v>311</v>
      </c>
      <c r="I1468" t="s">
        <v>311</v>
      </c>
      <c r="J1468">
        <v>14</v>
      </c>
    </row>
    <row r="1469" spans="1:10" x14ac:dyDescent="0.35">
      <c r="A1469" t="s">
        <v>17108</v>
      </c>
      <c r="B1469">
        <v>28</v>
      </c>
      <c r="C1469">
        <v>129</v>
      </c>
      <c r="D1469">
        <v>1464</v>
      </c>
      <c r="E1469" t="s">
        <v>334</v>
      </c>
      <c r="F1469" t="s">
        <v>0</v>
      </c>
      <c r="G1469" t="s">
        <v>2063</v>
      </c>
      <c r="H1469">
        <v>2.3079999999999998</v>
      </c>
      <c r="I1469">
        <v>14.04</v>
      </c>
      <c r="J1469">
        <v>28</v>
      </c>
    </row>
    <row r="1470" spans="1:10" x14ac:dyDescent="0.35">
      <c r="A1470" t="s">
        <v>17109</v>
      </c>
      <c r="B1470">
        <v>48</v>
      </c>
      <c r="C1470">
        <v>128</v>
      </c>
      <c r="D1470">
        <v>1469</v>
      </c>
      <c r="E1470" t="s">
        <v>311</v>
      </c>
      <c r="F1470" t="s">
        <v>0</v>
      </c>
      <c r="G1470" t="s">
        <v>8749</v>
      </c>
      <c r="H1470" t="s">
        <v>311</v>
      </c>
      <c r="I1470" t="s">
        <v>311</v>
      </c>
      <c r="J1470">
        <v>5</v>
      </c>
    </row>
    <row r="1471" spans="1:10" x14ac:dyDescent="0.35">
      <c r="A1471" t="s">
        <v>17110</v>
      </c>
      <c r="B1471">
        <v>172</v>
      </c>
      <c r="C1471">
        <v>128</v>
      </c>
      <c r="D1471">
        <v>1469</v>
      </c>
      <c r="E1471" t="s">
        <v>311</v>
      </c>
      <c r="F1471" t="s">
        <v>0</v>
      </c>
      <c r="G1471" t="s">
        <v>14761</v>
      </c>
      <c r="H1471" t="s">
        <v>311</v>
      </c>
      <c r="I1471" t="s">
        <v>311</v>
      </c>
      <c r="J1471">
        <v>32</v>
      </c>
    </row>
    <row r="1472" spans="1:10" x14ac:dyDescent="0.35">
      <c r="A1472" t="s">
        <v>17111</v>
      </c>
      <c r="B1472">
        <v>79</v>
      </c>
      <c r="C1472">
        <v>127</v>
      </c>
      <c r="D1472">
        <v>1471</v>
      </c>
      <c r="E1472" t="s">
        <v>334</v>
      </c>
      <c r="F1472" t="s">
        <v>0</v>
      </c>
      <c r="G1472" t="s">
        <v>17112</v>
      </c>
      <c r="H1472">
        <v>0.8</v>
      </c>
      <c r="I1472">
        <v>11.58</v>
      </c>
      <c r="J1472">
        <v>23</v>
      </c>
    </row>
    <row r="1473" spans="1:10" x14ac:dyDescent="0.35">
      <c r="A1473" t="s">
        <v>17113</v>
      </c>
      <c r="B1473">
        <v>58</v>
      </c>
      <c r="C1473">
        <v>127</v>
      </c>
      <c r="D1473">
        <v>1471</v>
      </c>
      <c r="E1473" t="s">
        <v>312</v>
      </c>
      <c r="F1473" t="s">
        <v>0</v>
      </c>
      <c r="G1473" t="s">
        <v>3167</v>
      </c>
      <c r="H1473">
        <v>1.294</v>
      </c>
      <c r="I1473">
        <v>29.59</v>
      </c>
      <c r="J1473">
        <v>26</v>
      </c>
    </row>
    <row r="1474" spans="1:10" x14ac:dyDescent="0.35">
      <c r="A1474" t="s">
        <v>17114</v>
      </c>
      <c r="B1474">
        <v>62</v>
      </c>
      <c r="C1474">
        <v>127</v>
      </c>
      <c r="D1474">
        <v>1471</v>
      </c>
      <c r="E1474" t="s">
        <v>311</v>
      </c>
      <c r="F1474" t="s">
        <v>0</v>
      </c>
      <c r="G1474" t="s">
        <v>7560</v>
      </c>
      <c r="H1474" t="s">
        <v>311</v>
      </c>
      <c r="I1474" t="s">
        <v>311</v>
      </c>
      <c r="J1474">
        <v>17</v>
      </c>
    </row>
    <row r="1475" spans="1:10" x14ac:dyDescent="0.35">
      <c r="A1475" t="s">
        <v>17115</v>
      </c>
      <c r="B1475">
        <v>62</v>
      </c>
      <c r="C1475">
        <v>127</v>
      </c>
      <c r="D1475">
        <v>1471</v>
      </c>
      <c r="E1475" t="s">
        <v>334</v>
      </c>
      <c r="F1475" t="s">
        <v>0</v>
      </c>
      <c r="G1475" t="s">
        <v>2592</v>
      </c>
      <c r="H1475">
        <v>1.208</v>
      </c>
      <c r="I1475">
        <v>17.350000000000001</v>
      </c>
      <c r="J1475">
        <v>36</v>
      </c>
    </row>
    <row r="1476" spans="1:10" hidden="1" x14ac:dyDescent="0.35">
      <c r="A1476" t="s">
        <v>17116</v>
      </c>
      <c r="B1476">
        <v>399</v>
      </c>
      <c r="C1476">
        <v>127</v>
      </c>
      <c r="D1476">
        <v>1471</v>
      </c>
      <c r="E1476" t="s">
        <v>311</v>
      </c>
      <c r="F1476" t="s">
        <v>2692</v>
      </c>
      <c r="G1476" t="s">
        <v>311</v>
      </c>
      <c r="H1476" t="s">
        <v>311</v>
      </c>
      <c r="I1476" t="s">
        <v>311</v>
      </c>
      <c r="J1476">
        <v>0</v>
      </c>
    </row>
    <row r="1477" spans="1:10" x14ac:dyDescent="0.35">
      <c r="A1477" t="s">
        <v>17117</v>
      </c>
      <c r="B1477">
        <v>59</v>
      </c>
      <c r="C1477">
        <v>127</v>
      </c>
      <c r="D1477">
        <v>1471</v>
      </c>
      <c r="E1477" t="s">
        <v>311</v>
      </c>
      <c r="F1477" t="s">
        <v>0</v>
      </c>
      <c r="G1477" t="s">
        <v>2739</v>
      </c>
      <c r="H1477" t="s">
        <v>311</v>
      </c>
      <c r="I1477" t="s">
        <v>311</v>
      </c>
      <c r="J1477">
        <v>5</v>
      </c>
    </row>
    <row r="1478" spans="1:10" x14ac:dyDescent="0.35">
      <c r="A1478" t="s">
        <v>17118</v>
      </c>
      <c r="B1478">
        <v>34</v>
      </c>
      <c r="C1478">
        <v>127</v>
      </c>
      <c r="D1478">
        <v>1471</v>
      </c>
      <c r="E1478" t="s">
        <v>311</v>
      </c>
      <c r="F1478" t="s">
        <v>0</v>
      </c>
      <c r="G1478" t="s">
        <v>4090</v>
      </c>
      <c r="H1478" t="s">
        <v>311</v>
      </c>
      <c r="I1478" t="s">
        <v>311</v>
      </c>
      <c r="J1478">
        <v>17</v>
      </c>
    </row>
    <row r="1479" spans="1:10" x14ac:dyDescent="0.35">
      <c r="A1479" t="s">
        <v>17119</v>
      </c>
      <c r="B1479">
        <v>57</v>
      </c>
      <c r="C1479">
        <v>127</v>
      </c>
      <c r="D1479">
        <v>1471</v>
      </c>
      <c r="E1479" t="s">
        <v>334</v>
      </c>
      <c r="F1479" t="s">
        <v>0</v>
      </c>
      <c r="G1479" t="s">
        <v>4090</v>
      </c>
      <c r="H1479">
        <v>1.127</v>
      </c>
      <c r="I1479">
        <v>22.64</v>
      </c>
      <c r="J1479">
        <v>2</v>
      </c>
    </row>
    <row r="1480" spans="1:10" x14ac:dyDescent="0.35">
      <c r="A1480" t="s">
        <v>17120</v>
      </c>
      <c r="B1480">
        <v>55</v>
      </c>
      <c r="C1480">
        <v>126</v>
      </c>
      <c r="D1480">
        <v>1479</v>
      </c>
      <c r="E1480" t="s">
        <v>311</v>
      </c>
      <c r="F1480" t="s">
        <v>0</v>
      </c>
      <c r="G1480" t="s">
        <v>2962</v>
      </c>
      <c r="H1480" t="s">
        <v>311</v>
      </c>
      <c r="I1480" t="s">
        <v>311</v>
      </c>
      <c r="J1480">
        <v>3</v>
      </c>
    </row>
    <row r="1481" spans="1:10" x14ac:dyDescent="0.35">
      <c r="A1481" t="s">
        <v>17121</v>
      </c>
      <c r="B1481">
        <v>52</v>
      </c>
      <c r="C1481">
        <v>126</v>
      </c>
      <c r="D1481">
        <v>1479</v>
      </c>
      <c r="E1481" t="s">
        <v>328</v>
      </c>
      <c r="F1481" t="s">
        <v>0</v>
      </c>
      <c r="G1481" t="s">
        <v>17122</v>
      </c>
      <c r="H1481">
        <v>1.48</v>
      </c>
      <c r="I1481">
        <v>24.51</v>
      </c>
      <c r="J1481">
        <v>21</v>
      </c>
    </row>
    <row r="1482" spans="1:10" x14ac:dyDescent="0.35">
      <c r="A1482" t="s">
        <v>17123</v>
      </c>
      <c r="B1482">
        <v>85</v>
      </c>
      <c r="C1482">
        <v>126</v>
      </c>
      <c r="D1482">
        <v>1479</v>
      </c>
      <c r="E1482" t="s">
        <v>334</v>
      </c>
      <c r="F1482" t="s">
        <v>0</v>
      </c>
      <c r="G1482" t="s">
        <v>6930</v>
      </c>
      <c r="H1482">
        <v>0.66300000000000003</v>
      </c>
      <c r="I1482">
        <v>7.71</v>
      </c>
      <c r="J1482">
        <v>44</v>
      </c>
    </row>
    <row r="1483" spans="1:10" x14ac:dyDescent="0.35">
      <c r="A1483" t="s">
        <v>17124</v>
      </c>
      <c r="B1483">
        <v>175</v>
      </c>
      <c r="C1483">
        <v>125</v>
      </c>
      <c r="D1483">
        <v>1482</v>
      </c>
      <c r="E1483" t="s">
        <v>312</v>
      </c>
      <c r="F1483" t="s">
        <v>0</v>
      </c>
      <c r="G1483" t="s">
        <v>9936</v>
      </c>
      <c r="H1483">
        <v>0.45</v>
      </c>
      <c r="I1483">
        <v>50</v>
      </c>
      <c r="J1483">
        <v>15</v>
      </c>
    </row>
    <row r="1484" spans="1:10" hidden="1" x14ac:dyDescent="0.35">
      <c r="A1484" t="s">
        <v>17125</v>
      </c>
      <c r="B1484">
        <v>411</v>
      </c>
      <c r="C1484">
        <v>125</v>
      </c>
      <c r="D1484">
        <v>1482</v>
      </c>
      <c r="E1484" t="s">
        <v>311</v>
      </c>
      <c r="F1484" t="s">
        <v>2692</v>
      </c>
      <c r="G1484" t="s">
        <v>311</v>
      </c>
      <c r="H1484" t="s">
        <v>311</v>
      </c>
      <c r="I1484" t="s">
        <v>311</v>
      </c>
      <c r="J1484">
        <v>0</v>
      </c>
    </row>
    <row r="1485" spans="1:10" x14ac:dyDescent="0.35">
      <c r="A1485" t="s">
        <v>17126</v>
      </c>
      <c r="B1485">
        <v>81</v>
      </c>
      <c r="C1485">
        <v>125</v>
      </c>
      <c r="D1485">
        <v>1482</v>
      </c>
      <c r="E1485" t="s">
        <v>311</v>
      </c>
      <c r="F1485" t="s">
        <v>0</v>
      </c>
      <c r="G1485" t="s">
        <v>17127</v>
      </c>
      <c r="H1485" t="s">
        <v>311</v>
      </c>
      <c r="I1485" t="s">
        <v>311</v>
      </c>
      <c r="J1485">
        <v>26</v>
      </c>
    </row>
    <row r="1486" spans="1:10" x14ac:dyDescent="0.35">
      <c r="A1486" t="s">
        <v>17128</v>
      </c>
      <c r="B1486">
        <v>94</v>
      </c>
      <c r="C1486">
        <v>125</v>
      </c>
      <c r="D1486">
        <v>1482</v>
      </c>
      <c r="E1486" t="s">
        <v>311</v>
      </c>
      <c r="F1486" t="s">
        <v>0</v>
      </c>
      <c r="G1486" t="s">
        <v>17075</v>
      </c>
      <c r="H1486" t="s">
        <v>311</v>
      </c>
      <c r="I1486" t="s">
        <v>311</v>
      </c>
      <c r="J1486">
        <v>5</v>
      </c>
    </row>
    <row r="1487" spans="1:10" x14ac:dyDescent="0.35">
      <c r="A1487" t="s">
        <v>17129</v>
      </c>
      <c r="B1487">
        <v>36</v>
      </c>
      <c r="C1487">
        <v>125</v>
      </c>
      <c r="D1487">
        <v>1482</v>
      </c>
      <c r="E1487" t="s">
        <v>311</v>
      </c>
      <c r="F1487" t="s">
        <v>0</v>
      </c>
      <c r="G1487" t="s">
        <v>2257</v>
      </c>
      <c r="H1487" t="s">
        <v>311</v>
      </c>
      <c r="I1487" t="s">
        <v>311</v>
      </c>
      <c r="J1487">
        <v>17</v>
      </c>
    </row>
    <row r="1488" spans="1:10" x14ac:dyDescent="0.35">
      <c r="A1488" t="s">
        <v>17130</v>
      </c>
      <c r="B1488">
        <v>61</v>
      </c>
      <c r="C1488">
        <v>124</v>
      </c>
      <c r="D1488">
        <v>1487</v>
      </c>
      <c r="E1488" t="s">
        <v>312</v>
      </c>
      <c r="F1488" t="s">
        <v>0</v>
      </c>
      <c r="G1488" t="s">
        <v>2053</v>
      </c>
      <c r="H1488">
        <v>1.409</v>
      </c>
      <c r="I1488">
        <v>29.42</v>
      </c>
      <c r="J1488">
        <v>28</v>
      </c>
    </row>
    <row r="1489" spans="1:10" x14ac:dyDescent="0.35">
      <c r="A1489" t="s">
        <v>17131</v>
      </c>
      <c r="B1489">
        <v>37</v>
      </c>
      <c r="C1489">
        <v>124</v>
      </c>
      <c r="D1489">
        <v>1487</v>
      </c>
      <c r="E1489" t="s">
        <v>311</v>
      </c>
      <c r="F1489" t="s">
        <v>0</v>
      </c>
      <c r="G1489" t="s">
        <v>3026</v>
      </c>
      <c r="H1489" t="s">
        <v>311</v>
      </c>
      <c r="I1489" t="s">
        <v>311</v>
      </c>
      <c r="J1489">
        <v>2</v>
      </c>
    </row>
    <row r="1490" spans="1:10" x14ac:dyDescent="0.35">
      <c r="A1490" t="s">
        <v>17132</v>
      </c>
      <c r="B1490">
        <v>80</v>
      </c>
      <c r="C1490">
        <v>124</v>
      </c>
      <c r="D1490">
        <v>1487</v>
      </c>
      <c r="E1490" t="s">
        <v>311</v>
      </c>
      <c r="F1490" t="s">
        <v>0</v>
      </c>
      <c r="G1490" t="s">
        <v>2053</v>
      </c>
      <c r="H1490" t="s">
        <v>311</v>
      </c>
      <c r="I1490" t="s">
        <v>311</v>
      </c>
      <c r="J1490">
        <v>23</v>
      </c>
    </row>
    <row r="1491" spans="1:10" x14ac:dyDescent="0.35">
      <c r="A1491" t="s">
        <v>17133</v>
      </c>
      <c r="B1491">
        <v>76</v>
      </c>
      <c r="C1491">
        <v>124</v>
      </c>
      <c r="D1491">
        <v>1487</v>
      </c>
      <c r="E1491" t="s">
        <v>334</v>
      </c>
      <c r="F1491" t="s">
        <v>0</v>
      </c>
      <c r="G1491" t="s">
        <v>2053</v>
      </c>
      <c r="H1491">
        <v>0.753</v>
      </c>
      <c r="I1491">
        <v>9.1</v>
      </c>
      <c r="J1491">
        <v>19</v>
      </c>
    </row>
    <row r="1492" spans="1:10" x14ac:dyDescent="0.35">
      <c r="A1492" t="s">
        <v>17134</v>
      </c>
      <c r="B1492">
        <v>41</v>
      </c>
      <c r="C1492">
        <v>124</v>
      </c>
      <c r="D1492">
        <v>1487</v>
      </c>
      <c r="E1492" t="s">
        <v>311</v>
      </c>
      <c r="F1492" t="s">
        <v>0</v>
      </c>
      <c r="G1492" t="s">
        <v>2053</v>
      </c>
      <c r="H1492" t="s">
        <v>311</v>
      </c>
      <c r="I1492" t="s">
        <v>311</v>
      </c>
      <c r="J1492">
        <v>8</v>
      </c>
    </row>
    <row r="1493" spans="1:10" x14ac:dyDescent="0.35">
      <c r="A1493" t="s">
        <v>17135</v>
      </c>
      <c r="B1493">
        <v>33</v>
      </c>
      <c r="C1493">
        <v>123</v>
      </c>
      <c r="D1493">
        <v>1492</v>
      </c>
      <c r="E1493" t="s">
        <v>311</v>
      </c>
      <c r="F1493" t="s">
        <v>0</v>
      </c>
      <c r="G1493" t="s">
        <v>2801</v>
      </c>
      <c r="H1493" t="s">
        <v>311</v>
      </c>
      <c r="I1493" t="s">
        <v>311</v>
      </c>
      <c r="J1493">
        <v>2</v>
      </c>
    </row>
    <row r="1494" spans="1:10" x14ac:dyDescent="0.35">
      <c r="A1494" t="s">
        <v>17136</v>
      </c>
      <c r="B1494">
        <v>47</v>
      </c>
      <c r="C1494">
        <v>123</v>
      </c>
      <c r="D1494">
        <v>1492</v>
      </c>
      <c r="E1494" t="s">
        <v>311</v>
      </c>
      <c r="F1494" t="s">
        <v>0</v>
      </c>
      <c r="G1494" t="s">
        <v>2077</v>
      </c>
      <c r="H1494" t="s">
        <v>311</v>
      </c>
      <c r="I1494" t="s">
        <v>311</v>
      </c>
      <c r="J1494">
        <v>15</v>
      </c>
    </row>
    <row r="1495" spans="1:10" x14ac:dyDescent="0.35">
      <c r="A1495" t="s">
        <v>17137</v>
      </c>
      <c r="B1495">
        <v>65</v>
      </c>
      <c r="C1495">
        <v>123</v>
      </c>
      <c r="D1495">
        <v>1492</v>
      </c>
      <c r="E1495" t="s">
        <v>311</v>
      </c>
      <c r="F1495" t="s">
        <v>0</v>
      </c>
      <c r="G1495" t="s">
        <v>2178</v>
      </c>
      <c r="H1495" t="s">
        <v>311</v>
      </c>
      <c r="I1495" t="s">
        <v>311</v>
      </c>
      <c r="J1495">
        <v>7</v>
      </c>
    </row>
    <row r="1496" spans="1:10" x14ac:dyDescent="0.35">
      <c r="A1496" t="s">
        <v>17138</v>
      </c>
      <c r="B1496">
        <v>50</v>
      </c>
      <c r="C1496">
        <v>123</v>
      </c>
      <c r="D1496">
        <v>1492</v>
      </c>
      <c r="E1496" t="s">
        <v>312</v>
      </c>
      <c r="F1496" t="s">
        <v>0</v>
      </c>
      <c r="G1496" t="s">
        <v>3633</v>
      </c>
      <c r="H1496">
        <v>1.222</v>
      </c>
      <c r="I1496">
        <v>48.2</v>
      </c>
      <c r="J1496">
        <v>9</v>
      </c>
    </row>
    <row r="1497" spans="1:10" x14ac:dyDescent="0.35">
      <c r="A1497" t="s">
        <v>17139</v>
      </c>
      <c r="B1497">
        <v>68</v>
      </c>
      <c r="C1497">
        <v>123</v>
      </c>
      <c r="D1497">
        <v>1492</v>
      </c>
      <c r="E1497" t="s">
        <v>311</v>
      </c>
      <c r="F1497" t="s">
        <v>0</v>
      </c>
      <c r="G1497" t="s">
        <v>3026</v>
      </c>
      <c r="H1497" t="s">
        <v>311</v>
      </c>
      <c r="I1497" t="s">
        <v>311</v>
      </c>
      <c r="J1497">
        <v>8</v>
      </c>
    </row>
    <row r="1498" spans="1:10" x14ac:dyDescent="0.35">
      <c r="A1498" t="s">
        <v>17140</v>
      </c>
      <c r="B1498">
        <v>38</v>
      </c>
      <c r="C1498">
        <v>122</v>
      </c>
      <c r="D1498">
        <v>1497</v>
      </c>
      <c r="E1498" t="s">
        <v>311</v>
      </c>
      <c r="F1498" t="s">
        <v>0</v>
      </c>
      <c r="G1498" t="s">
        <v>3208</v>
      </c>
      <c r="H1498" t="s">
        <v>311</v>
      </c>
      <c r="I1498" t="s">
        <v>311</v>
      </c>
      <c r="J1498">
        <v>2</v>
      </c>
    </row>
    <row r="1499" spans="1:10" x14ac:dyDescent="0.35">
      <c r="A1499" t="s">
        <v>17141</v>
      </c>
      <c r="B1499">
        <v>93</v>
      </c>
      <c r="C1499">
        <v>122</v>
      </c>
      <c r="D1499">
        <v>1497</v>
      </c>
      <c r="E1499" t="s">
        <v>312</v>
      </c>
      <c r="F1499" t="s">
        <v>0</v>
      </c>
      <c r="G1499" t="s">
        <v>17142</v>
      </c>
      <c r="H1499">
        <v>0.68</v>
      </c>
      <c r="I1499">
        <v>23.65</v>
      </c>
      <c r="J1499">
        <v>16</v>
      </c>
    </row>
    <row r="1500" spans="1:10" x14ac:dyDescent="0.35">
      <c r="A1500" t="s">
        <v>17143</v>
      </c>
      <c r="B1500">
        <v>76</v>
      </c>
      <c r="C1500">
        <v>121</v>
      </c>
      <c r="D1500">
        <v>1499</v>
      </c>
      <c r="E1500" t="s">
        <v>312</v>
      </c>
      <c r="F1500" t="s">
        <v>0</v>
      </c>
      <c r="G1500" t="s">
        <v>17144</v>
      </c>
      <c r="H1500">
        <v>1.109</v>
      </c>
      <c r="I1500">
        <v>25.51</v>
      </c>
      <c r="J1500">
        <v>29</v>
      </c>
    </row>
    <row r="1501" spans="1:10" x14ac:dyDescent="0.35">
      <c r="A1501" t="s">
        <v>17145</v>
      </c>
      <c r="B1501">
        <v>51</v>
      </c>
      <c r="C1501">
        <v>120</v>
      </c>
      <c r="D1501">
        <v>1500</v>
      </c>
      <c r="E1501" t="s">
        <v>311</v>
      </c>
      <c r="F1501" t="s">
        <v>0</v>
      </c>
      <c r="G1501" t="s">
        <v>15997</v>
      </c>
      <c r="H1501" t="s">
        <v>311</v>
      </c>
      <c r="I1501" t="s">
        <v>311</v>
      </c>
      <c r="J1501">
        <v>7</v>
      </c>
    </row>
    <row r="1502" spans="1:10" x14ac:dyDescent="0.35">
      <c r="A1502" t="s">
        <v>17146</v>
      </c>
      <c r="B1502">
        <v>73</v>
      </c>
      <c r="C1502">
        <v>120</v>
      </c>
      <c r="D1502">
        <v>1500</v>
      </c>
      <c r="E1502" t="s">
        <v>334</v>
      </c>
      <c r="F1502" t="s">
        <v>0</v>
      </c>
      <c r="G1502" t="s">
        <v>2962</v>
      </c>
      <c r="H1502">
        <v>0.90700000000000003</v>
      </c>
      <c r="I1502">
        <v>7.31</v>
      </c>
      <c r="J1502">
        <v>11</v>
      </c>
    </row>
    <row r="1503" spans="1:10" x14ac:dyDescent="0.35">
      <c r="A1503" t="s">
        <v>17147</v>
      </c>
      <c r="B1503">
        <v>65</v>
      </c>
      <c r="C1503">
        <v>119</v>
      </c>
      <c r="D1503">
        <v>1502</v>
      </c>
      <c r="E1503" t="s">
        <v>311</v>
      </c>
      <c r="F1503" t="s">
        <v>0</v>
      </c>
      <c r="G1503" t="s">
        <v>659</v>
      </c>
      <c r="H1503" t="s">
        <v>311</v>
      </c>
      <c r="I1503" t="s">
        <v>311</v>
      </c>
      <c r="J1503">
        <v>41</v>
      </c>
    </row>
    <row r="1504" spans="1:10" x14ac:dyDescent="0.35">
      <c r="A1504" t="s">
        <v>17148</v>
      </c>
      <c r="B1504">
        <v>48</v>
      </c>
      <c r="C1504">
        <v>119</v>
      </c>
      <c r="D1504">
        <v>1502</v>
      </c>
      <c r="E1504" t="s">
        <v>311</v>
      </c>
      <c r="F1504" t="s">
        <v>0</v>
      </c>
      <c r="G1504" t="s">
        <v>3704</v>
      </c>
      <c r="H1504" t="s">
        <v>311</v>
      </c>
      <c r="I1504" t="s">
        <v>311</v>
      </c>
      <c r="J1504">
        <v>8</v>
      </c>
    </row>
    <row r="1505" spans="1:10" x14ac:dyDescent="0.35">
      <c r="A1505" t="s">
        <v>17149</v>
      </c>
      <c r="B1505">
        <v>62</v>
      </c>
      <c r="C1505">
        <v>119</v>
      </c>
      <c r="D1505">
        <v>1502</v>
      </c>
      <c r="E1505" t="s">
        <v>312</v>
      </c>
      <c r="F1505" t="s">
        <v>0</v>
      </c>
      <c r="G1505" t="s">
        <v>3633</v>
      </c>
      <c r="H1505">
        <v>0.76100000000000001</v>
      </c>
      <c r="I1505">
        <v>29.64</v>
      </c>
      <c r="J1505">
        <v>10</v>
      </c>
    </row>
    <row r="1506" spans="1:10" x14ac:dyDescent="0.35">
      <c r="A1506" t="s">
        <v>17150</v>
      </c>
      <c r="B1506">
        <v>61</v>
      </c>
      <c r="C1506">
        <v>119</v>
      </c>
      <c r="D1506">
        <v>1502</v>
      </c>
      <c r="E1506" t="s">
        <v>312</v>
      </c>
      <c r="F1506" t="s">
        <v>0</v>
      </c>
      <c r="G1506" t="s">
        <v>659</v>
      </c>
      <c r="H1506">
        <v>1.17</v>
      </c>
      <c r="I1506">
        <v>30.68</v>
      </c>
      <c r="J1506">
        <v>18</v>
      </c>
    </row>
    <row r="1507" spans="1:10" x14ac:dyDescent="0.35">
      <c r="A1507" t="s">
        <v>17151</v>
      </c>
      <c r="B1507">
        <v>74</v>
      </c>
      <c r="C1507">
        <v>118</v>
      </c>
      <c r="D1507">
        <v>1506</v>
      </c>
      <c r="E1507" t="s">
        <v>311</v>
      </c>
      <c r="F1507" t="s">
        <v>0</v>
      </c>
      <c r="G1507" t="s">
        <v>2343</v>
      </c>
      <c r="H1507" t="s">
        <v>311</v>
      </c>
      <c r="I1507" t="s">
        <v>311</v>
      </c>
      <c r="J1507">
        <v>17</v>
      </c>
    </row>
    <row r="1508" spans="1:10" x14ac:dyDescent="0.35">
      <c r="A1508" t="s">
        <v>17152</v>
      </c>
      <c r="B1508">
        <v>34</v>
      </c>
      <c r="C1508">
        <v>118</v>
      </c>
      <c r="D1508">
        <v>1506</v>
      </c>
      <c r="E1508" t="s">
        <v>311</v>
      </c>
      <c r="F1508" t="s">
        <v>0</v>
      </c>
      <c r="G1508" t="s">
        <v>2065</v>
      </c>
      <c r="H1508" t="s">
        <v>311</v>
      </c>
      <c r="I1508" t="s">
        <v>311</v>
      </c>
      <c r="J1508">
        <v>34</v>
      </c>
    </row>
    <row r="1509" spans="1:10" x14ac:dyDescent="0.35">
      <c r="A1509" t="s">
        <v>17153</v>
      </c>
      <c r="B1509">
        <v>172</v>
      </c>
      <c r="C1509">
        <v>117</v>
      </c>
      <c r="D1509">
        <v>1508</v>
      </c>
      <c r="E1509" t="s">
        <v>334</v>
      </c>
      <c r="F1509" t="s">
        <v>0</v>
      </c>
      <c r="G1509" t="s">
        <v>4666</v>
      </c>
      <c r="H1509">
        <v>0.51400000000000001</v>
      </c>
      <c r="I1509">
        <v>14.03</v>
      </c>
      <c r="J1509">
        <v>40</v>
      </c>
    </row>
    <row r="1510" spans="1:10" x14ac:dyDescent="0.35">
      <c r="A1510" t="s">
        <v>17154</v>
      </c>
      <c r="B1510">
        <v>69</v>
      </c>
      <c r="C1510">
        <v>116</v>
      </c>
      <c r="D1510">
        <v>1509</v>
      </c>
      <c r="E1510" t="s">
        <v>334</v>
      </c>
      <c r="F1510" t="s">
        <v>0</v>
      </c>
      <c r="G1510" t="s">
        <v>1795</v>
      </c>
      <c r="H1510">
        <v>1.044</v>
      </c>
      <c r="I1510">
        <v>23.97</v>
      </c>
      <c r="J1510">
        <v>69</v>
      </c>
    </row>
    <row r="1511" spans="1:10" x14ac:dyDescent="0.35">
      <c r="A1511" t="s">
        <v>17155</v>
      </c>
      <c r="B1511">
        <v>100</v>
      </c>
      <c r="C1511">
        <v>116</v>
      </c>
      <c r="D1511">
        <v>1509</v>
      </c>
      <c r="E1511" t="s">
        <v>311</v>
      </c>
      <c r="F1511" t="s">
        <v>0</v>
      </c>
      <c r="G1511" t="s">
        <v>3704</v>
      </c>
      <c r="H1511" t="s">
        <v>311</v>
      </c>
      <c r="I1511" t="s">
        <v>311</v>
      </c>
      <c r="J1511">
        <v>19</v>
      </c>
    </row>
    <row r="1512" spans="1:10" x14ac:dyDescent="0.35">
      <c r="A1512" t="s">
        <v>17156</v>
      </c>
      <c r="B1512">
        <v>79</v>
      </c>
      <c r="C1512">
        <v>115</v>
      </c>
      <c r="D1512">
        <v>1511</v>
      </c>
      <c r="E1512" t="s">
        <v>311</v>
      </c>
      <c r="F1512" t="s">
        <v>0</v>
      </c>
      <c r="G1512" t="s">
        <v>17157</v>
      </c>
      <c r="H1512" t="s">
        <v>311</v>
      </c>
      <c r="I1512" t="s">
        <v>311</v>
      </c>
      <c r="J1512">
        <v>22</v>
      </c>
    </row>
    <row r="1513" spans="1:10" x14ac:dyDescent="0.35">
      <c r="A1513" t="s">
        <v>17158</v>
      </c>
      <c r="B1513">
        <v>37</v>
      </c>
      <c r="C1513">
        <v>115</v>
      </c>
      <c r="D1513">
        <v>1511</v>
      </c>
      <c r="E1513" t="s">
        <v>312</v>
      </c>
      <c r="F1513" t="s">
        <v>0</v>
      </c>
      <c r="G1513" t="s">
        <v>16612</v>
      </c>
      <c r="H1513">
        <v>1.278</v>
      </c>
      <c r="I1513">
        <v>37.14</v>
      </c>
      <c r="J1513">
        <v>7</v>
      </c>
    </row>
    <row r="1514" spans="1:10" x14ac:dyDescent="0.35">
      <c r="A1514" t="s">
        <v>17159</v>
      </c>
      <c r="B1514">
        <v>84</v>
      </c>
      <c r="C1514">
        <v>115</v>
      </c>
      <c r="D1514">
        <v>1511</v>
      </c>
      <c r="E1514" t="s">
        <v>334</v>
      </c>
      <c r="F1514" t="s">
        <v>0</v>
      </c>
      <c r="G1514" t="s">
        <v>3026</v>
      </c>
      <c r="H1514">
        <v>0.76800000000000002</v>
      </c>
      <c r="I1514">
        <v>5.81</v>
      </c>
      <c r="J1514">
        <v>32</v>
      </c>
    </row>
    <row r="1515" spans="1:10" x14ac:dyDescent="0.35">
      <c r="A1515" t="s">
        <v>17160</v>
      </c>
      <c r="B1515">
        <v>68</v>
      </c>
      <c r="C1515">
        <v>115</v>
      </c>
      <c r="D1515">
        <v>1511</v>
      </c>
      <c r="E1515" t="s">
        <v>319</v>
      </c>
      <c r="F1515" t="s">
        <v>0</v>
      </c>
      <c r="G1515" t="s">
        <v>10944</v>
      </c>
      <c r="H1515">
        <v>1.173</v>
      </c>
      <c r="I1515">
        <v>89.71</v>
      </c>
      <c r="J1515">
        <v>19</v>
      </c>
    </row>
    <row r="1516" spans="1:10" x14ac:dyDescent="0.35">
      <c r="A1516" t="s">
        <v>17161</v>
      </c>
      <c r="B1516">
        <v>20</v>
      </c>
      <c r="C1516">
        <v>115</v>
      </c>
      <c r="D1516">
        <v>1511</v>
      </c>
      <c r="E1516" t="s">
        <v>311</v>
      </c>
      <c r="F1516" t="s">
        <v>0</v>
      </c>
      <c r="G1516" t="s">
        <v>1938</v>
      </c>
      <c r="H1516" t="s">
        <v>311</v>
      </c>
      <c r="I1516" t="s">
        <v>311</v>
      </c>
      <c r="J1516">
        <v>20</v>
      </c>
    </row>
    <row r="1517" spans="1:10" x14ac:dyDescent="0.35">
      <c r="A1517" t="s">
        <v>17162</v>
      </c>
      <c r="B1517">
        <v>38</v>
      </c>
      <c r="C1517">
        <v>115</v>
      </c>
      <c r="D1517">
        <v>1511</v>
      </c>
      <c r="E1517" t="s">
        <v>311</v>
      </c>
      <c r="F1517" t="s">
        <v>0</v>
      </c>
      <c r="G1517" t="s">
        <v>8020</v>
      </c>
      <c r="H1517" t="s">
        <v>311</v>
      </c>
      <c r="I1517" t="s">
        <v>311</v>
      </c>
      <c r="J1517">
        <v>5</v>
      </c>
    </row>
    <row r="1518" spans="1:10" x14ac:dyDescent="0.35">
      <c r="A1518" t="s">
        <v>17163</v>
      </c>
      <c r="B1518">
        <v>42</v>
      </c>
      <c r="C1518">
        <v>114</v>
      </c>
      <c r="D1518">
        <v>1517</v>
      </c>
      <c r="E1518" t="s">
        <v>311</v>
      </c>
      <c r="F1518" t="s">
        <v>0</v>
      </c>
      <c r="G1518" t="s">
        <v>2889</v>
      </c>
      <c r="H1518" t="s">
        <v>311</v>
      </c>
      <c r="I1518" t="s">
        <v>311</v>
      </c>
      <c r="J1518">
        <v>4</v>
      </c>
    </row>
    <row r="1519" spans="1:10" x14ac:dyDescent="0.35">
      <c r="A1519" t="s">
        <v>17164</v>
      </c>
      <c r="B1519">
        <v>31</v>
      </c>
      <c r="C1519">
        <v>114</v>
      </c>
      <c r="D1519">
        <v>1517</v>
      </c>
      <c r="E1519" t="s">
        <v>311</v>
      </c>
      <c r="F1519" t="s">
        <v>0</v>
      </c>
      <c r="G1519" t="s">
        <v>2962</v>
      </c>
      <c r="H1519" t="s">
        <v>311</v>
      </c>
      <c r="I1519" t="s">
        <v>311</v>
      </c>
      <c r="J1519">
        <v>3</v>
      </c>
    </row>
    <row r="1520" spans="1:10" x14ac:dyDescent="0.35">
      <c r="A1520" t="s">
        <v>17165</v>
      </c>
      <c r="B1520">
        <v>109</v>
      </c>
      <c r="C1520">
        <v>114</v>
      </c>
      <c r="D1520">
        <v>1517</v>
      </c>
      <c r="E1520" t="s">
        <v>328</v>
      </c>
      <c r="F1520" t="s">
        <v>0</v>
      </c>
      <c r="G1520" t="s">
        <v>17166</v>
      </c>
      <c r="H1520">
        <v>1.2</v>
      </c>
      <c r="I1520">
        <v>53.65</v>
      </c>
      <c r="J1520">
        <v>18</v>
      </c>
    </row>
    <row r="1521" spans="1:10" x14ac:dyDescent="0.35">
      <c r="A1521" t="s">
        <v>17167</v>
      </c>
      <c r="B1521">
        <v>137</v>
      </c>
      <c r="C1521">
        <v>113</v>
      </c>
      <c r="D1521">
        <v>1520</v>
      </c>
      <c r="E1521" t="s">
        <v>311</v>
      </c>
      <c r="F1521" t="s">
        <v>0</v>
      </c>
      <c r="G1521" t="s">
        <v>8186</v>
      </c>
      <c r="H1521" t="s">
        <v>311</v>
      </c>
      <c r="I1521" t="s">
        <v>311</v>
      </c>
      <c r="J1521">
        <v>8</v>
      </c>
    </row>
    <row r="1522" spans="1:10" x14ac:dyDescent="0.35">
      <c r="A1522" t="s">
        <v>17168</v>
      </c>
      <c r="B1522">
        <v>64</v>
      </c>
      <c r="C1522">
        <v>113</v>
      </c>
      <c r="D1522">
        <v>1520</v>
      </c>
      <c r="E1522" t="s">
        <v>311</v>
      </c>
      <c r="F1522" t="s">
        <v>0</v>
      </c>
      <c r="G1522" t="s">
        <v>3704</v>
      </c>
      <c r="H1522" t="s">
        <v>311</v>
      </c>
      <c r="I1522" t="s">
        <v>311</v>
      </c>
      <c r="J1522">
        <v>5</v>
      </c>
    </row>
    <row r="1523" spans="1:10" x14ac:dyDescent="0.35">
      <c r="A1523" t="s">
        <v>17169</v>
      </c>
      <c r="B1523">
        <v>33</v>
      </c>
      <c r="C1523">
        <v>113</v>
      </c>
      <c r="D1523">
        <v>1520</v>
      </c>
      <c r="E1523" t="s">
        <v>311</v>
      </c>
      <c r="F1523" t="s">
        <v>0</v>
      </c>
      <c r="G1523" t="s">
        <v>4022</v>
      </c>
      <c r="H1523" t="s">
        <v>311</v>
      </c>
      <c r="I1523" t="s">
        <v>311</v>
      </c>
      <c r="J1523">
        <v>33</v>
      </c>
    </row>
    <row r="1524" spans="1:10" x14ac:dyDescent="0.35">
      <c r="A1524" t="s">
        <v>17170</v>
      </c>
      <c r="B1524">
        <v>38</v>
      </c>
      <c r="C1524">
        <v>113</v>
      </c>
      <c r="D1524">
        <v>1520</v>
      </c>
      <c r="E1524" t="s">
        <v>311</v>
      </c>
      <c r="F1524" t="s">
        <v>0</v>
      </c>
      <c r="G1524" t="s">
        <v>4022</v>
      </c>
      <c r="H1524" t="s">
        <v>311</v>
      </c>
      <c r="I1524" t="s">
        <v>311</v>
      </c>
      <c r="J1524">
        <v>17</v>
      </c>
    </row>
    <row r="1525" spans="1:10" x14ac:dyDescent="0.35">
      <c r="A1525" t="s">
        <v>17171</v>
      </c>
      <c r="B1525">
        <v>59</v>
      </c>
      <c r="C1525">
        <v>113</v>
      </c>
      <c r="D1525">
        <v>1520</v>
      </c>
      <c r="E1525" t="s">
        <v>311</v>
      </c>
      <c r="F1525" t="s">
        <v>0</v>
      </c>
      <c r="G1525" t="s">
        <v>2211</v>
      </c>
      <c r="H1525" t="s">
        <v>311</v>
      </c>
      <c r="I1525" t="s">
        <v>311</v>
      </c>
      <c r="J1525">
        <v>4</v>
      </c>
    </row>
    <row r="1526" spans="1:10" x14ac:dyDescent="0.35">
      <c r="A1526" t="s">
        <v>17172</v>
      </c>
      <c r="B1526">
        <v>44</v>
      </c>
      <c r="C1526">
        <v>112</v>
      </c>
      <c r="D1526">
        <v>1525</v>
      </c>
      <c r="E1526" t="s">
        <v>311</v>
      </c>
      <c r="F1526" t="s">
        <v>0</v>
      </c>
      <c r="G1526" t="s">
        <v>2053</v>
      </c>
      <c r="H1526" t="s">
        <v>311</v>
      </c>
      <c r="I1526" t="s">
        <v>311</v>
      </c>
      <c r="J1526">
        <v>9</v>
      </c>
    </row>
    <row r="1527" spans="1:10" x14ac:dyDescent="0.35">
      <c r="A1527" t="s">
        <v>17173</v>
      </c>
      <c r="B1527">
        <v>51</v>
      </c>
      <c r="C1527">
        <v>112</v>
      </c>
      <c r="D1527">
        <v>1525</v>
      </c>
      <c r="E1527" t="s">
        <v>311</v>
      </c>
      <c r="F1527" t="s">
        <v>0</v>
      </c>
      <c r="G1527" t="s">
        <v>2053</v>
      </c>
      <c r="H1527" t="s">
        <v>311</v>
      </c>
      <c r="I1527" t="s">
        <v>311</v>
      </c>
      <c r="J1527">
        <v>20</v>
      </c>
    </row>
    <row r="1528" spans="1:10" x14ac:dyDescent="0.35">
      <c r="A1528" t="s">
        <v>17174</v>
      </c>
      <c r="B1528">
        <v>95</v>
      </c>
      <c r="C1528">
        <v>112</v>
      </c>
      <c r="D1528">
        <v>1525</v>
      </c>
      <c r="E1528" t="s">
        <v>328</v>
      </c>
      <c r="F1528" t="s">
        <v>0</v>
      </c>
      <c r="G1528" t="s">
        <v>17175</v>
      </c>
      <c r="H1528">
        <v>0.84399999999999997</v>
      </c>
      <c r="I1528">
        <v>50.25</v>
      </c>
      <c r="J1528">
        <v>14</v>
      </c>
    </row>
    <row r="1529" spans="1:10" x14ac:dyDescent="0.35">
      <c r="A1529" t="s">
        <v>17176</v>
      </c>
      <c r="B1529">
        <v>211</v>
      </c>
      <c r="C1529">
        <v>112</v>
      </c>
      <c r="D1529">
        <v>1525</v>
      </c>
      <c r="E1529" t="s">
        <v>312</v>
      </c>
      <c r="F1529" t="s">
        <v>0</v>
      </c>
      <c r="G1529" t="s">
        <v>14761</v>
      </c>
      <c r="H1529">
        <v>0.54900000000000004</v>
      </c>
      <c r="I1529">
        <v>15.62</v>
      </c>
      <c r="J1529">
        <v>39</v>
      </c>
    </row>
    <row r="1530" spans="1:10" x14ac:dyDescent="0.35">
      <c r="A1530" t="s">
        <v>17177</v>
      </c>
      <c r="B1530">
        <v>39</v>
      </c>
      <c r="C1530">
        <v>112</v>
      </c>
      <c r="D1530">
        <v>1525</v>
      </c>
      <c r="E1530" t="s">
        <v>312</v>
      </c>
      <c r="F1530" t="s">
        <v>0</v>
      </c>
      <c r="G1530" t="s">
        <v>1699</v>
      </c>
      <c r="H1530">
        <v>1.7430000000000001</v>
      </c>
      <c r="I1530">
        <v>28.78</v>
      </c>
      <c r="J1530">
        <v>39</v>
      </c>
    </row>
    <row r="1531" spans="1:10" x14ac:dyDescent="0.35">
      <c r="A1531" t="s">
        <v>17178</v>
      </c>
      <c r="B1531">
        <v>67</v>
      </c>
      <c r="C1531">
        <v>111</v>
      </c>
      <c r="D1531">
        <v>1530</v>
      </c>
      <c r="E1531" t="s">
        <v>311</v>
      </c>
      <c r="F1531" t="s">
        <v>0</v>
      </c>
      <c r="G1531" t="s">
        <v>7676</v>
      </c>
      <c r="H1531" t="s">
        <v>311</v>
      </c>
      <c r="I1531" t="s">
        <v>311</v>
      </c>
      <c r="J1531">
        <v>25</v>
      </c>
    </row>
    <row r="1532" spans="1:10" x14ac:dyDescent="0.35">
      <c r="A1532" t="s">
        <v>17179</v>
      </c>
      <c r="B1532">
        <v>326</v>
      </c>
      <c r="C1532">
        <v>111</v>
      </c>
      <c r="D1532">
        <v>1530</v>
      </c>
      <c r="E1532" t="s">
        <v>311</v>
      </c>
      <c r="F1532" t="s">
        <v>0</v>
      </c>
      <c r="G1532" t="s">
        <v>9233</v>
      </c>
      <c r="H1532" t="s">
        <v>311</v>
      </c>
      <c r="I1532" t="s">
        <v>311</v>
      </c>
      <c r="J1532">
        <v>85</v>
      </c>
    </row>
    <row r="1533" spans="1:10" x14ac:dyDescent="0.35">
      <c r="A1533" t="s">
        <v>17180</v>
      </c>
      <c r="B1533">
        <v>94</v>
      </c>
      <c r="C1533">
        <v>110</v>
      </c>
      <c r="D1533">
        <v>1532</v>
      </c>
      <c r="E1533" t="s">
        <v>328</v>
      </c>
      <c r="F1533" t="s">
        <v>0</v>
      </c>
      <c r="G1533" t="s">
        <v>10944</v>
      </c>
      <c r="H1533">
        <v>0.746</v>
      </c>
      <c r="I1533">
        <v>62.25</v>
      </c>
      <c r="J1533">
        <v>20</v>
      </c>
    </row>
    <row r="1534" spans="1:10" x14ac:dyDescent="0.35">
      <c r="A1534" t="s">
        <v>17181</v>
      </c>
      <c r="B1534">
        <v>120</v>
      </c>
      <c r="C1534">
        <v>110</v>
      </c>
      <c r="D1534">
        <v>1532</v>
      </c>
      <c r="E1534" t="s">
        <v>334</v>
      </c>
      <c r="F1534" t="s">
        <v>0</v>
      </c>
      <c r="G1534" t="s">
        <v>17182</v>
      </c>
      <c r="H1534">
        <v>0.58899999999999997</v>
      </c>
      <c r="I1534">
        <v>5.0599999999999996</v>
      </c>
      <c r="J1534">
        <v>27</v>
      </c>
    </row>
    <row r="1535" spans="1:10" x14ac:dyDescent="0.35">
      <c r="A1535" t="s">
        <v>17183</v>
      </c>
      <c r="B1535">
        <v>72</v>
      </c>
      <c r="C1535">
        <v>110</v>
      </c>
      <c r="D1535">
        <v>1532</v>
      </c>
      <c r="E1535" t="s">
        <v>311</v>
      </c>
      <c r="F1535" t="s">
        <v>0</v>
      </c>
      <c r="G1535" t="s">
        <v>2037</v>
      </c>
      <c r="H1535" t="s">
        <v>311</v>
      </c>
      <c r="I1535" t="s">
        <v>311</v>
      </c>
      <c r="J1535">
        <v>24</v>
      </c>
    </row>
    <row r="1536" spans="1:10" x14ac:dyDescent="0.35">
      <c r="A1536" t="s">
        <v>17184</v>
      </c>
      <c r="B1536">
        <v>40</v>
      </c>
      <c r="C1536">
        <v>110</v>
      </c>
      <c r="D1536">
        <v>1532</v>
      </c>
      <c r="E1536" t="s">
        <v>312</v>
      </c>
      <c r="F1536" t="s">
        <v>0</v>
      </c>
      <c r="G1536" t="s">
        <v>2772</v>
      </c>
      <c r="H1536">
        <v>1.825</v>
      </c>
      <c r="I1536">
        <v>34.46</v>
      </c>
      <c r="J1536">
        <v>1</v>
      </c>
    </row>
    <row r="1537" spans="1:10" x14ac:dyDescent="0.35">
      <c r="A1537" t="s">
        <v>17185</v>
      </c>
      <c r="B1537">
        <v>73</v>
      </c>
      <c r="C1537">
        <v>109</v>
      </c>
      <c r="D1537">
        <v>1536</v>
      </c>
      <c r="E1537" t="s">
        <v>311</v>
      </c>
      <c r="F1537" t="s">
        <v>0</v>
      </c>
      <c r="G1537" t="s">
        <v>6962</v>
      </c>
      <c r="H1537" t="s">
        <v>311</v>
      </c>
      <c r="I1537" t="s">
        <v>311</v>
      </c>
      <c r="J1537">
        <v>21</v>
      </c>
    </row>
    <row r="1538" spans="1:10" x14ac:dyDescent="0.35">
      <c r="A1538" t="s">
        <v>17186</v>
      </c>
      <c r="B1538">
        <v>72</v>
      </c>
      <c r="C1538">
        <v>109</v>
      </c>
      <c r="D1538">
        <v>1536</v>
      </c>
      <c r="E1538" t="s">
        <v>311</v>
      </c>
      <c r="F1538" t="s">
        <v>0</v>
      </c>
      <c r="G1538" t="s">
        <v>3026</v>
      </c>
      <c r="H1538" t="s">
        <v>311</v>
      </c>
      <c r="I1538" t="s">
        <v>311</v>
      </c>
      <c r="J1538">
        <v>29</v>
      </c>
    </row>
    <row r="1539" spans="1:10" x14ac:dyDescent="0.35">
      <c r="A1539" t="s">
        <v>17187</v>
      </c>
      <c r="B1539">
        <v>59</v>
      </c>
      <c r="C1539">
        <v>109</v>
      </c>
      <c r="D1539">
        <v>1536</v>
      </c>
      <c r="E1539" t="s">
        <v>334</v>
      </c>
      <c r="F1539" t="s">
        <v>0</v>
      </c>
      <c r="G1539" t="s">
        <v>17188</v>
      </c>
      <c r="H1539">
        <v>0.91500000000000004</v>
      </c>
      <c r="I1539">
        <v>8.19</v>
      </c>
      <c r="J1539">
        <v>12</v>
      </c>
    </row>
    <row r="1540" spans="1:10" x14ac:dyDescent="0.35">
      <c r="A1540" t="s">
        <v>17189</v>
      </c>
      <c r="B1540">
        <v>53</v>
      </c>
      <c r="C1540">
        <v>109</v>
      </c>
      <c r="D1540">
        <v>1536</v>
      </c>
      <c r="E1540" t="s">
        <v>311</v>
      </c>
      <c r="F1540" t="s">
        <v>0</v>
      </c>
      <c r="G1540" t="s">
        <v>4090</v>
      </c>
      <c r="H1540" t="s">
        <v>311</v>
      </c>
      <c r="I1540" t="s">
        <v>311</v>
      </c>
      <c r="J1540">
        <v>8</v>
      </c>
    </row>
    <row r="1541" spans="1:10" x14ac:dyDescent="0.35">
      <c r="A1541" t="s">
        <v>17190</v>
      </c>
      <c r="B1541">
        <v>61</v>
      </c>
      <c r="C1541">
        <v>109</v>
      </c>
      <c r="D1541">
        <v>1536</v>
      </c>
      <c r="E1541" t="s">
        <v>311</v>
      </c>
      <c r="F1541" t="s">
        <v>0</v>
      </c>
      <c r="G1541" t="s">
        <v>3208</v>
      </c>
      <c r="H1541" t="s">
        <v>311</v>
      </c>
      <c r="I1541" t="s">
        <v>311</v>
      </c>
      <c r="J1541">
        <v>3</v>
      </c>
    </row>
    <row r="1542" spans="1:10" x14ac:dyDescent="0.35">
      <c r="A1542" t="s">
        <v>17191</v>
      </c>
      <c r="B1542">
        <v>40</v>
      </c>
      <c r="C1542">
        <v>109</v>
      </c>
      <c r="D1542">
        <v>1536</v>
      </c>
      <c r="E1542" t="s">
        <v>311</v>
      </c>
      <c r="F1542" t="s">
        <v>0</v>
      </c>
      <c r="G1542" t="s">
        <v>2065</v>
      </c>
      <c r="H1542" t="s">
        <v>311</v>
      </c>
      <c r="I1542" t="s">
        <v>311</v>
      </c>
      <c r="J1542">
        <v>17</v>
      </c>
    </row>
    <row r="1543" spans="1:10" x14ac:dyDescent="0.35">
      <c r="A1543" t="s">
        <v>17192</v>
      </c>
      <c r="B1543">
        <v>111</v>
      </c>
      <c r="C1543">
        <v>108</v>
      </c>
      <c r="D1543">
        <v>1542</v>
      </c>
      <c r="E1543" t="s">
        <v>311</v>
      </c>
      <c r="F1543" t="s">
        <v>0</v>
      </c>
      <c r="G1543" t="s">
        <v>2972</v>
      </c>
      <c r="H1543" t="s">
        <v>311</v>
      </c>
      <c r="I1543" t="s">
        <v>311</v>
      </c>
      <c r="J1543">
        <v>16</v>
      </c>
    </row>
    <row r="1544" spans="1:10" x14ac:dyDescent="0.35">
      <c r="A1544" t="s">
        <v>17193</v>
      </c>
      <c r="B1544">
        <v>24</v>
      </c>
      <c r="C1544">
        <v>108</v>
      </c>
      <c r="D1544">
        <v>1542</v>
      </c>
      <c r="E1544" t="s">
        <v>311</v>
      </c>
      <c r="F1544" t="s">
        <v>0</v>
      </c>
      <c r="G1544" t="s">
        <v>4347</v>
      </c>
      <c r="H1544" t="s">
        <v>311</v>
      </c>
      <c r="I1544" t="s">
        <v>311</v>
      </c>
      <c r="J1544">
        <v>6</v>
      </c>
    </row>
    <row r="1545" spans="1:10" x14ac:dyDescent="0.35">
      <c r="A1545" t="s">
        <v>17194</v>
      </c>
      <c r="B1545">
        <v>52</v>
      </c>
      <c r="C1545">
        <v>108</v>
      </c>
      <c r="D1545">
        <v>1542</v>
      </c>
      <c r="E1545" t="s">
        <v>311</v>
      </c>
      <c r="F1545" t="s">
        <v>0</v>
      </c>
      <c r="G1545" t="s">
        <v>7942</v>
      </c>
      <c r="H1545" t="s">
        <v>311</v>
      </c>
      <c r="I1545" t="s">
        <v>311</v>
      </c>
      <c r="J1545">
        <v>52</v>
      </c>
    </row>
    <row r="1546" spans="1:10" x14ac:dyDescent="0.35">
      <c r="A1546" t="s">
        <v>17195</v>
      </c>
      <c r="B1546">
        <v>65</v>
      </c>
      <c r="C1546">
        <v>108</v>
      </c>
      <c r="D1546">
        <v>1542</v>
      </c>
      <c r="E1546" t="s">
        <v>311</v>
      </c>
      <c r="F1546" t="s">
        <v>0</v>
      </c>
      <c r="G1546" t="s">
        <v>2801</v>
      </c>
      <c r="H1546" t="s">
        <v>311</v>
      </c>
      <c r="I1546" t="s">
        <v>311</v>
      </c>
      <c r="J1546">
        <v>18</v>
      </c>
    </row>
    <row r="1547" spans="1:10" x14ac:dyDescent="0.35">
      <c r="A1547" t="s">
        <v>17196</v>
      </c>
      <c r="B1547">
        <v>58</v>
      </c>
      <c r="C1547">
        <v>108</v>
      </c>
      <c r="D1547">
        <v>1542</v>
      </c>
      <c r="E1547" t="s">
        <v>311</v>
      </c>
      <c r="F1547" t="s">
        <v>0</v>
      </c>
      <c r="G1547" t="s">
        <v>7560</v>
      </c>
      <c r="H1547" t="s">
        <v>311</v>
      </c>
      <c r="I1547" t="s">
        <v>311</v>
      </c>
      <c r="J1547">
        <v>15</v>
      </c>
    </row>
    <row r="1548" spans="1:10" x14ac:dyDescent="0.35">
      <c r="A1548" t="s">
        <v>17197</v>
      </c>
      <c r="B1548">
        <v>92</v>
      </c>
      <c r="C1548">
        <v>107</v>
      </c>
      <c r="D1548">
        <v>1547</v>
      </c>
      <c r="E1548" t="s">
        <v>334</v>
      </c>
      <c r="F1548" t="s">
        <v>0</v>
      </c>
      <c r="G1548" t="s">
        <v>16619</v>
      </c>
      <c r="H1548">
        <v>1.48</v>
      </c>
      <c r="I1548">
        <v>1.28</v>
      </c>
      <c r="J1548">
        <v>26</v>
      </c>
    </row>
    <row r="1549" spans="1:10" x14ac:dyDescent="0.35">
      <c r="A1549" t="s">
        <v>17198</v>
      </c>
      <c r="B1549">
        <v>73</v>
      </c>
      <c r="C1549">
        <v>107</v>
      </c>
      <c r="D1549">
        <v>1547</v>
      </c>
      <c r="E1549" t="s">
        <v>311</v>
      </c>
      <c r="F1549" t="s">
        <v>0</v>
      </c>
      <c r="G1549" t="s">
        <v>15026</v>
      </c>
      <c r="H1549" t="s">
        <v>311</v>
      </c>
      <c r="I1549" t="s">
        <v>311</v>
      </c>
      <c r="J1549">
        <v>9</v>
      </c>
    </row>
    <row r="1550" spans="1:10" x14ac:dyDescent="0.35">
      <c r="A1550" t="s">
        <v>17199</v>
      </c>
      <c r="B1550">
        <v>74</v>
      </c>
      <c r="C1550">
        <v>107</v>
      </c>
      <c r="D1550">
        <v>1547</v>
      </c>
      <c r="E1550" t="s">
        <v>311</v>
      </c>
      <c r="F1550" t="s">
        <v>0</v>
      </c>
      <c r="G1550" t="s">
        <v>9482</v>
      </c>
      <c r="H1550" t="s">
        <v>311</v>
      </c>
      <c r="I1550" t="s">
        <v>311</v>
      </c>
      <c r="J1550">
        <v>13</v>
      </c>
    </row>
    <row r="1551" spans="1:10" x14ac:dyDescent="0.35">
      <c r="A1551" t="s">
        <v>17200</v>
      </c>
      <c r="B1551">
        <v>81</v>
      </c>
      <c r="C1551">
        <v>107</v>
      </c>
      <c r="D1551">
        <v>1547</v>
      </c>
      <c r="E1551" t="s">
        <v>312</v>
      </c>
      <c r="F1551" t="s">
        <v>0</v>
      </c>
      <c r="G1551" t="s">
        <v>4921</v>
      </c>
      <c r="H1551">
        <v>0.91500000000000004</v>
      </c>
      <c r="I1551">
        <v>31.72</v>
      </c>
      <c r="J1551">
        <v>14</v>
      </c>
    </row>
    <row r="1552" spans="1:10" x14ac:dyDescent="0.35">
      <c r="A1552" t="s">
        <v>17201</v>
      </c>
      <c r="B1552">
        <v>68</v>
      </c>
      <c r="C1552">
        <v>106</v>
      </c>
      <c r="D1552">
        <v>1551</v>
      </c>
      <c r="E1552" t="s">
        <v>311</v>
      </c>
      <c r="F1552" t="s">
        <v>0</v>
      </c>
      <c r="G1552" t="s">
        <v>3026</v>
      </c>
      <c r="H1552" t="s">
        <v>311</v>
      </c>
      <c r="I1552" t="s">
        <v>311</v>
      </c>
      <c r="J1552">
        <v>15</v>
      </c>
    </row>
    <row r="1553" spans="1:10" x14ac:dyDescent="0.35">
      <c r="A1553" t="s">
        <v>17202</v>
      </c>
      <c r="B1553">
        <v>41</v>
      </c>
      <c r="C1553">
        <v>106</v>
      </c>
      <c r="D1553">
        <v>1551</v>
      </c>
      <c r="E1553" t="s">
        <v>311</v>
      </c>
      <c r="F1553" t="s">
        <v>0</v>
      </c>
      <c r="G1553" t="s">
        <v>3831</v>
      </c>
      <c r="H1553" t="s">
        <v>311</v>
      </c>
      <c r="I1553" t="s">
        <v>311</v>
      </c>
      <c r="J1553">
        <v>10</v>
      </c>
    </row>
    <row r="1554" spans="1:10" x14ac:dyDescent="0.35">
      <c r="A1554" t="s">
        <v>17203</v>
      </c>
      <c r="B1554">
        <v>41</v>
      </c>
      <c r="C1554">
        <v>105</v>
      </c>
      <c r="D1554">
        <v>1553</v>
      </c>
      <c r="E1554" t="s">
        <v>311</v>
      </c>
      <c r="F1554" t="s">
        <v>0</v>
      </c>
      <c r="G1554" t="s">
        <v>3375</v>
      </c>
      <c r="H1554" t="s">
        <v>311</v>
      </c>
      <c r="I1554" t="s">
        <v>311</v>
      </c>
      <c r="J1554">
        <v>14</v>
      </c>
    </row>
    <row r="1555" spans="1:10" x14ac:dyDescent="0.35">
      <c r="A1555" t="s">
        <v>17204</v>
      </c>
      <c r="B1555">
        <v>111</v>
      </c>
      <c r="C1555">
        <v>105</v>
      </c>
      <c r="D1555">
        <v>1553</v>
      </c>
      <c r="E1555" t="s">
        <v>311</v>
      </c>
      <c r="F1555" t="s">
        <v>0</v>
      </c>
      <c r="G1555" t="s">
        <v>10944</v>
      </c>
      <c r="H1555" t="s">
        <v>311</v>
      </c>
      <c r="I1555" t="s">
        <v>311</v>
      </c>
      <c r="J1555">
        <v>28</v>
      </c>
    </row>
    <row r="1556" spans="1:10" x14ac:dyDescent="0.35">
      <c r="A1556" t="s">
        <v>17205</v>
      </c>
      <c r="B1556">
        <v>88</v>
      </c>
      <c r="C1556">
        <v>105</v>
      </c>
      <c r="D1556">
        <v>1553</v>
      </c>
      <c r="E1556" t="s">
        <v>311</v>
      </c>
      <c r="F1556" t="s">
        <v>0</v>
      </c>
      <c r="G1556" t="s">
        <v>4347</v>
      </c>
      <c r="H1556" t="s">
        <v>311</v>
      </c>
      <c r="I1556" t="s">
        <v>311</v>
      </c>
      <c r="J1556">
        <v>2</v>
      </c>
    </row>
    <row r="1557" spans="1:10" x14ac:dyDescent="0.35">
      <c r="A1557" t="s">
        <v>17206</v>
      </c>
      <c r="B1557">
        <v>87</v>
      </c>
      <c r="C1557">
        <v>105</v>
      </c>
      <c r="D1557">
        <v>1553</v>
      </c>
      <c r="E1557" t="s">
        <v>312</v>
      </c>
      <c r="F1557" t="s">
        <v>0</v>
      </c>
      <c r="G1557" t="s">
        <v>4921</v>
      </c>
      <c r="H1557">
        <v>0.98</v>
      </c>
      <c r="I1557">
        <v>33.869999999999997</v>
      </c>
      <c r="J1557">
        <v>14</v>
      </c>
    </row>
    <row r="1558" spans="1:10" x14ac:dyDescent="0.35">
      <c r="A1558" t="s">
        <v>17207</v>
      </c>
      <c r="B1558">
        <v>30</v>
      </c>
      <c r="C1558">
        <v>105</v>
      </c>
      <c r="D1558">
        <v>1553</v>
      </c>
      <c r="E1558" t="s">
        <v>311</v>
      </c>
      <c r="F1558" t="s">
        <v>0</v>
      </c>
      <c r="G1558" t="s">
        <v>4022</v>
      </c>
      <c r="H1558" t="s">
        <v>311</v>
      </c>
      <c r="I1558" t="s">
        <v>311</v>
      </c>
      <c r="J1558">
        <v>15</v>
      </c>
    </row>
    <row r="1559" spans="1:10" x14ac:dyDescent="0.35">
      <c r="A1559" t="s">
        <v>17208</v>
      </c>
      <c r="B1559">
        <v>63</v>
      </c>
      <c r="C1559">
        <v>104</v>
      </c>
      <c r="D1559">
        <v>1558</v>
      </c>
      <c r="E1559" t="s">
        <v>311</v>
      </c>
      <c r="F1559" t="s">
        <v>0</v>
      </c>
      <c r="G1559" t="s">
        <v>3704</v>
      </c>
      <c r="H1559" t="s">
        <v>311</v>
      </c>
      <c r="I1559" t="s">
        <v>311</v>
      </c>
      <c r="J1559">
        <v>5</v>
      </c>
    </row>
    <row r="1560" spans="1:10" x14ac:dyDescent="0.35">
      <c r="A1560" t="s">
        <v>17209</v>
      </c>
      <c r="B1560">
        <v>92</v>
      </c>
      <c r="C1560">
        <v>104</v>
      </c>
      <c r="D1560">
        <v>1558</v>
      </c>
      <c r="E1560" t="s">
        <v>311</v>
      </c>
      <c r="F1560" t="s">
        <v>0</v>
      </c>
      <c r="G1560" t="s">
        <v>3026</v>
      </c>
      <c r="H1560" t="s">
        <v>311</v>
      </c>
      <c r="I1560" t="s">
        <v>311</v>
      </c>
      <c r="J1560">
        <v>16</v>
      </c>
    </row>
    <row r="1561" spans="1:10" x14ac:dyDescent="0.35">
      <c r="A1561" t="s">
        <v>17210</v>
      </c>
      <c r="B1561">
        <v>58</v>
      </c>
      <c r="C1561">
        <v>103</v>
      </c>
      <c r="D1561">
        <v>1560</v>
      </c>
      <c r="E1561" t="s">
        <v>311</v>
      </c>
      <c r="F1561" t="s">
        <v>0</v>
      </c>
      <c r="G1561" t="s">
        <v>3026</v>
      </c>
      <c r="H1561" t="s">
        <v>311</v>
      </c>
      <c r="I1561" t="s">
        <v>311</v>
      </c>
      <c r="J1561">
        <v>14</v>
      </c>
    </row>
    <row r="1562" spans="1:10" x14ac:dyDescent="0.35">
      <c r="A1562" t="s">
        <v>17211</v>
      </c>
      <c r="B1562">
        <v>65</v>
      </c>
      <c r="C1562">
        <v>103</v>
      </c>
      <c r="D1562">
        <v>1560</v>
      </c>
      <c r="E1562" t="s">
        <v>311</v>
      </c>
      <c r="F1562" t="s">
        <v>0</v>
      </c>
      <c r="G1562" t="s">
        <v>4022</v>
      </c>
      <c r="H1562" t="s">
        <v>311</v>
      </c>
      <c r="I1562" t="s">
        <v>311</v>
      </c>
      <c r="J1562">
        <v>25</v>
      </c>
    </row>
    <row r="1563" spans="1:10" x14ac:dyDescent="0.35">
      <c r="A1563" t="s">
        <v>17212</v>
      </c>
      <c r="B1563">
        <v>60</v>
      </c>
      <c r="C1563">
        <v>103</v>
      </c>
      <c r="D1563">
        <v>1560</v>
      </c>
      <c r="E1563" t="s">
        <v>311</v>
      </c>
      <c r="F1563" t="s">
        <v>0</v>
      </c>
      <c r="G1563" t="s">
        <v>4090</v>
      </c>
      <c r="H1563" t="s">
        <v>311</v>
      </c>
      <c r="I1563" t="s">
        <v>311</v>
      </c>
      <c r="J1563">
        <v>18</v>
      </c>
    </row>
    <row r="1564" spans="1:10" x14ac:dyDescent="0.35">
      <c r="A1564" t="s">
        <v>17213</v>
      </c>
      <c r="B1564">
        <v>65</v>
      </c>
      <c r="C1564">
        <v>103</v>
      </c>
      <c r="D1564">
        <v>1560</v>
      </c>
      <c r="E1564" t="s">
        <v>311</v>
      </c>
      <c r="F1564" t="s">
        <v>0</v>
      </c>
      <c r="G1564" t="s">
        <v>8272</v>
      </c>
      <c r="H1564" t="s">
        <v>311</v>
      </c>
      <c r="I1564" t="s">
        <v>311</v>
      </c>
      <c r="J1564">
        <v>22</v>
      </c>
    </row>
    <row r="1565" spans="1:10" x14ac:dyDescent="0.35">
      <c r="A1565" t="s">
        <v>17214</v>
      </c>
      <c r="B1565">
        <v>82</v>
      </c>
      <c r="C1565">
        <v>102</v>
      </c>
      <c r="D1565">
        <v>1564</v>
      </c>
      <c r="E1565" t="s">
        <v>311</v>
      </c>
      <c r="F1565" t="s">
        <v>0</v>
      </c>
      <c r="G1565" t="s">
        <v>7560</v>
      </c>
      <c r="H1565" t="s">
        <v>311</v>
      </c>
      <c r="I1565" t="s">
        <v>311</v>
      </c>
      <c r="J1565">
        <v>41</v>
      </c>
    </row>
    <row r="1566" spans="1:10" x14ac:dyDescent="0.35">
      <c r="A1566" t="s">
        <v>17215</v>
      </c>
      <c r="B1566">
        <v>35</v>
      </c>
      <c r="C1566">
        <v>102</v>
      </c>
      <c r="D1566">
        <v>1564</v>
      </c>
      <c r="E1566" t="s">
        <v>334</v>
      </c>
      <c r="F1566" t="s">
        <v>0</v>
      </c>
      <c r="G1566" t="s">
        <v>2767</v>
      </c>
      <c r="H1566">
        <v>1.6759999999999999</v>
      </c>
      <c r="I1566">
        <v>9.81</v>
      </c>
      <c r="J1566">
        <v>16</v>
      </c>
    </row>
    <row r="1567" spans="1:10" x14ac:dyDescent="0.35">
      <c r="A1567" t="s">
        <v>17216</v>
      </c>
      <c r="B1567">
        <v>45</v>
      </c>
      <c r="C1567">
        <v>102</v>
      </c>
      <c r="D1567">
        <v>1564</v>
      </c>
      <c r="E1567" t="s">
        <v>311</v>
      </c>
      <c r="F1567" t="s">
        <v>0</v>
      </c>
      <c r="G1567" t="s">
        <v>3026</v>
      </c>
      <c r="H1567" t="s">
        <v>311</v>
      </c>
      <c r="I1567" t="s">
        <v>311</v>
      </c>
      <c r="J1567">
        <v>10</v>
      </c>
    </row>
    <row r="1568" spans="1:10" x14ac:dyDescent="0.35">
      <c r="A1568" t="s">
        <v>17217</v>
      </c>
      <c r="B1568">
        <v>118</v>
      </c>
      <c r="C1568">
        <v>102</v>
      </c>
      <c r="D1568">
        <v>1564</v>
      </c>
      <c r="E1568" t="s">
        <v>311</v>
      </c>
      <c r="F1568" t="s">
        <v>0</v>
      </c>
      <c r="G1568" t="s">
        <v>4022</v>
      </c>
      <c r="H1568" t="s">
        <v>311</v>
      </c>
      <c r="I1568" t="s">
        <v>311</v>
      </c>
      <c r="J1568">
        <v>27</v>
      </c>
    </row>
    <row r="1569" spans="1:10" x14ac:dyDescent="0.35">
      <c r="A1569" t="s">
        <v>17218</v>
      </c>
      <c r="B1569">
        <v>144</v>
      </c>
      <c r="C1569">
        <v>101</v>
      </c>
      <c r="D1569">
        <v>1568</v>
      </c>
      <c r="E1569" t="s">
        <v>311</v>
      </c>
      <c r="F1569" t="s">
        <v>0</v>
      </c>
      <c r="G1569" t="s">
        <v>10944</v>
      </c>
      <c r="H1569" t="s">
        <v>311</v>
      </c>
      <c r="I1569" t="s">
        <v>311</v>
      </c>
      <c r="J1569">
        <v>45</v>
      </c>
    </row>
    <row r="1570" spans="1:10" x14ac:dyDescent="0.35">
      <c r="A1570" t="s">
        <v>17219</v>
      </c>
      <c r="B1570">
        <v>103</v>
      </c>
      <c r="C1570">
        <v>101</v>
      </c>
      <c r="D1570">
        <v>1568</v>
      </c>
      <c r="E1570" t="s">
        <v>311</v>
      </c>
      <c r="F1570" t="s">
        <v>0</v>
      </c>
      <c r="G1570" t="s">
        <v>3026</v>
      </c>
      <c r="H1570" t="s">
        <v>311</v>
      </c>
      <c r="I1570" t="s">
        <v>311</v>
      </c>
      <c r="J1570">
        <v>4</v>
      </c>
    </row>
    <row r="1571" spans="1:10" x14ac:dyDescent="0.35">
      <c r="A1571" t="s">
        <v>17220</v>
      </c>
      <c r="B1571">
        <v>83</v>
      </c>
      <c r="C1571">
        <v>101</v>
      </c>
      <c r="D1571">
        <v>1568</v>
      </c>
      <c r="E1571" t="s">
        <v>311</v>
      </c>
      <c r="F1571" t="s">
        <v>0</v>
      </c>
      <c r="G1571" t="s">
        <v>3026</v>
      </c>
      <c r="H1571" t="s">
        <v>311</v>
      </c>
      <c r="I1571" t="s">
        <v>311</v>
      </c>
      <c r="J1571">
        <v>23</v>
      </c>
    </row>
    <row r="1572" spans="1:10" x14ac:dyDescent="0.35">
      <c r="A1572" t="s">
        <v>17221</v>
      </c>
      <c r="B1572">
        <v>29</v>
      </c>
      <c r="C1572">
        <v>101</v>
      </c>
      <c r="D1572">
        <v>1568</v>
      </c>
      <c r="E1572" t="s">
        <v>312</v>
      </c>
      <c r="F1572" t="s">
        <v>0</v>
      </c>
      <c r="G1572" t="s">
        <v>1823</v>
      </c>
      <c r="H1572">
        <v>2.9129999999999998</v>
      </c>
      <c r="I1572">
        <v>49.64</v>
      </c>
      <c r="J1572">
        <v>3</v>
      </c>
    </row>
    <row r="1573" spans="1:10" x14ac:dyDescent="0.35">
      <c r="A1573" t="s">
        <v>17222</v>
      </c>
      <c r="B1573">
        <v>118</v>
      </c>
      <c r="C1573">
        <v>101</v>
      </c>
      <c r="D1573">
        <v>1568</v>
      </c>
      <c r="E1573" t="s">
        <v>319</v>
      </c>
      <c r="F1573" t="s">
        <v>0</v>
      </c>
      <c r="G1573" t="s">
        <v>17223</v>
      </c>
      <c r="H1573">
        <v>1.119</v>
      </c>
      <c r="I1573">
        <v>55.19</v>
      </c>
      <c r="J1573">
        <v>14</v>
      </c>
    </row>
    <row r="1574" spans="1:10" x14ac:dyDescent="0.35">
      <c r="A1574" t="s">
        <v>17224</v>
      </c>
      <c r="B1574">
        <v>61</v>
      </c>
      <c r="C1574">
        <v>100</v>
      </c>
      <c r="D1574">
        <v>1573</v>
      </c>
      <c r="E1574" t="s">
        <v>311</v>
      </c>
      <c r="F1574" t="s">
        <v>0</v>
      </c>
      <c r="G1574" t="s">
        <v>9482</v>
      </c>
      <c r="H1574" t="s">
        <v>311</v>
      </c>
      <c r="I1574" t="s">
        <v>311</v>
      </c>
      <c r="J1574">
        <v>11</v>
      </c>
    </row>
    <row r="1575" spans="1:10" x14ac:dyDescent="0.35">
      <c r="A1575" t="s">
        <v>17225</v>
      </c>
      <c r="B1575">
        <v>40</v>
      </c>
      <c r="C1575">
        <v>100</v>
      </c>
      <c r="D1575">
        <v>1573</v>
      </c>
      <c r="E1575" t="s">
        <v>311</v>
      </c>
      <c r="F1575" t="s">
        <v>0</v>
      </c>
      <c r="G1575" t="s">
        <v>3784</v>
      </c>
      <c r="H1575" t="s">
        <v>311</v>
      </c>
      <c r="I1575" t="s">
        <v>311</v>
      </c>
      <c r="J1575">
        <v>8</v>
      </c>
    </row>
    <row r="1576" spans="1:10" x14ac:dyDescent="0.35">
      <c r="A1576" t="s">
        <v>17226</v>
      </c>
      <c r="B1576">
        <v>24</v>
      </c>
      <c r="C1576">
        <v>100</v>
      </c>
      <c r="D1576">
        <v>1573</v>
      </c>
      <c r="E1576" t="s">
        <v>311</v>
      </c>
      <c r="F1576" t="s">
        <v>0</v>
      </c>
      <c r="G1576" t="s">
        <v>17227</v>
      </c>
      <c r="H1576" t="s">
        <v>311</v>
      </c>
      <c r="I1576" t="s">
        <v>311</v>
      </c>
      <c r="J1576">
        <v>2</v>
      </c>
    </row>
    <row r="1577" spans="1:10" x14ac:dyDescent="0.35">
      <c r="A1577" t="s">
        <v>17228</v>
      </c>
      <c r="B1577">
        <v>72</v>
      </c>
      <c r="C1577">
        <v>100</v>
      </c>
      <c r="D1577">
        <v>1573</v>
      </c>
      <c r="E1577" t="s">
        <v>311</v>
      </c>
      <c r="F1577" t="s">
        <v>0</v>
      </c>
      <c r="G1577" t="s">
        <v>8186</v>
      </c>
      <c r="H1577" t="s">
        <v>311</v>
      </c>
      <c r="I1577" t="s">
        <v>311</v>
      </c>
      <c r="J1577">
        <v>72</v>
      </c>
    </row>
    <row r="1578" spans="1:10" x14ac:dyDescent="0.35">
      <c r="A1578" t="s">
        <v>17229</v>
      </c>
      <c r="B1578">
        <v>49</v>
      </c>
      <c r="C1578">
        <v>99</v>
      </c>
      <c r="D1578">
        <v>1577</v>
      </c>
      <c r="E1578" t="s">
        <v>334</v>
      </c>
      <c r="F1578" t="s">
        <v>0</v>
      </c>
      <c r="G1578" t="s">
        <v>17230</v>
      </c>
      <c r="H1578">
        <v>1.1519999999999999</v>
      </c>
      <c r="I1578">
        <v>18.77</v>
      </c>
      <c r="J1578">
        <v>18</v>
      </c>
    </row>
    <row r="1579" spans="1:10" x14ac:dyDescent="0.35">
      <c r="A1579" t="s">
        <v>17231</v>
      </c>
      <c r="B1579">
        <v>42</v>
      </c>
      <c r="C1579">
        <v>99</v>
      </c>
      <c r="D1579">
        <v>1577</v>
      </c>
      <c r="E1579" t="s">
        <v>334</v>
      </c>
      <c r="F1579" t="s">
        <v>0</v>
      </c>
      <c r="G1579" t="s">
        <v>3237</v>
      </c>
      <c r="H1579">
        <v>0.80500000000000005</v>
      </c>
      <c r="I1579">
        <v>10.94</v>
      </c>
      <c r="J1579">
        <v>5</v>
      </c>
    </row>
    <row r="1580" spans="1:10" x14ac:dyDescent="0.35">
      <c r="A1580" t="s">
        <v>17232</v>
      </c>
      <c r="B1580">
        <v>34</v>
      </c>
      <c r="C1580">
        <v>98</v>
      </c>
      <c r="D1580">
        <v>1579</v>
      </c>
      <c r="E1580" t="s">
        <v>311</v>
      </c>
      <c r="F1580" t="s">
        <v>0</v>
      </c>
      <c r="G1580" t="s">
        <v>3026</v>
      </c>
      <c r="H1580" t="s">
        <v>311</v>
      </c>
      <c r="I1580" t="s">
        <v>311</v>
      </c>
      <c r="J1580">
        <v>5</v>
      </c>
    </row>
    <row r="1581" spans="1:10" x14ac:dyDescent="0.35">
      <c r="A1581" t="s">
        <v>17233</v>
      </c>
      <c r="B1581">
        <v>164</v>
      </c>
      <c r="C1581">
        <v>98</v>
      </c>
      <c r="D1581">
        <v>1579</v>
      </c>
      <c r="E1581" t="s">
        <v>311</v>
      </c>
      <c r="F1581" t="s">
        <v>0</v>
      </c>
      <c r="G1581" t="s">
        <v>9016</v>
      </c>
      <c r="H1581" t="s">
        <v>311</v>
      </c>
      <c r="I1581" t="s">
        <v>311</v>
      </c>
      <c r="J1581">
        <v>27</v>
      </c>
    </row>
    <row r="1582" spans="1:10" x14ac:dyDescent="0.35">
      <c r="A1582" t="s">
        <v>17234</v>
      </c>
      <c r="B1582">
        <v>73</v>
      </c>
      <c r="C1582">
        <v>98</v>
      </c>
      <c r="D1582">
        <v>1579</v>
      </c>
      <c r="E1582" t="s">
        <v>334</v>
      </c>
      <c r="F1582" t="s">
        <v>0</v>
      </c>
      <c r="G1582" t="s">
        <v>4022</v>
      </c>
      <c r="H1582">
        <v>0.77200000000000002</v>
      </c>
      <c r="I1582">
        <v>12.57</v>
      </c>
      <c r="J1582">
        <v>11</v>
      </c>
    </row>
    <row r="1583" spans="1:10" x14ac:dyDescent="0.35">
      <c r="A1583" t="s">
        <v>17235</v>
      </c>
      <c r="B1583">
        <v>53</v>
      </c>
      <c r="C1583">
        <v>98</v>
      </c>
      <c r="D1583">
        <v>1579</v>
      </c>
      <c r="E1583" t="s">
        <v>334</v>
      </c>
      <c r="F1583" t="s">
        <v>0</v>
      </c>
      <c r="G1583" t="s">
        <v>3628</v>
      </c>
      <c r="H1583">
        <v>1.038</v>
      </c>
      <c r="I1583">
        <v>22</v>
      </c>
      <c r="J1583">
        <v>14</v>
      </c>
    </row>
    <row r="1584" spans="1:10" x14ac:dyDescent="0.35">
      <c r="A1584" t="s">
        <v>17236</v>
      </c>
      <c r="B1584">
        <v>139</v>
      </c>
      <c r="C1584">
        <v>98</v>
      </c>
      <c r="D1584">
        <v>1579</v>
      </c>
      <c r="E1584" t="s">
        <v>311</v>
      </c>
      <c r="F1584" t="s">
        <v>0</v>
      </c>
      <c r="G1584" t="s">
        <v>659</v>
      </c>
      <c r="H1584" t="s">
        <v>311</v>
      </c>
      <c r="I1584" t="s">
        <v>311</v>
      </c>
      <c r="J1584">
        <v>19</v>
      </c>
    </row>
    <row r="1585" spans="1:10" x14ac:dyDescent="0.35">
      <c r="A1585" t="s">
        <v>4747</v>
      </c>
      <c r="B1585">
        <v>23</v>
      </c>
      <c r="C1585">
        <v>97</v>
      </c>
      <c r="D1585">
        <v>1584</v>
      </c>
      <c r="E1585" t="s">
        <v>311</v>
      </c>
      <c r="F1585" t="s">
        <v>0</v>
      </c>
      <c r="G1585" t="s">
        <v>17237</v>
      </c>
      <c r="H1585" t="s">
        <v>311</v>
      </c>
      <c r="I1585" t="s">
        <v>311</v>
      </c>
      <c r="J1585">
        <v>8</v>
      </c>
    </row>
    <row r="1586" spans="1:10" x14ac:dyDescent="0.35">
      <c r="A1586" t="s">
        <v>17238</v>
      </c>
      <c r="B1586">
        <v>86</v>
      </c>
      <c r="C1586">
        <v>97</v>
      </c>
      <c r="D1586">
        <v>1584</v>
      </c>
      <c r="E1586" t="s">
        <v>311</v>
      </c>
      <c r="F1586" t="s">
        <v>0</v>
      </c>
      <c r="G1586" t="s">
        <v>1967</v>
      </c>
      <c r="H1586" t="s">
        <v>311</v>
      </c>
      <c r="I1586" t="s">
        <v>311</v>
      </c>
      <c r="J1586">
        <v>18</v>
      </c>
    </row>
    <row r="1587" spans="1:10" x14ac:dyDescent="0.35">
      <c r="A1587" t="s">
        <v>17239</v>
      </c>
      <c r="B1587">
        <v>89</v>
      </c>
      <c r="C1587">
        <v>97</v>
      </c>
      <c r="D1587">
        <v>1584</v>
      </c>
      <c r="E1587" t="s">
        <v>311</v>
      </c>
      <c r="F1587" t="s">
        <v>0</v>
      </c>
      <c r="G1587" t="s">
        <v>8186</v>
      </c>
      <c r="H1587" t="s">
        <v>311</v>
      </c>
      <c r="I1587" t="s">
        <v>311</v>
      </c>
      <c r="J1587">
        <v>8</v>
      </c>
    </row>
    <row r="1588" spans="1:10" x14ac:dyDescent="0.35">
      <c r="A1588" t="s">
        <v>17240</v>
      </c>
      <c r="B1588">
        <v>111</v>
      </c>
      <c r="C1588">
        <v>96</v>
      </c>
      <c r="D1588">
        <v>1587</v>
      </c>
      <c r="E1588" t="s">
        <v>311</v>
      </c>
      <c r="F1588" t="s">
        <v>0</v>
      </c>
      <c r="G1588" t="s">
        <v>10944</v>
      </c>
      <c r="H1588" t="s">
        <v>311</v>
      </c>
      <c r="I1588" t="s">
        <v>311</v>
      </c>
      <c r="J1588">
        <v>30</v>
      </c>
    </row>
    <row r="1589" spans="1:10" x14ac:dyDescent="0.35">
      <c r="A1589" t="s">
        <v>17241</v>
      </c>
      <c r="B1589">
        <v>68</v>
      </c>
      <c r="C1589">
        <v>96</v>
      </c>
      <c r="D1589">
        <v>1587</v>
      </c>
      <c r="E1589" t="s">
        <v>311</v>
      </c>
      <c r="F1589" t="s">
        <v>0</v>
      </c>
      <c r="G1589" t="s">
        <v>8272</v>
      </c>
      <c r="H1589" t="s">
        <v>311</v>
      </c>
      <c r="I1589" t="s">
        <v>311</v>
      </c>
      <c r="J1589">
        <v>16</v>
      </c>
    </row>
    <row r="1590" spans="1:10" x14ac:dyDescent="0.35">
      <c r="A1590" t="s">
        <v>17242</v>
      </c>
      <c r="B1590">
        <v>42</v>
      </c>
      <c r="C1590">
        <v>96</v>
      </c>
      <c r="D1590">
        <v>1587</v>
      </c>
      <c r="E1590" t="s">
        <v>311</v>
      </c>
      <c r="F1590" t="s">
        <v>0</v>
      </c>
      <c r="G1590" t="s">
        <v>17243</v>
      </c>
      <c r="H1590" t="s">
        <v>311</v>
      </c>
      <c r="I1590" t="s">
        <v>311</v>
      </c>
      <c r="J1590">
        <v>18</v>
      </c>
    </row>
    <row r="1591" spans="1:10" x14ac:dyDescent="0.35">
      <c r="A1591" t="s">
        <v>17244</v>
      </c>
      <c r="B1591">
        <v>38</v>
      </c>
      <c r="C1591">
        <v>96</v>
      </c>
      <c r="D1591">
        <v>1587</v>
      </c>
      <c r="E1591" t="s">
        <v>311</v>
      </c>
      <c r="F1591" t="s">
        <v>0</v>
      </c>
      <c r="G1591" t="s">
        <v>1819</v>
      </c>
      <c r="H1591" t="s">
        <v>311</v>
      </c>
      <c r="I1591" t="s">
        <v>311</v>
      </c>
      <c r="J1591">
        <v>2</v>
      </c>
    </row>
    <row r="1592" spans="1:10" x14ac:dyDescent="0.35">
      <c r="A1592" t="s">
        <v>17245</v>
      </c>
      <c r="B1592">
        <v>66</v>
      </c>
      <c r="C1592">
        <v>95</v>
      </c>
      <c r="D1592">
        <v>1591</v>
      </c>
      <c r="E1592" t="s">
        <v>311</v>
      </c>
      <c r="F1592" t="s">
        <v>0</v>
      </c>
      <c r="G1592" t="s">
        <v>8272</v>
      </c>
      <c r="H1592" t="s">
        <v>311</v>
      </c>
      <c r="I1592" t="s">
        <v>311</v>
      </c>
      <c r="J1592">
        <v>12</v>
      </c>
    </row>
    <row r="1593" spans="1:10" x14ac:dyDescent="0.35">
      <c r="A1593" t="s">
        <v>17246</v>
      </c>
      <c r="B1593">
        <v>19</v>
      </c>
      <c r="C1593">
        <v>95</v>
      </c>
      <c r="D1593">
        <v>1591</v>
      </c>
      <c r="E1593" t="s">
        <v>311</v>
      </c>
      <c r="F1593" t="s">
        <v>0</v>
      </c>
      <c r="G1593" t="s">
        <v>14575</v>
      </c>
      <c r="H1593" t="s">
        <v>311</v>
      </c>
      <c r="I1593" t="s">
        <v>311</v>
      </c>
      <c r="J1593">
        <v>1</v>
      </c>
    </row>
    <row r="1594" spans="1:10" x14ac:dyDescent="0.35">
      <c r="A1594" t="s">
        <v>17247</v>
      </c>
      <c r="B1594">
        <v>83</v>
      </c>
      <c r="C1594">
        <v>95</v>
      </c>
      <c r="D1594">
        <v>1591</v>
      </c>
      <c r="E1594" t="s">
        <v>312</v>
      </c>
      <c r="F1594" t="s">
        <v>0</v>
      </c>
      <c r="G1594" t="s">
        <v>17248</v>
      </c>
      <c r="H1594">
        <v>0.64400000000000002</v>
      </c>
      <c r="I1594">
        <v>23.18</v>
      </c>
      <c r="J1594">
        <v>17</v>
      </c>
    </row>
    <row r="1595" spans="1:10" x14ac:dyDescent="0.35">
      <c r="A1595" t="s">
        <v>17249</v>
      </c>
      <c r="B1595">
        <v>73</v>
      </c>
      <c r="C1595">
        <v>95</v>
      </c>
      <c r="D1595">
        <v>1591</v>
      </c>
      <c r="E1595" t="s">
        <v>311</v>
      </c>
      <c r="F1595" t="s">
        <v>0</v>
      </c>
      <c r="G1595" t="s">
        <v>4515</v>
      </c>
      <c r="H1595" t="s">
        <v>311</v>
      </c>
      <c r="I1595" t="s">
        <v>311</v>
      </c>
      <c r="J1595">
        <v>17</v>
      </c>
    </row>
    <row r="1596" spans="1:10" x14ac:dyDescent="0.35">
      <c r="A1596" t="s">
        <v>17250</v>
      </c>
      <c r="B1596">
        <v>38</v>
      </c>
      <c r="C1596">
        <v>95</v>
      </c>
      <c r="D1596">
        <v>1591</v>
      </c>
      <c r="E1596" t="s">
        <v>319</v>
      </c>
      <c r="F1596" t="s">
        <v>0</v>
      </c>
      <c r="G1596" t="s">
        <v>10944</v>
      </c>
      <c r="H1596">
        <v>1.647</v>
      </c>
      <c r="I1596">
        <v>93.63</v>
      </c>
      <c r="J1596">
        <v>23</v>
      </c>
    </row>
    <row r="1597" spans="1:10" x14ac:dyDescent="0.35">
      <c r="A1597" t="s">
        <v>17251</v>
      </c>
      <c r="B1597">
        <v>181</v>
      </c>
      <c r="C1597">
        <v>95</v>
      </c>
      <c r="D1597">
        <v>1591</v>
      </c>
      <c r="E1597" t="s">
        <v>311</v>
      </c>
      <c r="F1597" t="s">
        <v>0</v>
      </c>
      <c r="G1597" t="s">
        <v>8186</v>
      </c>
      <c r="H1597" t="s">
        <v>311</v>
      </c>
      <c r="I1597" t="s">
        <v>311</v>
      </c>
      <c r="J1597">
        <v>15</v>
      </c>
    </row>
    <row r="1598" spans="1:10" x14ac:dyDescent="0.35">
      <c r="A1598" t="s">
        <v>17252</v>
      </c>
      <c r="B1598">
        <v>43</v>
      </c>
      <c r="C1598">
        <v>95</v>
      </c>
      <c r="D1598">
        <v>1591</v>
      </c>
      <c r="E1598" t="s">
        <v>311</v>
      </c>
      <c r="F1598" t="s">
        <v>0</v>
      </c>
      <c r="G1598" t="s">
        <v>4515</v>
      </c>
      <c r="H1598" t="s">
        <v>311</v>
      </c>
      <c r="I1598" t="s">
        <v>311</v>
      </c>
      <c r="J1598">
        <v>19</v>
      </c>
    </row>
    <row r="1599" spans="1:10" x14ac:dyDescent="0.35">
      <c r="A1599" t="s">
        <v>17253</v>
      </c>
      <c r="B1599">
        <v>42</v>
      </c>
      <c r="C1599">
        <v>95</v>
      </c>
      <c r="D1599">
        <v>1591</v>
      </c>
      <c r="E1599" t="s">
        <v>334</v>
      </c>
      <c r="F1599" t="s">
        <v>0</v>
      </c>
      <c r="G1599" t="s">
        <v>2734</v>
      </c>
      <c r="H1599">
        <v>0.95099999999999996</v>
      </c>
      <c r="I1599">
        <v>6.86</v>
      </c>
      <c r="J1599">
        <v>6</v>
      </c>
    </row>
    <row r="1600" spans="1:10" x14ac:dyDescent="0.35">
      <c r="A1600" t="s">
        <v>17254</v>
      </c>
      <c r="B1600">
        <v>21</v>
      </c>
      <c r="C1600">
        <v>95</v>
      </c>
      <c r="D1600">
        <v>1591</v>
      </c>
      <c r="E1600" t="s">
        <v>311</v>
      </c>
      <c r="F1600" t="s">
        <v>0</v>
      </c>
      <c r="G1600" t="s">
        <v>7676</v>
      </c>
      <c r="H1600" t="s">
        <v>311</v>
      </c>
      <c r="I1600" t="s">
        <v>311</v>
      </c>
      <c r="J1600">
        <v>3</v>
      </c>
    </row>
    <row r="1601" spans="1:10" x14ac:dyDescent="0.35">
      <c r="A1601" t="s">
        <v>17255</v>
      </c>
      <c r="B1601">
        <v>54</v>
      </c>
      <c r="C1601">
        <v>94</v>
      </c>
      <c r="D1601">
        <v>1600</v>
      </c>
      <c r="E1601" t="s">
        <v>312</v>
      </c>
      <c r="F1601" t="s">
        <v>0</v>
      </c>
      <c r="G1601" t="s">
        <v>17256</v>
      </c>
      <c r="H1601">
        <v>1.1499999999999999</v>
      </c>
      <c r="I1601">
        <v>20.51</v>
      </c>
      <c r="J1601">
        <v>9</v>
      </c>
    </row>
    <row r="1602" spans="1:10" x14ac:dyDescent="0.35">
      <c r="A1602" t="s">
        <v>17257</v>
      </c>
      <c r="B1602">
        <v>53</v>
      </c>
      <c r="C1602">
        <v>94</v>
      </c>
      <c r="D1602">
        <v>1600</v>
      </c>
      <c r="E1602" t="s">
        <v>311</v>
      </c>
      <c r="F1602" t="s">
        <v>0</v>
      </c>
      <c r="G1602" t="s">
        <v>3026</v>
      </c>
      <c r="H1602" t="s">
        <v>311</v>
      </c>
      <c r="I1602" t="s">
        <v>311</v>
      </c>
      <c r="J1602">
        <v>32</v>
      </c>
    </row>
    <row r="1603" spans="1:10" x14ac:dyDescent="0.35">
      <c r="A1603" t="s">
        <v>17258</v>
      </c>
      <c r="B1603">
        <v>137</v>
      </c>
      <c r="C1603">
        <v>94</v>
      </c>
      <c r="D1603">
        <v>1600</v>
      </c>
      <c r="E1603" t="s">
        <v>311</v>
      </c>
      <c r="F1603" t="s">
        <v>0</v>
      </c>
      <c r="G1603" t="s">
        <v>9482</v>
      </c>
      <c r="H1603" t="s">
        <v>311</v>
      </c>
      <c r="I1603" t="s">
        <v>311</v>
      </c>
      <c r="J1603">
        <v>14</v>
      </c>
    </row>
    <row r="1604" spans="1:10" x14ac:dyDescent="0.35">
      <c r="A1604" t="s">
        <v>17259</v>
      </c>
      <c r="B1604">
        <v>43</v>
      </c>
      <c r="C1604">
        <v>94</v>
      </c>
      <c r="D1604">
        <v>1600</v>
      </c>
      <c r="E1604" t="s">
        <v>334</v>
      </c>
      <c r="F1604" t="s">
        <v>0</v>
      </c>
      <c r="G1604" t="s">
        <v>1884</v>
      </c>
      <c r="H1604">
        <v>0.97599999999999998</v>
      </c>
      <c r="I1604">
        <v>12.38</v>
      </c>
      <c r="J1604">
        <v>4</v>
      </c>
    </row>
    <row r="1605" spans="1:10" x14ac:dyDescent="0.35">
      <c r="A1605" t="s">
        <v>17260</v>
      </c>
      <c r="B1605">
        <v>68</v>
      </c>
      <c r="C1605">
        <v>93</v>
      </c>
      <c r="D1605">
        <v>1604</v>
      </c>
      <c r="E1605" t="s">
        <v>311</v>
      </c>
      <c r="F1605" t="s">
        <v>0</v>
      </c>
      <c r="G1605" t="s">
        <v>16183</v>
      </c>
      <c r="H1605" t="s">
        <v>311</v>
      </c>
      <c r="I1605" t="s">
        <v>311</v>
      </c>
      <c r="J1605">
        <v>21</v>
      </c>
    </row>
    <row r="1606" spans="1:10" x14ac:dyDescent="0.35">
      <c r="A1606" t="s">
        <v>17261</v>
      </c>
      <c r="B1606">
        <v>44</v>
      </c>
      <c r="C1606">
        <v>93</v>
      </c>
      <c r="D1606">
        <v>1604</v>
      </c>
      <c r="E1606" t="s">
        <v>311</v>
      </c>
      <c r="F1606" t="s">
        <v>0</v>
      </c>
      <c r="G1606" t="s">
        <v>311</v>
      </c>
      <c r="H1606" t="s">
        <v>311</v>
      </c>
      <c r="I1606" t="s">
        <v>311</v>
      </c>
      <c r="J1606">
        <v>9</v>
      </c>
    </row>
    <row r="1607" spans="1:10" x14ac:dyDescent="0.35">
      <c r="A1607" t="s">
        <v>17262</v>
      </c>
      <c r="B1607">
        <v>24</v>
      </c>
      <c r="C1607">
        <v>93</v>
      </c>
      <c r="D1607">
        <v>1604</v>
      </c>
      <c r="E1607" t="s">
        <v>312</v>
      </c>
      <c r="F1607" t="s">
        <v>0</v>
      </c>
      <c r="G1607" t="s">
        <v>2053</v>
      </c>
      <c r="H1607">
        <v>1.4350000000000001</v>
      </c>
      <c r="I1607">
        <v>30.74</v>
      </c>
      <c r="J1607">
        <v>24</v>
      </c>
    </row>
    <row r="1608" spans="1:10" x14ac:dyDescent="0.35">
      <c r="A1608" t="s">
        <v>17263</v>
      </c>
      <c r="B1608">
        <v>126</v>
      </c>
      <c r="C1608">
        <v>93</v>
      </c>
      <c r="D1608">
        <v>1604</v>
      </c>
      <c r="E1608" t="s">
        <v>312</v>
      </c>
      <c r="F1608" t="s">
        <v>0</v>
      </c>
      <c r="G1608" t="s">
        <v>17264</v>
      </c>
      <c r="H1608">
        <v>0.61199999999999999</v>
      </c>
      <c r="I1608">
        <v>39.520000000000003</v>
      </c>
      <c r="J1608">
        <v>34</v>
      </c>
    </row>
    <row r="1609" spans="1:10" x14ac:dyDescent="0.35">
      <c r="A1609" t="s">
        <v>17265</v>
      </c>
      <c r="B1609">
        <v>21</v>
      </c>
      <c r="C1609">
        <v>93</v>
      </c>
      <c r="D1609">
        <v>1604</v>
      </c>
      <c r="E1609" t="s">
        <v>311</v>
      </c>
      <c r="F1609" t="s">
        <v>0</v>
      </c>
      <c r="G1609" t="s">
        <v>17266</v>
      </c>
      <c r="H1609" t="s">
        <v>311</v>
      </c>
      <c r="I1609" t="s">
        <v>311</v>
      </c>
      <c r="J1609">
        <v>10</v>
      </c>
    </row>
    <row r="1610" spans="1:10" x14ac:dyDescent="0.35">
      <c r="A1610" t="s">
        <v>17267</v>
      </c>
      <c r="B1610">
        <v>37</v>
      </c>
      <c r="C1610">
        <v>92</v>
      </c>
      <c r="D1610">
        <v>1609</v>
      </c>
      <c r="E1610" t="s">
        <v>311</v>
      </c>
      <c r="F1610" t="s">
        <v>0</v>
      </c>
      <c r="G1610" t="s">
        <v>2760</v>
      </c>
      <c r="H1610" t="s">
        <v>311</v>
      </c>
      <c r="I1610" t="s">
        <v>311</v>
      </c>
      <c r="J1610">
        <v>13</v>
      </c>
    </row>
    <row r="1611" spans="1:10" x14ac:dyDescent="0.35">
      <c r="A1611" t="s">
        <v>17268</v>
      </c>
      <c r="B1611">
        <v>43</v>
      </c>
      <c r="C1611">
        <v>92</v>
      </c>
      <c r="D1611">
        <v>1609</v>
      </c>
      <c r="E1611" t="s">
        <v>312</v>
      </c>
      <c r="F1611" t="s">
        <v>0</v>
      </c>
      <c r="G1611" t="s">
        <v>4219</v>
      </c>
      <c r="H1611">
        <v>1.093</v>
      </c>
      <c r="I1611">
        <v>38.64</v>
      </c>
      <c r="J1611">
        <v>25</v>
      </c>
    </row>
    <row r="1612" spans="1:10" x14ac:dyDescent="0.35">
      <c r="A1612" t="s">
        <v>17269</v>
      </c>
      <c r="B1612">
        <v>79</v>
      </c>
      <c r="C1612">
        <v>92</v>
      </c>
      <c r="D1612">
        <v>1609</v>
      </c>
      <c r="E1612" t="s">
        <v>311</v>
      </c>
      <c r="F1612" t="s">
        <v>0</v>
      </c>
      <c r="G1612" t="s">
        <v>8186</v>
      </c>
      <c r="H1612" t="s">
        <v>311</v>
      </c>
      <c r="I1612" t="s">
        <v>311</v>
      </c>
      <c r="J1612">
        <v>11</v>
      </c>
    </row>
    <row r="1613" spans="1:10" x14ac:dyDescent="0.35">
      <c r="A1613" t="s">
        <v>17270</v>
      </c>
      <c r="B1613">
        <v>31</v>
      </c>
      <c r="C1613">
        <v>91</v>
      </c>
      <c r="D1613">
        <v>1612</v>
      </c>
      <c r="E1613" t="s">
        <v>311</v>
      </c>
      <c r="F1613" t="s">
        <v>0</v>
      </c>
      <c r="G1613" t="s">
        <v>2131</v>
      </c>
      <c r="H1613" t="s">
        <v>311</v>
      </c>
      <c r="I1613" t="s">
        <v>311</v>
      </c>
      <c r="J1613">
        <v>2</v>
      </c>
    </row>
    <row r="1614" spans="1:10" x14ac:dyDescent="0.35">
      <c r="A1614" t="s">
        <v>17271</v>
      </c>
      <c r="B1614">
        <v>85</v>
      </c>
      <c r="C1614">
        <v>91</v>
      </c>
      <c r="D1614">
        <v>1612</v>
      </c>
      <c r="E1614" t="s">
        <v>311</v>
      </c>
      <c r="F1614" t="s">
        <v>0</v>
      </c>
      <c r="G1614" t="s">
        <v>9016</v>
      </c>
      <c r="H1614" t="s">
        <v>311</v>
      </c>
      <c r="I1614" t="s">
        <v>311</v>
      </c>
      <c r="J1614">
        <v>15</v>
      </c>
    </row>
    <row r="1615" spans="1:10" x14ac:dyDescent="0.35">
      <c r="A1615" t="s">
        <v>17272</v>
      </c>
      <c r="B1615">
        <v>198</v>
      </c>
      <c r="C1615">
        <v>91</v>
      </c>
      <c r="D1615">
        <v>1612</v>
      </c>
      <c r="E1615" t="s">
        <v>311</v>
      </c>
      <c r="F1615" t="s">
        <v>0</v>
      </c>
      <c r="G1615" t="s">
        <v>10944</v>
      </c>
      <c r="H1615" t="s">
        <v>311</v>
      </c>
      <c r="I1615" t="s">
        <v>311</v>
      </c>
      <c r="J1615">
        <v>35</v>
      </c>
    </row>
    <row r="1616" spans="1:10" x14ac:dyDescent="0.35">
      <c r="A1616" t="s">
        <v>17273</v>
      </c>
      <c r="B1616">
        <v>22</v>
      </c>
      <c r="C1616">
        <v>91</v>
      </c>
      <c r="D1616">
        <v>1612</v>
      </c>
      <c r="E1616" t="s">
        <v>312</v>
      </c>
      <c r="F1616" t="s">
        <v>0</v>
      </c>
      <c r="G1616" t="s">
        <v>17274</v>
      </c>
      <c r="H1616">
        <v>2.3159999999999998</v>
      </c>
      <c r="I1616">
        <v>23.51</v>
      </c>
      <c r="J1616">
        <v>22</v>
      </c>
    </row>
    <row r="1617" spans="1:10" x14ac:dyDescent="0.35">
      <c r="A1617" t="s">
        <v>17275</v>
      </c>
      <c r="B1617">
        <v>178</v>
      </c>
      <c r="C1617">
        <v>91</v>
      </c>
      <c r="D1617">
        <v>1612</v>
      </c>
      <c r="E1617" t="s">
        <v>334</v>
      </c>
      <c r="F1617" t="s">
        <v>0</v>
      </c>
      <c r="G1617" t="s">
        <v>9482</v>
      </c>
      <c r="H1617">
        <v>0.36599999999999999</v>
      </c>
      <c r="I1617">
        <v>10.119999999999999</v>
      </c>
      <c r="J1617">
        <v>6</v>
      </c>
    </row>
    <row r="1618" spans="1:10" x14ac:dyDescent="0.35">
      <c r="A1618" t="s">
        <v>17276</v>
      </c>
      <c r="B1618">
        <v>59</v>
      </c>
      <c r="C1618">
        <v>91</v>
      </c>
      <c r="D1618">
        <v>1612</v>
      </c>
      <c r="E1618" t="s">
        <v>311</v>
      </c>
      <c r="F1618" t="s">
        <v>0</v>
      </c>
      <c r="G1618" t="s">
        <v>4347</v>
      </c>
      <c r="H1618" t="s">
        <v>311</v>
      </c>
      <c r="I1618" t="s">
        <v>311</v>
      </c>
      <c r="J1618">
        <v>23</v>
      </c>
    </row>
    <row r="1619" spans="1:10" x14ac:dyDescent="0.35">
      <c r="A1619" t="s">
        <v>17277</v>
      </c>
      <c r="B1619">
        <v>31</v>
      </c>
      <c r="C1619">
        <v>91</v>
      </c>
      <c r="D1619">
        <v>1612</v>
      </c>
      <c r="E1619" t="s">
        <v>334</v>
      </c>
      <c r="F1619" t="s">
        <v>0</v>
      </c>
      <c r="G1619" t="s">
        <v>2743</v>
      </c>
      <c r="H1619">
        <v>1.5329999999999999</v>
      </c>
      <c r="I1619">
        <v>11.67</v>
      </c>
      <c r="J1619">
        <v>15</v>
      </c>
    </row>
    <row r="1620" spans="1:10" x14ac:dyDescent="0.35">
      <c r="A1620" t="s">
        <v>17278</v>
      </c>
      <c r="B1620">
        <v>79</v>
      </c>
      <c r="C1620">
        <v>90</v>
      </c>
      <c r="D1620">
        <v>1619</v>
      </c>
      <c r="E1620" t="s">
        <v>312</v>
      </c>
      <c r="F1620" t="s">
        <v>0</v>
      </c>
      <c r="G1620" t="s">
        <v>3633</v>
      </c>
      <c r="H1620">
        <v>1</v>
      </c>
      <c r="I1620">
        <v>40.98</v>
      </c>
      <c r="J1620">
        <v>23</v>
      </c>
    </row>
    <row r="1621" spans="1:10" x14ac:dyDescent="0.35">
      <c r="A1621" t="s">
        <v>17279</v>
      </c>
      <c r="B1621">
        <v>66</v>
      </c>
      <c r="C1621">
        <v>90</v>
      </c>
      <c r="D1621">
        <v>1619</v>
      </c>
      <c r="E1621" t="s">
        <v>334</v>
      </c>
      <c r="F1621" t="s">
        <v>0</v>
      </c>
      <c r="G1621" t="s">
        <v>3628</v>
      </c>
      <c r="H1621">
        <v>0.61299999999999999</v>
      </c>
      <c r="I1621">
        <v>4.4000000000000004</v>
      </c>
      <c r="J1621">
        <v>28</v>
      </c>
    </row>
    <row r="1622" spans="1:10" x14ac:dyDescent="0.35">
      <c r="A1622" t="s">
        <v>17280</v>
      </c>
      <c r="B1622">
        <v>33</v>
      </c>
      <c r="C1622">
        <v>89</v>
      </c>
      <c r="D1622">
        <v>1621</v>
      </c>
      <c r="E1622" t="s">
        <v>311</v>
      </c>
      <c r="F1622" t="s">
        <v>0</v>
      </c>
      <c r="G1622" t="s">
        <v>2972</v>
      </c>
      <c r="H1622" t="s">
        <v>311</v>
      </c>
      <c r="I1622" t="s">
        <v>311</v>
      </c>
      <c r="J1622">
        <v>33</v>
      </c>
    </row>
    <row r="1623" spans="1:10" x14ac:dyDescent="0.35">
      <c r="A1623" t="s">
        <v>17281</v>
      </c>
      <c r="B1623">
        <v>67</v>
      </c>
      <c r="C1623">
        <v>89</v>
      </c>
      <c r="D1623">
        <v>1621</v>
      </c>
      <c r="E1623" t="s">
        <v>311</v>
      </c>
      <c r="F1623" t="s">
        <v>0</v>
      </c>
      <c r="G1623" t="s">
        <v>7560</v>
      </c>
      <c r="H1623" t="s">
        <v>311</v>
      </c>
      <c r="I1623" t="s">
        <v>311</v>
      </c>
      <c r="J1623">
        <v>11</v>
      </c>
    </row>
    <row r="1624" spans="1:10" x14ac:dyDescent="0.35">
      <c r="A1624" t="s">
        <v>17282</v>
      </c>
      <c r="B1624">
        <v>87</v>
      </c>
      <c r="C1624">
        <v>88</v>
      </c>
      <c r="D1624">
        <v>1623</v>
      </c>
      <c r="E1624" t="s">
        <v>311</v>
      </c>
      <c r="F1624" t="s">
        <v>0</v>
      </c>
      <c r="G1624" t="s">
        <v>3026</v>
      </c>
      <c r="H1624" t="s">
        <v>311</v>
      </c>
      <c r="I1624" t="s">
        <v>311</v>
      </c>
      <c r="J1624">
        <v>28</v>
      </c>
    </row>
    <row r="1625" spans="1:10" x14ac:dyDescent="0.35">
      <c r="A1625" t="s">
        <v>17283</v>
      </c>
      <c r="B1625">
        <v>35</v>
      </c>
      <c r="C1625">
        <v>88</v>
      </c>
      <c r="D1625">
        <v>1623</v>
      </c>
      <c r="E1625" t="s">
        <v>312</v>
      </c>
      <c r="F1625" t="s">
        <v>0</v>
      </c>
      <c r="G1625" t="s">
        <v>17284</v>
      </c>
      <c r="H1625">
        <v>1.355</v>
      </c>
      <c r="I1625">
        <v>26.65</v>
      </c>
      <c r="J1625">
        <v>9</v>
      </c>
    </row>
    <row r="1626" spans="1:10" x14ac:dyDescent="0.35">
      <c r="A1626" t="s">
        <v>17285</v>
      </c>
      <c r="B1626">
        <v>74</v>
      </c>
      <c r="C1626">
        <v>88</v>
      </c>
      <c r="D1626">
        <v>1623</v>
      </c>
      <c r="E1626" t="s">
        <v>334</v>
      </c>
      <c r="F1626" t="s">
        <v>0</v>
      </c>
      <c r="G1626" t="s">
        <v>659</v>
      </c>
      <c r="H1626">
        <v>0.66100000000000003</v>
      </c>
      <c r="I1626">
        <v>19.32</v>
      </c>
      <c r="J1626">
        <v>4</v>
      </c>
    </row>
    <row r="1627" spans="1:10" x14ac:dyDescent="0.35">
      <c r="A1627" t="s">
        <v>17286</v>
      </c>
      <c r="B1627">
        <v>198</v>
      </c>
      <c r="C1627">
        <v>88</v>
      </c>
      <c r="D1627">
        <v>1623</v>
      </c>
      <c r="E1627" t="s">
        <v>311</v>
      </c>
      <c r="F1627" t="s">
        <v>0</v>
      </c>
      <c r="G1627" t="s">
        <v>8272</v>
      </c>
      <c r="H1627" t="s">
        <v>311</v>
      </c>
      <c r="I1627" t="s">
        <v>311</v>
      </c>
      <c r="J1627">
        <v>34</v>
      </c>
    </row>
    <row r="1628" spans="1:10" x14ac:dyDescent="0.35">
      <c r="A1628" t="s">
        <v>17287</v>
      </c>
      <c r="B1628">
        <v>79</v>
      </c>
      <c r="C1628">
        <v>88</v>
      </c>
      <c r="D1628">
        <v>1623</v>
      </c>
      <c r="E1628" t="s">
        <v>311</v>
      </c>
      <c r="F1628" t="s">
        <v>0</v>
      </c>
      <c r="G1628" t="s">
        <v>2972</v>
      </c>
      <c r="H1628" t="s">
        <v>311</v>
      </c>
      <c r="I1628" t="s">
        <v>311</v>
      </c>
      <c r="J1628">
        <v>17</v>
      </c>
    </row>
    <row r="1629" spans="1:10" x14ac:dyDescent="0.35">
      <c r="A1629" t="s">
        <v>17288</v>
      </c>
      <c r="B1629">
        <v>45</v>
      </c>
      <c r="C1629">
        <v>87</v>
      </c>
      <c r="D1629">
        <v>1628</v>
      </c>
      <c r="E1629" t="s">
        <v>311</v>
      </c>
      <c r="F1629" t="s">
        <v>0</v>
      </c>
      <c r="G1629" t="s">
        <v>2962</v>
      </c>
      <c r="H1629" t="s">
        <v>311</v>
      </c>
      <c r="I1629" t="s">
        <v>311</v>
      </c>
      <c r="J1629">
        <v>10</v>
      </c>
    </row>
    <row r="1630" spans="1:10" x14ac:dyDescent="0.35">
      <c r="A1630" t="s">
        <v>17289</v>
      </c>
      <c r="B1630">
        <v>100</v>
      </c>
      <c r="C1630">
        <v>87</v>
      </c>
      <c r="D1630">
        <v>1628</v>
      </c>
      <c r="E1630" t="s">
        <v>311</v>
      </c>
      <c r="F1630" t="s">
        <v>0</v>
      </c>
      <c r="G1630" t="s">
        <v>6759</v>
      </c>
      <c r="H1630" t="s">
        <v>311</v>
      </c>
      <c r="I1630" t="s">
        <v>311</v>
      </c>
      <c r="J1630">
        <v>36</v>
      </c>
    </row>
    <row r="1631" spans="1:10" x14ac:dyDescent="0.35">
      <c r="A1631" t="s">
        <v>17290</v>
      </c>
      <c r="B1631">
        <v>45</v>
      </c>
      <c r="C1631">
        <v>87</v>
      </c>
      <c r="D1631">
        <v>1628</v>
      </c>
      <c r="E1631" t="s">
        <v>311</v>
      </c>
      <c r="F1631" t="s">
        <v>0</v>
      </c>
      <c r="G1631" t="s">
        <v>2972</v>
      </c>
      <c r="H1631" t="s">
        <v>311</v>
      </c>
      <c r="I1631" t="s">
        <v>311</v>
      </c>
      <c r="J1631">
        <v>20</v>
      </c>
    </row>
    <row r="1632" spans="1:10" x14ac:dyDescent="0.35">
      <c r="A1632" t="s">
        <v>17291</v>
      </c>
      <c r="B1632">
        <v>122</v>
      </c>
      <c r="C1632">
        <v>87</v>
      </c>
      <c r="D1632">
        <v>1628</v>
      </c>
      <c r="E1632" t="s">
        <v>311</v>
      </c>
      <c r="F1632" t="s">
        <v>0</v>
      </c>
      <c r="G1632" t="s">
        <v>9936</v>
      </c>
      <c r="H1632" t="s">
        <v>311</v>
      </c>
      <c r="I1632" t="s">
        <v>311</v>
      </c>
      <c r="J1632">
        <v>7</v>
      </c>
    </row>
    <row r="1633" spans="1:10" x14ac:dyDescent="0.35">
      <c r="A1633" t="s">
        <v>17292</v>
      </c>
      <c r="B1633">
        <v>69</v>
      </c>
      <c r="C1633">
        <v>87</v>
      </c>
      <c r="D1633">
        <v>1628</v>
      </c>
      <c r="E1633" t="s">
        <v>311</v>
      </c>
      <c r="F1633" t="s">
        <v>0</v>
      </c>
      <c r="G1633" t="s">
        <v>15083</v>
      </c>
      <c r="H1633" t="s">
        <v>311</v>
      </c>
      <c r="I1633" t="s">
        <v>311</v>
      </c>
      <c r="J1633">
        <v>16</v>
      </c>
    </row>
    <row r="1634" spans="1:10" x14ac:dyDescent="0.35">
      <c r="A1634" t="s">
        <v>17293</v>
      </c>
      <c r="B1634">
        <v>88</v>
      </c>
      <c r="C1634">
        <v>87</v>
      </c>
      <c r="D1634">
        <v>1628</v>
      </c>
      <c r="E1634" t="s">
        <v>311</v>
      </c>
      <c r="F1634" t="s">
        <v>0</v>
      </c>
      <c r="G1634" t="s">
        <v>3208</v>
      </c>
      <c r="H1634" t="s">
        <v>311</v>
      </c>
      <c r="I1634" t="s">
        <v>311</v>
      </c>
      <c r="J1634">
        <v>14</v>
      </c>
    </row>
    <row r="1635" spans="1:10" x14ac:dyDescent="0.35">
      <c r="A1635" t="s">
        <v>17294</v>
      </c>
      <c r="B1635">
        <v>102</v>
      </c>
      <c r="C1635">
        <v>87</v>
      </c>
      <c r="D1635">
        <v>1628</v>
      </c>
      <c r="E1635" t="s">
        <v>328</v>
      </c>
      <c r="F1635" t="s">
        <v>0</v>
      </c>
      <c r="G1635" t="s">
        <v>9936</v>
      </c>
      <c r="H1635">
        <v>0.78800000000000003</v>
      </c>
      <c r="I1635">
        <v>57.69</v>
      </c>
      <c r="J1635">
        <v>10</v>
      </c>
    </row>
    <row r="1636" spans="1:10" x14ac:dyDescent="0.35">
      <c r="A1636" t="s">
        <v>17295</v>
      </c>
      <c r="B1636">
        <v>55</v>
      </c>
      <c r="C1636">
        <v>86</v>
      </c>
      <c r="D1636">
        <v>1635</v>
      </c>
      <c r="E1636" t="s">
        <v>312</v>
      </c>
      <c r="F1636" t="s">
        <v>0</v>
      </c>
      <c r="G1636" t="s">
        <v>4361</v>
      </c>
      <c r="H1636">
        <v>1.2689999999999999</v>
      </c>
      <c r="I1636">
        <v>36.5</v>
      </c>
      <c r="J1636">
        <v>12</v>
      </c>
    </row>
    <row r="1637" spans="1:10" x14ac:dyDescent="0.35">
      <c r="A1637" t="s">
        <v>17296</v>
      </c>
      <c r="B1637">
        <v>54</v>
      </c>
      <c r="C1637">
        <v>86</v>
      </c>
      <c r="D1637">
        <v>1635</v>
      </c>
      <c r="E1637" t="s">
        <v>311</v>
      </c>
      <c r="F1637" t="s">
        <v>0</v>
      </c>
      <c r="G1637" t="s">
        <v>2053</v>
      </c>
      <c r="H1637" t="s">
        <v>311</v>
      </c>
      <c r="I1637" t="s">
        <v>311</v>
      </c>
      <c r="J1637">
        <v>23</v>
      </c>
    </row>
    <row r="1638" spans="1:10" x14ac:dyDescent="0.35">
      <c r="A1638" t="s">
        <v>17297</v>
      </c>
      <c r="B1638">
        <v>58</v>
      </c>
      <c r="C1638">
        <v>86</v>
      </c>
      <c r="D1638">
        <v>1635</v>
      </c>
      <c r="E1638" t="s">
        <v>311</v>
      </c>
      <c r="F1638" t="s">
        <v>0</v>
      </c>
      <c r="G1638" t="s">
        <v>3819</v>
      </c>
      <c r="H1638" t="s">
        <v>311</v>
      </c>
      <c r="I1638" t="s">
        <v>311</v>
      </c>
      <c r="J1638">
        <v>3</v>
      </c>
    </row>
    <row r="1639" spans="1:10" x14ac:dyDescent="0.35">
      <c r="A1639" t="s">
        <v>17298</v>
      </c>
      <c r="B1639">
        <v>67</v>
      </c>
      <c r="C1639">
        <v>85</v>
      </c>
      <c r="D1639">
        <v>1638</v>
      </c>
      <c r="E1639" t="s">
        <v>311</v>
      </c>
      <c r="F1639" t="s">
        <v>0</v>
      </c>
      <c r="G1639" t="s">
        <v>3026</v>
      </c>
      <c r="H1639" t="s">
        <v>311</v>
      </c>
      <c r="I1639" t="s">
        <v>311</v>
      </c>
      <c r="J1639">
        <v>10</v>
      </c>
    </row>
    <row r="1640" spans="1:10" x14ac:dyDescent="0.35">
      <c r="A1640" t="s">
        <v>17299</v>
      </c>
      <c r="B1640">
        <v>112</v>
      </c>
      <c r="C1640">
        <v>85</v>
      </c>
      <c r="D1640">
        <v>1638</v>
      </c>
      <c r="E1640" t="s">
        <v>311</v>
      </c>
      <c r="F1640" t="s">
        <v>0</v>
      </c>
      <c r="G1640" t="s">
        <v>4022</v>
      </c>
      <c r="H1640" t="s">
        <v>311</v>
      </c>
      <c r="I1640" t="s">
        <v>311</v>
      </c>
      <c r="J1640">
        <v>7</v>
      </c>
    </row>
    <row r="1641" spans="1:10" x14ac:dyDescent="0.35">
      <c r="A1641" t="s">
        <v>17300</v>
      </c>
      <c r="B1641">
        <v>41</v>
      </c>
      <c r="C1641">
        <v>85</v>
      </c>
      <c r="D1641">
        <v>1638</v>
      </c>
      <c r="E1641" t="s">
        <v>328</v>
      </c>
      <c r="F1641" t="s">
        <v>0</v>
      </c>
      <c r="G1641" t="s">
        <v>3633</v>
      </c>
      <c r="H1641">
        <v>1.3029999999999999</v>
      </c>
      <c r="I1641">
        <v>51.29</v>
      </c>
      <c r="J1641">
        <v>8</v>
      </c>
    </row>
    <row r="1642" spans="1:10" x14ac:dyDescent="0.35">
      <c r="A1642" t="s">
        <v>17301</v>
      </c>
      <c r="B1642">
        <v>37</v>
      </c>
      <c r="C1642">
        <v>85</v>
      </c>
      <c r="D1642">
        <v>1638</v>
      </c>
      <c r="E1642" t="s">
        <v>334</v>
      </c>
      <c r="F1642" t="s">
        <v>0</v>
      </c>
      <c r="G1642" t="s">
        <v>3088</v>
      </c>
      <c r="H1642">
        <v>1.2290000000000001</v>
      </c>
      <c r="I1642">
        <v>25.22</v>
      </c>
      <c r="J1642">
        <v>2</v>
      </c>
    </row>
    <row r="1643" spans="1:10" x14ac:dyDescent="0.35">
      <c r="A1643" t="s">
        <v>17302</v>
      </c>
      <c r="B1643">
        <v>41</v>
      </c>
      <c r="C1643">
        <v>85</v>
      </c>
      <c r="D1643">
        <v>1638</v>
      </c>
      <c r="E1643" t="s">
        <v>311</v>
      </c>
      <c r="F1643" t="s">
        <v>0</v>
      </c>
      <c r="G1643" t="s">
        <v>16619</v>
      </c>
      <c r="H1643" t="s">
        <v>311</v>
      </c>
      <c r="I1643" t="s">
        <v>311</v>
      </c>
      <c r="J1643">
        <v>10</v>
      </c>
    </row>
    <row r="1644" spans="1:10" x14ac:dyDescent="0.35">
      <c r="A1644" t="s">
        <v>17303</v>
      </c>
      <c r="B1644">
        <v>33</v>
      </c>
      <c r="C1644">
        <v>85</v>
      </c>
      <c r="D1644">
        <v>1638</v>
      </c>
      <c r="E1644" t="s">
        <v>311</v>
      </c>
      <c r="F1644" t="s">
        <v>0</v>
      </c>
      <c r="G1644" t="s">
        <v>4393</v>
      </c>
      <c r="H1644" t="s">
        <v>311</v>
      </c>
      <c r="I1644" t="s">
        <v>311</v>
      </c>
      <c r="J1644">
        <v>11</v>
      </c>
    </row>
    <row r="1645" spans="1:10" x14ac:dyDescent="0.35">
      <c r="A1645" t="s">
        <v>17304</v>
      </c>
      <c r="B1645">
        <v>94</v>
      </c>
      <c r="C1645">
        <v>84</v>
      </c>
      <c r="D1645">
        <v>1644</v>
      </c>
      <c r="E1645" t="s">
        <v>311</v>
      </c>
      <c r="F1645" t="s">
        <v>0</v>
      </c>
      <c r="G1645" t="s">
        <v>10944</v>
      </c>
      <c r="H1645" t="s">
        <v>311</v>
      </c>
      <c r="I1645" t="s">
        <v>311</v>
      </c>
      <c r="J1645">
        <v>54</v>
      </c>
    </row>
    <row r="1646" spans="1:10" x14ac:dyDescent="0.35">
      <c r="A1646" t="s">
        <v>17305</v>
      </c>
      <c r="B1646">
        <v>12</v>
      </c>
      <c r="C1646">
        <v>84</v>
      </c>
      <c r="D1646">
        <v>1644</v>
      </c>
      <c r="E1646" t="s">
        <v>319</v>
      </c>
      <c r="F1646" t="s">
        <v>0</v>
      </c>
      <c r="G1646" t="s">
        <v>17306</v>
      </c>
      <c r="H1646">
        <v>4.5</v>
      </c>
      <c r="I1646">
        <v>75.790000000000006</v>
      </c>
      <c r="J1646">
        <v>12</v>
      </c>
    </row>
    <row r="1647" spans="1:10" x14ac:dyDescent="0.35">
      <c r="A1647" t="s">
        <v>17307</v>
      </c>
      <c r="B1647">
        <v>34</v>
      </c>
      <c r="C1647">
        <v>83</v>
      </c>
      <c r="D1647">
        <v>1646</v>
      </c>
      <c r="E1647" t="s">
        <v>311</v>
      </c>
      <c r="F1647" t="s">
        <v>0</v>
      </c>
      <c r="G1647" t="s">
        <v>2962</v>
      </c>
      <c r="H1647" t="s">
        <v>311</v>
      </c>
      <c r="I1647" t="s">
        <v>311</v>
      </c>
      <c r="J1647">
        <v>4</v>
      </c>
    </row>
    <row r="1648" spans="1:10" x14ac:dyDescent="0.35">
      <c r="A1648" t="s">
        <v>17308</v>
      </c>
      <c r="B1648">
        <v>108</v>
      </c>
      <c r="C1648">
        <v>83</v>
      </c>
      <c r="D1648">
        <v>1646</v>
      </c>
      <c r="E1648" t="s">
        <v>311</v>
      </c>
      <c r="F1648" t="s">
        <v>0</v>
      </c>
      <c r="G1648" t="s">
        <v>2131</v>
      </c>
      <c r="H1648" t="s">
        <v>311</v>
      </c>
      <c r="I1648" t="s">
        <v>311</v>
      </c>
      <c r="J1648">
        <v>19</v>
      </c>
    </row>
    <row r="1649" spans="1:10" x14ac:dyDescent="0.35">
      <c r="A1649" t="s">
        <v>17309</v>
      </c>
      <c r="B1649">
        <v>34</v>
      </c>
      <c r="C1649">
        <v>83</v>
      </c>
      <c r="D1649">
        <v>1646</v>
      </c>
      <c r="E1649" t="s">
        <v>311</v>
      </c>
      <c r="F1649" t="s">
        <v>0</v>
      </c>
      <c r="G1649" t="s">
        <v>3819</v>
      </c>
      <c r="H1649" t="s">
        <v>311</v>
      </c>
      <c r="I1649" t="s">
        <v>311</v>
      </c>
      <c r="J1649">
        <v>3</v>
      </c>
    </row>
    <row r="1650" spans="1:10" x14ac:dyDescent="0.35">
      <c r="A1650" t="s">
        <v>17310</v>
      </c>
      <c r="B1650">
        <v>158</v>
      </c>
      <c r="C1650">
        <v>83</v>
      </c>
      <c r="D1650">
        <v>1646</v>
      </c>
      <c r="E1650" t="s">
        <v>311</v>
      </c>
      <c r="F1650" t="s">
        <v>0</v>
      </c>
      <c r="G1650" t="s">
        <v>10944</v>
      </c>
      <c r="H1650" t="s">
        <v>311</v>
      </c>
      <c r="I1650" t="s">
        <v>311</v>
      </c>
      <c r="J1650">
        <v>21</v>
      </c>
    </row>
    <row r="1651" spans="1:10" x14ac:dyDescent="0.35">
      <c r="A1651" t="s">
        <v>17311</v>
      </c>
      <c r="B1651">
        <v>59</v>
      </c>
      <c r="C1651">
        <v>83</v>
      </c>
      <c r="D1651">
        <v>1646</v>
      </c>
      <c r="E1651" t="s">
        <v>334</v>
      </c>
      <c r="F1651" t="s">
        <v>0</v>
      </c>
      <c r="G1651" t="s">
        <v>9482</v>
      </c>
      <c r="H1651">
        <v>0.67900000000000005</v>
      </c>
      <c r="I1651">
        <v>24.4</v>
      </c>
      <c r="J1651">
        <v>12</v>
      </c>
    </row>
    <row r="1652" spans="1:10" x14ac:dyDescent="0.35">
      <c r="A1652" t="s">
        <v>17312</v>
      </c>
      <c r="B1652">
        <v>72</v>
      </c>
      <c r="C1652">
        <v>82</v>
      </c>
      <c r="D1652">
        <v>1651</v>
      </c>
      <c r="E1652" t="s">
        <v>311</v>
      </c>
      <c r="F1652" t="s">
        <v>0</v>
      </c>
      <c r="G1652" t="s">
        <v>7560</v>
      </c>
      <c r="H1652" t="s">
        <v>311</v>
      </c>
      <c r="I1652" t="s">
        <v>311</v>
      </c>
      <c r="J1652">
        <v>11</v>
      </c>
    </row>
    <row r="1653" spans="1:10" x14ac:dyDescent="0.35">
      <c r="A1653" t="s">
        <v>17313</v>
      </c>
      <c r="B1653">
        <v>36</v>
      </c>
      <c r="C1653">
        <v>82</v>
      </c>
      <c r="D1653">
        <v>1651</v>
      </c>
      <c r="E1653" t="s">
        <v>319</v>
      </c>
      <c r="F1653" t="s">
        <v>0</v>
      </c>
      <c r="G1653" t="s">
        <v>17314</v>
      </c>
      <c r="H1653">
        <v>1.3029999999999999</v>
      </c>
      <c r="I1653">
        <v>58.36</v>
      </c>
      <c r="J1653">
        <v>14</v>
      </c>
    </row>
    <row r="1654" spans="1:10" x14ac:dyDescent="0.35">
      <c r="A1654" t="s">
        <v>17315</v>
      </c>
      <c r="B1654">
        <v>33</v>
      </c>
      <c r="C1654">
        <v>81</v>
      </c>
      <c r="D1654">
        <v>1653</v>
      </c>
      <c r="E1654" t="s">
        <v>334</v>
      </c>
      <c r="F1654" t="s">
        <v>0</v>
      </c>
      <c r="G1654" t="s">
        <v>4092</v>
      </c>
      <c r="H1654">
        <v>1.1879999999999999</v>
      </c>
      <c r="I1654">
        <v>9.58</v>
      </c>
      <c r="J1654">
        <v>2</v>
      </c>
    </row>
    <row r="1655" spans="1:10" x14ac:dyDescent="0.35">
      <c r="A1655" t="s">
        <v>17316</v>
      </c>
      <c r="B1655">
        <v>163</v>
      </c>
      <c r="C1655">
        <v>81</v>
      </c>
      <c r="D1655">
        <v>1653</v>
      </c>
      <c r="E1655" t="s">
        <v>311</v>
      </c>
      <c r="F1655" t="s">
        <v>0</v>
      </c>
      <c r="G1655" t="s">
        <v>10944</v>
      </c>
      <c r="H1655" t="s">
        <v>311</v>
      </c>
      <c r="I1655" t="s">
        <v>311</v>
      </c>
      <c r="J1655">
        <v>13</v>
      </c>
    </row>
    <row r="1656" spans="1:10" x14ac:dyDescent="0.35">
      <c r="A1656" t="s">
        <v>17317</v>
      </c>
      <c r="B1656">
        <v>69</v>
      </c>
      <c r="C1656">
        <v>81</v>
      </c>
      <c r="D1656">
        <v>1653</v>
      </c>
      <c r="E1656" t="s">
        <v>311</v>
      </c>
      <c r="F1656" t="s">
        <v>0</v>
      </c>
      <c r="G1656" t="s">
        <v>3026</v>
      </c>
      <c r="H1656" t="s">
        <v>311</v>
      </c>
      <c r="I1656" t="s">
        <v>311</v>
      </c>
      <c r="J1656">
        <v>9</v>
      </c>
    </row>
    <row r="1657" spans="1:10" x14ac:dyDescent="0.35">
      <c r="A1657" t="s">
        <v>17318</v>
      </c>
      <c r="B1657">
        <v>48</v>
      </c>
      <c r="C1657">
        <v>81</v>
      </c>
      <c r="D1657">
        <v>1653</v>
      </c>
      <c r="E1657" t="s">
        <v>311</v>
      </c>
      <c r="F1657" t="s">
        <v>0</v>
      </c>
      <c r="G1657" t="s">
        <v>7560</v>
      </c>
      <c r="H1657" t="s">
        <v>311</v>
      </c>
      <c r="I1657" t="s">
        <v>311</v>
      </c>
      <c r="J1657">
        <v>12</v>
      </c>
    </row>
    <row r="1658" spans="1:10" x14ac:dyDescent="0.35">
      <c r="A1658" t="s">
        <v>17319</v>
      </c>
      <c r="B1658">
        <v>26</v>
      </c>
      <c r="C1658">
        <v>81</v>
      </c>
      <c r="D1658">
        <v>1653</v>
      </c>
      <c r="E1658" t="s">
        <v>311</v>
      </c>
      <c r="F1658" t="s">
        <v>0</v>
      </c>
      <c r="G1658" t="s">
        <v>7281</v>
      </c>
      <c r="H1658" t="s">
        <v>311</v>
      </c>
      <c r="I1658" t="s">
        <v>311</v>
      </c>
      <c r="J1658">
        <v>8</v>
      </c>
    </row>
    <row r="1659" spans="1:10" x14ac:dyDescent="0.35">
      <c r="A1659" t="s">
        <v>17320</v>
      </c>
      <c r="B1659">
        <v>84</v>
      </c>
      <c r="C1659">
        <v>81</v>
      </c>
      <c r="D1659">
        <v>1653</v>
      </c>
      <c r="E1659" t="s">
        <v>311</v>
      </c>
      <c r="F1659" t="s">
        <v>0</v>
      </c>
      <c r="G1659" t="s">
        <v>17321</v>
      </c>
      <c r="H1659" t="s">
        <v>311</v>
      </c>
      <c r="I1659" t="s">
        <v>311</v>
      </c>
      <c r="J1659">
        <v>13</v>
      </c>
    </row>
    <row r="1660" spans="1:10" x14ac:dyDescent="0.35">
      <c r="A1660" t="s">
        <v>17322</v>
      </c>
      <c r="B1660">
        <v>208</v>
      </c>
      <c r="C1660">
        <v>81</v>
      </c>
      <c r="D1660">
        <v>1653</v>
      </c>
      <c r="E1660" t="s">
        <v>311</v>
      </c>
      <c r="F1660" t="s">
        <v>0</v>
      </c>
      <c r="G1660" t="s">
        <v>9233</v>
      </c>
      <c r="H1660" t="s">
        <v>311</v>
      </c>
      <c r="I1660" t="s">
        <v>311</v>
      </c>
      <c r="J1660">
        <v>43</v>
      </c>
    </row>
    <row r="1661" spans="1:10" x14ac:dyDescent="0.35">
      <c r="A1661" t="s">
        <v>17323</v>
      </c>
      <c r="B1661">
        <v>41</v>
      </c>
      <c r="C1661">
        <v>80</v>
      </c>
      <c r="D1661">
        <v>1660</v>
      </c>
      <c r="E1661" t="s">
        <v>311</v>
      </c>
      <c r="F1661" t="s">
        <v>0</v>
      </c>
      <c r="G1661" t="s">
        <v>3026</v>
      </c>
      <c r="H1661" t="s">
        <v>311</v>
      </c>
      <c r="I1661" t="s">
        <v>311</v>
      </c>
      <c r="J1661">
        <v>10</v>
      </c>
    </row>
    <row r="1662" spans="1:10" x14ac:dyDescent="0.35">
      <c r="A1662" t="s">
        <v>17324</v>
      </c>
      <c r="B1662">
        <v>53</v>
      </c>
      <c r="C1662">
        <v>79</v>
      </c>
      <c r="D1662">
        <v>1661</v>
      </c>
      <c r="E1662" t="s">
        <v>311</v>
      </c>
      <c r="F1662" t="s">
        <v>0</v>
      </c>
      <c r="G1662" t="s">
        <v>2037</v>
      </c>
      <c r="H1662" t="s">
        <v>311</v>
      </c>
      <c r="I1662" t="s">
        <v>311</v>
      </c>
      <c r="J1662">
        <v>2</v>
      </c>
    </row>
    <row r="1663" spans="1:10" x14ac:dyDescent="0.35">
      <c r="A1663" t="s">
        <v>17325</v>
      </c>
      <c r="B1663">
        <v>53</v>
      </c>
      <c r="C1663">
        <v>79</v>
      </c>
      <c r="D1663">
        <v>1661</v>
      </c>
      <c r="E1663" t="s">
        <v>311</v>
      </c>
      <c r="F1663" t="s">
        <v>0</v>
      </c>
      <c r="G1663" t="s">
        <v>3704</v>
      </c>
      <c r="H1663" t="s">
        <v>311</v>
      </c>
      <c r="I1663" t="s">
        <v>311</v>
      </c>
      <c r="J1663">
        <v>3</v>
      </c>
    </row>
    <row r="1664" spans="1:10" hidden="1" x14ac:dyDescent="0.35">
      <c r="A1664" t="s">
        <v>17326</v>
      </c>
      <c r="B1664">
        <v>17</v>
      </c>
      <c r="C1664">
        <v>79</v>
      </c>
      <c r="D1664">
        <v>1661</v>
      </c>
      <c r="E1664" t="s">
        <v>311</v>
      </c>
      <c r="F1664" t="s">
        <v>3848</v>
      </c>
      <c r="G1664" t="s">
        <v>311</v>
      </c>
      <c r="H1664" t="s">
        <v>311</v>
      </c>
      <c r="I1664" t="s">
        <v>311</v>
      </c>
      <c r="J1664">
        <v>0</v>
      </c>
    </row>
    <row r="1665" spans="1:10" x14ac:dyDescent="0.35">
      <c r="A1665" t="s">
        <v>17327</v>
      </c>
      <c r="B1665">
        <v>62</v>
      </c>
      <c r="C1665">
        <v>78</v>
      </c>
      <c r="D1665">
        <v>1664</v>
      </c>
      <c r="E1665" t="s">
        <v>311</v>
      </c>
      <c r="F1665" t="s">
        <v>0</v>
      </c>
      <c r="G1665" t="s">
        <v>1996</v>
      </c>
      <c r="H1665" t="s">
        <v>311</v>
      </c>
      <c r="I1665" t="s">
        <v>311</v>
      </c>
      <c r="J1665">
        <v>17</v>
      </c>
    </row>
    <row r="1666" spans="1:10" x14ac:dyDescent="0.35">
      <c r="A1666" t="s">
        <v>17328</v>
      </c>
      <c r="B1666">
        <v>114</v>
      </c>
      <c r="C1666">
        <v>78</v>
      </c>
      <c r="D1666">
        <v>1664</v>
      </c>
      <c r="E1666" t="s">
        <v>334</v>
      </c>
      <c r="F1666" t="s">
        <v>0</v>
      </c>
      <c r="G1666" t="s">
        <v>2739</v>
      </c>
      <c r="H1666">
        <v>0.35799999999999998</v>
      </c>
      <c r="I1666">
        <v>2.5</v>
      </c>
      <c r="J1666">
        <v>76</v>
      </c>
    </row>
    <row r="1667" spans="1:10" x14ac:dyDescent="0.35">
      <c r="A1667" t="s">
        <v>17329</v>
      </c>
      <c r="B1667">
        <v>50</v>
      </c>
      <c r="C1667">
        <v>78</v>
      </c>
      <c r="D1667">
        <v>1664</v>
      </c>
      <c r="E1667" t="s">
        <v>334</v>
      </c>
      <c r="F1667" t="s">
        <v>0</v>
      </c>
      <c r="G1667" t="s">
        <v>17330</v>
      </c>
      <c r="H1667">
        <v>1.0229999999999999</v>
      </c>
      <c r="I1667">
        <v>5.18</v>
      </c>
      <c r="J1667">
        <v>8</v>
      </c>
    </row>
    <row r="1668" spans="1:10" x14ac:dyDescent="0.35">
      <c r="A1668" t="s">
        <v>17331</v>
      </c>
      <c r="B1668">
        <v>99</v>
      </c>
      <c r="C1668">
        <v>78</v>
      </c>
      <c r="D1668">
        <v>1664</v>
      </c>
      <c r="E1668" t="s">
        <v>312</v>
      </c>
      <c r="F1668" t="s">
        <v>0</v>
      </c>
      <c r="G1668" t="s">
        <v>17332</v>
      </c>
      <c r="H1668">
        <v>0.48199999999999998</v>
      </c>
      <c r="I1668">
        <v>18.57</v>
      </c>
      <c r="J1668">
        <v>19</v>
      </c>
    </row>
    <row r="1669" spans="1:10" x14ac:dyDescent="0.35">
      <c r="A1669" t="s">
        <v>17333</v>
      </c>
      <c r="B1669">
        <v>63</v>
      </c>
      <c r="C1669">
        <v>78</v>
      </c>
      <c r="D1669">
        <v>1664</v>
      </c>
      <c r="E1669" t="s">
        <v>311</v>
      </c>
      <c r="F1669" t="s">
        <v>0</v>
      </c>
      <c r="G1669" t="s">
        <v>8272</v>
      </c>
      <c r="H1669" t="s">
        <v>311</v>
      </c>
      <c r="I1669" t="s">
        <v>311</v>
      </c>
      <c r="J1669">
        <v>21</v>
      </c>
    </row>
    <row r="1670" spans="1:10" x14ac:dyDescent="0.35">
      <c r="A1670" t="s">
        <v>17334</v>
      </c>
      <c r="B1670">
        <v>85</v>
      </c>
      <c r="C1670">
        <v>78</v>
      </c>
      <c r="D1670">
        <v>1664</v>
      </c>
      <c r="E1670" t="s">
        <v>311</v>
      </c>
      <c r="F1670" t="s">
        <v>0</v>
      </c>
      <c r="G1670" t="s">
        <v>3926</v>
      </c>
      <c r="H1670" t="s">
        <v>311</v>
      </c>
      <c r="I1670" t="s">
        <v>311</v>
      </c>
      <c r="J1670">
        <v>3</v>
      </c>
    </row>
    <row r="1671" spans="1:10" x14ac:dyDescent="0.35">
      <c r="A1671" t="s">
        <v>17335</v>
      </c>
      <c r="B1671">
        <v>73</v>
      </c>
      <c r="C1671">
        <v>77</v>
      </c>
      <c r="D1671">
        <v>1670</v>
      </c>
      <c r="E1671" t="s">
        <v>311</v>
      </c>
      <c r="F1671" t="s">
        <v>0</v>
      </c>
      <c r="G1671" t="s">
        <v>15083</v>
      </c>
      <c r="H1671" t="s">
        <v>311</v>
      </c>
      <c r="I1671" t="s">
        <v>311</v>
      </c>
      <c r="J1671">
        <v>15</v>
      </c>
    </row>
    <row r="1672" spans="1:10" x14ac:dyDescent="0.35">
      <c r="A1672" t="s">
        <v>17336</v>
      </c>
      <c r="B1672">
        <v>129</v>
      </c>
      <c r="C1672">
        <v>77</v>
      </c>
      <c r="D1672">
        <v>1670</v>
      </c>
      <c r="E1672" t="s">
        <v>311</v>
      </c>
      <c r="F1672" t="s">
        <v>0</v>
      </c>
      <c r="G1672" t="s">
        <v>14900</v>
      </c>
      <c r="H1672" t="s">
        <v>311</v>
      </c>
      <c r="I1672" t="s">
        <v>311</v>
      </c>
      <c r="J1672">
        <v>34</v>
      </c>
    </row>
    <row r="1673" spans="1:10" x14ac:dyDescent="0.35">
      <c r="A1673" t="s">
        <v>17337</v>
      </c>
      <c r="B1673">
        <v>62</v>
      </c>
      <c r="C1673">
        <v>77</v>
      </c>
      <c r="D1673">
        <v>1670</v>
      </c>
      <c r="E1673" t="s">
        <v>311</v>
      </c>
      <c r="F1673" t="s">
        <v>0</v>
      </c>
      <c r="G1673" t="s">
        <v>15063</v>
      </c>
      <c r="H1673" t="s">
        <v>311</v>
      </c>
      <c r="I1673" t="s">
        <v>311</v>
      </c>
      <c r="J1673">
        <v>21</v>
      </c>
    </row>
    <row r="1674" spans="1:10" x14ac:dyDescent="0.35">
      <c r="A1674" t="s">
        <v>17338</v>
      </c>
      <c r="B1674">
        <v>161</v>
      </c>
      <c r="C1674">
        <v>77</v>
      </c>
      <c r="D1674">
        <v>1670</v>
      </c>
      <c r="E1674" t="s">
        <v>311</v>
      </c>
      <c r="F1674" t="s">
        <v>0</v>
      </c>
      <c r="G1674" t="s">
        <v>15183</v>
      </c>
      <c r="H1674" t="s">
        <v>311</v>
      </c>
      <c r="I1674" t="s">
        <v>311</v>
      </c>
      <c r="J1674">
        <v>28</v>
      </c>
    </row>
    <row r="1675" spans="1:10" x14ac:dyDescent="0.35">
      <c r="A1675" t="s">
        <v>17339</v>
      </c>
      <c r="B1675">
        <v>18</v>
      </c>
      <c r="C1675">
        <v>76</v>
      </c>
      <c r="D1675">
        <v>1674</v>
      </c>
      <c r="E1675" t="s">
        <v>311</v>
      </c>
      <c r="F1675" t="s">
        <v>0</v>
      </c>
      <c r="G1675" t="s">
        <v>3926</v>
      </c>
      <c r="H1675" t="s">
        <v>311</v>
      </c>
      <c r="I1675" t="s">
        <v>311</v>
      </c>
      <c r="J1675">
        <v>12</v>
      </c>
    </row>
    <row r="1676" spans="1:10" x14ac:dyDescent="0.35">
      <c r="A1676" t="s">
        <v>17340</v>
      </c>
      <c r="B1676">
        <v>46</v>
      </c>
      <c r="C1676">
        <v>76</v>
      </c>
      <c r="D1676">
        <v>1674</v>
      </c>
      <c r="E1676" t="s">
        <v>334</v>
      </c>
      <c r="F1676" t="s">
        <v>0</v>
      </c>
      <c r="G1676" t="s">
        <v>7323</v>
      </c>
      <c r="H1676">
        <v>1.0669999999999999</v>
      </c>
      <c r="I1676">
        <v>5.95</v>
      </c>
      <c r="J1676">
        <v>18</v>
      </c>
    </row>
    <row r="1677" spans="1:10" x14ac:dyDescent="0.35">
      <c r="A1677" t="s">
        <v>17341</v>
      </c>
      <c r="B1677">
        <v>85</v>
      </c>
      <c r="C1677">
        <v>76</v>
      </c>
      <c r="D1677">
        <v>1674</v>
      </c>
      <c r="E1677" t="s">
        <v>311</v>
      </c>
      <c r="F1677" t="s">
        <v>0</v>
      </c>
      <c r="G1677" t="s">
        <v>4022</v>
      </c>
      <c r="H1677" t="s">
        <v>311</v>
      </c>
      <c r="I1677" t="s">
        <v>311</v>
      </c>
      <c r="J1677">
        <v>17</v>
      </c>
    </row>
    <row r="1678" spans="1:10" x14ac:dyDescent="0.35">
      <c r="A1678" t="s">
        <v>17342</v>
      </c>
      <c r="B1678">
        <v>58</v>
      </c>
      <c r="C1678">
        <v>76</v>
      </c>
      <c r="D1678">
        <v>1674</v>
      </c>
      <c r="E1678" t="s">
        <v>311</v>
      </c>
      <c r="F1678" t="s">
        <v>0</v>
      </c>
      <c r="G1678" t="s">
        <v>3026</v>
      </c>
      <c r="H1678" t="s">
        <v>311</v>
      </c>
      <c r="I1678" t="s">
        <v>311</v>
      </c>
      <c r="J1678">
        <v>21</v>
      </c>
    </row>
    <row r="1679" spans="1:10" x14ac:dyDescent="0.35">
      <c r="A1679" t="s">
        <v>17343</v>
      </c>
      <c r="B1679">
        <v>121</v>
      </c>
      <c r="C1679">
        <v>75</v>
      </c>
      <c r="D1679">
        <v>1678</v>
      </c>
      <c r="E1679" t="s">
        <v>312</v>
      </c>
      <c r="F1679" t="s">
        <v>0</v>
      </c>
      <c r="G1679" t="s">
        <v>9482</v>
      </c>
      <c r="H1679">
        <v>0.72099999999999997</v>
      </c>
      <c r="I1679">
        <v>26.79</v>
      </c>
      <c r="J1679">
        <v>9</v>
      </c>
    </row>
    <row r="1680" spans="1:10" x14ac:dyDescent="0.35">
      <c r="A1680" t="s">
        <v>17344</v>
      </c>
      <c r="B1680">
        <v>11</v>
      </c>
      <c r="C1680">
        <v>75</v>
      </c>
      <c r="D1680">
        <v>1678</v>
      </c>
      <c r="E1680" t="s">
        <v>328</v>
      </c>
      <c r="F1680" t="s">
        <v>0</v>
      </c>
      <c r="G1680" t="s">
        <v>17345</v>
      </c>
      <c r="H1680">
        <v>3.7</v>
      </c>
      <c r="I1680">
        <v>57.24</v>
      </c>
      <c r="J1680">
        <v>2</v>
      </c>
    </row>
    <row r="1681" spans="1:10" x14ac:dyDescent="0.35">
      <c r="A1681" t="s">
        <v>17346</v>
      </c>
      <c r="B1681">
        <v>39</v>
      </c>
      <c r="C1681">
        <v>75</v>
      </c>
      <c r="D1681">
        <v>1678</v>
      </c>
      <c r="E1681" t="s">
        <v>311</v>
      </c>
      <c r="F1681" t="s">
        <v>0</v>
      </c>
      <c r="G1681" t="s">
        <v>1967</v>
      </c>
      <c r="H1681" t="s">
        <v>311</v>
      </c>
      <c r="I1681" t="s">
        <v>311</v>
      </c>
      <c r="J1681">
        <v>13</v>
      </c>
    </row>
    <row r="1682" spans="1:10" x14ac:dyDescent="0.35">
      <c r="A1682" t="s">
        <v>17347</v>
      </c>
      <c r="B1682">
        <v>30</v>
      </c>
      <c r="C1682">
        <v>75</v>
      </c>
      <c r="D1682">
        <v>1678</v>
      </c>
      <c r="E1682" t="s">
        <v>319</v>
      </c>
      <c r="F1682" t="s">
        <v>0</v>
      </c>
      <c r="G1682" t="s">
        <v>17348</v>
      </c>
      <c r="H1682">
        <v>2.286</v>
      </c>
      <c r="I1682">
        <v>64.69</v>
      </c>
      <c r="J1682">
        <v>12</v>
      </c>
    </row>
    <row r="1683" spans="1:10" x14ac:dyDescent="0.35">
      <c r="A1683" t="s">
        <v>17349</v>
      </c>
      <c r="B1683">
        <v>37</v>
      </c>
      <c r="C1683">
        <v>75</v>
      </c>
      <c r="D1683">
        <v>1678</v>
      </c>
      <c r="E1683" t="s">
        <v>311</v>
      </c>
      <c r="F1683" t="s">
        <v>0</v>
      </c>
      <c r="G1683" t="s">
        <v>3026</v>
      </c>
      <c r="H1683" t="s">
        <v>311</v>
      </c>
      <c r="I1683" t="s">
        <v>311</v>
      </c>
      <c r="J1683">
        <v>16</v>
      </c>
    </row>
    <row r="1684" spans="1:10" x14ac:dyDescent="0.35">
      <c r="A1684" t="s">
        <v>17350</v>
      </c>
      <c r="B1684">
        <v>100</v>
      </c>
      <c r="C1684">
        <v>75</v>
      </c>
      <c r="D1684">
        <v>1678</v>
      </c>
      <c r="E1684" t="s">
        <v>311</v>
      </c>
      <c r="F1684" t="s">
        <v>0</v>
      </c>
      <c r="G1684" t="s">
        <v>2037</v>
      </c>
      <c r="H1684" t="s">
        <v>311</v>
      </c>
      <c r="I1684" t="s">
        <v>311</v>
      </c>
      <c r="J1684">
        <v>19</v>
      </c>
    </row>
    <row r="1685" spans="1:10" x14ac:dyDescent="0.35">
      <c r="A1685" t="s">
        <v>17351</v>
      </c>
      <c r="B1685">
        <v>95</v>
      </c>
      <c r="C1685">
        <v>74</v>
      </c>
      <c r="D1685">
        <v>1684</v>
      </c>
      <c r="E1685" t="s">
        <v>311</v>
      </c>
      <c r="F1685" t="s">
        <v>0</v>
      </c>
      <c r="G1685" t="s">
        <v>7781</v>
      </c>
      <c r="H1685" t="s">
        <v>311</v>
      </c>
      <c r="I1685" t="s">
        <v>311</v>
      </c>
      <c r="J1685">
        <v>11</v>
      </c>
    </row>
    <row r="1686" spans="1:10" x14ac:dyDescent="0.35">
      <c r="A1686" t="s">
        <v>17352</v>
      </c>
      <c r="B1686">
        <v>43</v>
      </c>
      <c r="C1686">
        <v>74</v>
      </c>
      <c r="D1686">
        <v>1684</v>
      </c>
      <c r="E1686" t="s">
        <v>334</v>
      </c>
      <c r="F1686" t="s">
        <v>0</v>
      </c>
      <c r="G1686" t="s">
        <v>7257</v>
      </c>
      <c r="H1686">
        <v>1.077</v>
      </c>
      <c r="I1686">
        <v>6.57</v>
      </c>
      <c r="J1686">
        <v>13</v>
      </c>
    </row>
    <row r="1687" spans="1:10" x14ac:dyDescent="0.35">
      <c r="A1687" t="s">
        <v>17353</v>
      </c>
      <c r="B1687">
        <v>190</v>
      </c>
      <c r="C1687">
        <v>74</v>
      </c>
      <c r="D1687">
        <v>1684</v>
      </c>
      <c r="E1687" t="s">
        <v>311</v>
      </c>
      <c r="F1687" t="s">
        <v>0</v>
      </c>
      <c r="G1687" t="s">
        <v>9016</v>
      </c>
      <c r="H1687" t="s">
        <v>311</v>
      </c>
      <c r="I1687" t="s">
        <v>311</v>
      </c>
      <c r="J1687">
        <v>25</v>
      </c>
    </row>
    <row r="1688" spans="1:10" x14ac:dyDescent="0.35">
      <c r="A1688" t="s">
        <v>17354</v>
      </c>
      <c r="B1688">
        <v>87</v>
      </c>
      <c r="C1688">
        <v>74</v>
      </c>
      <c r="D1688">
        <v>1684</v>
      </c>
      <c r="E1688" t="s">
        <v>334</v>
      </c>
      <c r="F1688" t="s">
        <v>0</v>
      </c>
      <c r="G1688" t="s">
        <v>17355</v>
      </c>
      <c r="H1688">
        <v>0.878</v>
      </c>
      <c r="I1688">
        <v>6.91</v>
      </c>
      <c r="J1688">
        <v>9</v>
      </c>
    </row>
    <row r="1689" spans="1:10" x14ac:dyDescent="0.35">
      <c r="A1689" t="s">
        <v>17356</v>
      </c>
      <c r="B1689">
        <v>34</v>
      </c>
      <c r="C1689">
        <v>74</v>
      </c>
      <c r="D1689">
        <v>1684</v>
      </c>
      <c r="E1689" t="s">
        <v>311</v>
      </c>
      <c r="F1689" t="s">
        <v>0</v>
      </c>
      <c r="G1689" t="s">
        <v>2235</v>
      </c>
      <c r="H1689" t="s">
        <v>311</v>
      </c>
      <c r="I1689" t="s">
        <v>311</v>
      </c>
      <c r="J1689">
        <v>4</v>
      </c>
    </row>
    <row r="1690" spans="1:10" x14ac:dyDescent="0.35">
      <c r="A1690" t="s">
        <v>17357</v>
      </c>
      <c r="B1690">
        <v>103</v>
      </c>
      <c r="C1690">
        <v>74</v>
      </c>
      <c r="D1690">
        <v>1684</v>
      </c>
      <c r="E1690" t="s">
        <v>311</v>
      </c>
      <c r="F1690" t="s">
        <v>0</v>
      </c>
      <c r="G1690" t="s">
        <v>9482</v>
      </c>
      <c r="H1690" t="s">
        <v>311</v>
      </c>
      <c r="I1690" t="s">
        <v>311</v>
      </c>
      <c r="J1690">
        <v>22</v>
      </c>
    </row>
    <row r="1691" spans="1:10" x14ac:dyDescent="0.35">
      <c r="A1691" t="s">
        <v>17358</v>
      </c>
      <c r="B1691">
        <v>60</v>
      </c>
      <c r="C1691">
        <v>74</v>
      </c>
      <c r="D1691">
        <v>1684</v>
      </c>
      <c r="E1691" t="s">
        <v>311</v>
      </c>
      <c r="F1691" t="s">
        <v>0</v>
      </c>
      <c r="G1691" t="s">
        <v>3026</v>
      </c>
      <c r="H1691" t="s">
        <v>311</v>
      </c>
      <c r="I1691" t="s">
        <v>311</v>
      </c>
      <c r="J1691">
        <v>5</v>
      </c>
    </row>
    <row r="1692" spans="1:10" x14ac:dyDescent="0.35">
      <c r="A1692" t="s">
        <v>17359</v>
      </c>
      <c r="B1692">
        <v>274</v>
      </c>
      <c r="C1692">
        <v>74</v>
      </c>
      <c r="D1692">
        <v>1684</v>
      </c>
      <c r="E1692" t="s">
        <v>311</v>
      </c>
      <c r="F1692" t="s">
        <v>0</v>
      </c>
      <c r="G1692" t="s">
        <v>9233</v>
      </c>
      <c r="H1692" t="s">
        <v>311</v>
      </c>
      <c r="I1692" t="s">
        <v>311</v>
      </c>
      <c r="J1692">
        <v>11</v>
      </c>
    </row>
    <row r="1693" spans="1:10" x14ac:dyDescent="0.35">
      <c r="A1693" t="s">
        <v>17360</v>
      </c>
      <c r="B1693">
        <v>149</v>
      </c>
      <c r="C1693">
        <v>74</v>
      </c>
      <c r="D1693">
        <v>1684</v>
      </c>
      <c r="E1693" t="s">
        <v>311</v>
      </c>
      <c r="F1693" t="s">
        <v>0</v>
      </c>
      <c r="G1693" t="s">
        <v>9016</v>
      </c>
      <c r="H1693" t="s">
        <v>311</v>
      </c>
      <c r="I1693" t="s">
        <v>311</v>
      </c>
      <c r="J1693">
        <v>23</v>
      </c>
    </row>
    <row r="1694" spans="1:10" x14ac:dyDescent="0.35">
      <c r="A1694" t="s">
        <v>17361</v>
      </c>
      <c r="B1694">
        <v>34</v>
      </c>
      <c r="C1694">
        <v>74</v>
      </c>
      <c r="D1694">
        <v>1684</v>
      </c>
      <c r="E1694" t="s">
        <v>311</v>
      </c>
      <c r="F1694" t="s">
        <v>0</v>
      </c>
      <c r="G1694" t="s">
        <v>3026</v>
      </c>
      <c r="H1694" t="s">
        <v>311</v>
      </c>
      <c r="I1694" t="s">
        <v>311</v>
      </c>
      <c r="J1694">
        <v>3</v>
      </c>
    </row>
    <row r="1695" spans="1:10" x14ac:dyDescent="0.35">
      <c r="A1695" t="s">
        <v>17362</v>
      </c>
      <c r="B1695">
        <v>31</v>
      </c>
      <c r="C1695">
        <v>74</v>
      </c>
      <c r="D1695">
        <v>1684</v>
      </c>
      <c r="E1695" t="s">
        <v>311</v>
      </c>
      <c r="F1695" t="s">
        <v>0</v>
      </c>
      <c r="G1695" t="s">
        <v>17363</v>
      </c>
      <c r="H1695" t="s">
        <v>311</v>
      </c>
      <c r="I1695" t="s">
        <v>311</v>
      </c>
      <c r="J1695">
        <v>9</v>
      </c>
    </row>
    <row r="1696" spans="1:10" x14ac:dyDescent="0.35">
      <c r="A1696" t="s">
        <v>17364</v>
      </c>
      <c r="B1696">
        <v>68</v>
      </c>
      <c r="C1696">
        <v>73</v>
      </c>
      <c r="D1696">
        <v>1695</v>
      </c>
      <c r="E1696" t="s">
        <v>311</v>
      </c>
      <c r="F1696" t="s">
        <v>0</v>
      </c>
      <c r="G1696" t="s">
        <v>4022</v>
      </c>
      <c r="H1696" t="s">
        <v>311</v>
      </c>
      <c r="I1696" t="s">
        <v>311</v>
      </c>
      <c r="J1696">
        <v>8</v>
      </c>
    </row>
    <row r="1697" spans="1:10" x14ac:dyDescent="0.35">
      <c r="A1697" t="s">
        <v>17365</v>
      </c>
      <c r="B1697">
        <v>42</v>
      </c>
      <c r="C1697">
        <v>73</v>
      </c>
      <c r="D1697">
        <v>1695</v>
      </c>
      <c r="E1697" t="s">
        <v>311</v>
      </c>
      <c r="F1697" t="s">
        <v>0</v>
      </c>
      <c r="G1697" t="s">
        <v>3704</v>
      </c>
      <c r="H1697" t="s">
        <v>311</v>
      </c>
      <c r="I1697" t="s">
        <v>311</v>
      </c>
      <c r="J1697">
        <v>17</v>
      </c>
    </row>
    <row r="1698" spans="1:10" x14ac:dyDescent="0.35">
      <c r="A1698" t="s">
        <v>17366</v>
      </c>
      <c r="B1698">
        <v>62</v>
      </c>
      <c r="C1698">
        <v>73</v>
      </c>
      <c r="D1698">
        <v>1695</v>
      </c>
      <c r="E1698" t="s">
        <v>311</v>
      </c>
      <c r="F1698" t="s">
        <v>0</v>
      </c>
      <c r="G1698" t="s">
        <v>2053</v>
      </c>
      <c r="H1698" t="s">
        <v>311</v>
      </c>
      <c r="I1698" t="s">
        <v>311</v>
      </c>
      <c r="J1698">
        <v>38</v>
      </c>
    </row>
    <row r="1699" spans="1:10" x14ac:dyDescent="0.35">
      <c r="A1699" t="s">
        <v>17367</v>
      </c>
      <c r="B1699">
        <v>76</v>
      </c>
      <c r="C1699">
        <v>73</v>
      </c>
      <c r="D1699">
        <v>1695</v>
      </c>
      <c r="E1699" t="s">
        <v>311</v>
      </c>
      <c r="F1699" t="s">
        <v>0</v>
      </c>
      <c r="G1699" t="s">
        <v>4090</v>
      </c>
      <c r="H1699" t="s">
        <v>311</v>
      </c>
      <c r="I1699" t="s">
        <v>311</v>
      </c>
      <c r="J1699">
        <v>12</v>
      </c>
    </row>
    <row r="1700" spans="1:10" x14ac:dyDescent="0.35">
      <c r="A1700" t="s">
        <v>17368</v>
      </c>
      <c r="B1700">
        <v>65</v>
      </c>
      <c r="C1700">
        <v>73</v>
      </c>
      <c r="D1700">
        <v>1695</v>
      </c>
      <c r="E1700" t="s">
        <v>311</v>
      </c>
      <c r="F1700" t="s">
        <v>0</v>
      </c>
      <c r="G1700" t="s">
        <v>9016</v>
      </c>
      <c r="H1700" t="s">
        <v>311</v>
      </c>
      <c r="I1700" t="s">
        <v>311</v>
      </c>
      <c r="J1700">
        <v>18</v>
      </c>
    </row>
    <row r="1701" spans="1:10" x14ac:dyDescent="0.35">
      <c r="A1701" t="s">
        <v>17369</v>
      </c>
      <c r="B1701">
        <v>40</v>
      </c>
      <c r="C1701">
        <v>72</v>
      </c>
      <c r="D1701">
        <v>1700</v>
      </c>
      <c r="E1701" t="s">
        <v>311</v>
      </c>
      <c r="F1701" t="s">
        <v>0</v>
      </c>
      <c r="G1701" t="s">
        <v>7560</v>
      </c>
      <c r="H1701" t="s">
        <v>311</v>
      </c>
      <c r="I1701" t="s">
        <v>311</v>
      </c>
      <c r="J1701">
        <v>3</v>
      </c>
    </row>
    <row r="1702" spans="1:10" x14ac:dyDescent="0.35">
      <c r="A1702" t="s">
        <v>17370</v>
      </c>
      <c r="B1702">
        <v>128</v>
      </c>
      <c r="C1702">
        <v>72</v>
      </c>
      <c r="D1702">
        <v>1700</v>
      </c>
      <c r="E1702" t="s">
        <v>311</v>
      </c>
      <c r="F1702" t="s">
        <v>0</v>
      </c>
      <c r="G1702" t="s">
        <v>9233</v>
      </c>
      <c r="H1702" t="s">
        <v>311</v>
      </c>
      <c r="I1702" t="s">
        <v>311</v>
      </c>
      <c r="J1702">
        <v>30</v>
      </c>
    </row>
    <row r="1703" spans="1:10" hidden="1" x14ac:dyDescent="0.35">
      <c r="A1703" t="s">
        <v>17371</v>
      </c>
      <c r="B1703">
        <v>105</v>
      </c>
      <c r="C1703">
        <v>72</v>
      </c>
      <c r="D1703">
        <v>1700</v>
      </c>
      <c r="E1703" t="s">
        <v>311</v>
      </c>
      <c r="F1703" t="s">
        <v>2692</v>
      </c>
      <c r="G1703" t="s">
        <v>311</v>
      </c>
      <c r="H1703" t="s">
        <v>311</v>
      </c>
      <c r="I1703" t="s">
        <v>311</v>
      </c>
      <c r="J1703">
        <v>0</v>
      </c>
    </row>
    <row r="1704" spans="1:10" x14ac:dyDescent="0.35">
      <c r="A1704" t="s">
        <v>17372</v>
      </c>
      <c r="B1704">
        <v>116</v>
      </c>
      <c r="C1704">
        <v>71</v>
      </c>
      <c r="D1704">
        <v>1703</v>
      </c>
      <c r="E1704" t="s">
        <v>334</v>
      </c>
      <c r="F1704" t="s">
        <v>0</v>
      </c>
      <c r="G1704" t="s">
        <v>16058</v>
      </c>
      <c r="H1704">
        <v>0.46700000000000003</v>
      </c>
      <c r="I1704">
        <v>24.42</v>
      </c>
      <c r="J1704">
        <v>19</v>
      </c>
    </row>
    <row r="1705" spans="1:10" x14ac:dyDescent="0.35">
      <c r="A1705" t="s">
        <v>17373</v>
      </c>
      <c r="B1705">
        <v>102</v>
      </c>
      <c r="C1705">
        <v>71</v>
      </c>
      <c r="D1705">
        <v>1703</v>
      </c>
      <c r="E1705" t="s">
        <v>334</v>
      </c>
      <c r="F1705" t="s">
        <v>0</v>
      </c>
      <c r="G1705" t="s">
        <v>2037</v>
      </c>
      <c r="H1705">
        <v>0.35099999999999998</v>
      </c>
      <c r="I1705">
        <v>10.119999999999999</v>
      </c>
      <c r="J1705">
        <v>27</v>
      </c>
    </row>
    <row r="1706" spans="1:10" x14ac:dyDescent="0.35">
      <c r="A1706" t="s">
        <v>17374</v>
      </c>
      <c r="B1706">
        <v>45</v>
      </c>
      <c r="C1706">
        <v>71</v>
      </c>
      <c r="D1706">
        <v>1703</v>
      </c>
      <c r="E1706" t="s">
        <v>311</v>
      </c>
      <c r="F1706" t="s">
        <v>0</v>
      </c>
      <c r="G1706" t="s">
        <v>9016</v>
      </c>
      <c r="H1706" t="s">
        <v>311</v>
      </c>
      <c r="I1706" t="s">
        <v>311</v>
      </c>
      <c r="J1706">
        <v>9</v>
      </c>
    </row>
    <row r="1707" spans="1:10" x14ac:dyDescent="0.35">
      <c r="A1707" t="s">
        <v>17375</v>
      </c>
      <c r="B1707">
        <v>105</v>
      </c>
      <c r="C1707">
        <v>70</v>
      </c>
      <c r="D1707">
        <v>1706</v>
      </c>
      <c r="E1707" t="s">
        <v>311</v>
      </c>
      <c r="F1707" t="s">
        <v>0</v>
      </c>
      <c r="G1707" t="s">
        <v>4347</v>
      </c>
      <c r="H1707" t="s">
        <v>311</v>
      </c>
      <c r="I1707" t="s">
        <v>311</v>
      </c>
      <c r="J1707">
        <v>34</v>
      </c>
    </row>
    <row r="1708" spans="1:10" x14ac:dyDescent="0.35">
      <c r="A1708" t="s">
        <v>17376</v>
      </c>
      <c r="B1708">
        <v>154</v>
      </c>
      <c r="C1708">
        <v>70</v>
      </c>
      <c r="D1708">
        <v>1706</v>
      </c>
      <c r="E1708" t="s">
        <v>311</v>
      </c>
      <c r="F1708" t="s">
        <v>0</v>
      </c>
      <c r="G1708" t="s">
        <v>9016</v>
      </c>
      <c r="H1708" t="s">
        <v>311</v>
      </c>
      <c r="I1708" t="s">
        <v>311</v>
      </c>
      <c r="J1708">
        <v>23</v>
      </c>
    </row>
    <row r="1709" spans="1:10" x14ac:dyDescent="0.35">
      <c r="A1709" t="s">
        <v>17377</v>
      </c>
      <c r="B1709">
        <v>163</v>
      </c>
      <c r="C1709">
        <v>70</v>
      </c>
      <c r="D1709">
        <v>1706</v>
      </c>
      <c r="E1709" t="s">
        <v>334</v>
      </c>
      <c r="F1709" t="s">
        <v>0</v>
      </c>
      <c r="G1709" t="s">
        <v>9936</v>
      </c>
      <c r="H1709">
        <v>0.19</v>
      </c>
      <c r="I1709">
        <v>3.85</v>
      </c>
      <c r="J1709">
        <v>20</v>
      </c>
    </row>
    <row r="1710" spans="1:10" hidden="1" x14ac:dyDescent="0.35">
      <c r="A1710" t="s">
        <v>17378</v>
      </c>
      <c r="B1710">
        <v>141</v>
      </c>
      <c r="C1710">
        <v>70</v>
      </c>
      <c r="D1710">
        <v>1706</v>
      </c>
      <c r="E1710" t="s">
        <v>311</v>
      </c>
      <c r="F1710" t="s">
        <v>3848</v>
      </c>
      <c r="G1710" t="s">
        <v>311</v>
      </c>
      <c r="H1710" t="s">
        <v>311</v>
      </c>
      <c r="I1710" t="s">
        <v>311</v>
      </c>
      <c r="J1710">
        <v>0</v>
      </c>
    </row>
    <row r="1711" spans="1:10" x14ac:dyDescent="0.35">
      <c r="A1711" t="s">
        <v>17379</v>
      </c>
      <c r="B1711">
        <v>62</v>
      </c>
      <c r="C1711">
        <v>69</v>
      </c>
      <c r="D1711">
        <v>1710</v>
      </c>
      <c r="E1711" t="s">
        <v>311</v>
      </c>
      <c r="F1711" t="s">
        <v>0</v>
      </c>
      <c r="G1711" t="s">
        <v>3926</v>
      </c>
      <c r="H1711" t="s">
        <v>311</v>
      </c>
      <c r="I1711" t="s">
        <v>311</v>
      </c>
      <c r="J1711">
        <v>11</v>
      </c>
    </row>
    <row r="1712" spans="1:10" x14ac:dyDescent="0.35">
      <c r="A1712" t="s">
        <v>17380</v>
      </c>
      <c r="B1712">
        <v>68</v>
      </c>
      <c r="C1712">
        <v>69</v>
      </c>
      <c r="D1712">
        <v>1710</v>
      </c>
      <c r="E1712" t="s">
        <v>311</v>
      </c>
      <c r="F1712" t="s">
        <v>0</v>
      </c>
      <c r="G1712" t="s">
        <v>9016</v>
      </c>
      <c r="H1712" t="s">
        <v>311</v>
      </c>
      <c r="I1712" t="s">
        <v>311</v>
      </c>
      <c r="J1712">
        <v>17</v>
      </c>
    </row>
    <row r="1713" spans="1:10" x14ac:dyDescent="0.35">
      <c r="A1713" t="s">
        <v>17381</v>
      </c>
      <c r="B1713">
        <v>63</v>
      </c>
      <c r="C1713">
        <v>69</v>
      </c>
      <c r="D1713">
        <v>1710</v>
      </c>
      <c r="E1713" t="s">
        <v>311</v>
      </c>
      <c r="F1713" t="s">
        <v>0</v>
      </c>
      <c r="G1713" t="s">
        <v>2962</v>
      </c>
      <c r="H1713" t="s">
        <v>311</v>
      </c>
      <c r="I1713" t="s">
        <v>311</v>
      </c>
      <c r="J1713">
        <v>15</v>
      </c>
    </row>
    <row r="1714" spans="1:10" x14ac:dyDescent="0.35">
      <c r="A1714" t="s">
        <v>17382</v>
      </c>
      <c r="B1714">
        <v>117</v>
      </c>
      <c r="C1714">
        <v>69</v>
      </c>
      <c r="D1714">
        <v>1710</v>
      </c>
      <c r="E1714" t="s">
        <v>312</v>
      </c>
      <c r="F1714" t="s">
        <v>0</v>
      </c>
      <c r="G1714" t="s">
        <v>17383</v>
      </c>
      <c r="H1714">
        <v>0.52100000000000002</v>
      </c>
      <c r="I1714">
        <v>25.69</v>
      </c>
      <c r="J1714">
        <v>25</v>
      </c>
    </row>
    <row r="1715" spans="1:10" x14ac:dyDescent="0.35">
      <c r="A1715" t="s">
        <v>17384</v>
      </c>
      <c r="B1715">
        <v>62</v>
      </c>
      <c r="C1715">
        <v>69</v>
      </c>
      <c r="D1715">
        <v>1710</v>
      </c>
      <c r="E1715" t="s">
        <v>311</v>
      </c>
      <c r="F1715" t="s">
        <v>0</v>
      </c>
      <c r="G1715" t="s">
        <v>2596</v>
      </c>
      <c r="H1715" t="s">
        <v>311</v>
      </c>
      <c r="I1715" t="s">
        <v>311</v>
      </c>
      <c r="J1715">
        <v>20</v>
      </c>
    </row>
    <row r="1716" spans="1:10" x14ac:dyDescent="0.35">
      <c r="A1716" t="s">
        <v>17385</v>
      </c>
      <c r="B1716">
        <v>31</v>
      </c>
      <c r="C1716">
        <v>69</v>
      </c>
      <c r="D1716">
        <v>1710</v>
      </c>
      <c r="E1716" t="s">
        <v>311</v>
      </c>
      <c r="F1716" t="s">
        <v>0</v>
      </c>
      <c r="G1716" t="s">
        <v>7560</v>
      </c>
      <c r="H1716" t="s">
        <v>311</v>
      </c>
      <c r="I1716" t="s">
        <v>311</v>
      </c>
      <c r="J1716">
        <v>7</v>
      </c>
    </row>
    <row r="1717" spans="1:10" x14ac:dyDescent="0.35">
      <c r="A1717" t="s">
        <v>17386</v>
      </c>
      <c r="B1717">
        <v>48</v>
      </c>
      <c r="C1717">
        <v>69</v>
      </c>
      <c r="D1717">
        <v>1710</v>
      </c>
      <c r="E1717" t="s">
        <v>311</v>
      </c>
      <c r="F1717" t="s">
        <v>0</v>
      </c>
      <c r="G1717" t="s">
        <v>3026</v>
      </c>
      <c r="H1717" t="s">
        <v>311</v>
      </c>
      <c r="I1717" t="s">
        <v>311</v>
      </c>
      <c r="J1717">
        <v>10</v>
      </c>
    </row>
    <row r="1718" spans="1:10" x14ac:dyDescent="0.35">
      <c r="A1718" t="s">
        <v>17387</v>
      </c>
      <c r="B1718">
        <v>45</v>
      </c>
      <c r="C1718">
        <v>68</v>
      </c>
      <c r="D1718">
        <v>1717</v>
      </c>
      <c r="E1718" t="s">
        <v>311</v>
      </c>
      <c r="F1718" t="s">
        <v>0</v>
      </c>
      <c r="G1718" t="s">
        <v>4022</v>
      </c>
      <c r="H1718" t="s">
        <v>311</v>
      </c>
      <c r="I1718" t="s">
        <v>311</v>
      </c>
      <c r="J1718">
        <v>6</v>
      </c>
    </row>
    <row r="1719" spans="1:10" x14ac:dyDescent="0.35">
      <c r="A1719" t="s">
        <v>17388</v>
      </c>
      <c r="B1719">
        <v>93</v>
      </c>
      <c r="C1719">
        <v>68</v>
      </c>
      <c r="D1719">
        <v>1717</v>
      </c>
      <c r="E1719" t="s">
        <v>311</v>
      </c>
      <c r="F1719" t="s">
        <v>0</v>
      </c>
      <c r="G1719" t="s">
        <v>4219</v>
      </c>
      <c r="H1719" t="s">
        <v>311</v>
      </c>
      <c r="I1719" t="s">
        <v>311</v>
      </c>
      <c r="J1719">
        <v>20</v>
      </c>
    </row>
    <row r="1720" spans="1:10" x14ac:dyDescent="0.35">
      <c r="A1720" t="s">
        <v>17389</v>
      </c>
      <c r="B1720">
        <v>43</v>
      </c>
      <c r="C1720">
        <v>68</v>
      </c>
      <c r="D1720">
        <v>1717</v>
      </c>
      <c r="E1720" t="s">
        <v>334</v>
      </c>
      <c r="F1720" t="s">
        <v>0</v>
      </c>
      <c r="G1720" t="s">
        <v>2100</v>
      </c>
      <c r="H1720">
        <v>0.73</v>
      </c>
      <c r="I1720">
        <v>16.940000000000001</v>
      </c>
      <c r="J1720">
        <v>22</v>
      </c>
    </row>
    <row r="1721" spans="1:10" x14ac:dyDescent="0.35">
      <c r="A1721" t="s">
        <v>17390</v>
      </c>
      <c r="B1721">
        <v>49</v>
      </c>
      <c r="C1721">
        <v>68</v>
      </c>
      <c r="D1721">
        <v>1717</v>
      </c>
      <c r="E1721" t="s">
        <v>311</v>
      </c>
      <c r="F1721" t="s">
        <v>0</v>
      </c>
      <c r="G1721" t="s">
        <v>4347</v>
      </c>
      <c r="H1721" t="s">
        <v>311</v>
      </c>
      <c r="I1721" t="s">
        <v>311</v>
      </c>
      <c r="J1721">
        <v>1</v>
      </c>
    </row>
    <row r="1722" spans="1:10" x14ac:dyDescent="0.35">
      <c r="A1722" t="s">
        <v>17391</v>
      </c>
      <c r="B1722">
        <v>21</v>
      </c>
      <c r="C1722">
        <v>68</v>
      </c>
      <c r="D1722">
        <v>1717</v>
      </c>
      <c r="E1722" t="s">
        <v>334</v>
      </c>
      <c r="F1722" t="s">
        <v>0</v>
      </c>
      <c r="G1722" t="s">
        <v>16930</v>
      </c>
      <c r="H1722">
        <v>1.65</v>
      </c>
      <c r="I1722">
        <v>8.1999999999999993</v>
      </c>
      <c r="J1722">
        <v>1</v>
      </c>
    </row>
    <row r="1723" spans="1:10" x14ac:dyDescent="0.35">
      <c r="A1723" t="s">
        <v>17392</v>
      </c>
      <c r="B1723">
        <v>51</v>
      </c>
      <c r="C1723">
        <v>67</v>
      </c>
      <c r="D1723">
        <v>1722</v>
      </c>
      <c r="E1723" t="s">
        <v>311</v>
      </c>
      <c r="F1723" t="s">
        <v>0</v>
      </c>
      <c r="G1723" t="s">
        <v>14537</v>
      </c>
      <c r="H1723" t="s">
        <v>311</v>
      </c>
      <c r="I1723" t="s">
        <v>311</v>
      </c>
      <c r="J1723">
        <v>35</v>
      </c>
    </row>
    <row r="1724" spans="1:10" x14ac:dyDescent="0.35">
      <c r="A1724" t="s">
        <v>17393</v>
      </c>
      <c r="B1724">
        <v>55</v>
      </c>
      <c r="C1724">
        <v>67</v>
      </c>
      <c r="D1724">
        <v>1722</v>
      </c>
      <c r="E1724" t="s">
        <v>312</v>
      </c>
      <c r="F1724" t="s">
        <v>0</v>
      </c>
      <c r="G1724" t="s">
        <v>9482</v>
      </c>
      <c r="H1724">
        <v>0.93799999999999994</v>
      </c>
      <c r="I1724">
        <v>37.5</v>
      </c>
      <c r="J1724">
        <v>10</v>
      </c>
    </row>
    <row r="1725" spans="1:10" x14ac:dyDescent="0.35">
      <c r="A1725" t="s">
        <v>17394</v>
      </c>
      <c r="B1725">
        <v>76</v>
      </c>
      <c r="C1725">
        <v>67</v>
      </c>
      <c r="D1725">
        <v>1722</v>
      </c>
      <c r="E1725" t="s">
        <v>311</v>
      </c>
      <c r="F1725" t="s">
        <v>0</v>
      </c>
      <c r="G1725" t="s">
        <v>15183</v>
      </c>
      <c r="H1725" t="s">
        <v>311</v>
      </c>
      <c r="I1725" t="s">
        <v>311</v>
      </c>
      <c r="J1725">
        <v>22</v>
      </c>
    </row>
    <row r="1726" spans="1:10" x14ac:dyDescent="0.35">
      <c r="A1726" t="s">
        <v>17395</v>
      </c>
      <c r="B1726">
        <v>64</v>
      </c>
      <c r="C1726">
        <v>67</v>
      </c>
      <c r="D1726">
        <v>1722</v>
      </c>
      <c r="E1726" t="s">
        <v>311</v>
      </c>
      <c r="F1726" t="s">
        <v>0</v>
      </c>
      <c r="G1726" t="s">
        <v>2962</v>
      </c>
      <c r="H1726" t="s">
        <v>311</v>
      </c>
      <c r="I1726" t="s">
        <v>311</v>
      </c>
      <c r="J1726">
        <v>13</v>
      </c>
    </row>
    <row r="1727" spans="1:10" x14ac:dyDescent="0.35">
      <c r="A1727" t="s">
        <v>17396</v>
      </c>
      <c r="B1727">
        <v>66</v>
      </c>
      <c r="C1727">
        <v>67</v>
      </c>
      <c r="D1727">
        <v>1722</v>
      </c>
      <c r="E1727" t="s">
        <v>311</v>
      </c>
      <c r="F1727" t="s">
        <v>0</v>
      </c>
      <c r="G1727" t="s">
        <v>8186</v>
      </c>
      <c r="H1727" t="s">
        <v>311</v>
      </c>
      <c r="I1727" t="s">
        <v>311</v>
      </c>
      <c r="J1727">
        <v>4</v>
      </c>
    </row>
    <row r="1728" spans="1:10" x14ac:dyDescent="0.35">
      <c r="A1728" t="s">
        <v>17397</v>
      </c>
      <c r="B1728">
        <v>57</v>
      </c>
      <c r="C1728">
        <v>66</v>
      </c>
      <c r="D1728">
        <v>1727</v>
      </c>
      <c r="E1728" t="s">
        <v>311</v>
      </c>
      <c r="F1728" t="s">
        <v>0</v>
      </c>
      <c r="G1728" t="s">
        <v>8272</v>
      </c>
      <c r="H1728" t="s">
        <v>311</v>
      </c>
      <c r="I1728" t="s">
        <v>311</v>
      </c>
      <c r="J1728">
        <v>2</v>
      </c>
    </row>
    <row r="1729" spans="1:10" x14ac:dyDescent="0.35">
      <c r="A1729" t="s">
        <v>17398</v>
      </c>
      <c r="B1729">
        <v>46</v>
      </c>
      <c r="C1729">
        <v>66</v>
      </c>
      <c r="D1729">
        <v>1727</v>
      </c>
      <c r="E1729" t="s">
        <v>311</v>
      </c>
      <c r="F1729" t="s">
        <v>0</v>
      </c>
      <c r="G1729" t="s">
        <v>1699</v>
      </c>
      <c r="H1729" t="s">
        <v>311</v>
      </c>
      <c r="I1729" t="s">
        <v>311</v>
      </c>
      <c r="J1729">
        <v>46</v>
      </c>
    </row>
    <row r="1730" spans="1:10" x14ac:dyDescent="0.35">
      <c r="A1730" t="s">
        <v>17399</v>
      </c>
      <c r="B1730">
        <v>46</v>
      </c>
      <c r="C1730">
        <v>66</v>
      </c>
      <c r="D1730">
        <v>1727</v>
      </c>
      <c r="E1730" t="s">
        <v>311</v>
      </c>
      <c r="F1730" t="s">
        <v>0</v>
      </c>
      <c r="G1730" t="s">
        <v>2983</v>
      </c>
      <c r="H1730" t="s">
        <v>311</v>
      </c>
      <c r="I1730" t="s">
        <v>311</v>
      </c>
      <c r="J1730">
        <v>3</v>
      </c>
    </row>
    <row r="1731" spans="1:10" x14ac:dyDescent="0.35">
      <c r="A1731" t="s">
        <v>17400</v>
      </c>
      <c r="B1731">
        <v>66</v>
      </c>
      <c r="C1731">
        <v>66</v>
      </c>
      <c r="D1731">
        <v>1727</v>
      </c>
      <c r="E1731" t="s">
        <v>311</v>
      </c>
      <c r="F1731" t="s">
        <v>0</v>
      </c>
      <c r="G1731" t="s">
        <v>8272</v>
      </c>
      <c r="H1731" t="s">
        <v>311</v>
      </c>
      <c r="I1731" t="s">
        <v>311</v>
      </c>
      <c r="J1731">
        <v>12</v>
      </c>
    </row>
    <row r="1732" spans="1:10" x14ac:dyDescent="0.35">
      <c r="A1732" t="s">
        <v>17401</v>
      </c>
      <c r="B1732">
        <v>82</v>
      </c>
      <c r="C1732">
        <v>66</v>
      </c>
      <c r="D1732">
        <v>1727</v>
      </c>
      <c r="E1732" t="s">
        <v>311</v>
      </c>
      <c r="F1732" t="s">
        <v>0</v>
      </c>
      <c r="G1732" t="s">
        <v>4022</v>
      </c>
      <c r="H1732" t="s">
        <v>311</v>
      </c>
      <c r="I1732" t="s">
        <v>311</v>
      </c>
      <c r="J1732">
        <v>15</v>
      </c>
    </row>
    <row r="1733" spans="1:10" x14ac:dyDescent="0.35">
      <c r="A1733" t="s">
        <v>17402</v>
      </c>
      <c r="B1733">
        <v>235</v>
      </c>
      <c r="C1733">
        <v>66</v>
      </c>
      <c r="D1733">
        <v>1727</v>
      </c>
      <c r="E1733" t="s">
        <v>311</v>
      </c>
      <c r="F1733" t="s">
        <v>0</v>
      </c>
      <c r="G1733" t="s">
        <v>17403</v>
      </c>
      <c r="H1733" t="s">
        <v>311</v>
      </c>
      <c r="I1733" t="s">
        <v>311</v>
      </c>
      <c r="J1733">
        <v>45</v>
      </c>
    </row>
    <row r="1734" spans="1:10" x14ac:dyDescent="0.35">
      <c r="A1734" t="s">
        <v>17404</v>
      </c>
      <c r="B1734">
        <v>24</v>
      </c>
      <c r="C1734">
        <v>66</v>
      </c>
      <c r="D1734">
        <v>1727</v>
      </c>
      <c r="E1734" t="s">
        <v>311</v>
      </c>
      <c r="F1734" t="s">
        <v>0</v>
      </c>
      <c r="G1734" t="s">
        <v>3819</v>
      </c>
      <c r="H1734" t="s">
        <v>311</v>
      </c>
      <c r="I1734" t="s">
        <v>311</v>
      </c>
      <c r="J1734">
        <v>3</v>
      </c>
    </row>
    <row r="1735" spans="1:10" x14ac:dyDescent="0.35">
      <c r="A1735" t="s">
        <v>17405</v>
      </c>
      <c r="B1735">
        <v>154</v>
      </c>
      <c r="C1735">
        <v>65</v>
      </c>
      <c r="D1735">
        <v>1734</v>
      </c>
      <c r="E1735" t="s">
        <v>311</v>
      </c>
      <c r="F1735" t="s">
        <v>0</v>
      </c>
      <c r="G1735" t="s">
        <v>9016</v>
      </c>
      <c r="H1735" t="s">
        <v>311</v>
      </c>
      <c r="I1735" t="s">
        <v>311</v>
      </c>
      <c r="J1735">
        <v>22</v>
      </c>
    </row>
    <row r="1736" spans="1:10" x14ac:dyDescent="0.35">
      <c r="A1736" t="s">
        <v>17406</v>
      </c>
      <c r="B1736">
        <v>47</v>
      </c>
      <c r="C1736">
        <v>65</v>
      </c>
      <c r="D1736">
        <v>1734</v>
      </c>
      <c r="E1736" t="s">
        <v>311</v>
      </c>
      <c r="F1736" t="s">
        <v>0</v>
      </c>
      <c r="G1736" t="s">
        <v>2962</v>
      </c>
      <c r="H1736" t="s">
        <v>311</v>
      </c>
      <c r="I1736" t="s">
        <v>311</v>
      </c>
      <c r="J1736">
        <v>11</v>
      </c>
    </row>
    <row r="1737" spans="1:10" x14ac:dyDescent="0.35">
      <c r="A1737" t="s">
        <v>17407</v>
      </c>
      <c r="B1737">
        <v>27</v>
      </c>
      <c r="C1737">
        <v>65</v>
      </c>
      <c r="D1737">
        <v>1734</v>
      </c>
      <c r="E1737" t="s">
        <v>311</v>
      </c>
      <c r="F1737" t="s">
        <v>0</v>
      </c>
      <c r="G1737" t="s">
        <v>7281</v>
      </c>
      <c r="H1737" t="s">
        <v>311</v>
      </c>
      <c r="I1737" t="s">
        <v>311</v>
      </c>
      <c r="J1737">
        <v>8</v>
      </c>
    </row>
    <row r="1738" spans="1:10" x14ac:dyDescent="0.35">
      <c r="A1738" t="s">
        <v>17408</v>
      </c>
      <c r="B1738">
        <v>34</v>
      </c>
      <c r="C1738">
        <v>65</v>
      </c>
      <c r="D1738">
        <v>1734</v>
      </c>
      <c r="E1738" t="s">
        <v>311</v>
      </c>
      <c r="F1738" t="s">
        <v>0</v>
      </c>
      <c r="G1738" t="s">
        <v>2972</v>
      </c>
      <c r="H1738" t="s">
        <v>311</v>
      </c>
      <c r="I1738" t="s">
        <v>311</v>
      </c>
      <c r="J1738">
        <v>1</v>
      </c>
    </row>
    <row r="1739" spans="1:10" x14ac:dyDescent="0.35">
      <c r="A1739" t="s">
        <v>17409</v>
      </c>
      <c r="B1739">
        <v>74</v>
      </c>
      <c r="C1739">
        <v>64</v>
      </c>
      <c r="D1739">
        <v>1738</v>
      </c>
      <c r="E1739" t="s">
        <v>311</v>
      </c>
      <c r="F1739" t="s">
        <v>0</v>
      </c>
      <c r="G1739" t="s">
        <v>10944</v>
      </c>
      <c r="H1739" t="s">
        <v>311</v>
      </c>
      <c r="I1739" t="s">
        <v>311</v>
      </c>
      <c r="J1739">
        <v>21</v>
      </c>
    </row>
    <row r="1740" spans="1:10" x14ac:dyDescent="0.35">
      <c r="A1740" t="s">
        <v>17410</v>
      </c>
      <c r="B1740">
        <v>59</v>
      </c>
      <c r="C1740">
        <v>64</v>
      </c>
      <c r="D1740">
        <v>1738</v>
      </c>
      <c r="E1740" t="s">
        <v>311</v>
      </c>
      <c r="F1740" t="s">
        <v>0</v>
      </c>
      <c r="G1740" t="s">
        <v>2801</v>
      </c>
      <c r="H1740" t="s">
        <v>311</v>
      </c>
      <c r="I1740" t="s">
        <v>311</v>
      </c>
      <c r="J1740">
        <v>7</v>
      </c>
    </row>
    <row r="1741" spans="1:10" x14ac:dyDescent="0.35">
      <c r="A1741" t="s">
        <v>17411</v>
      </c>
      <c r="B1741">
        <v>126</v>
      </c>
      <c r="C1741">
        <v>64</v>
      </c>
      <c r="D1741">
        <v>1738</v>
      </c>
      <c r="E1741" t="s">
        <v>311</v>
      </c>
      <c r="F1741" t="s">
        <v>0</v>
      </c>
      <c r="G1741" t="s">
        <v>10944</v>
      </c>
      <c r="H1741" t="s">
        <v>311</v>
      </c>
      <c r="I1741" t="s">
        <v>311</v>
      </c>
      <c r="J1741">
        <v>17</v>
      </c>
    </row>
    <row r="1742" spans="1:10" x14ac:dyDescent="0.35">
      <c r="A1742" t="s">
        <v>17412</v>
      </c>
      <c r="B1742">
        <v>35</v>
      </c>
      <c r="C1742">
        <v>64</v>
      </c>
      <c r="D1742">
        <v>1738</v>
      </c>
      <c r="E1742" t="s">
        <v>311</v>
      </c>
      <c r="F1742" t="s">
        <v>0</v>
      </c>
      <c r="G1742" t="s">
        <v>2883</v>
      </c>
      <c r="H1742" t="s">
        <v>311</v>
      </c>
      <c r="I1742" t="s">
        <v>311</v>
      </c>
      <c r="J1742">
        <v>35</v>
      </c>
    </row>
    <row r="1743" spans="1:10" x14ac:dyDescent="0.35">
      <c r="A1743" t="s">
        <v>17413</v>
      </c>
      <c r="B1743">
        <v>86</v>
      </c>
      <c r="C1743">
        <v>64</v>
      </c>
      <c r="D1743">
        <v>1738</v>
      </c>
      <c r="E1743" t="s">
        <v>311</v>
      </c>
      <c r="F1743" t="s">
        <v>0</v>
      </c>
      <c r="G1743" t="s">
        <v>15083</v>
      </c>
      <c r="H1743" t="s">
        <v>311</v>
      </c>
      <c r="I1743" t="s">
        <v>311</v>
      </c>
      <c r="J1743">
        <v>23</v>
      </c>
    </row>
    <row r="1744" spans="1:10" x14ac:dyDescent="0.35">
      <c r="A1744" t="s">
        <v>17414</v>
      </c>
      <c r="B1744">
        <v>32</v>
      </c>
      <c r="C1744">
        <v>64</v>
      </c>
      <c r="D1744">
        <v>1738</v>
      </c>
      <c r="E1744" t="s">
        <v>311</v>
      </c>
      <c r="F1744" t="s">
        <v>0</v>
      </c>
      <c r="G1744" t="s">
        <v>2053</v>
      </c>
      <c r="H1744" t="s">
        <v>311</v>
      </c>
      <c r="I1744" t="s">
        <v>311</v>
      </c>
      <c r="J1744">
        <v>6</v>
      </c>
    </row>
    <row r="1745" spans="1:10" x14ac:dyDescent="0.35">
      <c r="A1745" t="s">
        <v>17415</v>
      </c>
      <c r="B1745">
        <v>30</v>
      </c>
      <c r="C1745">
        <v>64</v>
      </c>
      <c r="D1745">
        <v>1738</v>
      </c>
      <c r="E1745" t="s">
        <v>311</v>
      </c>
      <c r="F1745" t="s">
        <v>0</v>
      </c>
      <c r="G1745" t="s">
        <v>1819</v>
      </c>
      <c r="H1745" t="s">
        <v>311</v>
      </c>
      <c r="I1745" t="s">
        <v>311</v>
      </c>
      <c r="J1745">
        <v>10</v>
      </c>
    </row>
    <row r="1746" spans="1:10" x14ac:dyDescent="0.35">
      <c r="A1746" t="s">
        <v>17416</v>
      </c>
      <c r="B1746">
        <v>33</v>
      </c>
      <c r="C1746">
        <v>63</v>
      </c>
      <c r="D1746">
        <v>1745</v>
      </c>
      <c r="E1746" t="s">
        <v>312</v>
      </c>
      <c r="F1746" t="s">
        <v>0</v>
      </c>
      <c r="G1746" t="s">
        <v>17417</v>
      </c>
      <c r="H1746">
        <v>1.4850000000000001</v>
      </c>
      <c r="I1746">
        <v>33.42</v>
      </c>
      <c r="J1746">
        <v>6</v>
      </c>
    </row>
    <row r="1747" spans="1:10" x14ac:dyDescent="0.35">
      <c r="A1747" t="s">
        <v>17418</v>
      </c>
      <c r="B1747">
        <v>38</v>
      </c>
      <c r="C1747">
        <v>63</v>
      </c>
      <c r="D1747">
        <v>1745</v>
      </c>
      <c r="E1747" t="s">
        <v>311</v>
      </c>
      <c r="F1747" t="s">
        <v>0</v>
      </c>
      <c r="G1747" t="s">
        <v>4219</v>
      </c>
      <c r="H1747" t="s">
        <v>311</v>
      </c>
      <c r="I1747" t="s">
        <v>311</v>
      </c>
      <c r="J1747">
        <v>13</v>
      </c>
    </row>
    <row r="1748" spans="1:10" x14ac:dyDescent="0.35">
      <c r="A1748" t="s">
        <v>17419</v>
      </c>
      <c r="B1748">
        <v>65</v>
      </c>
      <c r="C1748">
        <v>63</v>
      </c>
      <c r="D1748">
        <v>1745</v>
      </c>
      <c r="E1748" t="s">
        <v>311</v>
      </c>
      <c r="F1748" t="s">
        <v>0</v>
      </c>
      <c r="G1748" t="s">
        <v>311</v>
      </c>
      <c r="H1748" t="s">
        <v>311</v>
      </c>
      <c r="I1748" t="s">
        <v>311</v>
      </c>
      <c r="J1748">
        <v>0</v>
      </c>
    </row>
    <row r="1749" spans="1:10" x14ac:dyDescent="0.35">
      <c r="A1749" t="s">
        <v>17420</v>
      </c>
      <c r="B1749">
        <v>45</v>
      </c>
      <c r="C1749">
        <v>62</v>
      </c>
      <c r="D1749">
        <v>1748</v>
      </c>
      <c r="E1749" t="s">
        <v>334</v>
      </c>
      <c r="F1749" t="s">
        <v>0</v>
      </c>
      <c r="G1749" t="s">
        <v>14801</v>
      </c>
      <c r="H1749">
        <v>0.872</v>
      </c>
      <c r="I1749">
        <v>18.25</v>
      </c>
      <c r="J1749">
        <v>45</v>
      </c>
    </row>
    <row r="1750" spans="1:10" x14ac:dyDescent="0.35">
      <c r="A1750" t="s">
        <v>17421</v>
      </c>
      <c r="B1750">
        <v>78</v>
      </c>
      <c r="C1750">
        <v>62</v>
      </c>
      <c r="D1750">
        <v>1748</v>
      </c>
      <c r="E1750" t="s">
        <v>311</v>
      </c>
      <c r="F1750" t="s">
        <v>0</v>
      </c>
      <c r="G1750" t="s">
        <v>14900</v>
      </c>
      <c r="H1750" t="s">
        <v>311</v>
      </c>
      <c r="I1750" t="s">
        <v>311</v>
      </c>
      <c r="J1750">
        <v>12</v>
      </c>
    </row>
    <row r="1751" spans="1:10" hidden="1" x14ac:dyDescent="0.35">
      <c r="A1751" t="s">
        <v>17422</v>
      </c>
      <c r="B1751">
        <v>29</v>
      </c>
      <c r="C1751">
        <v>61</v>
      </c>
      <c r="D1751">
        <v>1750</v>
      </c>
      <c r="E1751" t="s">
        <v>311</v>
      </c>
      <c r="F1751" t="s">
        <v>3848</v>
      </c>
      <c r="G1751" t="s">
        <v>311</v>
      </c>
      <c r="H1751" t="s">
        <v>311</v>
      </c>
      <c r="I1751" t="s">
        <v>311</v>
      </c>
      <c r="J1751">
        <v>0</v>
      </c>
    </row>
    <row r="1752" spans="1:10" x14ac:dyDescent="0.35">
      <c r="A1752" t="s">
        <v>17423</v>
      </c>
      <c r="B1752">
        <v>45</v>
      </c>
      <c r="C1752">
        <v>61</v>
      </c>
      <c r="D1752">
        <v>1750</v>
      </c>
      <c r="E1752" t="s">
        <v>311</v>
      </c>
      <c r="F1752" t="s">
        <v>0</v>
      </c>
      <c r="G1752" t="s">
        <v>8272</v>
      </c>
      <c r="H1752" t="s">
        <v>311</v>
      </c>
      <c r="I1752" t="s">
        <v>311</v>
      </c>
      <c r="J1752">
        <v>19</v>
      </c>
    </row>
    <row r="1753" spans="1:10" x14ac:dyDescent="0.35">
      <c r="A1753" t="s">
        <v>17424</v>
      </c>
      <c r="B1753">
        <v>56</v>
      </c>
      <c r="C1753">
        <v>61</v>
      </c>
      <c r="D1753">
        <v>1750</v>
      </c>
      <c r="E1753" t="s">
        <v>311</v>
      </c>
      <c r="F1753" t="s">
        <v>0</v>
      </c>
      <c r="G1753" t="s">
        <v>2502</v>
      </c>
      <c r="H1753" t="s">
        <v>311</v>
      </c>
      <c r="I1753" t="s">
        <v>311</v>
      </c>
      <c r="J1753">
        <v>14</v>
      </c>
    </row>
    <row r="1754" spans="1:10" x14ac:dyDescent="0.35">
      <c r="A1754" t="s">
        <v>17425</v>
      </c>
      <c r="B1754">
        <v>46</v>
      </c>
      <c r="C1754">
        <v>61</v>
      </c>
      <c r="D1754">
        <v>1750</v>
      </c>
      <c r="E1754" t="s">
        <v>311</v>
      </c>
      <c r="F1754" t="s">
        <v>0</v>
      </c>
      <c r="G1754" t="s">
        <v>15083</v>
      </c>
      <c r="H1754" t="s">
        <v>311</v>
      </c>
      <c r="I1754" t="s">
        <v>311</v>
      </c>
      <c r="J1754">
        <v>8</v>
      </c>
    </row>
    <row r="1755" spans="1:10" x14ac:dyDescent="0.35">
      <c r="A1755" t="s">
        <v>17426</v>
      </c>
      <c r="B1755">
        <v>45</v>
      </c>
      <c r="C1755">
        <v>61</v>
      </c>
      <c r="D1755">
        <v>1750</v>
      </c>
      <c r="E1755" t="s">
        <v>311</v>
      </c>
      <c r="F1755" t="s">
        <v>0</v>
      </c>
      <c r="G1755" t="s">
        <v>2675</v>
      </c>
      <c r="H1755" t="s">
        <v>311</v>
      </c>
      <c r="I1755" t="s">
        <v>311</v>
      </c>
      <c r="J1755">
        <v>13</v>
      </c>
    </row>
    <row r="1756" spans="1:10" x14ac:dyDescent="0.35">
      <c r="A1756" t="s">
        <v>17427</v>
      </c>
      <c r="B1756">
        <v>19</v>
      </c>
      <c r="C1756">
        <v>61</v>
      </c>
      <c r="D1756">
        <v>1750</v>
      </c>
      <c r="E1756" t="s">
        <v>319</v>
      </c>
      <c r="F1756" t="s">
        <v>0</v>
      </c>
      <c r="G1756" t="s">
        <v>3594</v>
      </c>
      <c r="H1756">
        <v>2.5630000000000002</v>
      </c>
      <c r="I1756">
        <v>81.53</v>
      </c>
      <c r="J1756">
        <v>1</v>
      </c>
    </row>
    <row r="1757" spans="1:10" x14ac:dyDescent="0.35">
      <c r="A1757" t="s">
        <v>17428</v>
      </c>
      <c r="B1757">
        <v>77</v>
      </c>
      <c r="C1757">
        <v>61</v>
      </c>
      <c r="D1757">
        <v>1750</v>
      </c>
      <c r="E1757" t="s">
        <v>312</v>
      </c>
      <c r="F1757" t="s">
        <v>0</v>
      </c>
      <c r="G1757" t="s">
        <v>4425</v>
      </c>
      <c r="H1757">
        <v>0.74399999999999999</v>
      </c>
      <c r="I1757">
        <v>16.170000000000002</v>
      </c>
      <c r="J1757">
        <v>20</v>
      </c>
    </row>
    <row r="1758" spans="1:10" x14ac:dyDescent="0.35">
      <c r="A1758" t="s">
        <v>17429</v>
      </c>
      <c r="B1758">
        <v>40</v>
      </c>
      <c r="C1758">
        <v>60</v>
      </c>
      <c r="D1758">
        <v>1757</v>
      </c>
      <c r="E1758" t="s">
        <v>311</v>
      </c>
      <c r="F1758" t="s">
        <v>0</v>
      </c>
      <c r="G1758" t="s">
        <v>4347</v>
      </c>
      <c r="H1758" t="s">
        <v>311</v>
      </c>
      <c r="I1758" t="s">
        <v>311</v>
      </c>
      <c r="J1758">
        <v>5</v>
      </c>
    </row>
    <row r="1759" spans="1:10" x14ac:dyDescent="0.35">
      <c r="A1759" t="s">
        <v>17430</v>
      </c>
      <c r="B1759">
        <v>34</v>
      </c>
      <c r="C1759">
        <v>60</v>
      </c>
      <c r="D1759">
        <v>1757</v>
      </c>
      <c r="E1759" t="s">
        <v>311</v>
      </c>
      <c r="F1759" t="s">
        <v>0</v>
      </c>
      <c r="G1759" t="s">
        <v>4090</v>
      </c>
      <c r="H1759" t="s">
        <v>311</v>
      </c>
      <c r="I1759" t="s">
        <v>311</v>
      </c>
      <c r="J1759">
        <v>4</v>
      </c>
    </row>
    <row r="1760" spans="1:10" x14ac:dyDescent="0.35">
      <c r="A1760" t="s">
        <v>17431</v>
      </c>
      <c r="B1760">
        <v>89</v>
      </c>
      <c r="C1760">
        <v>60</v>
      </c>
      <c r="D1760">
        <v>1757</v>
      </c>
      <c r="E1760" t="s">
        <v>311</v>
      </c>
      <c r="F1760" t="s">
        <v>0</v>
      </c>
      <c r="G1760" t="s">
        <v>9482</v>
      </c>
      <c r="H1760" t="s">
        <v>311</v>
      </c>
      <c r="I1760" t="s">
        <v>311</v>
      </c>
      <c r="J1760">
        <v>11</v>
      </c>
    </row>
    <row r="1761" spans="1:10" x14ac:dyDescent="0.35">
      <c r="A1761" t="s">
        <v>17432</v>
      </c>
      <c r="B1761">
        <v>27</v>
      </c>
      <c r="C1761">
        <v>59</v>
      </c>
      <c r="D1761">
        <v>1760</v>
      </c>
      <c r="E1761" t="s">
        <v>334</v>
      </c>
      <c r="F1761" t="s">
        <v>0</v>
      </c>
      <c r="G1761" t="s">
        <v>2592</v>
      </c>
      <c r="H1761">
        <v>0.92300000000000004</v>
      </c>
      <c r="I1761">
        <v>11.22</v>
      </c>
      <c r="J1761">
        <v>2</v>
      </c>
    </row>
    <row r="1762" spans="1:10" hidden="1" x14ac:dyDescent="0.35">
      <c r="A1762" t="s">
        <v>17433</v>
      </c>
      <c r="B1762">
        <v>103</v>
      </c>
      <c r="C1762">
        <v>59</v>
      </c>
      <c r="D1762">
        <v>1760</v>
      </c>
      <c r="E1762" t="s">
        <v>311</v>
      </c>
      <c r="F1762" t="s">
        <v>2692</v>
      </c>
      <c r="G1762" t="s">
        <v>311</v>
      </c>
      <c r="H1762" t="s">
        <v>311</v>
      </c>
      <c r="I1762" t="s">
        <v>311</v>
      </c>
      <c r="J1762">
        <v>0</v>
      </c>
    </row>
    <row r="1763" spans="1:10" x14ac:dyDescent="0.35">
      <c r="A1763" t="s">
        <v>17434</v>
      </c>
      <c r="B1763">
        <v>49</v>
      </c>
      <c r="C1763">
        <v>59</v>
      </c>
      <c r="D1763">
        <v>1760</v>
      </c>
      <c r="E1763" t="s">
        <v>311</v>
      </c>
      <c r="F1763" t="s">
        <v>0</v>
      </c>
      <c r="G1763" t="s">
        <v>8186</v>
      </c>
      <c r="H1763" t="s">
        <v>311</v>
      </c>
      <c r="I1763" t="s">
        <v>311</v>
      </c>
      <c r="J1763">
        <v>4</v>
      </c>
    </row>
    <row r="1764" spans="1:10" x14ac:dyDescent="0.35">
      <c r="A1764" t="s">
        <v>17435</v>
      </c>
      <c r="B1764">
        <v>43</v>
      </c>
      <c r="C1764">
        <v>59</v>
      </c>
      <c r="D1764">
        <v>1760</v>
      </c>
      <c r="E1764" t="s">
        <v>311</v>
      </c>
      <c r="F1764" t="s">
        <v>0</v>
      </c>
      <c r="G1764" t="s">
        <v>4219</v>
      </c>
      <c r="H1764" t="s">
        <v>311</v>
      </c>
      <c r="I1764" t="s">
        <v>311</v>
      </c>
      <c r="J1764">
        <v>8</v>
      </c>
    </row>
    <row r="1765" spans="1:10" x14ac:dyDescent="0.35">
      <c r="A1765" t="s">
        <v>17436</v>
      </c>
      <c r="B1765">
        <v>33</v>
      </c>
      <c r="C1765">
        <v>59</v>
      </c>
      <c r="D1765">
        <v>1760</v>
      </c>
      <c r="E1765" t="s">
        <v>328</v>
      </c>
      <c r="F1765" t="s">
        <v>0</v>
      </c>
      <c r="G1765" t="s">
        <v>14537</v>
      </c>
      <c r="H1765">
        <v>2.3849999999999998</v>
      </c>
      <c r="I1765">
        <v>51.92</v>
      </c>
      <c r="J1765">
        <v>11</v>
      </c>
    </row>
    <row r="1766" spans="1:10" x14ac:dyDescent="0.35">
      <c r="A1766" t="s">
        <v>17437</v>
      </c>
      <c r="B1766">
        <v>25</v>
      </c>
      <c r="C1766">
        <v>58</v>
      </c>
      <c r="D1766">
        <v>1765</v>
      </c>
      <c r="E1766" t="s">
        <v>311</v>
      </c>
      <c r="F1766" t="s">
        <v>0</v>
      </c>
      <c r="G1766" t="s">
        <v>10944</v>
      </c>
      <c r="H1766" t="s">
        <v>311</v>
      </c>
      <c r="I1766" t="s">
        <v>311</v>
      </c>
      <c r="J1766">
        <v>9</v>
      </c>
    </row>
    <row r="1767" spans="1:10" x14ac:dyDescent="0.35">
      <c r="A1767" t="s">
        <v>17438</v>
      </c>
      <c r="B1767">
        <v>55</v>
      </c>
      <c r="C1767">
        <v>58</v>
      </c>
      <c r="D1767">
        <v>1765</v>
      </c>
      <c r="E1767" t="s">
        <v>334</v>
      </c>
      <c r="F1767" t="s">
        <v>0</v>
      </c>
      <c r="G1767" t="s">
        <v>6894</v>
      </c>
      <c r="H1767">
        <v>1.08</v>
      </c>
      <c r="I1767">
        <v>9.6999999999999993</v>
      </c>
      <c r="J1767">
        <v>4</v>
      </c>
    </row>
    <row r="1768" spans="1:10" x14ac:dyDescent="0.35">
      <c r="A1768" t="s">
        <v>17439</v>
      </c>
      <c r="B1768">
        <v>21</v>
      </c>
      <c r="C1768">
        <v>58</v>
      </c>
      <c r="D1768">
        <v>1765</v>
      </c>
      <c r="E1768" t="s">
        <v>311</v>
      </c>
      <c r="F1768" t="s">
        <v>0</v>
      </c>
      <c r="G1768" t="s">
        <v>6069</v>
      </c>
      <c r="H1768" t="s">
        <v>311</v>
      </c>
      <c r="I1768" t="s">
        <v>311</v>
      </c>
      <c r="J1768">
        <v>9</v>
      </c>
    </row>
    <row r="1769" spans="1:10" x14ac:dyDescent="0.35">
      <c r="A1769" t="s">
        <v>17440</v>
      </c>
      <c r="B1769">
        <v>49</v>
      </c>
      <c r="C1769">
        <v>58</v>
      </c>
      <c r="D1769">
        <v>1765</v>
      </c>
      <c r="E1769" t="s">
        <v>311</v>
      </c>
      <c r="F1769" t="s">
        <v>0</v>
      </c>
      <c r="G1769" t="s">
        <v>4921</v>
      </c>
      <c r="H1769" t="s">
        <v>311</v>
      </c>
      <c r="I1769" t="s">
        <v>311</v>
      </c>
      <c r="J1769">
        <v>10</v>
      </c>
    </row>
    <row r="1770" spans="1:10" x14ac:dyDescent="0.35">
      <c r="A1770" t="s">
        <v>17441</v>
      </c>
      <c r="B1770">
        <v>199</v>
      </c>
      <c r="C1770">
        <v>58</v>
      </c>
      <c r="D1770">
        <v>1765</v>
      </c>
      <c r="E1770" t="s">
        <v>334</v>
      </c>
      <c r="F1770" t="s">
        <v>0</v>
      </c>
      <c r="G1770" t="s">
        <v>11337</v>
      </c>
      <c r="H1770">
        <v>0.35899999999999999</v>
      </c>
      <c r="I1770">
        <v>8.93</v>
      </c>
      <c r="J1770">
        <v>22</v>
      </c>
    </row>
    <row r="1771" spans="1:10" x14ac:dyDescent="0.35">
      <c r="A1771" t="s">
        <v>17442</v>
      </c>
      <c r="B1771">
        <v>69</v>
      </c>
      <c r="C1771">
        <v>58</v>
      </c>
      <c r="D1771">
        <v>1765</v>
      </c>
      <c r="E1771" t="s">
        <v>311</v>
      </c>
      <c r="F1771" t="s">
        <v>0</v>
      </c>
      <c r="G1771" t="s">
        <v>3788</v>
      </c>
      <c r="H1771" t="s">
        <v>311</v>
      </c>
      <c r="I1771" t="s">
        <v>311</v>
      </c>
      <c r="J1771">
        <v>11</v>
      </c>
    </row>
    <row r="1772" spans="1:10" x14ac:dyDescent="0.35">
      <c r="A1772" t="s">
        <v>17443</v>
      </c>
      <c r="B1772">
        <v>62</v>
      </c>
      <c r="C1772">
        <v>57</v>
      </c>
      <c r="D1772">
        <v>1771</v>
      </c>
      <c r="E1772" t="s">
        <v>311</v>
      </c>
      <c r="F1772" t="s">
        <v>0</v>
      </c>
      <c r="G1772" t="s">
        <v>9579</v>
      </c>
      <c r="H1772" t="s">
        <v>311</v>
      </c>
      <c r="I1772" t="s">
        <v>311</v>
      </c>
      <c r="J1772">
        <v>11</v>
      </c>
    </row>
    <row r="1773" spans="1:10" x14ac:dyDescent="0.35">
      <c r="A1773" t="s">
        <v>17444</v>
      </c>
      <c r="B1773">
        <v>56</v>
      </c>
      <c r="C1773">
        <v>57</v>
      </c>
      <c r="D1773">
        <v>1771</v>
      </c>
      <c r="E1773" t="s">
        <v>311</v>
      </c>
      <c r="F1773" t="s">
        <v>0</v>
      </c>
      <c r="G1773" t="s">
        <v>16058</v>
      </c>
      <c r="H1773" t="s">
        <v>311</v>
      </c>
      <c r="I1773" t="s">
        <v>311</v>
      </c>
      <c r="J1773">
        <v>26</v>
      </c>
    </row>
    <row r="1774" spans="1:10" hidden="1" x14ac:dyDescent="0.35">
      <c r="A1774" t="s">
        <v>17445</v>
      </c>
      <c r="B1774">
        <v>56</v>
      </c>
      <c r="C1774">
        <v>57</v>
      </c>
      <c r="D1774">
        <v>1771</v>
      </c>
      <c r="E1774" t="s">
        <v>311</v>
      </c>
      <c r="F1774" t="s">
        <v>3848</v>
      </c>
      <c r="G1774" t="s">
        <v>311</v>
      </c>
      <c r="H1774" t="s">
        <v>311</v>
      </c>
      <c r="I1774" t="s">
        <v>311</v>
      </c>
      <c r="J1774">
        <v>0</v>
      </c>
    </row>
    <row r="1775" spans="1:10" x14ac:dyDescent="0.35">
      <c r="A1775" t="s">
        <v>17446</v>
      </c>
      <c r="B1775">
        <v>20</v>
      </c>
      <c r="C1775">
        <v>57</v>
      </c>
      <c r="D1775">
        <v>1771</v>
      </c>
      <c r="E1775" t="s">
        <v>311</v>
      </c>
      <c r="F1775" t="s">
        <v>0</v>
      </c>
      <c r="G1775" t="s">
        <v>8182</v>
      </c>
      <c r="H1775" t="s">
        <v>311</v>
      </c>
      <c r="I1775" t="s">
        <v>311</v>
      </c>
      <c r="J1775">
        <v>20</v>
      </c>
    </row>
    <row r="1776" spans="1:10" x14ac:dyDescent="0.35">
      <c r="A1776" t="s">
        <v>17447</v>
      </c>
      <c r="B1776">
        <v>43</v>
      </c>
      <c r="C1776">
        <v>57</v>
      </c>
      <c r="D1776">
        <v>1771</v>
      </c>
      <c r="E1776" t="s">
        <v>334</v>
      </c>
      <c r="F1776" t="s">
        <v>0</v>
      </c>
      <c r="G1776" t="s">
        <v>17448</v>
      </c>
      <c r="H1776">
        <v>0.65800000000000003</v>
      </c>
      <c r="I1776">
        <v>6.02</v>
      </c>
      <c r="J1776">
        <v>15</v>
      </c>
    </row>
    <row r="1777" spans="1:10" x14ac:dyDescent="0.35">
      <c r="A1777" t="s">
        <v>17449</v>
      </c>
      <c r="B1777">
        <v>138</v>
      </c>
      <c r="C1777">
        <v>57</v>
      </c>
      <c r="D1777">
        <v>1771</v>
      </c>
      <c r="E1777" t="s">
        <v>311</v>
      </c>
      <c r="F1777" t="s">
        <v>0</v>
      </c>
      <c r="G1777" t="s">
        <v>9233</v>
      </c>
      <c r="H1777" t="s">
        <v>311</v>
      </c>
      <c r="I1777" t="s">
        <v>311</v>
      </c>
      <c r="J1777">
        <v>31</v>
      </c>
    </row>
    <row r="1778" spans="1:10" x14ac:dyDescent="0.35">
      <c r="A1778" t="s">
        <v>17450</v>
      </c>
      <c r="B1778">
        <v>48</v>
      </c>
      <c r="C1778">
        <v>57</v>
      </c>
      <c r="D1778">
        <v>1771</v>
      </c>
      <c r="E1778" t="s">
        <v>311</v>
      </c>
      <c r="F1778" t="s">
        <v>0</v>
      </c>
      <c r="G1778" t="s">
        <v>3026</v>
      </c>
      <c r="H1778" t="s">
        <v>311</v>
      </c>
      <c r="I1778" t="s">
        <v>311</v>
      </c>
      <c r="J1778">
        <v>24</v>
      </c>
    </row>
    <row r="1779" spans="1:10" x14ac:dyDescent="0.35">
      <c r="A1779" t="s">
        <v>17451</v>
      </c>
      <c r="B1779">
        <v>41</v>
      </c>
      <c r="C1779">
        <v>56</v>
      </c>
      <c r="D1779">
        <v>1778</v>
      </c>
      <c r="E1779" t="s">
        <v>311</v>
      </c>
      <c r="F1779" t="s">
        <v>0</v>
      </c>
      <c r="G1779" t="s">
        <v>8272</v>
      </c>
      <c r="H1779" t="s">
        <v>311</v>
      </c>
      <c r="I1779" t="s">
        <v>311</v>
      </c>
      <c r="J1779">
        <v>11</v>
      </c>
    </row>
    <row r="1780" spans="1:10" x14ac:dyDescent="0.35">
      <c r="A1780" t="s">
        <v>17452</v>
      </c>
      <c r="B1780">
        <v>323</v>
      </c>
      <c r="C1780">
        <v>56</v>
      </c>
      <c r="D1780">
        <v>1778</v>
      </c>
      <c r="E1780" t="s">
        <v>311</v>
      </c>
      <c r="F1780" t="s">
        <v>0</v>
      </c>
      <c r="G1780" t="s">
        <v>17453</v>
      </c>
      <c r="H1780" t="s">
        <v>311</v>
      </c>
      <c r="I1780" t="s">
        <v>311</v>
      </c>
      <c r="J1780">
        <v>74</v>
      </c>
    </row>
    <row r="1781" spans="1:10" x14ac:dyDescent="0.35">
      <c r="A1781" t="s">
        <v>17454</v>
      </c>
      <c r="B1781">
        <v>136</v>
      </c>
      <c r="C1781">
        <v>56</v>
      </c>
      <c r="D1781">
        <v>1778</v>
      </c>
      <c r="E1781" t="s">
        <v>311</v>
      </c>
      <c r="F1781" t="s">
        <v>0</v>
      </c>
      <c r="G1781" t="s">
        <v>17455</v>
      </c>
      <c r="H1781" t="s">
        <v>311</v>
      </c>
      <c r="I1781" t="s">
        <v>311</v>
      </c>
      <c r="J1781">
        <v>40</v>
      </c>
    </row>
    <row r="1782" spans="1:10" x14ac:dyDescent="0.35">
      <c r="A1782" t="s">
        <v>17456</v>
      </c>
      <c r="B1782">
        <v>33</v>
      </c>
      <c r="C1782">
        <v>56</v>
      </c>
      <c r="D1782">
        <v>1778</v>
      </c>
      <c r="E1782" t="s">
        <v>311</v>
      </c>
      <c r="F1782" t="s">
        <v>0</v>
      </c>
      <c r="G1782" t="s">
        <v>14575</v>
      </c>
      <c r="H1782" t="s">
        <v>311</v>
      </c>
      <c r="I1782" t="s">
        <v>311</v>
      </c>
      <c r="J1782">
        <v>3</v>
      </c>
    </row>
    <row r="1783" spans="1:10" x14ac:dyDescent="0.35">
      <c r="A1783" t="s">
        <v>17457</v>
      </c>
      <c r="B1783">
        <v>154</v>
      </c>
      <c r="C1783">
        <v>56</v>
      </c>
      <c r="D1783">
        <v>1778</v>
      </c>
      <c r="E1783" t="s">
        <v>311</v>
      </c>
      <c r="F1783" t="s">
        <v>0</v>
      </c>
      <c r="G1783" t="s">
        <v>9233</v>
      </c>
      <c r="H1783" t="s">
        <v>311</v>
      </c>
      <c r="I1783" t="s">
        <v>311</v>
      </c>
      <c r="J1783">
        <v>16</v>
      </c>
    </row>
    <row r="1784" spans="1:10" x14ac:dyDescent="0.35">
      <c r="A1784" t="s">
        <v>17458</v>
      </c>
      <c r="B1784">
        <v>66</v>
      </c>
      <c r="C1784">
        <v>55</v>
      </c>
      <c r="D1784">
        <v>1783</v>
      </c>
      <c r="E1784" t="s">
        <v>311</v>
      </c>
      <c r="F1784" t="s">
        <v>0</v>
      </c>
      <c r="G1784" t="s">
        <v>2167</v>
      </c>
      <c r="H1784" t="s">
        <v>311</v>
      </c>
      <c r="I1784" t="s">
        <v>311</v>
      </c>
      <c r="J1784">
        <v>66</v>
      </c>
    </row>
    <row r="1785" spans="1:10" x14ac:dyDescent="0.35">
      <c r="A1785" t="s">
        <v>17459</v>
      </c>
      <c r="B1785">
        <v>47</v>
      </c>
      <c r="C1785">
        <v>55</v>
      </c>
      <c r="D1785">
        <v>1783</v>
      </c>
      <c r="E1785" t="s">
        <v>311</v>
      </c>
      <c r="F1785" t="s">
        <v>0</v>
      </c>
      <c r="G1785" t="s">
        <v>1999</v>
      </c>
      <c r="H1785" t="s">
        <v>311</v>
      </c>
      <c r="I1785" t="s">
        <v>311</v>
      </c>
      <c r="J1785">
        <v>47</v>
      </c>
    </row>
    <row r="1786" spans="1:10" x14ac:dyDescent="0.35">
      <c r="A1786" t="s">
        <v>17460</v>
      </c>
      <c r="B1786">
        <v>27</v>
      </c>
      <c r="C1786">
        <v>55</v>
      </c>
      <c r="D1786">
        <v>1783</v>
      </c>
      <c r="E1786" t="s">
        <v>311</v>
      </c>
      <c r="F1786" t="s">
        <v>0</v>
      </c>
      <c r="G1786" t="s">
        <v>3026</v>
      </c>
      <c r="H1786" t="s">
        <v>311</v>
      </c>
      <c r="I1786" t="s">
        <v>311</v>
      </c>
      <c r="J1786">
        <v>2</v>
      </c>
    </row>
    <row r="1787" spans="1:10" hidden="1" x14ac:dyDescent="0.35">
      <c r="A1787" t="s">
        <v>17461</v>
      </c>
      <c r="B1787">
        <v>63</v>
      </c>
      <c r="C1787">
        <v>55</v>
      </c>
      <c r="D1787">
        <v>1783</v>
      </c>
      <c r="E1787" t="s">
        <v>311</v>
      </c>
      <c r="F1787" t="s">
        <v>2692</v>
      </c>
      <c r="G1787" t="s">
        <v>311</v>
      </c>
      <c r="H1787" t="s">
        <v>311</v>
      </c>
      <c r="I1787" t="s">
        <v>311</v>
      </c>
      <c r="J1787">
        <v>0</v>
      </c>
    </row>
    <row r="1788" spans="1:10" x14ac:dyDescent="0.35">
      <c r="A1788" t="s">
        <v>17462</v>
      </c>
      <c r="B1788">
        <v>44</v>
      </c>
      <c r="C1788">
        <v>55</v>
      </c>
      <c r="D1788">
        <v>1783</v>
      </c>
      <c r="E1788" t="s">
        <v>311</v>
      </c>
      <c r="F1788" t="s">
        <v>0</v>
      </c>
      <c r="G1788" t="s">
        <v>3026</v>
      </c>
      <c r="H1788" t="s">
        <v>311</v>
      </c>
      <c r="I1788" t="s">
        <v>311</v>
      </c>
      <c r="J1788">
        <v>10</v>
      </c>
    </row>
    <row r="1789" spans="1:10" x14ac:dyDescent="0.35">
      <c r="A1789" t="s">
        <v>17463</v>
      </c>
      <c r="B1789">
        <v>52</v>
      </c>
      <c r="C1789">
        <v>54</v>
      </c>
      <c r="D1789">
        <v>1788</v>
      </c>
      <c r="E1789" t="s">
        <v>334</v>
      </c>
      <c r="F1789" t="s">
        <v>0</v>
      </c>
      <c r="G1789" t="s">
        <v>4219</v>
      </c>
      <c r="H1789">
        <v>0.70699999999999996</v>
      </c>
      <c r="I1789">
        <v>23.05</v>
      </c>
      <c r="J1789">
        <v>4</v>
      </c>
    </row>
    <row r="1790" spans="1:10" x14ac:dyDescent="0.35">
      <c r="A1790" t="s">
        <v>17464</v>
      </c>
      <c r="B1790">
        <v>52</v>
      </c>
      <c r="C1790">
        <v>54</v>
      </c>
      <c r="D1790">
        <v>1788</v>
      </c>
      <c r="E1790" t="s">
        <v>334</v>
      </c>
      <c r="F1790" t="s">
        <v>0</v>
      </c>
      <c r="G1790" t="s">
        <v>2801</v>
      </c>
      <c r="H1790">
        <v>0.71799999999999997</v>
      </c>
      <c r="I1790">
        <v>6.47</v>
      </c>
      <c r="J1790">
        <v>19</v>
      </c>
    </row>
    <row r="1791" spans="1:10" x14ac:dyDescent="0.35">
      <c r="A1791" t="s">
        <v>17465</v>
      </c>
      <c r="B1791">
        <v>121</v>
      </c>
      <c r="C1791">
        <v>54</v>
      </c>
      <c r="D1791">
        <v>1788</v>
      </c>
      <c r="E1791" t="s">
        <v>311</v>
      </c>
      <c r="F1791" t="s">
        <v>0</v>
      </c>
      <c r="G1791" t="s">
        <v>9482</v>
      </c>
      <c r="H1791" t="s">
        <v>311</v>
      </c>
      <c r="I1791" t="s">
        <v>311</v>
      </c>
      <c r="J1791">
        <v>6</v>
      </c>
    </row>
    <row r="1792" spans="1:10" x14ac:dyDescent="0.35">
      <c r="A1792" t="s">
        <v>17466</v>
      </c>
      <c r="B1792">
        <v>68</v>
      </c>
      <c r="C1792">
        <v>54</v>
      </c>
      <c r="D1792">
        <v>1788</v>
      </c>
      <c r="E1792" t="s">
        <v>311</v>
      </c>
      <c r="F1792" t="s">
        <v>0</v>
      </c>
      <c r="G1792" t="s">
        <v>3026</v>
      </c>
      <c r="H1792" t="s">
        <v>311</v>
      </c>
      <c r="I1792" t="s">
        <v>311</v>
      </c>
      <c r="J1792">
        <v>6</v>
      </c>
    </row>
    <row r="1793" spans="1:10" x14ac:dyDescent="0.35">
      <c r="A1793" t="s">
        <v>17467</v>
      </c>
      <c r="B1793">
        <v>91</v>
      </c>
      <c r="C1793">
        <v>53</v>
      </c>
      <c r="D1793">
        <v>1792</v>
      </c>
      <c r="E1793" t="s">
        <v>311</v>
      </c>
      <c r="F1793" t="s">
        <v>0</v>
      </c>
      <c r="G1793" t="s">
        <v>10030</v>
      </c>
      <c r="H1793" t="s">
        <v>311</v>
      </c>
      <c r="I1793" t="s">
        <v>311</v>
      </c>
      <c r="J1793">
        <v>1</v>
      </c>
    </row>
    <row r="1794" spans="1:10" x14ac:dyDescent="0.35">
      <c r="A1794" t="s">
        <v>17468</v>
      </c>
      <c r="B1794">
        <v>106</v>
      </c>
      <c r="C1794">
        <v>53</v>
      </c>
      <c r="D1794">
        <v>1792</v>
      </c>
      <c r="E1794" t="s">
        <v>311</v>
      </c>
      <c r="F1794" t="s">
        <v>0</v>
      </c>
      <c r="G1794" t="s">
        <v>8272</v>
      </c>
      <c r="H1794" t="s">
        <v>311</v>
      </c>
      <c r="I1794" t="s">
        <v>311</v>
      </c>
      <c r="J1794">
        <v>15</v>
      </c>
    </row>
    <row r="1795" spans="1:10" x14ac:dyDescent="0.35">
      <c r="A1795" t="s">
        <v>17469</v>
      </c>
      <c r="B1795">
        <v>100</v>
      </c>
      <c r="C1795">
        <v>53</v>
      </c>
      <c r="D1795">
        <v>1792</v>
      </c>
      <c r="E1795" t="s">
        <v>311</v>
      </c>
      <c r="F1795" t="s">
        <v>0</v>
      </c>
      <c r="G1795" t="s">
        <v>9016</v>
      </c>
      <c r="H1795" t="s">
        <v>311</v>
      </c>
      <c r="I1795" t="s">
        <v>311</v>
      </c>
      <c r="J1795">
        <v>11</v>
      </c>
    </row>
    <row r="1796" spans="1:10" x14ac:dyDescent="0.35">
      <c r="A1796" t="s">
        <v>17470</v>
      </c>
      <c r="B1796">
        <v>54</v>
      </c>
      <c r="C1796">
        <v>53</v>
      </c>
      <c r="D1796">
        <v>1792</v>
      </c>
      <c r="E1796" t="s">
        <v>311</v>
      </c>
      <c r="F1796" t="s">
        <v>0</v>
      </c>
      <c r="G1796" t="s">
        <v>4219</v>
      </c>
      <c r="H1796" t="s">
        <v>311</v>
      </c>
      <c r="I1796" t="s">
        <v>311</v>
      </c>
      <c r="J1796">
        <v>19</v>
      </c>
    </row>
    <row r="1797" spans="1:10" x14ac:dyDescent="0.35">
      <c r="A1797" t="s">
        <v>17471</v>
      </c>
      <c r="B1797">
        <v>49</v>
      </c>
      <c r="C1797">
        <v>53</v>
      </c>
      <c r="D1797">
        <v>1792</v>
      </c>
      <c r="E1797" t="s">
        <v>311</v>
      </c>
      <c r="F1797" t="s">
        <v>0</v>
      </c>
      <c r="G1797" t="s">
        <v>4022</v>
      </c>
      <c r="H1797" t="s">
        <v>311</v>
      </c>
      <c r="I1797" t="s">
        <v>311</v>
      </c>
      <c r="J1797">
        <v>23</v>
      </c>
    </row>
    <row r="1798" spans="1:10" x14ac:dyDescent="0.35">
      <c r="A1798" t="s">
        <v>17472</v>
      </c>
      <c r="B1798">
        <v>45</v>
      </c>
      <c r="C1798">
        <v>52</v>
      </c>
      <c r="D1798">
        <v>1797</v>
      </c>
      <c r="E1798" t="s">
        <v>311</v>
      </c>
      <c r="F1798" t="s">
        <v>0</v>
      </c>
      <c r="G1798" t="s">
        <v>3026</v>
      </c>
      <c r="H1798" t="s">
        <v>311</v>
      </c>
      <c r="I1798" t="s">
        <v>311</v>
      </c>
      <c r="J1798">
        <v>6</v>
      </c>
    </row>
    <row r="1799" spans="1:10" x14ac:dyDescent="0.35">
      <c r="A1799" t="s">
        <v>17473</v>
      </c>
      <c r="B1799">
        <v>59</v>
      </c>
      <c r="C1799">
        <v>52</v>
      </c>
      <c r="D1799">
        <v>1797</v>
      </c>
      <c r="E1799" t="s">
        <v>334</v>
      </c>
      <c r="F1799" t="s">
        <v>0</v>
      </c>
      <c r="G1799" t="s">
        <v>2962</v>
      </c>
      <c r="H1799">
        <v>0.69399999999999995</v>
      </c>
      <c r="I1799">
        <v>4.2300000000000004</v>
      </c>
      <c r="J1799">
        <v>8</v>
      </c>
    </row>
    <row r="1800" spans="1:10" x14ac:dyDescent="0.35">
      <c r="A1800" t="s">
        <v>17474</v>
      </c>
      <c r="B1800">
        <v>190</v>
      </c>
      <c r="C1800">
        <v>52</v>
      </c>
      <c r="D1800">
        <v>1797</v>
      </c>
      <c r="E1800" t="s">
        <v>311</v>
      </c>
      <c r="F1800" t="s">
        <v>0</v>
      </c>
      <c r="G1800" t="s">
        <v>2037</v>
      </c>
      <c r="H1800" t="s">
        <v>311</v>
      </c>
      <c r="I1800" t="s">
        <v>311</v>
      </c>
      <c r="J1800">
        <v>2</v>
      </c>
    </row>
    <row r="1801" spans="1:10" x14ac:dyDescent="0.35">
      <c r="A1801" t="s">
        <v>17475</v>
      </c>
      <c r="B1801">
        <v>60</v>
      </c>
      <c r="C1801">
        <v>52</v>
      </c>
      <c r="D1801">
        <v>1797</v>
      </c>
      <c r="E1801" t="s">
        <v>311</v>
      </c>
      <c r="F1801" t="s">
        <v>0</v>
      </c>
      <c r="G1801" t="s">
        <v>2592</v>
      </c>
      <c r="H1801" t="s">
        <v>311</v>
      </c>
      <c r="I1801" t="s">
        <v>311</v>
      </c>
      <c r="J1801">
        <v>2</v>
      </c>
    </row>
    <row r="1802" spans="1:10" x14ac:dyDescent="0.35">
      <c r="A1802" t="s">
        <v>17476</v>
      </c>
      <c r="B1802">
        <v>140</v>
      </c>
      <c r="C1802">
        <v>52</v>
      </c>
      <c r="D1802">
        <v>1797</v>
      </c>
      <c r="E1802" t="s">
        <v>311</v>
      </c>
      <c r="F1802" t="s">
        <v>0</v>
      </c>
      <c r="G1802" t="s">
        <v>10944</v>
      </c>
      <c r="H1802" t="s">
        <v>311</v>
      </c>
      <c r="I1802" t="s">
        <v>311</v>
      </c>
      <c r="J1802">
        <v>21</v>
      </c>
    </row>
    <row r="1803" spans="1:10" hidden="1" x14ac:dyDescent="0.35">
      <c r="A1803" t="s">
        <v>17477</v>
      </c>
      <c r="B1803">
        <v>11</v>
      </c>
      <c r="C1803">
        <v>51</v>
      </c>
      <c r="D1803">
        <v>1802</v>
      </c>
      <c r="E1803" t="s">
        <v>311</v>
      </c>
      <c r="F1803" t="s">
        <v>3848</v>
      </c>
      <c r="G1803" t="s">
        <v>311</v>
      </c>
      <c r="H1803" t="s">
        <v>311</v>
      </c>
      <c r="I1803" t="s">
        <v>311</v>
      </c>
      <c r="J1803">
        <v>11</v>
      </c>
    </row>
    <row r="1804" spans="1:10" x14ac:dyDescent="0.35">
      <c r="A1804" t="s">
        <v>17478</v>
      </c>
      <c r="B1804">
        <v>68</v>
      </c>
      <c r="C1804">
        <v>51</v>
      </c>
      <c r="D1804">
        <v>1802</v>
      </c>
      <c r="E1804" t="s">
        <v>311</v>
      </c>
      <c r="F1804" t="s">
        <v>0</v>
      </c>
      <c r="G1804" t="s">
        <v>2972</v>
      </c>
      <c r="H1804" t="s">
        <v>311</v>
      </c>
      <c r="I1804" t="s">
        <v>311</v>
      </c>
      <c r="J1804">
        <v>16</v>
      </c>
    </row>
    <row r="1805" spans="1:10" x14ac:dyDescent="0.35">
      <c r="A1805" t="s">
        <v>17479</v>
      </c>
      <c r="B1805">
        <v>46</v>
      </c>
      <c r="C1805">
        <v>51</v>
      </c>
      <c r="D1805">
        <v>1802</v>
      </c>
      <c r="E1805" t="s">
        <v>334</v>
      </c>
      <c r="F1805" t="s">
        <v>0</v>
      </c>
      <c r="G1805" t="s">
        <v>3810</v>
      </c>
      <c r="H1805">
        <v>0.34799999999999998</v>
      </c>
      <c r="I1805">
        <v>0.91</v>
      </c>
      <c r="J1805">
        <v>17</v>
      </c>
    </row>
    <row r="1806" spans="1:10" x14ac:dyDescent="0.35">
      <c r="A1806" t="s">
        <v>17480</v>
      </c>
      <c r="B1806">
        <v>92</v>
      </c>
      <c r="C1806">
        <v>51</v>
      </c>
      <c r="D1806">
        <v>1802</v>
      </c>
      <c r="E1806" t="s">
        <v>334</v>
      </c>
      <c r="F1806" t="s">
        <v>0</v>
      </c>
      <c r="G1806" t="s">
        <v>17481</v>
      </c>
      <c r="H1806">
        <v>0.70299999999999996</v>
      </c>
      <c r="I1806">
        <v>13.92</v>
      </c>
      <c r="J1806">
        <v>7</v>
      </c>
    </row>
    <row r="1807" spans="1:10" x14ac:dyDescent="0.35">
      <c r="A1807" t="s">
        <v>17482</v>
      </c>
      <c r="B1807">
        <v>83</v>
      </c>
      <c r="C1807">
        <v>51</v>
      </c>
      <c r="D1807">
        <v>1802</v>
      </c>
      <c r="E1807" t="s">
        <v>311</v>
      </c>
      <c r="F1807" t="s">
        <v>0</v>
      </c>
      <c r="G1807" t="s">
        <v>9579</v>
      </c>
      <c r="H1807" t="s">
        <v>311</v>
      </c>
      <c r="I1807" t="s">
        <v>311</v>
      </c>
      <c r="J1807">
        <v>9</v>
      </c>
    </row>
    <row r="1808" spans="1:10" x14ac:dyDescent="0.35">
      <c r="A1808" t="s">
        <v>17483</v>
      </c>
      <c r="B1808">
        <v>65</v>
      </c>
      <c r="C1808">
        <v>51</v>
      </c>
      <c r="D1808">
        <v>1802</v>
      </c>
      <c r="E1808" t="s">
        <v>311</v>
      </c>
      <c r="F1808" t="s">
        <v>0</v>
      </c>
      <c r="G1808" t="s">
        <v>6759</v>
      </c>
      <c r="H1808" t="s">
        <v>311</v>
      </c>
      <c r="I1808" t="s">
        <v>311</v>
      </c>
      <c r="J1808">
        <v>12</v>
      </c>
    </row>
    <row r="1809" spans="1:10" x14ac:dyDescent="0.35">
      <c r="A1809" t="s">
        <v>17484</v>
      </c>
      <c r="B1809">
        <v>27</v>
      </c>
      <c r="C1809">
        <v>51</v>
      </c>
      <c r="D1809">
        <v>1802</v>
      </c>
      <c r="E1809" t="s">
        <v>312</v>
      </c>
      <c r="F1809" t="s">
        <v>0</v>
      </c>
      <c r="G1809" t="s">
        <v>17485</v>
      </c>
      <c r="H1809">
        <v>1.222</v>
      </c>
      <c r="I1809">
        <v>17.09</v>
      </c>
      <c r="J1809">
        <v>11</v>
      </c>
    </row>
    <row r="1810" spans="1:10" x14ac:dyDescent="0.35">
      <c r="A1810" t="s">
        <v>17486</v>
      </c>
      <c r="B1810">
        <v>61</v>
      </c>
      <c r="C1810">
        <v>51</v>
      </c>
      <c r="D1810">
        <v>1802</v>
      </c>
      <c r="E1810" t="s">
        <v>312</v>
      </c>
      <c r="F1810" t="s">
        <v>0</v>
      </c>
      <c r="G1810" t="s">
        <v>17487</v>
      </c>
      <c r="H1810">
        <v>0.55100000000000005</v>
      </c>
      <c r="I1810">
        <v>27.25</v>
      </c>
      <c r="J1810">
        <v>13</v>
      </c>
    </row>
    <row r="1811" spans="1:10" x14ac:dyDescent="0.35">
      <c r="A1811" t="s">
        <v>17488</v>
      </c>
      <c r="B1811">
        <v>31</v>
      </c>
      <c r="C1811">
        <v>50</v>
      </c>
      <c r="D1811">
        <v>1810</v>
      </c>
      <c r="E1811" t="s">
        <v>311</v>
      </c>
      <c r="F1811" t="s">
        <v>0</v>
      </c>
      <c r="G1811" t="s">
        <v>2962</v>
      </c>
      <c r="H1811" t="s">
        <v>311</v>
      </c>
      <c r="I1811" t="s">
        <v>311</v>
      </c>
      <c r="J1811">
        <v>5</v>
      </c>
    </row>
    <row r="1812" spans="1:10" x14ac:dyDescent="0.35">
      <c r="A1812" t="s">
        <v>17489</v>
      </c>
      <c r="B1812">
        <v>48</v>
      </c>
      <c r="C1812">
        <v>50</v>
      </c>
      <c r="D1812">
        <v>1810</v>
      </c>
      <c r="E1812" t="s">
        <v>311</v>
      </c>
      <c r="F1812" t="s">
        <v>0</v>
      </c>
      <c r="G1812" t="s">
        <v>3026</v>
      </c>
      <c r="H1812" t="s">
        <v>311</v>
      </c>
      <c r="I1812" t="s">
        <v>311</v>
      </c>
      <c r="J1812">
        <v>17</v>
      </c>
    </row>
    <row r="1813" spans="1:10" x14ac:dyDescent="0.35">
      <c r="A1813" t="s">
        <v>17490</v>
      </c>
      <c r="B1813">
        <v>85</v>
      </c>
      <c r="C1813">
        <v>50</v>
      </c>
      <c r="D1813">
        <v>1810</v>
      </c>
      <c r="E1813" t="s">
        <v>311</v>
      </c>
      <c r="F1813" t="s">
        <v>0</v>
      </c>
      <c r="G1813" t="s">
        <v>9016</v>
      </c>
      <c r="H1813" t="s">
        <v>311</v>
      </c>
      <c r="I1813" t="s">
        <v>311</v>
      </c>
      <c r="J1813">
        <v>12</v>
      </c>
    </row>
    <row r="1814" spans="1:10" x14ac:dyDescent="0.35">
      <c r="A1814" t="s">
        <v>17491</v>
      </c>
      <c r="B1814">
        <v>71</v>
      </c>
      <c r="C1814">
        <v>50</v>
      </c>
      <c r="D1814">
        <v>1810</v>
      </c>
      <c r="E1814" t="s">
        <v>312</v>
      </c>
      <c r="F1814" t="s">
        <v>0</v>
      </c>
      <c r="G1814" t="s">
        <v>16568</v>
      </c>
      <c r="H1814">
        <v>0.42899999999999999</v>
      </c>
      <c r="I1814">
        <v>20.61</v>
      </c>
      <c r="J1814">
        <v>23</v>
      </c>
    </row>
    <row r="1815" spans="1:10" x14ac:dyDescent="0.35">
      <c r="A1815" t="s">
        <v>17492</v>
      </c>
      <c r="B1815">
        <v>52</v>
      </c>
      <c r="C1815">
        <v>50</v>
      </c>
      <c r="D1815">
        <v>1810</v>
      </c>
      <c r="E1815" t="s">
        <v>311</v>
      </c>
      <c r="F1815" t="s">
        <v>0</v>
      </c>
      <c r="G1815" t="s">
        <v>9016</v>
      </c>
      <c r="H1815" t="s">
        <v>311</v>
      </c>
      <c r="I1815" t="s">
        <v>311</v>
      </c>
      <c r="J1815">
        <v>8</v>
      </c>
    </row>
    <row r="1816" spans="1:10" x14ac:dyDescent="0.35">
      <c r="A1816" t="s">
        <v>17493</v>
      </c>
      <c r="B1816">
        <v>61</v>
      </c>
      <c r="C1816">
        <v>49</v>
      </c>
      <c r="D1816">
        <v>1815</v>
      </c>
      <c r="E1816" t="s">
        <v>334</v>
      </c>
      <c r="F1816" t="s">
        <v>0</v>
      </c>
      <c r="G1816" t="s">
        <v>3633</v>
      </c>
      <c r="H1816">
        <v>0.56000000000000005</v>
      </c>
      <c r="I1816">
        <v>18.809999999999999</v>
      </c>
      <c r="J1816">
        <v>1</v>
      </c>
    </row>
    <row r="1817" spans="1:10" x14ac:dyDescent="0.35">
      <c r="A1817" t="s">
        <v>17494</v>
      </c>
      <c r="B1817">
        <v>460</v>
      </c>
      <c r="C1817">
        <v>49</v>
      </c>
      <c r="D1817">
        <v>1815</v>
      </c>
      <c r="E1817" t="s">
        <v>311</v>
      </c>
      <c r="F1817" t="s">
        <v>0</v>
      </c>
      <c r="G1817" t="s">
        <v>17495</v>
      </c>
      <c r="H1817" t="s">
        <v>311</v>
      </c>
      <c r="I1817" t="s">
        <v>311</v>
      </c>
      <c r="J1817">
        <v>25</v>
      </c>
    </row>
    <row r="1818" spans="1:10" x14ac:dyDescent="0.35">
      <c r="A1818" t="s">
        <v>17496</v>
      </c>
      <c r="B1818">
        <v>47</v>
      </c>
      <c r="C1818">
        <v>49</v>
      </c>
      <c r="D1818">
        <v>1815</v>
      </c>
      <c r="E1818" t="s">
        <v>311</v>
      </c>
      <c r="F1818" t="s">
        <v>0</v>
      </c>
      <c r="G1818" t="s">
        <v>4219</v>
      </c>
      <c r="H1818" t="s">
        <v>311</v>
      </c>
      <c r="I1818" t="s">
        <v>311</v>
      </c>
      <c r="J1818">
        <v>10</v>
      </c>
    </row>
    <row r="1819" spans="1:10" x14ac:dyDescent="0.35">
      <c r="A1819" t="s">
        <v>17497</v>
      </c>
      <c r="B1819">
        <v>47</v>
      </c>
      <c r="C1819">
        <v>48</v>
      </c>
      <c r="D1819">
        <v>1818</v>
      </c>
      <c r="E1819" t="s">
        <v>311</v>
      </c>
      <c r="F1819" t="s">
        <v>0</v>
      </c>
      <c r="G1819" t="s">
        <v>6759</v>
      </c>
      <c r="H1819" t="s">
        <v>311</v>
      </c>
      <c r="I1819" t="s">
        <v>311</v>
      </c>
      <c r="J1819">
        <v>9</v>
      </c>
    </row>
    <row r="1820" spans="1:10" x14ac:dyDescent="0.35">
      <c r="A1820" t="s">
        <v>17498</v>
      </c>
      <c r="B1820">
        <v>151</v>
      </c>
      <c r="C1820">
        <v>48</v>
      </c>
      <c r="D1820">
        <v>1818</v>
      </c>
      <c r="E1820" t="s">
        <v>311</v>
      </c>
      <c r="F1820" t="s">
        <v>0</v>
      </c>
      <c r="G1820" t="s">
        <v>8186</v>
      </c>
      <c r="H1820" t="s">
        <v>311</v>
      </c>
      <c r="I1820" t="s">
        <v>311</v>
      </c>
      <c r="J1820">
        <v>13</v>
      </c>
    </row>
    <row r="1821" spans="1:10" x14ac:dyDescent="0.35">
      <c r="A1821" t="s">
        <v>17499</v>
      </c>
      <c r="B1821">
        <v>67</v>
      </c>
      <c r="C1821">
        <v>48</v>
      </c>
      <c r="D1821">
        <v>1818</v>
      </c>
      <c r="E1821" t="s">
        <v>334</v>
      </c>
      <c r="F1821" t="s">
        <v>0</v>
      </c>
      <c r="G1821" t="s">
        <v>4921</v>
      </c>
      <c r="H1821">
        <v>0.57899999999999996</v>
      </c>
      <c r="I1821">
        <v>13.44</v>
      </c>
      <c r="J1821">
        <v>13</v>
      </c>
    </row>
    <row r="1822" spans="1:10" x14ac:dyDescent="0.35">
      <c r="A1822" t="s">
        <v>17500</v>
      </c>
      <c r="B1822">
        <v>43</v>
      </c>
      <c r="C1822">
        <v>48</v>
      </c>
      <c r="D1822">
        <v>1818</v>
      </c>
      <c r="E1822" t="s">
        <v>311</v>
      </c>
      <c r="F1822" t="s">
        <v>0</v>
      </c>
      <c r="G1822" t="s">
        <v>3026</v>
      </c>
      <c r="H1822" t="s">
        <v>311</v>
      </c>
      <c r="I1822" t="s">
        <v>311</v>
      </c>
      <c r="J1822">
        <v>0</v>
      </c>
    </row>
    <row r="1823" spans="1:10" x14ac:dyDescent="0.35">
      <c r="A1823" t="s">
        <v>17501</v>
      </c>
      <c r="B1823">
        <v>13</v>
      </c>
      <c r="C1823">
        <v>48</v>
      </c>
      <c r="D1823">
        <v>1818</v>
      </c>
      <c r="E1823" t="s">
        <v>334</v>
      </c>
      <c r="F1823" t="s">
        <v>0</v>
      </c>
      <c r="G1823" t="s">
        <v>6453</v>
      </c>
      <c r="H1823">
        <v>2</v>
      </c>
      <c r="I1823">
        <v>21.07</v>
      </c>
      <c r="J1823">
        <v>13</v>
      </c>
    </row>
    <row r="1824" spans="1:10" x14ac:dyDescent="0.35">
      <c r="A1824" t="s">
        <v>17502</v>
      </c>
      <c r="B1824">
        <v>109</v>
      </c>
      <c r="C1824">
        <v>48</v>
      </c>
      <c r="D1824">
        <v>1818</v>
      </c>
      <c r="E1824" t="s">
        <v>312</v>
      </c>
      <c r="F1824" t="s">
        <v>0</v>
      </c>
      <c r="G1824" t="s">
        <v>10944</v>
      </c>
      <c r="H1824">
        <v>0.5</v>
      </c>
      <c r="I1824">
        <v>41.67</v>
      </c>
      <c r="J1824">
        <v>14</v>
      </c>
    </row>
    <row r="1825" spans="1:10" x14ac:dyDescent="0.35">
      <c r="A1825" t="s">
        <v>17503</v>
      </c>
      <c r="B1825">
        <v>131</v>
      </c>
      <c r="C1825">
        <v>48</v>
      </c>
      <c r="D1825">
        <v>1818</v>
      </c>
      <c r="E1825" t="s">
        <v>311</v>
      </c>
      <c r="F1825" t="s">
        <v>0</v>
      </c>
      <c r="G1825" t="s">
        <v>10944</v>
      </c>
      <c r="H1825" t="s">
        <v>311</v>
      </c>
      <c r="I1825" t="s">
        <v>311</v>
      </c>
      <c r="J1825">
        <v>16</v>
      </c>
    </row>
    <row r="1826" spans="1:10" x14ac:dyDescent="0.35">
      <c r="A1826" t="s">
        <v>17504</v>
      </c>
      <c r="B1826">
        <v>62</v>
      </c>
      <c r="C1826">
        <v>47</v>
      </c>
      <c r="D1826">
        <v>1825</v>
      </c>
      <c r="E1826" t="s">
        <v>311</v>
      </c>
      <c r="F1826" t="s">
        <v>0</v>
      </c>
      <c r="G1826" t="s">
        <v>2211</v>
      </c>
      <c r="H1826" t="s">
        <v>311</v>
      </c>
      <c r="I1826" t="s">
        <v>311</v>
      </c>
      <c r="J1826">
        <v>62</v>
      </c>
    </row>
    <row r="1827" spans="1:10" x14ac:dyDescent="0.35">
      <c r="A1827" t="s">
        <v>17505</v>
      </c>
      <c r="B1827">
        <v>19</v>
      </c>
      <c r="C1827">
        <v>47</v>
      </c>
      <c r="D1827">
        <v>1825</v>
      </c>
      <c r="E1827" t="s">
        <v>334</v>
      </c>
      <c r="F1827" t="s">
        <v>0</v>
      </c>
      <c r="G1827" t="s">
        <v>1807</v>
      </c>
      <c r="H1827">
        <v>1.278</v>
      </c>
      <c r="I1827">
        <v>12.5</v>
      </c>
      <c r="J1827">
        <v>1</v>
      </c>
    </row>
    <row r="1828" spans="1:10" x14ac:dyDescent="0.35">
      <c r="A1828" t="s">
        <v>17506</v>
      </c>
      <c r="B1828">
        <v>67</v>
      </c>
      <c r="C1828">
        <v>47</v>
      </c>
      <c r="D1828">
        <v>1825</v>
      </c>
      <c r="E1828" t="s">
        <v>334</v>
      </c>
      <c r="F1828" t="s">
        <v>0</v>
      </c>
      <c r="G1828" t="s">
        <v>9482</v>
      </c>
      <c r="H1828">
        <v>0.48299999999999998</v>
      </c>
      <c r="I1828">
        <v>17.260000000000002</v>
      </c>
      <c r="J1828">
        <v>6</v>
      </c>
    </row>
    <row r="1829" spans="1:10" x14ac:dyDescent="0.35">
      <c r="A1829" t="s">
        <v>17507</v>
      </c>
      <c r="B1829">
        <v>74</v>
      </c>
      <c r="C1829">
        <v>46</v>
      </c>
      <c r="D1829">
        <v>1828</v>
      </c>
      <c r="E1829" t="s">
        <v>312</v>
      </c>
      <c r="F1829" t="s">
        <v>0</v>
      </c>
      <c r="G1829" t="s">
        <v>4397</v>
      </c>
      <c r="H1829">
        <v>0.61799999999999999</v>
      </c>
      <c r="I1829">
        <v>41.13</v>
      </c>
      <c r="J1829">
        <v>21</v>
      </c>
    </row>
    <row r="1830" spans="1:10" x14ac:dyDescent="0.35">
      <c r="A1830" t="s">
        <v>17508</v>
      </c>
      <c r="B1830">
        <v>181</v>
      </c>
      <c r="C1830">
        <v>46</v>
      </c>
      <c r="D1830">
        <v>1828</v>
      </c>
      <c r="E1830" t="s">
        <v>311</v>
      </c>
      <c r="F1830" t="s">
        <v>0</v>
      </c>
      <c r="G1830" t="s">
        <v>9233</v>
      </c>
      <c r="H1830" t="s">
        <v>311</v>
      </c>
      <c r="I1830" t="s">
        <v>311</v>
      </c>
      <c r="J1830">
        <v>27</v>
      </c>
    </row>
    <row r="1831" spans="1:10" x14ac:dyDescent="0.35">
      <c r="A1831" t="s">
        <v>17509</v>
      </c>
      <c r="B1831">
        <v>8</v>
      </c>
      <c r="C1831">
        <v>46</v>
      </c>
      <c r="D1831">
        <v>1828</v>
      </c>
      <c r="E1831" t="s">
        <v>311</v>
      </c>
      <c r="F1831" t="s">
        <v>0</v>
      </c>
      <c r="G1831" t="s">
        <v>1705</v>
      </c>
      <c r="H1831" t="s">
        <v>311</v>
      </c>
      <c r="I1831" t="s">
        <v>311</v>
      </c>
      <c r="J1831">
        <v>8</v>
      </c>
    </row>
    <row r="1832" spans="1:10" x14ac:dyDescent="0.35">
      <c r="A1832" t="s">
        <v>17510</v>
      </c>
      <c r="B1832">
        <v>46</v>
      </c>
      <c r="C1832">
        <v>46</v>
      </c>
      <c r="D1832">
        <v>1828</v>
      </c>
      <c r="E1832" t="s">
        <v>311</v>
      </c>
      <c r="F1832" t="s">
        <v>0</v>
      </c>
      <c r="G1832" t="s">
        <v>8186</v>
      </c>
      <c r="H1832" t="s">
        <v>311</v>
      </c>
      <c r="I1832" t="s">
        <v>311</v>
      </c>
      <c r="J1832">
        <v>13</v>
      </c>
    </row>
    <row r="1833" spans="1:10" x14ac:dyDescent="0.35">
      <c r="A1833" t="s">
        <v>2801</v>
      </c>
      <c r="B1833">
        <v>55</v>
      </c>
      <c r="C1833">
        <v>45</v>
      </c>
      <c r="D1833">
        <v>1832</v>
      </c>
      <c r="E1833" t="s">
        <v>334</v>
      </c>
      <c r="F1833" t="s">
        <v>0</v>
      </c>
      <c r="G1833" t="s">
        <v>2801</v>
      </c>
      <c r="H1833">
        <v>1.0880000000000001</v>
      </c>
      <c r="I1833">
        <v>11.18</v>
      </c>
      <c r="J1833">
        <v>0</v>
      </c>
    </row>
    <row r="1834" spans="1:10" x14ac:dyDescent="0.35">
      <c r="A1834" t="s">
        <v>17511</v>
      </c>
      <c r="B1834">
        <v>23</v>
      </c>
      <c r="C1834">
        <v>45</v>
      </c>
      <c r="D1834">
        <v>1832</v>
      </c>
      <c r="E1834" t="s">
        <v>334</v>
      </c>
      <c r="F1834" t="s">
        <v>0</v>
      </c>
      <c r="G1834" t="s">
        <v>7257</v>
      </c>
      <c r="H1834">
        <v>0.71399999999999997</v>
      </c>
      <c r="I1834">
        <v>3.65</v>
      </c>
      <c r="J1834">
        <v>9</v>
      </c>
    </row>
    <row r="1835" spans="1:10" x14ac:dyDescent="0.35">
      <c r="A1835" t="s">
        <v>17512</v>
      </c>
      <c r="B1835">
        <v>67</v>
      </c>
      <c r="C1835">
        <v>45</v>
      </c>
      <c r="D1835">
        <v>1832</v>
      </c>
      <c r="E1835" t="s">
        <v>311</v>
      </c>
      <c r="F1835" t="s">
        <v>0</v>
      </c>
      <c r="G1835" t="s">
        <v>17321</v>
      </c>
      <c r="H1835" t="s">
        <v>311</v>
      </c>
      <c r="I1835" t="s">
        <v>311</v>
      </c>
      <c r="J1835">
        <v>11</v>
      </c>
    </row>
    <row r="1836" spans="1:10" x14ac:dyDescent="0.35">
      <c r="A1836" t="s">
        <v>17513</v>
      </c>
      <c r="B1836">
        <v>36</v>
      </c>
      <c r="C1836">
        <v>44</v>
      </c>
      <c r="D1836">
        <v>1835</v>
      </c>
      <c r="E1836" t="s">
        <v>311</v>
      </c>
      <c r="F1836" t="s">
        <v>0</v>
      </c>
      <c r="G1836" t="s">
        <v>9016</v>
      </c>
      <c r="H1836" t="s">
        <v>311</v>
      </c>
      <c r="I1836" t="s">
        <v>311</v>
      </c>
      <c r="J1836">
        <v>6</v>
      </c>
    </row>
    <row r="1837" spans="1:10" x14ac:dyDescent="0.35">
      <c r="A1837" t="s">
        <v>17514</v>
      </c>
      <c r="B1837">
        <v>34</v>
      </c>
      <c r="C1837">
        <v>44</v>
      </c>
      <c r="D1837">
        <v>1835</v>
      </c>
      <c r="E1837" t="s">
        <v>311</v>
      </c>
      <c r="F1837" t="s">
        <v>0</v>
      </c>
      <c r="G1837" t="s">
        <v>6759</v>
      </c>
      <c r="H1837" t="s">
        <v>311</v>
      </c>
      <c r="I1837" t="s">
        <v>311</v>
      </c>
      <c r="J1837">
        <v>13</v>
      </c>
    </row>
    <row r="1838" spans="1:10" x14ac:dyDescent="0.35">
      <c r="A1838" t="s">
        <v>17515</v>
      </c>
      <c r="B1838">
        <v>44</v>
      </c>
      <c r="C1838">
        <v>44</v>
      </c>
      <c r="D1838">
        <v>1835</v>
      </c>
      <c r="E1838" t="s">
        <v>334</v>
      </c>
      <c r="F1838" t="s">
        <v>0</v>
      </c>
      <c r="G1838" t="s">
        <v>3633</v>
      </c>
      <c r="H1838">
        <v>0.58299999999999996</v>
      </c>
      <c r="I1838">
        <v>20.36</v>
      </c>
      <c r="J1838">
        <v>8</v>
      </c>
    </row>
    <row r="1839" spans="1:10" x14ac:dyDescent="0.35">
      <c r="A1839" t="s">
        <v>17516</v>
      </c>
      <c r="B1839">
        <v>39</v>
      </c>
      <c r="C1839">
        <v>44</v>
      </c>
      <c r="D1839">
        <v>1835</v>
      </c>
      <c r="E1839" t="s">
        <v>311</v>
      </c>
      <c r="F1839" t="s">
        <v>0</v>
      </c>
      <c r="G1839" t="s">
        <v>10944</v>
      </c>
      <c r="H1839" t="s">
        <v>311</v>
      </c>
      <c r="I1839" t="s">
        <v>311</v>
      </c>
      <c r="J1839">
        <v>14</v>
      </c>
    </row>
    <row r="1840" spans="1:10" x14ac:dyDescent="0.35">
      <c r="A1840" t="s">
        <v>17517</v>
      </c>
      <c r="B1840">
        <v>45</v>
      </c>
      <c r="C1840">
        <v>44</v>
      </c>
      <c r="D1840">
        <v>1835</v>
      </c>
      <c r="E1840" t="s">
        <v>311</v>
      </c>
      <c r="F1840" t="s">
        <v>0</v>
      </c>
      <c r="G1840" t="s">
        <v>2037</v>
      </c>
      <c r="H1840" t="s">
        <v>311</v>
      </c>
      <c r="I1840" t="s">
        <v>311</v>
      </c>
      <c r="J1840">
        <v>11</v>
      </c>
    </row>
    <row r="1841" spans="1:10" x14ac:dyDescent="0.35">
      <c r="A1841" t="s">
        <v>17518</v>
      </c>
      <c r="B1841">
        <v>23</v>
      </c>
      <c r="C1841">
        <v>43</v>
      </c>
      <c r="D1841">
        <v>1840</v>
      </c>
      <c r="E1841" t="s">
        <v>311</v>
      </c>
      <c r="F1841" t="s">
        <v>0</v>
      </c>
      <c r="G1841" t="s">
        <v>2962</v>
      </c>
      <c r="H1841" t="s">
        <v>311</v>
      </c>
      <c r="I1841" t="s">
        <v>311</v>
      </c>
      <c r="J1841">
        <v>2</v>
      </c>
    </row>
    <row r="1842" spans="1:10" x14ac:dyDescent="0.35">
      <c r="A1842" t="s">
        <v>17519</v>
      </c>
      <c r="B1842">
        <v>66</v>
      </c>
      <c r="C1842">
        <v>43</v>
      </c>
      <c r="D1842">
        <v>1840</v>
      </c>
      <c r="E1842" t="s">
        <v>334</v>
      </c>
      <c r="F1842" t="s">
        <v>0</v>
      </c>
      <c r="G1842" t="s">
        <v>16058</v>
      </c>
      <c r="H1842">
        <v>0.35099999999999998</v>
      </c>
      <c r="I1842">
        <v>10.47</v>
      </c>
      <c r="J1842">
        <v>21</v>
      </c>
    </row>
    <row r="1843" spans="1:10" x14ac:dyDescent="0.35">
      <c r="A1843" t="s">
        <v>17520</v>
      </c>
      <c r="B1843">
        <v>41</v>
      </c>
      <c r="C1843">
        <v>43</v>
      </c>
      <c r="D1843">
        <v>1840</v>
      </c>
      <c r="E1843" t="s">
        <v>311</v>
      </c>
      <c r="F1843" t="s">
        <v>0</v>
      </c>
      <c r="G1843" t="s">
        <v>9482</v>
      </c>
      <c r="H1843" t="s">
        <v>311</v>
      </c>
      <c r="I1843" t="s">
        <v>311</v>
      </c>
      <c r="J1843">
        <v>9</v>
      </c>
    </row>
    <row r="1844" spans="1:10" x14ac:dyDescent="0.35">
      <c r="A1844" t="s">
        <v>17521</v>
      </c>
      <c r="B1844">
        <v>54</v>
      </c>
      <c r="C1844">
        <v>43</v>
      </c>
      <c r="D1844">
        <v>1840</v>
      </c>
      <c r="E1844" t="s">
        <v>334</v>
      </c>
      <c r="F1844" t="s">
        <v>0</v>
      </c>
      <c r="G1844" t="s">
        <v>16058</v>
      </c>
      <c r="H1844">
        <v>0.28299999999999997</v>
      </c>
      <c r="I1844">
        <v>5.81</v>
      </c>
      <c r="J1844">
        <v>13</v>
      </c>
    </row>
    <row r="1845" spans="1:10" x14ac:dyDescent="0.35">
      <c r="A1845" t="s">
        <v>17522</v>
      </c>
      <c r="B1845">
        <v>52</v>
      </c>
      <c r="C1845">
        <v>43</v>
      </c>
      <c r="D1845">
        <v>1840</v>
      </c>
      <c r="E1845" t="s">
        <v>311</v>
      </c>
      <c r="F1845" t="s">
        <v>0</v>
      </c>
      <c r="G1845" t="s">
        <v>4347</v>
      </c>
      <c r="H1845" t="s">
        <v>311</v>
      </c>
      <c r="I1845" t="s">
        <v>311</v>
      </c>
      <c r="J1845">
        <v>4</v>
      </c>
    </row>
    <row r="1846" spans="1:10" x14ac:dyDescent="0.35">
      <c r="A1846" t="s">
        <v>17523</v>
      </c>
      <c r="B1846">
        <v>61</v>
      </c>
      <c r="C1846">
        <v>42</v>
      </c>
      <c r="D1846">
        <v>1845</v>
      </c>
      <c r="E1846" t="s">
        <v>311</v>
      </c>
      <c r="F1846" t="s">
        <v>0</v>
      </c>
      <c r="G1846" t="s">
        <v>17453</v>
      </c>
      <c r="H1846" t="s">
        <v>311</v>
      </c>
      <c r="I1846" t="s">
        <v>311</v>
      </c>
      <c r="J1846">
        <v>26</v>
      </c>
    </row>
    <row r="1847" spans="1:10" x14ac:dyDescent="0.35">
      <c r="A1847" t="s">
        <v>17524</v>
      </c>
      <c r="B1847">
        <v>31</v>
      </c>
      <c r="C1847">
        <v>42</v>
      </c>
      <c r="D1847">
        <v>1845</v>
      </c>
      <c r="E1847" t="s">
        <v>311</v>
      </c>
      <c r="F1847" t="s">
        <v>0</v>
      </c>
      <c r="G1847" t="s">
        <v>2063</v>
      </c>
      <c r="H1847" t="s">
        <v>311</v>
      </c>
      <c r="I1847" t="s">
        <v>311</v>
      </c>
      <c r="J1847">
        <v>31</v>
      </c>
    </row>
    <row r="1848" spans="1:10" x14ac:dyDescent="0.35">
      <c r="A1848" t="s">
        <v>17525</v>
      </c>
      <c r="B1848">
        <v>9</v>
      </c>
      <c r="C1848">
        <v>42</v>
      </c>
      <c r="D1848">
        <v>1845</v>
      </c>
      <c r="E1848" t="s">
        <v>311</v>
      </c>
      <c r="F1848" t="s">
        <v>0</v>
      </c>
      <c r="G1848" t="s">
        <v>311</v>
      </c>
      <c r="H1848" t="s">
        <v>311</v>
      </c>
      <c r="I1848" t="s">
        <v>311</v>
      </c>
      <c r="J1848">
        <v>3</v>
      </c>
    </row>
    <row r="1849" spans="1:10" x14ac:dyDescent="0.35">
      <c r="A1849" t="s">
        <v>17526</v>
      </c>
      <c r="B1849">
        <v>31</v>
      </c>
      <c r="C1849">
        <v>42</v>
      </c>
      <c r="D1849">
        <v>1845</v>
      </c>
      <c r="E1849" t="s">
        <v>311</v>
      </c>
      <c r="F1849" t="s">
        <v>0</v>
      </c>
      <c r="G1849" t="s">
        <v>4397</v>
      </c>
      <c r="H1849" t="s">
        <v>311</v>
      </c>
      <c r="I1849" t="s">
        <v>311</v>
      </c>
      <c r="J1849">
        <v>7</v>
      </c>
    </row>
    <row r="1850" spans="1:10" x14ac:dyDescent="0.35">
      <c r="A1850" t="s">
        <v>17527</v>
      </c>
      <c r="B1850">
        <v>100</v>
      </c>
      <c r="C1850">
        <v>41</v>
      </c>
      <c r="D1850">
        <v>1849</v>
      </c>
      <c r="E1850" t="s">
        <v>311</v>
      </c>
      <c r="F1850" t="s">
        <v>0</v>
      </c>
      <c r="G1850" t="s">
        <v>17528</v>
      </c>
      <c r="H1850" t="s">
        <v>311</v>
      </c>
      <c r="I1850" t="s">
        <v>311</v>
      </c>
      <c r="J1850">
        <v>23</v>
      </c>
    </row>
    <row r="1851" spans="1:10" x14ac:dyDescent="0.35">
      <c r="A1851" t="s">
        <v>17529</v>
      </c>
      <c r="B1851">
        <v>43</v>
      </c>
      <c r="C1851">
        <v>41</v>
      </c>
      <c r="D1851">
        <v>1849</v>
      </c>
      <c r="E1851" t="s">
        <v>311</v>
      </c>
      <c r="F1851" t="s">
        <v>0</v>
      </c>
      <c r="G1851" t="s">
        <v>17321</v>
      </c>
      <c r="H1851" t="s">
        <v>311</v>
      </c>
      <c r="I1851" t="s">
        <v>311</v>
      </c>
      <c r="J1851">
        <v>14</v>
      </c>
    </row>
    <row r="1852" spans="1:10" x14ac:dyDescent="0.35">
      <c r="A1852" t="s">
        <v>17530</v>
      </c>
      <c r="B1852">
        <v>47</v>
      </c>
      <c r="C1852">
        <v>41</v>
      </c>
      <c r="D1852">
        <v>1849</v>
      </c>
      <c r="E1852" t="s">
        <v>312</v>
      </c>
      <c r="F1852" t="s">
        <v>0</v>
      </c>
      <c r="G1852" t="s">
        <v>4219</v>
      </c>
      <c r="H1852">
        <v>0.80600000000000005</v>
      </c>
      <c r="I1852">
        <v>26.3</v>
      </c>
      <c r="J1852">
        <v>9</v>
      </c>
    </row>
    <row r="1853" spans="1:10" x14ac:dyDescent="0.35">
      <c r="A1853" t="s">
        <v>17531</v>
      </c>
      <c r="B1853">
        <v>33</v>
      </c>
      <c r="C1853">
        <v>41</v>
      </c>
      <c r="D1853">
        <v>1849</v>
      </c>
      <c r="E1853" t="s">
        <v>334</v>
      </c>
      <c r="F1853" t="s">
        <v>0</v>
      </c>
      <c r="G1853" t="s">
        <v>2760</v>
      </c>
      <c r="H1853">
        <v>0.61299999999999999</v>
      </c>
      <c r="I1853">
        <v>3.01</v>
      </c>
      <c r="J1853">
        <v>4</v>
      </c>
    </row>
    <row r="1854" spans="1:10" x14ac:dyDescent="0.35">
      <c r="A1854" t="s">
        <v>17532</v>
      </c>
      <c r="B1854">
        <v>88</v>
      </c>
      <c r="C1854">
        <v>41</v>
      </c>
      <c r="D1854">
        <v>1849</v>
      </c>
      <c r="E1854" t="s">
        <v>311</v>
      </c>
      <c r="F1854" t="s">
        <v>0</v>
      </c>
      <c r="G1854" t="s">
        <v>14900</v>
      </c>
      <c r="H1854" t="s">
        <v>311</v>
      </c>
      <c r="I1854" t="s">
        <v>311</v>
      </c>
      <c r="J1854">
        <v>31</v>
      </c>
    </row>
    <row r="1855" spans="1:10" x14ac:dyDescent="0.35">
      <c r="A1855" t="s">
        <v>17533</v>
      </c>
      <c r="B1855">
        <v>12</v>
      </c>
      <c r="C1855">
        <v>41</v>
      </c>
      <c r="D1855">
        <v>1849</v>
      </c>
      <c r="E1855" t="s">
        <v>334</v>
      </c>
      <c r="F1855" t="s">
        <v>0</v>
      </c>
      <c r="G1855" t="s">
        <v>17534</v>
      </c>
      <c r="H1855">
        <v>1.5</v>
      </c>
      <c r="I1855">
        <v>15.81</v>
      </c>
      <c r="J1855">
        <v>1</v>
      </c>
    </row>
    <row r="1856" spans="1:10" x14ac:dyDescent="0.35">
      <c r="A1856" t="s">
        <v>17535</v>
      </c>
      <c r="B1856">
        <v>32</v>
      </c>
      <c r="C1856">
        <v>41</v>
      </c>
      <c r="D1856">
        <v>1849</v>
      </c>
      <c r="E1856" t="s">
        <v>311</v>
      </c>
      <c r="F1856" t="s">
        <v>0</v>
      </c>
      <c r="G1856" t="s">
        <v>16183</v>
      </c>
      <c r="H1856" t="s">
        <v>311</v>
      </c>
      <c r="I1856" t="s">
        <v>311</v>
      </c>
      <c r="J1856">
        <v>7</v>
      </c>
    </row>
    <row r="1857" spans="1:10" x14ac:dyDescent="0.35">
      <c r="A1857" t="s">
        <v>17536</v>
      </c>
      <c r="B1857">
        <v>47</v>
      </c>
      <c r="C1857">
        <v>41</v>
      </c>
      <c r="D1857">
        <v>1849</v>
      </c>
      <c r="E1857" t="s">
        <v>311</v>
      </c>
      <c r="F1857" t="s">
        <v>0</v>
      </c>
      <c r="G1857" t="s">
        <v>17537</v>
      </c>
      <c r="H1857" t="s">
        <v>311</v>
      </c>
      <c r="I1857" t="s">
        <v>311</v>
      </c>
      <c r="J1857">
        <v>4</v>
      </c>
    </row>
    <row r="1858" spans="1:10" x14ac:dyDescent="0.35">
      <c r="A1858" t="s">
        <v>17538</v>
      </c>
      <c r="B1858">
        <v>32</v>
      </c>
      <c r="C1858">
        <v>41</v>
      </c>
      <c r="D1858">
        <v>1849</v>
      </c>
      <c r="E1858" t="s">
        <v>334</v>
      </c>
      <c r="F1858" t="s">
        <v>0</v>
      </c>
      <c r="G1858" t="s">
        <v>1961</v>
      </c>
      <c r="H1858">
        <v>0.48399999999999999</v>
      </c>
      <c r="I1858">
        <v>3.44</v>
      </c>
      <c r="J1858">
        <v>1</v>
      </c>
    </row>
    <row r="1859" spans="1:10" x14ac:dyDescent="0.35">
      <c r="A1859" t="s">
        <v>17539</v>
      </c>
      <c r="B1859">
        <v>33</v>
      </c>
      <c r="C1859">
        <v>41</v>
      </c>
      <c r="D1859">
        <v>1849</v>
      </c>
      <c r="E1859" t="s">
        <v>311</v>
      </c>
      <c r="F1859" t="s">
        <v>0</v>
      </c>
      <c r="G1859" t="s">
        <v>7560</v>
      </c>
      <c r="H1859" t="s">
        <v>311</v>
      </c>
      <c r="I1859" t="s">
        <v>311</v>
      </c>
      <c r="J1859">
        <v>6</v>
      </c>
    </row>
    <row r="1860" spans="1:10" x14ac:dyDescent="0.35">
      <c r="A1860" t="s">
        <v>17540</v>
      </c>
      <c r="B1860">
        <v>144</v>
      </c>
      <c r="C1860">
        <v>40</v>
      </c>
      <c r="D1860">
        <v>1859</v>
      </c>
      <c r="E1860" t="s">
        <v>311</v>
      </c>
      <c r="F1860" t="s">
        <v>0</v>
      </c>
      <c r="G1860" t="s">
        <v>17540</v>
      </c>
      <c r="H1860" t="s">
        <v>311</v>
      </c>
      <c r="I1860" t="s">
        <v>311</v>
      </c>
      <c r="J1860">
        <v>12</v>
      </c>
    </row>
    <row r="1861" spans="1:10" hidden="1" x14ac:dyDescent="0.35">
      <c r="A1861" t="s">
        <v>17541</v>
      </c>
      <c r="B1861">
        <v>51</v>
      </c>
      <c r="C1861">
        <v>40</v>
      </c>
      <c r="D1861">
        <v>1859</v>
      </c>
      <c r="E1861" t="s">
        <v>311</v>
      </c>
      <c r="F1861" t="s">
        <v>3848</v>
      </c>
      <c r="G1861" t="s">
        <v>311</v>
      </c>
      <c r="H1861" t="s">
        <v>311</v>
      </c>
      <c r="I1861" t="s">
        <v>311</v>
      </c>
      <c r="J1861">
        <v>51</v>
      </c>
    </row>
    <row r="1862" spans="1:10" x14ac:dyDescent="0.35">
      <c r="A1862" t="s">
        <v>17542</v>
      </c>
      <c r="B1862">
        <v>29</v>
      </c>
      <c r="C1862">
        <v>40</v>
      </c>
      <c r="D1862">
        <v>1859</v>
      </c>
      <c r="E1862" t="s">
        <v>311</v>
      </c>
      <c r="F1862" t="s">
        <v>0</v>
      </c>
      <c r="G1862" t="s">
        <v>14900</v>
      </c>
      <c r="H1862" t="s">
        <v>311</v>
      </c>
      <c r="I1862" t="s">
        <v>311</v>
      </c>
      <c r="J1862">
        <v>4</v>
      </c>
    </row>
    <row r="1863" spans="1:10" x14ac:dyDescent="0.35">
      <c r="A1863" t="s">
        <v>17543</v>
      </c>
      <c r="B1863">
        <v>82</v>
      </c>
      <c r="C1863">
        <v>40</v>
      </c>
      <c r="D1863">
        <v>1859</v>
      </c>
      <c r="E1863" t="s">
        <v>334</v>
      </c>
      <c r="F1863" t="s">
        <v>0</v>
      </c>
      <c r="G1863" t="s">
        <v>3633</v>
      </c>
      <c r="H1863">
        <v>0.57599999999999996</v>
      </c>
      <c r="I1863">
        <v>19.329999999999998</v>
      </c>
      <c r="J1863">
        <v>7</v>
      </c>
    </row>
    <row r="1864" spans="1:10" x14ac:dyDescent="0.35">
      <c r="A1864" t="s">
        <v>17544</v>
      </c>
      <c r="B1864">
        <v>37</v>
      </c>
      <c r="C1864">
        <v>40</v>
      </c>
      <c r="D1864">
        <v>1859</v>
      </c>
      <c r="E1864" t="s">
        <v>334</v>
      </c>
      <c r="F1864" t="s">
        <v>0</v>
      </c>
      <c r="G1864" t="s">
        <v>4219</v>
      </c>
      <c r="H1864">
        <v>0.54200000000000004</v>
      </c>
      <c r="I1864">
        <v>14.61</v>
      </c>
      <c r="J1864">
        <v>7</v>
      </c>
    </row>
    <row r="1865" spans="1:10" x14ac:dyDescent="0.35">
      <c r="A1865" t="s">
        <v>17545</v>
      </c>
      <c r="B1865">
        <v>15</v>
      </c>
      <c r="C1865">
        <v>40</v>
      </c>
      <c r="D1865">
        <v>1859</v>
      </c>
      <c r="E1865" t="s">
        <v>334</v>
      </c>
      <c r="F1865" t="s">
        <v>0</v>
      </c>
      <c r="G1865" t="s">
        <v>1789</v>
      </c>
      <c r="H1865">
        <v>1.143</v>
      </c>
      <c r="I1865">
        <v>3.89</v>
      </c>
      <c r="J1865">
        <v>15</v>
      </c>
    </row>
    <row r="1866" spans="1:10" x14ac:dyDescent="0.35">
      <c r="A1866" t="s">
        <v>17546</v>
      </c>
      <c r="B1866">
        <v>82</v>
      </c>
      <c r="C1866">
        <v>39</v>
      </c>
      <c r="D1866">
        <v>1865</v>
      </c>
      <c r="E1866" t="s">
        <v>311</v>
      </c>
      <c r="F1866" t="s">
        <v>0</v>
      </c>
      <c r="G1866" t="s">
        <v>8490</v>
      </c>
      <c r="H1866" t="s">
        <v>311</v>
      </c>
      <c r="I1866" t="s">
        <v>311</v>
      </c>
      <c r="J1866">
        <v>1</v>
      </c>
    </row>
    <row r="1867" spans="1:10" x14ac:dyDescent="0.35">
      <c r="A1867" t="s">
        <v>17547</v>
      </c>
      <c r="B1867">
        <v>52</v>
      </c>
      <c r="C1867">
        <v>39</v>
      </c>
      <c r="D1867">
        <v>1865</v>
      </c>
      <c r="E1867" t="s">
        <v>312</v>
      </c>
      <c r="F1867" t="s">
        <v>0</v>
      </c>
      <c r="G1867" t="s">
        <v>17548</v>
      </c>
      <c r="H1867">
        <v>0.69399999999999995</v>
      </c>
      <c r="I1867">
        <v>33.36</v>
      </c>
      <c r="J1867">
        <v>10</v>
      </c>
    </row>
    <row r="1868" spans="1:10" x14ac:dyDescent="0.35">
      <c r="A1868" t="s">
        <v>4022</v>
      </c>
      <c r="B1868">
        <v>32</v>
      </c>
      <c r="C1868">
        <v>39</v>
      </c>
      <c r="D1868">
        <v>1865</v>
      </c>
      <c r="E1868" t="s">
        <v>312</v>
      </c>
      <c r="F1868" t="s">
        <v>0</v>
      </c>
      <c r="G1868" t="s">
        <v>4022</v>
      </c>
      <c r="H1868">
        <v>1.3640000000000001</v>
      </c>
      <c r="I1868">
        <v>31.82</v>
      </c>
      <c r="J1868">
        <v>9</v>
      </c>
    </row>
    <row r="1869" spans="1:10" x14ac:dyDescent="0.35">
      <c r="A1869" t="s">
        <v>17549</v>
      </c>
      <c r="B1869">
        <v>63</v>
      </c>
      <c r="C1869">
        <v>39</v>
      </c>
      <c r="D1869">
        <v>1865</v>
      </c>
      <c r="E1869" t="s">
        <v>311</v>
      </c>
      <c r="F1869" t="s">
        <v>0</v>
      </c>
      <c r="G1869" t="s">
        <v>8272</v>
      </c>
      <c r="H1869" t="s">
        <v>311</v>
      </c>
      <c r="I1869" t="s">
        <v>311</v>
      </c>
      <c r="J1869">
        <v>8</v>
      </c>
    </row>
    <row r="1870" spans="1:10" x14ac:dyDescent="0.35">
      <c r="A1870" t="s">
        <v>17550</v>
      </c>
      <c r="B1870">
        <v>48</v>
      </c>
      <c r="C1870">
        <v>39</v>
      </c>
      <c r="D1870">
        <v>1865</v>
      </c>
      <c r="E1870" t="s">
        <v>311</v>
      </c>
      <c r="F1870" t="s">
        <v>0</v>
      </c>
      <c r="G1870" t="s">
        <v>8272</v>
      </c>
      <c r="H1870" t="s">
        <v>311</v>
      </c>
      <c r="I1870" t="s">
        <v>311</v>
      </c>
      <c r="J1870">
        <v>17</v>
      </c>
    </row>
    <row r="1871" spans="1:10" x14ac:dyDescent="0.35">
      <c r="A1871" t="s">
        <v>17551</v>
      </c>
      <c r="B1871">
        <v>144</v>
      </c>
      <c r="C1871">
        <v>39</v>
      </c>
      <c r="D1871">
        <v>1865</v>
      </c>
      <c r="E1871" t="s">
        <v>319</v>
      </c>
      <c r="F1871" t="s">
        <v>0</v>
      </c>
      <c r="G1871" t="s">
        <v>10944</v>
      </c>
      <c r="H1871">
        <v>1</v>
      </c>
      <c r="I1871">
        <v>83.82</v>
      </c>
      <c r="J1871">
        <v>14</v>
      </c>
    </row>
    <row r="1872" spans="1:10" x14ac:dyDescent="0.35">
      <c r="A1872" t="s">
        <v>17552</v>
      </c>
      <c r="B1872">
        <v>46</v>
      </c>
      <c r="C1872">
        <v>39</v>
      </c>
      <c r="D1872">
        <v>1865</v>
      </c>
      <c r="E1872" t="s">
        <v>311</v>
      </c>
      <c r="F1872" t="s">
        <v>0</v>
      </c>
      <c r="G1872" t="s">
        <v>1759</v>
      </c>
      <c r="H1872" t="s">
        <v>311</v>
      </c>
      <c r="I1872" t="s">
        <v>311</v>
      </c>
      <c r="J1872">
        <v>39</v>
      </c>
    </row>
    <row r="1873" spans="1:10" x14ac:dyDescent="0.35">
      <c r="A1873" t="s">
        <v>17553</v>
      </c>
      <c r="B1873">
        <v>111</v>
      </c>
      <c r="C1873">
        <v>39</v>
      </c>
      <c r="D1873">
        <v>1865</v>
      </c>
      <c r="E1873" t="s">
        <v>311</v>
      </c>
      <c r="F1873" t="s">
        <v>0</v>
      </c>
      <c r="G1873" t="s">
        <v>15063</v>
      </c>
      <c r="H1873" t="s">
        <v>311</v>
      </c>
      <c r="I1873" t="s">
        <v>311</v>
      </c>
      <c r="J1873">
        <v>23</v>
      </c>
    </row>
    <row r="1874" spans="1:10" x14ac:dyDescent="0.35">
      <c r="A1874" t="s">
        <v>17554</v>
      </c>
      <c r="B1874">
        <v>100</v>
      </c>
      <c r="C1874">
        <v>39</v>
      </c>
      <c r="D1874">
        <v>1865</v>
      </c>
      <c r="E1874" t="s">
        <v>311</v>
      </c>
      <c r="F1874" t="s">
        <v>0</v>
      </c>
      <c r="G1874" t="s">
        <v>7394</v>
      </c>
      <c r="H1874" t="s">
        <v>311</v>
      </c>
      <c r="I1874" t="s">
        <v>311</v>
      </c>
      <c r="J1874">
        <v>12</v>
      </c>
    </row>
    <row r="1875" spans="1:10" hidden="1" x14ac:dyDescent="0.35">
      <c r="A1875" t="s">
        <v>17555</v>
      </c>
      <c r="B1875">
        <v>75</v>
      </c>
      <c r="C1875">
        <v>38</v>
      </c>
      <c r="D1875">
        <v>1874</v>
      </c>
      <c r="E1875" t="s">
        <v>311</v>
      </c>
      <c r="F1875" t="s">
        <v>2692</v>
      </c>
      <c r="G1875" t="s">
        <v>311</v>
      </c>
      <c r="H1875" t="s">
        <v>311</v>
      </c>
      <c r="I1875" t="s">
        <v>311</v>
      </c>
      <c r="J1875">
        <v>0</v>
      </c>
    </row>
    <row r="1876" spans="1:10" x14ac:dyDescent="0.35">
      <c r="A1876" t="s">
        <v>17556</v>
      </c>
      <c r="B1876">
        <v>59</v>
      </c>
      <c r="C1876">
        <v>38</v>
      </c>
      <c r="D1876">
        <v>1874</v>
      </c>
      <c r="E1876" t="s">
        <v>311</v>
      </c>
      <c r="F1876" t="s">
        <v>0</v>
      </c>
      <c r="G1876" t="s">
        <v>17557</v>
      </c>
      <c r="H1876" t="s">
        <v>311</v>
      </c>
      <c r="I1876" t="s">
        <v>311</v>
      </c>
      <c r="J1876">
        <v>8</v>
      </c>
    </row>
    <row r="1877" spans="1:10" hidden="1" x14ac:dyDescent="0.35">
      <c r="A1877" t="s">
        <v>17558</v>
      </c>
      <c r="B1877">
        <v>33</v>
      </c>
      <c r="C1877">
        <v>38</v>
      </c>
      <c r="D1877">
        <v>1874</v>
      </c>
      <c r="E1877" t="s">
        <v>311</v>
      </c>
      <c r="F1877" t="s">
        <v>3848</v>
      </c>
      <c r="G1877" t="s">
        <v>311</v>
      </c>
      <c r="H1877" t="s">
        <v>311</v>
      </c>
      <c r="I1877" t="s">
        <v>311</v>
      </c>
      <c r="J1877">
        <v>0</v>
      </c>
    </row>
    <row r="1878" spans="1:10" hidden="1" x14ac:dyDescent="0.35">
      <c r="A1878" t="s">
        <v>17559</v>
      </c>
      <c r="B1878">
        <v>5</v>
      </c>
      <c r="C1878">
        <v>38</v>
      </c>
      <c r="D1878">
        <v>1874</v>
      </c>
      <c r="E1878" t="s">
        <v>311</v>
      </c>
      <c r="F1878" t="s">
        <v>3848</v>
      </c>
      <c r="G1878" t="s">
        <v>311</v>
      </c>
      <c r="H1878" t="s">
        <v>311</v>
      </c>
      <c r="I1878" t="s">
        <v>311</v>
      </c>
      <c r="J1878">
        <v>0</v>
      </c>
    </row>
    <row r="1879" spans="1:10" x14ac:dyDescent="0.35">
      <c r="A1879" t="s">
        <v>17560</v>
      </c>
      <c r="B1879">
        <v>26</v>
      </c>
      <c r="C1879">
        <v>38</v>
      </c>
      <c r="D1879">
        <v>1874</v>
      </c>
      <c r="E1879" t="s">
        <v>311</v>
      </c>
      <c r="F1879" t="s">
        <v>0</v>
      </c>
      <c r="G1879" t="s">
        <v>3026</v>
      </c>
      <c r="H1879" t="s">
        <v>311</v>
      </c>
      <c r="I1879" t="s">
        <v>311</v>
      </c>
      <c r="J1879">
        <v>4</v>
      </c>
    </row>
    <row r="1880" spans="1:10" x14ac:dyDescent="0.35">
      <c r="A1880" t="s">
        <v>17561</v>
      </c>
      <c r="B1880">
        <v>64</v>
      </c>
      <c r="C1880">
        <v>38</v>
      </c>
      <c r="D1880">
        <v>1874</v>
      </c>
      <c r="E1880" t="s">
        <v>311</v>
      </c>
      <c r="F1880" t="s">
        <v>0</v>
      </c>
      <c r="G1880" t="s">
        <v>15183</v>
      </c>
      <c r="H1880" t="s">
        <v>311</v>
      </c>
      <c r="I1880" t="s">
        <v>311</v>
      </c>
      <c r="J1880">
        <v>13</v>
      </c>
    </row>
    <row r="1881" spans="1:10" x14ac:dyDescent="0.35">
      <c r="A1881" t="s">
        <v>17562</v>
      </c>
      <c r="B1881">
        <v>52</v>
      </c>
      <c r="C1881">
        <v>38</v>
      </c>
      <c r="D1881">
        <v>1874</v>
      </c>
      <c r="E1881" t="s">
        <v>311</v>
      </c>
      <c r="F1881" t="s">
        <v>0</v>
      </c>
      <c r="G1881" t="s">
        <v>16058</v>
      </c>
      <c r="H1881" t="s">
        <v>311</v>
      </c>
      <c r="I1881" t="s">
        <v>311</v>
      </c>
      <c r="J1881">
        <v>14</v>
      </c>
    </row>
    <row r="1882" spans="1:10" x14ac:dyDescent="0.35">
      <c r="A1882" t="s">
        <v>17563</v>
      </c>
      <c r="B1882">
        <v>106</v>
      </c>
      <c r="C1882">
        <v>38</v>
      </c>
      <c r="D1882">
        <v>1874</v>
      </c>
      <c r="E1882" t="s">
        <v>311</v>
      </c>
      <c r="F1882" t="s">
        <v>0</v>
      </c>
      <c r="G1882" t="s">
        <v>4022</v>
      </c>
      <c r="H1882" t="s">
        <v>311</v>
      </c>
      <c r="I1882" t="s">
        <v>311</v>
      </c>
      <c r="J1882">
        <v>0</v>
      </c>
    </row>
    <row r="1883" spans="1:10" x14ac:dyDescent="0.35">
      <c r="A1883" t="s">
        <v>17564</v>
      </c>
      <c r="B1883">
        <v>184</v>
      </c>
      <c r="C1883">
        <v>38</v>
      </c>
      <c r="D1883">
        <v>1874</v>
      </c>
      <c r="E1883" t="s">
        <v>311</v>
      </c>
      <c r="F1883" t="s">
        <v>0</v>
      </c>
      <c r="G1883" t="s">
        <v>15063</v>
      </c>
      <c r="H1883" t="s">
        <v>311</v>
      </c>
      <c r="I1883" t="s">
        <v>311</v>
      </c>
      <c r="J1883">
        <v>33</v>
      </c>
    </row>
    <row r="1884" spans="1:10" x14ac:dyDescent="0.35">
      <c r="A1884" t="s">
        <v>17565</v>
      </c>
      <c r="B1884">
        <v>42</v>
      </c>
      <c r="C1884">
        <v>37</v>
      </c>
      <c r="D1884">
        <v>1883</v>
      </c>
      <c r="E1884" t="s">
        <v>311</v>
      </c>
      <c r="F1884" t="s">
        <v>0</v>
      </c>
      <c r="G1884" t="s">
        <v>4090</v>
      </c>
      <c r="H1884" t="s">
        <v>311</v>
      </c>
      <c r="I1884" t="s">
        <v>311</v>
      </c>
      <c r="J1884">
        <v>5</v>
      </c>
    </row>
    <row r="1885" spans="1:10" x14ac:dyDescent="0.35">
      <c r="A1885" t="s">
        <v>17566</v>
      </c>
      <c r="B1885">
        <v>45</v>
      </c>
      <c r="C1885">
        <v>37</v>
      </c>
      <c r="D1885">
        <v>1883</v>
      </c>
      <c r="E1885" t="s">
        <v>311</v>
      </c>
      <c r="F1885" t="s">
        <v>0</v>
      </c>
      <c r="G1885" t="s">
        <v>2972</v>
      </c>
      <c r="H1885" t="s">
        <v>311</v>
      </c>
      <c r="I1885" t="s">
        <v>311</v>
      </c>
      <c r="J1885">
        <v>12</v>
      </c>
    </row>
    <row r="1886" spans="1:10" x14ac:dyDescent="0.35">
      <c r="A1886" t="s">
        <v>17567</v>
      </c>
      <c r="B1886">
        <v>41</v>
      </c>
      <c r="C1886">
        <v>37</v>
      </c>
      <c r="D1886">
        <v>1883</v>
      </c>
      <c r="E1886" t="s">
        <v>311</v>
      </c>
      <c r="F1886" t="s">
        <v>0</v>
      </c>
      <c r="G1886" t="s">
        <v>15063</v>
      </c>
      <c r="H1886" t="s">
        <v>311</v>
      </c>
      <c r="I1886" t="s">
        <v>311</v>
      </c>
      <c r="J1886">
        <v>3</v>
      </c>
    </row>
    <row r="1887" spans="1:10" x14ac:dyDescent="0.35">
      <c r="A1887" t="s">
        <v>17568</v>
      </c>
      <c r="B1887">
        <v>37</v>
      </c>
      <c r="C1887">
        <v>37</v>
      </c>
      <c r="D1887">
        <v>1883</v>
      </c>
      <c r="E1887" t="s">
        <v>311</v>
      </c>
      <c r="F1887" t="s">
        <v>0</v>
      </c>
      <c r="G1887" t="s">
        <v>2520</v>
      </c>
      <c r="H1887" t="s">
        <v>311</v>
      </c>
      <c r="I1887" t="s">
        <v>311</v>
      </c>
      <c r="J1887">
        <v>3</v>
      </c>
    </row>
    <row r="1888" spans="1:10" x14ac:dyDescent="0.35">
      <c r="A1888" t="s">
        <v>17569</v>
      </c>
      <c r="B1888">
        <v>28</v>
      </c>
      <c r="C1888">
        <v>37</v>
      </c>
      <c r="D1888">
        <v>1883</v>
      </c>
      <c r="E1888" t="s">
        <v>334</v>
      </c>
      <c r="F1888" t="s">
        <v>0</v>
      </c>
      <c r="G1888" t="s">
        <v>1795</v>
      </c>
      <c r="H1888">
        <v>0.48</v>
      </c>
      <c r="I1888">
        <v>2.0499999999999998</v>
      </c>
      <c r="J1888">
        <v>6</v>
      </c>
    </row>
    <row r="1889" spans="1:10" x14ac:dyDescent="0.35">
      <c r="A1889" t="s">
        <v>17570</v>
      </c>
      <c r="B1889">
        <v>31</v>
      </c>
      <c r="C1889">
        <v>36</v>
      </c>
      <c r="D1889">
        <v>1888</v>
      </c>
      <c r="E1889" t="s">
        <v>311</v>
      </c>
      <c r="F1889" t="s">
        <v>0</v>
      </c>
      <c r="G1889" t="s">
        <v>1967</v>
      </c>
      <c r="H1889" t="s">
        <v>311</v>
      </c>
      <c r="I1889" t="s">
        <v>311</v>
      </c>
      <c r="J1889">
        <v>14</v>
      </c>
    </row>
    <row r="1890" spans="1:10" x14ac:dyDescent="0.35">
      <c r="A1890" t="s">
        <v>17571</v>
      </c>
      <c r="B1890">
        <v>21</v>
      </c>
      <c r="C1890">
        <v>36</v>
      </c>
      <c r="D1890">
        <v>1888</v>
      </c>
      <c r="E1890" t="s">
        <v>311</v>
      </c>
      <c r="F1890" t="s">
        <v>0</v>
      </c>
      <c r="G1890" t="s">
        <v>2088</v>
      </c>
      <c r="H1890" t="s">
        <v>311</v>
      </c>
      <c r="I1890" t="s">
        <v>311</v>
      </c>
      <c r="J1890">
        <v>2</v>
      </c>
    </row>
    <row r="1891" spans="1:10" x14ac:dyDescent="0.35">
      <c r="A1891" t="s">
        <v>17572</v>
      </c>
      <c r="B1891">
        <v>111</v>
      </c>
      <c r="C1891">
        <v>36</v>
      </c>
      <c r="D1891">
        <v>1888</v>
      </c>
      <c r="E1891" t="s">
        <v>311</v>
      </c>
      <c r="F1891" t="s">
        <v>0</v>
      </c>
      <c r="G1891" t="s">
        <v>17573</v>
      </c>
      <c r="H1891" t="s">
        <v>311</v>
      </c>
      <c r="I1891" t="s">
        <v>311</v>
      </c>
      <c r="J1891">
        <v>20</v>
      </c>
    </row>
    <row r="1892" spans="1:10" x14ac:dyDescent="0.35">
      <c r="A1892" t="s">
        <v>17574</v>
      </c>
      <c r="B1892">
        <v>67</v>
      </c>
      <c r="C1892">
        <v>36</v>
      </c>
      <c r="D1892">
        <v>1888</v>
      </c>
      <c r="E1892" t="s">
        <v>311</v>
      </c>
      <c r="F1892" t="s">
        <v>0</v>
      </c>
      <c r="G1892" t="s">
        <v>17575</v>
      </c>
      <c r="H1892" t="s">
        <v>311</v>
      </c>
      <c r="I1892" t="s">
        <v>311</v>
      </c>
      <c r="J1892">
        <v>11</v>
      </c>
    </row>
    <row r="1893" spans="1:10" x14ac:dyDescent="0.35">
      <c r="A1893" t="s">
        <v>17576</v>
      </c>
      <c r="B1893">
        <v>81</v>
      </c>
      <c r="C1893">
        <v>36</v>
      </c>
      <c r="D1893">
        <v>1888</v>
      </c>
      <c r="E1893" t="s">
        <v>311</v>
      </c>
      <c r="F1893" t="s">
        <v>0</v>
      </c>
      <c r="G1893" t="s">
        <v>8272</v>
      </c>
      <c r="H1893" t="s">
        <v>311</v>
      </c>
      <c r="I1893" t="s">
        <v>311</v>
      </c>
      <c r="J1893">
        <v>21</v>
      </c>
    </row>
    <row r="1894" spans="1:10" x14ac:dyDescent="0.35">
      <c r="A1894" t="s">
        <v>17577</v>
      </c>
      <c r="B1894">
        <v>79</v>
      </c>
      <c r="C1894">
        <v>35</v>
      </c>
      <c r="D1894">
        <v>1893</v>
      </c>
      <c r="E1894" t="s">
        <v>311</v>
      </c>
      <c r="F1894" t="s">
        <v>0</v>
      </c>
      <c r="G1894" t="s">
        <v>17403</v>
      </c>
      <c r="H1894" t="s">
        <v>311</v>
      </c>
      <c r="I1894" t="s">
        <v>311</v>
      </c>
      <c r="J1894">
        <v>12</v>
      </c>
    </row>
    <row r="1895" spans="1:10" x14ac:dyDescent="0.35">
      <c r="A1895" t="s">
        <v>17578</v>
      </c>
      <c r="B1895">
        <v>38</v>
      </c>
      <c r="C1895">
        <v>35</v>
      </c>
      <c r="D1895">
        <v>1893</v>
      </c>
      <c r="E1895" t="s">
        <v>311</v>
      </c>
      <c r="F1895" t="s">
        <v>0</v>
      </c>
      <c r="G1895" t="s">
        <v>4219</v>
      </c>
      <c r="H1895" t="s">
        <v>311</v>
      </c>
      <c r="I1895" t="s">
        <v>311</v>
      </c>
      <c r="J1895">
        <v>15</v>
      </c>
    </row>
    <row r="1896" spans="1:10" x14ac:dyDescent="0.35">
      <c r="A1896" t="s">
        <v>17579</v>
      </c>
      <c r="B1896">
        <v>57</v>
      </c>
      <c r="C1896">
        <v>35</v>
      </c>
      <c r="D1896">
        <v>1893</v>
      </c>
      <c r="E1896" t="s">
        <v>311</v>
      </c>
      <c r="F1896" t="s">
        <v>0</v>
      </c>
      <c r="G1896" t="s">
        <v>4022</v>
      </c>
      <c r="H1896" t="s">
        <v>311</v>
      </c>
      <c r="I1896" t="s">
        <v>311</v>
      </c>
      <c r="J1896">
        <v>10</v>
      </c>
    </row>
    <row r="1897" spans="1:10" x14ac:dyDescent="0.35">
      <c r="A1897" t="s">
        <v>17580</v>
      </c>
      <c r="B1897">
        <v>98</v>
      </c>
      <c r="C1897">
        <v>35</v>
      </c>
      <c r="D1897">
        <v>1893</v>
      </c>
      <c r="E1897" t="s">
        <v>334</v>
      </c>
      <c r="F1897" t="s">
        <v>0</v>
      </c>
      <c r="G1897" t="s">
        <v>16058</v>
      </c>
      <c r="H1897">
        <v>0.41499999999999998</v>
      </c>
      <c r="I1897">
        <v>15.12</v>
      </c>
      <c r="J1897">
        <v>18</v>
      </c>
    </row>
    <row r="1898" spans="1:10" x14ac:dyDescent="0.35">
      <c r="A1898" t="s">
        <v>17581</v>
      </c>
      <c r="B1898">
        <v>64</v>
      </c>
      <c r="C1898">
        <v>35</v>
      </c>
      <c r="D1898">
        <v>1893</v>
      </c>
      <c r="E1898" t="s">
        <v>312</v>
      </c>
      <c r="F1898" t="s">
        <v>0</v>
      </c>
      <c r="G1898" t="s">
        <v>17582</v>
      </c>
      <c r="H1898">
        <v>0.40899999999999997</v>
      </c>
      <c r="I1898">
        <v>28.92</v>
      </c>
      <c r="J1898">
        <v>27</v>
      </c>
    </row>
    <row r="1899" spans="1:10" hidden="1" x14ac:dyDescent="0.35">
      <c r="A1899" t="s">
        <v>17583</v>
      </c>
      <c r="B1899">
        <v>47</v>
      </c>
      <c r="C1899">
        <v>35</v>
      </c>
      <c r="D1899">
        <v>1893</v>
      </c>
      <c r="E1899" t="s">
        <v>311</v>
      </c>
      <c r="F1899" t="s">
        <v>2692</v>
      </c>
      <c r="G1899" t="s">
        <v>311</v>
      </c>
      <c r="H1899" t="s">
        <v>311</v>
      </c>
      <c r="I1899" t="s">
        <v>311</v>
      </c>
      <c r="J1899">
        <v>0</v>
      </c>
    </row>
    <row r="1900" spans="1:10" x14ac:dyDescent="0.35">
      <c r="A1900" t="s">
        <v>17584</v>
      </c>
      <c r="B1900">
        <v>36</v>
      </c>
      <c r="C1900">
        <v>35</v>
      </c>
      <c r="D1900">
        <v>1893</v>
      </c>
      <c r="E1900" t="s">
        <v>311</v>
      </c>
      <c r="F1900" t="s">
        <v>0</v>
      </c>
      <c r="G1900" t="s">
        <v>4347</v>
      </c>
      <c r="H1900" t="s">
        <v>311</v>
      </c>
      <c r="I1900" t="s">
        <v>311</v>
      </c>
      <c r="J1900">
        <v>0</v>
      </c>
    </row>
    <row r="1901" spans="1:10" hidden="1" x14ac:dyDescent="0.35">
      <c r="A1901" t="s">
        <v>17585</v>
      </c>
      <c r="B1901">
        <v>171</v>
      </c>
      <c r="C1901">
        <v>35</v>
      </c>
      <c r="D1901">
        <v>1893</v>
      </c>
      <c r="E1901" t="s">
        <v>311</v>
      </c>
      <c r="F1901" t="s">
        <v>3848</v>
      </c>
      <c r="G1901" t="s">
        <v>311</v>
      </c>
      <c r="H1901" t="s">
        <v>311</v>
      </c>
      <c r="I1901" t="s">
        <v>311</v>
      </c>
      <c r="J1901">
        <v>4</v>
      </c>
    </row>
    <row r="1902" spans="1:10" x14ac:dyDescent="0.35">
      <c r="A1902" t="s">
        <v>17586</v>
      </c>
      <c r="B1902">
        <v>29</v>
      </c>
      <c r="C1902">
        <v>34</v>
      </c>
      <c r="D1902">
        <v>1901</v>
      </c>
      <c r="E1902" t="s">
        <v>311</v>
      </c>
      <c r="F1902" t="s">
        <v>0</v>
      </c>
      <c r="G1902" t="s">
        <v>4219</v>
      </c>
      <c r="H1902" t="s">
        <v>311</v>
      </c>
      <c r="I1902" t="s">
        <v>311</v>
      </c>
      <c r="J1902">
        <v>8</v>
      </c>
    </row>
    <row r="1903" spans="1:10" x14ac:dyDescent="0.35">
      <c r="A1903" t="s">
        <v>17587</v>
      </c>
      <c r="B1903">
        <v>67</v>
      </c>
      <c r="C1903">
        <v>34</v>
      </c>
      <c r="D1903">
        <v>1901</v>
      </c>
      <c r="E1903" t="s">
        <v>334</v>
      </c>
      <c r="F1903" t="s">
        <v>0</v>
      </c>
      <c r="G1903" t="s">
        <v>17588</v>
      </c>
      <c r="H1903">
        <v>0.25600000000000001</v>
      </c>
      <c r="I1903">
        <v>6.65</v>
      </c>
      <c r="J1903">
        <v>4</v>
      </c>
    </row>
    <row r="1904" spans="1:10" hidden="1" x14ac:dyDescent="0.35">
      <c r="A1904" t="s">
        <v>17589</v>
      </c>
      <c r="B1904">
        <v>27</v>
      </c>
      <c r="C1904">
        <v>34</v>
      </c>
      <c r="D1904">
        <v>1901</v>
      </c>
      <c r="E1904" t="s">
        <v>311</v>
      </c>
      <c r="F1904" t="s">
        <v>3848</v>
      </c>
      <c r="G1904" t="s">
        <v>311</v>
      </c>
      <c r="H1904" t="s">
        <v>311</v>
      </c>
      <c r="I1904" t="s">
        <v>311</v>
      </c>
      <c r="J1904">
        <v>0</v>
      </c>
    </row>
    <row r="1905" spans="1:10" x14ac:dyDescent="0.35">
      <c r="A1905" t="s">
        <v>17590</v>
      </c>
      <c r="B1905">
        <v>34</v>
      </c>
      <c r="C1905">
        <v>34</v>
      </c>
      <c r="D1905">
        <v>1901</v>
      </c>
      <c r="E1905" t="s">
        <v>311</v>
      </c>
      <c r="F1905" t="s">
        <v>0</v>
      </c>
      <c r="G1905" t="s">
        <v>15083</v>
      </c>
      <c r="H1905" t="s">
        <v>311</v>
      </c>
      <c r="I1905" t="s">
        <v>311</v>
      </c>
      <c r="J1905">
        <v>10</v>
      </c>
    </row>
    <row r="1906" spans="1:10" x14ac:dyDescent="0.35">
      <c r="A1906" t="s">
        <v>17591</v>
      </c>
      <c r="B1906">
        <v>23</v>
      </c>
      <c r="C1906">
        <v>34</v>
      </c>
      <c r="D1906">
        <v>1901</v>
      </c>
      <c r="E1906" t="s">
        <v>334</v>
      </c>
      <c r="F1906" t="s">
        <v>0</v>
      </c>
      <c r="G1906" t="s">
        <v>2302</v>
      </c>
      <c r="H1906">
        <v>0.91300000000000003</v>
      </c>
      <c r="I1906">
        <v>3.85</v>
      </c>
      <c r="J1906">
        <v>3</v>
      </c>
    </row>
    <row r="1907" spans="1:10" x14ac:dyDescent="0.35">
      <c r="A1907" t="s">
        <v>17592</v>
      </c>
      <c r="B1907">
        <v>126</v>
      </c>
      <c r="C1907">
        <v>34</v>
      </c>
      <c r="D1907">
        <v>1901</v>
      </c>
      <c r="E1907" t="s">
        <v>311</v>
      </c>
      <c r="F1907" t="s">
        <v>0</v>
      </c>
      <c r="G1907" t="s">
        <v>17593</v>
      </c>
      <c r="H1907" t="s">
        <v>311</v>
      </c>
      <c r="I1907" t="s">
        <v>311</v>
      </c>
      <c r="J1907">
        <v>15</v>
      </c>
    </row>
    <row r="1908" spans="1:10" x14ac:dyDescent="0.35">
      <c r="A1908" t="s">
        <v>17594</v>
      </c>
      <c r="B1908">
        <v>206</v>
      </c>
      <c r="C1908">
        <v>34</v>
      </c>
      <c r="D1908">
        <v>1901</v>
      </c>
      <c r="E1908" t="s">
        <v>311</v>
      </c>
      <c r="F1908" t="s">
        <v>0</v>
      </c>
      <c r="G1908" t="s">
        <v>17595</v>
      </c>
      <c r="H1908" t="s">
        <v>311</v>
      </c>
      <c r="I1908" t="s">
        <v>311</v>
      </c>
      <c r="J1908">
        <v>10</v>
      </c>
    </row>
    <row r="1909" spans="1:10" x14ac:dyDescent="0.35">
      <c r="A1909" t="s">
        <v>17596</v>
      </c>
      <c r="B1909">
        <v>55</v>
      </c>
      <c r="C1909">
        <v>33</v>
      </c>
      <c r="D1909">
        <v>1908</v>
      </c>
      <c r="E1909" t="s">
        <v>311</v>
      </c>
      <c r="F1909" t="s">
        <v>0</v>
      </c>
      <c r="G1909" t="s">
        <v>2037</v>
      </c>
      <c r="H1909" t="s">
        <v>311</v>
      </c>
      <c r="I1909" t="s">
        <v>311</v>
      </c>
      <c r="J1909">
        <v>4</v>
      </c>
    </row>
    <row r="1910" spans="1:10" x14ac:dyDescent="0.35">
      <c r="A1910" t="s">
        <v>17597</v>
      </c>
      <c r="B1910">
        <v>74</v>
      </c>
      <c r="C1910">
        <v>33</v>
      </c>
      <c r="D1910">
        <v>1908</v>
      </c>
      <c r="E1910" t="s">
        <v>311</v>
      </c>
      <c r="F1910" t="s">
        <v>0</v>
      </c>
      <c r="G1910" t="s">
        <v>17598</v>
      </c>
      <c r="H1910" t="s">
        <v>311</v>
      </c>
      <c r="I1910" t="s">
        <v>311</v>
      </c>
      <c r="J1910">
        <v>13</v>
      </c>
    </row>
    <row r="1911" spans="1:10" x14ac:dyDescent="0.35">
      <c r="A1911" t="s">
        <v>17599</v>
      </c>
      <c r="B1911">
        <v>96</v>
      </c>
      <c r="C1911">
        <v>32</v>
      </c>
      <c r="D1911">
        <v>1910</v>
      </c>
      <c r="E1911" t="s">
        <v>311</v>
      </c>
      <c r="F1911" t="s">
        <v>0</v>
      </c>
      <c r="G1911" t="s">
        <v>15083</v>
      </c>
      <c r="H1911" t="s">
        <v>311</v>
      </c>
      <c r="I1911" t="s">
        <v>311</v>
      </c>
      <c r="J1911">
        <v>10</v>
      </c>
    </row>
    <row r="1912" spans="1:10" x14ac:dyDescent="0.35">
      <c r="A1912" t="s">
        <v>17600</v>
      </c>
      <c r="B1912">
        <v>25</v>
      </c>
      <c r="C1912">
        <v>32</v>
      </c>
      <c r="D1912">
        <v>1910</v>
      </c>
      <c r="E1912" t="s">
        <v>311</v>
      </c>
      <c r="F1912" t="s">
        <v>0</v>
      </c>
      <c r="G1912" t="s">
        <v>1693</v>
      </c>
      <c r="H1912" t="s">
        <v>311</v>
      </c>
      <c r="I1912" t="s">
        <v>311</v>
      </c>
      <c r="J1912">
        <v>4</v>
      </c>
    </row>
    <row r="1913" spans="1:10" x14ac:dyDescent="0.35">
      <c r="A1913" t="s">
        <v>17601</v>
      </c>
      <c r="B1913">
        <v>63</v>
      </c>
      <c r="C1913">
        <v>32</v>
      </c>
      <c r="D1913">
        <v>1910</v>
      </c>
      <c r="E1913" t="s">
        <v>311</v>
      </c>
      <c r="F1913" t="s">
        <v>0</v>
      </c>
      <c r="G1913" t="s">
        <v>4921</v>
      </c>
      <c r="H1913" t="s">
        <v>311</v>
      </c>
      <c r="I1913" t="s">
        <v>311</v>
      </c>
      <c r="J1913">
        <v>9</v>
      </c>
    </row>
    <row r="1914" spans="1:10" x14ac:dyDescent="0.35">
      <c r="A1914" t="s">
        <v>17602</v>
      </c>
      <c r="B1914">
        <v>66</v>
      </c>
      <c r="C1914">
        <v>31</v>
      </c>
      <c r="D1914">
        <v>1913</v>
      </c>
      <c r="E1914" t="s">
        <v>311</v>
      </c>
      <c r="F1914" t="s">
        <v>0</v>
      </c>
      <c r="G1914" t="s">
        <v>4219</v>
      </c>
      <c r="H1914" t="s">
        <v>311</v>
      </c>
      <c r="I1914" t="s">
        <v>311</v>
      </c>
      <c r="J1914">
        <v>8</v>
      </c>
    </row>
    <row r="1915" spans="1:10" x14ac:dyDescent="0.35">
      <c r="A1915" t="s">
        <v>17603</v>
      </c>
      <c r="B1915">
        <v>52</v>
      </c>
      <c r="C1915">
        <v>31</v>
      </c>
      <c r="D1915">
        <v>1913</v>
      </c>
      <c r="E1915" t="s">
        <v>311</v>
      </c>
      <c r="F1915" t="s">
        <v>0</v>
      </c>
      <c r="G1915" t="s">
        <v>10030</v>
      </c>
      <c r="H1915" t="s">
        <v>311</v>
      </c>
      <c r="I1915" t="s">
        <v>311</v>
      </c>
      <c r="J1915">
        <v>16</v>
      </c>
    </row>
    <row r="1916" spans="1:10" x14ac:dyDescent="0.35">
      <c r="A1916" t="s">
        <v>17604</v>
      </c>
      <c r="B1916">
        <v>7</v>
      </c>
      <c r="C1916">
        <v>31</v>
      </c>
      <c r="D1916">
        <v>1913</v>
      </c>
      <c r="E1916" t="s">
        <v>311</v>
      </c>
      <c r="F1916" t="s">
        <v>0</v>
      </c>
      <c r="G1916" t="s">
        <v>7917</v>
      </c>
      <c r="H1916" t="s">
        <v>311</v>
      </c>
      <c r="I1916" t="s">
        <v>311</v>
      </c>
      <c r="J1916">
        <v>1</v>
      </c>
    </row>
    <row r="1917" spans="1:10" x14ac:dyDescent="0.35">
      <c r="A1917" t="s">
        <v>17605</v>
      </c>
      <c r="B1917">
        <v>22</v>
      </c>
      <c r="C1917">
        <v>31</v>
      </c>
      <c r="D1917">
        <v>1913</v>
      </c>
      <c r="E1917" t="s">
        <v>311</v>
      </c>
      <c r="F1917" t="s">
        <v>0</v>
      </c>
      <c r="G1917" t="s">
        <v>1819</v>
      </c>
      <c r="H1917" t="s">
        <v>311</v>
      </c>
      <c r="I1917" t="s">
        <v>311</v>
      </c>
      <c r="J1917">
        <v>5</v>
      </c>
    </row>
    <row r="1918" spans="1:10" x14ac:dyDescent="0.35">
      <c r="A1918" t="s">
        <v>17606</v>
      </c>
      <c r="B1918">
        <v>39</v>
      </c>
      <c r="C1918">
        <v>30</v>
      </c>
      <c r="D1918">
        <v>1917</v>
      </c>
      <c r="E1918" t="s">
        <v>312</v>
      </c>
      <c r="F1918" t="s">
        <v>0</v>
      </c>
      <c r="G1918" t="s">
        <v>10944</v>
      </c>
      <c r="H1918">
        <v>0.5</v>
      </c>
      <c r="I1918">
        <v>41.67</v>
      </c>
      <c r="J1918">
        <v>12</v>
      </c>
    </row>
    <row r="1919" spans="1:10" x14ac:dyDescent="0.35">
      <c r="A1919" t="s">
        <v>17607</v>
      </c>
      <c r="B1919">
        <v>51</v>
      </c>
      <c r="C1919">
        <v>30</v>
      </c>
      <c r="D1919">
        <v>1917</v>
      </c>
      <c r="E1919" t="s">
        <v>311</v>
      </c>
      <c r="F1919" t="s">
        <v>0</v>
      </c>
      <c r="G1919" t="s">
        <v>9412</v>
      </c>
      <c r="H1919" t="s">
        <v>311</v>
      </c>
      <c r="I1919" t="s">
        <v>311</v>
      </c>
      <c r="J1919">
        <v>6</v>
      </c>
    </row>
    <row r="1920" spans="1:10" x14ac:dyDescent="0.35">
      <c r="A1920" t="s">
        <v>17608</v>
      </c>
      <c r="B1920">
        <v>21</v>
      </c>
      <c r="C1920">
        <v>30</v>
      </c>
      <c r="D1920">
        <v>1917</v>
      </c>
      <c r="E1920" t="s">
        <v>311</v>
      </c>
      <c r="F1920" t="s">
        <v>0</v>
      </c>
      <c r="G1920" t="s">
        <v>2972</v>
      </c>
      <c r="H1920" t="s">
        <v>311</v>
      </c>
      <c r="I1920" t="s">
        <v>311</v>
      </c>
      <c r="J1920">
        <v>4</v>
      </c>
    </row>
    <row r="1921" spans="1:10" hidden="1" x14ac:dyDescent="0.35">
      <c r="A1921" t="s">
        <v>17609</v>
      </c>
      <c r="B1921">
        <v>78</v>
      </c>
      <c r="C1921">
        <v>30</v>
      </c>
      <c r="D1921">
        <v>1917</v>
      </c>
      <c r="E1921" t="s">
        <v>311</v>
      </c>
      <c r="F1921" t="s">
        <v>2692</v>
      </c>
      <c r="G1921" t="s">
        <v>311</v>
      </c>
      <c r="H1921" t="s">
        <v>311</v>
      </c>
      <c r="I1921" t="s">
        <v>311</v>
      </c>
      <c r="J1921">
        <v>0</v>
      </c>
    </row>
    <row r="1922" spans="1:10" x14ac:dyDescent="0.35">
      <c r="A1922" t="s">
        <v>17610</v>
      </c>
      <c r="B1922">
        <v>54</v>
      </c>
      <c r="C1922">
        <v>29</v>
      </c>
      <c r="D1922">
        <v>1921</v>
      </c>
      <c r="E1922" t="s">
        <v>311</v>
      </c>
      <c r="F1922" t="s">
        <v>0</v>
      </c>
      <c r="G1922" t="s">
        <v>4347</v>
      </c>
      <c r="H1922" t="s">
        <v>311</v>
      </c>
      <c r="I1922" t="s">
        <v>311</v>
      </c>
      <c r="J1922">
        <v>9</v>
      </c>
    </row>
    <row r="1923" spans="1:10" x14ac:dyDescent="0.35">
      <c r="A1923" t="s">
        <v>17611</v>
      </c>
      <c r="B1923">
        <v>20</v>
      </c>
      <c r="C1923">
        <v>29</v>
      </c>
      <c r="D1923">
        <v>1921</v>
      </c>
      <c r="E1923" t="s">
        <v>311</v>
      </c>
      <c r="F1923" t="s">
        <v>0</v>
      </c>
      <c r="G1923" t="s">
        <v>8272</v>
      </c>
      <c r="H1923" t="s">
        <v>311</v>
      </c>
      <c r="I1923" t="s">
        <v>311</v>
      </c>
      <c r="J1923">
        <v>5</v>
      </c>
    </row>
    <row r="1924" spans="1:10" x14ac:dyDescent="0.35">
      <c r="A1924" t="s">
        <v>17612</v>
      </c>
      <c r="B1924">
        <v>77</v>
      </c>
      <c r="C1924">
        <v>29</v>
      </c>
      <c r="D1924">
        <v>1921</v>
      </c>
      <c r="E1924" t="s">
        <v>312</v>
      </c>
      <c r="F1924" t="s">
        <v>0</v>
      </c>
      <c r="G1924" t="s">
        <v>10944</v>
      </c>
      <c r="H1924">
        <v>0.52600000000000002</v>
      </c>
      <c r="I1924">
        <v>45.59</v>
      </c>
      <c r="J1924">
        <v>9</v>
      </c>
    </row>
    <row r="1925" spans="1:10" x14ac:dyDescent="0.35">
      <c r="A1925" t="s">
        <v>17613</v>
      </c>
      <c r="B1925">
        <v>24</v>
      </c>
      <c r="C1925">
        <v>29</v>
      </c>
      <c r="D1925">
        <v>1921</v>
      </c>
      <c r="E1925" t="s">
        <v>311</v>
      </c>
      <c r="F1925" t="s">
        <v>0</v>
      </c>
      <c r="G1925" t="s">
        <v>2037</v>
      </c>
      <c r="H1925" t="s">
        <v>311</v>
      </c>
      <c r="I1925" t="s">
        <v>311</v>
      </c>
      <c r="J1925">
        <v>9</v>
      </c>
    </row>
    <row r="1926" spans="1:10" x14ac:dyDescent="0.35">
      <c r="A1926" t="s">
        <v>17614</v>
      </c>
      <c r="B1926">
        <v>89</v>
      </c>
      <c r="C1926">
        <v>29</v>
      </c>
      <c r="D1926">
        <v>1921</v>
      </c>
      <c r="E1926" t="s">
        <v>311</v>
      </c>
      <c r="F1926" t="s">
        <v>0</v>
      </c>
      <c r="G1926" t="s">
        <v>17321</v>
      </c>
      <c r="H1926" t="s">
        <v>311</v>
      </c>
      <c r="I1926" t="s">
        <v>311</v>
      </c>
      <c r="J1926">
        <v>7</v>
      </c>
    </row>
    <row r="1927" spans="1:10" x14ac:dyDescent="0.35">
      <c r="A1927" t="s">
        <v>17615</v>
      </c>
      <c r="B1927">
        <v>76</v>
      </c>
      <c r="C1927">
        <v>29</v>
      </c>
      <c r="D1927">
        <v>1921</v>
      </c>
      <c r="E1927" t="s">
        <v>311</v>
      </c>
      <c r="F1927" t="s">
        <v>0</v>
      </c>
      <c r="G1927" t="s">
        <v>9482</v>
      </c>
      <c r="H1927" t="s">
        <v>311</v>
      </c>
      <c r="I1927" t="s">
        <v>311</v>
      </c>
      <c r="J1927">
        <v>2</v>
      </c>
    </row>
    <row r="1928" spans="1:10" x14ac:dyDescent="0.35">
      <c r="A1928" t="s">
        <v>17616</v>
      </c>
      <c r="B1928">
        <v>26</v>
      </c>
      <c r="C1928">
        <v>29</v>
      </c>
      <c r="D1928">
        <v>1921</v>
      </c>
      <c r="E1928" t="s">
        <v>334</v>
      </c>
      <c r="F1928" t="s">
        <v>0</v>
      </c>
      <c r="G1928" t="s">
        <v>2362</v>
      </c>
      <c r="H1928">
        <v>0.5</v>
      </c>
      <c r="I1928">
        <v>0.72</v>
      </c>
      <c r="J1928">
        <v>1</v>
      </c>
    </row>
    <row r="1929" spans="1:10" x14ac:dyDescent="0.35">
      <c r="A1929" t="s">
        <v>17617</v>
      </c>
      <c r="B1929">
        <v>26</v>
      </c>
      <c r="C1929">
        <v>29</v>
      </c>
      <c r="D1929">
        <v>1921</v>
      </c>
      <c r="E1929" t="s">
        <v>334</v>
      </c>
      <c r="F1929" t="s">
        <v>0</v>
      </c>
      <c r="G1929" t="s">
        <v>2592</v>
      </c>
      <c r="H1929">
        <v>0.44</v>
      </c>
      <c r="I1929">
        <v>3.74</v>
      </c>
      <c r="J1929">
        <v>1</v>
      </c>
    </row>
    <row r="1930" spans="1:10" x14ac:dyDescent="0.35">
      <c r="A1930" t="s">
        <v>17618</v>
      </c>
      <c r="B1930">
        <v>106</v>
      </c>
      <c r="C1930">
        <v>29</v>
      </c>
      <c r="D1930">
        <v>1921</v>
      </c>
      <c r="E1930" t="s">
        <v>311</v>
      </c>
      <c r="F1930" t="s">
        <v>0</v>
      </c>
      <c r="G1930" t="s">
        <v>10944</v>
      </c>
      <c r="H1930" t="s">
        <v>311</v>
      </c>
      <c r="I1930" t="s">
        <v>311</v>
      </c>
      <c r="J1930">
        <v>11</v>
      </c>
    </row>
    <row r="1931" spans="1:10" x14ac:dyDescent="0.35">
      <c r="A1931" t="s">
        <v>17619</v>
      </c>
      <c r="B1931">
        <v>50</v>
      </c>
      <c r="C1931">
        <v>28</v>
      </c>
      <c r="D1931">
        <v>1930</v>
      </c>
      <c r="E1931" t="s">
        <v>311</v>
      </c>
      <c r="F1931" t="s">
        <v>0</v>
      </c>
      <c r="G1931" t="s">
        <v>17403</v>
      </c>
      <c r="H1931" t="s">
        <v>311</v>
      </c>
      <c r="I1931" t="s">
        <v>311</v>
      </c>
      <c r="J1931">
        <v>7</v>
      </c>
    </row>
    <row r="1932" spans="1:10" x14ac:dyDescent="0.35">
      <c r="A1932" t="s">
        <v>17620</v>
      </c>
      <c r="B1932">
        <v>7</v>
      </c>
      <c r="C1932">
        <v>28</v>
      </c>
      <c r="D1932">
        <v>1930</v>
      </c>
      <c r="E1932" t="s">
        <v>312</v>
      </c>
      <c r="F1932" t="s">
        <v>0</v>
      </c>
      <c r="G1932" t="s">
        <v>3026</v>
      </c>
      <c r="H1932">
        <v>2.226</v>
      </c>
      <c r="I1932">
        <v>43.26</v>
      </c>
      <c r="J1932">
        <v>0</v>
      </c>
    </row>
    <row r="1933" spans="1:10" x14ac:dyDescent="0.35">
      <c r="A1933" t="s">
        <v>17621</v>
      </c>
      <c r="B1933">
        <v>54</v>
      </c>
      <c r="C1933">
        <v>28</v>
      </c>
      <c r="D1933">
        <v>1930</v>
      </c>
      <c r="E1933" t="s">
        <v>311</v>
      </c>
      <c r="F1933" t="s">
        <v>0</v>
      </c>
      <c r="G1933" t="s">
        <v>9936</v>
      </c>
      <c r="H1933" t="s">
        <v>311</v>
      </c>
      <c r="I1933" t="s">
        <v>311</v>
      </c>
      <c r="J1933">
        <v>14</v>
      </c>
    </row>
    <row r="1934" spans="1:10" x14ac:dyDescent="0.35">
      <c r="A1934" t="s">
        <v>17622</v>
      </c>
      <c r="B1934">
        <v>90</v>
      </c>
      <c r="C1934">
        <v>28</v>
      </c>
      <c r="D1934">
        <v>1930</v>
      </c>
      <c r="E1934" t="s">
        <v>311</v>
      </c>
      <c r="F1934" t="s">
        <v>0</v>
      </c>
      <c r="G1934" t="s">
        <v>14900</v>
      </c>
      <c r="H1934" t="s">
        <v>311</v>
      </c>
      <c r="I1934" t="s">
        <v>311</v>
      </c>
      <c r="J1934">
        <v>8</v>
      </c>
    </row>
    <row r="1935" spans="1:10" x14ac:dyDescent="0.35">
      <c r="A1935" t="s">
        <v>17623</v>
      </c>
      <c r="B1935">
        <v>32</v>
      </c>
      <c r="C1935">
        <v>27</v>
      </c>
      <c r="D1935">
        <v>1934</v>
      </c>
      <c r="E1935" t="s">
        <v>311</v>
      </c>
      <c r="F1935" t="s">
        <v>0</v>
      </c>
      <c r="G1935" t="s">
        <v>2037</v>
      </c>
      <c r="H1935" t="s">
        <v>311</v>
      </c>
      <c r="I1935" t="s">
        <v>311</v>
      </c>
      <c r="J1935">
        <v>7</v>
      </c>
    </row>
    <row r="1936" spans="1:10" x14ac:dyDescent="0.35">
      <c r="A1936" t="s">
        <v>17624</v>
      </c>
      <c r="B1936">
        <v>94</v>
      </c>
      <c r="C1936">
        <v>27</v>
      </c>
      <c r="D1936">
        <v>1934</v>
      </c>
      <c r="E1936" t="s">
        <v>311</v>
      </c>
      <c r="F1936" t="s">
        <v>0</v>
      </c>
      <c r="G1936" t="s">
        <v>9233</v>
      </c>
      <c r="H1936" t="s">
        <v>311</v>
      </c>
      <c r="I1936" t="s">
        <v>311</v>
      </c>
      <c r="J1936">
        <v>13</v>
      </c>
    </row>
    <row r="1937" spans="1:10" x14ac:dyDescent="0.35">
      <c r="A1937" t="s">
        <v>17625</v>
      </c>
      <c r="B1937">
        <v>82</v>
      </c>
      <c r="C1937">
        <v>27</v>
      </c>
      <c r="D1937">
        <v>1934</v>
      </c>
      <c r="E1937" t="s">
        <v>311</v>
      </c>
      <c r="F1937" t="s">
        <v>0</v>
      </c>
      <c r="G1937" t="s">
        <v>2962</v>
      </c>
      <c r="H1937" t="s">
        <v>311</v>
      </c>
      <c r="I1937" t="s">
        <v>311</v>
      </c>
      <c r="J1937">
        <v>10</v>
      </c>
    </row>
    <row r="1938" spans="1:10" x14ac:dyDescent="0.35">
      <c r="A1938" t="s">
        <v>17626</v>
      </c>
      <c r="B1938">
        <v>161</v>
      </c>
      <c r="C1938">
        <v>27</v>
      </c>
      <c r="D1938">
        <v>1934</v>
      </c>
      <c r="E1938" t="s">
        <v>311</v>
      </c>
      <c r="F1938" t="s">
        <v>0</v>
      </c>
      <c r="G1938" t="s">
        <v>8272</v>
      </c>
      <c r="H1938" t="s">
        <v>311</v>
      </c>
      <c r="I1938" t="s">
        <v>311</v>
      </c>
      <c r="J1938">
        <v>16</v>
      </c>
    </row>
    <row r="1939" spans="1:10" x14ac:dyDescent="0.35">
      <c r="A1939" t="s">
        <v>17627</v>
      </c>
      <c r="B1939">
        <v>54</v>
      </c>
      <c r="C1939">
        <v>26</v>
      </c>
      <c r="D1939">
        <v>1938</v>
      </c>
      <c r="E1939" t="s">
        <v>311</v>
      </c>
      <c r="F1939" t="s">
        <v>0</v>
      </c>
      <c r="G1939" t="s">
        <v>2962</v>
      </c>
      <c r="H1939" t="s">
        <v>311</v>
      </c>
      <c r="I1939" t="s">
        <v>311</v>
      </c>
      <c r="J1939">
        <v>8</v>
      </c>
    </row>
    <row r="1940" spans="1:10" x14ac:dyDescent="0.35">
      <c r="A1940" t="s">
        <v>17628</v>
      </c>
      <c r="B1940">
        <v>172</v>
      </c>
      <c r="C1940">
        <v>26</v>
      </c>
      <c r="D1940">
        <v>1938</v>
      </c>
      <c r="E1940" t="s">
        <v>311</v>
      </c>
      <c r="F1940" t="s">
        <v>0</v>
      </c>
      <c r="G1940" t="s">
        <v>8272</v>
      </c>
      <c r="H1940" t="s">
        <v>311</v>
      </c>
      <c r="I1940" t="s">
        <v>311</v>
      </c>
      <c r="J1940">
        <v>12</v>
      </c>
    </row>
    <row r="1941" spans="1:10" hidden="1" x14ac:dyDescent="0.35">
      <c r="A1941" t="s">
        <v>17629</v>
      </c>
      <c r="B1941">
        <v>25</v>
      </c>
      <c r="C1941">
        <v>26</v>
      </c>
      <c r="D1941">
        <v>1938</v>
      </c>
      <c r="E1941" t="s">
        <v>311</v>
      </c>
      <c r="F1941" t="s">
        <v>2692</v>
      </c>
      <c r="G1941" t="s">
        <v>311</v>
      </c>
      <c r="H1941" t="s">
        <v>311</v>
      </c>
      <c r="I1941" t="s">
        <v>311</v>
      </c>
      <c r="J1941">
        <v>0</v>
      </c>
    </row>
    <row r="1942" spans="1:10" x14ac:dyDescent="0.35">
      <c r="A1942" t="s">
        <v>17630</v>
      </c>
      <c r="B1942">
        <v>145</v>
      </c>
      <c r="C1942">
        <v>26</v>
      </c>
      <c r="D1942">
        <v>1938</v>
      </c>
      <c r="E1942" t="s">
        <v>311</v>
      </c>
      <c r="F1942" t="s">
        <v>0</v>
      </c>
      <c r="G1942" t="s">
        <v>17495</v>
      </c>
      <c r="H1942" t="s">
        <v>311</v>
      </c>
      <c r="I1942" t="s">
        <v>311</v>
      </c>
      <c r="J1942">
        <v>13</v>
      </c>
    </row>
    <row r="1943" spans="1:10" x14ac:dyDescent="0.35">
      <c r="A1943" t="s">
        <v>17631</v>
      </c>
      <c r="B1943">
        <v>91</v>
      </c>
      <c r="C1943">
        <v>26</v>
      </c>
      <c r="D1943">
        <v>1938</v>
      </c>
      <c r="E1943" t="s">
        <v>311</v>
      </c>
      <c r="F1943" t="s">
        <v>0</v>
      </c>
      <c r="G1943" t="s">
        <v>8272</v>
      </c>
      <c r="H1943" t="s">
        <v>311</v>
      </c>
      <c r="I1943" t="s">
        <v>311</v>
      </c>
      <c r="J1943">
        <v>21</v>
      </c>
    </row>
    <row r="1944" spans="1:10" x14ac:dyDescent="0.35">
      <c r="A1944" t="s">
        <v>17632</v>
      </c>
      <c r="B1944">
        <v>78</v>
      </c>
      <c r="C1944">
        <v>25</v>
      </c>
      <c r="D1944">
        <v>1943</v>
      </c>
      <c r="E1944" t="s">
        <v>311</v>
      </c>
      <c r="F1944" t="s">
        <v>0</v>
      </c>
      <c r="G1944" t="s">
        <v>14900</v>
      </c>
      <c r="H1944" t="s">
        <v>311</v>
      </c>
      <c r="I1944" t="s">
        <v>311</v>
      </c>
      <c r="J1944">
        <v>11</v>
      </c>
    </row>
    <row r="1945" spans="1:10" hidden="1" x14ac:dyDescent="0.35">
      <c r="A1945" t="s">
        <v>17633</v>
      </c>
      <c r="B1945">
        <v>52</v>
      </c>
      <c r="C1945">
        <v>25</v>
      </c>
      <c r="D1945">
        <v>1943</v>
      </c>
      <c r="E1945" t="s">
        <v>311</v>
      </c>
      <c r="F1945" t="s">
        <v>3848</v>
      </c>
      <c r="G1945" t="s">
        <v>311</v>
      </c>
      <c r="H1945" t="s">
        <v>311</v>
      </c>
      <c r="I1945" t="s">
        <v>311</v>
      </c>
      <c r="J1945">
        <v>0</v>
      </c>
    </row>
    <row r="1946" spans="1:10" x14ac:dyDescent="0.35">
      <c r="A1946" t="s">
        <v>17634</v>
      </c>
      <c r="B1946">
        <v>51</v>
      </c>
      <c r="C1946">
        <v>25</v>
      </c>
      <c r="D1946">
        <v>1943</v>
      </c>
      <c r="E1946" t="s">
        <v>311</v>
      </c>
      <c r="F1946" t="s">
        <v>0</v>
      </c>
      <c r="G1946" t="s">
        <v>10944</v>
      </c>
      <c r="H1946" t="s">
        <v>311</v>
      </c>
      <c r="I1946" t="s">
        <v>311</v>
      </c>
      <c r="J1946">
        <v>6</v>
      </c>
    </row>
    <row r="1947" spans="1:10" x14ac:dyDescent="0.35">
      <c r="A1947" t="s">
        <v>17635</v>
      </c>
      <c r="B1947">
        <v>143</v>
      </c>
      <c r="C1947">
        <v>25</v>
      </c>
      <c r="D1947">
        <v>1943</v>
      </c>
      <c r="E1947" t="s">
        <v>311</v>
      </c>
      <c r="F1947" t="s">
        <v>0</v>
      </c>
      <c r="G1947" t="s">
        <v>17453</v>
      </c>
      <c r="H1947" t="s">
        <v>311</v>
      </c>
      <c r="I1947" t="s">
        <v>311</v>
      </c>
      <c r="J1947">
        <v>36</v>
      </c>
    </row>
    <row r="1948" spans="1:10" hidden="1" x14ac:dyDescent="0.35">
      <c r="A1948" t="s">
        <v>17636</v>
      </c>
      <c r="B1948">
        <v>27</v>
      </c>
      <c r="C1948">
        <v>25</v>
      </c>
      <c r="D1948">
        <v>1943</v>
      </c>
      <c r="E1948" t="s">
        <v>311</v>
      </c>
      <c r="F1948" t="s">
        <v>3848</v>
      </c>
      <c r="G1948" t="s">
        <v>311</v>
      </c>
      <c r="H1948" t="s">
        <v>311</v>
      </c>
      <c r="I1948" t="s">
        <v>311</v>
      </c>
      <c r="J1948">
        <v>27</v>
      </c>
    </row>
    <row r="1949" spans="1:10" hidden="1" x14ac:dyDescent="0.35">
      <c r="A1949" t="s">
        <v>17637</v>
      </c>
      <c r="B1949">
        <v>66</v>
      </c>
      <c r="C1949">
        <v>25</v>
      </c>
      <c r="D1949">
        <v>1943</v>
      </c>
      <c r="E1949" t="s">
        <v>311</v>
      </c>
      <c r="F1949" t="s">
        <v>2692</v>
      </c>
      <c r="G1949" t="s">
        <v>311</v>
      </c>
      <c r="H1949" t="s">
        <v>311</v>
      </c>
      <c r="I1949" t="s">
        <v>311</v>
      </c>
      <c r="J1949">
        <v>0</v>
      </c>
    </row>
    <row r="1950" spans="1:10" x14ac:dyDescent="0.35">
      <c r="A1950" t="s">
        <v>17638</v>
      </c>
      <c r="B1950">
        <v>84</v>
      </c>
      <c r="C1950">
        <v>24</v>
      </c>
      <c r="D1950">
        <v>1949</v>
      </c>
      <c r="E1950" t="s">
        <v>334</v>
      </c>
      <c r="F1950" t="s">
        <v>0</v>
      </c>
      <c r="G1950" t="s">
        <v>4397</v>
      </c>
      <c r="H1950">
        <v>0.34300000000000003</v>
      </c>
      <c r="I1950">
        <v>12.58</v>
      </c>
      <c r="J1950">
        <v>11</v>
      </c>
    </row>
    <row r="1951" spans="1:10" x14ac:dyDescent="0.35">
      <c r="A1951" t="s">
        <v>17639</v>
      </c>
      <c r="B1951">
        <v>19</v>
      </c>
      <c r="C1951">
        <v>24</v>
      </c>
      <c r="D1951">
        <v>1949</v>
      </c>
      <c r="E1951" t="s">
        <v>334</v>
      </c>
      <c r="F1951" t="s">
        <v>0</v>
      </c>
      <c r="G1951" t="s">
        <v>2302</v>
      </c>
      <c r="H1951">
        <v>0.58799999999999997</v>
      </c>
      <c r="I1951">
        <v>2.31</v>
      </c>
      <c r="J1951">
        <v>11</v>
      </c>
    </row>
    <row r="1952" spans="1:10" x14ac:dyDescent="0.35">
      <c r="A1952" t="s">
        <v>17640</v>
      </c>
      <c r="B1952">
        <v>101</v>
      </c>
      <c r="C1952">
        <v>24</v>
      </c>
      <c r="D1952">
        <v>1949</v>
      </c>
      <c r="E1952" t="s">
        <v>311</v>
      </c>
      <c r="F1952" t="s">
        <v>0</v>
      </c>
      <c r="G1952" t="s">
        <v>8272</v>
      </c>
      <c r="H1952" t="s">
        <v>311</v>
      </c>
      <c r="I1952" t="s">
        <v>311</v>
      </c>
      <c r="J1952">
        <v>4</v>
      </c>
    </row>
    <row r="1953" spans="1:10" x14ac:dyDescent="0.35">
      <c r="A1953" t="s">
        <v>17641</v>
      </c>
      <c r="B1953">
        <v>27</v>
      </c>
      <c r="C1953">
        <v>24</v>
      </c>
      <c r="D1953">
        <v>1949</v>
      </c>
      <c r="E1953" t="s">
        <v>311</v>
      </c>
      <c r="F1953" t="s">
        <v>0</v>
      </c>
      <c r="G1953" t="s">
        <v>4219</v>
      </c>
      <c r="H1953" t="s">
        <v>311</v>
      </c>
      <c r="I1953" t="s">
        <v>311</v>
      </c>
      <c r="J1953">
        <v>15</v>
      </c>
    </row>
    <row r="1954" spans="1:10" hidden="1" x14ac:dyDescent="0.35">
      <c r="A1954" t="s">
        <v>17642</v>
      </c>
      <c r="B1954">
        <v>83</v>
      </c>
      <c r="C1954">
        <v>23</v>
      </c>
      <c r="D1954">
        <v>1953</v>
      </c>
      <c r="E1954" t="s">
        <v>311</v>
      </c>
      <c r="F1954" t="s">
        <v>2692</v>
      </c>
      <c r="G1954" t="s">
        <v>311</v>
      </c>
      <c r="H1954" t="s">
        <v>311</v>
      </c>
      <c r="I1954" t="s">
        <v>311</v>
      </c>
      <c r="J1954">
        <v>0</v>
      </c>
    </row>
    <row r="1955" spans="1:10" x14ac:dyDescent="0.35">
      <c r="A1955" t="s">
        <v>17643</v>
      </c>
      <c r="B1955">
        <v>22</v>
      </c>
      <c r="C1955">
        <v>23</v>
      </c>
      <c r="D1955">
        <v>1953</v>
      </c>
      <c r="E1955" t="s">
        <v>311</v>
      </c>
      <c r="F1955" t="s">
        <v>0</v>
      </c>
      <c r="G1955" t="s">
        <v>1819</v>
      </c>
      <c r="H1955" t="s">
        <v>311</v>
      </c>
      <c r="I1955" t="s">
        <v>311</v>
      </c>
      <c r="J1955">
        <v>3</v>
      </c>
    </row>
    <row r="1956" spans="1:10" x14ac:dyDescent="0.35">
      <c r="A1956" t="s">
        <v>17644</v>
      </c>
      <c r="B1956">
        <v>46</v>
      </c>
      <c r="C1956">
        <v>23</v>
      </c>
      <c r="D1956">
        <v>1953</v>
      </c>
      <c r="E1956" t="s">
        <v>311</v>
      </c>
      <c r="F1956" t="s">
        <v>0</v>
      </c>
      <c r="G1956" t="s">
        <v>14900</v>
      </c>
      <c r="H1956" t="s">
        <v>311</v>
      </c>
      <c r="I1956" t="s">
        <v>311</v>
      </c>
      <c r="J1956">
        <v>8</v>
      </c>
    </row>
    <row r="1957" spans="1:10" x14ac:dyDescent="0.35">
      <c r="A1957" t="s">
        <v>17645</v>
      </c>
      <c r="B1957">
        <v>24</v>
      </c>
      <c r="C1957">
        <v>23</v>
      </c>
      <c r="D1957">
        <v>1953</v>
      </c>
      <c r="E1957" t="s">
        <v>311</v>
      </c>
      <c r="F1957" t="s">
        <v>0</v>
      </c>
      <c r="G1957" t="s">
        <v>9016</v>
      </c>
      <c r="H1957" t="s">
        <v>311</v>
      </c>
      <c r="I1957" t="s">
        <v>311</v>
      </c>
      <c r="J1957">
        <v>1</v>
      </c>
    </row>
    <row r="1958" spans="1:10" x14ac:dyDescent="0.35">
      <c r="A1958" t="s">
        <v>17646</v>
      </c>
      <c r="B1958">
        <v>154</v>
      </c>
      <c r="C1958">
        <v>23</v>
      </c>
      <c r="D1958">
        <v>1953</v>
      </c>
      <c r="E1958" t="s">
        <v>311</v>
      </c>
      <c r="F1958" t="s">
        <v>0</v>
      </c>
      <c r="G1958" t="s">
        <v>8272</v>
      </c>
      <c r="H1958" t="s">
        <v>311</v>
      </c>
      <c r="I1958" t="s">
        <v>311</v>
      </c>
      <c r="J1958">
        <v>16</v>
      </c>
    </row>
    <row r="1959" spans="1:10" x14ac:dyDescent="0.35">
      <c r="A1959" t="s">
        <v>17647</v>
      </c>
      <c r="B1959">
        <v>214</v>
      </c>
      <c r="C1959">
        <v>23</v>
      </c>
      <c r="D1959">
        <v>1953</v>
      </c>
      <c r="E1959" t="s">
        <v>311</v>
      </c>
      <c r="F1959" t="s">
        <v>0</v>
      </c>
      <c r="G1959" t="s">
        <v>8272</v>
      </c>
      <c r="H1959" t="s">
        <v>311</v>
      </c>
      <c r="I1959" t="s">
        <v>311</v>
      </c>
      <c r="J1959">
        <v>18</v>
      </c>
    </row>
    <row r="1960" spans="1:10" hidden="1" x14ac:dyDescent="0.35">
      <c r="A1960" t="s">
        <v>17648</v>
      </c>
      <c r="B1960">
        <v>27</v>
      </c>
      <c r="C1960">
        <v>23</v>
      </c>
      <c r="D1960">
        <v>1953</v>
      </c>
      <c r="E1960" t="s">
        <v>311</v>
      </c>
      <c r="F1960" t="s">
        <v>3848</v>
      </c>
      <c r="G1960" t="s">
        <v>311</v>
      </c>
      <c r="H1960" t="s">
        <v>311</v>
      </c>
      <c r="I1960" t="s">
        <v>311</v>
      </c>
      <c r="J1960">
        <v>0</v>
      </c>
    </row>
    <row r="1961" spans="1:10" hidden="1" x14ac:dyDescent="0.35">
      <c r="A1961" t="s">
        <v>17649</v>
      </c>
      <c r="B1961">
        <v>58</v>
      </c>
      <c r="C1961">
        <v>23</v>
      </c>
      <c r="D1961">
        <v>1953</v>
      </c>
      <c r="E1961" t="s">
        <v>311</v>
      </c>
      <c r="F1961" t="s">
        <v>2692</v>
      </c>
      <c r="G1961" t="s">
        <v>311</v>
      </c>
      <c r="H1961" t="s">
        <v>311</v>
      </c>
      <c r="I1961" t="s">
        <v>311</v>
      </c>
      <c r="J1961">
        <v>0</v>
      </c>
    </row>
    <row r="1962" spans="1:10" hidden="1" x14ac:dyDescent="0.35">
      <c r="A1962" t="s">
        <v>17650</v>
      </c>
      <c r="B1962">
        <v>37</v>
      </c>
      <c r="C1962">
        <v>23</v>
      </c>
      <c r="D1962">
        <v>1953</v>
      </c>
      <c r="E1962" t="s">
        <v>311</v>
      </c>
      <c r="F1962" t="s">
        <v>3848</v>
      </c>
      <c r="G1962" t="s">
        <v>311</v>
      </c>
      <c r="H1962" t="s">
        <v>311</v>
      </c>
      <c r="I1962" t="s">
        <v>311</v>
      </c>
      <c r="J1962">
        <v>0</v>
      </c>
    </row>
    <row r="1963" spans="1:10" x14ac:dyDescent="0.35">
      <c r="A1963" t="s">
        <v>17651</v>
      </c>
      <c r="B1963">
        <v>45</v>
      </c>
      <c r="C1963">
        <v>23</v>
      </c>
      <c r="D1963">
        <v>1953</v>
      </c>
      <c r="E1963" t="s">
        <v>311</v>
      </c>
      <c r="F1963" t="s">
        <v>0</v>
      </c>
      <c r="G1963" t="s">
        <v>4173</v>
      </c>
      <c r="H1963" t="s">
        <v>311</v>
      </c>
      <c r="I1963" t="s">
        <v>311</v>
      </c>
      <c r="J1963">
        <v>5</v>
      </c>
    </row>
    <row r="1964" spans="1:10" x14ac:dyDescent="0.35">
      <c r="A1964" t="s">
        <v>17652</v>
      </c>
      <c r="B1964">
        <v>54</v>
      </c>
      <c r="C1964">
        <v>23</v>
      </c>
      <c r="D1964">
        <v>1953</v>
      </c>
      <c r="E1964" t="s">
        <v>311</v>
      </c>
      <c r="F1964" t="s">
        <v>0</v>
      </c>
      <c r="G1964" t="s">
        <v>8272</v>
      </c>
      <c r="H1964" t="s">
        <v>311</v>
      </c>
      <c r="I1964" t="s">
        <v>311</v>
      </c>
      <c r="J1964">
        <v>13</v>
      </c>
    </row>
    <row r="1965" spans="1:10" x14ac:dyDescent="0.35">
      <c r="A1965" t="s">
        <v>17653</v>
      </c>
      <c r="B1965">
        <v>307</v>
      </c>
      <c r="C1965">
        <v>22</v>
      </c>
      <c r="D1965">
        <v>1964</v>
      </c>
      <c r="E1965" t="s">
        <v>311</v>
      </c>
      <c r="F1965" t="s">
        <v>0</v>
      </c>
      <c r="G1965" t="s">
        <v>8272</v>
      </c>
      <c r="H1965" t="s">
        <v>311</v>
      </c>
      <c r="I1965" t="s">
        <v>311</v>
      </c>
      <c r="J1965">
        <v>22</v>
      </c>
    </row>
    <row r="1966" spans="1:10" x14ac:dyDescent="0.35">
      <c r="A1966" t="s">
        <v>17654</v>
      </c>
      <c r="B1966">
        <v>94</v>
      </c>
      <c r="C1966">
        <v>22</v>
      </c>
      <c r="D1966">
        <v>1964</v>
      </c>
      <c r="E1966" t="s">
        <v>311</v>
      </c>
      <c r="F1966" t="s">
        <v>0</v>
      </c>
      <c r="G1966" t="s">
        <v>9233</v>
      </c>
      <c r="H1966" t="s">
        <v>311</v>
      </c>
      <c r="I1966" t="s">
        <v>311</v>
      </c>
      <c r="J1966">
        <v>21</v>
      </c>
    </row>
    <row r="1967" spans="1:10" x14ac:dyDescent="0.35">
      <c r="A1967" t="s">
        <v>17655</v>
      </c>
      <c r="B1967">
        <v>99</v>
      </c>
      <c r="C1967">
        <v>22</v>
      </c>
      <c r="D1967">
        <v>1964</v>
      </c>
      <c r="E1967" t="s">
        <v>311</v>
      </c>
      <c r="F1967" t="s">
        <v>0</v>
      </c>
      <c r="G1967" t="s">
        <v>2972</v>
      </c>
      <c r="H1967" t="s">
        <v>311</v>
      </c>
      <c r="I1967" t="s">
        <v>311</v>
      </c>
      <c r="J1967">
        <v>18</v>
      </c>
    </row>
    <row r="1968" spans="1:10" x14ac:dyDescent="0.35">
      <c r="A1968" t="s">
        <v>17656</v>
      </c>
      <c r="B1968">
        <v>65</v>
      </c>
      <c r="C1968">
        <v>22</v>
      </c>
      <c r="D1968">
        <v>1964</v>
      </c>
      <c r="E1968" t="s">
        <v>311</v>
      </c>
      <c r="F1968" t="s">
        <v>0</v>
      </c>
      <c r="G1968" t="s">
        <v>17403</v>
      </c>
      <c r="H1968" t="s">
        <v>311</v>
      </c>
      <c r="I1968" t="s">
        <v>311</v>
      </c>
      <c r="J1968">
        <v>10</v>
      </c>
    </row>
    <row r="1969" spans="1:10" x14ac:dyDescent="0.35">
      <c r="A1969" t="s">
        <v>17657</v>
      </c>
      <c r="B1969">
        <v>30</v>
      </c>
      <c r="C1969">
        <v>22</v>
      </c>
      <c r="D1969">
        <v>1964</v>
      </c>
      <c r="E1969" t="s">
        <v>311</v>
      </c>
      <c r="F1969" t="s">
        <v>0</v>
      </c>
      <c r="G1969" t="s">
        <v>2972</v>
      </c>
      <c r="H1969" t="s">
        <v>311</v>
      </c>
      <c r="I1969" t="s">
        <v>311</v>
      </c>
      <c r="J1969">
        <v>12</v>
      </c>
    </row>
    <row r="1970" spans="1:10" x14ac:dyDescent="0.35">
      <c r="A1970" t="s">
        <v>17658</v>
      </c>
      <c r="B1970">
        <v>65</v>
      </c>
      <c r="C1970">
        <v>22</v>
      </c>
      <c r="D1970">
        <v>1964</v>
      </c>
      <c r="E1970" t="s">
        <v>311</v>
      </c>
      <c r="F1970" t="s">
        <v>0</v>
      </c>
      <c r="G1970" t="s">
        <v>15152</v>
      </c>
      <c r="H1970" t="s">
        <v>311</v>
      </c>
      <c r="I1970" t="s">
        <v>311</v>
      </c>
      <c r="J1970">
        <v>5</v>
      </c>
    </row>
    <row r="1971" spans="1:10" x14ac:dyDescent="0.35">
      <c r="A1971" t="s">
        <v>17659</v>
      </c>
      <c r="B1971">
        <v>42</v>
      </c>
      <c r="C1971">
        <v>22</v>
      </c>
      <c r="D1971">
        <v>1964</v>
      </c>
      <c r="E1971" t="s">
        <v>311</v>
      </c>
      <c r="F1971" t="s">
        <v>0</v>
      </c>
      <c r="G1971" t="s">
        <v>9579</v>
      </c>
      <c r="H1971" t="s">
        <v>311</v>
      </c>
      <c r="I1971" t="s">
        <v>311</v>
      </c>
      <c r="J1971">
        <v>4</v>
      </c>
    </row>
    <row r="1972" spans="1:10" hidden="1" x14ac:dyDescent="0.35">
      <c r="A1972" t="s">
        <v>17660</v>
      </c>
      <c r="B1972">
        <v>21</v>
      </c>
      <c r="C1972">
        <v>21</v>
      </c>
      <c r="D1972">
        <v>1971</v>
      </c>
      <c r="E1972" t="s">
        <v>311</v>
      </c>
      <c r="F1972" t="s">
        <v>3848</v>
      </c>
      <c r="G1972" t="s">
        <v>311</v>
      </c>
      <c r="H1972" t="s">
        <v>311</v>
      </c>
      <c r="I1972" t="s">
        <v>311</v>
      </c>
      <c r="J1972">
        <v>3</v>
      </c>
    </row>
    <row r="1973" spans="1:10" hidden="1" x14ac:dyDescent="0.35">
      <c r="A1973" t="s">
        <v>17661</v>
      </c>
      <c r="B1973">
        <v>21</v>
      </c>
      <c r="C1973">
        <v>21</v>
      </c>
      <c r="D1973">
        <v>1971</v>
      </c>
      <c r="E1973" t="s">
        <v>311</v>
      </c>
      <c r="F1973" t="s">
        <v>3848</v>
      </c>
      <c r="G1973" t="s">
        <v>311</v>
      </c>
      <c r="H1973" t="s">
        <v>311</v>
      </c>
      <c r="I1973" t="s">
        <v>311</v>
      </c>
      <c r="J1973">
        <v>0</v>
      </c>
    </row>
    <row r="1974" spans="1:10" hidden="1" x14ac:dyDescent="0.35">
      <c r="A1974" t="s">
        <v>17662</v>
      </c>
      <c r="B1974">
        <v>128</v>
      </c>
      <c r="C1974">
        <v>21</v>
      </c>
      <c r="D1974">
        <v>1971</v>
      </c>
      <c r="E1974" t="s">
        <v>311</v>
      </c>
      <c r="F1974" t="s">
        <v>3848</v>
      </c>
      <c r="G1974" t="s">
        <v>311</v>
      </c>
      <c r="H1974" t="s">
        <v>311</v>
      </c>
      <c r="I1974" t="s">
        <v>311</v>
      </c>
      <c r="J1974">
        <v>0</v>
      </c>
    </row>
    <row r="1975" spans="1:10" x14ac:dyDescent="0.35">
      <c r="A1975" t="s">
        <v>17663</v>
      </c>
      <c r="B1975">
        <v>34</v>
      </c>
      <c r="C1975">
        <v>21</v>
      </c>
      <c r="D1975">
        <v>1971</v>
      </c>
      <c r="E1975" t="s">
        <v>311</v>
      </c>
      <c r="F1975" t="s">
        <v>0</v>
      </c>
      <c r="G1975" t="s">
        <v>17403</v>
      </c>
      <c r="H1975" t="s">
        <v>311</v>
      </c>
      <c r="I1975" t="s">
        <v>311</v>
      </c>
      <c r="J1975">
        <v>7</v>
      </c>
    </row>
    <row r="1976" spans="1:10" x14ac:dyDescent="0.35">
      <c r="A1976" t="s">
        <v>17664</v>
      </c>
      <c r="B1976">
        <v>31</v>
      </c>
      <c r="C1976">
        <v>21</v>
      </c>
      <c r="D1976">
        <v>1971</v>
      </c>
      <c r="E1976" t="s">
        <v>311</v>
      </c>
      <c r="F1976" t="s">
        <v>0</v>
      </c>
      <c r="G1976" t="s">
        <v>2784</v>
      </c>
      <c r="H1976" t="s">
        <v>311</v>
      </c>
      <c r="I1976" t="s">
        <v>311</v>
      </c>
      <c r="J1976">
        <v>5</v>
      </c>
    </row>
    <row r="1977" spans="1:10" hidden="1" x14ac:dyDescent="0.35">
      <c r="A1977" t="s">
        <v>17665</v>
      </c>
      <c r="B1977">
        <v>15</v>
      </c>
      <c r="C1977">
        <v>21</v>
      </c>
      <c r="D1977">
        <v>1971</v>
      </c>
      <c r="E1977" t="s">
        <v>311</v>
      </c>
      <c r="F1977" t="s">
        <v>3848</v>
      </c>
      <c r="G1977" t="s">
        <v>311</v>
      </c>
      <c r="H1977" t="s">
        <v>311</v>
      </c>
      <c r="I1977" t="s">
        <v>311</v>
      </c>
      <c r="J1977">
        <v>0</v>
      </c>
    </row>
    <row r="1978" spans="1:10" x14ac:dyDescent="0.35">
      <c r="A1978" t="s">
        <v>17666</v>
      </c>
      <c r="B1978">
        <v>47</v>
      </c>
      <c r="C1978">
        <v>21</v>
      </c>
      <c r="D1978">
        <v>1971</v>
      </c>
      <c r="E1978" t="s">
        <v>311</v>
      </c>
      <c r="F1978" t="s">
        <v>0</v>
      </c>
      <c r="G1978" t="s">
        <v>15063</v>
      </c>
      <c r="H1978" t="s">
        <v>311</v>
      </c>
      <c r="I1978" t="s">
        <v>311</v>
      </c>
      <c r="J1978">
        <v>5</v>
      </c>
    </row>
    <row r="1979" spans="1:10" x14ac:dyDescent="0.35">
      <c r="A1979" t="s">
        <v>17667</v>
      </c>
      <c r="B1979">
        <v>198</v>
      </c>
      <c r="C1979">
        <v>21</v>
      </c>
      <c r="D1979">
        <v>1971</v>
      </c>
      <c r="E1979" t="s">
        <v>311</v>
      </c>
      <c r="F1979" t="s">
        <v>0</v>
      </c>
      <c r="G1979" t="s">
        <v>10944</v>
      </c>
      <c r="H1979" t="s">
        <v>311</v>
      </c>
      <c r="I1979" t="s">
        <v>311</v>
      </c>
      <c r="J1979">
        <v>29</v>
      </c>
    </row>
    <row r="1980" spans="1:10" x14ac:dyDescent="0.35">
      <c r="A1980" t="s">
        <v>17668</v>
      </c>
      <c r="B1980">
        <v>24</v>
      </c>
      <c r="C1980">
        <v>20</v>
      </c>
      <c r="D1980">
        <v>1979</v>
      </c>
      <c r="E1980" t="s">
        <v>311</v>
      </c>
      <c r="F1980" t="s">
        <v>0</v>
      </c>
      <c r="G1980" t="s">
        <v>17403</v>
      </c>
      <c r="H1980" t="s">
        <v>311</v>
      </c>
      <c r="I1980" t="s">
        <v>311</v>
      </c>
      <c r="J1980">
        <v>8</v>
      </c>
    </row>
    <row r="1981" spans="1:10" x14ac:dyDescent="0.35">
      <c r="A1981" t="s">
        <v>17669</v>
      </c>
      <c r="B1981">
        <v>54</v>
      </c>
      <c r="C1981">
        <v>20</v>
      </c>
      <c r="D1981">
        <v>1979</v>
      </c>
      <c r="E1981" t="s">
        <v>311</v>
      </c>
      <c r="F1981" t="s">
        <v>0</v>
      </c>
      <c r="G1981" t="s">
        <v>17453</v>
      </c>
      <c r="H1981" t="s">
        <v>311</v>
      </c>
      <c r="I1981" t="s">
        <v>311</v>
      </c>
      <c r="J1981">
        <v>13</v>
      </c>
    </row>
    <row r="1982" spans="1:10" x14ac:dyDescent="0.35">
      <c r="A1982" t="s">
        <v>17670</v>
      </c>
      <c r="B1982">
        <v>21</v>
      </c>
      <c r="C1982">
        <v>20</v>
      </c>
      <c r="D1982">
        <v>1979</v>
      </c>
      <c r="E1982" t="s">
        <v>311</v>
      </c>
      <c r="F1982" t="s">
        <v>0</v>
      </c>
      <c r="G1982" t="s">
        <v>9053</v>
      </c>
      <c r="H1982" t="s">
        <v>311</v>
      </c>
      <c r="I1982" t="s">
        <v>311</v>
      </c>
      <c r="J1982">
        <v>4</v>
      </c>
    </row>
    <row r="1983" spans="1:10" x14ac:dyDescent="0.35">
      <c r="A1983" t="s">
        <v>17671</v>
      </c>
      <c r="B1983">
        <v>2</v>
      </c>
      <c r="C1983">
        <v>20</v>
      </c>
      <c r="D1983">
        <v>1979</v>
      </c>
      <c r="E1983" t="s">
        <v>311</v>
      </c>
      <c r="F1983" t="s">
        <v>0</v>
      </c>
      <c r="G1983" t="s">
        <v>2063</v>
      </c>
      <c r="H1983" t="s">
        <v>311</v>
      </c>
      <c r="I1983" t="s">
        <v>311</v>
      </c>
      <c r="J1983">
        <v>2</v>
      </c>
    </row>
    <row r="1984" spans="1:10" x14ac:dyDescent="0.35">
      <c r="A1984" t="s">
        <v>17672</v>
      </c>
      <c r="B1984">
        <v>34</v>
      </c>
      <c r="C1984">
        <v>20</v>
      </c>
      <c r="D1984">
        <v>1979</v>
      </c>
      <c r="E1984" t="s">
        <v>311</v>
      </c>
      <c r="F1984" t="s">
        <v>0</v>
      </c>
      <c r="G1984" t="s">
        <v>7560</v>
      </c>
      <c r="H1984" t="s">
        <v>311</v>
      </c>
      <c r="I1984" t="s">
        <v>311</v>
      </c>
      <c r="J1984">
        <v>3</v>
      </c>
    </row>
    <row r="1985" spans="1:10" x14ac:dyDescent="0.35">
      <c r="A1985" t="s">
        <v>17673</v>
      </c>
      <c r="B1985">
        <v>64</v>
      </c>
      <c r="C1985">
        <v>20</v>
      </c>
      <c r="D1985">
        <v>1979</v>
      </c>
      <c r="E1985" t="s">
        <v>311</v>
      </c>
      <c r="F1985" t="s">
        <v>0</v>
      </c>
      <c r="G1985" t="s">
        <v>6759</v>
      </c>
      <c r="H1985" t="s">
        <v>311</v>
      </c>
      <c r="I1985" t="s">
        <v>311</v>
      </c>
      <c r="J1985">
        <v>21</v>
      </c>
    </row>
    <row r="1986" spans="1:10" x14ac:dyDescent="0.35">
      <c r="A1986" t="s">
        <v>17674</v>
      </c>
      <c r="B1986">
        <v>15</v>
      </c>
      <c r="C1986">
        <v>20</v>
      </c>
      <c r="D1986">
        <v>1979</v>
      </c>
      <c r="E1986" t="s">
        <v>311</v>
      </c>
      <c r="F1986" t="s">
        <v>0</v>
      </c>
      <c r="G1986" t="s">
        <v>8272</v>
      </c>
      <c r="H1986" t="s">
        <v>311</v>
      </c>
      <c r="I1986" t="s">
        <v>311</v>
      </c>
      <c r="J1986">
        <v>9</v>
      </c>
    </row>
    <row r="1987" spans="1:10" x14ac:dyDescent="0.35">
      <c r="A1987" t="s">
        <v>17675</v>
      </c>
      <c r="B1987">
        <v>127</v>
      </c>
      <c r="C1987">
        <v>20</v>
      </c>
      <c r="D1987">
        <v>1979</v>
      </c>
      <c r="E1987" t="s">
        <v>311</v>
      </c>
      <c r="F1987" t="s">
        <v>0</v>
      </c>
      <c r="G1987" t="s">
        <v>8272</v>
      </c>
      <c r="H1987" t="s">
        <v>311</v>
      </c>
      <c r="I1987" t="s">
        <v>311</v>
      </c>
      <c r="J1987">
        <v>22</v>
      </c>
    </row>
    <row r="1988" spans="1:10" x14ac:dyDescent="0.35">
      <c r="A1988" t="s">
        <v>17676</v>
      </c>
      <c r="B1988">
        <v>111</v>
      </c>
      <c r="C1988">
        <v>20</v>
      </c>
      <c r="D1988">
        <v>1979</v>
      </c>
      <c r="E1988" t="s">
        <v>311</v>
      </c>
      <c r="F1988" t="s">
        <v>0</v>
      </c>
      <c r="G1988" t="s">
        <v>17453</v>
      </c>
      <c r="H1988" t="s">
        <v>311</v>
      </c>
      <c r="I1988" t="s">
        <v>311</v>
      </c>
      <c r="J1988">
        <v>42</v>
      </c>
    </row>
    <row r="1989" spans="1:10" hidden="1" x14ac:dyDescent="0.35">
      <c r="A1989" t="s">
        <v>17677</v>
      </c>
      <c r="B1989">
        <v>8</v>
      </c>
      <c r="C1989">
        <v>19</v>
      </c>
      <c r="D1989">
        <v>1988</v>
      </c>
      <c r="E1989" t="s">
        <v>311</v>
      </c>
      <c r="F1989" t="s">
        <v>3848</v>
      </c>
      <c r="G1989" t="s">
        <v>311</v>
      </c>
      <c r="H1989" t="s">
        <v>311</v>
      </c>
      <c r="I1989" t="s">
        <v>311</v>
      </c>
      <c r="J1989">
        <v>0</v>
      </c>
    </row>
    <row r="1990" spans="1:10" x14ac:dyDescent="0.35">
      <c r="A1990" t="s">
        <v>17678</v>
      </c>
      <c r="B1990">
        <v>30</v>
      </c>
      <c r="C1990">
        <v>19</v>
      </c>
      <c r="D1990">
        <v>1988</v>
      </c>
      <c r="E1990" t="s">
        <v>311</v>
      </c>
      <c r="F1990" t="s">
        <v>0</v>
      </c>
      <c r="G1990" t="s">
        <v>3026</v>
      </c>
      <c r="H1990" t="s">
        <v>311</v>
      </c>
      <c r="I1990" t="s">
        <v>311</v>
      </c>
      <c r="J1990">
        <v>0</v>
      </c>
    </row>
    <row r="1991" spans="1:10" hidden="1" x14ac:dyDescent="0.35">
      <c r="A1991" t="s">
        <v>17679</v>
      </c>
      <c r="B1991">
        <v>3</v>
      </c>
      <c r="C1991">
        <v>19</v>
      </c>
      <c r="D1991">
        <v>1988</v>
      </c>
      <c r="E1991" t="s">
        <v>311</v>
      </c>
      <c r="F1991" t="s">
        <v>3848</v>
      </c>
      <c r="G1991" t="s">
        <v>311</v>
      </c>
      <c r="H1991" t="s">
        <v>311</v>
      </c>
      <c r="I1991" t="s">
        <v>311</v>
      </c>
      <c r="J1991">
        <v>1</v>
      </c>
    </row>
    <row r="1992" spans="1:10" x14ac:dyDescent="0.35">
      <c r="A1992" t="s">
        <v>17680</v>
      </c>
      <c r="B1992">
        <v>30</v>
      </c>
      <c r="C1992">
        <v>19</v>
      </c>
      <c r="D1992">
        <v>1988</v>
      </c>
      <c r="E1992" t="s">
        <v>311</v>
      </c>
      <c r="F1992" t="s">
        <v>0</v>
      </c>
      <c r="G1992" t="s">
        <v>14900</v>
      </c>
      <c r="H1992" t="s">
        <v>311</v>
      </c>
      <c r="I1992" t="s">
        <v>311</v>
      </c>
      <c r="J1992">
        <v>12</v>
      </c>
    </row>
    <row r="1993" spans="1:10" x14ac:dyDescent="0.35">
      <c r="A1993" t="s">
        <v>17681</v>
      </c>
      <c r="B1993">
        <v>68</v>
      </c>
      <c r="C1993">
        <v>19</v>
      </c>
      <c r="D1993">
        <v>1988</v>
      </c>
      <c r="E1993" t="s">
        <v>311</v>
      </c>
      <c r="F1993" t="s">
        <v>0</v>
      </c>
      <c r="G1993" t="s">
        <v>17403</v>
      </c>
      <c r="H1993" t="s">
        <v>311</v>
      </c>
      <c r="I1993" t="s">
        <v>311</v>
      </c>
      <c r="J1993">
        <v>5</v>
      </c>
    </row>
    <row r="1994" spans="1:10" x14ac:dyDescent="0.35">
      <c r="A1994" t="s">
        <v>17682</v>
      </c>
      <c r="B1994">
        <v>21</v>
      </c>
      <c r="C1994">
        <v>19</v>
      </c>
      <c r="D1994">
        <v>1988</v>
      </c>
      <c r="E1994" t="s">
        <v>334</v>
      </c>
      <c r="F1994" t="s">
        <v>0</v>
      </c>
      <c r="G1994" t="s">
        <v>4361</v>
      </c>
      <c r="H1994">
        <v>0.26300000000000001</v>
      </c>
      <c r="I1994">
        <v>1.5</v>
      </c>
      <c r="J1994">
        <v>2</v>
      </c>
    </row>
    <row r="1995" spans="1:10" x14ac:dyDescent="0.35">
      <c r="A1995" t="s">
        <v>17683</v>
      </c>
      <c r="B1995">
        <v>121</v>
      </c>
      <c r="C1995">
        <v>19</v>
      </c>
      <c r="D1995">
        <v>1988</v>
      </c>
      <c r="E1995" t="s">
        <v>311</v>
      </c>
      <c r="F1995" t="s">
        <v>0</v>
      </c>
      <c r="G1995" t="s">
        <v>9579</v>
      </c>
      <c r="H1995" t="s">
        <v>311</v>
      </c>
      <c r="I1995" t="s">
        <v>311</v>
      </c>
      <c r="J1995">
        <v>12</v>
      </c>
    </row>
    <row r="1996" spans="1:10" x14ac:dyDescent="0.35">
      <c r="A1996" t="s">
        <v>17684</v>
      </c>
      <c r="B1996">
        <v>4</v>
      </c>
      <c r="C1996">
        <v>19</v>
      </c>
      <c r="D1996">
        <v>1988</v>
      </c>
      <c r="E1996" t="s">
        <v>312</v>
      </c>
      <c r="F1996" t="s">
        <v>0</v>
      </c>
      <c r="G1996" t="s">
        <v>2492</v>
      </c>
      <c r="H1996">
        <v>2.75</v>
      </c>
      <c r="I1996">
        <v>45.02</v>
      </c>
      <c r="J1996">
        <v>4</v>
      </c>
    </row>
    <row r="1997" spans="1:10" x14ac:dyDescent="0.35">
      <c r="A1997" t="s">
        <v>17685</v>
      </c>
      <c r="B1997">
        <v>33</v>
      </c>
      <c r="C1997">
        <v>18</v>
      </c>
      <c r="D1997">
        <v>1996</v>
      </c>
      <c r="E1997" t="s">
        <v>311</v>
      </c>
      <c r="F1997" t="s">
        <v>0</v>
      </c>
      <c r="G1997" t="s">
        <v>17540</v>
      </c>
      <c r="H1997" t="s">
        <v>311</v>
      </c>
      <c r="I1997" t="s">
        <v>311</v>
      </c>
      <c r="J1997">
        <v>5</v>
      </c>
    </row>
    <row r="1998" spans="1:10" x14ac:dyDescent="0.35">
      <c r="A1998" t="s">
        <v>17686</v>
      </c>
      <c r="B1998">
        <v>58</v>
      </c>
      <c r="C1998">
        <v>18</v>
      </c>
      <c r="D1998">
        <v>1996</v>
      </c>
      <c r="E1998" t="s">
        <v>311</v>
      </c>
      <c r="F1998" t="s">
        <v>0</v>
      </c>
      <c r="G1998" t="s">
        <v>2131</v>
      </c>
      <c r="H1998" t="s">
        <v>311</v>
      </c>
      <c r="I1998" t="s">
        <v>311</v>
      </c>
      <c r="J1998">
        <v>7</v>
      </c>
    </row>
    <row r="1999" spans="1:10" x14ac:dyDescent="0.35">
      <c r="A1999" t="s">
        <v>17687</v>
      </c>
      <c r="B1999">
        <v>50</v>
      </c>
      <c r="C1999">
        <v>18</v>
      </c>
      <c r="D1999">
        <v>1996</v>
      </c>
      <c r="E1999" t="s">
        <v>311</v>
      </c>
      <c r="F1999" t="s">
        <v>0</v>
      </c>
      <c r="G1999" t="s">
        <v>10944</v>
      </c>
      <c r="H1999" t="s">
        <v>311</v>
      </c>
      <c r="I1999" t="s">
        <v>311</v>
      </c>
      <c r="J1999">
        <v>5</v>
      </c>
    </row>
    <row r="2000" spans="1:10" hidden="1" x14ac:dyDescent="0.35">
      <c r="A2000" t="s">
        <v>17688</v>
      </c>
      <c r="B2000">
        <v>23</v>
      </c>
      <c r="C2000">
        <v>18</v>
      </c>
      <c r="D2000">
        <v>1996</v>
      </c>
      <c r="E2000" t="s">
        <v>311</v>
      </c>
      <c r="F2000" t="s">
        <v>3848</v>
      </c>
      <c r="G2000" t="s">
        <v>311</v>
      </c>
      <c r="H2000" t="s">
        <v>311</v>
      </c>
      <c r="I2000" t="s">
        <v>311</v>
      </c>
      <c r="J2000">
        <v>0</v>
      </c>
    </row>
    <row r="2001" spans="1:10" x14ac:dyDescent="0.35">
      <c r="A2001" t="s">
        <v>17689</v>
      </c>
      <c r="B2001">
        <v>19</v>
      </c>
      <c r="C2001">
        <v>18</v>
      </c>
      <c r="D2001">
        <v>1996</v>
      </c>
      <c r="E2001" t="s">
        <v>311</v>
      </c>
      <c r="F2001" t="s">
        <v>0</v>
      </c>
      <c r="G2001" t="s">
        <v>2739</v>
      </c>
      <c r="H2001" t="s">
        <v>311</v>
      </c>
      <c r="I2001" t="s">
        <v>311</v>
      </c>
      <c r="J2001">
        <v>19</v>
      </c>
    </row>
    <row r="2002" spans="1:10" x14ac:dyDescent="0.35">
      <c r="A2002" t="s">
        <v>17690</v>
      </c>
      <c r="B2002">
        <v>81</v>
      </c>
      <c r="C2002">
        <v>18</v>
      </c>
      <c r="D2002">
        <v>1996</v>
      </c>
      <c r="E2002" t="s">
        <v>311</v>
      </c>
      <c r="F2002" t="s">
        <v>0</v>
      </c>
      <c r="G2002" t="s">
        <v>8272</v>
      </c>
      <c r="H2002" t="s">
        <v>311</v>
      </c>
      <c r="I2002" t="s">
        <v>311</v>
      </c>
      <c r="J2002">
        <v>16</v>
      </c>
    </row>
    <row r="2003" spans="1:10" x14ac:dyDescent="0.35">
      <c r="A2003" t="s">
        <v>17691</v>
      </c>
      <c r="B2003">
        <v>54</v>
      </c>
      <c r="C2003">
        <v>18</v>
      </c>
      <c r="D2003">
        <v>1996</v>
      </c>
      <c r="E2003" t="s">
        <v>311</v>
      </c>
      <c r="F2003" t="s">
        <v>0</v>
      </c>
      <c r="G2003" t="s">
        <v>2520</v>
      </c>
      <c r="H2003" t="s">
        <v>311</v>
      </c>
      <c r="I2003" t="s">
        <v>311</v>
      </c>
      <c r="J2003">
        <v>11</v>
      </c>
    </row>
    <row r="2004" spans="1:10" x14ac:dyDescent="0.35">
      <c r="A2004" t="s">
        <v>17692</v>
      </c>
      <c r="B2004">
        <v>55</v>
      </c>
      <c r="C2004">
        <v>18</v>
      </c>
      <c r="D2004">
        <v>1996</v>
      </c>
      <c r="E2004" t="s">
        <v>311</v>
      </c>
      <c r="F2004" t="s">
        <v>0</v>
      </c>
      <c r="G2004" t="s">
        <v>2972</v>
      </c>
      <c r="H2004" t="s">
        <v>311</v>
      </c>
      <c r="I2004" t="s">
        <v>311</v>
      </c>
      <c r="J2004">
        <v>10</v>
      </c>
    </row>
    <row r="2005" spans="1:10" x14ac:dyDescent="0.35">
      <c r="A2005" t="s">
        <v>17693</v>
      </c>
      <c r="B2005">
        <v>93</v>
      </c>
      <c r="C2005">
        <v>17</v>
      </c>
      <c r="D2005">
        <v>2004</v>
      </c>
      <c r="E2005" t="s">
        <v>311</v>
      </c>
      <c r="F2005" t="s">
        <v>0</v>
      </c>
      <c r="G2005" t="s">
        <v>10944</v>
      </c>
      <c r="H2005" t="s">
        <v>311</v>
      </c>
      <c r="I2005" t="s">
        <v>311</v>
      </c>
      <c r="J2005">
        <v>8</v>
      </c>
    </row>
    <row r="2006" spans="1:10" hidden="1" x14ac:dyDescent="0.35">
      <c r="A2006" t="s">
        <v>17694</v>
      </c>
      <c r="B2006">
        <v>13</v>
      </c>
      <c r="C2006">
        <v>17</v>
      </c>
      <c r="D2006">
        <v>2004</v>
      </c>
      <c r="E2006" t="s">
        <v>311</v>
      </c>
      <c r="F2006" t="s">
        <v>3848</v>
      </c>
      <c r="G2006" t="s">
        <v>311</v>
      </c>
      <c r="H2006" t="s">
        <v>311</v>
      </c>
      <c r="I2006" t="s">
        <v>311</v>
      </c>
      <c r="J2006">
        <v>0</v>
      </c>
    </row>
    <row r="2007" spans="1:10" x14ac:dyDescent="0.35">
      <c r="A2007" t="s">
        <v>17695</v>
      </c>
      <c r="B2007">
        <v>66</v>
      </c>
      <c r="C2007">
        <v>17</v>
      </c>
      <c r="D2007">
        <v>2004</v>
      </c>
      <c r="E2007" t="s">
        <v>311</v>
      </c>
      <c r="F2007" t="s">
        <v>0</v>
      </c>
      <c r="G2007" t="s">
        <v>3026</v>
      </c>
      <c r="H2007" t="s">
        <v>311</v>
      </c>
      <c r="I2007" t="s">
        <v>311</v>
      </c>
      <c r="J2007">
        <v>15</v>
      </c>
    </row>
    <row r="2008" spans="1:10" x14ac:dyDescent="0.35">
      <c r="A2008" t="s">
        <v>17696</v>
      </c>
      <c r="B2008">
        <v>20</v>
      </c>
      <c r="C2008">
        <v>17</v>
      </c>
      <c r="D2008">
        <v>2004</v>
      </c>
      <c r="E2008" t="s">
        <v>311</v>
      </c>
      <c r="F2008" t="s">
        <v>0</v>
      </c>
      <c r="G2008" t="s">
        <v>8186</v>
      </c>
      <c r="H2008" t="s">
        <v>311</v>
      </c>
      <c r="I2008" t="s">
        <v>311</v>
      </c>
      <c r="J2008">
        <v>8</v>
      </c>
    </row>
    <row r="2009" spans="1:10" x14ac:dyDescent="0.35">
      <c r="A2009" t="s">
        <v>17697</v>
      </c>
      <c r="B2009">
        <v>50</v>
      </c>
      <c r="C2009">
        <v>17</v>
      </c>
      <c r="D2009">
        <v>2004</v>
      </c>
      <c r="E2009" t="s">
        <v>311</v>
      </c>
      <c r="F2009" t="s">
        <v>0</v>
      </c>
      <c r="G2009" t="s">
        <v>8490</v>
      </c>
      <c r="H2009" t="s">
        <v>311</v>
      </c>
      <c r="I2009" t="s">
        <v>311</v>
      </c>
      <c r="J2009">
        <v>7</v>
      </c>
    </row>
    <row r="2010" spans="1:10" x14ac:dyDescent="0.35">
      <c r="A2010" t="s">
        <v>17698</v>
      </c>
      <c r="B2010">
        <v>65</v>
      </c>
      <c r="C2010">
        <v>17</v>
      </c>
      <c r="D2010">
        <v>2004</v>
      </c>
      <c r="E2010" t="s">
        <v>311</v>
      </c>
      <c r="F2010" t="s">
        <v>0</v>
      </c>
      <c r="G2010" t="s">
        <v>2972</v>
      </c>
      <c r="H2010" t="s">
        <v>311</v>
      </c>
      <c r="I2010" t="s">
        <v>311</v>
      </c>
      <c r="J2010">
        <v>1</v>
      </c>
    </row>
    <row r="2011" spans="1:10" x14ac:dyDescent="0.35">
      <c r="A2011" t="s">
        <v>17699</v>
      </c>
      <c r="B2011">
        <v>39</v>
      </c>
      <c r="C2011">
        <v>17</v>
      </c>
      <c r="D2011">
        <v>2004</v>
      </c>
      <c r="E2011" t="s">
        <v>311</v>
      </c>
      <c r="F2011" t="s">
        <v>0</v>
      </c>
      <c r="G2011" t="s">
        <v>8272</v>
      </c>
      <c r="H2011" t="s">
        <v>311</v>
      </c>
      <c r="I2011" t="s">
        <v>311</v>
      </c>
      <c r="J2011">
        <v>5</v>
      </c>
    </row>
    <row r="2012" spans="1:10" x14ac:dyDescent="0.35">
      <c r="A2012" t="s">
        <v>17700</v>
      </c>
      <c r="B2012">
        <v>21</v>
      </c>
      <c r="C2012">
        <v>17</v>
      </c>
      <c r="D2012">
        <v>2004</v>
      </c>
      <c r="E2012" t="s">
        <v>311</v>
      </c>
      <c r="F2012" t="s">
        <v>0</v>
      </c>
      <c r="G2012" t="s">
        <v>2972</v>
      </c>
      <c r="H2012" t="s">
        <v>311</v>
      </c>
      <c r="I2012" t="s">
        <v>311</v>
      </c>
      <c r="J2012">
        <v>11</v>
      </c>
    </row>
    <row r="2013" spans="1:10" x14ac:dyDescent="0.35">
      <c r="A2013" t="s">
        <v>17701</v>
      </c>
      <c r="B2013">
        <v>74</v>
      </c>
      <c r="C2013">
        <v>17</v>
      </c>
      <c r="D2013">
        <v>2004</v>
      </c>
      <c r="E2013" t="s">
        <v>311</v>
      </c>
      <c r="F2013" t="s">
        <v>0</v>
      </c>
      <c r="G2013" t="s">
        <v>9936</v>
      </c>
      <c r="H2013" t="s">
        <v>311</v>
      </c>
      <c r="I2013" t="s">
        <v>311</v>
      </c>
      <c r="J2013">
        <v>9</v>
      </c>
    </row>
    <row r="2014" spans="1:10" x14ac:dyDescent="0.35">
      <c r="A2014" t="s">
        <v>17702</v>
      </c>
      <c r="B2014">
        <v>9</v>
      </c>
      <c r="C2014">
        <v>17</v>
      </c>
      <c r="D2014">
        <v>2004</v>
      </c>
      <c r="E2014" t="s">
        <v>311</v>
      </c>
      <c r="F2014" t="s">
        <v>0</v>
      </c>
      <c r="G2014" t="s">
        <v>311</v>
      </c>
      <c r="H2014" t="s">
        <v>311</v>
      </c>
      <c r="I2014" t="s">
        <v>311</v>
      </c>
      <c r="J2014">
        <v>9</v>
      </c>
    </row>
    <row r="2015" spans="1:10" x14ac:dyDescent="0.35">
      <c r="A2015" t="s">
        <v>17703</v>
      </c>
      <c r="B2015">
        <v>45</v>
      </c>
      <c r="C2015">
        <v>17</v>
      </c>
      <c r="D2015">
        <v>2004</v>
      </c>
      <c r="E2015" t="s">
        <v>311</v>
      </c>
      <c r="F2015" t="s">
        <v>0</v>
      </c>
      <c r="G2015" t="s">
        <v>9233</v>
      </c>
      <c r="H2015" t="s">
        <v>311</v>
      </c>
      <c r="I2015" t="s">
        <v>311</v>
      </c>
      <c r="J2015">
        <v>1</v>
      </c>
    </row>
    <row r="2016" spans="1:10" x14ac:dyDescent="0.35">
      <c r="A2016" t="s">
        <v>17704</v>
      </c>
      <c r="B2016">
        <v>55</v>
      </c>
      <c r="C2016">
        <v>16</v>
      </c>
      <c r="D2016">
        <v>2015</v>
      </c>
      <c r="E2016" t="s">
        <v>311</v>
      </c>
      <c r="F2016" t="s">
        <v>0</v>
      </c>
      <c r="G2016" t="s">
        <v>8272</v>
      </c>
      <c r="H2016" t="s">
        <v>311</v>
      </c>
      <c r="I2016" t="s">
        <v>311</v>
      </c>
      <c r="J2016">
        <v>7</v>
      </c>
    </row>
    <row r="2017" spans="1:10" x14ac:dyDescent="0.35">
      <c r="A2017" t="s">
        <v>17705</v>
      </c>
      <c r="B2017">
        <v>64</v>
      </c>
      <c r="C2017">
        <v>16</v>
      </c>
      <c r="D2017">
        <v>2015</v>
      </c>
      <c r="E2017" t="s">
        <v>311</v>
      </c>
      <c r="F2017" t="s">
        <v>0</v>
      </c>
      <c r="G2017" t="s">
        <v>6759</v>
      </c>
      <c r="H2017" t="s">
        <v>311</v>
      </c>
      <c r="I2017" t="s">
        <v>311</v>
      </c>
      <c r="J2017">
        <v>18</v>
      </c>
    </row>
    <row r="2018" spans="1:10" x14ac:dyDescent="0.35">
      <c r="A2018" t="s">
        <v>17706</v>
      </c>
      <c r="B2018">
        <v>125</v>
      </c>
      <c r="C2018">
        <v>16</v>
      </c>
      <c r="D2018">
        <v>2015</v>
      </c>
      <c r="E2018" t="s">
        <v>311</v>
      </c>
      <c r="F2018" t="s">
        <v>0</v>
      </c>
      <c r="G2018" t="s">
        <v>15083</v>
      </c>
      <c r="H2018" t="s">
        <v>311</v>
      </c>
      <c r="I2018" t="s">
        <v>311</v>
      </c>
      <c r="J2018">
        <v>6</v>
      </c>
    </row>
    <row r="2019" spans="1:10" x14ac:dyDescent="0.35">
      <c r="A2019" t="s">
        <v>17707</v>
      </c>
      <c r="B2019">
        <v>47</v>
      </c>
      <c r="C2019">
        <v>16</v>
      </c>
      <c r="D2019">
        <v>2015</v>
      </c>
      <c r="E2019" t="s">
        <v>311</v>
      </c>
      <c r="F2019" t="s">
        <v>0</v>
      </c>
      <c r="G2019" t="s">
        <v>2799</v>
      </c>
      <c r="H2019" t="s">
        <v>311</v>
      </c>
      <c r="I2019" t="s">
        <v>311</v>
      </c>
      <c r="J2019">
        <v>2</v>
      </c>
    </row>
    <row r="2020" spans="1:10" x14ac:dyDescent="0.35">
      <c r="A2020" t="s">
        <v>17708</v>
      </c>
      <c r="B2020">
        <v>26</v>
      </c>
      <c r="C2020">
        <v>16</v>
      </c>
      <c r="D2020">
        <v>2015</v>
      </c>
      <c r="E2020" t="s">
        <v>311</v>
      </c>
      <c r="F2020" t="s">
        <v>0</v>
      </c>
      <c r="G2020" t="s">
        <v>9233</v>
      </c>
      <c r="H2020" t="s">
        <v>311</v>
      </c>
      <c r="I2020" t="s">
        <v>311</v>
      </c>
      <c r="J2020">
        <v>6</v>
      </c>
    </row>
    <row r="2021" spans="1:10" x14ac:dyDescent="0.35">
      <c r="A2021" t="s">
        <v>17709</v>
      </c>
      <c r="B2021">
        <v>60</v>
      </c>
      <c r="C2021">
        <v>16</v>
      </c>
      <c r="D2021">
        <v>2015</v>
      </c>
      <c r="E2021" t="s">
        <v>311</v>
      </c>
      <c r="F2021" t="s">
        <v>0</v>
      </c>
      <c r="G2021" t="s">
        <v>9016</v>
      </c>
      <c r="H2021" t="s">
        <v>311</v>
      </c>
      <c r="I2021" t="s">
        <v>311</v>
      </c>
      <c r="J2021">
        <v>7</v>
      </c>
    </row>
    <row r="2022" spans="1:10" x14ac:dyDescent="0.35">
      <c r="A2022" t="s">
        <v>17710</v>
      </c>
      <c r="B2022">
        <v>75</v>
      </c>
      <c r="C2022">
        <v>16</v>
      </c>
      <c r="D2022">
        <v>2015</v>
      </c>
      <c r="E2022" t="s">
        <v>311</v>
      </c>
      <c r="F2022" t="s">
        <v>0</v>
      </c>
      <c r="G2022" t="s">
        <v>15083</v>
      </c>
      <c r="H2022" t="s">
        <v>311</v>
      </c>
      <c r="I2022" t="s">
        <v>311</v>
      </c>
      <c r="J2022">
        <v>17</v>
      </c>
    </row>
    <row r="2023" spans="1:10" x14ac:dyDescent="0.35">
      <c r="A2023" t="s">
        <v>17711</v>
      </c>
      <c r="B2023">
        <v>37</v>
      </c>
      <c r="C2023">
        <v>16</v>
      </c>
      <c r="D2023">
        <v>2015</v>
      </c>
      <c r="E2023" t="s">
        <v>311</v>
      </c>
      <c r="F2023" t="s">
        <v>0</v>
      </c>
      <c r="G2023" t="s">
        <v>9482</v>
      </c>
      <c r="H2023" t="s">
        <v>311</v>
      </c>
      <c r="I2023" t="s">
        <v>311</v>
      </c>
      <c r="J2023">
        <v>8</v>
      </c>
    </row>
    <row r="2024" spans="1:10" x14ac:dyDescent="0.35">
      <c r="A2024" t="s">
        <v>17712</v>
      </c>
      <c r="B2024">
        <v>48</v>
      </c>
      <c r="C2024">
        <v>15</v>
      </c>
      <c r="D2024">
        <v>2023</v>
      </c>
      <c r="E2024" t="s">
        <v>311</v>
      </c>
      <c r="F2024" t="s">
        <v>0</v>
      </c>
      <c r="G2024" t="s">
        <v>15063</v>
      </c>
      <c r="H2024" t="s">
        <v>311</v>
      </c>
      <c r="I2024" t="s">
        <v>311</v>
      </c>
      <c r="J2024">
        <v>12</v>
      </c>
    </row>
    <row r="2025" spans="1:10" hidden="1" x14ac:dyDescent="0.35">
      <c r="A2025" t="s">
        <v>17713</v>
      </c>
      <c r="B2025">
        <v>18</v>
      </c>
      <c r="C2025">
        <v>15</v>
      </c>
      <c r="D2025">
        <v>2023</v>
      </c>
      <c r="E2025" t="s">
        <v>311</v>
      </c>
      <c r="F2025" t="s">
        <v>3848</v>
      </c>
      <c r="G2025" t="s">
        <v>311</v>
      </c>
      <c r="H2025" t="s">
        <v>311</v>
      </c>
      <c r="I2025" t="s">
        <v>311</v>
      </c>
      <c r="J2025">
        <v>0</v>
      </c>
    </row>
    <row r="2026" spans="1:10" x14ac:dyDescent="0.35">
      <c r="A2026" t="s">
        <v>17714</v>
      </c>
      <c r="B2026">
        <v>41</v>
      </c>
      <c r="C2026">
        <v>15</v>
      </c>
      <c r="D2026">
        <v>2023</v>
      </c>
      <c r="E2026" t="s">
        <v>334</v>
      </c>
      <c r="F2026" t="s">
        <v>0</v>
      </c>
      <c r="G2026" t="s">
        <v>17715</v>
      </c>
      <c r="H2026">
        <v>0.34599999999999997</v>
      </c>
      <c r="I2026">
        <v>7.47</v>
      </c>
      <c r="J2026">
        <v>13</v>
      </c>
    </row>
    <row r="2027" spans="1:10" hidden="1" x14ac:dyDescent="0.35">
      <c r="A2027" t="s">
        <v>17716</v>
      </c>
      <c r="B2027">
        <v>9</v>
      </c>
      <c r="C2027">
        <v>15</v>
      </c>
      <c r="D2027">
        <v>2023</v>
      </c>
      <c r="E2027" t="s">
        <v>311</v>
      </c>
      <c r="F2027" t="s">
        <v>3848</v>
      </c>
      <c r="G2027" t="s">
        <v>311</v>
      </c>
      <c r="H2027" t="s">
        <v>311</v>
      </c>
      <c r="I2027" t="s">
        <v>311</v>
      </c>
      <c r="J2027">
        <v>0</v>
      </c>
    </row>
    <row r="2028" spans="1:10" x14ac:dyDescent="0.35">
      <c r="A2028" t="s">
        <v>17717</v>
      </c>
      <c r="B2028">
        <v>26</v>
      </c>
      <c r="C2028">
        <v>15</v>
      </c>
      <c r="D2028">
        <v>2023</v>
      </c>
      <c r="E2028" t="s">
        <v>311</v>
      </c>
      <c r="F2028" t="s">
        <v>0</v>
      </c>
      <c r="G2028" t="s">
        <v>2972</v>
      </c>
      <c r="H2028" t="s">
        <v>311</v>
      </c>
      <c r="I2028" t="s">
        <v>311</v>
      </c>
      <c r="J2028">
        <v>2</v>
      </c>
    </row>
    <row r="2029" spans="1:10" hidden="1" x14ac:dyDescent="0.35">
      <c r="A2029" t="s">
        <v>17718</v>
      </c>
      <c r="B2029">
        <v>20</v>
      </c>
      <c r="C2029">
        <v>15</v>
      </c>
      <c r="D2029">
        <v>2023</v>
      </c>
      <c r="E2029" t="s">
        <v>311</v>
      </c>
      <c r="F2029" t="s">
        <v>3848</v>
      </c>
      <c r="G2029" t="s">
        <v>311</v>
      </c>
      <c r="H2029" t="s">
        <v>311</v>
      </c>
      <c r="I2029" t="s">
        <v>311</v>
      </c>
      <c r="J2029">
        <v>0</v>
      </c>
    </row>
    <row r="2030" spans="1:10" x14ac:dyDescent="0.35">
      <c r="A2030" t="s">
        <v>17719</v>
      </c>
      <c r="B2030">
        <v>55</v>
      </c>
      <c r="C2030">
        <v>15</v>
      </c>
      <c r="D2030">
        <v>2023</v>
      </c>
      <c r="E2030" t="s">
        <v>311</v>
      </c>
      <c r="F2030" t="s">
        <v>0</v>
      </c>
      <c r="G2030" t="s">
        <v>9016</v>
      </c>
      <c r="H2030" t="s">
        <v>311</v>
      </c>
      <c r="I2030" t="s">
        <v>311</v>
      </c>
      <c r="J2030">
        <v>6</v>
      </c>
    </row>
    <row r="2031" spans="1:10" x14ac:dyDescent="0.35">
      <c r="A2031" t="s">
        <v>17720</v>
      </c>
      <c r="B2031">
        <v>28</v>
      </c>
      <c r="C2031">
        <v>14</v>
      </c>
      <c r="D2031">
        <v>2030</v>
      </c>
      <c r="E2031" t="s">
        <v>311</v>
      </c>
      <c r="F2031" t="s">
        <v>0</v>
      </c>
      <c r="G2031" t="s">
        <v>15044</v>
      </c>
      <c r="H2031" t="s">
        <v>311</v>
      </c>
      <c r="I2031" t="s">
        <v>311</v>
      </c>
      <c r="J2031">
        <v>28</v>
      </c>
    </row>
    <row r="2032" spans="1:10" x14ac:dyDescent="0.35">
      <c r="A2032" t="s">
        <v>17721</v>
      </c>
      <c r="B2032">
        <v>124</v>
      </c>
      <c r="C2032">
        <v>14</v>
      </c>
      <c r="D2032">
        <v>2030</v>
      </c>
      <c r="E2032" t="s">
        <v>334</v>
      </c>
      <c r="F2032" t="s">
        <v>0</v>
      </c>
      <c r="G2032" t="s">
        <v>17722</v>
      </c>
      <c r="H2032">
        <v>0.182</v>
      </c>
      <c r="I2032">
        <v>2.91</v>
      </c>
      <c r="J2032">
        <v>7</v>
      </c>
    </row>
    <row r="2033" spans="1:10" x14ac:dyDescent="0.35">
      <c r="A2033" t="s">
        <v>17723</v>
      </c>
      <c r="B2033">
        <v>36</v>
      </c>
      <c r="C2033">
        <v>14</v>
      </c>
      <c r="D2033">
        <v>2030</v>
      </c>
      <c r="E2033" t="s">
        <v>311</v>
      </c>
      <c r="F2033" t="s">
        <v>0</v>
      </c>
      <c r="G2033" t="s">
        <v>17595</v>
      </c>
      <c r="H2033" t="s">
        <v>311</v>
      </c>
      <c r="I2033" t="s">
        <v>311</v>
      </c>
      <c r="J2033">
        <v>5</v>
      </c>
    </row>
    <row r="2034" spans="1:10" hidden="1" x14ac:dyDescent="0.35">
      <c r="A2034" t="s">
        <v>17724</v>
      </c>
      <c r="B2034">
        <v>11</v>
      </c>
      <c r="C2034">
        <v>14</v>
      </c>
      <c r="D2034">
        <v>2030</v>
      </c>
      <c r="E2034" t="s">
        <v>311</v>
      </c>
      <c r="F2034" t="s">
        <v>3848</v>
      </c>
      <c r="G2034" t="s">
        <v>311</v>
      </c>
      <c r="H2034" t="s">
        <v>311</v>
      </c>
      <c r="I2034" t="s">
        <v>311</v>
      </c>
      <c r="J2034">
        <v>0</v>
      </c>
    </row>
    <row r="2035" spans="1:10" hidden="1" x14ac:dyDescent="0.35">
      <c r="A2035" t="s">
        <v>17725</v>
      </c>
      <c r="B2035">
        <v>9</v>
      </c>
      <c r="C2035">
        <v>14</v>
      </c>
      <c r="D2035">
        <v>2030</v>
      </c>
      <c r="E2035" t="s">
        <v>311</v>
      </c>
      <c r="F2035" t="s">
        <v>3848</v>
      </c>
      <c r="G2035" t="s">
        <v>311</v>
      </c>
      <c r="H2035" t="s">
        <v>311</v>
      </c>
      <c r="I2035" t="s">
        <v>311</v>
      </c>
      <c r="J2035">
        <v>0</v>
      </c>
    </row>
    <row r="2036" spans="1:10" x14ac:dyDescent="0.35">
      <c r="A2036" t="s">
        <v>17726</v>
      </c>
      <c r="B2036">
        <v>58</v>
      </c>
      <c r="C2036">
        <v>14</v>
      </c>
      <c r="D2036">
        <v>2030</v>
      </c>
      <c r="E2036" t="s">
        <v>311</v>
      </c>
      <c r="F2036" t="s">
        <v>0</v>
      </c>
      <c r="G2036" t="s">
        <v>9016</v>
      </c>
      <c r="H2036" t="s">
        <v>311</v>
      </c>
      <c r="I2036" t="s">
        <v>311</v>
      </c>
      <c r="J2036">
        <v>7</v>
      </c>
    </row>
    <row r="2037" spans="1:10" x14ac:dyDescent="0.35">
      <c r="A2037" t="s">
        <v>17727</v>
      </c>
      <c r="B2037">
        <v>39</v>
      </c>
      <c r="C2037">
        <v>13</v>
      </c>
      <c r="D2037">
        <v>2036</v>
      </c>
      <c r="E2037" t="s">
        <v>311</v>
      </c>
      <c r="F2037" t="s">
        <v>0</v>
      </c>
      <c r="G2037" t="s">
        <v>10944</v>
      </c>
      <c r="H2037" t="s">
        <v>311</v>
      </c>
      <c r="I2037" t="s">
        <v>311</v>
      </c>
      <c r="J2037">
        <v>14</v>
      </c>
    </row>
    <row r="2038" spans="1:10" x14ac:dyDescent="0.35">
      <c r="A2038" t="s">
        <v>17728</v>
      </c>
      <c r="B2038">
        <v>57</v>
      </c>
      <c r="C2038">
        <v>13</v>
      </c>
      <c r="D2038">
        <v>2036</v>
      </c>
      <c r="E2038" t="s">
        <v>311</v>
      </c>
      <c r="F2038" t="s">
        <v>0</v>
      </c>
      <c r="G2038" t="s">
        <v>15083</v>
      </c>
      <c r="H2038" t="s">
        <v>311</v>
      </c>
      <c r="I2038" t="s">
        <v>311</v>
      </c>
      <c r="J2038">
        <v>12</v>
      </c>
    </row>
    <row r="2039" spans="1:10" x14ac:dyDescent="0.35">
      <c r="A2039" t="s">
        <v>17729</v>
      </c>
      <c r="B2039">
        <v>33</v>
      </c>
      <c r="C2039">
        <v>13</v>
      </c>
      <c r="D2039">
        <v>2036</v>
      </c>
      <c r="E2039" t="s">
        <v>311</v>
      </c>
      <c r="F2039" t="s">
        <v>0</v>
      </c>
      <c r="G2039" t="s">
        <v>3171</v>
      </c>
      <c r="H2039" t="s">
        <v>311</v>
      </c>
      <c r="I2039" t="s">
        <v>311</v>
      </c>
      <c r="J2039">
        <v>33</v>
      </c>
    </row>
    <row r="2040" spans="1:10" x14ac:dyDescent="0.35">
      <c r="A2040" t="s">
        <v>17730</v>
      </c>
      <c r="B2040">
        <v>136</v>
      </c>
      <c r="C2040">
        <v>13</v>
      </c>
      <c r="D2040">
        <v>2036</v>
      </c>
      <c r="E2040" t="s">
        <v>311</v>
      </c>
      <c r="F2040" t="s">
        <v>0</v>
      </c>
      <c r="G2040" t="s">
        <v>9936</v>
      </c>
      <c r="H2040" t="s">
        <v>311</v>
      </c>
      <c r="I2040" t="s">
        <v>311</v>
      </c>
      <c r="J2040">
        <v>9</v>
      </c>
    </row>
    <row r="2041" spans="1:10" x14ac:dyDescent="0.35">
      <c r="A2041" t="s">
        <v>17731</v>
      </c>
      <c r="B2041">
        <v>14</v>
      </c>
      <c r="C2041">
        <v>13</v>
      </c>
      <c r="D2041">
        <v>2036</v>
      </c>
      <c r="E2041" t="s">
        <v>311</v>
      </c>
      <c r="F2041" t="s">
        <v>0</v>
      </c>
      <c r="G2041" t="s">
        <v>4921</v>
      </c>
      <c r="H2041" t="s">
        <v>311</v>
      </c>
      <c r="I2041" t="s">
        <v>311</v>
      </c>
      <c r="J2041">
        <v>5</v>
      </c>
    </row>
    <row r="2042" spans="1:10" hidden="1" x14ac:dyDescent="0.35">
      <c r="A2042" t="s">
        <v>17732</v>
      </c>
      <c r="B2042">
        <v>13</v>
      </c>
      <c r="C2042">
        <v>13</v>
      </c>
      <c r="D2042">
        <v>2036</v>
      </c>
      <c r="E2042" t="s">
        <v>311</v>
      </c>
      <c r="F2042" t="s">
        <v>3848</v>
      </c>
      <c r="G2042" t="s">
        <v>311</v>
      </c>
      <c r="H2042" t="s">
        <v>311</v>
      </c>
      <c r="I2042" t="s">
        <v>311</v>
      </c>
      <c r="J2042">
        <v>0</v>
      </c>
    </row>
    <row r="2043" spans="1:10" x14ac:dyDescent="0.35">
      <c r="A2043" t="s">
        <v>17733</v>
      </c>
      <c r="B2043">
        <v>142</v>
      </c>
      <c r="C2043">
        <v>13</v>
      </c>
      <c r="D2043">
        <v>2036</v>
      </c>
      <c r="E2043" t="s">
        <v>311</v>
      </c>
      <c r="F2043" t="s">
        <v>0</v>
      </c>
      <c r="G2043" t="s">
        <v>8272</v>
      </c>
      <c r="H2043" t="s">
        <v>311</v>
      </c>
      <c r="I2043" t="s">
        <v>311</v>
      </c>
      <c r="J2043">
        <v>16</v>
      </c>
    </row>
    <row r="2044" spans="1:10" x14ac:dyDescent="0.35">
      <c r="A2044" t="s">
        <v>17734</v>
      </c>
      <c r="B2044">
        <v>78</v>
      </c>
      <c r="C2044">
        <v>13</v>
      </c>
      <c r="D2044">
        <v>2036</v>
      </c>
      <c r="E2044" t="s">
        <v>311</v>
      </c>
      <c r="F2044" t="s">
        <v>0</v>
      </c>
      <c r="G2044" t="s">
        <v>8272</v>
      </c>
      <c r="H2044" t="s">
        <v>311</v>
      </c>
      <c r="I2044" t="s">
        <v>311</v>
      </c>
      <c r="J2044">
        <v>11</v>
      </c>
    </row>
    <row r="2045" spans="1:10" x14ac:dyDescent="0.35">
      <c r="A2045" t="s">
        <v>17735</v>
      </c>
      <c r="B2045">
        <v>58</v>
      </c>
      <c r="C2045">
        <v>13</v>
      </c>
      <c r="D2045">
        <v>2036</v>
      </c>
      <c r="E2045" t="s">
        <v>311</v>
      </c>
      <c r="F2045" t="s">
        <v>0</v>
      </c>
      <c r="G2045" t="s">
        <v>9016</v>
      </c>
      <c r="H2045" t="s">
        <v>311</v>
      </c>
      <c r="I2045" t="s">
        <v>311</v>
      </c>
      <c r="J2045">
        <v>11</v>
      </c>
    </row>
    <row r="2046" spans="1:10" x14ac:dyDescent="0.35">
      <c r="A2046" t="s">
        <v>17736</v>
      </c>
      <c r="B2046">
        <v>42</v>
      </c>
      <c r="C2046">
        <v>12</v>
      </c>
      <c r="D2046">
        <v>2045</v>
      </c>
      <c r="E2046" t="s">
        <v>311</v>
      </c>
      <c r="F2046" t="s">
        <v>0</v>
      </c>
      <c r="G2046" t="s">
        <v>8272</v>
      </c>
      <c r="H2046" t="s">
        <v>311</v>
      </c>
      <c r="I2046" t="s">
        <v>311</v>
      </c>
      <c r="J2046">
        <v>7</v>
      </c>
    </row>
    <row r="2047" spans="1:10" x14ac:dyDescent="0.35">
      <c r="A2047" t="s">
        <v>17737</v>
      </c>
      <c r="B2047">
        <v>19</v>
      </c>
      <c r="C2047">
        <v>12</v>
      </c>
      <c r="D2047">
        <v>2045</v>
      </c>
      <c r="E2047" t="s">
        <v>311</v>
      </c>
      <c r="F2047" t="s">
        <v>0</v>
      </c>
      <c r="G2047" t="s">
        <v>14575</v>
      </c>
      <c r="H2047" t="s">
        <v>311</v>
      </c>
      <c r="I2047" t="s">
        <v>311</v>
      </c>
      <c r="J2047">
        <v>1</v>
      </c>
    </row>
    <row r="2048" spans="1:10" x14ac:dyDescent="0.35">
      <c r="A2048" t="s">
        <v>17738</v>
      </c>
      <c r="B2048">
        <v>53</v>
      </c>
      <c r="C2048">
        <v>12</v>
      </c>
      <c r="D2048">
        <v>2045</v>
      </c>
      <c r="E2048" t="s">
        <v>311</v>
      </c>
      <c r="F2048" t="s">
        <v>0</v>
      </c>
      <c r="G2048" t="s">
        <v>8272</v>
      </c>
      <c r="H2048" t="s">
        <v>311</v>
      </c>
      <c r="I2048" t="s">
        <v>311</v>
      </c>
      <c r="J2048">
        <v>14</v>
      </c>
    </row>
    <row r="2049" spans="1:10" hidden="1" x14ac:dyDescent="0.35">
      <c r="A2049" t="s">
        <v>17739</v>
      </c>
      <c r="B2049">
        <v>19</v>
      </c>
      <c r="C2049">
        <v>12</v>
      </c>
      <c r="D2049">
        <v>2045</v>
      </c>
      <c r="E2049" t="s">
        <v>311</v>
      </c>
      <c r="F2049" t="s">
        <v>3848</v>
      </c>
      <c r="G2049" t="s">
        <v>311</v>
      </c>
      <c r="H2049" t="s">
        <v>311</v>
      </c>
      <c r="I2049" t="s">
        <v>311</v>
      </c>
      <c r="J2049">
        <v>0</v>
      </c>
    </row>
    <row r="2050" spans="1:10" x14ac:dyDescent="0.35">
      <c r="A2050" t="s">
        <v>17740</v>
      </c>
      <c r="B2050">
        <v>39</v>
      </c>
      <c r="C2050">
        <v>12</v>
      </c>
      <c r="D2050">
        <v>2045</v>
      </c>
      <c r="E2050" t="s">
        <v>311</v>
      </c>
      <c r="F2050" t="s">
        <v>0</v>
      </c>
      <c r="G2050" t="s">
        <v>14900</v>
      </c>
      <c r="H2050" t="s">
        <v>311</v>
      </c>
      <c r="I2050" t="s">
        <v>311</v>
      </c>
      <c r="J2050">
        <v>5</v>
      </c>
    </row>
    <row r="2051" spans="1:10" hidden="1" x14ac:dyDescent="0.35">
      <c r="A2051" t="s">
        <v>17741</v>
      </c>
      <c r="B2051">
        <v>87</v>
      </c>
      <c r="C2051">
        <v>12</v>
      </c>
      <c r="D2051">
        <v>2045</v>
      </c>
      <c r="E2051" t="s">
        <v>311</v>
      </c>
      <c r="F2051" t="s">
        <v>2692</v>
      </c>
      <c r="G2051" t="s">
        <v>311</v>
      </c>
      <c r="H2051" t="s">
        <v>311</v>
      </c>
      <c r="I2051" t="s">
        <v>311</v>
      </c>
      <c r="J2051">
        <v>0</v>
      </c>
    </row>
    <row r="2052" spans="1:10" x14ac:dyDescent="0.35">
      <c r="A2052" t="s">
        <v>17742</v>
      </c>
      <c r="B2052">
        <v>13</v>
      </c>
      <c r="C2052">
        <v>12</v>
      </c>
      <c r="D2052">
        <v>2045</v>
      </c>
      <c r="E2052" t="s">
        <v>311</v>
      </c>
      <c r="F2052" t="s">
        <v>0</v>
      </c>
      <c r="G2052" t="s">
        <v>4219</v>
      </c>
      <c r="H2052" t="s">
        <v>311</v>
      </c>
      <c r="I2052" t="s">
        <v>311</v>
      </c>
      <c r="J2052">
        <v>6</v>
      </c>
    </row>
    <row r="2053" spans="1:10" x14ac:dyDescent="0.35">
      <c r="A2053" t="s">
        <v>17743</v>
      </c>
      <c r="B2053">
        <v>103</v>
      </c>
      <c r="C2053">
        <v>12</v>
      </c>
      <c r="D2053">
        <v>2045</v>
      </c>
      <c r="E2053" t="s">
        <v>311</v>
      </c>
      <c r="F2053" t="s">
        <v>0</v>
      </c>
      <c r="G2053" t="s">
        <v>17744</v>
      </c>
      <c r="H2053" t="s">
        <v>311</v>
      </c>
      <c r="I2053" t="s">
        <v>311</v>
      </c>
      <c r="J2053">
        <v>20</v>
      </c>
    </row>
    <row r="2054" spans="1:10" x14ac:dyDescent="0.35">
      <c r="A2054" t="s">
        <v>17745</v>
      </c>
      <c r="B2054">
        <v>26</v>
      </c>
      <c r="C2054">
        <v>12</v>
      </c>
      <c r="D2054">
        <v>2045</v>
      </c>
      <c r="E2054" t="s">
        <v>311</v>
      </c>
      <c r="F2054" t="s">
        <v>0</v>
      </c>
      <c r="G2054" t="s">
        <v>17746</v>
      </c>
      <c r="H2054" t="s">
        <v>311</v>
      </c>
      <c r="I2054" t="s">
        <v>311</v>
      </c>
      <c r="J2054">
        <v>7</v>
      </c>
    </row>
    <row r="2055" spans="1:10" hidden="1" x14ac:dyDescent="0.35">
      <c r="A2055" t="s">
        <v>17747</v>
      </c>
      <c r="B2055">
        <v>13</v>
      </c>
      <c r="C2055">
        <v>12</v>
      </c>
      <c r="D2055">
        <v>2045</v>
      </c>
      <c r="E2055" t="s">
        <v>311</v>
      </c>
      <c r="F2055" t="s">
        <v>3848</v>
      </c>
      <c r="G2055" t="s">
        <v>311</v>
      </c>
      <c r="H2055" t="s">
        <v>311</v>
      </c>
      <c r="I2055" t="s">
        <v>311</v>
      </c>
      <c r="J2055">
        <v>0</v>
      </c>
    </row>
    <row r="2056" spans="1:10" hidden="1" x14ac:dyDescent="0.35">
      <c r="A2056" t="s">
        <v>17748</v>
      </c>
      <c r="B2056">
        <v>70</v>
      </c>
      <c r="C2056">
        <v>12</v>
      </c>
      <c r="D2056">
        <v>2045</v>
      </c>
      <c r="E2056" t="s">
        <v>311</v>
      </c>
      <c r="F2056" t="s">
        <v>3848</v>
      </c>
      <c r="G2056" t="s">
        <v>311</v>
      </c>
      <c r="H2056" t="s">
        <v>311</v>
      </c>
      <c r="I2056" t="s">
        <v>311</v>
      </c>
      <c r="J2056">
        <v>0</v>
      </c>
    </row>
    <row r="2057" spans="1:10" x14ac:dyDescent="0.35">
      <c r="A2057" t="s">
        <v>17749</v>
      </c>
      <c r="B2057">
        <v>50</v>
      </c>
      <c r="C2057">
        <v>12</v>
      </c>
      <c r="D2057">
        <v>2045</v>
      </c>
      <c r="E2057" t="s">
        <v>311</v>
      </c>
      <c r="F2057" t="s">
        <v>0</v>
      </c>
      <c r="G2057" t="s">
        <v>14900</v>
      </c>
      <c r="H2057" t="s">
        <v>311</v>
      </c>
      <c r="I2057" t="s">
        <v>311</v>
      </c>
      <c r="J2057">
        <v>13</v>
      </c>
    </row>
    <row r="2058" spans="1:10" x14ac:dyDescent="0.35">
      <c r="A2058" t="s">
        <v>17750</v>
      </c>
      <c r="B2058">
        <v>28</v>
      </c>
      <c r="C2058">
        <v>12</v>
      </c>
      <c r="D2058">
        <v>2045</v>
      </c>
      <c r="E2058" t="s">
        <v>311</v>
      </c>
      <c r="F2058" t="s">
        <v>0</v>
      </c>
      <c r="G2058" t="s">
        <v>10944</v>
      </c>
      <c r="H2058" t="s">
        <v>311</v>
      </c>
      <c r="I2058" t="s">
        <v>311</v>
      </c>
      <c r="J2058">
        <v>5</v>
      </c>
    </row>
    <row r="2059" spans="1:10" x14ac:dyDescent="0.35">
      <c r="A2059" t="s">
        <v>17751</v>
      </c>
      <c r="B2059">
        <v>118</v>
      </c>
      <c r="C2059">
        <v>11</v>
      </c>
      <c r="D2059">
        <v>2058</v>
      </c>
      <c r="E2059" t="s">
        <v>311</v>
      </c>
      <c r="F2059" t="s">
        <v>0</v>
      </c>
      <c r="G2059" t="s">
        <v>4347</v>
      </c>
      <c r="H2059" t="s">
        <v>311</v>
      </c>
      <c r="I2059" t="s">
        <v>311</v>
      </c>
      <c r="J2059">
        <v>3</v>
      </c>
    </row>
    <row r="2060" spans="1:10" hidden="1" x14ac:dyDescent="0.35">
      <c r="A2060" t="s">
        <v>17752</v>
      </c>
      <c r="B2060">
        <v>25</v>
      </c>
      <c r="C2060">
        <v>11</v>
      </c>
      <c r="D2060">
        <v>2058</v>
      </c>
      <c r="E2060" t="s">
        <v>311</v>
      </c>
      <c r="F2060" t="s">
        <v>3848</v>
      </c>
      <c r="G2060" t="s">
        <v>311</v>
      </c>
      <c r="H2060" t="s">
        <v>311</v>
      </c>
      <c r="I2060" t="s">
        <v>311</v>
      </c>
      <c r="J2060">
        <v>0</v>
      </c>
    </row>
    <row r="2061" spans="1:10" hidden="1" x14ac:dyDescent="0.35">
      <c r="A2061" t="s">
        <v>17753</v>
      </c>
      <c r="B2061">
        <v>67</v>
      </c>
      <c r="C2061">
        <v>11</v>
      </c>
      <c r="D2061">
        <v>2058</v>
      </c>
      <c r="E2061" t="s">
        <v>311</v>
      </c>
      <c r="F2061" t="s">
        <v>2692</v>
      </c>
      <c r="G2061" t="s">
        <v>311</v>
      </c>
      <c r="H2061" t="s">
        <v>311</v>
      </c>
      <c r="I2061" t="s">
        <v>311</v>
      </c>
      <c r="J2061">
        <v>0</v>
      </c>
    </row>
    <row r="2062" spans="1:10" x14ac:dyDescent="0.35">
      <c r="A2062" t="s">
        <v>17754</v>
      </c>
      <c r="B2062">
        <v>3</v>
      </c>
      <c r="C2062">
        <v>11</v>
      </c>
      <c r="D2062">
        <v>2058</v>
      </c>
      <c r="E2062" t="s">
        <v>312</v>
      </c>
      <c r="F2062" t="s">
        <v>0</v>
      </c>
      <c r="G2062" t="s">
        <v>1795</v>
      </c>
      <c r="H2062">
        <v>1.333</v>
      </c>
      <c r="I2062">
        <v>29.45</v>
      </c>
      <c r="J2062">
        <v>3</v>
      </c>
    </row>
    <row r="2063" spans="1:10" x14ac:dyDescent="0.35">
      <c r="A2063" t="s">
        <v>17755</v>
      </c>
      <c r="B2063">
        <v>39</v>
      </c>
      <c r="C2063">
        <v>11</v>
      </c>
      <c r="D2063">
        <v>2058</v>
      </c>
      <c r="E2063" t="s">
        <v>311</v>
      </c>
      <c r="F2063" t="s">
        <v>0</v>
      </c>
      <c r="G2063" t="s">
        <v>3633</v>
      </c>
      <c r="H2063" t="s">
        <v>311</v>
      </c>
      <c r="I2063" t="s">
        <v>311</v>
      </c>
      <c r="J2063">
        <v>7</v>
      </c>
    </row>
    <row r="2064" spans="1:10" x14ac:dyDescent="0.35">
      <c r="A2064" t="s">
        <v>17756</v>
      </c>
      <c r="B2064">
        <v>63</v>
      </c>
      <c r="C2064">
        <v>11</v>
      </c>
      <c r="D2064">
        <v>2058</v>
      </c>
      <c r="E2064" t="s">
        <v>311</v>
      </c>
      <c r="F2064" t="s">
        <v>0</v>
      </c>
      <c r="G2064" t="s">
        <v>2972</v>
      </c>
      <c r="H2064" t="s">
        <v>311</v>
      </c>
      <c r="I2064" t="s">
        <v>311</v>
      </c>
      <c r="J2064">
        <v>5</v>
      </c>
    </row>
    <row r="2065" spans="1:10" x14ac:dyDescent="0.35">
      <c r="A2065" t="s">
        <v>17757</v>
      </c>
      <c r="B2065">
        <v>38</v>
      </c>
      <c r="C2065">
        <v>11</v>
      </c>
      <c r="D2065">
        <v>2058</v>
      </c>
      <c r="E2065" t="s">
        <v>311</v>
      </c>
      <c r="F2065" t="s">
        <v>0</v>
      </c>
      <c r="G2065" t="s">
        <v>9016</v>
      </c>
      <c r="H2065" t="s">
        <v>311</v>
      </c>
      <c r="I2065" t="s">
        <v>311</v>
      </c>
      <c r="J2065">
        <v>9</v>
      </c>
    </row>
    <row r="2066" spans="1:10" x14ac:dyDescent="0.35">
      <c r="A2066" t="s">
        <v>17758</v>
      </c>
      <c r="B2066">
        <v>44</v>
      </c>
      <c r="C2066">
        <v>11</v>
      </c>
      <c r="D2066">
        <v>2058</v>
      </c>
      <c r="E2066" t="s">
        <v>311</v>
      </c>
      <c r="F2066" t="s">
        <v>0</v>
      </c>
      <c r="G2066" t="s">
        <v>9233</v>
      </c>
      <c r="H2066" t="s">
        <v>311</v>
      </c>
      <c r="I2066" t="s">
        <v>311</v>
      </c>
      <c r="J2066">
        <v>8</v>
      </c>
    </row>
    <row r="2067" spans="1:10" x14ac:dyDescent="0.35">
      <c r="A2067" t="s">
        <v>17759</v>
      </c>
      <c r="B2067">
        <v>27</v>
      </c>
      <c r="C2067">
        <v>11</v>
      </c>
      <c r="D2067">
        <v>2058</v>
      </c>
      <c r="E2067" t="s">
        <v>311</v>
      </c>
      <c r="F2067" t="s">
        <v>0</v>
      </c>
      <c r="G2067" t="s">
        <v>15183</v>
      </c>
      <c r="H2067" t="s">
        <v>311</v>
      </c>
      <c r="I2067" t="s">
        <v>311</v>
      </c>
      <c r="J2067">
        <v>5</v>
      </c>
    </row>
    <row r="2068" spans="1:10" hidden="1" x14ac:dyDescent="0.35">
      <c r="A2068" t="s">
        <v>17760</v>
      </c>
      <c r="B2068">
        <v>20</v>
      </c>
      <c r="C2068">
        <v>11</v>
      </c>
      <c r="D2068">
        <v>2058</v>
      </c>
      <c r="E2068" t="s">
        <v>311</v>
      </c>
      <c r="F2068" t="s">
        <v>3848</v>
      </c>
      <c r="G2068" t="s">
        <v>311</v>
      </c>
      <c r="H2068" t="s">
        <v>311</v>
      </c>
      <c r="I2068" t="s">
        <v>311</v>
      </c>
      <c r="J2068">
        <v>0</v>
      </c>
    </row>
    <row r="2069" spans="1:10" x14ac:dyDescent="0.35">
      <c r="A2069" t="s">
        <v>17761</v>
      </c>
      <c r="B2069">
        <v>65</v>
      </c>
      <c r="C2069">
        <v>11</v>
      </c>
      <c r="D2069">
        <v>2058</v>
      </c>
      <c r="E2069" t="s">
        <v>311</v>
      </c>
      <c r="F2069" t="s">
        <v>0</v>
      </c>
      <c r="G2069" t="s">
        <v>10030</v>
      </c>
      <c r="H2069" t="s">
        <v>311</v>
      </c>
      <c r="I2069" t="s">
        <v>311</v>
      </c>
      <c r="J2069">
        <v>3</v>
      </c>
    </row>
    <row r="2070" spans="1:10" hidden="1" x14ac:dyDescent="0.35">
      <c r="A2070" t="s">
        <v>17762</v>
      </c>
      <c r="B2070">
        <v>25</v>
      </c>
      <c r="C2070">
        <v>11</v>
      </c>
      <c r="D2070">
        <v>2058</v>
      </c>
      <c r="E2070" t="s">
        <v>311</v>
      </c>
      <c r="F2070" t="s">
        <v>3848</v>
      </c>
      <c r="G2070" t="s">
        <v>311</v>
      </c>
      <c r="H2070" t="s">
        <v>311</v>
      </c>
      <c r="I2070" t="s">
        <v>311</v>
      </c>
      <c r="J2070">
        <v>0</v>
      </c>
    </row>
    <row r="2071" spans="1:10" x14ac:dyDescent="0.35">
      <c r="A2071" t="s">
        <v>17763</v>
      </c>
      <c r="B2071">
        <v>50</v>
      </c>
      <c r="C2071">
        <v>11</v>
      </c>
      <c r="D2071">
        <v>2058</v>
      </c>
      <c r="E2071" t="s">
        <v>311</v>
      </c>
      <c r="F2071" t="s">
        <v>0</v>
      </c>
      <c r="G2071" t="s">
        <v>10944</v>
      </c>
      <c r="H2071" t="s">
        <v>311</v>
      </c>
      <c r="I2071" t="s">
        <v>311</v>
      </c>
      <c r="J2071">
        <v>1</v>
      </c>
    </row>
    <row r="2072" spans="1:10" x14ac:dyDescent="0.35">
      <c r="A2072" t="s">
        <v>17764</v>
      </c>
      <c r="B2072">
        <v>159</v>
      </c>
      <c r="C2072">
        <v>11</v>
      </c>
      <c r="D2072">
        <v>2058</v>
      </c>
      <c r="E2072" t="s">
        <v>311</v>
      </c>
      <c r="F2072" t="s">
        <v>0</v>
      </c>
      <c r="G2072" t="s">
        <v>8272</v>
      </c>
      <c r="H2072" t="s">
        <v>311</v>
      </c>
      <c r="I2072" t="s">
        <v>311</v>
      </c>
      <c r="J2072">
        <v>11</v>
      </c>
    </row>
    <row r="2073" spans="1:10" x14ac:dyDescent="0.35">
      <c r="A2073" t="s">
        <v>17765</v>
      </c>
      <c r="B2073">
        <v>54</v>
      </c>
      <c r="C2073">
        <v>10</v>
      </c>
      <c r="D2073">
        <v>2072</v>
      </c>
      <c r="E2073" t="s">
        <v>311</v>
      </c>
      <c r="F2073" t="s">
        <v>0</v>
      </c>
      <c r="G2073" t="s">
        <v>17403</v>
      </c>
      <c r="H2073" t="s">
        <v>311</v>
      </c>
      <c r="I2073" t="s">
        <v>311</v>
      </c>
      <c r="J2073">
        <v>8</v>
      </c>
    </row>
    <row r="2074" spans="1:10" x14ac:dyDescent="0.35">
      <c r="A2074" t="s">
        <v>17766</v>
      </c>
      <c r="B2074">
        <v>340</v>
      </c>
      <c r="C2074">
        <v>10</v>
      </c>
      <c r="D2074">
        <v>2072</v>
      </c>
      <c r="E2074" t="s">
        <v>311</v>
      </c>
      <c r="F2074" t="s">
        <v>0</v>
      </c>
      <c r="G2074" t="s">
        <v>10944</v>
      </c>
      <c r="H2074" t="s">
        <v>311</v>
      </c>
      <c r="I2074" t="s">
        <v>311</v>
      </c>
      <c r="J2074">
        <v>1</v>
      </c>
    </row>
    <row r="2075" spans="1:10" x14ac:dyDescent="0.35">
      <c r="A2075" t="s">
        <v>17767</v>
      </c>
      <c r="B2075">
        <v>37</v>
      </c>
      <c r="C2075">
        <v>10</v>
      </c>
      <c r="D2075">
        <v>2072</v>
      </c>
      <c r="E2075" t="s">
        <v>334</v>
      </c>
      <c r="F2075" t="s">
        <v>0</v>
      </c>
      <c r="G2075" t="s">
        <v>10944</v>
      </c>
      <c r="H2075">
        <v>0.26100000000000001</v>
      </c>
      <c r="I2075">
        <v>14.22</v>
      </c>
      <c r="J2075">
        <v>3</v>
      </c>
    </row>
    <row r="2076" spans="1:10" hidden="1" x14ac:dyDescent="0.35">
      <c r="A2076" t="s">
        <v>17768</v>
      </c>
      <c r="B2076">
        <v>17</v>
      </c>
      <c r="C2076">
        <v>10</v>
      </c>
      <c r="D2076">
        <v>2072</v>
      </c>
      <c r="E2076" t="s">
        <v>311</v>
      </c>
      <c r="F2076" t="s">
        <v>3848</v>
      </c>
      <c r="G2076" t="s">
        <v>311</v>
      </c>
      <c r="H2076" t="s">
        <v>311</v>
      </c>
      <c r="I2076" t="s">
        <v>311</v>
      </c>
      <c r="J2076">
        <v>0</v>
      </c>
    </row>
    <row r="2077" spans="1:10" x14ac:dyDescent="0.35">
      <c r="A2077" t="s">
        <v>17769</v>
      </c>
      <c r="B2077">
        <v>46</v>
      </c>
      <c r="C2077">
        <v>10</v>
      </c>
      <c r="D2077">
        <v>2072</v>
      </c>
      <c r="E2077" t="s">
        <v>311</v>
      </c>
      <c r="F2077" t="s">
        <v>0</v>
      </c>
      <c r="G2077" t="s">
        <v>17321</v>
      </c>
      <c r="H2077" t="s">
        <v>311</v>
      </c>
      <c r="I2077" t="s">
        <v>311</v>
      </c>
      <c r="J2077">
        <v>12</v>
      </c>
    </row>
    <row r="2078" spans="1:10" x14ac:dyDescent="0.35">
      <c r="A2078" t="s">
        <v>17770</v>
      </c>
      <c r="B2078">
        <v>2</v>
      </c>
      <c r="C2078">
        <v>10</v>
      </c>
      <c r="D2078">
        <v>2072</v>
      </c>
      <c r="E2078" t="s">
        <v>311</v>
      </c>
      <c r="F2078" t="s">
        <v>0</v>
      </c>
      <c r="G2078" t="s">
        <v>1868</v>
      </c>
      <c r="H2078" t="s">
        <v>311</v>
      </c>
      <c r="I2078" t="s">
        <v>311</v>
      </c>
      <c r="J2078">
        <v>2</v>
      </c>
    </row>
    <row r="2079" spans="1:10" x14ac:dyDescent="0.35">
      <c r="A2079" t="s">
        <v>17771</v>
      </c>
      <c r="B2079">
        <v>47</v>
      </c>
      <c r="C2079">
        <v>10</v>
      </c>
      <c r="D2079">
        <v>2072</v>
      </c>
      <c r="E2079" t="s">
        <v>311</v>
      </c>
      <c r="F2079" t="s">
        <v>0</v>
      </c>
      <c r="G2079" t="s">
        <v>8272</v>
      </c>
      <c r="H2079" t="s">
        <v>311</v>
      </c>
      <c r="I2079" t="s">
        <v>311</v>
      </c>
      <c r="J2079">
        <v>6</v>
      </c>
    </row>
    <row r="2080" spans="1:10" x14ac:dyDescent="0.35">
      <c r="A2080" t="s">
        <v>17772</v>
      </c>
      <c r="B2080">
        <v>39</v>
      </c>
      <c r="C2080">
        <v>10</v>
      </c>
      <c r="D2080">
        <v>2072</v>
      </c>
      <c r="E2080" t="s">
        <v>311</v>
      </c>
      <c r="F2080" t="s">
        <v>0</v>
      </c>
      <c r="G2080" t="s">
        <v>8272</v>
      </c>
      <c r="H2080" t="s">
        <v>311</v>
      </c>
      <c r="I2080" t="s">
        <v>311</v>
      </c>
      <c r="J2080">
        <v>7</v>
      </c>
    </row>
    <row r="2081" spans="1:10" hidden="1" x14ac:dyDescent="0.35">
      <c r="A2081" t="s">
        <v>17773</v>
      </c>
      <c r="B2081">
        <v>59</v>
      </c>
      <c r="C2081">
        <v>10</v>
      </c>
      <c r="D2081">
        <v>2072</v>
      </c>
      <c r="E2081" t="s">
        <v>311</v>
      </c>
      <c r="F2081" t="s">
        <v>2692</v>
      </c>
      <c r="G2081" t="s">
        <v>311</v>
      </c>
      <c r="H2081" t="s">
        <v>311</v>
      </c>
      <c r="I2081" t="s">
        <v>311</v>
      </c>
      <c r="J2081">
        <v>0</v>
      </c>
    </row>
    <row r="2082" spans="1:10" x14ac:dyDescent="0.35">
      <c r="A2082" t="s">
        <v>17774</v>
      </c>
      <c r="B2082">
        <v>86</v>
      </c>
      <c r="C2082">
        <v>10</v>
      </c>
      <c r="D2082">
        <v>2072</v>
      </c>
      <c r="E2082" t="s">
        <v>311</v>
      </c>
      <c r="F2082" t="s">
        <v>0</v>
      </c>
      <c r="G2082" t="s">
        <v>17321</v>
      </c>
      <c r="H2082" t="s">
        <v>311</v>
      </c>
      <c r="I2082" t="s">
        <v>311</v>
      </c>
      <c r="J2082">
        <v>10</v>
      </c>
    </row>
    <row r="2083" spans="1:10" x14ac:dyDescent="0.35">
      <c r="A2083" t="s">
        <v>17775</v>
      </c>
      <c r="B2083">
        <v>61</v>
      </c>
      <c r="C2083">
        <v>10</v>
      </c>
      <c r="D2083">
        <v>2072</v>
      </c>
      <c r="E2083" t="s">
        <v>311</v>
      </c>
      <c r="F2083" t="s">
        <v>0</v>
      </c>
      <c r="G2083" t="s">
        <v>15183</v>
      </c>
      <c r="H2083" t="s">
        <v>311</v>
      </c>
      <c r="I2083" t="s">
        <v>311</v>
      </c>
      <c r="J2083">
        <v>11</v>
      </c>
    </row>
    <row r="2084" spans="1:10" x14ac:dyDescent="0.35">
      <c r="A2084" t="s">
        <v>17776</v>
      </c>
      <c r="B2084">
        <v>111</v>
      </c>
      <c r="C2084">
        <v>9</v>
      </c>
      <c r="D2084">
        <v>2083</v>
      </c>
      <c r="E2084" t="s">
        <v>311</v>
      </c>
      <c r="F2084" t="s">
        <v>0</v>
      </c>
      <c r="G2084" t="s">
        <v>10944</v>
      </c>
      <c r="H2084" t="s">
        <v>311</v>
      </c>
      <c r="I2084" t="s">
        <v>311</v>
      </c>
      <c r="J2084">
        <v>7</v>
      </c>
    </row>
    <row r="2085" spans="1:10" hidden="1" x14ac:dyDescent="0.35">
      <c r="A2085" t="s">
        <v>17777</v>
      </c>
      <c r="B2085">
        <v>7</v>
      </c>
      <c r="C2085">
        <v>9</v>
      </c>
      <c r="D2085">
        <v>2083</v>
      </c>
      <c r="E2085" t="s">
        <v>311</v>
      </c>
      <c r="F2085" t="s">
        <v>3848</v>
      </c>
      <c r="G2085" t="s">
        <v>311</v>
      </c>
      <c r="H2085" t="s">
        <v>311</v>
      </c>
      <c r="I2085" t="s">
        <v>311</v>
      </c>
      <c r="J2085">
        <v>0</v>
      </c>
    </row>
    <row r="2086" spans="1:10" x14ac:dyDescent="0.35">
      <c r="A2086" t="s">
        <v>17778</v>
      </c>
      <c r="B2086">
        <v>54</v>
      </c>
      <c r="C2086">
        <v>9</v>
      </c>
      <c r="D2086">
        <v>2083</v>
      </c>
      <c r="E2086" t="s">
        <v>311</v>
      </c>
      <c r="F2086" t="s">
        <v>0</v>
      </c>
      <c r="G2086" t="s">
        <v>15152</v>
      </c>
      <c r="H2086" t="s">
        <v>311</v>
      </c>
      <c r="I2086" t="s">
        <v>311</v>
      </c>
      <c r="J2086">
        <v>16</v>
      </c>
    </row>
    <row r="2087" spans="1:10" x14ac:dyDescent="0.35">
      <c r="A2087" t="s">
        <v>17779</v>
      </c>
      <c r="B2087">
        <v>39</v>
      </c>
      <c r="C2087">
        <v>9</v>
      </c>
      <c r="D2087">
        <v>2083</v>
      </c>
      <c r="E2087" t="s">
        <v>311</v>
      </c>
      <c r="F2087" t="s">
        <v>0</v>
      </c>
      <c r="G2087" t="s">
        <v>17453</v>
      </c>
      <c r="H2087" t="s">
        <v>311</v>
      </c>
      <c r="I2087" t="s">
        <v>311</v>
      </c>
      <c r="J2087">
        <v>9</v>
      </c>
    </row>
    <row r="2088" spans="1:10" x14ac:dyDescent="0.35">
      <c r="A2088" t="s">
        <v>17780</v>
      </c>
      <c r="B2088">
        <v>39</v>
      </c>
      <c r="C2088">
        <v>9</v>
      </c>
      <c r="D2088">
        <v>2083</v>
      </c>
      <c r="E2088" t="s">
        <v>311</v>
      </c>
      <c r="F2088" t="s">
        <v>0</v>
      </c>
      <c r="G2088" t="s">
        <v>12000</v>
      </c>
      <c r="H2088" t="s">
        <v>311</v>
      </c>
      <c r="I2088" t="s">
        <v>311</v>
      </c>
      <c r="J2088">
        <v>8</v>
      </c>
    </row>
    <row r="2089" spans="1:10" x14ac:dyDescent="0.35">
      <c r="A2089" t="s">
        <v>17781</v>
      </c>
      <c r="B2089">
        <v>37</v>
      </c>
      <c r="C2089">
        <v>9</v>
      </c>
      <c r="D2089">
        <v>2083</v>
      </c>
      <c r="E2089" t="s">
        <v>311</v>
      </c>
      <c r="F2089" t="s">
        <v>0</v>
      </c>
      <c r="G2089" t="s">
        <v>4219</v>
      </c>
      <c r="H2089" t="s">
        <v>311</v>
      </c>
      <c r="I2089" t="s">
        <v>311</v>
      </c>
      <c r="J2089">
        <v>8</v>
      </c>
    </row>
    <row r="2090" spans="1:10" x14ac:dyDescent="0.35">
      <c r="A2090" t="s">
        <v>17782</v>
      </c>
      <c r="B2090">
        <v>46</v>
      </c>
      <c r="C2090">
        <v>9</v>
      </c>
      <c r="D2090">
        <v>2083</v>
      </c>
      <c r="E2090" t="s">
        <v>311</v>
      </c>
      <c r="F2090" t="s">
        <v>0</v>
      </c>
      <c r="G2090" t="s">
        <v>8272</v>
      </c>
      <c r="H2090" t="s">
        <v>311</v>
      </c>
      <c r="I2090" t="s">
        <v>311</v>
      </c>
      <c r="J2090">
        <v>17</v>
      </c>
    </row>
    <row r="2091" spans="1:10" x14ac:dyDescent="0.35">
      <c r="A2091" t="s">
        <v>17783</v>
      </c>
      <c r="B2091">
        <v>28</v>
      </c>
      <c r="C2091">
        <v>9</v>
      </c>
      <c r="D2091">
        <v>2083</v>
      </c>
      <c r="E2091" t="s">
        <v>311</v>
      </c>
      <c r="F2091" t="s">
        <v>0</v>
      </c>
      <c r="G2091" t="s">
        <v>6759</v>
      </c>
      <c r="H2091" t="s">
        <v>311</v>
      </c>
      <c r="I2091" t="s">
        <v>311</v>
      </c>
      <c r="J2091">
        <v>4</v>
      </c>
    </row>
    <row r="2092" spans="1:10" x14ac:dyDescent="0.35">
      <c r="A2092" t="s">
        <v>17784</v>
      </c>
      <c r="B2092">
        <v>62</v>
      </c>
      <c r="C2092">
        <v>9</v>
      </c>
      <c r="D2092">
        <v>2083</v>
      </c>
      <c r="E2092" t="s">
        <v>311</v>
      </c>
      <c r="F2092" t="s">
        <v>0</v>
      </c>
      <c r="G2092" t="s">
        <v>9233</v>
      </c>
      <c r="H2092" t="s">
        <v>311</v>
      </c>
      <c r="I2092" t="s">
        <v>311</v>
      </c>
      <c r="J2092">
        <v>4</v>
      </c>
    </row>
    <row r="2093" spans="1:10" hidden="1" x14ac:dyDescent="0.35">
      <c r="A2093" t="s">
        <v>17785</v>
      </c>
      <c r="B2093">
        <v>13</v>
      </c>
      <c r="C2093">
        <v>9</v>
      </c>
      <c r="D2093">
        <v>2083</v>
      </c>
      <c r="E2093" t="s">
        <v>311</v>
      </c>
      <c r="F2093" t="s">
        <v>3848</v>
      </c>
      <c r="G2093" t="s">
        <v>311</v>
      </c>
      <c r="H2093" t="s">
        <v>311</v>
      </c>
      <c r="I2093" t="s">
        <v>311</v>
      </c>
      <c r="J2093">
        <v>1</v>
      </c>
    </row>
    <row r="2094" spans="1:10" x14ac:dyDescent="0.35">
      <c r="A2094" t="s">
        <v>17786</v>
      </c>
      <c r="B2094">
        <v>21</v>
      </c>
      <c r="C2094">
        <v>9</v>
      </c>
      <c r="D2094">
        <v>2083</v>
      </c>
      <c r="E2094" t="s">
        <v>311</v>
      </c>
      <c r="F2094" t="s">
        <v>0</v>
      </c>
      <c r="G2094" t="s">
        <v>9016</v>
      </c>
      <c r="H2094" t="s">
        <v>311</v>
      </c>
      <c r="I2094" t="s">
        <v>311</v>
      </c>
      <c r="J2094">
        <v>10</v>
      </c>
    </row>
    <row r="2095" spans="1:10" x14ac:dyDescent="0.35">
      <c r="A2095" t="s">
        <v>17787</v>
      </c>
      <c r="B2095">
        <v>78</v>
      </c>
      <c r="C2095">
        <v>9</v>
      </c>
      <c r="D2095">
        <v>2083</v>
      </c>
      <c r="E2095" t="s">
        <v>311</v>
      </c>
      <c r="F2095" t="s">
        <v>0</v>
      </c>
      <c r="G2095" t="s">
        <v>10944</v>
      </c>
      <c r="H2095" t="s">
        <v>311</v>
      </c>
      <c r="I2095" t="s">
        <v>311</v>
      </c>
      <c r="J2095">
        <v>13</v>
      </c>
    </row>
    <row r="2096" spans="1:10" x14ac:dyDescent="0.35">
      <c r="A2096" t="s">
        <v>17788</v>
      </c>
      <c r="B2096">
        <v>84</v>
      </c>
      <c r="C2096">
        <v>9</v>
      </c>
      <c r="D2096">
        <v>2083</v>
      </c>
      <c r="E2096" t="s">
        <v>311</v>
      </c>
      <c r="F2096" t="s">
        <v>0</v>
      </c>
      <c r="G2096" t="s">
        <v>8858</v>
      </c>
      <c r="H2096" t="s">
        <v>311</v>
      </c>
      <c r="I2096" t="s">
        <v>311</v>
      </c>
      <c r="J2096">
        <v>3</v>
      </c>
    </row>
    <row r="2097" spans="1:10" hidden="1" x14ac:dyDescent="0.35">
      <c r="A2097" t="s">
        <v>17789</v>
      </c>
      <c r="B2097">
        <v>34</v>
      </c>
      <c r="C2097">
        <v>9</v>
      </c>
      <c r="D2097">
        <v>2083</v>
      </c>
      <c r="E2097" t="s">
        <v>311</v>
      </c>
      <c r="F2097" t="s">
        <v>3848</v>
      </c>
      <c r="G2097" t="s">
        <v>311</v>
      </c>
      <c r="H2097" t="s">
        <v>311</v>
      </c>
      <c r="I2097" t="s">
        <v>311</v>
      </c>
      <c r="J2097">
        <v>0</v>
      </c>
    </row>
    <row r="2098" spans="1:10" x14ac:dyDescent="0.35">
      <c r="A2098" t="s">
        <v>17790</v>
      </c>
      <c r="B2098">
        <v>25</v>
      </c>
      <c r="C2098">
        <v>9</v>
      </c>
      <c r="D2098">
        <v>2083</v>
      </c>
      <c r="E2098" t="s">
        <v>311</v>
      </c>
      <c r="F2098" t="s">
        <v>0</v>
      </c>
      <c r="G2098" t="s">
        <v>15183</v>
      </c>
      <c r="H2098" t="s">
        <v>311</v>
      </c>
      <c r="I2098" t="s">
        <v>311</v>
      </c>
      <c r="J2098">
        <v>5</v>
      </c>
    </row>
    <row r="2099" spans="1:10" x14ac:dyDescent="0.35">
      <c r="A2099" t="s">
        <v>17791</v>
      </c>
      <c r="B2099">
        <v>48</v>
      </c>
      <c r="C2099">
        <v>8</v>
      </c>
      <c r="D2099">
        <v>2098</v>
      </c>
      <c r="E2099" t="s">
        <v>311</v>
      </c>
      <c r="F2099" t="s">
        <v>0</v>
      </c>
      <c r="G2099" t="s">
        <v>15083</v>
      </c>
      <c r="H2099" t="s">
        <v>311</v>
      </c>
      <c r="I2099" t="s">
        <v>311</v>
      </c>
      <c r="J2099">
        <v>12</v>
      </c>
    </row>
    <row r="2100" spans="1:10" x14ac:dyDescent="0.35">
      <c r="A2100" t="s">
        <v>17792</v>
      </c>
      <c r="B2100">
        <v>47</v>
      </c>
      <c r="C2100">
        <v>8</v>
      </c>
      <c r="D2100">
        <v>2098</v>
      </c>
      <c r="E2100" t="s">
        <v>311</v>
      </c>
      <c r="F2100" t="s">
        <v>0</v>
      </c>
      <c r="G2100" t="s">
        <v>17157</v>
      </c>
      <c r="H2100" t="s">
        <v>311</v>
      </c>
      <c r="I2100" t="s">
        <v>311</v>
      </c>
      <c r="J2100">
        <v>5</v>
      </c>
    </row>
    <row r="2101" spans="1:10" x14ac:dyDescent="0.35">
      <c r="A2101" t="s">
        <v>17793</v>
      </c>
      <c r="B2101">
        <v>39</v>
      </c>
      <c r="C2101">
        <v>8</v>
      </c>
      <c r="D2101">
        <v>2098</v>
      </c>
      <c r="E2101" t="s">
        <v>311</v>
      </c>
      <c r="F2101" t="s">
        <v>0</v>
      </c>
      <c r="G2101" t="s">
        <v>9016</v>
      </c>
      <c r="H2101" t="s">
        <v>311</v>
      </c>
      <c r="I2101" t="s">
        <v>311</v>
      </c>
      <c r="J2101">
        <v>7</v>
      </c>
    </row>
    <row r="2102" spans="1:10" x14ac:dyDescent="0.35">
      <c r="A2102" t="s">
        <v>17794</v>
      </c>
      <c r="B2102">
        <v>46</v>
      </c>
      <c r="C2102">
        <v>8</v>
      </c>
      <c r="D2102">
        <v>2098</v>
      </c>
      <c r="E2102" t="s">
        <v>311</v>
      </c>
      <c r="F2102" t="s">
        <v>0</v>
      </c>
      <c r="G2102" t="s">
        <v>17495</v>
      </c>
      <c r="H2102" t="s">
        <v>311</v>
      </c>
      <c r="I2102" t="s">
        <v>311</v>
      </c>
      <c r="J2102">
        <v>4</v>
      </c>
    </row>
    <row r="2103" spans="1:10" x14ac:dyDescent="0.35">
      <c r="A2103" t="s">
        <v>17795</v>
      </c>
      <c r="B2103">
        <v>4</v>
      </c>
      <c r="C2103">
        <v>8</v>
      </c>
      <c r="D2103">
        <v>2098</v>
      </c>
      <c r="E2103" t="s">
        <v>311</v>
      </c>
      <c r="F2103" t="s">
        <v>0</v>
      </c>
      <c r="G2103" t="s">
        <v>2760</v>
      </c>
      <c r="H2103" t="s">
        <v>311</v>
      </c>
      <c r="I2103" t="s">
        <v>311</v>
      </c>
      <c r="J2103">
        <v>0</v>
      </c>
    </row>
    <row r="2104" spans="1:10" x14ac:dyDescent="0.35">
      <c r="A2104" t="s">
        <v>17796</v>
      </c>
      <c r="B2104">
        <v>1</v>
      </c>
      <c r="C2104">
        <v>8</v>
      </c>
      <c r="D2104">
        <v>2098</v>
      </c>
      <c r="E2104" t="s">
        <v>311</v>
      </c>
      <c r="F2104" t="s">
        <v>0</v>
      </c>
      <c r="G2104" t="s">
        <v>1742</v>
      </c>
      <c r="H2104" t="s">
        <v>311</v>
      </c>
      <c r="I2104" t="s">
        <v>311</v>
      </c>
      <c r="J2104">
        <v>1</v>
      </c>
    </row>
    <row r="2105" spans="1:10" x14ac:dyDescent="0.35">
      <c r="A2105" t="s">
        <v>17797</v>
      </c>
      <c r="B2105">
        <v>44</v>
      </c>
      <c r="C2105">
        <v>8</v>
      </c>
      <c r="D2105">
        <v>2098</v>
      </c>
      <c r="E2105" t="s">
        <v>311</v>
      </c>
      <c r="F2105" t="s">
        <v>0</v>
      </c>
      <c r="G2105" t="s">
        <v>17798</v>
      </c>
      <c r="H2105" t="s">
        <v>311</v>
      </c>
      <c r="I2105" t="s">
        <v>311</v>
      </c>
      <c r="J2105">
        <v>8</v>
      </c>
    </row>
    <row r="2106" spans="1:10" hidden="1" x14ac:dyDescent="0.35">
      <c r="A2106" t="s">
        <v>17799</v>
      </c>
      <c r="B2106">
        <v>11</v>
      </c>
      <c r="C2106">
        <v>8</v>
      </c>
      <c r="D2106">
        <v>2098</v>
      </c>
      <c r="E2106" t="s">
        <v>311</v>
      </c>
      <c r="F2106" t="s">
        <v>3848</v>
      </c>
      <c r="G2106" t="s">
        <v>311</v>
      </c>
      <c r="H2106" t="s">
        <v>311</v>
      </c>
      <c r="I2106" t="s">
        <v>311</v>
      </c>
      <c r="J2106">
        <v>0</v>
      </c>
    </row>
    <row r="2107" spans="1:10" hidden="1" x14ac:dyDescent="0.35">
      <c r="A2107" t="s">
        <v>17800</v>
      </c>
      <c r="B2107">
        <v>17</v>
      </c>
      <c r="C2107">
        <v>8</v>
      </c>
      <c r="D2107">
        <v>2098</v>
      </c>
      <c r="E2107" t="s">
        <v>311</v>
      </c>
      <c r="F2107" t="s">
        <v>3848</v>
      </c>
      <c r="G2107" t="s">
        <v>311</v>
      </c>
      <c r="H2107" t="s">
        <v>311</v>
      </c>
      <c r="I2107" t="s">
        <v>311</v>
      </c>
      <c r="J2107">
        <v>0</v>
      </c>
    </row>
    <row r="2108" spans="1:10" hidden="1" x14ac:dyDescent="0.35">
      <c r="A2108" t="s">
        <v>17801</v>
      </c>
      <c r="B2108">
        <v>6</v>
      </c>
      <c r="C2108">
        <v>7</v>
      </c>
      <c r="D2108">
        <v>2107</v>
      </c>
      <c r="E2108" t="s">
        <v>311</v>
      </c>
      <c r="F2108" t="s">
        <v>3848</v>
      </c>
      <c r="G2108" t="s">
        <v>311</v>
      </c>
      <c r="H2108" t="s">
        <v>311</v>
      </c>
      <c r="I2108" t="s">
        <v>311</v>
      </c>
      <c r="J2108">
        <v>0</v>
      </c>
    </row>
    <row r="2109" spans="1:10" x14ac:dyDescent="0.35">
      <c r="A2109" t="s">
        <v>17802</v>
      </c>
      <c r="B2109">
        <v>41</v>
      </c>
      <c r="C2109">
        <v>7</v>
      </c>
      <c r="D2109">
        <v>2107</v>
      </c>
      <c r="E2109" t="s">
        <v>311</v>
      </c>
      <c r="F2109" t="s">
        <v>0</v>
      </c>
      <c r="G2109" t="s">
        <v>9233</v>
      </c>
      <c r="H2109" t="s">
        <v>311</v>
      </c>
      <c r="I2109" t="s">
        <v>311</v>
      </c>
      <c r="J2109">
        <v>6</v>
      </c>
    </row>
    <row r="2110" spans="1:10" x14ac:dyDescent="0.35">
      <c r="A2110" t="s">
        <v>17803</v>
      </c>
      <c r="B2110">
        <v>51</v>
      </c>
      <c r="C2110">
        <v>7</v>
      </c>
      <c r="D2110">
        <v>2107</v>
      </c>
      <c r="E2110" t="s">
        <v>311</v>
      </c>
      <c r="F2110" t="s">
        <v>0</v>
      </c>
      <c r="G2110" t="s">
        <v>15258</v>
      </c>
      <c r="H2110" t="s">
        <v>311</v>
      </c>
      <c r="I2110" t="s">
        <v>311</v>
      </c>
      <c r="J2110">
        <v>5</v>
      </c>
    </row>
    <row r="2111" spans="1:10" x14ac:dyDescent="0.35">
      <c r="A2111" t="s">
        <v>17804</v>
      </c>
      <c r="B2111">
        <v>44</v>
      </c>
      <c r="C2111">
        <v>7</v>
      </c>
      <c r="D2111">
        <v>2107</v>
      </c>
      <c r="E2111" t="s">
        <v>311</v>
      </c>
      <c r="F2111" t="s">
        <v>0</v>
      </c>
      <c r="G2111" t="s">
        <v>17403</v>
      </c>
      <c r="H2111" t="s">
        <v>311</v>
      </c>
      <c r="I2111" t="s">
        <v>311</v>
      </c>
      <c r="J2111">
        <v>15</v>
      </c>
    </row>
    <row r="2112" spans="1:10" hidden="1" x14ac:dyDescent="0.35">
      <c r="A2112" t="s">
        <v>17805</v>
      </c>
      <c r="B2112">
        <v>142</v>
      </c>
      <c r="C2112">
        <v>7</v>
      </c>
      <c r="D2112">
        <v>2107</v>
      </c>
      <c r="E2112" t="s">
        <v>311</v>
      </c>
      <c r="F2112" t="s">
        <v>2692</v>
      </c>
      <c r="G2112" t="s">
        <v>311</v>
      </c>
      <c r="H2112" t="s">
        <v>311</v>
      </c>
      <c r="I2112" t="s">
        <v>311</v>
      </c>
      <c r="J2112">
        <v>0</v>
      </c>
    </row>
    <row r="2113" spans="1:10" x14ac:dyDescent="0.35">
      <c r="A2113" t="s">
        <v>17806</v>
      </c>
      <c r="B2113">
        <v>24</v>
      </c>
      <c r="C2113">
        <v>7</v>
      </c>
      <c r="D2113">
        <v>2107</v>
      </c>
      <c r="E2113" t="s">
        <v>311</v>
      </c>
      <c r="F2113" t="s">
        <v>0</v>
      </c>
      <c r="G2113" t="s">
        <v>4397</v>
      </c>
      <c r="H2113" t="s">
        <v>311</v>
      </c>
      <c r="I2113" t="s">
        <v>311</v>
      </c>
      <c r="J2113">
        <v>1</v>
      </c>
    </row>
    <row r="2114" spans="1:10" x14ac:dyDescent="0.35">
      <c r="A2114" t="s">
        <v>17807</v>
      </c>
      <c r="B2114">
        <v>7</v>
      </c>
      <c r="C2114">
        <v>7</v>
      </c>
      <c r="D2114">
        <v>2107</v>
      </c>
      <c r="E2114" t="s">
        <v>311</v>
      </c>
      <c r="F2114" t="s">
        <v>0</v>
      </c>
      <c r="G2114" t="s">
        <v>2734</v>
      </c>
      <c r="H2114" t="s">
        <v>311</v>
      </c>
      <c r="I2114" t="s">
        <v>311</v>
      </c>
      <c r="J2114">
        <v>4</v>
      </c>
    </row>
    <row r="2115" spans="1:10" x14ac:dyDescent="0.35">
      <c r="A2115" t="s">
        <v>17808</v>
      </c>
      <c r="B2115">
        <v>3</v>
      </c>
      <c r="C2115">
        <v>7</v>
      </c>
      <c r="D2115">
        <v>2107</v>
      </c>
      <c r="E2115" t="s">
        <v>311</v>
      </c>
      <c r="F2115" t="s">
        <v>0</v>
      </c>
      <c r="G2115" t="s">
        <v>3026</v>
      </c>
      <c r="H2115" t="s">
        <v>311</v>
      </c>
      <c r="I2115" t="s">
        <v>311</v>
      </c>
      <c r="J2115">
        <v>3</v>
      </c>
    </row>
    <row r="2116" spans="1:10" hidden="1" x14ac:dyDescent="0.35">
      <c r="A2116" t="s">
        <v>17809</v>
      </c>
      <c r="B2116">
        <v>66</v>
      </c>
      <c r="C2116">
        <v>7</v>
      </c>
      <c r="D2116">
        <v>2107</v>
      </c>
      <c r="E2116" t="s">
        <v>311</v>
      </c>
      <c r="F2116" t="s">
        <v>2692</v>
      </c>
      <c r="G2116" t="s">
        <v>311</v>
      </c>
      <c r="H2116" t="s">
        <v>311</v>
      </c>
      <c r="I2116" t="s">
        <v>311</v>
      </c>
      <c r="J2116">
        <v>0</v>
      </c>
    </row>
    <row r="2117" spans="1:10" hidden="1" x14ac:dyDescent="0.35">
      <c r="A2117" t="s">
        <v>17810</v>
      </c>
      <c r="B2117">
        <v>61</v>
      </c>
      <c r="C2117">
        <v>7</v>
      </c>
      <c r="D2117">
        <v>2107</v>
      </c>
      <c r="E2117" t="s">
        <v>311</v>
      </c>
      <c r="F2117" t="s">
        <v>2692</v>
      </c>
      <c r="G2117" t="s">
        <v>311</v>
      </c>
      <c r="H2117" t="s">
        <v>311</v>
      </c>
      <c r="I2117" t="s">
        <v>311</v>
      </c>
      <c r="J2117">
        <v>0</v>
      </c>
    </row>
    <row r="2118" spans="1:10" x14ac:dyDescent="0.35">
      <c r="A2118" t="s">
        <v>17811</v>
      </c>
      <c r="B2118">
        <v>25</v>
      </c>
      <c r="C2118">
        <v>7</v>
      </c>
      <c r="D2118">
        <v>2107</v>
      </c>
      <c r="E2118" t="s">
        <v>311</v>
      </c>
      <c r="F2118" t="s">
        <v>0</v>
      </c>
      <c r="G2118" t="s">
        <v>17403</v>
      </c>
      <c r="H2118" t="s">
        <v>311</v>
      </c>
      <c r="I2118" t="s">
        <v>311</v>
      </c>
      <c r="J2118">
        <v>9</v>
      </c>
    </row>
    <row r="2119" spans="1:10" hidden="1" x14ac:dyDescent="0.35">
      <c r="A2119" t="s">
        <v>17812</v>
      </c>
      <c r="B2119">
        <v>13</v>
      </c>
      <c r="C2119">
        <v>7</v>
      </c>
      <c r="D2119">
        <v>2107</v>
      </c>
      <c r="E2119" t="s">
        <v>311</v>
      </c>
      <c r="F2119" t="s">
        <v>3848</v>
      </c>
      <c r="G2119" t="s">
        <v>311</v>
      </c>
      <c r="H2119" t="s">
        <v>311</v>
      </c>
      <c r="I2119" t="s">
        <v>311</v>
      </c>
      <c r="J2119">
        <v>0</v>
      </c>
    </row>
    <row r="2120" spans="1:10" hidden="1" x14ac:dyDescent="0.35">
      <c r="A2120" t="s">
        <v>17813</v>
      </c>
      <c r="B2120">
        <v>68</v>
      </c>
      <c r="C2120">
        <v>7</v>
      </c>
      <c r="D2120">
        <v>2107</v>
      </c>
      <c r="E2120" t="s">
        <v>311</v>
      </c>
      <c r="F2120" t="s">
        <v>3848</v>
      </c>
      <c r="G2120" t="s">
        <v>311</v>
      </c>
      <c r="H2120" t="s">
        <v>311</v>
      </c>
      <c r="I2120" t="s">
        <v>311</v>
      </c>
      <c r="J2120">
        <v>0</v>
      </c>
    </row>
    <row r="2121" spans="1:10" x14ac:dyDescent="0.35">
      <c r="A2121" t="s">
        <v>17814</v>
      </c>
      <c r="B2121">
        <v>32</v>
      </c>
      <c r="C2121">
        <v>7</v>
      </c>
      <c r="D2121">
        <v>2107</v>
      </c>
      <c r="E2121" t="s">
        <v>311</v>
      </c>
      <c r="F2121" t="s">
        <v>0</v>
      </c>
      <c r="G2121" t="s">
        <v>17582</v>
      </c>
      <c r="H2121" t="s">
        <v>311</v>
      </c>
      <c r="I2121" t="s">
        <v>311</v>
      </c>
      <c r="J2121">
        <v>11</v>
      </c>
    </row>
    <row r="2122" spans="1:10" x14ac:dyDescent="0.35">
      <c r="A2122" t="s">
        <v>17815</v>
      </c>
      <c r="B2122">
        <v>67</v>
      </c>
      <c r="C2122">
        <v>7</v>
      </c>
      <c r="D2122">
        <v>2107</v>
      </c>
      <c r="E2122" t="s">
        <v>311</v>
      </c>
      <c r="F2122" t="s">
        <v>0</v>
      </c>
      <c r="G2122" t="s">
        <v>15083</v>
      </c>
      <c r="H2122" t="s">
        <v>311</v>
      </c>
      <c r="I2122" t="s">
        <v>311</v>
      </c>
      <c r="J2122">
        <v>12</v>
      </c>
    </row>
    <row r="2123" spans="1:10" x14ac:dyDescent="0.35">
      <c r="A2123" t="s">
        <v>17816</v>
      </c>
      <c r="B2123">
        <v>55</v>
      </c>
      <c r="C2123">
        <v>7</v>
      </c>
      <c r="D2123">
        <v>2107</v>
      </c>
      <c r="E2123" t="s">
        <v>334</v>
      </c>
      <c r="F2123" t="s">
        <v>0</v>
      </c>
      <c r="G2123" t="s">
        <v>10944</v>
      </c>
      <c r="H2123">
        <v>0.115</v>
      </c>
      <c r="I2123">
        <v>2.4500000000000002</v>
      </c>
      <c r="J2123">
        <v>8</v>
      </c>
    </row>
    <row r="2124" spans="1:10" hidden="1" x14ac:dyDescent="0.35">
      <c r="A2124" t="s">
        <v>17817</v>
      </c>
      <c r="B2124">
        <v>11</v>
      </c>
      <c r="C2124">
        <v>7</v>
      </c>
      <c r="D2124">
        <v>2107</v>
      </c>
      <c r="E2124" t="s">
        <v>311</v>
      </c>
      <c r="F2124" t="s">
        <v>3848</v>
      </c>
      <c r="G2124" t="s">
        <v>311</v>
      </c>
      <c r="H2124" t="s">
        <v>311</v>
      </c>
      <c r="I2124" t="s">
        <v>311</v>
      </c>
      <c r="J2124">
        <v>0</v>
      </c>
    </row>
    <row r="2125" spans="1:10" x14ac:dyDescent="0.35">
      <c r="A2125" t="s">
        <v>17818</v>
      </c>
      <c r="B2125">
        <v>71</v>
      </c>
      <c r="C2125">
        <v>7</v>
      </c>
      <c r="D2125">
        <v>2107</v>
      </c>
      <c r="E2125" t="s">
        <v>311</v>
      </c>
      <c r="F2125" t="s">
        <v>0</v>
      </c>
      <c r="G2125" t="s">
        <v>9233</v>
      </c>
      <c r="H2125" t="s">
        <v>311</v>
      </c>
      <c r="I2125" t="s">
        <v>311</v>
      </c>
      <c r="J2125">
        <v>2</v>
      </c>
    </row>
    <row r="2126" spans="1:10" x14ac:dyDescent="0.35">
      <c r="A2126" t="s">
        <v>17819</v>
      </c>
      <c r="B2126">
        <v>8</v>
      </c>
      <c r="C2126">
        <v>7</v>
      </c>
      <c r="D2126">
        <v>2107</v>
      </c>
      <c r="E2126" t="s">
        <v>311</v>
      </c>
      <c r="F2126" t="s">
        <v>0</v>
      </c>
      <c r="G2126" t="s">
        <v>17820</v>
      </c>
      <c r="H2126" t="s">
        <v>311</v>
      </c>
      <c r="I2126" t="s">
        <v>311</v>
      </c>
      <c r="J2126">
        <v>1</v>
      </c>
    </row>
    <row r="2127" spans="1:10" x14ac:dyDescent="0.35">
      <c r="A2127" t="s">
        <v>17821</v>
      </c>
      <c r="B2127">
        <v>58</v>
      </c>
      <c r="C2127">
        <v>6</v>
      </c>
      <c r="D2127">
        <v>2126</v>
      </c>
      <c r="E2127" t="s">
        <v>311</v>
      </c>
      <c r="F2127" t="s">
        <v>0</v>
      </c>
      <c r="G2127" t="s">
        <v>8272</v>
      </c>
      <c r="H2127" t="s">
        <v>311</v>
      </c>
      <c r="I2127" t="s">
        <v>311</v>
      </c>
      <c r="J2127">
        <v>7</v>
      </c>
    </row>
    <row r="2128" spans="1:10" x14ac:dyDescent="0.35">
      <c r="A2128" t="s">
        <v>17822</v>
      </c>
      <c r="B2128">
        <v>23</v>
      </c>
      <c r="C2128">
        <v>6</v>
      </c>
      <c r="D2128">
        <v>2126</v>
      </c>
      <c r="E2128" t="s">
        <v>311</v>
      </c>
      <c r="F2128" t="s">
        <v>0</v>
      </c>
      <c r="G2128" t="s">
        <v>3026</v>
      </c>
      <c r="H2128" t="s">
        <v>311</v>
      </c>
      <c r="I2128" t="s">
        <v>311</v>
      </c>
      <c r="J2128">
        <v>0</v>
      </c>
    </row>
    <row r="2129" spans="1:10" x14ac:dyDescent="0.35">
      <c r="A2129" t="s">
        <v>17823</v>
      </c>
      <c r="B2129">
        <v>26</v>
      </c>
      <c r="C2129">
        <v>6</v>
      </c>
      <c r="D2129">
        <v>2126</v>
      </c>
      <c r="E2129" t="s">
        <v>311</v>
      </c>
      <c r="F2129" t="s">
        <v>0</v>
      </c>
      <c r="G2129" t="s">
        <v>17321</v>
      </c>
      <c r="H2129" t="s">
        <v>311</v>
      </c>
      <c r="I2129" t="s">
        <v>311</v>
      </c>
      <c r="J2129">
        <v>7</v>
      </c>
    </row>
    <row r="2130" spans="1:10" x14ac:dyDescent="0.35">
      <c r="A2130" t="s">
        <v>17824</v>
      </c>
      <c r="B2130">
        <v>25</v>
      </c>
      <c r="C2130">
        <v>6</v>
      </c>
      <c r="D2130">
        <v>2126</v>
      </c>
      <c r="E2130" t="s">
        <v>311</v>
      </c>
      <c r="F2130" t="s">
        <v>0</v>
      </c>
      <c r="G2130" t="s">
        <v>9233</v>
      </c>
      <c r="H2130" t="s">
        <v>311</v>
      </c>
      <c r="I2130" t="s">
        <v>311</v>
      </c>
      <c r="J2130">
        <v>25</v>
      </c>
    </row>
    <row r="2131" spans="1:10" hidden="1" x14ac:dyDescent="0.35">
      <c r="A2131" t="s">
        <v>17825</v>
      </c>
      <c r="B2131">
        <v>17</v>
      </c>
      <c r="C2131">
        <v>6</v>
      </c>
      <c r="D2131">
        <v>2126</v>
      </c>
      <c r="E2131" t="s">
        <v>311</v>
      </c>
      <c r="F2131" t="s">
        <v>3848</v>
      </c>
      <c r="G2131" t="s">
        <v>311</v>
      </c>
      <c r="H2131" t="s">
        <v>311</v>
      </c>
      <c r="I2131" t="s">
        <v>311</v>
      </c>
      <c r="J2131">
        <v>0</v>
      </c>
    </row>
    <row r="2132" spans="1:10" hidden="1" x14ac:dyDescent="0.35">
      <c r="A2132" t="s">
        <v>17826</v>
      </c>
      <c r="B2132">
        <v>8</v>
      </c>
      <c r="C2132">
        <v>6</v>
      </c>
      <c r="D2132">
        <v>2126</v>
      </c>
      <c r="E2132" t="s">
        <v>311</v>
      </c>
      <c r="F2132" t="s">
        <v>3848</v>
      </c>
      <c r="G2132" t="s">
        <v>311</v>
      </c>
      <c r="H2132" t="s">
        <v>311</v>
      </c>
      <c r="I2132" t="s">
        <v>311</v>
      </c>
      <c r="J2132">
        <v>0</v>
      </c>
    </row>
    <row r="2133" spans="1:10" x14ac:dyDescent="0.35">
      <c r="A2133" t="s">
        <v>17827</v>
      </c>
      <c r="B2133">
        <v>59</v>
      </c>
      <c r="C2133">
        <v>6</v>
      </c>
      <c r="D2133">
        <v>2126</v>
      </c>
      <c r="E2133" t="s">
        <v>334</v>
      </c>
      <c r="F2133" t="s">
        <v>0</v>
      </c>
      <c r="G2133" t="s">
        <v>10944</v>
      </c>
      <c r="H2133">
        <v>9.5000000000000001E-2</v>
      </c>
      <c r="I2133">
        <v>0.49</v>
      </c>
      <c r="J2133">
        <v>4</v>
      </c>
    </row>
    <row r="2134" spans="1:10" x14ac:dyDescent="0.35">
      <c r="A2134" t="s">
        <v>17828</v>
      </c>
      <c r="B2134">
        <v>116</v>
      </c>
      <c r="C2134">
        <v>6</v>
      </c>
      <c r="D2134">
        <v>2126</v>
      </c>
      <c r="E2134" t="s">
        <v>311</v>
      </c>
      <c r="F2134" t="s">
        <v>0</v>
      </c>
      <c r="G2134" t="s">
        <v>17829</v>
      </c>
      <c r="H2134" t="s">
        <v>311</v>
      </c>
      <c r="I2134" t="s">
        <v>311</v>
      </c>
      <c r="J2134">
        <v>11</v>
      </c>
    </row>
    <row r="2135" spans="1:10" x14ac:dyDescent="0.35">
      <c r="A2135" t="s">
        <v>17830</v>
      </c>
      <c r="B2135">
        <v>4</v>
      </c>
      <c r="C2135">
        <v>6</v>
      </c>
      <c r="D2135">
        <v>2126</v>
      </c>
      <c r="E2135" t="s">
        <v>311</v>
      </c>
      <c r="F2135" t="s">
        <v>0</v>
      </c>
      <c r="G2135" t="s">
        <v>3788</v>
      </c>
      <c r="H2135" t="s">
        <v>311</v>
      </c>
      <c r="I2135" t="s">
        <v>311</v>
      </c>
      <c r="J2135">
        <v>4</v>
      </c>
    </row>
    <row r="2136" spans="1:10" x14ac:dyDescent="0.35">
      <c r="A2136" t="s">
        <v>17831</v>
      </c>
      <c r="B2136">
        <v>26</v>
      </c>
      <c r="C2136">
        <v>6</v>
      </c>
      <c r="D2136">
        <v>2126</v>
      </c>
      <c r="E2136" t="s">
        <v>311</v>
      </c>
      <c r="F2136" t="s">
        <v>0</v>
      </c>
      <c r="G2136" t="s">
        <v>15183</v>
      </c>
      <c r="H2136" t="s">
        <v>311</v>
      </c>
      <c r="I2136" t="s">
        <v>311</v>
      </c>
      <c r="J2136">
        <v>2</v>
      </c>
    </row>
    <row r="2137" spans="1:10" x14ac:dyDescent="0.35">
      <c r="A2137" t="s">
        <v>17832</v>
      </c>
      <c r="B2137">
        <v>62</v>
      </c>
      <c r="C2137">
        <v>5</v>
      </c>
      <c r="D2137">
        <v>2136</v>
      </c>
      <c r="E2137" t="s">
        <v>311</v>
      </c>
      <c r="F2137" t="s">
        <v>0</v>
      </c>
      <c r="G2137" t="s">
        <v>15165</v>
      </c>
      <c r="H2137" t="s">
        <v>311</v>
      </c>
      <c r="I2137" t="s">
        <v>311</v>
      </c>
      <c r="J2137">
        <v>5</v>
      </c>
    </row>
    <row r="2138" spans="1:10" hidden="1" x14ac:dyDescent="0.35">
      <c r="A2138" t="s">
        <v>17833</v>
      </c>
      <c r="B2138">
        <v>37</v>
      </c>
      <c r="C2138">
        <v>5</v>
      </c>
      <c r="D2138">
        <v>2136</v>
      </c>
      <c r="E2138" t="s">
        <v>311</v>
      </c>
      <c r="F2138" t="s">
        <v>3848</v>
      </c>
      <c r="G2138" t="s">
        <v>311</v>
      </c>
      <c r="H2138" t="s">
        <v>311</v>
      </c>
      <c r="I2138" t="s">
        <v>311</v>
      </c>
      <c r="J2138">
        <v>0</v>
      </c>
    </row>
    <row r="2139" spans="1:10" x14ac:dyDescent="0.35">
      <c r="A2139" t="s">
        <v>17834</v>
      </c>
      <c r="B2139">
        <v>26</v>
      </c>
      <c r="C2139">
        <v>5</v>
      </c>
      <c r="D2139">
        <v>2136</v>
      </c>
      <c r="E2139" t="s">
        <v>311</v>
      </c>
      <c r="F2139" t="s">
        <v>0</v>
      </c>
      <c r="G2139" t="s">
        <v>10030</v>
      </c>
      <c r="H2139" t="s">
        <v>311</v>
      </c>
      <c r="I2139" t="s">
        <v>311</v>
      </c>
      <c r="J2139">
        <v>2</v>
      </c>
    </row>
    <row r="2140" spans="1:10" x14ac:dyDescent="0.35">
      <c r="A2140" t="s">
        <v>17835</v>
      </c>
      <c r="B2140">
        <v>39</v>
      </c>
      <c r="C2140">
        <v>5</v>
      </c>
      <c r="D2140">
        <v>2136</v>
      </c>
      <c r="E2140" t="s">
        <v>311</v>
      </c>
      <c r="F2140" t="s">
        <v>0</v>
      </c>
      <c r="G2140" t="s">
        <v>15179</v>
      </c>
      <c r="H2140" t="s">
        <v>311</v>
      </c>
      <c r="I2140" t="s">
        <v>311</v>
      </c>
      <c r="J2140">
        <v>2</v>
      </c>
    </row>
    <row r="2141" spans="1:10" x14ac:dyDescent="0.35">
      <c r="A2141" t="s">
        <v>17836</v>
      </c>
      <c r="B2141">
        <v>32</v>
      </c>
      <c r="C2141">
        <v>5</v>
      </c>
      <c r="D2141">
        <v>2136</v>
      </c>
      <c r="E2141" t="s">
        <v>311</v>
      </c>
      <c r="F2141" t="s">
        <v>0</v>
      </c>
      <c r="G2141" t="s">
        <v>8272</v>
      </c>
      <c r="H2141" t="s">
        <v>311</v>
      </c>
      <c r="I2141" t="s">
        <v>311</v>
      </c>
      <c r="J2141">
        <v>8</v>
      </c>
    </row>
    <row r="2142" spans="1:10" hidden="1" x14ac:dyDescent="0.35">
      <c r="A2142" t="s">
        <v>17837</v>
      </c>
      <c r="B2142">
        <v>9</v>
      </c>
      <c r="C2142">
        <v>5</v>
      </c>
      <c r="D2142">
        <v>2136</v>
      </c>
      <c r="E2142" t="s">
        <v>311</v>
      </c>
      <c r="F2142" t="s">
        <v>3848</v>
      </c>
      <c r="G2142" t="s">
        <v>311</v>
      </c>
      <c r="H2142" t="s">
        <v>311</v>
      </c>
      <c r="I2142" t="s">
        <v>311</v>
      </c>
      <c r="J2142">
        <v>0</v>
      </c>
    </row>
    <row r="2143" spans="1:10" x14ac:dyDescent="0.35">
      <c r="A2143" t="s">
        <v>17838</v>
      </c>
      <c r="B2143">
        <v>30</v>
      </c>
      <c r="C2143">
        <v>5</v>
      </c>
      <c r="D2143">
        <v>2136</v>
      </c>
      <c r="E2143" t="s">
        <v>311</v>
      </c>
      <c r="F2143" t="s">
        <v>0</v>
      </c>
      <c r="G2143" t="s">
        <v>2972</v>
      </c>
      <c r="H2143" t="s">
        <v>311</v>
      </c>
      <c r="I2143" t="s">
        <v>311</v>
      </c>
      <c r="J2143">
        <v>6</v>
      </c>
    </row>
    <row r="2144" spans="1:10" hidden="1" x14ac:dyDescent="0.35">
      <c r="A2144" t="s">
        <v>17839</v>
      </c>
      <c r="B2144">
        <v>22</v>
      </c>
      <c r="C2144">
        <v>5</v>
      </c>
      <c r="D2144">
        <v>2136</v>
      </c>
      <c r="E2144" t="s">
        <v>311</v>
      </c>
      <c r="F2144" t="s">
        <v>3848</v>
      </c>
      <c r="G2144" t="s">
        <v>311</v>
      </c>
      <c r="H2144" t="s">
        <v>311</v>
      </c>
      <c r="I2144" t="s">
        <v>311</v>
      </c>
      <c r="J2144">
        <v>0</v>
      </c>
    </row>
    <row r="2145" spans="1:10" x14ac:dyDescent="0.35">
      <c r="A2145" t="s">
        <v>17840</v>
      </c>
      <c r="B2145">
        <v>39</v>
      </c>
      <c r="C2145">
        <v>5</v>
      </c>
      <c r="D2145">
        <v>2136</v>
      </c>
      <c r="E2145" t="s">
        <v>311</v>
      </c>
      <c r="F2145" t="s">
        <v>0</v>
      </c>
      <c r="G2145" t="s">
        <v>15083</v>
      </c>
      <c r="H2145" t="s">
        <v>311</v>
      </c>
      <c r="I2145" t="s">
        <v>311</v>
      </c>
      <c r="J2145">
        <v>15</v>
      </c>
    </row>
    <row r="2146" spans="1:10" x14ac:dyDescent="0.35">
      <c r="A2146" t="s">
        <v>17841</v>
      </c>
      <c r="B2146">
        <v>34</v>
      </c>
      <c r="C2146">
        <v>5</v>
      </c>
      <c r="D2146">
        <v>2136</v>
      </c>
      <c r="E2146" t="s">
        <v>311</v>
      </c>
      <c r="F2146" t="s">
        <v>0</v>
      </c>
      <c r="G2146" t="s">
        <v>9016</v>
      </c>
      <c r="H2146" t="s">
        <v>311</v>
      </c>
      <c r="I2146" t="s">
        <v>311</v>
      </c>
      <c r="J2146">
        <v>11</v>
      </c>
    </row>
    <row r="2147" spans="1:10" x14ac:dyDescent="0.35">
      <c r="A2147" t="s">
        <v>17842</v>
      </c>
      <c r="B2147">
        <v>33</v>
      </c>
      <c r="C2147">
        <v>5</v>
      </c>
      <c r="D2147">
        <v>2136</v>
      </c>
      <c r="E2147" t="s">
        <v>311</v>
      </c>
      <c r="F2147" t="s">
        <v>0</v>
      </c>
      <c r="G2147" t="s">
        <v>9016</v>
      </c>
      <c r="H2147" t="s">
        <v>311</v>
      </c>
      <c r="I2147" t="s">
        <v>311</v>
      </c>
      <c r="J2147">
        <v>4</v>
      </c>
    </row>
    <row r="2148" spans="1:10" hidden="1" x14ac:dyDescent="0.35">
      <c r="A2148" t="s">
        <v>17843</v>
      </c>
      <c r="B2148">
        <v>10</v>
      </c>
      <c r="C2148">
        <v>4</v>
      </c>
      <c r="D2148">
        <v>2147</v>
      </c>
      <c r="E2148" t="s">
        <v>311</v>
      </c>
      <c r="F2148" t="s">
        <v>3848</v>
      </c>
      <c r="G2148" t="s">
        <v>311</v>
      </c>
      <c r="H2148" t="s">
        <v>311</v>
      </c>
      <c r="I2148" t="s">
        <v>311</v>
      </c>
      <c r="J2148">
        <v>0</v>
      </c>
    </row>
    <row r="2149" spans="1:10" hidden="1" x14ac:dyDescent="0.35">
      <c r="A2149" t="s">
        <v>17844</v>
      </c>
      <c r="B2149">
        <v>18</v>
      </c>
      <c r="C2149">
        <v>4</v>
      </c>
      <c r="D2149">
        <v>2147</v>
      </c>
      <c r="E2149" t="s">
        <v>311</v>
      </c>
      <c r="F2149" t="s">
        <v>3848</v>
      </c>
      <c r="G2149" t="s">
        <v>311</v>
      </c>
      <c r="H2149" t="s">
        <v>311</v>
      </c>
      <c r="I2149" t="s">
        <v>311</v>
      </c>
      <c r="J2149">
        <v>0</v>
      </c>
    </row>
    <row r="2150" spans="1:10" x14ac:dyDescent="0.35">
      <c r="A2150" t="s">
        <v>17845</v>
      </c>
      <c r="B2150">
        <v>47</v>
      </c>
      <c r="C2150">
        <v>4</v>
      </c>
      <c r="D2150">
        <v>2147</v>
      </c>
      <c r="E2150" t="s">
        <v>311</v>
      </c>
      <c r="F2150" t="s">
        <v>0</v>
      </c>
      <c r="G2150" t="s">
        <v>17598</v>
      </c>
      <c r="H2150" t="s">
        <v>311</v>
      </c>
      <c r="I2150" t="s">
        <v>311</v>
      </c>
      <c r="J2150">
        <v>7</v>
      </c>
    </row>
    <row r="2151" spans="1:10" x14ac:dyDescent="0.35">
      <c r="A2151" t="s">
        <v>17846</v>
      </c>
      <c r="B2151">
        <v>45</v>
      </c>
      <c r="C2151">
        <v>4</v>
      </c>
      <c r="D2151">
        <v>2147</v>
      </c>
      <c r="E2151" t="s">
        <v>311</v>
      </c>
      <c r="F2151" t="s">
        <v>0</v>
      </c>
      <c r="G2151" t="s">
        <v>15083</v>
      </c>
      <c r="H2151" t="s">
        <v>311</v>
      </c>
      <c r="I2151" t="s">
        <v>311</v>
      </c>
      <c r="J2151">
        <v>10</v>
      </c>
    </row>
    <row r="2152" spans="1:10" x14ac:dyDescent="0.35">
      <c r="A2152" t="s">
        <v>17847</v>
      </c>
      <c r="B2152">
        <v>4</v>
      </c>
      <c r="C2152">
        <v>4</v>
      </c>
      <c r="D2152">
        <v>2147</v>
      </c>
      <c r="E2152" t="s">
        <v>311</v>
      </c>
      <c r="F2152" t="s">
        <v>0</v>
      </c>
      <c r="G2152" t="s">
        <v>311</v>
      </c>
      <c r="H2152" t="s">
        <v>311</v>
      </c>
      <c r="I2152" t="s">
        <v>311</v>
      </c>
      <c r="J2152">
        <v>0</v>
      </c>
    </row>
    <row r="2153" spans="1:10" x14ac:dyDescent="0.35">
      <c r="A2153" t="s">
        <v>17848</v>
      </c>
      <c r="B2153">
        <v>13</v>
      </c>
      <c r="C2153">
        <v>4</v>
      </c>
      <c r="D2153">
        <v>2147</v>
      </c>
      <c r="E2153" t="s">
        <v>334</v>
      </c>
      <c r="F2153" t="s">
        <v>0</v>
      </c>
      <c r="G2153" t="s">
        <v>2739</v>
      </c>
      <c r="H2153">
        <v>0.38500000000000001</v>
      </c>
      <c r="I2153">
        <v>3.5</v>
      </c>
      <c r="J2153">
        <v>13</v>
      </c>
    </row>
    <row r="2154" spans="1:10" x14ac:dyDescent="0.35">
      <c r="A2154" t="s">
        <v>17849</v>
      </c>
      <c r="B2154">
        <v>27</v>
      </c>
      <c r="C2154">
        <v>4</v>
      </c>
      <c r="D2154">
        <v>2147</v>
      </c>
      <c r="E2154" t="s">
        <v>311</v>
      </c>
      <c r="F2154" t="s">
        <v>0</v>
      </c>
      <c r="G2154" t="s">
        <v>15063</v>
      </c>
      <c r="H2154" t="s">
        <v>311</v>
      </c>
      <c r="I2154" t="s">
        <v>311</v>
      </c>
      <c r="J2154">
        <v>5</v>
      </c>
    </row>
    <row r="2155" spans="1:10" hidden="1" x14ac:dyDescent="0.35">
      <c r="A2155" t="s">
        <v>17850</v>
      </c>
      <c r="B2155">
        <v>3</v>
      </c>
      <c r="C2155">
        <v>4</v>
      </c>
      <c r="D2155">
        <v>2147</v>
      </c>
      <c r="E2155" t="s">
        <v>311</v>
      </c>
      <c r="F2155" t="s">
        <v>3848</v>
      </c>
      <c r="G2155" t="s">
        <v>311</v>
      </c>
      <c r="H2155" t="s">
        <v>311</v>
      </c>
      <c r="I2155" t="s">
        <v>311</v>
      </c>
      <c r="J2155">
        <v>0</v>
      </c>
    </row>
    <row r="2156" spans="1:10" hidden="1" x14ac:dyDescent="0.35">
      <c r="A2156" t="s">
        <v>17851</v>
      </c>
      <c r="B2156">
        <v>17</v>
      </c>
      <c r="C2156">
        <v>4</v>
      </c>
      <c r="D2156">
        <v>2147</v>
      </c>
      <c r="E2156" t="s">
        <v>311</v>
      </c>
      <c r="F2156" t="s">
        <v>2692</v>
      </c>
      <c r="G2156" t="s">
        <v>311</v>
      </c>
      <c r="H2156" t="s">
        <v>311</v>
      </c>
      <c r="I2156" t="s">
        <v>311</v>
      </c>
      <c r="J2156">
        <v>0</v>
      </c>
    </row>
    <row r="2157" spans="1:10" x14ac:dyDescent="0.35">
      <c r="A2157" t="s">
        <v>17852</v>
      </c>
      <c r="B2157">
        <v>4</v>
      </c>
      <c r="C2157">
        <v>4</v>
      </c>
      <c r="D2157">
        <v>2147</v>
      </c>
      <c r="E2157" t="s">
        <v>311</v>
      </c>
      <c r="F2157" t="s">
        <v>0</v>
      </c>
      <c r="G2157" t="s">
        <v>311</v>
      </c>
      <c r="H2157" t="s">
        <v>311</v>
      </c>
      <c r="I2157" t="s">
        <v>311</v>
      </c>
      <c r="J2157">
        <v>1</v>
      </c>
    </row>
    <row r="2158" spans="1:10" x14ac:dyDescent="0.35">
      <c r="A2158" t="s">
        <v>17853</v>
      </c>
      <c r="B2158">
        <v>22</v>
      </c>
      <c r="C2158">
        <v>4</v>
      </c>
      <c r="D2158">
        <v>2147</v>
      </c>
      <c r="E2158" t="s">
        <v>311</v>
      </c>
      <c r="F2158" t="s">
        <v>0</v>
      </c>
      <c r="G2158" t="s">
        <v>17403</v>
      </c>
      <c r="H2158" t="s">
        <v>311</v>
      </c>
      <c r="I2158" t="s">
        <v>311</v>
      </c>
      <c r="J2158">
        <v>4</v>
      </c>
    </row>
    <row r="2159" spans="1:10" x14ac:dyDescent="0.35">
      <c r="A2159" t="s">
        <v>17854</v>
      </c>
      <c r="B2159">
        <v>24</v>
      </c>
      <c r="C2159">
        <v>4</v>
      </c>
      <c r="D2159">
        <v>2147</v>
      </c>
      <c r="E2159" t="s">
        <v>311</v>
      </c>
      <c r="F2159" t="s">
        <v>0</v>
      </c>
      <c r="G2159" t="s">
        <v>7472</v>
      </c>
      <c r="H2159" t="s">
        <v>311</v>
      </c>
      <c r="I2159" t="s">
        <v>311</v>
      </c>
      <c r="J2159">
        <v>7</v>
      </c>
    </row>
    <row r="2160" spans="1:10" hidden="1" x14ac:dyDescent="0.35">
      <c r="A2160" t="s">
        <v>17855</v>
      </c>
      <c r="B2160">
        <v>16</v>
      </c>
      <c r="C2160">
        <v>4</v>
      </c>
      <c r="D2160">
        <v>2147</v>
      </c>
      <c r="E2160" t="s">
        <v>311</v>
      </c>
      <c r="F2160" t="s">
        <v>3848</v>
      </c>
      <c r="G2160" t="s">
        <v>311</v>
      </c>
      <c r="H2160" t="s">
        <v>311</v>
      </c>
      <c r="I2160" t="s">
        <v>311</v>
      </c>
      <c r="J2160">
        <v>1</v>
      </c>
    </row>
    <row r="2161" spans="1:10" x14ac:dyDescent="0.35">
      <c r="A2161" t="s">
        <v>17856</v>
      </c>
      <c r="B2161">
        <v>4</v>
      </c>
      <c r="C2161">
        <v>4</v>
      </c>
      <c r="D2161">
        <v>2147</v>
      </c>
      <c r="E2161" t="s">
        <v>311</v>
      </c>
      <c r="F2161" t="s">
        <v>0</v>
      </c>
      <c r="G2161" t="s">
        <v>2037</v>
      </c>
      <c r="H2161" t="s">
        <v>311</v>
      </c>
      <c r="I2161" t="s">
        <v>311</v>
      </c>
      <c r="J2161">
        <v>0</v>
      </c>
    </row>
    <row r="2162" spans="1:10" hidden="1" x14ac:dyDescent="0.35">
      <c r="A2162" t="s">
        <v>17857</v>
      </c>
      <c r="B2162">
        <v>20</v>
      </c>
      <c r="C2162">
        <v>4</v>
      </c>
      <c r="D2162">
        <v>2147</v>
      </c>
      <c r="E2162" t="s">
        <v>311</v>
      </c>
      <c r="F2162" t="s">
        <v>3848</v>
      </c>
      <c r="G2162" t="s">
        <v>311</v>
      </c>
      <c r="H2162" t="s">
        <v>311</v>
      </c>
      <c r="I2162" t="s">
        <v>311</v>
      </c>
      <c r="J2162">
        <v>0</v>
      </c>
    </row>
    <row r="2163" spans="1:10" x14ac:dyDescent="0.35">
      <c r="A2163" t="s">
        <v>17858</v>
      </c>
      <c r="B2163">
        <v>26</v>
      </c>
      <c r="C2163">
        <v>4</v>
      </c>
      <c r="D2163">
        <v>2147</v>
      </c>
      <c r="E2163" t="s">
        <v>311</v>
      </c>
      <c r="F2163" t="s">
        <v>0</v>
      </c>
      <c r="G2163" t="s">
        <v>9016</v>
      </c>
      <c r="H2163" t="s">
        <v>311</v>
      </c>
      <c r="I2163" t="s">
        <v>311</v>
      </c>
      <c r="J2163">
        <v>6</v>
      </c>
    </row>
    <row r="2164" spans="1:10" hidden="1" x14ac:dyDescent="0.35">
      <c r="A2164" t="s">
        <v>17859</v>
      </c>
      <c r="B2164">
        <v>6</v>
      </c>
      <c r="C2164">
        <v>4</v>
      </c>
      <c r="D2164">
        <v>2147</v>
      </c>
      <c r="E2164" t="s">
        <v>311</v>
      </c>
      <c r="F2164" t="s">
        <v>3848</v>
      </c>
      <c r="G2164" t="s">
        <v>311</v>
      </c>
      <c r="H2164" t="s">
        <v>311</v>
      </c>
      <c r="I2164" t="s">
        <v>311</v>
      </c>
      <c r="J2164">
        <v>0</v>
      </c>
    </row>
    <row r="2165" spans="1:10" x14ac:dyDescent="0.35">
      <c r="A2165" t="s">
        <v>17860</v>
      </c>
      <c r="B2165">
        <v>8</v>
      </c>
      <c r="C2165">
        <v>3</v>
      </c>
      <c r="D2165">
        <v>2164</v>
      </c>
      <c r="E2165" t="s">
        <v>311</v>
      </c>
      <c r="F2165" t="s">
        <v>0</v>
      </c>
      <c r="G2165" t="s">
        <v>2962</v>
      </c>
      <c r="H2165" t="s">
        <v>311</v>
      </c>
      <c r="I2165" t="s">
        <v>311</v>
      </c>
      <c r="J2165">
        <v>0</v>
      </c>
    </row>
    <row r="2166" spans="1:10" hidden="1" x14ac:dyDescent="0.35">
      <c r="A2166" t="s">
        <v>17861</v>
      </c>
      <c r="B2166">
        <v>5</v>
      </c>
      <c r="C2166">
        <v>3</v>
      </c>
      <c r="D2166">
        <v>2164</v>
      </c>
      <c r="E2166" t="s">
        <v>311</v>
      </c>
      <c r="F2166" t="s">
        <v>3848</v>
      </c>
      <c r="G2166" t="s">
        <v>311</v>
      </c>
      <c r="H2166" t="s">
        <v>311</v>
      </c>
      <c r="I2166" t="s">
        <v>311</v>
      </c>
      <c r="J2166">
        <v>0</v>
      </c>
    </row>
    <row r="2167" spans="1:10" x14ac:dyDescent="0.35">
      <c r="A2167" t="s">
        <v>17862</v>
      </c>
      <c r="B2167">
        <v>84</v>
      </c>
      <c r="C2167">
        <v>3</v>
      </c>
      <c r="D2167">
        <v>2164</v>
      </c>
      <c r="E2167" t="s">
        <v>311</v>
      </c>
      <c r="F2167" t="s">
        <v>0</v>
      </c>
      <c r="G2167" t="s">
        <v>10944</v>
      </c>
      <c r="H2167" t="s">
        <v>311</v>
      </c>
      <c r="I2167" t="s">
        <v>311</v>
      </c>
      <c r="J2167">
        <v>18</v>
      </c>
    </row>
    <row r="2168" spans="1:10" hidden="1" x14ac:dyDescent="0.35">
      <c r="A2168" t="s">
        <v>17863</v>
      </c>
      <c r="B2168">
        <v>10</v>
      </c>
      <c r="C2168">
        <v>3</v>
      </c>
      <c r="D2168">
        <v>2164</v>
      </c>
      <c r="E2168" t="s">
        <v>311</v>
      </c>
      <c r="F2168" t="s">
        <v>3848</v>
      </c>
      <c r="G2168" t="s">
        <v>311</v>
      </c>
      <c r="H2168" t="s">
        <v>311</v>
      </c>
      <c r="I2168" t="s">
        <v>311</v>
      </c>
      <c r="J2168">
        <v>0</v>
      </c>
    </row>
    <row r="2169" spans="1:10" hidden="1" x14ac:dyDescent="0.35">
      <c r="A2169" t="s">
        <v>17864</v>
      </c>
      <c r="B2169">
        <v>35</v>
      </c>
      <c r="C2169">
        <v>3</v>
      </c>
      <c r="D2169">
        <v>2164</v>
      </c>
      <c r="E2169" t="s">
        <v>311</v>
      </c>
      <c r="F2169" t="s">
        <v>3848</v>
      </c>
      <c r="G2169" t="s">
        <v>311</v>
      </c>
      <c r="H2169" t="s">
        <v>311</v>
      </c>
      <c r="I2169" t="s">
        <v>311</v>
      </c>
      <c r="J2169">
        <v>0</v>
      </c>
    </row>
    <row r="2170" spans="1:10" x14ac:dyDescent="0.35">
      <c r="A2170" t="s">
        <v>17865</v>
      </c>
      <c r="B2170">
        <v>23</v>
      </c>
      <c r="C2170">
        <v>3</v>
      </c>
      <c r="D2170">
        <v>2164</v>
      </c>
      <c r="E2170" t="s">
        <v>311</v>
      </c>
      <c r="F2170" t="s">
        <v>0</v>
      </c>
      <c r="G2170" t="s">
        <v>17403</v>
      </c>
      <c r="H2170" t="s">
        <v>311</v>
      </c>
      <c r="I2170" t="s">
        <v>311</v>
      </c>
      <c r="J2170">
        <v>8</v>
      </c>
    </row>
    <row r="2171" spans="1:10" hidden="1" x14ac:dyDescent="0.35">
      <c r="A2171" t="s">
        <v>17866</v>
      </c>
      <c r="B2171">
        <v>7</v>
      </c>
      <c r="C2171">
        <v>3</v>
      </c>
      <c r="D2171">
        <v>2164</v>
      </c>
      <c r="E2171" t="s">
        <v>311</v>
      </c>
      <c r="F2171" t="s">
        <v>3848</v>
      </c>
      <c r="G2171" t="s">
        <v>311</v>
      </c>
      <c r="H2171" t="s">
        <v>311</v>
      </c>
      <c r="I2171" t="s">
        <v>311</v>
      </c>
      <c r="J2171">
        <v>0</v>
      </c>
    </row>
    <row r="2172" spans="1:10" hidden="1" x14ac:dyDescent="0.35">
      <c r="A2172" t="s">
        <v>17867</v>
      </c>
      <c r="B2172">
        <v>28</v>
      </c>
      <c r="C2172">
        <v>3</v>
      </c>
      <c r="D2172">
        <v>2164</v>
      </c>
      <c r="E2172" t="s">
        <v>311</v>
      </c>
      <c r="F2172" t="s">
        <v>3848</v>
      </c>
      <c r="G2172" t="s">
        <v>311</v>
      </c>
      <c r="H2172" t="s">
        <v>311</v>
      </c>
      <c r="I2172" t="s">
        <v>311</v>
      </c>
      <c r="J2172">
        <v>0</v>
      </c>
    </row>
    <row r="2173" spans="1:10" x14ac:dyDescent="0.35">
      <c r="A2173" t="s">
        <v>17868</v>
      </c>
      <c r="B2173">
        <v>1</v>
      </c>
      <c r="C2173">
        <v>3</v>
      </c>
      <c r="D2173">
        <v>2164</v>
      </c>
      <c r="E2173" t="s">
        <v>334</v>
      </c>
      <c r="F2173" t="s">
        <v>0</v>
      </c>
      <c r="G2173" t="s">
        <v>2235</v>
      </c>
      <c r="H2173">
        <v>1.615</v>
      </c>
      <c r="I2173">
        <v>23.87</v>
      </c>
      <c r="J2173">
        <v>0</v>
      </c>
    </row>
    <row r="2174" spans="1:10" x14ac:dyDescent="0.35">
      <c r="A2174" t="s">
        <v>17869</v>
      </c>
      <c r="B2174">
        <v>14</v>
      </c>
      <c r="C2174">
        <v>3</v>
      </c>
      <c r="D2174">
        <v>2164</v>
      </c>
      <c r="E2174" t="s">
        <v>311</v>
      </c>
      <c r="F2174" t="s">
        <v>0</v>
      </c>
      <c r="G2174" t="s">
        <v>8272</v>
      </c>
      <c r="H2174" t="s">
        <v>311</v>
      </c>
      <c r="I2174" t="s">
        <v>311</v>
      </c>
      <c r="J2174">
        <v>5</v>
      </c>
    </row>
    <row r="2175" spans="1:10" x14ac:dyDescent="0.35">
      <c r="A2175" t="s">
        <v>17870</v>
      </c>
      <c r="B2175">
        <v>24</v>
      </c>
      <c r="C2175">
        <v>3</v>
      </c>
      <c r="D2175">
        <v>2164</v>
      </c>
      <c r="E2175" t="s">
        <v>311</v>
      </c>
      <c r="F2175" t="s">
        <v>0</v>
      </c>
      <c r="G2175" t="s">
        <v>17453</v>
      </c>
      <c r="H2175" t="s">
        <v>311</v>
      </c>
      <c r="I2175" t="s">
        <v>311</v>
      </c>
      <c r="J2175">
        <v>9</v>
      </c>
    </row>
    <row r="2176" spans="1:10" hidden="1" x14ac:dyDescent="0.35">
      <c r="A2176" t="s">
        <v>17871</v>
      </c>
      <c r="B2176">
        <v>13</v>
      </c>
      <c r="C2176">
        <v>2</v>
      </c>
      <c r="D2176">
        <v>2175</v>
      </c>
      <c r="E2176" t="s">
        <v>311</v>
      </c>
      <c r="F2176" t="s">
        <v>3848</v>
      </c>
      <c r="G2176" t="s">
        <v>311</v>
      </c>
      <c r="H2176" t="s">
        <v>311</v>
      </c>
      <c r="I2176" t="s">
        <v>311</v>
      </c>
      <c r="J2176">
        <v>0</v>
      </c>
    </row>
    <row r="2177" spans="1:10" hidden="1" x14ac:dyDescent="0.35">
      <c r="A2177" t="s">
        <v>17872</v>
      </c>
      <c r="B2177">
        <v>55</v>
      </c>
      <c r="C2177">
        <v>2</v>
      </c>
      <c r="D2177">
        <v>2175</v>
      </c>
      <c r="E2177" t="s">
        <v>311</v>
      </c>
      <c r="F2177" t="s">
        <v>2692</v>
      </c>
      <c r="G2177" t="s">
        <v>311</v>
      </c>
      <c r="H2177" t="s">
        <v>311</v>
      </c>
      <c r="I2177" t="s">
        <v>311</v>
      </c>
      <c r="J2177">
        <v>0</v>
      </c>
    </row>
    <row r="2178" spans="1:10" hidden="1" x14ac:dyDescent="0.35">
      <c r="A2178" t="s">
        <v>17873</v>
      </c>
      <c r="B2178">
        <v>8</v>
      </c>
      <c r="C2178">
        <v>2</v>
      </c>
      <c r="D2178">
        <v>2175</v>
      </c>
      <c r="E2178" t="s">
        <v>311</v>
      </c>
      <c r="F2178" t="s">
        <v>3848</v>
      </c>
      <c r="G2178" t="s">
        <v>311</v>
      </c>
      <c r="H2178" t="s">
        <v>311</v>
      </c>
      <c r="I2178" t="s">
        <v>311</v>
      </c>
      <c r="J2178">
        <v>1</v>
      </c>
    </row>
    <row r="2179" spans="1:10" x14ac:dyDescent="0.35">
      <c r="A2179" t="s">
        <v>17874</v>
      </c>
      <c r="B2179">
        <v>35</v>
      </c>
      <c r="C2179">
        <v>2</v>
      </c>
      <c r="D2179">
        <v>2175</v>
      </c>
      <c r="E2179" t="s">
        <v>311</v>
      </c>
      <c r="F2179" t="s">
        <v>0</v>
      </c>
      <c r="G2179" t="s">
        <v>14900</v>
      </c>
      <c r="H2179" t="s">
        <v>311</v>
      </c>
      <c r="I2179" t="s">
        <v>311</v>
      </c>
      <c r="J2179">
        <v>7</v>
      </c>
    </row>
    <row r="2180" spans="1:10" hidden="1" x14ac:dyDescent="0.35">
      <c r="A2180" t="s">
        <v>17875</v>
      </c>
      <c r="B2180">
        <v>12</v>
      </c>
      <c r="C2180">
        <v>2</v>
      </c>
      <c r="D2180">
        <v>2175</v>
      </c>
      <c r="E2180" t="s">
        <v>311</v>
      </c>
      <c r="F2180" t="s">
        <v>3848</v>
      </c>
      <c r="G2180" t="s">
        <v>311</v>
      </c>
      <c r="H2180" t="s">
        <v>311</v>
      </c>
      <c r="I2180" t="s">
        <v>311</v>
      </c>
      <c r="J2180">
        <v>0</v>
      </c>
    </row>
    <row r="2181" spans="1:10" hidden="1" x14ac:dyDescent="0.35">
      <c r="A2181" t="s">
        <v>17876</v>
      </c>
      <c r="B2181">
        <v>27</v>
      </c>
      <c r="C2181">
        <v>2</v>
      </c>
      <c r="D2181">
        <v>2175</v>
      </c>
      <c r="E2181" t="s">
        <v>311</v>
      </c>
      <c r="F2181" t="s">
        <v>3848</v>
      </c>
      <c r="G2181" t="s">
        <v>311</v>
      </c>
      <c r="H2181" t="s">
        <v>311</v>
      </c>
      <c r="I2181" t="s">
        <v>311</v>
      </c>
      <c r="J2181">
        <v>0</v>
      </c>
    </row>
    <row r="2182" spans="1:10" hidden="1" x14ac:dyDescent="0.35">
      <c r="A2182" t="s">
        <v>17877</v>
      </c>
      <c r="B2182">
        <v>11</v>
      </c>
      <c r="C2182">
        <v>2</v>
      </c>
      <c r="D2182">
        <v>2175</v>
      </c>
      <c r="E2182" t="s">
        <v>311</v>
      </c>
      <c r="F2182" t="s">
        <v>3848</v>
      </c>
      <c r="G2182" t="s">
        <v>311</v>
      </c>
      <c r="H2182" t="s">
        <v>311</v>
      </c>
      <c r="I2182" t="s">
        <v>311</v>
      </c>
      <c r="J2182">
        <v>0</v>
      </c>
    </row>
    <row r="2183" spans="1:10" hidden="1" x14ac:dyDescent="0.35">
      <c r="A2183" t="s">
        <v>17878</v>
      </c>
      <c r="B2183">
        <v>22</v>
      </c>
      <c r="C2183">
        <v>2</v>
      </c>
      <c r="D2183">
        <v>2175</v>
      </c>
      <c r="E2183" t="s">
        <v>311</v>
      </c>
      <c r="F2183" t="s">
        <v>3848</v>
      </c>
      <c r="G2183" t="s">
        <v>311</v>
      </c>
      <c r="H2183" t="s">
        <v>311</v>
      </c>
      <c r="I2183" t="s">
        <v>311</v>
      </c>
      <c r="J2183">
        <v>0</v>
      </c>
    </row>
    <row r="2184" spans="1:10" hidden="1" x14ac:dyDescent="0.35">
      <c r="A2184" t="s">
        <v>17879</v>
      </c>
      <c r="B2184">
        <v>12</v>
      </c>
      <c r="C2184">
        <v>2</v>
      </c>
      <c r="D2184">
        <v>2175</v>
      </c>
      <c r="E2184" t="s">
        <v>311</v>
      </c>
      <c r="F2184" t="s">
        <v>3848</v>
      </c>
      <c r="G2184" t="s">
        <v>311</v>
      </c>
      <c r="H2184" t="s">
        <v>311</v>
      </c>
      <c r="I2184" t="s">
        <v>311</v>
      </c>
      <c r="J2184">
        <v>0</v>
      </c>
    </row>
    <row r="2185" spans="1:10" hidden="1" x14ac:dyDescent="0.35">
      <c r="A2185" t="s">
        <v>17880</v>
      </c>
      <c r="B2185">
        <v>8</v>
      </c>
      <c r="C2185">
        <v>2</v>
      </c>
      <c r="D2185">
        <v>2175</v>
      </c>
      <c r="E2185" t="s">
        <v>311</v>
      </c>
      <c r="F2185" t="s">
        <v>3848</v>
      </c>
      <c r="G2185" t="s">
        <v>311</v>
      </c>
      <c r="H2185" t="s">
        <v>311</v>
      </c>
      <c r="I2185" t="s">
        <v>311</v>
      </c>
      <c r="J2185">
        <v>0</v>
      </c>
    </row>
    <row r="2186" spans="1:10" hidden="1" x14ac:dyDescent="0.35">
      <c r="A2186" t="s">
        <v>17881</v>
      </c>
      <c r="B2186">
        <v>17</v>
      </c>
      <c r="C2186">
        <v>2</v>
      </c>
      <c r="D2186">
        <v>2175</v>
      </c>
      <c r="E2186" t="s">
        <v>311</v>
      </c>
      <c r="F2186" t="s">
        <v>3848</v>
      </c>
      <c r="G2186" t="s">
        <v>311</v>
      </c>
      <c r="H2186" t="s">
        <v>311</v>
      </c>
      <c r="I2186" t="s">
        <v>311</v>
      </c>
      <c r="J2186">
        <v>0</v>
      </c>
    </row>
    <row r="2187" spans="1:10" hidden="1" x14ac:dyDescent="0.35">
      <c r="A2187" t="s">
        <v>17882</v>
      </c>
      <c r="B2187">
        <v>3</v>
      </c>
      <c r="C2187">
        <v>2</v>
      </c>
      <c r="D2187">
        <v>2175</v>
      </c>
      <c r="E2187" t="s">
        <v>311</v>
      </c>
      <c r="F2187" t="s">
        <v>3848</v>
      </c>
      <c r="G2187" t="s">
        <v>311</v>
      </c>
      <c r="H2187" t="s">
        <v>311</v>
      </c>
      <c r="I2187" t="s">
        <v>311</v>
      </c>
      <c r="J2187">
        <v>0</v>
      </c>
    </row>
    <row r="2188" spans="1:10" hidden="1" x14ac:dyDescent="0.35">
      <c r="A2188" t="s">
        <v>17883</v>
      </c>
      <c r="B2188">
        <v>31</v>
      </c>
      <c r="C2188">
        <v>2</v>
      </c>
      <c r="D2188">
        <v>2175</v>
      </c>
      <c r="E2188" t="s">
        <v>311</v>
      </c>
      <c r="F2188" t="s">
        <v>2692</v>
      </c>
      <c r="G2188" t="s">
        <v>311</v>
      </c>
      <c r="H2188" t="s">
        <v>311</v>
      </c>
      <c r="I2188" t="s">
        <v>311</v>
      </c>
      <c r="J2188">
        <v>0</v>
      </c>
    </row>
    <row r="2189" spans="1:10" x14ac:dyDescent="0.35">
      <c r="A2189" t="s">
        <v>17884</v>
      </c>
      <c r="B2189">
        <v>27</v>
      </c>
      <c r="C2189">
        <v>2</v>
      </c>
      <c r="D2189">
        <v>2175</v>
      </c>
      <c r="E2189" t="s">
        <v>311</v>
      </c>
      <c r="F2189" t="s">
        <v>0</v>
      </c>
      <c r="G2189" t="s">
        <v>10944</v>
      </c>
      <c r="H2189" t="s">
        <v>311</v>
      </c>
      <c r="I2189" t="s">
        <v>311</v>
      </c>
      <c r="J2189">
        <v>3</v>
      </c>
    </row>
    <row r="2190" spans="1:10" hidden="1" x14ac:dyDescent="0.35">
      <c r="A2190" t="s">
        <v>17885</v>
      </c>
      <c r="B2190">
        <v>12</v>
      </c>
      <c r="C2190">
        <v>2</v>
      </c>
      <c r="D2190">
        <v>2175</v>
      </c>
      <c r="E2190" t="s">
        <v>311</v>
      </c>
      <c r="F2190" t="s">
        <v>3848</v>
      </c>
      <c r="G2190" t="s">
        <v>311</v>
      </c>
      <c r="H2190" t="s">
        <v>311</v>
      </c>
      <c r="I2190" t="s">
        <v>311</v>
      </c>
      <c r="J2190">
        <v>0</v>
      </c>
    </row>
    <row r="2191" spans="1:10" hidden="1" x14ac:dyDescent="0.35">
      <c r="A2191" t="s">
        <v>17886</v>
      </c>
      <c r="B2191">
        <v>26</v>
      </c>
      <c r="C2191">
        <v>2</v>
      </c>
      <c r="D2191">
        <v>2175</v>
      </c>
      <c r="E2191" t="s">
        <v>311</v>
      </c>
      <c r="F2191" t="s">
        <v>2692</v>
      </c>
      <c r="G2191" t="s">
        <v>311</v>
      </c>
      <c r="H2191" t="s">
        <v>311</v>
      </c>
      <c r="I2191" t="s">
        <v>311</v>
      </c>
      <c r="J2191">
        <v>0</v>
      </c>
    </row>
    <row r="2192" spans="1:10" hidden="1" x14ac:dyDescent="0.35">
      <c r="A2192" t="s">
        <v>17887</v>
      </c>
      <c r="B2192">
        <v>8</v>
      </c>
      <c r="C2192">
        <v>2</v>
      </c>
      <c r="D2192">
        <v>2175</v>
      </c>
      <c r="E2192" t="s">
        <v>311</v>
      </c>
      <c r="F2192" t="s">
        <v>3848</v>
      </c>
      <c r="G2192" t="s">
        <v>311</v>
      </c>
      <c r="H2192" t="s">
        <v>311</v>
      </c>
      <c r="I2192" t="s">
        <v>311</v>
      </c>
      <c r="J2192">
        <v>0</v>
      </c>
    </row>
    <row r="2193" spans="1:10" hidden="1" x14ac:dyDescent="0.35">
      <c r="A2193" t="s">
        <v>17888</v>
      </c>
      <c r="B2193">
        <v>8</v>
      </c>
      <c r="C2193">
        <v>1</v>
      </c>
      <c r="D2193">
        <v>2192</v>
      </c>
      <c r="E2193" t="s">
        <v>311</v>
      </c>
      <c r="F2193" t="s">
        <v>3848</v>
      </c>
      <c r="G2193" t="s">
        <v>311</v>
      </c>
      <c r="H2193" t="s">
        <v>311</v>
      </c>
      <c r="I2193" t="s">
        <v>311</v>
      </c>
      <c r="J2193">
        <v>0</v>
      </c>
    </row>
    <row r="2194" spans="1:10" hidden="1" x14ac:dyDescent="0.35">
      <c r="A2194" t="s">
        <v>17889</v>
      </c>
      <c r="B2194">
        <v>19</v>
      </c>
      <c r="C2194">
        <v>1</v>
      </c>
      <c r="D2194">
        <v>2192</v>
      </c>
      <c r="E2194" t="s">
        <v>311</v>
      </c>
      <c r="F2194" t="s">
        <v>3848</v>
      </c>
      <c r="G2194" t="s">
        <v>311</v>
      </c>
      <c r="H2194" t="s">
        <v>311</v>
      </c>
      <c r="I2194" t="s">
        <v>311</v>
      </c>
      <c r="J2194">
        <v>0</v>
      </c>
    </row>
    <row r="2195" spans="1:10" hidden="1" x14ac:dyDescent="0.35">
      <c r="A2195" t="s">
        <v>17890</v>
      </c>
      <c r="B2195">
        <v>39</v>
      </c>
      <c r="C2195">
        <v>1</v>
      </c>
      <c r="D2195">
        <v>2192</v>
      </c>
      <c r="E2195" t="s">
        <v>311</v>
      </c>
      <c r="F2195" t="s">
        <v>3848</v>
      </c>
      <c r="G2195" t="s">
        <v>311</v>
      </c>
      <c r="H2195" t="s">
        <v>311</v>
      </c>
      <c r="I2195" t="s">
        <v>311</v>
      </c>
      <c r="J2195">
        <v>0</v>
      </c>
    </row>
    <row r="2196" spans="1:10" x14ac:dyDescent="0.35">
      <c r="A2196" t="s">
        <v>17891</v>
      </c>
      <c r="B2196">
        <v>27</v>
      </c>
      <c r="C2196">
        <v>1</v>
      </c>
      <c r="D2196">
        <v>2192</v>
      </c>
      <c r="E2196" t="s">
        <v>311</v>
      </c>
      <c r="F2196" t="s">
        <v>0</v>
      </c>
      <c r="G2196" t="s">
        <v>15152</v>
      </c>
      <c r="H2196" t="s">
        <v>311</v>
      </c>
      <c r="I2196" t="s">
        <v>311</v>
      </c>
      <c r="J2196">
        <v>7</v>
      </c>
    </row>
    <row r="2197" spans="1:10" hidden="1" x14ac:dyDescent="0.35">
      <c r="A2197" t="s">
        <v>17892</v>
      </c>
      <c r="B2197">
        <v>10</v>
      </c>
      <c r="C2197">
        <v>1</v>
      </c>
      <c r="D2197">
        <v>2192</v>
      </c>
      <c r="E2197" t="s">
        <v>311</v>
      </c>
      <c r="F2197" t="s">
        <v>3848</v>
      </c>
      <c r="G2197" t="s">
        <v>311</v>
      </c>
      <c r="H2197" t="s">
        <v>311</v>
      </c>
      <c r="I2197" t="s">
        <v>311</v>
      </c>
      <c r="J2197">
        <v>0</v>
      </c>
    </row>
    <row r="2198" spans="1:10" x14ac:dyDescent="0.35">
      <c r="A2198" t="s">
        <v>17893</v>
      </c>
      <c r="B2198">
        <v>23</v>
      </c>
      <c r="C2198">
        <v>1</v>
      </c>
      <c r="D2198">
        <v>2192</v>
      </c>
      <c r="E2198" t="s">
        <v>311</v>
      </c>
      <c r="F2198" t="s">
        <v>0</v>
      </c>
      <c r="G2198" t="s">
        <v>5526</v>
      </c>
      <c r="H2198" t="s">
        <v>311</v>
      </c>
      <c r="I2198" t="s">
        <v>311</v>
      </c>
      <c r="J2198">
        <v>6</v>
      </c>
    </row>
    <row r="2199" spans="1:10" hidden="1" x14ac:dyDescent="0.35">
      <c r="A2199" t="s">
        <v>17894</v>
      </c>
      <c r="B2199">
        <v>1</v>
      </c>
      <c r="C2199">
        <v>1</v>
      </c>
      <c r="D2199">
        <v>2192</v>
      </c>
      <c r="E2199" t="s">
        <v>311</v>
      </c>
      <c r="F2199" t="s">
        <v>2692</v>
      </c>
      <c r="G2199" t="s">
        <v>311</v>
      </c>
      <c r="H2199" t="s">
        <v>311</v>
      </c>
      <c r="I2199" t="s">
        <v>311</v>
      </c>
      <c r="J2199">
        <v>0</v>
      </c>
    </row>
    <row r="2200" spans="1:10" x14ac:dyDescent="0.35">
      <c r="A2200" t="s">
        <v>17895</v>
      </c>
      <c r="B2200">
        <v>47</v>
      </c>
      <c r="C2200">
        <v>1</v>
      </c>
      <c r="D2200">
        <v>2192</v>
      </c>
      <c r="E2200" t="s">
        <v>311</v>
      </c>
      <c r="F2200" t="s">
        <v>0</v>
      </c>
      <c r="G2200" t="s">
        <v>10944</v>
      </c>
      <c r="H2200" t="s">
        <v>311</v>
      </c>
      <c r="I2200" t="s">
        <v>311</v>
      </c>
      <c r="J2200">
        <v>2</v>
      </c>
    </row>
    <row r="2201" spans="1:10" hidden="1" x14ac:dyDescent="0.35">
      <c r="A2201" t="s">
        <v>17896</v>
      </c>
      <c r="B2201">
        <v>7</v>
      </c>
      <c r="C2201">
        <v>1</v>
      </c>
      <c r="D2201">
        <v>2192</v>
      </c>
      <c r="E2201" t="s">
        <v>311</v>
      </c>
      <c r="F2201" t="s">
        <v>3848</v>
      </c>
      <c r="G2201" t="s">
        <v>311</v>
      </c>
      <c r="H2201" t="s">
        <v>311</v>
      </c>
      <c r="I2201" t="s">
        <v>311</v>
      </c>
      <c r="J2201">
        <v>0</v>
      </c>
    </row>
    <row r="2202" spans="1:10" x14ac:dyDescent="0.35">
      <c r="A2202" t="s">
        <v>17897</v>
      </c>
      <c r="B2202">
        <v>3</v>
      </c>
      <c r="C2202">
        <v>1</v>
      </c>
      <c r="D2202">
        <v>2192</v>
      </c>
      <c r="E2202" t="s">
        <v>311</v>
      </c>
      <c r="F2202" t="s">
        <v>0</v>
      </c>
      <c r="G2202" t="s">
        <v>311</v>
      </c>
      <c r="H2202" t="s">
        <v>311</v>
      </c>
      <c r="I2202" t="s">
        <v>311</v>
      </c>
      <c r="J2202">
        <v>3</v>
      </c>
    </row>
    <row r="2203" spans="1:10" hidden="1" x14ac:dyDescent="0.35">
      <c r="A2203" t="s">
        <v>17898</v>
      </c>
      <c r="B2203">
        <v>8</v>
      </c>
      <c r="C2203">
        <v>1</v>
      </c>
      <c r="D2203">
        <v>2192</v>
      </c>
      <c r="E2203" t="s">
        <v>311</v>
      </c>
      <c r="F2203" t="s">
        <v>3848</v>
      </c>
      <c r="G2203" t="s">
        <v>311</v>
      </c>
      <c r="H2203" t="s">
        <v>311</v>
      </c>
      <c r="I2203" t="s">
        <v>311</v>
      </c>
      <c r="J2203">
        <v>0</v>
      </c>
    </row>
    <row r="2204" spans="1:10" x14ac:dyDescent="0.35">
      <c r="A2204" t="s">
        <v>17899</v>
      </c>
      <c r="B2204">
        <v>24</v>
      </c>
      <c r="C2204">
        <v>1</v>
      </c>
      <c r="D2204">
        <v>2192</v>
      </c>
      <c r="E2204" t="s">
        <v>311</v>
      </c>
      <c r="F2204" t="s">
        <v>0</v>
      </c>
      <c r="G2204" t="s">
        <v>9016</v>
      </c>
      <c r="H2204" t="s">
        <v>311</v>
      </c>
      <c r="I2204" t="s">
        <v>311</v>
      </c>
      <c r="J2204">
        <v>2</v>
      </c>
    </row>
    <row r="2205" spans="1:10" x14ac:dyDescent="0.35">
      <c r="A2205" t="s">
        <v>17900</v>
      </c>
      <c r="B2205">
        <v>16</v>
      </c>
      <c r="C2205">
        <v>1</v>
      </c>
      <c r="D2205">
        <v>2192</v>
      </c>
      <c r="E2205" t="s">
        <v>311</v>
      </c>
      <c r="F2205" t="s">
        <v>0</v>
      </c>
      <c r="G2205" t="s">
        <v>17321</v>
      </c>
      <c r="H2205" t="s">
        <v>311</v>
      </c>
      <c r="I2205" t="s">
        <v>311</v>
      </c>
      <c r="J2205">
        <v>1</v>
      </c>
    </row>
    <row r="2206" spans="1:10" hidden="1" x14ac:dyDescent="0.35">
      <c r="A2206" t="s">
        <v>17901</v>
      </c>
      <c r="B2206">
        <v>8</v>
      </c>
      <c r="C2206">
        <v>1</v>
      </c>
      <c r="D2206">
        <v>2192</v>
      </c>
      <c r="E2206" t="s">
        <v>311</v>
      </c>
      <c r="F2206" t="s">
        <v>3848</v>
      </c>
      <c r="G2206" t="s">
        <v>311</v>
      </c>
      <c r="H2206" t="s">
        <v>311</v>
      </c>
      <c r="I2206" t="s">
        <v>311</v>
      </c>
      <c r="J2206">
        <v>8</v>
      </c>
    </row>
    <row r="2207" spans="1:10" hidden="1" x14ac:dyDescent="0.35">
      <c r="A2207" t="s">
        <v>17902</v>
      </c>
      <c r="B2207">
        <v>19</v>
      </c>
      <c r="C2207">
        <v>1</v>
      </c>
      <c r="D2207">
        <v>2192</v>
      </c>
      <c r="E2207" t="s">
        <v>311</v>
      </c>
      <c r="F2207" t="s">
        <v>3848</v>
      </c>
      <c r="G2207" t="s">
        <v>311</v>
      </c>
      <c r="H2207" t="s">
        <v>311</v>
      </c>
      <c r="I2207" t="s">
        <v>311</v>
      </c>
      <c r="J2207">
        <v>0</v>
      </c>
    </row>
    <row r="2208" spans="1:10" hidden="1" x14ac:dyDescent="0.35">
      <c r="A2208" t="s">
        <v>17903</v>
      </c>
      <c r="B2208">
        <v>13</v>
      </c>
      <c r="C2208">
        <v>1</v>
      </c>
      <c r="D2208">
        <v>2192</v>
      </c>
      <c r="E2208" t="s">
        <v>311</v>
      </c>
      <c r="F2208" t="s">
        <v>3848</v>
      </c>
      <c r="G2208" t="s">
        <v>311</v>
      </c>
      <c r="H2208" t="s">
        <v>311</v>
      </c>
      <c r="I2208" t="s">
        <v>311</v>
      </c>
      <c r="J2208">
        <v>0</v>
      </c>
    </row>
    <row r="2209" spans="1:10" hidden="1" x14ac:dyDescent="0.35">
      <c r="A2209" t="s">
        <v>17904</v>
      </c>
      <c r="B2209">
        <v>12</v>
      </c>
      <c r="C2209">
        <v>1</v>
      </c>
      <c r="D2209">
        <v>2192</v>
      </c>
      <c r="E2209" t="s">
        <v>311</v>
      </c>
      <c r="F2209" t="s">
        <v>3848</v>
      </c>
      <c r="G2209" t="s">
        <v>311</v>
      </c>
      <c r="H2209" t="s">
        <v>311</v>
      </c>
      <c r="I2209" t="s">
        <v>311</v>
      </c>
      <c r="J2209">
        <v>0</v>
      </c>
    </row>
    <row r="2210" spans="1:10" hidden="1" x14ac:dyDescent="0.35">
      <c r="A2210" t="s">
        <v>17905</v>
      </c>
      <c r="B2210">
        <v>63</v>
      </c>
      <c r="C2210">
        <v>1</v>
      </c>
      <c r="D2210">
        <v>2192</v>
      </c>
      <c r="E2210" t="s">
        <v>311</v>
      </c>
      <c r="F2210" t="s">
        <v>2692</v>
      </c>
      <c r="G2210" t="s">
        <v>311</v>
      </c>
      <c r="H2210" t="s">
        <v>311</v>
      </c>
      <c r="I2210" t="s">
        <v>311</v>
      </c>
      <c r="J2210">
        <v>0</v>
      </c>
    </row>
    <row r="2211" spans="1:10" hidden="1" x14ac:dyDescent="0.35">
      <c r="A2211" t="s">
        <v>17906</v>
      </c>
      <c r="B2211">
        <v>8</v>
      </c>
      <c r="C2211">
        <v>1</v>
      </c>
      <c r="D2211">
        <v>2192</v>
      </c>
      <c r="E2211" t="s">
        <v>311</v>
      </c>
      <c r="F2211" t="s">
        <v>3848</v>
      </c>
      <c r="G2211" t="s">
        <v>311</v>
      </c>
      <c r="H2211" t="s">
        <v>311</v>
      </c>
      <c r="I2211" t="s">
        <v>311</v>
      </c>
      <c r="J2211">
        <v>0</v>
      </c>
    </row>
    <row r="2212" spans="1:10" hidden="1" x14ac:dyDescent="0.35">
      <c r="A2212" t="s">
        <v>17907</v>
      </c>
      <c r="B2212">
        <v>33</v>
      </c>
      <c r="C2212">
        <v>1</v>
      </c>
      <c r="D2212">
        <v>2192</v>
      </c>
      <c r="E2212" t="s">
        <v>311</v>
      </c>
      <c r="F2212" t="s">
        <v>2692</v>
      </c>
      <c r="G2212" t="s">
        <v>311</v>
      </c>
      <c r="H2212" t="s">
        <v>311</v>
      </c>
      <c r="I2212" t="s">
        <v>311</v>
      </c>
      <c r="J2212">
        <v>0</v>
      </c>
    </row>
    <row r="2213" spans="1:10" hidden="1" x14ac:dyDescent="0.35">
      <c r="A2213" t="s">
        <v>17908</v>
      </c>
      <c r="B2213">
        <v>5</v>
      </c>
      <c r="C2213">
        <v>1</v>
      </c>
      <c r="D2213">
        <v>2192</v>
      </c>
      <c r="E2213" t="s">
        <v>311</v>
      </c>
      <c r="F2213" t="s">
        <v>3848</v>
      </c>
      <c r="G2213" t="s">
        <v>311</v>
      </c>
      <c r="H2213" t="s">
        <v>311</v>
      </c>
      <c r="I2213" t="s">
        <v>311</v>
      </c>
      <c r="J2213">
        <v>0</v>
      </c>
    </row>
    <row r="2214" spans="1:10" hidden="1" x14ac:dyDescent="0.35">
      <c r="A2214" t="s">
        <v>17909</v>
      </c>
      <c r="B2214">
        <v>11</v>
      </c>
      <c r="C2214">
        <v>1</v>
      </c>
      <c r="D2214">
        <v>2192</v>
      </c>
      <c r="E2214" t="s">
        <v>311</v>
      </c>
      <c r="F2214" t="s">
        <v>3848</v>
      </c>
      <c r="G2214" t="s">
        <v>311</v>
      </c>
      <c r="H2214" t="s">
        <v>311</v>
      </c>
      <c r="I2214" t="s">
        <v>311</v>
      </c>
      <c r="J2214">
        <v>0</v>
      </c>
    </row>
    <row r="2215" spans="1:10" hidden="1" x14ac:dyDescent="0.35">
      <c r="A2215" t="s">
        <v>17910</v>
      </c>
      <c r="B2215">
        <v>21</v>
      </c>
      <c r="C2215">
        <v>1</v>
      </c>
      <c r="D2215">
        <v>2192</v>
      </c>
      <c r="E2215" t="s">
        <v>311</v>
      </c>
      <c r="F2215" t="s">
        <v>3848</v>
      </c>
      <c r="G2215" t="s">
        <v>311</v>
      </c>
      <c r="H2215" t="s">
        <v>311</v>
      </c>
      <c r="I2215" t="s">
        <v>311</v>
      </c>
      <c r="J2215">
        <v>0</v>
      </c>
    </row>
    <row r="2216" spans="1:10" x14ac:dyDescent="0.35">
      <c r="A2216" t="s">
        <v>17911</v>
      </c>
      <c r="B2216">
        <v>2</v>
      </c>
      <c r="C2216">
        <v>1</v>
      </c>
      <c r="D2216">
        <v>2192</v>
      </c>
      <c r="E2216" t="s">
        <v>311</v>
      </c>
      <c r="F2216" t="s">
        <v>0</v>
      </c>
      <c r="G2216" t="s">
        <v>311</v>
      </c>
      <c r="H2216" t="s">
        <v>311</v>
      </c>
      <c r="I2216" t="s">
        <v>311</v>
      </c>
      <c r="J2216">
        <v>2</v>
      </c>
    </row>
    <row r="2217" spans="1:10" x14ac:dyDescent="0.35">
      <c r="A2217" t="s">
        <v>17912</v>
      </c>
      <c r="B2217">
        <v>25</v>
      </c>
      <c r="C2217">
        <v>1</v>
      </c>
      <c r="D2217">
        <v>2192</v>
      </c>
      <c r="E2217" t="s">
        <v>311</v>
      </c>
      <c r="F2217" t="s">
        <v>0</v>
      </c>
      <c r="G2217" t="s">
        <v>17495</v>
      </c>
      <c r="H2217" t="s">
        <v>311</v>
      </c>
      <c r="I2217" t="s">
        <v>311</v>
      </c>
      <c r="J2217">
        <v>8</v>
      </c>
    </row>
    <row r="2218" spans="1:10" hidden="1" x14ac:dyDescent="0.35">
      <c r="A2218" t="s">
        <v>17913</v>
      </c>
      <c r="B2218">
        <v>23</v>
      </c>
      <c r="C2218">
        <v>0</v>
      </c>
      <c r="D2218">
        <v>2217</v>
      </c>
      <c r="E2218" t="s">
        <v>311</v>
      </c>
      <c r="F2218" t="s">
        <v>3848</v>
      </c>
      <c r="G2218" t="s">
        <v>311</v>
      </c>
      <c r="H2218" t="s">
        <v>311</v>
      </c>
      <c r="I2218" t="s">
        <v>311</v>
      </c>
      <c r="J2218">
        <v>0</v>
      </c>
    </row>
    <row r="2219" spans="1:10" hidden="1" x14ac:dyDescent="0.35">
      <c r="A2219" t="s">
        <v>17914</v>
      </c>
      <c r="B2219">
        <v>7</v>
      </c>
      <c r="C2219">
        <v>0</v>
      </c>
      <c r="D2219">
        <v>2217</v>
      </c>
      <c r="E2219" t="s">
        <v>311</v>
      </c>
      <c r="F2219" t="s">
        <v>3848</v>
      </c>
      <c r="G2219" t="s">
        <v>311</v>
      </c>
      <c r="H2219" t="s">
        <v>311</v>
      </c>
      <c r="I2219" t="s">
        <v>311</v>
      </c>
      <c r="J2219">
        <v>0</v>
      </c>
    </row>
    <row r="2220" spans="1:10" hidden="1" x14ac:dyDescent="0.35">
      <c r="A2220" t="s">
        <v>17915</v>
      </c>
      <c r="B2220">
        <v>10</v>
      </c>
      <c r="C2220">
        <v>0</v>
      </c>
      <c r="D2220">
        <v>2217</v>
      </c>
      <c r="E2220" t="s">
        <v>311</v>
      </c>
      <c r="F2220" t="s">
        <v>3848</v>
      </c>
      <c r="G2220" t="s">
        <v>311</v>
      </c>
      <c r="H2220" t="s">
        <v>311</v>
      </c>
      <c r="I2220" t="s">
        <v>311</v>
      </c>
      <c r="J2220">
        <v>0</v>
      </c>
    </row>
    <row r="2221" spans="1:10" hidden="1" x14ac:dyDescent="0.35">
      <c r="A2221" t="s">
        <v>17916</v>
      </c>
      <c r="B2221">
        <v>9</v>
      </c>
      <c r="C2221">
        <v>0</v>
      </c>
      <c r="D2221">
        <v>2217</v>
      </c>
      <c r="E2221" t="s">
        <v>311</v>
      </c>
      <c r="F2221" t="s">
        <v>3848</v>
      </c>
      <c r="G2221" t="s">
        <v>311</v>
      </c>
      <c r="H2221" t="s">
        <v>311</v>
      </c>
      <c r="I2221" t="s">
        <v>311</v>
      </c>
      <c r="J2221">
        <v>0</v>
      </c>
    </row>
    <row r="2222" spans="1:10" hidden="1" x14ac:dyDescent="0.35">
      <c r="A2222" t="s">
        <v>17917</v>
      </c>
      <c r="B2222">
        <v>7</v>
      </c>
      <c r="C2222">
        <v>0</v>
      </c>
      <c r="D2222">
        <v>2217</v>
      </c>
      <c r="E2222" t="s">
        <v>311</v>
      </c>
      <c r="F2222" t="s">
        <v>3848</v>
      </c>
      <c r="G2222" t="s">
        <v>311</v>
      </c>
      <c r="H2222" t="s">
        <v>311</v>
      </c>
      <c r="I2222" t="s">
        <v>311</v>
      </c>
      <c r="J2222">
        <v>6</v>
      </c>
    </row>
    <row r="2223" spans="1:10" hidden="1" x14ac:dyDescent="0.35">
      <c r="A2223" t="s">
        <v>17918</v>
      </c>
      <c r="B2223">
        <v>7</v>
      </c>
      <c r="C2223">
        <v>0</v>
      </c>
      <c r="D2223">
        <v>2217</v>
      </c>
      <c r="E2223" t="s">
        <v>311</v>
      </c>
      <c r="F2223" t="s">
        <v>3848</v>
      </c>
      <c r="G2223" t="s">
        <v>311</v>
      </c>
      <c r="H2223" t="s">
        <v>311</v>
      </c>
      <c r="I2223" t="s">
        <v>311</v>
      </c>
      <c r="J2223">
        <v>0</v>
      </c>
    </row>
    <row r="2224" spans="1:10" hidden="1" x14ac:dyDescent="0.35">
      <c r="A2224" t="s">
        <v>17919</v>
      </c>
      <c r="B2224">
        <v>6</v>
      </c>
      <c r="C2224">
        <v>0</v>
      </c>
      <c r="D2224">
        <v>2217</v>
      </c>
      <c r="E2224" t="s">
        <v>311</v>
      </c>
      <c r="F2224" t="s">
        <v>3848</v>
      </c>
      <c r="G2224" t="s">
        <v>311</v>
      </c>
      <c r="H2224" t="s">
        <v>311</v>
      </c>
      <c r="I2224" t="s">
        <v>311</v>
      </c>
      <c r="J2224">
        <v>0</v>
      </c>
    </row>
    <row r="2225" spans="1:10" hidden="1" x14ac:dyDescent="0.35">
      <c r="A2225" t="s">
        <v>17920</v>
      </c>
      <c r="B2225">
        <v>21</v>
      </c>
      <c r="C2225">
        <v>0</v>
      </c>
      <c r="D2225">
        <v>2217</v>
      </c>
      <c r="E2225" t="s">
        <v>311</v>
      </c>
      <c r="F2225" t="s">
        <v>3848</v>
      </c>
      <c r="G2225" t="s">
        <v>311</v>
      </c>
      <c r="H2225" t="s">
        <v>311</v>
      </c>
      <c r="I2225" t="s">
        <v>311</v>
      </c>
      <c r="J2225">
        <v>0</v>
      </c>
    </row>
    <row r="2226" spans="1:10" hidden="1" x14ac:dyDescent="0.35">
      <c r="A2226" t="s">
        <v>17921</v>
      </c>
      <c r="B2226">
        <v>16</v>
      </c>
      <c r="C2226">
        <v>0</v>
      </c>
      <c r="D2226">
        <v>2217</v>
      </c>
      <c r="E2226" t="s">
        <v>311</v>
      </c>
      <c r="F2226" t="s">
        <v>3848</v>
      </c>
      <c r="G2226" t="s">
        <v>311</v>
      </c>
      <c r="H2226" t="s">
        <v>311</v>
      </c>
      <c r="I2226" t="s">
        <v>311</v>
      </c>
      <c r="J2226">
        <v>0</v>
      </c>
    </row>
    <row r="2227" spans="1:10" hidden="1" x14ac:dyDescent="0.35">
      <c r="A2227" t="s">
        <v>17922</v>
      </c>
      <c r="B2227">
        <v>22</v>
      </c>
      <c r="C2227">
        <v>0</v>
      </c>
      <c r="D2227">
        <v>2217</v>
      </c>
      <c r="E2227" t="s">
        <v>311</v>
      </c>
      <c r="F2227" t="s">
        <v>3848</v>
      </c>
      <c r="G2227" t="s">
        <v>311</v>
      </c>
      <c r="H2227" t="s">
        <v>311</v>
      </c>
      <c r="I2227" t="s">
        <v>311</v>
      </c>
      <c r="J2227">
        <v>0</v>
      </c>
    </row>
    <row r="2228" spans="1:10" x14ac:dyDescent="0.35">
      <c r="A2228" t="s">
        <v>17923</v>
      </c>
      <c r="B2228">
        <v>1</v>
      </c>
      <c r="C2228">
        <v>0</v>
      </c>
      <c r="D2228">
        <v>2217</v>
      </c>
      <c r="E2228" t="s">
        <v>311</v>
      </c>
      <c r="F2228" t="s">
        <v>0</v>
      </c>
      <c r="G2228" t="s">
        <v>311</v>
      </c>
      <c r="H2228" t="s">
        <v>311</v>
      </c>
      <c r="I2228" t="s">
        <v>311</v>
      </c>
      <c r="J2228">
        <v>1</v>
      </c>
    </row>
    <row r="2229" spans="1:10" hidden="1" x14ac:dyDescent="0.35">
      <c r="A2229" t="s">
        <v>17924</v>
      </c>
      <c r="B2229">
        <v>11</v>
      </c>
      <c r="C2229">
        <v>0</v>
      </c>
      <c r="D2229">
        <v>2217</v>
      </c>
      <c r="E2229" t="s">
        <v>311</v>
      </c>
      <c r="F2229" t="s">
        <v>3848</v>
      </c>
      <c r="G2229" t="s">
        <v>311</v>
      </c>
      <c r="H2229" t="s">
        <v>311</v>
      </c>
      <c r="I2229" t="s">
        <v>311</v>
      </c>
      <c r="J2229">
        <v>0</v>
      </c>
    </row>
    <row r="2230" spans="1:10" hidden="1" x14ac:dyDescent="0.35">
      <c r="A2230" t="s">
        <v>17925</v>
      </c>
      <c r="B2230">
        <v>9</v>
      </c>
      <c r="C2230">
        <v>0</v>
      </c>
      <c r="D2230">
        <v>2217</v>
      </c>
      <c r="E2230" t="s">
        <v>311</v>
      </c>
      <c r="F2230" t="s">
        <v>3848</v>
      </c>
      <c r="G2230" t="s">
        <v>311</v>
      </c>
      <c r="H2230" t="s">
        <v>311</v>
      </c>
      <c r="I2230" t="s">
        <v>311</v>
      </c>
      <c r="J2230">
        <v>0</v>
      </c>
    </row>
    <row r="2231" spans="1:10" hidden="1" x14ac:dyDescent="0.35">
      <c r="A2231" t="s">
        <v>17926</v>
      </c>
      <c r="B2231">
        <v>13</v>
      </c>
      <c r="C2231">
        <v>0</v>
      </c>
      <c r="D2231">
        <v>2217</v>
      </c>
      <c r="E2231" t="s">
        <v>311</v>
      </c>
      <c r="F2231" t="s">
        <v>3848</v>
      </c>
      <c r="G2231" t="s">
        <v>311</v>
      </c>
      <c r="H2231" t="s">
        <v>311</v>
      </c>
      <c r="I2231" t="s">
        <v>311</v>
      </c>
      <c r="J2231">
        <v>0</v>
      </c>
    </row>
    <row r="2232" spans="1:10" x14ac:dyDescent="0.35">
      <c r="A2232" t="s">
        <v>17927</v>
      </c>
      <c r="B2232">
        <v>31</v>
      </c>
      <c r="C2232">
        <v>0</v>
      </c>
      <c r="D2232">
        <v>2217</v>
      </c>
      <c r="E2232" t="s">
        <v>311</v>
      </c>
      <c r="F2232" t="s">
        <v>0</v>
      </c>
      <c r="G2232" t="s">
        <v>9412</v>
      </c>
      <c r="H2232" t="s">
        <v>311</v>
      </c>
      <c r="I2232" t="s">
        <v>311</v>
      </c>
      <c r="J2232">
        <v>4</v>
      </c>
    </row>
    <row r="2233" spans="1:10" hidden="1" x14ac:dyDescent="0.35">
      <c r="A2233" t="s">
        <v>17928</v>
      </c>
      <c r="B2233">
        <v>9</v>
      </c>
      <c r="C2233">
        <v>0</v>
      </c>
      <c r="D2233">
        <v>2217</v>
      </c>
      <c r="E2233" t="s">
        <v>311</v>
      </c>
      <c r="F2233" t="s">
        <v>3848</v>
      </c>
      <c r="G2233" t="s">
        <v>311</v>
      </c>
      <c r="H2233" t="s">
        <v>311</v>
      </c>
      <c r="I2233" t="s">
        <v>311</v>
      </c>
      <c r="J2233">
        <v>0</v>
      </c>
    </row>
    <row r="2234" spans="1:10" hidden="1" x14ac:dyDescent="0.35">
      <c r="A2234" t="s">
        <v>17929</v>
      </c>
      <c r="B2234">
        <v>8</v>
      </c>
      <c r="C2234">
        <v>0</v>
      </c>
      <c r="D2234">
        <v>2217</v>
      </c>
      <c r="E2234" t="s">
        <v>311</v>
      </c>
      <c r="F2234" t="s">
        <v>3848</v>
      </c>
      <c r="G2234" t="s">
        <v>311</v>
      </c>
      <c r="H2234" t="s">
        <v>311</v>
      </c>
      <c r="I2234" t="s">
        <v>311</v>
      </c>
      <c r="J2234">
        <v>0</v>
      </c>
    </row>
    <row r="2235" spans="1:10" hidden="1" x14ac:dyDescent="0.35">
      <c r="A2235" t="s">
        <v>17930</v>
      </c>
      <c r="B2235">
        <v>7</v>
      </c>
      <c r="C2235">
        <v>0</v>
      </c>
      <c r="D2235">
        <v>2217</v>
      </c>
      <c r="E2235" t="s">
        <v>311</v>
      </c>
      <c r="F2235" t="s">
        <v>3848</v>
      </c>
      <c r="G2235" t="s">
        <v>311</v>
      </c>
      <c r="H2235" t="s">
        <v>311</v>
      </c>
      <c r="I2235" t="s">
        <v>311</v>
      </c>
      <c r="J2235">
        <v>0</v>
      </c>
    </row>
    <row r="2236" spans="1:10" hidden="1" x14ac:dyDescent="0.35">
      <c r="A2236" t="s">
        <v>17931</v>
      </c>
      <c r="B2236">
        <v>17</v>
      </c>
      <c r="C2236">
        <v>0</v>
      </c>
      <c r="D2236">
        <v>2217</v>
      </c>
      <c r="E2236" t="s">
        <v>311</v>
      </c>
      <c r="F2236" t="s">
        <v>3848</v>
      </c>
      <c r="G2236" t="s">
        <v>311</v>
      </c>
      <c r="H2236" t="s">
        <v>311</v>
      </c>
      <c r="I2236" t="s">
        <v>311</v>
      </c>
      <c r="J2236">
        <v>0</v>
      </c>
    </row>
    <row r="2237" spans="1:10" x14ac:dyDescent="0.35">
      <c r="A2237" t="s">
        <v>17932</v>
      </c>
      <c r="B2237">
        <v>41</v>
      </c>
      <c r="C2237">
        <v>0</v>
      </c>
      <c r="D2237">
        <v>2217</v>
      </c>
      <c r="E2237" t="s">
        <v>311</v>
      </c>
      <c r="F2237" t="s">
        <v>0</v>
      </c>
      <c r="G2237" t="s">
        <v>9233</v>
      </c>
      <c r="H2237" t="s">
        <v>311</v>
      </c>
      <c r="I2237" t="s">
        <v>311</v>
      </c>
      <c r="J2237">
        <v>2</v>
      </c>
    </row>
    <row r="2238" spans="1:10" hidden="1" x14ac:dyDescent="0.35">
      <c r="A2238" t="s">
        <v>17933</v>
      </c>
      <c r="B2238">
        <v>8</v>
      </c>
      <c r="C2238">
        <v>0</v>
      </c>
      <c r="D2238">
        <v>2217</v>
      </c>
      <c r="E2238" t="s">
        <v>311</v>
      </c>
      <c r="F2238" t="s">
        <v>3848</v>
      </c>
      <c r="G2238" t="s">
        <v>311</v>
      </c>
      <c r="H2238" t="s">
        <v>311</v>
      </c>
      <c r="I2238" t="s">
        <v>311</v>
      </c>
      <c r="J2238">
        <v>0</v>
      </c>
    </row>
    <row r="2239" spans="1:10" hidden="1" x14ac:dyDescent="0.35">
      <c r="A2239" t="s">
        <v>17934</v>
      </c>
      <c r="B2239">
        <v>15</v>
      </c>
      <c r="C2239">
        <v>0</v>
      </c>
      <c r="D2239">
        <v>2217</v>
      </c>
      <c r="E2239" t="s">
        <v>311</v>
      </c>
      <c r="F2239" t="s">
        <v>3848</v>
      </c>
      <c r="G2239" t="s">
        <v>311</v>
      </c>
      <c r="H2239" t="s">
        <v>311</v>
      </c>
      <c r="I2239" t="s">
        <v>311</v>
      </c>
      <c r="J2239">
        <v>0</v>
      </c>
    </row>
    <row r="2240" spans="1:10" hidden="1" x14ac:dyDescent="0.35">
      <c r="A2240" t="s">
        <v>17935</v>
      </c>
      <c r="B2240">
        <v>11</v>
      </c>
      <c r="C2240">
        <v>0</v>
      </c>
      <c r="D2240">
        <v>2217</v>
      </c>
      <c r="E2240" t="s">
        <v>311</v>
      </c>
      <c r="F2240" t="s">
        <v>3848</v>
      </c>
      <c r="G2240" t="s">
        <v>311</v>
      </c>
      <c r="H2240" t="s">
        <v>311</v>
      </c>
      <c r="I2240" t="s">
        <v>311</v>
      </c>
      <c r="J2240">
        <v>0</v>
      </c>
    </row>
    <row r="2241" spans="1:10" hidden="1" x14ac:dyDescent="0.35">
      <c r="A2241" t="s">
        <v>17936</v>
      </c>
      <c r="B2241">
        <v>8</v>
      </c>
      <c r="C2241">
        <v>0</v>
      </c>
      <c r="D2241">
        <v>2217</v>
      </c>
      <c r="E2241" t="s">
        <v>311</v>
      </c>
      <c r="F2241" t="s">
        <v>3848</v>
      </c>
      <c r="G2241" t="s">
        <v>311</v>
      </c>
      <c r="H2241" t="s">
        <v>311</v>
      </c>
      <c r="I2241" t="s">
        <v>311</v>
      </c>
      <c r="J2241">
        <v>0</v>
      </c>
    </row>
    <row r="2242" spans="1:10" hidden="1" x14ac:dyDescent="0.35">
      <c r="A2242" t="s">
        <v>17937</v>
      </c>
      <c r="B2242">
        <v>25</v>
      </c>
      <c r="C2242">
        <v>0</v>
      </c>
      <c r="D2242">
        <v>2217</v>
      </c>
      <c r="E2242" t="s">
        <v>311</v>
      </c>
      <c r="F2242" t="s">
        <v>3848</v>
      </c>
      <c r="G2242" t="s">
        <v>311</v>
      </c>
      <c r="H2242" t="s">
        <v>311</v>
      </c>
      <c r="I2242" t="s">
        <v>311</v>
      </c>
      <c r="J2242">
        <v>0</v>
      </c>
    </row>
    <row r="2243" spans="1:10" hidden="1" x14ac:dyDescent="0.35">
      <c r="A2243" t="s">
        <v>17938</v>
      </c>
      <c r="B2243">
        <v>11</v>
      </c>
      <c r="C2243">
        <v>0</v>
      </c>
      <c r="D2243">
        <v>2217</v>
      </c>
      <c r="E2243" t="s">
        <v>311</v>
      </c>
      <c r="F2243" t="s">
        <v>3848</v>
      </c>
      <c r="G2243" t="s">
        <v>311</v>
      </c>
      <c r="H2243" t="s">
        <v>311</v>
      </c>
      <c r="I2243" t="s">
        <v>311</v>
      </c>
      <c r="J2243">
        <v>0</v>
      </c>
    </row>
    <row r="2244" spans="1:10" hidden="1" x14ac:dyDescent="0.35">
      <c r="A2244" t="s">
        <v>17939</v>
      </c>
      <c r="B2244">
        <v>9</v>
      </c>
      <c r="C2244">
        <v>0</v>
      </c>
      <c r="D2244">
        <v>2217</v>
      </c>
      <c r="E2244" t="s">
        <v>311</v>
      </c>
      <c r="F2244" t="s">
        <v>3848</v>
      </c>
      <c r="G2244" t="s">
        <v>311</v>
      </c>
      <c r="H2244" t="s">
        <v>311</v>
      </c>
      <c r="I2244" t="s">
        <v>311</v>
      </c>
      <c r="J2244">
        <v>9</v>
      </c>
    </row>
    <row r="2245" spans="1:10" hidden="1" x14ac:dyDescent="0.35">
      <c r="A2245" t="s">
        <v>17940</v>
      </c>
      <c r="B2245">
        <v>12</v>
      </c>
      <c r="C2245">
        <v>0</v>
      </c>
      <c r="D2245">
        <v>2217</v>
      </c>
      <c r="E2245" t="s">
        <v>311</v>
      </c>
      <c r="F2245" t="s">
        <v>3848</v>
      </c>
      <c r="G2245" t="s">
        <v>311</v>
      </c>
      <c r="H2245" t="s">
        <v>311</v>
      </c>
      <c r="I2245" t="s">
        <v>311</v>
      </c>
      <c r="J2245">
        <v>0</v>
      </c>
    </row>
    <row r="2246" spans="1:10" hidden="1" x14ac:dyDescent="0.35">
      <c r="A2246" t="s">
        <v>17941</v>
      </c>
      <c r="B2246">
        <v>7</v>
      </c>
      <c r="C2246">
        <v>0</v>
      </c>
      <c r="D2246">
        <v>2217</v>
      </c>
      <c r="E2246" t="s">
        <v>311</v>
      </c>
      <c r="F2246" t="s">
        <v>3848</v>
      </c>
      <c r="G2246" t="s">
        <v>311</v>
      </c>
      <c r="H2246" t="s">
        <v>311</v>
      </c>
      <c r="I2246" t="s">
        <v>311</v>
      </c>
      <c r="J2246">
        <v>0</v>
      </c>
    </row>
    <row r="2247" spans="1:10" hidden="1" x14ac:dyDescent="0.35">
      <c r="A2247" t="s">
        <v>17942</v>
      </c>
      <c r="B2247">
        <v>16</v>
      </c>
      <c r="C2247">
        <v>0</v>
      </c>
      <c r="D2247">
        <v>2217</v>
      </c>
      <c r="E2247" t="s">
        <v>311</v>
      </c>
      <c r="F2247" t="s">
        <v>3848</v>
      </c>
      <c r="G2247" t="s">
        <v>311</v>
      </c>
      <c r="H2247" t="s">
        <v>311</v>
      </c>
      <c r="I2247" t="s">
        <v>311</v>
      </c>
      <c r="J2247">
        <v>0</v>
      </c>
    </row>
    <row r="2248" spans="1:10" hidden="1" x14ac:dyDescent="0.35">
      <c r="A2248" t="s">
        <v>17943</v>
      </c>
      <c r="B2248">
        <v>7</v>
      </c>
      <c r="C2248">
        <v>0</v>
      </c>
      <c r="D2248">
        <v>2217</v>
      </c>
      <c r="E2248" t="s">
        <v>311</v>
      </c>
      <c r="F2248" t="s">
        <v>3848</v>
      </c>
      <c r="G2248" t="s">
        <v>311</v>
      </c>
      <c r="H2248" t="s">
        <v>311</v>
      </c>
      <c r="I2248" t="s">
        <v>311</v>
      </c>
      <c r="J2248">
        <v>0</v>
      </c>
    </row>
    <row r="2249" spans="1:10" hidden="1" x14ac:dyDescent="0.35">
      <c r="A2249" t="s">
        <v>17944</v>
      </c>
      <c r="B2249">
        <v>19</v>
      </c>
      <c r="C2249">
        <v>0</v>
      </c>
      <c r="D2249">
        <v>2217</v>
      </c>
      <c r="E2249" t="s">
        <v>311</v>
      </c>
      <c r="F2249" t="s">
        <v>3848</v>
      </c>
      <c r="G2249" t="s">
        <v>311</v>
      </c>
      <c r="H2249" t="s">
        <v>311</v>
      </c>
      <c r="I2249" t="s">
        <v>311</v>
      </c>
      <c r="J2249">
        <v>0</v>
      </c>
    </row>
    <row r="2250" spans="1:10" hidden="1" x14ac:dyDescent="0.35">
      <c r="A2250" t="s">
        <v>17945</v>
      </c>
      <c r="B2250">
        <v>10</v>
      </c>
      <c r="C2250">
        <v>0</v>
      </c>
      <c r="D2250">
        <v>2217</v>
      </c>
      <c r="E2250" t="s">
        <v>311</v>
      </c>
      <c r="F2250" t="s">
        <v>3848</v>
      </c>
      <c r="G2250" t="s">
        <v>311</v>
      </c>
      <c r="H2250" t="s">
        <v>311</v>
      </c>
      <c r="I2250" t="s">
        <v>311</v>
      </c>
      <c r="J2250">
        <v>0</v>
      </c>
    </row>
    <row r="2251" spans="1:10" hidden="1" x14ac:dyDescent="0.35">
      <c r="A2251" t="s">
        <v>17946</v>
      </c>
      <c r="B2251">
        <v>12</v>
      </c>
      <c r="C2251">
        <v>0</v>
      </c>
      <c r="D2251">
        <v>2217</v>
      </c>
      <c r="E2251" t="s">
        <v>311</v>
      </c>
      <c r="F2251" t="s">
        <v>3848</v>
      </c>
      <c r="G2251" t="s">
        <v>311</v>
      </c>
      <c r="H2251" t="s">
        <v>311</v>
      </c>
      <c r="I2251" t="s">
        <v>311</v>
      </c>
      <c r="J2251">
        <v>0</v>
      </c>
    </row>
    <row r="2252" spans="1:10" hidden="1" x14ac:dyDescent="0.35">
      <c r="A2252" t="s">
        <v>17947</v>
      </c>
      <c r="B2252">
        <v>13</v>
      </c>
      <c r="C2252">
        <v>0</v>
      </c>
      <c r="D2252">
        <v>2217</v>
      </c>
      <c r="E2252" t="s">
        <v>311</v>
      </c>
      <c r="F2252" t="s">
        <v>3848</v>
      </c>
      <c r="G2252" t="s">
        <v>311</v>
      </c>
      <c r="H2252" t="s">
        <v>311</v>
      </c>
      <c r="I2252" t="s">
        <v>311</v>
      </c>
      <c r="J2252">
        <v>0</v>
      </c>
    </row>
    <row r="2253" spans="1:10" x14ac:dyDescent="0.35">
      <c r="A2253" t="s">
        <v>17948</v>
      </c>
      <c r="B2253">
        <v>30</v>
      </c>
      <c r="C2253">
        <v>0</v>
      </c>
      <c r="D2253">
        <v>2217</v>
      </c>
      <c r="E2253" t="s">
        <v>311</v>
      </c>
      <c r="F2253" t="s">
        <v>0</v>
      </c>
      <c r="G2253" t="s">
        <v>10944</v>
      </c>
      <c r="H2253" t="s">
        <v>311</v>
      </c>
      <c r="I2253" t="s">
        <v>311</v>
      </c>
      <c r="J2253">
        <v>0</v>
      </c>
    </row>
    <row r="2254" spans="1:10" hidden="1" x14ac:dyDescent="0.35">
      <c r="A2254" t="s">
        <v>17949</v>
      </c>
      <c r="B2254">
        <v>7</v>
      </c>
      <c r="C2254">
        <v>0</v>
      </c>
      <c r="D2254">
        <v>2217</v>
      </c>
      <c r="E2254" t="s">
        <v>311</v>
      </c>
      <c r="F2254" t="s">
        <v>3848</v>
      </c>
      <c r="G2254" t="s">
        <v>311</v>
      </c>
      <c r="H2254" t="s">
        <v>311</v>
      </c>
      <c r="I2254" t="s">
        <v>311</v>
      </c>
      <c r="J2254">
        <v>0</v>
      </c>
    </row>
    <row r="2255" spans="1:10" hidden="1" x14ac:dyDescent="0.35">
      <c r="A2255" t="s">
        <v>17950</v>
      </c>
      <c r="B2255">
        <v>26</v>
      </c>
      <c r="C2255">
        <v>0</v>
      </c>
      <c r="D2255">
        <v>2217</v>
      </c>
      <c r="E2255" t="s">
        <v>311</v>
      </c>
      <c r="F2255" t="s">
        <v>3848</v>
      </c>
      <c r="G2255" t="s">
        <v>311</v>
      </c>
      <c r="H2255" t="s">
        <v>311</v>
      </c>
      <c r="I2255" t="s">
        <v>311</v>
      </c>
      <c r="J2255">
        <v>0</v>
      </c>
    </row>
    <row r="2256" spans="1:10" hidden="1" x14ac:dyDescent="0.35">
      <c r="A2256" t="s">
        <v>17951</v>
      </c>
      <c r="B2256">
        <v>9</v>
      </c>
      <c r="C2256">
        <v>0</v>
      </c>
      <c r="D2256">
        <v>2217</v>
      </c>
      <c r="E2256" t="s">
        <v>311</v>
      </c>
      <c r="F2256" t="s">
        <v>3848</v>
      </c>
      <c r="G2256" t="s">
        <v>311</v>
      </c>
      <c r="H2256" t="s">
        <v>311</v>
      </c>
      <c r="I2256" t="s">
        <v>311</v>
      </c>
      <c r="J2256">
        <v>1</v>
      </c>
    </row>
    <row r="2257" spans="1:10" hidden="1" x14ac:dyDescent="0.35">
      <c r="A2257" t="s">
        <v>17952</v>
      </c>
      <c r="B2257">
        <v>7</v>
      </c>
      <c r="C2257">
        <v>0</v>
      </c>
      <c r="D2257">
        <v>2217</v>
      </c>
      <c r="E2257" t="s">
        <v>311</v>
      </c>
      <c r="F2257" t="s">
        <v>3848</v>
      </c>
      <c r="G2257" t="s">
        <v>311</v>
      </c>
      <c r="H2257" t="s">
        <v>311</v>
      </c>
      <c r="I2257" t="s">
        <v>311</v>
      </c>
      <c r="J2257">
        <v>0</v>
      </c>
    </row>
    <row r="2258" spans="1:10" hidden="1" x14ac:dyDescent="0.35">
      <c r="A2258" t="s">
        <v>17953</v>
      </c>
      <c r="B2258">
        <v>8</v>
      </c>
      <c r="C2258">
        <v>0</v>
      </c>
      <c r="D2258">
        <v>2217</v>
      </c>
      <c r="E2258" t="s">
        <v>311</v>
      </c>
      <c r="F2258" t="s">
        <v>3848</v>
      </c>
      <c r="G2258" t="s">
        <v>311</v>
      </c>
      <c r="H2258" t="s">
        <v>311</v>
      </c>
      <c r="I2258" t="s">
        <v>311</v>
      </c>
      <c r="J2258">
        <v>0</v>
      </c>
    </row>
    <row r="2259" spans="1:10" hidden="1" x14ac:dyDescent="0.35">
      <c r="A2259" t="s">
        <v>17954</v>
      </c>
      <c r="B2259">
        <v>16</v>
      </c>
      <c r="C2259">
        <v>0</v>
      </c>
      <c r="D2259">
        <v>2217</v>
      </c>
      <c r="E2259" t="s">
        <v>311</v>
      </c>
      <c r="F2259" t="s">
        <v>3848</v>
      </c>
      <c r="G2259" t="s">
        <v>311</v>
      </c>
      <c r="H2259" t="s">
        <v>311</v>
      </c>
      <c r="I2259" t="s">
        <v>311</v>
      </c>
      <c r="J2259">
        <v>0</v>
      </c>
    </row>
    <row r="2260" spans="1:10" hidden="1" x14ac:dyDescent="0.35">
      <c r="A2260" t="s">
        <v>17955</v>
      </c>
      <c r="B2260">
        <v>12</v>
      </c>
      <c r="C2260">
        <v>0</v>
      </c>
      <c r="D2260">
        <v>2217</v>
      </c>
      <c r="E2260" t="s">
        <v>311</v>
      </c>
      <c r="F2260" t="s">
        <v>3848</v>
      </c>
      <c r="G2260" t="s">
        <v>311</v>
      </c>
      <c r="H2260" t="s">
        <v>311</v>
      </c>
      <c r="I2260" t="s">
        <v>311</v>
      </c>
      <c r="J2260">
        <v>0</v>
      </c>
    </row>
    <row r="2261" spans="1:10" hidden="1" x14ac:dyDescent="0.35">
      <c r="A2261" t="s">
        <v>17956</v>
      </c>
      <c r="B2261">
        <v>9</v>
      </c>
      <c r="C2261">
        <v>0</v>
      </c>
      <c r="D2261">
        <v>2217</v>
      </c>
      <c r="E2261" t="s">
        <v>311</v>
      </c>
      <c r="F2261" t="s">
        <v>3848</v>
      </c>
      <c r="G2261" t="s">
        <v>311</v>
      </c>
      <c r="H2261" t="s">
        <v>311</v>
      </c>
      <c r="I2261" t="s">
        <v>311</v>
      </c>
      <c r="J2261">
        <v>0</v>
      </c>
    </row>
    <row r="2262" spans="1:10" hidden="1" x14ac:dyDescent="0.35">
      <c r="A2262" t="s">
        <v>17957</v>
      </c>
      <c r="B2262">
        <v>12</v>
      </c>
      <c r="C2262">
        <v>0</v>
      </c>
      <c r="D2262">
        <v>2217</v>
      </c>
      <c r="E2262" t="s">
        <v>311</v>
      </c>
      <c r="F2262" t="s">
        <v>3848</v>
      </c>
      <c r="G2262" t="s">
        <v>311</v>
      </c>
      <c r="H2262" t="s">
        <v>311</v>
      </c>
      <c r="I2262" t="s">
        <v>311</v>
      </c>
      <c r="J2262">
        <v>0</v>
      </c>
    </row>
    <row r="2263" spans="1:10" hidden="1" x14ac:dyDescent="0.35">
      <c r="A2263" t="s">
        <v>17958</v>
      </c>
      <c r="B2263">
        <v>71</v>
      </c>
      <c r="C2263">
        <v>0</v>
      </c>
      <c r="D2263">
        <v>2217</v>
      </c>
      <c r="E2263" t="s">
        <v>311</v>
      </c>
      <c r="F2263" t="s">
        <v>2692</v>
      </c>
      <c r="G2263" t="s">
        <v>311</v>
      </c>
      <c r="H2263" t="s">
        <v>311</v>
      </c>
      <c r="I2263" t="s">
        <v>311</v>
      </c>
      <c r="J2263">
        <v>0</v>
      </c>
    </row>
    <row r="2264" spans="1:10" hidden="1" x14ac:dyDescent="0.35">
      <c r="A2264" t="s">
        <v>17959</v>
      </c>
      <c r="B2264">
        <v>10</v>
      </c>
      <c r="C2264">
        <v>0</v>
      </c>
      <c r="D2264">
        <v>2217</v>
      </c>
      <c r="E2264" t="s">
        <v>311</v>
      </c>
      <c r="F2264" t="s">
        <v>3848</v>
      </c>
      <c r="G2264" t="s">
        <v>311</v>
      </c>
      <c r="H2264" t="s">
        <v>311</v>
      </c>
      <c r="I2264" t="s">
        <v>311</v>
      </c>
      <c r="J2264">
        <v>2</v>
      </c>
    </row>
    <row r="2265" spans="1:10" hidden="1" x14ac:dyDescent="0.35">
      <c r="A2265" t="s">
        <v>17960</v>
      </c>
      <c r="B2265">
        <v>13</v>
      </c>
      <c r="C2265">
        <v>0</v>
      </c>
      <c r="D2265">
        <v>2217</v>
      </c>
      <c r="E2265" t="s">
        <v>311</v>
      </c>
      <c r="F2265" t="s">
        <v>3848</v>
      </c>
      <c r="G2265" t="s">
        <v>311</v>
      </c>
      <c r="H2265" t="s">
        <v>311</v>
      </c>
      <c r="I2265" t="s">
        <v>311</v>
      </c>
      <c r="J2265">
        <v>0</v>
      </c>
    </row>
    <row r="2266" spans="1:10" hidden="1" x14ac:dyDescent="0.35">
      <c r="A2266" t="s">
        <v>17961</v>
      </c>
      <c r="B2266">
        <v>10</v>
      </c>
      <c r="C2266">
        <v>0</v>
      </c>
      <c r="D2266">
        <v>2217</v>
      </c>
      <c r="E2266" t="s">
        <v>311</v>
      </c>
      <c r="F2266" t="s">
        <v>3848</v>
      </c>
      <c r="G2266" t="s">
        <v>311</v>
      </c>
      <c r="H2266" t="s">
        <v>311</v>
      </c>
      <c r="I2266" t="s">
        <v>311</v>
      </c>
      <c r="J2266">
        <v>0</v>
      </c>
    </row>
    <row r="2267" spans="1:10" hidden="1" x14ac:dyDescent="0.35">
      <c r="A2267" t="s">
        <v>17962</v>
      </c>
      <c r="B2267">
        <v>23</v>
      </c>
      <c r="C2267">
        <v>0</v>
      </c>
      <c r="D2267">
        <v>2217</v>
      </c>
      <c r="E2267" t="s">
        <v>311</v>
      </c>
      <c r="F2267" t="s">
        <v>3848</v>
      </c>
      <c r="G2267" t="s">
        <v>311</v>
      </c>
      <c r="H2267" t="s">
        <v>311</v>
      </c>
      <c r="I2267" t="s">
        <v>311</v>
      </c>
      <c r="J2267">
        <v>0</v>
      </c>
    </row>
    <row r="2268" spans="1:10" x14ac:dyDescent="0.35">
      <c r="A2268" t="s">
        <v>17963</v>
      </c>
      <c r="B2268">
        <v>186</v>
      </c>
      <c r="C2268">
        <v>0</v>
      </c>
      <c r="D2268">
        <v>2217</v>
      </c>
      <c r="E2268" t="s">
        <v>311</v>
      </c>
      <c r="F2268" t="s">
        <v>0</v>
      </c>
      <c r="G2268" t="s">
        <v>15177</v>
      </c>
      <c r="H2268" t="s">
        <v>311</v>
      </c>
      <c r="I2268" t="s">
        <v>311</v>
      </c>
      <c r="J2268">
        <v>10</v>
      </c>
    </row>
    <row r="2269" spans="1:10" hidden="1" x14ac:dyDescent="0.35">
      <c r="A2269" t="s">
        <v>17964</v>
      </c>
      <c r="B2269">
        <v>12</v>
      </c>
      <c r="C2269">
        <v>0</v>
      </c>
      <c r="D2269">
        <v>2217</v>
      </c>
      <c r="E2269" t="s">
        <v>311</v>
      </c>
      <c r="F2269" t="s">
        <v>3848</v>
      </c>
      <c r="G2269" t="s">
        <v>311</v>
      </c>
      <c r="H2269" t="s">
        <v>311</v>
      </c>
      <c r="I2269" t="s">
        <v>311</v>
      </c>
      <c r="J2269">
        <v>0</v>
      </c>
    </row>
    <row r="2270" spans="1:10" hidden="1" x14ac:dyDescent="0.35">
      <c r="A2270" t="s">
        <v>17965</v>
      </c>
      <c r="B2270">
        <v>4</v>
      </c>
      <c r="C2270">
        <v>0</v>
      </c>
      <c r="D2270">
        <v>2217</v>
      </c>
      <c r="E2270" t="s">
        <v>311</v>
      </c>
      <c r="F2270" t="s">
        <v>3848</v>
      </c>
      <c r="G2270" t="s">
        <v>311</v>
      </c>
      <c r="H2270" t="s">
        <v>311</v>
      </c>
      <c r="I2270" t="s">
        <v>311</v>
      </c>
      <c r="J2270">
        <v>0</v>
      </c>
    </row>
    <row r="2271" spans="1:10" hidden="1" x14ac:dyDescent="0.35">
      <c r="A2271" t="s">
        <v>17966</v>
      </c>
      <c r="B2271">
        <v>17</v>
      </c>
      <c r="C2271">
        <v>0</v>
      </c>
      <c r="D2271">
        <v>2217</v>
      </c>
      <c r="E2271" t="s">
        <v>311</v>
      </c>
      <c r="F2271" t="s">
        <v>3848</v>
      </c>
      <c r="G2271" t="s">
        <v>311</v>
      </c>
      <c r="H2271" t="s">
        <v>311</v>
      </c>
      <c r="I2271" t="s">
        <v>311</v>
      </c>
      <c r="J2271">
        <v>0</v>
      </c>
    </row>
    <row r="2272" spans="1:10" x14ac:dyDescent="0.35">
      <c r="A2272" t="s">
        <v>17967</v>
      </c>
      <c r="B2272">
        <v>2</v>
      </c>
      <c r="C2272">
        <v>0</v>
      </c>
      <c r="D2272">
        <v>2217</v>
      </c>
      <c r="E2272" t="s">
        <v>311</v>
      </c>
      <c r="F2272" t="s">
        <v>0</v>
      </c>
      <c r="G2272" t="s">
        <v>2077</v>
      </c>
      <c r="H2272" t="s">
        <v>311</v>
      </c>
      <c r="I2272" t="s">
        <v>311</v>
      </c>
      <c r="J2272">
        <v>2</v>
      </c>
    </row>
    <row r="2273" spans="1:10" hidden="1" x14ac:dyDescent="0.35">
      <c r="A2273" t="s">
        <v>17968</v>
      </c>
      <c r="B2273">
        <v>12</v>
      </c>
      <c r="C2273">
        <v>0</v>
      </c>
      <c r="D2273">
        <v>2217</v>
      </c>
      <c r="E2273" t="s">
        <v>311</v>
      </c>
      <c r="F2273" t="s">
        <v>3848</v>
      </c>
      <c r="G2273" t="s">
        <v>311</v>
      </c>
      <c r="H2273" t="s">
        <v>311</v>
      </c>
      <c r="I2273" t="s">
        <v>311</v>
      </c>
      <c r="J2273">
        <v>0</v>
      </c>
    </row>
    <row r="2274" spans="1:10" hidden="1" x14ac:dyDescent="0.35">
      <c r="A2274" t="s">
        <v>17969</v>
      </c>
      <c r="B2274">
        <v>14</v>
      </c>
      <c r="C2274">
        <v>0</v>
      </c>
      <c r="D2274">
        <v>2217</v>
      </c>
      <c r="E2274" t="s">
        <v>311</v>
      </c>
      <c r="F2274" t="s">
        <v>3848</v>
      </c>
      <c r="G2274" t="s">
        <v>311</v>
      </c>
      <c r="H2274" t="s">
        <v>311</v>
      </c>
      <c r="I2274" t="s">
        <v>311</v>
      </c>
      <c r="J2274">
        <v>0</v>
      </c>
    </row>
    <row r="2277" spans="1:10" x14ac:dyDescent="0.35">
      <c r="A2277" t="s">
        <v>1682</v>
      </c>
      <c r="B2277" t="s">
        <v>1683</v>
      </c>
      <c r="C2277" t="s">
        <v>1684</v>
      </c>
      <c r="D2277" t="s">
        <v>1685</v>
      </c>
      <c r="E2277" t="s">
        <v>1686</v>
      </c>
      <c r="F2277" t="s">
        <v>1687</v>
      </c>
      <c r="G2277" t="s">
        <v>1688</v>
      </c>
      <c r="H2277" t="s">
        <v>1689</v>
      </c>
      <c r="I2277" t="s">
        <v>1690</v>
      </c>
      <c r="J2277" t="s">
        <v>1691</v>
      </c>
    </row>
    <row r="2278" spans="1:10" x14ac:dyDescent="0.35">
      <c r="A2278" t="s">
        <v>15347</v>
      </c>
      <c r="B2278">
        <v>1195</v>
      </c>
      <c r="C2278">
        <v>21615</v>
      </c>
      <c r="D2278">
        <v>1</v>
      </c>
      <c r="E2278" t="s">
        <v>319</v>
      </c>
      <c r="F2278" t="s">
        <v>0</v>
      </c>
      <c r="G2278" t="s">
        <v>2051</v>
      </c>
      <c r="H2278">
        <v>9.0180000000000007</v>
      </c>
      <c r="I2278">
        <v>87.34</v>
      </c>
      <c r="J2278">
        <v>259</v>
      </c>
    </row>
    <row r="2279" spans="1:10" x14ac:dyDescent="0.35">
      <c r="A2279" t="s">
        <v>15348</v>
      </c>
      <c r="B2279">
        <v>931</v>
      </c>
      <c r="C2279">
        <v>21353</v>
      </c>
      <c r="D2279">
        <v>2</v>
      </c>
      <c r="E2279" t="s">
        <v>319</v>
      </c>
      <c r="F2279" t="s">
        <v>0</v>
      </c>
      <c r="G2279" t="s">
        <v>2115</v>
      </c>
      <c r="H2279">
        <v>11.208</v>
      </c>
      <c r="I2279">
        <v>96.69</v>
      </c>
      <c r="J2279">
        <v>127</v>
      </c>
    </row>
    <row r="2280" spans="1:10" x14ac:dyDescent="0.35">
      <c r="A2280" t="s">
        <v>15349</v>
      </c>
      <c r="B2280">
        <v>1962</v>
      </c>
      <c r="C2280">
        <v>17893</v>
      </c>
      <c r="D2280">
        <v>3</v>
      </c>
      <c r="E2280" t="s">
        <v>319</v>
      </c>
      <c r="F2280" t="s">
        <v>0</v>
      </c>
      <c r="G2280" t="s">
        <v>1849</v>
      </c>
      <c r="H2280">
        <v>5.2350000000000003</v>
      </c>
      <c r="I2280">
        <v>73.12</v>
      </c>
      <c r="J2280">
        <v>422</v>
      </c>
    </row>
    <row r="2281" spans="1:10" x14ac:dyDescent="0.35">
      <c r="A2281" t="s">
        <v>15350</v>
      </c>
      <c r="B2281">
        <v>473</v>
      </c>
      <c r="C2281">
        <v>15760</v>
      </c>
      <c r="D2281">
        <v>4</v>
      </c>
      <c r="E2281" t="s">
        <v>319</v>
      </c>
      <c r="F2281" t="s">
        <v>0</v>
      </c>
      <c r="G2281" t="s">
        <v>2645</v>
      </c>
      <c r="H2281">
        <v>19.568000000000001</v>
      </c>
      <c r="I2281">
        <v>93.99</v>
      </c>
      <c r="J2281">
        <v>473</v>
      </c>
    </row>
    <row r="2282" spans="1:10" x14ac:dyDescent="0.35">
      <c r="A2282" t="s">
        <v>15351</v>
      </c>
      <c r="B2282">
        <v>2440</v>
      </c>
      <c r="C2282">
        <v>12354</v>
      </c>
      <c r="D2282">
        <v>5</v>
      </c>
      <c r="E2282" t="s">
        <v>312</v>
      </c>
      <c r="F2282" t="s">
        <v>0</v>
      </c>
      <c r="G2282" t="s">
        <v>15352</v>
      </c>
      <c r="H2282">
        <v>2.488</v>
      </c>
      <c r="I2282">
        <v>37.049999999999997</v>
      </c>
      <c r="J2282">
        <v>852</v>
      </c>
    </row>
    <row r="2283" spans="1:10" x14ac:dyDescent="0.35">
      <c r="A2283" t="s">
        <v>15353</v>
      </c>
      <c r="B2283">
        <v>635</v>
      </c>
      <c r="C2283">
        <v>12118</v>
      </c>
      <c r="D2283">
        <v>6</v>
      </c>
      <c r="E2283" t="s">
        <v>319</v>
      </c>
      <c r="F2283" t="s">
        <v>0</v>
      </c>
      <c r="G2283" t="s">
        <v>1751</v>
      </c>
      <c r="H2283">
        <v>13.391</v>
      </c>
      <c r="I2283">
        <v>88.92</v>
      </c>
      <c r="J2283">
        <v>635</v>
      </c>
    </row>
    <row r="2284" spans="1:10" x14ac:dyDescent="0.35">
      <c r="A2284" t="s">
        <v>15354</v>
      </c>
      <c r="B2284">
        <v>2473</v>
      </c>
      <c r="C2284">
        <v>11019</v>
      </c>
      <c r="D2284">
        <v>7</v>
      </c>
      <c r="E2284" t="s">
        <v>312</v>
      </c>
      <c r="F2284" t="s">
        <v>0</v>
      </c>
      <c r="G2284" t="s">
        <v>2073</v>
      </c>
      <c r="H2284">
        <v>2.323</v>
      </c>
      <c r="I2284">
        <v>28.82</v>
      </c>
      <c r="J2284">
        <v>282</v>
      </c>
    </row>
    <row r="2285" spans="1:10" x14ac:dyDescent="0.35">
      <c r="A2285" t="s">
        <v>15355</v>
      </c>
      <c r="B2285">
        <v>645</v>
      </c>
      <c r="C2285">
        <v>9131</v>
      </c>
      <c r="D2285">
        <v>8</v>
      </c>
      <c r="E2285" t="s">
        <v>328</v>
      </c>
      <c r="F2285" t="s">
        <v>0</v>
      </c>
      <c r="G2285" t="s">
        <v>2131</v>
      </c>
      <c r="H2285">
        <v>7.5780000000000003</v>
      </c>
      <c r="I2285">
        <v>74.56</v>
      </c>
      <c r="J2285">
        <v>168</v>
      </c>
    </row>
    <row r="2286" spans="1:10" x14ac:dyDescent="0.35">
      <c r="A2286" t="s">
        <v>15356</v>
      </c>
      <c r="B2286">
        <v>1263</v>
      </c>
      <c r="C2286">
        <v>8736</v>
      </c>
      <c r="D2286">
        <v>9</v>
      </c>
      <c r="E2286" t="s">
        <v>312</v>
      </c>
      <c r="F2286" t="s">
        <v>0</v>
      </c>
      <c r="G2286" t="s">
        <v>1693</v>
      </c>
      <c r="H2286">
        <v>3.4750000000000001</v>
      </c>
      <c r="I2286">
        <v>46.06</v>
      </c>
      <c r="J2286">
        <v>101</v>
      </c>
    </row>
    <row r="2287" spans="1:10" x14ac:dyDescent="0.35">
      <c r="A2287" t="s">
        <v>15357</v>
      </c>
      <c r="B2287">
        <v>1719</v>
      </c>
      <c r="C2287">
        <v>8579</v>
      </c>
      <c r="D2287">
        <v>10</v>
      </c>
      <c r="E2287" t="s">
        <v>312</v>
      </c>
      <c r="F2287" t="s">
        <v>0</v>
      </c>
      <c r="G2287" t="s">
        <v>1718</v>
      </c>
      <c r="H2287">
        <v>2.9020000000000001</v>
      </c>
      <c r="I2287">
        <v>35.880000000000003</v>
      </c>
      <c r="J2287">
        <v>39</v>
      </c>
    </row>
    <row r="2288" spans="1:10" x14ac:dyDescent="0.35">
      <c r="A2288" t="s">
        <v>15358</v>
      </c>
      <c r="B2288">
        <v>667</v>
      </c>
      <c r="C2288">
        <v>8536</v>
      </c>
      <c r="D2288">
        <v>11</v>
      </c>
      <c r="E2288" t="s">
        <v>319</v>
      </c>
      <c r="F2288" t="s">
        <v>0</v>
      </c>
      <c r="G2288" t="s">
        <v>15359</v>
      </c>
      <c r="H2288">
        <v>6.3550000000000004</v>
      </c>
      <c r="I2288">
        <v>77.16</v>
      </c>
      <c r="J2288">
        <v>665</v>
      </c>
    </row>
    <row r="2289" spans="1:10" x14ac:dyDescent="0.35">
      <c r="A2289" t="s">
        <v>15360</v>
      </c>
      <c r="B2289">
        <v>1071</v>
      </c>
      <c r="C2289">
        <v>8020</v>
      </c>
      <c r="D2289">
        <v>12</v>
      </c>
      <c r="E2289" t="s">
        <v>328</v>
      </c>
      <c r="F2289" t="s">
        <v>0</v>
      </c>
      <c r="G2289" t="s">
        <v>15361</v>
      </c>
      <c r="H2289">
        <v>4.5259999999999998</v>
      </c>
      <c r="I2289">
        <v>56.52</v>
      </c>
      <c r="J2289">
        <v>1060</v>
      </c>
    </row>
    <row r="2290" spans="1:10" x14ac:dyDescent="0.35">
      <c r="A2290" t="s">
        <v>15362</v>
      </c>
      <c r="B2290">
        <v>1540</v>
      </c>
      <c r="C2290">
        <v>7701</v>
      </c>
      <c r="D2290">
        <v>13</v>
      </c>
      <c r="E2290" t="s">
        <v>328</v>
      </c>
      <c r="F2290" t="s">
        <v>0</v>
      </c>
      <c r="G2290" t="s">
        <v>3704</v>
      </c>
      <c r="H2290">
        <v>2.4390000000000001</v>
      </c>
      <c r="I2290">
        <v>66.42</v>
      </c>
      <c r="J2290">
        <v>546</v>
      </c>
    </row>
    <row r="2291" spans="1:10" x14ac:dyDescent="0.35">
      <c r="A2291" t="s">
        <v>15363</v>
      </c>
      <c r="B2291">
        <v>533</v>
      </c>
      <c r="C2291">
        <v>7551</v>
      </c>
      <c r="D2291">
        <v>14</v>
      </c>
      <c r="E2291" t="s">
        <v>319</v>
      </c>
      <c r="F2291" t="s">
        <v>0</v>
      </c>
      <c r="G2291" t="s">
        <v>6100</v>
      </c>
      <c r="H2291">
        <v>7.7229999999999999</v>
      </c>
      <c r="I2291">
        <v>78.040000000000006</v>
      </c>
      <c r="J2291">
        <v>532</v>
      </c>
    </row>
    <row r="2292" spans="1:10" x14ac:dyDescent="0.35">
      <c r="A2292" t="s">
        <v>15364</v>
      </c>
      <c r="B2292">
        <v>937</v>
      </c>
      <c r="C2292">
        <v>7060</v>
      </c>
      <c r="D2292">
        <v>15</v>
      </c>
      <c r="E2292" t="s">
        <v>328</v>
      </c>
      <c r="F2292" t="s">
        <v>0</v>
      </c>
      <c r="G2292" t="s">
        <v>8032</v>
      </c>
      <c r="H2292">
        <v>3.5310000000000001</v>
      </c>
      <c r="I2292">
        <v>55.51</v>
      </c>
      <c r="J2292">
        <v>110</v>
      </c>
    </row>
    <row r="2293" spans="1:10" x14ac:dyDescent="0.35">
      <c r="A2293" t="s">
        <v>15365</v>
      </c>
      <c r="B2293">
        <v>384</v>
      </c>
      <c r="C2293">
        <v>6597</v>
      </c>
      <c r="D2293">
        <v>16</v>
      </c>
      <c r="E2293" t="s">
        <v>319</v>
      </c>
      <c r="F2293" t="s">
        <v>0</v>
      </c>
      <c r="G2293" t="s">
        <v>15366</v>
      </c>
      <c r="H2293">
        <v>9.4700000000000006</v>
      </c>
      <c r="I2293">
        <v>85.96</v>
      </c>
      <c r="J2293">
        <v>139</v>
      </c>
    </row>
    <row r="2294" spans="1:10" x14ac:dyDescent="0.35">
      <c r="A2294" t="s">
        <v>15367</v>
      </c>
      <c r="B2294">
        <v>696</v>
      </c>
      <c r="C2294">
        <v>5838</v>
      </c>
      <c r="D2294">
        <v>17</v>
      </c>
      <c r="E2294" t="s">
        <v>319</v>
      </c>
      <c r="F2294" t="s">
        <v>0</v>
      </c>
      <c r="G2294" t="s">
        <v>15368</v>
      </c>
      <c r="H2294">
        <v>3.53</v>
      </c>
      <c r="I2294">
        <v>78.33</v>
      </c>
      <c r="J2294">
        <v>329</v>
      </c>
    </row>
    <row r="2295" spans="1:10" x14ac:dyDescent="0.35">
      <c r="A2295" t="s">
        <v>15369</v>
      </c>
      <c r="B2295">
        <v>778</v>
      </c>
      <c r="C2295">
        <v>5827</v>
      </c>
      <c r="D2295">
        <v>18</v>
      </c>
      <c r="E2295" t="s">
        <v>328</v>
      </c>
      <c r="F2295" t="s">
        <v>0</v>
      </c>
      <c r="G2295" t="s">
        <v>2838</v>
      </c>
      <c r="H2295">
        <v>3.9430000000000001</v>
      </c>
      <c r="I2295">
        <v>69.540000000000006</v>
      </c>
      <c r="J2295">
        <v>323</v>
      </c>
    </row>
    <row r="2296" spans="1:10" x14ac:dyDescent="0.35">
      <c r="A2296" t="s">
        <v>15370</v>
      </c>
      <c r="B2296">
        <v>779</v>
      </c>
      <c r="C2296">
        <v>5734</v>
      </c>
      <c r="D2296">
        <v>19</v>
      </c>
      <c r="E2296" t="s">
        <v>319</v>
      </c>
      <c r="F2296" t="s">
        <v>0</v>
      </c>
      <c r="G2296" t="s">
        <v>7917</v>
      </c>
      <c r="H2296">
        <v>3.5070000000000001</v>
      </c>
      <c r="I2296">
        <v>86.54</v>
      </c>
      <c r="J2296">
        <v>30</v>
      </c>
    </row>
    <row r="2297" spans="1:10" x14ac:dyDescent="0.35">
      <c r="A2297" t="s">
        <v>15371</v>
      </c>
      <c r="B2297">
        <v>772</v>
      </c>
      <c r="C2297">
        <v>5404</v>
      </c>
      <c r="D2297">
        <v>20</v>
      </c>
      <c r="E2297" t="s">
        <v>328</v>
      </c>
      <c r="F2297" t="s">
        <v>0</v>
      </c>
      <c r="G2297" t="s">
        <v>15372</v>
      </c>
      <c r="H2297">
        <v>3.5139999999999998</v>
      </c>
      <c r="I2297">
        <v>48.98</v>
      </c>
      <c r="J2297">
        <v>306</v>
      </c>
    </row>
    <row r="2298" spans="1:10" x14ac:dyDescent="0.35">
      <c r="A2298" t="s">
        <v>15373</v>
      </c>
      <c r="B2298">
        <v>578</v>
      </c>
      <c r="C2298">
        <v>5394</v>
      </c>
      <c r="D2298">
        <v>21</v>
      </c>
      <c r="E2298" t="s">
        <v>328</v>
      </c>
      <c r="F2298" t="s">
        <v>0</v>
      </c>
      <c r="G2298" t="s">
        <v>1751</v>
      </c>
      <c r="H2298">
        <v>5.173</v>
      </c>
      <c r="I2298">
        <v>54.38</v>
      </c>
      <c r="J2298">
        <v>578</v>
      </c>
    </row>
    <row r="2299" spans="1:10" x14ac:dyDescent="0.35">
      <c r="A2299" t="s">
        <v>15374</v>
      </c>
      <c r="B2299">
        <v>636</v>
      </c>
      <c r="C2299">
        <v>5325</v>
      </c>
      <c r="D2299">
        <v>22</v>
      </c>
      <c r="E2299" t="s">
        <v>319</v>
      </c>
      <c r="F2299" t="s">
        <v>0</v>
      </c>
      <c r="G2299" t="s">
        <v>15375</v>
      </c>
      <c r="H2299">
        <v>4.1779999999999999</v>
      </c>
      <c r="I2299">
        <v>74.19</v>
      </c>
      <c r="J2299">
        <v>72</v>
      </c>
    </row>
    <row r="2300" spans="1:10" x14ac:dyDescent="0.35">
      <c r="A2300" t="s">
        <v>15376</v>
      </c>
      <c r="B2300">
        <v>237</v>
      </c>
      <c r="C2300">
        <v>5264</v>
      </c>
      <c r="D2300">
        <v>23</v>
      </c>
      <c r="E2300" t="s">
        <v>319</v>
      </c>
      <c r="F2300" t="s">
        <v>0</v>
      </c>
      <c r="G2300" t="s">
        <v>1693</v>
      </c>
      <c r="H2300">
        <v>11.75</v>
      </c>
      <c r="I2300">
        <v>93.37</v>
      </c>
      <c r="J2300">
        <v>55</v>
      </c>
    </row>
    <row r="2301" spans="1:10" x14ac:dyDescent="0.35">
      <c r="A2301" t="s">
        <v>15377</v>
      </c>
      <c r="B2301">
        <v>739</v>
      </c>
      <c r="C2301">
        <v>5185</v>
      </c>
      <c r="D2301">
        <v>24</v>
      </c>
      <c r="E2301" t="s">
        <v>328</v>
      </c>
      <c r="F2301" t="s">
        <v>0</v>
      </c>
      <c r="G2301" t="s">
        <v>15378</v>
      </c>
      <c r="H2301">
        <v>3.3380000000000001</v>
      </c>
      <c r="I2301">
        <v>58.26</v>
      </c>
      <c r="J2301">
        <v>51</v>
      </c>
    </row>
    <row r="2302" spans="1:10" x14ac:dyDescent="0.35">
      <c r="A2302" t="s">
        <v>15379</v>
      </c>
      <c r="B2302">
        <v>3626</v>
      </c>
      <c r="C2302">
        <v>5062</v>
      </c>
      <c r="D2302">
        <v>25</v>
      </c>
      <c r="E2302" t="s">
        <v>334</v>
      </c>
      <c r="F2302" t="s">
        <v>0</v>
      </c>
      <c r="G2302" t="s">
        <v>2135</v>
      </c>
      <c r="H2302">
        <v>0.61</v>
      </c>
      <c r="I2302">
        <v>0.86</v>
      </c>
      <c r="J2302">
        <v>3623</v>
      </c>
    </row>
    <row r="2303" spans="1:10" x14ac:dyDescent="0.35">
      <c r="A2303" t="s">
        <v>15380</v>
      </c>
      <c r="B2303">
        <v>297</v>
      </c>
      <c r="C2303">
        <v>5007</v>
      </c>
      <c r="D2303">
        <v>26</v>
      </c>
      <c r="E2303" t="s">
        <v>319</v>
      </c>
      <c r="F2303" t="s">
        <v>0</v>
      </c>
      <c r="G2303" t="s">
        <v>7029</v>
      </c>
      <c r="H2303">
        <v>9.4339999999999993</v>
      </c>
      <c r="I2303">
        <v>85.4</v>
      </c>
      <c r="J2303">
        <v>297</v>
      </c>
    </row>
    <row r="2304" spans="1:10" x14ac:dyDescent="0.35">
      <c r="A2304" t="s">
        <v>15381</v>
      </c>
      <c r="B2304">
        <v>403</v>
      </c>
      <c r="C2304">
        <v>4773</v>
      </c>
      <c r="D2304">
        <v>27</v>
      </c>
      <c r="E2304" t="s">
        <v>328</v>
      </c>
      <c r="F2304" t="s">
        <v>0</v>
      </c>
      <c r="G2304" t="s">
        <v>3375</v>
      </c>
      <c r="H2304">
        <v>6.0259999999999998</v>
      </c>
      <c r="I2304">
        <v>68.36</v>
      </c>
      <c r="J2304">
        <v>168</v>
      </c>
    </row>
    <row r="2305" spans="1:10" x14ac:dyDescent="0.35">
      <c r="A2305" t="s">
        <v>15382</v>
      </c>
      <c r="B2305">
        <v>902</v>
      </c>
      <c r="C2305">
        <v>4768</v>
      </c>
      <c r="D2305">
        <v>28</v>
      </c>
      <c r="E2305" t="s">
        <v>312</v>
      </c>
      <c r="F2305" t="s">
        <v>0</v>
      </c>
      <c r="G2305" t="s">
        <v>3331</v>
      </c>
      <c r="H2305">
        <v>2.1019999999999999</v>
      </c>
      <c r="I2305">
        <v>31.54</v>
      </c>
      <c r="J2305">
        <v>171</v>
      </c>
    </row>
    <row r="2306" spans="1:10" x14ac:dyDescent="0.35">
      <c r="A2306" t="s">
        <v>15383</v>
      </c>
      <c r="B2306">
        <v>609</v>
      </c>
      <c r="C2306">
        <v>4664</v>
      </c>
      <c r="D2306">
        <v>29</v>
      </c>
      <c r="E2306" t="s">
        <v>319</v>
      </c>
      <c r="F2306" t="s">
        <v>0</v>
      </c>
      <c r="G2306" t="s">
        <v>3026</v>
      </c>
      <c r="H2306">
        <v>4.0170000000000003</v>
      </c>
      <c r="I2306">
        <v>82.96</v>
      </c>
      <c r="J2306">
        <v>273</v>
      </c>
    </row>
    <row r="2307" spans="1:10" x14ac:dyDescent="0.35">
      <c r="A2307" t="s">
        <v>15384</v>
      </c>
      <c r="B2307">
        <v>994</v>
      </c>
      <c r="C2307">
        <v>4658</v>
      </c>
      <c r="D2307">
        <v>30</v>
      </c>
      <c r="E2307" t="s">
        <v>312</v>
      </c>
      <c r="F2307" t="s">
        <v>0</v>
      </c>
      <c r="G2307" t="s">
        <v>3823</v>
      </c>
      <c r="H2307">
        <v>2.7309999999999999</v>
      </c>
      <c r="I2307">
        <v>37.229999999999997</v>
      </c>
      <c r="J2307">
        <v>34</v>
      </c>
    </row>
    <row r="2308" spans="1:10" x14ac:dyDescent="0.35">
      <c r="A2308" t="s">
        <v>15385</v>
      </c>
      <c r="B2308">
        <v>693</v>
      </c>
      <c r="C2308">
        <v>4583</v>
      </c>
      <c r="D2308">
        <v>31</v>
      </c>
      <c r="E2308" t="s">
        <v>328</v>
      </c>
      <c r="F2308" t="s">
        <v>0</v>
      </c>
      <c r="G2308" t="s">
        <v>15386</v>
      </c>
      <c r="H2308">
        <v>3.5009999999999999</v>
      </c>
      <c r="I2308">
        <v>69.25</v>
      </c>
      <c r="J2308">
        <v>161</v>
      </c>
    </row>
    <row r="2309" spans="1:10" x14ac:dyDescent="0.35">
      <c r="A2309" t="s">
        <v>15387</v>
      </c>
      <c r="B2309">
        <v>1447</v>
      </c>
      <c r="C2309">
        <v>4577</v>
      </c>
      <c r="D2309">
        <v>32</v>
      </c>
      <c r="E2309" t="s">
        <v>312</v>
      </c>
      <c r="F2309" t="s">
        <v>0</v>
      </c>
      <c r="G2309" t="s">
        <v>2657</v>
      </c>
      <c r="H2309">
        <v>2.996</v>
      </c>
      <c r="I2309">
        <v>29.51</v>
      </c>
      <c r="J2309">
        <v>260</v>
      </c>
    </row>
    <row r="2310" spans="1:10" x14ac:dyDescent="0.35">
      <c r="A2310" t="s">
        <v>15388</v>
      </c>
      <c r="B2310">
        <v>385</v>
      </c>
      <c r="C2310">
        <v>4353</v>
      </c>
      <c r="D2310">
        <v>33</v>
      </c>
      <c r="E2310" t="s">
        <v>328</v>
      </c>
      <c r="F2310" t="s">
        <v>0</v>
      </c>
      <c r="G2310" t="s">
        <v>1693</v>
      </c>
      <c r="H2310">
        <v>4.9969999999999999</v>
      </c>
      <c r="I2310">
        <v>68.28</v>
      </c>
      <c r="J2310">
        <v>21</v>
      </c>
    </row>
    <row r="2311" spans="1:10" x14ac:dyDescent="0.35">
      <c r="A2311" t="s">
        <v>15389</v>
      </c>
      <c r="B2311">
        <v>651</v>
      </c>
      <c r="C2311">
        <v>4348</v>
      </c>
      <c r="D2311">
        <v>34</v>
      </c>
      <c r="E2311" t="s">
        <v>319</v>
      </c>
      <c r="F2311" t="s">
        <v>0</v>
      </c>
      <c r="G2311" t="s">
        <v>15390</v>
      </c>
      <c r="H2311">
        <v>4.859</v>
      </c>
      <c r="I2311">
        <v>75.87</v>
      </c>
      <c r="J2311">
        <v>75</v>
      </c>
    </row>
    <row r="2312" spans="1:10" x14ac:dyDescent="0.35">
      <c r="A2312" t="s">
        <v>15391</v>
      </c>
      <c r="B2312">
        <v>817</v>
      </c>
      <c r="C2312">
        <v>4347</v>
      </c>
      <c r="D2312">
        <v>35</v>
      </c>
      <c r="E2312" t="s">
        <v>312</v>
      </c>
      <c r="F2312" t="s">
        <v>0</v>
      </c>
      <c r="G2312" t="s">
        <v>2023</v>
      </c>
      <c r="H2312">
        <v>2.7989999999999999</v>
      </c>
      <c r="I2312">
        <v>43.66</v>
      </c>
      <c r="J2312">
        <v>49</v>
      </c>
    </row>
    <row r="2313" spans="1:10" x14ac:dyDescent="0.35">
      <c r="A2313" t="s">
        <v>15392</v>
      </c>
      <c r="B2313">
        <v>419</v>
      </c>
      <c r="C2313">
        <v>4266</v>
      </c>
      <c r="D2313">
        <v>36</v>
      </c>
      <c r="E2313" t="s">
        <v>319</v>
      </c>
      <c r="F2313" t="s">
        <v>0</v>
      </c>
      <c r="G2313" t="s">
        <v>2178</v>
      </c>
      <c r="H2313">
        <v>4.3639999999999999</v>
      </c>
      <c r="I2313">
        <v>79.349999999999994</v>
      </c>
      <c r="J2313">
        <v>10</v>
      </c>
    </row>
    <row r="2314" spans="1:10" x14ac:dyDescent="0.35">
      <c r="A2314" t="s">
        <v>15393</v>
      </c>
      <c r="B2314">
        <v>352</v>
      </c>
      <c r="C2314">
        <v>4255</v>
      </c>
      <c r="D2314">
        <v>37</v>
      </c>
      <c r="E2314" t="s">
        <v>319</v>
      </c>
      <c r="F2314" t="s">
        <v>0</v>
      </c>
      <c r="G2314" t="s">
        <v>13435</v>
      </c>
      <c r="H2314">
        <v>5.7560000000000002</v>
      </c>
      <c r="I2314">
        <v>76.31</v>
      </c>
      <c r="J2314">
        <v>351</v>
      </c>
    </row>
    <row r="2315" spans="1:10" x14ac:dyDescent="0.35">
      <c r="A2315" t="s">
        <v>15394</v>
      </c>
      <c r="B2315">
        <v>592</v>
      </c>
      <c r="C2315">
        <v>4213</v>
      </c>
      <c r="D2315">
        <v>38</v>
      </c>
      <c r="E2315" t="s">
        <v>328</v>
      </c>
      <c r="F2315" t="s">
        <v>0</v>
      </c>
      <c r="G2315" t="s">
        <v>6729</v>
      </c>
      <c r="H2315">
        <v>3.556</v>
      </c>
      <c r="I2315">
        <v>59.61</v>
      </c>
      <c r="J2315">
        <v>62</v>
      </c>
    </row>
    <row r="2316" spans="1:10" x14ac:dyDescent="0.35">
      <c r="A2316" t="s">
        <v>15395</v>
      </c>
      <c r="B2316">
        <v>768</v>
      </c>
      <c r="C2316">
        <v>4133</v>
      </c>
      <c r="D2316">
        <v>39</v>
      </c>
      <c r="E2316" t="s">
        <v>319</v>
      </c>
      <c r="F2316" t="s">
        <v>0</v>
      </c>
      <c r="G2316" t="s">
        <v>7137</v>
      </c>
      <c r="H2316">
        <v>4.2770000000000001</v>
      </c>
      <c r="I2316">
        <v>80.22</v>
      </c>
      <c r="J2316">
        <v>187</v>
      </c>
    </row>
    <row r="2317" spans="1:10" x14ac:dyDescent="0.35">
      <c r="A2317" t="s">
        <v>15396</v>
      </c>
      <c r="B2317">
        <v>352</v>
      </c>
      <c r="C2317">
        <v>4100</v>
      </c>
      <c r="D2317">
        <v>40</v>
      </c>
      <c r="E2317" t="s">
        <v>319</v>
      </c>
      <c r="F2317" t="s">
        <v>0</v>
      </c>
      <c r="G2317" t="s">
        <v>2881</v>
      </c>
      <c r="H2317">
        <v>6.8460000000000001</v>
      </c>
      <c r="I2317">
        <v>78.98</v>
      </c>
      <c r="J2317">
        <v>181</v>
      </c>
    </row>
    <row r="2318" spans="1:10" x14ac:dyDescent="0.35">
      <c r="A2318" t="s">
        <v>10735</v>
      </c>
      <c r="B2318">
        <v>425</v>
      </c>
      <c r="C2318">
        <v>4095</v>
      </c>
      <c r="D2318">
        <v>41</v>
      </c>
      <c r="E2318" t="s">
        <v>328</v>
      </c>
      <c r="F2318" t="s">
        <v>0</v>
      </c>
      <c r="G2318" t="s">
        <v>1904</v>
      </c>
      <c r="H2318">
        <v>4.7830000000000004</v>
      </c>
      <c r="I2318">
        <v>65.92</v>
      </c>
      <c r="J2318">
        <v>12</v>
      </c>
    </row>
    <row r="2319" spans="1:10" x14ac:dyDescent="0.35">
      <c r="A2319" t="s">
        <v>15397</v>
      </c>
      <c r="B2319">
        <v>750</v>
      </c>
      <c r="C2319">
        <v>4001</v>
      </c>
      <c r="D2319">
        <v>42</v>
      </c>
      <c r="E2319" t="s">
        <v>328</v>
      </c>
      <c r="F2319" t="s">
        <v>0</v>
      </c>
      <c r="G2319" t="s">
        <v>1958</v>
      </c>
      <c r="H2319">
        <v>3.23</v>
      </c>
      <c r="I2319">
        <v>62.5</v>
      </c>
      <c r="J2319">
        <v>179</v>
      </c>
    </row>
    <row r="2320" spans="1:10" x14ac:dyDescent="0.35">
      <c r="A2320" t="s">
        <v>15398</v>
      </c>
      <c r="B2320">
        <v>752</v>
      </c>
      <c r="C2320">
        <v>4000</v>
      </c>
      <c r="D2320">
        <v>43</v>
      </c>
      <c r="E2320" t="s">
        <v>328</v>
      </c>
      <c r="F2320" t="s">
        <v>0</v>
      </c>
      <c r="G2320" t="s">
        <v>2202</v>
      </c>
      <c r="H2320">
        <v>3.7280000000000002</v>
      </c>
      <c r="I2320">
        <v>63.11</v>
      </c>
      <c r="J2320">
        <v>102</v>
      </c>
    </row>
    <row r="2321" spans="1:10" x14ac:dyDescent="0.35">
      <c r="A2321" t="s">
        <v>15399</v>
      </c>
      <c r="B2321">
        <v>738</v>
      </c>
      <c r="C2321">
        <v>3973</v>
      </c>
      <c r="D2321">
        <v>44</v>
      </c>
      <c r="E2321" t="s">
        <v>311</v>
      </c>
      <c r="F2321" t="s">
        <v>0</v>
      </c>
      <c r="G2321" t="s">
        <v>1798</v>
      </c>
      <c r="I2321" t="s">
        <v>311</v>
      </c>
      <c r="J2321">
        <v>9</v>
      </c>
    </row>
    <row r="2322" spans="1:10" x14ac:dyDescent="0.35">
      <c r="A2322" t="s">
        <v>15400</v>
      </c>
      <c r="B2322">
        <v>514</v>
      </c>
      <c r="C2322">
        <v>3966</v>
      </c>
      <c r="D2322">
        <v>45</v>
      </c>
      <c r="E2322" t="s">
        <v>328</v>
      </c>
      <c r="F2322" t="s">
        <v>0</v>
      </c>
      <c r="G2322" t="s">
        <v>1711</v>
      </c>
      <c r="H2322">
        <v>3.8050000000000002</v>
      </c>
      <c r="I2322">
        <v>59.95</v>
      </c>
      <c r="J2322">
        <v>60</v>
      </c>
    </row>
    <row r="2323" spans="1:10" x14ac:dyDescent="0.35">
      <c r="A2323" t="s">
        <v>15401</v>
      </c>
      <c r="B2323">
        <v>447</v>
      </c>
      <c r="C2323">
        <v>3916</v>
      </c>
      <c r="D2323">
        <v>46</v>
      </c>
      <c r="E2323" t="s">
        <v>319</v>
      </c>
      <c r="F2323" t="s">
        <v>0</v>
      </c>
      <c r="G2323" t="s">
        <v>15402</v>
      </c>
      <c r="H2323">
        <v>5.0540000000000003</v>
      </c>
      <c r="I2323">
        <v>89.47</v>
      </c>
      <c r="J2323">
        <v>151</v>
      </c>
    </row>
    <row r="2324" spans="1:10" x14ac:dyDescent="0.35">
      <c r="A2324" t="s">
        <v>15403</v>
      </c>
      <c r="B2324">
        <v>478</v>
      </c>
      <c r="C2324">
        <v>3891</v>
      </c>
      <c r="D2324">
        <v>47</v>
      </c>
      <c r="E2324" t="s">
        <v>319</v>
      </c>
      <c r="F2324" t="s">
        <v>0</v>
      </c>
      <c r="G2324" t="s">
        <v>3026</v>
      </c>
      <c r="H2324">
        <v>4.9649999999999999</v>
      </c>
      <c r="I2324">
        <v>90.45</v>
      </c>
      <c r="J2324">
        <v>65</v>
      </c>
    </row>
    <row r="2325" spans="1:10" x14ac:dyDescent="0.35">
      <c r="A2325" t="s">
        <v>15404</v>
      </c>
      <c r="B2325">
        <v>437</v>
      </c>
      <c r="C2325">
        <v>3867</v>
      </c>
      <c r="D2325">
        <v>48</v>
      </c>
      <c r="E2325" t="s">
        <v>319</v>
      </c>
      <c r="F2325" t="s">
        <v>0</v>
      </c>
      <c r="G2325" t="s">
        <v>7762</v>
      </c>
      <c r="H2325">
        <v>4.5949999999999998</v>
      </c>
      <c r="I2325">
        <v>77.66</v>
      </c>
      <c r="J2325">
        <v>259</v>
      </c>
    </row>
    <row r="2326" spans="1:10" x14ac:dyDescent="0.35">
      <c r="A2326" t="s">
        <v>15405</v>
      </c>
      <c r="B2326">
        <v>488</v>
      </c>
      <c r="C2326">
        <v>3836</v>
      </c>
      <c r="D2326">
        <v>49</v>
      </c>
      <c r="E2326" t="s">
        <v>319</v>
      </c>
      <c r="F2326" t="s">
        <v>0</v>
      </c>
      <c r="G2326" t="s">
        <v>3628</v>
      </c>
      <c r="H2326">
        <v>4.3689999999999998</v>
      </c>
      <c r="I2326">
        <v>91.6</v>
      </c>
      <c r="J2326">
        <v>381</v>
      </c>
    </row>
    <row r="2327" spans="1:10" x14ac:dyDescent="0.35">
      <c r="A2327" t="s">
        <v>15406</v>
      </c>
      <c r="B2327">
        <v>416</v>
      </c>
      <c r="C2327">
        <v>3814</v>
      </c>
      <c r="D2327">
        <v>50</v>
      </c>
      <c r="E2327" t="s">
        <v>328</v>
      </c>
      <c r="F2327" t="s">
        <v>0</v>
      </c>
      <c r="G2327" t="s">
        <v>1789</v>
      </c>
      <c r="H2327">
        <v>4.766</v>
      </c>
      <c r="I2327">
        <v>59.63</v>
      </c>
      <c r="J2327">
        <v>416</v>
      </c>
    </row>
    <row r="2328" spans="1:10" x14ac:dyDescent="0.35">
      <c r="A2328" t="s">
        <v>15407</v>
      </c>
      <c r="B2328">
        <v>108</v>
      </c>
      <c r="C2328">
        <v>3749</v>
      </c>
      <c r="D2328">
        <v>51</v>
      </c>
      <c r="E2328" t="s">
        <v>319</v>
      </c>
      <c r="F2328" t="s">
        <v>0</v>
      </c>
      <c r="G2328" t="s">
        <v>2592</v>
      </c>
      <c r="H2328">
        <v>10.568</v>
      </c>
      <c r="I2328">
        <v>94.9</v>
      </c>
      <c r="J2328">
        <v>56</v>
      </c>
    </row>
    <row r="2329" spans="1:10" x14ac:dyDescent="0.35">
      <c r="A2329" t="s">
        <v>15408</v>
      </c>
      <c r="B2329">
        <v>980</v>
      </c>
      <c r="C2329">
        <v>3728</v>
      </c>
      <c r="D2329">
        <v>52</v>
      </c>
      <c r="E2329" t="s">
        <v>312</v>
      </c>
      <c r="F2329" t="s">
        <v>0</v>
      </c>
      <c r="G2329" t="s">
        <v>2053</v>
      </c>
      <c r="H2329">
        <v>1.9159999999999999</v>
      </c>
      <c r="I2329">
        <v>46.57</v>
      </c>
      <c r="J2329">
        <v>225</v>
      </c>
    </row>
    <row r="2330" spans="1:10" x14ac:dyDescent="0.35">
      <c r="A2330" t="s">
        <v>15409</v>
      </c>
      <c r="B2330">
        <v>501</v>
      </c>
      <c r="C2330">
        <v>3687</v>
      </c>
      <c r="D2330">
        <v>53</v>
      </c>
      <c r="E2330" t="s">
        <v>328</v>
      </c>
      <c r="F2330" t="s">
        <v>0</v>
      </c>
      <c r="G2330" t="s">
        <v>15410</v>
      </c>
      <c r="H2330">
        <v>3.45</v>
      </c>
      <c r="I2330">
        <v>52.42</v>
      </c>
      <c r="J2330">
        <v>38</v>
      </c>
    </row>
    <row r="2331" spans="1:10" x14ac:dyDescent="0.35">
      <c r="A2331" t="s">
        <v>15411</v>
      </c>
      <c r="B2331">
        <v>239</v>
      </c>
      <c r="C2331">
        <v>3607</v>
      </c>
      <c r="D2331">
        <v>54</v>
      </c>
      <c r="E2331" t="s">
        <v>319</v>
      </c>
      <c r="F2331" t="s">
        <v>0</v>
      </c>
      <c r="G2331" t="s">
        <v>2131</v>
      </c>
      <c r="H2331">
        <v>11.355</v>
      </c>
      <c r="I2331">
        <v>93.86</v>
      </c>
      <c r="J2331">
        <v>99</v>
      </c>
    </row>
    <row r="2332" spans="1:10" x14ac:dyDescent="0.35">
      <c r="A2332" t="s">
        <v>15412</v>
      </c>
      <c r="B2332">
        <v>465</v>
      </c>
      <c r="C2332">
        <v>3603</v>
      </c>
      <c r="D2332">
        <v>55</v>
      </c>
      <c r="E2332" t="s">
        <v>328</v>
      </c>
      <c r="F2332" t="s">
        <v>0</v>
      </c>
      <c r="G2332" t="s">
        <v>2838</v>
      </c>
      <c r="H2332">
        <v>3.98</v>
      </c>
      <c r="I2332">
        <v>72.989999999999995</v>
      </c>
      <c r="J2332">
        <v>159</v>
      </c>
    </row>
    <row r="2333" spans="1:10" x14ac:dyDescent="0.35">
      <c r="A2333" t="s">
        <v>15413</v>
      </c>
      <c r="B2333">
        <v>275</v>
      </c>
      <c r="C2333">
        <v>3595</v>
      </c>
      <c r="D2333">
        <v>56</v>
      </c>
      <c r="E2333" t="s">
        <v>319</v>
      </c>
      <c r="F2333" t="s">
        <v>0</v>
      </c>
      <c r="G2333" t="s">
        <v>1876</v>
      </c>
      <c r="H2333">
        <v>8.1289999999999996</v>
      </c>
      <c r="I2333">
        <v>92.29</v>
      </c>
      <c r="J2333">
        <v>90</v>
      </c>
    </row>
    <row r="2334" spans="1:10" x14ac:dyDescent="0.35">
      <c r="A2334" t="s">
        <v>15414</v>
      </c>
      <c r="B2334">
        <v>283</v>
      </c>
      <c r="C2334">
        <v>3570</v>
      </c>
      <c r="D2334">
        <v>57</v>
      </c>
      <c r="E2334" t="s">
        <v>319</v>
      </c>
      <c r="F2334" t="s">
        <v>0</v>
      </c>
      <c r="G2334" t="s">
        <v>2226</v>
      </c>
      <c r="H2334">
        <v>6.819</v>
      </c>
      <c r="I2334">
        <v>87.99</v>
      </c>
      <c r="J2334">
        <v>283</v>
      </c>
    </row>
    <row r="2335" spans="1:10" x14ac:dyDescent="0.35">
      <c r="A2335" t="s">
        <v>15415</v>
      </c>
      <c r="B2335">
        <v>359</v>
      </c>
      <c r="C2335">
        <v>3529</v>
      </c>
      <c r="D2335">
        <v>58</v>
      </c>
      <c r="E2335" t="s">
        <v>319</v>
      </c>
      <c r="F2335" t="s">
        <v>0</v>
      </c>
      <c r="G2335" t="s">
        <v>7081</v>
      </c>
      <c r="H2335">
        <v>4.92</v>
      </c>
      <c r="I2335">
        <v>85.94</v>
      </c>
      <c r="J2335">
        <v>82</v>
      </c>
    </row>
    <row r="2336" spans="1:10" x14ac:dyDescent="0.35">
      <c r="A2336" t="s">
        <v>15416</v>
      </c>
      <c r="B2336">
        <v>572</v>
      </c>
      <c r="C2336">
        <v>3476</v>
      </c>
      <c r="D2336">
        <v>59</v>
      </c>
      <c r="E2336" t="s">
        <v>328</v>
      </c>
      <c r="F2336" t="s">
        <v>0</v>
      </c>
      <c r="G2336" t="s">
        <v>15417</v>
      </c>
      <c r="H2336">
        <v>2.6760000000000002</v>
      </c>
      <c r="I2336">
        <v>44.92</v>
      </c>
      <c r="J2336">
        <v>66</v>
      </c>
    </row>
    <row r="2337" spans="1:10" x14ac:dyDescent="0.35">
      <c r="A2337" t="s">
        <v>15418</v>
      </c>
      <c r="B2337">
        <v>576</v>
      </c>
      <c r="C2337">
        <v>3447</v>
      </c>
      <c r="D2337">
        <v>60</v>
      </c>
      <c r="E2337" t="s">
        <v>328</v>
      </c>
      <c r="F2337" t="s">
        <v>0</v>
      </c>
      <c r="G2337" t="s">
        <v>1779</v>
      </c>
      <c r="H2337">
        <v>4.3109999999999999</v>
      </c>
      <c r="I2337">
        <v>51.63</v>
      </c>
      <c r="J2337">
        <v>539</v>
      </c>
    </row>
    <row r="2338" spans="1:10" x14ac:dyDescent="0.35">
      <c r="A2338" t="s">
        <v>15419</v>
      </c>
      <c r="B2338">
        <v>427</v>
      </c>
      <c r="C2338">
        <v>3423</v>
      </c>
      <c r="D2338">
        <v>61</v>
      </c>
      <c r="E2338" t="s">
        <v>328</v>
      </c>
      <c r="F2338" t="s">
        <v>0</v>
      </c>
      <c r="G2338" t="s">
        <v>2148</v>
      </c>
      <c r="H2338">
        <v>3.7530000000000001</v>
      </c>
      <c r="I2338">
        <v>50.88</v>
      </c>
      <c r="J2338">
        <v>427</v>
      </c>
    </row>
    <row r="2339" spans="1:10" x14ac:dyDescent="0.35">
      <c r="A2339" t="s">
        <v>15420</v>
      </c>
      <c r="B2339">
        <v>201</v>
      </c>
      <c r="C2339">
        <v>3379</v>
      </c>
      <c r="D2339">
        <v>62</v>
      </c>
      <c r="E2339" t="s">
        <v>319</v>
      </c>
      <c r="F2339" t="s">
        <v>0</v>
      </c>
      <c r="G2339" t="s">
        <v>3628</v>
      </c>
      <c r="H2339">
        <v>8.3249999999999993</v>
      </c>
      <c r="I2339">
        <v>99.6</v>
      </c>
      <c r="J2339">
        <v>106</v>
      </c>
    </row>
    <row r="2340" spans="1:10" x14ac:dyDescent="0.35">
      <c r="A2340" t="s">
        <v>15421</v>
      </c>
      <c r="B2340">
        <v>848</v>
      </c>
      <c r="C2340">
        <v>3374</v>
      </c>
      <c r="D2340">
        <v>63</v>
      </c>
      <c r="E2340" t="s">
        <v>312</v>
      </c>
      <c r="F2340" t="s">
        <v>0</v>
      </c>
      <c r="G2340" t="s">
        <v>1740</v>
      </c>
      <c r="H2340">
        <v>1.9370000000000001</v>
      </c>
      <c r="I2340">
        <v>24.71</v>
      </c>
      <c r="J2340">
        <v>268</v>
      </c>
    </row>
    <row r="2341" spans="1:10" x14ac:dyDescent="0.35">
      <c r="A2341" t="s">
        <v>15422</v>
      </c>
      <c r="B2341">
        <v>380</v>
      </c>
      <c r="C2341">
        <v>3374</v>
      </c>
      <c r="D2341">
        <v>63</v>
      </c>
      <c r="E2341" t="s">
        <v>328</v>
      </c>
      <c r="F2341" t="s">
        <v>0</v>
      </c>
      <c r="G2341" t="s">
        <v>15423</v>
      </c>
      <c r="H2341">
        <v>4.0620000000000003</v>
      </c>
      <c r="I2341">
        <v>49.6</v>
      </c>
      <c r="J2341">
        <v>61</v>
      </c>
    </row>
    <row r="2342" spans="1:10" x14ac:dyDescent="0.35">
      <c r="A2342" t="s">
        <v>15424</v>
      </c>
      <c r="B2342">
        <v>536</v>
      </c>
      <c r="C2342">
        <v>3318</v>
      </c>
      <c r="D2342">
        <v>65</v>
      </c>
      <c r="E2342" t="s">
        <v>328</v>
      </c>
      <c r="F2342" t="s">
        <v>0</v>
      </c>
      <c r="G2342" t="s">
        <v>1876</v>
      </c>
      <c r="H2342">
        <v>4.1029999999999998</v>
      </c>
      <c r="I2342">
        <v>61.11</v>
      </c>
      <c r="J2342">
        <v>136</v>
      </c>
    </row>
    <row r="2343" spans="1:10" x14ac:dyDescent="0.35">
      <c r="A2343" t="s">
        <v>15425</v>
      </c>
      <c r="B2343">
        <v>419</v>
      </c>
      <c r="C2343">
        <v>3286</v>
      </c>
      <c r="D2343">
        <v>66</v>
      </c>
      <c r="E2343" t="s">
        <v>311</v>
      </c>
      <c r="F2343" t="s">
        <v>0</v>
      </c>
      <c r="G2343" t="s">
        <v>3375</v>
      </c>
      <c r="I2343" t="s">
        <v>311</v>
      </c>
      <c r="J2343">
        <v>62</v>
      </c>
    </row>
    <row r="2344" spans="1:10" x14ac:dyDescent="0.35">
      <c r="A2344" t="s">
        <v>15426</v>
      </c>
      <c r="B2344">
        <v>339</v>
      </c>
      <c r="C2344">
        <v>3244</v>
      </c>
      <c r="D2344">
        <v>67</v>
      </c>
      <c r="E2344" t="s">
        <v>319</v>
      </c>
      <c r="F2344" t="s">
        <v>0</v>
      </c>
      <c r="G2344" t="s">
        <v>15427</v>
      </c>
      <c r="H2344">
        <v>5.5890000000000004</v>
      </c>
      <c r="I2344">
        <v>71.680000000000007</v>
      </c>
      <c r="J2344">
        <v>102</v>
      </c>
    </row>
    <row r="2345" spans="1:10" x14ac:dyDescent="0.35">
      <c r="A2345" t="s">
        <v>15428</v>
      </c>
      <c r="B2345">
        <v>432</v>
      </c>
      <c r="C2345">
        <v>3190</v>
      </c>
      <c r="D2345">
        <v>68</v>
      </c>
      <c r="E2345" t="s">
        <v>328</v>
      </c>
      <c r="F2345" t="s">
        <v>0</v>
      </c>
      <c r="G2345" t="s">
        <v>15429</v>
      </c>
      <c r="H2345">
        <v>4.2359999999999998</v>
      </c>
      <c r="I2345">
        <v>49.15</v>
      </c>
      <c r="J2345">
        <v>136</v>
      </c>
    </row>
    <row r="2346" spans="1:10" x14ac:dyDescent="0.35">
      <c r="A2346" t="s">
        <v>15430</v>
      </c>
      <c r="B2346">
        <v>543</v>
      </c>
      <c r="C2346">
        <v>3185</v>
      </c>
      <c r="D2346">
        <v>69</v>
      </c>
      <c r="E2346" t="s">
        <v>328</v>
      </c>
      <c r="F2346" t="s">
        <v>0</v>
      </c>
      <c r="G2346" t="s">
        <v>2053</v>
      </c>
      <c r="H2346">
        <v>3.08</v>
      </c>
      <c r="I2346">
        <v>68.73</v>
      </c>
      <c r="J2346">
        <v>543</v>
      </c>
    </row>
    <row r="2347" spans="1:10" x14ac:dyDescent="0.35">
      <c r="A2347" t="s">
        <v>15431</v>
      </c>
      <c r="B2347">
        <v>277</v>
      </c>
      <c r="C2347">
        <v>3124</v>
      </c>
      <c r="D2347">
        <v>70</v>
      </c>
      <c r="E2347" t="s">
        <v>319</v>
      </c>
      <c r="F2347" t="s">
        <v>0</v>
      </c>
      <c r="G2347" t="s">
        <v>14608</v>
      </c>
      <c r="H2347">
        <v>6.0039999999999996</v>
      </c>
      <c r="I2347">
        <v>79.150000000000006</v>
      </c>
      <c r="J2347">
        <v>120</v>
      </c>
    </row>
    <row r="2348" spans="1:10" x14ac:dyDescent="0.35">
      <c r="A2348" t="s">
        <v>15432</v>
      </c>
      <c r="B2348">
        <v>524</v>
      </c>
      <c r="C2348">
        <v>3122</v>
      </c>
      <c r="D2348">
        <v>71</v>
      </c>
      <c r="E2348" t="s">
        <v>328</v>
      </c>
      <c r="F2348" t="s">
        <v>0</v>
      </c>
      <c r="G2348" t="s">
        <v>1977</v>
      </c>
      <c r="H2348">
        <v>3.0510000000000002</v>
      </c>
      <c r="I2348">
        <v>43.87</v>
      </c>
      <c r="J2348">
        <v>144</v>
      </c>
    </row>
    <row r="2349" spans="1:10" x14ac:dyDescent="0.35">
      <c r="A2349" t="s">
        <v>15433</v>
      </c>
      <c r="B2349">
        <v>558</v>
      </c>
      <c r="C2349">
        <v>3091</v>
      </c>
      <c r="D2349">
        <v>72</v>
      </c>
      <c r="E2349" t="s">
        <v>312</v>
      </c>
      <c r="F2349" t="s">
        <v>0</v>
      </c>
      <c r="G2349" t="s">
        <v>15434</v>
      </c>
      <c r="H2349">
        <v>2.8159999999999998</v>
      </c>
      <c r="I2349">
        <v>23.77</v>
      </c>
      <c r="J2349">
        <v>48</v>
      </c>
    </row>
    <row r="2350" spans="1:10" x14ac:dyDescent="0.35">
      <c r="A2350" t="s">
        <v>15435</v>
      </c>
      <c r="B2350">
        <v>248</v>
      </c>
      <c r="C2350">
        <v>3083</v>
      </c>
      <c r="D2350">
        <v>73</v>
      </c>
      <c r="E2350" t="s">
        <v>319</v>
      </c>
      <c r="F2350" t="s">
        <v>0</v>
      </c>
      <c r="G2350" t="s">
        <v>15436</v>
      </c>
      <c r="H2350">
        <v>6.056</v>
      </c>
      <c r="I2350">
        <v>86</v>
      </c>
      <c r="J2350">
        <v>148</v>
      </c>
    </row>
    <row r="2351" spans="1:10" x14ac:dyDescent="0.35">
      <c r="A2351" t="s">
        <v>15437</v>
      </c>
      <c r="B2351">
        <v>297</v>
      </c>
      <c r="C2351">
        <v>3080</v>
      </c>
      <c r="D2351">
        <v>74</v>
      </c>
      <c r="E2351" t="s">
        <v>319</v>
      </c>
      <c r="F2351" t="s">
        <v>0</v>
      </c>
      <c r="G2351" t="s">
        <v>15438</v>
      </c>
      <c r="H2351">
        <v>5.1520000000000001</v>
      </c>
      <c r="I2351">
        <v>82.22</v>
      </c>
      <c r="J2351">
        <v>98</v>
      </c>
    </row>
    <row r="2352" spans="1:10" x14ac:dyDescent="0.35">
      <c r="A2352" t="s">
        <v>15439</v>
      </c>
      <c r="B2352">
        <v>278</v>
      </c>
      <c r="C2352">
        <v>3069</v>
      </c>
      <c r="D2352">
        <v>75</v>
      </c>
      <c r="E2352" t="s">
        <v>319</v>
      </c>
      <c r="F2352" t="s">
        <v>0</v>
      </c>
      <c r="G2352" t="s">
        <v>1876</v>
      </c>
      <c r="H2352">
        <v>7.05</v>
      </c>
      <c r="I2352">
        <v>89.78</v>
      </c>
      <c r="J2352">
        <v>117</v>
      </c>
    </row>
    <row r="2353" spans="1:10" x14ac:dyDescent="0.35">
      <c r="A2353" t="s">
        <v>15440</v>
      </c>
      <c r="B2353">
        <v>307</v>
      </c>
      <c r="C2353">
        <v>3065</v>
      </c>
      <c r="D2353">
        <v>76</v>
      </c>
      <c r="E2353" t="s">
        <v>328</v>
      </c>
      <c r="F2353" t="s">
        <v>0</v>
      </c>
      <c r="G2353" t="s">
        <v>1779</v>
      </c>
      <c r="H2353">
        <v>4.875</v>
      </c>
      <c r="I2353">
        <v>60.61</v>
      </c>
      <c r="J2353">
        <v>306</v>
      </c>
    </row>
    <row r="2354" spans="1:10" x14ac:dyDescent="0.35">
      <c r="A2354" t="s">
        <v>15441</v>
      </c>
      <c r="B2354">
        <v>234</v>
      </c>
      <c r="C2354">
        <v>3037</v>
      </c>
      <c r="D2354">
        <v>77</v>
      </c>
      <c r="E2354" t="s">
        <v>328</v>
      </c>
      <c r="F2354" t="s">
        <v>0</v>
      </c>
      <c r="G2354" t="s">
        <v>15442</v>
      </c>
      <c r="H2354">
        <v>6.44</v>
      </c>
      <c r="I2354">
        <v>73.739999999999995</v>
      </c>
      <c r="J2354">
        <v>233</v>
      </c>
    </row>
    <row r="2355" spans="1:10" x14ac:dyDescent="0.35">
      <c r="A2355" t="s">
        <v>15443</v>
      </c>
      <c r="B2355">
        <v>725</v>
      </c>
      <c r="C2355">
        <v>2991</v>
      </c>
      <c r="D2355">
        <v>78</v>
      </c>
      <c r="E2355" t="s">
        <v>319</v>
      </c>
      <c r="F2355" t="s">
        <v>0</v>
      </c>
      <c r="G2355" t="s">
        <v>2811</v>
      </c>
      <c r="H2355">
        <v>5.7830000000000004</v>
      </c>
      <c r="I2355">
        <v>79.94</v>
      </c>
      <c r="J2355">
        <v>282</v>
      </c>
    </row>
    <row r="2356" spans="1:10" x14ac:dyDescent="0.35">
      <c r="A2356" t="s">
        <v>15444</v>
      </c>
      <c r="B2356">
        <v>394</v>
      </c>
      <c r="C2356">
        <v>2973</v>
      </c>
      <c r="D2356">
        <v>79</v>
      </c>
      <c r="E2356" t="s">
        <v>328</v>
      </c>
      <c r="F2356" t="s">
        <v>0</v>
      </c>
      <c r="G2356" t="s">
        <v>1967</v>
      </c>
      <c r="H2356">
        <v>3.8980000000000001</v>
      </c>
      <c r="I2356">
        <v>62.03</v>
      </c>
      <c r="J2356">
        <v>78</v>
      </c>
    </row>
    <row r="2357" spans="1:10" x14ac:dyDescent="0.35">
      <c r="A2357" t="s">
        <v>15445</v>
      </c>
      <c r="B2357">
        <v>411</v>
      </c>
      <c r="C2357">
        <v>2971</v>
      </c>
      <c r="D2357">
        <v>80</v>
      </c>
      <c r="E2357" t="s">
        <v>328</v>
      </c>
      <c r="F2357" t="s">
        <v>0</v>
      </c>
      <c r="G2357" t="s">
        <v>1693</v>
      </c>
      <c r="H2357">
        <v>4.0030000000000001</v>
      </c>
      <c r="I2357">
        <v>54.3</v>
      </c>
      <c r="J2357">
        <v>20</v>
      </c>
    </row>
    <row r="2358" spans="1:10" x14ac:dyDescent="0.35">
      <c r="A2358" t="s">
        <v>15446</v>
      </c>
      <c r="B2358">
        <v>303</v>
      </c>
      <c r="C2358">
        <v>2945</v>
      </c>
      <c r="D2358">
        <v>81</v>
      </c>
      <c r="E2358" t="s">
        <v>319</v>
      </c>
      <c r="F2358" t="s">
        <v>0</v>
      </c>
      <c r="G2358" t="s">
        <v>1989</v>
      </c>
      <c r="H2358">
        <v>5.8540000000000001</v>
      </c>
      <c r="I2358">
        <v>74.44</v>
      </c>
      <c r="J2358">
        <v>121</v>
      </c>
    </row>
    <row r="2359" spans="1:10" x14ac:dyDescent="0.35">
      <c r="A2359" t="s">
        <v>15447</v>
      </c>
      <c r="B2359">
        <v>410</v>
      </c>
      <c r="C2359">
        <v>2939</v>
      </c>
      <c r="D2359">
        <v>82</v>
      </c>
      <c r="E2359" t="s">
        <v>328</v>
      </c>
      <c r="F2359" t="s">
        <v>0</v>
      </c>
      <c r="G2359" t="s">
        <v>2739</v>
      </c>
      <c r="H2359">
        <v>3.9420000000000002</v>
      </c>
      <c r="I2359">
        <v>69.5</v>
      </c>
      <c r="J2359">
        <v>126</v>
      </c>
    </row>
    <row r="2360" spans="1:10" x14ac:dyDescent="0.35">
      <c r="A2360" t="s">
        <v>15448</v>
      </c>
      <c r="B2360">
        <v>421</v>
      </c>
      <c r="C2360">
        <v>2909</v>
      </c>
      <c r="D2360">
        <v>83</v>
      </c>
      <c r="E2360" t="s">
        <v>328</v>
      </c>
      <c r="F2360" t="s">
        <v>0</v>
      </c>
      <c r="G2360" t="s">
        <v>2906</v>
      </c>
      <c r="H2360">
        <v>3.7269999999999999</v>
      </c>
      <c r="I2360">
        <v>51.79</v>
      </c>
      <c r="J2360">
        <v>54</v>
      </c>
    </row>
    <row r="2361" spans="1:10" x14ac:dyDescent="0.35">
      <c r="A2361" t="s">
        <v>15449</v>
      </c>
      <c r="B2361">
        <v>728</v>
      </c>
      <c r="C2361">
        <v>2906</v>
      </c>
      <c r="D2361">
        <v>84</v>
      </c>
      <c r="E2361" t="s">
        <v>334</v>
      </c>
      <c r="F2361" t="s">
        <v>0</v>
      </c>
      <c r="G2361" t="s">
        <v>1742</v>
      </c>
      <c r="H2361">
        <v>2.0419999999999998</v>
      </c>
      <c r="I2361">
        <v>19.940000000000001</v>
      </c>
      <c r="J2361">
        <v>27</v>
      </c>
    </row>
    <row r="2362" spans="1:10" x14ac:dyDescent="0.35">
      <c r="A2362" t="s">
        <v>15450</v>
      </c>
      <c r="B2362">
        <v>662</v>
      </c>
      <c r="C2362">
        <v>2879</v>
      </c>
      <c r="D2362">
        <v>85</v>
      </c>
      <c r="E2362" t="s">
        <v>312</v>
      </c>
      <c r="F2362" t="s">
        <v>0</v>
      </c>
      <c r="G2362" t="s">
        <v>15451</v>
      </c>
      <c r="H2362">
        <v>2.395</v>
      </c>
      <c r="I2362">
        <v>41.97</v>
      </c>
      <c r="J2362">
        <v>112</v>
      </c>
    </row>
    <row r="2363" spans="1:10" x14ac:dyDescent="0.35">
      <c r="A2363" t="s">
        <v>15452</v>
      </c>
      <c r="B2363">
        <v>161</v>
      </c>
      <c r="C2363">
        <v>2878</v>
      </c>
      <c r="D2363">
        <v>86</v>
      </c>
      <c r="E2363" t="s">
        <v>319</v>
      </c>
      <c r="F2363" t="s">
        <v>0</v>
      </c>
      <c r="G2363" t="s">
        <v>2312</v>
      </c>
      <c r="H2363">
        <v>9.0619999999999994</v>
      </c>
      <c r="I2363">
        <v>90.82</v>
      </c>
      <c r="J2363">
        <v>22</v>
      </c>
    </row>
    <row r="2364" spans="1:10" x14ac:dyDescent="0.35">
      <c r="A2364" t="s">
        <v>15453</v>
      </c>
      <c r="B2364">
        <v>353</v>
      </c>
      <c r="C2364">
        <v>2852</v>
      </c>
      <c r="D2364">
        <v>87</v>
      </c>
      <c r="E2364" t="s">
        <v>319</v>
      </c>
      <c r="F2364" t="s">
        <v>0</v>
      </c>
      <c r="G2364" t="s">
        <v>2801</v>
      </c>
      <c r="H2364">
        <v>3.9820000000000002</v>
      </c>
      <c r="I2364">
        <v>78.239999999999995</v>
      </c>
      <c r="J2364">
        <v>123</v>
      </c>
    </row>
    <row r="2365" spans="1:10" x14ac:dyDescent="0.35">
      <c r="A2365" t="s">
        <v>15454</v>
      </c>
      <c r="B2365">
        <v>410</v>
      </c>
      <c r="C2365">
        <v>2829</v>
      </c>
      <c r="D2365">
        <v>88</v>
      </c>
      <c r="E2365" t="s">
        <v>319</v>
      </c>
      <c r="F2365" t="s">
        <v>0</v>
      </c>
      <c r="G2365" t="s">
        <v>15455</v>
      </c>
      <c r="H2365">
        <v>4.34</v>
      </c>
      <c r="I2365">
        <v>82.76</v>
      </c>
      <c r="J2365">
        <v>102</v>
      </c>
    </row>
    <row r="2366" spans="1:10" x14ac:dyDescent="0.35">
      <c r="A2366" t="s">
        <v>15456</v>
      </c>
      <c r="B2366">
        <v>696</v>
      </c>
      <c r="C2366">
        <v>2787</v>
      </c>
      <c r="D2366">
        <v>89</v>
      </c>
      <c r="E2366" t="s">
        <v>312</v>
      </c>
      <c r="F2366" t="s">
        <v>0</v>
      </c>
      <c r="G2366" t="s">
        <v>13661</v>
      </c>
      <c r="H2366">
        <v>2.7050000000000001</v>
      </c>
      <c r="I2366">
        <v>34.799999999999997</v>
      </c>
      <c r="J2366">
        <v>256</v>
      </c>
    </row>
    <row r="2367" spans="1:10" x14ac:dyDescent="0.35">
      <c r="A2367" t="s">
        <v>15457</v>
      </c>
      <c r="B2367">
        <v>526</v>
      </c>
      <c r="C2367">
        <v>2785</v>
      </c>
      <c r="D2367">
        <v>90</v>
      </c>
      <c r="E2367" t="s">
        <v>328</v>
      </c>
      <c r="F2367" t="s">
        <v>0</v>
      </c>
      <c r="G2367" t="s">
        <v>15458</v>
      </c>
      <c r="H2367">
        <v>2.6480000000000001</v>
      </c>
      <c r="I2367">
        <v>54.89</v>
      </c>
      <c r="J2367">
        <v>26</v>
      </c>
    </row>
    <row r="2368" spans="1:10" x14ac:dyDescent="0.35">
      <c r="A2368" t="s">
        <v>15459</v>
      </c>
      <c r="B2368">
        <v>183</v>
      </c>
      <c r="C2368">
        <v>2781</v>
      </c>
      <c r="D2368">
        <v>91</v>
      </c>
      <c r="E2368" t="s">
        <v>319</v>
      </c>
      <c r="F2368" t="s">
        <v>0</v>
      </c>
      <c r="G2368" t="s">
        <v>15460</v>
      </c>
      <c r="H2368">
        <v>6.5190000000000001</v>
      </c>
      <c r="I2368">
        <v>92.56</v>
      </c>
      <c r="J2368">
        <v>183</v>
      </c>
    </row>
    <row r="2369" spans="1:10" x14ac:dyDescent="0.35">
      <c r="A2369" t="s">
        <v>15461</v>
      </c>
      <c r="B2369">
        <v>591</v>
      </c>
      <c r="C2369">
        <v>2744</v>
      </c>
      <c r="D2369">
        <v>92</v>
      </c>
      <c r="E2369" t="s">
        <v>334</v>
      </c>
      <c r="F2369" t="s">
        <v>0</v>
      </c>
      <c r="G2369" t="s">
        <v>1886</v>
      </c>
      <c r="H2369">
        <v>2.59</v>
      </c>
      <c r="I2369">
        <v>21.35</v>
      </c>
      <c r="J2369">
        <v>45</v>
      </c>
    </row>
    <row r="2370" spans="1:10" x14ac:dyDescent="0.35">
      <c r="A2370" t="s">
        <v>15462</v>
      </c>
      <c r="B2370">
        <v>375</v>
      </c>
      <c r="C2370">
        <v>2731</v>
      </c>
      <c r="D2370">
        <v>93</v>
      </c>
      <c r="E2370" t="s">
        <v>328</v>
      </c>
      <c r="F2370" t="s">
        <v>0</v>
      </c>
      <c r="G2370" t="s">
        <v>15463</v>
      </c>
      <c r="H2370">
        <v>3.6589999999999998</v>
      </c>
      <c r="I2370">
        <v>66.19</v>
      </c>
      <c r="J2370">
        <v>68</v>
      </c>
    </row>
    <row r="2371" spans="1:10" x14ac:dyDescent="0.35">
      <c r="A2371" t="s">
        <v>15464</v>
      </c>
      <c r="B2371">
        <v>771</v>
      </c>
      <c r="C2371">
        <v>2728</v>
      </c>
      <c r="D2371">
        <v>94</v>
      </c>
      <c r="E2371" t="s">
        <v>319</v>
      </c>
      <c r="F2371" t="s">
        <v>0</v>
      </c>
      <c r="G2371" t="s">
        <v>15465</v>
      </c>
      <c r="H2371">
        <v>14.676</v>
      </c>
      <c r="I2371">
        <v>98.44</v>
      </c>
      <c r="J2371">
        <v>252</v>
      </c>
    </row>
    <row r="2372" spans="1:10" x14ac:dyDescent="0.35">
      <c r="A2372" t="s">
        <v>15466</v>
      </c>
      <c r="B2372">
        <v>292</v>
      </c>
      <c r="C2372">
        <v>2704</v>
      </c>
      <c r="D2372">
        <v>95</v>
      </c>
      <c r="E2372" t="s">
        <v>319</v>
      </c>
      <c r="F2372" t="s">
        <v>0</v>
      </c>
      <c r="G2372" t="s">
        <v>3926</v>
      </c>
      <c r="H2372">
        <v>5.3460000000000001</v>
      </c>
      <c r="I2372">
        <v>93.24</v>
      </c>
      <c r="J2372">
        <v>117</v>
      </c>
    </row>
    <row r="2373" spans="1:10" x14ac:dyDescent="0.35">
      <c r="A2373" t="s">
        <v>15467</v>
      </c>
      <c r="B2373">
        <v>254</v>
      </c>
      <c r="C2373">
        <v>2688</v>
      </c>
      <c r="D2373">
        <v>96</v>
      </c>
      <c r="E2373" t="s">
        <v>328</v>
      </c>
      <c r="F2373" t="s">
        <v>0</v>
      </c>
      <c r="G2373" t="s">
        <v>1876</v>
      </c>
      <c r="H2373">
        <v>5.016</v>
      </c>
      <c r="I2373">
        <v>72.94</v>
      </c>
      <c r="J2373">
        <v>44</v>
      </c>
    </row>
    <row r="2374" spans="1:10" x14ac:dyDescent="0.35">
      <c r="A2374" t="s">
        <v>15468</v>
      </c>
      <c r="B2374">
        <v>350</v>
      </c>
      <c r="C2374">
        <v>2686</v>
      </c>
      <c r="D2374">
        <v>97</v>
      </c>
      <c r="E2374" t="s">
        <v>328</v>
      </c>
      <c r="F2374" t="s">
        <v>0</v>
      </c>
      <c r="G2374" t="s">
        <v>1868</v>
      </c>
      <c r="H2374">
        <v>4.0510000000000002</v>
      </c>
      <c r="I2374">
        <v>72.67</v>
      </c>
      <c r="J2374">
        <v>12</v>
      </c>
    </row>
    <row r="2375" spans="1:10" x14ac:dyDescent="0.35">
      <c r="A2375" t="s">
        <v>15469</v>
      </c>
      <c r="B2375">
        <v>280</v>
      </c>
      <c r="C2375">
        <v>2671</v>
      </c>
      <c r="D2375">
        <v>98</v>
      </c>
      <c r="E2375" t="s">
        <v>319</v>
      </c>
      <c r="F2375" t="s">
        <v>0</v>
      </c>
      <c r="G2375" t="s">
        <v>14033</v>
      </c>
      <c r="H2375">
        <v>4.3659999999999997</v>
      </c>
      <c r="I2375">
        <v>85.31</v>
      </c>
      <c r="J2375">
        <v>173</v>
      </c>
    </row>
    <row r="2376" spans="1:10" x14ac:dyDescent="0.35">
      <c r="A2376" t="s">
        <v>15470</v>
      </c>
      <c r="B2376">
        <v>215</v>
      </c>
      <c r="C2376">
        <v>2668</v>
      </c>
      <c r="D2376">
        <v>99</v>
      </c>
      <c r="E2376" t="s">
        <v>319</v>
      </c>
      <c r="F2376" t="s">
        <v>0</v>
      </c>
      <c r="G2376" t="s">
        <v>4347</v>
      </c>
      <c r="H2376">
        <v>6.8470000000000004</v>
      </c>
      <c r="I2376">
        <v>96.28</v>
      </c>
      <c r="J2376">
        <v>72</v>
      </c>
    </row>
    <row r="2377" spans="1:10" x14ac:dyDescent="0.35">
      <c r="A2377" t="s">
        <v>15471</v>
      </c>
      <c r="B2377">
        <v>661</v>
      </c>
      <c r="C2377">
        <v>2657</v>
      </c>
      <c r="D2377">
        <v>100</v>
      </c>
      <c r="E2377" t="s">
        <v>312</v>
      </c>
      <c r="F2377" t="s">
        <v>0</v>
      </c>
      <c r="G2377" t="s">
        <v>2470</v>
      </c>
      <c r="H2377">
        <v>1.9370000000000001</v>
      </c>
      <c r="I2377">
        <v>33.04</v>
      </c>
      <c r="J2377">
        <v>47</v>
      </c>
    </row>
    <row r="2378" spans="1:10" x14ac:dyDescent="0.35">
      <c r="A2378" t="s">
        <v>15472</v>
      </c>
      <c r="B2378">
        <v>305</v>
      </c>
      <c r="C2378">
        <v>2636</v>
      </c>
      <c r="D2378">
        <v>101</v>
      </c>
      <c r="E2378" t="s">
        <v>312</v>
      </c>
      <c r="F2378" t="s">
        <v>0</v>
      </c>
      <c r="G2378" t="s">
        <v>3375</v>
      </c>
      <c r="H2378">
        <v>4.1680000000000001</v>
      </c>
      <c r="I2378">
        <v>44.47</v>
      </c>
      <c r="J2378">
        <v>50</v>
      </c>
    </row>
    <row r="2379" spans="1:10" x14ac:dyDescent="0.35">
      <c r="A2379" t="s">
        <v>15473</v>
      </c>
      <c r="B2379">
        <v>157</v>
      </c>
      <c r="C2379">
        <v>2632</v>
      </c>
      <c r="D2379">
        <v>102</v>
      </c>
      <c r="E2379" t="s">
        <v>319</v>
      </c>
      <c r="F2379" t="s">
        <v>0</v>
      </c>
      <c r="G2379" t="s">
        <v>15474</v>
      </c>
      <c r="H2379">
        <v>7.5910000000000002</v>
      </c>
      <c r="I2379">
        <v>86.57</v>
      </c>
      <c r="J2379">
        <v>71</v>
      </c>
    </row>
    <row r="2380" spans="1:10" x14ac:dyDescent="0.35">
      <c r="A2380" t="s">
        <v>15475</v>
      </c>
      <c r="B2380">
        <v>595</v>
      </c>
      <c r="C2380">
        <v>2623</v>
      </c>
      <c r="D2380">
        <v>103</v>
      </c>
      <c r="E2380" t="s">
        <v>312</v>
      </c>
      <c r="F2380" t="s">
        <v>0</v>
      </c>
      <c r="G2380" t="s">
        <v>15476</v>
      </c>
      <c r="H2380">
        <v>2.2770000000000001</v>
      </c>
      <c r="I2380">
        <v>20.16</v>
      </c>
      <c r="J2380">
        <v>60</v>
      </c>
    </row>
    <row r="2381" spans="1:10" x14ac:dyDescent="0.35">
      <c r="A2381" t="s">
        <v>15477</v>
      </c>
      <c r="B2381">
        <v>562</v>
      </c>
      <c r="C2381">
        <v>2615</v>
      </c>
      <c r="D2381">
        <v>104</v>
      </c>
      <c r="E2381" t="s">
        <v>312</v>
      </c>
      <c r="F2381" t="s">
        <v>0</v>
      </c>
      <c r="G2381" t="s">
        <v>1793</v>
      </c>
      <c r="H2381">
        <v>2.2669999999999999</v>
      </c>
      <c r="I2381">
        <v>29.31</v>
      </c>
      <c r="J2381">
        <v>17</v>
      </c>
    </row>
    <row r="2382" spans="1:10" x14ac:dyDescent="0.35">
      <c r="A2382" t="s">
        <v>15478</v>
      </c>
      <c r="B2382">
        <v>485</v>
      </c>
      <c r="C2382">
        <v>2613</v>
      </c>
      <c r="D2382">
        <v>105</v>
      </c>
      <c r="E2382" t="s">
        <v>334</v>
      </c>
      <c r="F2382" t="s">
        <v>0</v>
      </c>
      <c r="G2382" t="s">
        <v>1781</v>
      </c>
      <c r="H2382">
        <v>3.0270000000000001</v>
      </c>
      <c r="I2382">
        <v>23.12</v>
      </c>
      <c r="J2382">
        <v>138</v>
      </c>
    </row>
    <row r="2383" spans="1:10" x14ac:dyDescent="0.35">
      <c r="A2383" t="s">
        <v>15479</v>
      </c>
      <c r="B2383">
        <v>2047</v>
      </c>
      <c r="C2383">
        <v>2602</v>
      </c>
      <c r="D2383">
        <v>106</v>
      </c>
      <c r="E2383" t="s">
        <v>328</v>
      </c>
      <c r="F2383" t="s">
        <v>0</v>
      </c>
      <c r="G2383" t="s">
        <v>2718</v>
      </c>
      <c r="H2383">
        <v>3.738</v>
      </c>
      <c r="I2383">
        <v>61.17</v>
      </c>
      <c r="J2383">
        <v>61</v>
      </c>
    </row>
    <row r="2384" spans="1:10" x14ac:dyDescent="0.35">
      <c r="A2384" t="s">
        <v>15480</v>
      </c>
      <c r="B2384">
        <v>541</v>
      </c>
      <c r="C2384">
        <v>2599</v>
      </c>
      <c r="D2384">
        <v>107</v>
      </c>
      <c r="E2384" t="s">
        <v>312</v>
      </c>
      <c r="F2384" t="s">
        <v>0</v>
      </c>
      <c r="G2384" t="s">
        <v>3704</v>
      </c>
      <c r="H2384">
        <v>2.1760000000000002</v>
      </c>
      <c r="I2384">
        <v>46.32</v>
      </c>
      <c r="J2384">
        <v>122</v>
      </c>
    </row>
    <row r="2385" spans="1:10" x14ac:dyDescent="0.35">
      <c r="A2385" t="s">
        <v>15481</v>
      </c>
      <c r="B2385">
        <v>1500</v>
      </c>
      <c r="C2385">
        <v>2597</v>
      </c>
      <c r="D2385">
        <v>108</v>
      </c>
      <c r="E2385" t="s">
        <v>334</v>
      </c>
      <c r="F2385" t="s">
        <v>0</v>
      </c>
      <c r="G2385" t="s">
        <v>3628</v>
      </c>
      <c r="H2385">
        <v>0.86299999999999999</v>
      </c>
      <c r="I2385">
        <v>14</v>
      </c>
      <c r="J2385">
        <v>174</v>
      </c>
    </row>
    <row r="2386" spans="1:10" x14ac:dyDescent="0.35">
      <c r="A2386" t="s">
        <v>15482</v>
      </c>
      <c r="B2386">
        <v>655</v>
      </c>
      <c r="C2386">
        <v>2586</v>
      </c>
      <c r="D2386">
        <v>109</v>
      </c>
      <c r="E2386" t="s">
        <v>312</v>
      </c>
      <c r="F2386" t="s">
        <v>0</v>
      </c>
      <c r="G2386" t="s">
        <v>15483</v>
      </c>
      <c r="H2386">
        <v>1.887</v>
      </c>
      <c r="I2386">
        <v>24.04</v>
      </c>
      <c r="J2386">
        <v>299</v>
      </c>
    </row>
    <row r="2387" spans="1:10" x14ac:dyDescent="0.35">
      <c r="A2387" t="s">
        <v>15484</v>
      </c>
      <c r="B2387">
        <v>144</v>
      </c>
      <c r="C2387">
        <v>2581</v>
      </c>
      <c r="D2387">
        <v>110</v>
      </c>
      <c r="E2387" t="s">
        <v>319</v>
      </c>
      <c r="F2387" t="s">
        <v>0</v>
      </c>
      <c r="G2387" t="s">
        <v>3375</v>
      </c>
      <c r="H2387">
        <v>9.4049999999999994</v>
      </c>
      <c r="I2387">
        <v>88.72</v>
      </c>
      <c r="J2387">
        <v>37</v>
      </c>
    </row>
    <row r="2388" spans="1:10" x14ac:dyDescent="0.35">
      <c r="A2388" t="s">
        <v>15485</v>
      </c>
      <c r="B2388">
        <v>255</v>
      </c>
      <c r="C2388">
        <v>2578</v>
      </c>
      <c r="D2388">
        <v>111</v>
      </c>
      <c r="E2388" t="s">
        <v>319</v>
      </c>
      <c r="F2388" t="s">
        <v>0</v>
      </c>
      <c r="G2388" t="s">
        <v>1876</v>
      </c>
      <c r="H2388">
        <v>6.4980000000000002</v>
      </c>
      <c r="I2388">
        <v>85.48</v>
      </c>
      <c r="J2388">
        <v>87</v>
      </c>
    </row>
    <row r="2389" spans="1:10" x14ac:dyDescent="0.35">
      <c r="A2389" t="s">
        <v>15486</v>
      </c>
      <c r="B2389">
        <v>252</v>
      </c>
      <c r="C2389">
        <v>2578</v>
      </c>
      <c r="D2389">
        <v>111</v>
      </c>
      <c r="E2389" t="s">
        <v>319</v>
      </c>
      <c r="F2389" t="s">
        <v>0</v>
      </c>
      <c r="G2389" t="s">
        <v>6532</v>
      </c>
      <c r="H2389">
        <v>5.077</v>
      </c>
      <c r="I2389">
        <v>79.739999999999995</v>
      </c>
      <c r="J2389">
        <v>152</v>
      </c>
    </row>
    <row r="2390" spans="1:10" x14ac:dyDescent="0.35">
      <c r="A2390" t="s">
        <v>15487</v>
      </c>
      <c r="B2390">
        <v>542</v>
      </c>
      <c r="C2390">
        <v>2574</v>
      </c>
      <c r="D2390">
        <v>113</v>
      </c>
      <c r="E2390" t="s">
        <v>312</v>
      </c>
      <c r="F2390" t="s">
        <v>0</v>
      </c>
      <c r="G2390" t="s">
        <v>2202</v>
      </c>
      <c r="H2390">
        <v>2.5550000000000002</v>
      </c>
      <c r="I2390">
        <v>41.8</v>
      </c>
      <c r="J2390">
        <v>107</v>
      </c>
    </row>
    <row r="2391" spans="1:10" x14ac:dyDescent="0.35">
      <c r="A2391" t="s">
        <v>15488</v>
      </c>
      <c r="B2391">
        <v>328</v>
      </c>
      <c r="C2391">
        <v>2570</v>
      </c>
      <c r="D2391">
        <v>114</v>
      </c>
      <c r="E2391" t="s">
        <v>328</v>
      </c>
      <c r="F2391" t="s">
        <v>0</v>
      </c>
      <c r="G2391" t="s">
        <v>1838</v>
      </c>
      <c r="H2391">
        <v>3.7490000000000001</v>
      </c>
      <c r="I2391">
        <v>70.44</v>
      </c>
      <c r="J2391">
        <v>84</v>
      </c>
    </row>
    <row r="2392" spans="1:10" x14ac:dyDescent="0.35">
      <c r="A2392" t="s">
        <v>15489</v>
      </c>
      <c r="B2392">
        <v>1006</v>
      </c>
      <c r="C2392">
        <v>2564</v>
      </c>
      <c r="D2392">
        <v>115</v>
      </c>
      <c r="E2392" t="s">
        <v>334</v>
      </c>
      <c r="F2392" t="s">
        <v>0</v>
      </c>
      <c r="G2392" t="s">
        <v>2053</v>
      </c>
      <c r="H2392">
        <v>1.2869999999999999</v>
      </c>
      <c r="I2392">
        <v>24.67</v>
      </c>
      <c r="J2392">
        <v>173</v>
      </c>
    </row>
    <row r="2393" spans="1:10" x14ac:dyDescent="0.35">
      <c r="A2393" t="s">
        <v>15490</v>
      </c>
      <c r="B2393">
        <v>576</v>
      </c>
      <c r="C2393">
        <v>2557</v>
      </c>
      <c r="D2393">
        <v>116</v>
      </c>
      <c r="E2393" t="s">
        <v>312</v>
      </c>
      <c r="F2393" t="s">
        <v>0</v>
      </c>
      <c r="G2393" t="s">
        <v>3455</v>
      </c>
      <c r="H2393">
        <v>2.1869999999999998</v>
      </c>
      <c r="I2393">
        <v>31.1</v>
      </c>
      <c r="J2393">
        <v>40</v>
      </c>
    </row>
    <row r="2394" spans="1:10" x14ac:dyDescent="0.35">
      <c r="A2394" t="s">
        <v>15491</v>
      </c>
      <c r="B2394">
        <v>238</v>
      </c>
      <c r="C2394">
        <v>2555</v>
      </c>
      <c r="D2394">
        <v>117</v>
      </c>
      <c r="E2394" t="s">
        <v>319</v>
      </c>
      <c r="F2394" t="s">
        <v>0</v>
      </c>
      <c r="G2394" t="s">
        <v>14383</v>
      </c>
      <c r="H2394">
        <v>5.3090000000000002</v>
      </c>
      <c r="I2394">
        <v>91.25</v>
      </c>
      <c r="J2394">
        <v>164</v>
      </c>
    </row>
    <row r="2395" spans="1:10" x14ac:dyDescent="0.35">
      <c r="A2395" t="s">
        <v>15492</v>
      </c>
      <c r="B2395">
        <v>460</v>
      </c>
      <c r="C2395">
        <v>2530</v>
      </c>
      <c r="D2395">
        <v>118</v>
      </c>
      <c r="E2395" t="s">
        <v>328</v>
      </c>
      <c r="F2395" t="s">
        <v>0</v>
      </c>
      <c r="G2395" t="s">
        <v>15493</v>
      </c>
      <c r="H2395">
        <v>3.1880000000000002</v>
      </c>
      <c r="I2395">
        <v>43.6</v>
      </c>
      <c r="J2395">
        <v>12</v>
      </c>
    </row>
    <row r="2396" spans="1:10" x14ac:dyDescent="0.35">
      <c r="A2396" t="s">
        <v>15494</v>
      </c>
      <c r="B2396">
        <v>567</v>
      </c>
      <c r="C2396">
        <v>2521</v>
      </c>
      <c r="D2396">
        <v>119</v>
      </c>
      <c r="E2396" t="s">
        <v>328</v>
      </c>
      <c r="F2396" t="s">
        <v>0</v>
      </c>
      <c r="G2396" t="s">
        <v>2379</v>
      </c>
      <c r="H2396">
        <v>2.2770000000000001</v>
      </c>
      <c r="I2396">
        <v>51.89</v>
      </c>
      <c r="J2396">
        <v>27</v>
      </c>
    </row>
    <row r="2397" spans="1:10" x14ac:dyDescent="0.35">
      <c r="A2397" t="s">
        <v>15495</v>
      </c>
      <c r="B2397">
        <v>376</v>
      </c>
      <c r="C2397">
        <v>2517</v>
      </c>
      <c r="D2397">
        <v>120</v>
      </c>
      <c r="E2397" t="s">
        <v>328</v>
      </c>
      <c r="F2397" t="s">
        <v>0</v>
      </c>
      <c r="G2397" t="s">
        <v>3660</v>
      </c>
      <c r="H2397">
        <v>3.7490000000000001</v>
      </c>
      <c r="I2397">
        <v>66.8</v>
      </c>
      <c r="J2397">
        <v>113</v>
      </c>
    </row>
    <row r="2398" spans="1:10" x14ac:dyDescent="0.35">
      <c r="A2398" t="s">
        <v>15496</v>
      </c>
      <c r="B2398">
        <v>428</v>
      </c>
      <c r="C2398">
        <v>2499</v>
      </c>
      <c r="D2398">
        <v>121</v>
      </c>
      <c r="E2398" t="s">
        <v>328</v>
      </c>
      <c r="F2398" t="s">
        <v>0</v>
      </c>
      <c r="G2398" t="s">
        <v>1967</v>
      </c>
      <c r="H2398">
        <v>3.3559999999999999</v>
      </c>
      <c r="I2398">
        <v>58.52</v>
      </c>
      <c r="J2398">
        <v>202</v>
      </c>
    </row>
    <row r="2399" spans="1:10" x14ac:dyDescent="0.35">
      <c r="A2399" t="s">
        <v>15497</v>
      </c>
      <c r="B2399">
        <v>347</v>
      </c>
      <c r="C2399">
        <v>2492</v>
      </c>
      <c r="D2399">
        <v>122</v>
      </c>
      <c r="E2399" t="s">
        <v>328</v>
      </c>
      <c r="F2399" t="s">
        <v>0</v>
      </c>
      <c r="G2399" t="s">
        <v>15498</v>
      </c>
      <c r="H2399">
        <v>3.7770000000000001</v>
      </c>
      <c r="I2399">
        <v>62.26</v>
      </c>
      <c r="J2399">
        <v>145</v>
      </c>
    </row>
    <row r="2400" spans="1:10" x14ac:dyDescent="0.35">
      <c r="A2400" t="s">
        <v>15499</v>
      </c>
      <c r="B2400">
        <v>414</v>
      </c>
      <c r="C2400">
        <v>2476</v>
      </c>
      <c r="D2400">
        <v>123</v>
      </c>
      <c r="E2400" t="s">
        <v>319</v>
      </c>
      <c r="F2400" t="s">
        <v>0</v>
      </c>
      <c r="G2400" t="s">
        <v>15500</v>
      </c>
      <c r="H2400">
        <v>3.3519999999999999</v>
      </c>
      <c r="I2400">
        <v>67.819999999999993</v>
      </c>
      <c r="J2400">
        <v>123</v>
      </c>
    </row>
    <row r="2401" spans="1:10" x14ac:dyDescent="0.35">
      <c r="A2401" t="s">
        <v>15501</v>
      </c>
      <c r="B2401">
        <v>356</v>
      </c>
      <c r="C2401">
        <v>2473</v>
      </c>
      <c r="D2401">
        <v>124</v>
      </c>
      <c r="E2401" t="s">
        <v>328</v>
      </c>
      <c r="F2401" t="s">
        <v>0</v>
      </c>
      <c r="G2401" t="s">
        <v>15502</v>
      </c>
      <c r="H2401">
        <v>3.371</v>
      </c>
      <c r="I2401">
        <v>57.55</v>
      </c>
      <c r="J2401">
        <v>129</v>
      </c>
    </row>
    <row r="2402" spans="1:10" x14ac:dyDescent="0.35">
      <c r="A2402" t="s">
        <v>15503</v>
      </c>
      <c r="B2402">
        <v>138</v>
      </c>
      <c r="C2402">
        <v>2454</v>
      </c>
      <c r="D2402">
        <v>125</v>
      </c>
      <c r="E2402" t="s">
        <v>319</v>
      </c>
      <c r="F2402" t="s">
        <v>0</v>
      </c>
      <c r="G2402" t="s">
        <v>2131</v>
      </c>
      <c r="H2402">
        <v>8.1780000000000008</v>
      </c>
      <c r="I2402">
        <v>83.33</v>
      </c>
      <c r="J2402">
        <v>31</v>
      </c>
    </row>
    <row r="2403" spans="1:10" x14ac:dyDescent="0.35">
      <c r="A2403" t="s">
        <v>15504</v>
      </c>
      <c r="B2403">
        <v>373</v>
      </c>
      <c r="C2403">
        <v>2444</v>
      </c>
      <c r="D2403">
        <v>126</v>
      </c>
      <c r="E2403" t="s">
        <v>328</v>
      </c>
      <c r="F2403" t="s">
        <v>0</v>
      </c>
      <c r="G2403" t="s">
        <v>15505</v>
      </c>
      <c r="H2403">
        <v>3.5489999999999999</v>
      </c>
      <c r="I2403">
        <v>56.09</v>
      </c>
      <c r="J2403">
        <v>51</v>
      </c>
    </row>
    <row r="2404" spans="1:10" x14ac:dyDescent="0.35">
      <c r="A2404" t="s">
        <v>15506</v>
      </c>
      <c r="B2404">
        <v>597</v>
      </c>
      <c r="C2404">
        <v>2440</v>
      </c>
      <c r="D2404">
        <v>127</v>
      </c>
      <c r="E2404" t="s">
        <v>311</v>
      </c>
      <c r="F2404" t="s">
        <v>0</v>
      </c>
      <c r="G2404" t="s">
        <v>15507</v>
      </c>
      <c r="I2404" t="s">
        <v>311</v>
      </c>
      <c r="J2404">
        <v>153</v>
      </c>
    </row>
    <row r="2405" spans="1:10" x14ac:dyDescent="0.35">
      <c r="A2405" t="s">
        <v>15508</v>
      </c>
      <c r="B2405">
        <v>279</v>
      </c>
      <c r="C2405">
        <v>2431</v>
      </c>
      <c r="D2405">
        <v>128</v>
      </c>
      <c r="E2405" t="s">
        <v>319</v>
      </c>
      <c r="F2405" t="s">
        <v>0</v>
      </c>
      <c r="G2405" t="s">
        <v>2107</v>
      </c>
      <c r="H2405">
        <v>4.8609999999999998</v>
      </c>
      <c r="I2405">
        <v>68.87</v>
      </c>
      <c r="J2405">
        <v>279</v>
      </c>
    </row>
    <row r="2406" spans="1:10" x14ac:dyDescent="0.35">
      <c r="A2406" t="s">
        <v>15509</v>
      </c>
      <c r="B2406">
        <v>570</v>
      </c>
      <c r="C2406">
        <v>2423</v>
      </c>
      <c r="D2406">
        <v>129</v>
      </c>
      <c r="E2406" t="s">
        <v>312</v>
      </c>
      <c r="F2406" t="s">
        <v>0</v>
      </c>
      <c r="G2406" t="s">
        <v>15510</v>
      </c>
      <c r="H2406">
        <v>2.3620000000000001</v>
      </c>
      <c r="I2406">
        <v>24.93</v>
      </c>
      <c r="J2406">
        <v>254</v>
      </c>
    </row>
    <row r="2407" spans="1:10" x14ac:dyDescent="0.35">
      <c r="A2407" t="s">
        <v>15511</v>
      </c>
      <c r="B2407">
        <v>269</v>
      </c>
      <c r="C2407">
        <v>2400</v>
      </c>
      <c r="D2407">
        <v>130</v>
      </c>
      <c r="E2407" t="s">
        <v>319</v>
      </c>
      <c r="F2407" t="s">
        <v>0</v>
      </c>
      <c r="G2407" t="s">
        <v>6232</v>
      </c>
      <c r="H2407">
        <v>4.4530000000000003</v>
      </c>
      <c r="I2407">
        <v>80.650000000000006</v>
      </c>
      <c r="J2407">
        <v>94</v>
      </c>
    </row>
    <row r="2408" spans="1:10" x14ac:dyDescent="0.35">
      <c r="A2408" t="s">
        <v>15512</v>
      </c>
      <c r="B2408">
        <v>249</v>
      </c>
      <c r="C2408">
        <v>2389</v>
      </c>
      <c r="D2408">
        <v>131</v>
      </c>
      <c r="E2408" t="s">
        <v>328</v>
      </c>
      <c r="F2408" t="s">
        <v>0</v>
      </c>
      <c r="G2408" t="s">
        <v>1836</v>
      </c>
      <c r="H2408">
        <v>5.1239999999999997</v>
      </c>
      <c r="I2408">
        <v>55.59</v>
      </c>
      <c r="J2408">
        <v>70</v>
      </c>
    </row>
    <row r="2409" spans="1:10" x14ac:dyDescent="0.35">
      <c r="A2409" t="s">
        <v>15513</v>
      </c>
      <c r="B2409">
        <v>162</v>
      </c>
      <c r="C2409">
        <v>2383</v>
      </c>
      <c r="D2409">
        <v>132</v>
      </c>
      <c r="E2409" t="s">
        <v>319</v>
      </c>
      <c r="F2409" t="s">
        <v>0</v>
      </c>
      <c r="G2409" t="s">
        <v>1827</v>
      </c>
      <c r="H2409">
        <v>7.8209999999999997</v>
      </c>
      <c r="I2409">
        <v>78.41</v>
      </c>
      <c r="J2409">
        <v>162</v>
      </c>
    </row>
    <row r="2410" spans="1:10" x14ac:dyDescent="0.35">
      <c r="A2410" t="s">
        <v>15514</v>
      </c>
      <c r="B2410">
        <v>576</v>
      </c>
      <c r="C2410">
        <v>2360</v>
      </c>
      <c r="D2410">
        <v>133</v>
      </c>
      <c r="E2410" t="s">
        <v>312</v>
      </c>
      <c r="F2410" t="s">
        <v>0</v>
      </c>
      <c r="G2410" t="s">
        <v>2470</v>
      </c>
      <c r="H2410">
        <v>2.1949999999999998</v>
      </c>
      <c r="I2410">
        <v>47.32</v>
      </c>
      <c r="J2410">
        <v>23</v>
      </c>
    </row>
    <row r="2411" spans="1:10" x14ac:dyDescent="0.35">
      <c r="A2411" t="s">
        <v>15515</v>
      </c>
      <c r="B2411">
        <v>292</v>
      </c>
      <c r="C2411">
        <v>2341</v>
      </c>
      <c r="D2411">
        <v>134</v>
      </c>
      <c r="E2411" t="s">
        <v>328</v>
      </c>
      <c r="F2411" t="s">
        <v>0</v>
      </c>
      <c r="G2411" t="s">
        <v>1876</v>
      </c>
      <c r="H2411">
        <v>3.915</v>
      </c>
      <c r="I2411">
        <v>57.53</v>
      </c>
      <c r="J2411">
        <v>23</v>
      </c>
    </row>
    <row r="2412" spans="1:10" x14ac:dyDescent="0.35">
      <c r="A2412" t="s">
        <v>15516</v>
      </c>
      <c r="B2412">
        <v>271</v>
      </c>
      <c r="C2412">
        <v>2315</v>
      </c>
      <c r="D2412">
        <v>135</v>
      </c>
      <c r="E2412" t="s">
        <v>319</v>
      </c>
      <c r="F2412" t="s">
        <v>0</v>
      </c>
      <c r="G2412" t="s">
        <v>3482</v>
      </c>
      <c r="H2412">
        <v>4.8090000000000002</v>
      </c>
      <c r="I2412">
        <v>73.44</v>
      </c>
      <c r="J2412">
        <v>188</v>
      </c>
    </row>
    <row r="2413" spans="1:10" x14ac:dyDescent="0.35">
      <c r="A2413" t="s">
        <v>15517</v>
      </c>
      <c r="B2413">
        <v>501</v>
      </c>
      <c r="C2413">
        <v>2308</v>
      </c>
      <c r="D2413">
        <v>136</v>
      </c>
      <c r="E2413" t="s">
        <v>328</v>
      </c>
      <c r="F2413" t="s">
        <v>0</v>
      </c>
      <c r="G2413" t="s">
        <v>15518</v>
      </c>
      <c r="H2413">
        <v>2.242</v>
      </c>
      <c r="I2413">
        <v>47.59</v>
      </c>
      <c r="J2413">
        <v>41</v>
      </c>
    </row>
    <row r="2414" spans="1:10" x14ac:dyDescent="0.35">
      <c r="A2414" t="s">
        <v>15519</v>
      </c>
      <c r="B2414">
        <v>258</v>
      </c>
      <c r="C2414">
        <v>2306</v>
      </c>
      <c r="D2414">
        <v>137</v>
      </c>
      <c r="E2414" t="s">
        <v>319</v>
      </c>
      <c r="F2414" t="s">
        <v>0</v>
      </c>
      <c r="G2414" t="s">
        <v>3026</v>
      </c>
      <c r="H2414">
        <v>4.4400000000000004</v>
      </c>
      <c r="I2414">
        <v>86.33</v>
      </c>
      <c r="J2414">
        <v>79</v>
      </c>
    </row>
    <row r="2415" spans="1:10" x14ac:dyDescent="0.35">
      <c r="A2415" t="s">
        <v>15520</v>
      </c>
      <c r="B2415">
        <v>376</v>
      </c>
      <c r="C2415">
        <v>2302</v>
      </c>
      <c r="D2415">
        <v>138</v>
      </c>
      <c r="E2415" t="s">
        <v>328</v>
      </c>
      <c r="F2415" t="s">
        <v>0</v>
      </c>
      <c r="G2415" t="s">
        <v>15521</v>
      </c>
      <c r="H2415">
        <v>3.2210000000000001</v>
      </c>
      <c r="I2415">
        <v>43.93</v>
      </c>
      <c r="J2415">
        <v>15</v>
      </c>
    </row>
    <row r="2416" spans="1:10" x14ac:dyDescent="0.35">
      <c r="A2416" t="s">
        <v>15522</v>
      </c>
      <c r="B2416">
        <v>424</v>
      </c>
      <c r="C2416">
        <v>2289</v>
      </c>
      <c r="D2416">
        <v>139</v>
      </c>
      <c r="E2416" t="s">
        <v>328</v>
      </c>
      <c r="F2416" t="s">
        <v>0</v>
      </c>
      <c r="G2416" t="s">
        <v>13868</v>
      </c>
      <c r="H2416">
        <v>2.9969999999999999</v>
      </c>
      <c r="I2416">
        <v>46.3</v>
      </c>
      <c r="J2416">
        <v>36</v>
      </c>
    </row>
    <row r="2417" spans="1:10" x14ac:dyDescent="0.35">
      <c r="A2417" t="s">
        <v>15523</v>
      </c>
      <c r="B2417">
        <v>201</v>
      </c>
      <c r="C2417">
        <v>2283</v>
      </c>
      <c r="D2417">
        <v>140</v>
      </c>
      <c r="E2417" t="s">
        <v>319</v>
      </c>
      <c r="F2417" t="s">
        <v>0</v>
      </c>
      <c r="G2417" t="s">
        <v>1876</v>
      </c>
      <c r="H2417">
        <v>6.7969999999999997</v>
      </c>
      <c r="I2417">
        <v>87.63</v>
      </c>
      <c r="J2417">
        <v>82</v>
      </c>
    </row>
    <row r="2418" spans="1:10" x14ac:dyDescent="0.35">
      <c r="A2418" t="s">
        <v>15524</v>
      </c>
      <c r="B2418">
        <v>243</v>
      </c>
      <c r="C2418">
        <v>2275</v>
      </c>
      <c r="D2418">
        <v>141</v>
      </c>
      <c r="E2418" t="s">
        <v>319</v>
      </c>
      <c r="F2418" t="s">
        <v>0</v>
      </c>
      <c r="G2418" t="s">
        <v>2539</v>
      </c>
      <c r="H2418">
        <v>5.67</v>
      </c>
      <c r="I2418">
        <v>81.17</v>
      </c>
      <c r="J2418">
        <v>79</v>
      </c>
    </row>
    <row r="2419" spans="1:10" x14ac:dyDescent="0.35">
      <c r="A2419" t="s">
        <v>15525</v>
      </c>
      <c r="B2419">
        <v>325</v>
      </c>
      <c r="C2419">
        <v>2273</v>
      </c>
      <c r="D2419">
        <v>142</v>
      </c>
      <c r="E2419" t="s">
        <v>328</v>
      </c>
      <c r="F2419" t="s">
        <v>0</v>
      </c>
      <c r="G2419" t="s">
        <v>2962</v>
      </c>
      <c r="H2419">
        <v>3.681</v>
      </c>
      <c r="I2419">
        <v>58.08</v>
      </c>
      <c r="J2419">
        <v>113</v>
      </c>
    </row>
    <row r="2420" spans="1:10" x14ac:dyDescent="0.35">
      <c r="A2420" t="s">
        <v>15526</v>
      </c>
      <c r="B2420">
        <v>304</v>
      </c>
      <c r="C2420">
        <v>2266</v>
      </c>
      <c r="D2420">
        <v>143</v>
      </c>
      <c r="E2420" t="s">
        <v>328</v>
      </c>
      <c r="F2420" t="s">
        <v>0</v>
      </c>
      <c r="G2420" t="s">
        <v>15527</v>
      </c>
      <c r="H2420">
        <v>2.141</v>
      </c>
      <c r="I2420">
        <v>38.630000000000003</v>
      </c>
      <c r="J2420">
        <v>4</v>
      </c>
    </row>
    <row r="2421" spans="1:10" x14ac:dyDescent="0.35">
      <c r="A2421" t="s">
        <v>15528</v>
      </c>
      <c r="B2421">
        <v>281</v>
      </c>
      <c r="C2421">
        <v>2262</v>
      </c>
      <c r="D2421">
        <v>144</v>
      </c>
      <c r="E2421" t="s">
        <v>328</v>
      </c>
      <c r="F2421" t="s">
        <v>0</v>
      </c>
      <c r="G2421" t="s">
        <v>2115</v>
      </c>
      <c r="H2421">
        <v>4.444</v>
      </c>
      <c r="I2421">
        <v>60.48</v>
      </c>
      <c r="J2421">
        <v>80</v>
      </c>
    </row>
    <row r="2422" spans="1:10" x14ac:dyDescent="0.35">
      <c r="A2422" t="s">
        <v>15529</v>
      </c>
      <c r="B2422">
        <v>129</v>
      </c>
      <c r="C2422">
        <v>2258</v>
      </c>
      <c r="D2422">
        <v>145</v>
      </c>
      <c r="E2422" t="s">
        <v>319</v>
      </c>
      <c r="F2422" t="s">
        <v>0</v>
      </c>
      <c r="G2422" t="s">
        <v>1827</v>
      </c>
      <c r="H2422">
        <v>8.516</v>
      </c>
      <c r="I2422">
        <v>80.72</v>
      </c>
      <c r="J2422">
        <v>129</v>
      </c>
    </row>
    <row r="2423" spans="1:10" x14ac:dyDescent="0.35">
      <c r="A2423" t="s">
        <v>15530</v>
      </c>
      <c r="B2423">
        <v>201</v>
      </c>
      <c r="C2423">
        <v>2215</v>
      </c>
      <c r="D2423">
        <v>146</v>
      </c>
      <c r="E2423" t="s">
        <v>319</v>
      </c>
      <c r="F2423" t="s">
        <v>0</v>
      </c>
      <c r="G2423" t="s">
        <v>2312</v>
      </c>
      <c r="H2423">
        <v>6.8319999999999999</v>
      </c>
      <c r="I2423">
        <v>86.39</v>
      </c>
      <c r="J2423">
        <v>200</v>
      </c>
    </row>
    <row r="2424" spans="1:10" x14ac:dyDescent="0.35">
      <c r="A2424" t="s">
        <v>15531</v>
      </c>
      <c r="B2424">
        <v>349</v>
      </c>
      <c r="C2424">
        <v>2208</v>
      </c>
      <c r="D2424">
        <v>147</v>
      </c>
      <c r="E2424" t="s">
        <v>328</v>
      </c>
      <c r="F2424" t="s">
        <v>0</v>
      </c>
      <c r="G2424" t="s">
        <v>7081</v>
      </c>
      <c r="H2424">
        <v>3.32</v>
      </c>
      <c r="I2424">
        <v>54.69</v>
      </c>
      <c r="J2424">
        <v>89</v>
      </c>
    </row>
    <row r="2425" spans="1:10" x14ac:dyDescent="0.35">
      <c r="A2425" t="s">
        <v>15532</v>
      </c>
      <c r="B2425">
        <v>434</v>
      </c>
      <c r="C2425">
        <v>2206</v>
      </c>
      <c r="D2425">
        <v>148</v>
      </c>
      <c r="E2425" t="s">
        <v>312</v>
      </c>
      <c r="F2425" t="s">
        <v>0</v>
      </c>
      <c r="G2425" t="s">
        <v>1882</v>
      </c>
      <c r="H2425">
        <v>2.5859999999999999</v>
      </c>
      <c r="I2425">
        <v>41.2</v>
      </c>
      <c r="J2425">
        <v>17</v>
      </c>
    </row>
    <row r="2426" spans="1:10" x14ac:dyDescent="0.35">
      <c r="A2426" t="s">
        <v>15533</v>
      </c>
      <c r="B2426">
        <v>563</v>
      </c>
      <c r="C2426">
        <v>2196</v>
      </c>
      <c r="D2426">
        <v>149</v>
      </c>
      <c r="E2426" t="s">
        <v>319</v>
      </c>
      <c r="F2426" t="s">
        <v>0</v>
      </c>
      <c r="G2426" t="s">
        <v>15534</v>
      </c>
      <c r="H2426">
        <v>4.3730000000000002</v>
      </c>
      <c r="I2426">
        <v>70.650000000000006</v>
      </c>
      <c r="J2426">
        <v>99</v>
      </c>
    </row>
    <row r="2427" spans="1:10" x14ac:dyDescent="0.35">
      <c r="A2427" t="s">
        <v>15535</v>
      </c>
      <c r="B2427">
        <v>385</v>
      </c>
      <c r="C2427">
        <v>2195</v>
      </c>
      <c r="D2427">
        <v>150</v>
      </c>
      <c r="E2427" t="s">
        <v>312</v>
      </c>
      <c r="F2427" t="s">
        <v>0</v>
      </c>
      <c r="G2427" t="s">
        <v>6623</v>
      </c>
      <c r="H2427">
        <v>2.4510000000000001</v>
      </c>
      <c r="I2427">
        <v>34.21</v>
      </c>
      <c r="J2427">
        <v>17</v>
      </c>
    </row>
    <row r="2428" spans="1:10" x14ac:dyDescent="0.35">
      <c r="A2428" t="s">
        <v>15536</v>
      </c>
      <c r="B2428">
        <v>388</v>
      </c>
      <c r="C2428">
        <v>2190</v>
      </c>
      <c r="D2428">
        <v>151</v>
      </c>
      <c r="E2428" t="s">
        <v>312</v>
      </c>
      <c r="F2428" t="s">
        <v>0</v>
      </c>
      <c r="G2428" t="s">
        <v>15537</v>
      </c>
      <c r="H2428">
        <v>2.597</v>
      </c>
      <c r="I2428">
        <v>29.12</v>
      </c>
      <c r="J2428">
        <v>16</v>
      </c>
    </row>
    <row r="2429" spans="1:10" x14ac:dyDescent="0.35">
      <c r="A2429" t="s">
        <v>15538</v>
      </c>
      <c r="B2429">
        <v>1036</v>
      </c>
      <c r="C2429">
        <v>2189</v>
      </c>
      <c r="D2429">
        <v>152</v>
      </c>
      <c r="E2429" t="s">
        <v>312</v>
      </c>
      <c r="F2429" t="s">
        <v>0</v>
      </c>
      <c r="G2429" t="s">
        <v>3628</v>
      </c>
      <c r="H2429">
        <v>1.1619999999999999</v>
      </c>
      <c r="I2429">
        <v>27.6</v>
      </c>
      <c r="J2429">
        <v>120</v>
      </c>
    </row>
    <row r="2430" spans="1:10" x14ac:dyDescent="0.35">
      <c r="A2430" t="s">
        <v>15539</v>
      </c>
      <c r="B2430">
        <v>303</v>
      </c>
      <c r="C2430">
        <v>2188</v>
      </c>
      <c r="D2430">
        <v>153</v>
      </c>
      <c r="E2430" t="s">
        <v>328</v>
      </c>
      <c r="F2430" t="s">
        <v>0</v>
      </c>
      <c r="G2430" t="s">
        <v>2959</v>
      </c>
      <c r="H2430">
        <v>4.3</v>
      </c>
      <c r="I2430">
        <v>57.69</v>
      </c>
      <c r="J2430">
        <v>104</v>
      </c>
    </row>
    <row r="2431" spans="1:10" x14ac:dyDescent="0.35">
      <c r="A2431" t="s">
        <v>15540</v>
      </c>
      <c r="B2431">
        <v>236</v>
      </c>
      <c r="C2431">
        <v>2186</v>
      </c>
      <c r="D2431">
        <v>154</v>
      </c>
      <c r="E2431" t="s">
        <v>328</v>
      </c>
      <c r="F2431" t="s">
        <v>0</v>
      </c>
      <c r="G2431" t="s">
        <v>1807</v>
      </c>
      <c r="H2431">
        <v>4.407</v>
      </c>
      <c r="I2431">
        <v>66.16</v>
      </c>
      <c r="J2431">
        <v>44</v>
      </c>
    </row>
    <row r="2432" spans="1:10" x14ac:dyDescent="0.35">
      <c r="A2432" t="s">
        <v>15541</v>
      </c>
      <c r="B2432">
        <v>113</v>
      </c>
      <c r="C2432">
        <v>2180</v>
      </c>
      <c r="D2432">
        <v>155</v>
      </c>
      <c r="E2432" t="s">
        <v>319</v>
      </c>
      <c r="F2432" t="s">
        <v>0</v>
      </c>
      <c r="G2432" t="s">
        <v>15542</v>
      </c>
      <c r="H2432">
        <v>9.8209999999999997</v>
      </c>
      <c r="I2432">
        <v>88.09</v>
      </c>
      <c r="J2432">
        <v>13</v>
      </c>
    </row>
    <row r="2433" spans="1:10" x14ac:dyDescent="0.35">
      <c r="A2433" t="s">
        <v>15543</v>
      </c>
      <c r="B2433">
        <v>631</v>
      </c>
      <c r="C2433">
        <v>2179</v>
      </c>
      <c r="D2433">
        <v>156</v>
      </c>
      <c r="E2433" t="s">
        <v>328</v>
      </c>
      <c r="F2433" t="s">
        <v>0</v>
      </c>
      <c r="G2433" t="s">
        <v>7917</v>
      </c>
      <c r="H2433">
        <v>1.77</v>
      </c>
      <c r="I2433">
        <v>51.92</v>
      </c>
      <c r="J2433">
        <v>39</v>
      </c>
    </row>
    <row r="2434" spans="1:10" x14ac:dyDescent="0.35">
      <c r="A2434" t="s">
        <v>15544</v>
      </c>
      <c r="B2434">
        <v>372</v>
      </c>
      <c r="C2434">
        <v>2170</v>
      </c>
      <c r="D2434">
        <v>157</v>
      </c>
      <c r="E2434" t="s">
        <v>319</v>
      </c>
      <c r="F2434" t="s">
        <v>0</v>
      </c>
      <c r="G2434" t="s">
        <v>3525</v>
      </c>
      <c r="H2434">
        <v>3.0470000000000002</v>
      </c>
      <c r="I2434">
        <v>84.04</v>
      </c>
      <c r="J2434">
        <v>42</v>
      </c>
    </row>
    <row r="2435" spans="1:10" x14ac:dyDescent="0.35">
      <c r="A2435" t="s">
        <v>15545</v>
      </c>
      <c r="B2435">
        <v>725</v>
      </c>
      <c r="C2435">
        <v>2159</v>
      </c>
      <c r="D2435">
        <v>158</v>
      </c>
      <c r="E2435" t="s">
        <v>328</v>
      </c>
      <c r="F2435" t="s">
        <v>0</v>
      </c>
      <c r="G2435" t="s">
        <v>15546</v>
      </c>
      <c r="H2435">
        <v>2.456</v>
      </c>
      <c r="I2435">
        <v>54.94</v>
      </c>
      <c r="J2435">
        <v>201</v>
      </c>
    </row>
    <row r="2436" spans="1:10" x14ac:dyDescent="0.35">
      <c r="A2436" t="s">
        <v>15547</v>
      </c>
      <c r="B2436">
        <v>307</v>
      </c>
      <c r="C2436">
        <v>2158</v>
      </c>
      <c r="D2436">
        <v>159</v>
      </c>
      <c r="E2436" t="s">
        <v>328</v>
      </c>
      <c r="F2436" t="s">
        <v>0</v>
      </c>
      <c r="G2436" t="s">
        <v>1795</v>
      </c>
      <c r="H2436">
        <v>3.4590000000000001</v>
      </c>
      <c r="I2436">
        <v>58.22</v>
      </c>
      <c r="J2436">
        <v>306</v>
      </c>
    </row>
    <row r="2437" spans="1:10" x14ac:dyDescent="0.35">
      <c r="A2437" t="s">
        <v>15548</v>
      </c>
      <c r="B2437">
        <v>240</v>
      </c>
      <c r="C2437">
        <v>2151</v>
      </c>
      <c r="D2437">
        <v>160</v>
      </c>
      <c r="E2437" t="s">
        <v>328</v>
      </c>
      <c r="F2437" t="s">
        <v>0</v>
      </c>
      <c r="G2437" t="s">
        <v>2962</v>
      </c>
      <c r="H2437">
        <v>4.117</v>
      </c>
      <c r="I2437">
        <v>69.62</v>
      </c>
      <c r="J2437">
        <v>90</v>
      </c>
    </row>
    <row r="2438" spans="1:10" x14ac:dyDescent="0.35">
      <c r="A2438" t="s">
        <v>15549</v>
      </c>
      <c r="B2438">
        <v>342</v>
      </c>
      <c r="C2438">
        <v>2147</v>
      </c>
      <c r="D2438">
        <v>161</v>
      </c>
      <c r="E2438" t="s">
        <v>312</v>
      </c>
      <c r="F2438" t="s">
        <v>0</v>
      </c>
      <c r="G2438" t="s">
        <v>1827</v>
      </c>
      <c r="H2438">
        <v>3.2970000000000002</v>
      </c>
      <c r="I2438">
        <v>43.33</v>
      </c>
      <c r="J2438">
        <v>9</v>
      </c>
    </row>
    <row r="2439" spans="1:10" x14ac:dyDescent="0.35">
      <c r="A2439" t="s">
        <v>15550</v>
      </c>
      <c r="B2439">
        <v>197</v>
      </c>
      <c r="C2439">
        <v>2137</v>
      </c>
      <c r="D2439">
        <v>162</v>
      </c>
      <c r="E2439" t="s">
        <v>319</v>
      </c>
      <c r="F2439" t="s">
        <v>0</v>
      </c>
      <c r="G2439" t="s">
        <v>4124</v>
      </c>
      <c r="H2439">
        <v>5.9640000000000004</v>
      </c>
      <c r="I2439">
        <v>96.2</v>
      </c>
      <c r="J2439">
        <v>21</v>
      </c>
    </row>
    <row r="2440" spans="1:10" x14ac:dyDescent="0.35">
      <c r="A2440" t="s">
        <v>15551</v>
      </c>
      <c r="B2440">
        <v>272</v>
      </c>
      <c r="C2440">
        <v>2120</v>
      </c>
      <c r="D2440">
        <v>163</v>
      </c>
      <c r="E2440" t="s">
        <v>319</v>
      </c>
      <c r="F2440" t="s">
        <v>0</v>
      </c>
      <c r="G2440" t="s">
        <v>15552</v>
      </c>
      <c r="H2440">
        <v>3.7250000000000001</v>
      </c>
      <c r="I2440">
        <v>64.44</v>
      </c>
      <c r="J2440">
        <v>100</v>
      </c>
    </row>
    <row r="2441" spans="1:10" x14ac:dyDescent="0.35">
      <c r="A2441" t="s">
        <v>15553</v>
      </c>
      <c r="B2441">
        <v>191</v>
      </c>
      <c r="C2441">
        <v>2119</v>
      </c>
      <c r="D2441">
        <v>164</v>
      </c>
      <c r="E2441" t="s">
        <v>319</v>
      </c>
      <c r="F2441" t="s">
        <v>0</v>
      </c>
      <c r="G2441" t="s">
        <v>15554</v>
      </c>
      <c r="H2441">
        <v>5.8810000000000002</v>
      </c>
      <c r="I2441">
        <v>70.64</v>
      </c>
      <c r="J2441">
        <v>78</v>
      </c>
    </row>
    <row r="2442" spans="1:10" x14ac:dyDescent="0.35">
      <c r="A2442" t="s">
        <v>15555</v>
      </c>
      <c r="B2442">
        <v>337</v>
      </c>
      <c r="C2442">
        <v>2114</v>
      </c>
      <c r="D2442">
        <v>165</v>
      </c>
      <c r="E2442" t="s">
        <v>328</v>
      </c>
      <c r="F2442" t="s">
        <v>0</v>
      </c>
      <c r="G2442" t="s">
        <v>1815</v>
      </c>
      <c r="H2442">
        <v>3.3879999999999999</v>
      </c>
      <c r="I2442">
        <v>53.5</v>
      </c>
      <c r="J2442">
        <v>337</v>
      </c>
    </row>
    <row r="2443" spans="1:10" x14ac:dyDescent="0.35">
      <c r="A2443" t="s">
        <v>1767</v>
      </c>
      <c r="B2443">
        <v>325</v>
      </c>
      <c r="C2443">
        <v>2113</v>
      </c>
      <c r="D2443">
        <v>166</v>
      </c>
      <c r="E2443" t="s">
        <v>328</v>
      </c>
      <c r="F2443" t="s">
        <v>0</v>
      </c>
      <c r="G2443" t="s">
        <v>1767</v>
      </c>
      <c r="H2443">
        <v>5.8380000000000001</v>
      </c>
      <c r="I2443">
        <v>67.55</v>
      </c>
      <c r="J2443">
        <v>102</v>
      </c>
    </row>
    <row r="2444" spans="1:10" x14ac:dyDescent="0.35">
      <c r="A2444" t="s">
        <v>15556</v>
      </c>
      <c r="B2444">
        <v>442</v>
      </c>
      <c r="C2444">
        <v>2111</v>
      </c>
      <c r="D2444">
        <v>167</v>
      </c>
      <c r="E2444" t="s">
        <v>312</v>
      </c>
      <c r="F2444" t="s">
        <v>0</v>
      </c>
      <c r="G2444" t="s">
        <v>15557</v>
      </c>
      <c r="H2444">
        <v>2.431</v>
      </c>
      <c r="I2444">
        <v>36.79</v>
      </c>
      <c r="J2444">
        <v>37</v>
      </c>
    </row>
    <row r="2445" spans="1:10" x14ac:dyDescent="0.35">
      <c r="A2445" t="s">
        <v>15558</v>
      </c>
      <c r="B2445">
        <v>297</v>
      </c>
      <c r="C2445">
        <v>2107</v>
      </c>
      <c r="D2445">
        <v>168</v>
      </c>
      <c r="E2445" t="s">
        <v>328</v>
      </c>
      <c r="F2445" t="s">
        <v>0</v>
      </c>
      <c r="G2445" t="s">
        <v>1876</v>
      </c>
      <c r="H2445">
        <v>4.0110000000000001</v>
      </c>
      <c r="I2445">
        <v>58.96</v>
      </c>
      <c r="J2445">
        <v>69</v>
      </c>
    </row>
    <row r="2446" spans="1:10" x14ac:dyDescent="0.35">
      <c r="A2446" t="s">
        <v>15559</v>
      </c>
      <c r="B2446">
        <v>516</v>
      </c>
      <c r="C2446">
        <v>2105</v>
      </c>
      <c r="D2446">
        <v>169</v>
      </c>
      <c r="E2446" t="s">
        <v>312</v>
      </c>
      <c r="F2446" t="s">
        <v>0</v>
      </c>
      <c r="G2446" t="s">
        <v>15560</v>
      </c>
      <c r="H2446">
        <v>2.133</v>
      </c>
      <c r="I2446">
        <v>34.15</v>
      </c>
      <c r="J2446">
        <v>62</v>
      </c>
    </row>
    <row r="2447" spans="1:10" x14ac:dyDescent="0.35">
      <c r="A2447" t="s">
        <v>15561</v>
      </c>
      <c r="B2447">
        <v>208</v>
      </c>
      <c r="C2447">
        <v>2099</v>
      </c>
      <c r="D2447">
        <v>170</v>
      </c>
      <c r="E2447" t="s">
        <v>319</v>
      </c>
      <c r="F2447" t="s">
        <v>0</v>
      </c>
      <c r="G2447" t="s">
        <v>15562</v>
      </c>
      <c r="H2447">
        <v>4.6059999999999999</v>
      </c>
      <c r="I2447">
        <v>67.739999999999995</v>
      </c>
      <c r="J2447">
        <v>69</v>
      </c>
    </row>
    <row r="2448" spans="1:10" x14ac:dyDescent="0.35">
      <c r="A2448" t="s">
        <v>15563</v>
      </c>
      <c r="B2448">
        <v>372</v>
      </c>
      <c r="C2448">
        <v>2087</v>
      </c>
      <c r="D2448">
        <v>171</v>
      </c>
      <c r="E2448" t="s">
        <v>319</v>
      </c>
      <c r="F2448" t="s">
        <v>0</v>
      </c>
      <c r="G2448" t="s">
        <v>4124</v>
      </c>
      <c r="H2448">
        <v>3.165</v>
      </c>
      <c r="I2448">
        <v>79.569999999999993</v>
      </c>
      <c r="J2448">
        <v>89</v>
      </c>
    </row>
    <row r="2449" spans="1:10" x14ac:dyDescent="0.35">
      <c r="A2449" t="s">
        <v>15564</v>
      </c>
      <c r="B2449">
        <v>269</v>
      </c>
      <c r="C2449">
        <v>2075</v>
      </c>
      <c r="D2449">
        <v>172</v>
      </c>
      <c r="E2449" t="s">
        <v>328</v>
      </c>
      <c r="F2449" t="s">
        <v>0</v>
      </c>
      <c r="G2449" t="s">
        <v>4347</v>
      </c>
      <c r="H2449">
        <v>3.6040000000000001</v>
      </c>
      <c r="I2449">
        <v>70.739999999999995</v>
      </c>
      <c r="J2449">
        <v>83</v>
      </c>
    </row>
    <row r="2450" spans="1:10" x14ac:dyDescent="0.35">
      <c r="A2450" t="s">
        <v>15565</v>
      </c>
      <c r="B2450">
        <v>161</v>
      </c>
      <c r="C2450">
        <v>2072</v>
      </c>
      <c r="D2450">
        <v>173</v>
      </c>
      <c r="E2450" t="s">
        <v>319</v>
      </c>
      <c r="F2450" t="s">
        <v>0</v>
      </c>
      <c r="G2450" t="s">
        <v>15566</v>
      </c>
      <c r="H2450">
        <v>6.7140000000000004</v>
      </c>
      <c r="I2450">
        <v>89.09</v>
      </c>
      <c r="J2450">
        <v>24</v>
      </c>
    </row>
    <row r="2451" spans="1:10" x14ac:dyDescent="0.35">
      <c r="A2451" t="s">
        <v>15567</v>
      </c>
      <c r="B2451">
        <v>250</v>
      </c>
      <c r="C2451">
        <v>2057</v>
      </c>
      <c r="D2451">
        <v>174</v>
      </c>
      <c r="E2451" t="s">
        <v>328</v>
      </c>
      <c r="F2451" t="s">
        <v>0</v>
      </c>
      <c r="G2451" t="s">
        <v>2277</v>
      </c>
      <c r="H2451">
        <v>3.9220000000000002</v>
      </c>
      <c r="I2451">
        <v>63.61</v>
      </c>
      <c r="J2451">
        <v>250</v>
      </c>
    </row>
    <row r="2452" spans="1:10" x14ac:dyDescent="0.35">
      <c r="A2452" t="s">
        <v>15568</v>
      </c>
      <c r="B2452">
        <v>174</v>
      </c>
      <c r="C2452">
        <v>2044</v>
      </c>
      <c r="D2452">
        <v>175</v>
      </c>
      <c r="E2452" t="s">
        <v>319</v>
      </c>
      <c r="F2452" t="s">
        <v>0</v>
      </c>
      <c r="G2452" t="s">
        <v>2115</v>
      </c>
      <c r="H2452">
        <v>6.0430000000000001</v>
      </c>
      <c r="I2452">
        <v>78.849999999999994</v>
      </c>
      <c r="J2452">
        <v>12</v>
      </c>
    </row>
    <row r="2453" spans="1:10" x14ac:dyDescent="0.35">
      <c r="A2453" t="s">
        <v>15569</v>
      </c>
      <c r="B2453">
        <v>479</v>
      </c>
      <c r="C2453">
        <v>2035</v>
      </c>
      <c r="D2453">
        <v>176</v>
      </c>
      <c r="E2453" t="s">
        <v>328</v>
      </c>
      <c r="F2453" t="s">
        <v>0</v>
      </c>
      <c r="G2453" t="s">
        <v>4204</v>
      </c>
      <c r="H2453">
        <v>1.9419999999999999</v>
      </c>
      <c r="I2453">
        <v>55.66</v>
      </c>
      <c r="J2453">
        <v>54</v>
      </c>
    </row>
    <row r="2454" spans="1:10" x14ac:dyDescent="0.35">
      <c r="A2454" t="s">
        <v>15570</v>
      </c>
      <c r="B2454">
        <v>255</v>
      </c>
      <c r="C2454">
        <v>2035</v>
      </c>
      <c r="D2454">
        <v>176</v>
      </c>
      <c r="E2454" t="s">
        <v>319</v>
      </c>
      <c r="F2454" t="s">
        <v>0</v>
      </c>
      <c r="G2454" t="s">
        <v>2592</v>
      </c>
      <c r="H2454">
        <v>4.29</v>
      </c>
      <c r="I2454">
        <v>77.209999999999994</v>
      </c>
      <c r="J2454">
        <v>70</v>
      </c>
    </row>
    <row r="2455" spans="1:10" x14ac:dyDescent="0.35">
      <c r="A2455" t="s">
        <v>15571</v>
      </c>
      <c r="B2455">
        <v>357</v>
      </c>
      <c r="C2455">
        <v>2032</v>
      </c>
      <c r="D2455">
        <v>178</v>
      </c>
      <c r="E2455" t="s">
        <v>328</v>
      </c>
      <c r="F2455" t="s">
        <v>0</v>
      </c>
      <c r="G2455" t="s">
        <v>6003</v>
      </c>
      <c r="H2455">
        <v>2.956</v>
      </c>
      <c r="I2455">
        <v>48.77</v>
      </c>
      <c r="J2455">
        <v>282</v>
      </c>
    </row>
    <row r="2456" spans="1:10" x14ac:dyDescent="0.35">
      <c r="A2456" t="s">
        <v>15572</v>
      </c>
      <c r="B2456">
        <v>289</v>
      </c>
      <c r="C2456">
        <v>2022</v>
      </c>
      <c r="D2456">
        <v>179</v>
      </c>
      <c r="E2456" t="s">
        <v>328</v>
      </c>
      <c r="F2456" t="s">
        <v>0</v>
      </c>
      <c r="G2456" t="s">
        <v>1781</v>
      </c>
      <c r="H2456">
        <v>4.0949999999999998</v>
      </c>
      <c r="I2456">
        <v>52.15</v>
      </c>
      <c r="J2456">
        <v>56</v>
      </c>
    </row>
    <row r="2457" spans="1:10" x14ac:dyDescent="0.35">
      <c r="A2457" t="s">
        <v>15573</v>
      </c>
      <c r="B2457">
        <v>274</v>
      </c>
      <c r="C2457">
        <v>2021</v>
      </c>
      <c r="D2457">
        <v>180</v>
      </c>
      <c r="E2457" t="s">
        <v>312</v>
      </c>
      <c r="F2457" t="s">
        <v>0</v>
      </c>
      <c r="G2457" t="s">
        <v>15574</v>
      </c>
      <c r="H2457">
        <v>3.7450000000000001</v>
      </c>
      <c r="I2457">
        <v>38.72</v>
      </c>
      <c r="J2457">
        <v>36</v>
      </c>
    </row>
    <row r="2458" spans="1:10" x14ac:dyDescent="0.35">
      <c r="A2458" t="s">
        <v>15575</v>
      </c>
      <c r="B2458">
        <v>373</v>
      </c>
      <c r="C2458">
        <v>2020</v>
      </c>
      <c r="D2458">
        <v>181</v>
      </c>
      <c r="E2458" t="s">
        <v>328</v>
      </c>
      <c r="F2458" t="s">
        <v>0</v>
      </c>
      <c r="G2458" t="s">
        <v>15576</v>
      </c>
      <c r="H2458">
        <v>2.5</v>
      </c>
      <c r="I2458">
        <v>51.33</v>
      </c>
      <c r="J2458">
        <v>52</v>
      </c>
    </row>
    <row r="2459" spans="1:10" x14ac:dyDescent="0.35">
      <c r="A2459" t="s">
        <v>15577</v>
      </c>
      <c r="B2459">
        <v>404</v>
      </c>
      <c r="C2459">
        <v>2018</v>
      </c>
      <c r="D2459">
        <v>182</v>
      </c>
      <c r="E2459" t="s">
        <v>319</v>
      </c>
      <c r="F2459" t="s">
        <v>0</v>
      </c>
      <c r="G2459" t="s">
        <v>4755</v>
      </c>
      <c r="H2459">
        <v>2.456</v>
      </c>
      <c r="I2459">
        <v>63.43</v>
      </c>
      <c r="J2459">
        <v>83</v>
      </c>
    </row>
    <row r="2460" spans="1:10" x14ac:dyDescent="0.35">
      <c r="A2460" t="s">
        <v>15578</v>
      </c>
      <c r="B2460">
        <v>283</v>
      </c>
      <c r="C2460">
        <v>2011</v>
      </c>
      <c r="D2460">
        <v>183</v>
      </c>
      <c r="E2460" t="s">
        <v>328</v>
      </c>
      <c r="F2460" t="s">
        <v>0</v>
      </c>
      <c r="G2460" t="s">
        <v>15579</v>
      </c>
      <c r="H2460">
        <v>3.6819999999999999</v>
      </c>
      <c r="I2460">
        <v>50.01</v>
      </c>
      <c r="J2460">
        <v>16</v>
      </c>
    </row>
    <row r="2461" spans="1:10" x14ac:dyDescent="0.35">
      <c r="A2461" t="s">
        <v>15580</v>
      </c>
      <c r="B2461">
        <v>269</v>
      </c>
      <c r="C2461">
        <v>2010</v>
      </c>
      <c r="D2461">
        <v>184</v>
      </c>
      <c r="E2461" t="s">
        <v>328</v>
      </c>
      <c r="F2461" t="s">
        <v>0</v>
      </c>
      <c r="G2461" t="s">
        <v>1699</v>
      </c>
      <c r="H2461">
        <v>4.3789999999999996</v>
      </c>
      <c r="I2461">
        <v>66.569999999999993</v>
      </c>
      <c r="J2461">
        <v>91</v>
      </c>
    </row>
    <row r="2462" spans="1:10" x14ac:dyDescent="0.35">
      <c r="A2462" t="s">
        <v>15581</v>
      </c>
      <c r="B2462">
        <v>419</v>
      </c>
      <c r="C2462">
        <v>2003</v>
      </c>
      <c r="D2462">
        <v>185</v>
      </c>
      <c r="E2462" t="s">
        <v>312</v>
      </c>
      <c r="F2462" t="s">
        <v>0</v>
      </c>
      <c r="G2462" t="s">
        <v>15582</v>
      </c>
      <c r="H2462">
        <v>2.431</v>
      </c>
      <c r="I2462">
        <v>45.92</v>
      </c>
      <c r="J2462">
        <v>71</v>
      </c>
    </row>
    <row r="2463" spans="1:10" x14ac:dyDescent="0.35">
      <c r="A2463" t="s">
        <v>15583</v>
      </c>
      <c r="B2463">
        <v>307</v>
      </c>
      <c r="C2463">
        <v>2003</v>
      </c>
      <c r="D2463">
        <v>185</v>
      </c>
      <c r="E2463" t="s">
        <v>312</v>
      </c>
      <c r="F2463" t="s">
        <v>0</v>
      </c>
      <c r="G2463" t="s">
        <v>15584</v>
      </c>
      <c r="H2463">
        <v>2.9279999999999999</v>
      </c>
      <c r="I2463">
        <v>38.33</v>
      </c>
      <c r="J2463">
        <v>115</v>
      </c>
    </row>
    <row r="2464" spans="1:10" x14ac:dyDescent="0.35">
      <c r="A2464" t="s">
        <v>15585</v>
      </c>
      <c r="B2464">
        <v>144</v>
      </c>
      <c r="C2464">
        <v>1992</v>
      </c>
      <c r="D2464">
        <v>187</v>
      </c>
      <c r="E2464" t="s">
        <v>319</v>
      </c>
      <c r="F2464" t="s">
        <v>0</v>
      </c>
      <c r="G2464" t="s">
        <v>3262</v>
      </c>
      <c r="H2464">
        <v>10.185</v>
      </c>
      <c r="I2464">
        <v>93.24</v>
      </c>
      <c r="J2464">
        <v>56</v>
      </c>
    </row>
    <row r="2465" spans="1:10" x14ac:dyDescent="0.35">
      <c r="A2465" t="s">
        <v>15586</v>
      </c>
      <c r="B2465">
        <v>183</v>
      </c>
      <c r="C2465">
        <v>1973</v>
      </c>
      <c r="D2465">
        <v>188</v>
      </c>
      <c r="E2465" t="s">
        <v>319</v>
      </c>
      <c r="F2465" t="s">
        <v>0</v>
      </c>
      <c r="G2465" t="s">
        <v>1793</v>
      </c>
      <c r="H2465">
        <v>5.6859999999999999</v>
      </c>
      <c r="I2465">
        <v>83.33</v>
      </c>
      <c r="J2465">
        <v>8</v>
      </c>
    </row>
    <row r="2466" spans="1:10" x14ac:dyDescent="0.35">
      <c r="A2466" t="s">
        <v>15587</v>
      </c>
      <c r="B2466">
        <v>747</v>
      </c>
      <c r="C2466">
        <v>1972</v>
      </c>
      <c r="D2466">
        <v>189</v>
      </c>
      <c r="E2466" t="s">
        <v>328</v>
      </c>
      <c r="F2466" t="s">
        <v>0</v>
      </c>
      <c r="G2466" t="s">
        <v>2520</v>
      </c>
      <c r="H2466">
        <v>1.1779999999999999</v>
      </c>
      <c r="I2466">
        <v>65.209999999999994</v>
      </c>
      <c r="J2466">
        <v>211</v>
      </c>
    </row>
    <row r="2467" spans="1:10" x14ac:dyDescent="0.35">
      <c r="A2467" t="s">
        <v>15588</v>
      </c>
      <c r="B2467">
        <v>217</v>
      </c>
      <c r="C2467">
        <v>1972</v>
      </c>
      <c r="D2467">
        <v>189</v>
      </c>
      <c r="E2467" t="s">
        <v>319</v>
      </c>
      <c r="F2467" t="s">
        <v>0</v>
      </c>
      <c r="G2467" t="s">
        <v>15589</v>
      </c>
      <c r="H2467">
        <v>4.6529999999999996</v>
      </c>
      <c r="I2467">
        <v>76.7</v>
      </c>
      <c r="J2467">
        <v>78</v>
      </c>
    </row>
    <row r="2468" spans="1:10" x14ac:dyDescent="0.35">
      <c r="A2468" t="s">
        <v>15590</v>
      </c>
      <c r="B2468">
        <v>402</v>
      </c>
      <c r="C2468">
        <v>1969</v>
      </c>
      <c r="D2468">
        <v>191</v>
      </c>
      <c r="E2468" t="s">
        <v>328</v>
      </c>
      <c r="F2468" t="s">
        <v>0</v>
      </c>
      <c r="G2468" t="s">
        <v>2163</v>
      </c>
      <c r="H2468">
        <v>2.734</v>
      </c>
      <c r="I2468">
        <v>40.03</v>
      </c>
      <c r="J2468">
        <v>402</v>
      </c>
    </row>
    <row r="2469" spans="1:10" x14ac:dyDescent="0.35">
      <c r="A2469" t="s">
        <v>15591</v>
      </c>
      <c r="B2469">
        <v>212</v>
      </c>
      <c r="C2469">
        <v>1967</v>
      </c>
      <c r="D2469">
        <v>192</v>
      </c>
      <c r="E2469" t="s">
        <v>319</v>
      </c>
      <c r="F2469" t="s">
        <v>0</v>
      </c>
      <c r="G2469" t="s">
        <v>15592</v>
      </c>
      <c r="H2469">
        <v>5.3330000000000002</v>
      </c>
      <c r="I2469">
        <v>94.37</v>
      </c>
      <c r="J2469">
        <v>67</v>
      </c>
    </row>
    <row r="2470" spans="1:10" x14ac:dyDescent="0.35">
      <c r="A2470" t="s">
        <v>15593</v>
      </c>
      <c r="B2470">
        <v>201</v>
      </c>
      <c r="C2470">
        <v>1948</v>
      </c>
      <c r="D2470">
        <v>193</v>
      </c>
      <c r="E2470" t="s">
        <v>328</v>
      </c>
      <c r="F2470" t="s">
        <v>0</v>
      </c>
      <c r="G2470" t="s">
        <v>2645</v>
      </c>
      <c r="H2470">
        <v>5.4279999999999999</v>
      </c>
      <c r="I2470">
        <v>63.85</v>
      </c>
      <c r="J2470">
        <v>201</v>
      </c>
    </row>
    <row r="2471" spans="1:10" x14ac:dyDescent="0.35">
      <c r="A2471" t="s">
        <v>15594</v>
      </c>
      <c r="B2471">
        <v>366</v>
      </c>
      <c r="C2471">
        <v>1942</v>
      </c>
      <c r="D2471">
        <v>194</v>
      </c>
      <c r="E2471" t="s">
        <v>312</v>
      </c>
      <c r="F2471" t="s">
        <v>0</v>
      </c>
      <c r="G2471" t="s">
        <v>2003</v>
      </c>
      <c r="H2471">
        <v>2.4390000000000001</v>
      </c>
      <c r="I2471">
        <v>42.78</v>
      </c>
      <c r="J2471">
        <v>13</v>
      </c>
    </row>
    <row r="2472" spans="1:10" x14ac:dyDescent="0.35">
      <c r="A2472" t="s">
        <v>15595</v>
      </c>
      <c r="B2472">
        <v>567</v>
      </c>
      <c r="C2472">
        <v>1934</v>
      </c>
      <c r="D2472">
        <v>195</v>
      </c>
      <c r="E2472" t="s">
        <v>312</v>
      </c>
      <c r="F2472" t="s">
        <v>0</v>
      </c>
      <c r="G2472" t="s">
        <v>2167</v>
      </c>
      <c r="H2472">
        <v>1.972</v>
      </c>
      <c r="I2472">
        <v>35.31</v>
      </c>
      <c r="J2472">
        <v>173</v>
      </c>
    </row>
    <row r="2473" spans="1:10" x14ac:dyDescent="0.35">
      <c r="A2473" t="s">
        <v>15596</v>
      </c>
      <c r="B2473">
        <v>351</v>
      </c>
      <c r="C2473">
        <v>1933</v>
      </c>
      <c r="D2473">
        <v>196</v>
      </c>
      <c r="E2473" t="s">
        <v>328</v>
      </c>
      <c r="F2473" t="s">
        <v>0</v>
      </c>
      <c r="G2473" t="s">
        <v>3026</v>
      </c>
      <c r="H2473">
        <v>2.8490000000000002</v>
      </c>
      <c r="I2473">
        <v>63.48</v>
      </c>
      <c r="J2473">
        <v>105</v>
      </c>
    </row>
    <row r="2474" spans="1:10" x14ac:dyDescent="0.35">
      <c r="A2474" t="s">
        <v>15597</v>
      </c>
      <c r="B2474">
        <v>169</v>
      </c>
      <c r="C2474">
        <v>1930</v>
      </c>
      <c r="D2474">
        <v>197</v>
      </c>
      <c r="E2474" t="s">
        <v>328</v>
      </c>
      <c r="F2474" t="s">
        <v>0</v>
      </c>
      <c r="G2474" t="s">
        <v>3375</v>
      </c>
      <c r="H2474">
        <v>6.8810000000000002</v>
      </c>
      <c r="I2474">
        <v>74.56</v>
      </c>
      <c r="J2474">
        <v>67</v>
      </c>
    </row>
    <row r="2475" spans="1:10" x14ac:dyDescent="0.35">
      <c r="A2475" t="s">
        <v>15598</v>
      </c>
      <c r="B2475">
        <v>253</v>
      </c>
      <c r="C2475">
        <v>1916</v>
      </c>
      <c r="D2475">
        <v>198</v>
      </c>
      <c r="E2475" t="s">
        <v>328</v>
      </c>
      <c r="F2475" t="s">
        <v>0</v>
      </c>
      <c r="G2475" t="s">
        <v>1876</v>
      </c>
      <c r="H2475">
        <v>4.1079999999999997</v>
      </c>
      <c r="I2475">
        <v>61.47</v>
      </c>
      <c r="J2475">
        <v>69</v>
      </c>
    </row>
    <row r="2476" spans="1:10" x14ac:dyDescent="0.35">
      <c r="A2476" t="s">
        <v>15599</v>
      </c>
      <c r="B2476">
        <v>191</v>
      </c>
      <c r="C2476">
        <v>1910</v>
      </c>
      <c r="D2476">
        <v>199</v>
      </c>
      <c r="E2476" t="s">
        <v>328</v>
      </c>
      <c r="F2476" t="s">
        <v>0</v>
      </c>
      <c r="G2476" t="s">
        <v>1836</v>
      </c>
      <c r="H2476">
        <v>5.6829999999999998</v>
      </c>
      <c r="I2476">
        <v>63.04</v>
      </c>
      <c r="J2476">
        <v>83</v>
      </c>
    </row>
    <row r="2477" spans="1:10" x14ac:dyDescent="0.35">
      <c r="A2477" t="s">
        <v>15600</v>
      </c>
      <c r="B2477">
        <v>269</v>
      </c>
      <c r="C2477">
        <v>1908</v>
      </c>
      <c r="D2477">
        <v>200</v>
      </c>
      <c r="E2477" t="s">
        <v>328</v>
      </c>
      <c r="F2477" t="s">
        <v>0</v>
      </c>
      <c r="G2477" t="s">
        <v>1813</v>
      </c>
      <c r="H2477">
        <v>4.4770000000000003</v>
      </c>
      <c r="I2477">
        <v>63.95</v>
      </c>
      <c r="J2477">
        <v>36</v>
      </c>
    </row>
    <row r="2478" spans="1:10" x14ac:dyDescent="0.35">
      <c r="A2478" t="s">
        <v>15601</v>
      </c>
      <c r="B2478">
        <v>358</v>
      </c>
      <c r="C2478">
        <v>1897</v>
      </c>
      <c r="D2478">
        <v>201</v>
      </c>
      <c r="E2478" t="s">
        <v>328</v>
      </c>
      <c r="F2478" t="s">
        <v>0</v>
      </c>
      <c r="G2478" t="s">
        <v>15602</v>
      </c>
      <c r="H2478">
        <v>2.605</v>
      </c>
      <c r="I2478">
        <v>45.91</v>
      </c>
      <c r="J2478">
        <v>15</v>
      </c>
    </row>
    <row r="2479" spans="1:10" x14ac:dyDescent="0.35">
      <c r="A2479" t="s">
        <v>15603</v>
      </c>
      <c r="B2479">
        <v>703</v>
      </c>
      <c r="C2479">
        <v>1890</v>
      </c>
      <c r="D2479">
        <v>202</v>
      </c>
      <c r="E2479" t="s">
        <v>312</v>
      </c>
      <c r="F2479" t="s">
        <v>0</v>
      </c>
      <c r="G2479" t="s">
        <v>1999</v>
      </c>
      <c r="H2479">
        <v>1.278</v>
      </c>
      <c r="I2479">
        <v>44.01</v>
      </c>
      <c r="J2479">
        <v>136</v>
      </c>
    </row>
    <row r="2480" spans="1:10" x14ac:dyDescent="0.35">
      <c r="A2480" t="s">
        <v>15604</v>
      </c>
      <c r="B2480">
        <v>81</v>
      </c>
      <c r="C2480">
        <v>1889</v>
      </c>
      <c r="D2480">
        <v>203</v>
      </c>
      <c r="E2480" t="s">
        <v>319</v>
      </c>
      <c r="F2480" t="s">
        <v>0</v>
      </c>
      <c r="G2480" t="s">
        <v>1904</v>
      </c>
      <c r="H2480">
        <v>10.962</v>
      </c>
      <c r="I2480">
        <v>91.24</v>
      </c>
      <c r="J2480">
        <v>23</v>
      </c>
    </row>
    <row r="2481" spans="1:10" x14ac:dyDescent="0.35">
      <c r="A2481" t="s">
        <v>15605</v>
      </c>
      <c r="B2481">
        <v>485</v>
      </c>
      <c r="C2481">
        <v>1887</v>
      </c>
      <c r="D2481">
        <v>204</v>
      </c>
      <c r="E2481" t="s">
        <v>328</v>
      </c>
      <c r="F2481" t="s">
        <v>0</v>
      </c>
      <c r="G2481" t="s">
        <v>1817</v>
      </c>
      <c r="H2481">
        <v>2.06</v>
      </c>
      <c r="I2481">
        <v>41.77</v>
      </c>
      <c r="J2481">
        <v>45</v>
      </c>
    </row>
    <row r="2482" spans="1:10" x14ac:dyDescent="0.35">
      <c r="A2482" t="s">
        <v>15606</v>
      </c>
      <c r="B2482">
        <v>232</v>
      </c>
      <c r="C2482">
        <v>1886</v>
      </c>
      <c r="D2482">
        <v>205</v>
      </c>
      <c r="E2482" t="s">
        <v>319</v>
      </c>
      <c r="F2482" t="s">
        <v>0</v>
      </c>
      <c r="G2482" t="s">
        <v>6975</v>
      </c>
      <c r="H2482">
        <v>4.1459999999999999</v>
      </c>
      <c r="I2482">
        <v>84.99</v>
      </c>
      <c r="J2482">
        <v>115</v>
      </c>
    </row>
    <row r="2483" spans="1:10" x14ac:dyDescent="0.35">
      <c r="A2483" t="s">
        <v>15607</v>
      </c>
      <c r="B2483">
        <v>252</v>
      </c>
      <c r="C2483">
        <v>1885</v>
      </c>
      <c r="D2483">
        <v>206</v>
      </c>
      <c r="E2483" t="s">
        <v>328</v>
      </c>
      <c r="F2483" t="s">
        <v>0</v>
      </c>
      <c r="G2483" t="s">
        <v>15608</v>
      </c>
      <c r="H2483">
        <v>4.2869999999999999</v>
      </c>
      <c r="I2483">
        <v>62.17</v>
      </c>
      <c r="J2483">
        <v>77</v>
      </c>
    </row>
    <row r="2484" spans="1:10" x14ac:dyDescent="0.35">
      <c r="A2484" t="s">
        <v>15609</v>
      </c>
      <c r="B2484">
        <v>333</v>
      </c>
      <c r="C2484">
        <v>1873</v>
      </c>
      <c r="D2484">
        <v>207</v>
      </c>
      <c r="E2484" t="s">
        <v>328</v>
      </c>
      <c r="F2484" t="s">
        <v>0</v>
      </c>
      <c r="G2484" t="s">
        <v>15610</v>
      </c>
      <c r="H2484">
        <v>3</v>
      </c>
      <c r="I2484">
        <v>53.84</v>
      </c>
      <c r="J2484">
        <v>60</v>
      </c>
    </row>
    <row r="2485" spans="1:10" x14ac:dyDescent="0.35">
      <c r="A2485" t="s">
        <v>15611</v>
      </c>
      <c r="B2485">
        <v>343</v>
      </c>
      <c r="C2485">
        <v>1872</v>
      </c>
      <c r="D2485">
        <v>208</v>
      </c>
      <c r="E2485" t="s">
        <v>328</v>
      </c>
      <c r="F2485" t="s">
        <v>0</v>
      </c>
      <c r="G2485" t="s">
        <v>2743</v>
      </c>
      <c r="H2485">
        <v>2.72</v>
      </c>
      <c r="I2485">
        <v>55</v>
      </c>
      <c r="J2485">
        <v>160</v>
      </c>
    </row>
    <row r="2486" spans="1:10" x14ac:dyDescent="0.35">
      <c r="A2486" t="s">
        <v>15612</v>
      </c>
      <c r="B2486">
        <v>365</v>
      </c>
      <c r="C2486">
        <v>1871</v>
      </c>
      <c r="D2486">
        <v>209</v>
      </c>
      <c r="E2486" t="s">
        <v>328</v>
      </c>
      <c r="F2486" t="s">
        <v>0</v>
      </c>
      <c r="G2486" t="s">
        <v>3026</v>
      </c>
      <c r="H2486">
        <v>2.863</v>
      </c>
      <c r="I2486">
        <v>64.61</v>
      </c>
      <c r="J2486">
        <v>123</v>
      </c>
    </row>
    <row r="2487" spans="1:10" x14ac:dyDescent="0.35">
      <c r="A2487" t="s">
        <v>15613</v>
      </c>
      <c r="B2487">
        <v>280</v>
      </c>
      <c r="C2487">
        <v>1868</v>
      </c>
      <c r="D2487">
        <v>210</v>
      </c>
      <c r="E2487" t="s">
        <v>328</v>
      </c>
      <c r="F2487" t="s">
        <v>0</v>
      </c>
      <c r="G2487" t="s">
        <v>15614</v>
      </c>
      <c r="H2487">
        <v>3.5630000000000002</v>
      </c>
      <c r="I2487">
        <v>61.81</v>
      </c>
      <c r="J2487">
        <v>97</v>
      </c>
    </row>
    <row r="2488" spans="1:10" x14ac:dyDescent="0.35">
      <c r="A2488" t="s">
        <v>15615</v>
      </c>
      <c r="B2488">
        <v>208</v>
      </c>
      <c r="C2488">
        <v>1864</v>
      </c>
      <c r="D2488">
        <v>211</v>
      </c>
      <c r="E2488" t="s">
        <v>319</v>
      </c>
      <c r="F2488" t="s">
        <v>0</v>
      </c>
      <c r="G2488" t="s">
        <v>15616</v>
      </c>
      <c r="H2488">
        <v>4.9359999999999999</v>
      </c>
      <c r="I2488">
        <v>70.44</v>
      </c>
      <c r="J2488">
        <v>60</v>
      </c>
    </row>
    <row r="2489" spans="1:10" x14ac:dyDescent="0.35">
      <c r="A2489" t="s">
        <v>15617</v>
      </c>
      <c r="B2489">
        <v>250</v>
      </c>
      <c r="C2489">
        <v>1862</v>
      </c>
      <c r="D2489">
        <v>212</v>
      </c>
      <c r="E2489" t="s">
        <v>319</v>
      </c>
      <c r="F2489" t="s">
        <v>0</v>
      </c>
      <c r="G2489" t="s">
        <v>15618</v>
      </c>
      <c r="H2489">
        <v>3.8889999999999998</v>
      </c>
      <c r="I2489">
        <v>66.77</v>
      </c>
      <c r="J2489">
        <v>250</v>
      </c>
    </row>
    <row r="2490" spans="1:10" x14ac:dyDescent="0.35">
      <c r="A2490" t="s">
        <v>15619</v>
      </c>
      <c r="B2490">
        <v>184</v>
      </c>
      <c r="C2490">
        <v>1857</v>
      </c>
      <c r="D2490">
        <v>213</v>
      </c>
      <c r="E2490" t="s">
        <v>319</v>
      </c>
      <c r="F2490" t="s">
        <v>0</v>
      </c>
      <c r="G2490" t="s">
        <v>3513</v>
      </c>
      <c r="H2490">
        <v>5.8879999999999999</v>
      </c>
      <c r="I2490">
        <v>76.37</v>
      </c>
      <c r="J2490">
        <v>34</v>
      </c>
    </row>
    <row r="2491" spans="1:10" x14ac:dyDescent="0.35">
      <c r="A2491" t="s">
        <v>15620</v>
      </c>
      <c r="B2491">
        <v>1069</v>
      </c>
      <c r="C2491">
        <v>1796</v>
      </c>
      <c r="D2491">
        <v>214</v>
      </c>
      <c r="E2491" t="s">
        <v>328</v>
      </c>
      <c r="F2491" t="s">
        <v>0</v>
      </c>
      <c r="G2491" t="s">
        <v>15621</v>
      </c>
      <c r="H2491">
        <v>2.1669999999999998</v>
      </c>
      <c r="I2491">
        <v>39.04</v>
      </c>
      <c r="J2491">
        <v>101</v>
      </c>
    </row>
    <row r="2492" spans="1:10" x14ac:dyDescent="0.35">
      <c r="A2492" t="s">
        <v>15622</v>
      </c>
      <c r="B2492">
        <v>488</v>
      </c>
      <c r="C2492">
        <v>1794</v>
      </c>
      <c r="D2492">
        <v>215</v>
      </c>
      <c r="E2492" t="s">
        <v>312</v>
      </c>
      <c r="F2492" t="s">
        <v>0</v>
      </c>
      <c r="G2492" t="s">
        <v>1825</v>
      </c>
      <c r="H2492">
        <v>1.869</v>
      </c>
      <c r="I2492">
        <v>35.869999999999997</v>
      </c>
      <c r="J2492">
        <v>33</v>
      </c>
    </row>
    <row r="2493" spans="1:10" x14ac:dyDescent="0.35">
      <c r="A2493" t="s">
        <v>15623</v>
      </c>
      <c r="B2493">
        <v>451</v>
      </c>
      <c r="C2493">
        <v>1781</v>
      </c>
      <c r="D2493">
        <v>216</v>
      </c>
      <c r="E2493" t="s">
        <v>328</v>
      </c>
      <c r="F2493" t="s">
        <v>0</v>
      </c>
      <c r="G2493" t="s">
        <v>8315</v>
      </c>
      <c r="H2493">
        <v>1.6950000000000001</v>
      </c>
      <c r="I2493">
        <v>31.57</v>
      </c>
      <c r="J2493">
        <v>10</v>
      </c>
    </row>
    <row r="2494" spans="1:10" x14ac:dyDescent="0.35">
      <c r="A2494" t="s">
        <v>15624</v>
      </c>
      <c r="B2494">
        <v>310</v>
      </c>
      <c r="C2494">
        <v>1777</v>
      </c>
      <c r="D2494">
        <v>217</v>
      </c>
      <c r="E2494" t="s">
        <v>312</v>
      </c>
      <c r="F2494" t="s">
        <v>0</v>
      </c>
      <c r="G2494" t="s">
        <v>15625</v>
      </c>
      <c r="H2494">
        <v>2.665</v>
      </c>
      <c r="I2494">
        <v>38.200000000000003</v>
      </c>
      <c r="J2494">
        <v>44</v>
      </c>
    </row>
    <row r="2495" spans="1:10" x14ac:dyDescent="0.35">
      <c r="A2495" t="s">
        <v>15626</v>
      </c>
      <c r="B2495">
        <v>53</v>
      </c>
      <c r="C2495">
        <v>1775</v>
      </c>
      <c r="D2495">
        <v>218</v>
      </c>
      <c r="E2495" t="s">
        <v>319</v>
      </c>
      <c r="F2495" t="s">
        <v>0</v>
      </c>
      <c r="G2495" t="s">
        <v>1827</v>
      </c>
      <c r="H2495">
        <v>15.75</v>
      </c>
      <c r="I2495">
        <v>93.77</v>
      </c>
      <c r="J2495">
        <v>17</v>
      </c>
    </row>
    <row r="2496" spans="1:10" x14ac:dyDescent="0.35">
      <c r="A2496" t="s">
        <v>15627</v>
      </c>
      <c r="B2496">
        <v>731</v>
      </c>
      <c r="C2496">
        <v>1766</v>
      </c>
      <c r="D2496">
        <v>219</v>
      </c>
      <c r="E2496" t="s">
        <v>334</v>
      </c>
      <c r="F2496" t="s">
        <v>0</v>
      </c>
      <c r="G2496" t="s">
        <v>2073</v>
      </c>
      <c r="H2496">
        <v>1.226</v>
      </c>
      <c r="I2496">
        <v>7.65</v>
      </c>
      <c r="J2496">
        <v>25</v>
      </c>
    </row>
    <row r="2497" spans="1:10" x14ac:dyDescent="0.35">
      <c r="A2497" t="s">
        <v>15628</v>
      </c>
      <c r="B2497">
        <v>225</v>
      </c>
      <c r="C2497">
        <v>1763</v>
      </c>
      <c r="D2497">
        <v>220</v>
      </c>
      <c r="E2497" t="s">
        <v>328</v>
      </c>
      <c r="F2497" t="s">
        <v>0</v>
      </c>
      <c r="G2497" t="s">
        <v>15629</v>
      </c>
      <c r="H2497">
        <v>3.9630000000000001</v>
      </c>
      <c r="I2497">
        <v>50.61</v>
      </c>
      <c r="J2497">
        <v>57</v>
      </c>
    </row>
    <row r="2498" spans="1:10" x14ac:dyDescent="0.35">
      <c r="A2498" t="s">
        <v>15630</v>
      </c>
      <c r="B2498">
        <v>364</v>
      </c>
      <c r="C2498">
        <v>1759</v>
      </c>
      <c r="D2498">
        <v>221</v>
      </c>
      <c r="E2498" t="s">
        <v>328</v>
      </c>
      <c r="F2498" t="s">
        <v>0</v>
      </c>
      <c r="G2498" t="s">
        <v>2326</v>
      </c>
      <c r="H2498">
        <v>2.5190000000000001</v>
      </c>
      <c r="I2498">
        <v>55.74</v>
      </c>
      <c r="J2498">
        <v>219</v>
      </c>
    </row>
    <row r="2499" spans="1:10" x14ac:dyDescent="0.35">
      <c r="A2499" t="s">
        <v>15631</v>
      </c>
      <c r="B2499">
        <v>319</v>
      </c>
      <c r="C2499">
        <v>1755</v>
      </c>
      <c r="D2499">
        <v>222</v>
      </c>
      <c r="E2499" t="s">
        <v>312</v>
      </c>
      <c r="F2499" t="s">
        <v>0</v>
      </c>
      <c r="G2499" t="s">
        <v>3667</v>
      </c>
      <c r="H2499">
        <v>3.141</v>
      </c>
      <c r="I2499">
        <v>36.57</v>
      </c>
      <c r="J2499">
        <v>9</v>
      </c>
    </row>
    <row r="2500" spans="1:10" x14ac:dyDescent="0.35">
      <c r="A2500" t="s">
        <v>15632</v>
      </c>
      <c r="B2500">
        <v>247</v>
      </c>
      <c r="C2500">
        <v>1753</v>
      </c>
      <c r="D2500">
        <v>223</v>
      </c>
      <c r="E2500" t="s">
        <v>328</v>
      </c>
      <c r="F2500" t="s">
        <v>0</v>
      </c>
      <c r="G2500" t="s">
        <v>15633</v>
      </c>
      <c r="H2500">
        <v>3.5859999999999999</v>
      </c>
      <c r="I2500">
        <v>61.01</v>
      </c>
      <c r="J2500">
        <v>126</v>
      </c>
    </row>
    <row r="2501" spans="1:10" x14ac:dyDescent="0.35">
      <c r="A2501" t="s">
        <v>15634</v>
      </c>
      <c r="B2501">
        <v>198</v>
      </c>
      <c r="C2501">
        <v>1738</v>
      </c>
      <c r="D2501">
        <v>224</v>
      </c>
      <c r="E2501" t="s">
        <v>319</v>
      </c>
      <c r="F2501" t="s">
        <v>0</v>
      </c>
      <c r="G2501" t="s">
        <v>4022</v>
      </c>
      <c r="H2501">
        <v>4.0549999999999997</v>
      </c>
      <c r="I2501">
        <v>84.22</v>
      </c>
      <c r="J2501">
        <v>110</v>
      </c>
    </row>
    <row r="2502" spans="1:10" x14ac:dyDescent="0.35">
      <c r="A2502" t="s">
        <v>15635</v>
      </c>
      <c r="B2502">
        <v>190</v>
      </c>
      <c r="C2502">
        <v>1732</v>
      </c>
      <c r="D2502">
        <v>225</v>
      </c>
      <c r="E2502" t="s">
        <v>328</v>
      </c>
      <c r="F2502" t="s">
        <v>0</v>
      </c>
      <c r="G2502" t="s">
        <v>15636</v>
      </c>
      <c r="H2502">
        <v>4.42</v>
      </c>
      <c r="I2502">
        <v>64.290000000000006</v>
      </c>
      <c r="J2502">
        <v>37</v>
      </c>
    </row>
    <row r="2503" spans="1:10" x14ac:dyDescent="0.35">
      <c r="A2503" t="s">
        <v>15637</v>
      </c>
      <c r="B2503">
        <v>269</v>
      </c>
      <c r="C2503">
        <v>1730</v>
      </c>
      <c r="D2503">
        <v>226</v>
      </c>
      <c r="E2503" t="s">
        <v>312</v>
      </c>
      <c r="F2503" t="s">
        <v>0</v>
      </c>
      <c r="G2503" t="s">
        <v>2079</v>
      </c>
      <c r="H2503">
        <v>3.5710000000000002</v>
      </c>
      <c r="I2503">
        <v>38.33</v>
      </c>
      <c r="J2503">
        <v>73</v>
      </c>
    </row>
    <row r="2504" spans="1:10" x14ac:dyDescent="0.35">
      <c r="A2504" t="s">
        <v>15638</v>
      </c>
      <c r="B2504">
        <v>257</v>
      </c>
      <c r="C2504">
        <v>1718</v>
      </c>
      <c r="D2504">
        <v>227</v>
      </c>
      <c r="E2504" t="s">
        <v>328</v>
      </c>
      <c r="F2504" t="s">
        <v>0</v>
      </c>
      <c r="G2504" t="s">
        <v>2086</v>
      </c>
      <c r="H2504">
        <v>3.4249999999999998</v>
      </c>
      <c r="I2504">
        <v>56.97</v>
      </c>
      <c r="J2504">
        <v>53</v>
      </c>
    </row>
    <row r="2505" spans="1:10" x14ac:dyDescent="0.35">
      <c r="A2505" t="s">
        <v>15639</v>
      </c>
      <c r="B2505">
        <v>253</v>
      </c>
      <c r="C2505">
        <v>1708</v>
      </c>
      <c r="D2505">
        <v>228</v>
      </c>
      <c r="E2505" t="s">
        <v>328</v>
      </c>
      <c r="F2505" t="s">
        <v>0</v>
      </c>
      <c r="G2505" t="s">
        <v>15640</v>
      </c>
      <c r="H2505">
        <v>3.206</v>
      </c>
      <c r="I2505">
        <v>37.08</v>
      </c>
      <c r="J2505">
        <v>13</v>
      </c>
    </row>
    <row r="2506" spans="1:10" x14ac:dyDescent="0.35">
      <c r="A2506" t="s">
        <v>15641</v>
      </c>
      <c r="B2506">
        <v>314</v>
      </c>
      <c r="C2506">
        <v>1707</v>
      </c>
      <c r="D2506">
        <v>229</v>
      </c>
      <c r="E2506" t="s">
        <v>328</v>
      </c>
      <c r="F2506" t="s">
        <v>0</v>
      </c>
      <c r="G2506" t="s">
        <v>15642</v>
      </c>
      <c r="H2506">
        <v>2.6859999999999999</v>
      </c>
      <c r="I2506">
        <v>44.37</v>
      </c>
      <c r="J2506">
        <v>66</v>
      </c>
    </row>
    <row r="2507" spans="1:10" x14ac:dyDescent="0.35">
      <c r="A2507" t="s">
        <v>15643</v>
      </c>
      <c r="B2507">
        <v>359</v>
      </c>
      <c r="C2507">
        <v>1695</v>
      </c>
      <c r="D2507">
        <v>230</v>
      </c>
      <c r="E2507" t="s">
        <v>328</v>
      </c>
      <c r="F2507" t="s">
        <v>0</v>
      </c>
      <c r="G2507" t="s">
        <v>15644</v>
      </c>
      <c r="H2507">
        <v>2.496</v>
      </c>
      <c r="I2507">
        <v>56.65</v>
      </c>
      <c r="J2507">
        <v>53</v>
      </c>
    </row>
    <row r="2508" spans="1:10" x14ac:dyDescent="0.35">
      <c r="A2508" t="s">
        <v>15645</v>
      </c>
      <c r="B2508">
        <v>56</v>
      </c>
      <c r="C2508">
        <v>1689</v>
      </c>
      <c r="D2508">
        <v>231</v>
      </c>
      <c r="E2508" t="s">
        <v>319</v>
      </c>
      <c r="F2508" t="s">
        <v>0</v>
      </c>
      <c r="G2508" t="s">
        <v>2003</v>
      </c>
      <c r="H2508">
        <v>14.536</v>
      </c>
      <c r="I2508">
        <v>98.33</v>
      </c>
      <c r="J2508">
        <v>4</v>
      </c>
    </row>
    <row r="2509" spans="1:10" x14ac:dyDescent="0.35">
      <c r="A2509" t="s">
        <v>15646</v>
      </c>
      <c r="B2509">
        <v>334</v>
      </c>
      <c r="C2509">
        <v>1687</v>
      </c>
      <c r="D2509">
        <v>232</v>
      </c>
      <c r="E2509" t="s">
        <v>328</v>
      </c>
      <c r="F2509" t="s">
        <v>0</v>
      </c>
      <c r="G2509" t="s">
        <v>15647</v>
      </c>
      <c r="H2509">
        <v>2.1539999999999999</v>
      </c>
      <c r="I2509">
        <v>41.3</v>
      </c>
      <c r="J2509">
        <v>135</v>
      </c>
    </row>
    <row r="2510" spans="1:10" x14ac:dyDescent="0.35">
      <c r="A2510" t="s">
        <v>15648</v>
      </c>
      <c r="B2510">
        <v>633</v>
      </c>
      <c r="C2510">
        <v>1686</v>
      </c>
      <c r="D2510">
        <v>233</v>
      </c>
      <c r="E2510" t="s">
        <v>312</v>
      </c>
      <c r="F2510" t="s">
        <v>0</v>
      </c>
      <c r="G2510" t="s">
        <v>2594</v>
      </c>
      <c r="H2510">
        <v>1.877</v>
      </c>
      <c r="I2510">
        <v>27.64</v>
      </c>
      <c r="J2510">
        <v>13</v>
      </c>
    </row>
    <row r="2511" spans="1:10" x14ac:dyDescent="0.35">
      <c r="A2511" t="s">
        <v>15649</v>
      </c>
      <c r="B2511">
        <v>641</v>
      </c>
      <c r="C2511">
        <v>1681</v>
      </c>
      <c r="D2511">
        <v>234</v>
      </c>
      <c r="E2511" t="s">
        <v>334</v>
      </c>
      <c r="F2511" t="s">
        <v>0</v>
      </c>
      <c r="G2511" t="s">
        <v>3401</v>
      </c>
      <c r="H2511">
        <v>1.206</v>
      </c>
      <c r="I2511">
        <v>10.63</v>
      </c>
      <c r="J2511">
        <v>124</v>
      </c>
    </row>
    <row r="2512" spans="1:10" x14ac:dyDescent="0.35">
      <c r="A2512" t="s">
        <v>15650</v>
      </c>
      <c r="B2512">
        <v>268</v>
      </c>
      <c r="C2512">
        <v>1668</v>
      </c>
      <c r="D2512">
        <v>235</v>
      </c>
      <c r="E2512" t="s">
        <v>328</v>
      </c>
      <c r="F2512" t="s">
        <v>0</v>
      </c>
      <c r="G2512" t="s">
        <v>15651</v>
      </c>
      <c r="H2512">
        <v>3.3580000000000001</v>
      </c>
      <c r="I2512">
        <v>62.7</v>
      </c>
      <c r="J2512">
        <v>122</v>
      </c>
    </row>
    <row r="2513" spans="1:10" x14ac:dyDescent="0.35">
      <c r="A2513" t="s">
        <v>15652</v>
      </c>
      <c r="B2513">
        <v>133</v>
      </c>
      <c r="C2513">
        <v>1664</v>
      </c>
      <c r="D2513">
        <v>236</v>
      </c>
      <c r="E2513" t="s">
        <v>319</v>
      </c>
      <c r="F2513" t="s">
        <v>0</v>
      </c>
      <c r="G2513" t="s">
        <v>15562</v>
      </c>
      <c r="H2513">
        <v>6.3970000000000002</v>
      </c>
      <c r="I2513">
        <v>86.8</v>
      </c>
      <c r="J2513">
        <v>34</v>
      </c>
    </row>
    <row r="2514" spans="1:10" x14ac:dyDescent="0.35">
      <c r="A2514" t="s">
        <v>15653</v>
      </c>
      <c r="B2514">
        <v>213</v>
      </c>
      <c r="C2514">
        <v>1662</v>
      </c>
      <c r="D2514">
        <v>237</v>
      </c>
      <c r="E2514" t="s">
        <v>328</v>
      </c>
      <c r="F2514" t="s">
        <v>0</v>
      </c>
      <c r="G2514" t="s">
        <v>1789</v>
      </c>
      <c r="H2514">
        <v>4.3540000000000001</v>
      </c>
      <c r="I2514">
        <v>52.53</v>
      </c>
      <c r="J2514">
        <v>50</v>
      </c>
    </row>
    <row r="2515" spans="1:10" x14ac:dyDescent="0.35">
      <c r="A2515" t="s">
        <v>15654</v>
      </c>
      <c r="B2515">
        <v>204</v>
      </c>
      <c r="C2515">
        <v>1662</v>
      </c>
      <c r="D2515">
        <v>237</v>
      </c>
      <c r="E2515" t="s">
        <v>319</v>
      </c>
      <c r="F2515" t="s">
        <v>0</v>
      </c>
      <c r="G2515" t="s">
        <v>15655</v>
      </c>
      <c r="H2515">
        <v>5.1470000000000002</v>
      </c>
      <c r="I2515">
        <v>83.86</v>
      </c>
      <c r="J2515">
        <v>103</v>
      </c>
    </row>
    <row r="2516" spans="1:10" x14ac:dyDescent="0.35">
      <c r="A2516" t="s">
        <v>15656</v>
      </c>
      <c r="B2516">
        <v>169</v>
      </c>
      <c r="C2516">
        <v>1658</v>
      </c>
      <c r="D2516">
        <v>239</v>
      </c>
      <c r="E2516" t="s">
        <v>328</v>
      </c>
      <c r="F2516" t="s">
        <v>0</v>
      </c>
      <c r="G2516" t="s">
        <v>3451</v>
      </c>
      <c r="H2516">
        <v>4.867</v>
      </c>
      <c r="I2516">
        <v>61.9</v>
      </c>
      <c r="J2516">
        <v>84</v>
      </c>
    </row>
    <row r="2517" spans="1:10" x14ac:dyDescent="0.35">
      <c r="A2517" t="s">
        <v>15657</v>
      </c>
      <c r="B2517">
        <v>305</v>
      </c>
      <c r="C2517">
        <v>1636</v>
      </c>
      <c r="D2517">
        <v>240</v>
      </c>
      <c r="E2517" t="s">
        <v>312</v>
      </c>
      <c r="F2517" t="s">
        <v>0</v>
      </c>
      <c r="G2517" t="s">
        <v>1882</v>
      </c>
      <c r="H2517">
        <v>2.6280000000000001</v>
      </c>
      <c r="I2517">
        <v>41.9</v>
      </c>
      <c r="J2517">
        <v>13</v>
      </c>
    </row>
    <row r="2518" spans="1:10" x14ac:dyDescent="0.35">
      <c r="A2518" t="s">
        <v>15658</v>
      </c>
      <c r="B2518">
        <v>351</v>
      </c>
      <c r="C2518">
        <v>1630</v>
      </c>
      <c r="D2518">
        <v>241</v>
      </c>
      <c r="E2518" t="s">
        <v>312</v>
      </c>
      <c r="F2518" t="s">
        <v>0</v>
      </c>
      <c r="G2518" t="s">
        <v>1740</v>
      </c>
      <c r="H2518">
        <v>2.3460000000000001</v>
      </c>
      <c r="I2518">
        <v>30.87</v>
      </c>
      <c r="J2518">
        <v>75</v>
      </c>
    </row>
    <row r="2519" spans="1:10" x14ac:dyDescent="0.35">
      <c r="A2519" t="s">
        <v>2596</v>
      </c>
      <c r="B2519">
        <v>238</v>
      </c>
      <c r="C2519">
        <v>1627</v>
      </c>
      <c r="D2519">
        <v>242</v>
      </c>
      <c r="E2519" t="s">
        <v>328</v>
      </c>
      <c r="F2519" t="s">
        <v>0</v>
      </c>
      <c r="G2519" t="s">
        <v>2596</v>
      </c>
      <c r="H2519">
        <v>3.984</v>
      </c>
      <c r="I2519">
        <v>47.94</v>
      </c>
      <c r="J2519">
        <v>113</v>
      </c>
    </row>
    <row r="2520" spans="1:10" x14ac:dyDescent="0.35">
      <c r="A2520" t="s">
        <v>15659</v>
      </c>
      <c r="B2520">
        <v>508</v>
      </c>
      <c r="C2520">
        <v>1619</v>
      </c>
      <c r="D2520">
        <v>243</v>
      </c>
      <c r="E2520" t="s">
        <v>312</v>
      </c>
      <c r="F2520" t="s">
        <v>0</v>
      </c>
      <c r="G2520" t="s">
        <v>15660</v>
      </c>
      <c r="H2520">
        <v>1.58</v>
      </c>
      <c r="I2520">
        <v>25.34</v>
      </c>
      <c r="J2520">
        <v>18</v>
      </c>
    </row>
    <row r="2521" spans="1:10" x14ac:dyDescent="0.35">
      <c r="A2521" t="s">
        <v>15661</v>
      </c>
      <c r="B2521">
        <v>249</v>
      </c>
      <c r="C2521">
        <v>1607</v>
      </c>
      <c r="D2521">
        <v>244</v>
      </c>
      <c r="E2521" t="s">
        <v>312</v>
      </c>
      <c r="F2521" t="s">
        <v>0</v>
      </c>
      <c r="G2521" t="s">
        <v>3282</v>
      </c>
      <c r="H2521">
        <v>3.4390000000000001</v>
      </c>
      <c r="I2521">
        <v>43.37</v>
      </c>
      <c r="J2521">
        <v>76</v>
      </c>
    </row>
    <row r="2522" spans="1:10" x14ac:dyDescent="0.35">
      <c r="A2522" t="s">
        <v>15662</v>
      </c>
      <c r="B2522">
        <v>264</v>
      </c>
      <c r="C2522">
        <v>1607</v>
      </c>
      <c r="D2522">
        <v>244</v>
      </c>
      <c r="E2522" t="s">
        <v>312</v>
      </c>
      <c r="F2522" t="s">
        <v>0</v>
      </c>
      <c r="G2522" t="s">
        <v>13734</v>
      </c>
      <c r="H2522">
        <v>2.3980000000000001</v>
      </c>
      <c r="I2522">
        <v>24.22</v>
      </c>
      <c r="J2522">
        <v>83</v>
      </c>
    </row>
    <row r="2523" spans="1:10" x14ac:dyDescent="0.35">
      <c r="A2523" t="s">
        <v>15663</v>
      </c>
      <c r="B2523">
        <v>329</v>
      </c>
      <c r="C2523">
        <v>1603</v>
      </c>
      <c r="D2523">
        <v>246</v>
      </c>
      <c r="E2523" t="s">
        <v>319</v>
      </c>
      <c r="F2523" t="s">
        <v>0</v>
      </c>
      <c r="G2523" t="s">
        <v>2641</v>
      </c>
      <c r="H2523">
        <v>2.552</v>
      </c>
      <c r="I2523">
        <v>71.14</v>
      </c>
      <c r="J2523">
        <v>327</v>
      </c>
    </row>
    <row r="2524" spans="1:10" x14ac:dyDescent="0.35">
      <c r="A2524" t="s">
        <v>15664</v>
      </c>
      <c r="B2524">
        <v>360</v>
      </c>
      <c r="C2524">
        <v>1602</v>
      </c>
      <c r="D2524">
        <v>247</v>
      </c>
      <c r="E2524" t="s">
        <v>312</v>
      </c>
      <c r="F2524" t="s">
        <v>0</v>
      </c>
      <c r="G2524" t="s">
        <v>3286</v>
      </c>
      <c r="H2524">
        <v>2.6629999999999998</v>
      </c>
      <c r="I2524">
        <v>41.02</v>
      </c>
      <c r="J2524">
        <v>102</v>
      </c>
    </row>
    <row r="2525" spans="1:10" x14ac:dyDescent="0.35">
      <c r="A2525" t="s">
        <v>15665</v>
      </c>
      <c r="B2525">
        <v>363</v>
      </c>
      <c r="C2525">
        <v>1599</v>
      </c>
      <c r="D2525">
        <v>248</v>
      </c>
      <c r="E2525" t="s">
        <v>334</v>
      </c>
      <c r="F2525" t="s">
        <v>0</v>
      </c>
      <c r="G2525" t="s">
        <v>15616</v>
      </c>
      <c r="H2525">
        <v>1.9970000000000001</v>
      </c>
      <c r="I2525">
        <v>13.74</v>
      </c>
      <c r="J2525">
        <v>66</v>
      </c>
    </row>
    <row r="2526" spans="1:10" x14ac:dyDescent="0.35">
      <c r="A2526" t="s">
        <v>15666</v>
      </c>
      <c r="B2526">
        <v>406</v>
      </c>
      <c r="C2526">
        <v>1591</v>
      </c>
      <c r="D2526">
        <v>249</v>
      </c>
      <c r="E2526" t="s">
        <v>312</v>
      </c>
      <c r="F2526" t="s">
        <v>0</v>
      </c>
      <c r="G2526" t="s">
        <v>3339</v>
      </c>
      <c r="H2526">
        <v>2.1829999999999998</v>
      </c>
      <c r="I2526">
        <v>22.72</v>
      </c>
      <c r="J2526">
        <v>133</v>
      </c>
    </row>
    <row r="2527" spans="1:10" x14ac:dyDescent="0.35">
      <c r="A2527" t="s">
        <v>15667</v>
      </c>
      <c r="B2527">
        <v>217</v>
      </c>
      <c r="C2527">
        <v>1584</v>
      </c>
      <c r="D2527">
        <v>250</v>
      </c>
      <c r="E2527" t="s">
        <v>328</v>
      </c>
      <c r="F2527" t="s">
        <v>0</v>
      </c>
      <c r="G2527" t="s">
        <v>15668</v>
      </c>
      <c r="H2527">
        <v>3.72</v>
      </c>
      <c r="I2527">
        <v>57.12</v>
      </c>
      <c r="J2527">
        <v>62</v>
      </c>
    </row>
    <row r="2528" spans="1:10" x14ac:dyDescent="0.35">
      <c r="A2528" t="s">
        <v>15669</v>
      </c>
      <c r="B2528">
        <v>333</v>
      </c>
      <c r="C2528">
        <v>1583</v>
      </c>
      <c r="D2528">
        <v>251</v>
      </c>
      <c r="E2528" t="s">
        <v>311</v>
      </c>
      <c r="F2528" t="s">
        <v>0</v>
      </c>
      <c r="G2528" t="s">
        <v>7464</v>
      </c>
      <c r="I2528" t="s">
        <v>311</v>
      </c>
      <c r="J2528">
        <v>115</v>
      </c>
    </row>
    <row r="2529" spans="1:10" x14ac:dyDescent="0.35">
      <c r="A2529" t="s">
        <v>15670</v>
      </c>
      <c r="B2529">
        <v>180</v>
      </c>
      <c r="C2529">
        <v>1582</v>
      </c>
      <c r="D2529">
        <v>252</v>
      </c>
      <c r="E2529" t="s">
        <v>319</v>
      </c>
      <c r="F2529" t="s">
        <v>0</v>
      </c>
      <c r="G2529" t="s">
        <v>1817</v>
      </c>
      <c r="H2529">
        <v>4.1139999999999999</v>
      </c>
      <c r="I2529">
        <v>70.22</v>
      </c>
      <c r="J2529">
        <v>14</v>
      </c>
    </row>
    <row r="2530" spans="1:10" x14ac:dyDescent="0.35">
      <c r="A2530" t="s">
        <v>15671</v>
      </c>
      <c r="B2530">
        <v>329</v>
      </c>
      <c r="C2530">
        <v>1569</v>
      </c>
      <c r="D2530">
        <v>253</v>
      </c>
      <c r="E2530" t="s">
        <v>312</v>
      </c>
      <c r="F2530" t="s">
        <v>0</v>
      </c>
      <c r="G2530" t="s">
        <v>15672</v>
      </c>
      <c r="H2530">
        <v>2.5609999999999999</v>
      </c>
      <c r="I2530">
        <v>34.54</v>
      </c>
      <c r="J2530">
        <v>101</v>
      </c>
    </row>
    <row r="2531" spans="1:10" x14ac:dyDescent="0.35">
      <c r="A2531" t="s">
        <v>15673</v>
      </c>
      <c r="B2531">
        <v>106</v>
      </c>
      <c r="C2531">
        <v>1568</v>
      </c>
      <c r="D2531">
        <v>254</v>
      </c>
      <c r="E2531" t="s">
        <v>319</v>
      </c>
      <c r="F2531" t="s">
        <v>0</v>
      </c>
      <c r="G2531" t="s">
        <v>2898</v>
      </c>
      <c r="H2531">
        <v>9.0109999999999992</v>
      </c>
      <c r="I2531">
        <v>91.73</v>
      </c>
      <c r="J2531">
        <v>56</v>
      </c>
    </row>
    <row r="2532" spans="1:10" x14ac:dyDescent="0.35">
      <c r="A2532" t="s">
        <v>15674</v>
      </c>
      <c r="B2532">
        <v>235</v>
      </c>
      <c r="C2532">
        <v>1555</v>
      </c>
      <c r="D2532">
        <v>255</v>
      </c>
      <c r="E2532" t="s">
        <v>328</v>
      </c>
      <c r="F2532" t="s">
        <v>0</v>
      </c>
      <c r="G2532" t="s">
        <v>1940</v>
      </c>
      <c r="H2532">
        <v>3.528</v>
      </c>
      <c r="I2532">
        <v>50.24</v>
      </c>
      <c r="J2532">
        <v>113</v>
      </c>
    </row>
    <row r="2533" spans="1:10" x14ac:dyDescent="0.35">
      <c r="A2533" t="s">
        <v>15675</v>
      </c>
      <c r="B2533">
        <v>172</v>
      </c>
      <c r="C2533">
        <v>1551</v>
      </c>
      <c r="D2533">
        <v>256</v>
      </c>
      <c r="E2533" t="s">
        <v>319</v>
      </c>
      <c r="F2533" t="s">
        <v>0</v>
      </c>
      <c r="G2533" t="s">
        <v>7592</v>
      </c>
      <c r="H2533">
        <v>6.181</v>
      </c>
      <c r="I2533">
        <v>93.21</v>
      </c>
      <c r="J2533">
        <v>60</v>
      </c>
    </row>
    <row r="2534" spans="1:10" x14ac:dyDescent="0.35">
      <c r="A2534" t="s">
        <v>15676</v>
      </c>
      <c r="B2534">
        <v>335</v>
      </c>
      <c r="C2534">
        <v>1549</v>
      </c>
      <c r="D2534">
        <v>257</v>
      </c>
      <c r="E2534" t="s">
        <v>312</v>
      </c>
      <c r="F2534" t="s">
        <v>0</v>
      </c>
      <c r="G2534" t="s">
        <v>1878</v>
      </c>
      <c r="H2534">
        <v>2.5819999999999999</v>
      </c>
      <c r="I2534">
        <v>23.97</v>
      </c>
      <c r="J2534">
        <v>22</v>
      </c>
    </row>
    <row r="2535" spans="1:10" x14ac:dyDescent="0.35">
      <c r="A2535" t="s">
        <v>15677</v>
      </c>
      <c r="B2535">
        <v>242</v>
      </c>
      <c r="C2535">
        <v>1542</v>
      </c>
      <c r="D2535">
        <v>258</v>
      </c>
      <c r="E2535" t="s">
        <v>334</v>
      </c>
      <c r="F2535" t="s">
        <v>0</v>
      </c>
      <c r="G2535" t="s">
        <v>1836</v>
      </c>
      <c r="H2535">
        <v>3.044</v>
      </c>
      <c r="I2535">
        <v>21.43</v>
      </c>
      <c r="J2535">
        <v>49</v>
      </c>
    </row>
    <row r="2536" spans="1:10" x14ac:dyDescent="0.35">
      <c r="A2536" t="s">
        <v>15678</v>
      </c>
      <c r="B2536">
        <v>552</v>
      </c>
      <c r="C2536">
        <v>1542</v>
      </c>
      <c r="D2536">
        <v>258</v>
      </c>
      <c r="E2536" t="s">
        <v>312</v>
      </c>
      <c r="F2536" t="s">
        <v>0</v>
      </c>
      <c r="G2536" t="s">
        <v>3628</v>
      </c>
      <c r="H2536">
        <v>1.4159999999999999</v>
      </c>
      <c r="I2536">
        <v>42</v>
      </c>
      <c r="J2536">
        <v>432</v>
      </c>
    </row>
    <row r="2537" spans="1:10" x14ac:dyDescent="0.35">
      <c r="A2537" t="s">
        <v>15679</v>
      </c>
      <c r="B2537">
        <v>388</v>
      </c>
      <c r="C2537">
        <v>1536</v>
      </c>
      <c r="D2537">
        <v>260</v>
      </c>
      <c r="E2537" t="s">
        <v>328</v>
      </c>
      <c r="F2537" t="s">
        <v>0</v>
      </c>
      <c r="G2537" t="s">
        <v>1999</v>
      </c>
      <c r="H2537">
        <v>1.75</v>
      </c>
      <c r="I2537">
        <v>63.11</v>
      </c>
      <c r="J2537">
        <v>49</v>
      </c>
    </row>
    <row r="2538" spans="1:10" x14ac:dyDescent="0.35">
      <c r="A2538" t="s">
        <v>15680</v>
      </c>
      <c r="B2538">
        <v>212</v>
      </c>
      <c r="C2538">
        <v>1532</v>
      </c>
      <c r="D2538">
        <v>261</v>
      </c>
      <c r="E2538" t="s">
        <v>312</v>
      </c>
      <c r="F2538" t="s">
        <v>0</v>
      </c>
      <c r="G2538" t="s">
        <v>2129</v>
      </c>
      <c r="H2538">
        <v>3.2770000000000001</v>
      </c>
      <c r="I2538">
        <v>42.62</v>
      </c>
      <c r="J2538">
        <v>49</v>
      </c>
    </row>
    <row r="2539" spans="1:10" x14ac:dyDescent="0.35">
      <c r="A2539" t="s">
        <v>15681</v>
      </c>
      <c r="B2539">
        <v>318</v>
      </c>
      <c r="C2539">
        <v>1529</v>
      </c>
      <c r="D2539">
        <v>262</v>
      </c>
      <c r="E2539" t="s">
        <v>312</v>
      </c>
      <c r="F2539" t="s">
        <v>0</v>
      </c>
      <c r="G2539" t="s">
        <v>2197</v>
      </c>
      <c r="H2539">
        <v>2.5289999999999999</v>
      </c>
      <c r="I2539">
        <v>23.38</v>
      </c>
      <c r="J2539">
        <v>24</v>
      </c>
    </row>
    <row r="2540" spans="1:10" x14ac:dyDescent="0.35">
      <c r="A2540" t="s">
        <v>15682</v>
      </c>
      <c r="B2540">
        <v>286</v>
      </c>
      <c r="C2540">
        <v>1516</v>
      </c>
      <c r="D2540">
        <v>263</v>
      </c>
      <c r="E2540" t="s">
        <v>328</v>
      </c>
      <c r="F2540" t="s">
        <v>0</v>
      </c>
      <c r="G2540" t="s">
        <v>1969</v>
      </c>
      <c r="H2540">
        <v>3.222</v>
      </c>
      <c r="I2540">
        <v>60.56</v>
      </c>
      <c r="J2540">
        <v>286</v>
      </c>
    </row>
    <row r="2541" spans="1:10" x14ac:dyDescent="0.35">
      <c r="A2541" t="s">
        <v>15683</v>
      </c>
      <c r="B2541">
        <v>158</v>
      </c>
      <c r="C2541">
        <v>1509</v>
      </c>
      <c r="D2541">
        <v>264</v>
      </c>
      <c r="E2541" t="s">
        <v>328</v>
      </c>
      <c r="F2541" t="s">
        <v>0</v>
      </c>
      <c r="G2541" t="s">
        <v>8263</v>
      </c>
      <c r="H2541">
        <v>4.7990000000000004</v>
      </c>
      <c r="I2541">
        <v>72.790000000000006</v>
      </c>
      <c r="J2541">
        <v>65</v>
      </c>
    </row>
    <row r="2542" spans="1:10" x14ac:dyDescent="0.35">
      <c r="A2542" t="s">
        <v>15684</v>
      </c>
      <c r="B2542">
        <v>339</v>
      </c>
      <c r="C2542">
        <v>1505</v>
      </c>
      <c r="D2542">
        <v>265</v>
      </c>
      <c r="E2542" t="s">
        <v>328</v>
      </c>
      <c r="F2542" t="s">
        <v>0</v>
      </c>
      <c r="G2542" t="s">
        <v>3598</v>
      </c>
      <c r="H2542">
        <v>2.4369999999999998</v>
      </c>
      <c r="I2542">
        <v>55.56</v>
      </c>
      <c r="J2542">
        <v>147</v>
      </c>
    </row>
    <row r="2543" spans="1:10" x14ac:dyDescent="0.35">
      <c r="A2543" t="s">
        <v>15685</v>
      </c>
      <c r="B2543">
        <v>388</v>
      </c>
      <c r="C2543">
        <v>1503</v>
      </c>
      <c r="D2543">
        <v>266</v>
      </c>
      <c r="E2543" t="s">
        <v>311</v>
      </c>
      <c r="F2543" t="s">
        <v>0</v>
      </c>
      <c r="G2543" t="s">
        <v>1819</v>
      </c>
      <c r="I2543" t="s">
        <v>311</v>
      </c>
      <c r="J2543">
        <v>388</v>
      </c>
    </row>
    <row r="2544" spans="1:10" x14ac:dyDescent="0.35">
      <c r="A2544" t="s">
        <v>15686</v>
      </c>
      <c r="B2544">
        <v>180</v>
      </c>
      <c r="C2544">
        <v>1502</v>
      </c>
      <c r="D2544">
        <v>267</v>
      </c>
      <c r="E2544" t="s">
        <v>319</v>
      </c>
      <c r="F2544" t="s">
        <v>0</v>
      </c>
      <c r="G2544" t="s">
        <v>3819</v>
      </c>
      <c r="H2544">
        <v>3.9849999999999999</v>
      </c>
      <c r="I2544">
        <v>86.23</v>
      </c>
      <c r="J2544">
        <v>29</v>
      </c>
    </row>
    <row r="2545" spans="1:10" x14ac:dyDescent="0.35">
      <c r="A2545" t="s">
        <v>15687</v>
      </c>
      <c r="B2545">
        <v>369</v>
      </c>
      <c r="C2545">
        <v>1499</v>
      </c>
      <c r="D2545">
        <v>268</v>
      </c>
      <c r="E2545" t="s">
        <v>312</v>
      </c>
      <c r="F2545" t="s">
        <v>0</v>
      </c>
      <c r="G2545" t="s">
        <v>8020</v>
      </c>
      <c r="H2545">
        <v>1.9339999999999999</v>
      </c>
      <c r="I2545">
        <v>46.88</v>
      </c>
      <c r="J2545">
        <v>65</v>
      </c>
    </row>
    <row r="2546" spans="1:10" x14ac:dyDescent="0.35">
      <c r="A2546" t="s">
        <v>15688</v>
      </c>
      <c r="B2546">
        <v>415</v>
      </c>
      <c r="C2546">
        <v>1497</v>
      </c>
      <c r="D2546">
        <v>269</v>
      </c>
      <c r="E2546" t="s">
        <v>312</v>
      </c>
      <c r="F2546" t="s">
        <v>0</v>
      </c>
      <c r="G2546" t="s">
        <v>3704</v>
      </c>
      <c r="H2546">
        <v>1.8340000000000001</v>
      </c>
      <c r="I2546">
        <v>37.67</v>
      </c>
      <c r="J2546">
        <v>107</v>
      </c>
    </row>
    <row r="2547" spans="1:10" x14ac:dyDescent="0.35">
      <c r="A2547" t="s">
        <v>15689</v>
      </c>
      <c r="B2547">
        <v>292</v>
      </c>
      <c r="C2547">
        <v>1495</v>
      </c>
      <c r="D2547">
        <v>270</v>
      </c>
      <c r="E2547" t="s">
        <v>328</v>
      </c>
      <c r="F2547" t="s">
        <v>0</v>
      </c>
      <c r="G2547" t="s">
        <v>3026</v>
      </c>
      <c r="H2547">
        <v>2.5179999999999998</v>
      </c>
      <c r="I2547">
        <v>52.62</v>
      </c>
      <c r="J2547">
        <v>93</v>
      </c>
    </row>
    <row r="2548" spans="1:10" x14ac:dyDescent="0.35">
      <c r="A2548" t="s">
        <v>15690</v>
      </c>
      <c r="B2548">
        <v>190</v>
      </c>
      <c r="C2548">
        <v>1493</v>
      </c>
      <c r="D2548">
        <v>271</v>
      </c>
      <c r="E2548" t="s">
        <v>328</v>
      </c>
      <c r="F2548" t="s">
        <v>0</v>
      </c>
      <c r="G2548" t="s">
        <v>2131</v>
      </c>
      <c r="H2548">
        <v>4.0739999999999998</v>
      </c>
      <c r="I2548">
        <v>53.51</v>
      </c>
      <c r="J2548">
        <v>19</v>
      </c>
    </row>
    <row r="2549" spans="1:10" x14ac:dyDescent="0.35">
      <c r="A2549" t="s">
        <v>15691</v>
      </c>
      <c r="B2549">
        <v>79</v>
      </c>
      <c r="C2549">
        <v>1493</v>
      </c>
      <c r="D2549">
        <v>271</v>
      </c>
      <c r="E2549" t="s">
        <v>319</v>
      </c>
      <c r="F2549" t="s">
        <v>0</v>
      </c>
      <c r="G2549" t="s">
        <v>2983</v>
      </c>
      <c r="H2549">
        <v>10.404999999999999</v>
      </c>
      <c r="I2549">
        <v>97.22</v>
      </c>
      <c r="J2549">
        <v>26</v>
      </c>
    </row>
    <row r="2550" spans="1:10" x14ac:dyDescent="0.35">
      <c r="A2550" t="s">
        <v>15692</v>
      </c>
      <c r="B2550">
        <v>170</v>
      </c>
      <c r="C2550">
        <v>1488</v>
      </c>
      <c r="D2550">
        <v>273</v>
      </c>
      <c r="E2550" t="s">
        <v>319</v>
      </c>
      <c r="F2550" t="s">
        <v>0</v>
      </c>
      <c r="G2550" t="s">
        <v>15693</v>
      </c>
      <c r="H2550">
        <v>4.87</v>
      </c>
      <c r="I2550">
        <v>60.39</v>
      </c>
      <c r="J2550">
        <v>33</v>
      </c>
    </row>
    <row r="2551" spans="1:10" x14ac:dyDescent="0.35">
      <c r="A2551" t="s">
        <v>15694</v>
      </c>
      <c r="B2551">
        <v>188</v>
      </c>
      <c r="C2551">
        <v>1484</v>
      </c>
      <c r="D2551">
        <v>274</v>
      </c>
      <c r="E2551" t="s">
        <v>312</v>
      </c>
      <c r="F2551" t="s">
        <v>0</v>
      </c>
      <c r="G2551" t="s">
        <v>1821</v>
      </c>
      <c r="H2551">
        <v>3.492</v>
      </c>
      <c r="I2551">
        <v>46.01</v>
      </c>
      <c r="J2551">
        <v>80</v>
      </c>
    </row>
    <row r="2552" spans="1:10" x14ac:dyDescent="0.35">
      <c r="A2552" t="s">
        <v>15695</v>
      </c>
      <c r="B2552">
        <v>407</v>
      </c>
      <c r="C2552">
        <v>1477</v>
      </c>
      <c r="D2552">
        <v>275</v>
      </c>
      <c r="E2552" t="s">
        <v>328</v>
      </c>
      <c r="F2552" t="s">
        <v>0</v>
      </c>
      <c r="G2552" t="s">
        <v>7781</v>
      </c>
      <c r="H2552">
        <v>2.5619999999999998</v>
      </c>
      <c r="I2552">
        <v>67.39</v>
      </c>
      <c r="J2552">
        <v>64</v>
      </c>
    </row>
    <row r="2553" spans="1:10" x14ac:dyDescent="0.35">
      <c r="A2553" t="s">
        <v>15696</v>
      </c>
      <c r="B2553">
        <v>252</v>
      </c>
      <c r="C2553">
        <v>1468</v>
      </c>
      <c r="D2553">
        <v>276</v>
      </c>
      <c r="E2553" t="s">
        <v>312</v>
      </c>
      <c r="F2553" t="s">
        <v>0</v>
      </c>
      <c r="G2553" t="s">
        <v>1779</v>
      </c>
      <c r="H2553">
        <v>3.6269999999999998</v>
      </c>
      <c r="I2553">
        <v>38.159999999999997</v>
      </c>
      <c r="J2553">
        <v>74</v>
      </c>
    </row>
    <row r="2554" spans="1:10" x14ac:dyDescent="0.35">
      <c r="A2554" t="s">
        <v>15697</v>
      </c>
      <c r="B2554">
        <v>249</v>
      </c>
      <c r="C2554">
        <v>1461</v>
      </c>
      <c r="D2554">
        <v>277</v>
      </c>
      <c r="E2554" t="s">
        <v>328</v>
      </c>
      <c r="F2554" t="s">
        <v>0</v>
      </c>
      <c r="G2554" t="s">
        <v>15698</v>
      </c>
      <c r="H2554">
        <v>2.7320000000000002</v>
      </c>
      <c r="I2554">
        <v>47.62</v>
      </c>
      <c r="J2554">
        <v>90</v>
      </c>
    </row>
    <row r="2555" spans="1:10" x14ac:dyDescent="0.35">
      <c r="A2555" t="s">
        <v>15699</v>
      </c>
      <c r="B2555">
        <v>151</v>
      </c>
      <c r="C2555">
        <v>1459</v>
      </c>
      <c r="D2555">
        <v>278</v>
      </c>
      <c r="E2555" t="s">
        <v>319</v>
      </c>
      <c r="F2555" t="s">
        <v>0</v>
      </c>
      <c r="G2555" t="s">
        <v>15700</v>
      </c>
      <c r="H2555">
        <v>6.6130000000000004</v>
      </c>
      <c r="I2555">
        <v>96.09</v>
      </c>
      <c r="J2555">
        <v>48</v>
      </c>
    </row>
    <row r="2556" spans="1:10" x14ac:dyDescent="0.35">
      <c r="A2556" t="s">
        <v>15701</v>
      </c>
      <c r="B2556">
        <v>373</v>
      </c>
      <c r="C2556">
        <v>1455</v>
      </c>
      <c r="D2556">
        <v>279</v>
      </c>
      <c r="E2556" t="s">
        <v>328</v>
      </c>
      <c r="F2556" t="s">
        <v>0</v>
      </c>
      <c r="G2556" t="s">
        <v>15702</v>
      </c>
      <c r="H2556">
        <v>1.948</v>
      </c>
      <c r="I2556">
        <v>35.1</v>
      </c>
      <c r="J2556">
        <v>81</v>
      </c>
    </row>
    <row r="2557" spans="1:10" x14ac:dyDescent="0.35">
      <c r="A2557" t="s">
        <v>15703</v>
      </c>
      <c r="B2557">
        <v>296</v>
      </c>
      <c r="C2557">
        <v>1450</v>
      </c>
      <c r="D2557">
        <v>280</v>
      </c>
      <c r="E2557" t="s">
        <v>312</v>
      </c>
      <c r="F2557" t="s">
        <v>0</v>
      </c>
      <c r="G2557" t="s">
        <v>15704</v>
      </c>
      <c r="H2557">
        <v>2.8959999999999999</v>
      </c>
      <c r="I2557">
        <v>43.11</v>
      </c>
      <c r="J2557">
        <v>78</v>
      </c>
    </row>
    <row r="2558" spans="1:10" x14ac:dyDescent="0.35">
      <c r="A2558" t="s">
        <v>15705</v>
      </c>
      <c r="B2558">
        <v>361</v>
      </c>
      <c r="C2558">
        <v>1443</v>
      </c>
      <c r="D2558">
        <v>281</v>
      </c>
      <c r="E2558" t="s">
        <v>334</v>
      </c>
      <c r="F2558" t="s">
        <v>0</v>
      </c>
      <c r="G2558" t="s">
        <v>1940</v>
      </c>
      <c r="H2558">
        <v>2.04</v>
      </c>
      <c r="I2558">
        <v>17.22</v>
      </c>
      <c r="J2558">
        <v>346</v>
      </c>
    </row>
    <row r="2559" spans="1:10" x14ac:dyDescent="0.35">
      <c r="A2559" t="s">
        <v>15706</v>
      </c>
      <c r="B2559">
        <v>259</v>
      </c>
      <c r="C2559">
        <v>1442</v>
      </c>
      <c r="D2559">
        <v>282</v>
      </c>
      <c r="E2559" t="s">
        <v>328</v>
      </c>
      <c r="F2559" t="s">
        <v>0</v>
      </c>
      <c r="G2559" t="s">
        <v>1967</v>
      </c>
      <c r="H2559">
        <v>2.996</v>
      </c>
      <c r="I2559">
        <v>47.2</v>
      </c>
      <c r="J2559">
        <v>259</v>
      </c>
    </row>
    <row r="2560" spans="1:10" x14ac:dyDescent="0.35">
      <c r="A2560" t="s">
        <v>15707</v>
      </c>
      <c r="B2560">
        <v>139</v>
      </c>
      <c r="C2560">
        <v>1442</v>
      </c>
      <c r="D2560">
        <v>282</v>
      </c>
      <c r="E2560" t="s">
        <v>328</v>
      </c>
      <c r="F2560" t="s">
        <v>0</v>
      </c>
      <c r="G2560" t="s">
        <v>2889</v>
      </c>
      <c r="H2560">
        <v>5.5890000000000004</v>
      </c>
      <c r="I2560">
        <v>64.63</v>
      </c>
      <c r="J2560">
        <v>37</v>
      </c>
    </row>
    <row r="2561" spans="1:10" x14ac:dyDescent="0.35">
      <c r="A2561" t="s">
        <v>15708</v>
      </c>
      <c r="B2561">
        <v>325</v>
      </c>
      <c r="C2561">
        <v>1435</v>
      </c>
      <c r="D2561">
        <v>284</v>
      </c>
      <c r="E2561" t="s">
        <v>328</v>
      </c>
      <c r="F2561" t="s">
        <v>0</v>
      </c>
      <c r="G2561" t="s">
        <v>2202</v>
      </c>
      <c r="H2561">
        <v>3.1429999999999998</v>
      </c>
      <c r="I2561">
        <v>53.28</v>
      </c>
      <c r="J2561">
        <v>61</v>
      </c>
    </row>
    <row r="2562" spans="1:10" x14ac:dyDescent="0.35">
      <c r="A2562" t="s">
        <v>15709</v>
      </c>
      <c r="B2562">
        <v>556</v>
      </c>
      <c r="C2562">
        <v>1427</v>
      </c>
      <c r="D2562">
        <v>285</v>
      </c>
      <c r="E2562" t="s">
        <v>312</v>
      </c>
      <c r="F2562" t="s">
        <v>0</v>
      </c>
      <c r="G2562" t="s">
        <v>3026</v>
      </c>
      <c r="H2562">
        <v>2.0539999999999998</v>
      </c>
      <c r="I2562">
        <v>38.39</v>
      </c>
      <c r="J2562">
        <v>243</v>
      </c>
    </row>
    <row r="2563" spans="1:10" x14ac:dyDescent="0.35">
      <c r="A2563" t="s">
        <v>15710</v>
      </c>
      <c r="B2563">
        <v>464</v>
      </c>
      <c r="C2563">
        <v>1418</v>
      </c>
      <c r="D2563">
        <v>286</v>
      </c>
      <c r="E2563" t="s">
        <v>334</v>
      </c>
      <c r="F2563" t="s">
        <v>0</v>
      </c>
      <c r="G2563" t="s">
        <v>15711</v>
      </c>
      <c r="H2563">
        <v>1.669</v>
      </c>
      <c r="I2563">
        <v>14.26</v>
      </c>
      <c r="J2563">
        <v>195</v>
      </c>
    </row>
    <row r="2564" spans="1:10" x14ac:dyDescent="0.35">
      <c r="A2564" t="s">
        <v>15712</v>
      </c>
      <c r="B2564">
        <v>111</v>
      </c>
      <c r="C2564">
        <v>1417</v>
      </c>
      <c r="D2564">
        <v>287</v>
      </c>
      <c r="E2564" t="s">
        <v>319</v>
      </c>
      <c r="F2564" t="s">
        <v>0</v>
      </c>
      <c r="G2564" t="s">
        <v>15713</v>
      </c>
      <c r="H2564">
        <v>6.4080000000000004</v>
      </c>
      <c r="I2564">
        <v>79.760000000000005</v>
      </c>
      <c r="J2564">
        <v>58</v>
      </c>
    </row>
    <row r="2565" spans="1:10" x14ac:dyDescent="0.35">
      <c r="A2565" t="s">
        <v>15714</v>
      </c>
      <c r="B2565">
        <v>179</v>
      </c>
      <c r="C2565">
        <v>1415</v>
      </c>
      <c r="D2565">
        <v>288</v>
      </c>
      <c r="E2565" t="s">
        <v>319</v>
      </c>
      <c r="F2565" t="s">
        <v>0</v>
      </c>
      <c r="G2565" t="s">
        <v>6975</v>
      </c>
      <c r="H2565">
        <v>3.625</v>
      </c>
      <c r="I2565">
        <v>80.239999999999995</v>
      </c>
      <c r="J2565">
        <v>95</v>
      </c>
    </row>
    <row r="2566" spans="1:10" x14ac:dyDescent="0.35">
      <c r="A2566" t="s">
        <v>15715</v>
      </c>
      <c r="B2566">
        <v>141</v>
      </c>
      <c r="C2566">
        <v>1400</v>
      </c>
      <c r="D2566">
        <v>289</v>
      </c>
      <c r="E2566" t="s">
        <v>319</v>
      </c>
      <c r="F2566" t="s">
        <v>0</v>
      </c>
      <c r="G2566" t="s">
        <v>4090</v>
      </c>
      <c r="H2566">
        <v>5.5119999999999996</v>
      </c>
      <c r="I2566">
        <v>94.26</v>
      </c>
      <c r="J2566">
        <v>99</v>
      </c>
    </row>
    <row r="2567" spans="1:10" x14ac:dyDescent="0.35">
      <c r="A2567" t="s">
        <v>15716</v>
      </c>
      <c r="B2567">
        <v>368</v>
      </c>
      <c r="C2567">
        <v>1393</v>
      </c>
      <c r="D2567">
        <v>290</v>
      </c>
      <c r="E2567" t="s">
        <v>312</v>
      </c>
      <c r="F2567" t="s">
        <v>0</v>
      </c>
      <c r="G2567" t="s">
        <v>2379</v>
      </c>
      <c r="H2567">
        <v>1.7809999999999999</v>
      </c>
      <c r="I2567">
        <v>40.549999999999997</v>
      </c>
      <c r="J2567">
        <v>42</v>
      </c>
    </row>
    <row r="2568" spans="1:10" x14ac:dyDescent="0.35">
      <c r="A2568" t="s">
        <v>15717</v>
      </c>
      <c r="B2568">
        <v>359</v>
      </c>
      <c r="C2568">
        <v>1390</v>
      </c>
      <c r="D2568">
        <v>291</v>
      </c>
      <c r="E2568" t="s">
        <v>328</v>
      </c>
      <c r="F2568" t="s">
        <v>0</v>
      </c>
      <c r="G2568" t="s">
        <v>15718</v>
      </c>
      <c r="H2568">
        <v>2.4780000000000002</v>
      </c>
      <c r="I2568">
        <v>67.28</v>
      </c>
      <c r="J2568">
        <v>208</v>
      </c>
    </row>
    <row r="2569" spans="1:10" x14ac:dyDescent="0.35">
      <c r="A2569" t="s">
        <v>15719</v>
      </c>
      <c r="B2569">
        <v>186</v>
      </c>
      <c r="C2569">
        <v>1386</v>
      </c>
      <c r="D2569">
        <v>292</v>
      </c>
      <c r="E2569" t="s">
        <v>328</v>
      </c>
      <c r="F2569" t="s">
        <v>0</v>
      </c>
      <c r="G2569" t="s">
        <v>2407</v>
      </c>
      <c r="H2569">
        <v>3.9119999999999999</v>
      </c>
      <c r="I2569">
        <v>45.39</v>
      </c>
      <c r="J2569">
        <v>84</v>
      </c>
    </row>
    <row r="2570" spans="1:10" x14ac:dyDescent="0.35">
      <c r="A2570" t="s">
        <v>15720</v>
      </c>
      <c r="B2570">
        <v>172</v>
      </c>
      <c r="C2570">
        <v>1386</v>
      </c>
      <c r="D2570">
        <v>292</v>
      </c>
      <c r="E2570" t="s">
        <v>328</v>
      </c>
      <c r="F2570" t="s">
        <v>0</v>
      </c>
      <c r="G2570" t="s">
        <v>2392</v>
      </c>
      <c r="H2570">
        <v>4.7069999999999999</v>
      </c>
      <c r="I2570">
        <v>48.99</v>
      </c>
      <c r="J2570">
        <v>71</v>
      </c>
    </row>
    <row r="2571" spans="1:10" x14ac:dyDescent="0.35">
      <c r="A2571" t="s">
        <v>15721</v>
      </c>
      <c r="B2571">
        <v>254</v>
      </c>
      <c r="C2571">
        <v>1378</v>
      </c>
      <c r="D2571">
        <v>294</v>
      </c>
      <c r="E2571" t="s">
        <v>312</v>
      </c>
      <c r="F2571" t="s">
        <v>0</v>
      </c>
      <c r="G2571" t="s">
        <v>8032</v>
      </c>
      <c r="H2571">
        <v>2.3690000000000002</v>
      </c>
      <c r="I2571">
        <v>36.29</v>
      </c>
      <c r="J2571">
        <v>22</v>
      </c>
    </row>
    <row r="2572" spans="1:10" x14ac:dyDescent="0.35">
      <c r="A2572" t="s">
        <v>15722</v>
      </c>
      <c r="B2572">
        <v>464</v>
      </c>
      <c r="C2572">
        <v>1375</v>
      </c>
      <c r="D2572">
        <v>295</v>
      </c>
      <c r="E2572" t="s">
        <v>334</v>
      </c>
      <c r="F2572" t="s">
        <v>0</v>
      </c>
      <c r="G2572" t="s">
        <v>15723</v>
      </c>
      <c r="H2572">
        <v>1.514</v>
      </c>
      <c r="I2572">
        <v>14.97</v>
      </c>
      <c r="J2572">
        <v>11</v>
      </c>
    </row>
    <row r="2573" spans="1:10" x14ac:dyDescent="0.35">
      <c r="A2573" t="s">
        <v>15724</v>
      </c>
      <c r="B2573">
        <v>254</v>
      </c>
      <c r="C2573">
        <v>1373</v>
      </c>
      <c r="D2573">
        <v>296</v>
      </c>
      <c r="E2573" t="s">
        <v>328</v>
      </c>
      <c r="F2573" t="s">
        <v>0</v>
      </c>
      <c r="G2573" t="s">
        <v>13866</v>
      </c>
      <c r="H2573">
        <v>2.8330000000000002</v>
      </c>
      <c r="I2573">
        <v>48.3</v>
      </c>
      <c r="J2573">
        <v>67</v>
      </c>
    </row>
    <row r="2574" spans="1:10" x14ac:dyDescent="0.35">
      <c r="A2574" t="s">
        <v>15725</v>
      </c>
      <c r="B2574">
        <v>259</v>
      </c>
      <c r="C2574">
        <v>1371</v>
      </c>
      <c r="D2574">
        <v>297</v>
      </c>
      <c r="E2574" t="s">
        <v>328</v>
      </c>
      <c r="F2574" t="s">
        <v>0</v>
      </c>
      <c r="G2574" t="s">
        <v>4627</v>
      </c>
      <c r="H2574">
        <v>2.407</v>
      </c>
      <c r="I2574">
        <v>61.54</v>
      </c>
      <c r="J2574">
        <v>112</v>
      </c>
    </row>
    <row r="2575" spans="1:10" x14ac:dyDescent="0.35">
      <c r="A2575" t="s">
        <v>15726</v>
      </c>
      <c r="B2575">
        <v>82</v>
      </c>
      <c r="C2575">
        <v>1369</v>
      </c>
      <c r="D2575">
        <v>298</v>
      </c>
      <c r="E2575" t="s">
        <v>319</v>
      </c>
      <c r="F2575" t="s">
        <v>0</v>
      </c>
      <c r="G2575" t="s">
        <v>2962</v>
      </c>
      <c r="H2575">
        <v>9.6379999999999999</v>
      </c>
      <c r="I2575">
        <v>95.77</v>
      </c>
      <c r="J2575">
        <v>50</v>
      </c>
    </row>
    <row r="2576" spans="1:10" x14ac:dyDescent="0.35">
      <c r="A2576" t="s">
        <v>15727</v>
      </c>
      <c r="B2576">
        <v>700</v>
      </c>
      <c r="C2576">
        <v>1368</v>
      </c>
      <c r="D2576">
        <v>299</v>
      </c>
      <c r="E2576" t="s">
        <v>334</v>
      </c>
      <c r="F2576" t="s">
        <v>0</v>
      </c>
      <c r="G2576" t="s">
        <v>1912</v>
      </c>
      <c r="H2576">
        <v>1.1240000000000001</v>
      </c>
      <c r="I2576">
        <v>9.23</v>
      </c>
      <c r="J2576">
        <v>58</v>
      </c>
    </row>
    <row r="2577" spans="1:10" x14ac:dyDescent="0.35">
      <c r="A2577" t="s">
        <v>15728</v>
      </c>
      <c r="B2577">
        <v>332</v>
      </c>
      <c r="C2577">
        <v>1367</v>
      </c>
      <c r="D2577">
        <v>300</v>
      </c>
      <c r="E2577" t="s">
        <v>312</v>
      </c>
      <c r="F2577" t="s">
        <v>0</v>
      </c>
      <c r="G2577" t="s">
        <v>15729</v>
      </c>
      <c r="H2577">
        <v>2.06</v>
      </c>
      <c r="I2577">
        <v>25.24</v>
      </c>
      <c r="J2577">
        <v>17</v>
      </c>
    </row>
    <row r="2578" spans="1:10" x14ac:dyDescent="0.35">
      <c r="A2578" t="s">
        <v>15730</v>
      </c>
      <c r="B2578">
        <v>264</v>
      </c>
      <c r="C2578">
        <v>1362</v>
      </c>
      <c r="D2578">
        <v>301</v>
      </c>
      <c r="E2578" t="s">
        <v>328</v>
      </c>
      <c r="F2578" t="s">
        <v>0</v>
      </c>
      <c r="G2578" t="s">
        <v>3026</v>
      </c>
      <c r="H2578">
        <v>2.75</v>
      </c>
      <c r="I2578">
        <v>60.49</v>
      </c>
      <c r="J2578">
        <v>110</v>
      </c>
    </row>
    <row r="2579" spans="1:10" x14ac:dyDescent="0.35">
      <c r="A2579" t="s">
        <v>15731</v>
      </c>
      <c r="B2579">
        <v>214</v>
      </c>
      <c r="C2579">
        <v>1361</v>
      </c>
      <c r="D2579">
        <v>302</v>
      </c>
      <c r="E2579" t="s">
        <v>312</v>
      </c>
      <c r="F2579" t="s">
        <v>0</v>
      </c>
      <c r="G2579" t="s">
        <v>1845</v>
      </c>
      <c r="H2579">
        <v>3.4180000000000001</v>
      </c>
      <c r="I2579">
        <v>40.32</v>
      </c>
      <c r="J2579">
        <v>67</v>
      </c>
    </row>
    <row r="2580" spans="1:10" x14ac:dyDescent="0.35">
      <c r="A2580" t="s">
        <v>15732</v>
      </c>
      <c r="B2580">
        <v>347</v>
      </c>
      <c r="C2580">
        <v>1349</v>
      </c>
      <c r="D2580">
        <v>303</v>
      </c>
      <c r="E2580" t="s">
        <v>312</v>
      </c>
      <c r="F2580" t="s">
        <v>0</v>
      </c>
      <c r="G2580" t="s">
        <v>2729</v>
      </c>
      <c r="H2580">
        <v>1.7030000000000001</v>
      </c>
      <c r="I2580">
        <v>43.67</v>
      </c>
      <c r="J2580">
        <v>27</v>
      </c>
    </row>
    <row r="2581" spans="1:10" x14ac:dyDescent="0.35">
      <c r="A2581" t="s">
        <v>15733</v>
      </c>
      <c r="B2581">
        <v>126</v>
      </c>
      <c r="C2581">
        <v>1345</v>
      </c>
      <c r="D2581">
        <v>304</v>
      </c>
      <c r="E2581" t="s">
        <v>328</v>
      </c>
      <c r="F2581" t="s">
        <v>0</v>
      </c>
      <c r="G2581" t="s">
        <v>3375</v>
      </c>
      <c r="H2581">
        <v>5.992</v>
      </c>
      <c r="I2581">
        <v>66.59</v>
      </c>
      <c r="J2581">
        <v>32</v>
      </c>
    </row>
    <row r="2582" spans="1:10" x14ac:dyDescent="0.35">
      <c r="A2582" t="s">
        <v>15734</v>
      </c>
      <c r="B2582">
        <v>299</v>
      </c>
      <c r="C2582">
        <v>1343</v>
      </c>
      <c r="D2582">
        <v>305</v>
      </c>
      <c r="E2582" t="s">
        <v>312</v>
      </c>
      <c r="F2582" t="s">
        <v>0</v>
      </c>
      <c r="G2582" t="s">
        <v>7323</v>
      </c>
      <c r="H2582">
        <v>2.2549999999999999</v>
      </c>
      <c r="I2582">
        <v>41.67</v>
      </c>
      <c r="J2582">
        <v>113</v>
      </c>
    </row>
    <row r="2583" spans="1:10" x14ac:dyDescent="0.35">
      <c r="A2583" t="s">
        <v>15735</v>
      </c>
      <c r="B2583">
        <v>390</v>
      </c>
      <c r="C2583">
        <v>1343</v>
      </c>
      <c r="D2583">
        <v>305</v>
      </c>
      <c r="E2583" t="s">
        <v>312</v>
      </c>
      <c r="F2583" t="s">
        <v>0</v>
      </c>
      <c r="G2583" t="s">
        <v>15736</v>
      </c>
      <c r="H2583">
        <v>1.61</v>
      </c>
      <c r="I2583">
        <v>21.47</v>
      </c>
      <c r="J2583">
        <v>18</v>
      </c>
    </row>
    <row r="2584" spans="1:10" x14ac:dyDescent="0.35">
      <c r="A2584" t="s">
        <v>15737</v>
      </c>
      <c r="B2584">
        <v>175</v>
      </c>
      <c r="C2584">
        <v>1342</v>
      </c>
      <c r="D2584">
        <v>307</v>
      </c>
      <c r="E2584" t="s">
        <v>328</v>
      </c>
      <c r="F2584" t="s">
        <v>0</v>
      </c>
      <c r="G2584" t="s">
        <v>2739</v>
      </c>
      <c r="H2584">
        <v>3.7759999999999998</v>
      </c>
      <c r="I2584">
        <v>65.5</v>
      </c>
      <c r="J2584">
        <v>61</v>
      </c>
    </row>
    <row r="2585" spans="1:10" x14ac:dyDescent="0.35">
      <c r="A2585" t="s">
        <v>15738</v>
      </c>
      <c r="B2585">
        <v>434</v>
      </c>
      <c r="C2585">
        <v>1342</v>
      </c>
      <c r="D2585">
        <v>307</v>
      </c>
      <c r="E2585" t="s">
        <v>334</v>
      </c>
      <c r="F2585" t="s">
        <v>0</v>
      </c>
      <c r="G2585" t="s">
        <v>3171</v>
      </c>
      <c r="H2585">
        <v>1.698</v>
      </c>
      <c r="I2585">
        <v>24.42</v>
      </c>
      <c r="J2585">
        <v>45</v>
      </c>
    </row>
    <row r="2586" spans="1:10" x14ac:dyDescent="0.35">
      <c r="A2586" t="s">
        <v>15739</v>
      </c>
      <c r="B2586">
        <v>240</v>
      </c>
      <c r="C2586">
        <v>1341</v>
      </c>
      <c r="D2586">
        <v>309</v>
      </c>
      <c r="E2586" t="s">
        <v>328</v>
      </c>
      <c r="F2586" t="s">
        <v>0</v>
      </c>
      <c r="G2586" t="s">
        <v>15740</v>
      </c>
      <c r="H2586">
        <v>3.024</v>
      </c>
      <c r="I2586">
        <v>55.81</v>
      </c>
      <c r="J2586">
        <v>67</v>
      </c>
    </row>
    <row r="2587" spans="1:10" x14ac:dyDescent="0.35">
      <c r="A2587" t="s">
        <v>15741</v>
      </c>
      <c r="B2587">
        <v>204</v>
      </c>
      <c r="C2587">
        <v>1341</v>
      </c>
      <c r="D2587">
        <v>309</v>
      </c>
      <c r="E2587" t="s">
        <v>328</v>
      </c>
      <c r="F2587" t="s">
        <v>0</v>
      </c>
      <c r="G2587" t="s">
        <v>2293</v>
      </c>
      <c r="H2587">
        <v>3.456</v>
      </c>
      <c r="I2587">
        <v>68.760000000000005</v>
      </c>
      <c r="J2587">
        <v>12</v>
      </c>
    </row>
    <row r="2588" spans="1:10" x14ac:dyDescent="0.35">
      <c r="A2588" t="s">
        <v>15742</v>
      </c>
      <c r="B2588">
        <v>172</v>
      </c>
      <c r="C2588">
        <v>1336</v>
      </c>
      <c r="D2588">
        <v>311</v>
      </c>
      <c r="E2588" t="s">
        <v>328</v>
      </c>
      <c r="F2588" t="s">
        <v>0</v>
      </c>
      <c r="G2588" t="s">
        <v>15743</v>
      </c>
      <c r="H2588">
        <v>4.048</v>
      </c>
      <c r="I2588">
        <v>57.5</v>
      </c>
      <c r="J2588">
        <v>68</v>
      </c>
    </row>
    <row r="2589" spans="1:10" x14ac:dyDescent="0.35">
      <c r="A2589" t="s">
        <v>15744</v>
      </c>
      <c r="B2589">
        <v>142</v>
      </c>
      <c r="C2589">
        <v>1331</v>
      </c>
      <c r="D2589">
        <v>312</v>
      </c>
      <c r="E2589" t="s">
        <v>319</v>
      </c>
      <c r="F2589" t="s">
        <v>0</v>
      </c>
      <c r="G2589" t="s">
        <v>7039</v>
      </c>
      <c r="H2589">
        <v>4.2869999999999999</v>
      </c>
      <c r="I2589">
        <v>83.97</v>
      </c>
      <c r="J2589">
        <v>10</v>
      </c>
    </row>
    <row r="2590" spans="1:10" x14ac:dyDescent="0.35">
      <c r="A2590" t="s">
        <v>15745</v>
      </c>
      <c r="B2590">
        <v>247</v>
      </c>
      <c r="C2590">
        <v>1329</v>
      </c>
      <c r="D2590">
        <v>313</v>
      </c>
      <c r="E2590" t="s">
        <v>328</v>
      </c>
      <c r="F2590" t="s">
        <v>0</v>
      </c>
      <c r="G2590" t="s">
        <v>2073</v>
      </c>
      <c r="H2590">
        <v>3.024</v>
      </c>
      <c r="I2590">
        <v>52.35</v>
      </c>
      <c r="J2590">
        <v>59</v>
      </c>
    </row>
    <row r="2591" spans="1:10" x14ac:dyDescent="0.35">
      <c r="A2591" t="s">
        <v>15746</v>
      </c>
      <c r="B2591">
        <v>972</v>
      </c>
      <c r="C2591">
        <v>1317</v>
      </c>
      <c r="D2591">
        <v>314</v>
      </c>
      <c r="E2591" t="s">
        <v>334</v>
      </c>
      <c r="F2591" t="s">
        <v>0</v>
      </c>
      <c r="G2591" t="s">
        <v>2520</v>
      </c>
      <c r="H2591">
        <v>0.61699999999999999</v>
      </c>
      <c r="I2591">
        <v>19.13</v>
      </c>
      <c r="J2591">
        <v>408</v>
      </c>
    </row>
    <row r="2592" spans="1:10" x14ac:dyDescent="0.35">
      <c r="A2592" t="s">
        <v>15747</v>
      </c>
      <c r="B2592">
        <v>186</v>
      </c>
      <c r="C2592">
        <v>1315</v>
      </c>
      <c r="D2592">
        <v>315</v>
      </c>
      <c r="E2592" t="s">
        <v>319</v>
      </c>
      <c r="F2592" t="s">
        <v>0</v>
      </c>
      <c r="G2592" t="s">
        <v>6162</v>
      </c>
      <c r="H2592">
        <v>3.7970000000000002</v>
      </c>
      <c r="I2592">
        <v>72.03</v>
      </c>
      <c r="J2592">
        <v>45</v>
      </c>
    </row>
    <row r="2593" spans="1:10" x14ac:dyDescent="0.35">
      <c r="A2593" t="s">
        <v>15748</v>
      </c>
      <c r="B2593">
        <v>71</v>
      </c>
      <c r="C2593">
        <v>1312</v>
      </c>
      <c r="D2593">
        <v>316</v>
      </c>
      <c r="E2593" t="s">
        <v>319</v>
      </c>
      <c r="F2593" t="s">
        <v>0</v>
      </c>
      <c r="G2593" t="s">
        <v>14033</v>
      </c>
      <c r="H2593">
        <v>10.103999999999999</v>
      </c>
      <c r="I2593">
        <v>99.09</v>
      </c>
      <c r="J2593">
        <v>71</v>
      </c>
    </row>
    <row r="2594" spans="1:10" x14ac:dyDescent="0.35">
      <c r="A2594" t="s">
        <v>15749</v>
      </c>
      <c r="B2594">
        <v>297</v>
      </c>
      <c r="C2594">
        <v>1306</v>
      </c>
      <c r="D2594">
        <v>317</v>
      </c>
      <c r="E2594" t="s">
        <v>312</v>
      </c>
      <c r="F2594" t="s">
        <v>0</v>
      </c>
      <c r="G2594" t="s">
        <v>4347</v>
      </c>
      <c r="H2594">
        <v>2.3279999999999998</v>
      </c>
      <c r="I2594">
        <v>42.02</v>
      </c>
      <c r="J2594">
        <v>79</v>
      </c>
    </row>
    <row r="2595" spans="1:10" x14ac:dyDescent="0.35">
      <c r="A2595" t="s">
        <v>15750</v>
      </c>
      <c r="B2595">
        <v>420</v>
      </c>
      <c r="C2595">
        <v>1302</v>
      </c>
      <c r="D2595">
        <v>318</v>
      </c>
      <c r="E2595" t="s">
        <v>312</v>
      </c>
      <c r="F2595" t="s">
        <v>0</v>
      </c>
      <c r="G2595" t="s">
        <v>15751</v>
      </c>
      <c r="H2595">
        <v>1.5780000000000001</v>
      </c>
      <c r="I2595">
        <v>22.02</v>
      </c>
      <c r="J2595">
        <v>163</v>
      </c>
    </row>
    <row r="2596" spans="1:10" x14ac:dyDescent="0.35">
      <c r="A2596" t="s">
        <v>15752</v>
      </c>
      <c r="B2596">
        <v>170</v>
      </c>
      <c r="C2596">
        <v>1296</v>
      </c>
      <c r="D2596">
        <v>319</v>
      </c>
      <c r="E2596" t="s">
        <v>328</v>
      </c>
      <c r="F2596" t="s">
        <v>0</v>
      </c>
      <c r="G2596" t="s">
        <v>2718</v>
      </c>
      <c r="H2596">
        <v>4.0190000000000001</v>
      </c>
      <c r="I2596">
        <v>64.36</v>
      </c>
      <c r="J2596">
        <v>25</v>
      </c>
    </row>
    <row r="2597" spans="1:10" x14ac:dyDescent="0.35">
      <c r="A2597" t="s">
        <v>15753</v>
      </c>
      <c r="B2597">
        <v>297</v>
      </c>
      <c r="C2597">
        <v>1296</v>
      </c>
      <c r="D2597">
        <v>319</v>
      </c>
      <c r="E2597" t="s">
        <v>328</v>
      </c>
      <c r="F2597" t="s">
        <v>0</v>
      </c>
      <c r="G2597" t="s">
        <v>2801</v>
      </c>
      <c r="H2597">
        <v>2.8879999999999999</v>
      </c>
      <c r="I2597">
        <v>58.24</v>
      </c>
      <c r="J2597">
        <v>115</v>
      </c>
    </row>
    <row r="2598" spans="1:10" x14ac:dyDescent="0.35">
      <c r="A2598" t="s">
        <v>15754</v>
      </c>
      <c r="B2598">
        <v>317</v>
      </c>
      <c r="C2598">
        <v>1290</v>
      </c>
      <c r="D2598">
        <v>321</v>
      </c>
      <c r="E2598" t="s">
        <v>334</v>
      </c>
      <c r="F2598" t="s">
        <v>0</v>
      </c>
      <c r="G2598" t="s">
        <v>15755</v>
      </c>
      <c r="H2598">
        <v>2.0499999999999998</v>
      </c>
      <c r="I2598">
        <v>20.16</v>
      </c>
      <c r="J2598">
        <v>46</v>
      </c>
    </row>
    <row r="2599" spans="1:10" x14ac:dyDescent="0.35">
      <c r="A2599" t="s">
        <v>15756</v>
      </c>
      <c r="B2599">
        <v>87</v>
      </c>
      <c r="C2599">
        <v>1287</v>
      </c>
      <c r="D2599">
        <v>322</v>
      </c>
      <c r="E2599" t="s">
        <v>319</v>
      </c>
      <c r="F2599" t="s">
        <v>0</v>
      </c>
      <c r="G2599" t="s">
        <v>4440</v>
      </c>
      <c r="H2599">
        <v>7.7210000000000001</v>
      </c>
      <c r="I2599">
        <v>87.93</v>
      </c>
      <c r="J2599">
        <v>19</v>
      </c>
    </row>
    <row r="2600" spans="1:10" x14ac:dyDescent="0.35">
      <c r="A2600" t="s">
        <v>15757</v>
      </c>
      <c r="B2600">
        <v>126</v>
      </c>
      <c r="C2600">
        <v>1282</v>
      </c>
      <c r="D2600">
        <v>323</v>
      </c>
      <c r="E2600" t="s">
        <v>319</v>
      </c>
      <c r="F2600" t="s">
        <v>0</v>
      </c>
      <c r="G2600" t="s">
        <v>14603</v>
      </c>
      <c r="H2600">
        <v>6.1760000000000002</v>
      </c>
      <c r="I2600">
        <v>95.07</v>
      </c>
      <c r="J2600">
        <v>45</v>
      </c>
    </row>
    <row r="2601" spans="1:10" x14ac:dyDescent="0.35">
      <c r="A2601" t="s">
        <v>15758</v>
      </c>
      <c r="B2601">
        <v>218</v>
      </c>
      <c r="C2601">
        <v>1281</v>
      </c>
      <c r="D2601">
        <v>324</v>
      </c>
      <c r="E2601" t="s">
        <v>312</v>
      </c>
      <c r="F2601" t="s">
        <v>0</v>
      </c>
      <c r="G2601" t="s">
        <v>2718</v>
      </c>
      <c r="H2601">
        <v>3.1659999999999999</v>
      </c>
      <c r="I2601">
        <v>40.96</v>
      </c>
      <c r="J2601">
        <v>20</v>
      </c>
    </row>
    <row r="2602" spans="1:10" x14ac:dyDescent="0.35">
      <c r="A2602" t="s">
        <v>15759</v>
      </c>
      <c r="B2602">
        <v>278</v>
      </c>
      <c r="C2602">
        <v>1278</v>
      </c>
      <c r="D2602">
        <v>325</v>
      </c>
      <c r="E2602" t="s">
        <v>328</v>
      </c>
      <c r="F2602" t="s">
        <v>0</v>
      </c>
      <c r="G2602" t="s">
        <v>8749</v>
      </c>
      <c r="H2602">
        <v>3.04</v>
      </c>
      <c r="I2602">
        <v>62.24</v>
      </c>
      <c r="J2602">
        <v>108</v>
      </c>
    </row>
    <row r="2603" spans="1:10" x14ac:dyDescent="0.35">
      <c r="A2603" t="s">
        <v>15760</v>
      </c>
      <c r="B2603">
        <v>154</v>
      </c>
      <c r="C2603">
        <v>1275</v>
      </c>
      <c r="D2603">
        <v>326</v>
      </c>
      <c r="E2603" t="s">
        <v>319</v>
      </c>
      <c r="F2603" t="s">
        <v>0</v>
      </c>
      <c r="G2603" t="s">
        <v>3026</v>
      </c>
      <c r="H2603">
        <v>5.2190000000000003</v>
      </c>
      <c r="I2603">
        <v>90.82</v>
      </c>
      <c r="J2603">
        <v>85</v>
      </c>
    </row>
    <row r="2604" spans="1:10" x14ac:dyDescent="0.35">
      <c r="A2604" t="s">
        <v>15761</v>
      </c>
      <c r="B2604">
        <v>235</v>
      </c>
      <c r="C2604">
        <v>1272</v>
      </c>
      <c r="D2604">
        <v>327</v>
      </c>
      <c r="E2604" t="s">
        <v>312</v>
      </c>
      <c r="F2604" t="s">
        <v>0</v>
      </c>
      <c r="G2604" t="s">
        <v>2019</v>
      </c>
      <c r="H2604">
        <v>2.819</v>
      </c>
      <c r="I2604">
        <v>27.56</v>
      </c>
      <c r="J2604">
        <v>50</v>
      </c>
    </row>
    <row r="2605" spans="1:10" x14ac:dyDescent="0.35">
      <c r="A2605" t="s">
        <v>15762</v>
      </c>
      <c r="B2605">
        <v>160</v>
      </c>
      <c r="C2605">
        <v>1270</v>
      </c>
      <c r="D2605">
        <v>328</v>
      </c>
      <c r="E2605" t="s">
        <v>319</v>
      </c>
      <c r="F2605" t="s">
        <v>0</v>
      </c>
      <c r="G2605" t="s">
        <v>3026</v>
      </c>
      <c r="H2605">
        <v>6</v>
      </c>
      <c r="I2605">
        <v>94.94</v>
      </c>
      <c r="J2605">
        <v>160</v>
      </c>
    </row>
    <row r="2606" spans="1:10" x14ac:dyDescent="0.35">
      <c r="A2606" t="s">
        <v>15763</v>
      </c>
      <c r="B2606">
        <v>414</v>
      </c>
      <c r="C2606">
        <v>1257</v>
      </c>
      <c r="D2606">
        <v>329</v>
      </c>
      <c r="E2606" t="s">
        <v>334</v>
      </c>
      <c r="F2606" t="s">
        <v>0</v>
      </c>
      <c r="G2606" t="s">
        <v>1884</v>
      </c>
      <c r="H2606">
        <v>1.2929999999999999</v>
      </c>
      <c r="I2606">
        <v>18.32</v>
      </c>
      <c r="J2606">
        <v>41</v>
      </c>
    </row>
    <row r="2607" spans="1:10" x14ac:dyDescent="0.35">
      <c r="A2607" t="s">
        <v>15764</v>
      </c>
      <c r="B2607">
        <v>113</v>
      </c>
      <c r="C2607">
        <v>1252</v>
      </c>
      <c r="D2607">
        <v>330</v>
      </c>
      <c r="E2607" t="s">
        <v>319</v>
      </c>
      <c r="F2607" t="s">
        <v>0</v>
      </c>
      <c r="G2607" t="s">
        <v>7281</v>
      </c>
      <c r="H2607">
        <v>7.0839999999999996</v>
      </c>
      <c r="I2607">
        <v>90.54</v>
      </c>
      <c r="J2607">
        <v>52</v>
      </c>
    </row>
    <row r="2608" spans="1:10" x14ac:dyDescent="0.35">
      <c r="A2608" t="s">
        <v>15765</v>
      </c>
      <c r="B2608">
        <v>215</v>
      </c>
      <c r="C2608">
        <v>1250</v>
      </c>
      <c r="D2608">
        <v>331</v>
      </c>
      <c r="E2608" t="s">
        <v>334</v>
      </c>
      <c r="F2608" t="s">
        <v>0</v>
      </c>
      <c r="G2608" t="s">
        <v>1798</v>
      </c>
      <c r="H2608">
        <v>2.7309999999999999</v>
      </c>
      <c r="I2608">
        <v>23.11</v>
      </c>
      <c r="J2608">
        <v>19</v>
      </c>
    </row>
    <row r="2609" spans="1:10" x14ac:dyDescent="0.35">
      <c r="A2609" t="s">
        <v>15766</v>
      </c>
      <c r="B2609">
        <v>249</v>
      </c>
      <c r="C2609">
        <v>1249</v>
      </c>
      <c r="D2609">
        <v>332</v>
      </c>
      <c r="E2609" t="s">
        <v>328</v>
      </c>
      <c r="F2609" t="s">
        <v>0</v>
      </c>
      <c r="G2609" t="s">
        <v>15767</v>
      </c>
      <c r="H2609">
        <v>2.657</v>
      </c>
      <c r="I2609">
        <v>47.67</v>
      </c>
      <c r="J2609">
        <v>249</v>
      </c>
    </row>
    <row r="2610" spans="1:10" x14ac:dyDescent="0.35">
      <c r="A2610" t="s">
        <v>15768</v>
      </c>
      <c r="B2610">
        <v>94</v>
      </c>
      <c r="C2610">
        <v>1242</v>
      </c>
      <c r="D2610">
        <v>333</v>
      </c>
      <c r="E2610" t="s">
        <v>319</v>
      </c>
      <c r="F2610" t="s">
        <v>0</v>
      </c>
      <c r="G2610" t="s">
        <v>3531</v>
      </c>
      <c r="H2610">
        <v>7.391</v>
      </c>
      <c r="I2610">
        <v>81.25</v>
      </c>
      <c r="J2610">
        <v>26</v>
      </c>
    </row>
    <row r="2611" spans="1:10" x14ac:dyDescent="0.35">
      <c r="A2611" t="s">
        <v>15769</v>
      </c>
      <c r="B2611">
        <v>161</v>
      </c>
      <c r="C2611">
        <v>1232</v>
      </c>
      <c r="D2611">
        <v>334</v>
      </c>
      <c r="E2611" t="s">
        <v>311</v>
      </c>
      <c r="F2611" t="s">
        <v>0</v>
      </c>
      <c r="G2611" t="s">
        <v>2131</v>
      </c>
      <c r="I2611" t="s">
        <v>311</v>
      </c>
      <c r="J2611">
        <v>50</v>
      </c>
    </row>
    <row r="2612" spans="1:10" x14ac:dyDescent="0.35">
      <c r="A2612" t="s">
        <v>15770</v>
      </c>
      <c r="B2612">
        <v>333</v>
      </c>
      <c r="C2612">
        <v>1232</v>
      </c>
      <c r="D2612">
        <v>334</v>
      </c>
      <c r="E2612" t="s">
        <v>328</v>
      </c>
      <c r="F2612" t="s">
        <v>0</v>
      </c>
      <c r="G2612" t="s">
        <v>8485</v>
      </c>
      <c r="H2612">
        <v>1.986</v>
      </c>
      <c r="I2612">
        <v>43.73</v>
      </c>
      <c r="J2612">
        <v>139</v>
      </c>
    </row>
    <row r="2613" spans="1:10" x14ac:dyDescent="0.35">
      <c r="A2613" t="s">
        <v>15771</v>
      </c>
      <c r="B2613">
        <v>200</v>
      </c>
      <c r="C2613">
        <v>1226</v>
      </c>
      <c r="D2613">
        <v>336</v>
      </c>
      <c r="E2613" t="s">
        <v>312</v>
      </c>
      <c r="F2613" t="s">
        <v>0</v>
      </c>
      <c r="G2613" t="s">
        <v>2472</v>
      </c>
      <c r="H2613">
        <v>3.1680000000000001</v>
      </c>
      <c r="I2613">
        <v>39.71</v>
      </c>
      <c r="J2613">
        <v>199</v>
      </c>
    </row>
    <row r="2614" spans="1:10" x14ac:dyDescent="0.35">
      <c r="A2614" t="s">
        <v>15772</v>
      </c>
      <c r="B2614">
        <v>404</v>
      </c>
      <c r="C2614">
        <v>1222</v>
      </c>
      <c r="D2614">
        <v>337</v>
      </c>
      <c r="E2614" t="s">
        <v>334</v>
      </c>
      <c r="F2614" t="s">
        <v>0</v>
      </c>
      <c r="G2614" t="s">
        <v>15773</v>
      </c>
      <c r="H2614">
        <v>1.4379999999999999</v>
      </c>
      <c r="I2614">
        <v>19.53</v>
      </c>
      <c r="J2614">
        <v>22</v>
      </c>
    </row>
    <row r="2615" spans="1:10" x14ac:dyDescent="0.35">
      <c r="A2615" t="s">
        <v>15774</v>
      </c>
      <c r="B2615">
        <v>191</v>
      </c>
      <c r="C2615">
        <v>1220</v>
      </c>
      <c r="D2615">
        <v>338</v>
      </c>
      <c r="E2615" t="s">
        <v>328</v>
      </c>
      <c r="F2615" t="s">
        <v>0</v>
      </c>
      <c r="G2615" t="s">
        <v>15775</v>
      </c>
      <c r="H2615">
        <v>3.3889999999999998</v>
      </c>
      <c r="I2615">
        <v>55.49</v>
      </c>
      <c r="J2615">
        <v>57</v>
      </c>
    </row>
    <row r="2616" spans="1:10" x14ac:dyDescent="0.35">
      <c r="A2616" t="s">
        <v>15776</v>
      </c>
      <c r="B2616">
        <v>46</v>
      </c>
      <c r="C2616">
        <v>1217</v>
      </c>
      <c r="D2616">
        <v>339</v>
      </c>
      <c r="E2616" t="s">
        <v>319</v>
      </c>
      <c r="F2616" t="s">
        <v>0</v>
      </c>
      <c r="G2616" t="s">
        <v>1742</v>
      </c>
      <c r="H2616">
        <v>13.6</v>
      </c>
      <c r="I2616">
        <v>88.65</v>
      </c>
      <c r="J2616">
        <v>5</v>
      </c>
    </row>
    <row r="2617" spans="1:10" x14ac:dyDescent="0.35">
      <c r="A2617" t="s">
        <v>15777</v>
      </c>
      <c r="B2617">
        <v>374</v>
      </c>
      <c r="C2617">
        <v>1216</v>
      </c>
      <c r="D2617">
        <v>340</v>
      </c>
      <c r="E2617" t="s">
        <v>312</v>
      </c>
      <c r="F2617" t="s">
        <v>0</v>
      </c>
      <c r="G2617" t="s">
        <v>2257</v>
      </c>
      <c r="H2617">
        <v>2.5590000000000002</v>
      </c>
      <c r="I2617">
        <v>44.05</v>
      </c>
      <c r="J2617">
        <v>89</v>
      </c>
    </row>
    <row r="2618" spans="1:10" x14ac:dyDescent="0.35">
      <c r="A2618" t="s">
        <v>15778</v>
      </c>
      <c r="B2618">
        <v>275</v>
      </c>
      <c r="C2618">
        <v>1216</v>
      </c>
      <c r="D2618">
        <v>340</v>
      </c>
      <c r="E2618" t="s">
        <v>311</v>
      </c>
      <c r="F2618" t="s">
        <v>0</v>
      </c>
      <c r="G2618" t="s">
        <v>3026</v>
      </c>
      <c r="I2618" t="s">
        <v>311</v>
      </c>
      <c r="J2618">
        <v>138</v>
      </c>
    </row>
    <row r="2619" spans="1:10" x14ac:dyDescent="0.35">
      <c r="A2619" t="s">
        <v>15779</v>
      </c>
      <c r="B2619">
        <v>172</v>
      </c>
      <c r="C2619">
        <v>1213</v>
      </c>
      <c r="D2619">
        <v>342</v>
      </c>
      <c r="E2619" t="s">
        <v>328</v>
      </c>
      <c r="F2619" t="s">
        <v>0</v>
      </c>
      <c r="G2619" t="s">
        <v>15780</v>
      </c>
      <c r="H2619">
        <v>3.2679999999999998</v>
      </c>
      <c r="I2619">
        <v>45.64</v>
      </c>
      <c r="J2619">
        <v>172</v>
      </c>
    </row>
    <row r="2620" spans="1:10" x14ac:dyDescent="0.35">
      <c r="A2620" t="s">
        <v>15781</v>
      </c>
      <c r="B2620">
        <v>135</v>
      </c>
      <c r="C2620">
        <v>1209</v>
      </c>
      <c r="D2620">
        <v>343</v>
      </c>
      <c r="E2620" t="s">
        <v>319</v>
      </c>
      <c r="F2620" t="s">
        <v>0</v>
      </c>
      <c r="G2620" t="s">
        <v>15502</v>
      </c>
      <c r="H2620">
        <v>3.9769999999999999</v>
      </c>
      <c r="I2620">
        <v>71.38</v>
      </c>
      <c r="J2620">
        <v>70</v>
      </c>
    </row>
    <row r="2621" spans="1:10" x14ac:dyDescent="0.35">
      <c r="A2621" t="s">
        <v>15782</v>
      </c>
      <c r="B2621">
        <v>201</v>
      </c>
      <c r="C2621">
        <v>1207</v>
      </c>
      <c r="D2621">
        <v>344</v>
      </c>
      <c r="E2621" t="s">
        <v>319</v>
      </c>
      <c r="F2621" t="s">
        <v>0</v>
      </c>
      <c r="G2621" t="s">
        <v>15783</v>
      </c>
      <c r="H2621">
        <v>3.085</v>
      </c>
      <c r="I2621">
        <v>76</v>
      </c>
      <c r="J2621">
        <v>64</v>
      </c>
    </row>
    <row r="2622" spans="1:10" x14ac:dyDescent="0.35">
      <c r="A2622" t="s">
        <v>15784</v>
      </c>
      <c r="B2622">
        <v>339</v>
      </c>
      <c r="C2622">
        <v>1206</v>
      </c>
      <c r="D2622">
        <v>345</v>
      </c>
      <c r="E2622" t="s">
        <v>312</v>
      </c>
      <c r="F2622" t="s">
        <v>0</v>
      </c>
      <c r="G2622" t="s">
        <v>15785</v>
      </c>
      <c r="H2622">
        <v>1.716</v>
      </c>
      <c r="I2622">
        <v>31.1</v>
      </c>
      <c r="J2622">
        <v>81</v>
      </c>
    </row>
    <row r="2623" spans="1:10" x14ac:dyDescent="0.35">
      <c r="A2623" t="s">
        <v>15786</v>
      </c>
      <c r="B2623">
        <v>108</v>
      </c>
      <c r="C2623">
        <v>1206</v>
      </c>
      <c r="D2623">
        <v>345</v>
      </c>
      <c r="E2623" t="s">
        <v>328</v>
      </c>
      <c r="F2623" t="s">
        <v>0</v>
      </c>
      <c r="G2623" t="s">
        <v>3531</v>
      </c>
      <c r="H2623">
        <v>5.8330000000000002</v>
      </c>
      <c r="I2623">
        <v>72.430000000000007</v>
      </c>
      <c r="J2623">
        <v>108</v>
      </c>
    </row>
    <row r="2624" spans="1:10" x14ac:dyDescent="0.35">
      <c r="A2624" t="s">
        <v>15787</v>
      </c>
      <c r="B2624">
        <v>204</v>
      </c>
      <c r="C2624">
        <v>1205</v>
      </c>
      <c r="D2624">
        <v>347</v>
      </c>
      <c r="E2624" t="s">
        <v>328</v>
      </c>
      <c r="F2624" t="s">
        <v>0</v>
      </c>
      <c r="G2624" t="s">
        <v>15788</v>
      </c>
      <c r="H2624">
        <v>3.34</v>
      </c>
      <c r="I2624">
        <v>42.71</v>
      </c>
      <c r="J2624">
        <v>78</v>
      </c>
    </row>
    <row r="2625" spans="1:10" x14ac:dyDescent="0.35">
      <c r="A2625" t="s">
        <v>15789</v>
      </c>
      <c r="B2625">
        <v>305</v>
      </c>
      <c r="C2625">
        <v>1204</v>
      </c>
      <c r="D2625">
        <v>348</v>
      </c>
      <c r="E2625" t="s">
        <v>319</v>
      </c>
      <c r="F2625" t="s">
        <v>0</v>
      </c>
      <c r="G2625" t="s">
        <v>4022</v>
      </c>
      <c r="H2625">
        <v>3.339</v>
      </c>
      <c r="I2625">
        <v>79.95</v>
      </c>
      <c r="J2625">
        <v>78</v>
      </c>
    </row>
    <row r="2626" spans="1:10" x14ac:dyDescent="0.35">
      <c r="A2626" t="s">
        <v>15790</v>
      </c>
      <c r="B2626">
        <v>202</v>
      </c>
      <c r="C2626">
        <v>1203</v>
      </c>
      <c r="D2626">
        <v>349</v>
      </c>
      <c r="E2626" t="s">
        <v>319</v>
      </c>
      <c r="F2626" t="s">
        <v>0</v>
      </c>
      <c r="G2626" t="s">
        <v>2502</v>
      </c>
      <c r="H2626">
        <v>5.008</v>
      </c>
      <c r="I2626">
        <v>76.92</v>
      </c>
      <c r="J2626">
        <v>70</v>
      </c>
    </row>
    <row r="2627" spans="1:10" x14ac:dyDescent="0.35">
      <c r="A2627" t="s">
        <v>15791</v>
      </c>
      <c r="B2627">
        <v>287</v>
      </c>
      <c r="C2627">
        <v>1203</v>
      </c>
      <c r="D2627">
        <v>349</v>
      </c>
      <c r="E2627" t="s">
        <v>328</v>
      </c>
      <c r="F2627" t="s">
        <v>0</v>
      </c>
      <c r="G2627" t="s">
        <v>4361</v>
      </c>
      <c r="H2627">
        <v>2.407</v>
      </c>
      <c r="I2627">
        <v>67.5</v>
      </c>
      <c r="J2627">
        <v>46</v>
      </c>
    </row>
    <row r="2628" spans="1:10" x14ac:dyDescent="0.35">
      <c r="A2628" t="s">
        <v>15792</v>
      </c>
      <c r="B2628">
        <v>302</v>
      </c>
      <c r="C2628">
        <v>1202</v>
      </c>
      <c r="D2628">
        <v>351</v>
      </c>
      <c r="E2628" t="s">
        <v>311</v>
      </c>
      <c r="F2628" t="s">
        <v>0</v>
      </c>
      <c r="G2628" t="s">
        <v>3831</v>
      </c>
      <c r="I2628" t="s">
        <v>311</v>
      </c>
      <c r="J2628">
        <v>41</v>
      </c>
    </row>
    <row r="2629" spans="1:10" x14ac:dyDescent="0.35">
      <c r="A2629" t="s">
        <v>15793</v>
      </c>
      <c r="B2629">
        <v>306</v>
      </c>
      <c r="C2629">
        <v>1200</v>
      </c>
      <c r="D2629">
        <v>352</v>
      </c>
      <c r="E2629" t="s">
        <v>328</v>
      </c>
      <c r="F2629" t="s">
        <v>0</v>
      </c>
      <c r="G2629" t="s">
        <v>2779</v>
      </c>
      <c r="H2629">
        <v>2.161</v>
      </c>
      <c r="I2629">
        <v>55.08</v>
      </c>
      <c r="J2629">
        <v>306</v>
      </c>
    </row>
    <row r="2630" spans="1:10" x14ac:dyDescent="0.35">
      <c r="A2630" t="s">
        <v>15794</v>
      </c>
      <c r="B2630">
        <v>235</v>
      </c>
      <c r="C2630">
        <v>1195</v>
      </c>
      <c r="D2630">
        <v>353</v>
      </c>
      <c r="E2630" t="s">
        <v>312</v>
      </c>
      <c r="F2630" t="s">
        <v>0</v>
      </c>
      <c r="G2630" t="s">
        <v>15795</v>
      </c>
      <c r="H2630">
        <v>2.6360000000000001</v>
      </c>
      <c r="I2630">
        <v>28.51</v>
      </c>
      <c r="J2630">
        <v>179</v>
      </c>
    </row>
    <row r="2631" spans="1:10" x14ac:dyDescent="0.35">
      <c r="A2631" t="s">
        <v>15796</v>
      </c>
      <c r="B2631">
        <v>155</v>
      </c>
      <c r="C2631">
        <v>1193</v>
      </c>
      <c r="D2631">
        <v>354</v>
      </c>
      <c r="E2631" t="s">
        <v>311</v>
      </c>
      <c r="F2631" t="s">
        <v>0</v>
      </c>
      <c r="G2631" t="s">
        <v>1819</v>
      </c>
      <c r="I2631" t="s">
        <v>311</v>
      </c>
      <c r="J2631">
        <v>44</v>
      </c>
    </row>
    <row r="2632" spans="1:10" x14ac:dyDescent="0.35">
      <c r="A2632" t="s">
        <v>15797</v>
      </c>
      <c r="B2632">
        <v>198</v>
      </c>
      <c r="C2632">
        <v>1193</v>
      </c>
      <c r="D2632">
        <v>354</v>
      </c>
      <c r="E2632" t="s">
        <v>328</v>
      </c>
      <c r="F2632" t="s">
        <v>0</v>
      </c>
      <c r="G2632" t="s">
        <v>3410</v>
      </c>
      <c r="H2632">
        <v>3.117</v>
      </c>
      <c r="I2632">
        <v>68.38</v>
      </c>
      <c r="J2632">
        <v>54</v>
      </c>
    </row>
    <row r="2633" spans="1:10" x14ac:dyDescent="0.35">
      <c r="A2633" t="s">
        <v>15798</v>
      </c>
      <c r="B2633">
        <v>254</v>
      </c>
      <c r="C2633">
        <v>1189</v>
      </c>
      <c r="D2633">
        <v>356</v>
      </c>
      <c r="E2633" t="s">
        <v>312</v>
      </c>
      <c r="F2633" t="s">
        <v>0</v>
      </c>
      <c r="G2633" t="s">
        <v>2743</v>
      </c>
      <c r="H2633">
        <v>2.5190000000000001</v>
      </c>
      <c r="I2633">
        <v>47.22</v>
      </c>
      <c r="J2633">
        <v>97</v>
      </c>
    </row>
    <row r="2634" spans="1:10" x14ac:dyDescent="0.35">
      <c r="A2634" t="s">
        <v>15799</v>
      </c>
      <c r="B2634">
        <v>242</v>
      </c>
      <c r="C2634">
        <v>1183</v>
      </c>
      <c r="D2634">
        <v>357</v>
      </c>
      <c r="E2634" t="s">
        <v>312</v>
      </c>
      <c r="F2634" t="s">
        <v>0</v>
      </c>
      <c r="G2634" t="s">
        <v>15557</v>
      </c>
      <c r="H2634">
        <v>2.4460000000000002</v>
      </c>
      <c r="I2634">
        <v>37.36</v>
      </c>
      <c r="J2634">
        <v>36</v>
      </c>
    </row>
    <row r="2635" spans="1:10" x14ac:dyDescent="0.35">
      <c r="A2635" t="s">
        <v>15800</v>
      </c>
      <c r="B2635">
        <v>157</v>
      </c>
      <c r="C2635">
        <v>1177</v>
      </c>
      <c r="D2635">
        <v>358</v>
      </c>
      <c r="E2635" t="s">
        <v>319</v>
      </c>
      <c r="F2635" t="s">
        <v>0</v>
      </c>
      <c r="G2635" t="s">
        <v>2302</v>
      </c>
      <c r="H2635">
        <v>4.7750000000000004</v>
      </c>
      <c r="I2635">
        <v>76.150000000000006</v>
      </c>
      <c r="J2635">
        <v>56</v>
      </c>
    </row>
    <row r="2636" spans="1:10" x14ac:dyDescent="0.35">
      <c r="A2636" t="s">
        <v>15801</v>
      </c>
      <c r="B2636">
        <v>422</v>
      </c>
      <c r="C2636">
        <v>1173</v>
      </c>
      <c r="D2636">
        <v>359</v>
      </c>
      <c r="E2636" t="s">
        <v>312</v>
      </c>
      <c r="F2636" t="s">
        <v>0</v>
      </c>
      <c r="G2636" t="s">
        <v>3986</v>
      </c>
      <c r="H2636">
        <v>1.79</v>
      </c>
      <c r="I2636">
        <v>24.89</v>
      </c>
      <c r="J2636">
        <v>122</v>
      </c>
    </row>
    <row r="2637" spans="1:10" x14ac:dyDescent="0.35">
      <c r="A2637" t="s">
        <v>15802</v>
      </c>
      <c r="B2637">
        <v>126</v>
      </c>
      <c r="C2637">
        <v>1172</v>
      </c>
      <c r="D2637">
        <v>360</v>
      </c>
      <c r="E2637" t="s">
        <v>319</v>
      </c>
      <c r="F2637" t="s">
        <v>0</v>
      </c>
      <c r="G2637" t="s">
        <v>15803</v>
      </c>
      <c r="H2637">
        <v>4.9480000000000004</v>
      </c>
      <c r="I2637">
        <v>75.87</v>
      </c>
      <c r="J2637">
        <v>126</v>
      </c>
    </row>
    <row r="2638" spans="1:10" x14ac:dyDescent="0.35">
      <c r="A2638" t="s">
        <v>15804</v>
      </c>
      <c r="B2638">
        <v>134</v>
      </c>
      <c r="C2638">
        <v>1171</v>
      </c>
      <c r="D2638">
        <v>361</v>
      </c>
      <c r="E2638" t="s">
        <v>319</v>
      </c>
      <c r="F2638" t="s">
        <v>0</v>
      </c>
      <c r="G2638" t="s">
        <v>3026</v>
      </c>
      <c r="H2638">
        <v>4.6379999999999999</v>
      </c>
      <c r="I2638">
        <v>88.2</v>
      </c>
      <c r="J2638">
        <v>57</v>
      </c>
    </row>
    <row r="2639" spans="1:10" x14ac:dyDescent="0.35">
      <c r="A2639" t="s">
        <v>15805</v>
      </c>
      <c r="B2639">
        <v>259</v>
      </c>
      <c r="C2639">
        <v>1163</v>
      </c>
      <c r="D2639">
        <v>362</v>
      </c>
      <c r="E2639" t="s">
        <v>334</v>
      </c>
      <c r="F2639" t="s">
        <v>0</v>
      </c>
      <c r="G2639" t="s">
        <v>15806</v>
      </c>
      <c r="H2639">
        <v>2.0880000000000001</v>
      </c>
      <c r="I2639">
        <v>19.3</v>
      </c>
      <c r="J2639">
        <v>22</v>
      </c>
    </row>
    <row r="2640" spans="1:10" x14ac:dyDescent="0.35">
      <c r="A2640" t="s">
        <v>15807</v>
      </c>
      <c r="B2640">
        <v>196</v>
      </c>
      <c r="C2640">
        <v>1159</v>
      </c>
      <c r="D2640">
        <v>363</v>
      </c>
      <c r="E2640" t="s">
        <v>328</v>
      </c>
      <c r="F2640" t="s">
        <v>0</v>
      </c>
      <c r="G2640" t="s">
        <v>2916</v>
      </c>
      <c r="H2640">
        <v>2.871</v>
      </c>
      <c r="I2640">
        <v>38.03</v>
      </c>
      <c r="J2640">
        <v>50</v>
      </c>
    </row>
    <row r="2641" spans="1:10" x14ac:dyDescent="0.35">
      <c r="A2641" t="s">
        <v>15808</v>
      </c>
      <c r="B2641">
        <v>245</v>
      </c>
      <c r="C2641">
        <v>1152</v>
      </c>
      <c r="D2641">
        <v>364</v>
      </c>
      <c r="E2641" t="s">
        <v>311</v>
      </c>
      <c r="F2641" t="s">
        <v>0</v>
      </c>
      <c r="G2641" t="s">
        <v>6185</v>
      </c>
      <c r="I2641" t="s">
        <v>311</v>
      </c>
      <c r="J2641">
        <v>10</v>
      </c>
    </row>
    <row r="2642" spans="1:10" x14ac:dyDescent="0.35">
      <c r="A2642" t="s">
        <v>15809</v>
      </c>
      <c r="B2642">
        <v>258</v>
      </c>
      <c r="C2642">
        <v>1144</v>
      </c>
      <c r="D2642">
        <v>365</v>
      </c>
      <c r="E2642" t="s">
        <v>312</v>
      </c>
      <c r="F2642" t="s">
        <v>0</v>
      </c>
      <c r="G2642" t="s">
        <v>15810</v>
      </c>
      <c r="H2642">
        <v>2.5059999999999998</v>
      </c>
      <c r="I2642">
        <v>29.72</v>
      </c>
      <c r="J2642">
        <v>15</v>
      </c>
    </row>
    <row r="2643" spans="1:10" x14ac:dyDescent="0.35">
      <c r="A2643" t="s">
        <v>15811</v>
      </c>
      <c r="B2643">
        <v>175</v>
      </c>
      <c r="C2643">
        <v>1143</v>
      </c>
      <c r="D2643">
        <v>366</v>
      </c>
      <c r="E2643" t="s">
        <v>328</v>
      </c>
      <c r="F2643" t="s">
        <v>0</v>
      </c>
      <c r="G2643" t="s">
        <v>15812</v>
      </c>
      <c r="H2643">
        <v>3.3420000000000001</v>
      </c>
      <c r="I2643">
        <v>48.06</v>
      </c>
      <c r="J2643">
        <v>47</v>
      </c>
    </row>
    <row r="2644" spans="1:10" x14ac:dyDescent="0.35">
      <c r="A2644" t="s">
        <v>15813</v>
      </c>
      <c r="B2644">
        <v>221</v>
      </c>
      <c r="C2644">
        <v>1142</v>
      </c>
      <c r="D2644">
        <v>367</v>
      </c>
      <c r="E2644" t="s">
        <v>328</v>
      </c>
      <c r="F2644" t="s">
        <v>0</v>
      </c>
      <c r="G2644" t="s">
        <v>2293</v>
      </c>
      <c r="H2644">
        <v>2.569</v>
      </c>
      <c r="I2644">
        <v>49.53</v>
      </c>
      <c r="J2644">
        <v>29</v>
      </c>
    </row>
    <row r="2645" spans="1:10" x14ac:dyDescent="0.35">
      <c r="A2645" t="s">
        <v>15814</v>
      </c>
      <c r="B2645">
        <v>280</v>
      </c>
      <c r="C2645">
        <v>1140</v>
      </c>
      <c r="D2645">
        <v>368</v>
      </c>
      <c r="E2645" t="s">
        <v>312</v>
      </c>
      <c r="F2645" t="s">
        <v>0</v>
      </c>
      <c r="G2645" t="s">
        <v>2379</v>
      </c>
      <c r="H2645">
        <v>1.9710000000000001</v>
      </c>
      <c r="I2645">
        <v>46.85</v>
      </c>
      <c r="J2645">
        <v>2</v>
      </c>
    </row>
    <row r="2646" spans="1:10" x14ac:dyDescent="0.35">
      <c r="A2646" t="s">
        <v>15815</v>
      </c>
      <c r="B2646">
        <v>217</v>
      </c>
      <c r="C2646">
        <v>1139</v>
      </c>
      <c r="D2646">
        <v>369</v>
      </c>
      <c r="E2646" t="s">
        <v>328</v>
      </c>
      <c r="F2646" t="s">
        <v>0</v>
      </c>
      <c r="G2646" t="s">
        <v>3819</v>
      </c>
      <c r="H2646">
        <v>2.7050000000000001</v>
      </c>
      <c r="I2646">
        <v>68.84</v>
      </c>
      <c r="J2646">
        <v>109</v>
      </c>
    </row>
    <row r="2647" spans="1:10" x14ac:dyDescent="0.35">
      <c r="A2647" t="s">
        <v>15816</v>
      </c>
      <c r="B2647">
        <v>203</v>
      </c>
      <c r="C2647">
        <v>1139</v>
      </c>
      <c r="D2647">
        <v>369</v>
      </c>
      <c r="E2647" t="s">
        <v>312</v>
      </c>
      <c r="F2647" t="s">
        <v>0</v>
      </c>
      <c r="G2647" t="s">
        <v>2129</v>
      </c>
      <c r="H2647">
        <v>2.8439999999999999</v>
      </c>
      <c r="I2647">
        <v>37.31</v>
      </c>
      <c r="J2647">
        <v>27</v>
      </c>
    </row>
    <row r="2648" spans="1:10" x14ac:dyDescent="0.35">
      <c r="A2648" t="s">
        <v>15817</v>
      </c>
      <c r="B2648">
        <v>181</v>
      </c>
      <c r="C2648">
        <v>1139</v>
      </c>
      <c r="D2648">
        <v>369</v>
      </c>
      <c r="E2648" t="s">
        <v>319</v>
      </c>
      <c r="F2648" t="s">
        <v>0</v>
      </c>
      <c r="G2648" t="s">
        <v>3926</v>
      </c>
      <c r="H2648">
        <v>3.468</v>
      </c>
      <c r="I2648">
        <v>81.53</v>
      </c>
      <c r="J2648">
        <v>80</v>
      </c>
    </row>
    <row r="2649" spans="1:10" x14ac:dyDescent="0.35">
      <c r="A2649" t="s">
        <v>15818</v>
      </c>
      <c r="B2649">
        <v>253</v>
      </c>
      <c r="C2649">
        <v>1134</v>
      </c>
      <c r="D2649">
        <v>372</v>
      </c>
      <c r="E2649" t="s">
        <v>312</v>
      </c>
      <c r="F2649" t="s">
        <v>0</v>
      </c>
      <c r="G2649" t="s">
        <v>2003</v>
      </c>
      <c r="H2649">
        <v>2.2160000000000002</v>
      </c>
      <c r="I2649">
        <v>37.22</v>
      </c>
      <c r="J2649">
        <v>6</v>
      </c>
    </row>
    <row r="2650" spans="1:10" x14ac:dyDescent="0.35">
      <c r="A2650" t="s">
        <v>15819</v>
      </c>
      <c r="B2650">
        <v>194</v>
      </c>
      <c r="C2650">
        <v>1132</v>
      </c>
      <c r="D2650">
        <v>373</v>
      </c>
      <c r="E2650" t="s">
        <v>328</v>
      </c>
      <c r="F2650" t="s">
        <v>0</v>
      </c>
      <c r="G2650" t="s">
        <v>2096</v>
      </c>
      <c r="H2650">
        <v>3.2650000000000001</v>
      </c>
      <c r="I2650">
        <v>62.4</v>
      </c>
      <c r="J2650">
        <v>88</v>
      </c>
    </row>
    <row r="2651" spans="1:10" x14ac:dyDescent="0.35">
      <c r="A2651" t="s">
        <v>15820</v>
      </c>
      <c r="B2651">
        <v>219</v>
      </c>
      <c r="C2651">
        <v>1130</v>
      </c>
      <c r="D2651">
        <v>374</v>
      </c>
      <c r="E2651" t="s">
        <v>328</v>
      </c>
      <c r="F2651" t="s">
        <v>0</v>
      </c>
      <c r="G2651" t="s">
        <v>3448</v>
      </c>
      <c r="H2651">
        <v>2.8719999999999999</v>
      </c>
      <c r="I2651">
        <v>64.760000000000005</v>
      </c>
      <c r="J2651">
        <v>83</v>
      </c>
    </row>
    <row r="2652" spans="1:10" x14ac:dyDescent="0.35">
      <c r="A2652" t="s">
        <v>15821</v>
      </c>
      <c r="B2652">
        <v>107</v>
      </c>
      <c r="C2652">
        <v>1125</v>
      </c>
      <c r="D2652">
        <v>375</v>
      </c>
      <c r="E2652" t="s">
        <v>319</v>
      </c>
      <c r="F2652" t="s">
        <v>0</v>
      </c>
      <c r="G2652" t="s">
        <v>15822</v>
      </c>
      <c r="H2652">
        <v>5.01</v>
      </c>
      <c r="I2652">
        <v>86.95</v>
      </c>
      <c r="J2652">
        <v>18</v>
      </c>
    </row>
    <row r="2653" spans="1:10" x14ac:dyDescent="0.35">
      <c r="A2653" t="s">
        <v>15823</v>
      </c>
      <c r="B2653">
        <v>223</v>
      </c>
      <c r="C2653">
        <v>1117</v>
      </c>
      <c r="D2653">
        <v>376</v>
      </c>
      <c r="E2653" t="s">
        <v>319</v>
      </c>
      <c r="F2653" t="s">
        <v>0</v>
      </c>
      <c r="G2653" t="s">
        <v>15824</v>
      </c>
      <c r="H2653">
        <v>2.8420000000000001</v>
      </c>
      <c r="I2653">
        <v>63.55</v>
      </c>
      <c r="J2653">
        <v>147</v>
      </c>
    </row>
    <row r="2654" spans="1:10" x14ac:dyDescent="0.35">
      <c r="A2654" t="s">
        <v>15825</v>
      </c>
      <c r="B2654">
        <v>93</v>
      </c>
      <c r="C2654">
        <v>1115</v>
      </c>
      <c r="D2654">
        <v>377</v>
      </c>
      <c r="E2654" t="s">
        <v>319</v>
      </c>
      <c r="F2654" t="s">
        <v>0</v>
      </c>
      <c r="G2654" t="s">
        <v>2898</v>
      </c>
      <c r="H2654">
        <v>7.5819999999999999</v>
      </c>
      <c r="I2654">
        <v>85.21</v>
      </c>
      <c r="J2654">
        <v>19</v>
      </c>
    </row>
    <row r="2655" spans="1:10" x14ac:dyDescent="0.35">
      <c r="A2655" t="s">
        <v>15826</v>
      </c>
      <c r="B2655">
        <v>192</v>
      </c>
      <c r="C2655">
        <v>1107</v>
      </c>
      <c r="D2655">
        <v>378</v>
      </c>
      <c r="E2655" t="s">
        <v>312</v>
      </c>
      <c r="F2655" t="s">
        <v>0</v>
      </c>
      <c r="G2655" t="s">
        <v>6485</v>
      </c>
      <c r="H2655">
        <v>3.24</v>
      </c>
      <c r="I2655">
        <v>45.06</v>
      </c>
      <c r="J2655">
        <v>40</v>
      </c>
    </row>
    <row r="2656" spans="1:10" x14ac:dyDescent="0.35">
      <c r="A2656" t="s">
        <v>15827</v>
      </c>
      <c r="B2656">
        <v>269</v>
      </c>
      <c r="C2656">
        <v>1107</v>
      </c>
      <c r="D2656">
        <v>378</v>
      </c>
      <c r="E2656" t="s">
        <v>312</v>
      </c>
      <c r="F2656" t="s">
        <v>0</v>
      </c>
      <c r="G2656" t="s">
        <v>7781</v>
      </c>
      <c r="H2656">
        <v>1.96</v>
      </c>
      <c r="I2656">
        <v>48.18</v>
      </c>
      <c r="J2656">
        <v>85</v>
      </c>
    </row>
    <row r="2657" spans="1:10" x14ac:dyDescent="0.35">
      <c r="A2657" t="s">
        <v>15828</v>
      </c>
      <c r="B2657">
        <v>243</v>
      </c>
      <c r="C2657">
        <v>1106</v>
      </c>
      <c r="D2657">
        <v>380</v>
      </c>
      <c r="E2657" t="s">
        <v>311</v>
      </c>
      <c r="F2657" t="s">
        <v>0</v>
      </c>
      <c r="G2657" t="s">
        <v>8749</v>
      </c>
      <c r="I2657" t="s">
        <v>311</v>
      </c>
      <c r="J2657">
        <v>42</v>
      </c>
    </row>
    <row r="2658" spans="1:10" x14ac:dyDescent="0.35">
      <c r="A2658" t="s">
        <v>15829</v>
      </c>
      <c r="B2658">
        <v>138</v>
      </c>
      <c r="C2658">
        <v>1105</v>
      </c>
      <c r="D2658">
        <v>381</v>
      </c>
      <c r="E2658" t="s">
        <v>328</v>
      </c>
      <c r="F2658" t="s">
        <v>0</v>
      </c>
      <c r="G2658" t="s">
        <v>2129</v>
      </c>
      <c r="H2658">
        <v>3.839</v>
      </c>
      <c r="I2658">
        <v>51.77</v>
      </c>
      <c r="J2658">
        <v>20</v>
      </c>
    </row>
    <row r="2659" spans="1:10" x14ac:dyDescent="0.35">
      <c r="A2659" t="s">
        <v>15830</v>
      </c>
      <c r="B2659">
        <v>260</v>
      </c>
      <c r="C2659">
        <v>1103</v>
      </c>
      <c r="D2659">
        <v>382</v>
      </c>
      <c r="E2659" t="s">
        <v>311</v>
      </c>
      <c r="F2659" t="s">
        <v>0</v>
      </c>
      <c r="G2659" t="s">
        <v>1999</v>
      </c>
      <c r="I2659" t="s">
        <v>311</v>
      </c>
      <c r="J2659">
        <v>12</v>
      </c>
    </row>
    <row r="2660" spans="1:10" x14ac:dyDescent="0.35">
      <c r="A2660" t="s">
        <v>15831</v>
      </c>
      <c r="B2660">
        <v>312</v>
      </c>
      <c r="C2660">
        <v>1098</v>
      </c>
      <c r="D2660">
        <v>383</v>
      </c>
      <c r="E2660" t="s">
        <v>328</v>
      </c>
      <c r="F2660" t="s">
        <v>0</v>
      </c>
      <c r="G2660" t="s">
        <v>3633</v>
      </c>
      <c r="H2660">
        <v>1.9610000000000001</v>
      </c>
      <c r="I2660">
        <v>71.91</v>
      </c>
      <c r="J2660">
        <v>69</v>
      </c>
    </row>
    <row r="2661" spans="1:10" x14ac:dyDescent="0.35">
      <c r="A2661" t="s">
        <v>15832</v>
      </c>
      <c r="B2661">
        <v>105</v>
      </c>
      <c r="C2661">
        <v>1095</v>
      </c>
      <c r="D2661">
        <v>384</v>
      </c>
      <c r="E2661" t="s">
        <v>319</v>
      </c>
      <c r="F2661" t="s">
        <v>0</v>
      </c>
      <c r="G2661" t="s">
        <v>2226</v>
      </c>
      <c r="H2661">
        <v>5.5860000000000003</v>
      </c>
      <c r="I2661">
        <v>74.209999999999994</v>
      </c>
      <c r="J2661">
        <v>7</v>
      </c>
    </row>
    <row r="2662" spans="1:10" x14ac:dyDescent="0.35">
      <c r="A2662" t="s">
        <v>15833</v>
      </c>
      <c r="B2662">
        <v>80</v>
      </c>
      <c r="C2662">
        <v>1094</v>
      </c>
      <c r="D2662">
        <v>385</v>
      </c>
      <c r="E2662" t="s">
        <v>319</v>
      </c>
      <c r="F2662" t="s">
        <v>0</v>
      </c>
      <c r="G2662" t="s">
        <v>3026</v>
      </c>
      <c r="H2662">
        <v>7.5860000000000003</v>
      </c>
      <c r="I2662">
        <v>97.57</v>
      </c>
      <c r="J2662">
        <v>48</v>
      </c>
    </row>
    <row r="2663" spans="1:10" x14ac:dyDescent="0.35">
      <c r="A2663" t="s">
        <v>15834</v>
      </c>
      <c r="B2663">
        <v>94</v>
      </c>
      <c r="C2663">
        <v>1085</v>
      </c>
      <c r="D2663">
        <v>386</v>
      </c>
      <c r="E2663" t="s">
        <v>319</v>
      </c>
      <c r="F2663" t="s">
        <v>0</v>
      </c>
      <c r="G2663" t="s">
        <v>3513</v>
      </c>
      <c r="H2663">
        <v>6.5279999999999996</v>
      </c>
      <c r="I2663">
        <v>82.18</v>
      </c>
      <c r="J2663">
        <v>32</v>
      </c>
    </row>
    <row r="2664" spans="1:10" x14ac:dyDescent="0.35">
      <c r="A2664" t="s">
        <v>15835</v>
      </c>
      <c r="B2664">
        <v>318</v>
      </c>
      <c r="C2664">
        <v>1083</v>
      </c>
      <c r="D2664">
        <v>387</v>
      </c>
      <c r="E2664" t="s">
        <v>334</v>
      </c>
      <c r="F2664" t="s">
        <v>0</v>
      </c>
      <c r="G2664" t="s">
        <v>15836</v>
      </c>
      <c r="H2664">
        <v>1.762</v>
      </c>
      <c r="I2664">
        <v>10.44</v>
      </c>
      <c r="J2664">
        <v>317</v>
      </c>
    </row>
    <row r="2665" spans="1:10" x14ac:dyDescent="0.35">
      <c r="A2665" t="s">
        <v>15837</v>
      </c>
      <c r="B2665">
        <v>50</v>
      </c>
      <c r="C2665">
        <v>1081</v>
      </c>
      <c r="D2665">
        <v>388</v>
      </c>
      <c r="E2665" t="s">
        <v>319</v>
      </c>
      <c r="F2665" t="s">
        <v>0</v>
      </c>
      <c r="G2665" t="s">
        <v>2086</v>
      </c>
      <c r="H2665">
        <v>9.0399999999999991</v>
      </c>
      <c r="I2665">
        <v>90.91</v>
      </c>
      <c r="J2665">
        <v>3</v>
      </c>
    </row>
    <row r="2666" spans="1:10" x14ac:dyDescent="0.35">
      <c r="A2666" t="s">
        <v>15838</v>
      </c>
      <c r="B2666">
        <v>136</v>
      </c>
      <c r="C2666">
        <v>1077</v>
      </c>
      <c r="D2666">
        <v>389</v>
      </c>
      <c r="E2666" t="s">
        <v>328</v>
      </c>
      <c r="F2666" t="s">
        <v>0</v>
      </c>
      <c r="G2666" t="s">
        <v>2626</v>
      </c>
      <c r="H2666">
        <v>4.25</v>
      </c>
      <c r="I2666">
        <v>67.72</v>
      </c>
      <c r="J2666">
        <v>47</v>
      </c>
    </row>
    <row r="2667" spans="1:10" x14ac:dyDescent="0.35">
      <c r="A2667" t="s">
        <v>15839</v>
      </c>
      <c r="B2667">
        <v>196</v>
      </c>
      <c r="C2667">
        <v>1074</v>
      </c>
      <c r="D2667">
        <v>390</v>
      </c>
      <c r="E2667" t="s">
        <v>312</v>
      </c>
      <c r="F2667" t="s">
        <v>0</v>
      </c>
      <c r="G2667" t="s">
        <v>1973</v>
      </c>
      <c r="H2667">
        <v>2.839</v>
      </c>
      <c r="I2667">
        <v>37.5</v>
      </c>
      <c r="J2667">
        <v>7</v>
      </c>
    </row>
    <row r="2668" spans="1:10" x14ac:dyDescent="0.35">
      <c r="A2668" t="s">
        <v>15840</v>
      </c>
      <c r="B2668">
        <v>168</v>
      </c>
      <c r="C2668">
        <v>1071</v>
      </c>
      <c r="D2668">
        <v>391</v>
      </c>
      <c r="E2668" t="s">
        <v>312</v>
      </c>
      <c r="F2668" t="s">
        <v>0</v>
      </c>
      <c r="G2668" t="s">
        <v>1807</v>
      </c>
      <c r="H2668">
        <v>3.3170000000000002</v>
      </c>
      <c r="I2668">
        <v>49.7</v>
      </c>
      <c r="J2668">
        <v>17</v>
      </c>
    </row>
    <row r="2669" spans="1:10" x14ac:dyDescent="0.35">
      <c r="A2669" t="s">
        <v>15841</v>
      </c>
      <c r="B2669">
        <v>152</v>
      </c>
      <c r="C2669">
        <v>1070</v>
      </c>
      <c r="D2669">
        <v>392</v>
      </c>
      <c r="E2669" t="s">
        <v>311</v>
      </c>
      <c r="F2669" t="s">
        <v>0</v>
      </c>
      <c r="G2669" t="s">
        <v>3375</v>
      </c>
      <c r="I2669" t="s">
        <v>311</v>
      </c>
      <c r="J2669">
        <v>63</v>
      </c>
    </row>
    <row r="2670" spans="1:10" x14ac:dyDescent="0.35">
      <c r="A2670" t="s">
        <v>15842</v>
      </c>
      <c r="B2670">
        <v>290</v>
      </c>
      <c r="C2670">
        <v>1070</v>
      </c>
      <c r="D2670">
        <v>392</v>
      </c>
      <c r="E2670" t="s">
        <v>312</v>
      </c>
      <c r="F2670" t="s">
        <v>0</v>
      </c>
      <c r="G2670" t="s">
        <v>15843</v>
      </c>
      <c r="H2670">
        <v>2.0939999999999999</v>
      </c>
      <c r="I2670">
        <v>37.979999999999997</v>
      </c>
      <c r="J2670">
        <v>60</v>
      </c>
    </row>
    <row r="2671" spans="1:10" x14ac:dyDescent="0.35">
      <c r="A2671" t="s">
        <v>15844</v>
      </c>
      <c r="B2671">
        <v>180</v>
      </c>
      <c r="C2671">
        <v>1066</v>
      </c>
      <c r="D2671">
        <v>394</v>
      </c>
      <c r="E2671" t="s">
        <v>312</v>
      </c>
      <c r="F2671" t="s">
        <v>0</v>
      </c>
      <c r="G2671" t="s">
        <v>3262</v>
      </c>
      <c r="H2671">
        <v>3.1669999999999998</v>
      </c>
      <c r="I2671">
        <v>33.78</v>
      </c>
      <c r="J2671">
        <v>49</v>
      </c>
    </row>
    <row r="2672" spans="1:10" x14ac:dyDescent="0.35">
      <c r="A2672" t="s">
        <v>15845</v>
      </c>
      <c r="B2672">
        <v>193</v>
      </c>
      <c r="C2672">
        <v>1066</v>
      </c>
      <c r="D2672">
        <v>394</v>
      </c>
      <c r="E2672" t="s">
        <v>319</v>
      </c>
      <c r="F2672" t="s">
        <v>0</v>
      </c>
      <c r="G2672" t="s">
        <v>15846</v>
      </c>
      <c r="H2672">
        <v>6.0739999999999998</v>
      </c>
      <c r="I2672">
        <v>91.25</v>
      </c>
      <c r="J2672">
        <v>46</v>
      </c>
    </row>
    <row r="2673" spans="1:10" x14ac:dyDescent="0.35">
      <c r="A2673" t="s">
        <v>15847</v>
      </c>
      <c r="B2673">
        <v>750</v>
      </c>
      <c r="C2673">
        <v>1062</v>
      </c>
      <c r="D2673">
        <v>396</v>
      </c>
      <c r="E2673" t="s">
        <v>312</v>
      </c>
      <c r="F2673" t="s">
        <v>0</v>
      </c>
      <c r="G2673" t="s">
        <v>2968</v>
      </c>
      <c r="H2673">
        <v>2.0979999999999999</v>
      </c>
      <c r="I2673">
        <v>24.06</v>
      </c>
      <c r="J2673">
        <v>60</v>
      </c>
    </row>
    <row r="2674" spans="1:10" x14ac:dyDescent="0.35">
      <c r="A2674" t="s">
        <v>15848</v>
      </c>
      <c r="B2674">
        <v>164</v>
      </c>
      <c r="C2674">
        <v>1058</v>
      </c>
      <c r="D2674">
        <v>397</v>
      </c>
      <c r="E2674" t="s">
        <v>319</v>
      </c>
      <c r="F2674" t="s">
        <v>0</v>
      </c>
      <c r="G2674" t="s">
        <v>15849</v>
      </c>
      <c r="H2674">
        <v>3.1520000000000001</v>
      </c>
      <c r="I2674">
        <v>66.87</v>
      </c>
      <c r="J2674">
        <v>48</v>
      </c>
    </row>
    <row r="2675" spans="1:10" x14ac:dyDescent="0.35">
      <c r="A2675" t="s">
        <v>15850</v>
      </c>
      <c r="B2675">
        <v>470</v>
      </c>
      <c r="C2675">
        <v>1057</v>
      </c>
      <c r="D2675">
        <v>398</v>
      </c>
      <c r="E2675" t="s">
        <v>312</v>
      </c>
      <c r="F2675" t="s">
        <v>0</v>
      </c>
      <c r="G2675" t="s">
        <v>3694</v>
      </c>
      <c r="H2675">
        <v>1.2250000000000001</v>
      </c>
      <c r="I2675">
        <v>19.48</v>
      </c>
      <c r="J2675">
        <v>107</v>
      </c>
    </row>
    <row r="2676" spans="1:10" x14ac:dyDescent="0.35">
      <c r="A2676" t="s">
        <v>15851</v>
      </c>
      <c r="B2676">
        <v>129</v>
      </c>
      <c r="C2676">
        <v>1057</v>
      </c>
      <c r="D2676">
        <v>398</v>
      </c>
      <c r="E2676" t="s">
        <v>328</v>
      </c>
      <c r="F2676" t="s">
        <v>0</v>
      </c>
      <c r="G2676" t="s">
        <v>2838</v>
      </c>
      <c r="H2676">
        <v>3.661</v>
      </c>
      <c r="I2676">
        <v>66.09</v>
      </c>
      <c r="J2676">
        <v>33</v>
      </c>
    </row>
    <row r="2677" spans="1:10" x14ac:dyDescent="0.35">
      <c r="A2677" t="s">
        <v>15852</v>
      </c>
      <c r="B2677">
        <v>231</v>
      </c>
      <c r="C2677">
        <v>1046</v>
      </c>
      <c r="D2677">
        <v>400</v>
      </c>
      <c r="E2677" t="s">
        <v>328</v>
      </c>
      <c r="F2677" t="s">
        <v>0</v>
      </c>
      <c r="G2677" t="s">
        <v>6997</v>
      </c>
      <c r="H2677">
        <v>2.7909999999999999</v>
      </c>
      <c r="I2677">
        <v>40.72</v>
      </c>
      <c r="J2677">
        <v>3</v>
      </c>
    </row>
    <row r="2678" spans="1:10" x14ac:dyDescent="0.35">
      <c r="A2678" t="s">
        <v>15853</v>
      </c>
      <c r="B2678">
        <v>217</v>
      </c>
      <c r="C2678">
        <v>1044</v>
      </c>
      <c r="D2678">
        <v>401</v>
      </c>
      <c r="E2678" t="s">
        <v>312</v>
      </c>
      <c r="F2678" t="s">
        <v>0</v>
      </c>
      <c r="G2678" t="s">
        <v>6468</v>
      </c>
      <c r="H2678">
        <v>2.4119999999999999</v>
      </c>
      <c r="I2678">
        <v>31.28</v>
      </c>
      <c r="J2678">
        <v>17</v>
      </c>
    </row>
    <row r="2679" spans="1:10" x14ac:dyDescent="0.35">
      <c r="A2679" t="s">
        <v>15854</v>
      </c>
      <c r="B2679">
        <v>140</v>
      </c>
      <c r="C2679">
        <v>1040</v>
      </c>
      <c r="D2679">
        <v>402</v>
      </c>
      <c r="E2679" t="s">
        <v>311</v>
      </c>
      <c r="F2679" t="s">
        <v>0</v>
      </c>
      <c r="G2679" t="s">
        <v>1819</v>
      </c>
      <c r="I2679" t="s">
        <v>311</v>
      </c>
      <c r="J2679">
        <v>71</v>
      </c>
    </row>
    <row r="2680" spans="1:10" x14ac:dyDescent="0.35">
      <c r="A2680" t="s">
        <v>15855</v>
      </c>
      <c r="B2680">
        <v>46</v>
      </c>
      <c r="C2680">
        <v>1035</v>
      </c>
      <c r="D2680">
        <v>403</v>
      </c>
      <c r="E2680" t="s">
        <v>319</v>
      </c>
      <c r="F2680" t="s">
        <v>0</v>
      </c>
      <c r="G2680" t="s">
        <v>1931</v>
      </c>
      <c r="H2680">
        <v>11.178000000000001</v>
      </c>
      <c r="I2680">
        <v>86.52</v>
      </c>
      <c r="J2680">
        <v>3</v>
      </c>
    </row>
    <row r="2681" spans="1:10" x14ac:dyDescent="0.35">
      <c r="A2681" t="s">
        <v>15856</v>
      </c>
      <c r="B2681">
        <v>248</v>
      </c>
      <c r="C2681">
        <v>1032</v>
      </c>
      <c r="D2681">
        <v>404</v>
      </c>
      <c r="E2681" t="s">
        <v>334</v>
      </c>
      <c r="F2681" t="s">
        <v>0</v>
      </c>
      <c r="G2681" t="s">
        <v>15857</v>
      </c>
      <c r="H2681">
        <v>2.0569999999999999</v>
      </c>
      <c r="I2681">
        <v>21.67</v>
      </c>
      <c r="J2681">
        <v>54</v>
      </c>
    </row>
    <row r="2682" spans="1:10" x14ac:dyDescent="0.35">
      <c r="A2682" t="s">
        <v>15858</v>
      </c>
      <c r="B2682">
        <v>359</v>
      </c>
      <c r="C2682">
        <v>1031</v>
      </c>
      <c r="D2682">
        <v>405</v>
      </c>
      <c r="E2682" t="s">
        <v>311</v>
      </c>
      <c r="F2682" t="s">
        <v>0</v>
      </c>
      <c r="G2682" t="s">
        <v>2448</v>
      </c>
      <c r="I2682" t="s">
        <v>311</v>
      </c>
      <c r="J2682">
        <v>358</v>
      </c>
    </row>
    <row r="2683" spans="1:10" x14ac:dyDescent="0.35">
      <c r="A2683" t="s">
        <v>15859</v>
      </c>
      <c r="B2683">
        <v>159</v>
      </c>
      <c r="C2683">
        <v>1029</v>
      </c>
      <c r="D2683">
        <v>406</v>
      </c>
      <c r="E2683" t="s">
        <v>319</v>
      </c>
      <c r="F2683" t="s">
        <v>0</v>
      </c>
      <c r="G2683" t="s">
        <v>15860</v>
      </c>
      <c r="H2683">
        <v>3.5139999999999998</v>
      </c>
      <c r="I2683">
        <v>80.42</v>
      </c>
      <c r="J2683">
        <v>22</v>
      </c>
    </row>
    <row r="2684" spans="1:10" x14ac:dyDescent="0.35">
      <c r="A2684" t="s">
        <v>15861</v>
      </c>
      <c r="B2684">
        <v>198</v>
      </c>
      <c r="C2684">
        <v>1023</v>
      </c>
      <c r="D2684">
        <v>407</v>
      </c>
      <c r="E2684" t="s">
        <v>312</v>
      </c>
      <c r="F2684" t="s">
        <v>0</v>
      </c>
      <c r="G2684" t="s">
        <v>15862</v>
      </c>
      <c r="H2684">
        <v>2.6629999999999998</v>
      </c>
      <c r="I2684">
        <v>26.27</v>
      </c>
      <c r="J2684">
        <v>49</v>
      </c>
    </row>
    <row r="2685" spans="1:10" x14ac:dyDescent="0.35">
      <c r="A2685" t="s">
        <v>15863</v>
      </c>
      <c r="B2685">
        <v>222</v>
      </c>
      <c r="C2685">
        <v>1018</v>
      </c>
      <c r="D2685">
        <v>408</v>
      </c>
      <c r="E2685" t="s">
        <v>328</v>
      </c>
      <c r="F2685" t="s">
        <v>0</v>
      </c>
      <c r="G2685" t="s">
        <v>3026</v>
      </c>
      <c r="H2685">
        <v>2.5129999999999999</v>
      </c>
      <c r="I2685">
        <v>51.87</v>
      </c>
      <c r="J2685">
        <v>86</v>
      </c>
    </row>
    <row r="2686" spans="1:10" x14ac:dyDescent="0.35">
      <c r="A2686" t="s">
        <v>15864</v>
      </c>
      <c r="B2686">
        <v>209</v>
      </c>
      <c r="C2686">
        <v>1017</v>
      </c>
      <c r="D2686">
        <v>409</v>
      </c>
      <c r="E2686" t="s">
        <v>328</v>
      </c>
      <c r="F2686" t="s">
        <v>0</v>
      </c>
      <c r="G2686" t="s">
        <v>1724</v>
      </c>
      <c r="H2686">
        <v>2.5459999999999998</v>
      </c>
      <c r="I2686">
        <v>74.14</v>
      </c>
      <c r="J2686">
        <v>209</v>
      </c>
    </row>
    <row r="2687" spans="1:10" x14ac:dyDescent="0.35">
      <c r="A2687" t="s">
        <v>15865</v>
      </c>
      <c r="B2687">
        <v>357</v>
      </c>
      <c r="C2687">
        <v>1012</v>
      </c>
      <c r="D2687">
        <v>410</v>
      </c>
      <c r="E2687" t="s">
        <v>312</v>
      </c>
      <c r="F2687" t="s">
        <v>0</v>
      </c>
      <c r="G2687" t="s">
        <v>2550</v>
      </c>
      <c r="H2687">
        <v>1.667</v>
      </c>
      <c r="I2687">
        <v>45.59</v>
      </c>
      <c r="J2687">
        <v>102</v>
      </c>
    </row>
    <row r="2688" spans="1:10" x14ac:dyDescent="0.35">
      <c r="A2688" t="s">
        <v>15866</v>
      </c>
      <c r="B2688">
        <v>66</v>
      </c>
      <c r="C2688">
        <v>1010</v>
      </c>
      <c r="D2688">
        <v>411</v>
      </c>
      <c r="E2688" t="s">
        <v>319</v>
      </c>
      <c r="F2688" t="s">
        <v>0</v>
      </c>
      <c r="G2688" t="s">
        <v>1789</v>
      </c>
      <c r="H2688">
        <v>8.6969999999999992</v>
      </c>
      <c r="I2688">
        <v>85.98</v>
      </c>
      <c r="J2688">
        <v>42</v>
      </c>
    </row>
    <row r="2689" spans="1:10" x14ac:dyDescent="0.35">
      <c r="A2689" t="s">
        <v>15867</v>
      </c>
      <c r="B2689">
        <v>248</v>
      </c>
      <c r="C2689">
        <v>1008</v>
      </c>
      <c r="D2689">
        <v>412</v>
      </c>
      <c r="E2689" t="s">
        <v>311</v>
      </c>
      <c r="F2689" t="s">
        <v>0</v>
      </c>
      <c r="G2689" t="s">
        <v>1827</v>
      </c>
      <c r="I2689" t="s">
        <v>311</v>
      </c>
      <c r="J2689">
        <v>14</v>
      </c>
    </row>
    <row r="2690" spans="1:10" x14ac:dyDescent="0.35">
      <c r="A2690" t="s">
        <v>15868</v>
      </c>
      <c r="B2690">
        <v>186</v>
      </c>
      <c r="C2690">
        <v>1007</v>
      </c>
      <c r="D2690">
        <v>413</v>
      </c>
      <c r="E2690" t="s">
        <v>312</v>
      </c>
      <c r="F2690" t="s">
        <v>0</v>
      </c>
      <c r="G2690" t="s">
        <v>1845</v>
      </c>
      <c r="H2690">
        <v>3.2869999999999999</v>
      </c>
      <c r="I2690">
        <v>46.13</v>
      </c>
      <c r="J2690">
        <v>59</v>
      </c>
    </row>
    <row r="2691" spans="1:10" x14ac:dyDescent="0.35">
      <c r="A2691" t="s">
        <v>15869</v>
      </c>
      <c r="B2691">
        <v>259</v>
      </c>
      <c r="C2691">
        <v>1005</v>
      </c>
      <c r="D2691">
        <v>414</v>
      </c>
      <c r="E2691" t="s">
        <v>312</v>
      </c>
      <c r="F2691" t="s">
        <v>0</v>
      </c>
      <c r="G2691" t="s">
        <v>2235</v>
      </c>
      <c r="H2691">
        <v>1.903</v>
      </c>
      <c r="I2691">
        <v>30.18</v>
      </c>
      <c r="J2691">
        <v>138</v>
      </c>
    </row>
    <row r="2692" spans="1:10" x14ac:dyDescent="0.35">
      <c r="A2692" t="s">
        <v>15870</v>
      </c>
      <c r="B2692">
        <v>418</v>
      </c>
      <c r="C2692">
        <v>1000</v>
      </c>
      <c r="D2692">
        <v>415</v>
      </c>
      <c r="E2692" t="s">
        <v>334</v>
      </c>
      <c r="F2692" t="s">
        <v>0</v>
      </c>
      <c r="G2692" t="s">
        <v>2946</v>
      </c>
      <c r="H2692">
        <v>1.052</v>
      </c>
      <c r="I2692">
        <v>11.39</v>
      </c>
      <c r="J2692">
        <v>28</v>
      </c>
    </row>
    <row r="2693" spans="1:10" x14ac:dyDescent="0.35">
      <c r="A2693" t="s">
        <v>15871</v>
      </c>
      <c r="B2693">
        <v>180</v>
      </c>
      <c r="C2693">
        <v>1000</v>
      </c>
      <c r="D2693">
        <v>415</v>
      </c>
      <c r="E2693" t="s">
        <v>334</v>
      </c>
      <c r="F2693" t="s">
        <v>0</v>
      </c>
      <c r="G2693" t="s">
        <v>3262</v>
      </c>
      <c r="H2693">
        <v>2.8250000000000002</v>
      </c>
      <c r="I2693">
        <v>22.97</v>
      </c>
      <c r="J2693">
        <v>14</v>
      </c>
    </row>
    <row r="2694" spans="1:10" x14ac:dyDescent="0.35">
      <c r="A2694" t="s">
        <v>15872</v>
      </c>
      <c r="B2694">
        <v>253</v>
      </c>
      <c r="C2694">
        <v>996</v>
      </c>
      <c r="D2694">
        <v>417</v>
      </c>
      <c r="E2694" t="s">
        <v>312</v>
      </c>
      <c r="F2694" t="s">
        <v>0</v>
      </c>
      <c r="G2694" t="s">
        <v>3926</v>
      </c>
      <c r="H2694">
        <v>1.9910000000000001</v>
      </c>
      <c r="I2694">
        <v>50</v>
      </c>
      <c r="J2694">
        <v>96</v>
      </c>
    </row>
    <row r="2695" spans="1:10" x14ac:dyDescent="0.35">
      <c r="A2695" t="s">
        <v>15873</v>
      </c>
      <c r="B2695">
        <v>189</v>
      </c>
      <c r="C2695">
        <v>995</v>
      </c>
      <c r="D2695">
        <v>418</v>
      </c>
      <c r="E2695" t="s">
        <v>328</v>
      </c>
      <c r="F2695" t="s">
        <v>0</v>
      </c>
      <c r="G2695" t="s">
        <v>8578</v>
      </c>
      <c r="H2695">
        <v>2.742</v>
      </c>
      <c r="I2695">
        <v>54.41</v>
      </c>
      <c r="J2695">
        <v>51</v>
      </c>
    </row>
    <row r="2696" spans="1:10" x14ac:dyDescent="0.35">
      <c r="A2696" t="s">
        <v>15874</v>
      </c>
      <c r="B2696">
        <v>160</v>
      </c>
      <c r="C2696">
        <v>994</v>
      </c>
      <c r="D2696">
        <v>419</v>
      </c>
      <c r="E2696" t="s">
        <v>319</v>
      </c>
      <c r="F2696" t="s">
        <v>0</v>
      </c>
      <c r="G2696" t="s">
        <v>9482</v>
      </c>
      <c r="H2696">
        <v>3.1259999999999999</v>
      </c>
      <c r="I2696">
        <v>95.83</v>
      </c>
      <c r="J2696">
        <v>27</v>
      </c>
    </row>
    <row r="2697" spans="1:10" x14ac:dyDescent="0.35">
      <c r="A2697" t="s">
        <v>15875</v>
      </c>
      <c r="B2697">
        <v>62</v>
      </c>
      <c r="C2697">
        <v>990</v>
      </c>
      <c r="D2697">
        <v>420</v>
      </c>
      <c r="E2697" t="s">
        <v>319</v>
      </c>
      <c r="F2697" t="s">
        <v>0</v>
      </c>
      <c r="G2697" t="s">
        <v>1868</v>
      </c>
      <c r="H2697">
        <v>8.5259999999999998</v>
      </c>
      <c r="I2697">
        <v>90.12</v>
      </c>
      <c r="J2697">
        <v>62</v>
      </c>
    </row>
    <row r="2698" spans="1:10" x14ac:dyDescent="0.35">
      <c r="A2698" t="s">
        <v>15876</v>
      </c>
      <c r="B2698">
        <v>267</v>
      </c>
      <c r="C2698">
        <v>989</v>
      </c>
      <c r="D2698">
        <v>421</v>
      </c>
      <c r="E2698" t="s">
        <v>311</v>
      </c>
      <c r="F2698" t="s">
        <v>0</v>
      </c>
      <c r="G2698" t="s">
        <v>2037</v>
      </c>
      <c r="I2698" t="s">
        <v>311</v>
      </c>
      <c r="J2698">
        <v>10</v>
      </c>
    </row>
    <row r="2699" spans="1:10" x14ac:dyDescent="0.35">
      <c r="A2699" t="s">
        <v>15877</v>
      </c>
      <c r="B2699">
        <v>221</v>
      </c>
      <c r="C2699">
        <v>980</v>
      </c>
      <c r="D2699">
        <v>422</v>
      </c>
      <c r="E2699" t="s">
        <v>311</v>
      </c>
      <c r="F2699" t="s">
        <v>0</v>
      </c>
      <c r="G2699" t="s">
        <v>2167</v>
      </c>
      <c r="I2699" t="s">
        <v>311</v>
      </c>
      <c r="J2699">
        <v>33</v>
      </c>
    </row>
    <row r="2700" spans="1:10" x14ac:dyDescent="0.35">
      <c r="A2700" t="s">
        <v>15878</v>
      </c>
      <c r="B2700">
        <v>203</v>
      </c>
      <c r="C2700">
        <v>976</v>
      </c>
      <c r="D2700">
        <v>423</v>
      </c>
      <c r="E2700" t="s">
        <v>328</v>
      </c>
      <c r="F2700" t="s">
        <v>0</v>
      </c>
      <c r="G2700" t="s">
        <v>4022</v>
      </c>
      <c r="H2700">
        <v>2.2080000000000002</v>
      </c>
      <c r="I2700">
        <v>56.95</v>
      </c>
      <c r="J2700">
        <v>19</v>
      </c>
    </row>
    <row r="2701" spans="1:10" x14ac:dyDescent="0.35">
      <c r="A2701" t="s">
        <v>15879</v>
      </c>
      <c r="B2701">
        <v>135</v>
      </c>
      <c r="C2701">
        <v>975</v>
      </c>
      <c r="D2701">
        <v>424</v>
      </c>
      <c r="E2701" t="s">
        <v>319</v>
      </c>
      <c r="F2701" t="s">
        <v>0</v>
      </c>
      <c r="G2701" t="s">
        <v>7840</v>
      </c>
      <c r="H2701">
        <v>3.819</v>
      </c>
      <c r="I2701">
        <v>57.69</v>
      </c>
      <c r="J2701">
        <v>60</v>
      </c>
    </row>
    <row r="2702" spans="1:10" x14ac:dyDescent="0.35">
      <c r="A2702" t="s">
        <v>15880</v>
      </c>
      <c r="B2702">
        <v>162</v>
      </c>
      <c r="C2702">
        <v>974</v>
      </c>
      <c r="D2702">
        <v>425</v>
      </c>
      <c r="E2702" t="s">
        <v>328</v>
      </c>
      <c r="F2702" t="s">
        <v>0</v>
      </c>
      <c r="G2702" t="s">
        <v>15881</v>
      </c>
      <c r="H2702">
        <v>3.7120000000000002</v>
      </c>
      <c r="I2702">
        <v>48.17</v>
      </c>
      <c r="J2702">
        <v>17</v>
      </c>
    </row>
    <row r="2703" spans="1:10" x14ac:dyDescent="0.35">
      <c r="A2703" t="s">
        <v>15882</v>
      </c>
      <c r="B2703">
        <v>136</v>
      </c>
      <c r="C2703">
        <v>973</v>
      </c>
      <c r="D2703">
        <v>426</v>
      </c>
      <c r="E2703" t="s">
        <v>312</v>
      </c>
      <c r="F2703" t="s">
        <v>0</v>
      </c>
      <c r="G2703" t="s">
        <v>2131</v>
      </c>
      <c r="H2703">
        <v>3.714</v>
      </c>
      <c r="I2703">
        <v>44.74</v>
      </c>
      <c r="J2703">
        <v>61</v>
      </c>
    </row>
    <row r="2704" spans="1:10" x14ac:dyDescent="0.35">
      <c r="A2704" t="s">
        <v>15883</v>
      </c>
      <c r="B2704">
        <v>212</v>
      </c>
      <c r="C2704">
        <v>973</v>
      </c>
      <c r="D2704">
        <v>426</v>
      </c>
      <c r="E2704" t="s">
        <v>312</v>
      </c>
      <c r="F2704" t="s">
        <v>0</v>
      </c>
      <c r="G2704" t="s">
        <v>6177</v>
      </c>
      <c r="H2704">
        <v>2.1160000000000001</v>
      </c>
      <c r="I2704">
        <v>31.32</v>
      </c>
      <c r="J2704">
        <v>53</v>
      </c>
    </row>
    <row r="2705" spans="1:10" x14ac:dyDescent="0.35">
      <c r="A2705" t="s">
        <v>15884</v>
      </c>
      <c r="B2705">
        <v>205</v>
      </c>
      <c r="C2705">
        <v>970</v>
      </c>
      <c r="D2705">
        <v>428</v>
      </c>
      <c r="E2705" t="s">
        <v>312</v>
      </c>
      <c r="F2705" t="s">
        <v>0</v>
      </c>
      <c r="G2705" t="s">
        <v>1815</v>
      </c>
      <c r="H2705">
        <v>2.4780000000000002</v>
      </c>
      <c r="I2705">
        <v>29.72</v>
      </c>
      <c r="J2705">
        <v>204</v>
      </c>
    </row>
    <row r="2706" spans="1:10" x14ac:dyDescent="0.35">
      <c r="A2706" t="s">
        <v>15885</v>
      </c>
      <c r="B2706">
        <v>203</v>
      </c>
      <c r="C2706">
        <v>966</v>
      </c>
      <c r="D2706">
        <v>429</v>
      </c>
      <c r="E2706" t="s">
        <v>319</v>
      </c>
      <c r="F2706" t="s">
        <v>0</v>
      </c>
      <c r="G2706" t="s">
        <v>15886</v>
      </c>
      <c r="H2706">
        <v>6.5709999999999997</v>
      </c>
      <c r="I2706">
        <v>79.17</v>
      </c>
      <c r="J2706">
        <v>49</v>
      </c>
    </row>
    <row r="2707" spans="1:10" x14ac:dyDescent="0.35">
      <c r="A2707" t="s">
        <v>15887</v>
      </c>
      <c r="B2707">
        <v>347</v>
      </c>
      <c r="C2707">
        <v>965</v>
      </c>
      <c r="D2707">
        <v>430</v>
      </c>
      <c r="E2707" t="s">
        <v>312</v>
      </c>
      <c r="F2707" t="s">
        <v>0</v>
      </c>
      <c r="G2707" t="s">
        <v>15888</v>
      </c>
      <c r="H2707">
        <v>1.4630000000000001</v>
      </c>
      <c r="I2707">
        <v>26.69</v>
      </c>
      <c r="J2707">
        <v>84</v>
      </c>
    </row>
    <row r="2708" spans="1:10" x14ac:dyDescent="0.35">
      <c r="A2708" t="s">
        <v>15889</v>
      </c>
      <c r="B2708">
        <v>96</v>
      </c>
      <c r="C2708">
        <v>962</v>
      </c>
      <c r="D2708">
        <v>431</v>
      </c>
      <c r="E2708" t="s">
        <v>319</v>
      </c>
      <c r="F2708" t="s">
        <v>0</v>
      </c>
      <c r="G2708" t="s">
        <v>2718</v>
      </c>
      <c r="H2708">
        <v>6.1840000000000002</v>
      </c>
      <c r="I2708">
        <v>88.83</v>
      </c>
      <c r="J2708">
        <v>52</v>
      </c>
    </row>
    <row r="2709" spans="1:10" x14ac:dyDescent="0.35">
      <c r="A2709" t="s">
        <v>15890</v>
      </c>
      <c r="B2709">
        <v>217</v>
      </c>
      <c r="C2709">
        <v>956</v>
      </c>
      <c r="D2709">
        <v>432</v>
      </c>
      <c r="E2709" t="s">
        <v>311</v>
      </c>
      <c r="F2709" t="s">
        <v>0</v>
      </c>
      <c r="G2709" t="s">
        <v>1705</v>
      </c>
      <c r="I2709" t="s">
        <v>311</v>
      </c>
      <c r="J2709">
        <v>11</v>
      </c>
    </row>
    <row r="2710" spans="1:10" x14ac:dyDescent="0.35">
      <c r="A2710" t="s">
        <v>15891</v>
      </c>
      <c r="B2710">
        <v>236</v>
      </c>
      <c r="C2710">
        <v>952</v>
      </c>
      <c r="D2710">
        <v>433</v>
      </c>
      <c r="E2710" t="s">
        <v>312</v>
      </c>
      <c r="F2710" t="s">
        <v>0</v>
      </c>
      <c r="G2710" t="s">
        <v>3026</v>
      </c>
      <c r="H2710">
        <v>1.7669999999999999</v>
      </c>
      <c r="I2710">
        <v>27.15</v>
      </c>
      <c r="J2710">
        <v>78</v>
      </c>
    </row>
    <row r="2711" spans="1:10" x14ac:dyDescent="0.35">
      <c r="A2711" t="s">
        <v>15892</v>
      </c>
      <c r="B2711">
        <v>161</v>
      </c>
      <c r="C2711">
        <v>950</v>
      </c>
      <c r="D2711">
        <v>434</v>
      </c>
      <c r="E2711" t="s">
        <v>328</v>
      </c>
      <c r="F2711" t="s">
        <v>0</v>
      </c>
      <c r="G2711" t="s">
        <v>15893</v>
      </c>
      <c r="H2711">
        <v>3.59</v>
      </c>
      <c r="I2711">
        <v>49.08</v>
      </c>
      <c r="J2711">
        <v>57</v>
      </c>
    </row>
    <row r="2712" spans="1:10" x14ac:dyDescent="0.35">
      <c r="A2712" t="s">
        <v>15894</v>
      </c>
      <c r="B2712">
        <v>231</v>
      </c>
      <c r="C2712">
        <v>949</v>
      </c>
      <c r="D2712">
        <v>435</v>
      </c>
      <c r="E2712" t="s">
        <v>312</v>
      </c>
      <c r="F2712" t="s">
        <v>0</v>
      </c>
      <c r="G2712" t="s">
        <v>2799</v>
      </c>
      <c r="H2712">
        <v>2.2320000000000002</v>
      </c>
      <c r="I2712">
        <v>25.54</v>
      </c>
      <c r="J2712">
        <v>84</v>
      </c>
    </row>
    <row r="2713" spans="1:10" x14ac:dyDescent="0.35">
      <c r="A2713" t="s">
        <v>15895</v>
      </c>
      <c r="B2713">
        <v>295</v>
      </c>
      <c r="C2713">
        <v>949</v>
      </c>
      <c r="D2713">
        <v>435</v>
      </c>
      <c r="E2713" t="s">
        <v>311</v>
      </c>
      <c r="F2713" t="s">
        <v>0</v>
      </c>
      <c r="G2713" t="s">
        <v>2053</v>
      </c>
      <c r="I2713" t="s">
        <v>311</v>
      </c>
      <c r="J2713">
        <v>295</v>
      </c>
    </row>
    <row r="2714" spans="1:10" x14ac:dyDescent="0.35">
      <c r="A2714" t="s">
        <v>15896</v>
      </c>
      <c r="B2714">
        <v>187</v>
      </c>
      <c r="C2714">
        <v>948</v>
      </c>
      <c r="D2714">
        <v>437</v>
      </c>
      <c r="E2714" t="s">
        <v>312</v>
      </c>
      <c r="F2714" t="s">
        <v>0</v>
      </c>
      <c r="G2714" t="s">
        <v>3724</v>
      </c>
      <c r="H2714">
        <v>2.9580000000000002</v>
      </c>
      <c r="I2714">
        <v>39.659999999999997</v>
      </c>
      <c r="J2714">
        <v>54</v>
      </c>
    </row>
    <row r="2715" spans="1:10" x14ac:dyDescent="0.35">
      <c r="A2715" t="s">
        <v>15897</v>
      </c>
      <c r="B2715">
        <v>229</v>
      </c>
      <c r="C2715">
        <v>946</v>
      </c>
      <c r="D2715">
        <v>438</v>
      </c>
      <c r="E2715" t="s">
        <v>319</v>
      </c>
      <c r="F2715" t="s">
        <v>0</v>
      </c>
      <c r="G2715" t="s">
        <v>4204</v>
      </c>
      <c r="H2715">
        <v>2.5579999999999998</v>
      </c>
      <c r="I2715">
        <v>83.96</v>
      </c>
      <c r="J2715">
        <v>52</v>
      </c>
    </row>
    <row r="2716" spans="1:10" x14ac:dyDescent="0.35">
      <c r="A2716" t="s">
        <v>15898</v>
      </c>
      <c r="B2716">
        <v>200</v>
      </c>
      <c r="C2716">
        <v>945</v>
      </c>
      <c r="D2716">
        <v>439</v>
      </c>
      <c r="E2716" t="s">
        <v>328</v>
      </c>
      <c r="F2716" t="s">
        <v>0</v>
      </c>
      <c r="G2716" t="s">
        <v>15899</v>
      </c>
      <c r="H2716">
        <v>2.758</v>
      </c>
      <c r="I2716">
        <v>53.76</v>
      </c>
      <c r="J2716">
        <v>28</v>
      </c>
    </row>
    <row r="2717" spans="1:10" x14ac:dyDescent="0.35">
      <c r="A2717" t="s">
        <v>15900</v>
      </c>
      <c r="B2717">
        <v>154</v>
      </c>
      <c r="C2717">
        <v>944</v>
      </c>
      <c r="D2717">
        <v>440</v>
      </c>
      <c r="E2717" t="s">
        <v>328</v>
      </c>
      <c r="F2717" t="s">
        <v>0</v>
      </c>
      <c r="G2717" t="s">
        <v>4455</v>
      </c>
      <c r="H2717">
        <v>3.0539999999999998</v>
      </c>
      <c r="I2717">
        <v>42.76</v>
      </c>
      <c r="J2717">
        <v>40</v>
      </c>
    </row>
    <row r="2718" spans="1:10" x14ac:dyDescent="0.35">
      <c r="A2718" t="s">
        <v>15901</v>
      </c>
      <c r="B2718">
        <v>214</v>
      </c>
      <c r="C2718">
        <v>941</v>
      </c>
      <c r="D2718">
        <v>441</v>
      </c>
      <c r="E2718" t="s">
        <v>312</v>
      </c>
      <c r="F2718" t="s">
        <v>0</v>
      </c>
      <c r="G2718" t="s">
        <v>3704</v>
      </c>
      <c r="H2718">
        <v>2.177</v>
      </c>
      <c r="I2718">
        <v>47.79</v>
      </c>
      <c r="J2718">
        <v>48</v>
      </c>
    </row>
    <row r="2719" spans="1:10" x14ac:dyDescent="0.35">
      <c r="A2719" t="s">
        <v>15902</v>
      </c>
      <c r="B2719">
        <v>161</v>
      </c>
      <c r="C2719">
        <v>940</v>
      </c>
      <c r="D2719">
        <v>442</v>
      </c>
      <c r="E2719" t="s">
        <v>319</v>
      </c>
      <c r="F2719" t="s">
        <v>0</v>
      </c>
      <c r="G2719" t="s">
        <v>3026</v>
      </c>
      <c r="H2719">
        <v>4.1399999999999997</v>
      </c>
      <c r="I2719">
        <v>84.46</v>
      </c>
      <c r="J2719">
        <v>60</v>
      </c>
    </row>
    <row r="2720" spans="1:10" x14ac:dyDescent="0.35">
      <c r="A2720" t="s">
        <v>15903</v>
      </c>
      <c r="B2720">
        <v>55</v>
      </c>
      <c r="C2720">
        <v>939</v>
      </c>
      <c r="D2720">
        <v>443</v>
      </c>
      <c r="E2720" t="s">
        <v>319</v>
      </c>
      <c r="F2720" t="s">
        <v>0</v>
      </c>
      <c r="G2720" t="s">
        <v>15904</v>
      </c>
      <c r="H2720">
        <v>7.8890000000000002</v>
      </c>
      <c r="I2720">
        <v>88.14</v>
      </c>
      <c r="J2720">
        <v>6</v>
      </c>
    </row>
    <row r="2721" spans="1:10" x14ac:dyDescent="0.35">
      <c r="A2721" t="s">
        <v>15905</v>
      </c>
      <c r="B2721">
        <v>140</v>
      </c>
      <c r="C2721">
        <v>937</v>
      </c>
      <c r="D2721">
        <v>444</v>
      </c>
      <c r="E2721" t="s">
        <v>328</v>
      </c>
      <c r="F2721" t="s">
        <v>0</v>
      </c>
      <c r="G2721" t="s">
        <v>2407</v>
      </c>
      <c r="H2721">
        <v>3.2890000000000001</v>
      </c>
      <c r="I2721">
        <v>42.85</v>
      </c>
      <c r="J2721">
        <v>43</v>
      </c>
    </row>
    <row r="2722" spans="1:10" x14ac:dyDescent="0.35">
      <c r="A2722" t="s">
        <v>15906</v>
      </c>
      <c r="B2722">
        <v>162</v>
      </c>
      <c r="C2722">
        <v>935</v>
      </c>
      <c r="D2722">
        <v>445</v>
      </c>
      <c r="E2722" t="s">
        <v>328</v>
      </c>
      <c r="F2722" t="s">
        <v>0</v>
      </c>
      <c r="G2722" t="s">
        <v>15907</v>
      </c>
      <c r="H2722">
        <v>3.0070000000000001</v>
      </c>
      <c r="I2722">
        <v>52.47</v>
      </c>
      <c r="J2722">
        <v>67</v>
      </c>
    </row>
    <row r="2723" spans="1:10" x14ac:dyDescent="0.35">
      <c r="A2723" t="s">
        <v>15908</v>
      </c>
      <c r="B2723">
        <v>106</v>
      </c>
      <c r="C2723">
        <v>929</v>
      </c>
      <c r="D2723">
        <v>446</v>
      </c>
      <c r="E2723" t="s">
        <v>319</v>
      </c>
      <c r="F2723" t="s">
        <v>0</v>
      </c>
      <c r="G2723" t="s">
        <v>3784</v>
      </c>
      <c r="H2723">
        <v>5.5</v>
      </c>
      <c r="I2723">
        <v>85.26</v>
      </c>
      <c r="J2723">
        <v>26</v>
      </c>
    </row>
    <row r="2724" spans="1:10" x14ac:dyDescent="0.35">
      <c r="A2724" t="s">
        <v>15909</v>
      </c>
      <c r="B2724">
        <v>226</v>
      </c>
      <c r="C2724">
        <v>926</v>
      </c>
      <c r="D2724">
        <v>447</v>
      </c>
      <c r="E2724" t="s">
        <v>334</v>
      </c>
      <c r="F2724" t="s">
        <v>0</v>
      </c>
      <c r="G2724" t="s">
        <v>1900</v>
      </c>
      <c r="H2724">
        <v>2.2090000000000001</v>
      </c>
      <c r="I2724">
        <v>14.03</v>
      </c>
      <c r="J2724">
        <v>54</v>
      </c>
    </row>
    <row r="2725" spans="1:10" x14ac:dyDescent="0.35">
      <c r="A2725" t="s">
        <v>15910</v>
      </c>
      <c r="B2725">
        <v>116</v>
      </c>
      <c r="C2725">
        <v>923</v>
      </c>
      <c r="D2725">
        <v>448</v>
      </c>
      <c r="E2725" t="s">
        <v>311</v>
      </c>
      <c r="F2725" t="s">
        <v>0</v>
      </c>
      <c r="G2725" t="s">
        <v>3784</v>
      </c>
      <c r="I2725" t="s">
        <v>311</v>
      </c>
      <c r="J2725">
        <v>116</v>
      </c>
    </row>
    <row r="2726" spans="1:10" x14ac:dyDescent="0.35">
      <c r="A2726" t="s">
        <v>15911</v>
      </c>
      <c r="B2726">
        <v>132</v>
      </c>
      <c r="C2726">
        <v>923</v>
      </c>
      <c r="D2726">
        <v>448</v>
      </c>
      <c r="E2726" t="s">
        <v>328</v>
      </c>
      <c r="F2726" t="s">
        <v>0</v>
      </c>
      <c r="G2726" t="s">
        <v>13866</v>
      </c>
      <c r="H2726">
        <v>3.8130000000000002</v>
      </c>
      <c r="I2726">
        <v>63.21</v>
      </c>
      <c r="J2726">
        <v>55</v>
      </c>
    </row>
    <row r="2727" spans="1:10" x14ac:dyDescent="0.35">
      <c r="A2727" t="s">
        <v>15912</v>
      </c>
      <c r="B2727">
        <v>200</v>
      </c>
      <c r="C2727">
        <v>921</v>
      </c>
      <c r="D2727">
        <v>450</v>
      </c>
      <c r="E2727" t="s">
        <v>319</v>
      </c>
      <c r="F2727" t="s">
        <v>0</v>
      </c>
      <c r="G2727" t="s">
        <v>3026</v>
      </c>
      <c r="H2727">
        <v>3.8290000000000002</v>
      </c>
      <c r="I2727">
        <v>80.709999999999994</v>
      </c>
      <c r="J2727">
        <v>89</v>
      </c>
    </row>
    <row r="2728" spans="1:10" x14ac:dyDescent="0.35">
      <c r="A2728" t="s">
        <v>15913</v>
      </c>
      <c r="B2728">
        <v>154</v>
      </c>
      <c r="C2728">
        <v>913</v>
      </c>
      <c r="D2728">
        <v>451</v>
      </c>
      <c r="E2728" t="s">
        <v>328</v>
      </c>
      <c r="F2728" t="s">
        <v>0</v>
      </c>
      <c r="G2728" t="s">
        <v>3448</v>
      </c>
      <c r="H2728">
        <v>3.0249999999999999</v>
      </c>
      <c r="I2728">
        <v>67.010000000000005</v>
      </c>
      <c r="J2728">
        <v>56</v>
      </c>
    </row>
    <row r="2729" spans="1:10" x14ac:dyDescent="0.35">
      <c r="A2729" t="s">
        <v>15914</v>
      </c>
      <c r="B2729">
        <v>330</v>
      </c>
      <c r="C2729">
        <v>913</v>
      </c>
      <c r="D2729">
        <v>451</v>
      </c>
      <c r="E2729" t="s">
        <v>312</v>
      </c>
      <c r="F2729" t="s">
        <v>0</v>
      </c>
      <c r="G2729" t="s">
        <v>7560</v>
      </c>
      <c r="H2729">
        <v>1.764</v>
      </c>
      <c r="I2729">
        <v>36.049999999999997</v>
      </c>
      <c r="J2729">
        <v>122</v>
      </c>
    </row>
    <row r="2730" spans="1:10" x14ac:dyDescent="0.35">
      <c r="A2730" t="s">
        <v>15915</v>
      </c>
      <c r="B2730">
        <v>183</v>
      </c>
      <c r="C2730">
        <v>910</v>
      </c>
      <c r="D2730">
        <v>453</v>
      </c>
      <c r="E2730" t="s">
        <v>311</v>
      </c>
      <c r="F2730" t="s">
        <v>0</v>
      </c>
      <c r="G2730" t="s">
        <v>2131</v>
      </c>
      <c r="I2730" t="s">
        <v>311</v>
      </c>
      <c r="J2730">
        <v>34</v>
      </c>
    </row>
    <row r="2731" spans="1:10" x14ac:dyDescent="0.35">
      <c r="A2731" t="s">
        <v>15916</v>
      </c>
      <c r="B2731">
        <v>118</v>
      </c>
      <c r="C2731">
        <v>909</v>
      </c>
      <c r="D2731">
        <v>454</v>
      </c>
      <c r="E2731" t="s">
        <v>319</v>
      </c>
      <c r="F2731" t="s">
        <v>0</v>
      </c>
      <c r="G2731" t="s">
        <v>3026</v>
      </c>
      <c r="H2731">
        <v>3.6259999999999999</v>
      </c>
      <c r="I2731">
        <v>75.47</v>
      </c>
      <c r="J2731">
        <v>42</v>
      </c>
    </row>
    <row r="2732" spans="1:10" x14ac:dyDescent="0.35">
      <c r="A2732" t="s">
        <v>15917</v>
      </c>
      <c r="B2732">
        <v>231</v>
      </c>
      <c r="C2732">
        <v>909</v>
      </c>
      <c r="D2732">
        <v>454</v>
      </c>
      <c r="E2732" t="s">
        <v>312</v>
      </c>
      <c r="F2732" t="s">
        <v>0</v>
      </c>
      <c r="G2732" t="s">
        <v>2100</v>
      </c>
      <c r="H2732">
        <v>1.8919999999999999</v>
      </c>
      <c r="I2732">
        <v>49.19</v>
      </c>
      <c r="J2732">
        <v>30</v>
      </c>
    </row>
    <row r="2733" spans="1:10" x14ac:dyDescent="0.35">
      <c r="A2733" t="s">
        <v>15918</v>
      </c>
      <c r="B2733">
        <v>156</v>
      </c>
      <c r="C2733">
        <v>907</v>
      </c>
      <c r="D2733">
        <v>456</v>
      </c>
      <c r="E2733" t="s">
        <v>328</v>
      </c>
      <c r="F2733" t="s">
        <v>0</v>
      </c>
      <c r="G2733" t="s">
        <v>15919</v>
      </c>
      <c r="H2733">
        <v>3.2280000000000002</v>
      </c>
      <c r="I2733">
        <v>49.75</v>
      </c>
      <c r="J2733">
        <v>52</v>
      </c>
    </row>
    <row r="2734" spans="1:10" x14ac:dyDescent="0.35">
      <c r="A2734" t="s">
        <v>15920</v>
      </c>
      <c r="B2734">
        <v>110</v>
      </c>
      <c r="C2734">
        <v>906</v>
      </c>
      <c r="D2734">
        <v>457</v>
      </c>
      <c r="E2734" t="s">
        <v>319</v>
      </c>
      <c r="F2734" t="s">
        <v>0</v>
      </c>
      <c r="G2734" t="s">
        <v>15921</v>
      </c>
      <c r="H2734">
        <v>3.9119999999999999</v>
      </c>
      <c r="I2734">
        <v>67.849999999999994</v>
      </c>
      <c r="J2734">
        <v>39</v>
      </c>
    </row>
    <row r="2735" spans="1:10" x14ac:dyDescent="0.35">
      <c r="A2735" t="s">
        <v>15922</v>
      </c>
      <c r="B2735">
        <v>299</v>
      </c>
      <c r="C2735">
        <v>903</v>
      </c>
      <c r="D2735">
        <v>458</v>
      </c>
      <c r="E2735" t="s">
        <v>334</v>
      </c>
      <c r="F2735" t="s">
        <v>0</v>
      </c>
      <c r="G2735" t="s">
        <v>1961</v>
      </c>
      <c r="H2735">
        <v>1.4570000000000001</v>
      </c>
      <c r="I2735">
        <v>20.47</v>
      </c>
      <c r="J2735">
        <v>5</v>
      </c>
    </row>
    <row r="2736" spans="1:10" x14ac:dyDescent="0.35">
      <c r="A2736" t="s">
        <v>15923</v>
      </c>
      <c r="B2736">
        <v>173</v>
      </c>
      <c r="C2736">
        <v>903</v>
      </c>
      <c r="D2736">
        <v>458</v>
      </c>
      <c r="E2736" t="s">
        <v>328</v>
      </c>
      <c r="F2736" t="s">
        <v>0</v>
      </c>
      <c r="G2736" t="s">
        <v>7781</v>
      </c>
      <c r="H2736">
        <v>2.605</v>
      </c>
      <c r="I2736">
        <v>69.75</v>
      </c>
      <c r="J2736">
        <v>84</v>
      </c>
    </row>
    <row r="2737" spans="1:10" x14ac:dyDescent="0.35">
      <c r="A2737" t="s">
        <v>15924</v>
      </c>
      <c r="B2737">
        <v>241</v>
      </c>
      <c r="C2737">
        <v>902</v>
      </c>
      <c r="D2737">
        <v>460</v>
      </c>
      <c r="E2737" t="s">
        <v>312</v>
      </c>
      <c r="F2737" t="s">
        <v>0</v>
      </c>
      <c r="G2737" t="s">
        <v>2661</v>
      </c>
      <c r="H2737">
        <v>3.0569999999999999</v>
      </c>
      <c r="I2737">
        <v>30.88</v>
      </c>
      <c r="J2737">
        <v>75</v>
      </c>
    </row>
    <row r="2738" spans="1:10" x14ac:dyDescent="0.35">
      <c r="A2738" t="s">
        <v>15925</v>
      </c>
      <c r="B2738">
        <v>111</v>
      </c>
      <c r="C2738">
        <v>901</v>
      </c>
      <c r="D2738">
        <v>461</v>
      </c>
      <c r="E2738" t="s">
        <v>311</v>
      </c>
      <c r="F2738" t="s">
        <v>0</v>
      </c>
      <c r="G2738" t="s">
        <v>2131</v>
      </c>
      <c r="I2738" t="s">
        <v>311</v>
      </c>
      <c r="J2738">
        <v>33</v>
      </c>
    </row>
    <row r="2739" spans="1:10" x14ac:dyDescent="0.35">
      <c r="A2739" t="s">
        <v>15926</v>
      </c>
      <c r="B2739">
        <v>102</v>
      </c>
      <c r="C2739">
        <v>898</v>
      </c>
      <c r="D2739">
        <v>462</v>
      </c>
      <c r="E2739" t="s">
        <v>328</v>
      </c>
      <c r="F2739" t="s">
        <v>0</v>
      </c>
      <c r="G2739" t="s">
        <v>2129</v>
      </c>
      <c r="H2739">
        <v>3.41</v>
      </c>
      <c r="I2739">
        <v>45.22</v>
      </c>
      <c r="J2739">
        <v>21</v>
      </c>
    </row>
    <row r="2740" spans="1:10" x14ac:dyDescent="0.35">
      <c r="A2740" t="s">
        <v>15927</v>
      </c>
      <c r="B2740">
        <v>141</v>
      </c>
      <c r="C2740">
        <v>898</v>
      </c>
      <c r="D2740">
        <v>462</v>
      </c>
      <c r="E2740" t="s">
        <v>328</v>
      </c>
      <c r="F2740" t="s">
        <v>0</v>
      </c>
      <c r="G2740" t="s">
        <v>3784</v>
      </c>
      <c r="H2740">
        <v>3.024</v>
      </c>
      <c r="I2740">
        <v>55.77</v>
      </c>
      <c r="J2740">
        <v>64</v>
      </c>
    </row>
    <row r="2741" spans="1:10" x14ac:dyDescent="0.35">
      <c r="A2741" t="s">
        <v>15928</v>
      </c>
      <c r="B2741">
        <v>335</v>
      </c>
      <c r="C2741">
        <v>897</v>
      </c>
      <c r="D2741">
        <v>464</v>
      </c>
      <c r="E2741" t="s">
        <v>328</v>
      </c>
      <c r="F2741" t="s">
        <v>0</v>
      </c>
      <c r="G2741" t="s">
        <v>15929</v>
      </c>
      <c r="H2741">
        <v>1.9530000000000001</v>
      </c>
      <c r="I2741">
        <v>44.14</v>
      </c>
      <c r="J2741">
        <v>74</v>
      </c>
    </row>
    <row r="2742" spans="1:10" x14ac:dyDescent="0.35">
      <c r="A2742" t="s">
        <v>15930</v>
      </c>
      <c r="B2742">
        <v>127</v>
      </c>
      <c r="C2742">
        <v>894</v>
      </c>
      <c r="D2742">
        <v>465</v>
      </c>
      <c r="E2742" t="s">
        <v>328</v>
      </c>
      <c r="F2742" t="s">
        <v>0</v>
      </c>
      <c r="G2742" t="s">
        <v>2335</v>
      </c>
      <c r="H2742">
        <v>3.2719999999999998</v>
      </c>
      <c r="I2742">
        <v>61.82</v>
      </c>
      <c r="J2742">
        <v>3</v>
      </c>
    </row>
    <row r="2743" spans="1:10" x14ac:dyDescent="0.35">
      <c r="A2743" t="s">
        <v>15931</v>
      </c>
      <c r="B2743">
        <v>293</v>
      </c>
      <c r="C2743">
        <v>893</v>
      </c>
      <c r="D2743">
        <v>466</v>
      </c>
      <c r="E2743" t="s">
        <v>312</v>
      </c>
      <c r="F2743" t="s">
        <v>0</v>
      </c>
      <c r="G2743" t="s">
        <v>3026</v>
      </c>
      <c r="H2743">
        <v>1.879</v>
      </c>
      <c r="I2743">
        <v>33.15</v>
      </c>
      <c r="J2743">
        <v>85</v>
      </c>
    </row>
    <row r="2744" spans="1:10" x14ac:dyDescent="0.35">
      <c r="A2744" t="s">
        <v>15932</v>
      </c>
      <c r="B2744">
        <v>149</v>
      </c>
      <c r="C2744">
        <v>891</v>
      </c>
      <c r="D2744">
        <v>467</v>
      </c>
      <c r="E2744" t="s">
        <v>328</v>
      </c>
      <c r="F2744" t="s">
        <v>0</v>
      </c>
      <c r="G2744" t="s">
        <v>8749</v>
      </c>
      <c r="H2744">
        <v>2.806</v>
      </c>
      <c r="I2744">
        <v>54.08</v>
      </c>
      <c r="J2744">
        <v>29</v>
      </c>
    </row>
    <row r="2745" spans="1:10" x14ac:dyDescent="0.35">
      <c r="A2745" t="s">
        <v>15933</v>
      </c>
      <c r="B2745">
        <v>180</v>
      </c>
      <c r="C2745">
        <v>887</v>
      </c>
      <c r="D2745">
        <v>468</v>
      </c>
      <c r="E2745" t="s">
        <v>312</v>
      </c>
      <c r="F2745" t="s">
        <v>0</v>
      </c>
      <c r="G2745" t="s">
        <v>2739</v>
      </c>
      <c r="H2745">
        <v>2.6749999999999998</v>
      </c>
      <c r="I2745">
        <v>35.5</v>
      </c>
      <c r="J2745">
        <v>60</v>
      </c>
    </row>
    <row r="2746" spans="1:10" x14ac:dyDescent="0.35">
      <c r="A2746" t="s">
        <v>15934</v>
      </c>
      <c r="B2746">
        <v>212</v>
      </c>
      <c r="C2746">
        <v>885</v>
      </c>
      <c r="D2746">
        <v>469</v>
      </c>
      <c r="E2746" t="s">
        <v>312</v>
      </c>
      <c r="F2746" t="s">
        <v>0</v>
      </c>
      <c r="G2746" t="s">
        <v>15935</v>
      </c>
      <c r="H2746">
        <v>1.9390000000000001</v>
      </c>
      <c r="I2746">
        <v>34.520000000000003</v>
      </c>
      <c r="J2746">
        <v>30</v>
      </c>
    </row>
    <row r="2747" spans="1:10" x14ac:dyDescent="0.35">
      <c r="A2747" t="s">
        <v>15936</v>
      </c>
      <c r="B2747">
        <v>322</v>
      </c>
      <c r="C2747">
        <v>884</v>
      </c>
      <c r="D2747">
        <v>470</v>
      </c>
      <c r="E2747" t="s">
        <v>328</v>
      </c>
      <c r="F2747" t="s">
        <v>0</v>
      </c>
      <c r="G2747" t="s">
        <v>1699</v>
      </c>
      <c r="H2747">
        <v>5.3479999999999999</v>
      </c>
      <c r="I2747">
        <v>72.97</v>
      </c>
      <c r="J2747">
        <v>322</v>
      </c>
    </row>
    <row r="2748" spans="1:10" x14ac:dyDescent="0.35">
      <c r="A2748" t="s">
        <v>15937</v>
      </c>
      <c r="B2748">
        <v>186</v>
      </c>
      <c r="C2748">
        <v>881</v>
      </c>
      <c r="D2748">
        <v>471</v>
      </c>
      <c r="E2748" t="s">
        <v>328</v>
      </c>
      <c r="F2748" t="s">
        <v>0</v>
      </c>
      <c r="G2748" t="s">
        <v>3026</v>
      </c>
      <c r="H2748">
        <v>3</v>
      </c>
      <c r="I2748">
        <v>67.23</v>
      </c>
      <c r="J2748">
        <v>65</v>
      </c>
    </row>
    <row r="2749" spans="1:10" x14ac:dyDescent="0.35">
      <c r="A2749" t="s">
        <v>15938</v>
      </c>
      <c r="B2749">
        <v>238</v>
      </c>
      <c r="C2749">
        <v>877</v>
      </c>
      <c r="D2749">
        <v>472</v>
      </c>
      <c r="E2749" t="s">
        <v>312</v>
      </c>
      <c r="F2749" t="s">
        <v>0</v>
      </c>
      <c r="G2749" t="s">
        <v>1838</v>
      </c>
      <c r="H2749">
        <v>2.056</v>
      </c>
      <c r="I2749">
        <v>42.7</v>
      </c>
      <c r="J2749">
        <v>32</v>
      </c>
    </row>
    <row r="2750" spans="1:10" x14ac:dyDescent="0.35">
      <c r="A2750" t="s">
        <v>15939</v>
      </c>
      <c r="B2750">
        <v>59</v>
      </c>
      <c r="C2750">
        <v>875</v>
      </c>
      <c r="D2750">
        <v>473</v>
      </c>
      <c r="E2750" t="s">
        <v>319</v>
      </c>
      <c r="F2750" t="s">
        <v>0</v>
      </c>
      <c r="G2750" t="s">
        <v>2760</v>
      </c>
      <c r="H2750">
        <v>7.3579999999999997</v>
      </c>
      <c r="I2750">
        <v>84.94</v>
      </c>
      <c r="J2750">
        <v>30</v>
      </c>
    </row>
    <row r="2751" spans="1:10" x14ac:dyDescent="0.35">
      <c r="A2751" t="s">
        <v>15940</v>
      </c>
      <c r="B2751">
        <v>127</v>
      </c>
      <c r="C2751">
        <v>874</v>
      </c>
      <c r="D2751">
        <v>474</v>
      </c>
      <c r="E2751" t="s">
        <v>328</v>
      </c>
      <c r="F2751" t="s">
        <v>0</v>
      </c>
      <c r="G2751" t="s">
        <v>15941</v>
      </c>
      <c r="H2751">
        <v>4.0339999999999998</v>
      </c>
      <c r="I2751">
        <v>62.18</v>
      </c>
      <c r="J2751">
        <v>12</v>
      </c>
    </row>
    <row r="2752" spans="1:10" x14ac:dyDescent="0.35">
      <c r="A2752" t="s">
        <v>15942</v>
      </c>
      <c r="B2752">
        <v>218</v>
      </c>
      <c r="C2752">
        <v>874</v>
      </c>
      <c r="D2752">
        <v>474</v>
      </c>
      <c r="E2752" t="s">
        <v>334</v>
      </c>
      <c r="F2752" t="s">
        <v>0</v>
      </c>
      <c r="G2752" t="s">
        <v>1845</v>
      </c>
      <c r="H2752">
        <v>2.0990000000000002</v>
      </c>
      <c r="I2752">
        <v>20.99</v>
      </c>
      <c r="J2752">
        <v>70</v>
      </c>
    </row>
    <row r="2753" spans="1:10" x14ac:dyDescent="0.35">
      <c r="A2753" t="s">
        <v>15943</v>
      </c>
      <c r="B2753">
        <v>189</v>
      </c>
      <c r="C2753">
        <v>869</v>
      </c>
      <c r="D2753">
        <v>476</v>
      </c>
      <c r="E2753" t="s">
        <v>311</v>
      </c>
      <c r="F2753" t="s">
        <v>0</v>
      </c>
      <c r="G2753" t="s">
        <v>1759</v>
      </c>
      <c r="I2753" t="s">
        <v>311</v>
      </c>
      <c r="J2753">
        <v>43</v>
      </c>
    </row>
    <row r="2754" spans="1:10" x14ac:dyDescent="0.35">
      <c r="A2754" t="s">
        <v>15944</v>
      </c>
      <c r="B2754">
        <v>228</v>
      </c>
      <c r="C2754">
        <v>867</v>
      </c>
      <c r="D2754">
        <v>477</v>
      </c>
      <c r="E2754" t="s">
        <v>328</v>
      </c>
      <c r="F2754" t="s">
        <v>0</v>
      </c>
      <c r="G2754" t="s">
        <v>15945</v>
      </c>
      <c r="H2754">
        <v>1.9019999999999999</v>
      </c>
      <c r="I2754">
        <v>41.58</v>
      </c>
      <c r="J2754">
        <v>90</v>
      </c>
    </row>
    <row r="2755" spans="1:10" x14ac:dyDescent="0.35">
      <c r="A2755" t="s">
        <v>15946</v>
      </c>
      <c r="B2755">
        <v>231</v>
      </c>
      <c r="C2755">
        <v>867</v>
      </c>
      <c r="D2755">
        <v>477</v>
      </c>
      <c r="E2755" t="s">
        <v>312</v>
      </c>
      <c r="F2755" t="s">
        <v>0</v>
      </c>
      <c r="G2755" t="s">
        <v>3026</v>
      </c>
      <c r="H2755">
        <v>1.75</v>
      </c>
      <c r="I2755">
        <v>25.28</v>
      </c>
      <c r="J2755">
        <v>147</v>
      </c>
    </row>
    <row r="2756" spans="1:10" x14ac:dyDescent="0.35">
      <c r="A2756" t="s">
        <v>15947</v>
      </c>
      <c r="B2756">
        <v>178</v>
      </c>
      <c r="C2756">
        <v>865</v>
      </c>
      <c r="D2756">
        <v>479</v>
      </c>
      <c r="E2756" t="s">
        <v>312</v>
      </c>
      <c r="F2756" t="s">
        <v>0</v>
      </c>
      <c r="G2756" t="s">
        <v>2838</v>
      </c>
      <c r="H2756">
        <v>2.488</v>
      </c>
      <c r="I2756">
        <v>36.21</v>
      </c>
      <c r="J2756">
        <v>39</v>
      </c>
    </row>
    <row r="2757" spans="1:10" x14ac:dyDescent="0.35">
      <c r="A2757" t="s">
        <v>15948</v>
      </c>
      <c r="B2757">
        <v>684</v>
      </c>
      <c r="C2757">
        <v>862</v>
      </c>
      <c r="D2757">
        <v>480</v>
      </c>
      <c r="E2757" t="s">
        <v>334</v>
      </c>
      <c r="F2757" t="s">
        <v>0</v>
      </c>
      <c r="G2757" t="s">
        <v>1931</v>
      </c>
      <c r="H2757">
        <v>0.69499999999999995</v>
      </c>
      <c r="I2757">
        <v>5.8</v>
      </c>
      <c r="J2757">
        <v>65</v>
      </c>
    </row>
    <row r="2758" spans="1:10" x14ac:dyDescent="0.35">
      <c r="A2758" t="s">
        <v>15949</v>
      </c>
      <c r="B2758">
        <v>187</v>
      </c>
      <c r="C2758">
        <v>858</v>
      </c>
      <c r="D2758">
        <v>481</v>
      </c>
      <c r="E2758" t="s">
        <v>328</v>
      </c>
      <c r="F2758" t="s">
        <v>0</v>
      </c>
      <c r="G2758" t="s">
        <v>6894</v>
      </c>
      <c r="H2758">
        <v>3.0990000000000002</v>
      </c>
      <c r="I2758">
        <v>60.38</v>
      </c>
      <c r="J2758">
        <v>31</v>
      </c>
    </row>
    <row r="2759" spans="1:10" x14ac:dyDescent="0.35">
      <c r="A2759" t="s">
        <v>15950</v>
      </c>
      <c r="B2759">
        <v>300</v>
      </c>
      <c r="C2759">
        <v>848</v>
      </c>
      <c r="D2759">
        <v>482</v>
      </c>
      <c r="E2759" t="s">
        <v>311</v>
      </c>
      <c r="F2759" t="s">
        <v>0</v>
      </c>
      <c r="G2759" t="s">
        <v>3026</v>
      </c>
      <c r="I2759" t="s">
        <v>311</v>
      </c>
      <c r="J2759">
        <v>80</v>
      </c>
    </row>
    <row r="2760" spans="1:10" x14ac:dyDescent="0.35">
      <c r="A2760" t="s">
        <v>15951</v>
      </c>
      <c r="B2760">
        <v>157</v>
      </c>
      <c r="C2760">
        <v>847</v>
      </c>
      <c r="D2760">
        <v>483</v>
      </c>
      <c r="E2760" t="s">
        <v>319</v>
      </c>
      <c r="F2760" t="s">
        <v>0</v>
      </c>
      <c r="G2760" t="s">
        <v>1967</v>
      </c>
      <c r="H2760">
        <v>5.7320000000000002</v>
      </c>
      <c r="I2760">
        <v>85.99</v>
      </c>
      <c r="J2760">
        <v>154</v>
      </c>
    </row>
    <row r="2761" spans="1:10" x14ac:dyDescent="0.35">
      <c r="A2761" t="s">
        <v>15952</v>
      </c>
      <c r="B2761">
        <v>166</v>
      </c>
      <c r="C2761">
        <v>847</v>
      </c>
      <c r="D2761">
        <v>483</v>
      </c>
      <c r="E2761" t="s">
        <v>334</v>
      </c>
      <c r="F2761" t="s">
        <v>0</v>
      </c>
      <c r="G2761" t="s">
        <v>2131</v>
      </c>
      <c r="H2761">
        <v>2.5310000000000001</v>
      </c>
      <c r="I2761">
        <v>25.44</v>
      </c>
      <c r="J2761">
        <v>60</v>
      </c>
    </row>
    <row r="2762" spans="1:10" x14ac:dyDescent="0.35">
      <c r="A2762" t="s">
        <v>15953</v>
      </c>
      <c r="B2762">
        <v>262</v>
      </c>
      <c r="C2762">
        <v>844</v>
      </c>
      <c r="D2762">
        <v>485</v>
      </c>
      <c r="E2762" t="s">
        <v>312</v>
      </c>
      <c r="F2762" t="s">
        <v>0</v>
      </c>
      <c r="G2762" t="s">
        <v>4515</v>
      </c>
      <c r="H2762">
        <v>1.6919999999999999</v>
      </c>
      <c r="I2762">
        <v>40.090000000000003</v>
      </c>
      <c r="J2762">
        <v>102</v>
      </c>
    </row>
    <row r="2763" spans="1:10" x14ac:dyDescent="0.35">
      <c r="A2763" t="s">
        <v>15954</v>
      </c>
      <c r="B2763">
        <v>121</v>
      </c>
      <c r="C2763">
        <v>842</v>
      </c>
      <c r="D2763">
        <v>486</v>
      </c>
      <c r="E2763" t="s">
        <v>328</v>
      </c>
      <c r="F2763" t="s">
        <v>0</v>
      </c>
      <c r="G2763" t="s">
        <v>13616</v>
      </c>
      <c r="H2763">
        <v>3.6629999999999998</v>
      </c>
      <c r="I2763">
        <v>55.46</v>
      </c>
      <c r="J2763">
        <v>28</v>
      </c>
    </row>
    <row r="2764" spans="1:10" x14ac:dyDescent="0.35">
      <c r="A2764" t="s">
        <v>15955</v>
      </c>
      <c r="B2764">
        <v>102</v>
      </c>
      <c r="C2764">
        <v>835</v>
      </c>
      <c r="D2764">
        <v>487</v>
      </c>
      <c r="E2764" t="s">
        <v>319</v>
      </c>
      <c r="F2764" t="s">
        <v>0</v>
      </c>
      <c r="G2764" t="s">
        <v>3410</v>
      </c>
      <c r="H2764">
        <v>4.2</v>
      </c>
      <c r="I2764">
        <v>82.99</v>
      </c>
      <c r="J2764">
        <v>54</v>
      </c>
    </row>
    <row r="2765" spans="1:10" x14ac:dyDescent="0.35">
      <c r="A2765" t="s">
        <v>15956</v>
      </c>
      <c r="B2765">
        <v>164</v>
      </c>
      <c r="C2765">
        <v>833</v>
      </c>
      <c r="D2765">
        <v>488</v>
      </c>
      <c r="E2765" t="s">
        <v>319</v>
      </c>
      <c r="F2765" t="s">
        <v>0</v>
      </c>
      <c r="G2765" t="s">
        <v>3052</v>
      </c>
      <c r="H2765">
        <v>2.7210000000000001</v>
      </c>
      <c r="I2765">
        <v>80.209999999999994</v>
      </c>
      <c r="J2765">
        <v>63</v>
      </c>
    </row>
    <row r="2766" spans="1:10" x14ac:dyDescent="0.35">
      <c r="A2766" t="s">
        <v>15957</v>
      </c>
      <c r="B2766">
        <v>222</v>
      </c>
      <c r="C2766">
        <v>833</v>
      </c>
      <c r="D2766">
        <v>488</v>
      </c>
      <c r="E2766" t="s">
        <v>334</v>
      </c>
      <c r="F2766" t="s">
        <v>0</v>
      </c>
      <c r="G2766" t="s">
        <v>15958</v>
      </c>
      <c r="H2766">
        <v>2.0390000000000001</v>
      </c>
      <c r="I2766">
        <v>19.760000000000002</v>
      </c>
      <c r="J2766">
        <v>69</v>
      </c>
    </row>
    <row r="2767" spans="1:10" x14ac:dyDescent="0.35">
      <c r="A2767" t="s">
        <v>15959</v>
      </c>
      <c r="B2767">
        <v>411</v>
      </c>
      <c r="C2767">
        <v>832</v>
      </c>
      <c r="D2767">
        <v>490</v>
      </c>
      <c r="E2767" t="s">
        <v>312</v>
      </c>
      <c r="F2767" t="s">
        <v>0</v>
      </c>
      <c r="G2767" t="s">
        <v>1699</v>
      </c>
      <c r="H2767">
        <v>1.6819999999999999</v>
      </c>
      <c r="I2767">
        <v>25.87</v>
      </c>
      <c r="J2767">
        <v>50</v>
      </c>
    </row>
    <row r="2768" spans="1:10" x14ac:dyDescent="0.35">
      <c r="A2768" t="s">
        <v>15960</v>
      </c>
      <c r="B2768">
        <v>251</v>
      </c>
      <c r="C2768">
        <v>831</v>
      </c>
      <c r="D2768">
        <v>491</v>
      </c>
      <c r="E2768" t="s">
        <v>311</v>
      </c>
      <c r="F2768" t="s">
        <v>0</v>
      </c>
      <c r="G2768" t="s">
        <v>3926</v>
      </c>
      <c r="I2768" t="s">
        <v>311</v>
      </c>
      <c r="J2768">
        <v>251</v>
      </c>
    </row>
    <row r="2769" spans="1:10" x14ac:dyDescent="0.35">
      <c r="A2769" t="s">
        <v>15961</v>
      </c>
      <c r="B2769">
        <v>160</v>
      </c>
      <c r="C2769">
        <v>828</v>
      </c>
      <c r="D2769">
        <v>492</v>
      </c>
      <c r="E2769" t="s">
        <v>328</v>
      </c>
      <c r="F2769" t="s">
        <v>0</v>
      </c>
      <c r="G2769" t="s">
        <v>1813</v>
      </c>
      <c r="H2769">
        <v>3.359</v>
      </c>
      <c r="I2769">
        <v>47.49</v>
      </c>
      <c r="J2769">
        <v>70</v>
      </c>
    </row>
    <row r="2770" spans="1:10" x14ac:dyDescent="0.35">
      <c r="A2770" t="s">
        <v>15962</v>
      </c>
      <c r="B2770">
        <v>158</v>
      </c>
      <c r="C2770">
        <v>827</v>
      </c>
      <c r="D2770">
        <v>493</v>
      </c>
      <c r="E2770" t="s">
        <v>328</v>
      </c>
      <c r="F2770" t="s">
        <v>0</v>
      </c>
      <c r="G2770" t="s">
        <v>2053</v>
      </c>
      <c r="H2770">
        <v>2.2130000000000001</v>
      </c>
      <c r="I2770">
        <v>52.64</v>
      </c>
      <c r="J2770">
        <v>49</v>
      </c>
    </row>
    <row r="2771" spans="1:10" x14ac:dyDescent="0.35">
      <c r="A2771" t="s">
        <v>15963</v>
      </c>
      <c r="B2771">
        <v>184</v>
      </c>
      <c r="C2771">
        <v>827</v>
      </c>
      <c r="D2771">
        <v>493</v>
      </c>
      <c r="E2771" t="s">
        <v>312</v>
      </c>
      <c r="F2771" t="s">
        <v>0</v>
      </c>
      <c r="G2771" t="s">
        <v>15534</v>
      </c>
      <c r="H2771">
        <v>2.2829999999999999</v>
      </c>
      <c r="I2771">
        <v>28.94</v>
      </c>
      <c r="J2771">
        <v>64</v>
      </c>
    </row>
    <row r="2772" spans="1:10" x14ac:dyDescent="0.35">
      <c r="A2772" t="s">
        <v>15964</v>
      </c>
      <c r="B2772">
        <v>192</v>
      </c>
      <c r="C2772">
        <v>826</v>
      </c>
      <c r="D2772">
        <v>495</v>
      </c>
      <c r="E2772" t="s">
        <v>328</v>
      </c>
      <c r="F2772" t="s">
        <v>0</v>
      </c>
      <c r="G2772" t="s">
        <v>3704</v>
      </c>
      <c r="H2772">
        <v>2.077</v>
      </c>
      <c r="I2772">
        <v>48.75</v>
      </c>
      <c r="J2772">
        <v>90</v>
      </c>
    </row>
    <row r="2773" spans="1:10" x14ac:dyDescent="0.35">
      <c r="A2773" t="s">
        <v>15965</v>
      </c>
      <c r="B2773">
        <v>621</v>
      </c>
      <c r="C2773">
        <v>825</v>
      </c>
      <c r="D2773">
        <v>496</v>
      </c>
      <c r="E2773" t="s">
        <v>334</v>
      </c>
      <c r="F2773" t="s">
        <v>0</v>
      </c>
      <c r="G2773" t="s">
        <v>1759</v>
      </c>
      <c r="H2773">
        <v>1.738</v>
      </c>
      <c r="I2773">
        <v>12.94</v>
      </c>
      <c r="J2773">
        <v>54</v>
      </c>
    </row>
    <row r="2774" spans="1:10" x14ac:dyDescent="0.35">
      <c r="A2774" t="s">
        <v>15966</v>
      </c>
      <c r="B2774">
        <v>205</v>
      </c>
      <c r="C2774">
        <v>824</v>
      </c>
      <c r="D2774">
        <v>497</v>
      </c>
      <c r="E2774" t="s">
        <v>312</v>
      </c>
      <c r="F2774" t="s">
        <v>0</v>
      </c>
      <c r="G2774" t="s">
        <v>2594</v>
      </c>
      <c r="H2774">
        <v>1.9319999999999999</v>
      </c>
      <c r="I2774">
        <v>31.03</v>
      </c>
      <c r="J2774">
        <v>17</v>
      </c>
    </row>
    <row r="2775" spans="1:10" x14ac:dyDescent="0.35">
      <c r="A2775" t="s">
        <v>15967</v>
      </c>
      <c r="B2775">
        <v>380</v>
      </c>
      <c r="C2775">
        <v>821</v>
      </c>
      <c r="D2775">
        <v>498</v>
      </c>
      <c r="E2775" t="s">
        <v>312</v>
      </c>
      <c r="F2775" t="s">
        <v>0</v>
      </c>
      <c r="G2775" t="s">
        <v>3660</v>
      </c>
      <c r="H2775">
        <v>1.3620000000000001</v>
      </c>
      <c r="I2775">
        <v>16.43</v>
      </c>
      <c r="J2775">
        <v>22</v>
      </c>
    </row>
    <row r="2776" spans="1:10" x14ac:dyDescent="0.35">
      <c r="A2776" t="s">
        <v>15968</v>
      </c>
      <c r="B2776">
        <v>107</v>
      </c>
      <c r="C2776">
        <v>821</v>
      </c>
      <c r="D2776">
        <v>498</v>
      </c>
      <c r="E2776" t="s">
        <v>319</v>
      </c>
      <c r="F2776" t="s">
        <v>0</v>
      </c>
      <c r="G2776" t="s">
        <v>2379</v>
      </c>
      <c r="H2776">
        <v>4.0289999999999999</v>
      </c>
      <c r="I2776">
        <v>78.78</v>
      </c>
      <c r="J2776">
        <v>107</v>
      </c>
    </row>
    <row r="2777" spans="1:10" x14ac:dyDescent="0.35">
      <c r="A2777" t="s">
        <v>15969</v>
      </c>
      <c r="B2777">
        <v>206</v>
      </c>
      <c r="C2777">
        <v>818</v>
      </c>
      <c r="D2777">
        <v>500</v>
      </c>
      <c r="E2777" t="s">
        <v>328</v>
      </c>
      <c r="F2777" t="s">
        <v>0</v>
      </c>
      <c r="G2777" t="s">
        <v>3628</v>
      </c>
      <c r="H2777">
        <v>1.8839999999999999</v>
      </c>
      <c r="I2777">
        <v>60.4</v>
      </c>
      <c r="J2777">
        <v>152</v>
      </c>
    </row>
    <row r="2778" spans="1:10" x14ac:dyDescent="0.35">
      <c r="A2778" t="s">
        <v>15970</v>
      </c>
      <c r="B2778">
        <v>284</v>
      </c>
      <c r="C2778">
        <v>816</v>
      </c>
      <c r="D2778">
        <v>501</v>
      </c>
      <c r="E2778" t="s">
        <v>334</v>
      </c>
      <c r="F2778" t="s">
        <v>0</v>
      </c>
      <c r="G2778" t="s">
        <v>2799</v>
      </c>
      <c r="H2778">
        <v>1.67</v>
      </c>
      <c r="I2778">
        <v>11.41</v>
      </c>
      <c r="J2778">
        <v>33</v>
      </c>
    </row>
    <row r="2779" spans="1:10" x14ac:dyDescent="0.35">
      <c r="A2779" t="s">
        <v>15971</v>
      </c>
      <c r="B2779">
        <v>207</v>
      </c>
      <c r="C2779">
        <v>815</v>
      </c>
      <c r="D2779">
        <v>502</v>
      </c>
      <c r="E2779" t="s">
        <v>328</v>
      </c>
      <c r="F2779" t="s">
        <v>0</v>
      </c>
      <c r="G2779" t="s">
        <v>6579</v>
      </c>
      <c r="H2779">
        <v>1.8320000000000001</v>
      </c>
      <c r="I2779">
        <v>44.15</v>
      </c>
      <c r="J2779">
        <v>85</v>
      </c>
    </row>
    <row r="2780" spans="1:10" x14ac:dyDescent="0.35">
      <c r="A2780" t="s">
        <v>15972</v>
      </c>
      <c r="B2780">
        <v>191</v>
      </c>
      <c r="C2780">
        <v>814</v>
      </c>
      <c r="D2780">
        <v>503</v>
      </c>
      <c r="E2780" t="s">
        <v>312</v>
      </c>
      <c r="F2780" t="s">
        <v>0</v>
      </c>
      <c r="G2780" t="s">
        <v>15973</v>
      </c>
      <c r="H2780">
        <v>2.1150000000000002</v>
      </c>
      <c r="I2780">
        <v>35.93</v>
      </c>
      <c r="J2780">
        <v>31</v>
      </c>
    </row>
    <row r="2781" spans="1:10" x14ac:dyDescent="0.35">
      <c r="A2781" t="s">
        <v>15974</v>
      </c>
      <c r="B2781">
        <v>64</v>
      </c>
      <c r="C2781">
        <v>812</v>
      </c>
      <c r="D2781">
        <v>504</v>
      </c>
      <c r="E2781" t="s">
        <v>319</v>
      </c>
      <c r="F2781" t="s">
        <v>0</v>
      </c>
      <c r="G2781" t="s">
        <v>1876</v>
      </c>
      <c r="H2781">
        <v>6.984</v>
      </c>
      <c r="I2781">
        <v>88.71</v>
      </c>
      <c r="J2781">
        <v>13</v>
      </c>
    </row>
    <row r="2782" spans="1:10" x14ac:dyDescent="0.35">
      <c r="A2782" t="s">
        <v>15975</v>
      </c>
      <c r="B2782">
        <v>205</v>
      </c>
      <c r="C2782">
        <v>812</v>
      </c>
      <c r="D2782">
        <v>504</v>
      </c>
      <c r="E2782" t="s">
        <v>312</v>
      </c>
      <c r="F2782" t="s">
        <v>0</v>
      </c>
      <c r="G2782" t="s">
        <v>3026</v>
      </c>
      <c r="H2782">
        <v>1.8660000000000001</v>
      </c>
      <c r="I2782">
        <v>32.4</v>
      </c>
      <c r="J2782">
        <v>61</v>
      </c>
    </row>
    <row r="2783" spans="1:10" x14ac:dyDescent="0.35">
      <c r="A2783" t="s">
        <v>15976</v>
      </c>
      <c r="B2783">
        <v>77</v>
      </c>
      <c r="C2783">
        <v>811</v>
      </c>
      <c r="D2783">
        <v>506</v>
      </c>
      <c r="E2783" t="s">
        <v>328</v>
      </c>
      <c r="F2783" t="s">
        <v>0</v>
      </c>
      <c r="G2783" t="s">
        <v>3093</v>
      </c>
      <c r="H2783">
        <v>6.016</v>
      </c>
      <c r="I2783">
        <v>61.12</v>
      </c>
      <c r="J2783">
        <v>77</v>
      </c>
    </row>
    <row r="2784" spans="1:10" x14ac:dyDescent="0.35">
      <c r="A2784" t="s">
        <v>15977</v>
      </c>
      <c r="B2784">
        <v>131</v>
      </c>
      <c r="C2784">
        <v>811</v>
      </c>
      <c r="D2784">
        <v>506</v>
      </c>
      <c r="E2784" t="s">
        <v>319</v>
      </c>
      <c r="F2784" t="s">
        <v>0</v>
      </c>
      <c r="G2784" t="s">
        <v>4077</v>
      </c>
      <c r="H2784">
        <v>3.0880000000000001</v>
      </c>
      <c r="I2784">
        <v>71.150000000000006</v>
      </c>
      <c r="J2784">
        <v>25</v>
      </c>
    </row>
    <row r="2785" spans="1:10" x14ac:dyDescent="0.35">
      <c r="A2785" t="s">
        <v>15978</v>
      </c>
      <c r="B2785">
        <v>158</v>
      </c>
      <c r="C2785">
        <v>810</v>
      </c>
      <c r="D2785">
        <v>508</v>
      </c>
      <c r="E2785" t="s">
        <v>311</v>
      </c>
      <c r="F2785" t="s">
        <v>0</v>
      </c>
      <c r="G2785" t="s">
        <v>1798</v>
      </c>
      <c r="I2785" t="s">
        <v>311</v>
      </c>
      <c r="J2785">
        <v>20</v>
      </c>
    </row>
    <row r="2786" spans="1:10" x14ac:dyDescent="0.35">
      <c r="A2786" t="s">
        <v>15979</v>
      </c>
      <c r="B2786">
        <v>52</v>
      </c>
      <c r="C2786">
        <v>809</v>
      </c>
      <c r="D2786">
        <v>509</v>
      </c>
      <c r="E2786" t="s">
        <v>319</v>
      </c>
      <c r="F2786" t="s">
        <v>0</v>
      </c>
      <c r="G2786" t="s">
        <v>15743</v>
      </c>
      <c r="H2786">
        <v>7.423</v>
      </c>
      <c r="I2786">
        <v>79.48</v>
      </c>
      <c r="J2786">
        <v>24</v>
      </c>
    </row>
    <row r="2787" spans="1:10" x14ac:dyDescent="0.35">
      <c r="A2787" t="s">
        <v>15980</v>
      </c>
      <c r="B2787">
        <v>180</v>
      </c>
      <c r="C2787">
        <v>806</v>
      </c>
      <c r="D2787">
        <v>510</v>
      </c>
      <c r="E2787" t="s">
        <v>328</v>
      </c>
      <c r="F2787" t="s">
        <v>0</v>
      </c>
      <c r="G2787" t="s">
        <v>15981</v>
      </c>
      <c r="H2787">
        <v>2.7480000000000002</v>
      </c>
      <c r="I2787">
        <v>69.040000000000006</v>
      </c>
      <c r="J2787">
        <v>49</v>
      </c>
    </row>
    <row r="2788" spans="1:10" x14ac:dyDescent="0.35">
      <c r="A2788" t="s">
        <v>15982</v>
      </c>
      <c r="B2788">
        <v>104</v>
      </c>
      <c r="C2788">
        <v>806</v>
      </c>
      <c r="D2788">
        <v>510</v>
      </c>
      <c r="E2788" t="s">
        <v>319</v>
      </c>
      <c r="F2788" t="s">
        <v>0</v>
      </c>
      <c r="G2788" t="s">
        <v>15983</v>
      </c>
      <c r="H2788">
        <v>4.2610000000000001</v>
      </c>
      <c r="I2788">
        <v>74.11</v>
      </c>
      <c r="J2788">
        <v>35</v>
      </c>
    </row>
    <row r="2789" spans="1:10" x14ac:dyDescent="0.35">
      <c r="A2789" t="s">
        <v>15984</v>
      </c>
      <c r="B2789">
        <v>142</v>
      </c>
      <c r="C2789">
        <v>797</v>
      </c>
      <c r="D2789">
        <v>512</v>
      </c>
      <c r="E2789" t="s">
        <v>312</v>
      </c>
      <c r="F2789" t="s">
        <v>0</v>
      </c>
      <c r="G2789" t="s">
        <v>1940</v>
      </c>
      <c r="H2789">
        <v>2.597</v>
      </c>
      <c r="I2789">
        <v>29.01</v>
      </c>
      <c r="J2789">
        <v>51</v>
      </c>
    </row>
    <row r="2790" spans="1:10" x14ac:dyDescent="0.35">
      <c r="A2790" t="s">
        <v>15985</v>
      </c>
      <c r="B2790">
        <v>124</v>
      </c>
      <c r="C2790">
        <v>795</v>
      </c>
      <c r="D2790">
        <v>513</v>
      </c>
      <c r="E2790" t="s">
        <v>328</v>
      </c>
      <c r="F2790" t="s">
        <v>0</v>
      </c>
      <c r="G2790" t="s">
        <v>2968</v>
      </c>
      <c r="H2790">
        <v>3.3650000000000002</v>
      </c>
      <c r="I2790">
        <v>52.2</v>
      </c>
      <c r="J2790">
        <v>54</v>
      </c>
    </row>
    <row r="2791" spans="1:10" x14ac:dyDescent="0.35">
      <c r="A2791" t="s">
        <v>15986</v>
      </c>
      <c r="B2791">
        <v>238</v>
      </c>
      <c r="C2791">
        <v>793</v>
      </c>
      <c r="D2791">
        <v>514</v>
      </c>
      <c r="E2791" t="s">
        <v>328</v>
      </c>
      <c r="F2791" t="s">
        <v>0</v>
      </c>
      <c r="G2791" t="s">
        <v>2592</v>
      </c>
      <c r="H2791">
        <v>3.2069999999999999</v>
      </c>
      <c r="I2791">
        <v>64.290000000000006</v>
      </c>
      <c r="J2791">
        <v>54</v>
      </c>
    </row>
    <row r="2792" spans="1:10" x14ac:dyDescent="0.35">
      <c r="A2792" t="s">
        <v>15987</v>
      </c>
      <c r="B2792">
        <v>182</v>
      </c>
      <c r="C2792">
        <v>789</v>
      </c>
      <c r="D2792">
        <v>515</v>
      </c>
      <c r="E2792" t="s">
        <v>319</v>
      </c>
      <c r="F2792" t="s">
        <v>0</v>
      </c>
      <c r="G2792" t="s">
        <v>15988</v>
      </c>
      <c r="H2792">
        <v>3.778</v>
      </c>
      <c r="I2792">
        <v>87.06</v>
      </c>
      <c r="J2792">
        <v>54</v>
      </c>
    </row>
    <row r="2793" spans="1:10" x14ac:dyDescent="0.35">
      <c r="A2793" t="s">
        <v>15989</v>
      </c>
      <c r="B2793">
        <v>228</v>
      </c>
      <c r="C2793">
        <v>787</v>
      </c>
      <c r="D2793">
        <v>516</v>
      </c>
      <c r="E2793" t="s">
        <v>312</v>
      </c>
      <c r="F2793" t="s">
        <v>0</v>
      </c>
      <c r="G2793" t="s">
        <v>3026</v>
      </c>
      <c r="H2793">
        <v>2.0270000000000001</v>
      </c>
      <c r="I2793">
        <v>36.520000000000003</v>
      </c>
      <c r="J2793">
        <v>69</v>
      </c>
    </row>
    <row r="2794" spans="1:10" x14ac:dyDescent="0.35">
      <c r="A2794" t="s">
        <v>15990</v>
      </c>
      <c r="B2794">
        <v>153</v>
      </c>
      <c r="C2794">
        <v>787</v>
      </c>
      <c r="D2794">
        <v>516</v>
      </c>
      <c r="E2794" t="s">
        <v>328</v>
      </c>
      <c r="F2794" t="s">
        <v>0</v>
      </c>
      <c r="G2794" t="s">
        <v>15991</v>
      </c>
      <c r="H2794">
        <v>2.7010000000000001</v>
      </c>
      <c r="I2794">
        <v>46.2</v>
      </c>
      <c r="J2794">
        <v>28</v>
      </c>
    </row>
    <row r="2795" spans="1:10" x14ac:dyDescent="0.35">
      <c r="A2795" t="s">
        <v>2019</v>
      </c>
      <c r="B2795">
        <v>176</v>
      </c>
      <c r="C2795">
        <v>786</v>
      </c>
      <c r="D2795">
        <v>518</v>
      </c>
      <c r="E2795" t="s">
        <v>334</v>
      </c>
      <c r="F2795" t="s">
        <v>0</v>
      </c>
      <c r="G2795" t="s">
        <v>2019</v>
      </c>
      <c r="H2795">
        <v>2.2639999999999998</v>
      </c>
      <c r="I2795">
        <v>17.309999999999999</v>
      </c>
      <c r="J2795">
        <v>175</v>
      </c>
    </row>
    <row r="2796" spans="1:10" x14ac:dyDescent="0.35">
      <c r="A2796" t="s">
        <v>15992</v>
      </c>
      <c r="B2796">
        <v>242</v>
      </c>
      <c r="C2796">
        <v>785</v>
      </c>
      <c r="D2796">
        <v>519</v>
      </c>
      <c r="E2796" t="s">
        <v>328</v>
      </c>
      <c r="F2796" t="s">
        <v>0</v>
      </c>
      <c r="G2796" t="s">
        <v>15993</v>
      </c>
      <c r="H2796">
        <v>2.0110000000000001</v>
      </c>
      <c r="I2796">
        <v>51.06</v>
      </c>
      <c r="J2796">
        <v>68</v>
      </c>
    </row>
    <row r="2797" spans="1:10" x14ac:dyDescent="0.35">
      <c r="A2797" t="s">
        <v>15994</v>
      </c>
      <c r="B2797">
        <v>229</v>
      </c>
      <c r="C2797">
        <v>779</v>
      </c>
      <c r="D2797">
        <v>520</v>
      </c>
      <c r="E2797" t="s">
        <v>328</v>
      </c>
      <c r="F2797" t="s">
        <v>0</v>
      </c>
      <c r="G2797" t="s">
        <v>15995</v>
      </c>
      <c r="H2797">
        <v>1.81</v>
      </c>
      <c r="I2797">
        <v>32.79</v>
      </c>
      <c r="J2797">
        <v>18</v>
      </c>
    </row>
    <row r="2798" spans="1:10" x14ac:dyDescent="0.35">
      <c r="A2798" t="s">
        <v>15996</v>
      </c>
      <c r="B2798">
        <v>145</v>
      </c>
      <c r="C2798">
        <v>779</v>
      </c>
      <c r="D2798">
        <v>520</v>
      </c>
      <c r="E2798" t="s">
        <v>319</v>
      </c>
      <c r="F2798" t="s">
        <v>0</v>
      </c>
      <c r="G2798" t="s">
        <v>15997</v>
      </c>
      <c r="H2798">
        <v>2.7320000000000002</v>
      </c>
      <c r="I2798">
        <v>83.33</v>
      </c>
      <c r="J2798">
        <v>29</v>
      </c>
    </row>
    <row r="2799" spans="1:10" x14ac:dyDescent="0.35">
      <c r="A2799" t="s">
        <v>15998</v>
      </c>
      <c r="B2799">
        <v>205</v>
      </c>
      <c r="C2799">
        <v>777</v>
      </c>
      <c r="D2799">
        <v>522</v>
      </c>
      <c r="E2799" t="s">
        <v>319</v>
      </c>
      <c r="F2799" t="s">
        <v>0</v>
      </c>
      <c r="G2799" t="s">
        <v>15999</v>
      </c>
      <c r="H2799">
        <v>3.6080000000000001</v>
      </c>
      <c r="I2799">
        <v>76.52</v>
      </c>
      <c r="J2799">
        <v>91</v>
      </c>
    </row>
    <row r="2800" spans="1:10" x14ac:dyDescent="0.35">
      <c r="A2800" t="s">
        <v>16000</v>
      </c>
      <c r="B2800">
        <v>194</v>
      </c>
      <c r="C2800">
        <v>776</v>
      </c>
      <c r="D2800">
        <v>523</v>
      </c>
      <c r="E2800" t="s">
        <v>312</v>
      </c>
      <c r="F2800" t="s">
        <v>0</v>
      </c>
      <c r="G2800" t="s">
        <v>2801</v>
      </c>
      <c r="H2800">
        <v>2.3069999999999999</v>
      </c>
      <c r="I2800">
        <v>41.76</v>
      </c>
      <c r="J2800">
        <v>88</v>
      </c>
    </row>
    <row r="2801" spans="1:10" x14ac:dyDescent="0.35">
      <c r="A2801" t="s">
        <v>16001</v>
      </c>
      <c r="B2801">
        <v>154</v>
      </c>
      <c r="C2801">
        <v>774</v>
      </c>
      <c r="D2801">
        <v>524</v>
      </c>
      <c r="E2801" t="s">
        <v>312</v>
      </c>
      <c r="F2801" t="s">
        <v>0</v>
      </c>
      <c r="G2801" t="s">
        <v>2302</v>
      </c>
      <c r="H2801">
        <v>2.7679999999999998</v>
      </c>
      <c r="I2801">
        <v>40.770000000000003</v>
      </c>
      <c r="J2801">
        <v>31</v>
      </c>
    </row>
    <row r="2802" spans="1:10" x14ac:dyDescent="0.35">
      <c r="A2802" t="s">
        <v>16002</v>
      </c>
      <c r="B2802">
        <v>157</v>
      </c>
      <c r="C2802">
        <v>772</v>
      </c>
      <c r="D2802">
        <v>525</v>
      </c>
      <c r="E2802" t="s">
        <v>312</v>
      </c>
      <c r="F2802" t="s">
        <v>0</v>
      </c>
      <c r="G2802" t="s">
        <v>1878</v>
      </c>
      <c r="H2802">
        <v>2.6040000000000001</v>
      </c>
      <c r="I2802">
        <v>25.07</v>
      </c>
      <c r="J2802">
        <v>22</v>
      </c>
    </row>
    <row r="2803" spans="1:10" x14ac:dyDescent="0.35">
      <c r="A2803" t="s">
        <v>16003</v>
      </c>
      <c r="B2803">
        <v>50</v>
      </c>
      <c r="C2803">
        <v>770</v>
      </c>
      <c r="D2803">
        <v>526</v>
      </c>
      <c r="E2803" t="s">
        <v>319</v>
      </c>
      <c r="F2803" t="s">
        <v>0</v>
      </c>
      <c r="G2803" t="s">
        <v>3410</v>
      </c>
      <c r="H2803">
        <v>8.2089999999999996</v>
      </c>
      <c r="I2803">
        <v>97.93</v>
      </c>
      <c r="J2803">
        <v>10</v>
      </c>
    </row>
    <row r="2804" spans="1:10" x14ac:dyDescent="0.35">
      <c r="A2804" t="s">
        <v>16004</v>
      </c>
      <c r="B2804">
        <v>429</v>
      </c>
      <c r="C2804">
        <v>769</v>
      </c>
      <c r="D2804">
        <v>527</v>
      </c>
      <c r="E2804" t="s">
        <v>312</v>
      </c>
      <c r="F2804" t="s">
        <v>0</v>
      </c>
      <c r="G2804" t="s">
        <v>2520</v>
      </c>
      <c r="H2804">
        <v>0.76500000000000001</v>
      </c>
      <c r="I2804">
        <v>33.58</v>
      </c>
      <c r="J2804">
        <v>94</v>
      </c>
    </row>
    <row r="2805" spans="1:10" x14ac:dyDescent="0.35">
      <c r="A2805" t="s">
        <v>16005</v>
      </c>
      <c r="B2805">
        <v>129</v>
      </c>
      <c r="C2805">
        <v>762</v>
      </c>
      <c r="D2805">
        <v>528</v>
      </c>
      <c r="E2805" t="s">
        <v>311</v>
      </c>
      <c r="F2805" t="s">
        <v>0</v>
      </c>
      <c r="G2805" t="s">
        <v>16006</v>
      </c>
      <c r="I2805" t="s">
        <v>311</v>
      </c>
      <c r="J2805">
        <v>16</v>
      </c>
    </row>
    <row r="2806" spans="1:10" x14ac:dyDescent="0.35">
      <c r="A2806" t="s">
        <v>16007</v>
      </c>
      <c r="B2806">
        <v>148</v>
      </c>
      <c r="C2806">
        <v>758</v>
      </c>
      <c r="D2806">
        <v>529</v>
      </c>
      <c r="E2806" t="s">
        <v>312</v>
      </c>
      <c r="F2806" t="s">
        <v>0</v>
      </c>
      <c r="G2806" t="s">
        <v>1803</v>
      </c>
      <c r="H2806">
        <v>2.2959999999999998</v>
      </c>
      <c r="I2806">
        <v>30.9</v>
      </c>
      <c r="J2806">
        <v>10</v>
      </c>
    </row>
    <row r="2807" spans="1:10" x14ac:dyDescent="0.35">
      <c r="A2807" t="s">
        <v>16008</v>
      </c>
      <c r="B2807">
        <v>244</v>
      </c>
      <c r="C2807">
        <v>754</v>
      </c>
      <c r="D2807">
        <v>530</v>
      </c>
      <c r="E2807" t="s">
        <v>328</v>
      </c>
      <c r="F2807" t="s">
        <v>0</v>
      </c>
      <c r="G2807" t="s">
        <v>2012</v>
      </c>
      <c r="H2807">
        <v>1.534</v>
      </c>
      <c r="I2807">
        <v>51.39</v>
      </c>
      <c r="J2807">
        <v>167</v>
      </c>
    </row>
    <row r="2808" spans="1:10" x14ac:dyDescent="0.35">
      <c r="A2808" t="s">
        <v>16009</v>
      </c>
      <c r="B2808">
        <v>105</v>
      </c>
      <c r="C2808">
        <v>754</v>
      </c>
      <c r="D2808">
        <v>530</v>
      </c>
      <c r="E2808" t="s">
        <v>328</v>
      </c>
      <c r="F2808" t="s">
        <v>0</v>
      </c>
      <c r="G2808" t="s">
        <v>16010</v>
      </c>
      <c r="H2808">
        <v>3.681</v>
      </c>
      <c r="I2808">
        <v>55.18</v>
      </c>
      <c r="J2808">
        <v>16</v>
      </c>
    </row>
    <row r="2809" spans="1:10" x14ac:dyDescent="0.35">
      <c r="A2809" t="s">
        <v>16011</v>
      </c>
      <c r="B2809">
        <v>101</v>
      </c>
      <c r="C2809">
        <v>751</v>
      </c>
      <c r="D2809">
        <v>532</v>
      </c>
      <c r="E2809" t="s">
        <v>311</v>
      </c>
      <c r="F2809" t="s">
        <v>0</v>
      </c>
      <c r="G2809" t="s">
        <v>16012</v>
      </c>
      <c r="I2809" t="s">
        <v>311</v>
      </c>
      <c r="J2809">
        <v>28</v>
      </c>
    </row>
    <row r="2810" spans="1:10" x14ac:dyDescent="0.35">
      <c r="A2810" t="s">
        <v>16013</v>
      </c>
      <c r="B2810">
        <v>172</v>
      </c>
      <c r="C2810">
        <v>749</v>
      </c>
      <c r="D2810">
        <v>533</v>
      </c>
      <c r="E2810" t="s">
        <v>312</v>
      </c>
      <c r="F2810" t="s">
        <v>0</v>
      </c>
      <c r="G2810" t="s">
        <v>16014</v>
      </c>
      <c r="H2810">
        <v>2.42</v>
      </c>
      <c r="I2810">
        <v>42.86</v>
      </c>
      <c r="J2810">
        <v>23</v>
      </c>
    </row>
    <row r="2811" spans="1:10" x14ac:dyDescent="0.35">
      <c r="A2811" t="s">
        <v>16015</v>
      </c>
      <c r="B2811">
        <v>59</v>
      </c>
      <c r="C2811">
        <v>748</v>
      </c>
      <c r="D2811">
        <v>534</v>
      </c>
      <c r="E2811" t="s">
        <v>319</v>
      </c>
      <c r="F2811" t="s">
        <v>0</v>
      </c>
      <c r="G2811" t="s">
        <v>16016</v>
      </c>
      <c r="H2811">
        <v>6.5540000000000003</v>
      </c>
      <c r="I2811">
        <v>80.22</v>
      </c>
      <c r="J2811">
        <v>5</v>
      </c>
    </row>
    <row r="2812" spans="1:10" x14ac:dyDescent="0.35">
      <c r="A2812" t="s">
        <v>16017</v>
      </c>
      <c r="B2812">
        <v>235</v>
      </c>
      <c r="C2812">
        <v>744</v>
      </c>
      <c r="D2812">
        <v>535</v>
      </c>
      <c r="E2812" t="s">
        <v>312</v>
      </c>
      <c r="F2812" t="s">
        <v>0</v>
      </c>
      <c r="G2812" t="s">
        <v>16018</v>
      </c>
      <c r="H2812">
        <v>1.44</v>
      </c>
      <c r="I2812">
        <v>26.81</v>
      </c>
      <c r="J2812">
        <v>64</v>
      </c>
    </row>
    <row r="2813" spans="1:10" x14ac:dyDescent="0.35">
      <c r="A2813" t="s">
        <v>16019</v>
      </c>
      <c r="B2813">
        <v>145</v>
      </c>
      <c r="C2813">
        <v>741</v>
      </c>
      <c r="D2813">
        <v>536</v>
      </c>
      <c r="E2813" t="s">
        <v>319</v>
      </c>
      <c r="F2813" t="s">
        <v>0</v>
      </c>
      <c r="G2813" t="s">
        <v>8284</v>
      </c>
      <c r="H2813">
        <v>3.403</v>
      </c>
      <c r="I2813">
        <v>80.760000000000005</v>
      </c>
      <c r="J2813">
        <v>57</v>
      </c>
    </row>
    <row r="2814" spans="1:10" x14ac:dyDescent="0.35">
      <c r="A2814" t="s">
        <v>16020</v>
      </c>
      <c r="B2814">
        <v>212</v>
      </c>
      <c r="C2814">
        <v>739</v>
      </c>
      <c r="D2814">
        <v>537</v>
      </c>
      <c r="E2814" t="s">
        <v>328</v>
      </c>
      <c r="F2814" t="s">
        <v>0</v>
      </c>
      <c r="G2814" t="s">
        <v>2012</v>
      </c>
      <c r="H2814">
        <v>1.9179999999999999</v>
      </c>
      <c r="I2814">
        <v>59.72</v>
      </c>
      <c r="J2814">
        <v>20</v>
      </c>
    </row>
    <row r="2815" spans="1:10" x14ac:dyDescent="0.35">
      <c r="A2815" t="s">
        <v>16021</v>
      </c>
      <c r="B2815">
        <v>146</v>
      </c>
      <c r="C2815">
        <v>739</v>
      </c>
      <c r="D2815">
        <v>537</v>
      </c>
      <c r="E2815" t="s">
        <v>312</v>
      </c>
      <c r="F2815" t="s">
        <v>0</v>
      </c>
      <c r="G2815" t="s">
        <v>1845</v>
      </c>
      <c r="H2815">
        <v>2.75</v>
      </c>
      <c r="I2815">
        <v>28.06</v>
      </c>
      <c r="J2815">
        <v>32</v>
      </c>
    </row>
    <row r="2816" spans="1:10" x14ac:dyDescent="0.35">
      <c r="A2816" t="s">
        <v>16022</v>
      </c>
      <c r="B2816">
        <v>102</v>
      </c>
      <c r="C2816">
        <v>735</v>
      </c>
      <c r="D2816">
        <v>539</v>
      </c>
      <c r="E2816" t="s">
        <v>312</v>
      </c>
      <c r="F2816" t="s">
        <v>0</v>
      </c>
      <c r="G2816" t="s">
        <v>3042</v>
      </c>
      <c r="H2816">
        <v>3.52</v>
      </c>
      <c r="I2816">
        <v>46.81</v>
      </c>
      <c r="J2816">
        <v>21</v>
      </c>
    </row>
    <row r="2817" spans="1:10" x14ac:dyDescent="0.35">
      <c r="A2817" t="s">
        <v>16023</v>
      </c>
      <c r="B2817">
        <v>131</v>
      </c>
      <c r="C2817">
        <v>734</v>
      </c>
      <c r="D2817">
        <v>540</v>
      </c>
      <c r="E2817" t="s">
        <v>312</v>
      </c>
      <c r="F2817" t="s">
        <v>0</v>
      </c>
      <c r="G2817" t="s">
        <v>1973</v>
      </c>
      <c r="H2817">
        <v>2.92</v>
      </c>
      <c r="I2817">
        <v>41.07</v>
      </c>
      <c r="J2817">
        <v>3</v>
      </c>
    </row>
    <row r="2818" spans="1:10" x14ac:dyDescent="0.35">
      <c r="A2818" t="s">
        <v>16024</v>
      </c>
      <c r="B2818">
        <v>46</v>
      </c>
      <c r="C2818">
        <v>733</v>
      </c>
      <c r="D2818">
        <v>541</v>
      </c>
      <c r="E2818" t="s">
        <v>319</v>
      </c>
      <c r="F2818" t="s">
        <v>0</v>
      </c>
      <c r="G2818" t="s">
        <v>4347</v>
      </c>
      <c r="H2818">
        <v>8.0440000000000005</v>
      </c>
      <c r="I2818">
        <v>99.47</v>
      </c>
      <c r="J2818">
        <v>15</v>
      </c>
    </row>
    <row r="2819" spans="1:10" x14ac:dyDescent="0.35">
      <c r="A2819" t="s">
        <v>16025</v>
      </c>
      <c r="B2819">
        <v>356</v>
      </c>
      <c r="C2819">
        <v>732</v>
      </c>
      <c r="D2819">
        <v>542</v>
      </c>
      <c r="E2819" t="s">
        <v>312</v>
      </c>
      <c r="F2819" t="s">
        <v>0</v>
      </c>
      <c r="G2819" t="s">
        <v>2520</v>
      </c>
      <c r="H2819">
        <v>0.81</v>
      </c>
      <c r="I2819">
        <v>37.5</v>
      </c>
      <c r="J2819">
        <v>68</v>
      </c>
    </row>
    <row r="2820" spans="1:10" x14ac:dyDescent="0.35">
      <c r="A2820" t="s">
        <v>16026</v>
      </c>
      <c r="B2820">
        <v>113</v>
      </c>
      <c r="C2820">
        <v>729</v>
      </c>
      <c r="D2820">
        <v>543</v>
      </c>
      <c r="E2820" t="s">
        <v>311</v>
      </c>
      <c r="F2820" t="s">
        <v>0</v>
      </c>
      <c r="G2820" t="s">
        <v>2784</v>
      </c>
      <c r="I2820" t="s">
        <v>311</v>
      </c>
      <c r="J2820">
        <v>113</v>
      </c>
    </row>
    <row r="2821" spans="1:10" x14ac:dyDescent="0.35">
      <c r="A2821" t="s">
        <v>16027</v>
      </c>
      <c r="B2821">
        <v>131</v>
      </c>
      <c r="C2821">
        <v>729</v>
      </c>
      <c r="D2821">
        <v>543</v>
      </c>
      <c r="E2821" t="s">
        <v>328</v>
      </c>
      <c r="F2821" t="s">
        <v>0</v>
      </c>
      <c r="G2821" t="s">
        <v>2838</v>
      </c>
      <c r="H2821">
        <v>3.331</v>
      </c>
      <c r="I2821">
        <v>55.75</v>
      </c>
      <c r="J2821">
        <v>54</v>
      </c>
    </row>
    <row r="2822" spans="1:10" x14ac:dyDescent="0.35">
      <c r="A2822" t="s">
        <v>16028</v>
      </c>
      <c r="B2822">
        <v>260</v>
      </c>
      <c r="C2822">
        <v>726</v>
      </c>
      <c r="D2822">
        <v>545</v>
      </c>
      <c r="E2822" t="s">
        <v>334</v>
      </c>
      <c r="F2822" t="s">
        <v>0</v>
      </c>
      <c r="G2822" t="s">
        <v>16029</v>
      </c>
      <c r="H2822">
        <v>1.4119999999999999</v>
      </c>
      <c r="I2822">
        <v>16.8</v>
      </c>
      <c r="J2822">
        <v>10</v>
      </c>
    </row>
    <row r="2823" spans="1:10" x14ac:dyDescent="0.35">
      <c r="A2823" t="s">
        <v>16030</v>
      </c>
      <c r="B2823">
        <v>216</v>
      </c>
      <c r="C2823">
        <v>726</v>
      </c>
      <c r="D2823">
        <v>545</v>
      </c>
      <c r="E2823" t="s">
        <v>334</v>
      </c>
      <c r="F2823" t="s">
        <v>0</v>
      </c>
      <c r="G2823" t="s">
        <v>7299</v>
      </c>
      <c r="H2823">
        <v>1.8340000000000001</v>
      </c>
      <c r="I2823">
        <v>9.33</v>
      </c>
      <c r="J2823">
        <v>16</v>
      </c>
    </row>
    <row r="2824" spans="1:10" x14ac:dyDescent="0.35">
      <c r="A2824" t="s">
        <v>16031</v>
      </c>
      <c r="B2824">
        <v>163</v>
      </c>
      <c r="C2824">
        <v>719</v>
      </c>
      <c r="D2824">
        <v>547</v>
      </c>
      <c r="E2824" t="s">
        <v>328</v>
      </c>
      <c r="F2824" t="s">
        <v>0</v>
      </c>
      <c r="G2824" t="s">
        <v>16032</v>
      </c>
      <c r="H2824">
        <v>2.6150000000000002</v>
      </c>
      <c r="I2824">
        <v>38.049999999999997</v>
      </c>
      <c r="J2824">
        <v>43</v>
      </c>
    </row>
    <row r="2825" spans="1:10" x14ac:dyDescent="0.35">
      <c r="A2825" t="s">
        <v>16033</v>
      </c>
      <c r="B2825">
        <v>217</v>
      </c>
      <c r="C2825">
        <v>719</v>
      </c>
      <c r="D2825">
        <v>547</v>
      </c>
      <c r="E2825" t="s">
        <v>311</v>
      </c>
      <c r="F2825" t="s">
        <v>0</v>
      </c>
      <c r="G2825" t="s">
        <v>7560</v>
      </c>
      <c r="I2825" t="s">
        <v>311</v>
      </c>
      <c r="J2825">
        <v>45</v>
      </c>
    </row>
    <row r="2826" spans="1:10" x14ac:dyDescent="0.35">
      <c r="A2826" t="s">
        <v>16034</v>
      </c>
      <c r="B2826">
        <v>111</v>
      </c>
      <c r="C2826">
        <v>718</v>
      </c>
      <c r="D2826">
        <v>549</v>
      </c>
      <c r="E2826" t="s">
        <v>319</v>
      </c>
      <c r="F2826" t="s">
        <v>0</v>
      </c>
      <c r="G2826" t="s">
        <v>16035</v>
      </c>
      <c r="H2826">
        <v>3.879</v>
      </c>
      <c r="I2826">
        <v>62.62</v>
      </c>
      <c r="J2826">
        <v>47</v>
      </c>
    </row>
    <row r="2827" spans="1:10" x14ac:dyDescent="0.35">
      <c r="A2827" t="s">
        <v>16036</v>
      </c>
      <c r="B2827">
        <v>141</v>
      </c>
      <c r="C2827">
        <v>718</v>
      </c>
      <c r="D2827">
        <v>549</v>
      </c>
      <c r="E2827" t="s">
        <v>328</v>
      </c>
      <c r="F2827" t="s">
        <v>0</v>
      </c>
      <c r="G2827" t="s">
        <v>2675</v>
      </c>
      <c r="H2827">
        <v>2.4710000000000001</v>
      </c>
      <c r="I2827">
        <v>63.89</v>
      </c>
      <c r="J2827">
        <v>141</v>
      </c>
    </row>
    <row r="2828" spans="1:10" x14ac:dyDescent="0.35">
      <c r="A2828" t="s">
        <v>16037</v>
      </c>
      <c r="B2828">
        <v>100</v>
      </c>
      <c r="C2828">
        <v>718</v>
      </c>
      <c r="D2828">
        <v>549</v>
      </c>
      <c r="E2828" t="s">
        <v>311</v>
      </c>
      <c r="F2828" t="s">
        <v>0</v>
      </c>
      <c r="G2828" t="s">
        <v>3375</v>
      </c>
      <c r="I2828" t="s">
        <v>311</v>
      </c>
      <c r="J2828">
        <v>46</v>
      </c>
    </row>
    <row r="2829" spans="1:10" x14ac:dyDescent="0.35">
      <c r="A2829" t="s">
        <v>16038</v>
      </c>
      <c r="B2829">
        <v>84</v>
      </c>
      <c r="C2829">
        <v>714</v>
      </c>
      <c r="D2829">
        <v>552</v>
      </c>
      <c r="E2829" t="s">
        <v>319</v>
      </c>
      <c r="F2829" t="s">
        <v>0</v>
      </c>
      <c r="G2829" t="s">
        <v>2257</v>
      </c>
      <c r="H2829">
        <v>5.15</v>
      </c>
      <c r="I2829">
        <v>82.14</v>
      </c>
      <c r="J2829">
        <v>24</v>
      </c>
    </row>
    <row r="2830" spans="1:10" x14ac:dyDescent="0.35">
      <c r="A2830" t="s">
        <v>16039</v>
      </c>
      <c r="B2830">
        <v>131</v>
      </c>
      <c r="C2830">
        <v>713</v>
      </c>
      <c r="D2830">
        <v>553</v>
      </c>
      <c r="E2830" t="s">
        <v>312</v>
      </c>
      <c r="F2830" t="s">
        <v>0</v>
      </c>
      <c r="G2830" t="s">
        <v>1693</v>
      </c>
      <c r="H2830">
        <v>3.0569999999999999</v>
      </c>
      <c r="I2830">
        <v>38.17</v>
      </c>
      <c r="J2830">
        <v>3</v>
      </c>
    </row>
    <row r="2831" spans="1:10" x14ac:dyDescent="0.35">
      <c r="A2831" t="s">
        <v>16040</v>
      </c>
      <c r="B2831">
        <v>176</v>
      </c>
      <c r="C2831">
        <v>709</v>
      </c>
      <c r="D2831">
        <v>554</v>
      </c>
      <c r="E2831" t="s">
        <v>328</v>
      </c>
      <c r="F2831" t="s">
        <v>0</v>
      </c>
      <c r="G2831" t="s">
        <v>16041</v>
      </c>
      <c r="H2831">
        <v>1.82</v>
      </c>
      <c r="I2831">
        <v>40.46</v>
      </c>
      <c r="J2831">
        <v>41</v>
      </c>
    </row>
    <row r="2832" spans="1:10" x14ac:dyDescent="0.35">
      <c r="A2832" t="s">
        <v>16042</v>
      </c>
      <c r="B2832">
        <v>185</v>
      </c>
      <c r="C2832">
        <v>707</v>
      </c>
      <c r="D2832">
        <v>555</v>
      </c>
      <c r="E2832" t="s">
        <v>312</v>
      </c>
      <c r="F2832" t="s">
        <v>0</v>
      </c>
      <c r="G2832" t="s">
        <v>2053</v>
      </c>
      <c r="H2832">
        <v>2.0270000000000001</v>
      </c>
      <c r="I2832">
        <v>48.94</v>
      </c>
      <c r="J2832">
        <v>51</v>
      </c>
    </row>
    <row r="2833" spans="1:10" x14ac:dyDescent="0.35">
      <c r="A2833" t="s">
        <v>16043</v>
      </c>
      <c r="B2833">
        <v>243</v>
      </c>
      <c r="C2833">
        <v>703</v>
      </c>
      <c r="D2833">
        <v>556</v>
      </c>
      <c r="E2833" t="s">
        <v>334</v>
      </c>
      <c r="F2833" t="s">
        <v>0</v>
      </c>
      <c r="G2833" t="s">
        <v>3070</v>
      </c>
      <c r="H2833">
        <v>1.472</v>
      </c>
      <c r="I2833">
        <v>12.74</v>
      </c>
      <c r="J2833">
        <v>18</v>
      </c>
    </row>
    <row r="2834" spans="1:10" x14ac:dyDescent="0.35">
      <c r="A2834" t="s">
        <v>16044</v>
      </c>
      <c r="B2834">
        <v>215</v>
      </c>
      <c r="C2834">
        <v>701</v>
      </c>
      <c r="D2834">
        <v>557</v>
      </c>
      <c r="E2834" t="s">
        <v>328</v>
      </c>
      <c r="F2834" t="s">
        <v>0</v>
      </c>
      <c r="G2834" t="s">
        <v>7781</v>
      </c>
      <c r="H2834">
        <v>2.492</v>
      </c>
      <c r="I2834">
        <v>64.489999999999995</v>
      </c>
      <c r="J2834">
        <v>75</v>
      </c>
    </row>
    <row r="2835" spans="1:10" x14ac:dyDescent="0.35">
      <c r="A2835" t="s">
        <v>16045</v>
      </c>
      <c r="B2835">
        <v>147</v>
      </c>
      <c r="C2835">
        <v>700</v>
      </c>
      <c r="D2835">
        <v>558</v>
      </c>
      <c r="E2835" t="s">
        <v>312</v>
      </c>
      <c r="F2835" t="s">
        <v>0</v>
      </c>
      <c r="G2835" t="s">
        <v>2302</v>
      </c>
      <c r="H2835">
        <v>2.4119999999999999</v>
      </c>
      <c r="I2835">
        <v>26.92</v>
      </c>
      <c r="J2835">
        <v>44</v>
      </c>
    </row>
    <row r="2836" spans="1:10" x14ac:dyDescent="0.35">
      <c r="A2836" t="s">
        <v>16046</v>
      </c>
      <c r="B2836">
        <v>144</v>
      </c>
      <c r="C2836">
        <v>700</v>
      </c>
      <c r="D2836">
        <v>558</v>
      </c>
      <c r="E2836" t="s">
        <v>312</v>
      </c>
      <c r="F2836" t="s">
        <v>0</v>
      </c>
      <c r="G2836" t="s">
        <v>2302</v>
      </c>
      <c r="H2836">
        <v>2.5259999999999998</v>
      </c>
      <c r="I2836">
        <v>30</v>
      </c>
      <c r="J2836">
        <v>41</v>
      </c>
    </row>
    <row r="2837" spans="1:10" x14ac:dyDescent="0.35">
      <c r="A2837" t="s">
        <v>16047</v>
      </c>
      <c r="B2837">
        <v>161</v>
      </c>
      <c r="C2837">
        <v>699</v>
      </c>
      <c r="D2837">
        <v>560</v>
      </c>
      <c r="E2837" t="s">
        <v>311</v>
      </c>
      <c r="F2837" t="s">
        <v>0</v>
      </c>
      <c r="G2837" t="s">
        <v>2131</v>
      </c>
      <c r="I2837" t="s">
        <v>311</v>
      </c>
      <c r="J2837">
        <v>29</v>
      </c>
    </row>
    <row r="2838" spans="1:10" x14ac:dyDescent="0.35">
      <c r="A2838" t="s">
        <v>16048</v>
      </c>
      <c r="B2838">
        <v>193</v>
      </c>
      <c r="C2838">
        <v>699</v>
      </c>
      <c r="D2838">
        <v>560</v>
      </c>
      <c r="E2838" t="s">
        <v>312</v>
      </c>
      <c r="F2838" t="s">
        <v>0</v>
      </c>
      <c r="G2838" t="s">
        <v>2804</v>
      </c>
      <c r="H2838">
        <v>1.8380000000000001</v>
      </c>
      <c r="I2838">
        <v>22.26</v>
      </c>
      <c r="J2838">
        <v>5</v>
      </c>
    </row>
    <row r="2839" spans="1:10" x14ac:dyDescent="0.35">
      <c r="A2839" t="s">
        <v>16049</v>
      </c>
      <c r="B2839">
        <v>43</v>
      </c>
      <c r="C2839">
        <v>696</v>
      </c>
      <c r="D2839">
        <v>562</v>
      </c>
      <c r="E2839" t="s">
        <v>319</v>
      </c>
      <c r="F2839" t="s">
        <v>0</v>
      </c>
      <c r="G2839" t="s">
        <v>16050</v>
      </c>
      <c r="H2839">
        <v>8.6059999999999999</v>
      </c>
      <c r="I2839">
        <v>95.23</v>
      </c>
      <c r="J2839">
        <v>43</v>
      </c>
    </row>
    <row r="2840" spans="1:10" x14ac:dyDescent="0.35">
      <c r="A2840" t="s">
        <v>16051</v>
      </c>
      <c r="B2840">
        <v>85</v>
      </c>
      <c r="C2840">
        <v>693</v>
      </c>
      <c r="D2840">
        <v>563</v>
      </c>
      <c r="E2840" t="s">
        <v>328</v>
      </c>
      <c r="F2840" t="s">
        <v>0</v>
      </c>
      <c r="G2840" t="s">
        <v>2962</v>
      </c>
      <c r="H2840">
        <v>3.9279999999999999</v>
      </c>
      <c r="I2840">
        <v>64.23</v>
      </c>
      <c r="J2840">
        <v>46</v>
      </c>
    </row>
    <row r="2841" spans="1:10" x14ac:dyDescent="0.35">
      <c r="A2841" t="s">
        <v>16052</v>
      </c>
      <c r="B2841">
        <v>136</v>
      </c>
      <c r="C2841">
        <v>693</v>
      </c>
      <c r="D2841">
        <v>563</v>
      </c>
      <c r="E2841" t="s">
        <v>328</v>
      </c>
      <c r="F2841" t="s">
        <v>0</v>
      </c>
      <c r="G2841" t="s">
        <v>15451</v>
      </c>
      <c r="H2841">
        <v>2.73</v>
      </c>
      <c r="I2841">
        <v>51.9</v>
      </c>
      <c r="J2841">
        <v>37</v>
      </c>
    </row>
    <row r="2842" spans="1:10" x14ac:dyDescent="0.35">
      <c r="A2842" t="s">
        <v>16053</v>
      </c>
      <c r="B2842">
        <v>123</v>
      </c>
      <c r="C2842">
        <v>689</v>
      </c>
      <c r="D2842">
        <v>565</v>
      </c>
      <c r="E2842" t="s">
        <v>319</v>
      </c>
      <c r="F2842" t="s">
        <v>0</v>
      </c>
      <c r="G2842" t="s">
        <v>16054</v>
      </c>
      <c r="H2842">
        <v>3.7349999999999999</v>
      </c>
      <c r="I2842">
        <v>70.95</v>
      </c>
      <c r="J2842">
        <v>123</v>
      </c>
    </row>
    <row r="2843" spans="1:10" x14ac:dyDescent="0.35">
      <c r="A2843" t="s">
        <v>16055</v>
      </c>
      <c r="B2843">
        <v>306</v>
      </c>
      <c r="C2843">
        <v>688</v>
      </c>
      <c r="D2843">
        <v>566</v>
      </c>
      <c r="E2843" t="s">
        <v>334</v>
      </c>
      <c r="F2843" t="s">
        <v>0</v>
      </c>
      <c r="G2843" t="s">
        <v>2550</v>
      </c>
      <c r="H2843">
        <v>1.1259999999999999</v>
      </c>
      <c r="I2843">
        <v>25</v>
      </c>
      <c r="J2843">
        <v>36</v>
      </c>
    </row>
    <row r="2844" spans="1:10" x14ac:dyDescent="0.35">
      <c r="A2844" t="s">
        <v>16056</v>
      </c>
      <c r="B2844">
        <v>206</v>
      </c>
      <c r="C2844">
        <v>687</v>
      </c>
      <c r="D2844">
        <v>567</v>
      </c>
      <c r="E2844" t="s">
        <v>312</v>
      </c>
      <c r="F2844" t="s">
        <v>0</v>
      </c>
      <c r="G2844" t="s">
        <v>3956</v>
      </c>
      <c r="H2844">
        <v>1.708</v>
      </c>
      <c r="I2844">
        <v>31.16</v>
      </c>
      <c r="J2844">
        <v>40</v>
      </c>
    </row>
    <row r="2845" spans="1:10" x14ac:dyDescent="0.35">
      <c r="A2845" t="s">
        <v>16057</v>
      </c>
      <c r="B2845">
        <v>191</v>
      </c>
      <c r="C2845">
        <v>685</v>
      </c>
      <c r="D2845">
        <v>568</v>
      </c>
      <c r="E2845" t="s">
        <v>328</v>
      </c>
      <c r="F2845" t="s">
        <v>0</v>
      </c>
      <c r="G2845" t="s">
        <v>16058</v>
      </c>
      <c r="H2845">
        <v>1.6850000000000001</v>
      </c>
      <c r="I2845">
        <v>70.930000000000007</v>
      </c>
      <c r="J2845">
        <v>56</v>
      </c>
    </row>
    <row r="2846" spans="1:10" x14ac:dyDescent="0.35">
      <c r="A2846" t="s">
        <v>16059</v>
      </c>
      <c r="B2846">
        <v>194</v>
      </c>
      <c r="C2846">
        <v>684</v>
      </c>
      <c r="D2846">
        <v>569</v>
      </c>
      <c r="E2846" t="s">
        <v>328</v>
      </c>
      <c r="F2846" t="s">
        <v>0</v>
      </c>
      <c r="G2846" t="s">
        <v>1817</v>
      </c>
      <c r="H2846">
        <v>1.9710000000000001</v>
      </c>
      <c r="I2846">
        <v>37.64</v>
      </c>
      <c r="J2846">
        <v>16</v>
      </c>
    </row>
    <row r="2847" spans="1:10" x14ac:dyDescent="0.35">
      <c r="A2847" t="s">
        <v>16060</v>
      </c>
      <c r="B2847">
        <v>169</v>
      </c>
      <c r="C2847">
        <v>683</v>
      </c>
      <c r="D2847">
        <v>570</v>
      </c>
      <c r="E2847" t="s">
        <v>312</v>
      </c>
      <c r="F2847" t="s">
        <v>0</v>
      </c>
      <c r="G2847" t="s">
        <v>3366</v>
      </c>
      <c r="H2847">
        <v>2.1019999999999999</v>
      </c>
      <c r="I2847">
        <v>27.39</v>
      </c>
      <c r="J2847">
        <v>58</v>
      </c>
    </row>
    <row r="2848" spans="1:10" x14ac:dyDescent="0.35">
      <c r="A2848" t="s">
        <v>16061</v>
      </c>
      <c r="B2848">
        <v>203</v>
      </c>
      <c r="C2848">
        <v>682</v>
      </c>
      <c r="D2848">
        <v>571</v>
      </c>
      <c r="E2848" t="s">
        <v>334</v>
      </c>
      <c r="F2848" t="s">
        <v>0</v>
      </c>
      <c r="G2848" t="s">
        <v>1815</v>
      </c>
      <c r="H2848">
        <v>2.0059999999999998</v>
      </c>
      <c r="I2848">
        <v>22.03</v>
      </c>
      <c r="J2848">
        <v>36</v>
      </c>
    </row>
    <row r="2849" spans="1:10" x14ac:dyDescent="0.35">
      <c r="A2849" t="s">
        <v>16062</v>
      </c>
      <c r="B2849">
        <v>103</v>
      </c>
      <c r="C2849">
        <v>679</v>
      </c>
      <c r="D2849">
        <v>572</v>
      </c>
      <c r="E2849" t="s">
        <v>319</v>
      </c>
      <c r="F2849" t="s">
        <v>0</v>
      </c>
      <c r="G2849" t="s">
        <v>16063</v>
      </c>
      <c r="H2849">
        <v>2.6139999999999999</v>
      </c>
      <c r="I2849">
        <v>56.03</v>
      </c>
      <c r="J2849">
        <v>3</v>
      </c>
    </row>
    <row r="2850" spans="1:10" x14ac:dyDescent="0.35">
      <c r="A2850" t="s">
        <v>16064</v>
      </c>
      <c r="B2850">
        <v>117</v>
      </c>
      <c r="C2850">
        <v>673</v>
      </c>
      <c r="D2850">
        <v>573</v>
      </c>
      <c r="E2850" t="s">
        <v>328</v>
      </c>
      <c r="F2850" t="s">
        <v>0</v>
      </c>
      <c r="G2850" t="s">
        <v>2235</v>
      </c>
      <c r="H2850">
        <v>2.8450000000000002</v>
      </c>
      <c r="I2850">
        <v>53.6</v>
      </c>
      <c r="J2850">
        <v>34</v>
      </c>
    </row>
    <row r="2851" spans="1:10" x14ac:dyDescent="0.35">
      <c r="A2851" t="s">
        <v>16065</v>
      </c>
      <c r="B2851">
        <v>96</v>
      </c>
      <c r="C2851">
        <v>670</v>
      </c>
      <c r="D2851">
        <v>574</v>
      </c>
      <c r="E2851" t="s">
        <v>319</v>
      </c>
      <c r="F2851" t="s">
        <v>0</v>
      </c>
      <c r="G2851" t="s">
        <v>16066</v>
      </c>
      <c r="H2851">
        <v>3.37</v>
      </c>
      <c r="I2851">
        <v>72.31</v>
      </c>
      <c r="J2851">
        <v>80</v>
      </c>
    </row>
    <row r="2852" spans="1:10" x14ac:dyDescent="0.35">
      <c r="A2852" t="s">
        <v>16067</v>
      </c>
      <c r="B2852">
        <v>293</v>
      </c>
      <c r="C2852">
        <v>667</v>
      </c>
      <c r="D2852">
        <v>575</v>
      </c>
      <c r="E2852" t="s">
        <v>334</v>
      </c>
      <c r="F2852" t="s">
        <v>0</v>
      </c>
      <c r="G2852" t="s">
        <v>2784</v>
      </c>
      <c r="H2852">
        <v>1.21</v>
      </c>
      <c r="I2852">
        <v>20.59</v>
      </c>
      <c r="J2852">
        <v>45</v>
      </c>
    </row>
    <row r="2853" spans="1:10" x14ac:dyDescent="0.35">
      <c r="A2853" t="s">
        <v>16068</v>
      </c>
      <c r="B2853">
        <v>257</v>
      </c>
      <c r="C2853">
        <v>666</v>
      </c>
      <c r="D2853">
        <v>576</v>
      </c>
      <c r="E2853" t="s">
        <v>311</v>
      </c>
      <c r="F2853" t="s">
        <v>0</v>
      </c>
      <c r="G2853" t="s">
        <v>1838</v>
      </c>
      <c r="I2853" t="s">
        <v>311</v>
      </c>
      <c r="J2853">
        <v>5</v>
      </c>
    </row>
    <row r="2854" spans="1:10" x14ac:dyDescent="0.35">
      <c r="A2854" t="s">
        <v>16069</v>
      </c>
      <c r="B2854">
        <v>265</v>
      </c>
      <c r="C2854">
        <v>665</v>
      </c>
      <c r="D2854">
        <v>577</v>
      </c>
      <c r="E2854" t="s">
        <v>334</v>
      </c>
      <c r="F2854" t="s">
        <v>0</v>
      </c>
      <c r="G2854" t="s">
        <v>1961</v>
      </c>
      <c r="H2854">
        <v>1.276</v>
      </c>
      <c r="I2854">
        <v>16.850000000000001</v>
      </c>
      <c r="J2854">
        <v>15</v>
      </c>
    </row>
    <row r="2855" spans="1:10" x14ac:dyDescent="0.35">
      <c r="A2855" t="s">
        <v>16070</v>
      </c>
      <c r="B2855">
        <v>138</v>
      </c>
      <c r="C2855">
        <v>664</v>
      </c>
      <c r="D2855">
        <v>578</v>
      </c>
      <c r="E2855" t="s">
        <v>312</v>
      </c>
      <c r="F2855" t="s">
        <v>0</v>
      </c>
      <c r="G2855" t="s">
        <v>3544</v>
      </c>
      <c r="H2855">
        <v>2.3809999999999998</v>
      </c>
      <c r="I2855">
        <v>32.83</v>
      </c>
      <c r="J2855">
        <v>7</v>
      </c>
    </row>
    <row r="2856" spans="1:10" x14ac:dyDescent="0.35">
      <c r="A2856" t="s">
        <v>16071</v>
      </c>
      <c r="B2856">
        <v>127</v>
      </c>
      <c r="C2856">
        <v>663</v>
      </c>
      <c r="D2856">
        <v>579</v>
      </c>
      <c r="E2856" t="s">
        <v>328</v>
      </c>
      <c r="F2856" t="s">
        <v>0</v>
      </c>
      <c r="G2856" t="s">
        <v>2933</v>
      </c>
      <c r="H2856">
        <v>2.532</v>
      </c>
      <c r="I2856">
        <v>41.6</v>
      </c>
      <c r="J2856">
        <v>8</v>
      </c>
    </row>
    <row r="2857" spans="1:10" x14ac:dyDescent="0.35">
      <c r="A2857" t="s">
        <v>16072</v>
      </c>
      <c r="B2857">
        <v>158</v>
      </c>
      <c r="C2857">
        <v>662</v>
      </c>
      <c r="D2857">
        <v>580</v>
      </c>
      <c r="E2857" t="s">
        <v>312</v>
      </c>
      <c r="F2857" t="s">
        <v>0</v>
      </c>
      <c r="G2857" t="s">
        <v>3410</v>
      </c>
      <c r="H2857">
        <v>1.762</v>
      </c>
      <c r="I2857">
        <v>25.27</v>
      </c>
      <c r="J2857">
        <v>34</v>
      </c>
    </row>
    <row r="2858" spans="1:10" x14ac:dyDescent="0.35">
      <c r="A2858" t="s">
        <v>16073</v>
      </c>
      <c r="B2858">
        <v>344</v>
      </c>
      <c r="C2858">
        <v>662</v>
      </c>
      <c r="D2858">
        <v>580</v>
      </c>
      <c r="E2858" t="s">
        <v>311</v>
      </c>
      <c r="F2858" t="s">
        <v>0</v>
      </c>
      <c r="G2858" t="s">
        <v>2202</v>
      </c>
      <c r="I2858" t="s">
        <v>311</v>
      </c>
      <c r="J2858">
        <v>22</v>
      </c>
    </row>
    <row r="2859" spans="1:10" x14ac:dyDescent="0.35">
      <c r="A2859" t="s">
        <v>16074</v>
      </c>
      <c r="B2859">
        <v>213</v>
      </c>
      <c r="C2859">
        <v>662</v>
      </c>
      <c r="D2859">
        <v>580</v>
      </c>
      <c r="E2859" t="s">
        <v>311</v>
      </c>
      <c r="F2859" t="s">
        <v>0</v>
      </c>
      <c r="G2859" t="s">
        <v>3026</v>
      </c>
      <c r="I2859" t="s">
        <v>311</v>
      </c>
      <c r="J2859">
        <v>23</v>
      </c>
    </row>
    <row r="2860" spans="1:10" x14ac:dyDescent="0.35">
      <c r="A2860" t="s">
        <v>16075</v>
      </c>
      <c r="B2860">
        <v>131</v>
      </c>
      <c r="C2860">
        <v>660</v>
      </c>
      <c r="D2860">
        <v>583</v>
      </c>
      <c r="E2860" t="s">
        <v>312</v>
      </c>
      <c r="F2860" t="s">
        <v>0</v>
      </c>
      <c r="G2860" t="s">
        <v>15584</v>
      </c>
      <c r="H2860">
        <v>2.3809999999999998</v>
      </c>
      <c r="I2860">
        <v>29.06</v>
      </c>
      <c r="J2860">
        <v>55</v>
      </c>
    </row>
    <row r="2861" spans="1:10" x14ac:dyDescent="0.35">
      <c r="A2861" t="s">
        <v>16076</v>
      </c>
      <c r="B2861">
        <v>164</v>
      </c>
      <c r="C2861">
        <v>660</v>
      </c>
      <c r="D2861">
        <v>583</v>
      </c>
      <c r="E2861" t="s">
        <v>312</v>
      </c>
      <c r="F2861" t="s">
        <v>0</v>
      </c>
      <c r="G2861" t="s">
        <v>15518</v>
      </c>
      <c r="H2861">
        <v>1.931</v>
      </c>
      <c r="I2861">
        <v>36.9</v>
      </c>
      <c r="J2861">
        <v>26</v>
      </c>
    </row>
    <row r="2862" spans="1:10" x14ac:dyDescent="0.35">
      <c r="A2862" t="s">
        <v>16077</v>
      </c>
      <c r="B2862">
        <v>181</v>
      </c>
      <c r="C2862">
        <v>660</v>
      </c>
      <c r="D2862">
        <v>583</v>
      </c>
      <c r="E2862" t="s">
        <v>334</v>
      </c>
      <c r="F2862" t="s">
        <v>0</v>
      </c>
      <c r="G2862" t="s">
        <v>16078</v>
      </c>
      <c r="H2862">
        <v>1.7010000000000001</v>
      </c>
      <c r="I2862">
        <v>16.98</v>
      </c>
      <c r="J2862">
        <v>67</v>
      </c>
    </row>
    <row r="2863" spans="1:10" x14ac:dyDescent="0.35">
      <c r="A2863" t="s">
        <v>16079</v>
      </c>
      <c r="B2863">
        <v>121</v>
      </c>
      <c r="C2863">
        <v>656</v>
      </c>
      <c r="D2863">
        <v>586</v>
      </c>
      <c r="E2863" t="s">
        <v>328</v>
      </c>
      <c r="F2863" t="s">
        <v>0</v>
      </c>
      <c r="G2863" t="s">
        <v>8749</v>
      </c>
      <c r="H2863">
        <v>2.9510000000000001</v>
      </c>
      <c r="I2863">
        <v>60.2</v>
      </c>
      <c r="J2863">
        <v>41</v>
      </c>
    </row>
    <row r="2864" spans="1:10" x14ac:dyDescent="0.35">
      <c r="A2864" t="s">
        <v>16080</v>
      </c>
      <c r="B2864">
        <v>129</v>
      </c>
      <c r="C2864">
        <v>653</v>
      </c>
      <c r="D2864">
        <v>587</v>
      </c>
      <c r="E2864" t="s">
        <v>328</v>
      </c>
      <c r="F2864" t="s">
        <v>0</v>
      </c>
      <c r="G2864" t="s">
        <v>16081</v>
      </c>
      <c r="H2864">
        <v>2.5739999999999998</v>
      </c>
      <c r="I2864">
        <v>34.369999999999997</v>
      </c>
      <c r="J2864">
        <v>61</v>
      </c>
    </row>
    <row r="2865" spans="1:10" x14ac:dyDescent="0.35">
      <c r="A2865" t="s">
        <v>16082</v>
      </c>
      <c r="B2865">
        <v>76</v>
      </c>
      <c r="C2865">
        <v>652</v>
      </c>
      <c r="D2865">
        <v>588</v>
      </c>
      <c r="E2865" t="s">
        <v>328</v>
      </c>
      <c r="F2865" t="s">
        <v>0</v>
      </c>
      <c r="G2865" t="s">
        <v>1836</v>
      </c>
      <c r="H2865">
        <v>5.0780000000000003</v>
      </c>
      <c r="I2865">
        <v>53.73</v>
      </c>
      <c r="J2865">
        <v>16</v>
      </c>
    </row>
    <row r="2866" spans="1:10" x14ac:dyDescent="0.35">
      <c r="A2866" t="s">
        <v>16083</v>
      </c>
      <c r="B2866">
        <v>115</v>
      </c>
      <c r="C2866">
        <v>649</v>
      </c>
      <c r="D2866">
        <v>589</v>
      </c>
      <c r="E2866" t="s">
        <v>311</v>
      </c>
      <c r="F2866" t="s">
        <v>0</v>
      </c>
      <c r="G2866" t="s">
        <v>2760</v>
      </c>
      <c r="I2866" t="s">
        <v>311</v>
      </c>
      <c r="J2866">
        <v>44</v>
      </c>
    </row>
    <row r="2867" spans="1:10" x14ac:dyDescent="0.35">
      <c r="A2867" t="s">
        <v>16084</v>
      </c>
      <c r="B2867">
        <v>145</v>
      </c>
      <c r="C2867">
        <v>645</v>
      </c>
      <c r="D2867">
        <v>590</v>
      </c>
      <c r="E2867" t="s">
        <v>319</v>
      </c>
      <c r="F2867" t="s">
        <v>0</v>
      </c>
      <c r="G2867" t="s">
        <v>15026</v>
      </c>
      <c r="H2867">
        <v>2.0739999999999998</v>
      </c>
      <c r="I2867">
        <v>70.42</v>
      </c>
      <c r="J2867">
        <v>26</v>
      </c>
    </row>
    <row r="2868" spans="1:10" x14ac:dyDescent="0.35">
      <c r="A2868" t="s">
        <v>16085</v>
      </c>
      <c r="B2868">
        <v>136</v>
      </c>
      <c r="C2868">
        <v>645</v>
      </c>
      <c r="D2868">
        <v>590</v>
      </c>
      <c r="E2868" t="s">
        <v>328</v>
      </c>
      <c r="F2868" t="s">
        <v>0</v>
      </c>
      <c r="G2868" t="s">
        <v>2071</v>
      </c>
      <c r="H2868">
        <v>2.7770000000000001</v>
      </c>
      <c r="I2868">
        <v>47.52</v>
      </c>
      <c r="J2868">
        <v>29</v>
      </c>
    </row>
    <row r="2869" spans="1:10" x14ac:dyDescent="0.35">
      <c r="A2869" t="s">
        <v>16086</v>
      </c>
      <c r="B2869">
        <v>180</v>
      </c>
      <c r="C2869">
        <v>645</v>
      </c>
      <c r="D2869">
        <v>590</v>
      </c>
      <c r="E2869" t="s">
        <v>312</v>
      </c>
      <c r="F2869" t="s">
        <v>0</v>
      </c>
      <c r="G2869" t="s">
        <v>16087</v>
      </c>
      <c r="H2869">
        <v>1.929</v>
      </c>
      <c r="I2869">
        <v>28.26</v>
      </c>
      <c r="J2869">
        <v>81</v>
      </c>
    </row>
    <row r="2870" spans="1:10" x14ac:dyDescent="0.35">
      <c r="A2870" t="s">
        <v>16088</v>
      </c>
      <c r="B2870">
        <v>130</v>
      </c>
      <c r="C2870">
        <v>645</v>
      </c>
      <c r="D2870">
        <v>590</v>
      </c>
      <c r="E2870" t="s">
        <v>311</v>
      </c>
      <c r="F2870" t="s">
        <v>0</v>
      </c>
      <c r="G2870" t="s">
        <v>3331</v>
      </c>
      <c r="I2870" t="s">
        <v>311</v>
      </c>
      <c r="J2870">
        <v>130</v>
      </c>
    </row>
    <row r="2871" spans="1:10" x14ac:dyDescent="0.35">
      <c r="A2871" t="s">
        <v>16089</v>
      </c>
      <c r="B2871">
        <v>136</v>
      </c>
      <c r="C2871">
        <v>644</v>
      </c>
      <c r="D2871">
        <v>594</v>
      </c>
      <c r="E2871" t="s">
        <v>312</v>
      </c>
      <c r="F2871" t="s">
        <v>0</v>
      </c>
      <c r="G2871" t="s">
        <v>3026</v>
      </c>
      <c r="H2871">
        <v>2.173</v>
      </c>
      <c r="I2871">
        <v>41.39</v>
      </c>
      <c r="J2871">
        <v>77</v>
      </c>
    </row>
    <row r="2872" spans="1:10" x14ac:dyDescent="0.35">
      <c r="A2872" t="s">
        <v>16090</v>
      </c>
      <c r="B2872">
        <v>160</v>
      </c>
      <c r="C2872">
        <v>644</v>
      </c>
      <c r="D2872">
        <v>594</v>
      </c>
      <c r="E2872" t="s">
        <v>334</v>
      </c>
      <c r="F2872" t="s">
        <v>0</v>
      </c>
      <c r="G2872" t="s">
        <v>2333</v>
      </c>
      <c r="H2872">
        <v>2.1859999999999999</v>
      </c>
      <c r="I2872">
        <v>21.37</v>
      </c>
      <c r="J2872">
        <v>31</v>
      </c>
    </row>
    <row r="2873" spans="1:10" x14ac:dyDescent="0.35">
      <c r="A2873" t="s">
        <v>16091</v>
      </c>
      <c r="B2873">
        <v>62</v>
      </c>
      <c r="C2873">
        <v>644</v>
      </c>
      <c r="D2873">
        <v>594</v>
      </c>
      <c r="E2873" t="s">
        <v>319</v>
      </c>
      <c r="F2873" t="s">
        <v>0</v>
      </c>
      <c r="G2873" t="s">
        <v>7781</v>
      </c>
      <c r="H2873">
        <v>5.7190000000000003</v>
      </c>
      <c r="I2873">
        <v>95.64</v>
      </c>
      <c r="J2873">
        <v>38</v>
      </c>
    </row>
    <row r="2874" spans="1:10" x14ac:dyDescent="0.35">
      <c r="A2874" t="s">
        <v>16092</v>
      </c>
      <c r="B2874">
        <v>45</v>
      </c>
      <c r="C2874">
        <v>643</v>
      </c>
      <c r="D2874">
        <v>597</v>
      </c>
      <c r="E2874" t="s">
        <v>319</v>
      </c>
      <c r="F2874" t="s">
        <v>0</v>
      </c>
      <c r="G2874" t="s">
        <v>3052</v>
      </c>
      <c r="H2874">
        <v>8.0709999999999997</v>
      </c>
      <c r="I2874">
        <v>98.26</v>
      </c>
      <c r="J2874">
        <v>45</v>
      </c>
    </row>
    <row r="2875" spans="1:10" x14ac:dyDescent="0.35">
      <c r="A2875" t="s">
        <v>16093</v>
      </c>
      <c r="B2875">
        <v>170</v>
      </c>
      <c r="C2875">
        <v>643</v>
      </c>
      <c r="D2875">
        <v>597</v>
      </c>
      <c r="E2875" t="s">
        <v>311</v>
      </c>
      <c r="F2875" t="s">
        <v>0</v>
      </c>
      <c r="G2875" t="s">
        <v>2131</v>
      </c>
      <c r="I2875" t="s">
        <v>311</v>
      </c>
      <c r="J2875">
        <v>42</v>
      </c>
    </row>
    <row r="2876" spans="1:10" x14ac:dyDescent="0.35">
      <c r="A2876" t="s">
        <v>16094</v>
      </c>
      <c r="B2876">
        <v>258</v>
      </c>
      <c r="C2876">
        <v>643</v>
      </c>
      <c r="D2876">
        <v>597</v>
      </c>
      <c r="E2876" t="s">
        <v>328</v>
      </c>
      <c r="F2876" t="s">
        <v>0</v>
      </c>
      <c r="G2876" t="s">
        <v>4921</v>
      </c>
      <c r="H2876">
        <v>1.9339999999999999</v>
      </c>
      <c r="I2876">
        <v>68.28</v>
      </c>
      <c r="J2876">
        <v>77</v>
      </c>
    </row>
    <row r="2877" spans="1:10" x14ac:dyDescent="0.35">
      <c r="A2877" t="s">
        <v>16095</v>
      </c>
      <c r="B2877">
        <v>192</v>
      </c>
      <c r="C2877">
        <v>641</v>
      </c>
      <c r="D2877">
        <v>600</v>
      </c>
      <c r="E2877" t="s">
        <v>328</v>
      </c>
      <c r="F2877" t="s">
        <v>0</v>
      </c>
      <c r="G2877" t="s">
        <v>3446</v>
      </c>
      <c r="H2877">
        <v>2.17</v>
      </c>
      <c r="I2877">
        <v>60.59</v>
      </c>
      <c r="J2877">
        <v>169</v>
      </c>
    </row>
    <row r="2878" spans="1:10" x14ac:dyDescent="0.35">
      <c r="A2878" t="s">
        <v>16096</v>
      </c>
      <c r="B2878">
        <v>71</v>
      </c>
      <c r="C2878">
        <v>641</v>
      </c>
      <c r="D2878">
        <v>600</v>
      </c>
      <c r="E2878" t="s">
        <v>319</v>
      </c>
      <c r="F2878" t="s">
        <v>0</v>
      </c>
      <c r="G2878" t="s">
        <v>3026</v>
      </c>
      <c r="H2878">
        <v>5.5</v>
      </c>
      <c r="I2878">
        <v>91.95</v>
      </c>
      <c r="J2878">
        <v>29</v>
      </c>
    </row>
    <row r="2879" spans="1:10" x14ac:dyDescent="0.35">
      <c r="A2879" t="s">
        <v>16097</v>
      </c>
      <c r="B2879">
        <v>126</v>
      </c>
      <c r="C2879">
        <v>639</v>
      </c>
      <c r="D2879">
        <v>602</v>
      </c>
      <c r="E2879" t="s">
        <v>328</v>
      </c>
      <c r="F2879" t="s">
        <v>0</v>
      </c>
      <c r="G2879" t="s">
        <v>6177</v>
      </c>
      <c r="H2879">
        <v>3.395</v>
      </c>
      <c r="I2879">
        <v>61</v>
      </c>
      <c r="J2879">
        <v>57</v>
      </c>
    </row>
    <row r="2880" spans="1:10" x14ac:dyDescent="0.35">
      <c r="A2880" t="s">
        <v>16098</v>
      </c>
      <c r="B2880">
        <v>74</v>
      </c>
      <c r="C2880">
        <v>639</v>
      </c>
      <c r="D2880">
        <v>602</v>
      </c>
      <c r="E2880" t="s">
        <v>328</v>
      </c>
      <c r="F2880" t="s">
        <v>0</v>
      </c>
      <c r="G2880" t="s">
        <v>2472</v>
      </c>
      <c r="H2880">
        <v>4.2779999999999996</v>
      </c>
      <c r="I2880">
        <v>51.47</v>
      </c>
      <c r="J2880">
        <v>74</v>
      </c>
    </row>
    <row r="2881" spans="1:10" x14ac:dyDescent="0.35">
      <c r="A2881" t="s">
        <v>16099</v>
      </c>
      <c r="B2881">
        <v>174</v>
      </c>
      <c r="C2881">
        <v>634</v>
      </c>
      <c r="D2881">
        <v>604</v>
      </c>
      <c r="E2881" t="s">
        <v>334</v>
      </c>
      <c r="F2881" t="s">
        <v>0</v>
      </c>
      <c r="G2881" t="s">
        <v>1813</v>
      </c>
      <c r="H2881">
        <v>1.7649999999999999</v>
      </c>
      <c r="I2881">
        <v>15.65</v>
      </c>
      <c r="J2881">
        <v>34</v>
      </c>
    </row>
    <row r="2882" spans="1:10" x14ac:dyDescent="0.35">
      <c r="A2882" t="s">
        <v>16100</v>
      </c>
      <c r="B2882">
        <v>202</v>
      </c>
      <c r="C2882">
        <v>633</v>
      </c>
      <c r="D2882">
        <v>605</v>
      </c>
      <c r="E2882" t="s">
        <v>312</v>
      </c>
      <c r="F2882" t="s">
        <v>0</v>
      </c>
      <c r="G2882" t="s">
        <v>16101</v>
      </c>
      <c r="H2882">
        <v>1.5289999999999999</v>
      </c>
      <c r="I2882">
        <v>26.85</v>
      </c>
      <c r="J2882">
        <v>12</v>
      </c>
    </row>
    <row r="2883" spans="1:10" x14ac:dyDescent="0.35">
      <c r="A2883" t="s">
        <v>16102</v>
      </c>
      <c r="B2883">
        <v>101</v>
      </c>
      <c r="C2883">
        <v>630</v>
      </c>
      <c r="D2883">
        <v>606</v>
      </c>
      <c r="E2883" t="s">
        <v>328</v>
      </c>
      <c r="F2883" t="s">
        <v>0</v>
      </c>
      <c r="G2883" t="s">
        <v>16103</v>
      </c>
      <c r="H2883">
        <v>2.835</v>
      </c>
      <c r="I2883">
        <v>61.42</v>
      </c>
      <c r="J2883">
        <v>12</v>
      </c>
    </row>
    <row r="2884" spans="1:10" x14ac:dyDescent="0.35">
      <c r="A2884" t="s">
        <v>16104</v>
      </c>
      <c r="B2884">
        <v>162</v>
      </c>
      <c r="C2884">
        <v>627</v>
      </c>
      <c r="D2884">
        <v>607</v>
      </c>
      <c r="E2884" t="s">
        <v>328</v>
      </c>
      <c r="F2884" t="s">
        <v>0</v>
      </c>
      <c r="G2884" t="s">
        <v>16105</v>
      </c>
      <c r="H2884">
        <v>2.1789999999999998</v>
      </c>
      <c r="I2884">
        <v>38.770000000000003</v>
      </c>
      <c r="J2884">
        <v>162</v>
      </c>
    </row>
    <row r="2885" spans="1:10" x14ac:dyDescent="0.35">
      <c r="A2885" t="s">
        <v>16106</v>
      </c>
      <c r="B2885">
        <v>153</v>
      </c>
      <c r="C2885">
        <v>627</v>
      </c>
      <c r="D2885">
        <v>607</v>
      </c>
      <c r="E2885" t="s">
        <v>311</v>
      </c>
      <c r="F2885" t="s">
        <v>0</v>
      </c>
      <c r="G2885" t="s">
        <v>3026</v>
      </c>
      <c r="I2885" t="s">
        <v>311</v>
      </c>
      <c r="J2885">
        <v>70</v>
      </c>
    </row>
    <row r="2886" spans="1:10" x14ac:dyDescent="0.35">
      <c r="A2886" t="s">
        <v>16107</v>
      </c>
      <c r="B2886">
        <v>156</v>
      </c>
      <c r="C2886">
        <v>626</v>
      </c>
      <c r="D2886">
        <v>609</v>
      </c>
      <c r="E2886" t="s">
        <v>311</v>
      </c>
      <c r="F2886" t="s">
        <v>0</v>
      </c>
      <c r="G2886" t="s">
        <v>1967</v>
      </c>
      <c r="I2886" t="s">
        <v>311</v>
      </c>
      <c r="J2886">
        <v>24</v>
      </c>
    </row>
    <row r="2887" spans="1:10" x14ac:dyDescent="0.35">
      <c r="A2887" t="s">
        <v>16108</v>
      </c>
      <c r="B2887">
        <v>230</v>
      </c>
      <c r="C2887">
        <v>626</v>
      </c>
      <c r="D2887">
        <v>609</v>
      </c>
      <c r="E2887" t="s">
        <v>312</v>
      </c>
      <c r="F2887" t="s">
        <v>0</v>
      </c>
      <c r="G2887" t="s">
        <v>16109</v>
      </c>
      <c r="H2887">
        <v>1.784</v>
      </c>
      <c r="I2887">
        <v>33.89</v>
      </c>
      <c r="J2887">
        <v>18</v>
      </c>
    </row>
    <row r="2888" spans="1:10" x14ac:dyDescent="0.35">
      <c r="A2888" t="s">
        <v>16110</v>
      </c>
      <c r="B2888">
        <v>381</v>
      </c>
      <c r="C2888">
        <v>626</v>
      </c>
      <c r="D2888">
        <v>609</v>
      </c>
      <c r="E2888" t="s">
        <v>334</v>
      </c>
      <c r="F2888" t="s">
        <v>0</v>
      </c>
      <c r="G2888" t="s">
        <v>3648</v>
      </c>
      <c r="H2888">
        <v>0.83599999999999997</v>
      </c>
      <c r="I2888">
        <v>7.79</v>
      </c>
      <c r="J2888">
        <v>17</v>
      </c>
    </row>
    <row r="2889" spans="1:10" x14ac:dyDescent="0.35">
      <c r="A2889" t="s">
        <v>16111</v>
      </c>
      <c r="B2889">
        <v>72</v>
      </c>
      <c r="C2889">
        <v>625</v>
      </c>
      <c r="D2889">
        <v>612</v>
      </c>
      <c r="E2889" t="s">
        <v>311</v>
      </c>
      <c r="F2889" t="s">
        <v>0</v>
      </c>
      <c r="G2889" t="s">
        <v>16112</v>
      </c>
      <c r="I2889" t="s">
        <v>311</v>
      </c>
      <c r="J2889">
        <v>27</v>
      </c>
    </row>
    <row r="2890" spans="1:10" x14ac:dyDescent="0.35">
      <c r="A2890" t="s">
        <v>16113</v>
      </c>
      <c r="B2890">
        <v>102</v>
      </c>
      <c r="C2890">
        <v>623</v>
      </c>
      <c r="D2890">
        <v>613</v>
      </c>
      <c r="E2890" t="s">
        <v>328</v>
      </c>
      <c r="F2890" t="s">
        <v>0</v>
      </c>
      <c r="G2890" t="s">
        <v>8263</v>
      </c>
      <c r="H2890">
        <v>2.867</v>
      </c>
      <c r="I2890">
        <v>53.68</v>
      </c>
      <c r="J2890">
        <v>51</v>
      </c>
    </row>
    <row r="2891" spans="1:10" x14ac:dyDescent="0.35">
      <c r="A2891" t="s">
        <v>16114</v>
      </c>
      <c r="B2891">
        <v>164</v>
      </c>
      <c r="C2891">
        <v>623</v>
      </c>
      <c r="D2891">
        <v>613</v>
      </c>
      <c r="E2891" t="s">
        <v>334</v>
      </c>
      <c r="F2891" t="s">
        <v>0</v>
      </c>
      <c r="G2891" t="s">
        <v>2596</v>
      </c>
      <c r="H2891">
        <v>2.0070000000000001</v>
      </c>
      <c r="I2891">
        <v>17.57</v>
      </c>
      <c r="J2891">
        <v>80</v>
      </c>
    </row>
    <row r="2892" spans="1:10" x14ac:dyDescent="0.35">
      <c r="A2892" t="s">
        <v>16115</v>
      </c>
      <c r="B2892">
        <v>273</v>
      </c>
      <c r="C2892">
        <v>620</v>
      </c>
      <c r="D2892">
        <v>615</v>
      </c>
      <c r="E2892" t="s">
        <v>312</v>
      </c>
      <c r="F2892" t="s">
        <v>0</v>
      </c>
      <c r="G2892" t="s">
        <v>8858</v>
      </c>
      <c r="H2892">
        <v>1.462</v>
      </c>
      <c r="I2892">
        <v>41.96</v>
      </c>
      <c r="J2892">
        <v>119</v>
      </c>
    </row>
    <row r="2893" spans="1:10" x14ac:dyDescent="0.35">
      <c r="A2893" t="s">
        <v>16116</v>
      </c>
      <c r="B2893">
        <v>88</v>
      </c>
      <c r="C2893">
        <v>619</v>
      </c>
      <c r="D2893">
        <v>616</v>
      </c>
      <c r="E2893" t="s">
        <v>328</v>
      </c>
      <c r="F2893" t="s">
        <v>0</v>
      </c>
      <c r="G2893" t="s">
        <v>2183</v>
      </c>
      <c r="H2893">
        <v>3.39</v>
      </c>
      <c r="I2893">
        <v>52.04</v>
      </c>
      <c r="J2893">
        <v>10</v>
      </c>
    </row>
    <row r="2894" spans="1:10" x14ac:dyDescent="0.35">
      <c r="A2894" t="s">
        <v>16117</v>
      </c>
      <c r="B2894">
        <v>175</v>
      </c>
      <c r="C2894">
        <v>617</v>
      </c>
      <c r="D2894">
        <v>617</v>
      </c>
      <c r="E2894" t="s">
        <v>312</v>
      </c>
      <c r="F2894" t="s">
        <v>0</v>
      </c>
      <c r="G2894" t="s">
        <v>16118</v>
      </c>
      <c r="H2894">
        <v>1.841</v>
      </c>
      <c r="I2894">
        <v>37.61</v>
      </c>
      <c r="J2894">
        <v>86</v>
      </c>
    </row>
    <row r="2895" spans="1:10" x14ac:dyDescent="0.35">
      <c r="A2895" t="s">
        <v>16119</v>
      </c>
      <c r="B2895">
        <v>93</v>
      </c>
      <c r="C2895">
        <v>616</v>
      </c>
      <c r="D2895">
        <v>618</v>
      </c>
      <c r="E2895" t="s">
        <v>311</v>
      </c>
      <c r="F2895" t="s">
        <v>0</v>
      </c>
      <c r="G2895" t="s">
        <v>3926</v>
      </c>
      <c r="I2895" t="s">
        <v>311</v>
      </c>
      <c r="J2895">
        <v>47</v>
      </c>
    </row>
    <row r="2896" spans="1:10" x14ac:dyDescent="0.35">
      <c r="A2896" t="s">
        <v>16120</v>
      </c>
      <c r="B2896">
        <v>167</v>
      </c>
      <c r="C2896">
        <v>615</v>
      </c>
      <c r="D2896">
        <v>619</v>
      </c>
      <c r="E2896" t="s">
        <v>334</v>
      </c>
      <c r="F2896" t="s">
        <v>0</v>
      </c>
      <c r="G2896" t="s">
        <v>2959</v>
      </c>
      <c r="H2896">
        <v>2.069</v>
      </c>
      <c r="I2896">
        <v>10</v>
      </c>
      <c r="J2896">
        <v>75</v>
      </c>
    </row>
    <row r="2897" spans="1:10" x14ac:dyDescent="0.35">
      <c r="A2897" t="s">
        <v>16121</v>
      </c>
      <c r="B2897">
        <v>254</v>
      </c>
      <c r="C2897">
        <v>614</v>
      </c>
      <c r="D2897">
        <v>620</v>
      </c>
      <c r="E2897" t="s">
        <v>312</v>
      </c>
      <c r="F2897" t="s">
        <v>0</v>
      </c>
      <c r="G2897" t="s">
        <v>3956</v>
      </c>
      <c r="H2897">
        <v>1.484</v>
      </c>
      <c r="I2897">
        <v>26.97</v>
      </c>
      <c r="J2897">
        <v>67</v>
      </c>
    </row>
    <row r="2898" spans="1:10" x14ac:dyDescent="0.35">
      <c r="A2898" t="s">
        <v>16122</v>
      </c>
      <c r="B2898">
        <v>72</v>
      </c>
      <c r="C2898">
        <v>613</v>
      </c>
      <c r="D2898">
        <v>621</v>
      </c>
      <c r="E2898" t="s">
        <v>319</v>
      </c>
      <c r="F2898" t="s">
        <v>0</v>
      </c>
      <c r="G2898" t="s">
        <v>6453</v>
      </c>
      <c r="H2898">
        <v>6.3780000000000001</v>
      </c>
      <c r="I2898">
        <v>92.93</v>
      </c>
      <c r="J2898">
        <v>72</v>
      </c>
    </row>
    <row r="2899" spans="1:10" x14ac:dyDescent="0.35">
      <c r="A2899" t="s">
        <v>16123</v>
      </c>
      <c r="B2899">
        <v>88</v>
      </c>
      <c r="C2899">
        <v>612</v>
      </c>
      <c r="D2899">
        <v>622</v>
      </c>
      <c r="E2899" t="s">
        <v>328</v>
      </c>
      <c r="F2899" t="s">
        <v>0</v>
      </c>
      <c r="G2899" t="s">
        <v>15505</v>
      </c>
      <c r="H2899">
        <v>3.964</v>
      </c>
      <c r="I2899">
        <v>63.83</v>
      </c>
      <c r="J2899">
        <v>1</v>
      </c>
    </row>
    <row r="2900" spans="1:10" x14ac:dyDescent="0.35">
      <c r="A2900" t="s">
        <v>16124</v>
      </c>
      <c r="B2900">
        <v>203</v>
      </c>
      <c r="C2900">
        <v>610</v>
      </c>
      <c r="D2900">
        <v>623</v>
      </c>
      <c r="E2900" t="s">
        <v>334</v>
      </c>
      <c r="F2900" t="s">
        <v>0</v>
      </c>
      <c r="G2900" t="s">
        <v>3026</v>
      </c>
      <c r="H2900">
        <v>1.5</v>
      </c>
      <c r="I2900">
        <v>18.91</v>
      </c>
      <c r="J2900">
        <v>33</v>
      </c>
    </row>
    <row r="2901" spans="1:10" x14ac:dyDescent="0.35">
      <c r="A2901" t="s">
        <v>16125</v>
      </c>
      <c r="B2901">
        <v>100</v>
      </c>
      <c r="C2901">
        <v>610</v>
      </c>
      <c r="D2901">
        <v>623</v>
      </c>
      <c r="E2901" t="s">
        <v>328</v>
      </c>
      <c r="F2901" t="s">
        <v>0</v>
      </c>
      <c r="G2901" t="s">
        <v>1938</v>
      </c>
      <c r="H2901">
        <v>3.6949999999999998</v>
      </c>
      <c r="I2901">
        <v>52.23</v>
      </c>
      <c r="J2901">
        <v>30</v>
      </c>
    </row>
    <row r="2902" spans="1:10" x14ac:dyDescent="0.35">
      <c r="A2902" t="s">
        <v>16126</v>
      </c>
      <c r="B2902">
        <v>166</v>
      </c>
      <c r="C2902">
        <v>610</v>
      </c>
      <c r="D2902">
        <v>623</v>
      </c>
      <c r="E2902" t="s">
        <v>328</v>
      </c>
      <c r="F2902" t="s">
        <v>0</v>
      </c>
      <c r="G2902" t="s">
        <v>3819</v>
      </c>
      <c r="H2902">
        <v>2.0449999999999999</v>
      </c>
      <c r="I2902">
        <v>52.9</v>
      </c>
      <c r="J2902">
        <v>57</v>
      </c>
    </row>
    <row r="2903" spans="1:10" x14ac:dyDescent="0.35">
      <c r="A2903" t="s">
        <v>16127</v>
      </c>
      <c r="B2903">
        <v>114</v>
      </c>
      <c r="C2903">
        <v>610</v>
      </c>
      <c r="D2903">
        <v>623</v>
      </c>
      <c r="E2903" t="s">
        <v>328</v>
      </c>
      <c r="F2903" t="s">
        <v>0</v>
      </c>
      <c r="G2903" t="s">
        <v>4077</v>
      </c>
      <c r="H2903">
        <v>2.6669999999999998</v>
      </c>
      <c r="I2903">
        <v>62.92</v>
      </c>
      <c r="J2903">
        <v>28</v>
      </c>
    </row>
    <row r="2904" spans="1:10" x14ac:dyDescent="0.35">
      <c r="A2904" t="s">
        <v>16128</v>
      </c>
      <c r="B2904">
        <v>146</v>
      </c>
      <c r="C2904">
        <v>609</v>
      </c>
      <c r="D2904">
        <v>627</v>
      </c>
      <c r="E2904" t="s">
        <v>311</v>
      </c>
      <c r="F2904" t="s">
        <v>0</v>
      </c>
      <c r="G2904" t="s">
        <v>2739</v>
      </c>
      <c r="I2904" t="s">
        <v>311</v>
      </c>
      <c r="J2904">
        <v>15</v>
      </c>
    </row>
    <row r="2905" spans="1:10" x14ac:dyDescent="0.35">
      <c r="A2905" t="s">
        <v>16129</v>
      </c>
      <c r="B2905">
        <v>157</v>
      </c>
      <c r="C2905">
        <v>607</v>
      </c>
      <c r="D2905">
        <v>628</v>
      </c>
      <c r="E2905" t="s">
        <v>334</v>
      </c>
      <c r="F2905" t="s">
        <v>0</v>
      </c>
      <c r="G2905" t="s">
        <v>16130</v>
      </c>
      <c r="H2905">
        <v>2.3849999999999998</v>
      </c>
      <c r="I2905">
        <v>19.12</v>
      </c>
      <c r="J2905">
        <v>15</v>
      </c>
    </row>
    <row r="2906" spans="1:10" x14ac:dyDescent="0.35">
      <c r="A2906" t="s">
        <v>16131</v>
      </c>
      <c r="B2906">
        <v>99</v>
      </c>
      <c r="C2906">
        <v>607</v>
      </c>
      <c r="D2906">
        <v>628</v>
      </c>
      <c r="E2906" t="s">
        <v>312</v>
      </c>
      <c r="F2906" t="s">
        <v>0</v>
      </c>
      <c r="G2906" t="s">
        <v>2063</v>
      </c>
      <c r="H2906">
        <v>3.5529999999999999</v>
      </c>
      <c r="I2906">
        <v>38.01</v>
      </c>
      <c r="J2906">
        <v>98</v>
      </c>
    </row>
    <row r="2907" spans="1:10" x14ac:dyDescent="0.35">
      <c r="A2907" t="s">
        <v>16132</v>
      </c>
      <c r="B2907">
        <v>120</v>
      </c>
      <c r="C2907">
        <v>606</v>
      </c>
      <c r="D2907">
        <v>630</v>
      </c>
      <c r="E2907" t="s">
        <v>312</v>
      </c>
      <c r="F2907" t="s">
        <v>0</v>
      </c>
      <c r="G2907" t="s">
        <v>1938</v>
      </c>
      <c r="H2907">
        <v>2.3250000000000002</v>
      </c>
      <c r="I2907">
        <v>34.92</v>
      </c>
      <c r="J2907">
        <v>12</v>
      </c>
    </row>
    <row r="2908" spans="1:10" x14ac:dyDescent="0.35">
      <c r="A2908" t="s">
        <v>16133</v>
      </c>
      <c r="B2908">
        <v>123</v>
      </c>
      <c r="C2908">
        <v>606</v>
      </c>
      <c r="D2908">
        <v>630</v>
      </c>
      <c r="E2908" t="s">
        <v>311</v>
      </c>
      <c r="F2908" t="s">
        <v>0</v>
      </c>
      <c r="G2908" t="s">
        <v>14900</v>
      </c>
      <c r="I2908" t="s">
        <v>311</v>
      </c>
      <c r="J2908">
        <v>37</v>
      </c>
    </row>
    <row r="2909" spans="1:10" x14ac:dyDescent="0.35">
      <c r="A2909" t="s">
        <v>16134</v>
      </c>
      <c r="B2909">
        <v>202</v>
      </c>
      <c r="C2909">
        <v>606</v>
      </c>
      <c r="D2909">
        <v>630</v>
      </c>
      <c r="E2909" t="s">
        <v>334</v>
      </c>
      <c r="F2909" t="s">
        <v>0</v>
      </c>
      <c r="G2909" t="s">
        <v>3619</v>
      </c>
      <c r="H2909">
        <v>1.3580000000000001</v>
      </c>
      <c r="I2909">
        <v>9.6300000000000008</v>
      </c>
      <c r="J2909">
        <v>48</v>
      </c>
    </row>
    <row r="2910" spans="1:10" x14ac:dyDescent="0.35">
      <c r="A2910" t="s">
        <v>16135</v>
      </c>
      <c r="B2910">
        <v>145</v>
      </c>
      <c r="C2910">
        <v>604</v>
      </c>
      <c r="D2910">
        <v>633</v>
      </c>
      <c r="E2910" t="s">
        <v>312</v>
      </c>
      <c r="F2910" t="s">
        <v>0</v>
      </c>
      <c r="G2910" t="s">
        <v>1938</v>
      </c>
      <c r="H2910">
        <v>2.23</v>
      </c>
      <c r="I2910">
        <v>32.68</v>
      </c>
      <c r="J2910">
        <v>42</v>
      </c>
    </row>
    <row r="2911" spans="1:10" x14ac:dyDescent="0.35">
      <c r="A2911" t="s">
        <v>16136</v>
      </c>
      <c r="B2911">
        <v>133</v>
      </c>
      <c r="C2911">
        <v>603</v>
      </c>
      <c r="D2911">
        <v>634</v>
      </c>
      <c r="E2911" t="s">
        <v>312</v>
      </c>
      <c r="F2911" t="s">
        <v>0</v>
      </c>
      <c r="G2911" t="s">
        <v>2801</v>
      </c>
      <c r="H2911">
        <v>2.411</v>
      </c>
      <c r="I2911">
        <v>46.47</v>
      </c>
      <c r="J2911">
        <v>24</v>
      </c>
    </row>
    <row r="2912" spans="1:10" x14ac:dyDescent="0.35">
      <c r="A2912" t="s">
        <v>16137</v>
      </c>
      <c r="B2912">
        <v>244</v>
      </c>
      <c r="C2912">
        <v>599</v>
      </c>
      <c r="D2912">
        <v>635</v>
      </c>
      <c r="E2912" t="s">
        <v>312</v>
      </c>
      <c r="F2912" t="s">
        <v>0</v>
      </c>
      <c r="G2912" t="s">
        <v>2379</v>
      </c>
      <c r="H2912">
        <v>2.0739999999999998</v>
      </c>
      <c r="I2912">
        <v>48.53</v>
      </c>
      <c r="J2912">
        <v>15</v>
      </c>
    </row>
    <row r="2913" spans="1:10" x14ac:dyDescent="0.35">
      <c r="A2913" t="s">
        <v>16138</v>
      </c>
      <c r="B2913">
        <v>128</v>
      </c>
      <c r="C2913">
        <v>599</v>
      </c>
      <c r="D2913">
        <v>635</v>
      </c>
      <c r="E2913" t="s">
        <v>328</v>
      </c>
      <c r="F2913" t="s">
        <v>0</v>
      </c>
      <c r="G2913" t="s">
        <v>1724</v>
      </c>
      <c r="H2913">
        <v>2.4750000000000001</v>
      </c>
      <c r="I2913">
        <v>67.239999999999995</v>
      </c>
      <c r="J2913">
        <v>22</v>
      </c>
    </row>
    <row r="2914" spans="1:10" x14ac:dyDescent="0.35">
      <c r="A2914" t="s">
        <v>16139</v>
      </c>
      <c r="B2914">
        <v>167</v>
      </c>
      <c r="C2914">
        <v>594</v>
      </c>
      <c r="D2914">
        <v>637</v>
      </c>
      <c r="E2914" t="s">
        <v>328</v>
      </c>
      <c r="F2914" t="s">
        <v>0</v>
      </c>
      <c r="G2914" t="s">
        <v>16140</v>
      </c>
      <c r="H2914">
        <v>2.0590000000000002</v>
      </c>
      <c r="I2914">
        <v>31.8</v>
      </c>
      <c r="J2914">
        <v>53</v>
      </c>
    </row>
    <row r="2915" spans="1:10" x14ac:dyDescent="0.35">
      <c r="A2915" t="s">
        <v>16141</v>
      </c>
      <c r="B2915">
        <v>317</v>
      </c>
      <c r="C2915">
        <v>593</v>
      </c>
      <c r="D2915">
        <v>638</v>
      </c>
      <c r="E2915" t="s">
        <v>334</v>
      </c>
      <c r="F2915" t="s">
        <v>0</v>
      </c>
      <c r="G2915" t="s">
        <v>14561</v>
      </c>
      <c r="H2915">
        <v>0.94699999999999995</v>
      </c>
      <c r="I2915">
        <v>18.22</v>
      </c>
      <c r="J2915">
        <v>34</v>
      </c>
    </row>
    <row r="2916" spans="1:10" x14ac:dyDescent="0.35">
      <c r="A2916" t="s">
        <v>16142</v>
      </c>
      <c r="B2916">
        <v>186</v>
      </c>
      <c r="C2916">
        <v>593</v>
      </c>
      <c r="D2916">
        <v>638</v>
      </c>
      <c r="E2916" t="s">
        <v>334</v>
      </c>
      <c r="F2916" t="s">
        <v>0</v>
      </c>
      <c r="G2916" t="s">
        <v>2077</v>
      </c>
      <c r="H2916">
        <v>1.36</v>
      </c>
      <c r="I2916">
        <v>12.69</v>
      </c>
      <c r="J2916">
        <v>44</v>
      </c>
    </row>
    <row r="2917" spans="1:10" x14ac:dyDescent="0.35">
      <c r="A2917" t="s">
        <v>16143</v>
      </c>
      <c r="B2917">
        <v>128</v>
      </c>
      <c r="C2917">
        <v>592</v>
      </c>
      <c r="D2917">
        <v>640</v>
      </c>
      <c r="E2917" t="s">
        <v>334</v>
      </c>
      <c r="F2917" t="s">
        <v>0</v>
      </c>
      <c r="G2917" t="s">
        <v>6246</v>
      </c>
      <c r="H2917">
        <v>2.3250000000000002</v>
      </c>
      <c r="I2917">
        <v>17.649999999999999</v>
      </c>
      <c r="J2917">
        <v>9</v>
      </c>
    </row>
    <row r="2918" spans="1:10" x14ac:dyDescent="0.35">
      <c r="A2918" t="s">
        <v>16144</v>
      </c>
      <c r="B2918">
        <v>163</v>
      </c>
      <c r="C2918">
        <v>591</v>
      </c>
      <c r="D2918">
        <v>641</v>
      </c>
      <c r="E2918" t="s">
        <v>312</v>
      </c>
      <c r="F2918" t="s">
        <v>0</v>
      </c>
      <c r="G2918" t="s">
        <v>16145</v>
      </c>
      <c r="H2918">
        <v>1.907</v>
      </c>
      <c r="I2918">
        <v>26.89</v>
      </c>
      <c r="J2918">
        <v>41</v>
      </c>
    </row>
    <row r="2919" spans="1:10" x14ac:dyDescent="0.35">
      <c r="A2919" t="s">
        <v>16146</v>
      </c>
      <c r="B2919">
        <v>175</v>
      </c>
      <c r="C2919">
        <v>590</v>
      </c>
      <c r="D2919">
        <v>642</v>
      </c>
      <c r="E2919" t="s">
        <v>319</v>
      </c>
      <c r="F2919" t="s">
        <v>0</v>
      </c>
      <c r="G2919" t="s">
        <v>9482</v>
      </c>
      <c r="H2919">
        <v>1.8819999999999999</v>
      </c>
      <c r="I2919">
        <v>81.55</v>
      </c>
      <c r="J2919">
        <v>34</v>
      </c>
    </row>
    <row r="2920" spans="1:10" x14ac:dyDescent="0.35">
      <c r="A2920" t="s">
        <v>16147</v>
      </c>
      <c r="B2920">
        <v>95</v>
      </c>
      <c r="C2920">
        <v>590</v>
      </c>
      <c r="D2920">
        <v>642</v>
      </c>
      <c r="E2920" t="s">
        <v>328</v>
      </c>
      <c r="F2920" t="s">
        <v>0</v>
      </c>
      <c r="G2920" t="s">
        <v>16148</v>
      </c>
      <c r="H2920">
        <v>3.0219999999999998</v>
      </c>
      <c r="I2920">
        <v>52.12</v>
      </c>
      <c r="J2920">
        <v>11</v>
      </c>
    </row>
    <row r="2921" spans="1:10" x14ac:dyDescent="0.35">
      <c r="A2921" t="s">
        <v>16149</v>
      </c>
      <c r="B2921">
        <v>122</v>
      </c>
      <c r="C2921">
        <v>589</v>
      </c>
      <c r="D2921">
        <v>644</v>
      </c>
      <c r="E2921" t="s">
        <v>328</v>
      </c>
      <c r="F2921" t="s">
        <v>0</v>
      </c>
      <c r="G2921" t="s">
        <v>16150</v>
      </c>
      <c r="H2921">
        <v>3.1469999999999998</v>
      </c>
      <c r="I2921">
        <v>59.35</v>
      </c>
      <c r="J2921">
        <v>122</v>
      </c>
    </row>
    <row r="2922" spans="1:10" x14ac:dyDescent="0.35">
      <c r="A2922" t="s">
        <v>16151</v>
      </c>
      <c r="B2922">
        <v>246</v>
      </c>
      <c r="C2922">
        <v>589</v>
      </c>
      <c r="D2922">
        <v>644</v>
      </c>
      <c r="E2922" t="s">
        <v>312</v>
      </c>
      <c r="F2922" t="s">
        <v>0</v>
      </c>
      <c r="G2922" t="s">
        <v>2550</v>
      </c>
      <c r="H2922">
        <v>1.2350000000000001</v>
      </c>
      <c r="I2922">
        <v>27.94</v>
      </c>
      <c r="J2922">
        <v>79</v>
      </c>
    </row>
    <row r="2923" spans="1:10" x14ac:dyDescent="0.35">
      <c r="A2923" t="s">
        <v>16152</v>
      </c>
      <c r="B2923">
        <v>79</v>
      </c>
      <c r="C2923">
        <v>589</v>
      </c>
      <c r="D2923">
        <v>644</v>
      </c>
      <c r="E2923" t="s">
        <v>319</v>
      </c>
      <c r="F2923" t="s">
        <v>0</v>
      </c>
      <c r="G2923" t="s">
        <v>3544</v>
      </c>
      <c r="H2923">
        <v>4.9710000000000001</v>
      </c>
      <c r="I2923">
        <v>72.83</v>
      </c>
      <c r="J2923">
        <v>78</v>
      </c>
    </row>
    <row r="2924" spans="1:10" x14ac:dyDescent="0.35">
      <c r="A2924" t="s">
        <v>16153</v>
      </c>
      <c r="B2924">
        <v>103</v>
      </c>
      <c r="C2924">
        <v>587</v>
      </c>
      <c r="D2924">
        <v>647</v>
      </c>
      <c r="E2924" t="s">
        <v>328</v>
      </c>
      <c r="F2924" t="s">
        <v>0</v>
      </c>
      <c r="G2924" t="s">
        <v>16154</v>
      </c>
      <c r="H2924">
        <v>2.9580000000000002</v>
      </c>
      <c r="I2924">
        <v>49.9</v>
      </c>
      <c r="J2924">
        <v>78</v>
      </c>
    </row>
    <row r="2925" spans="1:10" x14ac:dyDescent="0.35">
      <c r="A2925" t="s">
        <v>16155</v>
      </c>
      <c r="B2925">
        <v>142</v>
      </c>
      <c r="C2925">
        <v>586</v>
      </c>
      <c r="D2925">
        <v>648</v>
      </c>
      <c r="E2925" t="s">
        <v>312</v>
      </c>
      <c r="F2925" t="s">
        <v>0</v>
      </c>
      <c r="G2925" t="s">
        <v>1967</v>
      </c>
      <c r="H2925">
        <v>2.6030000000000002</v>
      </c>
      <c r="I2925">
        <v>39.840000000000003</v>
      </c>
      <c r="J2925">
        <v>33</v>
      </c>
    </row>
    <row r="2926" spans="1:10" x14ac:dyDescent="0.35">
      <c r="A2926" t="s">
        <v>16156</v>
      </c>
      <c r="B2926">
        <v>97</v>
      </c>
      <c r="C2926">
        <v>586</v>
      </c>
      <c r="D2926">
        <v>648</v>
      </c>
      <c r="E2926" t="s">
        <v>328</v>
      </c>
      <c r="F2926" t="s">
        <v>0</v>
      </c>
      <c r="G2926" t="s">
        <v>3026</v>
      </c>
      <c r="H2926">
        <v>3.2040000000000002</v>
      </c>
      <c r="I2926">
        <v>70.599999999999994</v>
      </c>
      <c r="J2926">
        <v>14</v>
      </c>
    </row>
    <row r="2927" spans="1:10" x14ac:dyDescent="0.35">
      <c r="A2927" t="s">
        <v>16157</v>
      </c>
      <c r="B2927">
        <v>222</v>
      </c>
      <c r="C2927">
        <v>586</v>
      </c>
      <c r="D2927">
        <v>648</v>
      </c>
      <c r="E2927" t="s">
        <v>328</v>
      </c>
      <c r="F2927" t="s">
        <v>0</v>
      </c>
      <c r="G2927" t="s">
        <v>3926</v>
      </c>
      <c r="H2927">
        <v>2.4940000000000002</v>
      </c>
      <c r="I2927">
        <v>61.71</v>
      </c>
      <c r="J2927">
        <v>16</v>
      </c>
    </row>
    <row r="2928" spans="1:10" x14ac:dyDescent="0.35">
      <c r="A2928" t="s">
        <v>16158</v>
      </c>
      <c r="B2928">
        <v>117</v>
      </c>
      <c r="C2928">
        <v>585</v>
      </c>
      <c r="D2928">
        <v>651</v>
      </c>
      <c r="E2928" t="s">
        <v>328</v>
      </c>
      <c r="F2928" t="s">
        <v>0</v>
      </c>
      <c r="G2928" t="s">
        <v>4347</v>
      </c>
      <c r="H2928">
        <v>3.2559999999999998</v>
      </c>
      <c r="I2928">
        <v>65.430000000000007</v>
      </c>
      <c r="J2928">
        <v>21</v>
      </c>
    </row>
    <row r="2929" spans="1:10" x14ac:dyDescent="0.35">
      <c r="A2929" t="s">
        <v>16159</v>
      </c>
      <c r="B2929">
        <v>254</v>
      </c>
      <c r="C2929">
        <v>584</v>
      </c>
      <c r="D2929">
        <v>652</v>
      </c>
      <c r="E2929" t="s">
        <v>334</v>
      </c>
      <c r="F2929" t="s">
        <v>0</v>
      </c>
      <c r="G2929" t="s">
        <v>3446</v>
      </c>
      <c r="H2929">
        <v>1.3</v>
      </c>
      <c r="I2929">
        <v>17.54</v>
      </c>
      <c r="J2929">
        <v>46</v>
      </c>
    </row>
    <row r="2930" spans="1:10" x14ac:dyDescent="0.35">
      <c r="A2930" t="s">
        <v>16160</v>
      </c>
      <c r="B2930">
        <v>167</v>
      </c>
      <c r="C2930">
        <v>583</v>
      </c>
      <c r="D2930">
        <v>653</v>
      </c>
      <c r="E2930" t="s">
        <v>319</v>
      </c>
      <c r="F2930" t="s">
        <v>0</v>
      </c>
      <c r="G2930" t="s">
        <v>7560</v>
      </c>
      <c r="H2930">
        <v>2.5790000000000002</v>
      </c>
      <c r="I2930">
        <v>77.91</v>
      </c>
      <c r="J2930">
        <v>48</v>
      </c>
    </row>
    <row r="2931" spans="1:10" x14ac:dyDescent="0.35">
      <c r="A2931" t="s">
        <v>16161</v>
      </c>
      <c r="B2931">
        <v>81</v>
      </c>
      <c r="C2931">
        <v>583</v>
      </c>
      <c r="D2931">
        <v>653</v>
      </c>
      <c r="E2931" t="s">
        <v>311</v>
      </c>
      <c r="F2931" t="s">
        <v>0</v>
      </c>
      <c r="G2931" t="s">
        <v>2063</v>
      </c>
      <c r="I2931" t="s">
        <v>311</v>
      </c>
      <c r="J2931">
        <v>21</v>
      </c>
    </row>
    <row r="2932" spans="1:10" x14ac:dyDescent="0.35">
      <c r="A2932" t="s">
        <v>16162</v>
      </c>
      <c r="B2932">
        <v>70</v>
      </c>
      <c r="C2932">
        <v>582</v>
      </c>
      <c r="D2932">
        <v>655</v>
      </c>
      <c r="E2932" t="s">
        <v>319</v>
      </c>
      <c r="F2932" t="s">
        <v>0</v>
      </c>
      <c r="G2932" t="s">
        <v>15751</v>
      </c>
      <c r="H2932">
        <v>4.694</v>
      </c>
      <c r="I2932">
        <v>73.81</v>
      </c>
      <c r="J2932">
        <v>38</v>
      </c>
    </row>
    <row r="2933" spans="1:10" x14ac:dyDescent="0.35">
      <c r="A2933" t="s">
        <v>16163</v>
      </c>
      <c r="B2933">
        <v>90</v>
      </c>
      <c r="C2933">
        <v>581</v>
      </c>
      <c r="D2933">
        <v>656</v>
      </c>
      <c r="E2933" t="s">
        <v>319</v>
      </c>
      <c r="F2933" t="s">
        <v>0</v>
      </c>
      <c r="G2933" t="s">
        <v>16032</v>
      </c>
      <c r="H2933">
        <v>3.5059999999999998</v>
      </c>
      <c r="I2933">
        <v>50.58</v>
      </c>
      <c r="J2933">
        <v>45</v>
      </c>
    </row>
    <row r="2934" spans="1:10" x14ac:dyDescent="0.35">
      <c r="A2934" t="s">
        <v>16164</v>
      </c>
      <c r="B2934">
        <v>59</v>
      </c>
      <c r="C2934">
        <v>580</v>
      </c>
      <c r="D2934">
        <v>657</v>
      </c>
      <c r="E2934" t="s">
        <v>319</v>
      </c>
      <c r="F2934" t="s">
        <v>0</v>
      </c>
      <c r="G2934" t="s">
        <v>16165</v>
      </c>
      <c r="H2934">
        <v>5.3280000000000003</v>
      </c>
      <c r="I2934">
        <v>63.06</v>
      </c>
      <c r="J2934">
        <v>8</v>
      </c>
    </row>
    <row r="2935" spans="1:10" x14ac:dyDescent="0.35">
      <c r="A2935" t="s">
        <v>16166</v>
      </c>
      <c r="B2935">
        <v>100</v>
      </c>
      <c r="C2935">
        <v>579</v>
      </c>
      <c r="D2935">
        <v>658</v>
      </c>
      <c r="E2935" t="s">
        <v>328</v>
      </c>
      <c r="F2935" t="s">
        <v>0</v>
      </c>
      <c r="G2935" t="s">
        <v>16167</v>
      </c>
      <c r="H2935">
        <v>3</v>
      </c>
      <c r="I2935">
        <v>70.59</v>
      </c>
      <c r="J2935">
        <v>40</v>
      </c>
    </row>
    <row r="2936" spans="1:10" x14ac:dyDescent="0.35">
      <c r="A2936" t="s">
        <v>16168</v>
      </c>
      <c r="B2936">
        <v>118</v>
      </c>
      <c r="C2936">
        <v>579</v>
      </c>
      <c r="D2936">
        <v>658</v>
      </c>
      <c r="E2936" t="s">
        <v>312</v>
      </c>
      <c r="F2936" t="s">
        <v>0</v>
      </c>
      <c r="G2936" t="s">
        <v>16169</v>
      </c>
      <c r="H2936">
        <v>2.4209999999999998</v>
      </c>
      <c r="I2936">
        <v>35.200000000000003</v>
      </c>
      <c r="J2936">
        <v>10</v>
      </c>
    </row>
    <row r="2937" spans="1:10" x14ac:dyDescent="0.35">
      <c r="A2937" t="s">
        <v>16170</v>
      </c>
      <c r="B2937">
        <v>229</v>
      </c>
      <c r="C2937">
        <v>579</v>
      </c>
      <c r="D2937">
        <v>658</v>
      </c>
      <c r="E2937" t="s">
        <v>311</v>
      </c>
      <c r="F2937" t="s">
        <v>0</v>
      </c>
      <c r="G2937" t="s">
        <v>2520</v>
      </c>
      <c r="I2937" t="s">
        <v>311</v>
      </c>
      <c r="J2937">
        <v>12</v>
      </c>
    </row>
    <row r="2938" spans="1:10" x14ac:dyDescent="0.35">
      <c r="A2938" t="s">
        <v>16171</v>
      </c>
      <c r="B2938">
        <v>159</v>
      </c>
      <c r="C2938">
        <v>575</v>
      </c>
      <c r="D2938">
        <v>661</v>
      </c>
      <c r="E2938" t="s">
        <v>312</v>
      </c>
      <c r="F2938" t="s">
        <v>0</v>
      </c>
      <c r="G2938" t="s">
        <v>7676</v>
      </c>
      <c r="H2938">
        <v>1.93</v>
      </c>
      <c r="I2938">
        <v>46.59</v>
      </c>
      <c r="J2938">
        <v>88</v>
      </c>
    </row>
    <row r="2939" spans="1:10" x14ac:dyDescent="0.35">
      <c r="A2939" t="s">
        <v>16172</v>
      </c>
      <c r="B2939">
        <v>82</v>
      </c>
      <c r="C2939">
        <v>573</v>
      </c>
      <c r="D2939">
        <v>662</v>
      </c>
      <c r="E2939" t="s">
        <v>328</v>
      </c>
      <c r="F2939" t="s">
        <v>0</v>
      </c>
      <c r="G2939" t="s">
        <v>1996</v>
      </c>
      <c r="H2939">
        <v>3.7810000000000001</v>
      </c>
      <c r="I2939">
        <v>53.15</v>
      </c>
      <c r="J2939">
        <v>20</v>
      </c>
    </row>
    <row r="2940" spans="1:10" x14ac:dyDescent="0.35">
      <c r="A2940" t="s">
        <v>16173</v>
      </c>
      <c r="B2940">
        <v>192</v>
      </c>
      <c r="C2940">
        <v>573</v>
      </c>
      <c r="D2940">
        <v>662</v>
      </c>
      <c r="E2940" t="s">
        <v>334</v>
      </c>
      <c r="F2940" t="s">
        <v>0</v>
      </c>
      <c r="G2940" t="s">
        <v>6545</v>
      </c>
      <c r="H2940">
        <v>1.752</v>
      </c>
      <c r="I2940">
        <v>12.98</v>
      </c>
      <c r="J2940">
        <v>63</v>
      </c>
    </row>
    <row r="2941" spans="1:10" x14ac:dyDescent="0.35">
      <c r="A2941" t="s">
        <v>16174</v>
      </c>
      <c r="B2941">
        <v>74</v>
      </c>
      <c r="C2941">
        <v>570</v>
      </c>
      <c r="D2941">
        <v>664</v>
      </c>
      <c r="E2941" t="s">
        <v>311</v>
      </c>
      <c r="F2941" t="s">
        <v>0</v>
      </c>
      <c r="G2941" t="s">
        <v>2102</v>
      </c>
      <c r="I2941" t="s">
        <v>311</v>
      </c>
      <c r="J2941">
        <v>15</v>
      </c>
    </row>
    <row r="2942" spans="1:10" x14ac:dyDescent="0.35">
      <c r="A2942" t="s">
        <v>16175</v>
      </c>
      <c r="B2942">
        <v>88</v>
      </c>
      <c r="C2942">
        <v>570</v>
      </c>
      <c r="D2942">
        <v>664</v>
      </c>
      <c r="E2942" t="s">
        <v>328</v>
      </c>
      <c r="F2942" t="s">
        <v>0</v>
      </c>
      <c r="G2942" t="s">
        <v>4034</v>
      </c>
      <c r="H2942">
        <v>4.0129999999999999</v>
      </c>
      <c r="I2942">
        <v>73.13</v>
      </c>
      <c r="J2942">
        <v>15</v>
      </c>
    </row>
    <row r="2943" spans="1:10" x14ac:dyDescent="0.35">
      <c r="A2943" t="s">
        <v>16176</v>
      </c>
      <c r="B2943">
        <v>163</v>
      </c>
      <c r="C2943">
        <v>569</v>
      </c>
      <c r="D2943">
        <v>666</v>
      </c>
      <c r="E2943" t="s">
        <v>328</v>
      </c>
      <c r="F2943" t="s">
        <v>0</v>
      </c>
      <c r="G2943" t="s">
        <v>2641</v>
      </c>
      <c r="H2943">
        <v>1.9870000000000001</v>
      </c>
      <c r="I2943">
        <v>57.26</v>
      </c>
      <c r="J2943">
        <v>163</v>
      </c>
    </row>
    <row r="2944" spans="1:10" x14ac:dyDescent="0.35">
      <c r="A2944" t="s">
        <v>16177</v>
      </c>
      <c r="B2944">
        <v>88</v>
      </c>
      <c r="C2944">
        <v>567</v>
      </c>
      <c r="D2944">
        <v>667</v>
      </c>
      <c r="E2944" t="s">
        <v>319</v>
      </c>
      <c r="F2944" t="s">
        <v>0</v>
      </c>
      <c r="G2944" t="s">
        <v>3026</v>
      </c>
      <c r="H2944">
        <v>3.87</v>
      </c>
      <c r="I2944">
        <v>81.09</v>
      </c>
      <c r="J2944">
        <v>34</v>
      </c>
    </row>
    <row r="2945" spans="1:10" x14ac:dyDescent="0.35">
      <c r="A2945" t="s">
        <v>16178</v>
      </c>
      <c r="B2945">
        <v>195</v>
      </c>
      <c r="C2945">
        <v>566</v>
      </c>
      <c r="D2945">
        <v>668</v>
      </c>
      <c r="E2945" t="s">
        <v>328</v>
      </c>
      <c r="F2945" t="s">
        <v>0</v>
      </c>
      <c r="G2945" t="s">
        <v>1999</v>
      </c>
      <c r="H2945">
        <v>1.4179999999999999</v>
      </c>
      <c r="I2945">
        <v>53</v>
      </c>
      <c r="J2945">
        <v>33</v>
      </c>
    </row>
    <row r="2946" spans="1:10" x14ac:dyDescent="0.35">
      <c r="A2946" t="s">
        <v>16179</v>
      </c>
      <c r="B2946">
        <v>112</v>
      </c>
      <c r="C2946">
        <v>565</v>
      </c>
      <c r="D2946">
        <v>669</v>
      </c>
      <c r="E2946" t="s">
        <v>311</v>
      </c>
      <c r="F2946" t="s">
        <v>0</v>
      </c>
      <c r="G2946" t="s">
        <v>1819</v>
      </c>
      <c r="I2946" t="s">
        <v>311</v>
      </c>
      <c r="J2946">
        <v>15</v>
      </c>
    </row>
    <row r="2947" spans="1:10" x14ac:dyDescent="0.35">
      <c r="A2947" t="s">
        <v>16180</v>
      </c>
      <c r="B2947">
        <v>218</v>
      </c>
      <c r="C2947">
        <v>565</v>
      </c>
      <c r="D2947">
        <v>669</v>
      </c>
      <c r="E2947" t="s">
        <v>311</v>
      </c>
      <c r="F2947" t="s">
        <v>0</v>
      </c>
      <c r="G2947" t="s">
        <v>1779</v>
      </c>
      <c r="I2947" t="s">
        <v>311</v>
      </c>
      <c r="J2947">
        <v>218</v>
      </c>
    </row>
    <row r="2948" spans="1:10" x14ac:dyDescent="0.35">
      <c r="A2948" t="s">
        <v>16181</v>
      </c>
      <c r="B2948">
        <v>126</v>
      </c>
      <c r="C2948">
        <v>565</v>
      </c>
      <c r="D2948">
        <v>669</v>
      </c>
      <c r="E2948" t="s">
        <v>311</v>
      </c>
      <c r="F2948" t="s">
        <v>0</v>
      </c>
      <c r="G2948" t="s">
        <v>3026</v>
      </c>
      <c r="I2948" t="s">
        <v>311</v>
      </c>
      <c r="J2948">
        <v>45</v>
      </c>
    </row>
    <row r="2949" spans="1:10" x14ac:dyDescent="0.35">
      <c r="A2949" t="s">
        <v>16182</v>
      </c>
      <c r="B2949">
        <v>236</v>
      </c>
      <c r="C2949">
        <v>563</v>
      </c>
      <c r="D2949">
        <v>672</v>
      </c>
      <c r="E2949" t="s">
        <v>311</v>
      </c>
      <c r="F2949" t="s">
        <v>0</v>
      </c>
      <c r="G2949" t="s">
        <v>16183</v>
      </c>
      <c r="I2949" t="s">
        <v>311</v>
      </c>
      <c r="J2949">
        <v>77</v>
      </c>
    </row>
    <row r="2950" spans="1:10" x14ac:dyDescent="0.35">
      <c r="A2950" t="s">
        <v>16184</v>
      </c>
      <c r="B2950">
        <v>139</v>
      </c>
      <c r="C2950">
        <v>561</v>
      </c>
      <c r="D2950">
        <v>673</v>
      </c>
      <c r="E2950" t="s">
        <v>319</v>
      </c>
      <c r="F2950" t="s">
        <v>0</v>
      </c>
      <c r="G2950" t="s">
        <v>4124</v>
      </c>
      <c r="H2950">
        <v>2.2599999999999998</v>
      </c>
      <c r="I2950">
        <v>60.84</v>
      </c>
      <c r="J2950">
        <v>43</v>
      </c>
    </row>
    <row r="2951" spans="1:10" x14ac:dyDescent="0.35">
      <c r="A2951" t="s">
        <v>16185</v>
      </c>
      <c r="B2951">
        <v>232</v>
      </c>
      <c r="C2951">
        <v>561</v>
      </c>
      <c r="D2951">
        <v>673</v>
      </c>
      <c r="E2951" t="s">
        <v>311</v>
      </c>
      <c r="F2951" t="s">
        <v>0</v>
      </c>
      <c r="G2951" t="s">
        <v>3026</v>
      </c>
      <c r="I2951" t="s">
        <v>311</v>
      </c>
      <c r="J2951">
        <v>232</v>
      </c>
    </row>
    <row r="2952" spans="1:10" x14ac:dyDescent="0.35">
      <c r="A2952" t="s">
        <v>16186</v>
      </c>
      <c r="B2952">
        <v>156</v>
      </c>
      <c r="C2952">
        <v>561</v>
      </c>
      <c r="D2952">
        <v>673</v>
      </c>
      <c r="E2952" t="s">
        <v>334</v>
      </c>
      <c r="F2952" t="s">
        <v>0</v>
      </c>
      <c r="G2952" t="s">
        <v>3784</v>
      </c>
      <c r="H2952">
        <v>1.8069999999999999</v>
      </c>
      <c r="I2952">
        <v>16.03</v>
      </c>
      <c r="J2952">
        <v>37</v>
      </c>
    </row>
    <row r="2953" spans="1:10" x14ac:dyDescent="0.35">
      <c r="A2953" t="s">
        <v>16187</v>
      </c>
      <c r="B2953">
        <v>137</v>
      </c>
      <c r="C2953">
        <v>561</v>
      </c>
      <c r="D2953">
        <v>673</v>
      </c>
      <c r="E2953" t="s">
        <v>334</v>
      </c>
      <c r="F2953" t="s">
        <v>0</v>
      </c>
      <c r="G2953" t="s">
        <v>2003</v>
      </c>
      <c r="H2953">
        <v>1.837</v>
      </c>
      <c r="I2953">
        <v>25</v>
      </c>
      <c r="J2953">
        <v>10</v>
      </c>
    </row>
    <row r="2954" spans="1:10" x14ac:dyDescent="0.35">
      <c r="A2954" t="s">
        <v>16188</v>
      </c>
      <c r="B2954">
        <v>102</v>
      </c>
      <c r="C2954">
        <v>561</v>
      </c>
      <c r="D2954">
        <v>673</v>
      </c>
      <c r="E2954" t="s">
        <v>328</v>
      </c>
      <c r="F2954" t="s">
        <v>0</v>
      </c>
      <c r="G2954" t="s">
        <v>2811</v>
      </c>
      <c r="H2954">
        <v>3.649</v>
      </c>
      <c r="I2954">
        <v>54.85</v>
      </c>
      <c r="J2954">
        <v>28</v>
      </c>
    </row>
    <row r="2955" spans="1:10" x14ac:dyDescent="0.35">
      <c r="A2955" t="s">
        <v>16189</v>
      </c>
      <c r="B2955">
        <v>197</v>
      </c>
      <c r="C2955">
        <v>559</v>
      </c>
      <c r="D2955">
        <v>678</v>
      </c>
      <c r="E2955" t="s">
        <v>328</v>
      </c>
      <c r="F2955" t="s">
        <v>0</v>
      </c>
      <c r="G2955" t="s">
        <v>3704</v>
      </c>
      <c r="H2955">
        <v>2.17</v>
      </c>
      <c r="I2955">
        <v>60.96</v>
      </c>
      <c r="J2955">
        <v>31</v>
      </c>
    </row>
    <row r="2956" spans="1:10" x14ac:dyDescent="0.35">
      <c r="A2956" t="s">
        <v>16190</v>
      </c>
      <c r="B2956">
        <v>50</v>
      </c>
      <c r="C2956">
        <v>558</v>
      </c>
      <c r="D2956">
        <v>679</v>
      </c>
      <c r="E2956" t="s">
        <v>319</v>
      </c>
      <c r="F2956" t="s">
        <v>0</v>
      </c>
      <c r="G2956" t="s">
        <v>3410</v>
      </c>
      <c r="H2956">
        <v>6.0830000000000002</v>
      </c>
      <c r="I2956">
        <v>93.15</v>
      </c>
      <c r="J2956">
        <v>13</v>
      </c>
    </row>
    <row r="2957" spans="1:10" x14ac:dyDescent="0.35">
      <c r="A2957" t="s">
        <v>16191</v>
      </c>
      <c r="B2957">
        <v>128</v>
      </c>
      <c r="C2957">
        <v>557</v>
      </c>
      <c r="D2957">
        <v>680</v>
      </c>
      <c r="E2957" t="s">
        <v>312</v>
      </c>
      <c r="F2957" t="s">
        <v>0</v>
      </c>
      <c r="G2957" t="s">
        <v>8749</v>
      </c>
      <c r="H2957">
        <v>2.1520000000000001</v>
      </c>
      <c r="I2957">
        <v>33.67</v>
      </c>
      <c r="J2957">
        <v>39</v>
      </c>
    </row>
    <row r="2958" spans="1:10" x14ac:dyDescent="0.35">
      <c r="A2958" t="s">
        <v>16192</v>
      </c>
      <c r="B2958">
        <v>187</v>
      </c>
      <c r="C2958">
        <v>556</v>
      </c>
      <c r="D2958">
        <v>681</v>
      </c>
      <c r="E2958" t="s">
        <v>312</v>
      </c>
      <c r="F2958" t="s">
        <v>0</v>
      </c>
      <c r="G2958" t="s">
        <v>1999</v>
      </c>
      <c r="H2958">
        <v>1.3520000000000001</v>
      </c>
      <c r="I2958">
        <v>49.25</v>
      </c>
      <c r="J2958">
        <v>63</v>
      </c>
    </row>
    <row r="2959" spans="1:10" x14ac:dyDescent="0.35">
      <c r="A2959" t="s">
        <v>16193</v>
      </c>
      <c r="B2959">
        <v>149</v>
      </c>
      <c r="C2959">
        <v>555</v>
      </c>
      <c r="D2959">
        <v>682</v>
      </c>
      <c r="E2959" t="s">
        <v>328</v>
      </c>
      <c r="F2959" t="s">
        <v>0</v>
      </c>
      <c r="G2959" t="s">
        <v>16194</v>
      </c>
      <c r="H2959">
        <v>1.752</v>
      </c>
      <c r="I2959">
        <v>46.05</v>
      </c>
      <c r="J2959">
        <v>58</v>
      </c>
    </row>
    <row r="2960" spans="1:10" x14ac:dyDescent="0.35">
      <c r="A2960" t="s">
        <v>16195</v>
      </c>
      <c r="B2960">
        <v>238</v>
      </c>
      <c r="C2960">
        <v>555</v>
      </c>
      <c r="D2960">
        <v>682</v>
      </c>
      <c r="E2960" t="s">
        <v>312</v>
      </c>
      <c r="F2960" t="s">
        <v>0</v>
      </c>
      <c r="G2960" t="s">
        <v>4219</v>
      </c>
      <c r="H2960">
        <v>0.99099999999999999</v>
      </c>
      <c r="I2960">
        <v>34.74</v>
      </c>
      <c r="J2960">
        <v>84</v>
      </c>
    </row>
    <row r="2961" spans="1:10" x14ac:dyDescent="0.35">
      <c r="A2961" t="s">
        <v>16196</v>
      </c>
      <c r="B2961">
        <v>109</v>
      </c>
      <c r="C2961">
        <v>554</v>
      </c>
      <c r="D2961">
        <v>684</v>
      </c>
      <c r="E2961" t="s">
        <v>312</v>
      </c>
      <c r="F2961" t="s">
        <v>0</v>
      </c>
      <c r="G2961" t="s">
        <v>1795</v>
      </c>
      <c r="H2961">
        <v>2.4700000000000002</v>
      </c>
      <c r="I2961">
        <v>50</v>
      </c>
      <c r="J2961">
        <v>35</v>
      </c>
    </row>
    <row r="2962" spans="1:10" x14ac:dyDescent="0.35">
      <c r="A2962" t="s">
        <v>16197</v>
      </c>
      <c r="B2962">
        <v>258</v>
      </c>
      <c r="C2962">
        <v>554</v>
      </c>
      <c r="D2962">
        <v>684</v>
      </c>
      <c r="E2962" t="s">
        <v>334</v>
      </c>
      <c r="F2962" t="s">
        <v>0</v>
      </c>
      <c r="G2962" t="s">
        <v>16198</v>
      </c>
      <c r="H2962">
        <v>1.274</v>
      </c>
      <c r="I2962">
        <v>7.55</v>
      </c>
      <c r="J2962">
        <v>51</v>
      </c>
    </row>
    <row r="2963" spans="1:10" x14ac:dyDescent="0.35">
      <c r="A2963" t="s">
        <v>16199</v>
      </c>
      <c r="B2963">
        <v>123</v>
      </c>
      <c r="C2963">
        <v>553</v>
      </c>
      <c r="D2963">
        <v>686</v>
      </c>
      <c r="E2963" t="s">
        <v>311</v>
      </c>
      <c r="F2963" t="s">
        <v>0</v>
      </c>
      <c r="G2963" t="s">
        <v>4090</v>
      </c>
      <c r="I2963" t="s">
        <v>311</v>
      </c>
      <c r="J2963">
        <v>43</v>
      </c>
    </row>
    <row r="2964" spans="1:10" x14ac:dyDescent="0.35">
      <c r="A2964" t="s">
        <v>16200</v>
      </c>
      <c r="B2964">
        <v>165</v>
      </c>
      <c r="C2964">
        <v>552</v>
      </c>
      <c r="D2964">
        <v>687</v>
      </c>
      <c r="E2964" t="s">
        <v>328</v>
      </c>
      <c r="F2964" t="s">
        <v>0</v>
      </c>
      <c r="G2964" t="s">
        <v>3575</v>
      </c>
      <c r="H2964">
        <v>1.766</v>
      </c>
      <c r="I2964">
        <v>52.5</v>
      </c>
      <c r="J2964">
        <v>15</v>
      </c>
    </row>
    <row r="2965" spans="1:10" x14ac:dyDescent="0.35">
      <c r="A2965" t="s">
        <v>16201</v>
      </c>
      <c r="B2965">
        <v>140</v>
      </c>
      <c r="C2965">
        <v>552</v>
      </c>
      <c r="D2965">
        <v>687</v>
      </c>
      <c r="E2965" t="s">
        <v>319</v>
      </c>
      <c r="F2965" t="s">
        <v>0</v>
      </c>
      <c r="G2965" t="s">
        <v>2590</v>
      </c>
      <c r="H2965">
        <v>1.95</v>
      </c>
      <c r="I2965">
        <v>78.3</v>
      </c>
      <c r="J2965">
        <v>119</v>
      </c>
    </row>
    <row r="2966" spans="1:10" x14ac:dyDescent="0.35">
      <c r="A2966" t="s">
        <v>16202</v>
      </c>
      <c r="B2966">
        <v>86</v>
      </c>
      <c r="C2966">
        <v>552</v>
      </c>
      <c r="D2966">
        <v>687</v>
      </c>
      <c r="E2966" t="s">
        <v>328</v>
      </c>
      <c r="F2966" t="s">
        <v>0</v>
      </c>
      <c r="G2966" t="s">
        <v>1807</v>
      </c>
      <c r="H2966">
        <v>3.8820000000000001</v>
      </c>
      <c r="I2966">
        <v>59.45</v>
      </c>
      <c r="J2966">
        <v>42</v>
      </c>
    </row>
    <row r="2967" spans="1:10" x14ac:dyDescent="0.35">
      <c r="A2967" t="s">
        <v>16203</v>
      </c>
      <c r="B2967">
        <v>114</v>
      </c>
      <c r="C2967">
        <v>552</v>
      </c>
      <c r="D2967">
        <v>687</v>
      </c>
      <c r="E2967" t="s">
        <v>328</v>
      </c>
      <c r="F2967" t="s">
        <v>0</v>
      </c>
      <c r="G2967" t="s">
        <v>2053</v>
      </c>
      <c r="H2967">
        <v>2.5179999999999998</v>
      </c>
      <c r="I2967">
        <v>60.03</v>
      </c>
      <c r="J2967">
        <v>25</v>
      </c>
    </row>
    <row r="2968" spans="1:10" x14ac:dyDescent="0.35">
      <c r="A2968" t="s">
        <v>16204</v>
      </c>
      <c r="B2968">
        <v>178</v>
      </c>
      <c r="C2968">
        <v>552</v>
      </c>
      <c r="D2968">
        <v>687</v>
      </c>
      <c r="E2968" t="s">
        <v>312</v>
      </c>
      <c r="F2968" t="s">
        <v>0</v>
      </c>
      <c r="G2968" t="s">
        <v>2088</v>
      </c>
      <c r="H2968">
        <v>1.9470000000000001</v>
      </c>
      <c r="I2968">
        <v>50</v>
      </c>
      <c r="J2968">
        <v>50</v>
      </c>
    </row>
    <row r="2969" spans="1:10" x14ac:dyDescent="0.35">
      <c r="A2969" t="s">
        <v>16205</v>
      </c>
      <c r="B2969">
        <v>170</v>
      </c>
      <c r="C2969">
        <v>551</v>
      </c>
      <c r="D2969">
        <v>692</v>
      </c>
      <c r="E2969" t="s">
        <v>311</v>
      </c>
      <c r="F2969" t="s">
        <v>0</v>
      </c>
      <c r="G2969" t="s">
        <v>1845</v>
      </c>
      <c r="I2969" t="s">
        <v>311</v>
      </c>
      <c r="J2969">
        <v>37</v>
      </c>
    </row>
    <row r="2970" spans="1:10" x14ac:dyDescent="0.35">
      <c r="A2970" t="s">
        <v>16206</v>
      </c>
      <c r="B2970">
        <v>170</v>
      </c>
      <c r="C2970">
        <v>551</v>
      </c>
      <c r="D2970">
        <v>692</v>
      </c>
      <c r="E2970" t="s">
        <v>328</v>
      </c>
      <c r="F2970" t="s">
        <v>0</v>
      </c>
      <c r="G2970" t="s">
        <v>16207</v>
      </c>
      <c r="H2970">
        <v>1.8680000000000001</v>
      </c>
      <c r="I2970">
        <v>33.78</v>
      </c>
      <c r="J2970">
        <v>72</v>
      </c>
    </row>
    <row r="2971" spans="1:10" x14ac:dyDescent="0.35">
      <c r="A2971" t="s">
        <v>16208</v>
      </c>
      <c r="B2971">
        <v>437</v>
      </c>
      <c r="C2971">
        <v>550</v>
      </c>
      <c r="D2971">
        <v>694</v>
      </c>
      <c r="E2971" t="s">
        <v>334</v>
      </c>
      <c r="F2971" t="s">
        <v>0</v>
      </c>
      <c r="G2971" t="s">
        <v>15417</v>
      </c>
      <c r="H2971">
        <v>0.67200000000000004</v>
      </c>
      <c r="I2971">
        <v>8.7899999999999991</v>
      </c>
      <c r="J2971">
        <v>8</v>
      </c>
    </row>
    <row r="2972" spans="1:10" x14ac:dyDescent="0.35">
      <c r="A2972" t="s">
        <v>16209</v>
      </c>
      <c r="B2972">
        <v>127</v>
      </c>
      <c r="C2972">
        <v>550</v>
      </c>
      <c r="D2972">
        <v>694</v>
      </c>
      <c r="E2972" t="s">
        <v>328</v>
      </c>
      <c r="F2972" t="s">
        <v>0</v>
      </c>
      <c r="G2972" t="s">
        <v>3446</v>
      </c>
      <c r="H2972">
        <v>1.9510000000000001</v>
      </c>
      <c r="I2972">
        <v>49.88</v>
      </c>
      <c r="J2972">
        <v>52</v>
      </c>
    </row>
    <row r="2973" spans="1:10" x14ac:dyDescent="0.35">
      <c r="A2973" t="s">
        <v>16210</v>
      </c>
      <c r="B2973">
        <v>96</v>
      </c>
      <c r="C2973">
        <v>549</v>
      </c>
      <c r="D2973">
        <v>696</v>
      </c>
      <c r="E2973" t="s">
        <v>328</v>
      </c>
      <c r="F2973" t="s">
        <v>0</v>
      </c>
      <c r="G2973" t="s">
        <v>3026</v>
      </c>
      <c r="H2973">
        <v>3.1429999999999998</v>
      </c>
      <c r="I2973">
        <v>69.48</v>
      </c>
      <c r="J2973">
        <v>27</v>
      </c>
    </row>
    <row r="2974" spans="1:10" x14ac:dyDescent="0.35">
      <c r="A2974" t="s">
        <v>16211</v>
      </c>
      <c r="B2974">
        <v>156</v>
      </c>
      <c r="C2974">
        <v>549</v>
      </c>
      <c r="D2974">
        <v>696</v>
      </c>
      <c r="E2974" t="s">
        <v>328</v>
      </c>
      <c r="F2974" t="s">
        <v>0</v>
      </c>
      <c r="G2974" t="s">
        <v>7781</v>
      </c>
      <c r="H2974">
        <v>2.1589999999999998</v>
      </c>
      <c r="I2974">
        <v>56.58</v>
      </c>
      <c r="J2974">
        <v>53</v>
      </c>
    </row>
    <row r="2975" spans="1:10" x14ac:dyDescent="0.35">
      <c r="A2975" t="s">
        <v>16212</v>
      </c>
      <c r="B2975">
        <v>156</v>
      </c>
      <c r="C2975">
        <v>549</v>
      </c>
      <c r="D2975">
        <v>696</v>
      </c>
      <c r="E2975" t="s">
        <v>328</v>
      </c>
      <c r="F2975" t="s">
        <v>0</v>
      </c>
      <c r="G2975" t="s">
        <v>3628</v>
      </c>
      <c r="H2975">
        <v>2.3330000000000002</v>
      </c>
      <c r="I2975">
        <v>74</v>
      </c>
      <c r="J2975">
        <v>70</v>
      </c>
    </row>
    <row r="2976" spans="1:10" x14ac:dyDescent="0.35">
      <c r="A2976" t="s">
        <v>16213</v>
      </c>
      <c r="B2976">
        <v>139</v>
      </c>
      <c r="C2976">
        <v>549</v>
      </c>
      <c r="D2976">
        <v>696</v>
      </c>
      <c r="E2976" t="s">
        <v>334</v>
      </c>
      <c r="F2976" t="s">
        <v>0</v>
      </c>
      <c r="G2976" t="s">
        <v>1779</v>
      </c>
      <c r="H2976">
        <v>2.3679999999999999</v>
      </c>
      <c r="I2976">
        <v>14.49</v>
      </c>
      <c r="J2976">
        <v>24</v>
      </c>
    </row>
    <row r="2977" spans="1:10" x14ac:dyDescent="0.35">
      <c r="A2977" t="s">
        <v>16214</v>
      </c>
      <c r="B2977">
        <v>196</v>
      </c>
      <c r="C2977">
        <v>547</v>
      </c>
      <c r="D2977">
        <v>700</v>
      </c>
      <c r="E2977" t="s">
        <v>334</v>
      </c>
      <c r="F2977" t="s">
        <v>0</v>
      </c>
      <c r="G2977" t="s">
        <v>2596</v>
      </c>
      <c r="H2977">
        <v>1.331</v>
      </c>
      <c r="I2977">
        <v>8.3000000000000007</v>
      </c>
      <c r="J2977">
        <v>57</v>
      </c>
    </row>
    <row r="2978" spans="1:10" x14ac:dyDescent="0.35">
      <c r="A2978" t="s">
        <v>16215</v>
      </c>
      <c r="B2978">
        <v>101</v>
      </c>
      <c r="C2978">
        <v>547</v>
      </c>
      <c r="D2978">
        <v>700</v>
      </c>
      <c r="E2978" t="s">
        <v>328</v>
      </c>
      <c r="F2978" t="s">
        <v>0</v>
      </c>
      <c r="G2978" t="s">
        <v>16216</v>
      </c>
      <c r="H2978">
        <v>2.726</v>
      </c>
      <c r="I2978">
        <v>50.02</v>
      </c>
      <c r="J2978">
        <v>101</v>
      </c>
    </row>
    <row r="2979" spans="1:10" x14ac:dyDescent="0.35">
      <c r="A2979" t="s">
        <v>16217</v>
      </c>
      <c r="B2979">
        <v>113</v>
      </c>
      <c r="C2979">
        <v>546</v>
      </c>
      <c r="D2979">
        <v>702</v>
      </c>
      <c r="E2979" t="s">
        <v>319</v>
      </c>
      <c r="F2979" t="s">
        <v>0</v>
      </c>
      <c r="G2979" t="s">
        <v>2100</v>
      </c>
      <c r="H2979">
        <v>3.452</v>
      </c>
      <c r="I2979">
        <v>86.29</v>
      </c>
      <c r="J2979">
        <v>23</v>
      </c>
    </row>
    <row r="2980" spans="1:10" x14ac:dyDescent="0.35">
      <c r="A2980" t="s">
        <v>16218</v>
      </c>
      <c r="B2980">
        <v>92</v>
      </c>
      <c r="C2980">
        <v>545</v>
      </c>
      <c r="D2980">
        <v>703</v>
      </c>
      <c r="E2980" t="s">
        <v>328</v>
      </c>
      <c r="F2980" t="s">
        <v>0</v>
      </c>
      <c r="G2980" t="s">
        <v>3026</v>
      </c>
      <c r="H2980">
        <v>3.2810000000000001</v>
      </c>
      <c r="I2980">
        <v>71.72</v>
      </c>
      <c r="J2980">
        <v>13</v>
      </c>
    </row>
    <row r="2981" spans="1:10" x14ac:dyDescent="0.35">
      <c r="A2981" t="s">
        <v>16219</v>
      </c>
      <c r="B2981">
        <v>316</v>
      </c>
      <c r="C2981">
        <v>545</v>
      </c>
      <c r="D2981">
        <v>703</v>
      </c>
      <c r="E2981" t="s">
        <v>334</v>
      </c>
      <c r="F2981" t="s">
        <v>0</v>
      </c>
      <c r="G2981" t="s">
        <v>2596</v>
      </c>
      <c r="H2981">
        <v>0.89500000000000002</v>
      </c>
      <c r="I2981">
        <v>1.35</v>
      </c>
      <c r="J2981">
        <v>56</v>
      </c>
    </row>
    <row r="2982" spans="1:10" x14ac:dyDescent="0.35">
      <c r="A2982" t="s">
        <v>16220</v>
      </c>
      <c r="B2982">
        <v>85</v>
      </c>
      <c r="C2982">
        <v>544</v>
      </c>
      <c r="D2982">
        <v>705</v>
      </c>
      <c r="E2982" t="s">
        <v>328</v>
      </c>
      <c r="F2982" t="s">
        <v>0</v>
      </c>
      <c r="G2982" t="s">
        <v>16221</v>
      </c>
      <c r="H2982">
        <v>3.2890000000000001</v>
      </c>
      <c r="I2982">
        <v>58.49</v>
      </c>
      <c r="J2982">
        <v>21</v>
      </c>
    </row>
    <row r="2983" spans="1:10" x14ac:dyDescent="0.35">
      <c r="A2983" t="s">
        <v>16222</v>
      </c>
      <c r="B2983">
        <v>273</v>
      </c>
      <c r="C2983">
        <v>544</v>
      </c>
      <c r="D2983">
        <v>705</v>
      </c>
      <c r="E2983" t="s">
        <v>311</v>
      </c>
      <c r="F2983" t="s">
        <v>0</v>
      </c>
      <c r="G2983" t="s">
        <v>1795</v>
      </c>
      <c r="I2983" t="s">
        <v>311</v>
      </c>
      <c r="J2983">
        <v>30</v>
      </c>
    </row>
    <row r="2984" spans="1:10" x14ac:dyDescent="0.35">
      <c r="A2984" t="s">
        <v>16223</v>
      </c>
      <c r="B2984">
        <v>125</v>
      </c>
      <c r="C2984">
        <v>543</v>
      </c>
      <c r="D2984">
        <v>707</v>
      </c>
      <c r="E2984" t="s">
        <v>328</v>
      </c>
      <c r="F2984" t="s">
        <v>0</v>
      </c>
      <c r="G2984" t="s">
        <v>3026</v>
      </c>
      <c r="H2984">
        <v>2.5529999999999999</v>
      </c>
      <c r="I2984">
        <v>54.12</v>
      </c>
      <c r="J2984">
        <v>43</v>
      </c>
    </row>
    <row r="2985" spans="1:10" x14ac:dyDescent="0.35">
      <c r="A2985" t="s">
        <v>16224</v>
      </c>
      <c r="B2985">
        <v>127</v>
      </c>
      <c r="C2985">
        <v>542</v>
      </c>
      <c r="D2985">
        <v>708</v>
      </c>
      <c r="E2985" t="s">
        <v>328</v>
      </c>
      <c r="F2985" t="s">
        <v>0</v>
      </c>
      <c r="G2985" t="s">
        <v>3594</v>
      </c>
      <c r="H2985">
        <v>2.0449999999999999</v>
      </c>
      <c r="I2985">
        <v>69.03</v>
      </c>
      <c r="J2985">
        <v>37</v>
      </c>
    </row>
    <row r="2986" spans="1:10" x14ac:dyDescent="0.35">
      <c r="A2986" t="s">
        <v>16225</v>
      </c>
      <c r="B2986">
        <v>96</v>
      </c>
      <c r="C2986">
        <v>542</v>
      </c>
      <c r="D2986">
        <v>708</v>
      </c>
      <c r="E2986" t="s">
        <v>334</v>
      </c>
      <c r="F2986" t="s">
        <v>0</v>
      </c>
      <c r="G2986" t="s">
        <v>1836</v>
      </c>
      <c r="H2986">
        <v>2.9569999999999999</v>
      </c>
      <c r="I2986">
        <v>18.940000000000001</v>
      </c>
      <c r="J2986">
        <v>14</v>
      </c>
    </row>
    <row r="2987" spans="1:10" x14ac:dyDescent="0.35">
      <c r="A2987" t="s">
        <v>16226</v>
      </c>
      <c r="B2987">
        <v>86</v>
      </c>
      <c r="C2987">
        <v>541</v>
      </c>
      <c r="D2987">
        <v>710</v>
      </c>
      <c r="E2987" t="s">
        <v>311</v>
      </c>
      <c r="F2987" t="s">
        <v>0</v>
      </c>
      <c r="G2987" t="s">
        <v>1819</v>
      </c>
      <c r="I2987" t="s">
        <v>311</v>
      </c>
      <c r="J2987">
        <v>17</v>
      </c>
    </row>
    <row r="2988" spans="1:10" x14ac:dyDescent="0.35">
      <c r="A2988" t="s">
        <v>16227</v>
      </c>
      <c r="B2988">
        <v>242</v>
      </c>
      <c r="C2988">
        <v>541</v>
      </c>
      <c r="D2988">
        <v>710</v>
      </c>
      <c r="E2988" t="s">
        <v>311</v>
      </c>
      <c r="F2988" t="s">
        <v>0</v>
      </c>
      <c r="G2988" t="s">
        <v>3628</v>
      </c>
      <c r="I2988" t="s">
        <v>311</v>
      </c>
      <c r="J2988">
        <v>22</v>
      </c>
    </row>
    <row r="2989" spans="1:10" x14ac:dyDescent="0.35">
      <c r="A2989" t="s">
        <v>16228</v>
      </c>
      <c r="B2989">
        <v>167</v>
      </c>
      <c r="C2989">
        <v>541</v>
      </c>
      <c r="D2989">
        <v>710</v>
      </c>
      <c r="E2989" t="s">
        <v>311</v>
      </c>
      <c r="F2989" t="s">
        <v>0</v>
      </c>
      <c r="G2989" t="s">
        <v>2202</v>
      </c>
      <c r="I2989" t="s">
        <v>311</v>
      </c>
      <c r="J2989">
        <v>48</v>
      </c>
    </row>
    <row r="2990" spans="1:10" x14ac:dyDescent="0.35">
      <c r="A2990" t="s">
        <v>16229</v>
      </c>
      <c r="B2990">
        <v>146</v>
      </c>
      <c r="C2990">
        <v>537</v>
      </c>
      <c r="D2990">
        <v>713</v>
      </c>
      <c r="E2990" t="s">
        <v>334</v>
      </c>
      <c r="F2990" t="s">
        <v>0</v>
      </c>
      <c r="G2990" t="s">
        <v>2131</v>
      </c>
      <c r="H2990">
        <v>1.9670000000000001</v>
      </c>
      <c r="I2990">
        <v>13.16</v>
      </c>
      <c r="J2990">
        <v>20</v>
      </c>
    </row>
    <row r="2991" spans="1:10" x14ac:dyDescent="0.35">
      <c r="A2991" t="s">
        <v>16230</v>
      </c>
      <c r="B2991">
        <v>158</v>
      </c>
      <c r="C2991">
        <v>533</v>
      </c>
      <c r="D2991">
        <v>714</v>
      </c>
      <c r="E2991" t="s">
        <v>334</v>
      </c>
      <c r="F2991" t="s">
        <v>0</v>
      </c>
      <c r="G2991" t="s">
        <v>7323</v>
      </c>
      <c r="H2991">
        <v>1.6910000000000001</v>
      </c>
      <c r="I2991">
        <v>25</v>
      </c>
      <c r="J2991">
        <v>38</v>
      </c>
    </row>
    <row r="2992" spans="1:10" x14ac:dyDescent="0.35">
      <c r="A2992" t="s">
        <v>16231</v>
      </c>
      <c r="B2992">
        <v>130</v>
      </c>
      <c r="C2992">
        <v>533</v>
      </c>
      <c r="D2992">
        <v>714</v>
      </c>
      <c r="E2992" t="s">
        <v>311</v>
      </c>
      <c r="F2992" t="s">
        <v>0</v>
      </c>
      <c r="G2992" t="s">
        <v>2257</v>
      </c>
      <c r="I2992" t="s">
        <v>311</v>
      </c>
      <c r="J2992">
        <v>37</v>
      </c>
    </row>
    <row r="2993" spans="1:10" x14ac:dyDescent="0.35">
      <c r="A2993" t="s">
        <v>16232</v>
      </c>
      <c r="B2993">
        <v>129</v>
      </c>
      <c r="C2993">
        <v>532</v>
      </c>
      <c r="D2993">
        <v>716</v>
      </c>
      <c r="E2993" t="s">
        <v>334</v>
      </c>
      <c r="F2993" t="s">
        <v>0</v>
      </c>
      <c r="G2993" t="s">
        <v>1996</v>
      </c>
      <c r="H2993">
        <v>2.16</v>
      </c>
      <c r="I2993">
        <v>20.87</v>
      </c>
      <c r="J2993">
        <v>39</v>
      </c>
    </row>
    <row r="2994" spans="1:10" x14ac:dyDescent="0.35">
      <c r="A2994" t="s">
        <v>16233</v>
      </c>
      <c r="B2994">
        <v>273</v>
      </c>
      <c r="C2994">
        <v>531</v>
      </c>
      <c r="D2994">
        <v>717</v>
      </c>
      <c r="E2994" t="s">
        <v>334</v>
      </c>
      <c r="F2994" t="s">
        <v>0</v>
      </c>
      <c r="G2994" t="s">
        <v>1969</v>
      </c>
      <c r="H2994">
        <v>1.899</v>
      </c>
      <c r="I2994">
        <v>19.440000000000001</v>
      </c>
      <c r="J2994">
        <v>59</v>
      </c>
    </row>
    <row r="2995" spans="1:10" x14ac:dyDescent="0.35">
      <c r="A2995" t="s">
        <v>16234</v>
      </c>
      <c r="B2995">
        <v>309</v>
      </c>
      <c r="C2995">
        <v>530</v>
      </c>
      <c r="D2995">
        <v>718</v>
      </c>
      <c r="E2995" t="s">
        <v>311</v>
      </c>
      <c r="F2995" t="s">
        <v>0</v>
      </c>
      <c r="G2995" t="s">
        <v>3026</v>
      </c>
      <c r="I2995" t="s">
        <v>311</v>
      </c>
      <c r="J2995">
        <v>62</v>
      </c>
    </row>
    <row r="2996" spans="1:10" x14ac:dyDescent="0.35">
      <c r="A2996" t="s">
        <v>16235</v>
      </c>
      <c r="B2996">
        <v>65</v>
      </c>
      <c r="C2996">
        <v>529</v>
      </c>
      <c r="D2996">
        <v>719</v>
      </c>
      <c r="E2996" t="s">
        <v>319</v>
      </c>
      <c r="F2996" t="s">
        <v>0</v>
      </c>
      <c r="G2996" t="s">
        <v>14307</v>
      </c>
      <c r="H2996">
        <v>14.920999999999999</v>
      </c>
      <c r="I2996">
        <v>98.92</v>
      </c>
      <c r="J2996">
        <v>26</v>
      </c>
    </row>
    <row r="2997" spans="1:10" x14ac:dyDescent="0.35">
      <c r="A2997" t="s">
        <v>16236</v>
      </c>
      <c r="B2997">
        <v>119</v>
      </c>
      <c r="C2997">
        <v>527</v>
      </c>
      <c r="D2997">
        <v>720</v>
      </c>
      <c r="E2997" t="s">
        <v>334</v>
      </c>
      <c r="F2997" t="s">
        <v>0</v>
      </c>
      <c r="G2997" t="s">
        <v>1819</v>
      </c>
      <c r="H2997">
        <v>2.46</v>
      </c>
      <c r="I2997">
        <v>16.559999999999999</v>
      </c>
      <c r="J2997">
        <v>44</v>
      </c>
    </row>
    <row r="2998" spans="1:10" x14ac:dyDescent="0.35">
      <c r="A2998" t="s">
        <v>16237</v>
      </c>
      <c r="B2998">
        <v>174</v>
      </c>
      <c r="C2998">
        <v>526</v>
      </c>
      <c r="D2998">
        <v>721</v>
      </c>
      <c r="E2998" t="s">
        <v>334</v>
      </c>
      <c r="F2998" t="s">
        <v>0</v>
      </c>
      <c r="G2998" t="s">
        <v>2034</v>
      </c>
      <c r="H2998">
        <v>1.4670000000000001</v>
      </c>
      <c r="I2998">
        <v>8.19</v>
      </c>
      <c r="J2998">
        <v>11</v>
      </c>
    </row>
    <row r="2999" spans="1:10" x14ac:dyDescent="0.35">
      <c r="A2999" t="s">
        <v>16238</v>
      </c>
      <c r="B2999">
        <v>123</v>
      </c>
      <c r="C2999">
        <v>526</v>
      </c>
      <c r="D2999">
        <v>721</v>
      </c>
      <c r="E2999" t="s">
        <v>312</v>
      </c>
      <c r="F2999" t="s">
        <v>0</v>
      </c>
      <c r="G2999" t="s">
        <v>2202</v>
      </c>
      <c r="H2999">
        <v>2.246</v>
      </c>
      <c r="I2999">
        <v>38.520000000000003</v>
      </c>
      <c r="J2999">
        <v>10</v>
      </c>
    </row>
    <row r="3000" spans="1:10" x14ac:dyDescent="0.35">
      <c r="A3000" t="s">
        <v>16239</v>
      </c>
      <c r="B3000">
        <v>49</v>
      </c>
      <c r="C3000">
        <v>522</v>
      </c>
      <c r="D3000">
        <v>723</v>
      </c>
      <c r="E3000" t="s">
        <v>319</v>
      </c>
      <c r="F3000" t="s">
        <v>0</v>
      </c>
      <c r="G3000" t="s">
        <v>16240</v>
      </c>
      <c r="H3000">
        <v>7.73</v>
      </c>
      <c r="I3000">
        <v>84.55</v>
      </c>
      <c r="J3000">
        <v>9</v>
      </c>
    </row>
    <row r="3001" spans="1:10" x14ac:dyDescent="0.35">
      <c r="A3001" t="s">
        <v>16241</v>
      </c>
      <c r="B3001">
        <v>204</v>
      </c>
      <c r="C3001">
        <v>521</v>
      </c>
      <c r="D3001">
        <v>724</v>
      </c>
      <c r="E3001" t="s">
        <v>311</v>
      </c>
      <c r="F3001" t="s">
        <v>0</v>
      </c>
      <c r="G3001" t="s">
        <v>2131</v>
      </c>
      <c r="I3001" t="s">
        <v>311</v>
      </c>
      <c r="J3001">
        <v>59</v>
      </c>
    </row>
    <row r="3002" spans="1:10" x14ac:dyDescent="0.35">
      <c r="A3002" t="s">
        <v>16242</v>
      </c>
      <c r="B3002">
        <v>127</v>
      </c>
      <c r="C3002">
        <v>519</v>
      </c>
      <c r="D3002">
        <v>725</v>
      </c>
      <c r="E3002" t="s">
        <v>328</v>
      </c>
      <c r="F3002" t="s">
        <v>0</v>
      </c>
      <c r="G3002" t="s">
        <v>16243</v>
      </c>
      <c r="H3002">
        <v>2.1480000000000001</v>
      </c>
      <c r="I3002">
        <v>50.83</v>
      </c>
      <c r="J3002">
        <v>19</v>
      </c>
    </row>
    <row r="3003" spans="1:10" x14ac:dyDescent="0.35">
      <c r="A3003" t="s">
        <v>16244</v>
      </c>
      <c r="B3003">
        <v>94</v>
      </c>
      <c r="C3003">
        <v>518</v>
      </c>
      <c r="D3003">
        <v>726</v>
      </c>
      <c r="E3003" t="s">
        <v>328</v>
      </c>
      <c r="F3003" t="s">
        <v>0</v>
      </c>
      <c r="G3003" t="s">
        <v>2502</v>
      </c>
      <c r="H3003">
        <v>2.8879999999999999</v>
      </c>
      <c r="I3003">
        <v>52.95</v>
      </c>
      <c r="J3003">
        <v>14</v>
      </c>
    </row>
    <row r="3004" spans="1:10" x14ac:dyDescent="0.35">
      <c r="A3004" t="s">
        <v>16245</v>
      </c>
      <c r="B3004">
        <v>175</v>
      </c>
      <c r="C3004">
        <v>516</v>
      </c>
      <c r="D3004">
        <v>727</v>
      </c>
      <c r="E3004" t="s">
        <v>312</v>
      </c>
      <c r="F3004" t="s">
        <v>0</v>
      </c>
      <c r="G3004" t="s">
        <v>13437</v>
      </c>
      <c r="H3004">
        <v>2.0699999999999998</v>
      </c>
      <c r="I3004">
        <v>19.059999999999999</v>
      </c>
      <c r="J3004">
        <v>23</v>
      </c>
    </row>
    <row r="3005" spans="1:10" x14ac:dyDescent="0.35">
      <c r="A3005" t="s">
        <v>16246</v>
      </c>
      <c r="B3005">
        <v>131</v>
      </c>
      <c r="C3005">
        <v>515</v>
      </c>
      <c r="D3005">
        <v>728</v>
      </c>
      <c r="E3005" t="s">
        <v>328</v>
      </c>
      <c r="F3005" t="s">
        <v>0</v>
      </c>
      <c r="G3005" t="s">
        <v>16247</v>
      </c>
      <c r="H3005">
        <v>2.2970000000000002</v>
      </c>
      <c r="I3005">
        <v>53.19</v>
      </c>
      <c r="J3005">
        <v>29</v>
      </c>
    </row>
    <row r="3006" spans="1:10" x14ac:dyDescent="0.35">
      <c r="A3006" t="s">
        <v>16248</v>
      </c>
      <c r="B3006">
        <v>46</v>
      </c>
      <c r="C3006">
        <v>514</v>
      </c>
      <c r="D3006">
        <v>729</v>
      </c>
      <c r="E3006" t="s">
        <v>311</v>
      </c>
      <c r="F3006" t="s">
        <v>0</v>
      </c>
      <c r="G3006" t="s">
        <v>8749</v>
      </c>
      <c r="I3006" t="s">
        <v>311</v>
      </c>
      <c r="J3006">
        <v>46</v>
      </c>
    </row>
    <row r="3007" spans="1:10" x14ac:dyDescent="0.35">
      <c r="A3007" t="s">
        <v>16249</v>
      </c>
      <c r="B3007">
        <v>68</v>
      </c>
      <c r="C3007">
        <v>514</v>
      </c>
      <c r="D3007">
        <v>729</v>
      </c>
      <c r="E3007" t="s">
        <v>319</v>
      </c>
      <c r="F3007" t="s">
        <v>0</v>
      </c>
      <c r="G3007" t="s">
        <v>16250</v>
      </c>
      <c r="H3007">
        <v>4.016</v>
      </c>
      <c r="I3007">
        <v>76.12</v>
      </c>
      <c r="J3007">
        <v>23</v>
      </c>
    </row>
    <row r="3008" spans="1:10" x14ac:dyDescent="0.35">
      <c r="A3008" t="s">
        <v>16251</v>
      </c>
      <c r="B3008">
        <v>112</v>
      </c>
      <c r="C3008">
        <v>513</v>
      </c>
      <c r="D3008">
        <v>731</v>
      </c>
      <c r="E3008" t="s">
        <v>312</v>
      </c>
      <c r="F3008" t="s">
        <v>0</v>
      </c>
      <c r="G3008" t="s">
        <v>16252</v>
      </c>
      <c r="H3008">
        <v>2.4369999999999998</v>
      </c>
      <c r="I3008">
        <v>47.5</v>
      </c>
      <c r="J3008">
        <v>40</v>
      </c>
    </row>
    <row r="3009" spans="1:10" x14ac:dyDescent="0.35">
      <c r="A3009" t="s">
        <v>16253</v>
      </c>
      <c r="B3009">
        <v>155</v>
      </c>
      <c r="C3009">
        <v>511</v>
      </c>
      <c r="D3009">
        <v>732</v>
      </c>
      <c r="E3009" t="s">
        <v>334</v>
      </c>
      <c r="F3009" t="s">
        <v>0</v>
      </c>
      <c r="G3009" t="s">
        <v>15755</v>
      </c>
      <c r="H3009">
        <v>1.613</v>
      </c>
      <c r="I3009">
        <v>13.22</v>
      </c>
      <c r="J3009">
        <v>15</v>
      </c>
    </row>
    <row r="3010" spans="1:10" x14ac:dyDescent="0.35">
      <c r="A3010" t="s">
        <v>16254</v>
      </c>
      <c r="B3010">
        <v>127</v>
      </c>
      <c r="C3010">
        <v>509</v>
      </c>
      <c r="D3010">
        <v>733</v>
      </c>
      <c r="E3010" t="s">
        <v>328</v>
      </c>
      <c r="F3010" t="s">
        <v>0</v>
      </c>
      <c r="G3010" t="s">
        <v>4088</v>
      </c>
      <c r="H3010">
        <v>2.3130000000000002</v>
      </c>
      <c r="I3010">
        <v>53.08</v>
      </c>
      <c r="J3010">
        <v>18</v>
      </c>
    </row>
    <row r="3011" spans="1:10" x14ac:dyDescent="0.35">
      <c r="A3011" t="s">
        <v>16255</v>
      </c>
      <c r="B3011">
        <v>205</v>
      </c>
      <c r="C3011">
        <v>509</v>
      </c>
      <c r="D3011">
        <v>733</v>
      </c>
      <c r="E3011" t="s">
        <v>312</v>
      </c>
      <c r="F3011" t="s">
        <v>0</v>
      </c>
      <c r="G3011" t="s">
        <v>2550</v>
      </c>
      <c r="H3011">
        <v>1.46</v>
      </c>
      <c r="I3011">
        <v>36.76</v>
      </c>
      <c r="J3011">
        <v>55</v>
      </c>
    </row>
    <row r="3012" spans="1:10" x14ac:dyDescent="0.35">
      <c r="A3012" t="s">
        <v>16256</v>
      </c>
      <c r="B3012">
        <v>87</v>
      </c>
      <c r="C3012">
        <v>506</v>
      </c>
      <c r="D3012">
        <v>735</v>
      </c>
      <c r="E3012" t="s">
        <v>328</v>
      </c>
      <c r="F3012" t="s">
        <v>0</v>
      </c>
      <c r="G3012" t="s">
        <v>4347</v>
      </c>
      <c r="H3012">
        <v>3.698</v>
      </c>
      <c r="I3012">
        <v>71.81</v>
      </c>
      <c r="J3012">
        <v>13</v>
      </c>
    </row>
    <row r="3013" spans="1:10" x14ac:dyDescent="0.35">
      <c r="A3013" t="s">
        <v>16257</v>
      </c>
      <c r="B3013">
        <v>111</v>
      </c>
      <c r="C3013">
        <v>506</v>
      </c>
      <c r="D3013">
        <v>735</v>
      </c>
      <c r="E3013" t="s">
        <v>319</v>
      </c>
      <c r="F3013" t="s">
        <v>0</v>
      </c>
      <c r="G3013" t="s">
        <v>16258</v>
      </c>
      <c r="H3013">
        <v>2.7229999999999999</v>
      </c>
      <c r="I3013">
        <v>73.05</v>
      </c>
      <c r="J3013">
        <v>29</v>
      </c>
    </row>
    <row r="3014" spans="1:10" x14ac:dyDescent="0.35">
      <c r="A3014" t="s">
        <v>16259</v>
      </c>
      <c r="B3014">
        <v>126</v>
      </c>
      <c r="C3014">
        <v>505</v>
      </c>
      <c r="D3014">
        <v>737</v>
      </c>
      <c r="E3014" t="s">
        <v>312</v>
      </c>
      <c r="F3014" t="s">
        <v>0</v>
      </c>
      <c r="G3014" t="s">
        <v>3026</v>
      </c>
      <c r="H3014">
        <v>2.1749999999999998</v>
      </c>
      <c r="I3014">
        <v>41.76</v>
      </c>
      <c r="J3014">
        <v>55</v>
      </c>
    </row>
    <row r="3015" spans="1:10" x14ac:dyDescent="0.35">
      <c r="A3015" t="s">
        <v>16260</v>
      </c>
      <c r="B3015">
        <v>138</v>
      </c>
      <c r="C3015">
        <v>505</v>
      </c>
      <c r="D3015">
        <v>737</v>
      </c>
      <c r="E3015" t="s">
        <v>312</v>
      </c>
      <c r="F3015" t="s">
        <v>0</v>
      </c>
      <c r="G3015" t="s">
        <v>16261</v>
      </c>
      <c r="H3015">
        <v>1.756</v>
      </c>
      <c r="I3015">
        <v>29.18</v>
      </c>
      <c r="J3015">
        <v>31</v>
      </c>
    </row>
    <row r="3016" spans="1:10" x14ac:dyDescent="0.35">
      <c r="A3016" t="s">
        <v>16262</v>
      </c>
      <c r="B3016">
        <v>54</v>
      </c>
      <c r="C3016">
        <v>505</v>
      </c>
      <c r="D3016">
        <v>737</v>
      </c>
      <c r="E3016" t="s">
        <v>311</v>
      </c>
      <c r="F3016" t="s">
        <v>0</v>
      </c>
      <c r="G3016" t="s">
        <v>16263</v>
      </c>
      <c r="I3016" t="s">
        <v>311</v>
      </c>
      <c r="J3016">
        <v>54</v>
      </c>
    </row>
    <row r="3017" spans="1:10" x14ac:dyDescent="0.35">
      <c r="A3017" t="s">
        <v>16264</v>
      </c>
      <c r="B3017">
        <v>115</v>
      </c>
      <c r="C3017">
        <v>505</v>
      </c>
      <c r="D3017">
        <v>737</v>
      </c>
      <c r="E3017" t="s">
        <v>312</v>
      </c>
      <c r="F3017" t="s">
        <v>0</v>
      </c>
      <c r="G3017" t="s">
        <v>7464</v>
      </c>
      <c r="H3017">
        <v>2.722</v>
      </c>
      <c r="I3017">
        <v>39.56</v>
      </c>
      <c r="J3017">
        <v>42</v>
      </c>
    </row>
    <row r="3018" spans="1:10" x14ac:dyDescent="0.35">
      <c r="A3018" t="s">
        <v>16265</v>
      </c>
      <c r="B3018">
        <v>173</v>
      </c>
      <c r="C3018">
        <v>502</v>
      </c>
      <c r="D3018">
        <v>741</v>
      </c>
      <c r="E3018" t="s">
        <v>328</v>
      </c>
      <c r="F3018" t="s">
        <v>0</v>
      </c>
      <c r="G3018" t="s">
        <v>16266</v>
      </c>
      <c r="H3018">
        <v>2.286</v>
      </c>
      <c r="I3018">
        <v>49.3</v>
      </c>
      <c r="J3018">
        <v>38</v>
      </c>
    </row>
    <row r="3019" spans="1:10" x14ac:dyDescent="0.35">
      <c r="A3019" t="s">
        <v>16267</v>
      </c>
      <c r="B3019">
        <v>92</v>
      </c>
      <c r="C3019">
        <v>502</v>
      </c>
      <c r="D3019">
        <v>741</v>
      </c>
      <c r="E3019" t="s">
        <v>328</v>
      </c>
      <c r="F3019" t="s">
        <v>0</v>
      </c>
      <c r="G3019" t="s">
        <v>16268</v>
      </c>
      <c r="H3019">
        <v>3.012</v>
      </c>
      <c r="I3019">
        <v>44.69</v>
      </c>
      <c r="J3019">
        <v>21</v>
      </c>
    </row>
    <row r="3020" spans="1:10" x14ac:dyDescent="0.35">
      <c r="A3020" t="s">
        <v>16269</v>
      </c>
      <c r="B3020">
        <v>113</v>
      </c>
      <c r="C3020">
        <v>502</v>
      </c>
      <c r="D3020">
        <v>741</v>
      </c>
      <c r="E3020" t="s">
        <v>312</v>
      </c>
      <c r="F3020" t="s">
        <v>0</v>
      </c>
      <c r="G3020" t="s">
        <v>8749</v>
      </c>
      <c r="H3020">
        <v>2.1259999999999999</v>
      </c>
      <c r="I3020">
        <v>29.59</v>
      </c>
      <c r="J3020">
        <v>31</v>
      </c>
    </row>
    <row r="3021" spans="1:10" x14ac:dyDescent="0.35">
      <c r="A3021" t="s">
        <v>16270</v>
      </c>
      <c r="B3021">
        <v>106</v>
      </c>
      <c r="C3021">
        <v>502</v>
      </c>
      <c r="D3021">
        <v>741</v>
      </c>
      <c r="E3021" t="s">
        <v>312</v>
      </c>
      <c r="F3021" t="s">
        <v>0</v>
      </c>
      <c r="G3021" t="s">
        <v>2718</v>
      </c>
      <c r="H3021">
        <v>3.0110000000000001</v>
      </c>
      <c r="I3021">
        <v>34.57</v>
      </c>
      <c r="J3021">
        <v>53</v>
      </c>
    </row>
    <row r="3022" spans="1:10" x14ac:dyDescent="0.35">
      <c r="A3022" t="s">
        <v>16271</v>
      </c>
      <c r="B3022">
        <v>171</v>
      </c>
      <c r="C3022">
        <v>500</v>
      </c>
      <c r="D3022">
        <v>745</v>
      </c>
      <c r="E3022" t="s">
        <v>312</v>
      </c>
      <c r="F3022" t="s">
        <v>0</v>
      </c>
      <c r="G3022" t="s">
        <v>14575</v>
      </c>
      <c r="H3022">
        <v>1.38</v>
      </c>
      <c r="I3022">
        <v>27.17</v>
      </c>
      <c r="J3022">
        <v>29</v>
      </c>
    </row>
    <row r="3023" spans="1:10" x14ac:dyDescent="0.35">
      <c r="A3023" t="s">
        <v>16272</v>
      </c>
      <c r="B3023">
        <v>99</v>
      </c>
      <c r="C3023">
        <v>500</v>
      </c>
      <c r="D3023">
        <v>745</v>
      </c>
      <c r="E3023" t="s">
        <v>311</v>
      </c>
      <c r="F3023" t="s">
        <v>0</v>
      </c>
      <c r="G3023" t="s">
        <v>2131</v>
      </c>
      <c r="I3023" t="s">
        <v>311</v>
      </c>
      <c r="J3023">
        <v>43</v>
      </c>
    </row>
    <row r="3024" spans="1:10" x14ac:dyDescent="0.35">
      <c r="A3024" t="s">
        <v>16273</v>
      </c>
      <c r="B3024">
        <v>187</v>
      </c>
      <c r="C3024">
        <v>500</v>
      </c>
      <c r="D3024">
        <v>745</v>
      </c>
      <c r="E3024" t="s">
        <v>328</v>
      </c>
      <c r="F3024" t="s">
        <v>0</v>
      </c>
      <c r="G3024" t="s">
        <v>4352</v>
      </c>
      <c r="H3024">
        <v>1.339</v>
      </c>
      <c r="I3024">
        <v>24.41</v>
      </c>
      <c r="J3024">
        <v>82</v>
      </c>
    </row>
    <row r="3025" spans="1:10" x14ac:dyDescent="0.35">
      <c r="A3025" t="s">
        <v>16274</v>
      </c>
      <c r="B3025">
        <v>181</v>
      </c>
      <c r="C3025">
        <v>499</v>
      </c>
      <c r="D3025">
        <v>748</v>
      </c>
      <c r="E3025" t="s">
        <v>334</v>
      </c>
      <c r="F3025" t="s">
        <v>0</v>
      </c>
      <c r="G3025" t="s">
        <v>7560</v>
      </c>
      <c r="H3025">
        <v>1.1930000000000001</v>
      </c>
      <c r="I3025">
        <v>8.14</v>
      </c>
      <c r="J3025">
        <v>20</v>
      </c>
    </row>
    <row r="3026" spans="1:10" x14ac:dyDescent="0.35">
      <c r="A3026" t="s">
        <v>16275</v>
      </c>
      <c r="B3026">
        <v>139</v>
      </c>
      <c r="C3026">
        <v>499</v>
      </c>
      <c r="D3026">
        <v>748</v>
      </c>
      <c r="E3026" t="s">
        <v>334</v>
      </c>
      <c r="F3026" t="s">
        <v>0</v>
      </c>
      <c r="G3026" t="s">
        <v>1759</v>
      </c>
      <c r="H3026">
        <v>1.992</v>
      </c>
      <c r="I3026">
        <v>23.43</v>
      </c>
      <c r="J3026">
        <v>51</v>
      </c>
    </row>
    <row r="3027" spans="1:10" x14ac:dyDescent="0.35">
      <c r="A3027" t="s">
        <v>16276</v>
      </c>
      <c r="B3027">
        <v>103</v>
      </c>
      <c r="C3027">
        <v>499</v>
      </c>
      <c r="D3027">
        <v>748</v>
      </c>
      <c r="E3027" t="s">
        <v>328</v>
      </c>
      <c r="F3027" t="s">
        <v>0</v>
      </c>
      <c r="G3027" t="s">
        <v>3026</v>
      </c>
      <c r="H3027">
        <v>2.5449999999999999</v>
      </c>
      <c r="I3027">
        <v>53.37</v>
      </c>
      <c r="J3027">
        <v>52</v>
      </c>
    </row>
    <row r="3028" spans="1:10" x14ac:dyDescent="0.35">
      <c r="A3028" t="s">
        <v>16277</v>
      </c>
      <c r="B3028">
        <v>150</v>
      </c>
      <c r="C3028">
        <v>497</v>
      </c>
      <c r="D3028">
        <v>751</v>
      </c>
      <c r="E3028" t="s">
        <v>334</v>
      </c>
      <c r="F3028" t="s">
        <v>0</v>
      </c>
      <c r="G3028" t="s">
        <v>2135</v>
      </c>
      <c r="H3028">
        <v>1.6950000000000001</v>
      </c>
      <c r="I3028">
        <v>14</v>
      </c>
      <c r="J3028">
        <v>14</v>
      </c>
    </row>
    <row r="3029" spans="1:10" x14ac:dyDescent="0.35">
      <c r="A3029" t="s">
        <v>16278</v>
      </c>
      <c r="B3029">
        <v>345</v>
      </c>
      <c r="C3029">
        <v>497</v>
      </c>
      <c r="D3029">
        <v>751</v>
      </c>
      <c r="E3029" t="s">
        <v>328</v>
      </c>
      <c r="F3029" t="s">
        <v>0</v>
      </c>
      <c r="G3029" t="s">
        <v>16279</v>
      </c>
      <c r="H3029">
        <v>0.8</v>
      </c>
      <c r="I3029">
        <v>28.8</v>
      </c>
      <c r="J3029">
        <v>119</v>
      </c>
    </row>
    <row r="3030" spans="1:10" x14ac:dyDescent="0.35">
      <c r="A3030" t="s">
        <v>16280</v>
      </c>
      <c r="B3030">
        <v>111</v>
      </c>
      <c r="C3030">
        <v>497</v>
      </c>
      <c r="D3030">
        <v>751</v>
      </c>
      <c r="E3030" t="s">
        <v>312</v>
      </c>
      <c r="F3030" t="s">
        <v>0</v>
      </c>
      <c r="G3030" t="s">
        <v>2592</v>
      </c>
      <c r="H3030">
        <v>2.3439999999999999</v>
      </c>
      <c r="I3030">
        <v>49.32</v>
      </c>
      <c r="J3030">
        <v>33</v>
      </c>
    </row>
    <row r="3031" spans="1:10" x14ac:dyDescent="0.35">
      <c r="A3031" t="s">
        <v>16281</v>
      </c>
      <c r="B3031">
        <v>163</v>
      </c>
      <c r="C3031">
        <v>497</v>
      </c>
      <c r="D3031">
        <v>751</v>
      </c>
      <c r="E3031" t="s">
        <v>334</v>
      </c>
      <c r="F3031" t="s">
        <v>0</v>
      </c>
      <c r="G3031" t="s">
        <v>16282</v>
      </c>
      <c r="H3031">
        <v>1.1559999999999999</v>
      </c>
      <c r="I3031">
        <v>8.19</v>
      </c>
      <c r="J3031">
        <v>12</v>
      </c>
    </row>
    <row r="3032" spans="1:10" x14ac:dyDescent="0.35">
      <c r="A3032" t="s">
        <v>16283</v>
      </c>
      <c r="B3032">
        <v>59</v>
      </c>
      <c r="C3032">
        <v>497</v>
      </c>
      <c r="D3032">
        <v>751</v>
      </c>
      <c r="E3032" t="s">
        <v>328</v>
      </c>
      <c r="F3032" t="s">
        <v>0</v>
      </c>
      <c r="G3032" t="s">
        <v>1827</v>
      </c>
      <c r="H3032">
        <v>4.2370000000000001</v>
      </c>
      <c r="I3032">
        <v>59.28</v>
      </c>
      <c r="J3032">
        <v>59</v>
      </c>
    </row>
    <row r="3033" spans="1:10" x14ac:dyDescent="0.35">
      <c r="A3033" t="s">
        <v>16284</v>
      </c>
      <c r="B3033">
        <v>199</v>
      </c>
      <c r="C3033">
        <v>495</v>
      </c>
      <c r="D3033">
        <v>756</v>
      </c>
      <c r="E3033" t="s">
        <v>311</v>
      </c>
      <c r="F3033" t="s">
        <v>0</v>
      </c>
      <c r="G3033" t="s">
        <v>3819</v>
      </c>
      <c r="I3033" t="s">
        <v>311</v>
      </c>
      <c r="J3033">
        <v>52</v>
      </c>
    </row>
    <row r="3034" spans="1:10" x14ac:dyDescent="0.35">
      <c r="A3034" t="s">
        <v>16285</v>
      </c>
      <c r="B3034">
        <v>127</v>
      </c>
      <c r="C3034">
        <v>494</v>
      </c>
      <c r="D3034">
        <v>757</v>
      </c>
      <c r="E3034" t="s">
        <v>334</v>
      </c>
      <c r="F3034" t="s">
        <v>0</v>
      </c>
      <c r="G3034" t="s">
        <v>16286</v>
      </c>
      <c r="H3034">
        <v>1.974</v>
      </c>
      <c r="I3034">
        <v>17.760000000000002</v>
      </c>
      <c r="J3034">
        <v>10</v>
      </c>
    </row>
    <row r="3035" spans="1:10" x14ac:dyDescent="0.35">
      <c r="A3035" t="s">
        <v>16287</v>
      </c>
      <c r="B3035">
        <v>37</v>
      </c>
      <c r="C3035">
        <v>493</v>
      </c>
      <c r="D3035">
        <v>758</v>
      </c>
      <c r="E3035" t="s">
        <v>311</v>
      </c>
      <c r="F3035" t="s">
        <v>0</v>
      </c>
      <c r="G3035" t="s">
        <v>1823</v>
      </c>
      <c r="I3035" t="s">
        <v>311</v>
      </c>
      <c r="J3035">
        <v>11</v>
      </c>
    </row>
    <row r="3036" spans="1:10" x14ac:dyDescent="0.35">
      <c r="A3036" t="s">
        <v>16288</v>
      </c>
      <c r="B3036">
        <v>107</v>
      </c>
      <c r="C3036">
        <v>493</v>
      </c>
      <c r="D3036">
        <v>758</v>
      </c>
      <c r="E3036" t="s">
        <v>312</v>
      </c>
      <c r="F3036" t="s">
        <v>0</v>
      </c>
      <c r="G3036" t="s">
        <v>16289</v>
      </c>
      <c r="H3036">
        <v>2.1539999999999999</v>
      </c>
      <c r="I3036">
        <v>31.92</v>
      </c>
      <c r="J3036">
        <v>3</v>
      </c>
    </row>
    <row r="3037" spans="1:10" x14ac:dyDescent="0.35">
      <c r="A3037" t="s">
        <v>16290</v>
      </c>
      <c r="B3037">
        <v>170</v>
      </c>
      <c r="C3037">
        <v>492</v>
      </c>
      <c r="D3037">
        <v>760</v>
      </c>
      <c r="E3037" t="s">
        <v>328</v>
      </c>
      <c r="F3037" t="s">
        <v>0</v>
      </c>
      <c r="G3037" t="s">
        <v>16291</v>
      </c>
      <c r="H3037">
        <v>1.5860000000000001</v>
      </c>
      <c r="I3037">
        <v>35.89</v>
      </c>
      <c r="J3037">
        <v>60</v>
      </c>
    </row>
    <row r="3038" spans="1:10" x14ac:dyDescent="0.35">
      <c r="A3038" t="s">
        <v>16292</v>
      </c>
      <c r="B3038">
        <v>149</v>
      </c>
      <c r="C3038">
        <v>492</v>
      </c>
      <c r="D3038">
        <v>760</v>
      </c>
      <c r="E3038" t="s">
        <v>334</v>
      </c>
      <c r="F3038" t="s">
        <v>0</v>
      </c>
      <c r="G3038" t="s">
        <v>1967</v>
      </c>
      <c r="H3038">
        <v>1.992</v>
      </c>
      <c r="I3038">
        <v>20.71</v>
      </c>
      <c r="J3038">
        <v>56</v>
      </c>
    </row>
    <row r="3039" spans="1:10" x14ac:dyDescent="0.35">
      <c r="A3039" t="s">
        <v>16293</v>
      </c>
      <c r="B3039">
        <v>122</v>
      </c>
      <c r="C3039">
        <v>492</v>
      </c>
      <c r="D3039">
        <v>760</v>
      </c>
      <c r="E3039" t="s">
        <v>328</v>
      </c>
      <c r="F3039" t="s">
        <v>0</v>
      </c>
      <c r="G3039" t="s">
        <v>2194</v>
      </c>
      <c r="H3039">
        <v>2.7250000000000001</v>
      </c>
      <c r="I3039">
        <v>54.23</v>
      </c>
      <c r="J3039">
        <v>24</v>
      </c>
    </row>
    <row r="3040" spans="1:10" x14ac:dyDescent="0.35">
      <c r="A3040" t="s">
        <v>16294</v>
      </c>
      <c r="B3040">
        <v>176</v>
      </c>
      <c r="C3040">
        <v>491</v>
      </c>
      <c r="D3040">
        <v>763</v>
      </c>
      <c r="E3040" t="s">
        <v>312</v>
      </c>
      <c r="F3040" t="s">
        <v>0</v>
      </c>
      <c r="G3040" t="s">
        <v>2088</v>
      </c>
      <c r="H3040">
        <v>1.425</v>
      </c>
      <c r="I3040">
        <v>35.51</v>
      </c>
      <c r="J3040">
        <v>15</v>
      </c>
    </row>
    <row r="3041" spans="1:10" x14ac:dyDescent="0.35">
      <c r="A3041" t="s">
        <v>16295</v>
      </c>
      <c r="B3041">
        <v>187</v>
      </c>
      <c r="C3041">
        <v>490</v>
      </c>
      <c r="D3041">
        <v>764</v>
      </c>
      <c r="E3041" t="s">
        <v>312</v>
      </c>
      <c r="F3041" t="s">
        <v>0</v>
      </c>
      <c r="G3041" t="s">
        <v>14640</v>
      </c>
      <c r="H3041">
        <v>1.5029999999999999</v>
      </c>
      <c r="I3041">
        <v>28.15</v>
      </c>
      <c r="J3041">
        <v>56</v>
      </c>
    </row>
    <row r="3042" spans="1:10" x14ac:dyDescent="0.35">
      <c r="A3042" t="s">
        <v>16296</v>
      </c>
      <c r="B3042">
        <v>75</v>
      </c>
      <c r="C3042">
        <v>490</v>
      </c>
      <c r="D3042">
        <v>764</v>
      </c>
      <c r="E3042" t="s">
        <v>328</v>
      </c>
      <c r="F3042" t="s">
        <v>0</v>
      </c>
      <c r="G3042" t="s">
        <v>16297</v>
      </c>
      <c r="H3042">
        <v>3.4409999999999998</v>
      </c>
      <c r="I3042">
        <v>63.93</v>
      </c>
      <c r="J3042">
        <v>45</v>
      </c>
    </row>
    <row r="3043" spans="1:10" x14ac:dyDescent="0.35">
      <c r="A3043" t="s">
        <v>16298</v>
      </c>
      <c r="B3043">
        <v>109</v>
      </c>
      <c r="C3043">
        <v>489</v>
      </c>
      <c r="D3043">
        <v>766</v>
      </c>
      <c r="E3043" t="s">
        <v>311</v>
      </c>
      <c r="F3043" t="s">
        <v>0</v>
      </c>
      <c r="G3043" t="s">
        <v>2131</v>
      </c>
      <c r="I3043" t="s">
        <v>311</v>
      </c>
      <c r="J3043">
        <v>7</v>
      </c>
    </row>
    <row r="3044" spans="1:10" x14ac:dyDescent="0.35">
      <c r="A3044" t="s">
        <v>16299</v>
      </c>
      <c r="B3044">
        <v>279</v>
      </c>
      <c r="C3044">
        <v>488</v>
      </c>
      <c r="D3044">
        <v>767</v>
      </c>
      <c r="E3044" t="s">
        <v>311</v>
      </c>
      <c r="F3044" t="s">
        <v>0</v>
      </c>
      <c r="G3044" t="s">
        <v>3026</v>
      </c>
      <c r="I3044" t="s">
        <v>311</v>
      </c>
      <c r="J3044">
        <v>91</v>
      </c>
    </row>
    <row r="3045" spans="1:10" x14ac:dyDescent="0.35">
      <c r="A3045" t="s">
        <v>16300</v>
      </c>
      <c r="B3045">
        <v>102</v>
      </c>
      <c r="C3045">
        <v>488</v>
      </c>
      <c r="D3045">
        <v>767</v>
      </c>
      <c r="E3045" t="s">
        <v>311</v>
      </c>
      <c r="F3045" t="s">
        <v>0</v>
      </c>
      <c r="G3045" t="s">
        <v>1819</v>
      </c>
      <c r="I3045" t="s">
        <v>311</v>
      </c>
      <c r="J3045">
        <v>15</v>
      </c>
    </row>
    <row r="3046" spans="1:10" x14ac:dyDescent="0.35">
      <c r="A3046" t="s">
        <v>16301</v>
      </c>
      <c r="B3046">
        <v>125</v>
      </c>
      <c r="C3046">
        <v>487</v>
      </c>
      <c r="D3046">
        <v>769</v>
      </c>
      <c r="E3046" t="s">
        <v>328</v>
      </c>
      <c r="F3046" t="s">
        <v>0</v>
      </c>
      <c r="G3046" t="s">
        <v>13681</v>
      </c>
      <c r="H3046">
        <v>2.3130000000000002</v>
      </c>
      <c r="I3046">
        <v>50.92</v>
      </c>
      <c r="J3046">
        <v>22</v>
      </c>
    </row>
    <row r="3047" spans="1:10" x14ac:dyDescent="0.35">
      <c r="A3047" t="s">
        <v>16302</v>
      </c>
      <c r="B3047">
        <v>60</v>
      </c>
      <c r="C3047">
        <v>483</v>
      </c>
      <c r="D3047">
        <v>770</v>
      </c>
      <c r="E3047" t="s">
        <v>312</v>
      </c>
      <c r="F3047" t="s">
        <v>0</v>
      </c>
      <c r="G3047" t="s">
        <v>1798</v>
      </c>
      <c r="H3047">
        <v>4.6210000000000004</v>
      </c>
      <c r="I3047">
        <v>46.64</v>
      </c>
      <c r="J3047">
        <v>11</v>
      </c>
    </row>
    <row r="3048" spans="1:10" x14ac:dyDescent="0.35">
      <c r="A3048" t="s">
        <v>16303</v>
      </c>
      <c r="B3048">
        <v>117</v>
      </c>
      <c r="C3048">
        <v>481</v>
      </c>
      <c r="D3048">
        <v>771</v>
      </c>
      <c r="E3048" t="s">
        <v>312</v>
      </c>
      <c r="F3048" t="s">
        <v>0</v>
      </c>
      <c r="G3048" t="s">
        <v>13766</v>
      </c>
      <c r="H3048">
        <v>1.982</v>
      </c>
      <c r="I3048">
        <v>33.200000000000003</v>
      </c>
      <c r="J3048">
        <v>4</v>
      </c>
    </row>
    <row r="3049" spans="1:10" x14ac:dyDescent="0.35">
      <c r="A3049" t="s">
        <v>16304</v>
      </c>
      <c r="B3049">
        <v>135</v>
      </c>
      <c r="C3049">
        <v>480</v>
      </c>
      <c r="D3049">
        <v>772</v>
      </c>
      <c r="E3049" t="s">
        <v>328</v>
      </c>
      <c r="F3049" t="s">
        <v>0</v>
      </c>
      <c r="G3049" t="s">
        <v>16305</v>
      </c>
      <c r="H3049">
        <v>1.946</v>
      </c>
      <c r="I3049">
        <v>36.479999999999997</v>
      </c>
      <c r="J3049">
        <v>135</v>
      </c>
    </row>
    <row r="3050" spans="1:10" x14ac:dyDescent="0.35">
      <c r="A3050" t="s">
        <v>16306</v>
      </c>
      <c r="B3050">
        <v>95</v>
      </c>
      <c r="C3050">
        <v>479</v>
      </c>
      <c r="D3050">
        <v>773</v>
      </c>
      <c r="E3050" t="s">
        <v>328</v>
      </c>
      <c r="F3050" t="s">
        <v>0</v>
      </c>
      <c r="G3050" t="s">
        <v>3026</v>
      </c>
      <c r="H3050">
        <v>3.1240000000000001</v>
      </c>
      <c r="I3050">
        <v>69.099999999999994</v>
      </c>
      <c r="J3050">
        <v>15</v>
      </c>
    </row>
    <row r="3051" spans="1:10" x14ac:dyDescent="0.35">
      <c r="A3051" t="s">
        <v>16307</v>
      </c>
      <c r="B3051">
        <v>81</v>
      </c>
      <c r="C3051">
        <v>477</v>
      </c>
      <c r="D3051">
        <v>774</v>
      </c>
      <c r="E3051" t="s">
        <v>312</v>
      </c>
      <c r="F3051" t="s">
        <v>0</v>
      </c>
      <c r="G3051" t="s">
        <v>1789</v>
      </c>
      <c r="H3051">
        <v>3.4929999999999999</v>
      </c>
      <c r="I3051">
        <v>37.33</v>
      </c>
      <c r="J3051">
        <v>81</v>
      </c>
    </row>
    <row r="3052" spans="1:10" x14ac:dyDescent="0.35">
      <c r="A3052" t="s">
        <v>16308</v>
      </c>
      <c r="B3052">
        <v>105</v>
      </c>
      <c r="C3052">
        <v>475</v>
      </c>
      <c r="D3052">
        <v>775</v>
      </c>
      <c r="E3052" t="s">
        <v>311</v>
      </c>
      <c r="F3052" t="s">
        <v>0</v>
      </c>
      <c r="G3052" t="s">
        <v>2743</v>
      </c>
      <c r="I3052" t="s">
        <v>311</v>
      </c>
      <c r="J3052">
        <v>46</v>
      </c>
    </row>
    <row r="3053" spans="1:10" x14ac:dyDescent="0.35">
      <c r="A3053" t="s">
        <v>16309</v>
      </c>
      <c r="B3053">
        <v>168</v>
      </c>
      <c r="C3053">
        <v>471</v>
      </c>
      <c r="D3053">
        <v>776</v>
      </c>
      <c r="E3053" t="s">
        <v>334</v>
      </c>
      <c r="F3053" t="s">
        <v>0</v>
      </c>
      <c r="G3053" t="s">
        <v>1789</v>
      </c>
      <c r="H3053">
        <v>1.4490000000000001</v>
      </c>
      <c r="I3053">
        <v>5.57</v>
      </c>
      <c r="J3053">
        <v>21</v>
      </c>
    </row>
    <row r="3054" spans="1:10" x14ac:dyDescent="0.35">
      <c r="A3054" t="s">
        <v>16310</v>
      </c>
      <c r="B3054">
        <v>195</v>
      </c>
      <c r="C3054">
        <v>470</v>
      </c>
      <c r="D3054">
        <v>777</v>
      </c>
      <c r="E3054" t="s">
        <v>311</v>
      </c>
      <c r="F3054" t="s">
        <v>0</v>
      </c>
      <c r="G3054" t="s">
        <v>2592</v>
      </c>
      <c r="I3054" t="s">
        <v>311</v>
      </c>
      <c r="J3054">
        <v>194</v>
      </c>
    </row>
    <row r="3055" spans="1:10" x14ac:dyDescent="0.35">
      <c r="A3055" t="s">
        <v>16311</v>
      </c>
      <c r="B3055">
        <v>116</v>
      </c>
      <c r="C3055">
        <v>470</v>
      </c>
      <c r="D3055">
        <v>777</v>
      </c>
      <c r="E3055" t="s">
        <v>312</v>
      </c>
      <c r="F3055" t="s">
        <v>0</v>
      </c>
      <c r="G3055" t="s">
        <v>14646</v>
      </c>
      <c r="H3055">
        <v>2.14</v>
      </c>
      <c r="I3055">
        <v>30.6</v>
      </c>
      <c r="J3055">
        <v>47</v>
      </c>
    </row>
    <row r="3056" spans="1:10" x14ac:dyDescent="0.35">
      <c r="A3056" t="s">
        <v>16312</v>
      </c>
      <c r="B3056">
        <v>110</v>
      </c>
      <c r="C3056">
        <v>470</v>
      </c>
      <c r="D3056">
        <v>777</v>
      </c>
      <c r="E3056" t="s">
        <v>328</v>
      </c>
      <c r="F3056" t="s">
        <v>0</v>
      </c>
      <c r="G3056" t="s">
        <v>8186</v>
      </c>
      <c r="H3056">
        <v>2.2029999999999998</v>
      </c>
      <c r="I3056">
        <v>58.85</v>
      </c>
      <c r="J3056">
        <v>36</v>
      </c>
    </row>
    <row r="3057" spans="1:10" x14ac:dyDescent="0.35">
      <c r="A3057" t="s">
        <v>16313</v>
      </c>
      <c r="B3057">
        <v>132</v>
      </c>
      <c r="C3057">
        <v>469</v>
      </c>
      <c r="D3057">
        <v>780</v>
      </c>
      <c r="E3057" t="s">
        <v>328</v>
      </c>
      <c r="F3057" t="s">
        <v>0</v>
      </c>
      <c r="G3057" t="s">
        <v>3916</v>
      </c>
      <c r="H3057">
        <v>1.9490000000000001</v>
      </c>
      <c r="I3057">
        <v>51.78</v>
      </c>
      <c r="J3057">
        <v>32</v>
      </c>
    </row>
    <row r="3058" spans="1:10" x14ac:dyDescent="0.35">
      <c r="A3058" t="s">
        <v>16314</v>
      </c>
      <c r="B3058">
        <v>127</v>
      </c>
      <c r="C3058">
        <v>469</v>
      </c>
      <c r="D3058">
        <v>780</v>
      </c>
      <c r="E3058" t="s">
        <v>312</v>
      </c>
      <c r="F3058" t="s">
        <v>0</v>
      </c>
      <c r="G3058" t="s">
        <v>4022</v>
      </c>
      <c r="H3058">
        <v>1.7969999999999999</v>
      </c>
      <c r="I3058">
        <v>44.12</v>
      </c>
      <c r="J3058">
        <v>49</v>
      </c>
    </row>
    <row r="3059" spans="1:10" x14ac:dyDescent="0.35">
      <c r="A3059" t="s">
        <v>16315</v>
      </c>
      <c r="B3059">
        <v>109</v>
      </c>
      <c r="C3059">
        <v>469</v>
      </c>
      <c r="D3059">
        <v>780</v>
      </c>
      <c r="E3059" t="s">
        <v>311</v>
      </c>
      <c r="F3059" t="s">
        <v>0</v>
      </c>
      <c r="G3059" t="s">
        <v>15671</v>
      </c>
      <c r="I3059" t="s">
        <v>311</v>
      </c>
      <c r="J3059">
        <v>33</v>
      </c>
    </row>
    <row r="3060" spans="1:10" x14ac:dyDescent="0.35">
      <c r="A3060" t="s">
        <v>16316</v>
      </c>
      <c r="B3060">
        <v>358</v>
      </c>
      <c r="C3060">
        <v>468</v>
      </c>
      <c r="D3060">
        <v>783</v>
      </c>
      <c r="E3060" t="s">
        <v>328</v>
      </c>
      <c r="F3060" t="s">
        <v>0</v>
      </c>
      <c r="G3060" t="s">
        <v>16317</v>
      </c>
      <c r="H3060">
        <v>1.18</v>
      </c>
      <c r="I3060">
        <v>32.5</v>
      </c>
      <c r="J3060">
        <v>60</v>
      </c>
    </row>
    <row r="3061" spans="1:10" x14ac:dyDescent="0.35">
      <c r="A3061" t="s">
        <v>16318</v>
      </c>
      <c r="B3061">
        <v>147</v>
      </c>
      <c r="C3061">
        <v>468</v>
      </c>
      <c r="D3061">
        <v>783</v>
      </c>
      <c r="E3061" t="s">
        <v>328</v>
      </c>
      <c r="F3061" t="s">
        <v>0</v>
      </c>
      <c r="G3061" t="s">
        <v>16319</v>
      </c>
      <c r="H3061">
        <v>1.583</v>
      </c>
      <c r="I3061">
        <v>46.8</v>
      </c>
      <c r="J3061">
        <v>56</v>
      </c>
    </row>
    <row r="3062" spans="1:10" x14ac:dyDescent="0.35">
      <c r="A3062" t="s">
        <v>16320</v>
      </c>
      <c r="B3062">
        <v>182</v>
      </c>
      <c r="C3062">
        <v>466</v>
      </c>
      <c r="D3062">
        <v>785</v>
      </c>
      <c r="E3062" t="s">
        <v>311</v>
      </c>
      <c r="F3062" t="s">
        <v>0</v>
      </c>
      <c r="G3062" t="s">
        <v>3026</v>
      </c>
      <c r="I3062" t="s">
        <v>311</v>
      </c>
      <c r="J3062">
        <v>64</v>
      </c>
    </row>
    <row r="3063" spans="1:10" x14ac:dyDescent="0.35">
      <c r="A3063" t="s">
        <v>16321</v>
      </c>
      <c r="B3063">
        <v>116</v>
      </c>
      <c r="C3063">
        <v>465</v>
      </c>
      <c r="D3063">
        <v>786</v>
      </c>
      <c r="E3063" t="s">
        <v>312</v>
      </c>
      <c r="F3063" t="s">
        <v>0</v>
      </c>
      <c r="G3063" t="s">
        <v>3026</v>
      </c>
      <c r="H3063">
        <v>2.1589999999999998</v>
      </c>
      <c r="I3063">
        <v>41.01</v>
      </c>
      <c r="J3063">
        <v>65</v>
      </c>
    </row>
    <row r="3064" spans="1:10" x14ac:dyDescent="0.35">
      <c r="A3064" t="s">
        <v>16322</v>
      </c>
      <c r="B3064">
        <v>130</v>
      </c>
      <c r="C3064">
        <v>460</v>
      </c>
      <c r="D3064">
        <v>787</v>
      </c>
      <c r="E3064" t="s">
        <v>328</v>
      </c>
      <c r="F3064" t="s">
        <v>0</v>
      </c>
      <c r="G3064" t="s">
        <v>2053</v>
      </c>
      <c r="H3064">
        <v>2.1259999999999999</v>
      </c>
      <c r="I3064">
        <v>50.79</v>
      </c>
      <c r="J3064">
        <v>42</v>
      </c>
    </row>
    <row r="3065" spans="1:10" x14ac:dyDescent="0.35">
      <c r="A3065" t="s">
        <v>16323</v>
      </c>
      <c r="B3065">
        <v>80</v>
      </c>
      <c r="C3065">
        <v>457</v>
      </c>
      <c r="D3065">
        <v>788</v>
      </c>
      <c r="E3065" t="s">
        <v>328</v>
      </c>
      <c r="F3065" t="s">
        <v>0</v>
      </c>
      <c r="G3065" t="s">
        <v>4034</v>
      </c>
      <c r="H3065">
        <v>2.8029999999999999</v>
      </c>
      <c r="I3065">
        <v>55.44</v>
      </c>
      <c r="J3065">
        <v>22</v>
      </c>
    </row>
    <row r="3066" spans="1:10" x14ac:dyDescent="0.35">
      <c r="A3066" t="s">
        <v>16324</v>
      </c>
      <c r="B3066">
        <v>105</v>
      </c>
      <c r="C3066">
        <v>457</v>
      </c>
      <c r="D3066">
        <v>788</v>
      </c>
      <c r="E3066" t="s">
        <v>328</v>
      </c>
      <c r="F3066" t="s">
        <v>0</v>
      </c>
      <c r="G3066" t="s">
        <v>16325</v>
      </c>
      <c r="H3066">
        <v>2.2090000000000001</v>
      </c>
      <c r="I3066">
        <v>56.78</v>
      </c>
      <c r="J3066">
        <v>10</v>
      </c>
    </row>
    <row r="3067" spans="1:10" x14ac:dyDescent="0.35">
      <c r="A3067" t="s">
        <v>16326</v>
      </c>
      <c r="B3067">
        <v>107</v>
      </c>
      <c r="C3067">
        <v>456</v>
      </c>
      <c r="D3067">
        <v>790</v>
      </c>
      <c r="E3067" t="s">
        <v>311</v>
      </c>
      <c r="F3067" t="s">
        <v>0</v>
      </c>
      <c r="G3067" t="s">
        <v>3926</v>
      </c>
      <c r="I3067" t="s">
        <v>311</v>
      </c>
      <c r="J3067">
        <v>39</v>
      </c>
    </row>
    <row r="3068" spans="1:10" x14ac:dyDescent="0.35">
      <c r="A3068" t="s">
        <v>16327</v>
      </c>
      <c r="B3068">
        <v>227</v>
      </c>
      <c r="C3068">
        <v>454</v>
      </c>
      <c r="D3068">
        <v>791</v>
      </c>
      <c r="E3068" t="s">
        <v>311</v>
      </c>
      <c r="F3068" t="s">
        <v>0</v>
      </c>
      <c r="G3068" t="s">
        <v>6759</v>
      </c>
      <c r="I3068" t="s">
        <v>311</v>
      </c>
      <c r="J3068">
        <v>63</v>
      </c>
    </row>
    <row r="3069" spans="1:10" x14ac:dyDescent="0.35">
      <c r="A3069" t="s">
        <v>16328</v>
      </c>
      <c r="B3069">
        <v>94</v>
      </c>
      <c r="C3069">
        <v>454</v>
      </c>
      <c r="D3069">
        <v>791</v>
      </c>
      <c r="E3069" t="s">
        <v>328</v>
      </c>
      <c r="F3069" t="s">
        <v>0</v>
      </c>
      <c r="G3069" t="s">
        <v>8229</v>
      </c>
      <c r="H3069">
        <v>2.5430000000000001</v>
      </c>
      <c r="I3069">
        <v>41.73</v>
      </c>
      <c r="J3069">
        <v>26</v>
      </c>
    </row>
    <row r="3070" spans="1:10" x14ac:dyDescent="0.35">
      <c r="A3070" t="s">
        <v>16329</v>
      </c>
      <c r="B3070">
        <v>110</v>
      </c>
      <c r="C3070">
        <v>453</v>
      </c>
      <c r="D3070">
        <v>793</v>
      </c>
      <c r="E3070" t="s">
        <v>312</v>
      </c>
      <c r="F3070" t="s">
        <v>0</v>
      </c>
      <c r="G3070" t="s">
        <v>4034</v>
      </c>
      <c r="H3070">
        <v>2.2749999999999999</v>
      </c>
      <c r="I3070">
        <v>43.88</v>
      </c>
      <c r="J3070">
        <v>21</v>
      </c>
    </row>
    <row r="3071" spans="1:10" x14ac:dyDescent="0.35">
      <c r="A3071" t="s">
        <v>16330</v>
      </c>
      <c r="B3071">
        <v>42</v>
      </c>
      <c r="C3071">
        <v>453</v>
      </c>
      <c r="D3071">
        <v>793</v>
      </c>
      <c r="E3071" t="s">
        <v>311</v>
      </c>
      <c r="F3071" t="s">
        <v>0</v>
      </c>
      <c r="G3071" t="s">
        <v>1789</v>
      </c>
      <c r="I3071" t="s">
        <v>311</v>
      </c>
      <c r="J3071">
        <v>42</v>
      </c>
    </row>
    <row r="3072" spans="1:10" x14ac:dyDescent="0.35">
      <c r="A3072" t="s">
        <v>16331</v>
      </c>
      <c r="B3072">
        <v>227</v>
      </c>
      <c r="C3072">
        <v>453</v>
      </c>
      <c r="D3072">
        <v>793</v>
      </c>
      <c r="E3072" t="s">
        <v>311</v>
      </c>
      <c r="F3072" t="s">
        <v>0</v>
      </c>
      <c r="G3072" t="s">
        <v>4619</v>
      </c>
      <c r="I3072" t="s">
        <v>311</v>
      </c>
      <c r="J3072">
        <v>83</v>
      </c>
    </row>
    <row r="3073" spans="1:10" x14ac:dyDescent="0.35">
      <c r="A3073" t="s">
        <v>16332</v>
      </c>
      <c r="B3073">
        <v>111</v>
      </c>
      <c r="C3073">
        <v>451</v>
      </c>
      <c r="D3073">
        <v>796</v>
      </c>
      <c r="E3073" t="s">
        <v>311</v>
      </c>
      <c r="F3073" t="s">
        <v>0</v>
      </c>
      <c r="G3073" t="s">
        <v>3026</v>
      </c>
      <c r="I3073" t="s">
        <v>311</v>
      </c>
      <c r="J3073">
        <v>31</v>
      </c>
    </row>
    <row r="3074" spans="1:10" x14ac:dyDescent="0.35">
      <c r="A3074" t="s">
        <v>16333</v>
      </c>
      <c r="B3074">
        <v>152</v>
      </c>
      <c r="C3074">
        <v>450</v>
      </c>
      <c r="D3074">
        <v>797</v>
      </c>
      <c r="E3074" t="s">
        <v>334</v>
      </c>
      <c r="F3074" t="s">
        <v>0</v>
      </c>
      <c r="G3074" t="s">
        <v>2003</v>
      </c>
      <c r="H3074">
        <v>1.3660000000000001</v>
      </c>
      <c r="I3074">
        <v>12.78</v>
      </c>
      <c r="J3074">
        <v>1</v>
      </c>
    </row>
    <row r="3075" spans="1:10" x14ac:dyDescent="0.35">
      <c r="A3075" t="s">
        <v>16334</v>
      </c>
      <c r="B3075">
        <v>112</v>
      </c>
      <c r="C3075">
        <v>450</v>
      </c>
      <c r="D3075">
        <v>797</v>
      </c>
      <c r="E3075" t="s">
        <v>312</v>
      </c>
      <c r="F3075" t="s">
        <v>0</v>
      </c>
      <c r="G3075" t="s">
        <v>3026</v>
      </c>
      <c r="H3075">
        <v>2.2309999999999999</v>
      </c>
      <c r="I3075">
        <v>44.01</v>
      </c>
      <c r="J3075">
        <v>32</v>
      </c>
    </row>
    <row r="3076" spans="1:10" x14ac:dyDescent="0.35">
      <c r="A3076" t="s">
        <v>16335</v>
      </c>
      <c r="B3076">
        <v>256</v>
      </c>
      <c r="C3076">
        <v>449</v>
      </c>
      <c r="D3076">
        <v>799</v>
      </c>
      <c r="E3076" t="s">
        <v>311</v>
      </c>
      <c r="F3076" t="s">
        <v>0</v>
      </c>
      <c r="G3076" t="s">
        <v>1699</v>
      </c>
      <c r="I3076" t="s">
        <v>311</v>
      </c>
      <c r="J3076">
        <v>255</v>
      </c>
    </row>
    <row r="3077" spans="1:10" x14ac:dyDescent="0.35">
      <c r="A3077" t="s">
        <v>16336</v>
      </c>
      <c r="B3077">
        <v>246</v>
      </c>
      <c r="C3077">
        <v>449</v>
      </c>
      <c r="D3077">
        <v>799</v>
      </c>
      <c r="E3077" t="s">
        <v>334</v>
      </c>
      <c r="F3077" t="s">
        <v>0</v>
      </c>
      <c r="G3077" t="s">
        <v>2167</v>
      </c>
      <c r="H3077">
        <v>0.99</v>
      </c>
      <c r="I3077">
        <v>9.7200000000000006</v>
      </c>
      <c r="J3077">
        <v>16</v>
      </c>
    </row>
    <row r="3078" spans="1:10" x14ac:dyDescent="0.35">
      <c r="A3078" t="s">
        <v>16337</v>
      </c>
      <c r="B3078">
        <v>57</v>
      </c>
      <c r="C3078">
        <v>448</v>
      </c>
      <c r="D3078">
        <v>801</v>
      </c>
      <c r="E3078" t="s">
        <v>311</v>
      </c>
      <c r="F3078" t="s">
        <v>0</v>
      </c>
      <c r="G3078" t="s">
        <v>4155</v>
      </c>
      <c r="I3078" t="s">
        <v>311</v>
      </c>
      <c r="J3078">
        <v>1</v>
      </c>
    </row>
    <row r="3079" spans="1:10" x14ac:dyDescent="0.35">
      <c r="A3079" t="s">
        <v>16338</v>
      </c>
      <c r="B3079">
        <v>185</v>
      </c>
      <c r="C3079">
        <v>447</v>
      </c>
      <c r="D3079">
        <v>802</v>
      </c>
      <c r="E3079" t="s">
        <v>319</v>
      </c>
      <c r="F3079" t="s">
        <v>0</v>
      </c>
      <c r="G3079" t="s">
        <v>16339</v>
      </c>
      <c r="H3079">
        <v>1.9790000000000001</v>
      </c>
      <c r="I3079">
        <v>60.62</v>
      </c>
      <c r="J3079">
        <v>41</v>
      </c>
    </row>
    <row r="3080" spans="1:10" x14ac:dyDescent="0.35">
      <c r="A3080" t="s">
        <v>16340</v>
      </c>
      <c r="B3080">
        <v>103</v>
      </c>
      <c r="C3080">
        <v>447</v>
      </c>
      <c r="D3080">
        <v>802</v>
      </c>
      <c r="E3080" t="s">
        <v>328</v>
      </c>
      <c r="F3080" t="s">
        <v>0</v>
      </c>
      <c r="G3080" t="s">
        <v>3026</v>
      </c>
      <c r="H3080">
        <v>2.8610000000000002</v>
      </c>
      <c r="I3080">
        <v>64.23</v>
      </c>
      <c r="J3080">
        <v>39</v>
      </c>
    </row>
    <row r="3081" spans="1:10" x14ac:dyDescent="0.35">
      <c r="A3081" t="s">
        <v>16341</v>
      </c>
      <c r="B3081">
        <v>109</v>
      </c>
      <c r="C3081">
        <v>447</v>
      </c>
      <c r="D3081">
        <v>802</v>
      </c>
      <c r="E3081" t="s">
        <v>311</v>
      </c>
      <c r="F3081" t="s">
        <v>0</v>
      </c>
      <c r="G3081" t="s">
        <v>2131</v>
      </c>
      <c r="I3081" t="s">
        <v>311</v>
      </c>
      <c r="J3081">
        <v>10</v>
      </c>
    </row>
    <row r="3082" spans="1:10" x14ac:dyDescent="0.35">
      <c r="A3082" t="s">
        <v>16342</v>
      </c>
      <c r="B3082">
        <v>120</v>
      </c>
      <c r="C3082">
        <v>447</v>
      </c>
      <c r="D3082">
        <v>802</v>
      </c>
      <c r="E3082" t="s">
        <v>311</v>
      </c>
      <c r="F3082" t="s">
        <v>0</v>
      </c>
      <c r="G3082" t="s">
        <v>2972</v>
      </c>
      <c r="I3082" t="s">
        <v>311</v>
      </c>
      <c r="J3082">
        <v>23</v>
      </c>
    </row>
    <row r="3083" spans="1:10" x14ac:dyDescent="0.35">
      <c r="A3083" t="s">
        <v>16343</v>
      </c>
      <c r="B3083">
        <v>123</v>
      </c>
      <c r="C3083">
        <v>446</v>
      </c>
      <c r="D3083">
        <v>806</v>
      </c>
      <c r="E3083" t="s">
        <v>312</v>
      </c>
      <c r="F3083" t="s">
        <v>0</v>
      </c>
      <c r="G3083" t="s">
        <v>6894</v>
      </c>
      <c r="H3083">
        <v>1.8720000000000001</v>
      </c>
      <c r="I3083">
        <v>32.159999999999997</v>
      </c>
      <c r="J3083">
        <v>22</v>
      </c>
    </row>
    <row r="3084" spans="1:10" x14ac:dyDescent="0.35">
      <c r="A3084" t="s">
        <v>16344</v>
      </c>
      <c r="B3084">
        <v>110</v>
      </c>
      <c r="C3084">
        <v>444</v>
      </c>
      <c r="D3084">
        <v>807</v>
      </c>
      <c r="E3084" t="s">
        <v>328</v>
      </c>
      <c r="F3084" t="s">
        <v>0</v>
      </c>
      <c r="G3084" t="s">
        <v>16063</v>
      </c>
      <c r="H3084">
        <v>2.1819999999999999</v>
      </c>
      <c r="I3084">
        <v>44.22</v>
      </c>
      <c r="J3084">
        <v>25</v>
      </c>
    </row>
    <row r="3085" spans="1:10" x14ac:dyDescent="0.35">
      <c r="A3085" t="s">
        <v>16345</v>
      </c>
      <c r="B3085">
        <v>83</v>
      </c>
      <c r="C3085">
        <v>443</v>
      </c>
      <c r="D3085">
        <v>808</v>
      </c>
      <c r="E3085" t="s">
        <v>311</v>
      </c>
      <c r="F3085" t="s">
        <v>0</v>
      </c>
      <c r="G3085" t="s">
        <v>1996</v>
      </c>
      <c r="I3085" t="s">
        <v>311</v>
      </c>
      <c r="J3085">
        <v>16</v>
      </c>
    </row>
    <row r="3086" spans="1:10" x14ac:dyDescent="0.35">
      <c r="A3086" t="s">
        <v>16346</v>
      </c>
      <c r="B3086">
        <v>85</v>
      </c>
      <c r="C3086">
        <v>443</v>
      </c>
      <c r="D3086">
        <v>808</v>
      </c>
      <c r="E3086" t="s">
        <v>319</v>
      </c>
      <c r="F3086" t="s">
        <v>0</v>
      </c>
      <c r="G3086" t="s">
        <v>16347</v>
      </c>
      <c r="H3086">
        <v>2.8210000000000002</v>
      </c>
      <c r="I3086">
        <v>71.459999999999994</v>
      </c>
      <c r="J3086">
        <v>38</v>
      </c>
    </row>
    <row r="3087" spans="1:10" x14ac:dyDescent="0.35">
      <c r="A3087" t="s">
        <v>16348</v>
      </c>
      <c r="B3087">
        <v>104</v>
      </c>
      <c r="C3087">
        <v>443</v>
      </c>
      <c r="D3087">
        <v>808</v>
      </c>
      <c r="E3087" t="s">
        <v>319</v>
      </c>
      <c r="F3087" t="s">
        <v>0</v>
      </c>
      <c r="G3087" t="s">
        <v>3304</v>
      </c>
      <c r="H3087">
        <v>2.2410000000000001</v>
      </c>
      <c r="I3087">
        <v>60.21</v>
      </c>
      <c r="J3087">
        <v>14</v>
      </c>
    </row>
    <row r="3088" spans="1:10" x14ac:dyDescent="0.35">
      <c r="A3088" t="s">
        <v>16349</v>
      </c>
      <c r="B3088">
        <v>128</v>
      </c>
      <c r="C3088">
        <v>442</v>
      </c>
      <c r="D3088">
        <v>811</v>
      </c>
      <c r="E3088" t="s">
        <v>328</v>
      </c>
      <c r="F3088" t="s">
        <v>0</v>
      </c>
      <c r="G3088" t="s">
        <v>15846</v>
      </c>
      <c r="H3088">
        <v>4.3390000000000004</v>
      </c>
      <c r="I3088">
        <v>72.760000000000005</v>
      </c>
      <c r="J3088">
        <v>65</v>
      </c>
    </row>
    <row r="3089" spans="1:10" x14ac:dyDescent="0.35">
      <c r="A3089" t="s">
        <v>16350</v>
      </c>
      <c r="B3089">
        <v>132</v>
      </c>
      <c r="C3089">
        <v>441</v>
      </c>
      <c r="D3089">
        <v>812</v>
      </c>
      <c r="E3089" t="s">
        <v>311</v>
      </c>
      <c r="F3089" t="s">
        <v>0</v>
      </c>
      <c r="G3089" t="s">
        <v>6185</v>
      </c>
      <c r="I3089" t="s">
        <v>311</v>
      </c>
      <c r="J3089">
        <v>6</v>
      </c>
    </row>
    <row r="3090" spans="1:10" x14ac:dyDescent="0.35">
      <c r="A3090" t="s">
        <v>16351</v>
      </c>
      <c r="B3090">
        <v>155</v>
      </c>
      <c r="C3090">
        <v>441</v>
      </c>
      <c r="D3090">
        <v>812</v>
      </c>
      <c r="E3090" t="s">
        <v>312</v>
      </c>
      <c r="F3090" t="s">
        <v>0</v>
      </c>
      <c r="G3090" t="s">
        <v>8370</v>
      </c>
      <c r="H3090">
        <v>1.3440000000000001</v>
      </c>
      <c r="I3090">
        <v>43.65</v>
      </c>
      <c r="J3090">
        <v>58</v>
      </c>
    </row>
    <row r="3091" spans="1:10" x14ac:dyDescent="0.35">
      <c r="A3091" t="s">
        <v>16352</v>
      </c>
      <c r="B3091">
        <v>254</v>
      </c>
      <c r="C3091">
        <v>440</v>
      </c>
      <c r="D3091">
        <v>814</v>
      </c>
      <c r="E3091" t="s">
        <v>311</v>
      </c>
      <c r="F3091" t="s">
        <v>0</v>
      </c>
      <c r="G3091" t="s">
        <v>3026</v>
      </c>
      <c r="I3091" t="s">
        <v>311</v>
      </c>
      <c r="J3091">
        <v>25</v>
      </c>
    </row>
    <row r="3092" spans="1:10" x14ac:dyDescent="0.35">
      <c r="A3092" t="s">
        <v>16353</v>
      </c>
      <c r="B3092">
        <v>142</v>
      </c>
      <c r="C3092">
        <v>439</v>
      </c>
      <c r="D3092">
        <v>815</v>
      </c>
      <c r="E3092" t="s">
        <v>328</v>
      </c>
      <c r="F3092" t="s">
        <v>0</v>
      </c>
      <c r="G3092" t="s">
        <v>16354</v>
      </c>
      <c r="H3092">
        <v>1.792</v>
      </c>
      <c r="I3092">
        <v>35.49</v>
      </c>
      <c r="J3092">
        <v>33</v>
      </c>
    </row>
    <row r="3093" spans="1:10" x14ac:dyDescent="0.35">
      <c r="A3093" t="s">
        <v>16355</v>
      </c>
      <c r="B3093">
        <v>71</v>
      </c>
      <c r="C3093">
        <v>438</v>
      </c>
      <c r="D3093">
        <v>816</v>
      </c>
      <c r="E3093" t="s">
        <v>319</v>
      </c>
      <c r="F3093" t="s">
        <v>0</v>
      </c>
      <c r="G3093" t="s">
        <v>4322</v>
      </c>
      <c r="H3093">
        <v>3.6360000000000001</v>
      </c>
      <c r="I3093">
        <v>71.239999999999995</v>
      </c>
      <c r="J3093">
        <v>71</v>
      </c>
    </row>
    <row r="3094" spans="1:10" x14ac:dyDescent="0.35">
      <c r="A3094" t="s">
        <v>16356</v>
      </c>
      <c r="B3094">
        <v>107</v>
      </c>
      <c r="C3094">
        <v>438</v>
      </c>
      <c r="D3094">
        <v>816</v>
      </c>
      <c r="E3094" t="s">
        <v>328</v>
      </c>
      <c r="F3094" t="s">
        <v>0</v>
      </c>
      <c r="G3094" t="s">
        <v>7560</v>
      </c>
      <c r="H3094">
        <v>2.2909999999999999</v>
      </c>
      <c r="I3094">
        <v>63.95</v>
      </c>
      <c r="J3094">
        <v>19</v>
      </c>
    </row>
    <row r="3095" spans="1:10" x14ac:dyDescent="0.35">
      <c r="A3095" t="s">
        <v>16357</v>
      </c>
      <c r="B3095">
        <v>73</v>
      </c>
      <c r="C3095">
        <v>437</v>
      </c>
      <c r="D3095">
        <v>818</v>
      </c>
      <c r="E3095" t="s">
        <v>328</v>
      </c>
      <c r="F3095" t="s">
        <v>0</v>
      </c>
      <c r="G3095" t="s">
        <v>2779</v>
      </c>
      <c r="H3095">
        <v>2.8969999999999998</v>
      </c>
      <c r="I3095">
        <v>73.73</v>
      </c>
      <c r="J3095">
        <v>28</v>
      </c>
    </row>
    <row r="3096" spans="1:10" x14ac:dyDescent="0.35">
      <c r="A3096" t="s">
        <v>16358</v>
      </c>
      <c r="B3096">
        <v>89</v>
      </c>
      <c r="C3096">
        <v>436</v>
      </c>
      <c r="D3096">
        <v>819</v>
      </c>
      <c r="E3096" t="s">
        <v>328</v>
      </c>
      <c r="F3096" t="s">
        <v>0</v>
      </c>
      <c r="G3096" t="s">
        <v>1830</v>
      </c>
      <c r="H3096">
        <v>2.4350000000000001</v>
      </c>
      <c r="I3096">
        <v>59.17</v>
      </c>
      <c r="J3096">
        <v>23</v>
      </c>
    </row>
    <row r="3097" spans="1:10" x14ac:dyDescent="0.35">
      <c r="A3097" t="s">
        <v>16359</v>
      </c>
      <c r="B3097">
        <v>165</v>
      </c>
      <c r="C3097">
        <v>436</v>
      </c>
      <c r="D3097">
        <v>819</v>
      </c>
      <c r="E3097" t="s">
        <v>328</v>
      </c>
      <c r="F3097" t="s">
        <v>0</v>
      </c>
      <c r="G3097" t="s">
        <v>16360</v>
      </c>
      <c r="H3097">
        <v>1.5680000000000001</v>
      </c>
      <c r="I3097">
        <v>39.08</v>
      </c>
      <c r="J3097">
        <v>46</v>
      </c>
    </row>
    <row r="3098" spans="1:10" x14ac:dyDescent="0.35">
      <c r="A3098" t="s">
        <v>16361</v>
      </c>
      <c r="B3098">
        <v>72</v>
      </c>
      <c r="C3098">
        <v>435</v>
      </c>
      <c r="D3098">
        <v>821</v>
      </c>
      <c r="E3098" t="s">
        <v>328</v>
      </c>
      <c r="F3098" t="s">
        <v>0</v>
      </c>
      <c r="G3098" t="s">
        <v>3042</v>
      </c>
      <c r="H3098">
        <v>3.9249999999999998</v>
      </c>
      <c r="I3098">
        <v>56.16</v>
      </c>
      <c r="J3098">
        <v>23</v>
      </c>
    </row>
    <row r="3099" spans="1:10" x14ac:dyDescent="0.35">
      <c r="A3099" t="s">
        <v>16362</v>
      </c>
      <c r="B3099">
        <v>39</v>
      </c>
      <c r="C3099">
        <v>434</v>
      </c>
      <c r="D3099">
        <v>822</v>
      </c>
      <c r="E3099" t="s">
        <v>319</v>
      </c>
      <c r="F3099" t="s">
        <v>0</v>
      </c>
      <c r="G3099" t="s">
        <v>2379</v>
      </c>
      <c r="H3099">
        <v>6.2889999999999997</v>
      </c>
      <c r="I3099">
        <v>90.97</v>
      </c>
      <c r="J3099">
        <v>12</v>
      </c>
    </row>
    <row r="3100" spans="1:10" x14ac:dyDescent="0.35">
      <c r="A3100" t="s">
        <v>16363</v>
      </c>
      <c r="B3100">
        <v>80</v>
      </c>
      <c r="C3100">
        <v>433</v>
      </c>
      <c r="D3100">
        <v>823</v>
      </c>
      <c r="E3100" t="s">
        <v>319</v>
      </c>
      <c r="F3100" t="s">
        <v>0</v>
      </c>
      <c r="G3100" t="s">
        <v>15997</v>
      </c>
      <c r="H3100">
        <v>2.8650000000000002</v>
      </c>
      <c r="I3100">
        <v>88.1</v>
      </c>
      <c r="J3100">
        <v>11</v>
      </c>
    </row>
    <row r="3101" spans="1:10" x14ac:dyDescent="0.35">
      <c r="A3101" t="s">
        <v>16364</v>
      </c>
      <c r="B3101">
        <v>83</v>
      </c>
      <c r="C3101">
        <v>432</v>
      </c>
      <c r="D3101">
        <v>824</v>
      </c>
      <c r="E3101" t="s">
        <v>328</v>
      </c>
      <c r="F3101" t="s">
        <v>0</v>
      </c>
      <c r="G3101" t="s">
        <v>4290</v>
      </c>
      <c r="H3101">
        <v>3.75</v>
      </c>
      <c r="I3101">
        <v>71.989999999999995</v>
      </c>
      <c r="J3101">
        <v>30</v>
      </c>
    </row>
    <row r="3102" spans="1:10" x14ac:dyDescent="0.35">
      <c r="A3102" t="s">
        <v>16365</v>
      </c>
      <c r="B3102">
        <v>78</v>
      </c>
      <c r="C3102">
        <v>432</v>
      </c>
      <c r="D3102">
        <v>824</v>
      </c>
      <c r="E3102" t="s">
        <v>328</v>
      </c>
      <c r="F3102" t="s">
        <v>0</v>
      </c>
      <c r="G3102" t="s">
        <v>15552</v>
      </c>
      <c r="H3102">
        <v>2.9569999999999999</v>
      </c>
      <c r="I3102">
        <v>51.75</v>
      </c>
      <c r="J3102">
        <v>18</v>
      </c>
    </row>
    <row r="3103" spans="1:10" x14ac:dyDescent="0.35">
      <c r="A3103" t="s">
        <v>16366</v>
      </c>
      <c r="B3103">
        <v>189</v>
      </c>
      <c r="C3103">
        <v>432</v>
      </c>
      <c r="D3103">
        <v>824</v>
      </c>
      <c r="E3103" t="s">
        <v>311</v>
      </c>
      <c r="F3103" t="s">
        <v>0</v>
      </c>
      <c r="G3103" t="s">
        <v>3282</v>
      </c>
      <c r="I3103" t="s">
        <v>311</v>
      </c>
      <c r="J3103">
        <v>47</v>
      </c>
    </row>
    <row r="3104" spans="1:10" x14ac:dyDescent="0.35">
      <c r="A3104" t="s">
        <v>16367</v>
      </c>
      <c r="B3104">
        <v>83</v>
      </c>
      <c r="C3104">
        <v>431</v>
      </c>
      <c r="D3104">
        <v>827</v>
      </c>
      <c r="E3104" t="s">
        <v>328</v>
      </c>
      <c r="F3104" t="s">
        <v>0</v>
      </c>
      <c r="G3104" t="s">
        <v>14033</v>
      </c>
      <c r="H3104">
        <v>2.915</v>
      </c>
      <c r="I3104">
        <v>65.58</v>
      </c>
      <c r="J3104">
        <v>28</v>
      </c>
    </row>
    <row r="3105" spans="1:10" x14ac:dyDescent="0.35">
      <c r="A3105" t="s">
        <v>16368</v>
      </c>
      <c r="B3105">
        <v>134</v>
      </c>
      <c r="C3105">
        <v>431</v>
      </c>
      <c r="D3105">
        <v>827</v>
      </c>
      <c r="E3105" t="s">
        <v>311</v>
      </c>
      <c r="F3105" t="s">
        <v>0</v>
      </c>
      <c r="G3105" t="s">
        <v>3026</v>
      </c>
      <c r="I3105" t="s">
        <v>311</v>
      </c>
      <c r="J3105">
        <v>15</v>
      </c>
    </row>
    <row r="3106" spans="1:10" x14ac:dyDescent="0.35">
      <c r="A3106" t="s">
        <v>16369</v>
      </c>
      <c r="B3106">
        <v>132</v>
      </c>
      <c r="C3106">
        <v>431</v>
      </c>
      <c r="D3106">
        <v>827</v>
      </c>
      <c r="E3106" t="s">
        <v>334</v>
      </c>
      <c r="F3106" t="s">
        <v>0</v>
      </c>
      <c r="G3106" t="s">
        <v>4347</v>
      </c>
      <c r="H3106">
        <v>1.6419999999999999</v>
      </c>
      <c r="I3106">
        <v>20.74</v>
      </c>
      <c r="J3106">
        <v>46</v>
      </c>
    </row>
    <row r="3107" spans="1:10" x14ac:dyDescent="0.35">
      <c r="A3107" t="s">
        <v>16370</v>
      </c>
      <c r="B3107">
        <v>173</v>
      </c>
      <c r="C3107">
        <v>430</v>
      </c>
      <c r="D3107">
        <v>830</v>
      </c>
      <c r="E3107" t="s">
        <v>334</v>
      </c>
      <c r="F3107" t="s">
        <v>0</v>
      </c>
      <c r="G3107" t="s">
        <v>2448</v>
      </c>
      <c r="H3107">
        <v>1.107</v>
      </c>
      <c r="I3107">
        <v>15.76</v>
      </c>
      <c r="J3107">
        <v>4</v>
      </c>
    </row>
    <row r="3108" spans="1:10" x14ac:dyDescent="0.35">
      <c r="A3108" t="s">
        <v>16371</v>
      </c>
      <c r="B3108">
        <v>97</v>
      </c>
      <c r="C3108">
        <v>429</v>
      </c>
      <c r="D3108">
        <v>831</v>
      </c>
      <c r="E3108" t="s">
        <v>319</v>
      </c>
      <c r="F3108" t="s">
        <v>0</v>
      </c>
      <c r="G3108" t="s">
        <v>16372</v>
      </c>
      <c r="H3108">
        <v>2.3980000000000001</v>
      </c>
      <c r="I3108">
        <v>47.49</v>
      </c>
      <c r="J3108">
        <v>97</v>
      </c>
    </row>
    <row r="3109" spans="1:10" x14ac:dyDescent="0.35">
      <c r="A3109" t="s">
        <v>16373</v>
      </c>
      <c r="B3109">
        <v>119</v>
      </c>
      <c r="C3109">
        <v>428</v>
      </c>
      <c r="D3109">
        <v>832</v>
      </c>
      <c r="E3109" t="s">
        <v>312</v>
      </c>
      <c r="F3109" t="s">
        <v>0</v>
      </c>
      <c r="G3109" t="s">
        <v>2031</v>
      </c>
      <c r="H3109">
        <v>1.79</v>
      </c>
      <c r="I3109">
        <v>27.86</v>
      </c>
      <c r="J3109">
        <v>119</v>
      </c>
    </row>
    <row r="3110" spans="1:10" x14ac:dyDescent="0.35">
      <c r="A3110" t="s">
        <v>16374</v>
      </c>
      <c r="B3110">
        <v>89</v>
      </c>
      <c r="C3110">
        <v>426</v>
      </c>
      <c r="D3110">
        <v>833</v>
      </c>
      <c r="E3110" t="s">
        <v>312</v>
      </c>
      <c r="F3110" t="s">
        <v>0</v>
      </c>
      <c r="G3110" t="s">
        <v>3237</v>
      </c>
      <c r="H3110">
        <v>2.0979999999999999</v>
      </c>
      <c r="I3110">
        <v>48.44</v>
      </c>
      <c r="J3110">
        <v>17</v>
      </c>
    </row>
    <row r="3111" spans="1:10" x14ac:dyDescent="0.35">
      <c r="A3111" t="s">
        <v>16375</v>
      </c>
      <c r="B3111">
        <v>62</v>
      </c>
      <c r="C3111">
        <v>425</v>
      </c>
      <c r="D3111">
        <v>834</v>
      </c>
      <c r="E3111" t="s">
        <v>328</v>
      </c>
      <c r="F3111" t="s">
        <v>0</v>
      </c>
      <c r="G3111" t="s">
        <v>1876</v>
      </c>
      <c r="H3111">
        <v>3.9119999999999999</v>
      </c>
      <c r="I3111">
        <v>57.17</v>
      </c>
      <c r="J3111">
        <v>15</v>
      </c>
    </row>
    <row r="3112" spans="1:10" x14ac:dyDescent="0.35">
      <c r="A3112" t="s">
        <v>16376</v>
      </c>
      <c r="B3112">
        <v>93</v>
      </c>
      <c r="C3112">
        <v>425</v>
      </c>
      <c r="D3112">
        <v>834</v>
      </c>
      <c r="E3112" t="s">
        <v>311</v>
      </c>
      <c r="F3112" t="s">
        <v>0</v>
      </c>
      <c r="G3112" t="s">
        <v>2131</v>
      </c>
      <c r="I3112" t="s">
        <v>311</v>
      </c>
      <c r="J3112">
        <v>33</v>
      </c>
    </row>
    <row r="3113" spans="1:10" x14ac:dyDescent="0.35">
      <c r="A3113" t="s">
        <v>16377</v>
      </c>
      <c r="B3113">
        <v>102</v>
      </c>
      <c r="C3113">
        <v>424</v>
      </c>
      <c r="D3113">
        <v>836</v>
      </c>
      <c r="E3113" t="s">
        <v>312</v>
      </c>
      <c r="F3113" t="s">
        <v>0</v>
      </c>
      <c r="G3113" t="s">
        <v>16378</v>
      </c>
      <c r="H3113">
        <v>2.698</v>
      </c>
      <c r="I3113">
        <v>38.119999999999997</v>
      </c>
      <c r="J3113">
        <v>15</v>
      </c>
    </row>
    <row r="3114" spans="1:10" x14ac:dyDescent="0.35">
      <c r="A3114" t="s">
        <v>16379</v>
      </c>
      <c r="B3114">
        <v>46</v>
      </c>
      <c r="C3114">
        <v>423</v>
      </c>
      <c r="D3114">
        <v>837</v>
      </c>
      <c r="E3114" t="s">
        <v>311</v>
      </c>
      <c r="F3114" t="s">
        <v>0</v>
      </c>
      <c r="G3114" t="s">
        <v>16380</v>
      </c>
      <c r="I3114" t="s">
        <v>311</v>
      </c>
      <c r="J3114">
        <v>46</v>
      </c>
    </row>
    <row r="3115" spans="1:10" x14ac:dyDescent="0.35">
      <c r="A3115" t="s">
        <v>16381</v>
      </c>
      <c r="B3115">
        <v>9</v>
      </c>
      <c r="C3115">
        <v>423</v>
      </c>
      <c r="D3115">
        <v>837</v>
      </c>
      <c r="E3115" t="s">
        <v>319</v>
      </c>
      <c r="F3115" t="s">
        <v>0</v>
      </c>
      <c r="G3115" t="s">
        <v>2362</v>
      </c>
      <c r="H3115">
        <v>23.75</v>
      </c>
      <c r="I3115">
        <v>93.48</v>
      </c>
      <c r="J3115">
        <v>7</v>
      </c>
    </row>
    <row r="3116" spans="1:10" x14ac:dyDescent="0.35">
      <c r="A3116" t="s">
        <v>16382</v>
      </c>
      <c r="B3116">
        <v>101</v>
      </c>
      <c r="C3116">
        <v>421</v>
      </c>
      <c r="D3116">
        <v>839</v>
      </c>
      <c r="E3116" t="s">
        <v>328</v>
      </c>
      <c r="F3116" t="s">
        <v>0</v>
      </c>
      <c r="G3116" t="s">
        <v>16383</v>
      </c>
      <c r="H3116">
        <v>2.7160000000000002</v>
      </c>
      <c r="I3116">
        <v>60.5</v>
      </c>
      <c r="J3116">
        <v>19</v>
      </c>
    </row>
    <row r="3117" spans="1:10" x14ac:dyDescent="0.35">
      <c r="A3117" t="s">
        <v>16384</v>
      </c>
      <c r="B3117">
        <v>91</v>
      </c>
      <c r="C3117">
        <v>420</v>
      </c>
      <c r="D3117">
        <v>840</v>
      </c>
      <c r="E3117" t="s">
        <v>328</v>
      </c>
      <c r="F3117" t="s">
        <v>0</v>
      </c>
      <c r="G3117" t="s">
        <v>4090</v>
      </c>
      <c r="H3117">
        <v>2.5409999999999999</v>
      </c>
      <c r="I3117">
        <v>60.47</v>
      </c>
      <c r="J3117">
        <v>31</v>
      </c>
    </row>
    <row r="3118" spans="1:10" x14ac:dyDescent="0.35">
      <c r="A3118" t="s">
        <v>16385</v>
      </c>
      <c r="B3118">
        <v>92</v>
      </c>
      <c r="C3118">
        <v>420</v>
      </c>
      <c r="D3118">
        <v>840</v>
      </c>
      <c r="E3118" t="s">
        <v>312</v>
      </c>
      <c r="F3118" t="s">
        <v>0</v>
      </c>
      <c r="G3118" t="s">
        <v>2801</v>
      </c>
      <c r="H3118">
        <v>2.3540000000000001</v>
      </c>
      <c r="I3118">
        <v>45.29</v>
      </c>
      <c r="J3118">
        <v>25</v>
      </c>
    </row>
    <row r="3119" spans="1:10" x14ac:dyDescent="0.35">
      <c r="A3119" t="s">
        <v>16386</v>
      </c>
      <c r="B3119">
        <v>102</v>
      </c>
      <c r="C3119">
        <v>419</v>
      </c>
      <c r="D3119">
        <v>842</v>
      </c>
      <c r="E3119" t="s">
        <v>334</v>
      </c>
      <c r="F3119" t="s">
        <v>0</v>
      </c>
      <c r="G3119" t="s">
        <v>2472</v>
      </c>
      <c r="H3119">
        <v>2.242</v>
      </c>
      <c r="I3119">
        <v>25</v>
      </c>
      <c r="J3119">
        <v>20</v>
      </c>
    </row>
    <row r="3120" spans="1:10" x14ac:dyDescent="0.35">
      <c r="A3120" t="s">
        <v>16387</v>
      </c>
      <c r="B3120">
        <v>95</v>
      </c>
      <c r="C3120">
        <v>416</v>
      </c>
      <c r="D3120">
        <v>843</v>
      </c>
      <c r="E3120" t="s">
        <v>328</v>
      </c>
      <c r="F3120" t="s">
        <v>0</v>
      </c>
      <c r="G3120" t="s">
        <v>9431</v>
      </c>
      <c r="H3120">
        <v>3.0569999999999999</v>
      </c>
      <c r="I3120">
        <v>71.88</v>
      </c>
      <c r="J3120">
        <v>35</v>
      </c>
    </row>
    <row r="3121" spans="1:10" x14ac:dyDescent="0.35">
      <c r="A3121" t="s">
        <v>16388</v>
      </c>
      <c r="B3121">
        <v>215</v>
      </c>
      <c r="C3121">
        <v>415</v>
      </c>
      <c r="D3121">
        <v>844</v>
      </c>
      <c r="E3121" t="s">
        <v>334</v>
      </c>
      <c r="F3121" t="s">
        <v>0</v>
      </c>
      <c r="G3121" t="s">
        <v>16389</v>
      </c>
      <c r="H3121">
        <v>1.024</v>
      </c>
      <c r="I3121">
        <v>13.43</v>
      </c>
      <c r="J3121">
        <v>15</v>
      </c>
    </row>
    <row r="3122" spans="1:10" x14ac:dyDescent="0.35">
      <c r="A3122" t="s">
        <v>16390</v>
      </c>
      <c r="B3122">
        <v>100</v>
      </c>
      <c r="C3122">
        <v>415</v>
      </c>
      <c r="D3122">
        <v>844</v>
      </c>
      <c r="E3122" t="s">
        <v>312</v>
      </c>
      <c r="F3122" t="s">
        <v>0</v>
      </c>
      <c r="G3122" t="s">
        <v>7323</v>
      </c>
      <c r="H3122">
        <v>2.2200000000000002</v>
      </c>
      <c r="I3122">
        <v>39.29</v>
      </c>
      <c r="J3122">
        <v>37</v>
      </c>
    </row>
    <row r="3123" spans="1:10" x14ac:dyDescent="0.35">
      <c r="A3123" t="s">
        <v>16391</v>
      </c>
      <c r="B3123">
        <v>94</v>
      </c>
      <c r="C3123">
        <v>414</v>
      </c>
      <c r="D3123">
        <v>846</v>
      </c>
      <c r="E3123" t="s">
        <v>311</v>
      </c>
      <c r="F3123" t="s">
        <v>0</v>
      </c>
      <c r="G3123" t="s">
        <v>2801</v>
      </c>
      <c r="I3123" t="s">
        <v>311</v>
      </c>
      <c r="J3123">
        <v>94</v>
      </c>
    </row>
    <row r="3124" spans="1:10" x14ac:dyDescent="0.35">
      <c r="A3124" t="s">
        <v>16392</v>
      </c>
      <c r="B3124">
        <v>94</v>
      </c>
      <c r="C3124">
        <v>414</v>
      </c>
      <c r="D3124">
        <v>846</v>
      </c>
      <c r="E3124" t="s">
        <v>328</v>
      </c>
      <c r="F3124" t="s">
        <v>0</v>
      </c>
      <c r="G3124" t="s">
        <v>3026</v>
      </c>
      <c r="H3124">
        <v>2.516</v>
      </c>
      <c r="I3124">
        <v>52.25</v>
      </c>
      <c r="J3124">
        <v>37</v>
      </c>
    </row>
    <row r="3125" spans="1:10" x14ac:dyDescent="0.35">
      <c r="A3125" t="s">
        <v>16393</v>
      </c>
      <c r="B3125">
        <v>97</v>
      </c>
      <c r="C3125">
        <v>414</v>
      </c>
      <c r="D3125">
        <v>846</v>
      </c>
      <c r="E3125" t="s">
        <v>312</v>
      </c>
      <c r="F3125" t="s">
        <v>0</v>
      </c>
      <c r="G3125" t="s">
        <v>2045</v>
      </c>
      <c r="H3125">
        <v>2.2869999999999999</v>
      </c>
      <c r="I3125">
        <v>22.45</v>
      </c>
      <c r="J3125">
        <v>11</v>
      </c>
    </row>
    <row r="3126" spans="1:10" x14ac:dyDescent="0.35">
      <c r="A3126" t="s">
        <v>16394</v>
      </c>
      <c r="B3126">
        <v>30</v>
      </c>
      <c r="C3126">
        <v>414</v>
      </c>
      <c r="D3126">
        <v>846</v>
      </c>
      <c r="E3126" t="s">
        <v>319</v>
      </c>
      <c r="F3126" t="s">
        <v>0</v>
      </c>
      <c r="G3126" t="s">
        <v>6485</v>
      </c>
      <c r="H3126">
        <v>8.0709999999999997</v>
      </c>
      <c r="I3126">
        <v>90.23</v>
      </c>
      <c r="J3126">
        <v>14</v>
      </c>
    </row>
    <row r="3127" spans="1:10" x14ac:dyDescent="0.35">
      <c r="A3127" t="s">
        <v>16395</v>
      </c>
      <c r="B3127">
        <v>186</v>
      </c>
      <c r="C3127">
        <v>413</v>
      </c>
      <c r="D3127">
        <v>850</v>
      </c>
      <c r="E3127" t="s">
        <v>311</v>
      </c>
      <c r="F3127" t="s">
        <v>0</v>
      </c>
      <c r="G3127" t="s">
        <v>3026</v>
      </c>
      <c r="I3127" t="s">
        <v>311</v>
      </c>
      <c r="J3127">
        <v>12</v>
      </c>
    </row>
    <row r="3128" spans="1:10" x14ac:dyDescent="0.35">
      <c r="A3128" t="s">
        <v>16396</v>
      </c>
      <c r="B3128">
        <v>56</v>
      </c>
      <c r="C3128">
        <v>413</v>
      </c>
      <c r="D3128">
        <v>850</v>
      </c>
      <c r="E3128" t="s">
        <v>319</v>
      </c>
      <c r="F3128" t="s">
        <v>0</v>
      </c>
      <c r="G3128" t="s">
        <v>16397</v>
      </c>
      <c r="H3128">
        <v>4.1820000000000004</v>
      </c>
      <c r="I3128">
        <v>82.51</v>
      </c>
      <c r="J3128">
        <v>28</v>
      </c>
    </row>
    <row r="3129" spans="1:10" x14ac:dyDescent="0.35">
      <c r="A3129" t="s">
        <v>16398</v>
      </c>
      <c r="B3129">
        <v>84</v>
      </c>
      <c r="C3129">
        <v>413</v>
      </c>
      <c r="D3129">
        <v>850</v>
      </c>
      <c r="E3129" t="s">
        <v>328</v>
      </c>
      <c r="F3129" t="s">
        <v>0</v>
      </c>
      <c r="G3129" t="s">
        <v>7464</v>
      </c>
      <c r="H3129">
        <v>3.92</v>
      </c>
      <c r="I3129">
        <v>62.59</v>
      </c>
      <c r="J3129">
        <v>32</v>
      </c>
    </row>
    <row r="3130" spans="1:10" x14ac:dyDescent="0.35">
      <c r="A3130" t="s">
        <v>16399</v>
      </c>
      <c r="B3130">
        <v>132</v>
      </c>
      <c r="C3130">
        <v>411</v>
      </c>
      <c r="D3130">
        <v>853</v>
      </c>
      <c r="E3130" t="s">
        <v>328</v>
      </c>
      <c r="F3130" t="s">
        <v>0</v>
      </c>
      <c r="G3130" t="s">
        <v>3948</v>
      </c>
      <c r="H3130">
        <v>1.605</v>
      </c>
      <c r="I3130">
        <v>39.229999999999997</v>
      </c>
      <c r="J3130">
        <v>80</v>
      </c>
    </row>
    <row r="3131" spans="1:10" x14ac:dyDescent="0.35">
      <c r="A3131" t="s">
        <v>16400</v>
      </c>
      <c r="B3131">
        <v>119</v>
      </c>
      <c r="C3131">
        <v>411</v>
      </c>
      <c r="D3131">
        <v>853</v>
      </c>
      <c r="E3131" t="s">
        <v>311</v>
      </c>
      <c r="F3131" t="s">
        <v>0</v>
      </c>
      <c r="G3131" t="s">
        <v>1969</v>
      </c>
      <c r="I3131" t="s">
        <v>311</v>
      </c>
      <c r="J3131">
        <v>119</v>
      </c>
    </row>
    <row r="3132" spans="1:10" x14ac:dyDescent="0.35">
      <c r="A3132" t="s">
        <v>16401</v>
      </c>
      <c r="B3132">
        <v>91</v>
      </c>
      <c r="C3132">
        <v>411</v>
      </c>
      <c r="D3132">
        <v>853</v>
      </c>
      <c r="E3132" t="s">
        <v>312</v>
      </c>
      <c r="F3132" t="s">
        <v>0</v>
      </c>
      <c r="G3132" t="s">
        <v>2235</v>
      </c>
      <c r="H3132">
        <v>2.3260000000000001</v>
      </c>
      <c r="I3132">
        <v>40.090000000000003</v>
      </c>
      <c r="J3132">
        <v>49</v>
      </c>
    </row>
    <row r="3133" spans="1:10" x14ac:dyDescent="0.35">
      <c r="A3133" t="s">
        <v>16402</v>
      </c>
      <c r="B3133">
        <v>101</v>
      </c>
      <c r="C3133">
        <v>411</v>
      </c>
      <c r="D3133">
        <v>853</v>
      </c>
      <c r="E3133" t="s">
        <v>312</v>
      </c>
      <c r="F3133" t="s">
        <v>0</v>
      </c>
      <c r="G3133" t="s">
        <v>16403</v>
      </c>
      <c r="H3133">
        <v>2.1669999999999998</v>
      </c>
      <c r="I3133">
        <v>37.090000000000003</v>
      </c>
      <c r="J3133">
        <v>24</v>
      </c>
    </row>
    <row r="3134" spans="1:10" x14ac:dyDescent="0.35">
      <c r="A3134" t="s">
        <v>16404</v>
      </c>
      <c r="B3134">
        <v>89</v>
      </c>
      <c r="C3134">
        <v>411</v>
      </c>
      <c r="D3134">
        <v>853</v>
      </c>
      <c r="E3134" t="s">
        <v>312</v>
      </c>
      <c r="F3134" t="s">
        <v>0</v>
      </c>
      <c r="G3134" t="s">
        <v>3366</v>
      </c>
      <c r="H3134">
        <v>2.58</v>
      </c>
      <c r="I3134">
        <v>45.56</v>
      </c>
      <c r="J3134">
        <v>31</v>
      </c>
    </row>
    <row r="3135" spans="1:10" x14ac:dyDescent="0.35">
      <c r="A3135" t="s">
        <v>16405</v>
      </c>
      <c r="B3135">
        <v>165</v>
      </c>
      <c r="C3135">
        <v>410</v>
      </c>
      <c r="D3135">
        <v>858</v>
      </c>
      <c r="E3135" t="s">
        <v>312</v>
      </c>
      <c r="F3135" t="s">
        <v>0</v>
      </c>
      <c r="G3135" t="s">
        <v>4361</v>
      </c>
      <c r="H3135">
        <v>1.2050000000000001</v>
      </c>
      <c r="I3135">
        <v>35.5</v>
      </c>
      <c r="J3135">
        <v>8</v>
      </c>
    </row>
    <row r="3136" spans="1:10" x14ac:dyDescent="0.35">
      <c r="A3136" t="s">
        <v>16406</v>
      </c>
      <c r="B3136">
        <v>126</v>
      </c>
      <c r="C3136">
        <v>410</v>
      </c>
      <c r="D3136">
        <v>858</v>
      </c>
      <c r="E3136" t="s">
        <v>312</v>
      </c>
      <c r="F3136" t="s">
        <v>0</v>
      </c>
      <c r="G3136" t="s">
        <v>13398</v>
      </c>
      <c r="H3136">
        <v>1.843</v>
      </c>
      <c r="I3136">
        <v>23.43</v>
      </c>
      <c r="J3136">
        <v>5</v>
      </c>
    </row>
    <row r="3137" spans="1:10" x14ac:dyDescent="0.35">
      <c r="A3137" t="s">
        <v>16407</v>
      </c>
      <c r="B3137">
        <v>341</v>
      </c>
      <c r="C3137">
        <v>410</v>
      </c>
      <c r="D3137">
        <v>858</v>
      </c>
      <c r="E3137" t="s">
        <v>312</v>
      </c>
      <c r="F3137" t="s">
        <v>0</v>
      </c>
      <c r="G3137" t="s">
        <v>7781</v>
      </c>
      <c r="H3137">
        <v>1.5589999999999999</v>
      </c>
      <c r="I3137">
        <v>33.4</v>
      </c>
      <c r="J3137">
        <v>47</v>
      </c>
    </row>
    <row r="3138" spans="1:10" x14ac:dyDescent="0.35">
      <c r="A3138" t="s">
        <v>16408</v>
      </c>
      <c r="B3138">
        <v>87</v>
      </c>
      <c r="C3138">
        <v>410</v>
      </c>
      <c r="D3138">
        <v>858</v>
      </c>
      <c r="E3138" t="s">
        <v>311</v>
      </c>
      <c r="F3138" t="s">
        <v>0</v>
      </c>
      <c r="G3138" t="s">
        <v>2972</v>
      </c>
      <c r="I3138" t="s">
        <v>311</v>
      </c>
      <c r="J3138">
        <v>34</v>
      </c>
    </row>
    <row r="3139" spans="1:10" x14ac:dyDescent="0.35">
      <c r="A3139" t="s">
        <v>16409</v>
      </c>
      <c r="B3139">
        <v>122</v>
      </c>
      <c r="C3139">
        <v>408</v>
      </c>
      <c r="D3139">
        <v>862</v>
      </c>
      <c r="E3139" t="s">
        <v>312</v>
      </c>
      <c r="F3139" t="s">
        <v>0</v>
      </c>
      <c r="G3139" t="s">
        <v>4022</v>
      </c>
      <c r="H3139">
        <v>1.6160000000000001</v>
      </c>
      <c r="I3139">
        <v>38.24</v>
      </c>
      <c r="J3139">
        <v>23</v>
      </c>
    </row>
    <row r="3140" spans="1:10" x14ac:dyDescent="0.35">
      <c r="A3140" t="s">
        <v>16410</v>
      </c>
      <c r="B3140">
        <v>77</v>
      </c>
      <c r="C3140">
        <v>407</v>
      </c>
      <c r="D3140">
        <v>863</v>
      </c>
      <c r="E3140" t="s">
        <v>319</v>
      </c>
      <c r="F3140" t="s">
        <v>0</v>
      </c>
      <c r="G3140" t="s">
        <v>3800</v>
      </c>
      <c r="H3140">
        <v>4.2080000000000002</v>
      </c>
      <c r="I3140">
        <v>73.61</v>
      </c>
      <c r="J3140">
        <v>27</v>
      </c>
    </row>
    <row r="3141" spans="1:10" x14ac:dyDescent="0.35">
      <c r="A3141" t="s">
        <v>16411</v>
      </c>
      <c r="B3141">
        <v>201</v>
      </c>
      <c r="C3141">
        <v>407</v>
      </c>
      <c r="D3141">
        <v>863</v>
      </c>
      <c r="E3141" t="s">
        <v>334</v>
      </c>
      <c r="F3141" t="s">
        <v>0</v>
      </c>
      <c r="G3141" t="s">
        <v>2760</v>
      </c>
      <c r="H3141">
        <v>1.125</v>
      </c>
      <c r="I3141">
        <v>9.0399999999999991</v>
      </c>
      <c r="J3141">
        <v>62</v>
      </c>
    </row>
    <row r="3142" spans="1:10" x14ac:dyDescent="0.35">
      <c r="A3142" t="s">
        <v>16412</v>
      </c>
      <c r="B3142">
        <v>44</v>
      </c>
      <c r="C3142">
        <v>407</v>
      </c>
      <c r="D3142">
        <v>863</v>
      </c>
      <c r="E3142" t="s">
        <v>319</v>
      </c>
      <c r="F3142" t="s">
        <v>0</v>
      </c>
      <c r="G3142" t="s">
        <v>16413</v>
      </c>
      <c r="H3142">
        <v>6.4589999999999996</v>
      </c>
      <c r="I3142">
        <v>86.97</v>
      </c>
      <c r="J3142">
        <v>16</v>
      </c>
    </row>
    <row r="3143" spans="1:10" x14ac:dyDescent="0.35">
      <c r="A3143" t="s">
        <v>16414</v>
      </c>
      <c r="B3143">
        <v>118</v>
      </c>
      <c r="C3143">
        <v>406</v>
      </c>
      <c r="D3143">
        <v>866</v>
      </c>
      <c r="E3143" t="s">
        <v>312</v>
      </c>
      <c r="F3143" t="s">
        <v>0</v>
      </c>
      <c r="G3143" t="s">
        <v>1868</v>
      </c>
      <c r="H3143">
        <v>1.593</v>
      </c>
      <c r="I3143">
        <v>31.98</v>
      </c>
      <c r="J3143">
        <v>28</v>
      </c>
    </row>
    <row r="3144" spans="1:10" x14ac:dyDescent="0.35">
      <c r="A3144" t="s">
        <v>16415</v>
      </c>
      <c r="B3144">
        <v>85</v>
      </c>
      <c r="C3144">
        <v>406</v>
      </c>
      <c r="D3144">
        <v>866</v>
      </c>
      <c r="E3144" t="s">
        <v>312</v>
      </c>
      <c r="F3144" t="s">
        <v>0</v>
      </c>
      <c r="G3144" t="s">
        <v>2326</v>
      </c>
      <c r="H3144">
        <v>2.0590000000000002</v>
      </c>
      <c r="I3144">
        <v>40.94</v>
      </c>
      <c r="J3144">
        <v>34</v>
      </c>
    </row>
    <row r="3145" spans="1:10" x14ac:dyDescent="0.35">
      <c r="A3145" t="s">
        <v>16416</v>
      </c>
      <c r="B3145">
        <v>118</v>
      </c>
      <c r="C3145">
        <v>404</v>
      </c>
      <c r="D3145">
        <v>868</v>
      </c>
      <c r="E3145" t="s">
        <v>334</v>
      </c>
      <c r="F3145" t="s">
        <v>0</v>
      </c>
      <c r="G3145" t="s">
        <v>1827</v>
      </c>
      <c r="H3145">
        <v>1.619</v>
      </c>
      <c r="I3145">
        <v>16.96</v>
      </c>
      <c r="J3145">
        <v>14</v>
      </c>
    </row>
    <row r="3146" spans="1:10" x14ac:dyDescent="0.35">
      <c r="A3146" t="s">
        <v>16417</v>
      </c>
      <c r="B3146">
        <v>185</v>
      </c>
      <c r="C3146">
        <v>404</v>
      </c>
      <c r="D3146">
        <v>868</v>
      </c>
      <c r="E3146" t="s">
        <v>334</v>
      </c>
      <c r="F3146" t="s">
        <v>0</v>
      </c>
      <c r="G3146" t="s">
        <v>16418</v>
      </c>
      <c r="H3146">
        <v>1.343</v>
      </c>
      <c r="I3146">
        <v>18.36</v>
      </c>
      <c r="J3146">
        <v>51</v>
      </c>
    </row>
    <row r="3147" spans="1:10" x14ac:dyDescent="0.35">
      <c r="A3147" t="s">
        <v>16419</v>
      </c>
      <c r="B3147">
        <v>111</v>
      </c>
      <c r="C3147">
        <v>403</v>
      </c>
      <c r="D3147">
        <v>870</v>
      </c>
      <c r="E3147" t="s">
        <v>312</v>
      </c>
      <c r="F3147" t="s">
        <v>0</v>
      </c>
      <c r="G3147" t="s">
        <v>16420</v>
      </c>
      <c r="H3147">
        <v>1.84</v>
      </c>
      <c r="I3147">
        <v>21.11</v>
      </c>
      <c r="J3147">
        <v>26</v>
      </c>
    </row>
    <row r="3148" spans="1:10" x14ac:dyDescent="0.35">
      <c r="A3148" t="s">
        <v>16421</v>
      </c>
      <c r="B3148">
        <v>62</v>
      </c>
      <c r="C3148">
        <v>403</v>
      </c>
      <c r="D3148">
        <v>870</v>
      </c>
      <c r="E3148" t="s">
        <v>312</v>
      </c>
      <c r="F3148" t="s">
        <v>0</v>
      </c>
      <c r="G3148" t="s">
        <v>7881</v>
      </c>
      <c r="H3148">
        <v>2.7589999999999999</v>
      </c>
      <c r="I3148">
        <v>43.75</v>
      </c>
      <c r="J3148">
        <v>10</v>
      </c>
    </row>
    <row r="3149" spans="1:10" x14ac:dyDescent="0.35">
      <c r="A3149" t="s">
        <v>16422</v>
      </c>
      <c r="B3149">
        <v>96</v>
      </c>
      <c r="C3149">
        <v>402</v>
      </c>
      <c r="D3149">
        <v>872</v>
      </c>
      <c r="E3149" t="s">
        <v>312</v>
      </c>
      <c r="F3149" t="s">
        <v>0</v>
      </c>
      <c r="G3149" t="s">
        <v>2027</v>
      </c>
      <c r="H3149">
        <v>2.2559999999999998</v>
      </c>
      <c r="I3149">
        <v>37.4</v>
      </c>
      <c r="J3149">
        <v>30</v>
      </c>
    </row>
    <row r="3150" spans="1:10" x14ac:dyDescent="0.35">
      <c r="A3150" t="s">
        <v>16423</v>
      </c>
      <c r="B3150">
        <v>105</v>
      </c>
      <c r="C3150">
        <v>402</v>
      </c>
      <c r="D3150">
        <v>872</v>
      </c>
      <c r="E3150" t="s">
        <v>312</v>
      </c>
      <c r="F3150" t="s">
        <v>0</v>
      </c>
      <c r="G3150" t="s">
        <v>16424</v>
      </c>
      <c r="H3150">
        <v>1.7270000000000001</v>
      </c>
      <c r="I3150">
        <v>25.69</v>
      </c>
      <c r="J3150">
        <v>39</v>
      </c>
    </row>
    <row r="3151" spans="1:10" x14ac:dyDescent="0.35">
      <c r="A3151" t="s">
        <v>16425</v>
      </c>
      <c r="B3151">
        <v>111</v>
      </c>
      <c r="C3151">
        <v>402</v>
      </c>
      <c r="D3151">
        <v>872</v>
      </c>
      <c r="E3151" t="s">
        <v>312</v>
      </c>
      <c r="F3151" t="s">
        <v>0</v>
      </c>
      <c r="G3151" t="s">
        <v>1817</v>
      </c>
      <c r="H3151">
        <v>1.7410000000000001</v>
      </c>
      <c r="I3151">
        <v>32.590000000000003</v>
      </c>
      <c r="J3151">
        <v>10</v>
      </c>
    </row>
    <row r="3152" spans="1:10" x14ac:dyDescent="0.35">
      <c r="A3152" t="s">
        <v>16426</v>
      </c>
      <c r="B3152">
        <v>66</v>
      </c>
      <c r="C3152">
        <v>400</v>
      </c>
      <c r="D3152">
        <v>875</v>
      </c>
      <c r="E3152" t="s">
        <v>319</v>
      </c>
      <c r="F3152" t="s">
        <v>0</v>
      </c>
      <c r="G3152" t="s">
        <v>8186</v>
      </c>
      <c r="H3152">
        <v>3.032</v>
      </c>
      <c r="I3152">
        <v>80.73</v>
      </c>
      <c r="J3152">
        <v>14</v>
      </c>
    </row>
    <row r="3153" spans="1:10" x14ac:dyDescent="0.35">
      <c r="A3153" t="s">
        <v>16427</v>
      </c>
      <c r="B3153">
        <v>91</v>
      </c>
      <c r="C3153">
        <v>400</v>
      </c>
      <c r="D3153">
        <v>875</v>
      </c>
      <c r="E3153" t="s">
        <v>328</v>
      </c>
      <c r="F3153" t="s">
        <v>0</v>
      </c>
      <c r="G3153" t="s">
        <v>4347</v>
      </c>
      <c r="H3153">
        <v>2.9849999999999999</v>
      </c>
      <c r="I3153">
        <v>57.98</v>
      </c>
      <c r="J3153">
        <v>10</v>
      </c>
    </row>
    <row r="3154" spans="1:10" x14ac:dyDescent="0.35">
      <c r="A3154" t="s">
        <v>16428</v>
      </c>
      <c r="B3154">
        <v>63</v>
      </c>
      <c r="C3154">
        <v>399</v>
      </c>
      <c r="D3154">
        <v>877</v>
      </c>
      <c r="E3154" t="s">
        <v>328</v>
      </c>
      <c r="F3154" t="s">
        <v>0</v>
      </c>
      <c r="G3154" t="s">
        <v>6091</v>
      </c>
      <c r="H3154">
        <v>3.0819999999999999</v>
      </c>
      <c r="I3154">
        <v>45.62</v>
      </c>
      <c r="J3154">
        <v>19</v>
      </c>
    </row>
    <row r="3155" spans="1:10" x14ac:dyDescent="0.35">
      <c r="A3155" t="s">
        <v>16429</v>
      </c>
      <c r="B3155">
        <v>137</v>
      </c>
      <c r="C3155">
        <v>398</v>
      </c>
      <c r="D3155">
        <v>878</v>
      </c>
      <c r="E3155" t="s">
        <v>312</v>
      </c>
      <c r="F3155" t="s">
        <v>0</v>
      </c>
      <c r="G3155" t="s">
        <v>3026</v>
      </c>
      <c r="H3155">
        <v>1.752</v>
      </c>
      <c r="I3155">
        <v>25.66</v>
      </c>
      <c r="J3155">
        <v>55</v>
      </c>
    </row>
    <row r="3156" spans="1:10" x14ac:dyDescent="0.35">
      <c r="A3156" t="s">
        <v>16430</v>
      </c>
      <c r="B3156">
        <v>146</v>
      </c>
      <c r="C3156">
        <v>397</v>
      </c>
      <c r="D3156">
        <v>879</v>
      </c>
      <c r="E3156" t="s">
        <v>312</v>
      </c>
      <c r="F3156" t="s">
        <v>0</v>
      </c>
      <c r="G3156" t="s">
        <v>16431</v>
      </c>
      <c r="H3156">
        <v>1.573</v>
      </c>
      <c r="I3156">
        <v>38.799999999999997</v>
      </c>
      <c r="J3156">
        <v>43</v>
      </c>
    </row>
    <row r="3157" spans="1:10" x14ac:dyDescent="0.35">
      <c r="A3157" t="s">
        <v>16432</v>
      </c>
      <c r="B3157">
        <v>111</v>
      </c>
      <c r="C3157">
        <v>396</v>
      </c>
      <c r="D3157">
        <v>880</v>
      </c>
      <c r="E3157" t="s">
        <v>311</v>
      </c>
      <c r="F3157" t="s">
        <v>0</v>
      </c>
      <c r="G3157" t="s">
        <v>3026</v>
      </c>
      <c r="I3157" t="s">
        <v>311</v>
      </c>
      <c r="J3157">
        <v>46</v>
      </c>
    </row>
    <row r="3158" spans="1:10" x14ac:dyDescent="0.35">
      <c r="A3158" t="s">
        <v>16433</v>
      </c>
      <c r="B3158">
        <v>90</v>
      </c>
      <c r="C3158">
        <v>396</v>
      </c>
      <c r="D3158">
        <v>880</v>
      </c>
      <c r="E3158" t="s">
        <v>312</v>
      </c>
      <c r="F3158" t="s">
        <v>0</v>
      </c>
      <c r="G3158" t="s">
        <v>2053</v>
      </c>
      <c r="H3158">
        <v>2.081</v>
      </c>
      <c r="I3158">
        <v>50</v>
      </c>
      <c r="J3158">
        <v>40</v>
      </c>
    </row>
    <row r="3159" spans="1:10" x14ac:dyDescent="0.35">
      <c r="A3159" t="s">
        <v>16434</v>
      </c>
      <c r="B3159">
        <v>80</v>
      </c>
      <c r="C3159">
        <v>395</v>
      </c>
      <c r="D3159">
        <v>882</v>
      </c>
      <c r="E3159" t="s">
        <v>311</v>
      </c>
      <c r="F3159" t="s">
        <v>0</v>
      </c>
      <c r="G3159" t="s">
        <v>1819</v>
      </c>
      <c r="I3159" t="s">
        <v>311</v>
      </c>
      <c r="J3159">
        <v>13</v>
      </c>
    </row>
    <row r="3160" spans="1:10" x14ac:dyDescent="0.35">
      <c r="A3160" t="s">
        <v>16435</v>
      </c>
      <c r="B3160">
        <v>236</v>
      </c>
      <c r="C3160">
        <v>394</v>
      </c>
      <c r="D3160">
        <v>883</v>
      </c>
      <c r="E3160" t="s">
        <v>334</v>
      </c>
      <c r="F3160" t="s">
        <v>0</v>
      </c>
      <c r="G3160" t="s">
        <v>2027</v>
      </c>
      <c r="H3160">
        <v>1.1819999999999999</v>
      </c>
      <c r="I3160">
        <v>16.989999999999998</v>
      </c>
      <c r="J3160">
        <v>28</v>
      </c>
    </row>
    <row r="3161" spans="1:10" x14ac:dyDescent="0.35">
      <c r="A3161" t="s">
        <v>16436</v>
      </c>
      <c r="B3161">
        <v>109</v>
      </c>
      <c r="C3161">
        <v>394</v>
      </c>
      <c r="D3161">
        <v>883</v>
      </c>
      <c r="E3161" t="s">
        <v>312</v>
      </c>
      <c r="F3161" t="s">
        <v>0</v>
      </c>
      <c r="G3161" t="s">
        <v>16437</v>
      </c>
      <c r="H3161">
        <v>1.677</v>
      </c>
      <c r="I3161">
        <v>32.979999999999997</v>
      </c>
      <c r="J3161">
        <v>12</v>
      </c>
    </row>
    <row r="3162" spans="1:10" x14ac:dyDescent="0.35">
      <c r="A3162" t="s">
        <v>16438</v>
      </c>
      <c r="B3162">
        <v>119</v>
      </c>
      <c r="C3162">
        <v>393</v>
      </c>
      <c r="D3162">
        <v>885</v>
      </c>
      <c r="E3162" t="s">
        <v>312</v>
      </c>
      <c r="F3162" t="s">
        <v>0</v>
      </c>
      <c r="G3162" t="s">
        <v>2772</v>
      </c>
      <c r="H3162">
        <v>1.798</v>
      </c>
      <c r="I3162">
        <v>33.22</v>
      </c>
      <c r="J3162">
        <v>19</v>
      </c>
    </row>
    <row r="3163" spans="1:10" x14ac:dyDescent="0.35">
      <c r="A3163" t="s">
        <v>16439</v>
      </c>
      <c r="B3163">
        <v>112</v>
      </c>
      <c r="C3163">
        <v>393</v>
      </c>
      <c r="D3163">
        <v>885</v>
      </c>
      <c r="E3163" t="s">
        <v>328</v>
      </c>
      <c r="F3163" t="s">
        <v>0</v>
      </c>
      <c r="G3163" t="s">
        <v>3052</v>
      </c>
      <c r="H3163">
        <v>1.633</v>
      </c>
      <c r="I3163">
        <v>52.43</v>
      </c>
      <c r="J3163">
        <v>20</v>
      </c>
    </row>
    <row r="3164" spans="1:10" x14ac:dyDescent="0.35">
      <c r="A3164" t="s">
        <v>16440</v>
      </c>
      <c r="B3164">
        <v>124</v>
      </c>
      <c r="C3164">
        <v>392</v>
      </c>
      <c r="D3164">
        <v>887</v>
      </c>
      <c r="E3164" t="s">
        <v>334</v>
      </c>
      <c r="F3164" t="s">
        <v>0</v>
      </c>
      <c r="G3164" t="s">
        <v>2596</v>
      </c>
      <c r="H3164">
        <v>2.0649999999999999</v>
      </c>
      <c r="I3164">
        <v>20.27</v>
      </c>
      <c r="J3164">
        <v>29</v>
      </c>
    </row>
    <row r="3165" spans="1:10" x14ac:dyDescent="0.35">
      <c r="A3165" t="s">
        <v>16441</v>
      </c>
      <c r="B3165">
        <v>80</v>
      </c>
      <c r="C3165">
        <v>392</v>
      </c>
      <c r="D3165">
        <v>887</v>
      </c>
      <c r="E3165" t="s">
        <v>311</v>
      </c>
      <c r="F3165" t="s">
        <v>0</v>
      </c>
      <c r="G3165" t="s">
        <v>1819</v>
      </c>
      <c r="I3165" t="s">
        <v>311</v>
      </c>
      <c r="J3165">
        <v>9</v>
      </c>
    </row>
    <row r="3166" spans="1:10" x14ac:dyDescent="0.35">
      <c r="A3166" t="s">
        <v>16442</v>
      </c>
      <c r="B3166">
        <v>160</v>
      </c>
      <c r="C3166">
        <v>392</v>
      </c>
      <c r="D3166">
        <v>887</v>
      </c>
      <c r="E3166" t="s">
        <v>312</v>
      </c>
      <c r="F3166" t="s">
        <v>0</v>
      </c>
      <c r="G3166" t="s">
        <v>1893</v>
      </c>
      <c r="H3166">
        <v>1.34</v>
      </c>
      <c r="I3166">
        <v>29.07</v>
      </c>
      <c r="J3166">
        <v>4</v>
      </c>
    </row>
    <row r="3167" spans="1:10" x14ac:dyDescent="0.35">
      <c r="A3167" t="s">
        <v>16443</v>
      </c>
      <c r="B3167">
        <v>55</v>
      </c>
      <c r="C3167">
        <v>391</v>
      </c>
      <c r="D3167">
        <v>890</v>
      </c>
      <c r="E3167" t="s">
        <v>311</v>
      </c>
      <c r="F3167" t="s">
        <v>0</v>
      </c>
      <c r="G3167" t="s">
        <v>1819</v>
      </c>
      <c r="I3167" t="s">
        <v>311</v>
      </c>
      <c r="J3167">
        <v>14</v>
      </c>
    </row>
    <row r="3168" spans="1:10" x14ac:dyDescent="0.35">
      <c r="A3168" t="s">
        <v>16444</v>
      </c>
      <c r="B3168">
        <v>76</v>
      </c>
      <c r="C3168">
        <v>391</v>
      </c>
      <c r="D3168">
        <v>890</v>
      </c>
      <c r="E3168" t="s">
        <v>328</v>
      </c>
      <c r="F3168" t="s">
        <v>0</v>
      </c>
      <c r="G3168" t="s">
        <v>3026</v>
      </c>
      <c r="H3168">
        <v>2.62</v>
      </c>
      <c r="I3168">
        <v>55.99</v>
      </c>
      <c r="J3168">
        <v>31</v>
      </c>
    </row>
    <row r="3169" spans="1:10" x14ac:dyDescent="0.35">
      <c r="A3169" t="s">
        <v>16445</v>
      </c>
      <c r="B3169">
        <v>78</v>
      </c>
      <c r="C3169">
        <v>391</v>
      </c>
      <c r="D3169">
        <v>890</v>
      </c>
      <c r="E3169" t="s">
        <v>311</v>
      </c>
      <c r="F3169" t="s">
        <v>0</v>
      </c>
      <c r="G3169" t="s">
        <v>1819</v>
      </c>
      <c r="I3169" t="s">
        <v>311</v>
      </c>
      <c r="J3169">
        <v>6</v>
      </c>
    </row>
    <row r="3170" spans="1:10" x14ac:dyDescent="0.35">
      <c r="A3170" t="s">
        <v>16446</v>
      </c>
      <c r="B3170">
        <v>135</v>
      </c>
      <c r="C3170">
        <v>390</v>
      </c>
      <c r="D3170">
        <v>893</v>
      </c>
      <c r="E3170" t="s">
        <v>334</v>
      </c>
      <c r="F3170" t="s">
        <v>0</v>
      </c>
      <c r="G3170" t="s">
        <v>2962</v>
      </c>
      <c r="H3170">
        <v>1.7330000000000001</v>
      </c>
      <c r="I3170">
        <v>18.850000000000001</v>
      </c>
      <c r="J3170">
        <v>28</v>
      </c>
    </row>
    <row r="3171" spans="1:10" x14ac:dyDescent="0.35">
      <c r="A3171" t="s">
        <v>16447</v>
      </c>
      <c r="B3171">
        <v>46</v>
      </c>
      <c r="C3171">
        <v>390</v>
      </c>
      <c r="D3171">
        <v>893</v>
      </c>
      <c r="E3171" t="s">
        <v>328</v>
      </c>
      <c r="F3171" t="s">
        <v>0</v>
      </c>
      <c r="G3171" t="s">
        <v>1827</v>
      </c>
      <c r="H3171">
        <v>4</v>
      </c>
      <c r="I3171">
        <v>54.93</v>
      </c>
      <c r="J3171">
        <v>46</v>
      </c>
    </row>
    <row r="3172" spans="1:10" x14ac:dyDescent="0.35">
      <c r="A3172" t="s">
        <v>16448</v>
      </c>
      <c r="B3172">
        <v>64</v>
      </c>
      <c r="C3172">
        <v>389</v>
      </c>
      <c r="D3172">
        <v>895</v>
      </c>
      <c r="E3172" t="s">
        <v>311</v>
      </c>
      <c r="F3172" t="s">
        <v>0</v>
      </c>
      <c r="G3172" t="s">
        <v>3026</v>
      </c>
      <c r="I3172" t="s">
        <v>311</v>
      </c>
      <c r="J3172">
        <v>10</v>
      </c>
    </row>
    <row r="3173" spans="1:10" x14ac:dyDescent="0.35">
      <c r="A3173" t="s">
        <v>16449</v>
      </c>
      <c r="B3173">
        <v>105</v>
      </c>
      <c r="C3173">
        <v>388</v>
      </c>
      <c r="D3173">
        <v>896</v>
      </c>
      <c r="E3173" t="s">
        <v>319</v>
      </c>
      <c r="F3173" t="s">
        <v>0</v>
      </c>
      <c r="G3173" t="s">
        <v>4124</v>
      </c>
      <c r="H3173">
        <v>2.4319999999999999</v>
      </c>
      <c r="I3173">
        <v>65.66</v>
      </c>
      <c r="J3173">
        <v>23</v>
      </c>
    </row>
    <row r="3174" spans="1:10" x14ac:dyDescent="0.35">
      <c r="A3174" t="s">
        <v>16450</v>
      </c>
      <c r="B3174">
        <v>42</v>
      </c>
      <c r="C3174">
        <v>388</v>
      </c>
      <c r="D3174">
        <v>896</v>
      </c>
      <c r="E3174" t="s">
        <v>311</v>
      </c>
      <c r="F3174" t="s">
        <v>0</v>
      </c>
      <c r="G3174" t="s">
        <v>1819</v>
      </c>
      <c r="I3174" t="s">
        <v>311</v>
      </c>
      <c r="J3174">
        <v>2</v>
      </c>
    </row>
    <row r="3175" spans="1:10" x14ac:dyDescent="0.35">
      <c r="A3175" t="s">
        <v>16451</v>
      </c>
      <c r="B3175">
        <v>158</v>
      </c>
      <c r="C3175">
        <v>387</v>
      </c>
      <c r="D3175">
        <v>898</v>
      </c>
      <c r="E3175" t="s">
        <v>328</v>
      </c>
      <c r="F3175" t="s">
        <v>0</v>
      </c>
      <c r="G3175" t="s">
        <v>2590</v>
      </c>
      <c r="H3175">
        <v>1.167</v>
      </c>
      <c r="I3175">
        <v>50.04</v>
      </c>
      <c r="J3175">
        <v>42</v>
      </c>
    </row>
    <row r="3176" spans="1:10" x14ac:dyDescent="0.35">
      <c r="A3176" t="s">
        <v>16452</v>
      </c>
      <c r="B3176">
        <v>94</v>
      </c>
      <c r="C3176">
        <v>387</v>
      </c>
      <c r="D3176">
        <v>898</v>
      </c>
      <c r="E3176" t="s">
        <v>319</v>
      </c>
      <c r="F3176" t="s">
        <v>0</v>
      </c>
      <c r="G3176" t="s">
        <v>7836</v>
      </c>
      <c r="H3176">
        <v>3</v>
      </c>
      <c r="I3176">
        <v>82.9</v>
      </c>
      <c r="J3176">
        <v>32</v>
      </c>
    </row>
    <row r="3177" spans="1:10" x14ac:dyDescent="0.35">
      <c r="A3177" t="s">
        <v>16453</v>
      </c>
      <c r="B3177">
        <v>113</v>
      </c>
      <c r="C3177">
        <v>387</v>
      </c>
      <c r="D3177">
        <v>898</v>
      </c>
      <c r="E3177" t="s">
        <v>328</v>
      </c>
      <c r="F3177" t="s">
        <v>0</v>
      </c>
      <c r="G3177" t="s">
        <v>3594</v>
      </c>
      <c r="H3177">
        <v>1.6990000000000001</v>
      </c>
      <c r="I3177">
        <v>56.53</v>
      </c>
      <c r="J3177">
        <v>113</v>
      </c>
    </row>
    <row r="3178" spans="1:10" x14ac:dyDescent="0.35">
      <c r="A3178" t="s">
        <v>16454</v>
      </c>
      <c r="B3178">
        <v>85</v>
      </c>
      <c r="C3178">
        <v>385</v>
      </c>
      <c r="D3178">
        <v>901</v>
      </c>
      <c r="E3178" t="s">
        <v>312</v>
      </c>
      <c r="F3178" t="s">
        <v>0</v>
      </c>
      <c r="G3178" t="s">
        <v>15633</v>
      </c>
      <c r="H3178">
        <v>1.9750000000000001</v>
      </c>
      <c r="I3178">
        <v>23.86</v>
      </c>
      <c r="J3178">
        <v>17</v>
      </c>
    </row>
    <row r="3179" spans="1:10" x14ac:dyDescent="0.35">
      <c r="A3179" t="s">
        <v>16455</v>
      </c>
      <c r="B3179">
        <v>96</v>
      </c>
      <c r="C3179">
        <v>385</v>
      </c>
      <c r="D3179">
        <v>901</v>
      </c>
      <c r="E3179" t="s">
        <v>311</v>
      </c>
      <c r="F3179" t="s">
        <v>0</v>
      </c>
      <c r="G3179" t="s">
        <v>14035</v>
      </c>
      <c r="I3179" t="s">
        <v>311</v>
      </c>
      <c r="J3179">
        <v>14</v>
      </c>
    </row>
    <row r="3180" spans="1:10" x14ac:dyDescent="0.35">
      <c r="A3180" t="s">
        <v>16456</v>
      </c>
      <c r="B3180">
        <v>109</v>
      </c>
      <c r="C3180">
        <v>385</v>
      </c>
      <c r="D3180">
        <v>901</v>
      </c>
      <c r="E3180" t="s">
        <v>328</v>
      </c>
      <c r="F3180" t="s">
        <v>0</v>
      </c>
      <c r="G3180" t="s">
        <v>16457</v>
      </c>
      <c r="H3180">
        <v>1.782</v>
      </c>
      <c r="I3180">
        <v>45</v>
      </c>
      <c r="J3180">
        <v>44</v>
      </c>
    </row>
    <row r="3181" spans="1:10" x14ac:dyDescent="0.35">
      <c r="A3181" t="s">
        <v>16458</v>
      </c>
      <c r="B3181">
        <v>120</v>
      </c>
      <c r="C3181">
        <v>384</v>
      </c>
      <c r="D3181">
        <v>904</v>
      </c>
      <c r="E3181" t="s">
        <v>312</v>
      </c>
      <c r="F3181" t="s">
        <v>0</v>
      </c>
      <c r="G3181" t="s">
        <v>16459</v>
      </c>
      <c r="H3181">
        <v>1.6439999999999999</v>
      </c>
      <c r="I3181">
        <v>25.28</v>
      </c>
      <c r="J3181">
        <v>32</v>
      </c>
    </row>
    <row r="3182" spans="1:10" x14ac:dyDescent="0.35">
      <c r="A3182" t="s">
        <v>16460</v>
      </c>
      <c r="B3182">
        <v>112</v>
      </c>
      <c r="C3182">
        <v>382</v>
      </c>
      <c r="D3182">
        <v>905</v>
      </c>
      <c r="E3182" t="s">
        <v>334</v>
      </c>
      <c r="F3182" t="s">
        <v>0</v>
      </c>
      <c r="G3182" t="s">
        <v>1967</v>
      </c>
      <c r="H3182">
        <v>1.9410000000000001</v>
      </c>
      <c r="I3182">
        <v>20.149999999999999</v>
      </c>
      <c r="J3182">
        <v>112</v>
      </c>
    </row>
    <row r="3183" spans="1:10" x14ac:dyDescent="0.35">
      <c r="A3183" t="s">
        <v>16461</v>
      </c>
      <c r="B3183">
        <v>317</v>
      </c>
      <c r="C3183">
        <v>380</v>
      </c>
      <c r="D3183">
        <v>906</v>
      </c>
      <c r="E3183" t="s">
        <v>311</v>
      </c>
      <c r="F3183" t="s">
        <v>0</v>
      </c>
      <c r="G3183" t="s">
        <v>15083</v>
      </c>
      <c r="I3183" t="s">
        <v>311</v>
      </c>
      <c r="J3183">
        <v>237</v>
      </c>
    </row>
    <row r="3184" spans="1:10" x14ac:dyDescent="0.35">
      <c r="A3184" t="s">
        <v>16462</v>
      </c>
      <c r="B3184">
        <v>107</v>
      </c>
      <c r="C3184">
        <v>379</v>
      </c>
      <c r="D3184">
        <v>907</v>
      </c>
      <c r="E3184" t="s">
        <v>334</v>
      </c>
      <c r="F3184" t="s">
        <v>0</v>
      </c>
      <c r="G3184" t="s">
        <v>2129</v>
      </c>
      <c r="H3184">
        <v>1.845</v>
      </c>
      <c r="I3184">
        <v>18.75</v>
      </c>
      <c r="J3184">
        <v>26</v>
      </c>
    </row>
    <row r="3185" spans="1:10" x14ac:dyDescent="0.35">
      <c r="A3185" t="s">
        <v>16463</v>
      </c>
      <c r="B3185">
        <v>98</v>
      </c>
      <c r="C3185">
        <v>379</v>
      </c>
      <c r="D3185">
        <v>907</v>
      </c>
      <c r="E3185" t="s">
        <v>312</v>
      </c>
      <c r="F3185" t="s">
        <v>0</v>
      </c>
      <c r="G3185" t="s">
        <v>16464</v>
      </c>
      <c r="H3185">
        <v>2.032</v>
      </c>
      <c r="I3185">
        <v>37.380000000000003</v>
      </c>
      <c r="J3185">
        <v>14</v>
      </c>
    </row>
    <row r="3186" spans="1:10" x14ac:dyDescent="0.35">
      <c r="A3186" t="s">
        <v>16465</v>
      </c>
      <c r="B3186">
        <v>139</v>
      </c>
      <c r="C3186">
        <v>377</v>
      </c>
      <c r="D3186">
        <v>909</v>
      </c>
      <c r="E3186" t="s">
        <v>334</v>
      </c>
      <c r="F3186" t="s">
        <v>0</v>
      </c>
      <c r="G3186" t="s">
        <v>2470</v>
      </c>
      <c r="H3186">
        <v>1.1839999999999999</v>
      </c>
      <c r="I3186">
        <v>20.54</v>
      </c>
      <c r="J3186">
        <v>3</v>
      </c>
    </row>
    <row r="3187" spans="1:10" x14ac:dyDescent="0.35">
      <c r="A3187" t="s">
        <v>16466</v>
      </c>
      <c r="B3187">
        <v>120</v>
      </c>
      <c r="C3187">
        <v>377</v>
      </c>
      <c r="D3187">
        <v>909</v>
      </c>
      <c r="E3187" t="s">
        <v>334</v>
      </c>
      <c r="F3187" t="s">
        <v>0</v>
      </c>
      <c r="G3187" t="s">
        <v>3592</v>
      </c>
      <c r="H3187">
        <v>1.7709999999999999</v>
      </c>
      <c r="I3187">
        <v>15.67</v>
      </c>
      <c r="J3187">
        <v>51</v>
      </c>
    </row>
    <row r="3188" spans="1:10" x14ac:dyDescent="0.35">
      <c r="A3188" t="s">
        <v>16467</v>
      </c>
      <c r="B3188">
        <v>163</v>
      </c>
      <c r="C3188">
        <v>377</v>
      </c>
      <c r="D3188">
        <v>909</v>
      </c>
      <c r="E3188" t="s">
        <v>334</v>
      </c>
      <c r="F3188" t="s">
        <v>0</v>
      </c>
      <c r="G3188" t="s">
        <v>3026</v>
      </c>
      <c r="H3188">
        <v>1.478</v>
      </c>
      <c r="I3188">
        <v>17.79</v>
      </c>
      <c r="J3188">
        <v>13</v>
      </c>
    </row>
    <row r="3189" spans="1:10" x14ac:dyDescent="0.35">
      <c r="A3189" t="s">
        <v>16468</v>
      </c>
      <c r="B3189">
        <v>116</v>
      </c>
      <c r="C3189">
        <v>377</v>
      </c>
      <c r="D3189">
        <v>909</v>
      </c>
      <c r="E3189" t="s">
        <v>328</v>
      </c>
      <c r="F3189" t="s">
        <v>0</v>
      </c>
      <c r="G3189" t="s">
        <v>3052</v>
      </c>
      <c r="H3189">
        <v>1.7849999999999999</v>
      </c>
      <c r="I3189">
        <v>58.68</v>
      </c>
      <c r="J3189">
        <v>23</v>
      </c>
    </row>
    <row r="3190" spans="1:10" x14ac:dyDescent="0.35">
      <c r="A3190" t="s">
        <v>16469</v>
      </c>
      <c r="B3190">
        <v>56</v>
      </c>
      <c r="C3190">
        <v>377</v>
      </c>
      <c r="D3190">
        <v>909</v>
      </c>
      <c r="E3190" t="s">
        <v>319</v>
      </c>
      <c r="F3190" t="s">
        <v>0</v>
      </c>
      <c r="G3190" t="s">
        <v>16470</v>
      </c>
      <c r="H3190">
        <v>3.9060000000000001</v>
      </c>
      <c r="I3190">
        <v>58.1</v>
      </c>
      <c r="J3190">
        <v>7</v>
      </c>
    </row>
    <row r="3191" spans="1:10" x14ac:dyDescent="0.35">
      <c r="A3191" t="s">
        <v>16471</v>
      </c>
      <c r="B3191">
        <v>129</v>
      </c>
      <c r="C3191">
        <v>376</v>
      </c>
      <c r="D3191">
        <v>914</v>
      </c>
      <c r="E3191" t="s">
        <v>312</v>
      </c>
      <c r="F3191" t="s">
        <v>0</v>
      </c>
      <c r="G3191" t="s">
        <v>2088</v>
      </c>
      <c r="H3191">
        <v>1.6719999999999999</v>
      </c>
      <c r="I3191">
        <v>42.75</v>
      </c>
      <c r="J3191">
        <v>20</v>
      </c>
    </row>
    <row r="3192" spans="1:10" x14ac:dyDescent="0.35">
      <c r="A3192" t="s">
        <v>16472</v>
      </c>
      <c r="B3192">
        <v>155</v>
      </c>
      <c r="C3192">
        <v>376</v>
      </c>
      <c r="D3192">
        <v>914</v>
      </c>
      <c r="E3192" t="s">
        <v>311</v>
      </c>
      <c r="F3192" t="s">
        <v>0</v>
      </c>
      <c r="G3192" t="s">
        <v>3026</v>
      </c>
      <c r="I3192" t="s">
        <v>311</v>
      </c>
      <c r="J3192">
        <v>15</v>
      </c>
    </row>
    <row r="3193" spans="1:10" x14ac:dyDescent="0.35">
      <c r="A3193" t="s">
        <v>16473</v>
      </c>
      <c r="B3193">
        <v>62</v>
      </c>
      <c r="C3193">
        <v>376</v>
      </c>
      <c r="D3193">
        <v>914</v>
      </c>
      <c r="E3193" t="s">
        <v>311</v>
      </c>
      <c r="F3193" t="s">
        <v>0</v>
      </c>
      <c r="G3193" t="s">
        <v>3026</v>
      </c>
      <c r="I3193" t="s">
        <v>311</v>
      </c>
      <c r="J3193">
        <v>12</v>
      </c>
    </row>
    <row r="3194" spans="1:10" x14ac:dyDescent="0.35">
      <c r="A3194" t="s">
        <v>16474</v>
      </c>
      <c r="B3194">
        <v>60</v>
      </c>
      <c r="C3194">
        <v>375</v>
      </c>
      <c r="D3194">
        <v>917</v>
      </c>
      <c r="E3194" t="s">
        <v>312</v>
      </c>
      <c r="F3194" t="s">
        <v>0</v>
      </c>
      <c r="G3194" t="s">
        <v>16475</v>
      </c>
      <c r="H3194">
        <v>1.0940000000000001</v>
      </c>
      <c r="I3194">
        <v>27.08</v>
      </c>
      <c r="J3194">
        <v>1</v>
      </c>
    </row>
    <row r="3195" spans="1:10" x14ac:dyDescent="0.35">
      <c r="A3195" t="s">
        <v>16476</v>
      </c>
      <c r="B3195">
        <v>84</v>
      </c>
      <c r="C3195">
        <v>374</v>
      </c>
      <c r="D3195">
        <v>918</v>
      </c>
      <c r="E3195" t="s">
        <v>312</v>
      </c>
      <c r="F3195" t="s">
        <v>0</v>
      </c>
      <c r="G3195" t="s">
        <v>2596</v>
      </c>
      <c r="H3195">
        <v>2.5409999999999999</v>
      </c>
      <c r="I3195">
        <v>28.38</v>
      </c>
      <c r="J3195">
        <v>28</v>
      </c>
    </row>
    <row r="3196" spans="1:10" x14ac:dyDescent="0.35">
      <c r="A3196" t="s">
        <v>16477</v>
      </c>
      <c r="B3196">
        <v>63</v>
      </c>
      <c r="C3196">
        <v>374</v>
      </c>
      <c r="D3196">
        <v>918</v>
      </c>
      <c r="E3196" t="s">
        <v>328</v>
      </c>
      <c r="F3196" t="s">
        <v>0</v>
      </c>
      <c r="G3196" t="s">
        <v>2743</v>
      </c>
      <c r="H3196">
        <v>2.915</v>
      </c>
      <c r="I3196">
        <v>61.67</v>
      </c>
      <c r="J3196">
        <v>22</v>
      </c>
    </row>
    <row r="3197" spans="1:10" x14ac:dyDescent="0.35">
      <c r="A3197" t="s">
        <v>16478</v>
      </c>
      <c r="B3197">
        <v>123</v>
      </c>
      <c r="C3197">
        <v>374</v>
      </c>
      <c r="D3197">
        <v>918</v>
      </c>
      <c r="E3197" t="s">
        <v>311</v>
      </c>
      <c r="F3197" t="s">
        <v>0</v>
      </c>
      <c r="G3197" t="s">
        <v>3926</v>
      </c>
      <c r="I3197" t="s">
        <v>311</v>
      </c>
      <c r="J3197">
        <v>16</v>
      </c>
    </row>
    <row r="3198" spans="1:10" x14ac:dyDescent="0.35">
      <c r="A3198" t="s">
        <v>16479</v>
      </c>
      <c r="B3198">
        <v>91</v>
      </c>
      <c r="C3198">
        <v>373</v>
      </c>
      <c r="D3198">
        <v>921</v>
      </c>
      <c r="E3198" t="s">
        <v>312</v>
      </c>
      <c r="F3198" t="s">
        <v>0</v>
      </c>
      <c r="G3198" t="s">
        <v>3756</v>
      </c>
      <c r="H3198">
        <v>1.9319999999999999</v>
      </c>
      <c r="I3198">
        <v>28.05</v>
      </c>
      <c r="J3198">
        <v>12</v>
      </c>
    </row>
    <row r="3199" spans="1:10" x14ac:dyDescent="0.35">
      <c r="A3199" t="s">
        <v>16480</v>
      </c>
      <c r="B3199">
        <v>168</v>
      </c>
      <c r="C3199">
        <v>372</v>
      </c>
      <c r="D3199">
        <v>922</v>
      </c>
      <c r="E3199" t="s">
        <v>312</v>
      </c>
      <c r="F3199" t="s">
        <v>0</v>
      </c>
      <c r="G3199" t="s">
        <v>16481</v>
      </c>
      <c r="H3199">
        <v>1.2470000000000001</v>
      </c>
      <c r="I3199">
        <v>23.36</v>
      </c>
      <c r="J3199">
        <v>167</v>
      </c>
    </row>
    <row r="3200" spans="1:10" x14ac:dyDescent="0.35">
      <c r="A3200" t="s">
        <v>16482</v>
      </c>
      <c r="B3200">
        <v>190</v>
      </c>
      <c r="C3200">
        <v>372</v>
      </c>
      <c r="D3200">
        <v>922</v>
      </c>
      <c r="E3200" t="s">
        <v>334</v>
      </c>
      <c r="F3200" t="s">
        <v>0</v>
      </c>
      <c r="G3200" t="s">
        <v>2592</v>
      </c>
      <c r="H3200">
        <v>0.91700000000000004</v>
      </c>
      <c r="I3200">
        <v>10.54</v>
      </c>
      <c r="J3200">
        <v>12</v>
      </c>
    </row>
    <row r="3201" spans="1:10" x14ac:dyDescent="0.35">
      <c r="A3201" t="s">
        <v>16483</v>
      </c>
      <c r="B3201">
        <v>71</v>
      </c>
      <c r="C3201">
        <v>369</v>
      </c>
      <c r="D3201">
        <v>924</v>
      </c>
      <c r="E3201" t="s">
        <v>328</v>
      </c>
      <c r="F3201" t="s">
        <v>0</v>
      </c>
      <c r="G3201" t="s">
        <v>14603</v>
      </c>
      <c r="H3201">
        <v>2.71</v>
      </c>
      <c r="I3201">
        <v>61.49</v>
      </c>
      <c r="J3201">
        <v>20</v>
      </c>
    </row>
    <row r="3202" spans="1:10" x14ac:dyDescent="0.35">
      <c r="A3202" t="s">
        <v>16484</v>
      </c>
      <c r="B3202">
        <v>156</v>
      </c>
      <c r="C3202">
        <v>368</v>
      </c>
      <c r="D3202">
        <v>925</v>
      </c>
      <c r="E3202" t="s">
        <v>334</v>
      </c>
      <c r="F3202" t="s">
        <v>0</v>
      </c>
      <c r="G3202" t="s">
        <v>3196</v>
      </c>
      <c r="H3202">
        <v>1.2949999999999999</v>
      </c>
      <c r="I3202">
        <v>15.68</v>
      </c>
      <c r="J3202">
        <v>19</v>
      </c>
    </row>
    <row r="3203" spans="1:10" x14ac:dyDescent="0.35">
      <c r="A3203" t="s">
        <v>16485</v>
      </c>
      <c r="B3203">
        <v>94</v>
      </c>
      <c r="C3203">
        <v>368</v>
      </c>
      <c r="D3203">
        <v>925</v>
      </c>
      <c r="E3203" t="s">
        <v>311</v>
      </c>
      <c r="F3203" t="s">
        <v>0</v>
      </c>
      <c r="G3203" t="s">
        <v>16486</v>
      </c>
      <c r="I3203" t="s">
        <v>311</v>
      </c>
      <c r="J3203">
        <v>5</v>
      </c>
    </row>
    <row r="3204" spans="1:10" x14ac:dyDescent="0.35">
      <c r="A3204" t="s">
        <v>16487</v>
      </c>
      <c r="B3204">
        <v>48</v>
      </c>
      <c r="C3204">
        <v>367</v>
      </c>
      <c r="D3204">
        <v>927</v>
      </c>
      <c r="E3204" t="s">
        <v>311</v>
      </c>
      <c r="F3204" t="s">
        <v>0</v>
      </c>
      <c r="G3204" t="s">
        <v>15671</v>
      </c>
      <c r="I3204" t="s">
        <v>311</v>
      </c>
      <c r="J3204">
        <v>9</v>
      </c>
    </row>
    <row r="3205" spans="1:10" x14ac:dyDescent="0.35">
      <c r="A3205" t="s">
        <v>16488</v>
      </c>
      <c r="B3205">
        <v>47</v>
      </c>
      <c r="C3205">
        <v>364</v>
      </c>
      <c r="D3205">
        <v>928</v>
      </c>
      <c r="E3205" t="s">
        <v>311</v>
      </c>
      <c r="F3205" t="s">
        <v>0</v>
      </c>
      <c r="G3205" t="s">
        <v>16486</v>
      </c>
      <c r="I3205" t="s">
        <v>311</v>
      </c>
      <c r="J3205">
        <v>47</v>
      </c>
    </row>
    <row r="3206" spans="1:10" x14ac:dyDescent="0.35">
      <c r="A3206" t="s">
        <v>16489</v>
      </c>
      <c r="B3206">
        <v>120</v>
      </c>
      <c r="C3206">
        <v>364</v>
      </c>
      <c r="D3206">
        <v>928</v>
      </c>
      <c r="E3206" t="s">
        <v>311</v>
      </c>
      <c r="F3206" t="s">
        <v>0</v>
      </c>
      <c r="G3206" t="s">
        <v>3026</v>
      </c>
      <c r="I3206" t="s">
        <v>311</v>
      </c>
      <c r="J3206">
        <v>46</v>
      </c>
    </row>
    <row r="3207" spans="1:10" x14ac:dyDescent="0.35">
      <c r="A3207" t="s">
        <v>16490</v>
      </c>
      <c r="B3207">
        <v>106</v>
      </c>
      <c r="C3207">
        <v>363</v>
      </c>
      <c r="D3207">
        <v>930</v>
      </c>
      <c r="E3207" t="s">
        <v>334</v>
      </c>
      <c r="F3207" t="s">
        <v>0</v>
      </c>
      <c r="G3207" t="s">
        <v>2257</v>
      </c>
      <c r="H3207">
        <v>2.1360000000000001</v>
      </c>
      <c r="I3207">
        <v>25</v>
      </c>
      <c r="J3207">
        <v>33</v>
      </c>
    </row>
    <row r="3208" spans="1:10" x14ac:dyDescent="0.35">
      <c r="A3208" t="s">
        <v>16491</v>
      </c>
      <c r="B3208">
        <v>112</v>
      </c>
      <c r="C3208">
        <v>361</v>
      </c>
      <c r="D3208">
        <v>931</v>
      </c>
      <c r="E3208" t="s">
        <v>334</v>
      </c>
      <c r="F3208" t="s">
        <v>0</v>
      </c>
      <c r="G3208" t="s">
        <v>1693</v>
      </c>
      <c r="H3208">
        <v>1.88</v>
      </c>
      <c r="I3208">
        <v>16.670000000000002</v>
      </c>
      <c r="J3208">
        <v>6</v>
      </c>
    </row>
    <row r="3209" spans="1:10" x14ac:dyDescent="0.35">
      <c r="A3209" t="s">
        <v>16492</v>
      </c>
      <c r="B3209">
        <v>208</v>
      </c>
      <c r="C3209">
        <v>361</v>
      </c>
      <c r="D3209">
        <v>931</v>
      </c>
      <c r="E3209" t="s">
        <v>311</v>
      </c>
      <c r="F3209" t="s">
        <v>0</v>
      </c>
      <c r="G3209" t="s">
        <v>2801</v>
      </c>
      <c r="I3209" t="s">
        <v>311</v>
      </c>
      <c r="J3209">
        <v>27</v>
      </c>
    </row>
    <row r="3210" spans="1:10" x14ac:dyDescent="0.35">
      <c r="A3210" t="s">
        <v>16493</v>
      </c>
      <c r="B3210">
        <v>127</v>
      </c>
      <c r="C3210">
        <v>360</v>
      </c>
      <c r="D3210">
        <v>933</v>
      </c>
      <c r="E3210" t="s">
        <v>312</v>
      </c>
      <c r="F3210" t="s">
        <v>0</v>
      </c>
      <c r="G3210" t="s">
        <v>4022</v>
      </c>
      <c r="H3210">
        <v>1.58</v>
      </c>
      <c r="I3210">
        <v>37.17</v>
      </c>
      <c r="J3210">
        <v>54</v>
      </c>
    </row>
    <row r="3211" spans="1:10" x14ac:dyDescent="0.35">
      <c r="A3211" t="s">
        <v>16494</v>
      </c>
      <c r="B3211">
        <v>50</v>
      </c>
      <c r="C3211">
        <v>359</v>
      </c>
      <c r="D3211">
        <v>934</v>
      </c>
      <c r="E3211" t="s">
        <v>319</v>
      </c>
      <c r="F3211" t="s">
        <v>0</v>
      </c>
      <c r="G3211" t="s">
        <v>16495</v>
      </c>
      <c r="H3211">
        <v>3.87</v>
      </c>
      <c r="I3211">
        <v>94.14</v>
      </c>
      <c r="J3211">
        <v>19</v>
      </c>
    </row>
    <row r="3212" spans="1:10" x14ac:dyDescent="0.35">
      <c r="A3212" t="s">
        <v>16496</v>
      </c>
      <c r="B3212">
        <v>205</v>
      </c>
      <c r="C3212">
        <v>358</v>
      </c>
      <c r="D3212">
        <v>935</v>
      </c>
      <c r="E3212" t="s">
        <v>334</v>
      </c>
      <c r="F3212" t="s">
        <v>0</v>
      </c>
      <c r="G3212" t="s">
        <v>16497</v>
      </c>
      <c r="H3212">
        <v>0.84699999999999998</v>
      </c>
      <c r="I3212">
        <v>11.94</v>
      </c>
      <c r="J3212">
        <v>44</v>
      </c>
    </row>
    <row r="3213" spans="1:10" x14ac:dyDescent="0.35">
      <c r="A3213" t="s">
        <v>16498</v>
      </c>
      <c r="B3213">
        <v>47</v>
      </c>
      <c r="C3213">
        <v>358</v>
      </c>
      <c r="D3213">
        <v>935</v>
      </c>
      <c r="E3213" t="s">
        <v>312</v>
      </c>
      <c r="F3213" t="s">
        <v>0</v>
      </c>
      <c r="G3213" t="s">
        <v>1751</v>
      </c>
      <c r="H3213">
        <v>4.59</v>
      </c>
      <c r="I3213">
        <v>47.68</v>
      </c>
      <c r="J3213">
        <v>47</v>
      </c>
    </row>
    <row r="3214" spans="1:10" x14ac:dyDescent="0.35">
      <c r="A3214" t="s">
        <v>16499</v>
      </c>
      <c r="B3214">
        <v>104</v>
      </c>
      <c r="C3214">
        <v>357</v>
      </c>
      <c r="D3214">
        <v>937</v>
      </c>
      <c r="E3214" t="s">
        <v>311</v>
      </c>
      <c r="F3214" t="s">
        <v>0</v>
      </c>
      <c r="G3214" t="s">
        <v>3026</v>
      </c>
      <c r="I3214" t="s">
        <v>311</v>
      </c>
      <c r="J3214">
        <v>14</v>
      </c>
    </row>
    <row r="3215" spans="1:10" x14ac:dyDescent="0.35">
      <c r="A3215" t="s">
        <v>16500</v>
      </c>
      <c r="B3215">
        <v>61</v>
      </c>
      <c r="C3215">
        <v>357</v>
      </c>
      <c r="D3215">
        <v>937</v>
      </c>
      <c r="E3215" t="s">
        <v>311</v>
      </c>
      <c r="F3215" t="s">
        <v>0</v>
      </c>
      <c r="G3215" t="s">
        <v>2235</v>
      </c>
      <c r="I3215" t="s">
        <v>311</v>
      </c>
      <c r="J3215">
        <v>28</v>
      </c>
    </row>
    <row r="3216" spans="1:10" x14ac:dyDescent="0.35">
      <c r="A3216" t="s">
        <v>16501</v>
      </c>
      <c r="B3216">
        <v>140</v>
      </c>
      <c r="C3216">
        <v>357</v>
      </c>
      <c r="D3216">
        <v>937</v>
      </c>
      <c r="E3216" t="s">
        <v>311</v>
      </c>
      <c r="F3216" t="s">
        <v>0</v>
      </c>
      <c r="G3216" t="s">
        <v>3026</v>
      </c>
      <c r="I3216" t="s">
        <v>311</v>
      </c>
      <c r="J3216">
        <v>14</v>
      </c>
    </row>
    <row r="3217" spans="1:10" x14ac:dyDescent="0.35">
      <c r="A3217" t="s">
        <v>16502</v>
      </c>
      <c r="B3217">
        <v>188</v>
      </c>
      <c r="C3217">
        <v>357</v>
      </c>
      <c r="D3217">
        <v>937</v>
      </c>
      <c r="E3217" t="s">
        <v>312</v>
      </c>
      <c r="F3217" t="s">
        <v>0</v>
      </c>
      <c r="G3217" t="s">
        <v>3633</v>
      </c>
      <c r="H3217">
        <v>1</v>
      </c>
      <c r="I3217">
        <v>40.98</v>
      </c>
      <c r="J3217">
        <v>56</v>
      </c>
    </row>
    <row r="3218" spans="1:10" x14ac:dyDescent="0.35">
      <c r="A3218" t="s">
        <v>16503</v>
      </c>
      <c r="B3218">
        <v>133</v>
      </c>
      <c r="C3218">
        <v>356</v>
      </c>
      <c r="D3218">
        <v>941</v>
      </c>
      <c r="E3218" t="s">
        <v>334</v>
      </c>
      <c r="F3218" t="s">
        <v>0</v>
      </c>
      <c r="G3218" t="s">
        <v>2392</v>
      </c>
      <c r="H3218">
        <v>2.0110000000000001</v>
      </c>
      <c r="I3218">
        <v>13.73</v>
      </c>
      <c r="J3218">
        <v>11</v>
      </c>
    </row>
    <row r="3219" spans="1:10" x14ac:dyDescent="0.35">
      <c r="A3219" t="s">
        <v>16504</v>
      </c>
      <c r="B3219">
        <v>72</v>
      </c>
      <c r="C3219">
        <v>356</v>
      </c>
      <c r="D3219">
        <v>941</v>
      </c>
      <c r="E3219" t="s">
        <v>319</v>
      </c>
      <c r="F3219" t="s">
        <v>0</v>
      </c>
      <c r="G3219" t="s">
        <v>16050</v>
      </c>
      <c r="H3219">
        <v>3.1379999999999999</v>
      </c>
      <c r="I3219">
        <v>58.15</v>
      </c>
      <c r="J3219">
        <v>59</v>
      </c>
    </row>
    <row r="3220" spans="1:10" x14ac:dyDescent="0.35">
      <c r="A3220" t="s">
        <v>16505</v>
      </c>
      <c r="B3220">
        <v>108</v>
      </c>
      <c r="C3220">
        <v>355</v>
      </c>
      <c r="D3220">
        <v>943</v>
      </c>
      <c r="E3220" t="s">
        <v>312</v>
      </c>
      <c r="F3220" t="s">
        <v>0</v>
      </c>
      <c r="G3220" t="s">
        <v>2379</v>
      </c>
      <c r="H3220">
        <v>1.5660000000000001</v>
      </c>
      <c r="I3220">
        <v>35.5</v>
      </c>
      <c r="J3220">
        <v>26</v>
      </c>
    </row>
    <row r="3221" spans="1:10" x14ac:dyDescent="0.35">
      <c r="A3221" t="s">
        <v>16506</v>
      </c>
      <c r="B3221">
        <v>83</v>
      </c>
      <c r="C3221">
        <v>355</v>
      </c>
      <c r="D3221">
        <v>943</v>
      </c>
      <c r="E3221" t="s">
        <v>311</v>
      </c>
      <c r="F3221" t="s">
        <v>0</v>
      </c>
      <c r="G3221" t="s">
        <v>2801</v>
      </c>
      <c r="I3221" t="s">
        <v>311</v>
      </c>
      <c r="J3221">
        <v>15</v>
      </c>
    </row>
    <row r="3222" spans="1:10" x14ac:dyDescent="0.35">
      <c r="A3222" t="s">
        <v>16507</v>
      </c>
      <c r="B3222">
        <v>66</v>
      </c>
      <c r="C3222">
        <v>354</v>
      </c>
      <c r="D3222">
        <v>945</v>
      </c>
      <c r="E3222" t="s">
        <v>319</v>
      </c>
      <c r="F3222" t="s">
        <v>0</v>
      </c>
      <c r="G3222" t="s">
        <v>2100</v>
      </c>
      <c r="H3222">
        <v>2.8889999999999998</v>
      </c>
      <c r="I3222">
        <v>78.23</v>
      </c>
      <c r="J3222">
        <v>6</v>
      </c>
    </row>
    <row r="3223" spans="1:10" x14ac:dyDescent="0.35">
      <c r="A3223" t="s">
        <v>16508</v>
      </c>
      <c r="B3223">
        <v>113</v>
      </c>
      <c r="C3223">
        <v>354</v>
      </c>
      <c r="D3223">
        <v>945</v>
      </c>
      <c r="E3223" t="s">
        <v>334</v>
      </c>
      <c r="F3223" t="s">
        <v>0</v>
      </c>
      <c r="G3223" t="s">
        <v>8443</v>
      </c>
      <c r="H3223">
        <v>1.5089999999999999</v>
      </c>
      <c r="I3223">
        <v>18.510000000000002</v>
      </c>
      <c r="J3223">
        <v>4</v>
      </c>
    </row>
    <row r="3224" spans="1:10" x14ac:dyDescent="0.35">
      <c r="A3224" t="s">
        <v>16509</v>
      </c>
      <c r="B3224">
        <v>103</v>
      </c>
      <c r="C3224">
        <v>353</v>
      </c>
      <c r="D3224">
        <v>947</v>
      </c>
      <c r="E3224" t="s">
        <v>312</v>
      </c>
      <c r="F3224" t="s">
        <v>0</v>
      </c>
      <c r="G3224" t="s">
        <v>16510</v>
      </c>
      <c r="H3224">
        <v>1.667</v>
      </c>
      <c r="I3224">
        <v>20.49</v>
      </c>
      <c r="J3224">
        <v>17</v>
      </c>
    </row>
    <row r="3225" spans="1:10" x14ac:dyDescent="0.35">
      <c r="A3225" t="s">
        <v>16511</v>
      </c>
      <c r="B3225">
        <v>89</v>
      </c>
      <c r="C3225">
        <v>353</v>
      </c>
      <c r="D3225">
        <v>947</v>
      </c>
      <c r="E3225" t="s">
        <v>312</v>
      </c>
      <c r="F3225" t="s">
        <v>0</v>
      </c>
      <c r="G3225" t="s">
        <v>3026</v>
      </c>
      <c r="H3225">
        <v>2.4529999999999998</v>
      </c>
      <c r="I3225">
        <v>50</v>
      </c>
      <c r="J3225">
        <v>38</v>
      </c>
    </row>
    <row r="3226" spans="1:10" x14ac:dyDescent="0.35">
      <c r="A3226" t="s">
        <v>16512</v>
      </c>
      <c r="B3226">
        <v>70</v>
      </c>
      <c r="C3226">
        <v>351</v>
      </c>
      <c r="D3226">
        <v>949</v>
      </c>
      <c r="E3226" t="s">
        <v>328</v>
      </c>
      <c r="F3226" t="s">
        <v>0</v>
      </c>
      <c r="G3226" t="s">
        <v>16513</v>
      </c>
      <c r="H3226">
        <v>2.891</v>
      </c>
      <c r="I3226">
        <v>57.1</v>
      </c>
      <c r="J3226">
        <v>11</v>
      </c>
    </row>
    <row r="3227" spans="1:10" x14ac:dyDescent="0.35">
      <c r="A3227" t="s">
        <v>16514</v>
      </c>
      <c r="B3227">
        <v>80</v>
      </c>
      <c r="C3227">
        <v>351</v>
      </c>
      <c r="D3227">
        <v>949</v>
      </c>
      <c r="E3227" t="s">
        <v>312</v>
      </c>
      <c r="F3227" t="s">
        <v>0</v>
      </c>
      <c r="G3227" t="s">
        <v>6054</v>
      </c>
      <c r="H3227">
        <v>2.3239999999999998</v>
      </c>
      <c r="I3227">
        <v>26.59</v>
      </c>
      <c r="J3227">
        <v>29</v>
      </c>
    </row>
    <row r="3228" spans="1:10" x14ac:dyDescent="0.35">
      <c r="A3228" t="s">
        <v>16515</v>
      </c>
      <c r="B3228">
        <v>154</v>
      </c>
      <c r="C3228">
        <v>350</v>
      </c>
      <c r="D3228">
        <v>951</v>
      </c>
      <c r="E3228" t="s">
        <v>334</v>
      </c>
      <c r="F3228" t="s">
        <v>0</v>
      </c>
      <c r="G3228" t="s">
        <v>16516</v>
      </c>
      <c r="H3228">
        <v>1.389</v>
      </c>
      <c r="I3228">
        <v>14.04</v>
      </c>
      <c r="J3228">
        <v>31</v>
      </c>
    </row>
    <row r="3229" spans="1:10" x14ac:dyDescent="0.35">
      <c r="A3229" t="s">
        <v>16517</v>
      </c>
      <c r="B3229">
        <v>128</v>
      </c>
      <c r="C3229">
        <v>349</v>
      </c>
      <c r="D3229">
        <v>952</v>
      </c>
      <c r="E3229" t="s">
        <v>311</v>
      </c>
      <c r="F3229" t="s">
        <v>0</v>
      </c>
      <c r="G3229" t="s">
        <v>2053</v>
      </c>
      <c r="I3229" t="s">
        <v>311</v>
      </c>
      <c r="J3229">
        <v>45</v>
      </c>
    </row>
    <row r="3230" spans="1:10" x14ac:dyDescent="0.35">
      <c r="A3230" t="s">
        <v>16518</v>
      </c>
      <c r="B3230">
        <v>197</v>
      </c>
      <c r="C3230">
        <v>349</v>
      </c>
      <c r="D3230">
        <v>952</v>
      </c>
      <c r="E3230" t="s">
        <v>328</v>
      </c>
      <c r="F3230" t="s">
        <v>0</v>
      </c>
      <c r="G3230" t="s">
        <v>16519</v>
      </c>
      <c r="H3230">
        <v>0.84099999999999997</v>
      </c>
      <c r="I3230">
        <v>52.78</v>
      </c>
      <c r="J3230">
        <v>32</v>
      </c>
    </row>
    <row r="3231" spans="1:10" x14ac:dyDescent="0.35">
      <c r="A3231" t="s">
        <v>16520</v>
      </c>
      <c r="B3231">
        <v>82</v>
      </c>
      <c r="C3231">
        <v>348</v>
      </c>
      <c r="D3231">
        <v>954</v>
      </c>
      <c r="E3231" t="s">
        <v>334</v>
      </c>
      <c r="F3231" t="s">
        <v>0</v>
      </c>
      <c r="G3231" t="s">
        <v>2959</v>
      </c>
      <c r="H3231">
        <v>2.375</v>
      </c>
      <c r="I3231">
        <v>14.62</v>
      </c>
      <c r="J3231">
        <v>12</v>
      </c>
    </row>
    <row r="3232" spans="1:10" x14ac:dyDescent="0.35">
      <c r="A3232" t="s">
        <v>16521</v>
      </c>
      <c r="B3232">
        <v>226</v>
      </c>
      <c r="C3232">
        <v>348</v>
      </c>
      <c r="D3232">
        <v>954</v>
      </c>
      <c r="E3232" t="s">
        <v>319</v>
      </c>
      <c r="F3232" t="s">
        <v>0</v>
      </c>
      <c r="G3232" t="s">
        <v>16522</v>
      </c>
      <c r="H3232">
        <v>0.95899999999999996</v>
      </c>
      <c r="I3232">
        <v>37.78</v>
      </c>
      <c r="J3232">
        <v>46</v>
      </c>
    </row>
    <row r="3233" spans="1:10" x14ac:dyDescent="0.35">
      <c r="A3233" t="s">
        <v>16523</v>
      </c>
      <c r="B3233">
        <v>88</v>
      </c>
      <c r="C3233">
        <v>348</v>
      </c>
      <c r="D3233">
        <v>954</v>
      </c>
      <c r="E3233" t="s">
        <v>328</v>
      </c>
      <c r="F3233" t="s">
        <v>0</v>
      </c>
      <c r="G3233" t="s">
        <v>2801</v>
      </c>
      <c r="H3233">
        <v>2.6720000000000002</v>
      </c>
      <c r="I3233">
        <v>55.88</v>
      </c>
      <c r="J3233">
        <v>22</v>
      </c>
    </row>
    <row r="3234" spans="1:10" x14ac:dyDescent="0.35">
      <c r="A3234" t="s">
        <v>16524</v>
      </c>
      <c r="B3234">
        <v>105</v>
      </c>
      <c r="C3234">
        <v>348</v>
      </c>
      <c r="D3234">
        <v>954</v>
      </c>
      <c r="E3234" t="s">
        <v>334</v>
      </c>
      <c r="F3234" t="s">
        <v>0</v>
      </c>
      <c r="G3234" t="s">
        <v>3026</v>
      </c>
      <c r="H3234">
        <v>1.6970000000000001</v>
      </c>
      <c r="I3234">
        <v>23.78</v>
      </c>
      <c r="J3234">
        <v>31</v>
      </c>
    </row>
    <row r="3235" spans="1:10" x14ac:dyDescent="0.35">
      <c r="A3235" t="s">
        <v>16525</v>
      </c>
      <c r="B3235">
        <v>129</v>
      </c>
      <c r="C3235">
        <v>348</v>
      </c>
      <c r="D3235">
        <v>954</v>
      </c>
      <c r="E3235" t="s">
        <v>312</v>
      </c>
      <c r="F3235" t="s">
        <v>0</v>
      </c>
      <c r="G3235" t="s">
        <v>2053</v>
      </c>
      <c r="H3235">
        <v>1.325</v>
      </c>
      <c r="I3235">
        <v>27.31</v>
      </c>
      <c r="J3235">
        <v>13</v>
      </c>
    </row>
    <row r="3236" spans="1:10" x14ac:dyDescent="0.35">
      <c r="A3236" t="s">
        <v>16526</v>
      </c>
      <c r="B3236">
        <v>112</v>
      </c>
      <c r="C3236">
        <v>347</v>
      </c>
      <c r="D3236">
        <v>959</v>
      </c>
      <c r="E3236" t="s">
        <v>334</v>
      </c>
      <c r="F3236" t="s">
        <v>0</v>
      </c>
      <c r="G3236" t="s">
        <v>3026</v>
      </c>
      <c r="H3236">
        <v>1.3979999999999999</v>
      </c>
      <c r="I3236">
        <v>16.29</v>
      </c>
      <c r="J3236">
        <v>41</v>
      </c>
    </row>
    <row r="3237" spans="1:10" x14ac:dyDescent="0.35">
      <c r="A3237" t="s">
        <v>16527</v>
      </c>
      <c r="B3237">
        <v>78</v>
      </c>
      <c r="C3237">
        <v>346</v>
      </c>
      <c r="D3237">
        <v>960</v>
      </c>
      <c r="E3237" t="s">
        <v>319</v>
      </c>
      <c r="F3237" t="s">
        <v>0</v>
      </c>
      <c r="G3237" t="s">
        <v>4034</v>
      </c>
      <c r="H3237">
        <v>5.5810000000000004</v>
      </c>
      <c r="I3237">
        <v>87.42</v>
      </c>
      <c r="J3237">
        <v>28</v>
      </c>
    </row>
    <row r="3238" spans="1:10" x14ac:dyDescent="0.35">
      <c r="A3238" t="s">
        <v>16528</v>
      </c>
      <c r="B3238">
        <v>50</v>
      </c>
      <c r="C3238">
        <v>345</v>
      </c>
      <c r="D3238">
        <v>961</v>
      </c>
      <c r="E3238" t="s">
        <v>312</v>
      </c>
      <c r="F3238" t="s">
        <v>0</v>
      </c>
      <c r="G3238" t="s">
        <v>1751</v>
      </c>
      <c r="H3238">
        <v>3.2549999999999999</v>
      </c>
      <c r="I3238">
        <v>25.52</v>
      </c>
      <c r="J3238">
        <v>50</v>
      </c>
    </row>
    <row r="3239" spans="1:10" x14ac:dyDescent="0.35">
      <c r="A3239" t="s">
        <v>16529</v>
      </c>
      <c r="B3239">
        <v>179</v>
      </c>
      <c r="C3239">
        <v>344</v>
      </c>
      <c r="D3239">
        <v>962</v>
      </c>
      <c r="E3239" t="s">
        <v>334</v>
      </c>
      <c r="F3239" t="s">
        <v>0</v>
      </c>
      <c r="G3239" t="s">
        <v>2772</v>
      </c>
      <c r="H3239">
        <v>1.137</v>
      </c>
      <c r="I3239">
        <v>15.65</v>
      </c>
      <c r="J3239">
        <v>7</v>
      </c>
    </row>
    <row r="3240" spans="1:10" x14ac:dyDescent="0.35">
      <c r="A3240" t="s">
        <v>16530</v>
      </c>
      <c r="B3240">
        <v>126</v>
      </c>
      <c r="C3240">
        <v>342</v>
      </c>
      <c r="D3240">
        <v>963</v>
      </c>
      <c r="E3240" t="s">
        <v>311</v>
      </c>
      <c r="F3240" t="s">
        <v>0</v>
      </c>
      <c r="G3240" t="s">
        <v>4017</v>
      </c>
      <c r="I3240" t="s">
        <v>311</v>
      </c>
      <c r="J3240">
        <v>13</v>
      </c>
    </row>
    <row r="3241" spans="1:10" x14ac:dyDescent="0.35">
      <c r="A3241" t="s">
        <v>16531</v>
      </c>
      <c r="B3241">
        <v>180</v>
      </c>
      <c r="C3241">
        <v>342</v>
      </c>
      <c r="D3241">
        <v>963</v>
      </c>
      <c r="E3241" t="s">
        <v>334</v>
      </c>
      <c r="F3241" t="s">
        <v>0</v>
      </c>
      <c r="G3241" t="s">
        <v>16532</v>
      </c>
      <c r="H3241">
        <v>0.90400000000000003</v>
      </c>
      <c r="I3241">
        <v>16.91</v>
      </c>
      <c r="J3241">
        <v>179</v>
      </c>
    </row>
    <row r="3242" spans="1:10" x14ac:dyDescent="0.35">
      <c r="A3242" t="s">
        <v>16533</v>
      </c>
      <c r="B3242">
        <v>102</v>
      </c>
      <c r="C3242">
        <v>342</v>
      </c>
      <c r="D3242">
        <v>963</v>
      </c>
      <c r="E3242" t="s">
        <v>312</v>
      </c>
      <c r="F3242" t="s">
        <v>0</v>
      </c>
      <c r="G3242" t="s">
        <v>7544</v>
      </c>
      <c r="H3242">
        <v>1.859</v>
      </c>
      <c r="I3242">
        <v>27.08</v>
      </c>
      <c r="J3242">
        <v>13</v>
      </c>
    </row>
    <row r="3243" spans="1:10" x14ac:dyDescent="0.35">
      <c r="A3243" t="s">
        <v>16534</v>
      </c>
      <c r="B3243">
        <v>49</v>
      </c>
      <c r="C3243">
        <v>341</v>
      </c>
      <c r="D3243">
        <v>966</v>
      </c>
      <c r="E3243" t="s">
        <v>311</v>
      </c>
      <c r="F3243" t="s">
        <v>0</v>
      </c>
      <c r="G3243" t="s">
        <v>1819</v>
      </c>
      <c r="I3243" t="s">
        <v>311</v>
      </c>
      <c r="J3243">
        <v>2</v>
      </c>
    </row>
    <row r="3244" spans="1:10" x14ac:dyDescent="0.35">
      <c r="A3244" t="s">
        <v>16535</v>
      </c>
      <c r="B3244">
        <v>74</v>
      </c>
      <c r="C3244">
        <v>340</v>
      </c>
      <c r="D3244">
        <v>967</v>
      </c>
      <c r="E3244" t="s">
        <v>328</v>
      </c>
      <c r="F3244" t="s">
        <v>0</v>
      </c>
      <c r="G3244" t="s">
        <v>2053</v>
      </c>
      <c r="H3244">
        <v>2.3170000000000002</v>
      </c>
      <c r="I3244">
        <v>54.75</v>
      </c>
      <c r="J3244">
        <v>44</v>
      </c>
    </row>
    <row r="3245" spans="1:10" x14ac:dyDescent="0.35">
      <c r="A3245" t="s">
        <v>16536</v>
      </c>
      <c r="B3245">
        <v>89</v>
      </c>
      <c r="C3245">
        <v>339</v>
      </c>
      <c r="D3245">
        <v>968</v>
      </c>
      <c r="E3245" t="s">
        <v>334</v>
      </c>
      <c r="F3245" t="s">
        <v>0</v>
      </c>
      <c r="G3245" t="s">
        <v>1886</v>
      </c>
      <c r="H3245">
        <v>2.5499999999999998</v>
      </c>
      <c r="I3245">
        <v>20.260000000000002</v>
      </c>
      <c r="J3245">
        <v>49</v>
      </c>
    </row>
    <row r="3246" spans="1:10" x14ac:dyDescent="0.35">
      <c r="A3246" t="s">
        <v>16537</v>
      </c>
      <c r="B3246">
        <v>76</v>
      </c>
      <c r="C3246">
        <v>339</v>
      </c>
      <c r="D3246">
        <v>968</v>
      </c>
      <c r="E3246" t="s">
        <v>328</v>
      </c>
      <c r="F3246" t="s">
        <v>0</v>
      </c>
      <c r="G3246" t="s">
        <v>4124</v>
      </c>
      <c r="H3246">
        <v>2.214</v>
      </c>
      <c r="I3246">
        <v>58.57</v>
      </c>
      <c r="J3246">
        <v>22</v>
      </c>
    </row>
    <row r="3247" spans="1:10" x14ac:dyDescent="0.35">
      <c r="A3247" t="s">
        <v>16538</v>
      </c>
      <c r="B3247">
        <v>1093</v>
      </c>
      <c r="C3247">
        <v>339</v>
      </c>
      <c r="D3247">
        <v>968</v>
      </c>
      <c r="E3247" t="s">
        <v>328</v>
      </c>
      <c r="F3247" t="s">
        <v>0</v>
      </c>
      <c r="G3247" t="s">
        <v>16539</v>
      </c>
      <c r="H3247">
        <v>2.1520000000000001</v>
      </c>
      <c r="I3247">
        <v>37.15</v>
      </c>
      <c r="J3247">
        <v>23</v>
      </c>
    </row>
    <row r="3248" spans="1:10" x14ac:dyDescent="0.35">
      <c r="A3248" t="s">
        <v>16540</v>
      </c>
      <c r="B3248">
        <v>147</v>
      </c>
      <c r="C3248">
        <v>338</v>
      </c>
      <c r="D3248">
        <v>971</v>
      </c>
      <c r="E3248" t="s">
        <v>312</v>
      </c>
      <c r="F3248" t="s">
        <v>0</v>
      </c>
      <c r="G3248" t="s">
        <v>3026</v>
      </c>
      <c r="H3248">
        <v>1.7529999999999999</v>
      </c>
      <c r="I3248">
        <v>26.03</v>
      </c>
      <c r="J3248">
        <v>53</v>
      </c>
    </row>
    <row r="3249" spans="1:10" x14ac:dyDescent="0.35">
      <c r="A3249" t="s">
        <v>16541</v>
      </c>
      <c r="B3249">
        <v>80</v>
      </c>
      <c r="C3249">
        <v>337</v>
      </c>
      <c r="D3249">
        <v>972</v>
      </c>
      <c r="E3249" t="s">
        <v>319</v>
      </c>
      <c r="F3249" t="s">
        <v>0</v>
      </c>
      <c r="G3249" t="s">
        <v>9482</v>
      </c>
      <c r="H3249">
        <v>3.0529999999999999</v>
      </c>
      <c r="I3249">
        <v>94.64</v>
      </c>
      <c r="J3249">
        <v>11</v>
      </c>
    </row>
    <row r="3250" spans="1:10" x14ac:dyDescent="0.35">
      <c r="A3250" t="s">
        <v>16542</v>
      </c>
      <c r="B3250">
        <v>68</v>
      </c>
      <c r="C3250">
        <v>337</v>
      </c>
      <c r="D3250">
        <v>972</v>
      </c>
      <c r="E3250" t="s">
        <v>311</v>
      </c>
      <c r="F3250" t="s">
        <v>0</v>
      </c>
      <c r="G3250" t="s">
        <v>16183</v>
      </c>
      <c r="I3250" t="s">
        <v>311</v>
      </c>
      <c r="J3250">
        <v>6</v>
      </c>
    </row>
    <row r="3251" spans="1:10" x14ac:dyDescent="0.35">
      <c r="A3251" t="s">
        <v>16543</v>
      </c>
      <c r="B3251">
        <v>94</v>
      </c>
      <c r="C3251">
        <v>337</v>
      </c>
      <c r="D3251">
        <v>972</v>
      </c>
      <c r="E3251" t="s">
        <v>312</v>
      </c>
      <c r="F3251" t="s">
        <v>0</v>
      </c>
      <c r="G3251" t="s">
        <v>16544</v>
      </c>
      <c r="H3251">
        <v>2.0870000000000002</v>
      </c>
      <c r="I3251">
        <v>45.96</v>
      </c>
      <c r="J3251">
        <v>33</v>
      </c>
    </row>
    <row r="3252" spans="1:10" x14ac:dyDescent="0.35">
      <c r="A3252" t="s">
        <v>16545</v>
      </c>
      <c r="B3252">
        <v>75</v>
      </c>
      <c r="C3252">
        <v>337</v>
      </c>
      <c r="D3252">
        <v>972</v>
      </c>
      <c r="E3252" t="s">
        <v>328</v>
      </c>
      <c r="F3252" t="s">
        <v>0</v>
      </c>
      <c r="G3252" t="s">
        <v>7472</v>
      </c>
      <c r="H3252">
        <v>2.8279999999999998</v>
      </c>
      <c r="I3252">
        <v>55</v>
      </c>
      <c r="J3252">
        <v>45</v>
      </c>
    </row>
    <row r="3253" spans="1:10" x14ac:dyDescent="0.35">
      <c r="A3253" t="s">
        <v>16546</v>
      </c>
      <c r="B3253">
        <v>52</v>
      </c>
      <c r="C3253">
        <v>336</v>
      </c>
      <c r="D3253">
        <v>976</v>
      </c>
      <c r="E3253" t="s">
        <v>319</v>
      </c>
      <c r="F3253" t="s">
        <v>0</v>
      </c>
      <c r="G3253" t="s">
        <v>4090</v>
      </c>
      <c r="H3253">
        <v>3.6669999999999998</v>
      </c>
      <c r="I3253">
        <v>80.739999999999995</v>
      </c>
      <c r="J3253">
        <v>14</v>
      </c>
    </row>
    <row r="3254" spans="1:10" x14ac:dyDescent="0.35">
      <c r="A3254" t="s">
        <v>16547</v>
      </c>
      <c r="B3254">
        <v>64</v>
      </c>
      <c r="C3254">
        <v>336</v>
      </c>
      <c r="D3254">
        <v>976</v>
      </c>
      <c r="E3254" t="s">
        <v>311</v>
      </c>
      <c r="F3254" t="s">
        <v>0</v>
      </c>
      <c r="G3254" t="s">
        <v>2379</v>
      </c>
      <c r="I3254" t="s">
        <v>311</v>
      </c>
      <c r="J3254">
        <v>11</v>
      </c>
    </row>
    <row r="3255" spans="1:10" x14ac:dyDescent="0.35">
      <c r="A3255" t="s">
        <v>16548</v>
      </c>
      <c r="B3255">
        <v>87</v>
      </c>
      <c r="C3255">
        <v>335</v>
      </c>
      <c r="D3255">
        <v>978</v>
      </c>
      <c r="E3255" t="s">
        <v>312</v>
      </c>
      <c r="F3255" t="s">
        <v>0</v>
      </c>
      <c r="G3255" t="s">
        <v>16549</v>
      </c>
      <c r="H3255">
        <v>1.88</v>
      </c>
      <c r="I3255">
        <v>22.4</v>
      </c>
      <c r="J3255">
        <v>87</v>
      </c>
    </row>
    <row r="3256" spans="1:10" x14ac:dyDescent="0.35">
      <c r="A3256" t="s">
        <v>16550</v>
      </c>
      <c r="B3256">
        <v>88</v>
      </c>
      <c r="C3256">
        <v>335</v>
      </c>
      <c r="D3256">
        <v>978</v>
      </c>
      <c r="E3256" t="s">
        <v>312</v>
      </c>
      <c r="F3256" t="s">
        <v>0</v>
      </c>
      <c r="G3256" t="s">
        <v>3208</v>
      </c>
      <c r="H3256">
        <v>2.1360000000000001</v>
      </c>
      <c r="I3256">
        <v>40.159999999999997</v>
      </c>
      <c r="J3256">
        <v>11</v>
      </c>
    </row>
    <row r="3257" spans="1:10" x14ac:dyDescent="0.35">
      <c r="A3257" t="s">
        <v>16551</v>
      </c>
      <c r="B3257">
        <v>121</v>
      </c>
      <c r="C3257">
        <v>334</v>
      </c>
      <c r="D3257">
        <v>980</v>
      </c>
      <c r="E3257" t="s">
        <v>328</v>
      </c>
      <c r="F3257" t="s">
        <v>0</v>
      </c>
      <c r="G3257" t="s">
        <v>4124</v>
      </c>
      <c r="H3257">
        <v>1.77</v>
      </c>
      <c r="I3257">
        <v>45.59</v>
      </c>
      <c r="J3257">
        <v>13</v>
      </c>
    </row>
    <row r="3258" spans="1:10" x14ac:dyDescent="0.35">
      <c r="A3258" t="s">
        <v>16552</v>
      </c>
      <c r="B3258">
        <v>72</v>
      </c>
      <c r="C3258">
        <v>334</v>
      </c>
      <c r="D3258">
        <v>980</v>
      </c>
      <c r="E3258" t="s">
        <v>334</v>
      </c>
      <c r="F3258" t="s">
        <v>0</v>
      </c>
      <c r="G3258" t="s">
        <v>3375</v>
      </c>
      <c r="H3258">
        <v>2.4529999999999998</v>
      </c>
      <c r="I3258">
        <v>20.13</v>
      </c>
      <c r="J3258">
        <v>21</v>
      </c>
    </row>
    <row r="3259" spans="1:10" x14ac:dyDescent="0.35">
      <c r="A3259" t="s">
        <v>16553</v>
      </c>
      <c r="B3259">
        <v>157</v>
      </c>
      <c r="C3259">
        <v>334</v>
      </c>
      <c r="D3259">
        <v>980</v>
      </c>
      <c r="E3259" t="s">
        <v>334</v>
      </c>
      <c r="F3259" t="s">
        <v>0</v>
      </c>
      <c r="G3259" t="s">
        <v>8370</v>
      </c>
      <c r="H3259">
        <v>1</v>
      </c>
      <c r="I3259">
        <v>22.47</v>
      </c>
      <c r="J3259">
        <v>68</v>
      </c>
    </row>
    <row r="3260" spans="1:10" x14ac:dyDescent="0.35">
      <c r="A3260" t="s">
        <v>16554</v>
      </c>
      <c r="B3260">
        <v>60</v>
      </c>
      <c r="C3260">
        <v>333</v>
      </c>
      <c r="D3260">
        <v>983</v>
      </c>
      <c r="E3260" t="s">
        <v>312</v>
      </c>
      <c r="F3260" t="s">
        <v>0</v>
      </c>
      <c r="G3260" t="s">
        <v>16555</v>
      </c>
      <c r="H3260">
        <v>2.8279999999999998</v>
      </c>
      <c r="I3260">
        <v>29.47</v>
      </c>
      <c r="J3260">
        <v>60</v>
      </c>
    </row>
    <row r="3261" spans="1:10" x14ac:dyDescent="0.35">
      <c r="A3261" t="s">
        <v>16556</v>
      </c>
      <c r="B3261">
        <v>88</v>
      </c>
      <c r="C3261">
        <v>333</v>
      </c>
      <c r="D3261">
        <v>983</v>
      </c>
      <c r="E3261" t="s">
        <v>328</v>
      </c>
      <c r="F3261" t="s">
        <v>0</v>
      </c>
      <c r="G3261" t="s">
        <v>2729</v>
      </c>
      <c r="H3261">
        <v>2.2280000000000002</v>
      </c>
      <c r="I3261">
        <v>62.66</v>
      </c>
      <c r="J3261">
        <v>17</v>
      </c>
    </row>
    <row r="3262" spans="1:10" x14ac:dyDescent="0.35">
      <c r="A3262" t="s">
        <v>16557</v>
      </c>
      <c r="B3262">
        <v>212</v>
      </c>
      <c r="C3262">
        <v>333</v>
      </c>
      <c r="D3262">
        <v>983</v>
      </c>
      <c r="E3262" t="s">
        <v>311</v>
      </c>
      <c r="F3262" t="s">
        <v>0</v>
      </c>
      <c r="G3262" t="s">
        <v>3026</v>
      </c>
      <c r="I3262" t="s">
        <v>311</v>
      </c>
      <c r="J3262">
        <v>29</v>
      </c>
    </row>
    <row r="3263" spans="1:10" x14ac:dyDescent="0.35">
      <c r="A3263" t="s">
        <v>16558</v>
      </c>
      <c r="B3263">
        <v>92</v>
      </c>
      <c r="C3263">
        <v>333</v>
      </c>
      <c r="D3263">
        <v>983</v>
      </c>
      <c r="E3263" t="s">
        <v>312</v>
      </c>
      <c r="F3263" t="s">
        <v>0</v>
      </c>
      <c r="G3263" t="s">
        <v>16559</v>
      </c>
      <c r="H3263">
        <v>2.0750000000000002</v>
      </c>
      <c r="I3263">
        <v>24.15</v>
      </c>
      <c r="J3263">
        <v>9</v>
      </c>
    </row>
    <row r="3264" spans="1:10" x14ac:dyDescent="0.35">
      <c r="A3264" t="s">
        <v>16058</v>
      </c>
      <c r="B3264">
        <v>131</v>
      </c>
      <c r="C3264">
        <v>332</v>
      </c>
      <c r="D3264">
        <v>987</v>
      </c>
      <c r="E3264" t="s">
        <v>328</v>
      </c>
      <c r="F3264" t="s">
        <v>0</v>
      </c>
      <c r="G3264" t="s">
        <v>16560</v>
      </c>
      <c r="H3264">
        <v>1.5329999999999999</v>
      </c>
      <c r="I3264">
        <v>61.28</v>
      </c>
      <c r="J3264">
        <v>33</v>
      </c>
    </row>
    <row r="3265" spans="1:10" x14ac:dyDescent="0.35">
      <c r="A3265" t="s">
        <v>16561</v>
      </c>
      <c r="B3265">
        <v>90</v>
      </c>
      <c r="C3265">
        <v>332</v>
      </c>
      <c r="D3265">
        <v>987</v>
      </c>
      <c r="E3265" t="s">
        <v>319</v>
      </c>
      <c r="F3265" t="s">
        <v>0</v>
      </c>
      <c r="G3265" t="s">
        <v>5198</v>
      </c>
      <c r="H3265">
        <v>1.8280000000000001</v>
      </c>
      <c r="I3265">
        <v>79.17</v>
      </c>
      <c r="J3265">
        <v>41</v>
      </c>
    </row>
    <row r="3266" spans="1:10" x14ac:dyDescent="0.35">
      <c r="A3266" t="s">
        <v>16562</v>
      </c>
      <c r="B3266">
        <v>65</v>
      </c>
      <c r="C3266">
        <v>332</v>
      </c>
      <c r="D3266">
        <v>987</v>
      </c>
      <c r="E3266" t="s">
        <v>311</v>
      </c>
      <c r="F3266" t="s">
        <v>0</v>
      </c>
      <c r="G3266" t="s">
        <v>14575</v>
      </c>
      <c r="I3266" t="s">
        <v>311</v>
      </c>
      <c r="J3266">
        <v>12</v>
      </c>
    </row>
    <row r="3267" spans="1:10" x14ac:dyDescent="0.35">
      <c r="A3267" t="s">
        <v>16563</v>
      </c>
      <c r="B3267">
        <v>111</v>
      </c>
      <c r="C3267">
        <v>331</v>
      </c>
      <c r="D3267">
        <v>990</v>
      </c>
      <c r="E3267" t="s">
        <v>311</v>
      </c>
      <c r="F3267" t="s">
        <v>0</v>
      </c>
      <c r="G3267" t="s">
        <v>3026</v>
      </c>
      <c r="I3267" t="s">
        <v>311</v>
      </c>
      <c r="J3267">
        <v>21</v>
      </c>
    </row>
    <row r="3268" spans="1:10" x14ac:dyDescent="0.35">
      <c r="A3268" t="s">
        <v>16564</v>
      </c>
      <c r="B3268">
        <v>134</v>
      </c>
      <c r="C3268">
        <v>331</v>
      </c>
      <c r="D3268">
        <v>990</v>
      </c>
      <c r="E3268" t="s">
        <v>311</v>
      </c>
      <c r="F3268" t="s">
        <v>0</v>
      </c>
      <c r="G3268" t="s">
        <v>3026</v>
      </c>
      <c r="I3268" t="s">
        <v>311</v>
      </c>
      <c r="J3268">
        <v>32</v>
      </c>
    </row>
    <row r="3269" spans="1:10" x14ac:dyDescent="0.35">
      <c r="A3269" t="s">
        <v>16565</v>
      </c>
      <c r="B3269">
        <v>70</v>
      </c>
      <c r="C3269">
        <v>331</v>
      </c>
      <c r="D3269">
        <v>990</v>
      </c>
      <c r="E3269" t="s">
        <v>311</v>
      </c>
      <c r="F3269" t="s">
        <v>0</v>
      </c>
      <c r="G3269" t="s">
        <v>1819</v>
      </c>
      <c r="I3269" t="s">
        <v>311</v>
      </c>
      <c r="J3269">
        <v>27</v>
      </c>
    </row>
    <row r="3270" spans="1:10" x14ac:dyDescent="0.35">
      <c r="A3270" t="s">
        <v>16566</v>
      </c>
      <c r="B3270">
        <v>140</v>
      </c>
      <c r="C3270">
        <v>330</v>
      </c>
      <c r="D3270">
        <v>993</v>
      </c>
      <c r="E3270" t="s">
        <v>334</v>
      </c>
      <c r="F3270" t="s">
        <v>0</v>
      </c>
      <c r="G3270" t="s">
        <v>2801</v>
      </c>
      <c r="H3270">
        <v>1.5920000000000001</v>
      </c>
      <c r="I3270">
        <v>21.76</v>
      </c>
      <c r="J3270">
        <v>26</v>
      </c>
    </row>
    <row r="3271" spans="1:10" x14ac:dyDescent="0.35">
      <c r="A3271" t="s">
        <v>16567</v>
      </c>
      <c r="B3271">
        <v>218</v>
      </c>
      <c r="C3271">
        <v>328</v>
      </c>
      <c r="D3271">
        <v>994</v>
      </c>
      <c r="E3271" t="s">
        <v>312</v>
      </c>
      <c r="F3271" t="s">
        <v>0</v>
      </c>
      <c r="G3271" t="s">
        <v>16568</v>
      </c>
      <c r="H3271">
        <v>0.97199999999999998</v>
      </c>
      <c r="I3271">
        <v>38.69</v>
      </c>
      <c r="J3271">
        <v>31</v>
      </c>
    </row>
    <row r="3272" spans="1:10" x14ac:dyDescent="0.35">
      <c r="A3272" t="s">
        <v>16569</v>
      </c>
      <c r="B3272">
        <v>138</v>
      </c>
      <c r="C3272">
        <v>327</v>
      </c>
      <c r="D3272">
        <v>995</v>
      </c>
      <c r="E3272" t="s">
        <v>334</v>
      </c>
      <c r="F3272" t="s">
        <v>0</v>
      </c>
      <c r="G3272" t="s">
        <v>2743</v>
      </c>
      <c r="H3272">
        <v>1.2789999999999999</v>
      </c>
      <c r="I3272">
        <v>3.89</v>
      </c>
      <c r="J3272">
        <v>50</v>
      </c>
    </row>
    <row r="3273" spans="1:10" x14ac:dyDescent="0.35">
      <c r="A3273" t="s">
        <v>16570</v>
      </c>
      <c r="B3273">
        <v>41</v>
      </c>
      <c r="C3273">
        <v>327</v>
      </c>
      <c r="D3273">
        <v>995</v>
      </c>
      <c r="E3273" t="s">
        <v>311</v>
      </c>
      <c r="F3273" t="s">
        <v>0</v>
      </c>
      <c r="G3273" t="s">
        <v>2131</v>
      </c>
      <c r="I3273" t="s">
        <v>311</v>
      </c>
      <c r="J3273">
        <v>6</v>
      </c>
    </row>
    <row r="3274" spans="1:10" x14ac:dyDescent="0.35">
      <c r="A3274" t="s">
        <v>16571</v>
      </c>
      <c r="B3274">
        <v>115</v>
      </c>
      <c r="C3274">
        <v>325</v>
      </c>
      <c r="D3274">
        <v>997</v>
      </c>
      <c r="E3274" t="s">
        <v>312</v>
      </c>
      <c r="F3274" t="s">
        <v>0</v>
      </c>
      <c r="G3274" t="s">
        <v>4022</v>
      </c>
      <c r="H3274">
        <v>1.3220000000000001</v>
      </c>
      <c r="I3274">
        <v>29.14</v>
      </c>
      <c r="J3274">
        <v>33</v>
      </c>
    </row>
    <row r="3275" spans="1:10" x14ac:dyDescent="0.35">
      <c r="A3275" t="s">
        <v>16572</v>
      </c>
      <c r="B3275">
        <v>156</v>
      </c>
      <c r="C3275">
        <v>325</v>
      </c>
      <c r="D3275">
        <v>997</v>
      </c>
      <c r="E3275" t="s">
        <v>328</v>
      </c>
      <c r="F3275" t="s">
        <v>0</v>
      </c>
      <c r="G3275" t="s">
        <v>16573</v>
      </c>
      <c r="H3275">
        <v>1.8819999999999999</v>
      </c>
      <c r="I3275">
        <v>51.77</v>
      </c>
      <c r="J3275">
        <v>53</v>
      </c>
    </row>
    <row r="3276" spans="1:10" x14ac:dyDescent="0.35">
      <c r="A3276" t="s">
        <v>16574</v>
      </c>
      <c r="B3276">
        <v>290</v>
      </c>
      <c r="C3276">
        <v>325</v>
      </c>
      <c r="D3276">
        <v>997</v>
      </c>
      <c r="E3276" t="s">
        <v>311</v>
      </c>
      <c r="F3276" t="s">
        <v>0</v>
      </c>
      <c r="G3276" t="s">
        <v>9482</v>
      </c>
      <c r="I3276" t="s">
        <v>311</v>
      </c>
      <c r="J3276">
        <v>39</v>
      </c>
    </row>
    <row r="3277" spans="1:10" x14ac:dyDescent="0.35">
      <c r="A3277" t="s">
        <v>16575</v>
      </c>
      <c r="B3277">
        <v>154</v>
      </c>
      <c r="C3277">
        <v>324</v>
      </c>
      <c r="D3277">
        <v>1000</v>
      </c>
      <c r="E3277" t="s">
        <v>312</v>
      </c>
      <c r="F3277" t="s">
        <v>0</v>
      </c>
      <c r="G3277" t="s">
        <v>4406</v>
      </c>
      <c r="H3277">
        <v>2.855</v>
      </c>
      <c r="I3277">
        <v>28.95</v>
      </c>
      <c r="J3277">
        <v>43</v>
      </c>
    </row>
    <row r="3278" spans="1:10" x14ac:dyDescent="0.35">
      <c r="A3278" t="s">
        <v>16576</v>
      </c>
      <c r="B3278">
        <v>77</v>
      </c>
      <c r="C3278">
        <v>324</v>
      </c>
      <c r="D3278">
        <v>1000</v>
      </c>
      <c r="E3278" t="s">
        <v>312</v>
      </c>
      <c r="F3278" t="s">
        <v>0</v>
      </c>
      <c r="G3278" t="s">
        <v>4347</v>
      </c>
      <c r="H3278">
        <v>2.4620000000000002</v>
      </c>
      <c r="I3278">
        <v>46.28</v>
      </c>
      <c r="J3278">
        <v>9</v>
      </c>
    </row>
    <row r="3279" spans="1:10" x14ac:dyDescent="0.35">
      <c r="A3279" t="s">
        <v>16577</v>
      </c>
      <c r="B3279">
        <v>64</v>
      </c>
      <c r="C3279">
        <v>324</v>
      </c>
      <c r="D3279">
        <v>1000</v>
      </c>
      <c r="E3279" t="s">
        <v>328</v>
      </c>
      <c r="F3279" t="s">
        <v>0</v>
      </c>
      <c r="G3279" t="s">
        <v>4347</v>
      </c>
      <c r="H3279">
        <v>2.6949999999999998</v>
      </c>
      <c r="I3279">
        <v>52.66</v>
      </c>
      <c r="J3279">
        <v>6</v>
      </c>
    </row>
    <row r="3280" spans="1:10" x14ac:dyDescent="0.35">
      <c r="A3280" t="s">
        <v>16578</v>
      </c>
      <c r="B3280">
        <v>116</v>
      </c>
      <c r="C3280">
        <v>322</v>
      </c>
      <c r="D3280">
        <v>1003</v>
      </c>
      <c r="E3280" t="s">
        <v>312</v>
      </c>
      <c r="F3280" t="s">
        <v>0</v>
      </c>
      <c r="G3280" t="s">
        <v>16579</v>
      </c>
      <c r="H3280">
        <v>1.7549999999999999</v>
      </c>
      <c r="I3280">
        <v>42.04</v>
      </c>
      <c r="J3280">
        <v>16</v>
      </c>
    </row>
    <row r="3281" spans="1:10" x14ac:dyDescent="0.35">
      <c r="A3281" t="s">
        <v>16580</v>
      </c>
      <c r="B3281">
        <v>76</v>
      </c>
      <c r="C3281">
        <v>322</v>
      </c>
      <c r="D3281">
        <v>1003</v>
      </c>
      <c r="E3281" t="s">
        <v>334</v>
      </c>
      <c r="F3281" t="s">
        <v>0</v>
      </c>
      <c r="G3281" t="s">
        <v>3375</v>
      </c>
      <c r="H3281">
        <v>2.2090000000000001</v>
      </c>
      <c r="I3281">
        <v>15.71</v>
      </c>
      <c r="J3281">
        <v>43</v>
      </c>
    </row>
    <row r="3282" spans="1:10" x14ac:dyDescent="0.35">
      <c r="A3282" t="s">
        <v>16581</v>
      </c>
      <c r="B3282">
        <v>51</v>
      </c>
      <c r="C3282">
        <v>322</v>
      </c>
      <c r="D3282">
        <v>1003</v>
      </c>
      <c r="E3282" t="s">
        <v>328</v>
      </c>
      <c r="F3282" t="s">
        <v>0</v>
      </c>
      <c r="G3282" t="s">
        <v>16252</v>
      </c>
      <c r="H3282">
        <v>3.3559999999999999</v>
      </c>
      <c r="I3282">
        <v>72.569999999999993</v>
      </c>
      <c r="J3282">
        <v>9</v>
      </c>
    </row>
    <row r="3283" spans="1:10" x14ac:dyDescent="0.35">
      <c r="A3283" t="s">
        <v>16582</v>
      </c>
      <c r="B3283">
        <v>110</v>
      </c>
      <c r="C3283">
        <v>321</v>
      </c>
      <c r="D3283">
        <v>1006</v>
      </c>
      <c r="E3283" t="s">
        <v>312</v>
      </c>
      <c r="F3283" t="s">
        <v>0</v>
      </c>
      <c r="G3283" t="s">
        <v>8186</v>
      </c>
      <c r="H3283">
        <v>1.77</v>
      </c>
      <c r="I3283">
        <v>43.23</v>
      </c>
      <c r="J3283">
        <v>30</v>
      </c>
    </row>
    <row r="3284" spans="1:10" x14ac:dyDescent="0.35">
      <c r="A3284" t="s">
        <v>16583</v>
      </c>
      <c r="B3284">
        <v>95</v>
      </c>
      <c r="C3284">
        <v>320</v>
      </c>
      <c r="D3284">
        <v>1007</v>
      </c>
      <c r="E3284" t="s">
        <v>311</v>
      </c>
      <c r="F3284" t="s">
        <v>0</v>
      </c>
      <c r="G3284" t="s">
        <v>3026</v>
      </c>
      <c r="I3284" t="s">
        <v>311</v>
      </c>
      <c r="J3284">
        <v>36</v>
      </c>
    </row>
    <row r="3285" spans="1:10" x14ac:dyDescent="0.35">
      <c r="A3285" t="s">
        <v>16584</v>
      </c>
      <c r="B3285">
        <v>38</v>
      </c>
      <c r="C3285">
        <v>320</v>
      </c>
      <c r="D3285">
        <v>1007</v>
      </c>
      <c r="E3285" t="s">
        <v>319</v>
      </c>
      <c r="F3285" t="s">
        <v>0</v>
      </c>
      <c r="G3285" t="s">
        <v>16585</v>
      </c>
      <c r="H3285">
        <v>4.6289999999999996</v>
      </c>
      <c r="I3285">
        <v>74.010000000000005</v>
      </c>
      <c r="J3285">
        <v>11</v>
      </c>
    </row>
    <row r="3286" spans="1:10" x14ac:dyDescent="0.35">
      <c r="A3286" t="s">
        <v>16586</v>
      </c>
      <c r="B3286">
        <v>123</v>
      </c>
      <c r="C3286">
        <v>320</v>
      </c>
      <c r="D3286">
        <v>1007</v>
      </c>
      <c r="E3286" t="s">
        <v>328</v>
      </c>
      <c r="F3286" t="s">
        <v>0</v>
      </c>
      <c r="G3286" t="s">
        <v>16587</v>
      </c>
      <c r="H3286">
        <v>1.625</v>
      </c>
      <c r="I3286">
        <v>53.45</v>
      </c>
      <c r="J3286">
        <v>32</v>
      </c>
    </row>
    <row r="3287" spans="1:10" x14ac:dyDescent="0.35">
      <c r="A3287" t="s">
        <v>16588</v>
      </c>
      <c r="B3287">
        <v>80</v>
      </c>
      <c r="C3287">
        <v>318</v>
      </c>
      <c r="D3287">
        <v>1010</v>
      </c>
      <c r="E3287" t="s">
        <v>312</v>
      </c>
      <c r="F3287" t="s">
        <v>0</v>
      </c>
      <c r="G3287" t="s">
        <v>3372</v>
      </c>
      <c r="H3287">
        <v>2.395</v>
      </c>
      <c r="I3287">
        <v>41.43</v>
      </c>
      <c r="J3287">
        <v>28</v>
      </c>
    </row>
    <row r="3288" spans="1:10" x14ac:dyDescent="0.35">
      <c r="A3288" t="s">
        <v>16589</v>
      </c>
      <c r="B3288">
        <v>122</v>
      </c>
      <c r="C3288">
        <v>318</v>
      </c>
      <c r="D3288">
        <v>1010</v>
      </c>
      <c r="E3288" t="s">
        <v>312</v>
      </c>
      <c r="F3288" t="s">
        <v>0</v>
      </c>
      <c r="G3288" t="s">
        <v>4090</v>
      </c>
      <c r="H3288">
        <v>1.3149999999999999</v>
      </c>
      <c r="I3288">
        <v>28.04</v>
      </c>
      <c r="J3288">
        <v>23</v>
      </c>
    </row>
    <row r="3289" spans="1:10" x14ac:dyDescent="0.35">
      <c r="A3289" t="s">
        <v>16590</v>
      </c>
      <c r="B3289">
        <v>117</v>
      </c>
      <c r="C3289">
        <v>318</v>
      </c>
      <c r="D3289">
        <v>1010</v>
      </c>
      <c r="E3289" t="s">
        <v>311</v>
      </c>
      <c r="F3289" t="s">
        <v>0</v>
      </c>
      <c r="G3289" t="s">
        <v>16591</v>
      </c>
      <c r="I3289" t="s">
        <v>311</v>
      </c>
      <c r="J3289">
        <v>11</v>
      </c>
    </row>
    <row r="3290" spans="1:10" x14ac:dyDescent="0.35">
      <c r="A3290" t="s">
        <v>16592</v>
      </c>
      <c r="B3290">
        <v>71</v>
      </c>
      <c r="C3290">
        <v>317</v>
      </c>
      <c r="D3290">
        <v>1013</v>
      </c>
      <c r="E3290" t="s">
        <v>312</v>
      </c>
      <c r="F3290" t="s">
        <v>0</v>
      </c>
      <c r="G3290" t="s">
        <v>16593</v>
      </c>
      <c r="H3290">
        <v>2.548</v>
      </c>
      <c r="I3290">
        <v>25.01</v>
      </c>
      <c r="J3290">
        <v>10</v>
      </c>
    </row>
    <row r="3291" spans="1:10" x14ac:dyDescent="0.35">
      <c r="A3291" t="s">
        <v>16594</v>
      </c>
      <c r="B3291">
        <v>143</v>
      </c>
      <c r="C3291">
        <v>317</v>
      </c>
      <c r="D3291">
        <v>1013</v>
      </c>
      <c r="E3291" t="s">
        <v>334</v>
      </c>
      <c r="F3291" t="s">
        <v>0</v>
      </c>
      <c r="G3291" t="s">
        <v>14843</v>
      </c>
      <c r="H3291">
        <v>1.125</v>
      </c>
      <c r="I3291">
        <v>10.91</v>
      </c>
      <c r="J3291">
        <v>38</v>
      </c>
    </row>
    <row r="3292" spans="1:10" x14ac:dyDescent="0.35">
      <c r="A3292" t="s">
        <v>16595</v>
      </c>
      <c r="B3292">
        <v>118</v>
      </c>
      <c r="C3292">
        <v>316</v>
      </c>
      <c r="D3292">
        <v>1015</v>
      </c>
      <c r="E3292" t="s">
        <v>334</v>
      </c>
      <c r="F3292" t="s">
        <v>0</v>
      </c>
      <c r="G3292" t="s">
        <v>3819</v>
      </c>
      <c r="H3292">
        <v>1.292</v>
      </c>
      <c r="I3292">
        <v>19.57</v>
      </c>
      <c r="J3292">
        <v>18</v>
      </c>
    </row>
    <row r="3293" spans="1:10" x14ac:dyDescent="0.35">
      <c r="A3293" t="s">
        <v>16596</v>
      </c>
      <c r="B3293">
        <v>109</v>
      </c>
      <c r="C3293">
        <v>315</v>
      </c>
      <c r="D3293">
        <v>1016</v>
      </c>
      <c r="E3293" t="s">
        <v>334</v>
      </c>
      <c r="F3293" t="s">
        <v>0</v>
      </c>
      <c r="G3293" t="s">
        <v>2079</v>
      </c>
      <c r="H3293">
        <v>1.7629999999999999</v>
      </c>
      <c r="I3293">
        <v>17.22</v>
      </c>
      <c r="J3293">
        <v>27</v>
      </c>
    </row>
    <row r="3294" spans="1:10" x14ac:dyDescent="0.35">
      <c r="A3294" t="s">
        <v>16597</v>
      </c>
      <c r="B3294">
        <v>65</v>
      </c>
      <c r="C3294">
        <v>314</v>
      </c>
      <c r="D3294">
        <v>1017</v>
      </c>
      <c r="E3294" t="s">
        <v>311</v>
      </c>
      <c r="F3294" t="s">
        <v>0</v>
      </c>
      <c r="G3294" t="s">
        <v>1819</v>
      </c>
      <c r="I3294" t="s">
        <v>311</v>
      </c>
      <c r="J3294">
        <v>10</v>
      </c>
    </row>
    <row r="3295" spans="1:10" x14ac:dyDescent="0.35">
      <c r="A3295" t="s">
        <v>16598</v>
      </c>
      <c r="B3295">
        <v>157</v>
      </c>
      <c r="C3295">
        <v>314</v>
      </c>
      <c r="D3295">
        <v>1017</v>
      </c>
      <c r="E3295" t="s">
        <v>334</v>
      </c>
      <c r="F3295" t="s">
        <v>0</v>
      </c>
      <c r="G3295" t="s">
        <v>2109</v>
      </c>
      <c r="H3295">
        <v>1.026</v>
      </c>
      <c r="I3295">
        <v>16.670000000000002</v>
      </c>
      <c r="J3295">
        <v>11</v>
      </c>
    </row>
    <row r="3296" spans="1:10" x14ac:dyDescent="0.35">
      <c r="A3296" t="s">
        <v>16599</v>
      </c>
      <c r="B3296">
        <v>125</v>
      </c>
      <c r="C3296">
        <v>314</v>
      </c>
      <c r="D3296">
        <v>1017</v>
      </c>
      <c r="E3296" t="s">
        <v>328</v>
      </c>
      <c r="F3296" t="s">
        <v>0</v>
      </c>
      <c r="G3296" t="s">
        <v>3633</v>
      </c>
      <c r="H3296">
        <v>1.532</v>
      </c>
      <c r="I3296">
        <v>57.47</v>
      </c>
      <c r="J3296">
        <v>44</v>
      </c>
    </row>
    <row r="3297" spans="1:10" x14ac:dyDescent="0.35">
      <c r="A3297" t="s">
        <v>16600</v>
      </c>
      <c r="B3297">
        <v>72</v>
      </c>
      <c r="C3297">
        <v>313</v>
      </c>
      <c r="D3297">
        <v>1020</v>
      </c>
      <c r="E3297" t="s">
        <v>311</v>
      </c>
      <c r="F3297" t="s">
        <v>0</v>
      </c>
      <c r="G3297" t="s">
        <v>8263</v>
      </c>
      <c r="I3297" t="s">
        <v>311</v>
      </c>
      <c r="J3297">
        <v>16</v>
      </c>
    </row>
    <row r="3298" spans="1:10" x14ac:dyDescent="0.35">
      <c r="A3298" t="s">
        <v>16601</v>
      </c>
      <c r="B3298">
        <v>103</v>
      </c>
      <c r="C3298">
        <v>312</v>
      </c>
      <c r="D3298">
        <v>1021</v>
      </c>
      <c r="E3298" t="s">
        <v>311</v>
      </c>
      <c r="F3298" t="s">
        <v>0</v>
      </c>
      <c r="G3298" t="s">
        <v>4347</v>
      </c>
      <c r="I3298" t="s">
        <v>311</v>
      </c>
      <c r="J3298">
        <v>12</v>
      </c>
    </row>
    <row r="3299" spans="1:10" x14ac:dyDescent="0.35">
      <c r="A3299" t="s">
        <v>16602</v>
      </c>
      <c r="B3299">
        <v>120</v>
      </c>
      <c r="C3299">
        <v>312</v>
      </c>
      <c r="D3299">
        <v>1021</v>
      </c>
      <c r="E3299" t="s">
        <v>311</v>
      </c>
      <c r="F3299" t="s">
        <v>0</v>
      </c>
      <c r="G3299" t="s">
        <v>1882</v>
      </c>
      <c r="I3299" t="s">
        <v>311</v>
      </c>
      <c r="J3299">
        <v>12</v>
      </c>
    </row>
    <row r="3300" spans="1:10" x14ac:dyDescent="0.35">
      <c r="A3300" t="s">
        <v>16603</v>
      </c>
      <c r="B3300">
        <v>68</v>
      </c>
      <c r="C3300">
        <v>310</v>
      </c>
      <c r="D3300">
        <v>1023</v>
      </c>
      <c r="E3300" t="s">
        <v>328</v>
      </c>
      <c r="F3300" t="s">
        <v>0</v>
      </c>
      <c r="G3300" t="s">
        <v>16604</v>
      </c>
      <c r="H3300">
        <v>2.85</v>
      </c>
      <c r="I3300">
        <v>59.57</v>
      </c>
      <c r="J3300">
        <v>31</v>
      </c>
    </row>
    <row r="3301" spans="1:10" x14ac:dyDescent="0.35">
      <c r="A3301" t="s">
        <v>16605</v>
      </c>
      <c r="B3301">
        <v>75</v>
      </c>
      <c r="C3301">
        <v>309</v>
      </c>
      <c r="D3301">
        <v>1024</v>
      </c>
      <c r="E3301" t="s">
        <v>312</v>
      </c>
      <c r="F3301" t="s">
        <v>0</v>
      </c>
      <c r="G3301" t="s">
        <v>3026</v>
      </c>
      <c r="H3301">
        <v>2.2170000000000001</v>
      </c>
      <c r="I3301">
        <v>42.51</v>
      </c>
      <c r="J3301">
        <v>14</v>
      </c>
    </row>
    <row r="3302" spans="1:10" x14ac:dyDescent="0.35">
      <c r="A3302" t="s">
        <v>16606</v>
      </c>
      <c r="B3302">
        <v>112</v>
      </c>
      <c r="C3302">
        <v>309</v>
      </c>
      <c r="D3302">
        <v>1024</v>
      </c>
      <c r="E3302" t="s">
        <v>311</v>
      </c>
      <c r="F3302" t="s">
        <v>0</v>
      </c>
      <c r="G3302" t="s">
        <v>3026</v>
      </c>
      <c r="I3302" t="s">
        <v>311</v>
      </c>
      <c r="J3302">
        <v>14</v>
      </c>
    </row>
    <row r="3303" spans="1:10" x14ac:dyDescent="0.35">
      <c r="A3303" t="s">
        <v>16607</v>
      </c>
      <c r="B3303">
        <v>85</v>
      </c>
      <c r="C3303">
        <v>307</v>
      </c>
      <c r="D3303">
        <v>1026</v>
      </c>
      <c r="E3303" t="s">
        <v>311</v>
      </c>
      <c r="F3303" t="s">
        <v>0</v>
      </c>
      <c r="G3303" t="s">
        <v>2811</v>
      </c>
      <c r="I3303" t="s">
        <v>311</v>
      </c>
      <c r="J3303">
        <v>20</v>
      </c>
    </row>
    <row r="3304" spans="1:10" x14ac:dyDescent="0.35">
      <c r="A3304" t="s">
        <v>16608</v>
      </c>
      <c r="B3304">
        <v>85</v>
      </c>
      <c r="C3304">
        <v>307</v>
      </c>
      <c r="D3304">
        <v>1026</v>
      </c>
      <c r="E3304" t="s">
        <v>328</v>
      </c>
      <c r="F3304" t="s">
        <v>0</v>
      </c>
      <c r="G3304" t="s">
        <v>4124</v>
      </c>
      <c r="H3304">
        <v>2.0299999999999998</v>
      </c>
      <c r="I3304">
        <v>54.91</v>
      </c>
      <c r="J3304">
        <v>25</v>
      </c>
    </row>
    <row r="3305" spans="1:10" x14ac:dyDescent="0.35">
      <c r="A3305" t="s">
        <v>16609</v>
      </c>
      <c r="B3305">
        <v>46</v>
      </c>
      <c r="C3305">
        <v>306</v>
      </c>
      <c r="D3305">
        <v>1028</v>
      </c>
      <c r="E3305" t="s">
        <v>319</v>
      </c>
      <c r="F3305" t="s">
        <v>0</v>
      </c>
      <c r="G3305" t="s">
        <v>16610</v>
      </c>
      <c r="H3305">
        <v>4.1580000000000004</v>
      </c>
      <c r="I3305">
        <v>80.41</v>
      </c>
      <c r="J3305">
        <v>26</v>
      </c>
    </row>
    <row r="3306" spans="1:10" x14ac:dyDescent="0.35">
      <c r="A3306" t="s">
        <v>16611</v>
      </c>
      <c r="B3306">
        <v>78</v>
      </c>
      <c r="C3306">
        <v>304</v>
      </c>
      <c r="D3306">
        <v>1029</v>
      </c>
      <c r="E3306" t="s">
        <v>328</v>
      </c>
      <c r="F3306" t="s">
        <v>0</v>
      </c>
      <c r="G3306" t="s">
        <v>16612</v>
      </c>
      <c r="H3306">
        <v>2.0129999999999999</v>
      </c>
      <c r="I3306">
        <v>62.31</v>
      </c>
      <c r="J3306">
        <v>5</v>
      </c>
    </row>
    <row r="3307" spans="1:10" x14ac:dyDescent="0.35">
      <c r="A3307" t="s">
        <v>16613</v>
      </c>
      <c r="B3307">
        <v>143</v>
      </c>
      <c r="C3307">
        <v>304</v>
      </c>
      <c r="D3307">
        <v>1029</v>
      </c>
      <c r="E3307" t="s">
        <v>334</v>
      </c>
      <c r="F3307" t="s">
        <v>0</v>
      </c>
      <c r="G3307" t="s">
        <v>15035</v>
      </c>
      <c r="H3307">
        <v>1.131</v>
      </c>
      <c r="I3307">
        <v>10.3</v>
      </c>
      <c r="J3307">
        <v>54</v>
      </c>
    </row>
    <row r="3308" spans="1:10" x14ac:dyDescent="0.35">
      <c r="A3308" t="s">
        <v>16614</v>
      </c>
      <c r="B3308">
        <v>97</v>
      </c>
      <c r="C3308">
        <v>303</v>
      </c>
      <c r="D3308">
        <v>1031</v>
      </c>
      <c r="E3308" t="s">
        <v>312</v>
      </c>
      <c r="F3308" t="s">
        <v>0</v>
      </c>
      <c r="G3308" t="s">
        <v>16615</v>
      </c>
      <c r="H3308">
        <v>1.6180000000000001</v>
      </c>
      <c r="I3308">
        <v>27.06</v>
      </c>
      <c r="J3308">
        <v>13</v>
      </c>
    </row>
    <row r="3309" spans="1:10" x14ac:dyDescent="0.35">
      <c r="A3309" t="s">
        <v>16616</v>
      </c>
      <c r="B3309">
        <v>104</v>
      </c>
      <c r="C3309">
        <v>302</v>
      </c>
      <c r="D3309">
        <v>1032</v>
      </c>
      <c r="E3309" t="s">
        <v>311</v>
      </c>
      <c r="F3309" t="s">
        <v>0</v>
      </c>
      <c r="G3309" t="s">
        <v>3026</v>
      </c>
      <c r="I3309" t="s">
        <v>311</v>
      </c>
      <c r="J3309">
        <v>23</v>
      </c>
    </row>
    <row r="3310" spans="1:10" x14ac:dyDescent="0.35">
      <c r="A3310" t="s">
        <v>16617</v>
      </c>
      <c r="B3310">
        <v>70</v>
      </c>
      <c r="C3310">
        <v>302</v>
      </c>
      <c r="D3310">
        <v>1032</v>
      </c>
      <c r="E3310" t="s">
        <v>311</v>
      </c>
      <c r="F3310" t="s">
        <v>0</v>
      </c>
      <c r="G3310" t="s">
        <v>1996</v>
      </c>
      <c r="I3310" t="s">
        <v>311</v>
      </c>
      <c r="J3310">
        <v>23</v>
      </c>
    </row>
    <row r="3311" spans="1:10" x14ac:dyDescent="0.35">
      <c r="A3311" t="s">
        <v>16618</v>
      </c>
      <c r="B3311">
        <v>72</v>
      </c>
      <c r="C3311">
        <v>301</v>
      </c>
      <c r="D3311">
        <v>1034</v>
      </c>
      <c r="E3311" t="s">
        <v>311</v>
      </c>
      <c r="F3311" t="s">
        <v>0</v>
      </c>
      <c r="G3311" t="s">
        <v>16619</v>
      </c>
      <c r="I3311" t="s">
        <v>311</v>
      </c>
      <c r="J3311">
        <v>32</v>
      </c>
    </row>
    <row r="3312" spans="1:10" x14ac:dyDescent="0.35">
      <c r="A3312" t="s">
        <v>16620</v>
      </c>
      <c r="B3312">
        <v>171</v>
      </c>
      <c r="C3312">
        <v>300</v>
      </c>
      <c r="D3312">
        <v>1035</v>
      </c>
      <c r="E3312" t="s">
        <v>328</v>
      </c>
      <c r="F3312" t="s">
        <v>0</v>
      </c>
      <c r="G3312" t="s">
        <v>16621</v>
      </c>
      <c r="H3312">
        <v>1.278</v>
      </c>
      <c r="I3312">
        <v>60.9</v>
      </c>
      <c r="J3312">
        <v>18</v>
      </c>
    </row>
    <row r="3313" spans="1:10" x14ac:dyDescent="0.35">
      <c r="A3313" t="s">
        <v>16622</v>
      </c>
      <c r="B3313">
        <v>66</v>
      </c>
      <c r="C3313">
        <v>300</v>
      </c>
      <c r="D3313">
        <v>1035</v>
      </c>
      <c r="E3313" t="s">
        <v>319</v>
      </c>
      <c r="F3313" t="s">
        <v>0</v>
      </c>
      <c r="G3313" t="s">
        <v>2088</v>
      </c>
      <c r="H3313">
        <v>3.1219999999999999</v>
      </c>
      <c r="I3313">
        <v>76.09</v>
      </c>
      <c r="J3313">
        <v>31</v>
      </c>
    </row>
    <row r="3314" spans="1:10" x14ac:dyDescent="0.35">
      <c r="A3314" t="s">
        <v>16623</v>
      </c>
      <c r="B3314">
        <v>112</v>
      </c>
      <c r="C3314">
        <v>300</v>
      </c>
      <c r="D3314">
        <v>1035</v>
      </c>
      <c r="E3314" t="s">
        <v>311</v>
      </c>
      <c r="F3314" t="s">
        <v>0</v>
      </c>
      <c r="G3314" t="s">
        <v>8272</v>
      </c>
      <c r="I3314" t="s">
        <v>311</v>
      </c>
      <c r="J3314">
        <v>27</v>
      </c>
    </row>
    <row r="3315" spans="1:10" x14ac:dyDescent="0.35">
      <c r="A3315" t="s">
        <v>16624</v>
      </c>
      <c r="B3315">
        <v>72</v>
      </c>
      <c r="C3315">
        <v>299</v>
      </c>
      <c r="D3315">
        <v>1038</v>
      </c>
      <c r="E3315" t="s">
        <v>311</v>
      </c>
      <c r="F3315" t="s">
        <v>0</v>
      </c>
      <c r="G3315" t="s">
        <v>8186</v>
      </c>
      <c r="I3315" t="s">
        <v>311</v>
      </c>
      <c r="J3315">
        <v>28</v>
      </c>
    </row>
    <row r="3316" spans="1:10" x14ac:dyDescent="0.35">
      <c r="A3316" t="s">
        <v>16625</v>
      </c>
      <c r="B3316">
        <v>60</v>
      </c>
      <c r="C3316">
        <v>297</v>
      </c>
      <c r="D3316">
        <v>1039</v>
      </c>
      <c r="E3316" t="s">
        <v>311</v>
      </c>
      <c r="F3316" t="s">
        <v>0</v>
      </c>
      <c r="G3316" t="s">
        <v>3926</v>
      </c>
      <c r="I3316" t="s">
        <v>311</v>
      </c>
      <c r="J3316">
        <v>15</v>
      </c>
    </row>
    <row r="3317" spans="1:10" x14ac:dyDescent="0.35">
      <c r="A3317" t="s">
        <v>16626</v>
      </c>
      <c r="B3317">
        <v>81</v>
      </c>
      <c r="C3317">
        <v>297</v>
      </c>
      <c r="D3317">
        <v>1039</v>
      </c>
      <c r="E3317" t="s">
        <v>334</v>
      </c>
      <c r="F3317" t="s">
        <v>0</v>
      </c>
      <c r="G3317" t="s">
        <v>1845</v>
      </c>
      <c r="H3317">
        <v>1.9570000000000001</v>
      </c>
      <c r="I3317">
        <v>16.940000000000001</v>
      </c>
      <c r="J3317">
        <v>30</v>
      </c>
    </row>
    <row r="3318" spans="1:10" x14ac:dyDescent="0.35">
      <c r="A3318" t="s">
        <v>16627</v>
      </c>
      <c r="B3318">
        <v>104</v>
      </c>
      <c r="C3318">
        <v>296</v>
      </c>
      <c r="D3318">
        <v>1041</v>
      </c>
      <c r="E3318" t="s">
        <v>319</v>
      </c>
      <c r="F3318" t="s">
        <v>0</v>
      </c>
      <c r="G3318" t="s">
        <v>9482</v>
      </c>
      <c r="H3318">
        <v>2.516</v>
      </c>
      <c r="I3318">
        <v>89.88</v>
      </c>
      <c r="J3318">
        <v>15</v>
      </c>
    </row>
    <row r="3319" spans="1:10" x14ac:dyDescent="0.35">
      <c r="A3319" t="s">
        <v>16628</v>
      </c>
      <c r="B3319">
        <v>93</v>
      </c>
      <c r="C3319">
        <v>295</v>
      </c>
      <c r="D3319">
        <v>1042</v>
      </c>
      <c r="E3319" t="s">
        <v>311</v>
      </c>
      <c r="F3319" t="s">
        <v>0</v>
      </c>
      <c r="G3319" t="s">
        <v>16629</v>
      </c>
      <c r="I3319" t="s">
        <v>311</v>
      </c>
      <c r="J3319">
        <v>33</v>
      </c>
    </row>
    <row r="3320" spans="1:10" x14ac:dyDescent="0.35">
      <c r="A3320" t="s">
        <v>16630</v>
      </c>
      <c r="B3320">
        <v>111</v>
      </c>
      <c r="C3320">
        <v>293</v>
      </c>
      <c r="D3320">
        <v>1043</v>
      </c>
      <c r="E3320" t="s">
        <v>334</v>
      </c>
      <c r="F3320" t="s">
        <v>0</v>
      </c>
      <c r="G3320" t="s">
        <v>3026</v>
      </c>
      <c r="H3320">
        <v>1.67</v>
      </c>
      <c r="I3320">
        <v>23.41</v>
      </c>
      <c r="J3320">
        <v>16</v>
      </c>
    </row>
    <row r="3321" spans="1:10" x14ac:dyDescent="0.35">
      <c r="A3321" t="s">
        <v>16631</v>
      </c>
      <c r="B3321">
        <v>125</v>
      </c>
      <c r="C3321">
        <v>293</v>
      </c>
      <c r="D3321">
        <v>1043</v>
      </c>
      <c r="E3321" t="s">
        <v>334</v>
      </c>
      <c r="F3321" t="s">
        <v>0</v>
      </c>
      <c r="G3321" t="s">
        <v>15035</v>
      </c>
      <c r="H3321">
        <v>1.724</v>
      </c>
      <c r="I3321">
        <v>24.53</v>
      </c>
      <c r="J3321">
        <v>51</v>
      </c>
    </row>
    <row r="3322" spans="1:10" x14ac:dyDescent="0.35">
      <c r="A3322" t="s">
        <v>16632</v>
      </c>
      <c r="B3322">
        <v>23</v>
      </c>
      <c r="C3322">
        <v>293</v>
      </c>
      <c r="D3322">
        <v>1043</v>
      </c>
      <c r="E3322" t="s">
        <v>319</v>
      </c>
      <c r="F3322" t="s">
        <v>0</v>
      </c>
      <c r="G3322" t="s">
        <v>1740</v>
      </c>
      <c r="H3322">
        <v>7.4779999999999998</v>
      </c>
      <c r="I3322">
        <v>84.41</v>
      </c>
      <c r="J3322">
        <v>7</v>
      </c>
    </row>
    <row r="3323" spans="1:10" x14ac:dyDescent="0.35">
      <c r="A3323" t="s">
        <v>16633</v>
      </c>
      <c r="B3323">
        <v>42</v>
      </c>
      <c r="C3323">
        <v>292</v>
      </c>
      <c r="D3323">
        <v>1046</v>
      </c>
      <c r="E3323" t="s">
        <v>312</v>
      </c>
      <c r="F3323" t="s">
        <v>0</v>
      </c>
      <c r="G3323" t="s">
        <v>2718</v>
      </c>
      <c r="H3323">
        <v>3.4390000000000001</v>
      </c>
      <c r="I3323">
        <v>48.4</v>
      </c>
      <c r="J3323">
        <v>42</v>
      </c>
    </row>
    <row r="3324" spans="1:10" x14ac:dyDescent="0.35">
      <c r="A3324" t="s">
        <v>16634</v>
      </c>
      <c r="B3324">
        <v>96</v>
      </c>
      <c r="C3324">
        <v>292</v>
      </c>
      <c r="D3324">
        <v>1046</v>
      </c>
      <c r="E3324" t="s">
        <v>312</v>
      </c>
      <c r="F3324" t="s">
        <v>0</v>
      </c>
      <c r="G3324" t="s">
        <v>14033</v>
      </c>
      <c r="H3324">
        <v>1.897</v>
      </c>
      <c r="I3324">
        <v>36.200000000000003</v>
      </c>
      <c r="J3324">
        <v>32</v>
      </c>
    </row>
    <row r="3325" spans="1:10" x14ac:dyDescent="0.35">
      <c r="A3325" t="s">
        <v>16635</v>
      </c>
      <c r="B3325">
        <v>75</v>
      </c>
      <c r="C3325">
        <v>290</v>
      </c>
      <c r="D3325">
        <v>1048</v>
      </c>
      <c r="E3325" t="s">
        <v>319</v>
      </c>
      <c r="F3325" t="s">
        <v>0</v>
      </c>
      <c r="G3325" t="s">
        <v>16636</v>
      </c>
      <c r="H3325">
        <v>2.5</v>
      </c>
      <c r="I3325">
        <v>90.32</v>
      </c>
      <c r="J3325">
        <v>32</v>
      </c>
    </row>
    <row r="3326" spans="1:10" x14ac:dyDescent="0.35">
      <c r="A3326" t="s">
        <v>16637</v>
      </c>
      <c r="B3326">
        <v>305</v>
      </c>
      <c r="C3326">
        <v>289</v>
      </c>
      <c r="D3326">
        <v>1049</v>
      </c>
      <c r="E3326" t="s">
        <v>334</v>
      </c>
      <c r="F3326" t="s">
        <v>0</v>
      </c>
      <c r="G3326" t="s">
        <v>1789</v>
      </c>
      <c r="H3326">
        <v>2.5470000000000002</v>
      </c>
      <c r="I3326">
        <v>17.739999999999998</v>
      </c>
      <c r="J3326">
        <v>57</v>
      </c>
    </row>
    <row r="3327" spans="1:10" x14ac:dyDescent="0.35">
      <c r="A3327" t="s">
        <v>16638</v>
      </c>
      <c r="B3327">
        <v>74</v>
      </c>
      <c r="C3327">
        <v>288</v>
      </c>
      <c r="D3327">
        <v>1050</v>
      </c>
      <c r="E3327" t="s">
        <v>312</v>
      </c>
      <c r="F3327" t="s">
        <v>0</v>
      </c>
      <c r="G3327" t="s">
        <v>16639</v>
      </c>
      <c r="H3327">
        <v>2.113</v>
      </c>
      <c r="I3327">
        <v>28.13</v>
      </c>
      <c r="J3327">
        <v>28</v>
      </c>
    </row>
    <row r="3328" spans="1:10" x14ac:dyDescent="0.35">
      <c r="A3328" t="s">
        <v>16640</v>
      </c>
      <c r="B3328">
        <v>88</v>
      </c>
      <c r="C3328">
        <v>287</v>
      </c>
      <c r="D3328">
        <v>1051</v>
      </c>
      <c r="E3328" t="s">
        <v>328</v>
      </c>
      <c r="F3328" t="s">
        <v>0</v>
      </c>
      <c r="G3328" t="s">
        <v>2734</v>
      </c>
      <c r="H3328">
        <v>2.1389999999999998</v>
      </c>
      <c r="I3328">
        <v>51.62</v>
      </c>
      <c r="J3328">
        <v>18</v>
      </c>
    </row>
    <row r="3329" spans="1:10" x14ac:dyDescent="0.35">
      <c r="A3329" t="s">
        <v>16641</v>
      </c>
      <c r="B3329">
        <v>79</v>
      </c>
      <c r="C3329">
        <v>286</v>
      </c>
      <c r="D3329">
        <v>1052</v>
      </c>
      <c r="E3329" t="s">
        <v>312</v>
      </c>
      <c r="F3329" t="s">
        <v>0</v>
      </c>
      <c r="G3329" t="s">
        <v>4034</v>
      </c>
      <c r="H3329">
        <v>2.0139999999999998</v>
      </c>
      <c r="I3329">
        <v>40.479999999999997</v>
      </c>
      <c r="J3329">
        <v>8</v>
      </c>
    </row>
    <row r="3330" spans="1:10" x14ac:dyDescent="0.35">
      <c r="A3330" t="s">
        <v>16642</v>
      </c>
      <c r="B3330">
        <v>128</v>
      </c>
      <c r="C3330">
        <v>286</v>
      </c>
      <c r="D3330">
        <v>1052</v>
      </c>
      <c r="E3330" t="s">
        <v>328</v>
      </c>
      <c r="F3330" t="s">
        <v>0</v>
      </c>
      <c r="G3330" t="s">
        <v>16643</v>
      </c>
      <c r="H3330">
        <v>2.2040000000000002</v>
      </c>
      <c r="I3330">
        <v>50.97</v>
      </c>
      <c r="J3330">
        <v>36</v>
      </c>
    </row>
    <row r="3331" spans="1:10" x14ac:dyDescent="0.35">
      <c r="A3331" t="s">
        <v>16644</v>
      </c>
      <c r="B3331">
        <v>108</v>
      </c>
      <c r="C3331">
        <v>285</v>
      </c>
      <c r="D3331">
        <v>1054</v>
      </c>
      <c r="E3331" t="s">
        <v>312</v>
      </c>
      <c r="F3331" t="s">
        <v>0</v>
      </c>
      <c r="G3331" t="s">
        <v>8186</v>
      </c>
      <c r="H3331">
        <v>1.6559999999999999</v>
      </c>
      <c r="I3331">
        <v>34.9</v>
      </c>
      <c r="J3331">
        <v>17</v>
      </c>
    </row>
    <row r="3332" spans="1:10" x14ac:dyDescent="0.35">
      <c r="A3332" t="s">
        <v>16645</v>
      </c>
      <c r="B3332">
        <v>96</v>
      </c>
      <c r="C3332">
        <v>283</v>
      </c>
      <c r="D3332">
        <v>1055</v>
      </c>
      <c r="E3332" t="s">
        <v>312</v>
      </c>
      <c r="F3332" t="s">
        <v>0</v>
      </c>
      <c r="G3332" t="s">
        <v>3181</v>
      </c>
      <c r="H3332">
        <v>1.609</v>
      </c>
      <c r="I3332">
        <v>28.18</v>
      </c>
      <c r="J3332">
        <v>15</v>
      </c>
    </row>
    <row r="3333" spans="1:10" x14ac:dyDescent="0.35">
      <c r="A3333" t="s">
        <v>16646</v>
      </c>
      <c r="B3333">
        <v>126</v>
      </c>
      <c r="C3333">
        <v>283</v>
      </c>
      <c r="D3333">
        <v>1055</v>
      </c>
      <c r="E3333" t="s">
        <v>311</v>
      </c>
      <c r="F3333" t="s">
        <v>0</v>
      </c>
      <c r="G3333" t="s">
        <v>8159</v>
      </c>
      <c r="I3333" t="s">
        <v>311</v>
      </c>
      <c r="J3333">
        <v>41</v>
      </c>
    </row>
    <row r="3334" spans="1:10" x14ac:dyDescent="0.35">
      <c r="A3334" t="s">
        <v>16647</v>
      </c>
      <c r="B3334">
        <v>93</v>
      </c>
      <c r="C3334">
        <v>282</v>
      </c>
      <c r="D3334">
        <v>1057</v>
      </c>
      <c r="E3334" t="s">
        <v>312</v>
      </c>
      <c r="F3334" t="s">
        <v>0</v>
      </c>
      <c r="G3334" t="s">
        <v>16648</v>
      </c>
      <c r="H3334">
        <v>1.59</v>
      </c>
      <c r="I3334">
        <v>25.25</v>
      </c>
      <c r="J3334">
        <v>55</v>
      </c>
    </row>
    <row r="3335" spans="1:10" x14ac:dyDescent="0.35">
      <c r="A3335" t="s">
        <v>16649</v>
      </c>
      <c r="B3335">
        <v>76</v>
      </c>
      <c r="C3335">
        <v>282</v>
      </c>
      <c r="D3335">
        <v>1057</v>
      </c>
      <c r="E3335" t="s">
        <v>312</v>
      </c>
      <c r="F3335" t="s">
        <v>0</v>
      </c>
      <c r="G3335" t="s">
        <v>4022</v>
      </c>
      <c r="H3335">
        <v>1.6990000000000001</v>
      </c>
      <c r="I3335">
        <v>39.840000000000003</v>
      </c>
      <c r="J3335">
        <v>36</v>
      </c>
    </row>
    <row r="3336" spans="1:10" x14ac:dyDescent="0.35">
      <c r="A3336" t="s">
        <v>16650</v>
      </c>
      <c r="B3336">
        <v>100</v>
      </c>
      <c r="C3336">
        <v>281</v>
      </c>
      <c r="D3336">
        <v>1059</v>
      </c>
      <c r="E3336" t="s">
        <v>311</v>
      </c>
      <c r="F3336" t="s">
        <v>0</v>
      </c>
      <c r="G3336" t="s">
        <v>9016</v>
      </c>
      <c r="I3336" t="s">
        <v>311</v>
      </c>
      <c r="J3336">
        <v>38</v>
      </c>
    </row>
    <row r="3337" spans="1:10" x14ac:dyDescent="0.35">
      <c r="A3337" t="s">
        <v>16651</v>
      </c>
      <c r="B3337">
        <v>87</v>
      </c>
      <c r="C3337">
        <v>280</v>
      </c>
      <c r="D3337">
        <v>1060</v>
      </c>
      <c r="E3337" t="s">
        <v>334</v>
      </c>
      <c r="F3337" t="s">
        <v>0</v>
      </c>
      <c r="G3337" t="s">
        <v>6691</v>
      </c>
      <c r="H3337">
        <v>1.696</v>
      </c>
      <c r="I3337">
        <v>12.12</v>
      </c>
      <c r="J3337">
        <v>54</v>
      </c>
    </row>
    <row r="3338" spans="1:10" x14ac:dyDescent="0.35">
      <c r="A3338" t="s">
        <v>16652</v>
      </c>
      <c r="B3338">
        <v>130</v>
      </c>
      <c r="C3338">
        <v>280</v>
      </c>
      <c r="D3338">
        <v>1060</v>
      </c>
      <c r="E3338" t="s">
        <v>311</v>
      </c>
      <c r="F3338" t="s">
        <v>0</v>
      </c>
      <c r="G3338" t="s">
        <v>7560</v>
      </c>
      <c r="I3338" t="s">
        <v>311</v>
      </c>
      <c r="J3338">
        <v>24</v>
      </c>
    </row>
    <row r="3339" spans="1:10" x14ac:dyDescent="0.35">
      <c r="A3339" t="s">
        <v>16653</v>
      </c>
      <c r="B3339">
        <v>112</v>
      </c>
      <c r="C3339">
        <v>279</v>
      </c>
      <c r="D3339">
        <v>1062</v>
      </c>
      <c r="E3339" t="s">
        <v>311</v>
      </c>
      <c r="F3339" t="s">
        <v>0</v>
      </c>
      <c r="G3339" t="s">
        <v>1830</v>
      </c>
      <c r="I3339" t="s">
        <v>311</v>
      </c>
      <c r="J3339">
        <v>29</v>
      </c>
    </row>
    <row r="3340" spans="1:10" x14ac:dyDescent="0.35">
      <c r="A3340" t="s">
        <v>16654</v>
      </c>
      <c r="B3340">
        <v>55</v>
      </c>
      <c r="C3340">
        <v>278</v>
      </c>
      <c r="D3340">
        <v>1063</v>
      </c>
      <c r="E3340" t="s">
        <v>311</v>
      </c>
      <c r="F3340" t="s">
        <v>0</v>
      </c>
      <c r="G3340" t="s">
        <v>16018</v>
      </c>
      <c r="I3340" t="s">
        <v>311</v>
      </c>
      <c r="J3340">
        <v>3</v>
      </c>
    </row>
    <row r="3341" spans="1:10" x14ac:dyDescent="0.35">
      <c r="A3341" t="s">
        <v>16655</v>
      </c>
      <c r="B3341">
        <v>75</v>
      </c>
      <c r="C3341">
        <v>278</v>
      </c>
      <c r="D3341">
        <v>1063</v>
      </c>
      <c r="E3341" t="s">
        <v>311</v>
      </c>
      <c r="F3341" t="s">
        <v>0</v>
      </c>
      <c r="G3341" t="s">
        <v>3026</v>
      </c>
      <c r="I3341" t="s">
        <v>311</v>
      </c>
      <c r="J3341">
        <v>31</v>
      </c>
    </row>
    <row r="3342" spans="1:10" x14ac:dyDescent="0.35">
      <c r="A3342" t="s">
        <v>16656</v>
      </c>
      <c r="B3342">
        <v>67</v>
      </c>
      <c r="C3342">
        <v>278</v>
      </c>
      <c r="D3342">
        <v>1063</v>
      </c>
      <c r="E3342" t="s">
        <v>312</v>
      </c>
      <c r="F3342" t="s">
        <v>0</v>
      </c>
      <c r="G3342" t="s">
        <v>2235</v>
      </c>
      <c r="H3342">
        <v>2.3450000000000002</v>
      </c>
      <c r="I3342">
        <v>42.79</v>
      </c>
      <c r="J3342">
        <v>37</v>
      </c>
    </row>
    <row r="3343" spans="1:10" x14ac:dyDescent="0.35">
      <c r="A3343" t="s">
        <v>16657</v>
      </c>
      <c r="B3343">
        <v>103</v>
      </c>
      <c r="C3343">
        <v>278</v>
      </c>
      <c r="D3343">
        <v>1063</v>
      </c>
      <c r="E3343" t="s">
        <v>334</v>
      </c>
      <c r="F3343" t="s">
        <v>0</v>
      </c>
      <c r="G3343" t="s">
        <v>2293</v>
      </c>
      <c r="H3343">
        <v>1.3779999999999999</v>
      </c>
      <c r="I3343">
        <v>15.33</v>
      </c>
      <c r="J3343">
        <v>7</v>
      </c>
    </row>
    <row r="3344" spans="1:10" x14ac:dyDescent="0.35">
      <c r="A3344" t="s">
        <v>16658</v>
      </c>
      <c r="B3344">
        <v>126</v>
      </c>
      <c r="C3344">
        <v>278</v>
      </c>
      <c r="D3344">
        <v>1063</v>
      </c>
      <c r="E3344" t="s">
        <v>311</v>
      </c>
      <c r="F3344" t="s">
        <v>0</v>
      </c>
      <c r="G3344" t="s">
        <v>1815</v>
      </c>
      <c r="I3344" t="s">
        <v>311</v>
      </c>
      <c r="J3344">
        <v>11</v>
      </c>
    </row>
    <row r="3345" spans="1:10" x14ac:dyDescent="0.35">
      <c r="A3345" t="s">
        <v>16659</v>
      </c>
      <c r="B3345">
        <v>104</v>
      </c>
      <c r="C3345">
        <v>277</v>
      </c>
      <c r="D3345">
        <v>1068</v>
      </c>
      <c r="E3345" t="s">
        <v>312</v>
      </c>
      <c r="F3345" t="s">
        <v>0</v>
      </c>
      <c r="G3345" t="s">
        <v>16660</v>
      </c>
      <c r="H3345">
        <v>1.679</v>
      </c>
      <c r="I3345">
        <v>21.99</v>
      </c>
      <c r="J3345">
        <v>29</v>
      </c>
    </row>
    <row r="3346" spans="1:10" x14ac:dyDescent="0.35">
      <c r="A3346" t="s">
        <v>16661</v>
      </c>
      <c r="B3346">
        <v>63</v>
      </c>
      <c r="C3346">
        <v>277</v>
      </c>
      <c r="D3346">
        <v>1068</v>
      </c>
      <c r="E3346" t="s">
        <v>328</v>
      </c>
      <c r="F3346" t="s">
        <v>0</v>
      </c>
      <c r="G3346" t="s">
        <v>3026</v>
      </c>
      <c r="H3346">
        <v>2.968</v>
      </c>
      <c r="I3346">
        <v>66.48</v>
      </c>
      <c r="J3346">
        <v>30</v>
      </c>
    </row>
    <row r="3347" spans="1:10" x14ac:dyDescent="0.35">
      <c r="A3347" t="s">
        <v>16662</v>
      </c>
      <c r="B3347">
        <v>131</v>
      </c>
      <c r="C3347">
        <v>275</v>
      </c>
      <c r="D3347">
        <v>1070</v>
      </c>
      <c r="E3347" t="s">
        <v>311</v>
      </c>
      <c r="F3347" t="s">
        <v>0</v>
      </c>
      <c r="G3347" t="s">
        <v>2037</v>
      </c>
      <c r="I3347" t="s">
        <v>311</v>
      </c>
      <c r="J3347">
        <v>28</v>
      </c>
    </row>
    <row r="3348" spans="1:10" x14ac:dyDescent="0.35">
      <c r="A3348" t="s">
        <v>16663</v>
      </c>
      <c r="B3348">
        <v>172</v>
      </c>
      <c r="C3348">
        <v>274</v>
      </c>
      <c r="D3348">
        <v>1071</v>
      </c>
      <c r="E3348" t="s">
        <v>334</v>
      </c>
      <c r="F3348" t="s">
        <v>0</v>
      </c>
      <c r="G3348" t="s">
        <v>16664</v>
      </c>
      <c r="H3348">
        <v>0.82199999999999995</v>
      </c>
      <c r="I3348">
        <v>3.04</v>
      </c>
      <c r="J3348">
        <v>11</v>
      </c>
    </row>
    <row r="3349" spans="1:10" x14ac:dyDescent="0.35">
      <c r="A3349" t="s">
        <v>16665</v>
      </c>
      <c r="B3349">
        <v>196</v>
      </c>
      <c r="C3349">
        <v>273</v>
      </c>
      <c r="D3349">
        <v>1072</v>
      </c>
      <c r="E3349" t="s">
        <v>311</v>
      </c>
      <c r="F3349" t="s">
        <v>0</v>
      </c>
      <c r="G3349" t="s">
        <v>16666</v>
      </c>
      <c r="I3349" t="s">
        <v>311</v>
      </c>
      <c r="J3349">
        <v>194</v>
      </c>
    </row>
    <row r="3350" spans="1:10" x14ac:dyDescent="0.35">
      <c r="A3350" t="s">
        <v>16667</v>
      </c>
      <c r="B3350">
        <v>41</v>
      </c>
      <c r="C3350">
        <v>273</v>
      </c>
      <c r="D3350">
        <v>1072</v>
      </c>
      <c r="E3350" t="s">
        <v>328</v>
      </c>
      <c r="F3350" t="s">
        <v>0</v>
      </c>
      <c r="G3350" t="s">
        <v>2003</v>
      </c>
      <c r="H3350">
        <v>3.718</v>
      </c>
      <c r="I3350">
        <v>67.22</v>
      </c>
      <c r="J3350">
        <v>41</v>
      </c>
    </row>
    <row r="3351" spans="1:10" x14ac:dyDescent="0.35">
      <c r="A3351" t="s">
        <v>16668</v>
      </c>
      <c r="B3351">
        <v>80</v>
      </c>
      <c r="C3351">
        <v>273</v>
      </c>
      <c r="D3351">
        <v>1072</v>
      </c>
      <c r="E3351" t="s">
        <v>312</v>
      </c>
      <c r="F3351" t="s">
        <v>0</v>
      </c>
      <c r="G3351" t="s">
        <v>14417</v>
      </c>
      <c r="H3351">
        <v>1.7689999999999999</v>
      </c>
      <c r="I3351">
        <v>25.4</v>
      </c>
      <c r="J3351">
        <v>3</v>
      </c>
    </row>
    <row r="3352" spans="1:10" x14ac:dyDescent="0.35">
      <c r="A3352" t="s">
        <v>16669</v>
      </c>
      <c r="B3352">
        <v>68</v>
      </c>
      <c r="C3352">
        <v>272</v>
      </c>
      <c r="D3352">
        <v>1075</v>
      </c>
      <c r="E3352" t="s">
        <v>328</v>
      </c>
      <c r="F3352" t="s">
        <v>0</v>
      </c>
      <c r="G3352" t="s">
        <v>8332</v>
      </c>
      <c r="H3352">
        <v>2.88</v>
      </c>
      <c r="I3352">
        <v>57.48</v>
      </c>
      <c r="J3352">
        <v>22</v>
      </c>
    </row>
    <row r="3353" spans="1:10" x14ac:dyDescent="0.35">
      <c r="A3353" t="s">
        <v>16670</v>
      </c>
      <c r="B3353">
        <v>39</v>
      </c>
      <c r="C3353">
        <v>272</v>
      </c>
      <c r="D3353">
        <v>1075</v>
      </c>
      <c r="E3353" t="s">
        <v>328</v>
      </c>
      <c r="F3353" t="s">
        <v>0</v>
      </c>
      <c r="G3353" t="s">
        <v>2235</v>
      </c>
      <c r="H3353">
        <v>4</v>
      </c>
      <c r="I3353">
        <v>72.52</v>
      </c>
      <c r="J3353">
        <v>26</v>
      </c>
    </row>
    <row r="3354" spans="1:10" x14ac:dyDescent="0.35">
      <c r="A3354" t="s">
        <v>16671</v>
      </c>
      <c r="B3354">
        <v>32</v>
      </c>
      <c r="C3354">
        <v>271</v>
      </c>
      <c r="D3354">
        <v>1077</v>
      </c>
      <c r="E3354" t="s">
        <v>328</v>
      </c>
      <c r="F3354" t="s">
        <v>0</v>
      </c>
      <c r="G3354" t="s">
        <v>6509</v>
      </c>
      <c r="H3354">
        <v>4.4189999999999996</v>
      </c>
      <c r="I3354">
        <v>57.53</v>
      </c>
      <c r="J3354">
        <v>32</v>
      </c>
    </row>
    <row r="3355" spans="1:10" x14ac:dyDescent="0.35">
      <c r="A3355" t="s">
        <v>16672</v>
      </c>
      <c r="B3355">
        <v>81</v>
      </c>
      <c r="C3355">
        <v>270</v>
      </c>
      <c r="D3355">
        <v>1078</v>
      </c>
      <c r="E3355" t="s">
        <v>312</v>
      </c>
      <c r="F3355" t="s">
        <v>0</v>
      </c>
      <c r="G3355" t="s">
        <v>16673</v>
      </c>
      <c r="H3355">
        <v>1.7290000000000001</v>
      </c>
      <c r="I3355">
        <v>27.65</v>
      </c>
      <c r="J3355">
        <v>16</v>
      </c>
    </row>
    <row r="3356" spans="1:10" x14ac:dyDescent="0.35">
      <c r="A3356" t="s">
        <v>16674</v>
      </c>
      <c r="B3356">
        <v>206</v>
      </c>
      <c r="C3356">
        <v>269</v>
      </c>
      <c r="D3356">
        <v>1079</v>
      </c>
      <c r="E3356" t="s">
        <v>311</v>
      </c>
      <c r="F3356" t="s">
        <v>0</v>
      </c>
      <c r="G3356" t="s">
        <v>4022</v>
      </c>
      <c r="I3356" t="s">
        <v>311</v>
      </c>
      <c r="J3356">
        <v>83</v>
      </c>
    </row>
    <row r="3357" spans="1:10" x14ac:dyDescent="0.35">
      <c r="A3357" t="s">
        <v>16675</v>
      </c>
      <c r="B3357">
        <v>77</v>
      </c>
      <c r="C3357">
        <v>269</v>
      </c>
      <c r="D3357">
        <v>1079</v>
      </c>
      <c r="E3357" t="s">
        <v>334</v>
      </c>
      <c r="F3357" t="s">
        <v>0</v>
      </c>
      <c r="G3357" t="s">
        <v>2801</v>
      </c>
      <c r="H3357">
        <v>1.6619999999999999</v>
      </c>
      <c r="I3357">
        <v>22.94</v>
      </c>
      <c r="J3357">
        <v>5</v>
      </c>
    </row>
    <row r="3358" spans="1:10" x14ac:dyDescent="0.35">
      <c r="A3358" t="s">
        <v>16676</v>
      </c>
      <c r="B3358">
        <v>101</v>
      </c>
      <c r="C3358">
        <v>268</v>
      </c>
      <c r="D3358">
        <v>1081</v>
      </c>
      <c r="E3358" t="s">
        <v>334</v>
      </c>
      <c r="F3358" t="s">
        <v>0</v>
      </c>
      <c r="G3358" t="s">
        <v>16677</v>
      </c>
      <c r="H3358">
        <v>1.4370000000000001</v>
      </c>
      <c r="I3358">
        <v>17.420000000000002</v>
      </c>
      <c r="J3358">
        <v>33</v>
      </c>
    </row>
    <row r="3359" spans="1:10" x14ac:dyDescent="0.35">
      <c r="A3359" t="s">
        <v>16678</v>
      </c>
      <c r="B3359">
        <v>99</v>
      </c>
      <c r="C3359">
        <v>265</v>
      </c>
      <c r="D3359">
        <v>1082</v>
      </c>
      <c r="E3359" t="s">
        <v>312</v>
      </c>
      <c r="F3359" t="s">
        <v>0</v>
      </c>
      <c r="G3359" t="s">
        <v>15498</v>
      </c>
      <c r="H3359">
        <v>2.1960000000000002</v>
      </c>
      <c r="I3359">
        <v>28.69</v>
      </c>
      <c r="J3359">
        <v>19</v>
      </c>
    </row>
    <row r="3360" spans="1:10" x14ac:dyDescent="0.35">
      <c r="A3360" t="s">
        <v>16679</v>
      </c>
      <c r="B3360">
        <v>107</v>
      </c>
      <c r="C3360">
        <v>265</v>
      </c>
      <c r="D3360">
        <v>1082</v>
      </c>
      <c r="E3360" t="s">
        <v>319</v>
      </c>
      <c r="F3360" t="s">
        <v>0</v>
      </c>
      <c r="G3360" t="s">
        <v>7836</v>
      </c>
      <c r="H3360">
        <v>1.8819999999999999</v>
      </c>
      <c r="I3360">
        <v>64.7</v>
      </c>
      <c r="J3360">
        <v>32</v>
      </c>
    </row>
    <row r="3361" spans="1:10" x14ac:dyDescent="0.35">
      <c r="A3361" t="s">
        <v>16680</v>
      </c>
      <c r="B3361">
        <v>73</v>
      </c>
      <c r="C3361">
        <v>264</v>
      </c>
      <c r="D3361">
        <v>1084</v>
      </c>
      <c r="E3361" t="s">
        <v>312</v>
      </c>
      <c r="F3361" t="s">
        <v>0</v>
      </c>
      <c r="G3361" t="s">
        <v>3026</v>
      </c>
      <c r="H3361">
        <v>2.133</v>
      </c>
      <c r="I3361">
        <v>40.26</v>
      </c>
      <c r="J3361">
        <v>32</v>
      </c>
    </row>
    <row r="3362" spans="1:10" x14ac:dyDescent="0.35">
      <c r="A3362" t="s">
        <v>16681</v>
      </c>
      <c r="B3362">
        <v>113</v>
      </c>
      <c r="C3362">
        <v>263</v>
      </c>
      <c r="D3362">
        <v>1085</v>
      </c>
      <c r="E3362" t="s">
        <v>311</v>
      </c>
      <c r="F3362" t="s">
        <v>0</v>
      </c>
      <c r="G3362" t="s">
        <v>4022</v>
      </c>
      <c r="I3362" t="s">
        <v>311</v>
      </c>
      <c r="J3362">
        <v>32</v>
      </c>
    </row>
    <row r="3363" spans="1:10" x14ac:dyDescent="0.35">
      <c r="A3363" t="s">
        <v>16682</v>
      </c>
      <c r="B3363">
        <v>88</v>
      </c>
      <c r="C3363">
        <v>262</v>
      </c>
      <c r="D3363">
        <v>1086</v>
      </c>
      <c r="E3363" t="s">
        <v>311</v>
      </c>
      <c r="F3363" t="s">
        <v>0</v>
      </c>
      <c r="G3363" t="s">
        <v>1876</v>
      </c>
      <c r="I3363" t="s">
        <v>311</v>
      </c>
      <c r="J3363">
        <v>34</v>
      </c>
    </row>
    <row r="3364" spans="1:10" x14ac:dyDescent="0.35">
      <c r="A3364" t="s">
        <v>16683</v>
      </c>
      <c r="B3364">
        <v>111</v>
      </c>
      <c r="C3364">
        <v>262</v>
      </c>
      <c r="D3364">
        <v>1086</v>
      </c>
      <c r="E3364" t="s">
        <v>319</v>
      </c>
      <c r="F3364" t="s">
        <v>0</v>
      </c>
      <c r="G3364" t="s">
        <v>1868</v>
      </c>
      <c r="H3364">
        <v>6.8419999999999996</v>
      </c>
      <c r="I3364">
        <v>85.47</v>
      </c>
      <c r="J3364">
        <v>18</v>
      </c>
    </row>
    <row r="3365" spans="1:10" x14ac:dyDescent="0.35">
      <c r="A3365" t="s">
        <v>16684</v>
      </c>
      <c r="B3365">
        <v>74</v>
      </c>
      <c r="C3365">
        <v>262</v>
      </c>
      <c r="D3365">
        <v>1086</v>
      </c>
      <c r="E3365" t="s">
        <v>312</v>
      </c>
      <c r="F3365" t="s">
        <v>0</v>
      </c>
      <c r="G3365" t="s">
        <v>1996</v>
      </c>
      <c r="H3365">
        <v>2.617</v>
      </c>
      <c r="I3365">
        <v>28.74</v>
      </c>
      <c r="J3365">
        <v>18</v>
      </c>
    </row>
    <row r="3366" spans="1:10" x14ac:dyDescent="0.35">
      <c r="A3366" t="s">
        <v>16685</v>
      </c>
      <c r="B3366">
        <v>48</v>
      </c>
      <c r="C3366">
        <v>262</v>
      </c>
      <c r="D3366">
        <v>1086</v>
      </c>
      <c r="E3366" t="s">
        <v>312</v>
      </c>
      <c r="F3366" t="s">
        <v>0</v>
      </c>
      <c r="G3366" t="s">
        <v>1819</v>
      </c>
      <c r="H3366">
        <v>3.0449999999999999</v>
      </c>
      <c r="I3366">
        <v>25.65</v>
      </c>
      <c r="J3366">
        <v>14</v>
      </c>
    </row>
    <row r="3367" spans="1:10" x14ac:dyDescent="0.35">
      <c r="A3367" t="s">
        <v>16686</v>
      </c>
      <c r="B3367">
        <v>113</v>
      </c>
      <c r="C3367">
        <v>260</v>
      </c>
      <c r="D3367">
        <v>1090</v>
      </c>
      <c r="E3367" t="s">
        <v>311</v>
      </c>
      <c r="F3367" t="s">
        <v>0</v>
      </c>
      <c r="G3367" t="s">
        <v>8749</v>
      </c>
      <c r="I3367" t="s">
        <v>311</v>
      </c>
      <c r="J3367">
        <v>22</v>
      </c>
    </row>
    <row r="3368" spans="1:10" x14ac:dyDescent="0.35">
      <c r="A3368" t="s">
        <v>16687</v>
      </c>
      <c r="B3368">
        <v>88</v>
      </c>
      <c r="C3368">
        <v>260</v>
      </c>
      <c r="D3368">
        <v>1090</v>
      </c>
      <c r="E3368" t="s">
        <v>334</v>
      </c>
      <c r="F3368" t="s">
        <v>0</v>
      </c>
      <c r="G3368" t="s">
        <v>3372</v>
      </c>
      <c r="H3368">
        <v>1.4430000000000001</v>
      </c>
      <c r="I3368">
        <v>19.91</v>
      </c>
      <c r="J3368">
        <v>30</v>
      </c>
    </row>
    <row r="3369" spans="1:10" x14ac:dyDescent="0.35">
      <c r="A3369" t="s">
        <v>16688</v>
      </c>
      <c r="B3369">
        <v>91</v>
      </c>
      <c r="C3369">
        <v>259</v>
      </c>
      <c r="D3369">
        <v>1092</v>
      </c>
      <c r="E3369" t="s">
        <v>328</v>
      </c>
      <c r="F3369" t="s">
        <v>0</v>
      </c>
      <c r="G3369" t="s">
        <v>7194</v>
      </c>
      <c r="H3369">
        <v>1.4379999999999999</v>
      </c>
      <c r="I3369">
        <v>63.79</v>
      </c>
      <c r="J3369">
        <v>14</v>
      </c>
    </row>
    <row r="3370" spans="1:10" x14ac:dyDescent="0.35">
      <c r="A3370" t="s">
        <v>16689</v>
      </c>
      <c r="B3370">
        <v>109</v>
      </c>
      <c r="C3370">
        <v>258</v>
      </c>
      <c r="D3370">
        <v>1093</v>
      </c>
      <c r="E3370" t="s">
        <v>328</v>
      </c>
      <c r="F3370" t="s">
        <v>0</v>
      </c>
      <c r="G3370" t="s">
        <v>9482</v>
      </c>
      <c r="H3370">
        <v>1.81</v>
      </c>
      <c r="I3370">
        <v>74.400000000000006</v>
      </c>
      <c r="J3370">
        <v>23</v>
      </c>
    </row>
    <row r="3371" spans="1:10" x14ac:dyDescent="0.35">
      <c r="A3371" t="s">
        <v>16690</v>
      </c>
      <c r="B3371">
        <v>111</v>
      </c>
      <c r="C3371">
        <v>258</v>
      </c>
      <c r="D3371">
        <v>1093</v>
      </c>
      <c r="E3371" t="s">
        <v>312</v>
      </c>
      <c r="F3371" t="s">
        <v>0</v>
      </c>
      <c r="G3371" t="s">
        <v>3034</v>
      </c>
      <c r="H3371">
        <v>1.1399999999999999</v>
      </c>
      <c r="I3371">
        <v>16.809999999999999</v>
      </c>
      <c r="J3371">
        <v>19</v>
      </c>
    </row>
    <row r="3372" spans="1:10" x14ac:dyDescent="0.35">
      <c r="A3372" t="s">
        <v>16691</v>
      </c>
      <c r="B3372">
        <v>137</v>
      </c>
      <c r="C3372">
        <v>258</v>
      </c>
      <c r="D3372">
        <v>1093</v>
      </c>
      <c r="E3372" t="s">
        <v>311</v>
      </c>
      <c r="F3372" t="s">
        <v>0</v>
      </c>
      <c r="G3372" t="s">
        <v>9579</v>
      </c>
      <c r="I3372" t="s">
        <v>311</v>
      </c>
      <c r="J3372">
        <v>43</v>
      </c>
    </row>
    <row r="3373" spans="1:10" x14ac:dyDescent="0.35">
      <c r="A3373" t="s">
        <v>16692</v>
      </c>
      <c r="B3373">
        <v>113</v>
      </c>
      <c r="C3373">
        <v>257</v>
      </c>
      <c r="D3373">
        <v>1096</v>
      </c>
      <c r="E3373" t="s">
        <v>311</v>
      </c>
      <c r="F3373" t="s">
        <v>0</v>
      </c>
      <c r="G3373" t="s">
        <v>2811</v>
      </c>
      <c r="I3373" t="s">
        <v>311</v>
      </c>
      <c r="J3373">
        <v>34</v>
      </c>
    </row>
    <row r="3374" spans="1:10" x14ac:dyDescent="0.35">
      <c r="A3374" t="s">
        <v>16693</v>
      </c>
      <c r="B3374">
        <v>171</v>
      </c>
      <c r="C3374">
        <v>255</v>
      </c>
      <c r="D3374">
        <v>1097</v>
      </c>
      <c r="E3374" t="s">
        <v>312</v>
      </c>
      <c r="F3374" t="s">
        <v>0</v>
      </c>
      <c r="G3374" t="s">
        <v>2520</v>
      </c>
      <c r="H3374">
        <v>0.84299999999999997</v>
      </c>
      <c r="I3374">
        <v>40.21</v>
      </c>
      <c r="J3374">
        <v>133</v>
      </c>
    </row>
    <row r="3375" spans="1:10" x14ac:dyDescent="0.35">
      <c r="A3375" t="s">
        <v>16694</v>
      </c>
      <c r="B3375">
        <v>72</v>
      </c>
      <c r="C3375">
        <v>254</v>
      </c>
      <c r="D3375">
        <v>1098</v>
      </c>
      <c r="E3375" t="s">
        <v>311</v>
      </c>
      <c r="F3375" t="s">
        <v>0</v>
      </c>
      <c r="G3375" t="s">
        <v>15083</v>
      </c>
      <c r="I3375" t="s">
        <v>311</v>
      </c>
      <c r="J3375">
        <v>40</v>
      </c>
    </row>
    <row r="3376" spans="1:10" x14ac:dyDescent="0.35">
      <c r="A3376" t="s">
        <v>16695</v>
      </c>
      <c r="B3376">
        <v>220</v>
      </c>
      <c r="C3376">
        <v>253</v>
      </c>
      <c r="D3376">
        <v>1099</v>
      </c>
      <c r="E3376" t="s">
        <v>311</v>
      </c>
      <c r="F3376" t="s">
        <v>0</v>
      </c>
      <c r="G3376" t="s">
        <v>10944</v>
      </c>
      <c r="I3376" t="s">
        <v>311</v>
      </c>
      <c r="J3376">
        <v>71</v>
      </c>
    </row>
    <row r="3377" spans="1:10" x14ac:dyDescent="0.35">
      <c r="A3377" t="s">
        <v>16696</v>
      </c>
      <c r="B3377">
        <v>24</v>
      </c>
      <c r="C3377">
        <v>253</v>
      </c>
      <c r="D3377">
        <v>1099</v>
      </c>
      <c r="E3377" t="s">
        <v>319</v>
      </c>
      <c r="F3377" t="s">
        <v>0</v>
      </c>
      <c r="G3377" t="s">
        <v>2302</v>
      </c>
      <c r="H3377">
        <v>5.6520000000000001</v>
      </c>
      <c r="I3377">
        <v>88.46</v>
      </c>
      <c r="J3377">
        <v>13</v>
      </c>
    </row>
    <row r="3378" spans="1:10" x14ac:dyDescent="0.35">
      <c r="A3378" t="s">
        <v>16697</v>
      </c>
      <c r="B3378">
        <v>74</v>
      </c>
      <c r="C3378">
        <v>251</v>
      </c>
      <c r="D3378">
        <v>1101</v>
      </c>
      <c r="E3378" t="s">
        <v>311</v>
      </c>
      <c r="F3378" t="s">
        <v>0</v>
      </c>
      <c r="G3378" t="s">
        <v>3926</v>
      </c>
      <c r="I3378" t="s">
        <v>311</v>
      </c>
      <c r="J3378">
        <v>12</v>
      </c>
    </row>
    <row r="3379" spans="1:10" x14ac:dyDescent="0.35">
      <c r="A3379" t="s">
        <v>16698</v>
      </c>
      <c r="B3379">
        <v>87</v>
      </c>
      <c r="C3379">
        <v>251</v>
      </c>
      <c r="D3379">
        <v>1101</v>
      </c>
      <c r="E3379" t="s">
        <v>334</v>
      </c>
      <c r="F3379" t="s">
        <v>0</v>
      </c>
      <c r="G3379" t="s">
        <v>16699</v>
      </c>
      <c r="H3379">
        <v>1.6339999999999999</v>
      </c>
      <c r="I3379">
        <v>18.88</v>
      </c>
      <c r="J3379">
        <v>87</v>
      </c>
    </row>
    <row r="3380" spans="1:10" x14ac:dyDescent="0.35">
      <c r="A3380" t="s">
        <v>16700</v>
      </c>
      <c r="B3380">
        <v>274</v>
      </c>
      <c r="C3380">
        <v>251</v>
      </c>
      <c r="D3380">
        <v>1101</v>
      </c>
      <c r="E3380" t="s">
        <v>328</v>
      </c>
      <c r="F3380" t="s">
        <v>0</v>
      </c>
      <c r="G3380" t="s">
        <v>16701</v>
      </c>
      <c r="H3380">
        <v>0.60699999999999998</v>
      </c>
      <c r="I3380">
        <v>27.15</v>
      </c>
      <c r="J3380">
        <v>39</v>
      </c>
    </row>
    <row r="3381" spans="1:10" x14ac:dyDescent="0.35">
      <c r="A3381" t="s">
        <v>16702</v>
      </c>
      <c r="B3381">
        <v>98</v>
      </c>
      <c r="C3381">
        <v>250</v>
      </c>
      <c r="D3381">
        <v>1104</v>
      </c>
      <c r="E3381" t="s">
        <v>334</v>
      </c>
      <c r="F3381" t="s">
        <v>0</v>
      </c>
      <c r="G3381" t="s">
        <v>7560</v>
      </c>
      <c r="H3381">
        <v>1.3069999999999999</v>
      </c>
      <c r="I3381">
        <v>10.47</v>
      </c>
      <c r="J3381">
        <v>9</v>
      </c>
    </row>
    <row r="3382" spans="1:10" x14ac:dyDescent="0.35">
      <c r="A3382" t="s">
        <v>16703</v>
      </c>
      <c r="B3382">
        <v>67</v>
      </c>
      <c r="C3382">
        <v>250</v>
      </c>
      <c r="D3382">
        <v>1104</v>
      </c>
      <c r="E3382" t="s">
        <v>319</v>
      </c>
      <c r="F3382" t="s">
        <v>0</v>
      </c>
      <c r="G3382" t="s">
        <v>16704</v>
      </c>
      <c r="H3382">
        <v>1.8280000000000001</v>
      </c>
      <c r="I3382">
        <v>55.65</v>
      </c>
      <c r="J3382">
        <v>19</v>
      </c>
    </row>
    <row r="3383" spans="1:10" x14ac:dyDescent="0.35">
      <c r="A3383" t="s">
        <v>16705</v>
      </c>
      <c r="B3383">
        <v>91</v>
      </c>
      <c r="C3383">
        <v>249</v>
      </c>
      <c r="D3383">
        <v>1106</v>
      </c>
      <c r="E3383" t="s">
        <v>311</v>
      </c>
      <c r="F3383" t="s">
        <v>0</v>
      </c>
      <c r="G3383" t="s">
        <v>14575</v>
      </c>
      <c r="I3383" t="s">
        <v>311</v>
      </c>
      <c r="J3383">
        <v>8</v>
      </c>
    </row>
    <row r="3384" spans="1:10" x14ac:dyDescent="0.35">
      <c r="A3384" t="s">
        <v>16706</v>
      </c>
      <c r="B3384">
        <v>74</v>
      </c>
      <c r="C3384">
        <v>248</v>
      </c>
      <c r="D3384">
        <v>1107</v>
      </c>
      <c r="E3384" t="s">
        <v>311</v>
      </c>
      <c r="F3384" t="s">
        <v>0</v>
      </c>
      <c r="G3384" t="s">
        <v>3026</v>
      </c>
      <c r="I3384" t="s">
        <v>311</v>
      </c>
      <c r="J3384">
        <v>21</v>
      </c>
    </row>
    <row r="3385" spans="1:10" x14ac:dyDescent="0.35">
      <c r="A3385" t="s">
        <v>16707</v>
      </c>
      <c r="B3385">
        <v>61</v>
      </c>
      <c r="C3385">
        <v>247</v>
      </c>
      <c r="D3385">
        <v>1108</v>
      </c>
      <c r="E3385" t="s">
        <v>311</v>
      </c>
      <c r="F3385" t="s">
        <v>0</v>
      </c>
      <c r="G3385" t="s">
        <v>3831</v>
      </c>
      <c r="I3385" t="s">
        <v>311</v>
      </c>
      <c r="J3385">
        <v>61</v>
      </c>
    </row>
    <row r="3386" spans="1:10" x14ac:dyDescent="0.35">
      <c r="A3386" t="s">
        <v>16708</v>
      </c>
      <c r="B3386">
        <v>122</v>
      </c>
      <c r="C3386">
        <v>245</v>
      </c>
      <c r="D3386">
        <v>1109</v>
      </c>
      <c r="E3386" t="s">
        <v>312</v>
      </c>
      <c r="F3386" t="s">
        <v>0</v>
      </c>
      <c r="G3386" t="s">
        <v>16709</v>
      </c>
      <c r="H3386">
        <v>1.1950000000000001</v>
      </c>
      <c r="I3386">
        <v>17.82</v>
      </c>
      <c r="J3386">
        <v>19</v>
      </c>
    </row>
    <row r="3387" spans="1:10" x14ac:dyDescent="0.35">
      <c r="A3387" t="s">
        <v>16710</v>
      </c>
      <c r="B3387">
        <v>80</v>
      </c>
      <c r="C3387">
        <v>245</v>
      </c>
      <c r="D3387">
        <v>1109</v>
      </c>
      <c r="E3387" t="s">
        <v>312</v>
      </c>
      <c r="F3387" t="s">
        <v>0</v>
      </c>
      <c r="G3387" t="s">
        <v>7323</v>
      </c>
      <c r="H3387">
        <v>2.0939999999999999</v>
      </c>
      <c r="I3387">
        <v>36.9</v>
      </c>
      <c r="J3387">
        <v>26</v>
      </c>
    </row>
    <row r="3388" spans="1:10" x14ac:dyDescent="0.35">
      <c r="A3388" t="s">
        <v>16711</v>
      </c>
      <c r="B3388">
        <v>69</v>
      </c>
      <c r="C3388">
        <v>245</v>
      </c>
      <c r="D3388">
        <v>1109</v>
      </c>
      <c r="E3388" t="s">
        <v>312</v>
      </c>
      <c r="F3388" t="s">
        <v>0</v>
      </c>
      <c r="G3388" t="s">
        <v>16712</v>
      </c>
      <c r="H3388">
        <v>1.484</v>
      </c>
      <c r="I3388">
        <v>35.590000000000003</v>
      </c>
      <c r="J3388">
        <v>6</v>
      </c>
    </row>
    <row r="3389" spans="1:10" x14ac:dyDescent="0.35">
      <c r="A3389" t="s">
        <v>16713</v>
      </c>
      <c r="B3389">
        <v>80</v>
      </c>
      <c r="C3389">
        <v>245</v>
      </c>
      <c r="D3389">
        <v>1109</v>
      </c>
      <c r="E3389" t="s">
        <v>328</v>
      </c>
      <c r="F3389" t="s">
        <v>0</v>
      </c>
      <c r="G3389" t="s">
        <v>16714</v>
      </c>
      <c r="H3389">
        <v>2.1429999999999998</v>
      </c>
      <c r="I3389">
        <v>58.14</v>
      </c>
      <c r="J3389">
        <v>18</v>
      </c>
    </row>
    <row r="3390" spans="1:10" x14ac:dyDescent="0.35">
      <c r="A3390" t="s">
        <v>16715</v>
      </c>
      <c r="B3390">
        <v>63</v>
      </c>
      <c r="C3390">
        <v>244</v>
      </c>
      <c r="D3390">
        <v>1113</v>
      </c>
      <c r="E3390" t="s">
        <v>328</v>
      </c>
      <c r="F3390" t="s">
        <v>0</v>
      </c>
      <c r="G3390" t="s">
        <v>15552</v>
      </c>
      <c r="H3390">
        <v>2.6539999999999999</v>
      </c>
      <c r="I3390">
        <v>44.69</v>
      </c>
      <c r="J3390">
        <v>21</v>
      </c>
    </row>
    <row r="3391" spans="1:10" x14ac:dyDescent="0.35">
      <c r="A3391" t="s">
        <v>16716</v>
      </c>
      <c r="B3391">
        <v>96</v>
      </c>
      <c r="C3391">
        <v>243</v>
      </c>
      <c r="D3391">
        <v>1114</v>
      </c>
      <c r="E3391" t="s">
        <v>311</v>
      </c>
      <c r="F3391" t="s">
        <v>0</v>
      </c>
      <c r="G3391" t="s">
        <v>3026</v>
      </c>
      <c r="I3391" t="s">
        <v>311</v>
      </c>
      <c r="J3391">
        <v>24</v>
      </c>
    </row>
    <row r="3392" spans="1:10" x14ac:dyDescent="0.35">
      <c r="A3392" t="s">
        <v>16717</v>
      </c>
      <c r="B3392">
        <v>86</v>
      </c>
      <c r="C3392">
        <v>243</v>
      </c>
      <c r="D3392">
        <v>1114</v>
      </c>
      <c r="E3392" t="s">
        <v>312</v>
      </c>
      <c r="F3392" t="s">
        <v>0</v>
      </c>
      <c r="G3392" t="s">
        <v>2379</v>
      </c>
      <c r="H3392">
        <v>1.667</v>
      </c>
      <c r="I3392">
        <v>38.450000000000003</v>
      </c>
      <c r="J3392">
        <v>15</v>
      </c>
    </row>
    <row r="3393" spans="1:10" x14ac:dyDescent="0.35">
      <c r="A3393" t="s">
        <v>16718</v>
      </c>
      <c r="B3393">
        <v>132</v>
      </c>
      <c r="C3393">
        <v>243</v>
      </c>
      <c r="D3393">
        <v>1114</v>
      </c>
      <c r="E3393" t="s">
        <v>328</v>
      </c>
      <c r="F3393" t="s">
        <v>0</v>
      </c>
      <c r="G3393" t="s">
        <v>3628</v>
      </c>
      <c r="H3393">
        <v>2.3460000000000001</v>
      </c>
      <c r="I3393">
        <v>74.8</v>
      </c>
      <c r="J3393">
        <v>51</v>
      </c>
    </row>
    <row r="3394" spans="1:10" x14ac:dyDescent="0.35">
      <c r="A3394" t="s">
        <v>16719</v>
      </c>
      <c r="B3394">
        <v>47</v>
      </c>
      <c r="C3394">
        <v>243</v>
      </c>
      <c r="D3394">
        <v>1114</v>
      </c>
      <c r="E3394" t="s">
        <v>311</v>
      </c>
      <c r="F3394" t="s">
        <v>0</v>
      </c>
      <c r="G3394" t="s">
        <v>1996</v>
      </c>
      <c r="I3394" t="s">
        <v>311</v>
      </c>
      <c r="J3394">
        <v>17</v>
      </c>
    </row>
    <row r="3395" spans="1:10" x14ac:dyDescent="0.35">
      <c r="A3395" t="s">
        <v>16720</v>
      </c>
      <c r="B3395">
        <v>63</v>
      </c>
      <c r="C3395">
        <v>242</v>
      </c>
      <c r="D3395">
        <v>1118</v>
      </c>
      <c r="E3395" t="s">
        <v>311</v>
      </c>
      <c r="F3395" t="s">
        <v>0</v>
      </c>
      <c r="G3395" t="s">
        <v>2972</v>
      </c>
      <c r="I3395" t="s">
        <v>311</v>
      </c>
      <c r="J3395">
        <v>28</v>
      </c>
    </row>
    <row r="3396" spans="1:10" x14ac:dyDescent="0.35">
      <c r="A3396" t="s">
        <v>16721</v>
      </c>
      <c r="B3396">
        <v>54</v>
      </c>
      <c r="C3396">
        <v>242</v>
      </c>
      <c r="D3396">
        <v>1118</v>
      </c>
      <c r="E3396" t="s">
        <v>334</v>
      </c>
      <c r="F3396" t="s">
        <v>0</v>
      </c>
      <c r="G3396" t="s">
        <v>2063</v>
      </c>
      <c r="H3396">
        <v>2.306</v>
      </c>
      <c r="I3396">
        <v>13.36</v>
      </c>
      <c r="J3396">
        <v>4</v>
      </c>
    </row>
    <row r="3397" spans="1:10" x14ac:dyDescent="0.35">
      <c r="A3397" t="s">
        <v>16722</v>
      </c>
      <c r="B3397">
        <v>68</v>
      </c>
      <c r="C3397">
        <v>242</v>
      </c>
      <c r="D3397">
        <v>1118</v>
      </c>
      <c r="E3397" t="s">
        <v>328</v>
      </c>
      <c r="F3397" t="s">
        <v>0</v>
      </c>
      <c r="G3397" t="s">
        <v>8578</v>
      </c>
      <c r="H3397">
        <v>2.5219999999999998</v>
      </c>
      <c r="I3397">
        <v>49.5</v>
      </c>
      <c r="J3397">
        <v>16</v>
      </c>
    </row>
    <row r="3398" spans="1:10" x14ac:dyDescent="0.35">
      <c r="A3398" t="s">
        <v>16723</v>
      </c>
      <c r="B3398">
        <v>62</v>
      </c>
      <c r="C3398">
        <v>241</v>
      </c>
      <c r="D3398">
        <v>1121</v>
      </c>
      <c r="E3398" t="s">
        <v>328</v>
      </c>
      <c r="F3398" t="s">
        <v>0</v>
      </c>
      <c r="G3398" t="s">
        <v>1724</v>
      </c>
      <c r="H3398">
        <v>2.355</v>
      </c>
      <c r="I3398">
        <v>63.79</v>
      </c>
      <c r="J3398">
        <v>1</v>
      </c>
    </row>
    <row r="3399" spans="1:10" x14ac:dyDescent="0.35">
      <c r="A3399" t="s">
        <v>16724</v>
      </c>
      <c r="B3399">
        <v>72</v>
      </c>
      <c r="C3399">
        <v>241</v>
      </c>
      <c r="D3399">
        <v>1121</v>
      </c>
      <c r="E3399" t="s">
        <v>312</v>
      </c>
      <c r="F3399" t="s">
        <v>0</v>
      </c>
      <c r="G3399" t="s">
        <v>6143</v>
      </c>
      <c r="H3399">
        <v>1.9550000000000001</v>
      </c>
      <c r="I3399">
        <v>22.33</v>
      </c>
      <c r="J3399">
        <v>1</v>
      </c>
    </row>
    <row r="3400" spans="1:10" x14ac:dyDescent="0.35">
      <c r="A3400" t="s">
        <v>16725</v>
      </c>
      <c r="B3400">
        <v>94</v>
      </c>
      <c r="C3400">
        <v>240</v>
      </c>
      <c r="D3400">
        <v>1123</v>
      </c>
      <c r="E3400" t="s">
        <v>311</v>
      </c>
      <c r="F3400" t="s">
        <v>0</v>
      </c>
      <c r="G3400" t="s">
        <v>9016</v>
      </c>
      <c r="I3400" t="s">
        <v>311</v>
      </c>
      <c r="J3400">
        <v>28</v>
      </c>
    </row>
    <row r="3401" spans="1:10" x14ac:dyDescent="0.35">
      <c r="A3401" t="s">
        <v>16726</v>
      </c>
      <c r="B3401">
        <v>65</v>
      </c>
      <c r="C3401">
        <v>239</v>
      </c>
      <c r="D3401">
        <v>1124</v>
      </c>
      <c r="E3401" t="s">
        <v>334</v>
      </c>
      <c r="F3401" t="s">
        <v>0</v>
      </c>
      <c r="G3401" t="s">
        <v>3208</v>
      </c>
      <c r="H3401">
        <v>1.603</v>
      </c>
      <c r="I3401">
        <v>20.49</v>
      </c>
      <c r="J3401">
        <v>4</v>
      </c>
    </row>
    <row r="3402" spans="1:10" x14ac:dyDescent="0.35">
      <c r="A3402" t="s">
        <v>16727</v>
      </c>
      <c r="B3402">
        <v>35</v>
      </c>
      <c r="C3402">
        <v>239</v>
      </c>
      <c r="D3402">
        <v>1124</v>
      </c>
      <c r="E3402" t="s">
        <v>328</v>
      </c>
      <c r="F3402" t="s">
        <v>0</v>
      </c>
      <c r="G3402" t="s">
        <v>2235</v>
      </c>
      <c r="H3402">
        <v>3.5310000000000001</v>
      </c>
      <c r="I3402">
        <v>66.22</v>
      </c>
      <c r="J3402">
        <v>13</v>
      </c>
    </row>
    <row r="3403" spans="1:10" x14ac:dyDescent="0.35">
      <c r="A3403" t="s">
        <v>16728</v>
      </c>
      <c r="B3403">
        <v>94</v>
      </c>
      <c r="C3403">
        <v>238</v>
      </c>
      <c r="D3403">
        <v>1126</v>
      </c>
      <c r="E3403" t="s">
        <v>311</v>
      </c>
      <c r="F3403" t="s">
        <v>0</v>
      </c>
      <c r="G3403" t="s">
        <v>4347</v>
      </c>
      <c r="I3403" t="s">
        <v>311</v>
      </c>
      <c r="J3403">
        <v>5</v>
      </c>
    </row>
    <row r="3404" spans="1:10" x14ac:dyDescent="0.35">
      <c r="A3404" t="s">
        <v>16729</v>
      </c>
      <c r="B3404">
        <v>82</v>
      </c>
      <c r="C3404">
        <v>238</v>
      </c>
      <c r="D3404">
        <v>1126</v>
      </c>
      <c r="E3404" t="s">
        <v>311</v>
      </c>
      <c r="F3404" t="s">
        <v>0</v>
      </c>
      <c r="G3404" t="s">
        <v>1819</v>
      </c>
      <c r="I3404" t="s">
        <v>311</v>
      </c>
      <c r="J3404">
        <v>10</v>
      </c>
    </row>
    <row r="3405" spans="1:10" x14ac:dyDescent="0.35">
      <c r="A3405" t="s">
        <v>16730</v>
      </c>
      <c r="B3405">
        <v>98</v>
      </c>
      <c r="C3405">
        <v>238</v>
      </c>
      <c r="D3405">
        <v>1126</v>
      </c>
      <c r="E3405" t="s">
        <v>311</v>
      </c>
      <c r="F3405" t="s">
        <v>0</v>
      </c>
      <c r="G3405" t="s">
        <v>16619</v>
      </c>
      <c r="I3405" t="s">
        <v>311</v>
      </c>
      <c r="J3405">
        <v>35</v>
      </c>
    </row>
    <row r="3406" spans="1:10" x14ac:dyDescent="0.35">
      <c r="A3406" t="s">
        <v>16731</v>
      </c>
      <c r="B3406">
        <v>100</v>
      </c>
      <c r="C3406">
        <v>238</v>
      </c>
      <c r="D3406">
        <v>1126</v>
      </c>
      <c r="E3406" t="s">
        <v>312</v>
      </c>
      <c r="F3406" t="s">
        <v>0</v>
      </c>
      <c r="G3406" t="s">
        <v>7194</v>
      </c>
      <c r="H3406">
        <v>1.093</v>
      </c>
      <c r="I3406">
        <v>46.55</v>
      </c>
      <c r="J3406">
        <v>17</v>
      </c>
    </row>
    <row r="3407" spans="1:10" x14ac:dyDescent="0.35">
      <c r="A3407" t="s">
        <v>16732</v>
      </c>
      <c r="B3407">
        <v>102</v>
      </c>
      <c r="C3407">
        <v>237</v>
      </c>
      <c r="D3407">
        <v>1130</v>
      </c>
      <c r="E3407" t="s">
        <v>334</v>
      </c>
      <c r="F3407" t="s">
        <v>0</v>
      </c>
      <c r="G3407" t="s">
        <v>4034</v>
      </c>
      <c r="H3407">
        <v>1.27</v>
      </c>
      <c r="I3407">
        <v>20.75</v>
      </c>
      <c r="J3407">
        <v>17</v>
      </c>
    </row>
    <row r="3408" spans="1:10" x14ac:dyDescent="0.35">
      <c r="A3408" t="s">
        <v>16733</v>
      </c>
      <c r="B3408">
        <v>70</v>
      </c>
      <c r="C3408">
        <v>237</v>
      </c>
      <c r="D3408">
        <v>1130</v>
      </c>
      <c r="E3408" t="s">
        <v>328</v>
      </c>
      <c r="F3408" t="s">
        <v>0</v>
      </c>
      <c r="G3408" t="s">
        <v>3026</v>
      </c>
      <c r="H3408">
        <v>3.2559999999999998</v>
      </c>
      <c r="I3408">
        <v>70.97</v>
      </c>
      <c r="J3408">
        <v>6</v>
      </c>
    </row>
    <row r="3409" spans="1:10" x14ac:dyDescent="0.35">
      <c r="A3409" t="s">
        <v>16734</v>
      </c>
      <c r="B3409">
        <v>60</v>
      </c>
      <c r="C3409">
        <v>237</v>
      </c>
      <c r="D3409">
        <v>1130</v>
      </c>
      <c r="E3409" t="s">
        <v>311</v>
      </c>
      <c r="F3409" t="s">
        <v>0</v>
      </c>
      <c r="G3409" t="s">
        <v>3171</v>
      </c>
      <c r="I3409" t="s">
        <v>311</v>
      </c>
      <c r="J3409">
        <v>9</v>
      </c>
    </row>
    <row r="3410" spans="1:10" x14ac:dyDescent="0.35">
      <c r="A3410" t="s">
        <v>16735</v>
      </c>
      <c r="B3410">
        <v>146</v>
      </c>
      <c r="C3410">
        <v>236</v>
      </c>
      <c r="D3410">
        <v>1133</v>
      </c>
      <c r="E3410" t="s">
        <v>311</v>
      </c>
      <c r="F3410" t="s">
        <v>0</v>
      </c>
      <c r="G3410" t="s">
        <v>3026</v>
      </c>
      <c r="I3410" t="s">
        <v>311</v>
      </c>
      <c r="J3410">
        <v>10</v>
      </c>
    </row>
    <row r="3411" spans="1:10" x14ac:dyDescent="0.35">
      <c r="A3411" t="s">
        <v>16736</v>
      </c>
      <c r="B3411">
        <v>77</v>
      </c>
      <c r="C3411">
        <v>236</v>
      </c>
      <c r="D3411">
        <v>1133</v>
      </c>
      <c r="E3411" t="s">
        <v>311</v>
      </c>
      <c r="F3411" t="s">
        <v>0</v>
      </c>
      <c r="G3411" t="s">
        <v>16737</v>
      </c>
      <c r="I3411" t="s">
        <v>311</v>
      </c>
      <c r="J3411">
        <v>26</v>
      </c>
    </row>
    <row r="3412" spans="1:10" x14ac:dyDescent="0.35">
      <c r="A3412" t="s">
        <v>16738</v>
      </c>
      <c r="B3412">
        <v>49</v>
      </c>
      <c r="C3412">
        <v>236</v>
      </c>
      <c r="D3412">
        <v>1133</v>
      </c>
      <c r="E3412" t="s">
        <v>311</v>
      </c>
      <c r="F3412" t="s">
        <v>0</v>
      </c>
      <c r="G3412" t="s">
        <v>2472</v>
      </c>
      <c r="I3412" t="s">
        <v>311</v>
      </c>
      <c r="J3412">
        <v>5</v>
      </c>
    </row>
    <row r="3413" spans="1:10" x14ac:dyDescent="0.35">
      <c r="A3413" t="s">
        <v>16739</v>
      </c>
      <c r="B3413">
        <v>167</v>
      </c>
      <c r="C3413">
        <v>236</v>
      </c>
      <c r="D3413">
        <v>1133</v>
      </c>
      <c r="E3413" t="s">
        <v>334</v>
      </c>
      <c r="F3413" t="s">
        <v>0</v>
      </c>
      <c r="G3413" t="s">
        <v>2053</v>
      </c>
      <c r="H3413">
        <v>0.85399999999999998</v>
      </c>
      <c r="I3413">
        <v>12.27</v>
      </c>
      <c r="J3413">
        <v>23</v>
      </c>
    </row>
    <row r="3414" spans="1:10" x14ac:dyDescent="0.35">
      <c r="A3414" t="s">
        <v>16740</v>
      </c>
      <c r="B3414">
        <v>62</v>
      </c>
      <c r="C3414">
        <v>235</v>
      </c>
      <c r="D3414">
        <v>1137</v>
      </c>
      <c r="E3414" t="s">
        <v>312</v>
      </c>
      <c r="F3414" t="s">
        <v>0</v>
      </c>
      <c r="G3414" t="s">
        <v>16741</v>
      </c>
      <c r="H3414">
        <v>2</v>
      </c>
      <c r="I3414">
        <v>28.38</v>
      </c>
      <c r="J3414">
        <v>21</v>
      </c>
    </row>
    <row r="3415" spans="1:10" x14ac:dyDescent="0.35">
      <c r="A3415" t="s">
        <v>16742</v>
      </c>
      <c r="B3415">
        <v>64</v>
      </c>
      <c r="C3415">
        <v>235</v>
      </c>
      <c r="D3415">
        <v>1137</v>
      </c>
      <c r="E3415" t="s">
        <v>312</v>
      </c>
      <c r="F3415" t="s">
        <v>0</v>
      </c>
      <c r="G3415" t="s">
        <v>4347</v>
      </c>
      <c r="H3415">
        <v>2.0739999999999998</v>
      </c>
      <c r="I3415">
        <v>32.450000000000003</v>
      </c>
      <c r="J3415">
        <v>5</v>
      </c>
    </row>
    <row r="3416" spans="1:10" x14ac:dyDescent="0.35">
      <c r="A3416" t="s">
        <v>16743</v>
      </c>
      <c r="B3416">
        <v>87</v>
      </c>
      <c r="C3416">
        <v>234</v>
      </c>
      <c r="D3416">
        <v>1139</v>
      </c>
      <c r="E3416" t="s">
        <v>334</v>
      </c>
      <c r="F3416" t="s">
        <v>0</v>
      </c>
      <c r="G3416" t="s">
        <v>4204</v>
      </c>
      <c r="H3416">
        <v>1.395</v>
      </c>
      <c r="I3416">
        <v>21.7</v>
      </c>
      <c r="J3416">
        <v>9</v>
      </c>
    </row>
    <row r="3417" spans="1:10" x14ac:dyDescent="0.35">
      <c r="A3417" t="s">
        <v>16744</v>
      </c>
      <c r="B3417">
        <v>276</v>
      </c>
      <c r="C3417">
        <v>234</v>
      </c>
      <c r="D3417">
        <v>1139</v>
      </c>
      <c r="E3417" t="s">
        <v>328</v>
      </c>
      <c r="F3417" t="s">
        <v>0</v>
      </c>
      <c r="G3417" t="s">
        <v>9936</v>
      </c>
      <c r="H3417">
        <v>0.92900000000000005</v>
      </c>
      <c r="I3417">
        <v>73.08</v>
      </c>
      <c r="J3417">
        <v>26</v>
      </c>
    </row>
    <row r="3418" spans="1:10" x14ac:dyDescent="0.35">
      <c r="A3418" t="s">
        <v>16745</v>
      </c>
      <c r="B3418">
        <v>174</v>
      </c>
      <c r="C3418">
        <v>233</v>
      </c>
      <c r="D3418">
        <v>1141</v>
      </c>
      <c r="E3418" t="s">
        <v>312</v>
      </c>
      <c r="F3418" t="s">
        <v>0</v>
      </c>
      <c r="G3418" t="s">
        <v>4090</v>
      </c>
      <c r="H3418">
        <v>1.649</v>
      </c>
      <c r="I3418">
        <v>38.18</v>
      </c>
      <c r="J3418">
        <v>26</v>
      </c>
    </row>
    <row r="3419" spans="1:10" x14ac:dyDescent="0.35">
      <c r="A3419" t="s">
        <v>16746</v>
      </c>
      <c r="B3419">
        <v>103</v>
      </c>
      <c r="C3419">
        <v>233</v>
      </c>
      <c r="D3419">
        <v>1141</v>
      </c>
      <c r="E3419" t="s">
        <v>311</v>
      </c>
      <c r="F3419" t="s">
        <v>0</v>
      </c>
      <c r="G3419" t="s">
        <v>4347</v>
      </c>
      <c r="I3419" t="s">
        <v>311</v>
      </c>
      <c r="J3419">
        <v>5</v>
      </c>
    </row>
    <row r="3420" spans="1:10" x14ac:dyDescent="0.35">
      <c r="A3420" t="s">
        <v>16747</v>
      </c>
      <c r="B3420">
        <v>70</v>
      </c>
      <c r="C3420">
        <v>233</v>
      </c>
      <c r="D3420">
        <v>1141</v>
      </c>
      <c r="E3420" t="s">
        <v>328</v>
      </c>
      <c r="F3420" t="s">
        <v>0</v>
      </c>
      <c r="G3420" t="s">
        <v>9482</v>
      </c>
      <c r="H3420">
        <v>1.591</v>
      </c>
      <c r="I3420">
        <v>69.64</v>
      </c>
      <c r="J3420">
        <v>9</v>
      </c>
    </row>
    <row r="3421" spans="1:10" x14ac:dyDescent="0.35">
      <c r="A3421" t="s">
        <v>16748</v>
      </c>
      <c r="B3421">
        <v>53</v>
      </c>
      <c r="C3421">
        <v>233</v>
      </c>
      <c r="D3421">
        <v>1141</v>
      </c>
      <c r="E3421" t="s">
        <v>311</v>
      </c>
      <c r="F3421" t="s">
        <v>0</v>
      </c>
      <c r="G3421" t="s">
        <v>2962</v>
      </c>
      <c r="I3421" t="s">
        <v>311</v>
      </c>
      <c r="J3421">
        <v>53</v>
      </c>
    </row>
    <row r="3422" spans="1:10" x14ac:dyDescent="0.35">
      <c r="A3422" t="s">
        <v>16749</v>
      </c>
      <c r="B3422">
        <v>70</v>
      </c>
      <c r="C3422">
        <v>233</v>
      </c>
      <c r="D3422">
        <v>1141</v>
      </c>
      <c r="E3422" t="s">
        <v>311</v>
      </c>
      <c r="F3422" t="s">
        <v>0</v>
      </c>
      <c r="G3422" t="s">
        <v>4155</v>
      </c>
      <c r="I3422" t="s">
        <v>311</v>
      </c>
      <c r="J3422">
        <v>15</v>
      </c>
    </row>
    <row r="3423" spans="1:10" x14ac:dyDescent="0.35">
      <c r="A3423" t="s">
        <v>16750</v>
      </c>
      <c r="B3423">
        <v>63</v>
      </c>
      <c r="C3423">
        <v>233</v>
      </c>
      <c r="D3423">
        <v>1141</v>
      </c>
      <c r="E3423" t="s">
        <v>312</v>
      </c>
      <c r="F3423" t="s">
        <v>0</v>
      </c>
      <c r="G3423" t="s">
        <v>16751</v>
      </c>
      <c r="H3423">
        <v>2.133</v>
      </c>
      <c r="I3423">
        <v>28.91</v>
      </c>
      <c r="J3423">
        <v>19</v>
      </c>
    </row>
    <row r="3424" spans="1:10" x14ac:dyDescent="0.35">
      <c r="A3424" t="s">
        <v>16752</v>
      </c>
      <c r="B3424">
        <v>64</v>
      </c>
      <c r="C3424">
        <v>232</v>
      </c>
      <c r="D3424">
        <v>1147</v>
      </c>
      <c r="E3424" t="s">
        <v>319</v>
      </c>
      <c r="F3424" t="s">
        <v>0</v>
      </c>
      <c r="G3424" t="s">
        <v>16753</v>
      </c>
      <c r="H3424">
        <v>2.4260000000000002</v>
      </c>
      <c r="I3424">
        <v>67.47</v>
      </c>
      <c r="J3424">
        <v>4</v>
      </c>
    </row>
    <row r="3425" spans="1:10" x14ac:dyDescent="0.35">
      <c r="A3425" t="s">
        <v>16754</v>
      </c>
      <c r="B3425">
        <v>164</v>
      </c>
      <c r="C3425">
        <v>232</v>
      </c>
      <c r="D3425">
        <v>1147</v>
      </c>
      <c r="E3425" t="s">
        <v>334</v>
      </c>
      <c r="F3425" t="s">
        <v>0</v>
      </c>
      <c r="G3425" t="s">
        <v>6532</v>
      </c>
      <c r="H3425">
        <v>0.84199999999999997</v>
      </c>
      <c r="I3425">
        <v>5.77</v>
      </c>
      <c r="J3425">
        <v>32</v>
      </c>
    </row>
    <row r="3426" spans="1:10" x14ac:dyDescent="0.35">
      <c r="A3426" t="s">
        <v>16755</v>
      </c>
      <c r="B3426">
        <v>134</v>
      </c>
      <c r="C3426">
        <v>232</v>
      </c>
      <c r="D3426">
        <v>1147</v>
      </c>
      <c r="E3426" t="s">
        <v>328</v>
      </c>
      <c r="F3426" t="s">
        <v>0</v>
      </c>
      <c r="G3426" t="s">
        <v>16058</v>
      </c>
      <c r="H3426">
        <v>1.167</v>
      </c>
      <c r="I3426">
        <v>54.65</v>
      </c>
      <c r="J3426">
        <v>44</v>
      </c>
    </row>
    <row r="3427" spans="1:10" x14ac:dyDescent="0.35">
      <c r="A3427" t="s">
        <v>16756</v>
      </c>
      <c r="B3427">
        <v>79</v>
      </c>
      <c r="C3427">
        <v>231</v>
      </c>
      <c r="D3427">
        <v>1150</v>
      </c>
      <c r="E3427" t="s">
        <v>311</v>
      </c>
      <c r="F3427" t="s">
        <v>0</v>
      </c>
      <c r="G3427" t="s">
        <v>1940</v>
      </c>
      <c r="I3427" t="s">
        <v>311</v>
      </c>
      <c r="J3427">
        <v>79</v>
      </c>
    </row>
    <row r="3428" spans="1:10" x14ac:dyDescent="0.35">
      <c r="A3428" t="s">
        <v>16757</v>
      </c>
      <c r="B3428">
        <v>80</v>
      </c>
      <c r="C3428">
        <v>231</v>
      </c>
      <c r="D3428">
        <v>1150</v>
      </c>
      <c r="E3428" t="s">
        <v>328</v>
      </c>
      <c r="F3428" t="s">
        <v>0</v>
      </c>
      <c r="G3428" t="s">
        <v>3026</v>
      </c>
      <c r="H3428">
        <v>2.5430000000000001</v>
      </c>
      <c r="I3428">
        <v>53</v>
      </c>
      <c r="J3428">
        <v>26</v>
      </c>
    </row>
    <row r="3429" spans="1:10" x14ac:dyDescent="0.35">
      <c r="A3429" t="s">
        <v>16758</v>
      </c>
      <c r="B3429">
        <v>60</v>
      </c>
      <c r="C3429">
        <v>231</v>
      </c>
      <c r="D3429">
        <v>1150</v>
      </c>
      <c r="E3429" t="s">
        <v>311</v>
      </c>
      <c r="F3429" t="s">
        <v>0</v>
      </c>
      <c r="G3429" t="s">
        <v>1693</v>
      </c>
      <c r="I3429" t="s">
        <v>311</v>
      </c>
      <c r="J3429">
        <v>59</v>
      </c>
    </row>
    <row r="3430" spans="1:10" x14ac:dyDescent="0.35">
      <c r="A3430" t="s">
        <v>16759</v>
      </c>
      <c r="B3430">
        <v>68</v>
      </c>
      <c r="C3430">
        <v>231</v>
      </c>
      <c r="D3430">
        <v>1150</v>
      </c>
      <c r="E3430" t="s">
        <v>312</v>
      </c>
      <c r="F3430" t="s">
        <v>0</v>
      </c>
      <c r="G3430" t="s">
        <v>2053</v>
      </c>
      <c r="H3430">
        <v>1.8089999999999999</v>
      </c>
      <c r="I3430">
        <v>41.56</v>
      </c>
      <c r="J3430">
        <v>68</v>
      </c>
    </row>
    <row r="3431" spans="1:10" x14ac:dyDescent="0.35">
      <c r="A3431" t="s">
        <v>16760</v>
      </c>
      <c r="B3431">
        <v>65</v>
      </c>
      <c r="C3431">
        <v>230</v>
      </c>
      <c r="D3431">
        <v>1154</v>
      </c>
      <c r="E3431" t="s">
        <v>311</v>
      </c>
      <c r="F3431" t="s">
        <v>0</v>
      </c>
      <c r="G3431" t="s">
        <v>3038</v>
      </c>
      <c r="I3431" t="s">
        <v>311</v>
      </c>
      <c r="J3431">
        <v>5</v>
      </c>
    </row>
    <row r="3432" spans="1:10" x14ac:dyDescent="0.35">
      <c r="A3432" t="s">
        <v>16761</v>
      </c>
      <c r="B3432">
        <v>39</v>
      </c>
      <c r="C3432">
        <v>230</v>
      </c>
      <c r="D3432">
        <v>1154</v>
      </c>
      <c r="E3432" t="s">
        <v>311</v>
      </c>
      <c r="F3432" t="s">
        <v>0</v>
      </c>
      <c r="G3432" t="s">
        <v>3375</v>
      </c>
      <c r="I3432" t="s">
        <v>311</v>
      </c>
      <c r="J3432">
        <v>15</v>
      </c>
    </row>
    <row r="3433" spans="1:10" x14ac:dyDescent="0.35">
      <c r="A3433" t="s">
        <v>16762</v>
      </c>
      <c r="B3433">
        <v>69</v>
      </c>
      <c r="C3433">
        <v>230</v>
      </c>
      <c r="D3433">
        <v>1154</v>
      </c>
      <c r="E3433" t="s">
        <v>312</v>
      </c>
      <c r="F3433" t="s">
        <v>0</v>
      </c>
      <c r="G3433" t="s">
        <v>14029</v>
      </c>
      <c r="H3433">
        <v>1.585</v>
      </c>
      <c r="I3433">
        <v>22.49</v>
      </c>
      <c r="J3433">
        <v>22</v>
      </c>
    </row>
    <row r="3434" spans="1:10" x14ac:dyDescent="0.35">
      <c r="A3434" t="s">
        <v>16763</v>
      </c>
      <c r="B3434">
        <v>78</v>
      </c>
      <c r="C3434">
        <v>229</v>
      </c>
      <c r="D3434">
        <v>1157</v>
      </c>
      <c r="E3434" t="s">
        <v>334</v>
      </c>
      <c r="F3434" t="s">
        <v>0</v>
      </c>
      <c r="G3434" t="s">
        <v>7676</v>
      </c>
      <c r="H3434">
        <v>1.2529999999999999</v>
      </c>
      <c r="I3434">
        <v>17.05</v>
      </c>
      <c r="J3434">
        <v>2</v>
      </c>
    </row>
    <row r="3435" spans="1:10" x14ac:dyDescent="0.35">
      <c r="A3435" t="s">
        <v>16764</v>
      </c>
      <c r="B3435">
        <v>111</v>
      </c>
      <c r="C3435">
        <v>228</v>
      </c>
      <c r="D3435">
        <v>1158</v>
      </c>
      <c r="E3435" t="s">
        <v>311</v>
      </c>
      <c r="F3435" t="s">
        <v>0</v>
      </c>
      <c r="G3435" t="s">
        <v>8272</v>
      </c>
      <c r="I3435" t="s">
        <v>311</v>
      </c>
      <c r="J3435">
        <v>28</v>
      </c>
    </row>
    <row r="3436" spans="1:10" x14ac:dyDescent="0.35">
      <c r="A3436" t="s">
        <v>16765</v>
      </c>
      <c r="B3436">
        <v>96</v>
      </c>
      <c r="C3436">
        <v>227</v>
      </c>
      <c r="D3436">
        <v>1159</v>
      </c>
      <c r="E3436" t="s">
        <v>312</v>
      </c>
      <c r="F3436" t="s">
        <v>0</v>
      </c>
      <c r="G3436" t="s">
        <v>8186</v>
      </c>
      <c r="H3436">
        <v>1.226</v>
      </c>
      <c r="I3436">
        <v>25.52</v>
      </c>
      <c r="J3436">
        <v>17</v>
      </c>
    </row>
    <row r="3437" spans="1:10" x14ac:dyDescent="0.35">
      <c r="A3437" t="s">
        <v>16766</v>
      </c>
      <c r="B3437">
        <v>85</v>
      </c>
      <c r="C3437">
        <v>226</v>
      </c>
      <c r="D3437">
        <v>1160</v>
      </c>
      <c r="E3437" t="s">
        <v>334</v>
      </c>
      <c r="F3437" t="s">
        <v>0</v>
      </c>
      <c r="G3437" t="s">
        <v>1967</v>
      </c>
      <c r="H3437">
        <v>1.8160000000000001</v>
      </c>
      <c r="I3437">
        <v>17.82</v>
      </c>
      <c r="J3437">
        <v>23</v>
      </c>
    </row>
    <row r="3438" spans="1:10" x14ac:dyDescent="0.35">
      <c r="A3438" t="s">
        <v>16767</v>
      </c>
      <c r="B3438">
        <v>56</v>
      </c>
      <c r="C3438">
        <v>225</v>
      </c>
      <c r="D3438">
        <v>1161</v>
      </c>
      <c r="E3438" t="s">
        <v>334</v>
      </c>
      <c r="F3438" t="s">
        <v>0</v>
      </c>
      <c r="G3438" t="s">
        <v>1693</v>
      </c>
      <c r="H3438">
        <v>2.14</v>
      </c>
      <c r="I3438">
        <v>21.68</v>
      </c>
      <c r="J3438">
        <v>2</v>
      </c>
    </row>
    <row r="3439" spans="1:10" x14ac:dyDescent="0.35">
      <c r="A3439" t="s">
        <v>16768</v>
      </c>
      <c r="B3439">
        <v>84</v>
      </c>
      <c r="C3439">
        <v>225</v>
      </c>
      <c r="D3439">
        <v>1161</v>
      </c>
      <c r="E3439" t="s">
        <v>311</v>
      </c>
      <c r="F3439" t="s">
        <v>0</v>
      </c>
      <c r="G3439" t="s">
        <v>7281</v>
      </c>
      <c r="I3439" t="s">
        <v>311</v>
      </c>
      <c r="J3439">
        <v>10</v>
      </c>
    </row>
    <row r="3440" spans="1:10" x14ac:dyDescent="0.35">
      <c r="A3440" t="s">
        <v>16769</v>
      </c>
      <c r="B3440">
        <v>66</v>
      </c>
      <c r="C3440">
        <v>225</v>
      </c>
      <c r="D3440">
        <v>1161</v>
      </c>
      <c r="E3440" t="s">
        <v>311</v>
      </c>
      <c r="F3440" t="s">
        <v>0</v>
      </c>
      <c r="G3440" t="s">
        <v>4022</v>
      </c>
      <c r="I3440" t="s">
        <v>311</v>
      </c>
      <c r="J3440">
        <v>24</v>
      </c>
    </row>
    <row r="3441" spans="1:10" x14ac:dyDescent="0.35">
      <c r="A3441" t="s">
        <v>16770</v>
      </c>
      <c r="B3441">
        <v>70</v>
      </c>
      <c r="C3441">
        <v>225</v>
      </c>
      <c r="D3441">
        <v>1161</v>
      </c>
      <c r="E3441" t="s">
        <v>334</v>
      </c>
      <c r="F3441" t="s">
        <v>0</v>
      </c>
      <c r="G3441" t="s">
        <v>16771</v>
      </c>
      <c r="H3441">
        <v>1.6519999999999999</v>
      </c>
      <c r="I3441">
        <v>12.71</v>
      </c>
      <c r="J3441">
        <v>20</v>
      </c>
    </row>
    <row r="3442" spans="1:10" x14ac:dyDescent="0.35">
      <c r="A3442" t="s">
        <v>16772</v>
      </c>
      <c r="B3442">
        <v>189</v>
      </c>
      <c r="C3442">
        <v>223</v>
      </c>
      <c r="D3442">
        <v>1165</v>
      </c>
      <c r="E3442" t="s">
        <v>334</v>
      </c>
      <c r="F3442" t="s">
        <v>0</v>
      </c>
      <c r="G3442" t="s">
        <v>2590</v>
      </c>
      <c r="H3442">
        <v>0.62</v>
      </c>
      <c r="I3442">
        <v>13.33</v>
      </c>
      <c r="J3442">
        <v>187</v>
      </c>
    </row>
    <row r="3443" spans="1:10" x14ac:dyDescent="0.35">
      <c r="A3443" t="s">
        <v>16773</v>
      </c>
      <c r="B3443">
        <v>111</v>
      </c>
      <c r="C3443">
        <v>223</v>
      </c>
      <c r="D3443">
        <v>1165</v>
      </c>
      <c r="E3443" t="s">
        <v>334</v>
      </c>
      <c r="F3443" t="s">
        <v>0</v>
      </c>
      <c r="G3443" t="s">
        <v>3026</v>
      </c>
      <c r="H3443">
        <v>1.069</v>
      </c>
      <c r="I3443">
        <v>9.5500000000000007</v>
      </c>
      <c r="J3443">
        <v>37</v>
      </c>
    </row>
    <row r="3444" spans="1:10" x14ac:dyDescent="0.35">
      <c r="A3444" t="s">
        <v>16774</v>
      </c>
      <c r="B3444">
        <v>136</v>
      </c>
      <c r="C3444">
        <v>221</v>
      </c>
      <c r="D3444">
        <v>1167</v>
      </c>
      <c r="E3444" t="s">
        <v>311</v>
      </c>
      <c r="F3444" t="s">
        <v>0</v>
      </c>
      <c r="G3444" t="s">
        <v>2959</v>
      </c>
      <c r="I3444" t="s">
        <v>311</v>
      </c>
      <c r="J3444">
        <v>33</v>
      </c>
    </row>
    <row r="3445" spans="1:10" x14ac:dyDescent="0.35">
      <c r="A3445" t="s">
        <v>16775</v>
      </c>
      <c r="B3445">
        <v>85</v>
      </c>
      <c r="C3445">
        <v>221</v>
      </c>
      <c r="D3445">
        <v>1167</v>
      </c>
      <c r="E3445" t="s">
        <v>311</v>
      </c>
      <c r="F3445" t="s">
        <v>0</v>
      </c>
      <c r="G3445" t="s">
        <v>3026</v>
      </c>
      <c r="I3445" t="s">
        <v>311</v>
      </c>
      <c r="J3445">
        <v>12</v>
      </c>
    </row>
    <row r="3446" spans="1:10" x14ac:dyDescent="0.35">
      <c r="A3446" t="s">
        <v>16776</v>
      </c>
      <c r="B3446">
        <v>104</v>
      </c>
      <c r="C3446">
        <v>221</v>
      </c>
      <c r="D3446">
        <v>1167</v>
      </c>
      <c r="E3446" t="s">
        <v>319</v>
      </c>
      <c r="F3446" t="s">
        <v>0</v>
      </c>
      <c r="G3446" t="s">
        <v>16777</v>
      </c>
      <c r="H3446">
        <v>2.0590000000000002</v>
      </c>
      <c r="I3446">
        <v>66.92</v>
      </c>
      <c r="J3446">
        <v>46</v>
      </c>
    </row>
    <row r="3447" spans="1:10" x14ac:dyDescent="0.35">
      <c r="A3447" t="s">
        <v>16778</v>
      </c>
      <c r="B3447">
        <v>63</v>
      </c>
      <c r="C3447">
        <v>221</v>
      </c>
      <c r="D3447">
        <v>1167</v>
      </c>
      <c r="E3447" t="s">
        <v>311</v>
      </c>
      <c r="F3447" t="s">
        <v>0</v>
      </c>
      <c r="G3447" t="s">
        <v>2131</v>
      </c>
      <c r="I3447" t="s">
        <v>311</v>
      </c>
      <c r="J3447">
        <v>33</v>
      </c>
    </row>
    <row r="3448" spans="1:10" x14ac:dyDescent="0.35">
      <c r="A3448" t="s">
        <v>16779</v>
      </c>
      <c r="B3448">
        <v>95</v>
      </c>
      <c r="C3448">
        <v>220</v>
      </c>
      <c r="D3448">
        <v>1171</v>
      </c>
      <c r="E3448" t="s">
        <v>311</v>
      </c>
      <c r="F3448" t="s">
        <v>0</v>
      </c>
      <c r="G3448" t="s">
        <v>16183</v>
      </c>
      <c r="I3448" t="s">
        <v>311</v>
      </c>
      <c r="J3448">
        <v>20</v>
      </c>
    </row>
    <row r="3449" spans="1:10" x14ac:dyDescent="0.35">
      <c r="A3449" t="s">
        <v>16780</v>
      </c>
      <c r="B3449">
        <v>52</v>
      </c>
      <c r="C3449">
        <v>220</v>
      </c>
      <c r="D3449">
        <v>1171</v>
      </c>
      <c r="E3449" t="s">
        <v>311</v>
      </c>
      <c r="F3449" t="s">
        <v>0</v>
      </c>
      <c r="G3449" t="s">
        <v>3026</v>
      </c>
      <c r="I3449" t="s">
        <v>311</v>
      </c>
      <c r="J3449">
        <v>16</v>
      </c>
    </row>
    <row r="3450" spans="1:10" x14ac:dyDescent="0.35">
      <c r="A3450" t="s">
        <v>16781</v>
      </c>
      <c r="B3450">
        <v>78</v>
      </c>
      <c r="C3450">
        <v>220</v>
      </c>
      <c r="D3450">
        <v>1171</v>
      </c>
      <c r="E3450" t="s">
        <v>311</v>
      </c>
      <c r="F3450" t="s">
        <v>0</v>
      </c>
      <c r="G3450" t="s">
        <v>2760</v>
      </c>
      <c r="I3450" t="s">
        <v>311</v>
      </c>
      <c r="J3450">
        <v>19</v>
      </c>
    </row>
    <row r="3451" spans="1:10" x14ac:dyDescent="0.35">
      <c r="A3451" t="s">
        <v>16782</v>
      </c>
      <c r="B3451">
        <v>78</v>
      </c>
      <c r="C3451">
        <v>219</v>
      </c>
      <c r="D3451">
        <v>1174</v>
      </c>
      <c r="E3451" t="s">
        <v>334</v>
      </c>
      <c r="F3451" t="s">
        <v>0</v>
      </c>
      <c r="G3451" t="s">
        <v>2811</v>
      </c>
      <c r="H3451">
        <v>2.056</v>
      </c>
      <c r="I3451">
        <v>23.24</v>
      </c>
      <c r="J3451">
        <v>17</v>
      </c>
    </row>
    <row r="3452" spans="1:10" x14ac:dyDescent="0.35">
      <c r="A3452" t="s">
        <v>16783</v>
      </c>
      <c r="B3452">
        <v>102</v>
      </c>
      <c r="C3452">
        <v>218</v>
      </c>
      <c r="D3452">
        <v>1175</v>
      </c>
      <c r="E3452" t="s">
        <v>312</v>
      </c>
      <c r="F3452" t="s">
        <v>0</v>
      </c>
      <c r="G3452" t="s">
        <v>7781</v>
      </c>
      <c r="H3452">
        <v>1.4810000000000001</v>
      </c>
      <c r="I3452">
        <v>30.77</v>
      </c>
      <c r="J3452">
        <v>27</v>
      </c>
    </row>
    <row r="3453" spans="1:10" x14ac:dyDescent="0.35">
      <c r="A3453" t="s">
        <v>16784</v>
      </c>
      <c r="B3453">
        <v>70</v>
      </c>
      <c r="C3453">
        <v>218</v>
      </c>
      <c r="D3453">
        <v>1175</v>
      </c>
      <c r="E3453" t="s">
        <v>312</v>
      </c>
      <c r="F3453" t="s">
        <v>0</v>
      </c>
      <c r="G3453" t="s">
        <v>2124</v>
      </c>
      <c r="H3453">
        <v>1.966</v>
      </c>
      <c r="I3453">
        <v>23.36</v>
      </c>
      <c r="J3453">
        <v>13</v>
      </c>
    </row>
    <row r="3454" spans="1:10" x14ac:dyDescent="0.35">
      <c r="A3454" t="s">
        <v>16785</v>
      </c>
      <c r="B3454">
        <v>93</v>
      </c>
      <c r="C3454">
        <v>217</v>
      </c>
      <c r="D3454">
        <v>1177</v>
      </c>
      <c r="E3454" t="s">
        <v>334</v>
      </c>
      <c r="F3454" t="s">
        <v>0</v>
      </c>
      <c r="G3454" t="s">
        <v>6894</v>
      </c>
      <c r="H3454">
        <v>1.159</v>
      </c>
      <c r="I3454">
        <v>13.03</v>
      </c>
      <c r="J3454">
        <v>3</v>
      </c>
    </row>
    <row r="3455" spans="1:10" x14ac:dyDescent="0.35">
      <c r="A3455" t="s">
        <v>16786</v>
      </c>
      <c r="B3455">
        <v>115</v>
      </c>
      <c r="C3455">
        <v>217</v>
      </c>
      <c r="D3455">
        <v>1177</v>
      </c>
      <c r="E3455" t="s">
        <v>311</v>
      </c>
      <c r="F3455" t="s">
        <v>0</v>
      </c>
      <c r="G3455" t="s">
        <v>3026</v>
      </c>
      <c r="I3455" t="s">
        <v>311</v>
      </c>
      <c r="J3455">
        <v>41</v>
      </c>
    </row>
    <row r="3456" spans="1:10" x14ac:dyDescent="0.35">
      <c r="A3456" t="s">
        <v>16787</v>
      </c>
      <c r="B3456">
        <v>51</v>
      </c>
      <c r="C3456">
        <v>216</v>
      </c>
      <c r="D3456">
        <v>1179</v>
      </c>
      <c r="E3456" t="s">
        <v>328</v>
      </c>
      <c r="F3456" t="s">
        <v>0</v>
      </c>
      <c r="G3456" t="s">
        <v>2448</v>
      </c>
      <c r="H3456">
        <v>2.4</v>
      </c>
      <c r="I3456">
        <v>51.63</v>
      </c>
      <c r="J3456">
        <v>20</v>
      </c>
    </row>
    <row r="3457" spans="1:10" x14ac:dyDescent="0.35">
      <c r="A3457" t="s">
        <v>16788</v>
      </c>
      <c r="B3457">
        <v>84</v>
      </c>
      <c r="C3457">
        <v>216</v>
      </c>
      <c r="D3457">
        <v>1179</v>
      </c>
      <c r="E3457" t="s">
        <v>311</v>
      </c>
      <c r="F3457" t="s">
        <v>0</v>
      </c>
      <c r="G3457" t="s">
        <v>14575</v>
      </c>
      <c r="I3457" t="s">
        <v>311</v>
      </c>
      <c r="J3457">
        <v>23</v>
      </c>
    </row>
    <row r="3458" spans="1:10" x14ac:dyDescent="0.35">
      <c r="A3458" t="s">
        <v>16789</v>
      </c>
      <c r="B3458">
        <v>44</v>
      </c>
      <c r="C3458">
        <v>215</v>
      </c>
      <c r="D3458">
        <v>1181</v>
      </c>
      <c r="E3458" t="s">
        <v>311</v>
      </c>
      <c r="F3458" t="s">
        <v>0</v>
      </c>
      <c r="G3458" t="s">
        <v>2739</v>
      </c>
      <c r="I3458" t="s">
        <v>311</v>
      </c>
      <c r="J3458">
        <v>12</v>
      </c>
    </row>
    <row r="3459" spans="1:10" x14ac:dyDescent="0.35">
      <c r="A3459" t="s">
        <v>16790</v>
      </c>
      <c r="B3459">
        <v>27</v>
      </c>
      <c r="C3459">
        <v>215</v>
      </c>
      <c r="D3459">
        <v>1181</v>
      </c>
      <c r="E3459" t="s">
        <v>319</v>
      </c>
      <c r="F3459" t="s">
        <v>0</v>
      </c>
      <c r="G3459" t="s">
        <v>1825</v>
      </c>
      <c r="H3459">
        <v>5.476</v>
      </c>
      <c r="I3459">
        <v>92.39</v>
      </c>
      <c r="J3459">
        <v>6</v>
      </c>
    </row>
    <row r="3460" spans="1:10" x14ac:dyDescent="0.35">
      <c r="A3460" t="s">
        <v>16791</v>
      </c>
      <c r="B3460">
        <v>70</v>
      </c>
      <c r="C3460">
        <v>215</v>
      </c>
      <c r="D3460">
        <v>1181</v>
      </c>
      <c r="E3460" t="s">
        <v>311</v>
      </c>
      <c r="F3460" t="s">
        <v>0</v>
      </c>
      <c r="G3460" t="s">
        <v>3819</v>
      </c>
      <c r="I3460" t="s">
        <v>311</v>
      </c>
      <c r="J3460">
        <v>16</v>
      </c>
    </row>
    <row r="3461" spans="1:10" x14ac:dyDescent="0.35">
      <c r="A3461" t="s">
        <v>16792</v>
      </c>
      <c r="B3461">
        <v>68</v>
      </c>
      <c r="C3461">
        <v>215</v>
      </c>
      <c r="D3461">
        <v>1181</v>
      </c>
      <c r="E3461" t="s">
        <v>311</v>
      </c>
      <c r="F3461" t="s">
        <v>0</v>
      </c>
      <c r="G3461" t="s">
        <v>7560</v>
      </c>
      <c r="I3461" t="s">
        <v>311</v>
      </c>
      <c r="J3461">
        <v>13</v>
      </c>
    </row>
    <row r="3462" spans="1:10" x14ac:dyDescent="0.35">
      <c r="A3462" t="s">
        <v>16793</v>
      </c>
      <c r="B3462">
        <v>195</v>
      </c>
      <c r="C3462">
        <v>215</v>
      </c>
      <c r="D3462">
        <v>1181</v>
      </c>
      <c r="E3462" t="s">
        <v>312</v>
      </c>
      <c r="F3462" t="s">
        <v>0</v>
      </c>
      <c r="G3462" t="s">
        <v>9482</v>
      </c>
      <c r="H3462">
        <v>0.86399999999999999</v>
      </c>
      <c r="I3462">
        <v>35.119999999999997</v>
      </c>
      <c r="J3462">
        <v>32</v>
      </c>
    </row>
    <row r="3463" spans="1:10" x14ac:dyDescent="0.35">
      <c r="A3463" t="s">
        <v>16794</v>
      </c>
      <c r="B3463">
        <v>70</v>
      </c>
      <c r="C3463">
        <v>215</v>
      </c>
      <c r="D3463">
        <v>1181</v>
      </c>
      <c r="E3463" t="s">
        <v>328</v>
      </c>
      <c r="F3463" t="s">
        <v>0</v>
      </c>
      <c r="G3463" t="s">
        <v>3042</v>
      </c>
      <c r="H3463">
        <v>4.1079999999999997</v>
      </c>
      <c r="I3463">
        <v>59.7</v>
      </c>
      <c r="J3463">
        <v>22</v>
      </c>
    </row>
    <row r="3464" spans="1:10" x14ac:dyDescent="0.35">
      <c r="A3464" t="s">
        <v>16795</v>
      </c>
      <c r="B3464">
        <v>86</v>
      </c>
      <c r="C3464">
        <v>215</v>
      </c>
      <c r="D3464">
        <v>1181</v>
      </c>
      <c r="E3464" t="s">
        <v>311</v>
      </c>
      <c r="F3464" t="s">
        <v>0</v>
      </c>
      <c r="G3464" t="s">
        <v>3026</v>
      </c>
      <c r="I3464" t="s">
        <v>311</v>
      </c>
      <c r="J3464">
        <v>42</v>
      </c>
    </row>
    <row r="3465" spans="1:10" x14ac:dyDescent="0.35">
      <c r="A3465" t="s">
        <v>16796</v>
      </c>
      <c r="B3465">
        <v>46</v>
      </c>
      <c r="C3465">
        <v>214</v>
      </c>
      <c r="D3465">
        <v>1188</v>
      </c>
      <c r="E3465" t="s">
        <v>312</v>
      </c>
      <c r="F3465" t="s">
        <v>0</v>
      </c>
      <c r="G3465" t="s">
        <v>2167</v>
      </c>
      <c r="H3465">
        <v>2.3570000000000002</v>
      </c>
      <c r="I3465">
        <v>45.26</v>
      </c>
      <c r="J3465">
        <v>46</v>
      </c>
    </row>
    <row r="3466" spans="1:10" x14ac:dyDescent="0.35">
      <c r="A3466" t="s">
        <v>16797</v>
      </c>
      <c r="B3466">
        <v>40</v>
      </c>
      <c r="C3466">
        <v>214</v>
      </c>
      <c r="D3466">
        <v>1188</v>
      </c>
      <c r="E3466" t="s">
        <v>311</v>
      </c>
      <c r="F3466" t="s">
        <v>0</v>
      </c>
      <c r="G3466" t="s">
        <v>3926</v>
      </c>
      <c r="I3466" t="s">
        <v>311</v>
      </c>
      <c r="J3466">
        <v>2</v>
      </c>
    </row>
    <row r="3467" spans="1:10" x14ac:dyDescent="0.35">
      <c r="A3467" t="s">
        <v>16798</v>
      </c>
      <c r="B3467">
        <v>46</v>
      </c>
      <c r="C3467">
        <v>214</v>
      </c>
      <c r="D3467">
        <v>1188</v>
      </c>
      <c r="E3467" t="s">
        <v>311</v>
      </c>
      <c r="F3467" t="s">
        <v>0</v>
      </c>
      <c r="G3467" t="s">
        <v>3513</v>
      </c>
      <c r="I3467" t="s">
        <v>311</v>
      </c>
      <c r="J3467">
        <v>4</v>
      </c>
    </row>
    <row r="3468" spans="1:10" x14ac:dyDescent="0.35">
      <c r="A3468" t="s">
        <v>16799</v>
      </c>
      <c r="B3468">
        <v>190</v>
      </c>
      <c r="C3468">
        <v>214</v>
      </c>
      <c r="D3468">
        <v>1188</v>
      </c>
      <c r="E3468" t="s">
        <v>328</v>
      </c>
      <c r="F3468" t="s">
        <v>0</v>
      </c>
      <c r="G3468" t="s">
        <v>16339</v>
      </c>
      <c r="H3468">
        <v>1.208</v>
      </c>
      <c r="I3468">
        <v>35.299999999999997</v>
      </c>
      <c r="J3468">
        <v>34</v>
      </c>
    </row>
    <row r="3469" spans="1:10" x14ac:dyDescent="0.35">
      <c r="A3469" t="s">
        <v>16800</v>
      </c>
      <c r="B3469">
        <v>140</v>
      </c>
      <c r="C3469">
        <v>214</v>
      </c>
      <c r="D3469">
        <v>1188</v>
      </c>
      <c r="E3469" t="s">
        <v>319</v>
      </c>
      <c r="F3469" t="s">
        <v>0</v>
      </c>
      <c r="G3469" t="s">
        <v>16801</v>
      </c>
      <c r="H3469">
        <v>2.1389999999999998</v>
      </c>
      <c r="I3469">
        <v>60.26</v>
      </c>
      <c r="J3469">
        <v>29</v>
      </c>
    </row>
    <row r="3470" spans="1:10" x14ac:dyDescent="0.35">
      <c r="A3470" t="s">
        <v>16802</v>
      </c>
      <c r="B3470">
        <v>38</v>
      </c>
      <c r="C3470">
        <v>213</v>
      </c>
      <c r="D3470">
        <v>1193</v>
      </c>
      <c r="E3470" t="s">
        <v>311</v>
      </c>
      <c r="F3470" t="s">
        <v>0</v>
      </c>
      <c r="G3470" t="s">
        <v>1876</v>
      </c>
      <c r="I3470" t="s">
        <v>311</v>
      </c>
      <c r="J3470">
        <v>37</v>
      </c>
    </row>
    <row r="3471" spans="1:10" x14ac:dyDescent="0.35">
      <c r="A3471" t="s">
        <v>16803</v>
      </c>
      <c r="B3471">
        <v>153</v>
      </c>
      <c r="C3471">
        <v>212</v>
      </c>
      <c r="D3471">
        <v>1194</v>
      </c>
      <c r="E3471" t="s">
        <v>311</v>
      </c>
      <c r="F3471" t="s">
        <v>0</v>
      </c>
      <c r="G3471" t="s">
        <v>3704</v>
      </c>
      <c r="I3471" t="s">
        <v>311</v>
      </c>
      <c r="J3471">
        <v>51</v>
      </c>
    </row>
    <row r="3472" spans="1:10" x14ac:dyDescent="0.35">
      <c r="A3472" t="s">
        <v>16804</v>
      </c>
      <c r="B3472">
        <v>27</v>
      </c>
      <c r="C3472">
        <v>212</v>
      </c>
      <c r="D3472">
        <v>1194</v>
      </c>
      <c r="E3472" t="s">
        <v>311</v>
      </c>
      <c r="F3472" t="s">
        <v>0</v>
      </c>
      <c r="G3472" t="s">
        <v>1900</v>
      </c>
      <c r="I3472" t="s">
        <v>311</v>
      </c>
      <c r="J3472">
        <v>27</v>
      </c>
    </row>
    <row r="3473" spans="1:10" x14ac:dyDescent="0.35">
      <c r="A3473" t="s">
        <v>16805</v>
      </c>
      <c r="B3473">
        <v>79</v>
      </c>
      <c r="C3473">
        <v>211</v>
      </c>
      <c r="D3473">
        <v>1196</v>
      </c>
      <c r="E3473" t="s">
        <v>334</v>
      </c>
      <c r="F3473" t="s">
        <v>0</v>
      </c>
      <c r="G3473" t="s">
        <v>3026</v>
      </c>
      <c r="H3473">
        <v>1.5760000000000001</v>
      </c>
      <c r="I3473">
        <v>20.79</v>
      </c>
      <c r="J3473">
        <v>34</v>
      </c>
    </row>
    <row r="3474" spans="1:10" x14ac:dyDescent="0.35">
      <c r="A3474" t="s">
        <v>16806</v>
      </c>
      <c r="B3474">
        <v>208</v>
      </c>
      <c r="C3474">
        <v>211</v>
      </c>
      <c r="D3474">
        <v>1196</v>
      </c>
      <c r="E3474" t="s">
        <v>312</v>
      </c>
      <c r="F3474" t="s">
        <v>0</v>
      </c>
      <c r="G3474" t="s">
        <v>16807</v>
      </c>
      <c r="H3474">
        <v>0.629</v>
      </c>
      <c r="I3474">
        <v>39.06</v>
      </c>
      <c r="J3474">
        <v>46</v>
      </c>
    </row>
    <row r="3475" spans="1:10" x14ac:dyDescent="0.35">
      <c r="A3475" t="s">
        <v>16808</v>
      </c>
      <c r="B3475">
        <v>125</v>
      </c>
      <c r="C3475">
        <v>211</v>
      </c>
      <c r="D3475">
        <v>1196</v>
      </c>
      <c r="E3475" t="s">
        <v>334</v>
      </c>
      <c r="F3475" t="s">
        <v>0</v>
      </c>
      <c r="G3475" t="s">
        <v>7560</v>
      </c>
      <c r="H3475">
        <v>1.179</v>
      </c>
      <c r="I3475">
        <v>5.81</v>
      </c>
      <c r="J3475">
        <v>31</v>
      </c>
    </row>
    <row r="3476" spans="1:10" x14ac:dyDescent="0.35">
      <c r="A3476" t="s">
        <v>16809</v>
      </c>
      <c r="B3476">
        <v>108</v>
      </c>
      <c r="C3476">
        <v>211</v>
      </c>
      <c r="D3476">
        <v>1196</v>
      </c>
      <c r="E3476" t="s">
        <v>312</v>
      </c>
      <c r="F3476" t="s">
        <v>0</v>
      </c>
      <c r="G3476" t="s">
        <v>9482</v>
      </c>
      <c r="H3476">
        <v>0.99</v>
      </c>
      <c r="I3476">
        <v>39.880000000000003</v>
      </c>
      <c r="J3476">
        <v>20</v>
      </c>
    </row>
    <row r="3477" spans="1:10" x14ac:dyDescent="0.35">
      <c r="A3477" t="s">
        <v>16810</v>
      </c>
      <c r="B3477">
        <v>44</v>
      </c>
      <c r="C3477">
        <v>211</v>
      </c>
      <c r="D3477">
        <v>1196</v>
      </c>
      <c r="E3477" t="s">
        <v>328</v>
      </c>
      <c r="F3477" t="s">
        <v>0</v>
      </c>
      <c r="G3477" t="s">
        <v>6495</v>
      </c>
      <c r="H3477">
        <v>3.1179999999999999</v>
      </c>
      <c r="I3477">
        <v>51.81</v>
      </c>
      <c r="J3477">
        <v>44</v>
      </c>
    </row>
    <row r="3478" spans="1:10" x14ac:dyDescent="0.35">
      <c r="A3478" t="s">
        <v>16811</v>
      </c>
      <c r="B3478">
        <v>60</v>
      </c>
      <c r="C3478">
        <v>210</v>
      </c>
      <c r="D3478">
        <v>1201</v>
      </c>
      <c r="E3478" t="s">
        <v>334</v>
      </c>
      <c r="F3478" t="s">
        <v>0</v>
      </c>
      <c r="G3478" t="s">
        <v>2302</v>
      </c>
      <c r="H3478">
        <v>1.518</v>
      </c>
      <c r="I3478">
        <v>11.54</v>
      </c>
      <c r="J3478">
        <v>8</v>
      </c>
    </row>
    <row r="3479" spans="1:10" x14ac:dyDescent="0.35">
      <c r="A3479" t="s">
        <v>16812</v>
      </c>
      <c r="B3479">
        <v>59</v>
      </c>
      <c r="C3479">
        <v>209</v>
      </c>
      <c r="D3479">
        <v>1202</v>
      </c>
      <c r="E3479" t="s">
        <v>328</v>
      </c>
      <c r="F3479" t="s">
        <v>0</v>
      </c>
      <c r="G3479" t="s">
        <v>7781</v>
      </c>
      <c r="H3479">
        <v>2.1059999999999999</v>
      </c>
      <c r="I3479">
        <v>55.79</v>
      </c>
      <c r="J3479">
        <v>25</v>
      </c>
    </row>
    <row r="3480" spans="1:10" x14ac:dyDescent="0.35">
      <c r="A3480" t="s">
        <v>16813</v>
      </c>
      <c r="B3480">
        <v>87</v>
      </c>
      <c r="C3480">
        <v>209</v>
      </c>
      <c r="D3480">
        <v>1202</v>
      </c>
      <c r="E3480" t="s">
        <v>311</v>
      </c>
      <c r="F3480" t="s">
        <v>0</v>
      </c>
      <c r="G3480" t="s">
        <v>3026</v>
      </c>
      <c r="I3480" t="s">
        <v>311</v>
      </c>
      <c r="J3480">
        <v>21</v>
      </c>
    </row>
    <row r="3481" spans="1:10" x14ac:dyDescent="0.35">
      <c r="A3481" t="s">
        <v>16814</v>
      </c>
      <c r="B3481">
        <v>98</v>
      </c>
      <c r="C3481">
        <v>209</v>
      </c>
      <c r="D3481">
        <v>1202</v>
      </c>
      <c r="E3481" t="s">
        <v>334</v>
      </c>
      <c r="F3481" t="s">
        <v>0</v>
      </c>
      <c r="G3481" t="s">
        <v>1961</v>
      </c>
      <c r="H3481">
        <v>1.042</v>
      </c>
      <c r="I3481">
        <v>12.86</v>
      </c>
      <c r="J3481">
        <v>2</v>
      </c>
    </row>
    <row r="3482" spans="1:10" x14ac:dyDescent="0.35">
      <c r="A3482" t="s">
        <v>16815</v>
      </c>
      <c r="B3482">
        <v>59</v>
      </c>
      <c r="C3482">
        <v>209</v>
      </c>
      <c r="D3482">
        <v>1202</v>
      </c>
      <c r="E3482" t="s">
        <v>311</v>
      </c>
      <c r="F3482" t="s">
        <v>0</v>
      </c>
      <c r="G3482" t="s">
        <v>4347</v>
      </c>
      <c r="I3482" t="s">
        <v>311</v>
      </c>
      <c r="J3482">
        <v>19</v>
      </c>
    </row>
    <row r="3483" spans="1:10" x14ac:dyDescent="0.35">
      <c r="A3483" t="s">
        <v>16816</v>
      </c>
      <c r="B3483">
        <v>40</v>
      </c>
      <c r="C3483">
        <v>209</v>
      </c>
      <c r="D3483">
        <v>1202</v>
      </c>
      <c r="E3483" t="s">
        <v>312</v>
      </c>
      <c r="F3483" t="s">
        <v>0</v>
      </c>
      <c r="G3483" t="s">
        <v>4164</v>
      </c>
      <c r="H3483">
        <v>2.2370000000000001</v>
      </c>
      <c r="I3483">
        <v>28.7</v>
      </c>
      <c r="J3483">
        <v>5</v>
      </c>
    </row>
    <row r="3484" spans="1:10" x14ac:dyDescent="0.35">
      <c r="A3484" t="s">
        <v>16817</v>
      </c>
      <c r="B3484">
        <v>70</v>
      </c>
      <c r="C3484">
        <v>209</v>
      </c>
      <c r="D3484">
        <v>1202</v>
      </c>
      <c r="E3484" t="s">
        <v>311</v>
      </c>
      <c r="F3484" t="s">
        <v>0</v>
      </c>
      <c r="G3484" t="s">
        <v>3704</v>
      </c>
      <c r="I3484" t="s">
        <v>311</v>
      </c>
      <c r="J3484">
        <v>69</v>
      </c>
    </row>
    <row r="3485" spans="1:10" x14ac:dyDescent="0.35">
      <c r="A3485" t="s">
        <v>16818</v>
      </c>
      <c r="B3485">
        <v>42</v>
      </c>
      <c r="C3485">
        <v>208</v>
      </c>
      <c r="D3485">
        <v>1208</v>
      </c>
      <c r="E3485" t="s">
        <v>311</v>
      </c>
      <c r="F3485" t="s">
        <v>0</v>
      </c>
      <c r="G3485" t="s">
        <v>3375</v>
      </c>
      <c r="I3485" t="s">
        <v>311</v>
      </c>
      <c r="J3485">
        <v>11</v>
      </c>
    </row>
    <row r="3486" spans="1:10" x14ac:dyDescent="0.35">
      <c r="A3486" t="s">
        <v>16819</v>
      </c>
      <c r="B3486">
        <v>73</v>
      </c>
      <c r="C3486">
        <v>208</v>
      </c>
      <c r="D3486">
        <v>1208</v>
      </c>
      <c r="E3486" t="s">
        <v>311</v>
      </c>
      <c r="F3486" t="s">
        <v>0</v>
      </c>
      <c r="G3486" t="s">
        <v>4347</v>
      </c>
      <c r="I3486" t="s">
        <v>311</v>
      </c>
      <c r="J3486">
        <v>2</v>
      </c>
    </row>
    <row r="3487" spans="1:10" x14ac:dyDescent="0.35">
      <c r="A3487" t="s">
        <v>16820</v>
      </c>
      <c r="B3487">
        <v>63</v>
      </c>
      <c r="C3487">
        <v>208</v>
      </c>
      <c r="D3487">
        <v>1208</v>
      </c>
      <c r="E3487" t="s">
        <v>311</v>
      </c>
      <c r="F3487" t="s">
        <v>0</v>
      </c>
      <c r="G3487" t="s">
        <v>1845</v>
      </c>
      <c r="I3487" t="s">
        <v>311</v>
      </c>
      <c r="J3487">
        <v>13</v>
      </c>
    </row>
    <row r="3488" spans="1:10" x14ac:dyDescent="0.35">
      <c r="A3488" t="s">
        <v>16821</v>
      </c>
      <c r="B3488">
        <v>30</v>
      </c>
      <c r="C3488">
        <v>207</v>
      </c>
      <c r="D3488">
        <v>1211</v>
      </c>
      <c r="E3488" t="s">
        <v>328</v>
      </c>
      <c r="F3488" t="s">
        <v>0</v>
      </c>
      <c r="G3488" t="s">
        <v>3784</v>
      </c>
      <c r="H3488">
        <v>4.1539999999999999</v>
      </c>
      <c r="I3488">
        <v>72.44</v>
      </c>
      <c r="J3488">
        <v>13</v>
      </c>
    </row>
    <row r="3489" spans="1:10" x14ac:dyDescent="0.35">
      <c r="A3489" t="s">
        <v>16822</v>
      </c>
      <c r="B3489">
        <v>69</v>
      </c>
      <c r="C3489">
        <v>207</v>
      </c>
      <c r="D3489">
        <v>1211</v>
      </c>
      <c r="E3489" t="s">
        <v>311</v>
      </c>
      <c r="F3489" t="s">
        <v>0</v>
      </c>
      <c r="G3489" t="s">
        <v>3926</v>
      </c>
      <c r="I3489" t="s">
        <v>311</v>
      </c>
      <c r="J3489">
        <v>13</v>
      </c>
    </row>
    <row r="3490" spans="1:10" x14ac:dyDescent="0.35">
      <c r="A3490" t="s">
        <v>16823</v>
      </c>
      <c r="B3490">
        <v>58</v>
      </c>
      <c r="C3490">
        <v>206</v>
      </c>
      <c r="D3490">
        <v>1213</v>
      </c>
      <c r="E3490" t="s">
        <v>328</v>
      </c>
      <c r="F3490" t="s">
        <v>0</v>
      </c>
      <c r="G3490" t="s">
        <v>8020</v>
      </c>
      <c r="H3490">
        <v>2.2549999999999999</v>
      </c>
      <c r="I3490">
        <v>59.38</v>
      </c>
      <c r="J3490">
        <v>46</v>
      </c>
    </row>
    <row r="3491" spans="1:10" x14ac:dyDescent="0.35">
      <c r="A3491" t="s">
        <v>16824</v>
      </c>
      <c r="B3491">
        <v>87</v>
      </c>
      <c r="C3491">
        <v>206</v>
      </c>
      <c r="D3491">
        <v>1213</v>
      </c>
      <c r="E3491" t="s">
        <v>311</v>
      </c>
      <c r="F3491" t="s">
        <v>0</v>
      </c>
      <c r="G3491" t="s">
        <v>7560</v>
      </c>
      <c r="I3491" t="s">
        <v>311</v>
      </c>
      <c r="J3491">
        <v>6</v>
      </c>
    </row>
    <row r="3492" spans="1:10" x14ac:dyDescent="0.35">
      <c r="A3492" t="s">
        <v>16825</v>
      </c>
      <c r="B3492">
        <v>54</v>
      </c>
      <c r="C3492">
        <v>205</v>
      </c>
      <c r="D3492">
        <v>1215</v>
      </c>
      <c r="E3492" t="s">
        <v>311</v>
      </c>
      <c r="F3492" t="s">
        <v>0</v>
      </c>
      <c r="G3492" t="s">
        <v>4347</v>
      </c>
      <c r="I3492" t="s">
        <v>311</v>
      </c>
      <c r="J3492">
        <v>4</v>
      </c>
    </row>
    <row r="3493" spans="1:10" x14ac:dyDescent="0.35">
      <c r="A3493" t="s">
        <v>16826</v>
      </c>
      <c r="B3493">
        <v>88</v>
      </c>
      <c r="C3493">
        <v>205</v>
      </c>
      <c r="D3493">
        <v>1215</v>
      </c>
      <c r="E3493" t="s">
        <v>319</v>
      </c>
      <c r="F3493" t="s">
        <v>0</v>
      </c>
      <c r="G3493" t="s">
        <v>16827</v>
      </c>
      <c r="H3493">
        <v>1.839</v>
      </c>
      <c r="I3493">
        <v>31.54</v>
      </c>
      <c r="J3493">
        <v>44</v>
      </c>
    </row>
    <row r="3494" spans="1:10" x14ac:dyDescent="0.35">
      <c r="A3494" t="s">
        <v>9016</v>
      </c>
      <c r="B3494">
        <v>159</v>
      </c>
      <c r="C3494">
        <v>204</v>
      </c>
      <c r="D3494">
        <v>1217</v>
      </c>
      <c r="E3494" t="s">
        <v>311</v>
      </c>
      <c r="F3494" t="s">
        <v>0</v>
      </c>
      <c r="G3494" t="s">
        <v>9016</v>
      </c>
      <c r="I3494" t="s">
        <v>311</v>
      </c>
      <c r="J3494">
        <v>26</v>
      </c>
    </row>
    <row r="3495" spans="1:10" x14ac:dyDescent="0.35">
      <c r="A3495" t="s">
        <v>16828</v>
      </c>
      <c r="B3495">
        <v>106</v>
      </c>
      <c r="C3495">
        <v>204</v>
      </c>
      <c r="D3495">
        <v>1217</v>
      </c>
      <c r="E3495" t="s">
        <v>311</v>
      </c>
      <c r="F3495" t="s">
        <v>0</v>
      </c>
      <c r="G3495" t="s">
        <v>8186</v>
      </c>
      <c r="I3495" t="s">
        <v>311</v>
      </c>
      <c r="J3495">
        <v>28</v>
      </c>
    </row>
    <row r="3496" spans="1:10" x14ac:dyDescent="0.35">
      <c r="A3496" t="s">
        <v>16829</v>
      </c>
      <c r="B3496">
        <v>284</v>
      </c>
      <c r="C3496">
        <v>204</v>
      </c>
      <c r="D3496">
        <v>1217</v>
      </c>
      <c r="E3496" t="s">
        <v>311</v>
      </c>
      <c r="F3496" t="s">
        <v>0</v>
      </c>
      <c r="G3496" t="s">
        <v>10944</v>
      </c>
      <c r="I3496" t="s">
        <v>311</v>
      </c>
      <c r="J3496">
        <v>79</v>
      </c>
    </row>
    <row r="3497" spans="1:10" x14ac:dyDescent="0.35">
      <c r="A3497" t="s">
        <v>16830</v>
      </c>
      <c r="B3497">
        <v>59</v>
      </c>
      <c r="C3497">
        <v>204</v>
      </c>
      <c r="D3497">
        <v>1217</v>
      </c>
      <c r="E3497" t="s">
        <v>311</v>
      </c>
      <c r="F3497" t="s">
        <v>0</v>
      </c>
      <c r="G3497" t="s">
        <v>3026</v>
      </c>
      <c r="I3497" t="s">
        <v>311</v>
      </c>
      <c r="J3497">
        <v>25</v>
      </c>
    </row>
    <row r="3498" spans="1:10" x14ac:dyDescent="0.35">
      <c r="A3498" t="s">
        <v>16831</v>
      </c>
      <c r="B3498">
        <v>98</v>
      </c>
      <c r="C3498">
        <v>203</v>
      </c>
      <c r="D3498">
        <v>1221</v>
      </c>
      <c r="E3498" t="s">
        <v>311</v>
      </c>
      <c r="F3498" t="s">
        <v>0</v>
      </c>
      <c r="G3498" t="s">
        <v>1967</v>
      </c>
      <c r="I3498" t="s">
        <v>311</v>
      </c>
      <c r="J3498">
        <v>19</v>
      </c>
    </row>
    <row r="3499" spans="1:10" x14ac:dyDescent="0.35">
      <c r="A3499" t="s">
        <v>16832</v>
      </c>
      <c r="B3499">
        <v>53</v>
      </c>
      <c r="C3499">
        <v>203</v>
      </c>
      <c r="D3499">
        <v>1221</v>
      </c>
      <c r="E3499" t="s">
        <v>312</v>
      </c>
      <c r="F3499" t="s">
        <v>0</v>
      </c>
      <c r="G3499" t="s">
        <v>3800</v>
      </c>
      <c r="H3499">
        <v>1.9570000000000001</v>
      </c>
      <c r="I3499">
        <v>24.98</v>
      </c>
      <c r="J3499">
        <v>14</v>
      </c>
    </row>
    <row r="3500" spans="1:10" x14ac:dyDescent="0.35">
      <c r="A3500" t="s">
        <v>16833</v>
      </c>
      <c r="B3500">
        <v>66</v>
      </c>
      <c r="C3500">
        <v>203</v>
      </c>
      <c r="D3500">
        <v>1221</v>
      </c>
      <c r="E3500" t="s">
        <v>312</v>
      </c>
      <c r="F3500" t="s">
        <v>0</v>
      </c>
      <c r="G3500" t="s">
        <v>16834</v>
      </c>
      <c r="H3500">
        <v>1.643</v>
      </c>
      <c r="I3500">
        <v>28.54</v>
      </c>
      <c r="J3500">
        <v>13</v>
      </c>
    </row>
    <row r="3501" spans="1:10" x14ac:dyDescent="0.35">
      <c r="A3501" t="s">
        <v>16835</v>
      </c>
      <c r="B3501">
        <v>60</v>
      </c>
      <c r="C3501">
        <v>202</v>
      </c>
      <c r="D3501">
        <v>1224</v>
      </c>
      <c r="E3501" t="s">
        <v>311</v>
      </c>
      <c r="F3501" t="s">
        <v>0</v>
      </c>
      <c r="G3501" t="s">
        <v>3026</v>
      </c>
      <c r="I3501" t="s">
        <v>311</v>
      </c>
      <c r="J3501">
        <v>11</v>
      </c>
    </row>
    <row r="3502" spans="1:10" x14ac:dyDescent="0.35">
      <c r="A3502" t="s">
        <v>16836</v>
      </c>
      <c r="B3502">
        <v>41</v>
      </c>
      <c r="C3502">
        <v>202</v>
      </c>
      <c r="D3502">
        <v>1224</v>
      </c>
      <c r="E3502" t="s">
        <v>311</v>
      </c>
      <c r="F3502" t="s">
        <v>0</v>
      </c>
      <c r="G3502" t="s">
        <v>1900</v>
      </c>
      <c r="I3502" t="s">
        <v>311</v>
      </c>
      <c r="J3502">
        <v>12</v>
      </c>
    </row>
    <row r="3503" spans="1:10" x14ac:dyDescent="0.35">
      <c r="A3503" t="s">
        <v>16837</v>
      </c>
      <c r="B3503">
        <v>64</v>
      </c>
      <c r="C3503">
        <v>202</v>
      </c>
      <c r="D3503">
        <v>1224</v>
      </c>
      <c r="E3503" t="s">
        <v>334</v>
      </c>
      <c r="F3503" t="s">
        <v>0</v>
      </c>
      <c r="G3503" t="s">
        <v>1967</v>
      </c>
      <c r="H3503">
        <v>1.724</v>
      </c>
      <c r="I3503">
        <v>14.56</v>
      </c>
      <c r="J3503">
        <v>32</v>
      </c>
    </row>
    <row r="3504" spans="1:10" x14ac:dyDescent="0.35">
      <c r="A3504" t="s">
        <v>16838</v>
      </c>
      <c r="B3504">
        <v>49</v>
      </c>
      <c r="C3504">
        <v>202</v>
      </c>
      <c r="D3504">
        <v>1224</v>
      </c>
      <c r="E3504" t="s">
        <v>312</v>
      </c>
      <c r="F3504" t="s">
        <v>0</v>
      </c>
      <c r="G3504" t="s">
        <v>2096</v>
      </c>
      <c r="H3504">
        <v>2.6589999999999998</v>
      </c>
      <c r="I3504">
        <v>44.11</v>
      </c>
      <c r="J3504">
        <v>18</v>
      </c>
    </row>
    <row r="3505" spans="1:10" x14ac:dyDescent="0.35">
      <c r="A3505" t="s">
        <v>16839</v>
      </c>
      <c r="B3505">
        <v>38</v>
      </c>
      <c r="C3505">
        <v>202</v>
      </c>
      <c r="D3505">
        <v>1224</v>
      </c>
      <c r="E3505" t="s">
        <v>328</v>
      </c>
      <c r="F3505" t="s">
        <v>0</v>
      </c>
      <c r="G3505" t="s">
        <v>16840</v>
      </c>
      <c r="H3505">
        <v>2.8420000000000001</v>
      </c>
      <c r="I3505">
        <v>69.489999999999995</v>
      </c>
      <c r="J3505">
        <v>13</v>
      </c>
    </row>
    <row r="3506" spans="1:10" x14ac:dyDescent="0.35">
      <c r="A3506" t="s">
        <v>16841</v>
      </c>
      <c r="B3506">
        <v>111</v>
      </c>
      <c r="C3506">
        <v>201</v>
      </c>
      <c r="D3506">
        <v>1229</v>
      </c>
      <c r="E3506" t="s">
        <v>311</v>
      </c>
      <c r="F3506" t="s">
        <v>0</v>
      </c>
      <c r="G3506" t="s">
        <v>3788</v>
      </c>
      <c r="I3506" t="s">
        <v>311</v>
      </c>
      <c r="J3506">
        <v>25</v>
      </c>
    </row>
    <row r="3507" spans="1:10" x14ac:dyDescent="0.35">
      <c r="A3507" t="s">
        <v>16842</v>
      </c>
      <c r="B3507">
        <v>48</v>
      </c>
      <c r="C3507">
        <v>201</v>
      </c>
      <c r="D3507">
        <v>1229</v>
      </c>
      <c r="E3507" t="s">
        <v>312</v>
      </c>
      <c r="F3507" t="s">
        <v>0</v>
      </c>
      <c r="G3507" t="s">
        <v>2801</v>
      </c>
      <c r="H3507">
        <v>2.4500000000000002</v>
      </c>
      <c r="I3507">
        <v>48.82</v>
      </c>
      <c r="J3507">
        <v>31</v>
      </c>
    </row>
    <row r="3508" spans="1:10" x14ac:dyDescent="0.35">
      <c r="A3508" t="s">
        <v>16843</v>
      </c>
      <c r="B3508">
        <v>56</v>
      </c>
      <c r="C3508">
        <v>200</v>
      </c>
      <c r="D3508">
        <v>1231</v>
      </c>
      <c r="E3508" t="s">
        <v>312</v>
      </c>
      <c r="F3508" t="s">
        <v>0</v>
      </c>
      <c r="G3508" t="s">
        <v>2088</v>
      </c>
      <c r="H3508">
        <v>1.804</v>
      </c>
      <c r="I3508">
        <v>48.55</v>
      </c>
      <c r="J3508">
        <v>17</v>
      </c>
    </row>
    <row r="3509" spans="1:10" x14ac:dyDescent="0.35">
      <c r="A3509" t="s">
        <v>16844</v>
      </c>
      <c r="B3509">
        <v>129</v>
      </c>
      <c r="C3509">
        <v>200</v>
      </c>
      <c r="D3509">
        <v>1231</v>
      </c>
      <c r="E3509" t="s">
        <v>319</v>
      </c>
      <c r="F3509" t="s">
        <v>0</v>
      </c>
      <c r="G3509" t="s">
        <v>9482</v>
      </c>
      <c r="H3509">
        <v>2.2309999999999999</v>
      </c>
      <c r="I3509">
        <v>87.5</v>
      </c>
      <c r="J3509">
        <v>13</v>
      </c>
    </row>
    <row r="3510" spans="1:10" x14ac:dyDescent="0.35">
      <c r="A3510" t="s">
        <v>16845</v>
      </c>
      <c r="B3510">
        <v>58</v>
      </c>
      <c r="C3510">
        <v>200</v>
      </c>
      <c r="D3510">
        <v>1231</v>
      </c>
      <c r="E3510" t="s">
        <v>312</v>
      </c>
      <c r="F3510" t="s">
        <v>0</v>
      </c>
      <c r="G3510" t="s">
        <v>2739</v>
      </c>
      <c r="H3510">
        <v>2</v>
      </c>
      <c r="I3510">
        <v>25.5</v>
      </c>
      <c r="J3510">
        <v>10</v>
      </c>
    </row>
    <row r="3511" spans="1:10" x14ac:dyDescent="0.35">
      <c r="A3511" t="s">
        <v>16846</v>
      </c>
      <c r="B3511">
        <v>33</v>
      </c>
      <c r="C3511">
        <v>200</v>
      </c>
      <c r="D3511">
        <v>1231</v>
      </c>
      <c r="E3511" t="s">
        <v>311</v>
      </c>
      <c r="F3511" t="s">
        <v>0</v>
      </c>
      <c r="G3511" t="s">
        <v>16847</v>
      </c>
      <c r="I3511" t="s">
        <v>311</v>
      </c>
      <c r="J3511">
        <v>33</v>
      </c>
    </row>
    <row r="3512" spans="1:10" x14ac:dyDescent="0.35">
      <c r="A3512" t="s">
        <v>16848</v>
      </c>
      <c r="B3512">
        <v>99</v>
      </c>
      <c r="C3512">
        <v>200</v>
      </c>
      <c r="D3512">
        <v>1231</v>
      </c>
      <c r="E3512" t="s">
        <v>328</v>
      </c>
      <c r="F3512" t="s">
        <v>0</v>
      </c>
      <c r="G3512" t="s">
        <v>7194</v>
      </c>
      <c r="H3512">
        <v>1.1679999999999999</v>
      </c>
      <c r="I3512">
        <v>53.45</v>
      </c>
      <c r="J3512">
        <v>20</v>
      </c>
    </row>
    <row r="3513" spans="1:10" x14ac:dyDescent="0.35">
      <c r="A3513" t="s">
        <v>16849</v>
      </c>
      <c r="B3513">
        <v>119</v>
      </c>
      <c r="C3513">
        <v>199</v>
      </c>
      <c r="D3513">
        <v>1236</v>
      </c>
      <c r="E3513" t="s">
        <v>328</v>
      </c>
      <c r="F3513" t="s">
        <v>0</v>
      </c>
      <c r="G3513" t="s">
        <v>16850</v>
      </c>
      <c r="H3513">
        <v>0.752</v>
      </c>
      <c r="I3513">
        <v>41.56</v>
      </c>
      <c r="J3513">
        <v>35</v>
      </c>
    </row>
    <row r="3514" spans="1:10" x14ac:dyDescent="0.35">
      <c r="A3514" t="s">
        <v>16851</v>
      </c>
      <c r="B3514">
        <v>23</v>
      </c>
      <c r="C3514">
        <v>199</v>
      </c>
      <c r="D3514">
        <v>1236</v>
      </c>
      <c r="E3514" t="s">
        <v>328</v>
      </c>
      <c r="F3514" t="s">
        <v>0</v>
      </c>
      <c r="G3514" t="s">
        <v>1789</v>
      </c>
      <c r="H3514">
        <v>5.6959999999999997</v>
      </c>
      <c r="I3514">
        <v>71.45</v>
      </c>
      <c r="J3514">
        <v>23</v>
      </c>
    </row>
    <row r="3515" spans="1:10" x14ac:dyDescent="0.35">
      <c r="A3515" t="s">
        <v>16852</v>
      </c>
      <c r="B3515">
        <v>101</v>
      </c>
      <c r="C3515">
        <v>199</v>
      </c>
      <c r="D3515">
        <v>1236</v>
      </c>
      <c r="E3515" t="s">
        <v>334</v>
      </c>
      <c r="F3515" t="s">
        <v>0</v>
      </c>
      <c r="G3515" t="s">
        <v>1886</v>
      </c>
      <c r="H3515">
        <v>1.1259999999999999</v>
      </c>
      <c r="I3515">
        <v>3.83</v>
      </c>
      <c r="J3515">
        <v>8</v>
      </c>
    </row>
    <row r="3516" spans="1:10" x14ac:dyDescent="0.35">
      <c r="A3516" t="s">
        <v>16853</v>
      </c>
      <c r="B3516">
        <v>93</v>
      </c>
      <c r="C3516">
        <v>198</v>
      </c>
      <c r="D3516">
        <v>1239</v>
      </c>
      <c r="E3516" t="s">
        <v>311</v>
      </c>
      <c r="F3516" t="s">
        <v>0</v>
      </c>
      <c r="G3516" t="s">
        <v>8186</v>
      </c>
      <c r="I3516" t="s">
        <v>311</v>
      </c>
      <c r="J3516">
        <v>41</v>
      </c>
    </row>
    <row r="3517" spans="1:10" x14ac:dyDescent="0.35">
      <c r="A3517" t="s">
        <v>16854</v>
      </c>
      <c r="B3517">
        <v>72</v>
      </c>
      <c r="C3517">
        <v>197</v>
      </c>
      <c r="D3517">
        <v>1240</v>
      </c>
      <c r="E3517" t="s">
        <v>311</v>
      </c>
      <c r="F3517" t="s">
        <v>0</v>
      </c>
      <c r="G3517" t="s">
        <v>2077</v>
      </c>
      <c r="I3517" t="s">
        <v>311</v>
      </c>
      <c r="J3517">
        <v>1</v>
      </c>
    </row>
    <row r="3518" spans="1:10" x14ac:dyDescent="0.35">
      <c r="A3518" t="s">
        <v>16855</v>
      </c>
      <c r="B3518">
        <v>61</v>
      </c>
      <c r="C3518">
        <v>197</v>
      </c>
      <c r="D3518">
        <v>1240</v>
      </c>
      <c r="E3518" t="s">
        <v>312</v>
      </c>
      <c r="F3518" t="s">
        <v>0</v>
      </c>
      <c r="G3518" t="s">
        <v>16856</v>
      </c>
      <c r="H3518">
        <v>1.579</v>
      </c>
      <c r="I3518">
        <v>22.04</v>
      </c>
      <c r="J3518">
        <v>6</v>
      </c>
    </row>
    <row r="3519" spans="1:10" x14ac:dyDescent="0.35">
      <c r="A3519" t="s">
        <v>16857</v>
      </c>
      <c r="B3519">
        <v>145</v>
      </c>
      <c r="C3519">
        <v>197</v>
      </c>
      <c r="D3519">
        <v>1240</v>
      </c>
      <c r="E3519" t="s">
        <v>311</v>
      </c>
      <c r="F3519" t="s">
        <v>0</v>
      </c>
      <c r="G3519" t="s">
        <v>8272</v>
      </c>
      <c r="I3519" t="s">
        <v>311</v>
      </c>
      <c r="J3519">
        <v>37</v>
      </c>
    </row>
    <row r="3520" spans="1:10" x14ac:dyDescent="0.35">
      <c r="A3520" t="s">
        <v>16858</v>
      </c>
      <c r="B3520">
        <v>70</v>
      </c>
      <c r="C3520">
        <v>197</v>
      </c>
      <c r="D3520">
        <v>1240</v>
      </c>
      <c r="E3520" t="s">
        <v>312</v>
      </c>
      <c r="F3520" t="s">
        <v>0</v>
      </c>
      <c r="G3520" t="s">
        <v>16859</v>
      </c>
      <c r="H3520">
        <v>1.7210000000000001</v>
      </c>
      <c r="I3520">
        <v>23.07</v>
      </c>
      <c r="J3520">
        <v>17</v>
      </c>
    </row>
    <row r="3521" spans="1:10" x14ac:dyDescent="0.35">
      <c r="A3521" t="s">
        <v>16860</v>
      </c>
      <c r="B3521">
        <v>36</v>
      </c>
      <c r="C3521">
        <v>197</v>
      </c>
      <c r="D3521">
        <v>1240</v>
      </c>
      <c r="E3521" t="s">
        <v>312</v>
      </c>
      <c r="F3521" t="s">
        <v>0</v>
      </c>
      <c r="G3521" t="s">
        <v>2760</v>
      </c>
      <c r="H3521">
        <v>2.972</v>
      </c>
      <c r="I3521">
        <v>50</v>
      </c>
      <c r="J3521">
        <v>2</v>
      </c>
    </row>
    <row r="3522" spans="1:10" x14ac:dyDescent="0.35">
      <c r="A3522" t="s">
        <v>16861</v>
      </c>
      <c r="B3522">
        <v>167</v>
      </c>
      <c r="C3522">
        <v>196</v>
      </c>
      <c r="D3522">
        <v>1245</v>
      </c>
      <c r="E3522" t="s">
        <v>311</v>
      </c>
      <c r="F3522" t="s">
        <v>0</v>
      </c>
      <c r="G3522" t="s">
        <v>8186</v>
      </c>
      <c r="I3522" t="s">
        <v>311</v>
      </c>
      <c r="J3522">
        <v>28</v>
      </c>
    </row>
    <row r="3523" spans="1:10" x14ac:dyDescent="0.35">
      <c r="A3523" t="s">
        <v>16862</v>
      </c>
      <c r="B3523">
        <v>71</v>
      </c>
      <c r="C3523">
        <v>196</v>
      </c>
      <c r="D3523">
        <v>1245</v>
      </c>
      <c r="E3523" t="s">
        <v>328</v>
      </c>
      <c r="F3523" t="s">
        <v>0</v>
      </c>
      <c r="G3523" t="s">
        <v>14670</v>
      </c>
      <c r="H3523">
        <v>1.5329999999999999</v>
      </c>
      <c r="I3523">
        <v>27.82</v>
      </c>
      <c r="J3523">
        <v>30</v>
      </c>
    </row>
    <row r="3524" spans="1:10" x14ac:dyDescent="0.35">
      <c r="A3524" t="s">
        <v>16863</v>
      </c>
      <c r="B3524">
        <v>78</v>
      </c>
      <c r="C3524">
        <v>196</v>
      </c>
      <c r="D3524">
        <v>1245</v>
      </c>
      <c r="E3524" t="s">
        <v>311</v>
      </c>
      <c r="F3524" t="s">
        <v>0</v>
      </c>
      <c r="G3524" t="s">
        <v>2131</v>
      </c>
      <c r="I3524" t="s">
        <v>311</v>
      </c>
      <c r="J3524">
        <v>33</v>
      </c>
    </row>
    <row r="3525" spans="1:10" x14ac:dyDescent="0.35">
      <c r="A3525" t="s">
        <v>16864</v>
      </c>
      <c r="B3525">
        <v>61</v>
      </c>
      <c r="C3525">
        <v>195</v>
      </c>
      <c r="D3525">
        <v>1248</v>
      </c>
      <c r="E3525" t="s">
        <v>334</v>
      </c>
      <c r="F3525" t="s">
        <v>0</v>
      </c>
      <c r="G3525" t="s">
        <v>2883</v>
      </c>
      <c r="H3525">
        <v>1.3440000000000001</v>
      </c>
      <c r="I3525">
        <v>18.21</v>
      </c>
      <c r="J3525">
        <v>9</v>
      </c>
    </row>
    <row r="3526" spans="1:10" x14ac:dyDescent="0.35">
      <c r="A3526" t="s">
        <v>16865</v>
      </c>
      <c r="B3526">
        <v>104</v>
      </c>
      <c r="C3526">
        <v>195</v>
      </c>
      <c r="D3526">
        <v>1248</v>
      </c>
      <c r="E3526" t="s">
        <v>312</v>
      </c>
      <c r="F3526" t="s">
        <v>0</v>
      </c>
      <c r="G3526" t="s">
        <v>1845</v>
      </c>
      <c r="H3526">
        <v>2.617</v>
      </c>
      <c r="I3526">
        <v>27.41</v>
      </c>
      <c r="J3526">
        <v>23</v>
      </c>
    </row>
    <row r="3527" spans="1:10" x14ac:dyDescent="0.35">
      <c r="A3527" t="s">
        <v>16866</v>
      </c>
      <c r="B3527">
        <v>85</v>
      </c>
      <c r="C3527">
        <v>195</v>
      </c>
      <c r="D3527">
        <v>1248</v>
      </c>
      <c r="E3527" t="s">
        <v>312</v>
      </c>
      <c r="F3527" t="s">
        <v>0</v>
      </c>
      <c r="G3527" t="s">
        <v>16867</v>
      </c>
      <c r="H3527">
        <v>1.4770000000000001</v>
      </c>
      <c r="I3527">
        <v>33.29</v>
      </c>
      <c r="J3527">
        <v>14</v>
      </c>
    </row>
    <row r="3528" spans="1:10" x14ac:dyDescent="0.35">
      <c r="A3528" t="s">
        <v>16868</v>
      </c>
      <c r="B3528">
        <v>227</v>
      </c>
      <c r="C3528">
        <v>194</v>
      </c>
      <c r="D3528">
        <v>1251</v>
      </c>
      <c r="E3528" t="s">
        <v>311</v>
      </c>
      <c r="F3528" t="s">
        <v>0</v>
      </c>
      <c r="G3528" t="s">
        <v>9482</v>
      </c>
      <c r="I3528" t="s">
        <v>311</v>
      </c>
      <c r="J3528">
        <v>12</v>
      </c>
    </row>
    <row r="3529" spans="1:10" x14ac:dyDescent="0.35">
      <c r="A3529" t="s">
        <v>16869</v>
      </c>
      <c r="B3529">
        <v>193</v>
      </c>
      <c r="C3529">
        <v>194</v>
      </c>
      <c r="D3529">
        <v>1251</v>
      </c>
      <c r="E3529" t="s">
        <v>312</v>
      </c>
      <c r="F3529" t="s">
        <v>0</v>
      </c>
      <c r="G3529" t="s">
        <v>16870</v>
      </c>
      <c r="H3529">
        <v>0.47699999999999998</v>
      </c>
      <c r="I3529">
        <v>31.75</v>
      </c>
      <c r="J3529">
        <v>56</v>
      </c>
    </row>
    <row r="3530" spans="1:10" x14ac:dyDescent="0.35">
      <c r="A3530" t="s">
        <v>16871</v>
      </c>
      <c r="B3530">
        <v>60</v>
      </c>
      <c r="C3530">
        <v>193</v>
      </c>
      <c r="D3530">
        <v>1253</v>
      </c>
      <c r="E3530" t="s">
        <v>311</v>
      </c>
      <c r="F3530" t="s">
        <v>0</v>
      </c>
      <c r="G3530" t="s">
        <v>3299</v>
      </c>
      <c r="I3530" t="s">
        <v>311</v>
      </c>
      <c r="J3530">
        <v>58</v>
      </c>
    </row>
    <row r="3531" spans="1:10" x14ac:dyDescent="0.35">
      <c r="A3531" t="s">
        <v>16872</v>
      </c>
      <c r="B3531">
        <v>50</v>
      </c>
      <c r="C3531">
        <v>193</v>
      </c>
      <c r="D3531">
        <v>1253</v>
      </c>
      <c r="E3531" t="s">
        <v>328</v>
      </c>
      <c r="F3531" t="s">
        <v>0</v>
      </c>
      <c r="G3531" t="s">
        <v>2037</v>
      </c>
      <c r="H3531">
        <v>3.444</v>
      </c>
      <c r="I3531">
        <v>60.12</v>
      </c>
      <c r="J3531">
        <v>11</v>
      </c>
    </row>
    <row r="3532" spans="1:10" x14ac:dyDescent="0.35">
      <c r="A3532" t="s">
        <v>16873</v>
      </c>
      <c r="B3532">
        <v>86</v>
      </c>
      <c r="C3532">
        <v>193</v>
      </c>
      <c r="D3532">
        <v>1253</v>
      </c>
      <c r="E3532" t="s">
        <v>311</v>
      </c>
      <c r="F3532" t="s">
        <v>0</v>
      </c>
      <c r="G3532" t="s">
        <v>3026</v>
      </c>
      <c r="I3532" t="s">
        <v>311</v>
      </c>
      <c r="J3532">
        <v>25</v>
      </c>
    </row>
    <row r="3533" spans="1:10" x14ac:dyDescent="0.35">
      <c r="A3533" t="s">
        <v>16874</v>
      </c>
      <c r="B3533">
        <v>89</v>
      </c>
      <c r="C3533">
        <v>192</v>
      </c>
      <c r="D3533">
        <v>1256</v>
      </c>
      <c r="E3533" t="s">
        <v>334</v>
      </c>
      <c r="F3533" t="s">
        <v>0</v>
      </c>
      <c r="G3533" t="s">
        <v>16875</v>
      </c>
      <c r="H3533">
        <v>1.385</v>
      </c>
      <c r="I3533">
        <v>11.54</v>
      </c>
      <c r="J3533">
        <v>5</v>
      </c>
    </row>
    <row r="3534" spans="1:10" x14ac:dyDescent="0.35">
      <c r="A3534" t="s">
        <v>16876</v>
      </c>
      <c r="B3534">
        <v>77</v>
      </c>
      <c r="C3534">
        <v>192</v>
      </c>
      <c r="D3534">
        <v>1256</v>
      </c>
      <c r="E3534" t="s">
        <v>328</v>
      </c>
      <c r="F3534" t="s">
        <v>0</v>
      </c>
      <c r="G3534" t="s">
        <v>14675</v>
      </c>
      <c r="H3534">
        <v>1.8</v>
      </c>
      <c r="I3534">
        <v>41.14</v>
      </c>
      <c r="J3534">
        <v>23</v>
      </c>
    </row>
    <row r="3535" spans="1:10" x14ac:dyDescent="0.35">
      <c r="A3535" t="s">
        <v>16877</v>
      </c>
      <c r="B3535">
        <v>91</v>
      </c>
      <c r="C3535">
        <v>192</v>
      </c>
      <c r="D3535">
        <v>1256</v>
      </c>
      <c r="E3535" t="s">
        <v>311</v>
      </c>
      <c r="F3535" t="s">
        <v>0</v>
      </c>
      <c r="G3535" t="s">
        <v>4219</v>
      </c>
      <c r="I3535" t="s">
        <v>311</v>
      </c>
      <c r="J3535">
        <v>50</v>
      </c>
    </row>
    <row r="3536" spans="1:10" x14ac:dyDescent="0.35">
      <c r="A3536" t="s">
        <v>16878</v>
      </c>
      <c r="B3536">
        <v>66</v>
      </c>
      <c r="C3536">
        <v>191</v>
      </c>
      <c r="D3536">
        <v>1259</v>
      </c>
      <c r="E3536" t="s">
        <v>311</v>
      </c>
      <c r="F3536" t="s">
        <v>0</v>
      </c>
      <c r="G3536" t="s">
        <v>6623</v>
      </c>
      <c r="I3536" t="s">
        <v>311</v>
      </c>
      <c r="J3536">
        <v>16</v>
      </c>
    </row>
    <row r="3537" spans="1:10" x14ac:dyDescent="0.35">
      <c r="A3537" t="s">
        <v>16879</v>
      </c>
      <c r="B3537">
        <v>64</v>
      </c>
      <c r="C3537">
        <v>191</v>
      </c>
      <c r="D3537">
        <v>1259</v>
      </c>
      <c r="E3537" t="s">
        <v>311</v>
      </c>
      <c r="F3537" t="s">
        <v>0</v>
      </c>
      <c r="G3537" t="s">
        <v>16183</v>
      </c>
      <c r="I3537" t="s">
        <v>311</v>
      </c>
      <c r="J3537">
        <v>26</v>
      </c>
    </row>
    <row r="3538" spans="1:10" x14ac:dyDescent="0.35">
      <c r="A3538" t="s">
        <v>16880</v>
      </c>
      <c r="B3538">
        <v>95</v>
      </c>
      <c r="C3538">
        <v>191</v>
      </c>
      <c r="D3538">
        <v>1259</v>
      </c>
      <c r="E3538" t="s">
        <v>334</v>
      </c>
      <c r="F3538" t="s">
        <v>0</v>
      </c>
      <c r="G3538" t="s">
        <v>4347</v>
      </c>
      <c r="H3538">
        <v>1.3280000000000001</v>
      </c>
      <c r="I3538">
        <v>12.23</v>
      </c>
      <c r="J3538">
        <v>7</v>
      </c>
    </row>
    <row r="3539" spans="1:10" x14ac:dyDescent="0.35">
      <c r="A3539" t="s">
        <v>16881</v>
      </c>
      <c r="B3539">
        <v>109</v>
      </c>
      <c r="C3539">
        <v>191</v>
      </c>
      <c r="D3539">
        <v>1259</v>
      </c>
      <c r="E3539" t="s">
        <v>311</v>
      </c>
      <c r="F3539" t="s">
        <v>0</v>
      </c>
      <c r="G3539" t="s">
        <v>4090</v>
      </c>
      <c r="I3539" t="s">
        <v>311</v>
      </c>
      <c r="J3539">
        <v>21</v>
      </c>
    </row>
    <row r="3540" spans="1:10" x14ac:dyDescent="0.35">
      <c r="A3540" t="s">
        <v>16882</v>
      </c>
      <c r="B3540">
        <v>75</v>
      </c>
      <c r="C3540">
        <v>190</v>
      </c>
      <c r="D3540">
        <v>1263</v>
      </c>
      <c r="E3540" t="s">
        <v>334</v>
      </c>
      <c r="F3540" t="s">
        <v>0</v>
      </c>
      <c r="G3540" t="s">
        <v>7560</v>
      </c>
      <c r="H3540">
        <v>1.4330000000000001</v>
      </c>
      <c r="I3540">
        <v>15.12</v>
      </c>
      <c r="J3540">
        <v>23</v>
      </c>
    </row>
    <row r="3541" spans="1:10" x14ac:dyDescent="0.35">
      <c r="A3541" t="s">
        <v>16883</v>
      </c>
      <c r="B3541">
        <v>76</v>
      </c>
      <c r="C3541">
        <v>189</v>
      </c>
      <c r="D3541">
        <v>1264</v>
      </c>
      <c r="E3541" t="s">
        <v>328</v>
      </c>
      <c r="F3541" t="s">
        <v>0</v>
      </c>
      <c r="G3541" t="s">
        <v>16339</v>
      </c>
      <c r="H3541">
        <v>1.508</v>
      </c>
      <c r="I3541">
        <v>44.03</v>
      </c>
      <c r="J3541">
        <v>25</v>
      </c>
    </row>
    <row r="3542" spans="1:10" x14ac:dyDescent="0.35">
      <c r="A3542" t="s">
        <v>16884</v>
      </c>
      <c r="B3542">
        <v>95</v>
      </c>
      <c r="C3542">
        <v>189</v>
      </c>
      <c r="D3542">
        <v>1264</v>
      </c>
      <c r="E3542" t="s">
        <v>311</v>
      </c>
      <c r="F3542" t="s">
        <v>0</v>
      </c>
      <c r="G3542" t="s">
        <v>3819</v>
      </c>
      <c r="I3542" t="s">
        <v>311</v>
      </c>
      <c r="J3542">
        <v>14</v>
      </c>
    </row>
    <row r="3543" spans="1:10" x14ac:dyDescent="0.35">
      <c r="A3543" t="s">
        <v>16885</v>
      </c>
      <c r="B3543">
        <v>67</v>
      </c>
      <c r="C3543">
        <v>189</v>
      </c>
      <c r="D3543">
        <v>1264</v>
      </c>
      <c r="E3543" t="s">
        <v>312</v>
      </c>
      <c r="F3543" t="s">
        <v>0</v>
      </c>
      <c r="G3543" t="s">
        <v>3026</v>
      </c>
      <c r="H3543">
        <v>1.944</v>
      </c>
      <c r="I3543">
        <v>34.64</v>
      </c>
      <c r="J3543">
        <v>14</v>
      </c>
    </row>
    <row r="3544" spans="1:10" x14ac:dyDescent="0.35">
      <c r="A3544" t="s">
        <v>16886</v>
      </c>
      <c r="B3544">
        <v>60</v>
      </c>
      <c r="C3544">
        <v>189</v>
      </c>
      <c r="D3544">
        <v>1264</v>
      </c>
      <c r="E3544" t="s">
        <v>311</v>
      </c>
      <c r="F3544" t="s">
        <v>0</v>
      </c>
      <c r="G3544" t="s">
        <v>2053</v>
      </c>
      <c r="I3544" t="s">
        <v>311</v>
      </c>
      <c r="J3544">
        <v>6</v>
      </c>
    </row>
    <row r="3545" spans="1:10" x14ac:dyDescent="0.35">
      <c r="A3545" t="s">
        <v>16887</v>
      </c>
      <c r="B3545">
        <v>31</v>
      </c>
      <c r="C3545">
        <v>188</v>
      </c>
      <c r="D3545">
        <v>1268</v>
      </c>
      <c r="E3545" t="s">
        <v>311</v>
      </c>
      <c r="F3545" t="s">
        <v>0</v>
      </c>
      <c r="G3545" t="s">
        <v>3026</v>
      </c>
      <c r="I3545" t="s">
        <v>311</v>
      </c>
      <c r="J3545">
        <v>2</v>
      </c>
    </row>
    <row r="3546" spans="1:10" x14ac:dyDescent="0.35">
      <c r="A3546" t="s">
        <v>16888</v>
      </c>
      <c r="B3546">
        <v>80</v>
      </c>
      <c r="C3546">
        <v>187</v>
      </c>
      <c r="D3546">
        <v>1269</v>
      </c>
      <c r="E3546" t="s">
        <v>334</v>
      </c>
      <c r="F3546" t="s">
        <v>0</v>
      </c>
      <c r="G3546" t="s">
        <v>14843</v>
      </c>
      <c r="H3546">
        <v>0.92200000000000004</v>
      </c>
      <c r="I3546">
        <v>7.68</v>
      </c>
      <c r="J3546">
        <v>30</v>
      </c>
    </row>
    <row r="3547" spans="1:10" x14ac:dyDescent="0.35">
      <c r="A3547" t="s">
        <v>16889</v>
      </c>
      <c r="B3547">
        <v>149</v>
      </c>
      <c r="C3547">
        <v>186</v>
      </c>
      <c r="D3547">
        <v>1270</v>
      </c>
      <c r="E3547" t="s">
        <v>311</v>
      </c>
      <c r="F3547" t="s">
        <v>0</v>
      </c>
      <c r="G3547" t="s">
        <v>2962</v>
      </c>
      <c r="I3547" t="s">
        <v>311</v>
      </c>
      <c r="J3547">
        <v>12</v>
      </c>
    </row>
    <row r="3548" spans="1:10" x14ac:dyDescent="0.35">
      <c r="A3548" t="s">
        <v>16890</v>
      </c>
      <c r="B3548">
        <v>101</v>
      </c>
      <c r="C3548">
        <v>185</v>
      </c>
      <c r="D3548">
        <v>1271</v>
      </c>
      <c r="E3548" t="s">
        <v>334</v>
      </c>
      <c r="F3548" t="s">
        <v>0</v>
      </c>
      <c r="G3548" t="s">
        <v>1876</v>
      </c>
      <c r="H3548">
        <v>1.0409999999999999</v>
      </c>
      <c r="I3548">
        <v>6.27</v>
      </c>
      <c r="J3548">
        <v>25</v>
      </c>
    </row>
    <row r="3549" spans="1:10" x14ac:dyDescent="0.35">
      <c r="A3549" t="s">
        <v>16891</v>
      </c>
      <c r="B3549">
        <v>67</v>
      </c>
      <c r="C3549">
        <v>185</v>
      </c>
      <c r="D3549">
        <v>1271</v>
      </c>
      <c r="E3549" t="s">
        <v>312</v>
      </c>
      <c r="F3549" t="s">
        <v>0</v>
      </c>
      <c r="G3549" t="s">
        <v>2801</v>
      </c>
      <c r="H3549">
        <v>1.9770000000000001</v>
      </c>
      <c r="I3549">
        <v>32.35</v>
      </c>
      <c r="J3549">
        <v>28</v>
      </c>
    </row>
    <row r="3550" spans="1:10" x14ac:dyDescent="0.35">
      <c r="A3550" t="s">
        <v>16892</v>
      </c>
      <c r="B3550">
        <v>36</v>
      </c>
      <c r="C3550">
        <v>185</v>
      </c>
      <c r="D3550">
        <v>1271</v>
      </c>
      <c r="E3550" t="s">
        <v>311</v>
      </c>
      <c r="F3550" t="s">
        <v>0</v>
      </c>
      <c r="G3550" t="s">
        <v>4219</v>
      </c>
      <c r="I3550" t="s">
        <v>311</v>
      </c>
      <c r="J3550">
        <v>23</v>
      </c>
    </row>
    <row r="3551" spans="1:10" x14ac:dyDescent="0.35">
      <c r="A3551" t="s">
        <v>16893</v>
      </c>
      <c r="B3551">
        <v>93</v>
      </c>
      <c r="C3551">
        <v>184</v>
      </c>
      <c r="D3551">
        <v>1274</v>
      </c>
      <c r="E3551" t="s">
        <v>328</v>
      </c>
      <c r="F3551" t="s">
        <v>0</v>
      </c>
      <c r="G3551" t="s">
        <v>16058</v>
      </c>
      <c r="H3551">
        <v>1.145</v>
      </c>
      <c r="I3551">
        <v>52.33</v>
      </c>
      <c r="J3551">
        <v>21</v>
      </c>
    </row>
    <row r="3552" spans="1:10" x14ac:dyDescent="0.35">
      <c r="A3552" t="s">
        <v>16894</v>
      </c>
      <c r="B3552">
        <v>85</v>
      </c>
      <c r="C3552">
        <v>184</v>
      </c>
      <c r="D3552">
        <v>1274</v>
      </c>
      <c r="E3552" t="s">
        <v>334</v>
      </c>
      <c r="F3552" t="s">
        <v>0</v>
      </c>
      <c r="G3552" t="s">
        <v>3628</v>
      </c>
      <c r="H3552">
        <v>1.012</v>
      </c>
      <c r="I3552">
        <v>21.2</v>
      </c>
      <c r="J3552">
        <v>24</v>
      </c>
    </row>
    <row r="3553" spans="1:10" x14ac:dyDescent="0.35">
      <c r="A3553" t="s">
        <v>16895</v>
      </c>
      <c r="B3553">
        <v>77</v>
      </c>
      <c r="C3553">
        <v>184</v>
      </c>
      <c r="D3553">
        <v>1274</v>
      </c>
      <c r="E3553" t="s">
        <v>311</v>
      </c>
      <c r="F3553" t="s">
        <v>0</v>
      </c>
      <c r="G3553" t="s">
        <v>16896</v>
      </c>
      <c r="I3553" t="s">
        <v>311</v>
      </c>
      <c r="J3553">
        <v>23</v>
      </c>
    </row>
    <row r="3554" spans="1:10" x14ac:dyDescent="0.35">
      <c r="A3554" t="s">
        <v>16897</v>
      </c>
      <c r="B3554">
        <v>58</v>
      </c>
      <c r="C3554">
        <v>183</v>
      </c>
      <c r="D3554">
        <v>1277</v>
      </c>
      <c r="E3554" t="s">
        <v>312</v>
      </c>
      <c r="F3554" t="s">
        <v>0</v>
      </c>
      <c r="G3554" t="s">
        <v>16898</v>
      </c>
      <c r="H3554">
        <v>1.528</v>
      </c>
      <c r="I3554">
        <v>26.27</v>
      </c>
      <c r="J3554">
        <v>5</v>
      </c>
    </row>
    <row r="3555" spans="1:10" x14ac:dyDescent="0.35">
      <c r="A3555" t="s">
        <v>16899</v>
      </c>
      <c r="B3555">
        <v>53</v>
      </c>
      <c r="C3555">
        <v>183</v>
      </c>
      <c r="D3555">
        <v>1277</v>
      </c>
      <c r="E3555" t="s">
        <v>311</v>
      </c>
      <c r="F3555" t="s">
        <v>0</v>
      </c>
      <c r="G3555" t="s">
        <v>2088</v>
      </c>
      <c r="I3555" t="s">
        <v>311</v>
      </c>
      <c r="J3555">
        <v>53</v>
      </c>
    </row>
    <row r="3556" spans="1:10" x14ac:dyDescent="0.35">
      <c r="A3556" t="s">
        <v>16900</v>
      </c>
      <c r="B3556">
        <v>68</v>
      </c>
      <c r="C3556">
        <v>183</v>
      </c>
      <c r="D3556">
        <v>1277</v>
      </c>
      <c r="E3556" t="s">
        <v>328</v>
      </c>
      <c r="F3556" t="s">
        <v>0</v>
      </c>
      <c r="G3556" t="s">
        <v>16901</v>
      </c>
      <c r="H3556">
        <v>1.19</v>
      </c>
      <c r="I3556">
        <v>44.87</v>
      </c>
      <c r="J3556">
        <v>35</v>
      </c>
    </row>
    <row r="3557" spans="1:10" x14ac:dyDescent="0.35">
      <c r="A3557" t="s">
        <v>16902</v>
      </c>
      <c r="B3557">
        <v>48</v>
      </c>
      <c r="C3557">
        <v>182</v>
      </c>
      <c r="D3557">
        <v>1280</v>
      </c>
      <c r="E3557" t="s">
        <v>328</v>
      </c>
      <c r="F3557" t="s">
        <v>0</v>
      </c>
      <c r="G3557" t="s">
        <v>16475</v>
      </c>
      <c r="H3557">
        <v>1.8640000000000001</v>
      </c>
      <c r="I3557">
        <v>49.58</v>
      </c>
      <c r="J3557">
        <v>7</v>
      </c>
    </row>
    <row r="3558" spans="1:10" x14ac:dyDescent="0.35">
      <c r="A3558" t="s">
        <v>16903</v>
      </c>
      <c r="B3558">
        <v>72</v>
      </c>
      <c r="C3558">
        <v>182</v>
      </c>
      <c r="D3558">
        <v>1280</v>
      </c>
      <c r="E3558" t="s">
        <v>334</v>
      </c>
      <c r="F3558" t="s">
        <v>0</v>
      </c>
      <c r="G3558" t="s">
        <v>1775</v>
      </c>
      <c r="H3558">
        <v>1.5649999999999999</v>
      </c>
      <c r="I3558">
        <v>7.15</v>
      </c>
      <c r="J3558">
        <v>9</v>
      </c>
    </row>
    <row r="3559" spans="1:10" x14ac:dyDescent="0.35">
      <c r="A3559" t="s">
        <v>16904</v>
      </c>
      <c r="B3559">
        <v>97</v>
      </c>
      <c r="C3559">
        <v>182</v>
      </c>
      <c r="D3559">
        <v>1280</v>
      </c>
      <c r="E3559" t="s">
        <v>334</v>
      </c>
      <c r="F3559" t="s">
        <v>0</v>
      </c>
      <c r="G3559" t="s">
        <v>3594</v>
      </c>
      <c r="H3559">
        <v>0.94399999999999995</v>
      </c>
      <c r="I3559">
        <v>23.01</v>
      </c>
      <c r="J3559">
        <v>8</v>
      </c>
    </row>
    <row r="3560" spans="1:10" x14ac:dyDescent="0.35">
      <c r="A3560" t="s">
        <v>16905</v>
      </c>
      <c r="B3560">
        <v>45</v>
      </c>
      <c r="C3560">
        <v>182</v>
      </c>
      <c r="D3560">
        <v>1280</v>
      </c>
      <c r="E3560" t="s">
        <v>311</v>
      </c>
      <c r="F3560" t="s">
        <v>0</v>
      </c>
      <c r="G3560" t="s">
        <v>3026</v>
      </c>
      <c r="I3560" t="s">
        <v>311</v>
      </c>
      <c r="J3560">
        <v>22</v>
      </c>
    </row>
    <row r="3561" spans="1:10" x14ac:dyDescent="0.35">
      <c r="A3561" t="s">
        <v>16906</v>
      </c>
      <c r="B3561">
        <v>97</v>
      </c>
      <c r="C3561">
        <v>182</v>
      </c>
      <c r="D3561">
        <v>1280</v>
      </c>
      <c r="E3561" t="s">
        <v>312</v>
      </c>
      <c r="F3561" t="s">
        <v>0</v>
      </c>
      <c r="G3561" t="s">
        <v>4347</v>
      </c>
      <c r="H3561">
        <v>2.3130000000000002</v>
      </c>
      <c r="I3561">
        <v>40.96</v>
      </c>
      <c r="J3561">
        <v>5</v>
      </c>
    </row>
    <row r="3562" spans="1:10" x14ac:dyDescent="0.35">
      <c r="A3562" t="s">
        <v>16907</v>
      </c>
      <c r="B3562">
        <v>552</v>
      </c>
      <c r="C3562">
        <v>181</v>
      </c>
      <c r="D3562">
        <v>1285</v>
      </c>
      <c r="E3562" t="s">
        <v>334</v>
      </c>
      <c r="F3562" t="s">
        <v>0</v>
      </c>
      <c r="G3562" t="s">
        <v>2520</v>
      </c>
      <c r="H3562">
        <v>0.45300000000000001</v>
      </c>
      <c r="I3562">
        <v>6.78</v>
      </c>
      <c r="J3562">
        <v>74</v>
      </c>
    </row>
    <row r="3563" spans="1:10" x14ac:dyDescent="0.35">
      <c r="A3563" t="s">
        <v>16908</v>
      </c>
      <c r="B3563">
        <v>58</v>
      </c>
      <c r="C3563">
        <v>181</v>
      </c>
      <c r="D3563">
        <v>1285</v>
      </c>
      <c r="E3563" t="s">
        <v>311</v>
      </c>
      <c r="F3563" t="s">
        <v>0</v>
      </c>
      <c r="G3563" t="s">
        <v>1823</v>
      </c>
      <c r="I3563" t="s">
        <v>311</v>
      </c>
      <c r="J3563">
        <v>8</v>
      </c>
    </row>
    <row r="3564" spans="1:10" x14ac:dyDescent="0.35">
      <c r="A3564" t="s">
        <v>16909</v>
      </c>
      <c r="B3564">
        <v>89</v>
      </c>
      <c r="C3564">
        <v>181</v>
      </c>
      <c r="D3564">
        <v>1285</v>
      </c>
      <c r="E3564" t="s">
        <v>311</v>
      </c>
      <c r="F3564" t="s">
        <v>0</v>
      </c>
      <c r="G3564" t="s">
        <v>7281</v>
      </c>
      <c r="I3564" t="s">
        <v>311</v>
      </c>
      <c r="J3564">
        <v>9</v>
      </c>
    </row>
    <row r="3565" spans="1:10" x14ac:dyDescent="0.35">
      <c r="A3565" t="s">
        <v>16910</v>
      </c>
      <c r="B3565">
        <v>90</v>
      </c>
      <c r="C3565">
        <v>181</v>
      </c>
      <c r="D3565">
        <v>1285</v>
      </c>
      <c r="E3565" t="s">
        <v>311</v>
      </c>
      <c r="F3565" t="s">
        <v>0</v>
      </c>
      <c r="G3565" t="s">
        <v>2675</v>
      </c>
      <c r="I3565" t="s">
        <v>311</v>
      </c>
      <c r="J3565">
        <v>6</v>
      </c>
    </row>
    <row r="3566" spans="1:10" x14ac:dyDescent="0.35">
      <c r="A3566" t="s">
        <v>16911</v>
      </c>
      <c r="B3566">
        <v>146</v>
      </c>
      <c r="C3566">
        <v>181</v>
      </c>
      <c r="D3566">
        <v>1285</v>
      </c>
      <c r="E3566" t="s">
        <v>311</v>
      </c>
      <c r="F3566" t="s">
        <v>0</v>
      </c>
      <c r="G3566" t="s">
        <v>4022</v>
      </c>
      <c r="I3566" t="s">
        <v>311</v>
      </c>
      <c r="J3566">
        <v>16</v>
      </c>
    </row>
    <row r="3567" spans="1:10" x14ac:dyDescent="0.35">
      <c r="A3567" t="s">
        <v>16912</v>
      </c>
      <c r="B3567">
        <v>162</v>
      </c>
      <c r="C3567">
        <v>181</v>
      </c>
      <c r="D3567">
        <v>1285</v>
      </c>
      <c r="E3567" t="s">
        <v>312</v>
      </c>
      <c r="F3567" t="s">
        <v>0</v>
      </c>
      <c r="G3567" t="s">
        <v>11337</v>
      </c>
      <c r="H3567">
        <v>1.093</v>
      </c>
      <c r="I3567">
        <v>47.02</v>
      </c>
      <c r="J3567">
        <v>34</v>
      </c>
    </row>
    <row r="3568" spans="1:10" x14ac:dyDescent="0.35">
      <c r="A3568" t="s">
        <v>16913</v>
      </c>
      <c r="B3568">
        <v>72</v>
      </c>
      <c r="C3568">
        <v>181</v>
      </c>
      <c r="D3568">
        <v>1285</v>
      </c>
      <c r="E3568" t="s">
        <v>334</v>
      </c>
      <c r="F3568" t="s">
        <v>0</v>
      </c>
      <c r="G3568" t="s">
        <v>1751</v>
      </c>
      <c r="H3568">
        <v>1.9179999999999999</v>
      </c>
      <c r="I3568">
        <v>7.99</v>
      </c>
      <c r="J3568">
        <v>13</v>
      </c>
    </row>
    <row r="3569" spans="1:10" x14ac:dyDescent="0.35">
      <c r="A3569" t="s">
        <v>16914</v>
      </c>
      <c r="B3569">
        <v>64</v>
      </c>
      <c r="C3569">
        <v>180</v>
      </c>
      <c r="D3569">
        <v>1292</v>
      </c>
      <c r="E3569" t="s">
        <v>311</v>
      </c>
      <c r="F3569" t="s">
        <v>0</v>
      </c>
      <c r="G3569" t="s">
        <v>7560</v>
      </c>
      <c r="I3569" t="s">
        <v>311</v>
      </c>
      <c r="J3569">
        <v>18</v>
      </c>
    </row>
    <row r="3570" spans="1:10" x14ac:dyDescent="0.35">
      <c r="A3570" t="s">
        <v>16915</v>
      </c>
      <c r="B3570">
        <v>40</v>
      </c>
      <c r="C3570">
        <v>180</v>
      </c>
      <c r="D3570">
        <v>1292</v>
      </c>
      <c r="E3570" t="s">
        <v>311</v>
      </c>
      <c r="F3570" t="s">
        <v>0</v>
      </c>
      <c r="G3570" t="s">
        <v>8263</v>
      </c>
      <c r="I3570" t="s">
        <v>311</v>
      </c>
      <c r="J3570">
        <v>21</v>
      </c>
    </row>
    <row r="3571" spans="1:10" x14ac:dyDescent="0.35">
      <c r="A3571" t="s">
        <v>16916</v>
      </c>
      <c r="B3571">
        <v>78</v>
      </c>
      <c r="C3571">
        <v>179</v>
      </c>
      <c r="D3571">
        <v>1294</v>
      </c>
      <c r="E3571" t="s">
        <v>311</v>
      </c>
      <c r="F3571" t="s">
        <v>0</v>
      </c>
      <c r="G3571" t="s">
        <v>7560</v>
      </c>
      <c r="I3571" t="s">
        <v>311</v>
      </c>
      <c r="J3571">
        <v>12</v>
      </c>
    </row>
    <row r="3572" spans="1:10" x14ac:dyDescent="0.35">
      <c r="A3572" t="s">
        <v>16917</v>
      </c>
      <c r="B3572">
        <v>59</v>
      </c>
      <c r="C3572">
        <v>179</v>
      </c>
      <c r="D3572">
        <v>1294</v>
      </c>
      <c r="E3572" t="s">
        <v>311</v>
      </c>
      <c r="F3572" t="s">
        <v>0</v>
      </c>
      <c r="G3572" t="s">
        <v>2131</v>
      </c>
      <c r="I3572" t="s">
        <v>311</v>
      </c>
      <c r="J3572">
        <v>11</v>
      </c>
    </row>
    <row r="3573" spans="1:10" x14ac:dyDescent="0.35">
      <c r="A3573" t="s">
        <v>16918</v>
      </c>
      <c r="B3573">
        <v>50</v>
      </c>
      <c r="C3573">
        <v>179</v>
      </c>
      <c r="D3573">
        <v>1294</v>
      </c>
      <c r="E3573" t="s">
        <v>311</v>
      </c>
      <c r="F3573" t="s">
        <v>0</v>
      </c>
      <c r="G3573" t="s">
        <v>3831</v>
      </c>
      <c r="I3573" t="s">
        <v>311</v>
      </c>
      <c r="J3573">
        <v>9</v>
      </c>
    </row>
    <row r="3574" spans="1:10" x14ac:dyDescent="0.35">
      <c r="A3574" t="s">
        <v>16919</v>
      </c>
      <c r="B3574">
        <v>91</v>
      </c>
      <c r="C3574">
        <v>178</v>
      </c>
      <c r="D3574">
        <v>1297</v>
      </c>
      <c r="E3574" t="s">
        <v>334</v>
      </c>
      <c r="F3574" t="s">
        <v>0</v>
      </c>
      <c r="G3574" t="s">
        <v>2379</v>
      </c>
      <c r="H3574">
        <v>0.90700000000000003</v>
      </c>
      <c r="I3574">
        <v>14.92</v>
      </c>
      <c r="J3574">
        <v>17</v>
      </c>
    </row>
    <row r="3575" spans="1:10" x14ac:dyDescent="0.35">
      <c r="A3575" t="s">
        <v>16920</v>
      </c>
      <c r="B3575">
        <v>106</v>
      </c>
      <c r="C3575">
        <v>178</v>
      </c>
      <c r="D3575">
        <v>1297</v>
      </c>
      <c r="E3575" t="s">
        <v>311</v>
      </c>
      <c r="F3575" t="s">
        <v>0</v>
      </c>
      <c r="G3575" t="s">
        <v>4022</v>
      </c>
      <c r="I3575" t="s">
        <v>311</v>
      </c>
      <c r="J3575">
        <v>10</v>
      </c>
    </row>
    <row r="3576" spans="1:10" x14ac:dyDescent="0.35">
      <c r="A3576" t="s">
        <v>16921</v>
      </c>
      <c r="B3576">
        <v>125</v>
      </c>
      <c r="C3576">
        <v>178</v>
      </c>
      <c r="D3576">
        <v>1297</v>
      </c>
      <c r="E3576" t="s">
        <v>311</v>
      </c>
      <c r="F3576" t="s">
        <v>0</v>
      </c>
      <c r="G3576" t="s">
        <v>8272</v>
      </c>
      <c r="I3576" t="s">
        <v>311</v>
      </c>
      <c r="J3576">
        <v>125</v>
      </c>
    </row>
    <row r="3577" spans="1:10" x14ac:dyDescent="0.35">
      <c r="A3577" t="s">
        <v>16922</v>
      </c>
      <c r="B3577">
        <v>69</v>
      </c>
      <c r="C3577">
        <v>178</v>
      </c>
      <c r="D3577">
        <v>1297</v>
      </c>
      <c r="E3577" t="s">
        <v>334</v>
      </c>
      <c r="F3577" t="s">
        <v>0</v>
      </c>
      <c r="G3577" t="s">
        <v>3819</v>
      </c>
      <c r="H3577">
        <v>1.2170000000000001</v>
      </c>
      <c r="I3577">
        <v>15.22</v>
      </c>
      <c r="J3577">
        <v>28</v>
      </c>
    </row>
    <row r="3578" spans="1:10" x14ac:dyDescent="0.35">
      <c r="A3578" t="s">
        <v>16924</v>
      </c>
      <c r="B3578">
        <v>24</v>
      </c>
      <c r="C3578">
        <v>177</v>
      </c>
      <c r="D3578">
        <v>1302</v>
      </c>
      <c r="E3578" t="s">
        <v>319</v>
      </c>
      <c r="F3578" t="s">
        <v>0</v>
      </c>
      <c r="G3578" t="s">
        <v>6123</v>
      </c>
      <c r="H3578">
        <v>4.7220000000000004</v>
      </c>
      <c r="I3578">
        <v>89.36</v>
      </c>
      <c r="J3578">
        <v>12</v>
      </c>
    </row>
    <row r="3579" spans="1:10" x14ac:dyDescent="0.35">
      <c r="A3579" t="s">
        <v>16925</v>
      </c>
      <c r="B3579">
        <v>63</v>
      </c>
      <c r="C3579">
        <v>176</v>
      </c>
      <c r="D3579">
        <v>1303</v>
      </c>
      <c r="E3579" t="s">
        <v>311</v>
      </c>
      <c r="F3579" t="s">
        <v>0</v>
      </c>
      <c r="G3579" t="s">
        <v>2079</v>
      </c>
      <c r="I3579" t="s">
        <v>311</v>
      </c>
      <c r="J3579">
        <v>63</v>
      </c>
    </row>
    <row r="3580" spans="1:10" x14ac:dyDescent="0.35">
      <c r="A3580" t="s">
        <v>16926</v>
      </c>
      <c r="B3580">
        <v>67</v>
      </c>
      <c r="C3580">
        <v>175</v>
      </c>
      <c r="D3580">
        <v>1304</v>
      </c>
      <c r="E3580" t="s">
        <v>312</v>
      </c>
      <c r="F3580" t="s">
        <v>0</v>
      </c>
      <c r="G3580" t="s">
        <v>4361</v>
      </c>
      <c r="H3580">
        <v>1.1539999999999999</v>
      </c>
      <c r="I3580">
        <v>32.5</v>
      </c>
      <c r="J3580">
        <v>3</v>
      </c>
    </row>
    <row r="3581" spans="1:10" x14ac:dyDescent="0.35">
      <c r="A3581" t="s">
        <v>16927</v>
      </c>
      <c r="B3581">
        <v>62</v>
      </c>
      <c r="C3581">
        <v>175</v>
      </c>
      <c r="D3581">
        <v>1304</v>
      </c>
      <c r="E3581" t="s">
        <v>311</v>
      </c>
      <c r="F3581" t="s">
        <v>0</v>
      </c>
      <c r="G3581" t="s">
        <v>3026</v>
      </c>
      <c r="I3581" t="s">
        <v>311</v>
      </c>
      <c r="J3581">
        <v>23</v>
      </c>
    </row>
    <row r="3582" spans="1:10" x14ac:dyDescent="0.35">
      <c r="A3582" t="s">
        <v>16928</v>
      </c>
      <c r="B3582">
        <v>39</v>
      </c>
      <c r="C3582">
        <v>175</v>
      </c>
      <c r="D3582">
        <v>1304</v>
      </c>
      <c r="E3582" t="s">
        <v>311</v>
      </c>
      <c r="F3582" t="s">
        <v>0</v>
      </c>
      <c r="G3582" t="s">
        <v>2131</v>
      </c>
      <c r="I3582" t="s">
        <v>311</v>
      </c>
      <c r="J3582">
        <v>22</v>
      </c>
    </row>
    <row r="3583" spans="1:10" x14ac:dyDescent="0.35">
      <c r="A3583" t="s">
        <v>16929</v>
      </c>
      <c r="B3583">
        <v>17</v>
      </c>
      <c r="C3583">
        <v>175</v>
      </c>
      <c r="D3583">
        <v>1304</v>
      </c>
      <c r="E3583" t="s">
        <v>311</v>
      </c>
      <c r="F3583" t="s">
        <v>0</v>
      </c>
      <c r="G3583" t="s">
        <v>16930</v>
      </c>
      <c r="I3583" t="s">
        <v>311</v>
      </c>
      <c r="J3583">
        <v>4</v>
      </c>
    </row>
    <row r="3584" spans="1:10" x14ac:dyDescent="0.35">
      <c r="A3584" t="s">
        <v>16931</v>
      </c>
      <c r="B3584">
        <v>80</v>
      </c>
      <c r="C3584">
        <v>174</v>
      </c>
      <c r="D3584">
        <v>1308</v>
      </c>
      <c r="E3584" t="s">
        <v>311</v>
      </c>
      <c r="F3584" t="s">
        <v>0</v>
      </c>
      <c r="G3584" t="s">
        <v>3819</v>
      </c>
      <c r="I3584" t="s">
        <v>311</v>
      </c>
      <c r="J3584">
        <v>18</v>
      </c>
    </row>
    <row r="3585" spans="1:10" x14ac:dyDescent="0.35">
      <c r="A3585" t="s">
        <v>16932</v>
      </c>
      <c r="B3585">
        <v>82</v>
      </c>
      <c r="C3585">
        <v>173</v>
      </c>
      <c r="D3585">
        <v>1309</v>
      </c>
      <c r="E3585" t="s">
        <v>334</v>
      </c>
      <c r="F3585" t="s">
        <v>0</v>
      </c>
      <c r="G3585" t="s">
        <v>2729</v>
      </c>
      <c r="H3585">
        <v>1.0369999999999999</v>
      </c>
      <c r="I3585">
        <v>24.68</v>
      </c>
      <c r="J3585">
        <v>4</v>
      </c>
    </row>
    <row r="3586" spans="1:10" x14ac:dyDescent="0.35">
      <c r="A3586" t="s">
        <v>16933</v>
      </c>
      <c r="B3586">
        <v>63</v>
      </c>
      <c r="C3586">
        <v>172</v>
      </c>
      <c r="D3586">
        <v>1310</v>
      </c>
      <c r="E3586" t="s">
        <v>334</v>
      </c>
      <c r="F3586" t="s">
        <v>0</v>
      </c>
      <c r="G3586" t="s">
        <v>14810</v>
      </c>
      <c r="H3586">
        <v>1.7330000000000001</v>
      </c>
      <c r="I3586">
        <v>21.43</v>
      </c>
      <c r="J3586">
        <v>13</v>
      </c>
    </row>
    <row r="3587" spans="1:10" x14ac:dyDescent="0.35">
      <c r="A3587" t="s">
        <v>16934</v>
      </c>
      <c r="B3587">
        <v>60</v>
      </c>
      <c r="C3587">
        <v>172</v>
      </c>
      <c r="D3587">
        <v>1310</v>
      </c>
      <c r="E3587" t="s">
        <v>334</v>
      </c>
      <c r="F3587" t="s">
        <v>0</v>
      </c>
      <c r="G3587" t="s">
        <v>16935</v>
      </c>
      <c r="H3587">
        <v>1.333</v>
      </c>
      <c r="I3587">
        <v>14.61</v>
      </c>
      <c r="J3587">
        <v>7</v>
      </c>
    </row>
    <row r="3588" spans="1:10" x14ac:dyDescent="0.35">
      <c r="A3588" t="s">
        <v>16936</v>
      </c>
      <c r="B3588">
        <v>101</v>
      </c>
      <c r="C3588">
        <v>172</v>
      </c>
      <c r="D3588">
        <v>1310</v>
      </c>
      <c r="E3588" t="s">
        <v>311</v>
      </c>
      <c r="F3588" t="s">
        <v>0</v>
      </c>
      <c r="G3588" t="s">
        <v>2596</v>
      </c>
      <c r="I3588" t="s">
        <v>311</v>
      </c>
      <c r="J3588">
        <v>35</v>
      </c>
    </row>
    <row r="3589" spans="1:10" x14ac:dyDescent="0.35">
      <c r="A3589" t="s">
        <v>16937</v>
      </c>
      <c r="B3589">
        <v>95</v>
      </c>
      <c r="C3589">
        <v>171</v>
      </c>
      <c r="D3589">
        <v>1313</v>
      </c>
      <c r="E3589" t="s">
        <v>312</v>
      </c>
      <c r="F3589" t="s">
        <v>0</v>
      </c>
      <c r="G3589" t="s">
        <v>4022</v>
      </c>
      <c r="H3589">
        <v>1.407</v>
      </c>
      <c r="I3589">
        <v>32.35</v>
      </c>
      <c r="J3589">
        <v>28</v>
      </c>
    </row>
    <row r="3590" spans="1:10" x14ac:dyDescent="0.35">
      <c r="A3590" t="s">
        <v>16938</v>
      </c>
      <c r="B3590">
        <v>49</v>
      </c>
      <c r="C3590">
        <v>171</v>
      </c>
      <c r="D3590">
        <v>1313</v>
      </c>
      <c r="E3590" t="s">
        <v>311</v>
      </c>
      <c r="F3590" t="s">
        <v>0</v>
      </c>
      <c r="G3590" t="s">
        <v>4219</v>
      </c>
      <c r="I3590" t="s">
        <v>311</v>
      </c>
      <c r="J3590">
        <v>21</v>
      </c>
    </row>
    <row r="3591" spans="1:10" x14ac:dyDescent="0.35">
      <c r="A3591" t="s">
        <v>16939</v>
      </c>
      <c r="B3591">
        <v>73</v>
      </c>
      <c r="C3591">
        <v>170</v>
      </c>
      <c r="D3591">
        <v>1315</v>
      </c>
      <c r="E3591" t="s">
        <v>334</v>
      </c>
      <c r="F3591" t="s">
        <v>0</v>
      </c>
      <c r="G3591" t="s">
        <v>4204</v>
      </c>
      <c r="H3591">
        <v>1.4119999999999999</v>
      </c>
      <c r="I3591">
        <v>25.47</v>
      </c>
      <c r="J3591">
        <v>7</v>
      </c>
    </row>
    <row r="3592" spans="1:10" x14ac:dyDescent="0.35">
      <c r="A3592" t="s">
        <v>16940</v>
      </c>
      <c r="B3592">
        <v>49</v>
      </c>
      <c r="C3592">
        <v>170</v>
      </c>
      <c r="D3592">
        <v>1315</v>
      </c>
      <c r="E3592" t="s">
        <v>312</v>
      </c>
      <c r="F3592" t="s">
        <v>0</v>
      </c>
      <c r="G3592" t="s">
        <v>1918</v>
      </c>
      <c r="H3592">
        <v>1.667</v>
      </c>
      <c r="I3592">
        <v>18.87</v>
      </c>
      <c r="J3592">
        <v>6</v>
      </c>
    </row>
    <row r="3593" spans="1:10" x14ac:dyDescent="0.35">
      <c r="A3593" t="s">
        <v>16941</v>
      </c>
      <c r="B3593">
        <v>49</v>
      </c>
      <c r="C3593">
        <v>170</v>
      </c>
      <c r="D3593">
        <v>1315</v>
      </c>
      <c r="E3593" t="s">
        <v>311</v>
      </c>
      <c r="F3593" t="s">
        <v>0</v>
      </c>
      <c r="G3593" t="s">
        <v>4090</v>
      </c>
      <c r="I3593" t="s">
        <v>311</v>
      </c>
      <c r="J3593">
        <v>17</v>
      </c>
    </row>
    <row r="3594" spans="1:10" x14ac:dyDescent="0.35">
      <c r="A3594" t="s">
        <v>16942</v>
      </c>
      <c r="B3594">
        <v>82</v>
      </c>
      <c r="C3594">
        <v>170</v>
      </c>
      <c r="D3594">
        <v>1315</v>
      </c>
      <c r="E3594" t="s">
        <v>334</v>
      </c>
      <c r="F3594" t="s">
        <v>0</v>
      </c>
      <c r="G3594" t="s">
        <v>3594</v>
      </c>
      <c r="H3594">
        <v>0.80300000000000005</v>
      </c>
      <c r="I3594">
        <v>15.62</v>
      </c>
      <c r="J3594">
        <v>8</v>
      </c>
    </row>
    <row r="3595" spans="1:10" x14ac:dyDescent="0.35">
      <c r="A3595" t="s">
        <v>16943</v>
      </c>
      <c r="B3595">
        <v>76</v>
      </c>
      <c r="C3595">
        <v>170</v>
      </c>
      <c r="D3595">
        <v>1315</v>
      </c>
      <c r="E3595" t="s">
        <v>311</v>
      </c>
      <c r="F3595" t="s">
        <v>0</v>
      </c>
      <c r="G3595" t="s">
        <v>2202</v>
      </c>
      <c r="I3595" t="s">
        <v>311</v>
      </c>
      <c r="J3595">
        <v>25</v>
      </c>
    </row>
    <row r="3596" spans="1:10" x14ac:dyDescent="0.35">
      <c r="A3596" t="s">
        <v>16944</v>
      </c>
      <c r="B3596">
        <v>50</v>
      </c>
      <c r="C3596">
        <v>169</v>
      </c>
      <c r="D3596">
        <v>1320</v>
      </c>
      <c r="E3596" t="s">
        <v>311</v>
      </c>
      <c r="F3596" t="s">
        <v>0</v>
      </c>
      <c r="G3596" t="s">
        <v>1819</v>
      </c>
      <c r="I3596" t="s">
        <v>311</v>
      </c>
      <c r="J3596">
        <v>18</v>
      </c>
    </row>
    <row r="3597" spans="1:10" x14ac:dyDescent="0.35">
      <c r="A3597" t="s">
        <v>16945</v>
      </c>
      <c r="B3597">
        <v>83</v>
      </c>
      <c r="C3597">
        <v>169</v>
      </c>
      <c r="D3597">
        <v>1320</v>
      </c>
      <c r="E3597" t="s">
        <v>312</v>
      </c>
      <c r="F3597" t="s">
        <v>0</v>
      </c>
      <c r="G3597" t="s">
        <v>16573</v>
      </c>
      <c r="H3597">
        <v>1.3580000000000001</v>
      </c>
      <c r="I3597">
        <v>32.119999999999997</v>
      </c>
      <c r="J3597">
        <v>7</v>
      </c>
    </row>
    <row r="3598" spans="1:10" x14ac:dyDescent="0.35">
      <c r="A3598" t="s">
        <v>16946</v>
      </c>
      <c r="B3598">
        <v>42</v>
      </c>
      <c r="C3598">
        <v>169</v>
      </c>
      <c r="D3598">
        <v>1320</v>
      </c>
      <c r="E3598" t="s">
        <v>311</v>
      </c>
      <c r="F3598" t="s">
        <v>0</v>
      </c>
      <c r="G3598" t="s">
        <v>15671</v>
      </c>
      <c r="I3598" t="s">
        <v>311</v>
      </c>
      <c r="J3598">
        <v>10</v>
      </c>
    </row>
    <row r="3599" spans="1:10" x14ac:dyDescent="0.35">
      <c r="A3599" t="s">
        <v>16947</v>
      </c>
      <c r="B3599">
        <v>31</v>
      </c>
      <c r="C3599">
        <v>169</v>
      </c>
      <c r="D3599">
        <v>1320</v>
      </c>
      <c r="E3599" t="s">
        <v>311</v>
      </c>
      <c r="F3599" t="s">
        <v>0</v>
      </c>
      <c r="G3599" t="s">
        <v>3926</v>
      </c>
      <c r="I3599" t="s">
        <v>311</v>
      </c>
      <c r="J3599">
        <v>2</v>
      </c>
    </row>
    <row r="3600" spans="1:10" x14ac:dyDescent="0.35">
      <c r="A3600" t="s">
        <v>16948</v>
      </c>
      <c r="B3600">
        <v>58</v>
      </c>
      <c r="C3600">
        <v>168</v>
      </c>
      <c r="D3600">
        <v>1324</v>
      </c>
      <c r="E3600" t="s">
        <v>312</v>
      </c>
      <c r="F3600" t="s">
        <v>0</v>
      </c>
      <c r="G3600" t="s">
        <v>2801</v>
      </c>
      <c r="H3600">
        <v>2.0430000000000001</v>
      </c>
      <c r="I3600">
        <v>35.880000000000003</v>
      </c>
      <c r="J3600">
        <v>10</v>
      </c>
    </row>
    <row r="3601" spans="1:10" x14ac:dyDescent="0.35">
      <c r="A3601" t="s">
        <v>16949</v>
      </c>
      <c r="B3601">
        <v>73</v>
      </c>
      <c r="C3601">
        <v>168</v>
      </c>
      <c r="D3601">
        <v>1324</v>
      </c>
      <c r="E3601" t="s">
        <v>311</v>
      </c>
      <c r="F3601" t="s">
        <v>0</v>
      </c>
      <c r="G3601" t="s">
        <v>4022</v>
      </c>
      <c r="I3601" t="s">
        <v>311</v>
      </c>
      <c r="J3601">
        <v>24</v>
      </c>
    </row>
    <row r="3602" spans="1:10" x14ac:dyDescent="0.35">
      <c r="A3602" t="s">
        <v>16950</v>
      </c>
      <c r="B3602">
        <v>65</v>
      </c>
      <c r="C3602">
        <v>168</v>
      </c>
      <c r="D3602">
        <v>1324</v>
      </c>
      <c r="E3602" t="s">
        <v>311</v>
      </c>
      <c r="F3602" t="s">
        <v>0</v>
      </c>
      <c r="G3602" t="s">
        <v>2801</v>
      </c>
      <c r="I3602" t="s">
        <v>311</v>
      </c>
      <c r="J3602">
        <v>26</v>
      </c>
    </row>
    <row r="3603" spans="1:10" x14ac:dyDescent="0.35">
      <c r="A3603" t="s">
        <v>16951</v>
      </c>
      <c r="B3603">
        <v>81</v>
      </c>
      <c r="C3603">
        <v>167</v>
      </c>
      <c r="D3603">
        <v>1327</v>
      </c>
      <c r="E3603" t="s">
        <v>311</v>
      </c>
      <c r="F3603" t="s">
        <v>0</v>
      </c>
      <c r="G3603" t="s">
        <v>2037</v>
      </c>
      <c r="I3603" t="s">
        <v>311</v>
      </c>
      <c r="J3603">
        <v>13</v>
      </c>
    </row>
    <row r="3604" spans="1:10" x14ac:dyDescent="0.35">
      <c r="A3604" t="s">
        <v>16952</v>
      </c>
      <c r="B3604">
        <v>109</v>
      </c>
      <c r="C3604">
        <v>167</v>
      </c>
      <c r="D3604">
        <v>1327</v>
      </c>
      <c r="E3604" t="s">
        <v>311</v>
      </c>
      <c r="F3604" t="s">
        <v>0</v>
      </c>
      <c r="G3604" t="s">
        <v>2053</v>
      </c>
      <c r="I3604" t="s">
        <v>311</v>
      </c>
      <c r="J3604">
        <v>20</v>
      </c>
    </row>
    <row r="3605" spans="1:10" x14ac:dyDescent="0.35">
      <c r="A3605" t="s">
        <v>16953</v>
      </c>
      <c r="B3605">
        <v>33</v>
      </c>
      <c r="C3605">
        <v>166</v>
      </c>
      <c r="D3605">
        <v>1329</v>
      </c>
      <c r="E3605" t="s">
        <v>334</v>
      </c>
      <c r="F3605" t="s">
        <v>0</v>
      </c>
      <c r="G3605" t="s">
        <v>2743</v>
      </c>
      <c r="H3605">
        <v>1.6879999999999999</v>
      </c>
      <c r="I3605">
        <v>13.89</v>
      </c>
      <c r="J3605">
        <v>11</v>
      </c>
    </row>
    <row r="3606" spans="1:10" x14ac:dyDescent="0.35">
      <c r="A3606" t="s">
        <v>16954</v>
      </c>
      <c r="B3606">
        <v>68</v>
      </c>
      <c r="C3606">
        <v>166</v>
      </c>
      <c r="D3606">
        <v>1329</v>
      </c>
      <c r="E3606" t="s">
        <v>312</v>
      </c>
      <c r="F3606" t="s">
        <v>0</v>
      </c>
      <c r="G3606" t="s">
        <v>2729</v>
      </c>
      <c r="H3606">
        <v>1.1910000000000001</v>
      </c>
      <c r="I3606">
        <v>28.48</v>
      </c>
      <c r="J3606">
        <v>4</v>
      </c>
    </row>
    <row r="3607" spans="1:10" x14ac:dyDescent="0.35">
      <c r="A3607" t="s">
        <v>16955</v>
      </c>
      <c r="B3607">
        <v>79</v>
      </c>
      <c r="C3607">
        <v>166</v>
      </c>
      <c r="D3607">
        <v>1329</v>
      </c>
      <c r="E3607" t="s">
        <v>311</v>
      </c>
      <c r="F3607" t="s">
        <v>0</v>
      </c>
      <c r="G3607" t="s">
        <v>4347</v>
      </c>
      <c r="I3607" t="s">
        <v>311</v>
      </c>
      <c r="J3607">
        <v>5</v>
      </c>
    </row>
    <row r="3608" spans="1:10" x14ac:dyDescent="0.35">
      <c r="A3608" t="s">
        <v>16956</v>
      </c>
      <c r="B3608">
        <v>48</v>
      </c>
      <c r="C3608">
        <v>166</v>
      </c>
      <c r="D3608">
        <v>1329</v>
      </c>
      <c r="E3608" t="s">
        <v>311</v>
      </c>
      <c r="F3608" t="s">
        <v>0</v>
      </c>
      <c r="G3608" t="s">
        <v>3633</v>
      </c>
      <c r="I3608" t="s">
        <v>311</v>
      </c>
      <c r="J3608">
        <v>13</v>
      </c>
    </row>
    <row r="3609" spans="1:10" x14ac:dyDescent="0.35">
      <c r="A3609" t="s">
        <v>16957</v>
      </c>
      <c r="B3609">
        <v>51</v>
      </c>
      <c r="C3609">
        <v>166</v>
      </c>
      <c r="D3609">
        <v>1329</v>
      </c>
      <c r="E3609" t="s">
        <v>311</v>
      </c>
      <c r="F3609" t="s">
        <v>0</v>
      </c>
      <c r="G3609" t="s">
        <v>7781</v>
      </c>
      <c r="I3609" t="s">
        <v>311</v>
      </c>
      <c r="J3609">
        <v>25</v>
      </c>
    </row>
    <row r="3610" spans="1:10" x14ac:dyDescent="0.35">
      <c r="A3610" t="s">
        <v>16958</v>
      </c>
      <c r="B3610">
        <v>74</v>
      </c>
      <c r="C3610">
        <v>166</v>
      </c>
      <c r="D3610">
        <v>1329</v>
      </c>
      <c r="E3610" t="s">
        <v>311</v>
      </c>
      <c r="F3610" t="s">
        <v>0</v>
      </c>
      <c r="G3610" t="s">
        <v>2053</v>
      </c>
      <c r="I3610" t="s">
        <v>311</v>
      </c>
      <c r="J3610">
        <v>9</v>
      </c>
    </row>
    <row r="3611" spans="1:10" x14ac:dyDescent="0.35">
      <c r="A3611" t="s">
        <v>16959</v>
      </c>
      <c r="B3611">
        <v>62</v>
      </c>
      <c r="C3611">
        <v>165</v>
      </c>
      <c r="D3611">
        <v>1335</v>
      </c>
      <c r="E3611" t="s">
        <v>311</v>
      </c>
      <c r="F3611" t="s">
        <v>0</v>
      </c>
      <c r="G3611" t="s">
        <v>2592</v>
      </c>
      <c r="I3611" t="s">
        <v>311</v>
      </c>
      <c r="J3611">
        <v>9</v>
      </c>
    </row>
    <row r="3612" spans="1:10" x14ac:dyDescent="0.35">
      <c r="A3612" t="s">
        <v>16960</v>
      </c>
      <c r="B3612">
        <v>233</v>
      </c>
      <c r="C3612">
        <v>164</v>
      </c>
      <c r="D3612">
        <v>1336</v>
      </c>
      <c r="E3612" t="s">
        <v>311</v>
      </c>
      <c r="F3612" t="s">
        <v>0</v>
      </c>
      <c r="G3612" t="s">
        <v>6759</v>
      </c>
      <c r="I3612" t="s">
        <v>311</v>
      </c>
      <c r="J3612">
        <v>57</v>
      </c>
    </row>
    <row r="3613" spans="1:10" x14ac:dyDescent="0.35">
      <c r="A3613" t="s">
        <v>16961</v>
      </c>
      <c r="B3613">
        <v>73</v>
      </c>
      <c r="C3613">
        <v>164</v>
      </c>
      <c r="D3613">
        <v>1336</v>
      </c>
      <c r="E3613" t="s">
        <v>311</v>
      </c>
      <c r="F3613" t="s">
        <v>0</v>
      </c>
      <c r="G3613" t="s">
        <v>3026</v>
      </c>
      <c r="I3613" t="s">
        <v>311</v>
      </c>
      <c r="J3613">
        <v>26</v>
      </c>
    </row>
    <row r="3614" spans="1:10" x14ac:dyDescent="0.35">
      <c r="A3614" t="s">
        <v>16962</v>
      </c>
      <c r="B3614">
        <v>62</v>
      </c>
      <c r="C3614">
        <v>164</v>
      </c>
      <c r="D3614">
        <v>1336</v>
      </c>
      <c r="E3614" t="s">
        <v>311</v>
      </c>
      <c r="F3614" t="s">
        <v>0</v>
      </c>
      <c r="G3614" t="s">
        <v>2760</v>
      </c>
      <c r="I3614" t="s">
        <v>311</v>
      </c>
      <c r="J3614">
        <v>3</v>
      </c>
    </row>
    <row r="3615" spans="1:10" x14ac:dyDescent="0.35">
      <c r="A3615" t="s">
        <v>16963</v>
      </c>
      <c r="B3615">
        <v>51</v>
      </c>
      <c r="C3615">
        <v>163</v>
      </c>
      <c r="D3615">
        <v>1339</v>
      </c>
      <c r="E3615" t="s">
        <v>311</v>
      </c>
      <c r="F3615" t="s">
        <v>0</v>
      </c>
      <c r="G3615" t="s">
        <v>311</v>
      </c>
      <c r="I3615" t="s">
        <v>311</v>
      </c>
      <c r="J3615">
        <v>13</v>
      </c>
    </row>
    <row r="3616" spans="1:10" x14ac:dyDescent="0.35">
      <c r="A3616" t="s">
        <v>16964</v>
      </c>
      <c r="B3616">
        <v>93</v>
      </c>
      <c r="C3616">
        <v>163</v>
      </c>
      <c r="D3616">
        <v>1339</v>
      </c>
      <c r="E3616" t="s">
        <v>311</v>
      </c>
      <c r="F3616" t="s">
        <v>0</v>
      </c>
      <c r="G3616" t="s">
        <v>4219</v>
      </c>
      <c r="I3616" t="s">
        <v>311</v>
      </c>
      <c r="J3616">
        <v>32</v>
      </c>
    </row>
    <row r="3617" spans="1:10" x14ac:dyDescent="0.35">
      <c r="A3617" t="s">
        <v>16965</v>
      </c>
      <c r="B3617">
        <v>74</v>
      </c>
      <c r="C3617">
        <v>163</v>
      </c>
      <c r="D3617">
        <v>1339</v>
      </c>
      <c r="E3617" t="s">
        <v>334</v>
      </c>
      <c r="F3617" t="s">
        <v>0</v>
      </c>
      <c r="G3617" t="s">
        <v>2379</v>
      </c>
      <c r="H3617">
        <v>1.016</v>
      </c>
      <c r="I3617">
        <v>17.86</v>
      </c>
      <c r="J3617">
        <v>9</v>
      </c>
    </row>
    <row r="3618" spans="1:10" x14ac:dyDescent="0.35">
      <c r="A3618" t="s">
        <v>16966</v>
      </c>
      <c r="B3618">
        <v>87</v>
      </c>
      <c r="C3618">
        <v>162</v>
      </c>
      <c r="D3618">
        <v>1342</v>
      </c>
      <c r="E3618" t="s">
        <v>334</v>
      </c>
      <c r="F3618" t="s">
        <v>0</v>
      </c>
      <c r="G3618" t="s">
        <v>16967</v>
      </c>
      <c r="H3618">
        <v>1.4339999999999999</v>
      </c>
      <c r="I3618">
        <v>13.89</v>
      </c>
      <c r="J3618">
        <v>20</v>
      </c>
    </row>
    <row r="3619" spans="1:10" x14ac:dyDescent="0.35">
      <c r="A3619" t="s">
        <v>16968</v>
      </c>
      <c r="B3619">
        <v>37</v>
      </c>
      <c r="C3619">
        <v>162</v>
      </c>
      <c r="D3619">
        <v>1342</v>
      </c>
      <c r="E3619" t="s">
        <v>312</v>
      </c>
      <c r="F3619" t="s">
        <v>0</v>
      </c>
      <c r="G3619" t="s">
        <v>16969</v>
      </c>
      <c r="H3619">
        <v>2.306</v>
      </c>
      <c r="I3619">
        <v>26.94</v>
      </c>
      <c r="J3619">
        <v>10</v>
      </c>
    </row>
    <row r="3620" spans="1:10" x14ac:dyDescent="0.35">
      <c r="A3620" t="s">
        <v>16970</v>
      </c>
      <c r="B3620">
        <v>55</v>
      </c>
      <c r="C3620">
        <v>162</v>
      </c>
      <c r="D3620">
        <v>1342</v>
      </c>
      <c r="E3620" t="s">
        <v>311</v>
      </c>
      <c r="F3620" t="s">
        <v>0</v>
      </c>
      <c r="G3620" t="s">
        <v>9579</v>
      </c>
      <c r="I3620" t="s">
        <v>311</v>
      </c>
      <c r="J3620">
        <v>13</v>
      </c>
    </row>
    <row r="3621" spans="1:10" x14ac:dyDescent="0.35">
      <c r="A3621" t="s">
        <v>16971</v>
      </c>
      <c r="B3621">
        <v>37</v>
      </c>
      <c r="C3621">
        <v>162</v>
      </c>
      <c r="D3621">
        <v>1342</v>
      </c>
      <c r="E3621" t="s">
        <v>311</v>
      </c>
      <c r="F3621" t="s">
        <v>0</v>
      </c>
      <c r="G3621" t="s">
        <v>4108</v>
      </c>
      <c r="I3621" t="s">
        <v>311</v>
      </c>
      <c r="J3621">
        <v>11</v>
      </c>
    </row>
    <row r="3622" spans="1:10" x14ac:dyDescent="0.35">
      <c r="A3622" t="s">
        <v>16972</v>
      </c>
      <c r="B3622">
        <v>91</v>
      </c>
      <c r="C3622">
        <v>162</v>
      </c>
      <c r="D3622">
        <v>1342</v>
      </c>
      <c r="E3622" t="s">
        <v>311</v>
      </c>
      <c r="F3622" t="s">
        <v>0</v>
      </c>
      <c r="G3622" t="s">
        <v>3026</v>
      </c>
      <c r="I3622" t="s">
        <v>311</v>
      </c>
      <c r="J3622">
        <v>5</v>
      </c>
    </row>
    <row r="3623" spans="1:10" x14ac:dyDescent="0.35">
      <c r="A3623" t="s">
        <v>16973</v>
      </c>
      <c r="B3623">
        <v>61</v>
      </c>
      <c r="C3623">
        <v>162</v>
      </c>
      <c r="D3623">
        <v>1342</v>
      </c>
      <c r="E3623" t="s">
        <v>312</v>
      </c>
      <c r="F3623" t="s">
        <v>0</v>
      </c>
      <c r="G3623" t="s">
        <v>3594</v>
      </c>
      <c r="H3623">
        <v>1.39</v>
      </c>
      <c r="I3623">
        <v>44.6</v>
      </c>
      <c r="J3623">
        <v>11</v>
      </c>
    </row>
    <row r="3624" spans="1:10" x14ac:dyDescent="0.35">
      <c r="A3624" t="s">
        <v>16974</v>
      </c>
      <c r="B3624">
        <v>39</v>
      </c>
      <c r="C3624">
        <v>161</v>
      </c>
      <c r="D3624">
        <v>1348</v>
      </c>
      <c r="E3624" t="s">
        <v>312</v>
      </c>
      <c r="F3624" t="s">
        <v>0</v>
      </c>
      <c r="G3624" t="s">
        <v>2045</v>
      </c>
      <c r="H3624">
        <v>2.2970000000000002</v>
      </c>
      <c r="I3624">
        <v>23.11</v>
      </c>
      <c r="J3624">
        <v>5</v>
      </c>
    </row>
    <row r="3625" spans="1:10" x14ac:dyDescent="0.35">
      <c r="A3625" t="s">
        <v>16975</v>
      </c>
      <c r="B3625">
        <v>64</v>
      </c>
      <c r="C3625">
        <v>161</v>
      </c>
      <c r="D3625">
        <v>1348</v>
      </c>
      <c r="E3625" t="s">
        <v>334</v>
      </c>
      <c r="F3625" t="s">
        <v>0</v>
      </c>
      <c r="G3625" t="s">
        <v>4347</v>
      </c>
      <c r="H3625">
        <v>1.1639999999999999</v>
      </c>
      <c r="I3625">
        <v>9.0399999999999991</v>
      </c>
      <c r="J3625">
        <v>16</v>
      </c>
    </row>
    <row r="3626" spans="1:10" x14ac:dyDescent="0.35">
      <c r="A3626" t="s">
        <v>16976</v>
      </c>
      <c r="B3626">
        <v>55</v>
      </c>
      <c r="C3626">
        <v>160</v>
      </c>
      <c r="D3626">
        <v>1350</v>
      </c>
      <c r="E3626" t="s">
        <v>311</v>
      </c>
      <c r="F3626" t="s">
        <v>0</v>
      </c>
      <c r="G3626" t="s">
        <v>7560</v>
      </c>
      <c r="I3626" t="s">
        <v>311</v>
      </c>
      <c r="J3626">
        <v>7</v>
      </c>
    </row>
    <row r="3627" spans="1:10" x14ac:dyDescent="0.35">
      <c r="A3627" t="s">
        <v>16977</v>
      </c>
      <c r="B3627">
        <v>86</v>
      </c>
      <c r="C3627">
        <v>160</v>
      </c>
      <c r="D3627">
        <v>1350</v>
      </c>
      <c r="E3627" t="s">
        <v>311</v>
      </c>
      <c r="F3627" t="s">
        <v>0</v>
      </c>
      <c r="G3627" t="s">
        <v>16978</v>
      </c>
      <c r="I3627" t="s">
        <v>311</v>
      </c>
      <c r="J3627">
        <v>16</v>
      </c>
    </row>
    <row r="3628" spans="1:10" x14ac:dyDescent="0.35">
      <c r="A3628" t="s">
        <v>16979</v>
      </c>
      <c r="B3628">
        <v>125</v>
      </c>
      <c r="C3628">
        <v>160</v>
      </c>
      <c r="D3628">
        <v>1350</v>
      </c>
      <c r="E3628" t="s">
        <v>319</v>
      </c>
      <c r="F3628" t="s">
        <v>0</v>
      </c>
      <c r="G3628" t="s">
        <v>16870</v>
      </c>
      <c r="H3628">
        <v>0.92200000000000004</v>
      </c>
      <c r="I3628">
        <v>61.64</v>
      </c>
      <c r="J3628">
        <v>25</v>
      </c>
    </row>
    <row r="3629" spans="1:10" x14ac:dyDescent="0.35">
      <c r="A3629" t="s">
        <v>16980</v>
      </c>
      <c r="B3629">
        <v>82</v>
      </c>
      <c r="C3629">
        <v>160</v>
      </c>
      <c r="D3629">
        <v>1350</v>
      </c>
      <c r="E3629" t="s">
        <v>311</v>
      </c>
      <c r="F3629" t="s">
        <v>0</v>
      </c>
      <c r="G3629" t="s">
        <v>3026</v>
      </c>
      <c r="I3629" t="s">
        <v>311</v>
      </c>
      <c r="J3629">
        <v>35</v>
      </c>
    </row>
    <row r="3630" spans="1:10" x14ac:dyDescent="0.35">
      <c r="A3630" t="s">
        <v>16981</v>
      </c>
      <c r="B3630">
        <v>163</v>
      </c>
      <c r="C3630">
        <v>159</v>
      </c>
      <c r="D3630">
        <v>1354</v>
      </c>
      <c r="E3630" t="s">
        <v>311</v>
      </c>
      <c r="F3630" t="s">
        <v>0</v>
      </c>
      <c r="G3630" t="s">
        <v>4022</v>
      </c>
      <c r="I3630" t="s">
        <v>311</v>
      </c>
      <c r="J3630">
        <v>30</v>
      </c>
    </row>
    <row r="3631" spans="1:10" x14ac:dyDescent="0.35">
      <c r="A3631" t="s">
        <v>16982</v>
      </c>
      <c r="B3631">
        <v>67</v>
      </c>
      <c r="C3631">
        <v>159</v>
      </c>
      <c r="D3631">
        <v>1354</v>
      </c>
      <c r="E3631" t="s">
        <v>311</v>
      </c>
      <c r="F3631" t="s">
        <v>0</v>
      </c>
      <c r="G3631" t="s">
        <v>3788</v>
      </c>
      <c r="I3631" t="s">
        <v>311</v>
      </c>
      <c r="J3631">
        <v>66</v>
      </c>
    </row>
    <row r="3632" spans="1:10" x14ac:dyDescent="0.35">
      <c r="A3632" t="s">
        <v>16983</v>
      </c>
      <c r="B3632">
        <v>86</v>
      </c>
      <c r="C3632">
        <v>159</v>
      </c>
      <c r="D3632">
        <v>1354</v>
      </c>
      <c r="E3632" t="s">
        <v>311</v>
      </c>
      <c r="F3632" t="s">
        <v>0</v>
      </c>
      <c r="G3632" t="s">
        <v>9579</v>
      </c>
      <c r="I3632" t="s">
        <v>311</v>
      </c>
      <c r="J3632">
        <v>18</v>
      </c>
    </row>
    <row r="3633" spans="1:10" x14ac:dyDescent="0.35">
      <c r="A3633" t="s">
        <v>16984</v>
      </c>
      <c r="B3633">
        <v>48</v>
      </c>
      <c r="C3633">
        <v>158</v>
      </c>
      <c r="D3633">
        <v>1357</v>
      </c>
      <c r="E3633" t="s">
        <v>311</v>
      </c>
      <c r="F3633" t="s">
        <v>0</v>
      </c>
      <c r="G3633" t="s">
        <v>1823</v>
      </c>
      <c r="I3633" t="s">
        <v>311</v>
      </c>
      <c r="J3633">
        <v>8</v>
      </c>
    </row>
    <row r="3634" spans="1:10" x14ac:dyDescent="0.35">
      <c r="A3634" t="s">
        <v>16985</v>
      </c>
      <c r="B3634">
        <v>52</v>
      </c>
      <c r="C3634">
        <v>158</v>
      </c>
      <c r="D3634">
        <v>1357</v>
      </c>
      <c r="E3634" t="s">
        <v>328</v>
      </c>
      <c r="F3634" t="s">
        <v>0</v>
      </c>
      <c r="G3634" t="s">
        <v>4124</v>
      </c>
      <c r="H3634">
        <v>1.5429999999999999</v>
      </c>
      <c r="I3634">
        <v>39.01</v>
      </c>
      <c r="J3634">
        <v>10</v>
      </c>
    </row>
    <row r="3635" spans="1:10" x14ac:dyDescent="0.35">
      <c r="A3635" t="s">
        <v>16986</v>
      </c>
      <c r="B3635">
        <v>154</v>
      </c>
      <c r="C3635">
        <v>158</v>
      </c>
      <c r="D3635">
        <v>1357</v>
      </c>
      <c r="E3635" t="s">
        <v>311</v>
      </c>
      <c r="F3635" t="s">
        <v>0</v>
      </c>
      <c r="G3635" t="s">
        <v>8272</v>
      </c>
      <c r="I3635" t="s">
        <v>311</v>
      </c>
      <c r="J3635">
        <v>39</v>
      </c>
    </row>
    <row r="3636" spans="1:10" x14ac:dyDescent="0.35">
      <c r="A3636" t="s">
        <v>16987</v>
      </c>
      <c r="B3636">
        <v>62</v>
      </c>
      <c r="C3636">
        <v>157</v>
      </c>
      <c r="D3636">
        <v>1360</v>
      </c>
      <c r="E3636" t="s">
        <v>311</v>
      </c>
      <c r="F3636" t="s">
        <v>0</v>
      </c>
      <c r="G3636" t="s">
        <v>4347</v>
      </c>
      <c r="I3636" t="s">
        <v>311</v>
      </c>
      <c r="J3636">
        <v>8</v>
      </c>
    </row>
    <row r="3637" spans="1:10" x14ac:dyDescent="0.35">
      <c r="A3637" t="s">
        <v>16988</v>
      </c>
      <c r="B3637">
        <v>66</v>
      </c>
      <c r="C3637">
        <v>157</v>
      </c>
      <c r="D3637">
        <v>1360</v>
      </c>
      <c r="E3637" t="s">
        <v>311</v>
      </c>
      <c r="F3637" t="s">
        <v>0</v>
      </c>
      <c r="G3637" t="s">
        <v>2235</v>
      </c>
      <c r="I3637" t="s">
        <v>311</v>
      </c>
      <c r="J3637">
        <v>13</v>
      </c>
    </row>
    <row r="3638" spans="1:10" x14ac:dyDescent="0.35">
      <c r="A3638" t="s">
        <v>16989</v>
      </c>
      <c r="B3638">
        <v>53</v>
      </c>
      <c r="C3638">
        <v>157</v>
      </c>
      <c r="D3638">
        <v>1360</v>
      </c>
      <c r="E3638" t="s">
        <v>334</v>
      </c>
      <c r="F3638" t="s">
        <v>0</v>
      </c>
      <c r="G3638" t="s">
        <v>4347</v>
      </c>
      <c r="H3638">
        <v>1.673</v>
      </c>
      <c r="I3638">
        <v>22.87</v>
      </c>
      <c r="J3638">
        <v>7</v>
      </c>
    </row>
    <row r="3639" spans="1:10" x14ac:dyDescent="0.35">
      <c r="A3639" t="s">
        <v>16990</v>
      </c>
      <c r="B3639">
        <v>41</v>
      </c>
      <c r="C3639">
        <v>157</v>
      </c>
      <c r="D3639">
        <v>1360</v>
      </c>
      <c r="E3639" t="s">
        <v>311</v>
      </c>
      <c r="F3639" t="s">
        <v>0</v>
      </c>
      <c r="G3639" t="s">
        <v>3038</v>
      </c>
      <c r="I3639" t="s">
        <v>311</v>
      </c>
      <c r="J3639">
        <v>7</v>
      </c>
    </row>
    <row r="3640" spans="1:10" x14ac:dyDescent="0.35">
      <c r="A3640" t="s">
        <v>16991</v>
      </c>
      <c r="B3640">
        <v>47</v>
      </c>
      <c r="C3640">
        <v>157</v>
      </c>
      <c r="D3640">
        <v>1360</v>
      </c>
      <c r="E3640" t="s">
        <v>311</v>
      </c>
      <c r="F3640" t="s">
        <v>0</v>
      </c>
      <c r="G3640" t="s">
        <v>3026</v>
      </c>
      <c r="I3640" t="s">
        <v>311</v>
      </c>
      <c r="J3640">
        <v>12</v>
      </c>
    </row>
    <row r="3641" spans="1:10" x14ac:dyDescent="0.35">
      <c r="A3641" t="s">
        <v>16992</v>
      </c>
      <c r="B3641">
        <v>73</v>
      </c>
      <c r="C3641">
        <v>156</v>
      </c>
      <c r="D3641">
        <v>1365</v>
      </c>
      <c r="E3641" t="s">
        <v>311</v>
      </c>
      <c r="F3641" t="s">
        <v>0</v>
      </c>
      <c r="G3641" t="s">
        <v>3926</v>
      </c>
      <c r="I3641" t="s">
        <v>311</v>
      </c>
      <c r="J3641">
        <v>10</v>
      </c>
    </row>
    <row r="3642" spans="1:10" x14ac:dyDescent="0.35">
      <c r="A3642" t="s">
        <v>16993</v>
      </c>
      <c r="B3642">
        <v>77</v>
      </c>
      <c r="C3642">
        <v>156</v>
      </c>
      <c r="D3642">
        <v>1365</v>
      </c>
      <c r="E3642" t="s">
        <v>334</v>
      </c>
      <c r="F3642" t="s">
        <v>0</v>
      </c>
      <c r="G3642" t="s">
        <v>3598</v>
      </c>
      <c r="H3642">
        <v>1.0409999999999999</v>
      </c>
      <c r="I3642">
        <v>2.67</v>
      </c>
      <c r="J3642">
        <v>28</v>
      </c>
    </row>
    <row r="3643" spans="1:10" x14ac:dyDescent="0.35">
      <c r="A3643" t="s">
        <v>16994</v>
      </c>
      <c r="B3643">
        <v>63</v>
      </c>
      <c r="C3643">
        <v>156</v>
      </c>
      <c r="D3643">
        <v>1365</v>
      </c>
      <c r="E3643" t="s">
        <v>311</v>
      </c>
      <c r="F3643" t="s">
        <v>0</v>
      </c>
      <c r="G3643" t="s">
        <v>1967</v>
      </c>
      <c r="I3643" t="s">
        <v>311</v>
      </c>
      <c r="J3643">
        <v>17</v>
      </c>
    </row>
    <row r="3644" spans="1:10" x14ac:dyDescent="0.35">
      <c r="A3644" t="s">
        <v>16995</v>
      </c>
      <c r="B3644">
        <v>35</v>
      </c>
      <c r="C3644">
        <v>156</v>
      </c>
      <c r="D3644">
        <v>1365</v>
      </c>
      <c r="E3644" t="s">
        <v>311</v>
      </c>
      <c r="F3644" t="s">
        <v>0</v>
      </c>
      <c r="G3644" t="s">
        <v>2031</v>
      </c>
      <c r="I3644" t="s">
        <v>311</v>
      </c>
      <c r="J3644">
        <v>3</v>
      </c>
    </row>
    <row r="3645" spans="1:10" x14ac:dyDescent="0.35">
      <c r="A3645" t="s">
        <v>16996</v>
      </c>
      <c r="B3645">
        <v>66</v>
      </c>
      <c r="C3645">
        <v>156</v>
      </c>
      <c r="D3645">
        <v>1365</v>
      </c>
      <c r="E3645" t="s">
        <v>311</v>
      </c>
      <c r="F3645" t="s">
        <v>0</v>
      </c>
      <c r="G3645" t="s">
        <v>8953</v>
      </c>
      <c r="I3645" t="s">
        <v>311</v>
      </c>
      <c r="J3645">
        <v>13</v>
      </c>
    </row>
    <row r="3646" spans="1:10" x14ac:dyDescent="0.35">
      <c r="A3646" t="s">
        <v>16997</v>
      </c>
      <c r="B3646">
        <v>67</v>
      </c>
      <c r="C3646">
        <v>156</v>
      </c>
      <c r="D3646">
        <v>1365</v>
      </c>
      <c r="E3646" t="s">
        <v>334</v>
      </c>
      <c r="F3646" t="s">
        <v>0</v>
      </c>
      <c r="G3646" t="s">
        <v>16998</v>
      </c>
      <c r="H3646">
        <v>1.113</v>
      </c>
      <c r="I3646">
        <v>4.87</v>
      </c>
      <c r="J3646">
        <v>27</v>
      </c>
    </row>
    <row r="3647" spans="1:10" x14ac:dyDescent="0.35">
      <c r="A3647" t="s">
        <v>16999</v>
      </c>
      <c r="B3647">
        <v>101</v>
      </c>
      <c r="C3647">
        <v>155</v>
      </c>
      <c r="D3647">
        <v>1371</v>
      </c>
      <c r="E3647" t="s">
        <v>334</v>
      </c>
      <c r="F3647" t="s">
        <v>0</v>
      </c>
      <c r="G3647" t="s">
        <v>3594</v>
      </c>
      <c r="H3647">
        <v>0.83299999999999996</v>
      </c>
      <c r="I3647">
        <v>16.760000000000002</v>
      </c>
      <c r="J3647">
        <v>7</v>
      </c>
    </row>
    <row r="3648" spans="1:10" x14ac:dyDescent="0.35">
      <c r="A3648" t="s">
        <v>17000</v>
      </c>
      <c r="B3648">
        <v>68</v>
      </c>
      <c r="C3648">
        <v>154</v>
      </c>
      <c r="D3648">
        <v>1372</v>
      </c>
      <c r="E3648" t="s">
        <v>334</v>
      </c>
      <c r="F3648" t="s">
        <v>0</v>
      </c>
      <c r="G3648" t="s">
        <v>17001</v>
      </c>
      <c r="H3648">
        <v>1.0469999999999999</v>
      </c>
      <c r="I3648">
        <v>6.74</v>
      </c>
      <c r="J3648">
        <v>14</v>
      </c>
    </row>
    <row r="3649" spans="1:10" x14ac:dyDescent="0.35">
      <c r="A3649" t="s">
        <v>17002</v>
      </c>
      <c r="B3649">
        <v>58</v>
      </c>
      <c r="C3649">
        <v>154</v>
      </c>
      <c r="D3649">
        <v>1372</v>
      </c>
      <c r="E3649" t="s">
        <v>311</v>
      </c>
      <c r="F3649" t="s">
        <v>0</v>
      </c>
      <c r="G3649" t="s">
        <v>2235</v>
      </c>
      <c r="I3649" t="s">
        <v>311</v>
      </c>
      <c r="J3649">
        <v>9</v>
      </c>
    </row>
    <row r="3650" spans="1:10" x14ac:dyDescent="0.35">
      <c r="A3650" t="s">
        <v>17003</v>
      </c>
      <c r="B3650">
        <v>71</v>
      </c>
      <c r="C3650">
        <v>154</v>
      </c>
      <c r="D3650">
        <v>1372</v>
      </c>
      <c r="E3650" t="s">
        <v>312</v>
      </c>
      <c r="F3650" t="s">
        <v>0</v>
      </c>
      <c r="G3650" t="s">
        <v>4022</v>
      </c>
      <c r="H3650">
        <v>1.3129999999999999</v>
      </c>
      <c r="I3650">
        <v>28.61</v>
      </c>
      <c r="J3650">
        <v>11</v>
      </c>
    </row>
    <row r="3651" spans="1:10" x14ac:dyDescent="0.35">
      <c r="A3651" t="s">
        <v>17004</v>
      </c>
      <c r="B3651">
        <v>62</v>
      </c>
      <c r="C3651">
        <v>153</v>
      </c>
      <c r="D3651">
        <v>1375</v>
      </c>
      <c r="E3651" t="s">
        <v>311</v>
      </c>
      <c r="F3651" t="s">
        <v>0</v>
      </c>
      <c r="G3651" t="s">
        <v>4155</v>
      </c>
      <c r="I3651" t="s">
        <v>311</v>
      </c>
      <c r="J3651">
        <v>10</v>
      </c>
    </row>
    <row r="3652" spans="1:10" x14ac:dyDescent="0.35">
      <c r="A3652" t="s">
        <v>17005</v>
      </c>
      <c r="B3652">
        <v>33</v>
      </c>
      <c r="C3652">
        <v>153</v>
      </c>
      <c r="D3652">
        <v>1375</v>
      </c>
      <c r="E3652" t="s">
        <v>311</v>
      </c>
      <c r="F3652" t="s">
        <v>0</v>
      </c>
      <c r="G3652" t="s">
        <v>3026</v>
      </c>
      <c r="I3652" t="s">
        <v>311</v>
      </c>
      <c r="J3652">
        <v>33</v>
      </c>
    </row>
    <row r="3653" spans="1:10" x14ac:dyDescent="0.35">
      <c r="A3653" t="s">
        <v>17006</v>
      </c>
      <c r="B3653">
        <v>55</v>
      </c>
      <c r="C3653">
        <v>153</v>
      </c>
      <c r="D3653">
        <v>1375</v>
      </c>
      <c r="E3653" t="s">
        <v>311</v>
      </c>
      <c r="F3653" t="s">
        <v>0</v>
      </c>
      <c r="G3653" t="s">
        <v>3026</v>
      </c>
      <c r="I3653" t="s">
        <v>311</v>
      </c>
      <c r="J3653">
        <v>17</v>
      </c>
    </row>
    <row r="3654" spans="1:10" x14ac:dyDescent="0.35">
      <c r="A3654" t="s">
        <v>17007</v>
      </c>
      <c r="B3654">
        <v>87</v>
      </c>
      <c r="C3654">
        <v>152</v>
      </c>
      <c r="D3654">
        <v>1378</v>
      </c>
      <c r="E3654" t="s">
        <v>334</v>
      </c>
      <c r="F3654" t="s">
        <v>0</v>
      </c>
      <c r="G3654" t="s">
        <v>3088</v>
      </c>
      <c r="H3654">
        <v>0.89300000000000002</v>
      </c>
      <c r="I3654">
        <v>15.49</v>
      </c>
      <c r="J3654">
        <v>13</v>
      </c>
    </row>
    <row r="3655" spans="1:10" x14ac:dyDescent="0.35">
      <c r="A3655" t="s">
        <v>17008</v>
      </c>
      <c r="B3655">
        <v>23</v>
      </c>
      <c r="C3655">
        <v>152</v>
      </c>
      <c r="D3655">
        <v>1378</v>
      </c>
      <c r="E3655" t="s">
        <v>319</v>
      </c>
      <c r="F3655" t="s">
        <v>0</v>
      </c>
      <c r="G3655" t="s">
        <v>4347</v>
      </c>
      <c r="H3655">
        <v>4.1669999999999998</v>
      </c>
      <c r="I3655">
        <v>79.260000000000005</v>
      </c>
      <c r="J3655">
        <v>4</v>
      </c>
    </row>
    <row r="3656" spans="1:10" x14ac:dyDescent="0.35">
      <c r="A3656" t="s">
        <v>17009</v>
      </c>
      <c r="B3656">
        <v>56</v>
      </c>
      <c r="C3656">
        <v>152</v>
      </c>
      <c r="D3656">
        <v>1378</v>
      </c>
      <c r="E3656" t="s">
        <v>311</v>
      </c>
      <c r="F3656" t="s">
        <v>0</v>
      </c>
      <c r="G3656" t="s">
        <v>4347</v>
      </c>
      <c r="I3656" t="s">
        <v>311</v>
      </c>
      <c r="J3656">
        <v>2</v>
      </c>
    </row>
    <row r="3657" spans="1:10" x14ac:dyDescent="0.35">
      <c r="A3657" t="s">
        <v>17010</v>
      </c>
      <c r="B3657">
        <v>129</v>
      </c>
      <c r="C3657">
        <v>152</v>
      </c>
      <c r="D3657">
        <v>1378</v>
      </c>
      <c r="E3657" t="s">
        <v>311</v>
      </c>
      <c r="F3657" t="s">
        <v>0</v>
      </c>
      <c r="G3657" t="s">
        <v>3026</v>
      </c>
      <c r="I3657" t="s">
        <v>311</v>
      </c>
      <c r="J3657">
        <v>58</v>
      </c>
    </row>
    <row r="3658" spans="1:10" x14ac:dyDescent="0.35">
      <c r="A3658" t="s">
        <v>17011</v>
      </c>
      <c r="B3658">
        <v>44</v>
      </c>
      <c r="C3658">
        <v>152</v>
      </c>
      <c r="D3658">
        <v>1378</v>
      </c>
      <c r="E3658" t="s">
        <v>311</v>
      </c>
      <c r="F3658" t="s">
        <v>0</v>
      </c>
      <c r="G3658" t="s">
        <v>3926</v>
      </c>
      <c r="I3658" t="s">
        <v>311</v>
      </c>
      <c r="J3658">
        <v>44</v>
      </c>
    </row>
    <row r="3659" spans="1:10" x14ac:dyDescent="0.35">
      <c r="A3659" t="s">
        <v>17012</v>
      </c>
      <c r="B3659">
        <v>83</v>
      </c>
      <c r="C3659">
        <v>151</v>
      </c>
      <c r="D3659">
        <v>1383</v>
      </c>
      <c r="E3659" t="s">
        <v>311</v>
      </c>
      <c r="F3659" t="s">
        <v>0</v>
      </c>
      <c r="G3659" t="s">
        <v>7560</v>
      </c>
      <c r="I3659" t="s">
        <v>311</v>
      </c>
      <c r="J3659">
        <v>34</v>
      </c>
    </row>
    <row r="3660" spans="1:10" x14ac:dyDescent="0.35">
      <c r="A3660" t="s">
        <v>17013</v>
      </c>
      <c r="B3660">
        <v>42</v>
      </c>
      <c r="C3660">
        <v>151</v>
      </c>
      <c r="D3660">
        <v>1383</v>
      </c>
      <c r="E3660" t="s">
        <v>311</v>
      </c>
      <c r="F3660" t="s">
        <v>0</v>
      </c>
      <c r="G3660" t="s">
        <v>2959</v>
      </c>
      <c r="I3660" t="s">
        <v>311</v>
      </c>
      <c r="J3660">
        <v>42</v>
      </c>
    </row>
    <row r="3661" spans="1:10" x14ac:dyDescent="0.35">
      <c r="A3661" t="s">
        <v>17014</v>
      </c>
      <c r="B3661">
        <v>57</v>
      </c>
      <c r="C3661">
        <v>151</v>
      </c>
      <c r="D3661">
        <v>1383</v>
      </c>
      <c r="E3661" t="s">
        <v>328</v>
      </c>
      <c r="F3661" t="s">
        <v>0</v>
      </c>
      <c r="G3661" t="s">
        <v>9482</v>
      </c>
      <c r="H3661">
        <v>1.63</v>
      </c>
      <c r="I3661">
        <v>70.83</v>
      </c>
      <c r="J3661">
        <v>17</v>
      </c>
    </row>
    <row r="3662" spans="1:10" x14ac:dyDescent="0.35">
      <c r="A3662" t="s">
        <v>17015</v>
      </c>
      <c r="B3662">
        <v>59</v>
      </c>
      <c r="C3662">
        <v>151</v>
      </c>
      <c r="D3662">
        <v>1383</v>
      </c>
      <c r="E3662" t="s">
        <v>311</v>
      </c>
      <c r="F3662" t="s">
        <v>0</v>
      </c>
      <c r="G3662" t="s">
        <v>4022</v>
      </c>
      <c r="I3662" t="s">
        <v>311</v>
      </c>
      <c r="J3662">
        <v>17</v>
      </c>
    </row>
    <row r="3663" spans="1:10" x14ac:dyDescent="0.35">
      <c r="A3663" t="s">
        <v>17016</v>
      </c>
      <c r="B3663">
        <v>43</v>
      </c>
      <c r="C3663">
        <v>151</v>
      </c>
      <c r="D3663">
        <v>1383</v>
      </c>
      <c r="E3663" t="s">
        <v>328</v>
      </c>
      <c r="F3663" t="s">
        <v>0</v>
      </c>
      <c r="G3663" t="s">
        <v>17017</v>
      </c>
      <c r="H3663">
        <v>2</v>
      </c>
      <c r="I3663">
        <v>42.37</v>
      </c>
      <c r="J3663">
        <v>15</v>
      </c>
    </row>
    <row r="3664" spans="1:10" x14ac:dyDescent="0.35">
      <c r="A3664" t="s">
        <v>17018</v>
      </c>
      <c r="B3664">
        <v>35</v>
      </c>
      <c r="C3664">
        <v>150</v>
      </c>
      <c r="D3664">
        <v>1388</v>
      </c>
      <c r="E3664" t="s">
        <v>311</v>
      </c>
      <c r="F3664" t="s">
        <v>0</v>
      </c>
      <c r="G3664" t="s">
        <v>4050</v>
      </c>
      <c r="I3664" t="s">
        <v>311</v>
      </c>
      <c r="J3664">
        <v>1</v>
      </c>
    </row>
    <row r="3665" spans="1:10" x14ac:dyDescent="0.35">
      <c r="A3665" t="s">
        <v>17019</v>
      </c>
      <c r="B3665">
        <v>65</v>
      </c>
      <c r="C3665">
        <v>149</v>
      </c>
      <c r="D3665">
        <v>1389</v>
      </c>
      <c r="E3665" t="s">
        <v>311</v>
      </c>
      <c r="F3665" t="s">
        <v>0</v>
      </c>
      <c r="G3665" t="s">
        <v>2402</v>
      </c>
      <c r="I3665" t="s">
        <v>311</v>
      </c>
      <c r="J3665">
        <v>32</v>
      </c>
    </row>
    <row r="3666" spans="1:10" x14ac:dyDescent="0.35">
      <c r="A3666" t="s">
        <v>17020</v>
      </c>
      <c r="B3666">
        <v>52</v>
      </c>
      <c r="C3666">
        <v>149</v>
      </c>
      <c r="D3666">
        <v>1389</v>
      </c>
      <c r="E3666" t="s">
        <v>312</v>
      </c>
      <c r="F3666" t="s">
        <v>0</v>
      </c>
      <c r="G3666" t="s">
        <v>2053</v>
      </c>
      <c r="H3666">
        <v>1.843</v>
      </c>
      <c r="I3666">
        <v>44.72</v>
      </c>
      <c r="J3666">
        <v>6</v>
      </c>
    </row>
    <row r="3667" spans="1:10" x14ac:dyDescent="0.35">
      <c r="A3667" t="s">
        <v>17021</v>
      </c>
      <c r="B3667">
        <v>50</v>
      </c>
      <c r="C3667">
        <v>149</v>
      </c>
      <c r="D3667">
        <v>1389</v>
      </c>
      <c r="E3667" t="s">
        <v>311</v>
      </c>
      <c r="F3667" t="s">
        <v>0</v>
      </c>
      <c r="G3667" t="s">
        <v>1823</v>
      </c>
      <c r="I3667" t="s">
        <v>311</v>
      </c>
      <c r="J3667">
        <v>3</v>
      </c>
    </row>
    <row r="3668" spans="1:10" x14ac:dyDescent="0.35">
      <c r="A3668" t="s">
        <v>17022</v>
      </c>
      <c r="B3668">
        <v>50</v>
      </c>
      <c r="C3668">
        <v>149</v>
      </c>
      <c r="D3668">
        <v>1389</v>
      </c>
      <c r="E3668" t="s">
        <v>312</v>
      </c>
      <c r="F3668" t="s">
        <v>0</v>
      </c>
      <c r="G3668" t="s">
        <v>17023</v>
      </c>
      <c r="H3668">
        <v>2.024</v>
      </c>
      <c r="I3668">
        <v>26.78</v>
      </c>
      <c r="J3668">
        <v>45</v>
      </c>
    </row>
    <row r="3669" spans="1:10" x14ac:dyDescent="0.35">
      <c r="A3669" t="s">
        <v>17024</v>
      </c>
      <c r="B3669">
        <v>61</v>
      </c>
      <c r="C3669">
        <v>149</v>
      </c>
      <c r="D3669">
        <v>1389</v>
      </c>
      <c r="E3669" t="s">
        <v>311</v>
      </c>
      <c r="F3669" t="s">
        <v>0</v>
      </c>
      <c r="G3669" t="s">
        <v>3026</v>
      </c>
      <c r="I3669" t="s">
        <v>311</v>
      </c>
      <c r="J3669">
        <v>10</v>
      </c>
    </row>
    <row r="3670" spans="1:10" x14ac:dyDescent="0.35">
      <c r="A3670" t="s">
        <v>17025</v>
      </c>
      <c r="B3670">
        <v>86</v>
      </c>
      <c r="C3670">
        <v>149</v>
      </c>
      <c r="D3670">
        <v>1389</v>
      </c>
      <c r="E3670" t="s">
        <v>311</v>
      </c>
      <c r="F3670" t="s">
        <v>0</v>
      </c>
      <c r="G3670" t="s">
        <v>2734</v>
      </c>
      <c r="I3670" t="s">
        <v>311</v>
      </c>
      <c r="J3670">
        <v>19</v>
      </c>
    </row>
    <row r="3671" spans="1:10" x14ac:dyDescent="0.35">
      <c r="A3671" t="s">
        <v>17026</v>
      </c>
      <c r="B3671">
        <v>55</v>
      </c>
      <c r="C3671">
        <v>148</v>
      </c>
      <c r="D3671">
        <v>1395</v>
      </c>
      <c r="E3671" t="s">
        <v>312</v>
      </c>
      <c r="F3671" t="s">
        <v>0</v>
      </c>
      <c r="G3671" t="s">
        <v>14422</v>
      </c>
      <c r="H3671">
        <v>1.204</v>
      </c>
      <c r="I3671">
        <v>20.09</v>
      </c>
      <c r="J3671">
        <v>25</v>
      </c>
    </row>
    <row r="3672" spans="1:10" x14ac:dyDescent="0.35">
      <c r="A3672" t="s">
        <v>17027</v>
      </c>
      <c r="B3672">
        <v>60</v>
      </c>
      <c r="C3672">
        <v>148</v>
      </c>
      <c r="D3672">
        <v>1395</v>
      </c>
      <c r="E3672" t="s">
        <v>334</v>
      </c>
      <c r="F3672" t="s">
        <v>0</v>
      </c>
      <c r="G3672" t="s">
        <v>17028</v>
      </c>
      <c r="H3672">
        <v>1.3859999999999999</v>
      </c>
      <c r="I3672">
        <v>13.68</v>
      </c>
      <c r="J3672">
        <v>3</v>
      </c>
    </row>
    <row r="3673" spans="1:10" x14ac:dyDescent="0.35">
      <c r="A3673" t="s">
        <v>17029</v>
      </c>
      <c r="B3673">
        <v>47</v>
      </c>
      <c r="C3673">
        <v>147</v>
      </c>
      <c r="D3673">
        <v>1397</v>
      </c>
      <c r="E3673" t="s">
        <v>311</v>
      </c>
      <c r="F3673" t="s">
        <v>0</v>
      </c>
      <c r="G3673" t="s">
        <v>2302</v>
      </c>
      <c r="I3673" t="s">
        <v>311</v>
      </c>
      <c r="J3673">
        <v>20</v>
      </c>
    </row>
    <row r="3674" spans="1:10" x14ac:dyDescent="0.35">
      <c r="A3674" t="s">
        <v>17030</v>
      </c>
      <c r="B3674">
        <v>81</v>
      </c>
      <c r="C3674">
        <v>147</v>
      </c>
      <c r="D3674">
        <v>1397</v>
      </c>
      <c r="E3674" t="s">
        <v>311</v>
      </c>
      <c r="F3674" t="s">
        <v>0</v>
      </c>
      <c r="G3674" t="s">
        <v>9016</v>
      </c>
      <c r="I3674" t="s">
        <v>311</v>
      </c>
      <c r="J3674">
        <v>21</v>
      </c>
    </row>
    <row r="3675" spans="1:10" x14ac:dyDescent="0.35">
      <c r="A3675" t="s">
        <v>17031</v>
      </c>
      <c r="B3675">
        <v>101</v>
      </c>
      <c r="C3675">
        <v>147</v>
      </c>
      <c r="D3675">
        <v>1397</v>
      </c>
      <c r="E3675" t="s">
        <v>334</v>
      </c>
      <c r="F3675" t="s">
        <v>0</v>
      </c>
      <c r="G3675" t="s">
        <v>17032</v>
      </c>
      <c r="H3675">
        <v>0.78100000000000003</v>
      </c>
      <c r="I3675">
        <v>4.96</v>
      </c>
      <c r="J3675">
        <v>26</v>
      </c>
    </row>
    <row r="3676" spans="1:10" x14ac:dyDescent="0.35">
      <c r="A3676" t="s">
        <v>17033</v>
      </c>
      <c r="B3676">
        <v>42</v>
      </c>
      <c r="C3676">
        <v>147</v>
      </c>
      <c r="D3676">
        <v>1397</v>
      </c>
      <c r="E3676" t="s">
        <v>311</v>
      </c>
      <c r="F3676" t="s">
        <v>0</v>
      </c>
      <c r="G3676" t="s">
        <v>4386</v>
      </c>
      <c r="I3676" t="s">
        <v>311</v>
      </c>
      <c r="J3676">
        <v>22</v>
      </c>
    </row>
    <row r="3677" spans="1:10" x14ac:dyDescent="0.35">
      <c r="A3677" t="s">
        <v>17034</v>
      </c>
      <c r="B3677">
        <v>25</v>
      </c>
      <c r="C3677">
        <v>147</v>
      </c>
      <c r="D3677">
        <v>1397</v>
      </c>
      <c r="E3677" t="s">
        <v>311</v>
      </c>
      <c r="F3677" t="s">
        <v>0</v>
      </c>
      <c r="G3677" t="s">
        <v>3052</v>
      </c>
      <c r="I3677" t="s">
        <v>311</v>
      </c>
      <c r="J3677">
        <v>25</v>
      </c>
    </row>
    <row r="3678" spans="1:10" x14ac:dyDescent="0.35">
      <c r="A3678" t="s">
        <v>17035</v>
      </c>
      <c r="B3678">
        <v>72</v>
      </c>
      <c r="C3678">
        <v>146</v>
      </c>
      <c r="D3678">
        <v>1402</v>
      </c>
      <c r="E3678" t="s">
        <v>311</v>
      </c>
      <c r="F3678" t="s">
        <v>0</v>
      </c>
      <c r="G3678" t="s">
        <v>4347</v>
      </c>
      <c r="I3678" t="s">
        <v>311</v>
      </c>
      <c r="J3678">
        <v>9</v>
      </c>
    </row>
    <row r="3679" spans="1:10" x14ac:dyDescent="0.35">
      <c r="A3679" t="s">
        <v>17036</v>
      </c>
      <c r="B3679">
        <v>81</v>
      </c>
      <c r="C3679">
        <v>146</v>
      </c>
      <c r="D3679">
        <v>1402</v>
      </c>
      <c r="E3679" t="s">
        <v>311</v>
      </c>
      <c r="F3679" t="s">
        <v>0</v>
      </c>
      <c r="G3679" t="s">
        <v>3026</v>
      </c>
      <c r="I3679" t="s">
        <v>311</v>
      </c>
      <c r="J3679">
        <v>29</v>
      </c>
    </row>
    <row r="3680" spans="1:10" x14ac:dyDescent="0.35">
      <c r="A3680" t="s">
        <v>17037</v>
      </c>
      <c r="B3680">
        <v>90</v>
      </c>
      <c r="C3680">
        <v>146</v>
      </c>
      <c r="D3680">
        <v>1402</v>
      </c>
      <c r="E3680" t="s">
        <v>311</v>
      </c>
      <c r="F3680" t="s">
        <v>0</v>
      </c>
      <c r="G3680" t="s">
        <v>2962</v>
      </c>
      <c r="I3680" t="s">
        <v>311</v>
      </c>
      <c r="J3680">
        <v>14</v>
      </c>
    </row>
    <row r="3681" spans="1:10" x14ac:dyDescent="0.35">
      <c r="A3681" t="s">
        <v>17038</v>
      </c>
      <c r="B3681">
        <v>46</v>
      </c>
      <c r="C3681">
        <v>146</v>
      </c>
      <c r="D3681">
        <v>1402</v>
      </c>
      <c r="E3681" t="s">
        <v>328</v>
      </c>
      <c r="F3681" t="s">
        <v>0</v>
      </c>
      <c r="G3681" t="s">
        <v>3633</v>
      </c>
      <c r="H3681">
        <v>1.6</v>
      </c>
      <c r="I3681">
        <v>60.57</v>
      </c>
      <c r="J3681">
        <v>14</v>
      </c>
    </row>
    <row r="3682" spans="1:10" x14ac:dyDescent="0.35">
      <c r="A3682" t="s">
        <v>17039</v>
      </c>
      <c r="B3682">
        <v>29</v>
      </c>
      <c r="C3682">
        <v>146</v>
      </c>
      <c r="D3682">
        <v>1402</v>
      </c>
      <c r="E3682" t="s">
        <v>311</v>
      </c>
      <c r="F3682" t="s">
        <v>0</v>
      </c>
      <c r="G3682" t="s">
        <v>4347</v>
      </c>
      <c r="I3682" t="s">
        <v>311</v>
      </c>
      <c r="J3682">
        <v>2</v>
      </c>
    </row>
    <row r="3683" spans="1:10" x14ac:dyDescent="0.35">
      <c r="A3683" t="s">
        <v>17040</v>
      </c>
      <c r="B3683">
        <v>48</v>
      </c>
      <c r="C3683">
        <v>145</v>
      </c>
      <c r="D3683">
        <v>1407</v>
      </c>
      <c r="E3683" t="s">
        <v>311</v>
      </c>
      <c r="F3683" t="s">
        <v>0</v>
      </c>
      <c r="G3683" t="s">
        <v>16615</v>
      </c>
      <c r="I3683" t="s">
        <v>311</v>
      </c>
      <c r="J3683">
        <v>7</v>
      </c>
    </row>
    <row r="3684" spans="1:10" x14ac:dyDescent="0.35">
      <c r="A3684" t="s">
        <v>17041</v>
      </c>
      <c r="B3684">
        <v>53</v>
      </c>
      <c r="C3684">
        <v>145</v>
      </c>
      <c r="D3684">
        <v>1407</v>
      </c>
      <c r="E3684" t="s">
        <v>312</v>
      </c>
      <c r="F3684" t="s">
        <v>0</v>
      </c>
      <c r="G3684" t="s">
        <v>3088</v>
      </c>
      <c r="H3684">
        <v>1.3859999999999999</v>
      </c>
      <c r="I3684">
        <v>28.76</v>
      </c>
      <c r="J3684">
        <v>5</v>
      </c>
    </row>
    <row r="3685" spans="1:10" x14ac:dyDescent="0.35">
      <c r="A3685" t="s">
        <v>17042</v>
      </c>
      <c r="B3685">
        <v>82</v>
      </c>
      <c r="C3685">
        <v>145</v>
      </c>
      <c r="D3685">
        <v>1407</v>
      </c>
      <c r="E3685" t="s">
        <v>311</v>
      </c>
      <c r="F3685" t="s">
        <v>0</v>
      </c>
      <c r="G3685" t="s">
        <v>4090</v>
      </c>
      <c r="I3685" t="s">
        <v>311</v>
      </c>
      <c r="J3685">
        <v>23</v>
      </c>
    </row>
    <row r="3686" spans="1:10" x14ac:dyDescent="0.35">
      <c r="A3686" t="s">
        <v>17043</v>
      </c>
      <c r="B3686">
        <v>83</v>
      </c>
      <c r="C3686">
        <v>144</v>
      </c>
      <c r="D3686">
        <v>1410</v>
      </c>
      <c r="E3686" t="s">
        <v>311</v>
      </c>
      <c r="F3686" t="s">
        <v>0</v>
      </c>
      <c r="G3686" t="s">
        <v>3026</v>
      </c>
      <c r="I3686" t="s">
        <v>311</v>
      </c>
      <c r="J3686">
        <v>6</v>
      </c>
    </row>
    <row r="3687" spans="1:10" x14ac:dyDescent="0.35">
      <c r="A3687" t="s">
        <v>17044</v>
      </c>
      <c r="B3687">
        <v>49</v>
      </c>
      <c r="C3687">
        <v>143</v>
      </c>
      <c r="D3687">
        <v>1411</v>
      </c>
      <c r="E3687" t="s">
        <v>311</v>
      </c>
      <c r="F3687" t="s">
        <v>0</v>
      </c>
      <c r="G3687" t="s">
        <v>7560</v>
      </c>
      <c r="I3687" t="s">
        <v>311</v>
      </c>
      <c r="J3687">
        <v>12</v>
      </c>
    </row>
    <row r="3688" spans="1:10" x14ac:dyDescent="0.35">
      <c r="A3688" t="s">
        <v>17045</v>
      </c>
      <c r="B3688">
        <v>45</v>
      </c>
      <c r="C3688">
        <v>143</v>
      </c>
      <c r="D3688">
        <v>1411</v>
      </c>
      <c r="E3688" t="s">
        <v>311</v>
      </c>
      <c r="F3688" t="s">
        <v>0</v>
      </c>
      <c r="G3688" t="s">
        <v>1795</v>
      </c>
      <c r="I3688" t="s">
        <v>311</v>
      </c>
      <c r="J3688">
        <v>1</v>
      </c>
    </row>
    <row r="3689" spans="1:10" x14ac:dyDescent="0.35">
      <c r="A3689" t="s">
        <v>17046</v>
      </c>
      <c r="B3689">
        <v>78</v>
      </c>
      <c r="C3689">
        <v>143</v>
      </c>
      <c r="D3689">
        <v>1411</v>
      </c>
      <c r="E3689" t="s">
        <v>311</v>
      </c>
      <c r="F3689" t="s">
        <v>0</v>
      </c>
      <c r="G3689" t="s">
        <v>3026</v>
      </c>
      <c r="I3689" t="s">
        <v>311</v>
      </c>
      <c r="J3689">
        <v>15</v>
      </c>
    </row>
    <row r="3690" spans="1:10" x14ac:dyDescent="0.35">
      <c r="A3690" t="s">
        <v>17047</v>
      </c>
      <c r="B3690">
        <v>70</v>
      </c>
      <c r="C3690">
        <v>143</v>
      </c>
      <c r="D3690">
        <v>1411</v>
      </c>
      <c r="E3690" t="s">
        <v>311</v>
      </c>
      <c r="F3690" t="s">
        <v>0</v>
      </c>
      <c r="G3690" t="s">
        <v>4173</v>
      </c>
      <c r="I3690" t="s">
        <v>311</v>
      </c>
      <c r="J3690">
        <v>7</v>
      </c>
    </row>
    <row r="3691" spans="1:10" x14ac:dyDescent="0.35">
      <c r="A3691" t="s">
        <v>17048</v>
      </c>
      <c r="B3691">
        <v>218</v>
      </c>
      <c r="C3691">
        <v>142</v>
      </c>
      <c r="D3691">
        <v>1415</v>
      </c>
      <c r="E3691" t="s">
        <v>311</v>
      </c>
      <c r="F3691" t="s">
        <v>0</v>
      </c>
      <c r="G3691" t="s">
        <v>6759</v>
      </c>
      <c r="I3691" t="s">
        <v>311</v>
      </c>
      <c r="J3691">
        <v>65</v>
      </c>
    </row>
    <row r="3692" spans="1:10" x14ac:dyDescent="0.35">
      <c r="A3692" t="s">
        <v>17049</v>
      </c>
      <c r="B3692">
        <v>66</v>
      </c>
      <c r="C3692">
        <v>142</v>
      </c>
      <c r="D3692">
        <v>1415</v>
      </c>
      <c r="E3692" t="s">
        <v>334</v>
      </c>
      <c r="F3692" t="s">
        <v>0</v>
      </c>
      <c r="G3692" t="s">
        <v>14103</v>
      </c>
      <c r="H3692">
        <v>1.032</v>
      </c>
      <c r="I3692">
        <v>3.57</v>
      </c>
      <c r="J3692">
        <v>12</v>
      </c>
    </row>
    <row r="3693" spans="1:10" x14ac:dyDescent="0.35">
      <c r="A3693" t="s">
        <v>17050</v>
      </c>
      <c r="B3693">
        <v>56</v>
      </c>
      <c r="C3693">
        <v>141</v>
      </c>
      <c r="D3693">
        <v>1417</v>
      </c>
      <c r="E3693" t="s">
        <v>311</v>
      </c>
      <c r="F3693" t="s">
        <v>0</v>
      </c>
      <c r="G3693" t="s">
        <v>3208</v>
      </c>
      <c r="I3693" t="s">
        <v>311</v>
      </c>
      <c r="J3693">
        <v>33</v>
      </c>
    </row>
    <row r="3694" spans="1:10" x14ac:dyDescent="0.35">
      <c r="A3694" t="s">
        <v>17051</v>
      </c>
      <c r="B3694">
        <v>126</v>
      </c>
      <c r="C3694">
        <v>141</v>
      </c>
      <c r="D3694">
        <v>1417</v>
      </c>
      <c r="E3694" t="s">
        <v>311</v>
      </c>
      <c r="F3694" t="s">
        <v>0</v>
      </c>
      <c r="G3694" t="s">
        <v>4347</v>
      </c>
      <c r="I3694" t="s">
        <v>311</v>
      </c>
      <c r="J3694">
        <v>10</v>
      </c>
    </row>
    <row r="3695" spans="1:10" x14ac:dyDescent="0.35">
      <c r="A3695" t="s">
        <v>17052</v>
      </c>
      <c r="B3695">
        <v>59</v>
      </c>
      <c r="C3695">
        <v>141</v>
      </c>
      <c r="D3695">
        <v>1417</v>
      </c>
      <c r="E3695" t="s">
        <v>334</v>
      </c>
      <c r="F3695" t="s">
        <v>0</v>
      </c>
      <c r="G3695" t="s">
        <v>3026</v>
      </c>
      <c r="H3695">
        <v>1.383</v>
      </c>
      <c r="I3695">
        <v>15.54</v>
      </c>
      <c r="J3695">
        <v>19</v>
      </c>
    </row>
    <row r="3696" spans="1:10" x14ac:dyDescent="0.35">
      <c r="A3696" t="s">
        <v>17053</v>
      </c>
      <c r="B3696">
        <v>49</v>
      </c>
      <c r="C3696">
        <v>140</v>
      </c>
      <c r="D3696">
        <v>1420</v>
      </c>
      <c r="E3696" t="s">
        <v>312</v>
      </c>
      <c r="F3696" t="s">
        <v>0</v>
      </c>
      <c r="G3696" t="s">
        <v>7472</v>
      </c>
      <c r="H3696">
        <v>1.95</v>
      </c>
      <c r="I3696">
        <v>31.67</v>
      </c>
      <c r="J3696">
        <v>10</v>
      </c>
    </row>
    <row r="3697" spans="1:10" x14ac:dyDescent="0.35">
      <c r="A3697" t="s">
        <v>17054</v>
      </c>
      <c r="B3697">
        <v>38</v>
      </c>
      <c r="C3697">
        <v>140</v>
      </c>
      <c r="D3697">
        <v>1420</v>
      </c>
      <c r="E3697" t="s">
        <v>312</v>
      </c>
      <c r="F3697" t="s">
        <v>0</v>
      </c>
      <c r="G3697" t="s">
        <v>2302</v>
      </c>
      <c r="H3697">
        <v>2.5449999999999999</v>
      </c>
      <c r="I3697">
        <v>31.54</v>
      </c>
      <c r="J3697">
        <v>16</v>
      </c>
    </row>
    <row r="3698" spans="1:10" x14ac:dyDescent="0.35">
      <c r="A3698" t="s">
        <v>17055</v>
      </c>
      <c r="B3698">
        <v>77</v>
      </c>
      <c r="C3698">
        <v>140</v>
      </c>
      <c r="D3698">
        <v>1420</v>
      </c>
      <c r="E3698" t="s">
        <v>334</v>
      </c>
      <c r="F3698" t="s">
        <v>0</v>
      </c>
      <c r="G3698" t="s">
        <v>3979</v>
      </c>
      <c r="H3698">
        <v>1.2370000000000001</v>
      </c>
      <c r="I3698">
        <v>18.75</v>
      </c>
      <c r="J3698">
        <v>11</v>
      </c>
    </row>
    <row r="3699" spans="1:10" x14ac:dyDescent="0.35">
      <c r="A3699" t="s">
        <v>17056</v>
      </c>
      <c r="B3699">
        <v>29</v>
      </c>
      <c r="C3699">
        <v>140</v>
      </c>
      <c r="D3699">
        <v>1420</v>
      </c>
      <c r="E3699" t="s">
        <v>312</v>
      </c>
      <c r="F3699" t="s">
        <v>0</v>
      </c>
      <c r="G3699" t="s">
        <v>1693</v>
      </c>
      <c r="H3699">
        <v>3.1429999999999998</v>
      </c>
      <c r="I3699">
        <v>40.32</v>
      </c>
      <c r="J3699">
        <v>29</v>
      </c>
    </row>
    <row r="3700" spans="1:10" x14ac:dyDescent="0.35">
      <c r="A3700" t="s">
        <v>17057</v>
      </c>
      <c r="B3700">
        <v>64</v>
      </c>
      <c r="C3700">
        <v>140</v>
      </c>
      <c r="D3700">
        <v>1420</v>
      </c>
      <c r="E3700" t="s">
        <v>311</v>
      </c>
      <c r="F3700" t="s">
        <v>0</v>
      </c>
      <c r="G3700" t="s">
        <v>4347</v>
      </c>
      <c r="I3700" t="s">
        <v>311</v>
      </c>
      <c r="J3700">
        <v>21</v>
      </c>
    </row>
    <row r="3701" spans="1:10" x14ac:dyDescent="0.35">
      <c r="A3701" t="s">
        <v>17058</v>
      </c>
      <c r="B3701">
        <v>75</v>
      </c>
      <c r="C3701">
        <v>140</v>
      </c>
      <c r="D3701">
        <v>1420</v>
      </c>
      <c r="E3701" t="s">
        <v>311</v>
      </c>
      <c r="F3701" t="s">
        <v>0</v>
      </c>
      <c r="G3701" t="s">
        <v>3926</v>
      </c>
      <c r="I3701" t="s">
        <v>311</v>
      </c>
      <c r="J3701">
        <v>13</v>
      </c>
    </row>
    <row r="3702" spans="1:10" x14ac:dyDescent="0.35">
      <c r="A3702" t="s">
        <v>17059</v>
      </c>
      <c r="B3702">
        <v>87</v>
      </c>
      <c r="C3702">
        <v>140</v>
      </c>
      <c r="D3702">
        <v>1420</v>
      </c>
      <c r="E3702" t="s">
        <v>311</v>
      </c>
      <c r="F3702" t="s">
        <v>0</v>
      </c>
      <c r="G3702" t="s">
        <v>3026</v>
      </c>
      <c r="I3702" t="s">
        <v>311</v>
      </c>
      <c r="J3702">
        <v>5</v>
      </c>
    </row>
    <row r="3703" spans="1:10" x14ac:dyDescent="0.35">
      <c r="A3703" t="s">
        <v>17060</v>
      </c>
      <c r="B3703">
        <v>58</v>
      </c>
      <c r="C3703">
        <v>139</v>
      </c>
      <c r="D3703">
        <v>1427</v>
      </c>
      <c r="E3703" t="s">
        <v>311</v>
      </c>
      <c r="F3703" t="s">
        <v>0</v>
      </c>
      <c r="G3703" t="s">
        <v>3026</v>
      </c>
      <c r="I3703" t="s">
        <v>311</v>
      </c>
      <c r="J3703">
        <v>58</v>
      </c>
    </row>
    <row r="3704" spans="1:10" x14ac:dyDescent="0.35">
      <c r="A3704" t="s">
        <v>17061</v>
      </c>
      <c r="B3704">
        <v>54</v>
      </c>
      <c r="C3704">
        <v>139</v>
      </c>
      <c r="D3704">
        <v>1427</v>
      </c>
      <c r="E3704" t="s">
        <v>311</v>
      </c>
      <c r="F3704" t="s">
        <v>0</v>
      </c>
      <c r="G3704" t="s">
        <v>7560</v>
      </c>
      <c r="I3704" t="s">
        <v>311</v>
      </c>
      <c r="J3704">
        <v>7</v>
      </c>
    </row>
    <row r="3705" spans="1:10" x14ac:dyDescent="0.35">
      <c r="A3705" t="s">
        <v>17062</v>
      </c>
      <c r="B3705">
        <v>47</v>
      </c>
      <c r="C3705">
        <v>139</v>
      </c>
      <c r="D3705">
        <v>1427</v>
      </c>
      <c r="E3705" t="s">
        <v>319</v>
      </c>
      <c r="F3705" t="s">
        <v>0</v>
      </c>
      <c r="G3705" t="s">
        <v>17063</v>
      </c>
      <c r="H3705">
        <v>3.2690000000000001</v>
      </c>
      <c r="I3705">
        <v>84.13</v>
      </c>
      <c r="J3705">
        <v>13</v>
      </c>
    </row>
    <row r="3706" spans="1:10" x14ac:dyDescent="0.35">
      <c r="A3706" t="s">
        <v>17064</v>
      </c>
      <c r="B3706">
        <v>59</v>
      </c>
      <c r="C3706">
        <v>139</v>
      </c>
      <c r="D3706">
        <v>1427</v>
      </c>
      <c r="E3706" t="s">
        <v>311</v>
      </c>
      <c r="F3706" t="s">
        <v>0</v>
      </c>
      <c r="G3706" t="s">
        <v>4022</v>
      </c>
      <c r="I3706" t="s">
        <v>311</v>
      </c>
      <c r="J3706">
        <v>15</v>
      </c>
    </row>
    <row r="3707" spans="1:10" x14ac:dyDescent="0.35">
      <c r="A3707" t="s">
        <v>17065</v>
      </c>
      <c r="B3707">
        <v>47</v>
      </c>
      <c r="C3707">
        <v>138</v>
      </c>
      <c r="D3707">
        <v>1431</v>
      </c>
      <c r="E3707" t="s">
        <v>334</v>
      </c>
      <c r="F3707" t="s">
        <v>0</v>
      </c>
      <c r="G3707" t="s">
        <v>3451</v>
      </c>
      <c r="H3707">
        <v>1.6339999999999999</v>
      </c>
      <c r="I3707">
        <v>15.36</v>
      </c>
      <c r="J3707">
        <v>6</v>
      </c>
    </row>
    <row r="3708" spans="1:10" x14ac:dyDescent="0.35">
      <c r="A3708" t="s">
        <v>17066</v>
      </c>
      <c r="B3708">
        <v>39</v>
      </c>
      <c r="C3708">
        <v>138</v>
      </c>
      <c r="D3708">
        <v>1431</v>
      </c>
      <c r="E3708" t="s">
        <v>311</v>
      </c>
      <c r="F3708" t="s">
        <v>0</v>
      </c>
      <c r="G3708" t="s">
        <v>3926</v>
      </c>
      <c r="I3708" t="s">
        <v>311</v>
      </c>
      <c r="J3708">
        <v>12</v>
      </c>
    </row>
    <row r="3709" spans="1:10" x14ac:dyDescent="0.35">
      <c r="A3709" t="s">
        <v>17068</v>
      </c>
      <c r="B3709">
        <v>66</v>
      </c>
      <c r="C3709">
        <v>138</v>
      </c>
      <c r="D3709">
        <v>1431</v>
      </c>
      <c r="E3709" t="s">
        <v>334</v>
      </c>
      <c r="F3709" t="s">
        <v>0</v>
      </c>
      <c r="G3709" t="s">
        <v>2801</v>
      </c>
      <c r="H3709">
        <v>1.3660000000000001</v>
      </c>
      <c r="I3709">
        <v>14.71</v>
      </c>
      <c r="J3709">
        <v>15</v>
      </c>
    </row>
    <row r="3710" spans="1:10" x14ac:dyDescent="0.35">
      <c r="A3710" t="s">
        <v>17069</v>
      </c>
      <c r="B3710">
        <v>35</v>
      </c>
      <c r="C3710">
        <v>138</v>
      </c>
      <c r="D3710">
        <v>1431</v>
      </c>
      <c r="E3710" t="s">
        <v>311</v>
      </c>
      <c r="F3710" t="s">
        <v>0</v>
      </c>
      <c r="G3710" t="s">
        <v>2235</v>
      </c>
      <c r="I3710" t="s">
        <v>311</v>
      </c>
      <c r="J3710">
        <v>13</v>
      </c>
    </row>
    <row r="3711" spans="1:10" x14ac:dyDescent="0.35">
      <c r="A3711" t="s">
        <v>17070</v>
      </c>
      <c r="B3711">
        <v>46</v>
      </c>
      <c r="C3711">
        <v>138</v>
      </c>
      <c r="D3711">
        <v>1431</v>
      </c>
      <c r="E3711" t="s">
        <v>311</v>
      </c>
      <c r="F3711" t="s">
        <v>0</v>
      </c>
      <c r="G3711" t="s">
        <v>1795</v>
      </c>
      <c r="I3711" t="s">
        <v>311</v>
      </c>
      <c r="J3711">
        <v>46</v>
      </c>
    </row>
    <row r="3712" spans="1:10" x14ac:dyDescent="0.35">
      <c r="A3712" t="s">
        <v>17071</v>
      </c>
      <c r="B3712">
        <v>47</v>
      </c>
      <c r="C3712">
        <v>138</v>
      </c>
      <c r="D3712">
        <v>1431</v>
      </c>
      <c r="E3712" t="s">
        <v>311</v>
      </c>
      <c r="F3712" t="s">
        <v>0</v>
      </c>
      <c r="G3712" t="s">
        <v>1807</v>
      </c>
      <c r="I3712" t="s">
        <v>311</v>
      </c>
      <c r="J3712">
        <v>3</v>
      </c>
    </row>
    <row r="3713" spans="1:10" x14ac:dyDescent="0.35">
      <c r="A3713" t="s">
        <v>17072</v>
      </c>
      <c r="B3713">
        <v>61</v>
      </c>
      <c r="C3713">
        <v>137</v>
      </c>
      <c r="D3713">
        <v>1438</v>
      </c>
      <c r="E3713" t="s">
        <v>334</v>
      </c>
      <c r="F3713" t="s">
        <v>0</v>
      </c>
      <c r="G3713" t="s">
        <v>2088</v>
      </c>
      <c r="H3713">
        <v>0.88900000000000001</v>
      </c>
      <c r="I3713">
        <v>13.77</v>
      </c>
      <c r="J3713">
        <v>5</v>
      </c>
    </row>
    <row r="3714" spans="1:10" x14ac:dyDescent="0.35">
      <c r="A3714" t="s">
        <v>17073</v>
      </c>
      <c r="B3714">
        <v>41</v>
      </c>
      <c r="C3714">
        <v>137</v>
      </c>
      <c r="D3714">
        <v>1438</v>
      </c>
      <c r="E3714" t="s">
        <v>311</v>
      </c>
      <c r="F3714" t="s">
        <v>0</v>
      </c>
      <c r="G3714" t="s">
        <v>3026</v>
      </c>
      <c r="I3714" t="s">
        <v>311</v>
      </c>
      <c r="J3714">
        <v>4</v>
      </c>
    </row>
    <row r="3715" spans="1:10" x14ac:dyDescent="0.35">
      <c r="A3715" t="s">
        <v>17074</v>
      </c>
      <c r="B3715">
        <v>51</v>
      </c>
      <c r="C3715">
        <v>136</v>
      </c>
      <c r="D3715">
        <v>1440</v>
      </c>
      <c r="E3715" t="s">
        <v>311</v>
      </c>
      <c r="F3715" t="s">
        <v>0</v>
      </c>
      <c r="G3715" t="s">
        <v>17075</v>
      </c>
      <c r="I3715" t="s">
        <v>311</v>
      </c>
      <c r="J3715">
        <v>6</v>
      </c>
    </row>
    <row r="3716" spans="1:10" x14ac:dyDescent="0.35">
      <c r="A3716" t="s">
        <v>17076</v>
      </c>
      <c r="B3716">
        <v>62</v>
      </c>
      <c r="C3716">
        <v>136</v>
      </c>
      <c r="D3716">
        <v>1440</v>
      </c>
      <c r="E3716" t="s">
        <v>311</v>
      </c>
      <c r="F3716" t="s">
        <v>0</v>
      </c>
      <c r="G3716" t="s">
        <v>17077</v>
      </c>
      <c r="I3716" t="s">
        <v>311</v>
      </c>
      <c r="J3716">
        <v>1</v>
      </c>
    </row>
    <row r="3717" spans="1:10" x14ac:dyDescent="0.35">
      <c r="A3717" t="s">
        <v>17078</v>
      </c>
      <c r="B3717">
        <v>36</v>
      </c>
      <c r="C3717">
        <v>136</v>
      </c>
      <c r="D3717">
        <v>1440</v>
      </c>
      <c r="E3717" t="s">
        <v>311</v>
      </c>
      <c r="F3717" t="s">
        <v>0</v>
      </c>
      <c r="G3717" t="s">
        <v>3831</v>
      </c>
      <c r="I3717" t="s">
        <v>311</v>
      </c>
      <c r="J3717">
        <v>5</v>
      </c>
    </row>
    <row r="3718" spans="1:10" x14ac:dyDescent="0.35">
      <c r="A3718" t="s">
        <v>17079</v>
      </c>
      <c r="B3718">
        <v>63</v>
      </c>
      <c r="C3718">
        <v>136</v>
      </c>
      <c r="D3718">
        <v>1440</v>
      </c>
      <c r="E3718" t="s">
        <v>311</v>
      </c>
      <c r="F3718" t="s">
        <v>0</v>
      </c>
      <c r="G3718" t="s">
        <v>7560</v>
      </c>
      <c r="I3718" t="s">
        <v>311</v>
      </c>
      <c r="J3718">
        <v>7</v>
      </c>
    </row>
    <row r="3719" spans="1:10" x14ac:dyDescent="0.35">
      <c r="A3719" t="s">
        <v>17080</v>
      </c>
      <c r="B3719">
        <v>60</v>
      </c>
      <c r="C3719">
        <v>136</v>
      </c>
      <c r="D3719">
        <v>1440</v>
      </c>
      <c r="E3719" t="s">
        <v>312</v>
      </c>
      <c r="F3719" t="s">
        <v>0</v>
      </c>
      <c r="G3719" t="s">
        <v>2053</v>
      </c>
      <c r="H3719">
        <v>1.365</v>
      </c>
      <c r="I3719">
        <v>28.89</v>
      </c>
      <c r="J3719">
        <v>11</v>
      </c>
    </row>
    <row r="3720" spans="1:10" x14ac:dyDescent="0.35">
      <c r="A3720" t="s">
        <v>17081</v>
      </c>
      <c r="B3720">
        <v>55</v>
      </c>
      <c r="C3720">
        <v>136</v>
      </c>
      <c r="D3720">
        <v>1440</v>
      </c>
      <c r="E3720" t="s">
        <v>311</v>
      </c>
      <c r="F3720" t="s">
        <v>0</v>
      </c>
      <c r="G3720" t="s">
        <v>3026</v>
      </c>
      <c r="I3720" t="s">
        <v>311</v>
      </c>
      <c r="J3720">
        <v>14</v>
      </c>
    </row>
    <row r="3721" spans="1:10" x14ac:dyDescent="0.35">
      <c r="A3721" t="s">
        <v>17082</v>
      </c>
      <c r="B3721">
        <v>53</v>
      </c>
      <c r="C3721">
        <v>135</v>
      </c>
      <c r="D3721">
        <v>1446</v>
      </c>
      <c r="E3721" t="s">
        <v>311</v>
      </c>
      <c r="F3721" t="s">
        <v>0</v>
      </c>
      <c r="G3721" t="s">
        <v>4173</v>
      </c>
      <c r="I3721" t="s">
        <v>311</v>
      </c>
      <c r="J3721">
        <v>11</v>
      </c>
    </row>
    <row r="3722" spans="1:10" x14ac:dyDescent="0.35">
      <c r="A3722" t="s">
        <v>17083</v>
      </c>
      <c r="B3722">
        <v>71</v>
      </c>
      <c r="C3722">
        <v>135</v>
      </c>
      <c r="D3722">
        <v>1446</v>
      </c>
      <c r="E3722" t="s">
        <v>311</v>
      </c>
      <c r="F3722" t="s">
        <v>0</v>
      </c>
      <c r="G3722" t="s">
        <v>2202</v>
      </c>
      <c r="I3722" t="s">
        <v>311</v>
      </c>
      <c r="J3722">
        <v>8</v>
      </c>
    </row>
    <row r="3723" spans="1:10" x14ac:dyDescent="0.35">
      <c r="A3723" t="s">
        <v>17084</v>
      </c>
      <c r="B3723">
        <v>58</v>
      </c>
      <c r="C3723">
        <v>135</v>
      </c>
      <c r="D3723">
        <v>1446</v>
      </c>
      <c r="E3723" t="s">
        <v>334</v>
      </c>
      <c r="F3723" t="s">
        <v>0</v>
      </c>
      <c r="G3723" t="s">
        <v>3594</v>
      </c>
      <c r="H3723">
        <v>0.877</v>
      </c>
      <c r="I3723">
        <v>18.47</v>
      </c>
      <c r="J3723">
        <v>6</v>
      </c>
    </row>
    <row r="3724" spans="1:10" x14ac:dyDescent="0.35">
      <c r="A3724" t="s">
        <v>17085</v>
      </c>
      <c r="B3724">
        <v>79</v>
      </c>
      <c r="C3724">
        <v>134</v>
      </c>
      <c r="D3724">
        <v>1449</v>
      </c>
      <c r="E3724" t="s">
        <v>328</v>
      </c>
      <c r="F3724" t="s">
        <v>0</v>
      </c>
      <c r="G3724" t="s">
        <v>4050</v>
      </c>
      <c r="H3724">
        <v>1.708</v>
      </c>
      <c r="I3724">
        <v>62.9</v>
      </c>
      <c r="J3724">
        <v>22</v>
      </c>
    </row>
    <row r="3725" spans="1:10" x14ac:dyDescent="0.35">
      <c r="A3725" t="s">
        <v>17086</v>
      </c>
      <c r="B3725">
        <v>63</v>
      </c>
      <c r="C3725">
        <v>134</v>
      </c>
      <c r="D3725">
        <v>1449</v>
      </c>
      <c r="E3725" t="s">
        <v>311</v>
      </c>
      <c r="F3725" t="s">
        <v>0</v>
      </c>
      <c r="G3725" t="s">
        <v>4347</v>
      </c>
      <c r="I3725" t="s">
        <v>311</v>
      </c>
      <c r="J3725">
        <v>8</v>
      </c>
    </row>
    <row r="3726" spans="1:10" x14ac:dyDescent="0.35">
      <c r="A3726" t="s">
        <v>17087</v>
      </c>
      <c r="B3726">
        <v>206</v>
      </c>
      <c r="C3726">
        <v>133</v>
      </c>
      <c r="D3726">
        <v>1451</v>
      </c>
      <c r="E3726" t="s">
        <v>334</v>
      </c>
      <c r="F3726" t="s">
        <v>0</v>
      </c>
      <c r="G3726" t="s">
        <v>9482</v>
      </c>
      <c r="H3726">
        <v>0.45</v>
      </c>
      <c r="I3726">
        <v>12.5</v>
      </c>
      <c r="J3726">
        <v>23</v>
      </c>
    </row>
    <row r="3727" spans="1:10" x14ac:dyDescent="0.35">
      <c r="A3727" t="s">
        <v>17088</v>
      </c>
      <c r="B3727">
        <v>64</v>
      </c>
      <c r="C3727">
        <v>133</v>
      </c>
      <c r="D3727">
        <v>1451</v>
      </c>
      <c r="E3727" t="s">
        <v>312</v>
      </c>
      <c r="F3727" t="s">
        <v>0</v>
      </c>
      <c r="G3727" t="s">
        <v>17089</v>
      </c>
      <c r="H3727">
        <v>1.167</v>
      </c>
      <c r="I3727">
        <v>17.71</v>
      </c>
      <c r="J3727">
        <v>8</v>
      </c>
    </row>
    <row r="3728" spans="1:10" x14ac:dyDescent="0.35">
      <c r="A3728" t="s">
        <v>17090</v>
      </c>
      <c r="B3728">
        <v>38</v>
      </c>
      <c r="C3728">
        <v>133</v>
      </c>
      <c r="D3728">
        <v>1451</v>
      </c>
      <c r="E3728" t="s">
        <v>311</v>
      </c>
      <c r="F3728" t="s">
        <v>0</v>
      </c>
      <c r="G3728" t="s">
        <v>1819</v>
      </c>
      <c r="I3728" t="s">
        <v>311</v>
      </c>
      <c r="J3728">
        <v>5</v>
      </c>
    </row>
    <row r="3729" spans="1:10" x14ac:dyDescent="0.35">
      <c r="A3729" t="s">
        <v>17091</v>
      </c>
      <c r="B3729">
        <v>50</v>
      </c>
      <c r="C3729">
        <v>133</v>
      </c>
      <c r="D3729">
        <v>1451</v>
      </c>
      <c r="E3729" t="s">
        <v>312</v>
      </c>
      <c r="F3729" t="s">
        <v>0</v>
      </c>
      <c r="G3729" t="s">
        <v>17092</v>
      </c>
      <c r="H3729">
        <v>1.85</v>
      </c>
      <c r="I3729">
        <v>27.38</v>
      </c>
      <c r="J3729">
        <v>9</v>
      </c>
    </row>
    <row r="3730" spans="1:10" x14ac:dyDescent="0.35">
      <c r="A3730" t="s">
        <v>17093</v>
      </c>
      <c r="B3730">
        <v>35</v>
      </c>
      <c r="C3730">
        <v>133</v>
      </c>
      <c r="D3730">
        <v>1451</v>
      </c>
      <c r="E3730" t="s">
        <v>334</v>
      </c>
      <c r="F3730" t="s">
        <v>0</v>
      </c>
      <c r="G3730" t="s">
        <v>3954</v>
      </c>
      <c r="H3730">
        <v>2.3940000000000001</v>
      </c>
      <c r="I3730">
        <v>15.65</v>
      </c>
      <c r="J3730">
        <v>6</v>
      </c>
    </row>
    <row r="3731" spans="1:10" x14ac:dyDescent="0.35">
      <c r="A3731" t="s">
        <v>17094</v>
      </c>
      <c r="B3731">
        <v>51</v>
      </c>
      <c r="C3731">
        <v>132</v>
      </c>
      <c r="D3731">
        <v>1456</v>
      </c>
      <c r="E3731" t="s">
        <v>312</v>
      </c>
      <c r="F3731" t="s">
        <v>0</v>
      </c>
      <c r="G3731" t="s">
        <v>4022</v>
      </c>
      <c r="H3731">
        <v>1.3540000000000001</v>
      </c>
      <c r="I3731">
        <v>30.75</v>
      </c>
      <c r="J3731">
        <v>26</v>
      </c>
    </row>
    <row r="3732" spans="1:10" x14ac:dyDescent="0.35">
      <c r="A3732" t="s">
        <v>17095</v>
      </c>
      <c r="B3732">
        <v>121</v>
      </c>
      <c r="C3732">
        <v>131</v>
      </c>
      <c r="D3732">
        <v>1457</v>
      </c>
      <c r="E3732" t="s">
        <v>334</v>
      </c>
      <c r="F3732" t="s">
        <v>0</v>
      </c>
      <c r="G3732" t="s">
        <v>4361</v>
      </c>
      <c r="H3732">
        <v>0.45400000000000001</v>
      </c>
      <c r="I3732">
        <v>8.5</v>
      </c>
      <c r="J3732">
        <v>4</v>
      </c>
    </row>
    <row r="3733" spans="1:10" x14ac:dyDescent="0.35">
      <c r="A3733" t="s">
        <v>17096</v>
      </c>
      <c r="B3733">
        <v>81</v>
      </c>
      <c r="C3733">
        <v>131</v>
      </c>
      <c r="D3733">
        <v>1457</v>
      </c>
      <c r="E3733" t="s">
        <v>311</v>
      </c>
      <c r="F3733" t="s">
        <v>0</v>
      </c>
      <c r="G3733" t="s">
        <v>2760</v>
      </c>
      <c r="I3733" t="s">
        <v>311</v>
      </c>
      <c r="J3733">
        <v>9</v>
      </c>
    </row>
    <row r="3734" spans="1:10" x14ac:dyDescent="0.35">
      <c r="A3734" t="s">
        <v>17097</v>
      </c>
      <c r="B3734">
        <v>61</v>
      </c>
      <c r="C3734">
        <v>130</v>
      </c>
      <c r="D3734">
        <v>1459</v>
      </c>
      <c r="E3734" t="s">
        <v>311</v>
      </c>
      <c r="F3734" t="s">
        <v>0</v>
      </c>
      <c r="G3734" t="s">
        <v>1819</v>
      </c>
      <c r="I3734" t="s">
        <v>311</v>
      </c>
      <c r="J3734">
        <v>21</v>
      </c>
    </row>
    <row r="3735" spans="1:10" x14ac:dyDescent="0.35">
      <c r="A3735" t="s">
        <v>17098</v>
      </c>
      <c r="B3735">
        <v>35</v>
      </c>
      <c r="C3735">
        <v>130</v>
      </c>
      <c r="D3735">
        <v>1459</v>
      </c>
      <c r="E3735" t="s">
        <v>311</v>
      </c>
      <c r="F3735" t="s">
        <v>0</v>
      </c>
      <c r="G3735" t="s">
        <v>3819</v>
      </c>
      <c r="I3735" t="s">
        <v>311</v>
      </c>
      <c r="J3735">
        <v>10</v>
      </c>
    </row>
    <row r="3736" spans="1:10" x14ac:dyDescent="0.35">
      <c r="A3736" t="s">
        <v>17099</v>
      </c>
      <c r="B3736">
        <v>41</v>
      </c>
      <c r="C3736">
        <v>130</v>
      </c>
      <c r="D3736">
        <v>1459</v>
      </c>
      <c r="E3736" t="s">
        <v>312</v>
      </c>
      <c r="F3736" t="s">
        <v>0</v>
      </c>
      <c r="G3736" t="s">
        <v>17100</v>
      </c>
      <c r="H3736">
        <v>1.5629999999999999</v>
      </c>
      <c r="I3736">
        <v>24.77</v>
      </c>
      <c r="J3736">
        <v>4</v>
      </c>
    </row>
    <row r="3737" spans="1:10" x14ac:dyDescent="0.35">
      <c r="A3737" t="s">
        <v>17101</v>
      </c>
      <c r="B3737">
        <v>52</v>
      </c>
      <c r="C3737">
        <v>130</v>
      </c>
      <c r="D3737">
        <v>1459</v>
      </c>
      <c r="E3737" t="s">
        <v>312</v>
      </c>
      <c r="F3737" t="s">
        <v>0</v>
      </c>
      <c r="G3737" t="s">
        <v>2542</v>
      </c>
      <c r="H3737">
        <v>1.286</v>
      </c>
      <c r="I3737">
        <v>26.58</v>
      </c>
      <c r="J3737">
        <v>37</v>
      </c>
    </row>
    <row r="3738" spans="1:10" x14ac:dyDescent="0.35">
      <c r="A3738" t="s">
        <v>17102</v>
      </c>
      <c r="B3738">
        <v>154</v>
      </c>
      <c r="C3738">
        <v>130</v>
      </c>
      <c r="D3738">
        <v>1459</v>
      </c>
      <c r="E3738" t="s">
        <v>312</v>
      </c>
      <c r="F3738" t="s">
        <v>0</v>
      </c>
      <c r="G3738" t="s">
        <v>2037</v>
      </c>
      <c r="H3738">
        <v>1.0549999999999999</v>
      </c>
      <c r="I3738">
        <v>25.6</v>
      </c>
      <c r="J3738">
        <v>33</v>
      </c>
    </row>
    <row r="3739" spans="1:10" x14ac:dyDescent="0.35">
      <c r="A3739" t="s">
        <v>17103</v>
      </c>
      <c r="B3739">
        <v>70</v>
      </c>
      <c r="C3739">
        <v>129</v>
      </c>
      <c r="D3739">
        <v>1464</v>
      </c>
      <c r="E3739" t="s">
        <v>311</v>
      </c>
      <c r="F3739" t="s">
        <v>0</v>
      </c>
      <c r="G3739" t="s">
        <v>3208</v>
      </c>
      <c r="I3739" t="s">
        <v>311</v>
      </c>
      <c r="J3739">
        <v>3</v>
      </c>
    </row>
    <row r="3740" spans="1:10" x14ac:dyDescent="0.35">
      <c r="A3740" t="s">
        <v>17104</v>
      </c>
      <c r="B3740">
        <v>106</v>
      </c>
      <c r="C3740">
        <v>129</v>
      </c>
      <c r="D3740">
        <v>1464</v>
      </c>
      <c r="E3740" t="s">
        <v>312</v>
      </c>
      <c r="F3740" t="s">
        <v>0</v>
      </c>
      <c r="G3740" t="s">
        <v>17105</v>
      </c>
      <c r="H3740">
        <v>0.63200000000000001</v>
      </c>
      <c r="I3740">
        <v>28.59</v>
      </c>
      <c r="J3740">
        <v>22</v>
      </c>
    </row>
    <row r="3741" spans="1:10" x14ac:dyDescent="0.35">
      <c r="A3741" t="s">
        <v>17106</v>
      </c>
      <c r="B3741">
        <v>51</v>
      </c>
      <c r="C3741">
        <v>129</v>
      </c>
      <c r="D3741">
        <v>1464</v>
      </c>
      <c r="E3741" t="s">
        <v>328</v>
      </c>
      <c r="F3741" t="s">
        <v>0</v>
      </c>
      <c r="G3741" t="s">
        <v>4050</v>
      </c>
      <c r="H3741">
        <v>1.651</v>
      </c>
      <c r="I3741">
        <v>60.75</v>
      </c>
      <c r="J3741">
        <v>8</v>
      </c>
    </row>
    <row r="3742" spans="1:10" x14ac:dyDescent="0.35">
      <c r="A3742" t="s">
        <v>17107</v>
      </c>
      <c r="B3742">
        <v>49</v>
      </c>
      <c r="C3742">
        <v>129</v>
      </c>
      <c r="D3742">
        <v>1464</v>
      </c>
      <c r="E3742" t="s">
        <v>311</v>
      </c>
      <c r="F3742" t="s">
        <v>0</v>
      </c>
      <c r="G3742" t="s">
        <v>3375</v>
      </c>
      <c r="I3742" t="s">
        <v>311</v>
      </c>
      <c r="J3742">
        <v>14</v>
      </c>
    </row>
    <row r="3743" spans="1:10" x14ac:dyDescent="0.35">
      <c r="A3743" t="s">
        <v>17108</v>
      </c>
      <c r="B3743">
        <v>28</v>
      </c>
      <c r="C3743">
        <v>129</v>
      </c>
      <c r="D3743">
        <v>1464</v>
      </c>
      <c r="E3743" t="s">
        <v>334</v>
      </c>
      <c r="F3743" t="s">
        <v>0</v>
      </c>
      <c r="G3743" t="s">
        <v>2063</v>
      </c>
      <c r="H3743">
        <v>2.3079999999999998</v>
      </c>
      <c r="I3743">
        <v>14.04</v>
      </c>
      <c r="J3743">
        <v>28</v>
      </c>
    </row>
    <row r="3744" spans="1:10" x14ac:dyDescent="0.35">
      <c r="A3744" t="s">
        <v>17109</v>
      </c>
      <c r="B3744">
        <v>48</v>
      </c>
      <c r="C3744">
        <v>128</v>
      </c>
      <c r="D3744">
        <v>1469</v>
      </c>
      <c r="E3744" t="s">
        <v>311</v>
      </c>
      <c r="F3744" t="s">
        <v>0</v>
      </c>
      <c r="G3744" t="s">
        <v>8749</v>
      </c>
      <c r="I3744" t="s">
        <v>311</v>
      </c>
      <c r="J3744">
        <v>5</v>
      </c>
    </row>
    <row r="3745" spans="1:10" x14ac:dyDescent="0.35">
      <c r="A3745" t="s">
        <v>17110</v>
      </c>
      <c r="B3745">
        <v>172</v>
      </c>
      <c r="C3745">
        <v>128</v>
      </c>
      <c r="D3745">
        <v>1469</v>
      </c>
      <c r="E3745" t="s">
        <v>311</v>
      </c>
      <c r="F3745" t="s">
        <v>0</v>
      </c>
      <c r="G3745" t="s">
        <v>14761</v>
      </c>
      <c r="I3745" t="s">
        <v>311</v>
      </c>
      <c r="J3745">
        <v>32</v>
      </c>
    </row>
    <row r="3746" spans="1:10" x14ac:dyDescent="0.35">
      <c r="A3746" t="s">
        <v>17111</v>
      </c>
      <c r="B3746">
        <v>79</v>
      </c>
      <c r="C3746">
        <v>127</v>
      </c>
      <c r="D3746">
        <v>1471</v>
      </c>
      <c r="E3746" t="s">
        <v>334</v>
      </c>
      <c r="F3746" t="s">
        <v>0</v>
      </c>
      <c r="G3746" t="s">
        <v>17112</v>
      </c>
      <c r="H3746">
        <v>0.8</v>
      </c>
      <c r="I3746">
        <v>11.58</v>
      </c>
      <c r="J3746">
        <v>23</v>
      </c>
    </row>
    <row r="3747" spans="1:10" x14ac:dyDescent="0.35">
      <c r="A3747" t="s">
        <v>17113</v>
      </c>
      <c r="B3747">
        <v>58</v>
      </c>
      <c r="C3747">
        <v>127</v>
      </c>
      <c r="D3747">
        <v>1471</v>
      </c>
      <c r="E3747" t="s">
        <v>312</v>
      </c>
      <c r="F3747" t="s">
        <v>0</v>
      </c>
      <c r="G3747" t="s">
        <v>3167</v>
      </c>
      <c r="H3747">
        <v>1.294</v>
      </c>
      <c r="I3747">
        <v>29.59</v>
      </c>
      <c r="J3747">
        <v>26</v>
      </c>
    </row>
    <row r="3748" spans="1:10" x14ac:dyDescent="0.35">
      <c r="A3748" t="s">
        <v>17114</v>
      </c>
      <c r="B3748">
        <v>62</v>
      </c>
      <c r="C3748">
        <v>127</v>
      </c>
      <c r="D3748">
        <v>1471</v>
      </c>
      <c r="E3748" t="s">
        <v>311</v>
      </c>
      <c r="F3748" t="s">
        <v>0</v>
      </c>
      <c r="G3748" t="s">
        <v>7560</v>
      </c>
      <c r="I3748" t="s">
        <v>311</v>
      </c>
      <c r="J3748">
        <v>17</v>
      </c>
    </row>
    <row r="3749" spans="1:10" x14ac:dyDescent="0.35">
      <c r="A3749" t="s">
        <v>17115</v>
      </c>
      <c r="B3749">
        <v>62</v>
      </c>
      <c r="C3749">
        <v>127</v>
      </c>
      <c r="D3749">
        <v>1471</v>
      </c>
      <c r="E3749" t="s">
        <v>334</v>
      </c>
      <c r="F3749" t="s">
        <v>0</v>
      </c>
      <c r="G3749" t="s">
        <v>2592</v>
      </c>
      <c r="H3749">
        <v>1.208</v>
      </c>
      <c r="I3749">
        <v>17.350000000000001</v>
      </c>
      <c r="J3749">
        <v>36</v>
      </c>
    </row>
    <row r="3750" spans="1:10" x14ac:dyDescent="0.35">
      <c r="A3750" t="s">
        <v>17117</v>
      </c>
      <c r="B3750">
        <v>59</v>
      </c>
      <c r="C3750">
        <v>127</v>
      </c>
      <c r="D3750">
        <v>1471</v>
      </c>
      <c r="E3750" t="s">
        <v>311</v>
      </c>
      <c r="F3750" t="s">
        <v>0</v>
      </c>
      <c r="G3750" t="s">
        <v>2739</v>
      </c>
      <c r="I3750" t="s">
        <v>311</v>
      </c>
      <c r="J3750">
        <v>5</v>
      </c>
    </row>
    <row r="3751" spans="1:10" x14ac:dyDescent="0.35">
      <c r="A3751" t="s">
        <v>17118</v>
      </c>
      <c r="B3751">
        <v>34</v>
      </c>
      <c r="C3751">
        <v>127</v>
      </c>
      <c r="D3751">
        <v>1471</v>
      </c>
      <c r="E3751" t="s">
        <v>311</v>
      </c>
      <c r="F3751" t="s">
        <v>0</v>
      </c>
      <c r="G3751" t="s">
        <v>4090</v>
      </c>
      <c r="I3751" t="s">
        <v>311</v>
      </c>
      <c r="J3751">
        <v>17</v>
      </c>
    </row>
    <row r="3752" spans="1:10" x14ac:dyDescent="0.35">
      <c r="A3752" t="s">
        <v>17119</v>
      </c>
      <c r="B3752">
        <v>57</v>
      </c>
      <c r="C3752">
        <v>127</v>
      </c>
      <c r="D3752">
        <v>1471</v>
      </c>
      <c r="E3752" t="s">
        <v>334</v>
      </c>
      <c r="F3752" t="s">
        <v>0</v>
      </c>
      <c r="G3752" t="s">
        <v>4090</v>
      </c>
      <c r="H3752">
        <v>1.127</v>
      </c>
      <c r="I3752">
        <v>22.64</v>
      </c>
      <c r="J3752">
        <v>2</v>
      </c>
    </row>
    <row r="3753" spans="1:10" x14ac:dyDescent="0.35">
      <c r="A3753" t="s">
        <v>17120</v>
      </c>
      <c r="B3753">
        <v>55</v>
      </c>
      <c r="C3753">
        <v>126</v>
      </c>
      <c r="D3753">
        <v>1479</v>
      </c>
      <c r="E3753" t="s">
        <v>311</v>
      </c>
      <c r="F3753" t="s">
        <v>0</v>
      </c>
      <c r="G3753" t="s">
        <v>2962</v>
      </c>
      <c r="I3753" t="s">
        <v>311</v>
      </c>
      <c r="J3753">
        <v>3</v>
      </c>
    </row>
    <row r="3754" spans="1:10" x14ac:dyDescent="0.35">
      <c r="A3754" t="s">
        <v>17121</v>
      </c>
      <c r="B3754">
        <v>52</v>
      </c>
      <c r="C3754">
        <v>126</v>
      </c>
      <c r="D3754">
        <v>1479</v>
      </c>
      <c r="E3754" t="s">
        <v>328</v>
      </c>
      <c r="F3754" t="s">
        <v>0</v>
      </c>
      <c r="G3754" t="s">
        <v>17122</v>
      </c>
      <c r="H3754">
        <v>1.48</v>
      </c>
      <c r="I3754">
        <v>24.51</v>
      </c>
      <c r="J3754">
        <v>21</v>
      </c>
    </row>
    <row r="3755" spans="1:10" x14ac:dyDescent="0.35">
      <c r="A3755" t="s">
        <v>17123</v>
      </c>
      <c r="B3755">
        <v>85</v>
      </c>
      <c r="C3755">
        <v>126</v>
      </c>
      <c r="D3755">
        <v>1479</v>
      </c>
      <c r="E3755" t="s">
        <v>334</v>
      </c>
      <c r="F3755" t="s">
        <v>0</v>
      </c>
      <c r="G3755" t="s">
        <v>6930</v>
      </c>
      <c r="H3755">
        <v>0.66300000000000003</v>
      </c>
      <c r="I3755">
        <v>7.71</v>
      </c>
      <c r="J3755">
        <v>44</v>
      </c>
    </row>
    <row r="3756" spans="1:10" x14ac:dyDescent="0.35">
      <c r="A3756" t="s">
        <v>17124</v>
      </c>
      <c r="B3756">
        <v>175</v>
      </c>
      <c r="C3756">
        <v>125</v>
      </c>
      <c r="D3756">
        <v>1482</v>
      </c>
      <c r="E3756" t="s">
        <v>312</v>
      </c>
      <c r="F3756" t="s">
        <v>0</v>
      </c>
      <c r="G3756" t="s">
        <v>9936</v>
      </c>
      <c r="H3756">
        <v>0.45</v>
      </c>
      <c r="I3756">
        <v>50</v>
      </c>
      <c r="J3756">
        <v>15</v>
      </c>
    </row>
    <row r="3757" spans="1:10" x14ac:dyDescent="0.35">
      <c r="A3757" t="s">
        <v>17126</v>
      </c>
      <c r="B3757">
        <v>81</v>
      </c>
      <c r="C3757">
        <v>125</v>
      </c>
      <c r="D3757">
        <v>1482</v>
      </c>
      <c r="E3757" t="s">
        <v>311</v>
      </c>
      <c r="F3757" t="s">
        <v>0</v>
      </c>
      <c r="G3757" t="s">
        <v>17127</v>
      </c>
      <c r="I3757" t="s">
        <v>311</v>
      </c>
      <c r="J3757">
        <v>26</v>
      </c>
    </row>
    <row r="3758" spans="1:10" x14ac:dyDescent="0.35">
      <c r="A3758" t="s">
        <v>17128</v>
      </c>
      <c r="B3758">
        <v>94</v>
      </c>
      <c r="C3758">
        <v>125</v>
      </c>
      <c r="D3758">
        <v>1482</v>
      </c>
      <c r="E3758" t="s">
        <v>311</v>
      </c>
      <c r="F3758" t="s">
        <v>0</v>
      </c>
      <c r="G3758" t="s">
        <v>17075</v>
      </c>
      <c r="I3758" t="s">
        <v>311</v>
      </c>
      <c r="J3758">
        <v>5</v>
      </c>
    </row>
    <row r="3759" spans="1:10" x14ac:dyDescent="0.35">
      <c r="A3759" t="s">
        <v>17129</v>
      </c>
      <c r="B3759">
        <v>36</v>
      </c>
      <c r="C3759">
        <v>125</v>
      </c>
      <c r="D3759">
        <v>1482</v>
      </c>
      <c r="E3759" t="s">
        <v>311</v>
      </c>
      <c r="F3759" t="s">
        <v>0</v>
      </c>
      <c r="G3759" t="s">
        <v>2257</v>
      </c>
      <c r="I3759" t="s">
        <v>311</v>
      </c>
      <c r="J3759">
        <v>17</v>
      </c>
    </row>
    <row r="3760" spans="1:10" x14ac:dyDescent="0.35">
      <c r="A3760" t="s">
        <v>17130</v>
      </c>
      <c r="B3760">
        <v>61</v>
      </c>
      <c r="C3760">
        <v>124</v>
      </c>
      <c r="D3760">
        <v>1487</v>
      </c>
      <c r="E3760" t="s">
        <v>312</v>
      </c>
      <c r="F3760" t="s">
        <v>0</v>
      </c>
      <c r="G3760" t="s">
        <v>2053</v>
      </c>
      <c r="H3760">
        <v>1.409</v>
      </c>
      <c r="I3760">
        <v>29.42</v>
      </c>
      <c r="J3760">
        <v>28</v>
      </c>
    </row>
    <row r="3761" spans="1:10" x14ac:dyDescent="0.35">
      <c r="A3761" t="s">
        <v>17131</v>
      </c>
      <c r="B3761">
        <v>37</v>
      </c>
      <c r="C3761">
        <v>124</v>
      </c>
      <c r="D3761">
        <v>1487</v>
      </c>
      <c r="E3761" t="s">
        <v>311</v>
      </c>
      <c r="F3761" t="s">
        <v>0</v>
      </c>
      <c r="G3761" t="s">
        <v>3026</v>
      </c>
      <c r="I3761" t="s">
        <v>311</v>
      </c>
      <c r="J3761">
        <v>2</v>
      </c>
    </row>
    <row r="3762" spans="1:10" x14ac:dyDescent="0.35">
      <c r="A3762" t="s">
        <v>17132</v>
      </c>
      <c r="B3762">
        <v>80</v>
      </c>
      <c r="C3762">
        <v>124</v>
      </c>
      <c r="D3762">
        <v>1487</v>
      </c>
      <c r="E3762" t="s">
        <v>311</v>
      </c>
      <c r="F3762" t="s">
        <v>0</v>
      </c>
      <c r="G3762" t="s">
        <v>2053</v>
      </c>
      <c r="I3762" t="s">
        <v>311</v>
      </c>
      <c r="J3762">
        <v>23</v>
      </c>
    </row>
    <row r="3763" spans="1:10" x14ac:dyDescent="0.35">
      <c r="A3763" t="s">
        <v>17133</v>
      </c>
      <c r="B3763">
        <v>76</v>
      </c>
      <c r="C3763">
        <v>124</v>
      </c>
      <c r="D3763">
        <v>1487</v>
      </c>
      <c r="E3763" t="s">
        <v>334</v>
      </c>
      <c r="F3763" t="s">
        <v>0</v>
      </c>
      <c r="G3763" t="s">
        <v>2053</v>
      </c>
      <c r="H3763">
        <v>0.753</v>
      </c>
      <c r="I3763">
        <v>9.1</v>
      </c>
      <c r="J3763">
        <v>19</v>
      </c>
    </row>
    <row r="3764" spans="1:10" x14ac:dyDescent="0.35">
      <c r="A3764" t="s">
        <v>17134</v>
      </c>
      <c r="B3764">
        <v>41</v>
      </c>
      <c r="C3764">
        <v>124</v>
      </c>
      <c r="D3764">
        <v>1487</v>
      </c>
      <c r="E3764" t="s">
        <v>311</v>
      </c>
      <c r="F3764" t="s">
        <v>0</v>
      </c>
      <c r="G3764" t="s">
        <v>2053</v>
      </c>
      <c r="I3764" t="s">
        <v>311</v>
      </c>
      <c r="J3764">
        <v>8</v>
      </c>
    </row>
    <row r="3765" spans="1:10" x14ac:dyDescent="0.35">
      <c r="A3765" t="s">
        <v>17135</v>
      </c>
      <c r="B3765">
        <v>33</v>
      </c>
      <c r="C3765">
        <v>123</v>
      </c>
      <c r="D3765">
        <v>1492</v>
      </c>
      <c r="E3765" t="s">
        <v>311</v>
      </c>
      <c r="F3765" t="s">
        <v>0</v>
      </c>
      <c r="G3765" t="s">
        <v>2801</v>
      </c>
      <c r="I3765" t="s">
        <v>311</v>
      </c>
      <c r="J3765">
        <v>2</v>
      </c>
    </row>
    <row r="3766" spans="1:10" x14ac:dyDescent="0.35">
      <c r="A3766" t="s">
        <v>17136</v>
      </c>
      <c r="B3766">
        <v>47</v>
      </c>
      <c r="C3766">
        <v>123</v>
      </c>
      <c r="D3766">
        <v>1492</v>
      </c>
      <c r="E3766" t="s">
        <v>311</v>
      </c>
      <c r="F3766" t="s">
        <v>0</v>
      </c>
      <c r="G3766" t="s">
        <v>2077</v>
      </c>
      <c r="I3766" t="s">
        <v>311</v>
      </c>
      <c r="J3766">
        <v>15</v>
      </c>
    </row>
    <row r="3767" spans="1:10" x14ac:dyDescent="0.35">
      <c r="A3767" t="s">
        <v>17137</v>
      </c>
      <c r="B3767">
        <v>65</v>
      </c>
      <c r="C3767">
        <v>123</v>
      </c>
      <c r="D3767">
        <v>1492</v>
      </c>
      <c r="E3767" t="s">
        <v>311</v>
      </c>
      <c r="F3767" t="s">
        <v>0</v>
      </c>
      <c r="G3767" t="s">
        <v>2178</v>
      </c>
      <c r="I3767" t="s">
        <v>311</v>
      </c>
      <c r="J3767">
        <v>7</v>
      </c>
    </row>
    <row r="3768" spans="1:10" x14ac:dyDescent="0.35">
      <c r="A3768" t="s">
        <v>17138</v>
      </c>
      <c r="B3768">
        <v>50</v>
      </c>
      <c r="C3768">
        <v>123</v>
      </c>
      <c r="D3768">
        <v>1492</v>
      </c>
      <c r="E3768" t="s">
        <v>312</v>
      </c>
      <c r="F3768" t="s">
        <v>0</v>
      </c>
      <c r="G3768" t="s">
        <v>3633</v>
      </c>
      <c r="H3768">
        <v>1.222</v>
      </c>
      <c r="I3768">
        <v>48.2</v>
      </c>
      <c r="J3768">
        <v>9</v>
      </c>
    </row>
    <row r="3769" spans="1:10" x14ac:dyDescent="0.35">
      <c r="A3769" t="s">
        <v>17139</v>
      </c>
      <c r="B3769">
        <v>68</v>
      </c>
      <c r="C3769">
        <v>123</v>
      </c>
      <c r="D3769">
        <v>1492</v>
      </c>
      <c r="E3769" t="s">
        <v>311</v>
      </c>
      <c r="F3769" t="s">
        <v>0</v>
      </c>
      <c r="G3769" t="s">
        <v>3026</v>
      </c>
      <c r="I3769" t="s">
        <v>311</v>
      </c>
      <c r="J3769">
        <v>8</v>
      </c>
    </row>
    <row r="3770" spans="1:10" x14ac:dyDescent="0.35">
      <c r="A3770" t="s">
        <v>17140</v>
      </c>
      <c r="B3770">
        <v>38</v>
      </c>
      <c r="C3770">
        <v>122</v>
      </c>
      <c r="D3770">
        <v>1497</v>
      </c>
      <c r="E3770" t="s">
        <v>311</v>
      </c>
      <c r="F3770" t="s">
        <v>0</v>
      </c>
      <c r="G3770" t="s">
        <v>3208</v>
      </c>
      <c r="I3770" t="s">
        <v>311</v>
      </c>
      <c r="J3770">
        <v>2</v>
      </c>
    </row>
    <row r="3771" spans="1:10" x14ac:dyDescent="0.35">
      <c r="A3771" t="s">
        <v>17141</v>
      </c>
      <c r="B3771">
        <v>93</v>
      </c>
      <c r="C3771">
        <v>122</v>
      </c>
      <c r="D3771">
        <v>1497</v>
      </c>
      <c r="E3771" t="s">
        <v>312</v>
      </c>
      <c r="F3771" t="s">
        <v>0</v>
      </c>
      <c r="G3771" t="s">
        <v>17142</v>
      </c>
      <c r="H3771">
        <v>0.68</v>
      </c>
      <c r="I3771">
        <v>23.65</v>
      </c>
      <c r="J3771">
        <v>16</v>
      </c>
    </row>
    <row r="3772" spans="1:10" x14ac:dyDescent="0.35">
      <c r="A3772" t="s">
        <v>17143</v>
      </c>
      <c r="B3772">
        <v>76</v>
      </c>
      <c r="C3772">
        <v>121</v>
      </c>
      <c r="D3772">
        <v>1499</v>
      </c>
      <c r="E3772" t="s">
        <v>312</v>
      </c>
      <c r="F3772" t="s">
        <v>0</v>
      </c>
      <c r="G3772" t="s">
        <v>17144</v>
      </c>
      <c r="H3772">
        <v>1.109</v>
      </c>
      <c r="I3772">
        <v>25.51</v>
      </c>
      <c r="J3772">
        <v>29</v>
      </c>
    </row>
    <row r="3773" spans="1:10" x14ac:dyDescent="0.35">
      <c r="A3773" t="s">
        <v>17145</v>
      </c>
      <c r="B3773">
        <v>51</v>
      </c>
      <c r="C3773">
        <v>120</v>
      </c>
      <c r="D3773">
        <v>1500</v>
      </c>
      <c r="E3773" t="s">
        <v>311</v>
      </c>
      <c r="F3773" t="s">
        <v>0</v>
      </c>
      <c r="G3773" t="s">
        <v>15997</v>
      </c>
      <c r="I3773" t="s">
        <v>311</v>
      </c>
      <c r="J3773">
        <v>7</v>
      </c>
    </row>
    <row r="3774" spans="1:10" x14ac:dyDescent="0.35">
      <c r="A3774" t="s">
        <v>17146</v>
      </c>
      <c r="B3774">
        <v>73</v>
      </c>
      <c r="C3774">
        <v>120</v>
      </c>
      <c r="D3774">
        <v>1500</v>
      </c>
      <c r="E3774" t="s">
        <v>334</v>
      </c>
      <c r="F3774" t="s">
        <v>0</v>
      </c>
      <c r="G3774" t="s">
        <v>2962</v>
      </c>
      <c r="H3774">
        <v>0.90700000000000003</v>
      </c>
      <c r="I3774">
        <v>7.31</v>
      </c>
      <c r="J3774">
        <v>11</v>
      </c>
    </row>
    <row r="3775" spans="1:10" x14ac:dyDescent="0.35">
      <c r="A3775" t="s">
        <v>17147</v>
      </c>
      <c r="B3775">
        <v>65</v>
      </c>
      <c r="C3775">
        <v>119</v>
      </c>
      <c r="D3775">
        <v>1502</v>
      </c>
      <c r="E3775" t="s">
        <v>311</v>
      </c>
      <c r="F3775" t="s">
        <v>0</v>
      </c>
      <c r="G3775" t="s">
        <v>659</v>
      </c>
      <c r="I3775" t="s">
        <v>311</v>
      </c>
      <c r="J3775">
        <v>41</v>
      </c>
    </row>
    <row r="3776" spans="1:10" x14ac:dyDescent="0.35">
      <c r="A3776" t="s">
        <v>17148</v>
      </c>
      <c r="B3776">
        <v>48</v>
      </c>
      <c r="C3776">
        <v>119</v>
      </c>
      <c r="D3776">
        <v>1502</v>
      </c>
      <c r="E3776" t="s">
        <v>311</v>
      </c>
      <c r="F3776" t="s">
        <v>0</v>
      </c>
      <c r="G3776" t="s">
        <v>3704</v>
      </c>
      <c r="I3776" t="s">
        <v>311</v>
      </c>
      <c r="J3776">
        <v>8</v>
      </c>
    </row>
    <row r="3777" spans="1:10" x14ac:dyDescent="0.35">
      <c r="A3777" t="s">
        <v>17149</v>
      </c>
      <c r="B3777">
        <v>62</v>
      </c>
      <c r="C3777">
        <v>119</v>
      </c>
      <c r="D3777">
        <v>1502</v>
      </c>
      <c r="E3777" t="s">
        <v>312</v>
      </c>
      <c r="F3777" t="s">
        <v>0</v>
      </c>
      <c r="G3777" t="s">
        <v>3633</v>
      </c>
      <c r="H3777">
        <v>0.76100000000000001</v>
      </c>
      <c r="I3777">
        <v>29.64</v>
      </c>
      <c r="J3777">
        <v>10</v>
      </c>
    </row>
    <row r="3778" spans="1:10" x14ac:dyDescent="0.35">
      <c r="A3778" t="s">
        <v>17150</v>
      </c>
      <c r="B3778">
        <v>61</v>
      </c>
      <c r="C3778">
        <v>119</v>
      </c>
      <c r="D3778">
        <v>1502</v>
      </c>
      <c r="E3778" t="s">
        <v>312</v>
      </c>
      <c r="F3778" t="s">
        <v>0</v>
      </c>
      <c r="G3778" t="s">
        <v>659</v>
      </c>
      <c r="H3778">
        <v>1.17</v>
      </c>
      <c r="I3778">
        <v>30.68</v>
      </c>
      <c r="J3778">
        <v>18</v>
      </c>
    </row>
    <row r="3779" spans="1:10" x14ac:dyDescent="0.35">
      <c r="A3779" t="s">
        <v>17151</v>
      </c>
      <c r="B3779">
        <v>74</v>
      </c>
      <c r="C3779">
        <v>118</v>
      </c>
      <c r="D3779">
        <v>1506</v>
      </c>
      <c r="E3779" t="s">
        <v>311</v>
      </c>
      <c r="F3779" t="s">
        <v>0</v>
      </c>
      <c r="G3779" t="s">
        <v>2343</v>
      </c>
      <c r="I3779" t="s">
        <v>311</v>
      </c>
      <c r="J3779">
        <v>17</v>
      </c>
    </row>
    <row r="3780" spans="1:10" x14ac:dyDescent="0.35">
      <c r="A3780" t="s">
        <v>17152</v>
      </c>
      <c r="B3780">
        <v>34</v>
      </c>
      <c r="C3780">
        <v>118</v>
      </c>
      <c r="D3780">
        <v>1506</v>
      </c>
      <c r="E3780" t="s">
        <v>311</v>
      </c>
      <c r="F3780" t="s">
        <v>0</v>
      </c>
      <c r="G3780" t="s">
        <v>2065</v>
      </c>
      <c r="I3780" t="s">
        <v>311</v>
      </c>
      <c r="J3780">
        <v>34</v>
      </c>
    </row>
    <row r="3781" spans="1:10" x14ac:dyDescent="0.35">
      <c r="A3781" t="s">
        <v>17153</v>
      </c>
      <c r="B3781">
        <v>172</v>
      </c>
      <c r="C3781">
        <v>117</v>
      </c>
      <c r="D3781">
        <v>1508</v>
      </c>
      <c r="E3781" t="s">
        <v>334</v>
      </c>
      <c r="F3781" t="s">
        <v>0</v>
      </c>
      <c r="G3781" t="s">
        <v>4666</v>
      </c>
      <c r="H3781">
        <v>0.51400000000000001</v>
      </c>
      <c r="I3781">
        <v>14.03</v>
      </c>
      <c r="J3781">
        <v>40</v>
      </c>
    </row>
    <row r="3782" spans="1:10" x14ac:dyDescent="0.35">
      <c r="A3782" t="s">
        <v>17154</v>
      </c>
      <c r="B3782">
        <v>69</v>
      </c>
      <c r="C3782">
        <v>116</v>
      </c>
      <c r="D3782">
        <v>1509</v>
      </c>
      <c r="E3782" t="s">
        <v>334</v>
      </c>
      <c r="F3782" t="s">
        <v>0</v>
      </c>
      <c r="G3782" t="s">
        <v>1795</v>
      </c>
      <c r="H3782">
        <v>1.044</v>
      </c>
      <c r="I3782">
        <v>23.97</v>
      </c>
      <c r="J3782">
        <v>69</v>
      </c>
    </row>
    <row r="3783" spans="1:10" x14ac:dyDescent="0.35">
      <c r="A3783" t="s">
        <v>17155</v>
      </c>
      <c r="B3783">
        <v>100</v>
      </c>
      <c r="C3783">
        <v>116</v>
      </c>
      <c r="D3783">
        <v>1509</v>
      </c>
      <c r="E3783" t="s">
        <v>311</v>
      </c>
      <c r="F3783" t="s">
        <v>0</v>
      </c>
      <c r="G3783" t="s">
        <v>3704</v>
      </c>
      <c r="I3783" t="s">
        <v>311</v>
      </c>
      <c r="J3783">
        <v>19</v>
      </c>
    </row>
    <row r="3784" spans="1:10" x14ac:dyDescent="0.35">
      <c r="A3784" t="s">
        <v>17156</v>
      </c>
      <c r="B3784">
        <v>79</v>
      </c>
      <c r="C3784">
        <v>115</v>
      </c>
      <c r="D3784">
        <v>1511</v>
      </c>
      <c r="E3784" t="s">
        <v>311</v>
      </c>
      <c r="F3784" t="s">
        <v>0</v>
      </c>
      <c r="G3784" t="s">
        <v>17157</v>
      </c>
      <c r="I3784" t="s">
        <v>311</v>
      </c>
      <c r="J3784">
        <v>22</v>
      </c>
    </row>
    <row r="3785" spans="1:10" x14ac:dyDescent="0.35">
      <c r="A3785" t="s">
        <v>17158</v>
      </c>
      <c r="B3785">
        <v>37</v>
      </c>
      <c r="C3785">
        <v>115</v>
      </c>
      <c r="D3785">
        <v>1511</v>
      </c>
      <c r="E3785" t="s">
        <v>312</v>
      </c>
      <c r="F3785" t="s">
        <v>0</v>
      </c>
      <c r="G3785" t="s">
        <v>16612</v>
      </c>
      <c r="H3785">
        <v>1.278</v>
      </c>
      <c r="I3785">
        <v>37.14</v>
      </c>
      <c r="J3785">
        <v>7</v>
      </c>
    </row>
    <row r="3786" spans="1:10" x14ac:dyDescent="0.35">
      <c r="A3786" t="s">
        <v>17159</v>
      </c>
      <c r="B3786">
        <v>84</v>
      </c>
      <c r="C3786">
        <v>115</v>
      </c>
      <c r="D3786">
        <v>1511</v>
      </c>
      <c r="E3786" t="s">
        <v>334</v>
      </c>
      <c r="F3786" t="s">
        <v>0</v>
      </c>
      <c r="G3786" t="s">
        <v>3026</v>
      </c>
      <c r="H3786">
        <v>0.76800000000000002</v>
      </c>
      <c r="I3786">
        <v>5.81</v>
      </c>
      <c r="J3786">
        <v>32</v>
      </c>
    </row>
    <row r="3787" spans="1:10" x14ac:dyDescent="0.35">
      <c r="A3787" t="s">
        <v>17160</v>
      </c>
      <c r="B3787">
        <v>68</v>
      </c>
      <c r="C3787">
        <v>115</v>
      </c>
      <c r="D3787">
        <v>1511</v>
      </c>
      <c r="E3787" t="s">
        <v>319</v>
      </c>
      <c r="F3787" t="s">
        <v>0</v>
      </c>
      <c r="G3787" t="s">
        <v>10944</v>
      </c>
      <c r="H3787">
        <v>1.173</v>
      </c>
      <c r="I3787">
        <v>89.71</v>
      </c>
      <c r="J3787">
        <v>19</v>
      </c>
    </row>
    <row r="3788" spans="1:10" x14ac:dyDescent="0.35">
      <c r="A3788" t="s">
        <v>17161</v>
      </c>
      <c r="B3788">
        <v>20</v>
      </c>
      <c r="C3788">
        <v>115</v>
      </c>
      <c r="D3788">
        <v>1511</v>
      </c>
      <c r="E3788" t="s">
        <v>311</v>
      </c>
      <c r="F3788" t="s">
        <v>0</v>
      </c>
      <c r="G3788" t="s">
        <v>1938</v>
      </c>
      <c r="I3788" t="s">
        <v>311</v>
      </c>
      <c r="J3788">
        <v>20</v>
      </c>
    </row>
    <row r="3789" spans="1:10" x14ac:dyDescent="0.35">
      <c r="A3789" t="s">
        <v>17162</v>
      </c>
      <c r="B3789">
        <v>38</v>
      </c>
      <c r="C3789">
        <v>115</v>
      </c>
      <c r="D3789">
        <v>1511</v>
      </c>
      <c r="E3789" t="s">
        <v>311</v>
      </c>
      <c r="F3789" t="s">
        <v>0</v>
      </c>
      <c r="G3789" t="s">
        <v>8020</v>
      </c>
      <c r="I3789" t="s">
        <v>311</v>
      </c>
      <c r="J3789">
        <v>5</v>
      </c>
    </row>
    <row r="3790" spans="1:10" x14ac:dyDescent="0.35">
      <c r="A3790" t="s">
        <v>17163</v>
      </c>
      <c r="B3790">
        <v>42</v>
      </c>
      <c r="C3790">
        <v>114</v>
      </c>
      <c r="D3790">
        <v>1517</v>
      </c>
      <c r="E3790" t="s">
        <v>311</v>
      </c>
      <c r="F3790" t="s">
        <v>0</v>
      </c>
      <c r="G3790" t="s">
        <v>2889</v>
      </c>
      <c r="I3790" t="s">
        <v>311</v>
      </c>
      <c r="J3790">
        <v>4</v>
      </c>
    </row>
    <row r="3791" spans="1:10" x14ac:dyDescent="0.35">
      <c r="A3791" t="s">
        <v>17164</v>
      </c>
      <c r="B3791">
        <v>31</v>
      </c>
      <c r="C3791">
        <v>114</v>
      </c>
      <c r="D3791">
        <v>1517</v>
      </c>
      <c r="E3791" t="s">
        <v>311</v>
      </c>
      <c r="F3791" t="s">
        <v>0</v>
      </c>
      <c r="G3791" t="s">
        <v>2962</v>
      </c>
      <c r="I3791" t="s">
        <v>311</v>
      </c>
      <c r="J3791">
        <v>3</v>
      </c>
    </row>
    <row r="3792" spans="1:10" x14ac:dyDescent="0.35">
      <c r="A3792" t="s">
        <v>17165</v>
      </c>
      <c r="B3792">
        <v>109</v>
      </c>
      <c r="C3792">
        <v>114</v>
      </c>
      <c r="D3792">
        <v>1517</v>
      </c>
      <c r="E3792" t="s">
        <v>328</v>
      </c>
      <c r="F3792" t="s">
        <v>0</v>
      </c>
      <c r="G3792" t="s">
        <v>17166</v>
      </c>
      <c r="H3792">
        <v>1.2</v>
      </c>
      <c r="I3792">
        <v>53.65</v>
      </c>
      <c r="J3792">
        <v>18</v>
      </c>
    </row>
    <row r="3793" spans="1:10" x14ac:dyDescent="0.35">
      <c r="A3793" t="s">
        <v>17167</v>
      </c>
      <c r="B3793">
        <v>137</v>
      </c>
      <c r="C3793">
        <v>113</v>
      </c>
      <c r="D3793">
        <v>1520</v>
      </c>
      <c r="E3793" t="s">
        <v>311</v>
      </c>
      <c r="F3793" t="s">
        <v>0</v>
      </c>
      <c r="G3793" t="s">
        <v>8186</v>
      </c>
      <c r="I3793" t="s">
        <v>311</v>
      </c>
      <c r="J3793">
        <v>8</v>
      </c>
    </row>
    <row r="3794" spans="1:10" x14ac:dyDescent="0.35">
      <c r="A3794" t="s">
        <v>17168</v>
      </c>
      <c r="B3794">
        <v>64</v>
      </c>
      <c r="C3794">
        <v>113</v>
      </c>
      <c r="D3794">
        <v>1520</v>
      </c>
      <c r="E3794" t="s">
        <v>311</v>
      </c>
      <c r="F3794" t="s">
        <v>0</v>
      </c>
      <c r="G3794" t="s">
        <v>3704</v>
      </c>
      <c r="I3794" t="s">
        <v>311</v>
      </c>
      <c r="J3794">
        <v>5</v>
      </c>
    </row>
    <row r="3795" spans="1:10" x14ac:dyDescent="0.35">
      <c r="A3795" t="s">
        <v>17169</v>
      </c>
      <c r="B3795">
        <v>33</v>
      </c>
      <c r="C3795">
        <v>113</v>
      </c>
      <c r="D3795">
        <v>1520</v>
      </c>
      <c r="E3795" t="s">
        <v>311</v>
      </c>
      <c r="F3795" t="s">
        <v>0</v>
      </c>
      <c r="G3795" t="s">
        <v>4022</v>
      </c>
      <c r="I3795" t="s">
        <v>311</v>
      </c>
      <c r="J3795">
        <v>33</v>
      </c>
    </row>
    <row r="3796" spans="1:10" x14ac:dyDescent="0.35">
      <c r="A3796" t="s">
        <v>17170</v>
      </c>
      <c r="B3796">
        <v>38</v>
      </c>
      <c r="C3796">
        <v>113</v>
      </c>
      <c r="D3796">
        <v>1520</v>
      </c>
      <c r="E3796" t="s">
        <v>311</v>
      </c>
      <c r="F3796" t="s">
        <v>0</v>
      </c>
      <c r="G3796" t="s">
        <v>4022</v>
      </c>
      <c r="I3796" t="s">
        <v>311</v>
      </c>
      <c r="J3796">
        <v>17</v>
      </c>
    </row>
    <row r="3797" spans="1:10" x14ac:dyDescent="0.35">
      <c r="A3797" t="s">
        <v>17171</v>
      </c>
      <c r="B3797">
        <v>59</v>
      </c>
      <c r="C3797">
        <v>113</v>
      </c>
      <c r="D3797">
        <v>1520</v>
      </c>
      <c r="E3797" t="s">
        <v>311</v>
      </c>
      <c r="F3797" t="s">
        <v>0</v>
      </c>
      <c r="G3797" t="s">
        <v>2211</v>
      </c>
      <c r="I3797" t="s">
        <v>311</v>
      </c>
      <c r="J3797">
        <v>4</v>
      </c>
    </row>
    <row r="3798" spans="1:10" x14ac:dyDescent="0.35">
      <c r="A3798" t="s">
        <v>17172</v>
      </c>
      <c r="B3798">
        <v>44</v>
      </c>
      <c r="C3798">
        <v>112</v>
      </c>
      <c r="D3798">
        <v>1525</v>
      </c>
      <c r="E3798" t="s">
        <v>311</v>
      </c>
      <c r="F3798" t="s">
        <v>0</v>
      </c>
      <c r="G3798" t="s">
        <v>2053</v>
      </c>
      <c r="I3798" t="s">
        <v>311</v>
      </c>
      <c r="J3798">
        <v>9</v>
      </c>
    </row>
    <row r="3799" spans="1:10" x14ac:dyDescent="0.35">
      <c r="A3799" t="s">
        <v>17173</v>
      </c>
      <c r="B3799">
        <v>51</v>
      </c>
      <c r="C3799">
        <v>112</v>
      </c>
      <c r="D3799">
        <v>1525</v>
      </c>
      <c r="E3799" t="s">
        <v>311</v>
      </c>
      <c r="F3799" t="s">
        <v>0</v>
      </c>
      <c r="G3799" t="s">
        <v>2053</v>
      </c>
      <c r="I3799" t="s">
        <v>311</v>
      </c>
      <c r="J3799">
        <v>20</v>
      </c>
    </row>
    <row r="3800" spans="1:10" x14ac:dyDescent="0.35">
      <c r="A3800" t="s">
        <v>17174</v>
      </c>
      <c r="B3800">
        <v>95</v>
      </c>
      <c r="C3800">
        <v>112</v>
      </c>
      <c r="D3800">
        <v>1525</v>
      </c>
      <c r="E3800" t="s">
        <v>328</v>
      </c>
      <c r="F3800" t="s">
        <v>0</v>
      </c>
      <c r="G3800" t="s">
        <v>17175</v>
      </c>
      <c r="H3800">
        <v>0.84399999999999997</v>
      </c>
      <c r="I3800">
        <v>50.25</v>
      </c>
      <c r="J3800">
        <v>14</v>
      </c>
    </row>
    <row r="3801" spans="1:10" x14ac:dyDescent="0.35">
      <c r="A3801" t="s">
        <v>17176</v>
      </c>
      <c r="B3801">
        <v>211</v>
      </c>
      <c r="C3801">
        <v>112</v>
      </c>
      <c r="D3801">
        <v>1525</v>
      </c>
      <c r="E3801" t="s">
        <v>312</v>
      </c>
      <c r="F3801" t="s">
        <v>0</v>
      </c>
      <c r="G3801" t="s">
        <v>14761</v>
      </c>
      <c r="H3801">
        <v>0.54900000000000004</v>
      </c>
      <c r="I3801">
        <v>15.62</v>
      </c>
      <c r="J3801">
        <v>39</v>
      </c>
    </row>
    <row r="3802" spans="1:10" x14ac:dyDescent="0.35">
      <c r="A3802" t="s">
        <v>17177</v>
      </c>
      <c r="B3802">
        <v>39</v>
      </c>
      <c r="C3802">
        <v>112</v>
      </c>
      <c r="D3802">
        <v>1525</v>
      </c>
      <c r="E3802" t="s">
        <v>312</v>
      </c>
      <c r="F3802" t="s">
        <v>0</v>
      </c>
      <c r="G3802" t="s">
        <v>1699</v>
      </c>
      <c r="H3802">
        <v>1.7430000000000001</v>
      </c>
      <c r="I3802">
        <v>28.78</v>
      </c>
      <c r="J3802">
        <v>39</v>
      </c>
    </row>
    <row r="3803" spans="1:10" x14ac:dyDescent="0.35">
      <c r="A3803" t="s">
        <v>17178</v>
      </c>
      <c r="B3803">
        <v>67</v>
      </c>
      <c r="C3803">
        <v>111</v>
      </c>
      <c r="D3803">
        <v>1530</v>
      </c>
      <c r="E3803" t="s">
        <v>311</v>
      </c>
      <c r="F3803" t="s">
        <v>0</v>
      </c>
      <c r="G3803" t="s">
        <v>7676</v>
      </c>
      <c r="I3803" t="s">
        <v>311</v>
      </c>
      <c r="J3803">
        <v>25</v>
      </c>
    </row>
    <row r="3804" spans="1:10" x14ac:dyDescent="0.35">
      <c r="A3804" t="s">
        <v>17179</v>
      </c>
      <c r="B3804">
        <v>326</v>
      </c>
      <c r="C3804">
        <v>111</v>
      </c>
      <c r="D3804">
        <v>1530</v>
      </c>
      <c r="E3804" t="s">
        <v>311</v>
      </c>
      <c r="F3804" t="s">
        <v>0</v>
      </c>
      <c r="G3804" t="s">
        <v>9233</v>
      </c>
      <c r="I3804" t="s">
        <v>311</v>
      </c>
      <c r="J3804">
        <v>85</v>
      </c>
    </row>
    <row r="3805" spans="1:10" x14ac:dyDescent="0.35">
      <c r="A3805" t="s">
        <v>17180</v>
      </c>
      <c r="B3805">
        <v>94</v>
      </c>
      <c r="C3805">
        <v>110</v>
      </c>
      <c r="D3805">
        <v>1532</v>
      </c>
      <c r="E3805" t="s">
        <v>328</v>
      </c>
      <c r="F3805" t="s">
        <v>0</v>
      </c>
      <c r="G3805" t="s">
        <v>10944</v>
      </c>
      <c r="H3805">
        <v>0.746</v>
      </c>
      <c r="I3805">
        <v>62.25</v>
      </c>
      <c r="J3805">
        <v>20</v>
      </c>
    </row>
    <row r="3806" spans="1:10" x14ac:dyDescent="0.35">
      <c r="A3806" t="s">
        <v>17181</v>
      </c>
      <c r="B3806">
        <v>120</v>
      </c>
      <c r="C3806">
        <v>110</v>
      </c>
      <c r="D3806">
        <v>1532</v>
      </c>
      <c r="E3806" t="s">
        <v>334</v>
      </c>
      <c r="F3806" t="s">
        <v>0</v>
      </c>
      <c r="G3806" t="s">
        <v>17182</v>
      </c>
      <c r="H3806">
        <v>0.58899999999999997</v>
      </c>
      <c r="I3806">
        <v>5.0599999999999996</v>
      </c>
      <c r="J3806">
        <v>27</v>
      </c>
    </row>
    <row r="3807" spans="1:10" x14ac:dyDescent="0.35">
      <c r="A3807" t="s">
        <v>17183</v>
      </c>
      <c r="B3807">
        <v>72</v>
      </c>
      <c r="C3807">
        <v>110</v>
      </c>
      <c r="D3807">
        <v>1532</v>
      </c>
      <c r="E3807" t="s">
        <v>311</v>
      </c>
      <c r="F3807" t="s">
        <v>0</v>
      </c>
      <c r="G3807" t="s">
        <v>2037</v>
      </c>
      <c r="I3807" t="s">
        <v>311</v>
      </c>
      <c r="J3807">
        <v>24</v>
      </c>
    </row>
    <row r="3808" spans="1:10" x14ac:dyDescent="0.35">
      <c r="A3808" t="s">
        <v>17184</v>
      </c>
      <c r="B3808">
        <v>40</v>
      </c>
      <c r="C3808">
        <v>110</v>
      </c>
      <c r="D3808">
        <v>1532</v>
      </c>
      <c r="E3808" t="s">
        <v>312</v>
      </c>
      <c r="F3808" t="s">
        <v>0</v>
      </c>
      <c r="G3808" t="s">
        <v>2772</v>
      </c>
      <c r="H3808">
        <v>1.825</v>
      </c>
      <c r="I3808">
        <v>34.46</v>
      </c>
      <c r="J3808">
        <v>1</v>
      </c>
    </row>
    <row r="3809" spans="1:10" x14ac:dyDescent="0.35">
      <c r="A3809" t="s">
        <v>17185</v>
      </c>
      <c r="B3809">
        <v>73</v>
      </c>
      <c r="C3809">
        <v>109</v>
      </c>
      <c r="D3809">
        <v>1536</v>
      </c>
      <c r="E3809" t="s">
        <v>311</v>
      </c>
      <c r="F3809" t="s">
        <v>0</v>
      </c>
      <c r="G3809" t="s">
        <v>6962</v>
      </c>
      <c r="I3809" t="s">
        <v>311</v>
      </c>
      <c r="J3809">
        <v>21</v>
      </c>
    </row>
    <row r="3810" spans="1:10" x14ac:dyDescent="0.35">
      <c r="A3810" t="s">
        <v>17186</v>
      </c>
      <c r="B3810">
        <v>72</v>
      </c>
      <c r="C3810">
        <v>109</v>
      </c>
      <c r="D3810">
        <v>1536</v>
      </c>
      <c r="E3810" t="s">
        <v>311</v>
      </c>
      <c r="F3810" t="s">
        <v>0</v>
      </c>
      <c r="G3810" t="s">
        <v>3026</v>
      </c>
      <c r="I3810" t="s">
        <v>311</v>
      </c>
      <c r="J3810">
        <v>29</v>
      </c>
    </row>
    <row r="3811" spans="1:10" x14ac:dyDescent="0.35">
      <c r="A3811" t="s">
        <v>17187</v>
      </c>
      <c r="B3811">
        <v>59</v>
      </c>
      <c r="C3811">
        <v>109</v>
      </c>
      <c r="D3811">
        <v>1536</v>
      </c>
      <c r="E3811" t="s">
        <v>334</v>
      </c>
      <c r="F3811" t="s">
        <v>0</v>
      </c>
      <c r="G3811" t="s">
        <v>17188</v>
      </c>
      <c r="H3811">
        <v>0.91500000000000004</v>
      </c>
      <c r="I3811">
        <v>8.19</v>
      </c>
      <c r="J3811">
        <v>12</v>
      </c>
    </row>
    <row r="3812" spans="1:10" x14ac:dyDescent="0.35">
      <c r="A3812" t="s">
        <v>17189</v>
      </c>
      <c r="B3812">
        <v>53</v>
      </c>
      <c r="C3812">
        <v>109</v>
      </c>
      <c r="D3812">
        <v>1536</v>
      </c>
      <c r="E3812" t="s">
        <v>311</v>
      </c>
      <c r="F3812" t="s">
        <v>0</v>
      </c>
      <c r="G3812" t="s">
        <v>4090</v>
      </c>
      <c r="I3812" t="s">
        <v>311</v>
      </c>
      <c r="J3812">
        <v>8</v>
      </c>
    </row>
    <row r="3813" spans="1:10" x14ac:dyDescent="0.35">
      <c r="A3813" t="s">
        <v>17190</v>
      </c>
      <c r="B3813">
        <v>61</v>
      </c>
      <c r="C3813">
        <v>109</v>
      </c>
      <c r="D3813">
        <v>1536</v>
      </c>
      <c r="E3813" t="s">
        <v>311</v>
      </c>
      <c r="F3813" t="s">
        <v>0</v>
      </c>
      <c r="G3813" t="s">
        <v>3208</v>
      </c>
      <c r="I3813" t="s">
        <v>311</v>
      </c>
      <c r="J3813">
        <v>3</v>
      </c>
    </row>
    <row r="3814" spans="1:10" x14ac:dyDescent="0.35">
      <c r="A3814" t="s">
        <v>17191</v>
      </c>
      <c r="B3814">
        <v>40</v>
      </c>
      <c r="C3814">
        <v>109</v>
      </c>
      <c r="D3814">
        <v>1536</v>
      </c>
      <c r="E3814" t="s">
        <v>311</v>
      </c>
      <c r="F3814" t="s">
        <v>0</v>
      </c>
      <c r="G3814" t="s">
        <v>2065</v>
      </c>
      <c r="I3814" t="s">
        <v>311</v>
      </c>
      <c r="J3814">
        <v>17</v>
      </c>
    </row>
    <row r="3815" spans="1:10" x14ac:dyDescent="0.35">
      <c r="A3815" t="s">
        <v>17192</v>
      </c>
      <c r="B3815">
        <v>111</v>
      </c>
      <c r="C3815">
        <v>108</v>
      </c>
      <c r="D3815">
        <v>1542</v>
      </c>
      <c r="E3815" t="s">
        <v>311</v>
      </c>
      <c r="F3815" t="s">
        <v>0</v>
      </c>
      <c r="G3815" t="s">
        <v>2972</v>
      </c>
      <c r="I3815" t="s">
        <v>311</v>
      </c>
      <c r="J3815">
        <v>16</v>
      </c>
    </row>
    <row r="3816" spans="1:10" x14ac:dyDescent="0.35">
      <c r="A3816" t="s">
        <v>17193</v>
      </c>
      <c r="B3816">
        <v>24</v>
      </c>
      <c r="C3816">
        <v>108</v>
      </c>
      <c r="D3816">
        <v>1542</v>
      </c>
      <c r="E3816" t="s">
        <v>311</v>
      </c>
      <c r="F3816" t="s">
        <v>0</v>
      </c>
      <c r="G3816" t="s">
        <v>4347</v>
      </c>
      <c r="I3816" t="s">
        <v>311</v>
      </c>
      <c r="J3816">
        <v>6</v>
      </c>
    </row>
    <row r="3817" spans="1:10" x14ac:dyDescent="0.35">
      <c r="A3817" t="s">
        <v>17194</v>
      </c>
      <c r="B3817">
        <v>52</v>
      </c>
      <c r="C3817">
        <v>108</v>
      </c>
      <c r="D3817">
        <v>1542</v>
      </c>
      <c r="E3817" t="s">
        <v>311</v>
      </c>
      <c r="F3817" t="s">
        <v>0</v>
      </c>
      <c r="G3817" t="s">
        <v>7942</v>
      </c>
      <c r="I3817" t="s">
        <v>311</v>
      </c>
      <c r="J3817">
        <v>52</v>
      </c>
    </row>
    <row r="3818" spans="1:10" x14ac:dyDescent="0.35">
      <c r="A3818" t="s">
        <v>17195</v>
      </c>
      <c r="B3818">
        <v>65</v>
      </c>
      <c r="C3818">
        <v>108</v>
      </c>
      <c r="D3818">
        <v>1542</v>
      </c>
      <c r="E3818" t="s">
        <v>311</v>
      </c>
      <c r="F3818" t="s">
        <v>0</v>
      </c>
      <c r="G3818" t="s">
        <v>2801</v>
      </c>
      <c r="I3818" t="s">
        <v>311</v>
      </c>
      <c r="J3818">
        <v>18</v>
      </c>
    </row>
    <row r="3819" spans="1:10" x14ac:dyDescent="0.35">
      <c r="A3819" t="s">
        <v>17196</v>
      </c>
      <c r="B3819">
        <v>58</v>
      </c>
      <c r="C3819">
        <v>108</v>
      </c>
      <c r="D3819">
        <v>1542</v>
      </c>
      <c r="E3819" t="s">
        <v>311</v>
      </c>
      <c r="F3819" t="s">
        <v>0</v>
      </c>
      <c r="G3819" t="s">
        <v>7560</v>
      </c>
      <c r="I3819" t="s">
        <v>311</v>
      </c>
      <c r="J3819">
        <v>15</v>
      </c>
    </row>
    <row r="3820" spans="1:10" x14ac:dyDescent="0.35">
      <c r="A3820" t="s">
        <v>17197</v>
      </c>
      <c r="B3820">
        <v>92</v>
      </c>
      <c r="C3820">
        <v>107</v>
      </c>
      <c r="D3820">
        <v>1547</v>
      </c>
      <c r="E3820" t="s">
        <v>334</v>
      </c>
      <c r="F3820" t="s">
        <v>0</v>
      </c>
      <c r="G3820" t="s">
        <v>16619</v>
      </c>
      <c r="H3820">
        <v>1.48</v>
      </c>
      <c r="I3820">
        <v>1.28</v>
      </c>
      <c r="J3820">
        <v>26</v>
      </c>
    </row>
    <row r="3821" spans="1:10" x14ac:dyDescent="0.35">
      <c r="A3821" t="s">
        <v>17198</v>
      </c>
      <c r="B3821">
        <v>73</v>
      </c>
      <c r="C3821">
        <v>107</v>
      </c>
      <c r="D3821">
        <v>1547</v>
      </c>
      <c r="E3821" t="s">
        <v>311</v>
      </c>
      <c r="F3821" t="s">
        <v>0</v>
      </c>
      <c r="G3821" t="s">
        <v>15026</v>
      </c>
      <c r="I3821" t="s">
        <v>311</v>
      </c>
      <c r="J3821">
        <v>9</v>
      </c>
    </row>
    <row r="3822" spans="1:10" x14ac:dyDescent="0.35">
      <c r="A3822" t="s">
        <v>17199</v>
      </c>
      <c r="B3822">
        <v>74</v>
      </c>
      <c r="C3822">
        <v>107</v>
      </c>
      <c r="D3822">
        <v>1547</v>
      </c>
      <c r="E3822" t="s">
        <v>311</v>
      </c>
      <c r="F3822" t="s">
        <v>0</v>
      </c>
      <c r="G3822" t="s">
        <v>9482</v>
      </c>
      <c r="I3822" t="s">
        <v>311</v>
      </c>
      <c r="J3822">
        <v>13</v>
      </c>
    </row>
    <row r="3823" spans="1:10" x14ac:dyDescent="0.35">
      <c r="A3823" t="s">
        <v>17200</v>
      </c>
      <c r="B3823">
        <v>81</v>
      </c>
      <c r="C3823">
        <v>107</v>
      </c>
      <c r="D3823">
        <v>1547</v>
      </c>
      <c r="E3823" t="s">
        <v>312</v>
      </c>
      <c r="F3823" t="s">
        <v>0</v>
      </c>
      <c r="G3823" t="s">
        <v>4921</v>
      </c>
      <c r="H3823">
        <v>0.91500000000000004</v>
      </c>
      <c r="I3823">
        <v>31.72</v>
      </c>
      <c r="J3823">
        <v>14</v>
      </c>
    </row>
    <row r="3824" spans="1:10" x14ac:dyDescent="0.35">
      <c r="A3824" t="s">
        <v>17201</v>
      </c>
      <c r="B3824">
        <v>68</v>
      </c>
      <c r="C3824">
        <v>106</v>
      </c>
      <c r="D3824">
        <v>1551</v>
      </c>
      <c r="E3824" t="s">
        <v>311</v>
      </c>
      <c r="F3824" t="s">
        <v>0</v>
      </c>
      <c r="G3824" t="s">
        <v>3026</v>
      </c>
      <c r="I3824" t="s">
        <v>311</v>
      </c>
      <c r="J3824">
        <v>15</v>
      </c>
    </row>
    <row r="3825" spans="1:10" x14ac:dyDescent="0.35">
      <c r="A3825" t="s">
        <v>17202</v>
      </c>
      <c r="B3825">
        <v>41</v>
      </c>
      <c r="C3825">
        <v>106</v>
      </c>
      <c r="D3825">
        <v>1551</v>
      </c>
      <c r="E3825" t="s">
        <v>311</v>
      </c>
      <c r="F3825" t="s">
        <v>0</v>
      </c>
      <c r="G3825" t="s">
        <v>3831</v>
      </c>
      <c r="I3825" t="s">
        <v>311</v>
      </c>
      <c r="J3825">
        <v>10</v>
      </c>
    </row>
    <row r="3826" spans="1:10" x14ac:dyDescent="0.35">
      <c r="A3826" t="s">
        <v>17203</v>
      </c>
      <c r="B3826">
        <v>41</v>
      </c>
      <c r="C3826">
        <v>105</v>
      </c>
      <c r="D3826">
        <v>1553</v>
      </c>
      <c r="E3826" t="s">
        <v>311</v>
      </c>
      <c r="F3826" t="s">
        <v>0</v>
      </c>
      <c r="G3826" t="s">
        <v>3375</v>
      </c>
      <c r="I3826" t="s">
        <v>311</v>
      </c>
      <c r="J3826">
        <v>14</v>
      </c>
    </row>
    <row r="3827" spans="1:10" x14ac:dyDescent="0.35">
      <c r="A3827" t="s">
        <v>17204</v>
      </c>
      <c r="B3827">
        <v>111</v>
      </c>
      <c r="C3827">
        <v>105</v>
      </c>
      <c r="D3827">
        <v>1553</v>
      </c>
      <c r="E3827" t="s">
        <v>311</v>
      </c>
      <c r="F3827" t="s">
        <v>0</v>
      </c>
      <c r="G3827" t="s">
        <v>10944</v>
      </c>
      <c r="I3827" t="s">
        <v>311</v>
      </c>
      <c r="J3827">
        <v>28</v>
      </c>
    </row>
    <row r="3828" spans="1:10" x14ac:dyDescent="0.35">
      <c r="A3828" t="s">
        <v>17205</v>
      </c>
      <c r="B3828">
        <v>88</v>
      </c>
      <c r="C3828">
        <v>105</v>
      </c>
      <c r="D3828">
        <v>1553</v>
      </c>
      <c r="E3828" t="s">
        <v>311</v>
      </c>
      <c r="F3828" t="s">
        <v>0</v>
      </c>
      <c r="G3828" t="s">
        <v>4347</v>
      </c>
      <c r="I3828" t="s">
        <v>311</v>
      </c>
      <c r="J3828">
        <v>2</v>
      </c>
    </row>
    <row r="3829" spans="1:10" x14ac:dyDescent="0.35">
      <c r="A3829" t="s">
        <v>17206</v>
      </c>
      <c r="B3829">
        <v>87</v>
      </c>
      <c r="C3829">
        <v>105</v>
      </c>
      <c r="D3829">
        <v>1553</v>
      </c>
      <c r="E3829" t="s">
        <v>312</v>
      </c>
      <c r="F3829" t="s">
        <v>0</v>
      </c>
      <c r="G3829" t="s">
        <v>4921</v>
      </c>
      <c r="H3829">
        <v>0.98</v>
      </c>
      <c r="I3829">
        <v>33.869999999999997</v>
      </c>
      <c r="J3829">
        <v>14</v>
      </c>
    </row>
    <row r="3830" spans="1:10" x14ac:dyDescent="0.35">
      <c r="A3830" t="s">
        <v>17207</v>
      </c>
      <c r="B3830">
        <v>30</v>
      </c>
      <c r="C3830">
        <v>105</v>
      </c>
      <c r="D3830">
        <v>1553</v>
      </c>
      <c r="E3830" t="s">
        <v>311</v>
      </c>
      <c r="F3830" t="s">
        <v>0</v>
      </c>
      <c r="G3830" t="s">
        <v>4022</v>
      </c>
      <c r="I3830" t="s">
        <v>311</v>
      </c>
      <c r="J3830">
        <v>15</v>
      </c>
    </row>
    <row r="3831" spans="1:10" x14ac:dyDescent="0.35">
      <c r="A3831" t="s">
        <v>17208</v>
      </c>
      <c r="B3831">
        <v>63</v>
      </c>
      <c r="C3831">
        <v>104</v>
      </c>
      <c r="D3831">
        <v>1558</v>
      </c>
      <c r="E3831" t="s">
        <v>311</v>
      </c>
      <c r="F3831" t="s">
        <v>0</v>
      </c>
      <c r="G3831" t="s">
        <v>3704</v>
      </c>
      <c r="I3831" t="s">
        <v>311</v>
      </c>
      <c r="J3831">
        <v>5</v>
      </c>
    </row>
    <row r="3832" spans="1:10" x14ac:dyDescent="0.35">
      <c r="A3832" t="s">
        <v>17209</v>
      </c>
      <c r="B3832">
        <v>92</v>
      </c>
      <c r="C3832">
        <v>104</v>
      </c>
      <c r="D3832">
        <v>1558</v>
      </c>
      <c r="E3832" t="s">
        <v>311</v>
      </c>
      <c r="F3832" t="s">
        <v>0</v>
      </c>
      <c r="G3832" t="s">
        <v>3026</v>
      </c>
      <c r="I3832" t="s">
        <v>311</v>
      </c>
      <c r="J3832">
        <v>16</v>
      </c>
    </row>
    <row r="3833" spans="1:10" x14ac:dyDescent="0.35">
      <c r="A3833" t="s">
        <v>17210</v>
      </c>
      <c r="B3833">
        <v>58</v>
      </c>
      <c r="C3833">
        <v>103</v>
      </c>
      <c r="D3833">
        <v>1560</v>
      </c>
      <c r="E3833" t="s">
        <v>311</v>
      </c>
      <c r="F3833" t="s">
        <v>0</v>
      </c>
      <c r="G3833" t="s">
        <v>3026</v>
      </c>
      <c r="I3833" t="s">
        <v>311</v>
      </c>
      <c r="J3833">
        <v>14</v>
      </c>
    </row>
    <row r="3834" spans="1:10" x14ac:dyDescent="0.35">
      <c r="A3834" t="s">
        <v>17211</v>
      </c>
      <c r="B3834">
        <v>65</v>
      </c>
      <c r="C3834">
        <v>103</v>
      </c>
      <c r="D3834">
        <v>1560</v>
      </c>
      <c r="E3834" t="s">
        <v>311</v>
      </c>
      <c r="F3834" t="s">
        <v>0</v>
      </c>
      <c r="G3834" t="s">
        <v>4022</v>
      </c>
      <c r="I3834" t="s">
        <v>311</v>
      </c>
      <c r="J3834">
        <v>25</v>
      </c>
    </row>
    <row r="3835" spans="1:10" x14ac:dyDescent="0.35">
      <c r="A3835" t="s">
        <v>17212</v>
      </c>
      <c r="B3835">
        <v>60</v>
      </c>
      <c r="C3835">
        <v>103</v>
      </c>
      <c r="D3835">
        <v>1560</v>
      </c>
      <c r="E3835" t="s">
        <v>311</v>
      </c>
      <c r="F3835" t="s">
        <v>0</v>
      </c>
      <c r="G3835" t="s">
        <v>4090</v>
      </c>
      <c r="I3835" t="s">
        <v>311</v>
      </c>
      <c r="J3835">
        <v>18</v>
      </c>
    </row>
    <row r="3836" spans="1:10" x14ac:dyDescent="0.35">
      <c r="A3836" t="s">
        <v>17213</v>
      </c>
      <c r="B3836">
        <v>65</v>
      </c>
      <c r="C3836">
        <v>103</v>
      </c>
      <c r="D3836">
        <v>1560</v>
      </c>
      <c r="E3836" t="s">
        <v>311</v>
      </c>
      <c r="F3836" t="s">
        <v>0</v>
      </c>
      <c r="G3836" t="s">
        <v>8272</v>
      </c>
      <c r="I3836" t="s">
        <v>311</v>
      </c>
      <c r="J3836">
        <v>22</v>
      </c>
    </row>
    <row r="3837" spans="1:10" x14ac:dyDescent="0.35">
      <c r="A3837" t="s">
        <v>17214</v>
      </c>
      <c r="B3837">
        <v>82</v>
      </c>
      <c r="C3837">
        <v>102</v>
      </c>
      <c r="D3837">
        <v>1564</v>
      </c>
      <c r="E3837" t="s">
        <v>311</v>
      </c>
      <c r="F3837" t="s">
        <v>0</v>
      </c>
      <c r="G3837" t="s">
        <v>7560</v>
      </c>
      <c r="I3837" t="s">
        <v>311</v>
      </c>
      <c r="J3837">
        <v>41</v>
      </c>
    </row>
    <row r="3838" spans="1:10" x14ac:dyDescent="0.35">
      <c r="A3838" t="s">
        <v>17215</v>
      </c>
      <c r="B3838">
        <v>35</v>
      </c>
      <c r="C3838">
        <v>102</v>
      </c>
      <c r="D3838">
        <v>1564</v>
      </c>
      <c r="E3838" t="s">
        <v>334</v>
      </c>
      <c r="F3838" t="s">
        <v>0</v>
      </c>
      <c r="G3838" t="s">
        <v>2767</v>
      </c>
      <c r="H3838">
        <v>1.6759999999999999</v>
      </c>
      <c r="I3838">
        <v>9.81</v>
      </c>
      <c r="J3838">
        <v>16</v>
      </c>
    </row>
    <row r="3839" spans="1:10" x14ac:dyDescent="0.35">
      <c r="A3839" t="s">
        <v>17216</v>
      </c>
      <c r="B3839">
        <v>45</v>
      </c>
      <c r="C3839">
        <v>102</v>
      </c>
      <c r="D3839">
        <v>1564</v>
      </c>
      <c r="E3839" t="s">
        <v>311</v>
      </c>
      <c r="F3839" t="s">
        <v>0</v>
      </c>
      <c r="G3839" t="s">
        <v>3026</v>
      </c>
      <c r="I3839" t="s">
        <v>311</v>
      </c>
      <c r="J3839">
        <v>10</v>
      </c>
    </row>
    <row r="3840" spans="1:10" x14ac:dyDescent="0.35">
      <c r="A3840" t="s">
        <v>17217</v>
      </c>
      <c r="B3840">
        <v>118</v>
      </c>
      <c r="C3840">
        <v>102</v>
      </c>
      <c r="D3840">
        <v>1564</v>
      </c>
      <c r="E3840" t="s">
        <v>311</v>
      </c>
      <c r="F3840" t="s">
        <v>0</v>
      </c>
      <c r="G3840" t="s">
        <v>4022</v>
      </c>
      <c r="I3840" t="s">
        <v>311</v>
      </c>
      <c r="J3840">
        <v>27</v>
      </c>
    </row>
    <row r="3841" spans="1:10" x14ac:dyDescent="0.35">
      <c r="A3841" t="s">
        <v>17218</v>
      </c>
      <c r="B3841">
        <v>144</v>
      </c>
      <c r="C3841">
        <v>101</v>
      </c>
      <c r="D3841">
        <v>1568</v>
      </c>
      <c r="E3841" t="s">
        <v>311</v>
      </c>
      <c r="F3841" t="s">
        <v>0</v>
      </c>
      <c r="G3841" t="s">
        <v>10944</v>
      </c>
      <c r="I3841" t="s">
        <v>311</v>
      </c>
      <c r="J3841">
        <v>45</v>
      </c>
    </row>
    <row r="3842" spans="1:10" x14ac:dyDescent="0.35">
      <c r="A3842" t="s">
        <v>17219</v>
      </c>
      <c r="B3842">
        <v>103</v>
      </c>
      <c r="C3842">
        <v>101</v>
      </c>
      <c r="D3842">
        <v>1568</v>
      </c>
      <c r="E3842" t="s">
        <v>311</v>
      </c>
      <c r="F3842" t="s">
        <v>0</v>
      </c>
      <c r="G3842" t="s">
        <v>3026</v>
      </c>
      <c r="I3842" t="s">
        <v>311</v>
      </c>
      <c r="J3842">
        <v>4</v>
      </c>
    </row>
    <row r="3843" spans="1:10" x14ac:dyDescent="0.35">
      <c r="A3843" t="s">
        <v>17220</v>
      </c>
      <c r="B3843">
        <v>83</v>
      </c>
      <c r="C3843">
        <v>101</v>
      </c>
      <c r="D3843">
        <v>1568</v>
      </c>
      <c r="E3843" t="s">
        <v>311</v>
      </c>
      <c r="F3843" t="s">
        <v>0</v>
      </c>
      <c r="G3843" t="s">
        <v>3026</v>
      </c>
      <c r="I3843" t="s">
        <v>311</v>
      </c>
      <c r="J3843">
        <v>23</v>
      </c>
    </row>
    <row r="3844" spans="1:10" x14ac:dyDescent="0.35">
      <c r="A3844" t="s">
        <v>17221</v>
      </c>
      <c r="B3844">
        <v>29</v>
      </c>
      <c r="C3844">
        <v>101</v>
      </c>
      <c r="D3844">
        <v>1568</v>
      </c>
      <c r="E3844" t="s">
        <v>312</v>
      </c>
      <c r="F3844" t="s">
        <v>0</v>
      </c>
      <c r="G3844" t="s">
        <v>1823</v>
      </c>
      <c r="H3844">
        <v>2.9129999999999998</v>
      </c>
      <c r="I3844">
        <v>49.64</v>
      </c>
      <c r="J3844">
        <v>3</v>
      </c>
    </row>
    <row r="3845" spans="1:10" x14ac:dyDescent="0.35">
      <c r="A3845" t="s">
        <v>17222</v>
      </c>
      <c r="B3845">
        <v>118</v>
      </c>
      <c r="C3845">
        <v>101</v>
      </c>
      <c r="D3845">
        <v>1568</v>
      </c>
      <c r="E3845" t="s">
        <v>319</v>
      </c>
      <c r="F3845" t="s">
        <v>0</v>
      </c>
      <c r="G3845" t="s">
        <v>17223</v>
      </c>
      <c r="H3845">
        <v>1.119</v>
      </c>
      <c r="I3845">
        <v>55.19</v>
      </c>
      <c r="J3845">
        <v>14</v>
      </c>
    </row>
    <row r="3846" spans="1:10" x14ac:dyDescent="0.35">
      <c r="A3846" t="s">
        <v>17224</v>
      </c>
      <c r="B3846">
        <v>61</v>
      </c>
      <c r="C3846">
        <v>100</v>
      </c>
      <c r="D3846">
        <v>1573</v>
      </c>
      <c r="E3846" t="s">
        <v>311</v>
      </c>
      <c r="F3846" t="s">
        <v>0</v>
      </c>
      <c r="G3846" t="s">
        <v>9482</v>
      </c>
      <c r="I3846" t="s">
        <v>311</v>
      </c>
      <c r="J3846">
        <v>11</v>
      </c>
    </row>
    <row r="3847" spans="1:10" x14ac:dyDescent="0.35">
      <c r="A3847" t="s">
        <v>17225</v>
      </c>
      <c r="B3847">
        <v>40</v>
      </c>
      <c r="C3847">
        <v>100</v>
      </c>
      <c r="D3847">
        <v>1573</v>
      </c>
      <c r="E3847" t="s">
        <v>311</v>
      </c>
      <c r="F3847" t="s">
        <v>0</v>
      </c>
      <c r="G3847" t="s">
        <v>3784</v>
      </c>
      <c r="I3847" t="s">
        <v>311</v>
      </c>
      <c r="J3847">
        <v>8</v>
      </c>
    </row>
    <row r="3848" spans="1:10" x14ac:dyDescent="0.35">
      <c r="A3848" t="s">
        <v>17226</v>
      </c>
      <c r="B3848">
        <v>24</v>
      </c>
      <c r="C3848">
        <v>100</v>
      </c>
      <c r="D3848">
        <v>1573</v>
      </c>
      <c r="E3848" t="s">
        <v>311</v>
      </c>
      <c r="F3848" t="s">
        <v>0</v>
      </c>
      <c r="G3848" t="s">
        <v>17227</v>
      </c>
      <c r="I3848" t="s">
        <v>311</v>
      </c>
      <c r="J3848">
        <v>2</v>
      </c>
    </row>
    <row r="3849" spans="1:10" x14ac:dyDescent="0.35">
      <c r="A3849" t="s">
        <v>17228</v>
      </c>
      <c r="B3849">
        <v>72</v>
      </c>
      <c r="C3849">
        <v>100</v>
      </c>
      <c r="D3849">
        <v>1573</v>
      </c>
      <c r="E3849" t="s">
        <v>311</v>
      </c>
      <c r="F3849" t="s">
        <v>0</v>
      </c>
      <c r="G3849" t="s">
        <v>8186</v>
      </c>
      <c r="I3849" t="s">
        <v>311</v>
      </c>
      <c r="J3849">
        <v>72</v>
      </c>
    </row>
    <row r="3850" spans="1:10" x14ac:dyDescent="0.35">
      <c r="A3850" t="s">
        <v>17229</v>
      </c>
      <c r="B3850">
        <v>49</v>
      </c>
      <c r="C3850">
        <v>99</v>
      </c>
      <c r="D3850">
        <v>1577</v>
      </c>
      <c r="E3850" t="s">
        <v>334</v>
      </c>
      <c r="F3850" t="s">
        <v>0</v>
      </c>
      <c r="G3850" t="s">
        <v>17230</v>
      </c>
      <c r="H3850">
        <v>1.1519999999999999</v>
      </c>
      <c r="I3850">
        <v>18.77</v>
      </c>
      <c r="J3850">
        <v>18</v>
      </c>
    </row>
    <row r="3851" spans="1:10" x14ac:dyDescent="0.35">
      <c r="A3851" t="s">
        <v>17231</v>
      </c>
      <c r="B3851">
        <v>42</v>
      </c>
      <c r="C3851">
        <v>99</v>
      </c>
      <c r="D3851">
        <v>1577</v>
      </c>
      <c r="E3851" t="s">
        <v>334</v>
      </c>
      <c r="F3851" t="s">
        <v>0</v>
      </c>
      <c r="G3851" t="s">
        <v>3237</v>
      </c>
      <c r="H3851">
        <v>0.80500000000000005</v>
      </c>
      <c r="I3851">
        <v>10.94</v>
      </c>
      <c r="J3851">
        <v>5</v>
      </c>
    </row>
    <row r="3852" spans="1:10" x14ac:dyDescent="0.35">
      <c r="A3852" t="s">
        <v>17232</v>
      </c>
      <c r="B3852">
        <v>34</v>
      </c>
      <c r="C3852">
        <v>98</v>
      </c>
      <c r="D3852">
        <v>1579</v>
      </c>
      <c r="E3852" t="s">
        <v>311</v>
      </c>
      <c r="F3852" t="s">
        <v>0</v>
      </c>
      <c r="G3852" t="s">
        <v>3026</v>
      </c>
      <c r="I3852" t="s">
        <v>311</v>
      </c>
      <c r="J3852">
        <v>5</v>
      </c>
    </row>
    <row r="3853" spans="1:10" x14ac:dyDescent="0.35">
      <c r="A3853" t="s">
        <v>17233</v>
      </c>
      <c r="B3853">
        <v>164</v>
      </c>
      <c r="C3853">
        <v>98</v>
      </c>
      <c r="D3853">
        <v>1579</v>
      </c>
      <c r="E3853" t="s">
        <v>311</v>
      </c>
      <c r="F3853" t="s">
        <v>0</v>
      </c>
      <c r="G3853" t="s">
        <v>9016</v>
      </c>
      <c r="I3853" t="s">
        <v>311</v>
      </c>
      <c r="J3853">
        <v>27</v>
      </c>
    </row>
    <row r="3854" spans="1:10" x14ac:dyDescent="0.35">
      <c r="A3854" t="s">
        <v>17234</v>
      </c>
      <c r="B3854">
        <v>73</v>
      </c>
      <c r="C3854">
        <v>98</v>
      </c>
      <c r="D3854">
        <v>1579</v>
      </c>
      <c r="E3854" t="s">
        <v>334</v>
      </c>
      <c r="F3854" t="s">
        <v>0</v>
      </c>
      <c r="G3854" t="s">
        <v>4022</v>
      </c>
      <c r="H3854">
        <v>0.77200000000000002</v>
      </c>
      <c r="I3854">
        <v>12.57</v>
      </c>
      <c r="J3854">
        <v>11</v>
      </c>
    </row>
    <row r="3855" spans="1:10" x14ac:dyDescent="0.35">
      <c r="A3855" t="s">
        <v>17235</v>
      </c>
      <c r="B3855">
        <v>53</v>
      </c>
      <c r="C3855">
        <v>98</v>
      </c>
      <c r="D3855">
        <v>1579</v>
      </c>
      <c r="E3855" t="s">
        <v>334</v>
      </c>
      <c r="F3855" t="s">
        <v>0</v>
      </c>
      <c r="G3855" t="s">
        <v>3628</v>
      </c>
      <c r="H3855">
        <v>1.038</v>
      </c>
      <c r="I3855">
        <v>22</v>
      </c>
      <c r="J3855">
        <v>14</v>
      </c>
    </row>
    <row r="3856" spans="1:10" x14ac:dyDescent="0.35">
      <c r="A3856" t="s">
        <v>17236</v>
      </c>
      <c r="B3856">
        <v>139</v>
      </c>
      <c r="C3856">
        <v>98</v>
      </c>
      <c r="D3856">
        <v>1579</v>
      </c>
      <c r="E3856" t="s">
        <v>311</v>
      </c>
      <c r="F3856" t="s">
        <v>0</v>
      </c>
      <c r="G3856" t="s">
        <v>659</v>
      </c>
      <c r="I3856" t="s">
        <v>311</v>
      </c>
      <c r="J3856">
        <v>19</v>
      </c>
    </row>
    <row r="3857" spans="1:10" x14ac:dyDescent="0.35">
      <c r="A3857" t="s">
        <v>4747</v>
      </c>
      <c r="B3857">
        <v>23</v>
      </c>
      <c r="C3857">
        <v>97</v>
      </c>
      <c r="D3857">
        <v>1584</v>
      </c>
      <c r="E3857" t="s">
        <v>311</v>
      </c>
      <c r="F3857" t="s">
        <v>0</v>
      </c>
      <c r="G3857" t="s">
        <v>17237</v>
      </c>
      <c r="I3857" t="s">
        <v>311</v>
      </c>
      <c r="J3857">
        <v>8</v>
      </c>
    </row>
    <row r="3858" spans="1:10" x14ac:dyDescent="0.35">
      <c r="A3858" t="s">
        <v>17238</v>
      </c>
      <c r="B3858">
        <v>86</v>
      </c>
      <c r="C3858">
        <v>97</v>
      </c>
      <c r="D3858">
        <v>1584</v>
      </c>
      <c r="E3858" t="s">
        <v>311</v>
      </c>
      <c r="F3858" t="s">
        <v>0</v>
      </c>
      <c r="G3858" t="s">
        <v>1967</v>
      </c>
      <c r="I3858" t="s">
        <v>311</v>
      </c>
      <c r="J3858">
        <v>18</v>
      </c>
    </row>
    <row r="3859" spans="1:10" x14ac:dyDescent="0.35">
      <c r="A3859" t="s">
        <v>17239</v>
      </c>
      <c r="B3859">
        <v>89</v>
      </c>
      <c r="C3859">
        <v>97</v>
      </c>
      <c r="D3859">
        <v>1584</v>
      </c>
      <c r="E3859" t="s">
        <v>311</v>
      </c>
      <c r="F3859" t="s">
        <v>0</v>
      </c>
      <c r="G3859" t="s">
        <v>8186</v>
      </c>
      <c r="I3859" t="s">
        <v>311</v>
      </c>
      <c r="J3859">
        <v>8</v>
      </c>
    </row>
    <row r="3860" spans="1:10" x14ac:dyDescent="0.35">
      <c r="A3860" t="s">
        <v>17240</v>
      </c>
      <c r="B3860">
        <v>111</v>
      </c>
      <c r="C3860">
        <v>96</v>
      </c>
      <c r="D3860">
        <v>1587</v>
      </c>
      <c r="E3860" t="s">
        <v>311</v>
      </c>
      <c r="F3860" t="s">
        <v>0</v>
      </c>
      <c r="G3860" t="s">
        <v>10944</v>
      </c>
      <c r="I3860" t="s">
        <v>311</v>
      </c>
      <c r="J3860">
        <v>30</v>
      </c>
    </row>
    <row r="3861" spans="1:10" x14ac:dyDescent="0.35">
      <c r="A3861" t="s">
        <v>17241</v>
      </c>
      <c r="B3861">
        <v>68</v>
      </c>
      <c r="C3861">
        <v>96</v>
      </c>
      <c r="D3861">
        <v>1587</v>
      </c>
      <c r="E3861" t="s">
        <v>311</v>
      </c>
      <c r="F3861" t="s">
        <v>0</v>
      </c>
      <c r="G3861" t="s">
        <v>8272</v>
      </c>
      <c r="I3861" t="s">
        <v>311</v>
      </c>
      <c r="J3861">
        <v>16</v>
      </c>
    </row>
    <row r="3862" spans="1:10" x14ac:dyDescent="0.35">
      <c r="A3862" t="s">
        <v>17242</v>
      </c>
      <c r="B3862">
        <v>42</v>
      </c>
      <c r="C3862">
        <v>96</v>
      </c>
      <c r="D3862">
        <v>1587</v>
      </c>
      <c r="E3862" t="s">
        <v>311</v>
      </c>
      <c r="F3862" t="s">
        <v>0</v>
      </c>
      <c r="G3862" t="s">
        <v>17243</v>
      </c>
      <c r="I3862" t="s">
        <v>311</v>
      </c>
      <c r="J3862">
        <v>18</v>
      </c>
    </row>
    <row r="3863" spans="1:10" x14ac:dyDescent="0.35">
      <c r="A3863" t="s">
        <v>17244</v>
      </c>
      <c r="B3863">
        <v>38</v>
      </c>
      <c r="C3863">
        <v>96</v>
      </c>
      <c r="D3863">
        <v>1587</v>
      </c>
      <c r="E3863" t="s">
        <v>311</v>
      </c>
      <c r="F3863" t="s">
        <v>0</v>
      </c>
      <c r="G3863" t="s">
        <v>1819</v>
      </c>
      <c r="I3863" t="s">
        <v>311</v>
      </c>
      <c r="J3863">
        <v>2</v>
      </c>
    </row>
    <row r="3864" spans="1:10" x14ac:dyDescent="0.35">
      <c r="A3864" t="s">
        <v>17245</v>
      </c>
      <c r="B3864">
        <v>66</v>
      </c>
      <c r="C3864">
        <v>95</v>
      </c>
      <c r="D3864">
        <v>1591</v>
      </c>
      <c r="E3864" t="s">
        <v>311</v>
      </c>
      <c r="F3864" t="s">
        <v>0</v>
      </c>
      <c r="G3864" t="s">
        <v>8272</v>
      </c>
      <c r="I3864" t="s">
        <v>311</v>
      </c>
      <c r="J3864">
        <v>12</v>
      </c>
    </row>
    <row r="3865" spans="1:10" x14ac:dyDescent="0.35">
      <c r="A3865" t="s">
        <v>17246</v>
      </c>
      <c r="B3865">
        <v>19</v>
      </c>
      <c r="C3865">
        <v>95</v>
      </c>
      <c r="D3865">
        <v>1591</v>
      </c>
      <c r="E3865" t="s">
        <v>311</v>
      </c>
      <c r="F3865" t="s">
        <v>0</v>
      </c>
      <c r="G3865" t="s">
        <v>14575</v>
      </c>
      <c r="I3865" t="s">
        <v>311</v>
      </c>
      <c r="J3865">
        <v>1</v>
      </c>
    </row>
    <row r="3866" spans="1:10" x14ac:dyDescent="0.35">
      <c r="A3866" t="s">
        <v>17247</v>
      </c>
      <c r="B3866">
        <v>83</v>
      </c>
      <c r="C3866">
        <v>95</v>
      </c>
      <c r="D3866">
        <v>1591</v>
      </c>
      <c r="E3866" t="s">
        <v>312</v>
      </c>
      <c r="F3866" t="s">
        <v>0</v>
      </c>
      <c r="G3866" t="s">
        <v>17248</v>
      </c>
      <c r="H3866">
        <v>0.64400000000000002</v>
      </c>
      <c r="I3866">
        <v>23.18</v>
      </c>
      <c r="J3866">
        <v>17</v>
      </c>
    </row>
    <row r="3867" spans="1:10" x14ac:dyDescent="0.35">
      <c r="A3867" t="s">
        <v>17249</v>
      </c>
      <c r="B3867">
        <v>73</v>
      </c>
      <c r="C3867">
        <v>95</v>
      </c>
      <c r="D3867">
        <v>1591</v>
      </c>
      <c r="E3867" t="s">
        <v>311</v>
      </c>
      <c r="F3867" t="s">
        <v>0</v>
      </c>
      <c r="G3867" t="s">
        <v>4515</v>
      </c>
      <c r="I3867" t="s">
        <v>311</v>
      </c>
      <c r="J3867">
        <v>17</v>
      </c>
    </row>
    <row r="3868" spans="1:10" x14ac:dyDescent="0.35">
      <c r="A3868" t="s">
        <v>17250</v>
      </c>
      <c r="B3868">
        <v>38</v>
      </c>
      <c r="C3868">
        <v>95</v>
      </c>
      <c r="D3868">
        <v>1591</v>
      </c>
      <c r="E3868" t="s">
        <v>319</v>
      </c>
      <c r="F3868" t="s">
        <v>0</v>
      </c>
      <c r="G3868" t="s">
        <v>10944</v>
      </c>
      <c r="H3868">
        <v>1.647</v>
      </c>
      <c r="I3868">
        <v>93.63</v>
      </c>
      <c r="J3868">
        <v>23</v>
      </c>
    </row>
    <row r="3869" spans="1:10" x14ac:dyDescent="0.35">
      <c r="A3869" t="s">
        <v>17251</v>
      </c>
      <c r="B3869">
        <v>181</v>
      </c>
      <c r="C3869">
        <v>95</v>
      </c>
      <c r="D3869">
        <v>1591</v>
      </c>
      <c r="E3869" t="s">
        <v>311</v>
      </c>
      <c r="F3869" t="s">
        <v>0</v>
      </c>
      <c r="G3869" t="s">
        <v>8186</v>
      </c>
      <c r="I3869" t="s">
        <v>311</v>
      </c>
      <c r="J3869">
        <v>15</v>
      </c>
    </row>
    <row r="3870" spans="1:10" x14ac:dyDescent="0.35">
      <c r="A3870" t="s">
        <v>17252</v>
      </c>
      <c r="B3870">
        <v>43</v>
      </c>
      <c r="C3870">
        <v>95</v>
      </c>
      <c r="D3870">
        <v>1591</v>
      </c>
      <c r="E3870" t="s">
        <v>311</v>
      </c>
      <c r="F3870" t="s">
        <v>0</v>
      </c>
      <c r="G3870" t="s">
        <v>4515</v>
      </c>
      <c r="I3870" t="s">
        <v>311</v>
      </c>
      <c r="J3870">
        <v>19</v>
      </c>
    </row>
    <row r="3871" spans="1:10" x14ac:dyDescent="0.35">
      <c r="A3871" t="s">
        <v>17253</v>
      </c>
      <c r="B3871">
        <v>42</v>
      </c>
      <c r="C3871">
        <v>95</v>
      </c>
      <c r="D3871">
        <v>1591</v>
      </c>
      <c r="E3871" t="s">
        <v>334</v>
      </c>
      <c r="F3871" t="s">
        <v>0</v>
      </c>
      <c r="G3871" t="s">
        <v>2734</v>
      </c>
      <c r="H3871">
        <v>0.95099999999999996</v>
      </c>
      <c r="I3871">
        <v>6.86</v>
      </c>
      <c r="J3871">
        <v>6</v>
      </c>
    </row>
    <row r="3872" spans="1:10" x14ac:dyDescent="0.35">
      <c r="A3872" t="s">
        <v>17254</v>
      </c>
      <c r="B3872">
        <v>21</v>
      </c>
      <c r="C3872">
        <v>95</v>
      </c>
      <c r="D3872">
        <v>1591</v>
      </c>
      <c r="E3872" t="s">
        <v>311</v>
      </c>
      <c r="F3872" t="s">
        <v>0</v>
      </c>
      <c r="G3872" t="s">
        <v>7676</v>
      </c>
      <c r="I3872" t="s">
        <v>311</v>
      </c>
      <c r="J3872">
        <v>3</v>
      </c>
    </row>
    <row r="3873" spans="1:10" x14ac:dyDescent="0.35">
      <c r="A3873" t="s">
        <v>17255</v>
      </c>
      <c r="B3873">
        <v>54</v>
      </c>
      <c r="C3873">
        <v>94</v>
      </c>
      <c r="D3873">
        <v>1600</v>
      </c>
      <c r="E3873" t="s">
        <v>312</v>
      </c>
      <c r="F3873" t="s">
        <v>0</v>
      </c>
      <c r="G3873" t="s">
        <v>17256</v>
      </c>
      <c r="H3873">
        <v>1.1499999999999999</v>
      </c>
      <c r="I3873">
        <v>20.51</v>
      </c>
      <c r="J3873">
        <v>9</v>
      </c>
    </row>
    <row r="3874" spans="1:10" x14ac:dyDescent="0.35">
      <c r="A3874" t="s">
        <v>17257</v>
      </c>
      <c r="B3874">
        <v>53</v>
      </c>
      <c r="C3874">
        <v>94</v>
      </c>
      <c r="D3874">
        <v>1600</v>
      </c>
      <c r="E3874" t="s">
        <v>311</v>
      </c>
      <c r="F3874" t="s">
        <v>0</v>
      </c>
      <c r="G3874" t="s">
        <v>3026</v>
      </c>
      <c r="I3874" t="s">
        <v>311</v>
      </c>
      <c r="J3874">
        <v>32</v>
      </c>
    </row>
    <row r="3875" spans="1:10" x14ac:dyDescent="0.35">
      <c r="A3875" t="s">
        <v>17258</v>
      </c>
      <c r="B3875">
        <v>137</v>
      </c>
      <c r="C3875">
        <v>94</v>
      </c>
      <c r="D3875">
        <v>1600</v>
      </c>
      <c r="E3875" t="s">
        <v>311</v>
      </c>
      <c r="F3875" t="s">
        <v>0</v>
      </c>
      <c r="G3875" t="s">
        <v>9482</v>
      </c>
      <c r="I3875" t="s">
        <v>311</v>
      </c>
      <c r="J3875">
        <v>14</v>
      </c>
    </row>
    <row r="3876" spans="1:10" x14ac:dyDescent="0.35">
      <c r="A3876" t="s">
        <v>17259</v>
      </c>
      <c r="B3876">
        <v>43</v>
      </c>
      <c r="C3876">
        <v>94</v>
      </c>
      <c r="D3876">
        <v>1600</v>
      </c>
      <c r="E3876" t="s">
        <v>334</v>
      </c>
      <c r="F3876" t="s">
        <v>0</v>
      </c>
      <c r="G3876" t="s">
        <v>1884</v>
      </c>
      <c r="H3876">
        <v>0.97599999999999998</v>
      </c>
      <c r="I3876">
        <v>12.38</v>
      </c>
      <c r="J3876">
        <v>4</v>
      </c>
    </row>
    <row r="3877" spans="1:10" x14ac:dyDescent="0.35">
      <c r="A3877" t="s">
        <v>17260</v>
      </c>
      <c r="B3877">
        <v>68</v>
      </c>
      <c r="C3877">
        <v>93</v>
      </c>
      <c r="D3877">
        <v>1604</v>
      </c>
      <c r="E3877" t="s">
        <v>311</v>
      </c>
      <c r="F3877" t="s">
        <v>0</v>
      </c>
      <c r="G3877" t="s">
        <v>16183</v>
      </c>
      <c r="I3877" t="s">
        <v>311</v>
      </c>
      <c r="J3877">
        <v>21</v>
      </c>
    </row>
    <row r="3878" spans="1:10" x14ac:dyDescent="0.35">
      <c r="A3878" t="s">
        <v>17261</v>
      </c>
      <c r="B3878">
        <v>44</v>
      </c>
      <c r="C3878">
        <v>93</v>
      </c>
      <c r="D3878">
        <v>1604</v>
      </c>
      <c r="E3878" t="s">
        <v>311</v>
      </c>
      <c r="F3878" t="s">
        <v>0</v>
      </c>
      <c r="G3878" t="s">
        <v>311</v>
      </c>
      <c r="I3878" t="s">
        <v>311</v>
      </c>
      <c r="J3878">
        <v>9</v>
      </c>
    </row>
    <row r="3879" spans="1:10" x14ac:dyDescent="0.35">
      <c r="A3879" t="s">
        <v>17262</v>
      </c>
      <c r="B3879">
        <v>24</v>
      </c>
      <c r="C3879">
        <v>93</v>
      </c>
      <c r="D3879">
        <v>1604</v>
      </c>
      <c r="E3879" t="s">
        <v>312</v>
      </c>
      <c r="F3879" t="s">
        <v>0</v>
      </c>
      <c r="G3879" t="s">
        <v>2053</v>
      </c>
      <c r="H3879">
        <v>1.4350000000000001</v>
      </c>
      <c r="I3879">
        <v>30.74</v>
      </c>
      <c r="J3879">
        <v>24</v>
      </c>
    </row>
    <row r="3880" spans="1:10" x14ac:dyDescent="0.35">
      <c r="A3880" t="s">
        <v>17263</v>
      </c>
      <c r="B3880">
        <v>126</v>
      </c>
      <c r="C3880">
        <v>93</v>
      </c>
      <c r="D3880">
        <v>1604</v>
      </c>
      <c r="E3880" t="s">
        <v>312</v>
      </c>
      <c r="F3880" t="s">
        <v>0</v>
      </c>
      <c r="G3880" t="s">
        <v>17264</v>
      </c>
      <c r="H3880">
        <v>0.61199999999999999</v>
      </c>
      <c r="I3880">
        <v>39.520000000000003</v>
      </c>
      <c r="J3880">
        <v>34</v>
      </c>
    </row>
    <row r="3881" spans="1:10" x14ac:dyDescent="0.35">
      <c r="A3881" t="s">
        <v>17265</v>
      </c>
      <c r="B3881">
        <v>21</v>
      </c>
      <c r="C3881">
        <v>93</v>
      </c>
      <c r="D3881">
        <v>1604</v>
      </c>
      <c r="E3881" t="s">
        <v>311</v>
      </c>
      <c r="F3881" t="s">
        <v>0</v>
      </c>
      <c r="G3881" t="s">
        <v>17266</v>
      </c>
      <c r="I3881" t="s">
        <v>311</v>
      </c>
      <c r="J3881">
        <v>10</v>
      </c>
    </row>
    <row r="3882" spans="1:10" x14ac:dyDescent="0.35">
      <c r="A3882" t="s">
        <v>17267</v>
      </c>
      <c r="B3882">
        <v>37</v>
      </c>
      <c r="C3882">
        <v>92</v>
      </c>
      <c r="D3882">
        <v>1609</v>
      </c>
      <c r="E3882" t="s">
        <v>311</v>
      </c>
      <c r="F3882" t="s">
        <v>0</v>
      </c>
      <c r="G3882" t="s">
        <v>2760</v>
      </c>
      <c r="I3882" t="s">
        <v>311</v>
      </c>
      <c r="J3882">
        <v>13</v>
      </c>
    </row>
    <row r="3883" spans="1:10" x14ac:dyDescent="0.35">
      <c r="A3883" t="s">
        <v>17268</v>
      </c>
      <c r="B3883">
        <v>43</v>
      </c>
      <c r="C3883">
        <v>92</v>
      </c>
      <c r="D3883">
        <v>1609</v>
      </c>
      <c r="E3883" t="s">
        <v>312</v>
      </c>
      <c r="F3883" t="s">
        <v>0</v>
      </c>
      <c r="G3883" t="s">
        <v>4219</v>
      </c>
      <c r="H3883">
        <v>1.093</v>
      </c>
      <c r="I3883">
        <v>38.64</v>
      </c>
      <c r="J3883">
        <v>25</v>
      </c>
    </row>
    <row r="3884" spans="1:10" x14ac:dyDescent="0.35">
      <c r="A3884" t="s">
        <v>17269</v>
      </c>
      <c r="B3884">
        <v>79</v>
      </c>
      <c r="C3884">
        <v>92</v>
      </c>
      <c r="D3884">
        <v>1609</v>
      </c>
      <c r="E3884" t="s">
        <v>311</v>
      </c>
      <c r="F3884" t="s">
        <v>0</v>
      </c>
      <c r="G3884" t="s">
        <v>8186</v>
      </c>
      <c r="I3884" t="s">
        <v>311</v>
      </c>
      <c r="J3884">
        <v>11</v>
      </c>
    </row>
    <row r="3885" spans="1:10" x14ac:dyDescent="0.35">
      <c r="A3885" t="s">
        <v>17270</v>
      </c>
      <c r="B3885">
        <v>31</v>
      </c>
      <c r="C3885">
        <v>91</v>
      </c>
      <c r="D3885">
        <v>1612</v>
      </c>
      <c r="E3885" t="s">
        <v>311</v>
      </c>
      <c r="F3885" t="s">
        <v>0</v>
      </c>
      <c r="G3885" t="s">
        <v>2131</v>
      </c>
      <c r="I3885" t="s">
        <v>311</v>
      </c>
      <c r="J3885">
        <v>2</v>
      </c>
    </row>
    <row r="3886" spans="1:10" x14ac:dyDescent="0.35">
      <c r="A3886" t="s">
        <v>17271</v>
      </c>
      <c r="B3886">
        <v>85</v>
      </c>
      <c r="C3886">
        <v>91</v>
      </c>
      <c r="D3886">
        <v>1612</v>
      </c>
      <c r="E3886" t="s">
        <v>311</v>
      </c>
      <c r="F3886" t="s">
        <v>0</v>
      </c>
      <c r="G3886" t="s">
        <v>9016</v>
      </c>
      <c r="I3886" t="s">
        <v>311</v>
      </c>
      <c r="J3886">
        <v>15</v>
      </c>
    </row>
    <row r="3887" spans="1:10" x14ac:dyDescent="0.35">
      <c r="A3887" t="s">
        <v>17272</v>
      </c>
      <c r="B3887">
        <v>198</v>
      </c>
      <c r="C3887">
        <v>91</v>
      </c>
      <c r="D3887">
        <v>1612</v>
      </c>
      <c r="E3887" t="s">
        <v>311</v>
      </c>
      <c r="F3887" t="s">
        <v>0</v>
      </c>
      <c r="G3887" t="s">
        <v>10944</v>
      </c>
      <c r="I3887" t="s">
        <v>311</v>
      </c>
      <c r="J3887">
        <v>35</v>
      </c>
    </row>
    <row r="3888" spans="1:10" x14ac:dyDescent="0.35">
      <c r="A3888" t="s">
        <v>17273</v>
      </c>
      <c r="B3888">
        <v>22</v>
      </c>
      <c r="C3888">
        <v>91</v>
      </c>
      <c r="D3888">
        <v>1612</v>
      </c>
      <c r="E3888" t="s">
        <v>312</v>
      </c>
      <c r="F3888" t="s">
        <v>0</v>
      </c>
      <c r="G3888" t="s">
        <v>17274</v>
      </c>
      <c r="H3888">
        <v>2.3159999999999998</v>
      </c>
      <c r="I3888">
        <v>23.51</v>
      </c>
      <c r="J3888">
        <v>22</v>
      </c>
    </row>
    <row r="3889" spans="1:10" x14ac:dyDescent="0.35">
      <c r="A3889" t="s">
        <v>17275</v>
      </c>
      <c r="B3889">
        <v>178</v>
      </c>
      <c r="C3889">
        <v>91</v>
      </c>
      <c r="D3889">
        <v>1612</v>
      </c>
      <c r="E3889" t="s">
        <v>334</v>
      </c>
      <c r="F3889" t="s">
        <v>0</v>
      </c>
      <c r="G3889" t="s">
        <v>9482</v>
      </c>
      <c r="H3889">
        <v>0.36599999999999999</v>
      </c>
      <c r="I3889">
        <v>10.119999999999999</v>
      </c>
      <c r="J3889">
        <v>6</v>
      </c>
    </row>
    <row r="3890" spans="1:10" x14ac:dyDescent="0.35">
      <c r="A3890" t="s">
        <v>17276</v>
      </c>
      <c r="B3890">
        <v>59</v>
      </c>
      <c r="C3890">
        <v>91</v>
      </c>
      <c r="D3890">
        <v>1612</v>
      </c>
      <c r="E3890" t="s">
        <v>311</v>
      </c>
      <c r="F3890" t="s">
        <v>0</v>
      </c>
      <c r="G3890" t="s">
        <v>4347</v>
      </c>
      <c r="I3890" t="s">
        <v>311</v>
      </c>
      <c r="J3890">
        <v>23</v>
      </c>
    </row>
    <row r="3891" spans="1:10" x14ac:dyDescent="0.35">
      <c r="A3891" t="s">
        <v>17277</v>
      </c>
      <c r="B3891">
        <v>31</v>
      </c>
      <c r="C3891">
        <v>91</v>
      </c>
      <c r="D3891">
        <v>1612</v>
      </c>
      <c r="E3891" t="s">
        <v>334</v>
      </c>
      <c r="F3891" t="s">
        <v>0</v>
      </c>
      <c r="G3891" t="s">
        <v>2743</v>
      </c>
      <c r="H3891">
        <v>1.5329999999999999</v>
      </c>
      <c r="I3891">
        <v>11.67</v>
      </c>
      <c r="J3891">
        <v>15</v>
      </c>
    </row>
    <row r="3892" spans="1:10" x14ac:dyDescent="0.35">
      <c r="A3892" t="s">
        <v>17278</v>
      </c>
      <c r="B3892">
        <v>79</v>
      </c>
      <c r="C3892">
        <v>90</v>
      </c>
      <c r="D3892">
        <v>1619</v>
      </c>
      <c r="E3892" t="s">
        <v>312</v>
      </c>
      <c r="F3892" t="s">
        <v>0</v>
      </c>
      <c r="G3892" t="s">
        <v>3633</v>
      </c>
      <c r="H3892">
        <v>1</v>
      </c>
      <c r="I3892">
        <v>40.98</v>
      </c>
      <c r="J3892">
        <v>23</v>
      </c>
    </row>
    <row r="3893" spans="1:10" x14ac:dyDescent="0.35">
      <c r="A3893" t="s">
        <v>17279</v>
      </c>
      <c r="B3893">
        <v>66</v>
      </c>
      <c r="C3893">
        <v>90</v>
      </c>
      <c r="D3893">
        <v>1619</v>
      </c>
      <c r="E3893" t="s">
        <v>334</v>
      </c>
      <c r="F3893" t="s">
        <v>0</v>
      </c>
      <c r="G3893" t="s">
        <v>3628</v>
      </c>
      <c r="H3893">
        <v>0.61299999999999999</v>
      </c>
      <c r="I3893">
        <v>4.4000000000000004</v>
      </c>
      <c r="J3893">
        <v>28</v>
      </c>
    </row>
    <row r="3894" spans="1:10" x14ac:dyDescent="0.35">
      <c r="A3894" t="s">
        <v>17280</v>
      </c>
      <c r="B3894">
        <v>33</v>
      </c>
      <c r="C3894">
        <v>89</v>
      </c>
      <c r="D3894">
        <v>1621</v>
      </c>
      <c r="E3894" t="s">
        <v>311</v>
      </c>
      <c r="F3894" t="s">
        <v>0</v>
      </c>
      <c r="G3894" t="s">
        <v>2972</v>
      </c>
      <c r="I3894" t="s">
        <v>311</v>
      </c>
      <c r="J3894">
        <v>33</v>
      </c>
    </row>
    <row r="3895" spans="1:10" x14ac:dyDescent="0.35">
      <c r="A3895" t="s">
        <v>17281</v>
      </c>
      <c r="B3895">
        <v>67</v>
      </c>
      <c r="C3895">
        <v>89</v>
      </c>
      <c r="D3895">
        <v>1621</v>
      </c>
      <c r="E3895" t="s">
        <v>311</v>
      </c>
      <c r="F3895" t="s">
        <v>0</v>
      </c>
      <c r="G3895" t="s">
        <v>7560</v>
      </c>
      <c r="I3895" t="s">
        <v>311</v>
      </c>
      <c r="J3895">
        <v>11</v>
      </c>
    </row>
    <row r="3896" spans="1:10" x14ac:dyDescent="0.35">
      <c r="A3896" t="s">
        <v>17282</v>
      </c>
      <c r="B3896">
        <v>87</v>
      </c>
      <c r="C3896">
        <v>88</v>
      </c>
      <c r="D3896">
        <v>1623</v>
      </c>
      <c r="E3896" t="s">
        <v>311</v>
      </c>
      <c r="F3896" t="s">
        <v>0</v>
      </c>
      <c r="G3896" t="s">
        <v>3026</v>
      </c>
      <c r="I3896" t="s">
        <v>311</v>
      </c>
      <c r="J3896">
        <v>28</v>
      </c>
    </row>
    <row r="3897" spans="1:10" x14ac:dyDescent="0.35">
      <c r="A3897" t="s">
        <v>17283</v>
      </c>
      <c r="B3897">
        <v>35</v>
      </c>
      <c r="C3897">
        <v>88</v>
      </c>
      <c r="D3897">
        <v>1623</v>
      </c>
      <c r="E3897" t="s">
        <v>312</v>
      </c>
      <c r="F3897" t="s">
        <v>0</v>
      </c>
      <c r="G3897" t="s">
        <v>17284</v>
      </c>
      <c r="H3897">
        <v>1.355</v>
      </c>
      <c r="I3897">
        <v>26.65</v>
      </c>
      <c r="J3897">
        <v>9</v>
      </c>
    </row>
    <row r="3898" spans="1:10" x14ac:dyDescent="0.35">
      <c r="A3898" t="s">
        <v>17285</v>
      </c>
      <c r="B3898">
        <v>74</v>
      </c>
      <c r="C3898">
        <v>88</v>
      </c>
      <c r="D3898">
        <v>1623</v>
      </c>
      <c r="E3898" t="s">
        <v>334</v>
      </c>
      <c r="F3898" t="s">
        <v>0</v>
      </c>
      <c r="G3898" t="s">
        <v>659</v>
      </c>
      <c r="H3898">
        <v>0.66100000000000003</v>
      </c>
      <c r="I3898">
        <v>19.32</v>
      </c>
      <c r="J3898">
        <v>4</v>
      </c>
    </row>
    <row r="3899" spans="1:10" x14ac:dyDescent="0.35">
      <c r="A3899" t="s">
        <v>17286</v>
      </c>
      <c r="B3899">
        <v>198</v>
      </c>
      <c r="C3899">
        <v>88</v>
      </c>
      <c r="D3899">
        <v>1623</v>
      </c>
      <c r="E3899" t="s">
        <v>311</v>
      </c>
      <c r="F3899" t="s">
        <v>0</v>
      </c>
      <c r="G3899" t="s">
        <v>8272</v>
      </c>
      <c r="I3899" t="s">
        <v>311</v>
      </c>
      <c r="J3899">
        <v>34</v>
      </c>
    </row>
    <row r="3900" spans="1:10" x14ac:dyDescent="0.35">
      <c r="A3900" t="s">
        <v>17287</v>
      </c>
      <c r="B3900">
        <v>79</v>
      </c>
      <c r="C3900">
        <v>88</v>
      </c>
      <c r="D3900">
        <v>1623</v>
      </c>
      <c r="E3900" t="s">
        <v>311</v>
      </c>
      <c r="F3900" t="s">
        <v>0</v>
      </c>
      <c r="G3900" t="s">
        <v>2972</v>
      </c>
      <c r="I3900" t="s">
        <v>311</v>
      </c>
      <c r="J3900">
        <v>17</v>
      </c>
    </row>
    <row r="3901" spans="1:10" x14ac:dyDescent="0.35">
      <c r="A3901" t="s">
        <v>17288</v>
      </c>
      <c r="B3901">
        <v>45</v>
      </c>
      <c r="C3901">
        <v>87</v>
      </c>
      <c r="D3901">
        <v>1628</v>
      </c>
      <c r="E3901" t="s">
        <v>311</v>
      </c>
      <c r="F3901" t="s">
        <v>0</v>
      </c>
      <c r="G3901" t="s">
        <v>2962</v>
      </c>
      <c r="I3901" t="s">
        <v>311</v>
      </c>
      <c r="J3901">
        <v>10</v>
      </c>
    </row>
    <row r="3902" spans="1:10" x14ac:dyDescent="0.35">
      <c r="A3902" t="s">
        <v>17289</v>
      </c>
      <c r="B3902">
        <v>100</v>
      </c>
      <c r="C3902">
        <v>87</v>
      </c>
      <c r="D3902">
        <v>1628</v>
      </c>
      <c r="E3902" t="s">
        <v>311</v>
      </c>
      <c r="F3902" t="s">
        <v>0</v>
      </c>
      <c r="G3902" t="s">
        <v>6759</v>
      </c>
      <c r="I3902" t="s">
        <v>311</v>
      </c>
      <c r="J3902">
        <v>36</v>
      </c>
    </row>
    <row r="3903" spans="1:10" x14ac:dyDescent="0.35">
      <c r="A3903" t="s">
        <v>17290</v>
      </c>
      <c r="B3903">
        <v>45</v>
      </c>
      <c r="C3903">
        <v>87</v>
      </c>
      <c r="D3903">
        <v>1628</v>
      </c>
      <c r="E3903" t="s">
        <v>311</v>
      </c>
      <c r="F3903" t="s">
        <v>0</v>
      </c>
      <c r="G3903" t="s">
        <v>2972</v>
      </c>
      <c r="I3903" t="s">
        <v>311</v>
      </c>
      <c r="J3903">
        <v>20</v>
      </c>
    </row>
    <row r="3904" spans="1:10" x14ac:dyDescent="0.35">
      <c r="A3904" t="s">
        <v>17291</v>
      </c>
      <c r="B3904">
        <v>122</v>
      </c>
      <c r="C3904">
        <v>87</v>
      </c>
      <c r="D3904">
        <v>1628</v>
      </c>
      <c r="E3904" t="s">
        <v>311</v>
      </c>
      <c r="F3904" t="s">
        <v>0</v>
      </c>
      <c r="G3904" t="s">
        <v>9936</v>
      </c>
      <c r="I3904" t="s">
        <v>311</v>
      </c>
      <c r="J3904">
        <v>7</v>
      </c>
    </row>
    <row r="3905" spans="1:10" x14ac:dyDescent="0.35">
      <c r="A3905" t="s">
        <v>17292</v>
      </c>
      <c r="B3905">
        <v>69</v>
      </c>
      <c r="C3905">
        <v>87</v>
      </c>
      <c r="D3905">
        <v>1628</v>
      </c>
      <c r="E3905" t="s">
        <v>311</v>
      </c>
      <c r="F3905" t="s">
        <v>0</v>
      </c>
      <c r="G3905" t="s">
        <v>15083</v>
      </c>
      <c r="I3905" t="s">
        <v>311</v>
      </c>
      <c r="J3905">
        <v>16</v>
      </c>
    </row>
    <row r="3906" spans="1:10" x14ac:dyDescent="0.35">
      <c r="A3906" t="s">
        <v>17293</v>
      </c>
      <c r="B3906">
        <v>88</v>
      </c>
      <c r="C3906">
        <v>87</v>
      </c>
      <c r="D3906">
        <v>1628</v>
      </c>
      <c r="E3906" t="s">
        <v>311</v>
      </c>
      <c r="F3906" t="s">
        <v>0</v>
      </c>
      <c r="G3906" t="s">
        <v>3208</v>
      </c>
      <c r="I3906" t="s">
        <v>311</v>
      </c>
      <c r="J3906">
        <v>14</v>
      </c>
    </row>
    <row r="3907" spans="1:10" x14ac:dyDescent="0.35">
      <c r="A3907" t="s">
        <v>17294</v>
      </c>
      <c r="B3907">
        <v>102</v>
      </c>
      <c r="C3907">
        <v>87</v>
      </c>
      <c r="D3907">
        <v>1628</v>
      </c>
      <c r="E3907" t="s">
        <v>328</v>
      </c>
      <c r="F3907" t="s">
        <v>0</v>
      </c>
      <c r="G3907" t="s">
        <v>9936</v>
      </c>
      <c r="H3907">
        <v>0.78800000000000003</v>
      </c>
      <c r="I3907">
        <v>57.69</v>
      </c>
      <c r="J3907">
        <v>10</v>
      </c>
    </row>
    <row r="3908" spans="1:10" x14ac:dyDescent="0.35">
      <c r="A3908" t="s">
        <v>17295</v>
      </c>
      <c r="B3908">
        <v>55</v>
      </c>
      <c r="C3908">
        <v>86</v>
      </c>
      <c r="D3908">
        <v>1635</v>
      </c>
      <c r="E3908" t="s">
        <v>312</v>
      </c>
      <c r="F3908" t="s">
        <v>0</v>
      </c>
      <c r="G3908" t="s">
        <v>4361</v>
      </c>
      <c r="H3908">
        <v>1.2689999999999999</v>
      </c>
      <c r="I3908">
        <v>36.5</v>
      </c>
      <c r="J3908">
        <v>12</v>
      </c>
    </row>
    <row r="3909" spans="1:10" x14ac:dyDescent="0.35">
      <c r="A3909" t="s">
        <v>17296</v>
      </c>
      <c r="B3909">
        <v>54</v>
      </c>
      <c r="C3909">
        <v>86</v>
      </c>
      <c r="D3909">
        <v>1635</v>
      </c>
      <c r="E3909" t="s">
        <v>311</v>
      </c>
      <c r="F3909" t="s">
        <v>0</v>
      </c>
      <c r="G3909" t="s">
        <v>2053</v>
      </c>
      <c r="I3909" t="s">
        <v>311</v>
      </c>
      <c r="J3909">
        <v>23</v>
      </c>
    </row>
    <row r="3910" spans="1:10" x14ac:dyDescent="0.35">
      <c r="A3910" t="s">
        <v>17297</v>
      </c>
      <c r="B3910">
        <v>58</v>
      </c>
      <c r="C3910">
        <v>86</v>
      </c>
      <c r="D3910">
        <v>1635</v>
      </c>
      <c r="E3910" t="s">
        <v>311</v>
      </c>
      <c r="F3910" t="s">
        <v>0</v>
      </c>
      <c r="G3910" t="s">
        <v>3819</v>
      </c>
      <c r="I3910" t="s">
        <v>311</v>
      </c>
      <c r="J3910">
        <v>3</v>
      </c>
    </row>
    <row r="3911" spans="1:10" x14ac:dyDescent="0.35">
      <c r="A3911" t="s">
        <v>17298</v>
      </c>
      <c r="B3911">
        <v>67</v>
      </c>
      <c r="C3911">
        <v>85</v>
      </c>
      <c r="D3911">
        <v>1638</v>
      </c>
      <c r="E3911" t="s">
        <v>311</v>
      </c>
      <c r="F3911" t="s">
        <v>0</v>
      </c>
      <c r="G3911" t="s">
        <v>3026</v>
      </c>
      <c r="I3911" t="s">
        <v>311</v>
      </c>
      <c r="J3911">
        <v>10</v>
      </c>
    </row>
    <row r="3912" spans="1:10" x14ac:dyDescent="0.35">
      <c r="A3912" t="s">
        <v>17299</v>
      </c>
      <c r="B3912">
        <v>112</v>
      </c>
      <c r="C3912">
        <v>85</v>
      </c>
      <c r="D3912">
        <v>1638</v>
      </c>
      <c r="E3912" t="s">
        <v>311</v>
      </c>
      <c r="F3912" t="s">
        <v>0</v>
      </c>
      <c r="G3912" t="s">
        <v>4022</v>
      </c>
      <c r="I3912" t="s">
        <v>311</v>
      </c>
      <c r="J3912">
        <v>7</v>
      </c>
    </row>
    <row r="3913" spans="1:10" x14ac:dyDescent="0.35">
      <c r="A3913" t="s">
        <v>17300</v>
      </c>
      <c r="B3913">
        <v>41</v>
      </c>
      <c r="C3913">
        <v>85</v>
      </c>
      <c r="D3913">
        <v>1638</v>
      </c>
      <c r="E3913" t="s">
        <v>328</v>
      </c>
      <c r="F3913" t="s">
        <v>0</v>
      </c>
      <c r="G3913" t="s">
        <v>3633</v>
      </c>
      <c r="H3913">
        <v>1.3029999999999999</v>
      </c>
      <c r="I3913">
        <v>51.29</v>
      </c>
      <c r="J3913">
        <v>8</v>
      </c>
    </row>
    <row r="3914" spans="1:10" x14ac:dyDescent="0.35">
      <c r="A3914" t="s">
        <v>17301</v>
      </c>
      <c r="B3914">
        <v>37</v>
      </c>
      <c r="C3914">
        <v>85</v>
      </c>
      <c r="D3914">
        <v>1638</v>
      </c>
      <c r="E3914" t="s">
        <v>334</v>
      </c>
      <c r="F3914" t="s">
        <v>0</v>
      </c>
      <c r="G3914" t="s">
        <v>3088</v>
      </c>
      <c r="H3914">
        <v>1.2290000000000001</v>
      </c>
      <c r="I3914">
        <v>25.22</v>
      </c>
      <c r="J3914">
        <v>2</v>
      </c>
    </row>
    <row r="3915" spans="1:10" x14ac:dyDescent="0.35">
      <c r="A3915" t="s">
        <v>17302</v>
      </c>
      <c r="B3915">
        <v>41</v>
      </c>
      <c r="C3915">
        <v>85</v>
      </c>
      <c r="D3915">
        <v>1638</v>
      </c>
      <c r="E3915" t="s">
        <v>311</v>
      </c>
      <c r="F3915" t="s">
        <v>0</v>
      </c>
      <c r="G3915" t="s">
        <v>16619</v>
      </c>
      <c r="I3915" t="s">
        <v>311</v>
      </c>
      <c r="J3915">
        <v>10</v>
      </c>
    </row>
    <row r="3916" spans="1:10" x14ac:dyDescent="0.35">
      <c r="A3916" t="s">
        <v>17303</v>
      </c>
      <c r="B3916">
        <v>33</v>
      </c>
      <c r="C3916">
        <v>85</v>
      </c>
      <c r="D3916">
        <v>1638</v>
      </c>
      <c r="E3916" t="s">
        <v>311</v>
      </c>
      <c r="F3916" t="s">
        <v>0</v>
      </c>
      <c r="G3916" t="s">
        <v>4393</v>
      </c>
      <c r="I3916" t="s">
        <v>311</v>
      </c>
      <c r="J3916">
        <v>11</v>
      </c>
    </row>
    <row r="3917" spans="1:10" x14ac:dyDescent="0.35">
      <c r="A3917" t="s">
        <v>17304</v>
      </c>
      <c r="B3917">
        <v>94</v>
      </c>
      <c r="C3917">
        <v>84</v>
      </c>
      <c r="D3917">
        <v>1644</v>
      </c>
      <c r="E3917" t="s">
        <v>311</v>
      </c>
      <c r="F3917" t="s">
        <v>0</v>
      </c>
      <c r="G3917" t="s">
        <v>10944</v>
      </c>
      <c r="I3917" t="s">
        <v>311</v>
      </c>
      <c r="J3917">
        <v>54</v>
      </c>
    </row>
    <row r="3918" spans="1:10" x14ac:dyDescent="0.35">
      <c r="A3918" t="s">
        <v>17305</v>
      </c>
      <c r="B3918">
        <v>12</v>
      </c>
      <c r="C3918">
        <v>84</v>
      </c>
      <c r="D3918">
        <v>1644</v>
      </c>
      <c r="E3918" t="s">
        <v>319</v>
      </c>
      <c r="F3918" t="s">
        <v>0</v>
      </c>
      <c r="G3918" t="s">
        <v>17306</v>
      </c>
      <c r="H3918">
        <v>4.5</v>
      </c>
      <c r="I3918">
        <v>75.790000000000006</v>
      </c>
      <c r="J3918">
        <v>12</v>
      </c>
    </row>
    <row r="3919" spans="1:10" x14ac:dyDescent="0.35">
      <c r="A3919" t="s">
        <v>17307</v>
      </c>
      <c r="B3919">
        <v>34</v>
      </c>
      <c r="C3919">
        <v>83</v>
      </c>
      <c r="D3919">
        <v>1646</v>
      </c>
      <c r="E3919" t="s">
        <v>311</v>
      </c>
      <c r="F3919" t="s">
        <v>0</v>
      </c>
      <c r="G3919" t="s">
        <v>2962</v>
      </c>
      <c r="I3919" t="s">
        <v>311</v>
      </c>
      <c r="J3919">
        <v>4</v>
      </c>
    </row>
    <row r="3920" spans="1:10" x14ac:dyDescent="0.35">
      <c r="A3920" t="s">
        <v>17308</v>
      </c>
      <c r="B3920">
        <v>108</v>
      </c>
      <c r="C3920">
        <v>83</v>
      </c>
      <c r="D3920">
        <v>1646</v>
      </c>
      <c r="E3920" t="s">
        <v>311</v>
      </c>
      <c r="F3920" t="s">
        <v>0</v>
      </c>
      <c r="G3920" t="s">
        <v>2131</v>
      </c>
      <c r="I3920" t="s">
        <v>311</v>
      </c>
      <c r="J3920">
        <v>19</v>
      </c>
    </row>
    <row r="3921" spans="1:10" x14ac:dyDescent="0.35">
      <c r="A3921" t="s">
        <v>17309</v>
      </c>
      <c r="B3921">
        <v>34</v>
      </c>
      <c r="C3921">
        <v>83</v>
      </c>
      <c r="D3921">
        <v>1646</v>
      </c>
      <c r="E3921" t="s">
        <v>311</v>
      </c>
      <c r="F3921" t="s">
        <v>0</v>
      </c>
      <c r="G3921" t="s">
        <v>3819</v>
      </c>
      <c r="I3921" t="s">
        <v>311</v>
      </c>
      <c r="J3921">
        <v>3</v>
      </c>
    </row>
    <row r="3922" spans="1:10" x14ac:dyDescent="0.35">
      <c r="A3922" t="s">
        <v>17310</v>
      </c>
      <c r="B3922">
        <v>158</v>
      </c>
      <c r="C3922">
        <v>83</v>
      </c>
      <c r="D3922">
        <v>1646</v>
      </c>
      <c r="E3922" t="s">
        <v>311</v>
      </c>
      <c r="F3922" t="s">
        <v>0</v>
      </c>
      <c r="G3922" t="s">
        <v>10944</v>
      </c>
      <c r="I3922" t="s">
        <v>311</v>
      </c>
      <c r="J3922">
        <v>21</v>
      </c>
    </row>
    <row r="3923" spans="1:10" x14ac:dyDescent="0.35">
      <c r="A3923" t="s">
        <v>17311</v>
      </c>
      <c r="B3923">
        <v>59</v>
      </c>
      <c r="C3923">
        <v>83</v>
      </c>
      <c r="D3923">
        <v>1646</v>
      </c>
      <c r="E3923" t="s">
        <v>334</v>
      </c>
      <c r="F3923" t="s">
        <v>0</v>
      </c>
      <c r="G3923" t="s">
        <v>9482</v>
      </c>
      <c r="H3923">
        <v>0.67900000000000005</v>
      </c>
      <c r="I3923">
        <v>24.4</v>
      </c>
      <c r="J3923">
        <v>12</v>
      </c>
    </row>
    <row r="3924" spans="1:10" x14ac:dyDescent="0.35">
      <c r="A3924" t="s">
        <v>17312</v>
      </c>
      <c r="B3924">
        <v>72</v>
      </c>
      <c r="C3924">
        <v>82</v>
      </c>
      <c r="D3924">
        <v>1651</v>
      </c>
      <c r="E3924" t="s">
        <v>311</v>
      </c>
      <c r="F3924" t="s">
        <v>0</v>
      </c>
      <c r="G3924" t="s">
        <v>7560</v>
      </c>
      <c r="I3924" t="s">
        <v>311</v>
      </c>
      <c r="J3924">
        <v>11</v>
      </c>
    </row>
    <row r="3925" spans="1:10" x14ac:dyDescent="0.35">
      <c r="A3925" t="s">
        <v>17313</v>
      </c>
      <c r="B3925">
        <v>36</v>
      </c>
      <c r="C3925">
        <v>82</v>
      </c>
      <c r="D3925">
        <v>1651</v>
      </c>
      <c r="E3925" t="s">
        <v>319</v>
      </c>
      <c r="F3925" t="s">
        <v>0</v>
      </c>
      <c r="G3925" t="s">
        <v>17314</v>
      </c>
      <c r="H3925">
        <v>1.3029999999999999</v>
      </c>
      <c r="I3925">
        <v>58.36</v>
      </c>
      <c r="J3925">
        <v>14</v>
      </c>
    </row>
    <row r="3926" spans="1:10" x14ac:dyDescent="0.35">
      <c r="A3926" t="s">
        <v>17315</v>
      </c>
      <c r="B3926">
        <v>33</v>
      </c>
      <c r="C3926">
        <v>81</v>
      </c>
      <c r="D3926">
        <v>1653</v>
      </c>
      <c r="E3926" t="s">
        <v>334</v>
      </c>
      <c r="F3926" t="s">
        <v>0</v>
      </c>
      <c r="G3926" t="s">
        <v>4092</v>
      </c>
      <c r="H3926">
        <v>1.1879999999999999</v>
      </c>
      <c r="I3926">
        <v>9.58</v>
      </c>
      <c r="J3926">
        <v>2</v>
      </c>
    </row>
    <row r="3927" spans="1:10" x14ac:dyDescent="0.35">
      <c r="A3927" t="s">
        <v>17316</v>
      </c>
      <c r="B3927">
        <v>163</v>
      </c>
      <c r="C3927">
        <v>81</v>
      </c>
      <c r="D3927">
        <v>1653</v>
      </c>
      <c r="E3927" t="s">
        <v>311</v>
      </c>
      <c r="F3927" t="s">
        <v>0</v>
      </c>
      <c r="G3927" t="s">
        <v>10944</v>
      </c>
      <c r="I3927" t="s">
        <v>311</v>
      </c>
      <c r="J3927">
        <v>13</v>
      </c>
    </row>
    <row r="3928" spans="1:10" x14ac:dyDescent="0.35">
      <c r="A3928" t="s">
        <v>17317</v>
      </c>
      <c r="B3928">
        <v>69</v>
      </c>
      <c r="C3928">
        <v>81</v>
      </c>
      <c r="D3928">
        <v>1653</v>
      </c>
      <c r="E3928" t="s">
        <v>311</v>
      </c>
      <c r="F3928" t="s">
        <v>0</v>
      </c>
      <c r="G3928" t="s">
        <v>3026</v>
      </c>
      <c r="I3928" t="s">
        <v>311</v>
      </c>
      <c r="J3928">
        <v>9</v>
      </c>
    </row>
    <row r="3929" spans="1:10" x14ac:dyDescent="0.35">
      <c r="A3929" t="s">
        <v>17318</v>
      </c>
      <c r="B3929">
        <v>48</v>
      </c>
      <c r="C3929">
        <v>81</v>
      </c>
      <c r="D3929">
        <v>1653</v>
      </c>
      <c r="E3929" t="s">
        <v>311</v>
      </c>
      <c r="F3929" t="s">
        <v>0</v>
      </c>
      <c r="G3929" t="s">
        <v>7560</v>
      </c>
      <c r="I3929" t="s">
        <v>311</v>
      </c>
      <c r="J3929">
        <v>12</v>
      </c>
    </row>
    <row r="3930" spans="1:10" x14ac:dyDescent="0.35">
      <c r="A3930" t="s">
        <v>17319</v>
      </c>
      <c r="B3930">
        <v>26</v>
      </c>
      <c r="C3930">
        <v>81</v>
      </c>
      <c r="D3930">
        <v>1653</v>
      </c>
      <c r="E3930" t="s">
        <v>311</v>
      </c>
      <c r="F3930" t="s">
        <v>0</v>
      </c>
      <c r="G3930" t="s">
        <v>7281</v>
      </c>
      <c r="I3930" t="s">
        <v>311</v>
      </c>
      <c r="J3930">
        <v>8</v>
      </c>
    </row>
    <row r="3931" spans="1:10" x14ac:dyDescent="0.35">
      <c r="A3931" t="s">
        <v>17320</v>
      </c>
      <c r="B3931">
        <v>84</v>
      </c>
      <c r="C3931">
        <v>81</v>
      </c>
      <c r="D3931">
        <v>1653</v>
      </c>
      <c r="E3931" t="s">
        <v>311</v>
      </c>
      <c r="F3931" t="s">
        <v>0</v>
      </c>
      <c r="G3931" t="s">
        <v>17321</v>
      </c>
      <c r="I3931" t="s">
        <v>311</v>
      </c>
      <c r="J3931">
        <v>13</v>
      </c>
    </row>
    <row r="3932" spans="1:10" x14ac:dyDescent="0.35">
      <c r="A3932" t="s">
        <v>17322</v>
      </c>
      <c r="B3932">
        <v>208</v>
      </c>
      <c r="C3932">
        <v>81</v>
      </c>
      <c r="D3932">
        <v>1653</v>
      </c>
      <c r="E3932" t="s">
        <v>311</v>
      </c>
      <c r="F3932" t="s">
        <v>0</v>
      </c>
      <c r="G3932" t="s">
        <v>9233</v>
      </c>
      <c r="I3932" t="s">
        <v>311</v>
      </c>
      <c r="J3932">
        <v>43</v>
      </c>
    </row>
    <row r="3933" spans="1:10" x14ac:dyDescent="0.35">
      <c r="A3933" t="s">
        <v>17323</v>
      </c>
      <c r="B3933">
        <v>41</v>
      </c>
      <c r="C3933">
        <v>80</v>
      </c>
      <c r="D3933">
        <v>1660</v>
      </c>
      <c r="E3933" t="s">
        <v>311</v>
      </c>
      <c r="F3933" t="s">
        <v>0</v>
      </c>
      <c r="G3933" t="s">
        <v>3026</v>
      </c>
      <c r="I3933" t="s">
        <v>311</v>
      </c>
      <c r="J3933">
        <v>10</v>
      </c>
    </row>
    <row r="3934" spans="1:10" x14ac:dyDescent="0.35">
      <c r="A3934" t="s">
        <v>17324</v>
      </c>
      <c r="B3934">
        <v>53</v>
      </c>
      <c r="C3934">
        <v>79</v>
      </c>
      <c r="D3934">
        <v>1661</v>
      </c>
      <c r="E3934" t="s">
        <v>311</v>
      </c>
      <c r="F3934" t="s">
        <v>0</v>
      </c>
      <c r="G3934" t="s">
        <v>2037</v>
      </c>
      <c r="I3934" t="s">
        <v>311</v>
      </c>
      <c r="J3934">
        <v>2</v>
      </c>
    </row>
    <row r="3935" spans="1:10" x14ac:dyDescent="0.35">
      <c r="A3935" t="s">
        <v>17325</v>
      </c>
      <c r="B3935">
        <v>53</v>
      </c>
      <c r="C3935">
        <v>79</v>
      </c>
      <c r="D3935">
        <v>1661</v>
      </c>
      <c r="E3935" t="s">
        <v>311</v>
      </c>
      <c r="F3935" t="s">
        <v>0</v>
      </c>
      <c r="G3935" t="s">
        <v>3704</v>
      </c>
      <c r="I3935" t="s">
        <v>311</v>
      </c>
      <c r="J3935">
        <v>3</v>
      </c>
    </row>
    <row r="3936" spans="1:10" x14ac:dyDescent="0.35">
      <c r="A3936" t="s">
        <v>17327</v>
      </c>
      <c r="B3936">
        <v>62</v>
      </c>
      <c r="C3936">
        <v>78</v>
      </c>
      <c r="D3936">
        <v>1664</v>
      </c>
      <c r="E3936" t="s">
        <v>311</v>
      </c>
      <c r="F3936" t="s">
        <v>0</v>
      </c>
      <c r="G3936" t="s">
        <v>1996</v>
      </c>
      <c r="I3936" t="s">
        <v>311</v>
      </c>
      <c r="J3936">
        <v>17</v>
      </c>
    </row>
    <row r="3937" spans="1:10" x14ac:dyDescent="0.35">
      <c r="A3937" t="s">
        <v>17328</v>
      </c>
      <c r="B3937">
        <v>114</v>
      </c>
      <c r="C3937">
        <v>78</v>
      </c>
      <c r="D3937">
        <v>1664</v>
      </c>
      <c r="E3937" t="s">
        <v>334</v>
      </c>
      <c r="F3937" t="s">
        <v>0</v>
      </c>
      <c r="G3937" t="s">
        <v>2739</v>
      </c>
      <c r="H3937">
        <v>0.35799999999999998</v>
      </c>
      <c r="I3937">
        <v>2.5</v>
      </c>
      <c r="J3937">
        <v>76</v>
      </c>
    </row>
    <row r="3938" spans="1:10" x14ac:dyDescent="0.35">
      <c r="A3938" t="s">
        <v>17329</v>
      </c>
      <c r="B3938">
        <v>50</v>
      </c>
      <c r="C3938">
        <v>78</v>
      </c>
      <c r="D3938">
        <v>1664</v>
      </c>
      <c r="E3938" t="s">
        <v>334</v>
      </c>
      <c r="F3938" t="s">
        <v>0</v>
      </c>
      <c r="G3938" t="s">
        <v>17330</v>
      </c>
      <c r="H3938">
        <v>1.0229999999999999</v>
      </c>
      <c r="I3938">
        <v>5.18</v>
      </c>
      <c r="J3938">
        <v>8</v>
      </c>
    </row>
    <row r="3939" spans="1:10" x14ac:dyDescent="0.35">
      <c r="A3939" t="s">
        <v>17331</v>
      </c>
      <c r="B3939">
        <v>99</v>
      </c>
      <c r="C3939">
        <v>78</v>
      </c>
      <c r="D3939">
        <v>1664</v>
      </c>
      <c r="E3939" t="s">
        <v>312</v>
      </c>
      <c r="F3939" t="s">
        <v>0</v>
      </c>
      <c r="G3939" t="s">
        <v>17332</v>
      </c>
      <c r="H3939">
        <v>0.48199999999999998</v>
      </c>
      <c r="I3939">
        <v>18.57</v>
      </c>
      <c r="J3939">
        <v>19</v>
      </c>
    </row>
    <row r="3940" spans="1:10" x14ac:dyDescent="0.35">
      <c r="A3940" t="s">
        <v>17333</v>
      </c>
      <c r="B3940">
        <v>63</v>
      </c>
      <c r="C3940">
        <v>78</v>
      </c>
      <c r="D3940">
        <v>1664</v>
      </c>
      <c r="E3940" t="s">
        <v>311</v>
      </c>
      <c r="F3940" t="s">
        <v>0</v>
      </c>
      <c r="G3940" t="s">
        <v>8272</v>
      </c>
      <c r="I3940" t="s">
        <v>311</v>
      </c>
      <c r="J3940">
        <v>21</v>
      </c>
    </row>
    <row r="3941" spans="1:10" x14ac:dyDescent="0.35">
      <c r="A3941" t="s">
        <v>17334</v>
      </c>
      <c r="B3941">
        <v>85</v>
      </c>
      <c r="C3941">
        <v>78</v>
      </c>
      <c r="D3941">
        <v>1664</v>
      </c>
      <c r="E3941" t="s">
        <v>311</v>
      </c>
      <c r="F3941" t="s">
        <v>0</v>
      </c>
      <c r="G3941" t="s">
        <v>3926</v>
      </c>
      <c r="I3941" t="s">
        <v>311</v>
      </c>
      <c r="J3941">
        <v>3</v>
      </c>
    </row>
    <row r="3942" spans="1:10" x14ac:dyDescent="0.35">
      <c r="A3942" t="s">
        <v>17335</v>
      </c>
      <c r="B3942">
        <v>73</v>
      </c>
      <c r="C3942">
        <v>77</v>
      </c>
      <c r="D3942">
        <v>1670</v>
      </c>
      <c r="E3942" t="s">
        <v>311</v>
      </c>
      <c r="F3942" t="s">
        <v>0</v>
      </c>
      <c r="G3942" t="s">
        <v>15083</v>
      </c>
      <c r="I3942" t="s">
        <v>311</v>
      </c>
      <c r="J3942">
        <v>15</v>
      </c>
    </row>
    <row r="3943" spans="1:10" x14ac:dyDescent="0.35">
      <c r="A3943" t="s">
        <v>17336</v>
      </c>
      <c r="B3943">
        <v>129</v>
      </c>
      <c r="C3943">
        <v>77</v>
      </c>
      <c r="D3943">
        <v>1670</v>
      </c>
      <c r="E3943" t="s">
        <v>311</v>
      </c>
      <c r="F3943" t="s">
        <v>0</v>
      </c>
      <c r="G3943" t="s">
        <v>14900</v>
      </c>
      <c r="I3943" t="s">
        <v>311</v>
      </c>
      <c r="J3943">
        <v>34</v>
      </c>
    </row>
    <row r="3944" spans="1:10" x14ac:dyDescent="0.35">
      <c r="A3944" t="s">
        <v>17337</v>
      </c>
      <c r="B3944">
        <v>62</v>
      </c>
      <c r="C3944">
        <v>77</v>
      </c>
      <c r="D3944">
        <v>1670</v>
      </c>
      <c r="E3944" t="s">
        <v>311</v>
      </c>
      <c r="F3944" t="s">
        <v>0</v>
      </c>
      <c r="G3944" t="s">
        <v>15063</v>
      </c>
      <c r="I3944" t="s">
        <v>311</v>
      </c>
      <c r="J3944">
        <v>21</v>
      </c>
    </row>
    <row r="3945" spans="1:10" x14ac:dyDescent="0.35">
      <c r="A3945" t="s">
        <v>17338</v>
      </c>
      <c r="B3945">
        <v>161</v>
      </c>
      <c r="C3945">
        <v>77</v>
      </c>
      <c r="D3945">
        <v>1670</v>
      </c>
      <c r="E3945" t="s">
        <v>311</v>
      </c>
      <c r="F3945" t="s">
        <v>0</v>
      </c>
      <c r="G3945" t="s">
        <v>15183</v>
      </c>
      <c r="I3945" t="s">
        <v>311</v>
      </c>
      <c r="J3945">
        <v>28</v>
      </c>
    </row>
    <row r="3946" spans="1:10" x14ac:dyDescent="0.35">
      <c r="A3946" t="s">
        <v>17339</v>
      </c>
      <c r="B3946">
        <v>18</v>
      </c>
      <c r="C3946">
        <v>76</v>
      </c>
      <c r="D3946">
        <v>1674</v>
      </c>
      <c r="E3946" t="s">
        <v>311</v>
      </c>
      <c r="F3946" t="s">
        <v>0</v>
      </c>
      <c r="G3946" t="s">
        <v>3926</v>
      </c>
      <c r="I3946" t="s">
        <v>311</v>
      </c>
      <c r="J3946">
        <v>12</v>
      </c>
    </row>
    <row r="3947" spans="1:10" x14ac:dyDescent="0.35">
      <c r="A3947" t="s">
        <v>17340</v>
      </c>
      <c r="B3947">
        <v>46</v>
      </c>
      <c r="C3947">
        <v>76</v>
      </c>
      <c r="D3947">
        <v>1674</v>
      </c>
      <c r="E3947" t="s">
        <v>334</v>
      </c>
      <c r="F3947" t="s">
        <v>0</v>
      </c>
      <c r="G3947" t="s">
        <v>7323</v>
      </c>
      <c r="H3947">
        <v>1.0669999999999999</v>
      </c>
      <c r="I3947">
        <v>5.95</v>
      </c>
      <c r="J3947">
        <v>18</v>
      </c>
    </row>
    <row r="3948" spans="1:10" x14ac:dyDescent="0.35">
      <c r="A3948" t="s">
        <v>17341</v>
      </c>
      <c r="B3948">
        <v>85</v>
      </c>
      <c r="C3948">
        <v>76</v>
      </c>
      <c r="D3948">
        <v>1674</v>
      </c>
      <c r="E3948" t="s">
        <v>311</v>
      </c>
      <c r="F3948" t="s">
        <v>0</v>
      </c>
      <c r="G3948" t="s">
        <v>4022</v>
      </c>
      <c r="I3948" t="s">
        <v>311</v>
      </c>
      <c r="J3948">
        <v>17</v>
      </c>
    </row>
    <row r="3949" spans="1:10" x14ac:dyDescent="0.35">
      <c r="A3949" t="s">
        <v>17342</v>
      </c>
      <c r="B3949">
        <v>58</v>
      </c>
      <c r="C3949">
        <v>76</v>
      </c>
      <c r="D3949">
        <v>1674</v>
      </c>
      <c r="E3949" t="s">
        <v>311</v>
      </c>
      <c r="F3949" t="s">
        <v>0</v>
      </c>
      <c r="G3949" t="s">
        <v>3026</v>
      </c>
      <c r="I3949" t="s">
        <v>311</v>
      </c>
      <c r="J3949">
        <v>21</v>
      </c>
    </row>
    <row r="3950" spans="1:10" x14ac:dyDescent="0.35">
      <c r="A3950" t="s">
        <v>17343</v>
      </c>
      <c r="B3950">
        <v>121</v>
      </c>
      <c r="C3950">
        <v>75</v>
      </c>
      <c r="D3950">
        <v>1678</v>
      </c>
      <c r="E3950" t="s">
        <v>312</v>
      </c>
      <c r="F3950" t="s">
        <v>0</v>
      </c>
      <c r="G3950" t="s">
        <v>9482</v>
      </c>
      <c r="H3950">
        <v>0.72099999999999997</v>
      </c>
      <c r="I3950">
        <v>26.79</v>
      </c>
      <c r="J3950">
        <v>9</v>
      </c>
    </row>
    <row r="3951" spans="1:10" x14ac:dyDescent="0.35">
      <c r="A3951" t="s">
        <v>17344</v>
      </c>
      <c r="B3951">
        <v>11</v>
      </c>
      <c r="C3951">
        <v>75</v>
      </c>
      <c r="D3951">
        <v>1678</v>
      </c>
      <c r="E3951" t="s">
        <v>328</v>
      </c>
      <c r="F3951" t="s">
        <v>0</v>
      </c>
      <c r="G3951" t="s">
        <v>17345</v>
      </c>
      <c r="H3951">
        <v>3.7</v>
      </c>
      <c r="I3951">
        <v>57.24</v>
      </c>
      <c r="J3951">
        <v>2</v>
      </c>
    </row>
    <row r="3952" spans="1:10" x14ac:dyDescent="0.35">
      <c r="A3952" t="s">
        <v>17346</v>
      </c>
      <c r="B3952">
        <v>39</v>
      </c>
      <c r="C3952">
        <v>75</v>
      </c>
      <c r="D3952">
        <v>1678</v>
      </c>
      <c r="E3952" t="s">
        <v>311</v>
      </c>
      <c r="F3952" t="s">
        <v>0</v>
      </c>
      <c r="G3952" t="s">
        <v>1967</v>
      </c>
      <c r="I3952" t="s">
        <v>311</v>
      </c>
      <c r="J3952">
        <v>13</v>
      </c>
    </row>
    <row r="3953" spans="1:10" x14ac:dyDescent="0.35">
      <c r="A3953" t="s">
        <v>17347</v>
      </c>
      <c r="B3953">
        <v>30</v>
      </c>
      <c r="C3953">
        <v>75</v>
      </c>
      <c r="D3953">
        <v>1678</v>
      </c>
      <c r="E3953" t="s">
        <v>319</v>
      </c>
      <c r="F3953" t="s">
        <v>0</v>
      </c>
      <c r="G3953" t="s">
        <v>17348</v>
      </c>
      <c r="H3953">
        <v>2.286</v>
      </c>
      <c r="I3953">
        <v>64.69</v>
      </c>
      <c r="J3953">
        <v>12</v>
      </c>
    </row>
    <row r="3954" spans="1:10" x14ac:dyDescent="0.35">
      <c r="A3954" t="s">
        <v>17349</v>
      </c>
      <c r="B3954">
        <v>37</v>
      </c>
      <c r="C3954">
        <v>75</v>
      </c>
      <c r="D3954">
        <v>1678</v>
      </c>
      <c r="E3954" t="s">
        <v>311</v>
      </c>
      <c r="F3954" t="s">
        <v>0</v>
      </c>
      <c r="G3954" t="s">
        <v>3026</v>
      </c>
      <c r="I3954" t="s">
        <v>311</v>
      </c>
      <c r="J3954">
        <v>16</v>
      </c>
    </row>
    <row r="3955" spans="1:10" x14ac:dyDescent="0.35">
      <c r="A3955" t="s">
        <v>17350</v>
      </c>
      <c r="B3955">
        <v>100</v>
      </c>
      <c r="C3955">
        <v>75</v>
      </c>
      <c r="D3955">
        <v>1678</v>
      </c>
      <c r="E3955" t="s">
        <v>311</v>
      </c>
      <c r="F3955" t="s">
        <v>0</v>
      </c>
      <c r="G3955" t="s">
        <v>2037</v>
      </c>
      <c r="I3955" t="s">
        <v>311</v>
      </c>
      <c r="J3955">
        <v>19</v>
      </c>
    </row>
    <row r="3956" spans="1:10" x14ac:dyDescent="0.35">
      <c r="A3956" t="s">
        <v>17351</v>
      </c>
      <c r="B3956">
        <v>95</v>
      </c>
      <c r="C3956">
        <v>74</v>
      </c>
      <c r="D3956">
        <v>1684</v>
      </c>
      <c r="E3956" t="s">
        <v>311</v>
      </c>
      <c r="F3956" t="s">
        <v>0</v>
      </c>
      <c r="G3956" t="s">
        <v>7781</v>
      </c>
      <c r="I3956" t="s">
        <v>311</v>
      </c>
      <c r="J3956">
        <v>11</v>
      </c>
    </row>
    <row r="3957" spans="1:10" x14ac:dyDescent="0.35">
      <c r="A3957" t="s">
        <v>17352</v>
      </c>
      <c r="B3957">
        <v>43</v>
      </c>
      <c r="C3957">
        <v>74</v>
      </c>
      <c r="D3957">
        <v>1684</v>
      </c>
      <c r="E3957" t="s">
        <v>334</v>
      </c>
      <c r="F3957" t="s">
        <v>0</v>
      </c>
      <c r="G3957" t="s">
        <v>7257</v>
      </c>
      <c r="H3957">
        <v>1.077</v>
      </c>
      <c r="I3957">
        <v>6.57</v>
      </c>
      <c r="J3957">
        <v>13</v>
      </c>
    </row>
    <row r="3958" spans="1:10" x14ac:dyDescent="0.35">
      <c r="A3958" t="s">
        <v>17353</v>
      </c>
      <c r="B3958">
        <v>190</v>
      </c>
      <c r="C3958">
        <v>74</v>
      </c>
      <c r="D3958">
        <v>1684</v>
      </c>
      <c r="E3958" t="s">
        <v>311</v>
      </c>
      <c r="F3958" t="s">
        <v>0</v>
      </c>
      <c r="G3958" t="s">
        <v>9016</v>
      </c>
      <c r="I3958" t="s">
        <v>311</v>
      </c>
      <c r="J3958">
        <v>25</v>
      </c>
    </row>
    <row r="3959" spans="1:10" x14ac:dyDescent="0.35">
      <c r="A3959" t="s">
        <v>17354</v>
      </c>
      <c r="B3959">
        <v>87</v>
      </c>
      <c r="C3959">
        <v>74</v>
      </c>
      <c r="D3959">
        <v>1684</v>
      </c>
      <c r="E3959" t="s">
        <v>334</v>
      </c>
      <c r="F3959" t="s">
        <v>0</v>
      </c>
      <c r="G3959" t="s">
        <v>17355</v>
      </c>
      <c r="H3959">
        <v>0.878</v>
      </c>
      <c r="I3959">
        <v>6.91</v>
      </c>
      <c r="J3959">
        <v>9</v>
      </c>
    </row>
    <row r="3960" spans="1:10" x14ac:dyDescent="0.35">
      <c r="A3960" t="s">
        <v>17356</v>
      </c>
      <c r="B3960">
        <v>34</v>
      </c>
      <c r="C3960">
        <v>74</v>
      </c>
      <c r="D3960">
        <v>1684</v>
      </c>
      <c r="E3960" t="s">
        <v>311</v>
      </c>
      <c r="F3960" t="s">
        <v>0</v>
      </c>
      <c r="G3960" t="s">
        <v>2235</v>
      </c>
      <c r="I3960" t="s">
        <v>311</v>
      </c>
      <c r="J3960">
        <v>4</v>
      </c>
    </row>
    <row r="3961" spans="1:10" x14ac:dyDescent="0.35">
      <c r="A3961" t="s">
        <v>17357</v>
      </c>
      <c r="B3961">
        <v>103</v>
      </c>
      <c r="C3961">
        <v>74</v>
      </c>
      <c r="D3961">
        <v>1684</v>
      </c>
      <c r="E3961" t="s">
        <v>311</v>
      </c>
      <c r="F3961" t="s">
        <v>0</v>
      </c>
      <c r="G3961" t="s">
        <v>9482</v>
      </c>
      <c r="I3961" t="s">
        <v>311</v>
      </c>
      <c r="J3961">
        <v>22</v>
      </c>
    </row>
    <row r="3962" spans="1:10" x14ac:dyDescent="0.35">
      <c r="A3962" t="s">
        <v>17358</v>
      </c>
      <c r="B3962">
        <v>60</v>
      </c>
      <c r="C3962">
        <v>74</v>
      </c>
      <c r="D3962">
        <v>1684</v>
      </c>
      <c r="E3962" t="s">
        <v>311</v>
      </c>
      <c r="F3962" t="s">
        <v>0</v>
      </c>
      <c r="G3962" t="s">
        <v>3026</v>
      </c>
      <c r="I3962" t="s">
        <v>311</v>
      </c>
      <c r="J3962">
        <v>5</v>
      </c>
    </row>
    <row r="3963" spans="1:10" x14ac:dyDescent="0.35">
      <c r="A3963" t="s">
        <v>17359</v>
      </c>
      <c r="B3963">
        <v>274</v>
      </c>
      <c r="C3963">
        <v>74</v>
      </c>
      <c r="D3963">
        <v>1684</v>
      </c>
      <c r="E3963" t="s">
        <v>311</v>
      </c>
      <c r="F3963" t="s">
        <v>0</v>
      </c>
      <c r="G3963" t="s">
        <v>9233</v>
      </c>
      <c r="I3963" t="s">
        <v>311</v>
      </c>
      <c r="J3963">
        <v>11</v>
      </c>
    </row>
    <row r="3964" spans="1:10" x14ac:dyDescent="0.35">
      <c r="A3964" t="s">
        <v>17360</v>
      </c>
      <c r="B3964">
        <v>149</v>
      </c>
      <c r="C3964">
        <v>74</v>
      </c>
      <c r="D3964">
        <v>1684</v>
      </c>
      <c r="E3964" t="s">
        <v>311</v>
      </c>
      <c r="F3964" t="s">
        <v>0</v>
      </c>
      <c r="G3964" t="s">
        <v>9016</v>
      </c>
      <c r="I3964" t="s">
        <v>311</v>
      </c>
      <c r="J3964">
        <v>23</v>
      </c>
    </row>
    <row r="3965" spans="1:10" x14ac:dyDescent="0.35">
      <c r="A3965" t="s">
        <v>17361</v>
      </c>
      <c r="B3965">
        <v>34</v>
      </c>
      <c r="C3965">
        <v>74</v>
      </c>
      <c r="D3965">
        <v>1684</v>
      </c>
      <c r="E3965" t="s">
        <v>311</v>
      </c>
      <c r="F3965" t="s">
        <v>0</v>
      </c>
      <c r="G3965" t="s">
        <v>3026</v>
      </c>
      <c r="I3965" t="s">
        <v>311</v>
      </c>
      <c r="J3965">
        <v>3</v>
      </c>
    </row>
    <row r="3966" spans="1:10" x14ac:dyDescent="0.35">
      <c r="A3966" t="s">
        <v>17362</v>
      </c>
      <c r="B3966">
        <v>31</v>
      </c>
      <c r="C3966">
        <v>74</v>
      </c>
      <c r="D3966">
        <v>1684</v>
      </c>
      <c r="E3966" t="s">
        <v>311</v>
      </c>
      <c r="F3966" t="s">
        <v>0</v>
      </c>
      <c r="G3966" t="s">
        <v>17363</v>
      </c>
      <c r="I3966" t="s">
        <v>311</v>
      </c>
      <c r="J3966">
        <v>9</v>
      </c>
    </row>
    <row r="3967" spans="1:10" x14ac:dyDescent="0.35">
      <c r="A3967" t="s">
        <v>17364</v>
      </c>
      <c r="B3967">
        <v>68</v>
      </c>
      <c r="C3967">
        <v>73</v>
      </c>
      <c r="D3967">
        <v>1695</v>
      </c>
      <c r="E3967" t="s">
        <v>311</v>
      </c>
      <c r="F3967" t="s">
        <v>0</v>
      </c>
      <c r="G3967" t="s">
        <v>4022</v>
      </c>
      <c r="I3967" t="s">
        <v>311</v>
      </c>
      <c r="J3967">
        <v>8</v>
      </c>
    </row>
    <row r="3968" spans="1:10" x14ac:dyDescent="0.35">
      <c r="A3968" t="s">
        <v>17365</v>
      </c>
      <c r="B3968">
        <v>42</v>
      </c>
      <c r="C3968">
        <v>73</v>
      </c>
      <c r="D3968">
        <v>1695</v>
      </c>
      <c r="E3968" t="s">
        <v>311</v>
      </c>
      <c r="F3968" t="s">
        <v>0</v>
      </c>
      <c r="G3968" t="s">
        <v>3704</v>
      </c>
      <c r="I3968" t="s">
        <v>311</v>
      </c>
      <c r="J3968">
        <v>17</v>
      </c>
    </row>
    <row r="3969" spans="1:10" x14ac:dyDescent="0.35">
      <c r="A3969" t="s">
        <v>17366</v>
      </c>
      <c r="B3969">
        <v>62</v>
      </c>
      <c r="C3969">
        <v>73</v>
      </c>
      <c r="D3969">
        <v>1695</v>
      </c>
      <c r="E3969" t="s">
        <v>311</v>
      </c>
      <c r="F3969" t="s">
        <v>0</v>
      </c>
      <c r="G3969" t="s">
        <v>2053</v>
      </c>
      <c r="I3969" t="s">
        <v>311</v>
      </c>
      <c r="J3969">
        <v>38</v>
      </c>
    </row>
    <row r="3970" spans="1:10" x14ac:dyDescent="0.35">
      <c r="A3970" t="s">
        <v>17367</v>
      </c>
      <c r="B3970">
        <v>76</v>
      </c>
      <c r="C3970">
        <v>73</v>
      </c>
      <c r="D3970">
        <v>1695</v>
      </c>
      <c r="E3970" t="s">
        <v>311</v>
      </c>
      <c r="F3970" t="s">
        <v>0</v>
      </c>
      <c r="G3970" t="s">
        <v>4090</v>
      </c>
      <c r="I3970" t="s">
        <v>311</v>
      </c>
      <c r="J3970">
        <v>12</v>
      </c>
    </row>
    <row r="3971" spans="1:10" x14ac:dyDescent="0.35">
      <c r="A3971" t="s">
        <v>17368</v>
      </c>
      <c r="B3971">
        <v>65</v>
      </c>
      <c r="C3971">
        <v>73</v>
      </c>
      <c r="D3971">
        <v>1695</v>
      </c>
      <c r="E3971" t="s">
        <v>311</v>
      </c>
      <c r="F3971" t="s">
        <v>0</v>
      </c>
      <c r="G3971" t="s">
        <v>9016</v>
      </c>
      <c r="I3971" t="s">
        <v>311</v>
      </c>
      <c r="J3971">
        <v>18</v>
      </c>
    </row>
    <row r="3972" spans="1:10" x14ac:dyDescent="0.35">
      <c r="A3972" t="s">
        <v>17369</v>
      </c>
      <c r="B3972">
        <v>40</v>
      </c>
      <c r="C3972">
        <v>72</v>
      </c>
      <c r="D3972">
        <v>1700</v>
      </c>
      <c r="E3972" t="s">
        <v>311</v>
      </c>
      <c r="F3972" t="s">
        <v>0</v>
      </c>
      <c r="G3972" t="s">
        <v>7560</v>
      </c>
      <c r="I3972" t="s">
        <v>311</v>
      </c>
      <c r="J3972">
        <v>3</v>
      </c>
    </row>
    <row r="3973" spans="1:10" x14ac:dyDescent="0.35">
      <c r="A3973" t="s">
        <v>17370</v>
      </c>
      <c r="B3973">
        <v>128</v>
      </c>
      <c r="C3973">
        <v>72</v>
      </c>
      <c r="D3973">
        <v>1700</v>
      </c>
      <c r="E3973" t="s">
        <v>311</v>
      </c>
      <c r="F3973" t="s">
        <v>0</v>
      </c>
      <c r="G3973" t="s">
        <v>9233</v>
      </c>
      <c r="I3973" t="s">
        <v>311</v>
      </c>
      <c r="J3973">
        <v>30</v>
      </c>
    </row>
    <row r="3974" spans="1:10" x14ac:dyDescent="0.35">
      <c r="A3974" t="s">
        <v>17372</v>
      </c>
      <c r="B3974">
        <v>116</v>
      </c>
      <c r="C3974">
        <v>71</v>
      </c>
      <c r="D3974">
        <v>1703</v>
      </c>
      <c r="E3974" t="s">
        <v>334</v>
      </c>
      <c r="F3974" t="s">
        <v>0</v>
      </c>
      <c r="G3974" t="s">
        <v>16058</v>
      </c>
      <c r="H3974">
        <v>0.46700000000000003</v>
      </c>
      <c r="I3974">
        <v>24.42</v>
      </c>
      <c r="J3974">
        <v>19</v>
      </c>
    </row>
    <row r="3975" spans="1:10" x14ac:dyDescent="0.35">
      <c r="A3975" t="s">
        <v>17373</v>
      </c>
      <c r="B3975">
        <v>102</v>
      </c>
      <c r="C3975">
        <v>71</v>
      </c>
      <c r="D3975">
        <v>1703</v>
      </c>
      <c r="E3975" t="s">
        <v>334</v>
      </c>
      <c r="F3975" t="s">
        <v>0</v>
      </c>
      <c r="G3975" t="s">
        <v>2037</v>
      </c>
      <c r="H3975">
        <v>0.35099999999999998</v>
      </c>
      <c r="I3975">
        <v>10.119999999999999</v>
      </c>
      <c r="J3975">
        <v>27</v>
      </c>
    </row>
    <row r="3976" spans="1:10" x14ac:dyDescent="0.35">
      <c r="A3976" t="s">
        <v>17374</v>
      </c>
      <c r="B3976">
        <v>45</v>
      </c>
      <c r="C3976">
        <v>71</v>
      </c>
      <c r="D3976">
        <v>1703</v>
      </c>
      <c r="E3976" t="s">
        <v>311</v>
      </c>
      <c r="F3976" t="s">
        <v>0</v>
      </c>
      <c r="G3976" t="s">
        <v>9016</v>
      </c>
      <c r="I3976" t="s">
        <v>311</v>
      </c>
      <c r="J3976">
        <v>9</v>
      </c>
    </row>
    <row r="3977" spans="1:10" x14ac:dyDescent="0.35">
      <c r="A3977" t="s">
        <v>17375</v>
      </c>
      <c r="B3977">
        <v>105</v>
      </c>
      <c r="C3977">
        <v>70</v>
      </c>
      <c r="D3977">
        <v>1706</v>
      </c>
      <c r="E3977" t="s">
        <v>311</v>
      </c>
      <c r="F3977" t="s">
        <v>0</v>
      </c>
      <c r="G3977" t="s">
        <v>4347</v>
      </c>
      <c r="I3977" t="s">
        <v>311</v>
      </c>
      <c r="J3977">
        <v>34</v>
      </c>
    </row>
    <row r="3978" spans="1:10" x14ac:dyDescent="0.35">
      <c r="A3978" t="s">
        <v>17376</v>
      </c>
      <c r="B3978">
        <v>154</v>
      </c>
      <c r="C3978">
        <v>70</v>
      </c>
      <c r="D3978">
        <v>1706</v>
      </c>
      <c r="E3978" t="s">
        <v>311</v>
      </c>
      <c r="F3978" t="s">
        <v>0</v>
      </c>
      <c r="G3978" t="s">
        <v>9016</v>
      </c>
      <c r="I3978" t="s">
        <v>311</v>
      </c>
      <c r="J3978">
        <v>23</v>
      </c>
    </row>
    <row r="3979" spans="1:10" x14ac:dyDescent="0.35">
      <c r="A3979" t="s">
        <v>17377</v>
      </c>
      <c r="B3979">
        <v>163</v>
      </c>
      <c r="C3979">
        <v>70</v>
      </c>
      <c r="D3979">
        <v>1706</v>
      </c>
      <c r="E3979" t="s">
        <v>334</v>
      </c>
      <c r="F3979" t="s">
        <v>0</v>
      </c>
      <c r="G3979" t="s">
        <v>9936</v>
      </c>
      <c r="H3979">
        <v>0.19</v>
      </c>
      <c r="I3979">
        <v>3.85</v>
      </c>
      <c r="J3979">
        <v>20</v>
      </c>
    </row>
    <row r="3980" spans="1:10" x14ac:dyDescent="0.35">
      <c r="A3980" t="s">
        <v>17379</v>
      </c>
      <c r="B3980">
        <v>62</v>
      </c>
      <c r="C3980">
        <v>69</v>
      </c>
      <c r="D3980">
        <v>1710</v>
      </c>
      <c r="E3980" t="s">
        <v>311</v>
      </c>
      <c r="F3980" t="s">
        <v>0</v>
      </c>
      <c r="G3980" t="s">
        <v>3926</v>
      </c>
      <c r="I3980" t="s">
        <v>311</v>
      </c>
      <c r="J3980">
        <v>11</v>
      </c>
    </row>
    <row r="3981" spans="1:10" x14ac:dyDescent="0.35">
      <c r="A3981" t="s">
        <v>17380</v>
      </c>
      <c r="B3981">
        <v>68</v>
      </c>
      <c r="C3981">
        <v>69</v>
      </c>
      <c r="D3981">
        <v>1710</v>
      </c>
      <c r="E3981" t="s">
        <v>311</v>
      </c>
      <c r="F3981" t="s">
        <v>0</v>
      </c>
      <c r="G3981" t="s">
        <v>9016</v>
      </c>
      <c r="I3981" t="s">
        <v>311</v>
      </c>
      <c r="J3981">
        <v>17</v>
      </c>
    </row>
    <row r="3982" spans="1:10" x14ac:dyDescent="0.35">
      <c r="A3982" t="s">
        <v>17381</v>
      </c>
      <c r="B3982">
        <v>63</v>
      </c>
      <c r="C3982">
        <v>69</v>
      </c>
      <c r="D3982">
        <v>1710</v>
      </c>
      <c r="E3982" t="s">
        <v>311</v>
      </c>
      <c r="F3982" t="s">
        <v>0</v>
      </c>
      <c r="G3982" t="s">
        <v>2962</v>
      </c>
      <c r="I3982" t="s">
        <v>311</v>
      </c>
      <c r="J3982">
        <v>15</v>
      </c>
    </row>
    <row r="3983" spans="1:10" x14ac:dyDescent="0.35">
      <c r="A3983" t="s">
        <v>17382</v>
      </c>
      <c r="B3983">
        <v>117</v>
      </c>
      <c r="C3983">
        <v>69</v>
      </c>
      <c r="D3983">
        <v>1710</v>
      </c>
      <c r="E3983" t="s">
        <v>312</v>
      </c>
      <c r="F3983" t="s">
        <v>0</v>
      </c>
      <c r="G3983" t="s">
        <v>17383</v>
      </c>
      <c r="H3983">
        <v>0.52100000000000002</v>
      </c>
      <c r="I3983">
        <v>25.69</v>
      </c>
      <c r="J3983">
        <v>25</v>
      </c>
    </row>
    <row r="3984" spans="1:10" x14ac:dyDescent="0.35">
      <c r="A3984" t="s">
        <v>17384</v>
      </c>
      <c r="B3984">
        <v>62</v>
      </c>
      <c r="C3984">
        <v>69</v>
      </c>
      <c r="D3984">
        <v>1710</v>
      </c>
      <c r="E3984" t="s">
        <v>311</v>
      </c>
      <c r="F3984" t="s">
        <v>0</v>
      </c>
      <c r="G3984" t="s">
        <v>2596</v>
      </c>
      <c r="I3984" t="s">
        <v>311</v>
      </c>
      <c r="J3984">
        <v>20</v>
      </c>
    </row>
    <row r="3985" spans="1:10" x14ac:dyDescent="0.35">
      <c r="A3985" t="s">
        <v>17385</v>
      </c>
      <c r="B3985">
        <v>31</v>
      </c>
      <c r="C3985">
        <v>69</v>
      </c>
      <c r="D3985">
        <v>1710</v>
      </c>
      <c r="E3985" t="s">
        <v>311</v>
      </c>
      <c r="F3985" t="s">
        <v>0</v>
      </c>
      <c r="G3985" t="s">
        <v>7560</v>
      </c>
      <c r="I3985" t="s">
        <v>311</v>
      </c>
      <c r="J3985">
        <v>7</v>
      </c>
    </row>
    <row r="3986" spans="1:10" x14ac:dyDescent="0.35">
      <c r="A3986" t="s">
        <v>17386</v>
      </c>
      <c r="B3986">
        <v>48</v>
      </c>
      <c r="C3986">
        <v>69</v>
      </c>
      <c r="D3986">
        <v>1710</v>
      </c>
      <c r="E3986" t="s">
        <v>311</v>
      </c>
      <c r="F3986" t="s">
        <v>0</v>
      </c>
      <c r="G3986" t="s">
        <v>3026</v>
      </c>
      <c r="I3986" t="s">
        <v>311</v>
      </c>
      <c r="J3986">
        <v>10</v>
      </c>
    </row>
    <row r="3987" spans="1:10" x14ac:dyDescent="0.35">
      <c r="A3987" t="s">
        <v>17387</v>
      </c>
      <c r="B3987">
        <v>45</v>
      </c>
      <c r="C3987">
        <v>68</v>
      </c>
      <c r="D3987">
        <v>1717</v>
      </c>
      <c r="E3987" t="s">
        <v>311</v>
      </c>
      <c r="F3987" t="s">
        <v>0</v>
      </c>
      <c r="G3987" t="s">
        <v>4022</v>
      </c>
      <c r="I3987" t="s">
        <v>311</v>
      </c>
      <c r="J3987">
        <v>6</v>
      </c>
    </row>
    <row r="3988" spans="1:10" x14ac:dyDescent="0.35">
      <c r="A3988" t="s">
        <v>17388</v>
      </c>
      <c r="B3988">
        <v>93</v>
      </c>
      <c r="C3988">
        <v>68</v>
      </c>
      <c r="D3988">
        <v>1717</v>
      </c>
      <c r="E3988" t="s">
        <v>311</v>
      </c>
      <c r="F3988" t="s">
        <v>0</v>
      </c>
      <c r="G3988" t="s">
        <v>4219</v>
      </c>
      <c r="I3988" t="s">
        <v>311</v>
      </c>
      <c r="J3988">
        <v>20</v>
      </c>
    </row>
    <row r="3989" spans="1:10" x14ac:dyDescent="0.35">
      <c r="A3989" t="s">
        <v>17389</v>
      </c>
      <c r="B3989">
        <v>43</v>
      </c>
      <c r="C3989">
        <v>68</v>
      </c>
      <c r="D3989">
        <v>1717</v>
      </c>
      <c r="E3989" t="s">
        <v>334</v>
      </c>
      <c r="F3989" t="s">
        <v>0</v>
      </c>
      <c r="G3989" t="s">
        <v>2100</v>
      </c>
      <c r="H3989">
        <v>0.73</v>
      </c>
      <c r="I3989">
        <v>16.940000000000001</v>
      </c>
      <c r="J3989">
        <v>22</v>
      </c>
    </row>
    <row r="3990" spans="1:10" x14ac:dyDescent="0.35">
      <c r="A3990" t="s">
        <v>17390</v>
      </c>
      <c r="B3990">
        <v>49</v>
      </c>
      <c r="C3990">
        <v>68</v>
      </c>
      <c r="D3990">
        <v>1717</v>
      </c>
      <c r="E3990" t="s">
        <v>311</v>
      </c>
      <c r="F3990" t="s">
        <v>0</v>
      </c>
      <c r="G3990" t="s">
        <v>4347</v>
      </c>
      <c r="I3990" t="s">
        <v>311</v>
      </c>
      <c r="J3990">
        <v>1</v>
      </c>
    </row>
    <row r="3991" spans="1:10" x14ac:dyDescent="0.35">
      <c r="A3991" t="s">
        <v>17391</v>
      </c>
      <c r="B3991">
        <v>21</v>
      </c>
      <c r="C3991">
        <v>68</v>
      </c>
      <c r="D3991">
        <v>1717</v>
      </c>
      <c r="E3991" t="s">
        <v>334</v>
      </c>
      <c r="F3991" t="s">
        <v>0</v>
      </c>
      <c r="G3991" t="s">
        <v>16930</v>
      </c>
      <c r="H3991">
        <v>1.65</v>
      </c>
      <c r="I3991">
        <v>8.1999999999999993</v>
      </c>
      <c r="J3991">
        <v>1</v>
      </c>
    </row>
    <row r="3992" spans="1:10" x14ac:dyDescent="0.35">
      <c r="A3992" t="s">
        <v>17392</v>
      </c>
      <c r="B3992">
        <v>51</v>
      </c>
      <c r="C3992">
        <v>67</v>
      </c>
      <c r="D3992">
        <v>1722</v>
      </c>
      <c r="E3992" t="s">
        <v>311</v>
      </c>
      <c r="F3992" t="s">
        <v>0</v>
      </c>
      <c r="G3992" t="s">
        <v>14537</v>
      </c>
      <c r="I3992" t="s">
        <v>311</v>
      </c>
      <c r="J3992">
        <v>35</v>
      </c>
    </row>
    <row r="3993" spans="1:10" x14ac:dyDescent="0.35">
      <c r="A3993" t="s">
        <v>17393</v>
      </c>
      <c r="B3993">
        <v>55</v>
      </c>
      <c r="C3993">
        <v>67</v>
      </c>
      <c r="D3993">
        <v>1722</v>
      </c>
      <c r="E3993" t="s">
        <v>312</v>
      </c>
      <c r="F3993" t="s">
        <v>0</v>
      </c>
      <c r="G3993" t="s">
        <v>9482</v>
      </c>
      <c r="H3993">
        <v>0.93799999999999994</v>
      </c>
      <c r="I3993">
        <v>37.5</v>
      </c>
      <c r="J3993">
        <v>10</v>
      </c>
    </row>
    <row r="3994" spans="1:10" x14ac:dyDescent="0.35">
      <c r="A3994" t="s">
        <v>17394</v>
      </c>
      <c r="B3994">
        <v>76</v>
      </c>
      <c r="C3994">
        <v>67</v>
      </c>
      <c r="D3994">
        <v>1722</v>
      </c>
      <c r="E3994" t="s">
        <v>311</v>
      </c>
      <c r="F3994" t="s">
        <v>0</v>
      </c>
      <c r="G3994" t="s">
        <v>15183</v>
      </c>
      <c r="I3994" t="s">
        <v>311</v>
      </c>
      <c r="J3994">
        <v>22</v>
      </c>
    </row>
    <row r="3995" spans="1:10" x14ac:dyDescent="0.35">
      <c r="A3995" t="s">
        <v>17395</v>
      </c>
      <c r="B3995">
        <v>64</v>
      </c>
      <c r="C3995">
        <v>67</v>
      </c>
      <c r="D3995">
        <v>1722</v>
      </c>
      <c r="E3995" t="s">
        <v>311</v>
      </c>
      <c r="F3995" t="s">
        <v>0</v>
      </c>
      <c r="G3995" t="s">
        <v>2962</v>
      </c>
      <c r="I3995" t="s">
        <v>311</v>
      </c>
      <c r="J3995">
        <v>13</v>
      </c>
    </row>
    <row r="3996" spans="1:10" x14ac:dyDescent="0.35">
      <c r="A3996" t="s">
        <v>17396</v>
      </c>
      <c r="B3996">
        <v>66</v>
      </c>
      <c r="C3996">
        <v>67</v>
      </c>
      <c r="D3996">
        <v>1722</v>
      </c>
      <c r="E3996" t="s">
        <v>311</v>
      </c>
      <c r="F3996" t="s">
        <v>0</v>
      </c>
      <c r="G3996" t="s">
        <v>8186</v>
      </c>
      <c r="I3996" t="s">
        <v>311</v>
      </c>
      <c r="J3996">
        <v>4</v>
      </c>
    </row>
    <row r="3997" spans="1:10" x14ac:dyDescent="0.35">
      <c r="A3997" t="s">
        <v>17397</v>
      </c>
      <c r="B3997">
        <v>57</v>
      </c>
      <c r="C3997">
        <v>66</v>
      </c>
      <c r="D3997">
        <v>1727</v>
      </c>
      <c r="E3997" t="s">
        <v>311</v>
      </c>
      <c r="F3997" t="s">
        <v>0</v>
      </c>
      <c r="G3997" t="s">
        <v>8272</v>
      </c>
      <c r="I3997" t="s">
        <v>311</v>
      </c>
      <c r="J3997">
        <v>2</v>
      </c>
    </row>
    <row r="3998" spans="1:10" x14ac:dyDescent="0.35">
      <c r="A3998" t="s">
        <v>17398</v>
      </c>
      <c r="B3998">
        <v>46</v>
      </c>
      <c r="C3998">
        <v>66</v>
      </c>
      <c r="D3998">
        <v>1727</v>
      </c>
      <c r="E3998" t="s">
        <v>311</v>
      </c>
      <c r="F3998" t="s">
        <v>0</v>
      </c>
      <c r="G3998" t="s">
        <v>1699</v>
      </c>
      <c r="I3998" t="s">
        <v>311</v>
      </c>
      <c r="J3998">
        <v>46</v>
      </c>
    </row>
    <row r="3999" spans="1:10" x14ac:dyDescent="0.35">
      <c r="A3999" t="s">
        <v>17399</v>
      </c>
      <c r="B3999">
        <v>46</v>
      </c>
      <c r="C3999">
        <v>66</v>
      </c>
      <c r="D3999">
        <v>1727</v>
      </c>
      <c r="E3999" t="s">
        <v>311</v>
      </c>
      <c r="F3999" t="s">
        <v>0</v>
      </c>
      <c r="G3999" t="s">
        <v>2983</v>
      </c>
      <c r="I3999" t="s">
        <v>311</v>
      </c>
      <c r="J3999">
        <v>3</v>
      </c>
    </row>
    <row r="4000" spans="1:10" x14ac:dyDescent="0.35">
      <c r="A4000" t="s">
        <v>17400</v>
      </c>
      <c r="B4000">
        <v>66</v>
      </c>
      <c r="C4000">
        <v>66</v>
      </c>
      <c r="D4000">
        <v>1727</v>
      </c>
      <c r="E4000" t="s">
        <v>311</v>
      </c>
      <c r="F4000" t="s">
        <v>0</v>
      </c>
      <c r="G4000" t="s">
        <v>8272</v>
      </c>
      <c r="I4000" t="s">
        <v>311</v>
      </c>
      <c r="J4000">
        <v>12</v>
      </c>
    </row>
    <row r="4001" spans="1:10" x14ac:dyDescent="0.35">
      <c r="A4001" t="s">
        <v>17401</v>
      </c>
      <c r="B4001">
        <v>82</v>
      </c>
      <c r="C4001">
        <v>66</v>
      </c>
      <c r="D4001">
        <v>1727</v>
      </c>
      <c r="E4001" t="s">
        <v>311</v>
      </c>
      <c r="F4001" t="s">
        <v>0</v>
      </c>
      <c r="G4001" t="s">
        <v>4022</v>
      </c>
      <c r="I4001" t="s">
        <v>311</v>
      </c>
      <c r="J4001">
        <v>15</v>
      </c>
    </row>
    <row r="4002" spans="1:10" x14ac:dyDescent="0.35">
      <c r="A4002" t="s">
        <v>17402</v>
      </c>
      <c r="B4002">
        <v>235</v>
      </c>
      <c r="C4002">
        <v>66</v>
      </c>
      <c r="D4002">
        <v>1727</v>
      </c>
      <c r="E4002" t="s">
        <v>311</v>
      </c>
      <c r="F4002" t="s">
        <v>0</v>
      </c>
      <c r="G4002" t="s">
        <v>17403</v>
      </c>
      <c r="I4002" t="s">
        <v>311</v>
      </c>
      <c r="J4002">
        <v>45</v>
      </c>
    </row>
    <row r="4003" spans="1:10" x14ac:dyDescent="0.35">
      <c r="A4003" t="s">
        <v>17404</v>
      </c>
      <c r="B4003">
        <v>24</v>
      </c>
      <c r="C4003">
        <v>66</v>
      </c>
      <c r="D4003">
        <v>1727</v>
      </c>
      <c r="E4003" t="s">
        <v>311</v>
      </c>
      <c r="F4003" t="s">
        <v>0</v>
      </c>
      <c r="G4003" t="s">
        <v>3819</v>
      </c>
      <c r="I4003" t="s">
        <v>311</v>
      </c>
      <c r="J4003">
        <v>3</v>
      </c>
    </row>
    <row r="4004" spans="1:10" x14ac:dyDescent="0.35">
      <c r="A4004" t="s">
        <v>17405</v>
      </c>
      <c r="B4004">
        <v>154</v>
      </c>
      <c r="C4004">
        <v>65</v>
      </c>
      <c r="D4004">
        <v>1734</v>
      </c>
      <c r="E4004" t="s">
        <v>311</v>
      </c>
      <c r="F4004" t="s">
        <v>0</v>
      </c>
      <c r="G4004" t="s">
        <v>9016</v>
      </c>
      <c r="I4004" t="s">
        <v>311</v>
      </c>
      <c r="J4004">
        <v>22</v>
      </c>
    </row>
    <row r="4005" spans="1:10" x14ac:dyDescent="0.35">
      <c r="A4005" t="s">
        <v>17406</v>
      </c>
      <c r="B4005">
        <v>47</v>
      </c>
      <c r="C4005">
        <v>65</v>
      </c>
      <c r="D4005">
        <v>1734</v>
      </c>
      <c r="E4005" t="s">
        <v>311</v>
      </c>
      <c r="F4005" t="s">
        <v>0</v>
      </c>
      <c r="G4005" t="s">
        <v>2962</v>
      </c>
      <c r="I4005" t="s">
        <v>311</v>
      </c>
      <c r="J4005">
        <v>11</v>
      </c>
    </row>
    <row r="4006" spans="1:10" x14ac:dyDescent="0.35">
      <c r="A4006" t="s">
        <v>17407</v>
      </c>
      <c r="B4006">
        <v>27</v>
      </c>
      <c r="C4006">
        <v>65</v>
      </c>
      <c r="D4006">
        <v>1734</v>
      </c>
      <c r="E4006" t="s">
        <v>311</v>
      </c>
      <c r="F4006" t="s">
        <v>0</v>
      </c>
      <c r="G4006" t="s">
        <v>7281</v>
      </c>
      <c r="I4006" t="s">
        <v>311</v>
      </c>
      <c r="J4006">
        <v>8</v>
      </c>
    </row>
    <row r="4007" spans="1:10" x14ac:dyDescent="0.35">
      <c r="A4007" t="s">
        <v>17408</v>
      </c>
      <c r="B4007">
        <v>34</v>
      </c>
      <c r="C4007">
        <v>65</v>
      </c>
      <c r="D4007">
        <v>1734</v>
      </c>
      <c r="E4007" t="s">
        <v>311</v>
      </c>
      <c r="F4007" t="s">
        <v>0</v>
      </c>
      <c r="G4007" t="s">
        <v>2972</v>
      </c>
      <c r="I4007" t="s">
        <v>311</v>
      </c>
      <c r="J4007">
        <v>1</v>
      </c>
    </row>
    <row r="4008" spans="1:10" x14ac:dyDescent="0.35">
      <c r="A4008" t="s">
        <v>17409</v>
      </c>
      <c r="B4008">
        <v>74</v>
      </c>
      <c r="C4008">
        <v>64</v>
      </c>
      <c r="D4008">
        <v>1738</v>
      </c>
      <c r="E4008" t="s">
        <v>311</v>
      </c>
      <c r="F4008" t="s">
        <v>0</v>
      </c>
      <c r="G4008" t="s">
        <v>10944</v>
      </c>
      <c r="I4008" t="s">
        <v>311</v>
      </c>
      <c r="J4008">
        <v>21</v>
      </c>
    </row>
    <row r="4009" spans="1:10" x14ac:dyDescent="0.35">
      <c r="A4009" t="s">
        <v>17410</v>
      </c>
      <c r="B4009">
        <v>59</v>
      </c>
      <c r="C4009">
        <v>64</v>
      </c>
      <c r="D4009">
        <v>1738</v>
      </c>
      <c r="E4009" t="s">
        <v>311</v>
      </c>
      <c r="F4009" t="s">
        <v>0</v>
      </c>
      <c r="G4009" t="s">
        <v>2801</v>
      </c>
      <c r="I4009" t="s">
        <v>311</v>
      </c>
      <c r="J4009">
        <v>7</v>
      </c>
    </row>
    <row r="4010" spans="1:10" x14ac:dyDescent="0.35">
      <c r="A4010" t="s">
        <v>17411</v>
      </c>
      <c r="B4010">
        <v>126</v>
      </c>
      <c r="C4010">
        <v>64</v>
      </c>
      <c r="D4010">
        <v>1738</v>
      </c>
      <c r="E4010" t="s">
        <v>311</v>
      </c>
      <c r="F4010" t="s">
        <v>0</v>
      </c>
      <c r="G4010" t="s">
        <v>10944</v>
      </c>
      <c r="I4010" t="s">
        <v>311</v>
      </c>
      <c r="J4010">
        <v>17</v>
      </c>
    </row>
    <row r="4011" spans="1:10" x14ac:dyDescent="0.35">
      <c r="A4011" t="s">
        <v>17412</v>
      </c>
      <c r="B4011">
        <v>35</v>
      </c>
      <c r="C4011">
        <v>64</v>
      </c>
      <c r="D4011">
        <v>1738</v>
      </c>
      <c r="E4011" t="s">
        <v>311</v>
      </c>
      <c r="F4011" t="s">
        <v>0</v>
      </c>
      <c r="G4011" t="s">
        <v>2883</v>
      </c>
      <c r="I4011" t="s">
        <v>311</v>
      </c>
      <c r="J4011">
        <v>35</v>
      </c>
    </row>
    <row r="4012" spans="1:10" x14ac:dyDescent="0.35">
      <c r="A4012" t="s">
        <v>17413</v>
      </c>
      <c r="B4012">
        <v>86</v>
      </c>
      <c r="C4012">
        <v>64</v>
      </c>
      <c r="D4012">
        <v>1738</v>
      </c>
      <c r="E4012" t="s">
        <v>311</v>
      </c>
      <c r="F4012" t="s">
        <v>0</v>
      </c>
      <c r="G4012" t="s">
        <v>15083</v>
      </c>
      <c r="I4012" t="s">
        <v>311</v>
      </c>
      <c r="J4012">
        <v>23</v>
      </c>
    </row>
    <row r="4013" spans="1:10" x14ac:dyDescent="0.35">
      <c r="A4013" t="s">
        <v>17414</v>
      </c>
      <c r="B4013">
        <v>32</v>
      </c>
      <c r="C4013">
        <v>64</v>
      </c>
      <c r="D4013">
        <v>1738</v>
      </c>
      <c r="E4013" t="s">
        <v>311</v>
      </c>
      <c r="F4013" t="s">
        <v>0</v>
      </c>
      <c r="G4013" t="s">
        <v>2053</v>
      </c>
      <c r="I4013" t="s">
        <v>311</v>
      </c>
      <c r="J4013">
        <v>6</v>
      </c>
    </row>
    <row r="4014" spans="1:10" x14ac:dyDescent="0.35">
      <c r="A4014" t="s">
        <v>17415</v>
      </c>
      <c r="B4014">
        <v>30</v>
      </c>
      <c r="C4014">
        <v>64</v>
      </c>
      <c r="D4014">
        <v>1738</v>
      </c>
      <c r="E4014" t="s">
        <v>311</v>
      </c>
      <c r="F4014" t="s">
        <v>0</v>
      </c>
      <c r="G4014" t="s">
        <v>1819</v>
      </c>
      <c r="I4014" t="s">
        <v>311</v>
      </c>
      <c r="J4014">
        <v>10</v>
      </c>
    </row>
    <row r="4015" spans="1:10" x14ac:dyDescent="0.35">
      <c r="A4015" t="s">
        <v>17416</v>
      </c>
      <c r="B4015">
        <v>33</v>
      </c>
      <c r="C4015">
        <v>63</v>
      </c>
      <c r="D4015">
        <v>1745</v>
      </c>
      <c r="E4015" t="s">
        <v>312</v>
      </c>
      <c r="F4015" t="s">
        <v>0</v>
      </c>
      <c r="G4015" t="s">
        <v>17417</v>
      </c>
      <c r="H4015">
        <v>1.4850000000000001</v>
      </c>
      <c r="I4015">
        <v>33.42</v>
      </c>
      <c r="J4015">
        <v>6</v>
      </c>
    </row>
    <row r="4016" spans="1:10" x14ac:dyDescent="0.35">
      <c r="A4016" t="s">
        <v>17418</v>
      </c>
      <c r="B4016">
        <v>38</v>
      </c>
      <c r="C4016">
        <v>63</v>
      </c>
      <c r="D4016">
        <v>1745</v>
      </c>
      <c r="E4016" t="s">
        <v>311</v>
      </c>
      <c r="F4016" t="s">
        <v>0</v>
      </c>
      <c r="G4016" t="s">
        <v>4219</v>
      </c>
      <c r="I4016" t="s">
        <v>311</v>
      </c>
      <c r="J4016">
        <v>13</v>
      </c>
    </row>
    <row r="4017" spans="1:10" x14ac:dyDescent="0.35">
      <c r="A4017" t="s">
        <v>17419</v>
      </c>
      <c r="B4017">
        <v>65</v>
      </c>
      <c r="C4017">
        <v>63</v>
      </c>
      <c r="D4017">
        <v>1745</v>
      </c>
      <c r="E4017" t="s">
        <v>311</v>
      </c>
      <c r="F4017" t="s">
        <v>0</v>
      </c>
      <c r="G4017" t="s">
        <v>311</v>
      </c>
      <c r="I4017" t="s">
        <v>311</v>
      </c>
      <c r="J4017">
        <v>0</v>
      </c>
    </row>
    <row r="4018" spans="1:10" x14ac:dyDescent="0.35">
      <c r="A4018" t="s">
        <v>17420</v>
      </c>
      <c r="B4018">
        <v>45</v>
      </c>
      <c r="C4018">
        <v>62</v>
      </c>
      <c r="D4018">
        <v>1748</v>
      </c>
      <c r="E4018" t="s">
        <v>334</v>
      </c>
      <c r="F4018" t="s">
        <v>0</v>
      </c>
      <c r="G4018" t="s">
        <v>14801</v>
      </c>
      <c r="H4018">
        <v>0.872</v>
      </c>
      <c r="I4018">
        <v>18.25</v>
      </c>
      <c r="J4018">
        <v>45</v>
      </c>
    </row>
    <row r="4019" spans="1:10" x14ac:dyDescent="0.35">
      <c r="A4019" t="s">
        <v>17421</v>
      </c>
      <c r="B4019">
        <v>78</v>
      </c>
      <c r="C4019">
        <v>62</v>
      </c>
      <c r="D4019">
        <v>1748</v>
      </c>
      <c r="E4019" t="s">
        <v>311</v>
      </c>
      <c r="F4019" t="s">
        <v>0</v>
      </c>
      <c r="G4019" t="s">
        <v>14900</v>
      </c>
      <c r="I4019" t="s">
        <v>311</v>
      </c>
      <c r="J4019">
        <v>12</v>
      </c>
    </row>
    <row r="4020" spans="1:10" x14ac:dyDescent="0.35">
      <c r="A4020" t="s">
        <v>17423</v>
      </c>
      <c r="B4020">
        <v>45</v>
      </c>
      <c r="C4020">
        <v>61</v>
      </c>
      <c r="D4020">
        <v>1750</v>
      </c>
      <c r="E4020" t="s">
        <v>311</v>
      </c>
      <c r="F4020" t="s">
        <v>0</v>
      </c>
      <c r="G4020" t="s">
        <v>8272</v>
      </c>
      <c r="I4020" t="s">
        <v>311</v>
      </c>
      <c r="J4020">
        <v>19</v>
      </c>
    </row>
    <row r="4021" spans="1:10" x14ac:dyDescent="0.35">
      <c r="A4021" t="s">
        <v>17424</v>
      </c>
      <c r="B4021">
        <v>56</v>
      </c>
      <c r="C4021">
        <v>61</v>
      </c>
      <c r="D4021">
        <v>1750</v>
      </c>
      <c r="E4021" t="s">
        <v>311</v>
      </c>
      <c r="F4021" t="s">
        <v>0</v>
      </c>
      <c r="G4021" t="s">
        <v>2502</v>
      </c>
      <c r="I4021" t="s">
        <v>311</v>
      </c>
      <c r="J4021">
        <v>14</v>
      </c>
    </row>
    <row r="4022" spans="1:10" x14ac:dyDescent="0.35">
      <c r="A4022" t="s">
        <v>17425</v>
      </c>
      <c r="B4022">
        <v>46</v>
      </c>
      <c r="C4022">
        <v>61</v>
      </c>
      <c r="D4022">
        <v>1750</v>
      </c>
      <c r="E4022" t="s">
        <v>311</v>
      </c>
      <c r="F4022" t="s">
        <v>0</v>
      </c>
      <c r="G4022" t="s">
        <v>15083</v>
      </c>
      <c r="I4022" t="s">
        <v>311</v>
      </c>
      <c r="J4022">
        <v>8</v>
      </c>
    </row>
    <row r="4023" spans="1:10" x14ac:dyDescent="0.35">
      <c r="A4023" t="s">
        <v>17426</v>
      </c>
      <c r="B4023">
        <v>45</v>
      </c>
      <c r="C4023">
        <v>61</v>
      </c>
      <c r="D4023">
        <v>1750</v>
      </c>
      <c r="E4023" t="s">
        <v>311</v>
      </c>
      <c r="F4023" t="s">
        <v>0</v>
      </c>
      <c r="G4023" t="s">
        <v>2675</v>
      </c>
      <c r="I4023" t="s">
        <v>311</v>
      </c>
      <c r="J4023">
        <v>13</v>
      </c>
    </row>
    <row r="4024" spans="1:10" x14ac:dyDescent="0.35">
      <c r="A4024" t="s">
        <v>17427</v>
      </c>
      <c r="B4024">
        <v>19</v>
      </c>
      <c r="C4024">
        <v>61</v>
      </c>
      <c r="D4024">
        <v>1750</v>
      </c>
      <c r="E4024" t="s">
        <v>319</v>
      </c>
      <c r="F4024" t="s">
        <v>0</v>
      </c>
      <c r="G4024" t="s">
        <v>3594</v>
      </c>
      <c r="H4024">
        <v>2.5630000000000002</v>
      </c>
      <c r="I4024">
        <v>81.53</v>
      </c>
      <c r="J4024">
        <v>1</v>
      </c>
    </row>
    <row r="4025" spans="1:10" x14ac:dyDescent="0.35">
      <c r="A4025" t="s">
        <v>17428</v>
      </c>
      <c r="B4025">
        <v>77</v>
      </c>
      <c r="C4025">
        <v>61</v>
      </c>
      <c r="D4025">
        <v>1750</v>
      </c>
      <c r="E4025" t="s">
        <v>312</v>
      </c>
      <c r="F4025" t="s">
        <v>0</v>
      </c>
      <c r="G4025" t="s">
        <v>4425</v>
      </c>
      <c r="H4025">
        <v>0.74399999999999999</v>
      </c>
      <c r="I4025">
        <v>16.170000000000002</v>
      </c>
      <c r="J4025">
        <v>20</v>
      </c>
    </row>
    <row r="4026" spans="1:10" x14ac:dyDescent="0.35">
      <c r="A4026" t="s">
        <v>17429</v>
      </c>
      <c r="B4026">
        <v>40</v>
      </c>
      <c r="C4026">
        <v>60</v>
      </c>
      <c r="D4026">
        <v>1757</v>
      </c>
      <c r="E4026" t="s">
        <v>311</v>
      </c>
      <c r="F4026" t="s">
        <v>0</v>
      </c>
      <c r="G4026" t="s">
        <v>4347</v>
      </c>
      <c r="I4026" t="s">
        <v>311</v>
      </c>
      <c r="J4026">
        <v>5</v>
      </c>
    </row>
    <row r="4027" spans="1:10" x14ac:dyDescent="0.35">
      <c r="A4027" t="s">
        <v>17430</v>
      </c>
      <c r="B4027">
        <v>34</v>
      </c>
      <c r="C4027">
        <v>60</v>
      </c>
      <c r="D4027">
        <v>1757</v>
      </c>
      <c r="E4027" t="s">
        <v>311</v>
      </c>
      <c r="F4027" t="s">
        <v>0</v>
      </c>
      <c r="G4027" t="s">
        <v>4090</v>
      </c>
      <c r="I4027" t="s">
        <v>311</v>
      </c>
      <c r="J4027">
        <v>4</v>
      </c>
    </row>
    <row r="4028" spans="1:10" x14ac:dyDescent="0.35">
      <c r="A4028" t="s">
        <v>17431</v>
      </c>
      <c r="B4028">
        <v>89</v>
      </c>
      <c r="C4028">
        <v>60</v>
      </c>
      <c r="D4028">
        <v>1757</v>
      </c>
      <c r="E4028" t="s">
        <v>311</v>
      </c>
      <c r="F4028" t="s">
        <v>0</v>
      </c>
      <c r="G4028" t="s">
        <v>9482</v>
      </c>
      <c r="I4028" t="s">
        <v>311</v>
      </c>
      <c r="J4028">
        <v>11</v>
      </c>
    </row>
    <row r="4029" spans="1:10" x14ac:dyDescent="0.35">
      <c r="A4029" t="s">
        <v>17432</v>
      </c>
      <c r="B4029">
        <v>27</v>
      </c>
      <c r="C4029">
        <v>59</v>
      </c>
      <c r="D4029">
        <v>1760</v>
      </c>
      <c r="E4029" t="s">
        <v>334</v>
      </c>
      <c r="F4029" t="s">
        <v>0</v>
      </c>
      <c r="G4029" t="s">
        <v>2592</v>
      </c>
      <c r="H4029">
        <v>0.92300000000000004</v>
      </c>
      <c r="I4029">
        <v>11.22</v>
      </c>
      <c r="J4029">
        <v>2</v>
      </c>
    </row>
    <row r="4030" spans="1:10" x14ac:dyDescent="0.35">
      <c r="A4030" t="s">
        <v>17434</v>
      </c>
      <c r="B4030">
        <v>49</v>
      </c>
      <c r="C4030">
        <v>59</v>
      </c>
      <c r="D4030">
        <v>1760</v>
      </c>
      <c r="E4030" t="s">
        <v>311</v>
      </c>
      <c r="F4030" t="s">
        <v>0</v>
      </c>
      <c r="G4030" t="s">
        <v>8186</v>
      </c>
      <c r="I4030" t="s">
        <v>311</v>
      </c>
      <c r="J4030">
        <v>4</v>
      </c>
    </row>
    <row r="4031" spans="1:10" x14ac:dyDescent="0.35">
      <c r="A4031" t="s">
        <v>17435</v>
      </c>
      <c r="B4031">
        <v>43</v>
      </c>
      <c r="C4031">
        <v>59</v>
      </c>
      <c r="D4031">
        <v>1760</v>
      </c>
      <c r="E4031" t="s">
        <v>311</v>
      </c>
      <c r="F4031" t="s">
        <v>0</v>
      </c>
      <c r="G4031" t="s">
        <v>4219</v>
      </c>
      <c r="I4031" t="s">
        <v>311</v>
      </c>
      <c r="J4031">
        <v>8</v>
      </c>
    </row>
    <row r="4032" spans="1:10" x14ac:dyDescent="0.35">
      <c r="A4032" t="s">
        <v>17436</v>
      </c>
      <c r="B4032">
        <v>33</v>
      </c>
      <c r="C4032">
        <v>59</v>
      </c>
      <c r="D4032">
        <v>1760</v>
      </c>
      <c r="E4032" t="s">
        <v>328</v>
      </c>
      <c r="F4032" t="s">
        <v>0</v>
      </c>
      <c r="G4032" t="s">
        <v>14537</v>
      </c>
      <c r="H4032">
        <v>2.3849999999999998</v>
      </c>
      <c r="I4032">
        <v>51.92</v>
      </c>
      <c r="J4032">
        <v>11</v>
      </c>
    </row>
    <row r="4033" spans="1:10" x14ac:dyDescent="0.35">
      <c r="A4033" t="s">
        <v>17437</v>
      </c>
      <c r="B4033">
        <v>25</v>
      </c>
      <c r="C4033">
        <v>58</v>
      </c>
      <c r="D4033">
        <v>1765</v>
      </c>
      <c r="E4033" t="s">
        <v>311</v>
      </c>
      <c r="F4033" t="s">
        <v>0</v>
      </c>
      <c r="G4033" t="s">
        <v>10944</v>
      </c>
      <c r="I4033" t="s">
        <v>311</v>
      </c>
      <c r="J4033">
        <v>9</v>
      </c>
    </row>
    <row r="4034" spans="1:10" x14ac:dyDescent="0.35">
      <c r="A4034" t="s">
        <v>17438</v>
      </c>
      <c r="B4034">
        <v>55</v>
      </c>
      <c r="C4034">
        <v>58</v>
      </c>
      <c r="D4034">
        <v>1765</v>
      </c>
      <c r="E4034" t="s">
        <v>334</v>
      </c>
      <c r="F4034" t="s">
        <v>0</v>
      </c>
      <c r="G4034" t="s">
        <v>6894</v>
      </c>
      <c r="H4034">
        <v>1.08</v>
      </c>
      <c r="I4034">
        <v>9.6999999999999993</v>
      </c>
      <c r="J4034">
        <v>4</v>
      </c>
    </row>
    <row r="4035" spans="1:10" x14ac:dyDescent="0.35">
      <c r="A4035" t="s">
        <v>17439</v>
      </c>
      <c r="B4035">
        <v>21</v>
      </c>
      <c r="C4035">
        <v>58</v>
      </c>
      <c r="D4035">
        <v>1765</v>
      </c>
      <c r="E4035" t="s">
        <v>311</v>
      </c>
      <c r="F4035" t="s">
        <v>0</v>
      </c>
      <c r="G4035" t="s">
        <v>6069</v>
      </c>
      <c r="I4035" t="s">
        <v>311</v>
      </c>
      <c r="J4035">
        <v>9</v>
      </c>
    </row>
    <row r="4036" spans="1:10" x14ac:dyDescent="0.35">
      <c r="A4036" t="s">
        <v>17440</v>
      </c>
      <c r="B4036">
        <v>49</v>
      </c>
      <c r="C4036">
        <v>58</v>
      </c>
      <c r="D4036">
        <v>1765</v>
      </c>
      <c r="E4036" t="s">
        <v>311</v>
      </c>
      <c r="F4036" t="s">
        <v>0</v>
      </c>
      <c r="G4036" t="s">
        <v>4921</v>
      </c>
      <c r="I4036" t="s">
        <v>311</v>
      </c>
      <c r="J4036">
        <v>10</v>
      </c>
    </row>
    <row r="4037" spans="1:10" x14ac:dyDescent="0.35">
      <c r="A4037" t="s">
        <v>17441</v>
      </c>
      <c r="B4037">
        <v>199</v>
      </c>
      <c r="C4037">
        <v>58</v>
      </c>
      <c r="D4037">
        <v>1765</v>
      </c>
      <c r="E4037" t="s">
        <v>334</v>
      </c>
      <c r="F4037" t="s">
        <v>0</v>
      </c>
      <c r="G4037" t="s">
        <v>11337</v>
      </c>
      <c r="H4037">
        <v>0.35899999999999999</v>
      </c>
      <c r="I4037">
        <v>8.93</v>
      </c>
      <c r="J4037">
        <v>22</v>
      </c>
    </row>
    <row r="4038" spans="1:10" x14ac:dyDescent="0.35">
      <c r="A4038" t="s">
        <v>17442</v>
      </c>
      <c r="B4038">
        <v>69</v>
      </c>
      <c r="C4038">
        <v>58</v>
      </c>
      <c r="D4038">
        <v>1765</v>
      </c>
      <c r="E4038" t="s">
        <v>311</v>
      </c>
      <c r="F4038" t="s">
        <v>0</v>
      </c>
      <c r="G4038" t="s">
        <v>3788</v>
      </c>
      <c r="I4038" t="s">
        <v>311</v>
      </c>
      <c r="J4038">
        <v>11</v>
      </c>
    </row>
    <row r="4039" spans="1:10" x14ac:dyDescent="0.35">
      <c r="A4039" t="s">
        <v>17443</v>
      </c>
      <c r="B4039">
        <v>62</v>
      </c>
      <c r="C4039">
        <v>57</v>
      </c>
      <c r="D4039">
        <v>1771</v>
      </c>
      <c r="E4039" t="s">
        <v>311</v>
      </c>
      <c r="F4039" t="s">
        <v>0</v>
      </c>
      <c r="G4039" t="s">
        <v>9579</v>
      </c>
      <c r="I4039" t="s">
        <v>311</v>
      </c>
      <c r="J4039">
        <v>11</v>
      </c>
    </row>
    <row r="4040" spans="1:10" x14ac:dyDescent="0.35">
      <c r="A4040" t="s">
        <v>17444</v>
      </c>
      <c r="B4040">
        <v>56</v>
      </c>
      <c r="C4040">
        <v>57</v>
      </c>
      <c r="D4040">
        <v>1771</v>
      </c>
      <c r="E4040" t="s">
        <v>311</v>
      </c>
      <c r="F4040" t="s">
        <v>0</v>
      </c>
      <c r="G4040" t="s">
        <v>16058</v>
      </c>
      <c r="I4040" t="s">
        <v>311</v>
      </c>
      <c r="J4040">
        <v>26</v>
      </c>
    </row>
    <row r="4041" spans="1:10" x14ac:dyDescent="0.35">
      <c r="A4041" t="s">
        <v>17446</v>
      </c>
      <c r="B4041">
        <v>20</v>
      </c>
      <c r="C4041">
        <v>57</v>
      </c>
      <c r="D4041">
        <v>1771</v>
      </c>
      <c r="E4041" t="s">
        <v>311</v>
      </c>
      <c r="F4041" t="s">
        <v>0</v>
      </c>
      <c r="G4041" t="s">
        <v>8182</v>
      </c>
      <c r="I4041" t="s">
        <v>311</v>
      </c>
      <c r="J4041">
        <v>20</v>
      </c>
    </row>
    <row r="4042" spans="1:10" x14ac:dyDescent="0.35">
      <c r="A4042" t="s">
        <v>17447</v>
      </c>
      <c r="B4042">
        <v>43</v>
      </c>
      <c r="C4042">
        <v>57</v>
      </c>
      <c r="D4042">
        <v>1771</v>
      </c>
      <c r="E4042" t="s">
        <v>334</v>
      </c>
      <c r="F4042" t="s">
        <v>0</v>
      </c>
      <c r="G4042" t="s">
        <v>17448</v>
      </c>
      <c r="H4042">
        <v>0.65800000000000003</v>
      </c>
      <c r="I4042">
        <v>6.02</v>
      </c>
      <c r="J4042">
        <v>15</v>
      </c>
    </row>
    <row r="4043" spans="1:10" x14ac:dyDescent="0.35">
      <c r="A4043" t="s">
        <v>17449</v>
      </c>
      <c r="B4043">
        <v>138</v>
      </c>
      <c r="C4043">
        <v>57</v>
      </c>
      <c r="D4043">
        <v>1771</v>
      </c>
      <c r="E4043" t="s">
        <v>311</v>
      </c>
      <c r="F4043" t="s">
        <v>0</v>
      </c>
      <c r="G4043" t="s">
        <v>9233</v>
      </c>
      <c r="I4043" t="s">
        <v>311</v>
      </c>
      <c r="J4043">
        <v>31</v>
      </c>
    </row>
    <row r="4044" spans="1:10" x14ac:dyDescent="0.35">
      <c r="A4044" t="s">
        <v>17450</v>
      </c>
      <c r="B4044">
        <v>48</v>
      </c>
      <c r="C4044">
        <v>57</v>
      </c>
      <c r="D4044">
        <v>1771</v>
      </c>
      <c r="E4044" t="s">
        <v>311</v>
      </c>
      <c r="F4044" t="s">
        <v>0</v>
      </c>
      <c r="G4044" t="s">
        <v>3026</v>
      </c>
      <c r="I4044" t="s">
        <v>311</v>
      </c>
      <c r="J4044">
        <v>24</v>
      </c>
    </row>
    <row r="4045" spans="1:10" x14ac:dyDescent="0.35">
      <c r="A4045" t="s">
        <v>17451</v>
      </c>
      <c r="B4045">
        <v>41</v>
      </c>
      <c r="C4045">
        <v>56</v>
      </c>
      <c r="D4045">
        <v>1778</v>
      </c>
      <c r="E4045" t="s">
        <v>311</v>
      </c>
      <c r="F4045" t="s">
        <v>0</v>
      </c>
      <c r="G4045" t="s">
        <v>8272</v>
      </c>
      <c r="I4045" t="s">
        <v>311</v>
      </c>
      <c r="J4045">
        <v>11</v>
      </c>
    </row>
    <row r="4046" spans="1:10" x14ac:dyDescent="0.35">
      <c r="A4046" t="s">
        <v>17452</v>
      </c>
      <c r="B4046">
        <v>323</v>
      </c>
      <c r="C4046">
        <v>56</v>
      </c>
      <c r="D4046">
        <v>1778</v>
      </c>
      <c r="E4046" t="s">
        <v>311</v>
      </c>
      <c r="F4046" t="s">
        <v>0</v>
      </c>
      <c r="G4046" t="s">
        <v>17453</v>
      </c>
      <c r="I4046" t="s">
        <v>311</v>
      </c>
      <c r="J4046">
        <v>74</v>
      </c>
    </row>
    <row r="4047" spans="1:10" x14ac:dyDescent="0.35">
      <c r="A4047" t="s">
        <v>17454</v>
      </c>
      <c r="B4047">
        <v>136</v>
      </c>
      <c r="C4047">
        <v>56</v>
      </c>
      <c r="D4047">
        <v>1778</v>
      </c>
      <c r="E4047" t="s">
        <v>311</v>
      </c>
      <c r="F4047" t="s">
        <v>0</v>
      </c>
      <c r="G4047" t="s">
        <v>17455</v>
      </c>
      <c r="I4047" t="s">
        <v>311</v>
      </c>
      <c r="J4047">
        <v>40</v>
      </c>
    </row>
    <row r="4048" spans="1:10" x14ac:dyDescent="0.35">
      <c r="A4048" t="s">
        <v>17456</v>
      </c>
      <c r="B4048">
        <v>33</v>
      </c>
      <c r="C4048">
        <v>56</v>
      </c>
      <c r="D4048">
        <v>1778</v>
      </c>
      <c r="E4048" t="s">
        <v>311</v>
      </c>
      <c r="F4048" t="s">
        <v>0</v>
      </c>
      <c r="G4048" t="s">
        <v>14575</v>
      </c>
      <c r="I4048" t="s">
        <v>311</v>
      </c>
      <c r="J4048">
        <v>3</v>
      </c>
    </row>
    <row r="4049" spans="1:10" x14ac:dyDescent="0.35">
      <c r="A4049" t="s">
        <v>17457</v>
      </c>
      <c r="B4049">
        <v>154</v>
      </c>
      <c r="C4049">
        <v>56</v>
      </c>
      <c r="D4049">
        <v>1778</v>
      </c>
      <c r="E4049" t="s">
        <v>311</v>
      </c>
      <c r="F4049" t="s">
        <v>0</v>
      </c>
      <c r="G4049" t="s">
        <v>9233</v>
      </c>
      <c r="I4049" t="s">
        <v>311</v>
      </c>
      <c r="J4049">
        <v>16</v>
      </c>
    </row>
    <row r="4050" spans="1:10" x14ac:dyDescent="0.35">
      <c r="A4050" t="s">
        <v>17458</v>
      </c>
      <c r="B4050">
        <v>66</v>
      </c>
      <c r="C4050">
        <v>55</v>
      </c>
      <c r="D4050">
        <v>1783</v>
      </c>
      <c r="E4050" t="s">
        <v>311</v>
      </c>
      <c r="F4050" t="s">
        <v>0</v>
      </c>
      <c r="G4050" t="s">
        <v>2167</v>
      </c>
      <c r="I4050" t="s">
        <v>311</v>
      </c>
      <c r="J4050">
        <v>66</v>
      </c>
    </row>
    <row r="4051" spans="1:10" x14ac:dyDescent="0.35">
      <c r="A4051" t="s">
        <v>17459</v>
      </c>
      <c r="B4051">
        <v>47</v>
      </c>
      <c r="C4051">
        <v>55</v>
      </c>
      <c r="D4051">
        <v>1783</v>
      </c>
      <c r="E4051" t="s">
        <v>311</v>
      </c>
      <c r="F4051" t="s">
        <v>0</v>
      </c>
      <c r="G4051" t="s">
        <v>1999</v>
      </c>
      <c r="I4051" t="s">
        <v>311</v>
      </c>
      <c r="J4051">
        <v>47</v>
      </c>
    </row>
    <row r="4052" spans="1:10" x14ac:dyDescent="0.35">
      <c r="A4052" t="s">
        <v>17460</v>
      </c>
      <c r="B4052">
        <v>27</v>
      </c>
      <c r="C4052">
        <v>55</v>
      </c>
      <c r="D4052">
        <v>1783</v>
      </c>
      <c r="E4052" t="s">
        <v>311</v>
      </c>
      <c r="F4052" t="s">
        <v>0</v>
      </c>
      <c r="G4052" t="s">
        <v>3026</v>
      </c>
      <c r="I4052" t="s">
        <v>311</v>
      </c>
      <c r="J4052">
        <v>2</v>
      </c>
    </row>
    <row r="4053" spans="1:10" x14ac:dyDescent="0.35">
      <c r="A4053" t="s">
        <v>17462</v>
      </c>
      <c r="B4053">
        <v>44</v>
      </c>
      <c r="C4053">
        <v>55</v>
      </c>
      <c r="D4053">
        <v>1783</v>
      </c>
      <c r="E4053" t="s">
        <v>311</v>
      </c>
      <c r="F4053" t="s">
        <v>0</v>
      </c>
      <c r="G4053" t="s">
        <v>3026</v>
      </c>
      <c r="I4053" t="s">
        <v>311</v>
      </c>
      <c r="J4053">
        <v>10</v>
      </c>
    </row>
    <row r="4054" spans="1:10" x14ac:dyDescent="0.35">
      <c r="A4054" t="s">
        <v>17463</v>
      </c>
      <c r="B4054">
        <v>52</v>
      </c>
      <c r="C4054">
        <v>54</v>
      </c>
      <c r="D4054">
        <v>1788</v>
      </c>
      <c r="E4054" t="s">
        <v>334</v>
      </c>
      <c r="F4054" t="s">
        <v>0</v>
      </c>
      <c r="G4054" t="s">
        <v>4219</v>
      </c>
      <c r="H4054">
        <v>0.70699999999999996</v>
      </c>
      <c r="I4054">
        <v>23.05</v>
      </c>
      <c r="J4054">
        <v>4</v>
      </c>
    </row>
    <row r="4055" spans="1:10" x14ac:dyDescent="0.35">
      <c r="A4055" t="s">
        <v>17464</v>
      </c>
      <c r="B4055">
        <v>52</v>
      </c>
      <c r="C4055">
        <v>54</v>
      </c>
      <c r="D4055">
        <v>1788</v>
      </c>
      <c r="E4055" t="s">
        <v>334</v>
      </c>
      <c r="F4055" t="s">
        <v>0</v>
      </c>
      <c r="G4055" t="s">
        <v>2801</v>
      </c>
      <c r="H4055">
        <v>0.71799999999999997</v>
      </c>
      <c r="I4055">
        <v>6.47</v>
      </c>
      <c r="J4055">
        <v>19</v>
      </c>
    </row>
    <row r="4056" spans="1:10" x14ac:dyDescent="0.35">
      <c r="A4056" t="s">
        <v>17465</v>
      </c>
      <c r="B4056">
        <v>121</v>
      </c>
      <c r="C4056">
        <v>54</v>
      </c>
      <c r="D4056">
        <v>1788</v>
      </c>
      <c r="E4056" t="s">
        <v>311</v>
      </c>
      <c r="F4056" t="s">
        <v>0</v>
      </c>
      <c r="G4056" t="s">
        <v>9482</v>
      </c>
      <c r="I4056" t="s">
        <v>311</v>
      </c>
      <c r="J4056">
        <v>6</v>
      </c>
    </row>
    <row r="4057" spans="1:10" x14ac:dyDescent="0.35">
      <c r="A4057" t="s">
        <v>17466</v>
      </c>
      <c r="B4057">
        <v>68</v>
      </c>
      <c r="C4057">
        <v>54</v>
      </c>
      <c r="D4057">
        <v>1788</v>
      </c>
      <c r="E4057" t="s">
        <v>311</v>
      </c>
      <c r="F4057" t="s">
        <v>0</v>
      </c>
      <c r="G4057" t="s">
        <v>3026</v>
      </c>
      <c r="I4057" t="s">
        <v>311</v>
      </c>
      <c r="J4057">
        <v>6</v>
      </c>
    </row>
    <row r="4058" spans="1:10" x14ac:dyDescent="0.35">
      <c r="A4058" t="s">
        <v>17467</v>
      </c>
      <c r="B4058">
        <v>91</v>
      </c>
      <c r="C4058">
        <v>53</v>
      </c>
      <c r="D4058">
        <v>1792</v>
      </c>
      <c r="E4058" t="s">
        <v>311</v>
      </c>
      <c r="F4058" t="s">
        <v>0</v>
      </c>
      <c r="G4058" t="s">
        <v>10030</v>
      </c>
      <c r="I4058" t="s">
        <v>311</v>
      </c>
      <c r="J4058">
        <v>1</v>
      </c>
    </row>
    <row r="4059" spans="1:10" x14ac:dyDescent="0.35">
      <c r="A4059" t="s">
        <v>17468</v>
      </c>
      <c r="B4059">
        <v>106</v>
      </c>
      <c r="C4059">
        <v>53</v>
      </c>
      <c r="D4059">
        <v>1792</v>
      </c>
      <c r="E4059" t="s">
        <v>311</v>
      </c>
      <c r="F4059" t="s">
        <v>0</v>
      </c>
      <c r="G4059" t="s">
        <v>8272</v>
      </c>
      <c r="I4059" t="s">
        <v>311</v>
      </c>
      <c r="J4059">
        <v>15</v>
      </c>
    </row>
    <row r="4060" spans="1:10" x14ac:dyDescent="0.35">
      <c r="A4060" t="s">
        <v>17469</v>
      </c>
      <c r="B4060">
        <v>100</v>
      </c>
      <c r="C4060">
        <v>53</v>
      </c>
      <c r="D4060">
        <v>1792</v>
      </c>
      <c r="E4060" t="s">
        <v>311</v>
      </c>
      <c r="F4060" t="s">
        <v>0</v>
      </c>
      <c r="G4060" t="s">
        <v>9016</v>
      </c>
      <c r="I4060" t="s">
        <v>311</v>
      </c>
      <c r="J4060">
        <v>11</v>
      </c>
    </row>
    <row r="4061" spans="1:10" x14ac:dyDescent="0.35">
      <c r="A4061" t="s">
        <v>17470</v>
      </c>
      <c r="B4061">
        <v>54</v>
      </c>
      <c r="C4061">
        <v>53</v>
      </c>
      <c r="D4061">
        <v>1792</v>
      </c>
      <c r="E4061" t="s">
        <v>311</v>
      </c>
      <c r="F4061" t="s">
        <v>0</v>
      </c>
      <c r="G4061" t="s">
        <v>4219</v>
      </c>
      <c r="I4061" t="s">
        <v>311</v>
      </c>
      <c r="J4061">
        <v>19</v>
      </c>
    </row>
    <row r="4062" spans="1:10" x14ac:dyDescent="0.35">
      <c r="A4062" t="s">
        <v>17471</v>
      </c>
      <c r="B4062">
        <v>49</v>
      </c>
      <c r="C4062">
        <v>53</v>
      </c>
      <c r="D4062">
        <v>1792</v>
      </c>
      <c r="E4062" t="s">
        <v>311</v>
      </c>
      <c r="F4062" t="s">
        <v>0</v>
      </c>
      <c r="G4062" t="s">
        <v>4022</v>
      </c>
      <c r="I4062" t="s">
        <v>311</v>
      </c>
      <c r="J4062">
        <v>23</v>
      </c>
    </row>
    <row r="4063" spans="1:10" x14ac:dyDescent="0.35">
      <c r="A4063" t="s">
        <v>17472</v>
      </c>
      <c r="B4063">
        <v>45</v>
      </c>
      <c r="C4063">
        <v>52</v>
      </c>
      <c r="D4063">
        <v>1797</v>
      </c>
      <c r="E4063" t="s">
        <v>311</v>
      </c>
      <c r="F4063" t="s">
        <v>0</v>
      </c>
      <c r="G4063" t="s">
        <v>3026</v>
      </c>
      <c r="I4063" t="s">
        <v>311</v>
      </c>
      <c r="J4063">
        <v>6</v>
      </c>
    </row>
    <row r="4064" spans="1:10" x14ac:dyDescent="0.35">
      <c r="A4064" t="s">
        <v>17473</v>
      </c>
      <c r="B4064">
        <v>59</v>
      </c>
      <c r="C4064">
        <v>52</v>
      </c>
      <c r="D4064">
        <v>1797</v>
      </c>
      <c r="E4064" t="s">
        <v>334</v>
      </c>
      <c r="F4064" t="s">
        <v>0</v>
      </c>
      <c r="G4064" t="s">
        <v>2962</v>
      </c>
      <c r="H4064">
        <v>0.69399999999999995</v>
      </c>
      <c r="I4064">
        <v>4.2300000000000004</v>
      </c>
      <c r="J4064">
        <v>8</v>
      </c>
    </row>
    <row r="4065" spans="1:10" x14ac:dyDescent="0.35">
      <c r="A4065" t="s">
        <v>17474</v>
      </c>
      <c r="B4065">
        <v>190</v>
      </c>
      <c r="C4065">
        <v>52</v>
      </c>
      <c r="D4065">
        <v>1797</v>
      </c>
      <c r="E4065" t="s">
        <v>311</v>
      </c>
      <c r="F4065" t="s">
        <v>0</v>
      </c>
      <c r="G4065" t="s">
        <v>2037</v>
      </c>
      <c r="I4065" t="s">
        <v>311</v>
      </c>
      <c r="J4065">
        <v>2</v>
      </c>
    </row>
    <row r="4066" spans="1:10" x14ac:dyDescent="0.35">
      <c r="A4066" t="s">
        <v>17475</v>
      </c>
      <c r="B4066">
        <v>60</v>
      </c>
      <c r="C4066">
        <v>52</v>
      </c>
      <c r="D4066">
        <v>1797</v>
      </c>
      <c r="E4066" t="s">
        <v>311</v>
      </c>
      <c r="F4066" t="s">
        <v>0</v>
      </c>
      <c r="G4066" t="s">
        <v>2592</v>
      </c>
      <c r="I4066" t="s">
        <v>311</v>
      </c>
      <c r="J4066">
        <v>2</v>
      </c>
    </row>
    <row r="4067" spans="1:10" x14ac:dyDescent="0.35">
      <c r="A4067" t="s">
        <v>17476</v>
      </c>
      <c r="B4067">
        <v>140</v>
      </c>
      <c r="C4067">
        <v>52</v>
      </c>
      <c r="D4067">
        <v>1797</v>
      </c>
      <c r="E4067" t="s">
        <v>311</v>
      </c>
      <c r="F4067" t="s">
        <v>0</v>
      </c>
      <c r="G4067" t="s">
        <v>10944</v>
      </c>
      <c r="I4067" t="s">
        <v>311</v>
      </c>
      <c r="J4067">
        <v>21</v>
      </c>
    </row>
    <row r="4068" spans="1:10" x14ac:dyDescent="0.35">
      <c r="A4068" t="s">
        <v>17478</v>
      </c>
      <c r="B4068">
        <v>68</v>
      </c>
      <c r="C4068">
        <v>51</v>
      </c>
      <c r="D4068">
        <v>1802</v>
      </c>
      <c r="E4068" t="s">
        <v>311</v>
      </c>
      <c r="F4068" t="s">
        <v>0</v>
      </c>
      <c r="G4068" t="s">
        <v>2972</v>
      </c>
      <c r="I4068" t="s">
        <v>311</v>
      </c>
      <c r="J4068">
        <v>16</v>
      </c>
    </row>
    <row r="4069" spans="1:10" x14ac:dyDescent="0.35">
      <c r="A4069" t="s">
        <v>17479</v>
      </c>
      <c r="B4069">
        <v>46</v>
      </c>
      <c r="C4069">
        <v>51</v>
      </c>
      <c r="D4069">
        <v>1802</v>
      </c>
      <c r="E4069" t="s">
        <v>334</v>
      </c>
      <c r="F4069" t="s">
        <v>0</v>
      </c>
      <c r="G4069" t="s">
        <v>3810</v>
      </c>
      <c r="H4069">
        <v>0.34799999999999998</v>
      </c>
      <c r="I4069">
        <v>0.91</v>
      </c>
      <c r="J4069">
        <v>17</v>
      </c>
    </row>
    <row r="4070" spans="1:10" x14ac:dyDescent="0.35">
      <c r="A4070" t="s">
        <v>17480</v>
      </c>
      <c r="B4070">
        <v>92</v>
      </c>
      <c r="C4070">
        <v>51</v>
      </c>
      <c r="D4070">
        <v>1802</v>
      </c>
      <c r="E4070" t="s">
        <v>334</v>
      </c>
      <c r="F4070" t="s">
        <v>0</v>
      </c>
      <c r="G4070" t="s">
        <v>17481</v>
      </c>
      <c r="H4070">
        <v>0.70299999999999996</v>
      </c>
      <c r="I4070">
        <v>13.92</v>
      </c>
      <c r="J4070">
        <v>7</v>
      </c>
    </row>
    <row r="4071" spans="1:10" x14ac:dyDescent="0.35">
      <c r="A4071" t="s">
        <v>17482</v>
      </c>
      <c r="B4071">
        <v>83</v>
      </c>
      <c r="C4071">
        <v>51</v>
      </c>
      <c r="D4071">
        <v>1802</v>
      </c>
      <c r="E4071" t="s">
        <v>311</v>
      </c>
      <c r="F4071" t="s">
        <v>0</v>
      </c>
      <c r="G4071" t="s">
        <v>9579</v>
      </c>
      <c r="I4071" t="s">
        <v>311</v>
      </c>
      <c r="J4071">
        <v>9</v>
      </c>
    </row>
    <row r="4072" spans="1:10" x14ac:dyDescent="0.35">
      <c r="A4072" t="s">
        <v>17483</v>
      </c>
      <c r="B4072">
        <v>65</v>
      </c>
      <c r="C4072">
        <v>51</v>
      </c>
      <c r="D4072">
        <v>1802</v>
      </c>
      <c r="E4072" t="s">
        <v>311</v>
      </c>
      <c r="F4072" t="s">
        <v>0</v>
      </c>
      <c r="G4072" t="s">
        <v>6759</v>
      </c>
      <c r="I4072" t="s">
        <v>311</v>
      </c>
      <c r="J4072">
        <v>12</v>
      </c>
    </row>
    <row r="4073" spans="1:10" x14ac:dyDescent="0.35">
      <c r="A4073" t="s">
        <v>17484</v>
      </c>
      <c r="B4073">
        <v>27</v>
      </c>
      <c r="C4073">
        <v>51</v>
      </c>
      <c r="D4073">
        <v>1802</v>
      </c>
      <c r="E4073" t="s">
        <v>312</v>
      </c>
      <c r="F4073" t="s">
        <v>0</v>
      </c>
      <c r="G4073" t="s">
        <v>17485</v>
      </c>
      <c r="H4073">
        <v>1.222</v>
      </c>
      <c r="I4073">
        <v>17.09</v>
      </c>
      <c r="J4073">
        <v>11</v>
      </c>
    </row>
    <row r="4074" spans="1:10" x14ac:dyDescent="0.35">
      <c r="A4074" t="s">
        <v>17486</v>
      </c>
      <c r="B4074">
        <v>61</v>
      </c>
      <c r="C4074">
        <v>51</v>
      </c>
      <c r="D4074">
        <v>1802</v>
      </c>
      <c r="E4074" t="s">
        <v>312</v>
      </c>
      <c r="F4074" t="s">
        <v>0</v>
      </c>
      <c r="G4074" t="s">
        <v>17487</v>
      </c>
      <c r="H4074">
        <v>0.55100000000000005</v>
      </c>
      <c r="I4074">
        <v>27.25</v>
      </c>
      <c r="J4074">
        <v>13</v>
      </c>
    </row>
    <row r="4075" spans="1:10" x14ac:dyDescent="0.35">
      <c r="A4075" t="s">
        <v>17488</v>
      </c>
      <c r="B4075">
        <v>31</v>
      </c>
      <c r="C4075">
        <v>50</v>
      </c>
      <c r="D4075">
        <v>1810</v>
      </c>
      <c r="E4075" t="s">
        <v>311</v>
      </c>
      <c r="F4075" t="s">
        <v>0</v>
      </c>
      <c r="G4075" t="s">
        <v>2962</v>
      </c>
      <c r="I4075" t="s">
        <v>311</v>
      </c>
      <c r="J4075">
        <v>5</v>
      </c>
    </row>
    <row r="4076" spans="1:10" x14ac:dyDescent="0.35">
      <c r="A4076" t="s">
        <v>17489</v>
      </c>
      <c r="B4076">
        <v>48</v>
      </c>
      <c r="C4076">
        <v>50</v>
      </c>
      <c r="D4076">
        <v>1810</v>
      </c>
      <c r="E4076" t="s">
        <v>311</v>
      </c>
      <c r="F4076" t="s">
        <v>0</v>
      </c>
      <c r="G4076" t="s">
        <v>3026</v>
      </c>
      <c r="I4076" t="s">
        <v>311</v>
      </c>
      <c r="J4076">
        <v>17</v>
      </c>
    </row>
    <row r="4077" spans="1:10" x14ac:dyDescent="0.35">
      <c r="A4077" t="s">
        <v>17490</v>
      </c>
      <c r="B4077">
        <v>85</v>
      </c>
      <c r="C4077">
        <v>50</v>
      </c>
      <c r="D4077">
        <v>1810</v>
      </c>
      <c r="E4077" t="s">
        <v>311</v>
      </c>
      <c r="F4077" t="s">
        <v>0</v>
      </c>
      <c r="G4077" t="s">
        <v>9016</v>
      </c>
      <c r="I4077" t="s">
        <v>311</v>
      </c>
      <c r="J4077">
        <v>12</v>
      </c>
    </row>
    <row r="4078" spans="1:10" x14ac:dyDescent="0.35">
      <c r="A4078" t="s">
        <v>17491</v>
      </c>
      <c r="B4078">
        <v>71</v>
      </c>
      <c r="C4078">
        <v>50</v>
      </c>
      <c r="D4078">
        <v>1810</v>
      </c>
      <c r="E4078" t="s">
        <v>312</v>
      </c>
      <c r="F4078" t="s">
        <v>0</v>
      </c>
      <c r="G4078" t="s">
        <v>16568</v>
      </c>
      <c r="H4078">
        <v>0.42899999999999999</v>
      </c>
      <c r="I4078">
        <v>20.61</v>
      </c>
      <c r="J4078">
        <v>23</v>
      </c>
    </row>
    <row r="4079" spans="1:10" x14ac:dyDescent="0.35">
      <c r="A4079" t="s">
        <v>17492</v>
      </c>
      <c r="B4079">
        <v>52</v>
      </c>
      <c r="C4079">
        <v>50</v>
      </c>
      <c r="D4079">
        <v>1810</v>
      </c>
      <c r="E4079" t="s">
        <v>311</v>
      </c>
      <c r="F4079" t="s">
        <v>0</v>
      </c>
      <c r="G4079" t="s">
        <v>9016</v>
      </c>
      <c r="I4079" t="s">
        <v>311</v>
      </c>
      <c r="J4079">
        <v>8</v>
      </c>
    </row>
    <row r="4080" spans="1:10" x14ac:dyDescent="0.35">
      <c r="A4080" t="s">
        <v>17493</v>
      </c>
      <c r="B4080">
        <v>61</v>
      </c>
      <c r="C4080">
        <v>49</v>
      </c>
      <c r="D4080">
        <v>1815</v>
      </c>
      <c r="E4080" t="s">
        <v>334</v>
      </c>
      <c r="F4080" t="s">
        <v>0</v>
      </c>
      <c r="G4080" t="s">
        <v>3633</v>
      </c>
      <c r="H4080">
        <v>0.56000000000000005</v>
      </c>
      <c r="I4080">
        <v>18.809999999999999</v>
      </c>
      <c r="J4080">
        <v>1</v>
      </c>
    </row>
    <row r="4081" spans="1:10" x14ac:dyDescent="0.35">
      <c r="A4081" t="s">
        <v>17494</v>
      </c>
      <c r="B4081">
        <v>460</v>
      </c>
      <c r="C4081">
        <v>49</v>
      </c>
      <c r="D4081">
        <v>1815</v>
      </c>
      <c r="E4081" t="s">
        <v>311</v>
      </c>
      <c r="F4081" t="s">
        <v>0</v>
      </c>
      <c r="G4081" t="s">
        <v>17495</v>
      </c>
      <c r="I4081" t="s">
        <v>311</v>
      </c>
      <c r="J4081">
        <v>25</v>
      </c>
    </row>
    <row r="4082" spans="1:10" x14ac:dyDescent="0.35">
      <c r="A4082" t="s">
        <v>17496</v>
      </c>
      <c r="B4082">
        <v>47</v>
      </c>
      <c r="C4082">
        <v>49</v>
      </c>
      <c r="D4082">
        <v>1815</v>
      </c>
      <c r="E4082" t="s">
        <v>311</v>
      </c>
      <c r="F4082" t="s">
        <v>0</v>
      </c>
      <c r="G4082" t="s">
        <v>4219</v>
      </c>
      <c r="I4082" t="s">
        <v>311</v>
      </c>
      <c r="J4082">
        <v>10</v>
      </c>
    </row>
    <row r="4083" spans="1:10" x14ac:dyDescent="0.35">
      <c r="A4083" t="s">
        <v>17497</v>
      </c>
      <c r="B4083">
        <v>47</v>
      </c>
      <c r="C4083">
        <v>48</v>
      </c>
      <c r="D4083">
        <v>1818</v>
      </c>
      <c r="E4083" t="s">
        <v>311</v>
      </c>
      <c r="F4083" t="s">
        <v>0</v>
      </c>
      <c r="G4083" t="s">
        <v>6759</v>
      </c>
      <c r="I4083" t="s">
        <v>311</v>
      </c>
      <c r="J4083">
        <v>9</v>
      </c>
    </row>
    <row r="4084" spans="1:10" x14ac:dyDescent="0.35">
      <c r="A4084" t="s">
        <v>17498</v>
      </c>
      <c r="B4084">
        <v>151</v>
      </c>
      <c r="C4084">
        <v>48</v>
      </c>
      <c r="D4084">
        <v>1818</v>
      </c>
      <c r="E4084" t="s">
        <v>311</v>
      </c>
      <c r="F4084" t="s">
        <v>0</v>
      </c>
      <c r="G4084" t="s">
        <v>8186</v>
      </c>
      <c r="I4084" t="s">
        <v>311</v>
      </c>
      <c r="J4084">
        <v>13</v>
      </c>
    </row>
    <row r="4085" spans="1:10" x14ac:dyDescent="0.35">
      <c r="A4085" t="s">
        <v>17499</v>
      </c>
      <c r="B4085">
        <v>67</v>
      </c>
      <c r="C4085">
        <v>48</v>
      </c>
      <c r="D4085">
        <v>1818</v>
      </c>
      <c r="E4085" t="s">
        <v>334</v>
      </c>
      <c r="F4085" t="s">
        <v>0</v>
      </c>
      <c r="G4085" t="s">
        <v>4921</v>
      </c>
      <c r="H4085">
        <v>0.57899999999999996</v>
      </c>
      <c r="I4085">
        <v>13.44</v>
      </c>
      <c r="J4085">
        <v>13</v>
      </c>
    </row>
    <row r="4086" spans="1:10" x14ac:dyDescent="0.35">
      <c r="A4086" t="s">
        <v>17500</v>
      </c>
      <c r="B4086">
        <v>43</v>
      </c>
      <c r="C4086">
        <v>48</v>
      </c>
      <c r="D4086">
        <v>1818</v>
      </c>
      <c r="E4086" t="s">
        <v>311</v>
      </c>
      <c r="F4086" t="s">
        <v>0</v>
      </c>
      <c r="G4086" t="s">
        <v>3026</v>
      </c>
      <c r="I4086" t="s">
        <v>311</v>
      </c>
      <c r="J4086">
        <v>0</v>
      </c>
    </row>
    <row r="4087" spans="1:10" x14ac:dyDescent="0.35">
      <c r="A4087" t="s">
        <v>17501</v>
      </c>
      <c r="B4087">
        <v>13</v>
      </c>
      <c r="C4087">
        <v>48</v>
      </c>
      <c r="D4087">
        <v>1818</v>
      </c>
      <c r="E4087" t="s">
        <v>334</v>
      </c>
      <c r="F4087" t="s">
        <v>0</v>
      </c>
      <c r="G4087" t="s">
        <v>6453</v>
      </c>
      <c r="H4087">
        <v>2</v>
      </c>
      <c r="I4087">
        <v>21.07</v>
      </c>
      <c r="J4087">
        <v>13</v>
      </c>
    </row>
    <row r="4088" spans="1:10" x14ac:dyDescent="0.35">
      <c r="A4088" t="s">
        <v>17502</v>
      </c>
      <c r="B4088">
        <v>109</v>
      </c>
      <c r="C4088">
        <v>48</v>
      </c>
      <c r="D4088">
        <v>1818</v>
      </c>
      <c r="E4088" t="s">
        <v>312</v>
      </c>
      <c r="F4088" t="s">
        <v>0</v>
      </c>
      <c r="G4088" t="s">
        <v>10944</v>
      </c>
      <c r="H4088">
        <v>0.5</v>
      </c>
      <c r="I4088">
        <v>41.67</v>
      </c>
      <c r="J4088">
        <v>14</v>
      </c>
    </row>
    <row r="4089" spans="1:10" x14ac:dyDescent="0.35">
      <c r="A4089" t="s">
        <v>17503</v>
      </c>
      <c r="B4089">
        <v>131</v>
      </c>
      <c r="C4089">
        <v>48</v>
      </c>
      <c r="D4089">
        <v>1818</v>
      </c>
      <c r="E4089" t="s">
        <v>311</v>
      </c>
      <c r="F4089" t="s">
        <v>0</v>
      </c>
      <c r="G4089" t="s">
        <v>10944</v>
      </c>
      <c r="I4089" t="s">
        <v>311</v>
      </c>
      <c r="J4089">
        <v>16</v>
      </c>
    </row>
    <row r="4090" spans="1:10" x14ac:dyDescent="0.35">
      <c r="A4090" t="s">
        <v>17504</v>
      </c>
      <c r="B4090">
        <v>62</v>
      </c>
      <c r="C4090">
        <v>47</v>
      </c>
      <c r="D4090">
        <v>1825</v>
      </c>
      <c r="E4090" t="s">
        <v>311</v>
      </c>
      <c r="F4090" t="s">
        <v>0</v>
      </c>
      <c r="G4090" t="s">
        <v>2211</v>
      </c>
      <c r="I4090" t="s">
        <v>311</v>
      </c>
      <c r="J4090">
        <v>62</v>
      </c>
    </row>
    <row r="4091" spans="1:10" x14ac:dyDescent="0.35">
      <c r="A4091" t="s">
        <v>17505</v>
      </c>
      <c r="B4091">
        <v>19</v>
      </c>
      <c r="C4091">
        <v>47</v>
      </c>
      <c r="D4091">
        <v>1825</v>
      </c>
      <c r="E4091" t="s">
        <v>334</v>
      </c>
      <c r="F4091" t="s">
        <v>0</v>
      </c>
      <c r="G4091" t="s">
        <v>1807</v>
      </c>
      <c r="H4091">
        <v>1.278</v>
      </c>
      <c r="I4091">
        <v>12.5</v>
      </c>
      <c r="J4091">
        <v>1</v>
      </c>
    </row>
    <row r="4092" spans="1:10" x14ac:dyDescent="0.35">
      <c r="A4092" t="s">
        <v>17506</v>
      </c>
      <c r="B4092">
        <v>67</v>
      </c>
      <c r="C4092">
        <v>47</v>
      </c>
      <c r="D4092">
        <v>1825</v>
      </c>
      <c r="E4092" t="s">
        <v>334</v>
      </c>
      <c r="F4092" t="s">
        <v>0</v>
      </c>
      <c r="G4092" t="s">
        <v>9482</v>
      </c>
      <c r="H4092">
        <v>0.48299999999999998</v>
      </c>
      <c r="I4092">
        <v>17.260000000000002</v>
      </c>
      <c r="J4092">
        <v>6</v>
      </c>
    </row>
    <row r="4093" spans="1:10" x14ac:dyDescent="0.35">
      <c r="A4093" t="s">
        <v>17507</v>
      </c>
      <c r="B4093">
        <v>74</v>
      </c>
      <c r="C4093">
        <v>46</v>
      </c>
      <c r="D4093">
        <v>1828</v>
      </c>
      <c r="E4093" t="s">
        <v>312</v>
      </c>
      <c r="F4093" t="s">
        <v>0</v>
      </c>
      <c r="G4093" t="s">
        <v>4397</v>
      </c>
      <c r="H4093">
        <v>0.61799999999999999</v>
      </c>
      <c r="I4093">
        <v>41.13</v>
      </c>
      <c r="J4093">
        <v>21</v>
      </c>
    </row>
    <row r="4094" spans="1:10" x14ac:dyDescent="0.35">
      <c r="A4094" t="s">
        <v>17508</v>
      </c>
      <c r="B4094">
        <v>181</v>
      </c>
      <c r="C4094">
        <v>46</v>
      </c>
      <c r="D4094">
        <v>1828</v>
      </c>
      <c r="E4094" t="s">
        <v>311</v>
      </c>
      <c r="F4094" t="s">
        <v>0</v>
      </c>
      <c r="G4094" t="s">
        <v>9233</v>
      </c>
      <c r="I4094" t="s">
        <v>311</v>
      </c>
      <c r="J4094">
        <v>27</v>
      </c>
    </row>
    <row r="4095" spans="1:10" x14ac:dyDescent="0.35">
      <c r="A4095" t="s">
        <v>17509</v>
      </c>
      <c r="B4095">
        <v>8</v>
      </c>
      <c r="C4095">
        <v>46</v>
      </c>
      <c r="D4095">
        <v>1828</v>
      </c>
      <c r="E4095" t="s">
        <v>311</v>
      </c>
      <c r="F4095" t="s">
        <v>0</v>
      </c>
      <c r="G4095" t="s">
        <v>1705</v>
      </c>
      <c r="I4095" t="s">
        <v>311</v>
      </c>
      <c r="J4095">
        <v>8</v>
      </c>
    </row>
    <row r="4096" spans="1:10" x14ac:dyDescent="0.35">
      <c r="A4096" t="s">
        <v>17510</v>
      </c>
      <c r="B4096">
        <v>46</v>
      </c>
      <c r="C4096">
        <v>46</v>
      </c>
      <c r="D4096">
        <v>1828</v>
      </c>
      <c r="E4096" t="s">
        <v>311</v>
      </c>
      <c r="F4096" t="s">
        <v>0</v>
      </c>
      <c r="G4096" t="s">
        <v>8186</v>
      </c>
      <c r="I4096" t="s">
        <v>311</v>
      </c>
      <c r="J4096">
        <v>13</v>
      </c>
    </row>
    <row r="4097" spans="1:10" x14ac:dyDescent="0.35">
      <c r="A4097" t="s">
        <v>2801</v>
      </c>
      <c r="B4097">
        <v>55</v>
      </c>
      <c r="C4097">
        <v>45</v>
      </c>
      <c r="D4097">
        <v>1832</v>
      </c>
      <c r="E4097" t="s">
        <v>334</v>
      </c>
      <c r="F4097" t="s">
        <v>0</v>
      </c>
      <c r="G4097" t="s">
        <v>2801</v>
      </c>
      <c r="H4097">
        <v>1.0880000000000001</v>
      </c>
      <c r="I4097">
        <v>11.18</v>
      </c>
      <c r="J4097">
        <v>0</v>
      </c>
    </row>
    <row r="4098" spans="1:10" x14ac:dyDescent="0.35">
      <c r="A4098" t="s">
        <v>17511</v>
      </c>
      <c r="B4098">
        <v>23</v>
      </c>
      <c r="C4098">
        <v>45</v>
      </c>
      <c r="D4098">
        <v>1832</v>
      </c>
      <c r="E4098" t="s">
        <v>334</v>
      </c>
      <c r="F4098" t="s">
        <v>0</v>
      </c>
      <c r="G4098" t="s">
        <v>7257</v>
      </c>
      <c r="H4098">
        <v>0.71399999999999997</v>
      </c>
      <c r="I4098">
        <v>3.65</v>
      </c>
      <c r="J4098">
        <v>9</v>
      </c>
    </row>
    <row r="4099" spans="1:10" x14ac:dyDescent="0.35">
      <c r="A4099" t="s">
        <v>17512</v>
      </c>
      <c r="B4099">
        <v>67</v>
      </c>
      <c r="C4099">
        <v>45</v>
      </c>
      <c r="D4099">
        <v>1832</v>
      </c>
      <c r="E4099" t="s">
        <v>311</v>
      </c>
      <c r="F4099" t="s">
        <v>0</v>
      </c>
      <c r="G4099" t="s">
        <v>17321</v>
      </c>
      <c r="I4099" t="s">
        <v>311</v>
      </c>
      <c r="J4099">
        <v>11</v>
      </c>
    </row>
    <row r="4100" spans="1:10" x14ac:dyDescent="0.35">
      <c r="A4100" t="s">
        <v>17513</v>
      </c>
      <c r="B4100">
        <v>36</v>
      </c>
      <c r="C4100">
        <v>44</v>
      </c>
      <c r="D4100">
        <v>1835</v>
      </c>
      <c r="E4100" t="s">
        <v>311</v>
      </c>
      <c r="F4100" t="s">
        <v>0</v>
      </c>
      <c r="G4100" t="s">
        <v>9016</v>
      </c>
      <c r="I4100" t="s">
        <v>311</v>
      </c>
      <c r="J4100">
        <v>6</v>
      </c>
    </row>
    <row r="4101" spans="1:10" x14ac:dyDescent="0.35">
      <c r="A4101" t="s">
        <v>17514</v>
      </c>
      <c r="B4101">
        <v>34</v>
      </c>
      <c r="C4101">
        <v>44</v>
      </c>
      <c r="D4101">
        <v>1835</v>
      </c>
      <c r="E4101" t="s">
        <v>311</v>
      </c>
      <c r="F4101" t="s">
        <v>0</v>
      </c>
      <c r="G4101" t="s">
        <v>6759</v>
      </c>
      <c r="I4101" t="s">
        <v>311</v>
      </c>
      <c r="J4101">
        <v>13</v>
      </c>
    </row>
    <row r="4102" spans="1:10" x14ac:dyDescent="0.35">
      <c r="A4102" t="s">
        <v>17515</v>
      </c>
      <c r="B4102">
        <v>44</v>
      </c>
      <c r="C4102">
        <v>44</v>
      </c>
      <c r="D4102">
        <v>1835</v>
      </c>
      <c r="E4102" t="s">
        <v>334</v>
      </c>
      <c r="F4102" t="s">
        <v>0</v>
      </c>
      <c r="G4102" t="s">
        <v>3633</v>
      </c>
      <c r="H4102">
        <v>0.58299999999999996</v>
      </c>
      <c r="I4102">
        <v>20.36</v>
      </c>
      <c r="J4102">
        <v>8</v>
      </c>
    </row>
    <row r="4103" spans="1:10" x14ac:dyDescent="0.35">
      <c r="A4103" t="s">
        <v>17516</v>
      </c>
      <c r="B4103">
        <v>39</v>
      </c>
      <c r="C4103">
        <v>44</v>
      </c>
      <c r="D4103">
        <v>1835</v>
      </c>
      <c r="E4103" t="s">
        <v>311</v>
      </c>
      <c r="F4103" t="s">
        <v>0</v>
      </c>
      <c r="G4103" t="s">
        <v>10944</v>
      </c>
      <c r="I4103" t="s">
        <v>311</v>
      </c>
      <c r="J4103">
        <v>14</v>
      </c>
    </row>
    <row r="4104" spans="1:10" x14ac:dyDescent="0.35">
      <c r="A4104" t="s">
        <v>17517</v>
      </c>
      <c r="B4104">
        <v>45</v>
      </c>
      <c r="C4104">
        <v>44</v>
      </c>
      <c r="D4104">
        <v>1835</v>
      </c>
      <c r="E4104" t="s">
        <v>311</v>
      </c>
      <c r="F4104" t="s">
        <v>0</v>
      </c>
      <c r="G4104" t="s">
        <v>2037</v>
      </c>
      <c r="I4104" t="s">
        <v>311</v>
      </c>
      <c r="J4104">
        <v>11</v>
      </c>
    </row>
    <row r="4105" spans="1:10" x14ac:dyDescent="0.35">
      <c r="A4105" t="s">
        <v>17518</v>
      </c>
      <c r="B4105">
        <v>23</v>
      </c>
      <c r="C4105">
        <v>43</v>
      </c>
      <c r="D4105">
        <v>1840</v>
      </c>
      <c r="E4105" t="s">
        <v>311</v>
      </c>
      <c r="F4105" t="s">
        <v>0</v>
      </c>
      <c r="G4105" t="s">
        <v>2962</v>
      </c>
      <c r="I4105" t="s">
        <v>311</v>
      </c>
      <c r="J4105">
        <v>2</v>
      </c>
    </row>
    <row r="4106" spans="1:10" x14ac:dyDescent="0.35">
      <c r="A4106" t="s">
        <v>17519</v>
      </c>
      <c r="B4106">
        <v>66</v>
      </c>
      <c r="C4106">
        <v>43</v>
      </c>
      <c r="D4106">
        <v>1840</v>
      </c>
      <c r="E4106" t="s">
        <v>334</v>
      </c>
      <c r="F4106" t="s">
        <v>0</v>
      </c>
      <c r="G4106" t="s">
        <v>16058</v>
      </c>
      <c r="H4106">
        <v>0.35099999999999998</v>
      </c>
      <c r="I4106">
        <v>10.47</v>
      </c>
      <c r="J4106">
        <v>21</v>
      </c>
    </row>
    <row r="4107" spans="1:10" x14ac:dyDescent="0.35">
      <c r="A4107" t="s">
        <v>17520</v>
      </c>
      <c r="B4107">
        <v>41</v>
      </c>
      <c r="C4107">
        <v>43</v>
      </c>
      <c r="D4107">
        <v>1840</v>
      </c>
      <c r="E4107" t="s">
        <v>311</v>
      </c>
      <c r="F4107" t="s">
        <v>0</v>
      </c>
      <c r="G4107" t="s">
        <v>9482</v>
      </c>
      <c r="I4107" t="s">
        <v>311</v>
      </c>
      <c r="J4107">
        <v>9</v>
      </c>
    </row>
    <row r="4108" spans="1:10" x14ac:dyDescent="0.35">
      <c r="A4108" t="s">
        <v>17521</v>
      </c>
      <c r="B4108">
        <v>54</v>
      </c>
      <c r="C4108">
        <v>43</v>
      </c>
      <c r="D4108">
        <v>1840</v>
      </c>
      <c r="E4108" t="s">
        <v>334</v>
      </c>
      <c r="F4108" t="s">
        <v>0</v>
      </c>
      <c r="G4108" t="s">
        <v>16058</v>
      </c>
      <c r="H4108">
        <v>0.28299999999999997</v>
      </c>
      <c r="I4108">
        <v>5.81</v>
      </c>
      <c r="J4108">
        <v>13</v>
      </c>
    </row>
    <row r="4109" spans="1:10" x14ac:dyDescent="0.35">
      <c r="A4109" t="s">
        <v>17522</v>
      </c>
      <c r="B4109">
        <v>52</v>
      </c>
      <c r="C4109">
        <v>43</v>
      </c>
      <c r="D4109">
        <v>1840</v>
      </c>
      <c r="E4109" t="s">
        <v>311</v>
      </c>
      <c r="F4109" t="s">
        <v>0</v>
      </c>
      <c r="G4109" t="s">
        <v>4347</v>
      </c>
      <c r="I4109" t="s">
        <v>311</v>
      </c>
      <c r="J4109">
        <v>4</v>
      </c>
    </row>
    <row r="4110" spans="1:10" x14ac:dyDescent="0.35">
      <c r="A4110" t="s">
        <v>17523</v>
      </c>
      <c r="B4110">
        <v>61</v>
      </c>
      <c r="C4110">
        <v>42</v>
      </c>
      <c r="D4110">
        <v>1845</v>
      </c>
      <c r="E4110" t="s">
        <v>311</v>
      </c>
      <c r="F4110" t="s">
        <v>0</v>
      </c>
      <c r="G4110" t="s">
        <v>17453</v>
      </c>
      <c r="I4110" t="s">
        <v>311</v>
      </c>
      <c r="J4110">
        <v>26</v>
      </c>
    </row>
    <row r="4111" spans="1:10" x14ac:dyDescent="0.35">
      <c r="A4111" t="s">
        <v>17524</v>
      </c>
      <c r="B4111">
        <v>31</v>
      </c>
      <c r="C4111">
        <v>42</v>
      </c>
      <c r="D4111">
        <v>1845</v>
      </c>
      <c r="E4111" t="s">
        <v>311</v>
      </c>
      <c r="F4111" t="s">
        <v>0</v>
      </c>
      <c r="G4111" t="s">
        <v>2063</v>
      </c>
      <c r="I4111" t="s">
        <v>311</v>
      </c>
      <c r="J4111">
        <v>31</v>
      </c>
    </row>
    <row r="4112" spans="1:10" x14ac:dyDescent="0.35">
      <c r="A4112" t="s">
        <v>17525</v>
      </c>
      <c r="B4112">
        <v>9</v>
      </c>
      <c r="C4112">
        <v>42</v>
      </c>
      <c r="D4112">
        <v>1845</v>
      </c>
      <c r="E4112" t="s">
        <v>311</v>
      </c>
      <c r="F4112" t="s">
        <v>0</v>
      </c>
      <c r="G4112" t="s">
        <v>311</v>
      </c>
      <c r="I4112" t="s">
        <v>311</v>
      </c>
      <c r="J4112">
        <v>3</v>
      </c>
    </row>
    <row r="4113" spans="1:10" x14ac:dyDescent="0.35">
      <c r="A4113" t="s">
        <v>17526</v>
      </c>
      <c r="B4113">
        <v>31</v>
      </c>
      <c r="C4113">
        <v>42</v>
      </c>
      <c r="D4113">
        <v>1845</v>
      </c>
      <c r="E4113" t="s">
        <v>311</v>
      </c>
      <c r="F4113" t="s">
        <v>0</v>
      </c>
      <c r="G4113" t="s">
        <v>4397</v>
      </c>
      <c r="I4113" t="s">
        <v>311</v>
      </c>
      <c r="J4113">
        <v>7</v>
      </c>
    </row>
    <row r="4114" spans="1:10" x14ac:dyDescent="0.35">
      <c r="A4114" t="s">
        <v>17527</v>
      </c>
      <c r="B4114">
        <v>100</v>
      </c>
      <c r="C4114">
        <v>41</v>
      </c>
      <c r="D4114">
        <v>1849</v>
      </c>
      <c r="E4114" t="s">
        <v>311</v>
      </c>
      <c r="F4114" t="s">
        <v>0</v>
      </c>
      <c r="G4114" t="s">
        <v>17528</v>
      </c>
      <c r="I4114" t="s">
        <v>311</v>
      </c>
      <c r="J4114">
        <v>23</v>
      </c>
    </row>
    <row r="4115" spans="1:10" x14ac:dyDescent="0.35">
      <c r="A4115" t="s">
        <v>17529</v>
      </c>
      <c r="B4115">
        <v>43</v>
      </c>
      <c r="C4115">
        <v>41</v>
      </c>
      <c r="D4115">
        <v>1849</v>
      </c>
      <c r="E4115" t="s">
        <v>311</v>
      </c>
      <c r="F4115" t="s">
        <v>0</v>
      </c>
      <c r="G4115" t="s">
        <v>17321</v>
      </c>
      <c r="I4115" t="s">
        <v>311</v>
      </c>
      <c r="J4115">
        <v>14</v>
      </c>
    </row>
    <row r="4116" spans="1:10" x14ac:dyDescent="0.35">
      <c r="A4116" t="s">
        <v>17530</v>
      </c>
      <c r="B4116">
        <v>47</v>
      </c>
      <c r="C4116">
        <v>41</v>
      </c>
      <c r="D4116">
        <v>1849</v>
      </c>
      <c r="E4116" t="s">
        <v>312</v>
      </c>
      <c r="F4116" t="s">
        <v>0</v>
      </c>
      <c r="G4116" t="s">
        <v>4219</v>
      </c>
      <c r="H4116">
        <v>0.80600000000000005</v>
      </c>
      <c r="I4116">
        <v>26.3</v>
      </c>
      <c r="J4116">
        <v>9</v>
      </c>
    </row>
    <row r="4117" spans="1:10" x14ac:dyDescent="0.35">
      <c r="A4117" t="s">
        <v>17531</v>
      </c>
      <c r="B4117">
        <v>33</v>
      </c>
      <c r="C4117">
        <v>41</v>
      </c>
      <c r="D4117">
        <v>1849</v>
      </c>
      <c r="E4117" t="s">
        <v>334</v>
      </c>
      <c r="F4117" t="s">
        <v>0</v>
      </c>
      <c r="G4117" t="s">
        <v>2760</v>
      </c>
      <c r="H4117">
        <v>0.61299999999999999</v>
      </c>
      <c r="I4117">
        <v>3.01</v>
      </c>
      <c r="J4117">
        <v>4</v>
      </c>
    </row>
    <row r="4118" spans="1:10" x14ac:dyDescent="0.35">
      <c r="A4118" t="s">
        <v>17532</v>
      </c>
      <c r="B4118">
        <v>88</v>
      </c>
      <c r="C4118">
        <v>41</v>
      </c>
      <c r="D4118">
        <v>1849</v>
      </c>
      <c r="E4118" t="s">
        <v>311</v>
      </c>
      <c r="F4118" t="s">
        <v>0</v>
      </c>
      <c r="G4118" t="s">
        <v>14900</v>
      </c>
      <c r="I4118" t="s">
        <v>311</v>
      </c>
      <c r="J4118">
        <v>31</v>
      </c>
    </row>
    <row r="4119" spans="1:10" x14ac:dyDescent="0.35">
      <c r="A4119" t="s">
        <v>17533</v>
      </c>
      <c r="B4119">
        <v>12</v>
      </c>
      <c r="C4119">
        <v>41</v>
      </c>
      <c r="D4119">
        <v>1849</v>
      </c>
      <c r="E4119" t="s">
        <v>334</v>
      </c>
      <c r="F4119" t="s">
        <v>0</v>
      </c>
      <c r="G4119" t="s">
        <v>17534</v>
      </c>
      <c r="H4119">
        <v>1.5</v>
      </c>
      <c r="I4119">
        <v>15.81</v>
      </c>
      <c r="J4119">
        <v>1</v>
      </c>
    </row>
    <row r="4120" spans="1:10" x14ac:dyDescent="0.35">
      <c r="A4120" t="s">
        <v>17535</v>
      </c>
      <c r="B4120">
        <v>32</v>
      </c>
      <c r="C4120">
        <v>41</v>
      </c>
      <c r="D4120">
        <v>1849</v>
      </c>
      <c r="E4120" t="s">
        <v>311</v>
      </c>
      <c r="F4120" t="s">
        <v>0</v>
      </c>
      <c r="G4120" t="s">
        <v>16183</v>
      </c>
      <c r="I4120" t="s">
        <v>311</v>
      </c>
      <c r="J4120">
        <v>7</v>
      </c>
    </row>
    <row r="4121" spans="1:10" x14ac:dyDescent="0.35">
      <c r="A4121" t="s">
        <v>17536</v>
      </c>
      <c r="B4121">
        <v>47</v>
      </c>
      <c r="C4121">
        <v>41</v>
      </c>
      <c r="D4121">
        <v>1849</v>
      </c>
      <c r="E4121" t="s">
        <v>311</v>
      </c>
      <c r="F4121" t="s">
        <v>0</v>
      </c>
      <c r="G4121" t="s">
        <v>17537</v>
      </c>
      <c r="I4121" t="s">
        <v>311</v>
      </c>
      <c r="J4121">
        <v>4</v>
      </c>
    </row>
    <row r="4122" spans="1:10" x14ac:dyDescent="0.35">
      <c r="A4122" t="s">
        <v>17538</v>
      </c>
      <c r="B4122">
        <v>32</v>
      </c>
      <c r="C4122">
        <v>41</v>
      </c>
      <c r="D4122">
        <v>1849</v>
      </c>
      <c r="E4122" t="s">
        <v>334</v>
      </c>
      <c r="F4122" t="s">
        <v>0</v>
      </c>
      <c r="G4122" t="s">
        <v>1961</v>
      </c>
      <c r="H4122">
        <v>0.48399999999999999</v>
      </c>
      <c r="I4122">
        <v>3.44</v>
      </c>
      <c r="J4122">
        <v>1</v>
      </c>
    </row>
    <row r="4123" spans="1:10" x14ac:dyDescent="0.35">
      <c r="A4123" t="s">
        <v>17539</v>
      </c>
      <c r="B4123">
        <v>33</v>
      </c>
      <c r="C4123">
        <v>41</v>
      </c>
      <c r="D4123">
        <v>1849</v>
      </c>
      <c r="E4123" t="s">
        <v>311</v>
      </c>
      <c r="F4123" t="s">
        <v>0</v>
      </c>
      <c r="G4123" t="s">
        <v>7560</v>
      </c>
      <c r="I4123" t="s">
        <v>311</v>
      </c>
      <c r="J4123">
        <v>6</v>
      </c>
    </row>
    <row r="4124" spans="1:10" x14ac:dyDescent="0.35">
      <c r="A4124" t="s">
        <v>17540</v>
      </c>
      <c r="B4124">
        <v>144</v>
      </c>
      <c r="C4124">
        <v>40</v>
      </c>
      <c r="D4124">
        <v>1859</v>
      </c>
      <c r="E4124" t="s">
        <v>311</v>
      </c>
      <c r="F4124" t="s">
        <v>0</v>
      </c>
      <c r="G4124" t="s">
        <v>17540</v>
      </c>
      <c r="I4124" t="s">
        <v>311</v>
      </c>
      <c r="J4124">
        <v>12</v>
      </c>
    </row>
    <row r="4125" spans="1:10" x14ac:dyDescent="0.35">
      <c r="A4125" t="s">
        <v>17542</v>
      </c>
      <c r="B4125">
        <v>29</v>
      </c>
      <c r="C4125">
        <v>40</v>
      </c>
      <c r="D4125">
        <v>1859</v>
      </c>
      <c r="E4125" t="s">
        <v>311</v>
      </c>
      <c r="F4125" t="s">
        <v>0</v>
      </c>
      <c r="G4125" t="s">
        <v>14900</v>
      </c>
      <c r="I4125" t="s">
        <v>311</v>
      </c>
      <c r="J4125">
        <v>4</v>
      </c>
    </row>
    <row r="4126" spans="1:10" x14ac:dyDescent="0.35">
      <c r="A4126" t="s">
        <v>17543</v>
      </c>
      <c r="B4126">
        <v>82</v>
      </c>
      <c r="C4126">
        <v>40</v>
      </c>
      <c r="D4126">
        <v>1859</v>
      </c>
      <c r="E4126" t="s">
        <v>334</v>
      </c>
      <c r="F4126" t="s">
        <v>0</v>
      </c>
      <c r="G4126" t="s">
        <v>3633</v>
      </c>
      <c r="H4126">
        <v>0.57599999999999996</v>
      </c>
      <c r="I4126">
        <v>19.329999999999998</v>
      </c>
      <c r="J4126">
        <v>7</v>
      </c>
    </row>
    <row r="4127" spans="1:10" x14ac:dyDescent="0.35">
      <c r="A4127" t="s">
        <v>17544</v>
      </c>
      <c r="B4127">
        <v>37</v>
      </c>
      <c r="C4127">
        <v>40</v>
      </c>
      <c r="D4127">
        <v>1859</v>
      </c>
      <c r="E4127" t="s">
        <v>334</v>
      </c>
      <c r="F4127" t="s">
        <v>0</v>
      </c>
      <c r="G4127" t="s">
        <v>4219</v>
      </c>
      <c r="H4127">
        <v>0.54200000000000004</v>
      </c>
      <c r="I4127">
        <v>14.61</v>
      </c>
      <c r="J4127">
        <v>7</v>
      </c>
    </row>
    <row r="4128" spans="1:10" x14ac:dyDescent="0.35">
      <c r="A4128" t="s">
        <v>17545</v>
      </c>
      <c r="B4128">
        <v>15</v>
      </c>
      <c r="C4128">
        <v>40</v>
      </c>
      <c r="D4128">
        <v>1859</v>
      </c>
      <c r="E4128" t="s">
        <v>334</v>
      </c>
      <c r="F4128" t="s">
        <v>0</v>
      </c>
      <c r="G4128" t="s">
        <v>1789</v>
      </c>
      <c r="H4128">
        <v>1.143</v>
      </c>
      <c r="I4128">
        <v>3.89</v>
      </c>
      <c r="J4128">
        <v>15</v>
      </c>
    </row>
    <row r="4129" spans="1:10" x14ac:dyDescent="0.35">
      <c r="A4129" t="s">
        <v>17546</v>
      </c>
      <c r="B4129">
        <v>82</v>
      </c>
      <c r="C4129">
        <v>39</v>
      </c>
      <c r="D4129">
        <v>1865</v>
      </c>
      <c r="E4129" t="s">
        <v>311</v>
      </c>
      <c r="F4129" t="s">
        <v>0</v>
      </c>
      <c r="G4129" t="s">
        <v>8490</v>
      </c>
      <c r="I4129" t="s">
        <v>311</v>
      </c>
      <c r="J4129">
        <v>1</v>
      </c>
    </row>
    <row r="4130" spans="1:10" x14ac:dyDescent="0.35">
      <c r="A4130" t="s">
        <v>17547</v>
      </c>
      <c r="B4130">
        <v>52</v>
      </c>
      <c r="C4130">
        <v>39</v>
      </c>
      <c r="D4130">
        <v>1865</v>
      </c>
      <c r="E4130" t="s">
        <v>312</v>
      </c>
      <c r="F4130" t="s">
        <v>0</v>
      </c>
      <c r="G4130" t="s">
        <v>17548</v>
      </c>
      <c r="H4130">
        <v>0.69399999999999995</v>
      </c>
      <c r="I4130">
        <v>33.36</v>
      </c>
      <c r="J4130">
        <v>10</v>
      </c>
    </row>
    <row r="4131" spans="1:10" x14ac:dyDescent="0.35">
      <c r="A4131" t="s">
        <v>4022</v>
      </c>
      <c r="B4131">
        <v>32</v>
      </c>
      <c r="C4131">
        <v>39</v>
      </c>
      <c r="D4131">
        <v>1865</v>
      </c>
      <c r="E4131" t="s">
        <v>312</v>
      </c>
      <c r="F4131" t="s">
        <v>0</v>
      </c>
      <c r="G4131" t="s">
        <v>4022</v>
      </c>
      <c r="H4131">
        <v>1.3640000000000001</v>
      </c>
      <c r="I4131">
        <v>31.82</v>
      </c>
      <c r="J4131">
        <v>9</v>
      </c>
    </row>
    <row r="4132" spans="1:10" x14ac:dyDescent="0.35">
      <c r="A4132" t="s">
        <v>17549</v>
      </c>
      <c r="B4132">
        <v>63</v>
      </c>
      <c r="C4132">
        <v>39</v>
      </c>
      <c r="D4132">
        <v>1865</v>
      </c>
      <c r="E4132" t="s">
        <v>311</v>
      </c>
      <c r="F4132" t="s">
        <v>0</v>
      </c>
      <c r="G4132" t="s">
        <v>8272</v>
      </c>
      <c r="I4132" t="s">
        <v>311</v>
      </c>
      <c r="J4132">
        <v>8</v>
      </c>
    </row>
    <row r="4133" spans="1:10" x14ac:dyDescent="0.35">
      <c r="A4133" t="s">
        <v>17550</v>
      </c>
      <c r="B4133">
        <v>48</v>
      </c>
      <c r="C4133">
        <v>39</v>
      </c>
      <c r="D4133">
        <v>1865</v>
      </c>
      <c r="E4133" t="s">
        <v>311</v>
      </c>
      <c r="F4133" t="s">
        <v>0</v>
      </c>
      <c r="G4133" t="s">
        <v>8272</v>
      </c>
      <c r="I4133" t="s">
        <v>311</v>
      </c>
      <c r="J4133">
        <v>17</v>
      </c>
    </row>
    <row r="4134" spans="1:10" x14ac:dyDescent="0.35">
      <c r="A4134" t="s">
        <v>17551</v>
      </c>
      <c r="B4134">
        <v>144</v>
      </c>
      <c r="C4134">
        <v>39</v>
      </c>
      <c r="D4134">
        <v>1865</v>
      </c>
      <c r="E4134" t="s">
        <v>319</v>
      </c>
      <c r="F4134" t="s">
        <v>0</v>
      </c>
      <c r="G4134" t="s">
        <v>10944</v>
      </c>
      <c r="H4134">
        <v>1</v>
      </c>
      <c r="I4134">
        <v>83.82</v>
      </c>
      <c r="J4134">
        <v>14</v>
      </c>
    </row>
    <row r="4135" spans="1:10" x14ac:dyDescent="0.35">
      <c r="A4135" t="s">
        <v>17552</v>
      </c>
      <c r="B4135">
        <v>46</v>
      </c>
      <c r="C4135">
        <v>39</v>
      </c>
      <c r="D4135">
        <v>1865</v>
      </c>
      <c r="E4135" t="s">
        <v>311</v>
      </c>
      <c r="F4135" t="s">
        <v>0</v>
      </c>
      <c r="G4135" t="s">
        <v>1759</v>
      </c>
      <c r="I4135" t="s">
        <v>311</v>
      </c>
      <c r="J4135">
        <v>39</v>
      </c>
    </row>
    <row r="4136" spans="1:10" x14ac:dyDescent="0.35">
      <c r="A4136" t="s">
        <v>17553</v>
      </c>
      <c r="B4136">
        <v>111</v>
      </c>
      <c r="C4136">
        <v>39</v>
      </c>
      <c r="D4136">
        <v>1865</v>
      </c>
      <c r="E4136" t="s">
        <v>311</v>
      </c>
      <c r="F4136" t="s">
        <v>0</v>
      </c>
      <c r="G4136" t="s">
        <v>15063</v>
      </c>
      <c r="I4136" t="s">
        <v>311</v>
      </c>
      <c r="J4136">
        <v>23</v>
      </c>
    </row>
    <row r="4137" spans="1:10" x14ac:dyDescent="0.35">
      <c r="A4137" t="s">
        <v>17554</v>
      </c>
      <c r="B4137">
        <v>100</v>
      </c>
      <c r="C4137">
        <v>39</v>
      </c>
      <c r="D4137">
        <v>1865</v>
      </c>
      <c r="E4137" t="s">
        <v>311</v>
      </c>
      <c r="F4137" t="s">
        <v>0</v>
      </c>
      <c r="G4137" t="s">
        <v>7394</v>
      </c>
      <c r="I4137" t="s">
        <v>311</v>
      </c>
      <c r="J4137">
        <v>12</v>
      </c>
    </row>
    <row r="4138" spans="1:10" x14ac:dyDescent="0.35">
      <c r="A4138" t="s">
        <v>17556</v>
      </c>
      <c r="B4138">
        <v>59</v>
      </c>
      <c r="C4138">
        <v>38</v>
      </c>
      <c r="D4138">
        <v>1874</v>
      </c>
      <c r="E4138" t="s">
        <v>311</v>
      </c>
      <c r="F4138" t="s">
        <v>0</v>
      </c>
      <c r="G4138" t="s">
        <v>17557</v>
      </c>
      <c r="I4138" t="s">
        <v>311</v>
      </c>
      <c r="J4138">
        <v>8</v>
      </c>
    </row>
    <row r="4139" spans="1:10" x14ac:dyDescent="0.35">
      <c r="A4139" t="s">
        <v>17560</v>
      </c>
      <c r="B4139">
        <v>26</v>
      </c>
      <c r="C4139">
        <v>38</v>
      </c>
      <c r="D4139">
        <v>1874</v>
      </c>
      <c r="E4139" t="s">
        <v>311</v>
      </c>
      <c r="F4139" t="s">
        <v>0</v>
      </c>
      <c r="G4139" t="s">
        <v>3026</v>
      </c>
      <c r="I4139" t="s">
        <v>311</v>
      </c>
      <c r="J4139">
        <v>4</v>
      </c>
    </row>
    <row r="4140" spans="1:10" x14ac:dyDescent="0.35">
      <c r="A4140" t="s">
        <v>17561</v>
      </c>
      <c r="B4140">
        <v>64</v>
      </c>
      <c r="C4140">
        <v>38</v>
      </c>
      <c r="D4140">
        <v>1874</v>
      </c>
      <c r="E4140" t="s">
        <v>311</v>
      </c>
      <c r="F4140" t="s">
        <v>0</v>
      </c>
      <c r="G4140" t="s">
        <v>15183</v>
      </c>
      <c r="I4140" t="s">
        <v>311</v>
      </c>
      <c r="J4140">
        <v>13</v>
      </c>
    </row>
    <row r="4141" spans="1:10" x14ac:dyDescent="0.35">
      <c r="A4141" t="s">
        <v>17562</v>
      </c>
      <c r="B4141">
        <v>52</v>
      </c>
      <c r="C4141">
        <v>38</v>
      </c>
      <c r="D4141">
        <v>1874</v>
      </c>
      <c r="E4141" t="s">
        <v>311</v>
      </c>
      <c r="F4141" t="s">
        <v>0</v>
      </c>
      <c r="G4141" t="s">
        <v>16058</v>
      </c>
      <c r="I4141" t="s">
        <v>311</v>
      </c>
      <c r="J4141">
        <v>14</v>
      </c>
    </row>
    <row r="4142" spans="1:10" x14ac:dyDescent="0.35">
      <c r="A4142" t="s">
        <v>17563</v>
      </c>
      <c r="B4142">
        <v>106</v>
      </c>
      <c r="C4142">
        <v>38</v>
      </c>
      <c r="D4142">
        <v>1874</v>
      </c>
      <c r="E4142" t="s">
        <v>311</v>
      </c>
      <c r="F4142" t="s">
        <v>0</v>
      </c>
      <c r="G4142" t="s">
        <v>4022</v>
      </c>
      <c r="I4142" t="s">
        <v>311</v>
      </c>
      <c r="J4142">
        <v>0</v>
      </c>
    </row>
    <row r="4143" spans="1:10" x14ac:dyDescent="0.35">
      <c r="A4143" t="s">
        <v>17564</v>
      </c>
      <c r="B4143">
        <v>184</v>
      </c>
      <c r="C4143">
        <v>38</v>
      </c>
      <c r="D4143">
        <v>1874</v>
      </c>
      <c r="E4143" t="s">
        <v>311</v>
      </c>
      <c r="F4143" t="s">
        <v>0</v>
      </c>
      <c r="G4143" t="s">
        <v>15063</v>
      </c>
      <c r="I4143" t="s">
        <v>311</v>
      </c>
      <c r="J4143">
        <v>33</v>
      </c>
    </row>
    <row r="4144" spans="1:10" x14ac:dyDescent="0.35">
      <c r="A4144" t="s">
        <v>17565</v>
      </c>
      <c r="B4144">
        <v>42</v>
      </c>
      <c r="C4144">
        <v>37</v>
      </c>
      <c r="D4144">
        <v>1883</v>
      </c>
      <c r="E4144" t="s">
        <v>311</v>
      </c>
      <c r="F4144" t="s">
        <v>0</v>
      </c>
      <c r="G4144" t="s">
        <v>4090</v>
      </c>
      <c r="I4144" t="s">
        <v>311</v>
      </c>
      <c r="J4144">
        <v>5</v>
      </c>
    </row>
    <row r="4145" spans="1:10" x14ac:dyDescent="0.35">
      <c r="A4145" t="s">
        <v>17566</v>
      </c>
      <c r="B4145">
        <v>45</v>
      </c>
      <c r="C4145">
        <v>37</v>
      </c>
      <c r="D4145">
        <v>1883</v>
      </c>
      <c r="E4145" t="s">
        <v>311</v>
      </c>
      <c r="F4145" t="s">
        <v>0</v>
      </c>
      <c r="G4145" t="s">
        <v>2972</v>
      </c>
      <c r="I4145" t="s">
        <v>311</v>
      </c>
      <c r="J4145">
        <v>12</v>
      </c>
    </row>
    <row r="4146" spans="1:10" x14ac:dyDescent="0.35">
      <c r="A4146" t="s">
        <v>17567</v>
      </c>
      <c r="B4146">
        <v>41</v>
      </c>
      <c r="C4146">
        <v>37</v>
      </c>
      <c r="D4146">
        <v>1883</v>
      </c>
      <c r="E4146" t="s">
        <v>311</v>
      </c>
      <c r="F4146" t="s">
        <v>0</v>
      </c>
      <c r="G4146" t="s">
        <v>15063</v>
      </c>
      <c r="I4146" t="s">
        <v>311</v>
      </c>
      <c r="J4146">
        <v>3</v>
      </c>
    </row>
    <row r="4147" spans="1:10" x14ac:dyDescent="0.35">
      <c r="A4147" t="s">
        <v>17568</v>
      </c>
      <c r="B4147">
        <v>37</v>
      </c>
      <c r="C4147">
        <v>37</v>
      </c>
      <c r="D4147">
        <v>1883</v>
      </c>
      <c r="E4147" t="s">
        <v>311</v>
      </c>
      <c r="F4147" t="s">
        <v>0</v>
      </c>
      <c r="G4147" t="s">
        <v>2520</v>
      </c>
      <c r="I4147" t="s">
        <v>311</v>
      </c>
      <c r="J4147">
        <v>3</v>
      </c>
    </row>
    <row r="4148" spans="1:10" x14ac:dyDescent="0.35">
      <c r="A4148" t="s">
        <v>17569</v>
      </c>
      <c r="B4148">
        <v>28</v>
      </c>
      <c r="C4148">
        <v>37</v>
      </c>
      <c r="D4148">
        <v>1883</v>
      </c>
      <c r="E4148" t="s">
        <v>334</v>
      </c>
      <c r="F4148" t="s">
        <v>0</v>
      </c>
      <c r="G4148" t="s">
        <v>1795</v>
      </c>
      <c r="H4148">
        <v>0.48</v>
      </c>
      <c r="I4148">
        <v>2.0499999999999998</v>
      </c>
      <c r="J4148">
        <v>6</v>
      </c>
    </row>
    <row r="4149" spans="1:10" x14ac:dyDescent="0.35">
      <c r="A4149" t="s">
        <v>17570</v>
      </c>
      <c r="B4149">
        <v>31</v>
      </c>
      <c r="C4149">
        <v>36</v>
      </c>
      <c r="D4149">
        <v>1888</v>
      </c>
      <c r="E4149" t="s">
        <v>311</v>
      </c>
      <c r="F4149" t="s">
        <v>0</v>
      </c>
      <c r="G4149" t="s">
        <v>1967</v>
      </c>
      <c r="I4149" t="s">
        <v>311</v>
      </c>
      <c r="J4149">
        <v>14</v>
      </c>
    </row>
    <row r="4150" spans="1:10" x14ac:dyDescent="0.35">
      <c r="A4150" t="s">
        <v>17571</v>
      </c>
      <c r="B4150">
        <v>21</v>
      </c>
      <c r="C4150">
        <v>36</v>
      </c>
      <c r="D4150">
        <v>1888</v>
      </c>
      <c r="E4150" t="s">
        <v>311</v>
      </c>
      <c r="F4150" t="s">
        <v>0</v>
      </c>
      <c r="G4150" t="s">
        <v>2088</v>
      </c>
      <c r="I4150" t="s">
        <v>311</v>
      </c>
      <c r="J4150">
        <v>2</v>
      </c>
    </row>
    <row r="4151" spans="1:10" x14ac:dyDescent="0.35">
      <c r="A4151" t="s">
        <v>17572</v>
      </c>
      <c r="B4151">
        <v>111</v>
      </c>
      <c r="C4151">
        <v>36</v>
      </c>
      <c r="D4151">
        <v>1888</v>
      </c>
      <c r="E4151" t="s">
        <v>311</v>
      </c>
      <c r="F4151" t="s">
        <v>0</v>
      </c>
      <c r="G4151" t="s">
        <v>17573</v>
      </c>
      <c r="I4151" t="s">
        <v>311</v>
      </c>
      <c r="J4151">
        <v>20</v>
      </c>
    </row>
    <row r="4152" spans="1:10" x14ac:dyDescent="0.35">
      <c r="A4152" t="s">
        <v>17574</v>
      </c>
      <c r="B4152">
        <v>67</v>
      </c>
      <c r="C4152">
        <v>36</v>
      </c>
      <c r="D4152">
        <v>1888</v>
      </c>
      <c r="E4152" t="s">
        <v>311</v>
      </c>
      <c r="F4152" t="s">
        <v>0</v>
      </c>
      <c r="G4152" t="s">
        <v>17575</v>
      </c>
      <c r="I4152" t="s">
        <v>311</v>
      </c>
      <c r="J4152">
        <v>11</v>
      </c>
    </row>
    <row r="4153" spans="1:10" x14ac:dyDescent="0.35">
      <c r="A4153" t="s">
        <v>17576</v>
      </c>
      <c r="B4153">
        <v>81</v>
      </c>
      <c r="C4153">
        <v>36</v>
      </c>
      <c r="D4153">
        <v>1888</v>
      </c>
      <c r="E4153" t="s">
        <v>311</v>
      </c>
      <c r="F4153" t="s">
        <v>0</v>
      </c>
      <c r="G4153" t="s">
        <v>8272</v>
      </c>
      <c r="I4153" t="s">
        <v>311</v>
      </c>
      <c r="J4153">
        <v>21</v>
      </c>
    </row>
    <row r="4154" spans="1:10" x14ac:dyDescent="0.35">
      <c r="A4154" t="s">
        <v>17577</v>
      </c>
      <c r="B4154">
        <v>79</v>
      </c>
      <c r="C4154">
        <v>35</v>
      </c>
      <c r="D4154">
        <v>1893</v>
      </c>
      <c r="E4154" t="s">
        <v>311</v>
      </c>
      <c r="F4154" t="s">
        <v>0</v>
      </c>
      <c r="G4154" t="s">
        <v>17403</v>
      </c>
      <c r="I4154" t="s">
        <v>311</v>
      </c>
      <c r="J4154">
        <v>12</v>
      </c>
    </row>
    <row r="4155" spans="1:10" x14ac:dyDescent="0.35">
      <c r="A4155" t="s">
        <v>17578</v>
      </c>
      <c r="B4155">
        <v>38</v>
      </c>
      <c r="C4155">
        <v>35</v>
      </c>
      <c r="D4155">
        <v>1893</v>
      </c>
      <c r="E4155" t="s">
        <v>311</v>
      </c>
      <c r="F4155" t="s">
        <v>0</v>
      </c>
      <c r="G4155" t="s">
        <v>4219</v>
      </c>
      <c r="I4155" t="s">
        <v>311</v>
      </c>
      <c r="J4155">
        <v>15</v>
      </c>
    </row>
    <row r="4156" spans="1:10" x14ac:dyDescent="0.35">
      <c r="A4156" t="s">
        <v>17579</v>
      </c>
      <c r="B4156">
        <v>57</v>
      </c>
      <c r="C4156">
        <v>35</v>
      </c>
      <c r="D4156">
        <v>1893</v>
      </c>
      <c r="E4156" t="s">
        <v>311</v>
      </c>
      <c r="F4156" t="s">
        <v>0</v>
      </c>
      <c r="G4156" t="s">
        <v>4022</v>
      </c>
      <c r="I4156" t="s">
        <v>311</v>
      </c>
      <c r="J4156">
        <v>10</v>
      </c>
    </row>
    <row r="4157" spans="1:10" x14ac:dyDescent="0.35">
      <c r="A4157" t="s">
        <v>17580</v>
      </c>
      <c r="B4157">
        <v>98</v>
      </c>
      <c r="C4157">
        <v>35</v>
      </c>
      <c r="D4157">
        <v>1893</v>
      </c>
      <c r="E4157" t="s">
        <v>334</v>
      </c>
      <c r="F4157" t="s">
        <v>0</v>
      </c>
      <c r="G4157" t="s">
        <v>16058</v>
      </c>
      <c r="H4157">
        <v>0.41499999999999998</v>
      </c>
      <c r="I4157">
        <v>15.12</v>
      </c>
      <c r="J4157">
        <v>18</v>
      </c>
    </row>
    <row r="4158" spans="1:10" x14ac:dyDescent="0.35">
      <c r="A4158" t="s">
        <v>17581</v>
      </c>
      <c r="B4158">
        <v>64</v>
      </c>
      <c r="C4158">
        <v>35</v>
      </c>
      <c r="D4158">
        <v>1893</v>
      </c>
      <c r="E4158" t="s">
        <v>312</v>
      </c>
      <c r="F4158" t="s">
        <v>0</v>
      </c>
      <c r="G4158" t="s">
        <v>17582</v>
      </c>
      <c r="H4158">
        <v>0.40899999999999997</v>
      </c>
      <c r="I4158">
        <v>28.92</v>
      </c>
      <c r="J4158">
        <v>27</v>
      </c>
    </row>
    <row r="4159" spans="1:10" x14ac:dyDescent="0.35">
      <c r="A4159" t="s">
        <v>17584</v>
      </c>
      <c r="B4159">
        <v>36</v>
      </c>
      <c r="C4159">
        <v>35</v>
      </c>
      <c r="D4159">
        <v>1893</v>
      </c>
      <c r="E4159" t="s">
        <v>311</v>
      </c>
      <c r="F4159" t="s">
        <v>0</v>
      </c>
      <c r="G4159" t="s">
        <v>4347</v>
      </c>
      <c r="I4159" t="s">
        <v>311</v>
      </c>
      <c r="J4159">
        <v>0</v>
      </c>
    </row>
    <row r="4160" spans="1:10" x14ac:dyDescent="0.35">
      <c r="A4160" t="s">
        <v>17586</v>
      </c>
      <c r="B4160">
        <v>29</v>
      </c>
      <c r="C4160">
        <v>34</v>
      </c>
      <c r="D4160">
        <v>1901</v>
      </c>
      <c r="E4160" t="s">
        <v>311</v>
      </c>
      <c r="F4160" t="s">
        <v>0</v>
      </c>
      <c r="G4160" t="s">
        <v>4219</v>
      </c>
      <c r="I4160" t="s">
        <v>311</v>
      </c>
      <c r="J4160">
        <v>8</v>
      </c>
    </row>
    <row r="4161" spans="1:10" x14ac:dyDescent="0.35">
      <c r="A4161" t="s">
        <v>17587</v>
      </c>
      <c r="B4161">
        <v>67</v>
      </c>
      <c r="C4161">
        <v>34</v>
      </c>
      <c r="D4161">
        <v>1901</v>
      </c>
      <c r="E4161" t="s">
        <v>334</v>
      </c>
      <c r="F4161" t="s">
        <v>0</v>
      </c>
      <c r="G4161" t="s">
        <v>17588</v>
      </c>
      <c r="H4161">
        <v>0.25600000000000001</v>
      </c>
      <c r="I4161">
        <v>6.65</v>
      </c>
      <c r="J4161">
        <v>4</v>
      </c>
    </row>
    <row r="4162" spans="1:10" x14ac:dyDescent="0.35">
      <c r="A4162" t="s">
        <v>17590</v>
      </c>
      <c r="B4162">
        <v>34</v>
      </c>
      <c r="C4162">
        <v>34</v>
      </c>
      <c r="D4162">
        <v>1901</v>
      </c>
      <c r="E4162" t="s">
        <v>311</v>
      </c>
      <c r="F4162" t="s">
        <v>0</v>
      </c>
      <c r="G4162" t="s">
        <v>15083</v>
      </c>
      <c r="I4162" t="s">
        <v>311</v>
      </c>
      <c r="J4162">
        <v>10</v>
      </c>
    </row>
    <row r="4163" spans="1:10" x14ac:dyDescent="0.35">
      <c r="A4163" t="s">
        <v>17591</v>
      </c>
      <c r="B4163">
        <v>23</v>
      </c>
      <c r="C4163">
        <v>34</v>
      </c>
      <c r="D4163">
        <v>1901</v>
      </c>
      <c r="E4163" t="s">
        <v>334</v>
      </c>
      <c r="F4163" t="s">
        <v>0</v>
      </c>
      <c r="G4163" t="s">
        <v>2302</v>
      </c>
      <c r="H4163">
        <v>0.91300000000000003</v>
      </c>
      <c r="I4163">
        <v>3.85</v>
      </c>
      <c r="J4163">
        <v>3</v>
      </c>
    </row>
    <row r="4164" spans="1:10" x14ac:dyDescent="0.35">
      <c r="A4164" t="s">
        <v>17592</v>
      </c>
      <c r="B4164">
        <v>126</v>
      </c>
      <c r="C4164">
        <v>34</v>
      </c>
      <c r="D4164">
        <v>1901</v>
      </c>
      <c r="E4164" t="s">
        <v>311</v>
      </c>
      <c r="F4164" t="s">
        <v>0</v>
      </c>
      <c r="G4164" t="s">
        <v>17593</v>
      </c>
      <c r="I4164" t="s">
        <v>311</v>
      </c>
      <c r="J4164">
        <v>15</v>
      </c>
    </row>
    <row r="4165" spans="1:10" x14ac:dyDescent="0.35">
      <c r="A4165" t="s">
        <v>17594</v>
      </c>
      <c r="B4165">
        <v>206</v>
      </c>
      <c r="C4165">
        <v>34</v>
      </c>
      <c r="D4165">
        <v>1901</v>
      </c>
      <c r="E4165" t="s">
        <v>311</v>
      </c>
      <c r="F4165" t="s">
        <v>0</v>
      </c>
      <c r="G4165" t="s">
        <v>17595</v>
      </c>
      <c r="I4165" t="s">
        <v>311</v>
      </c>
      <c r="J4165">
        <v>10</v>
      </c>
    </row>
    <row r="4166" spans="1:10" x14ac:dyDescent="0.35">
      <c r="A4166" t="s">
        <v>17596</v>
      </c>
      <c r="B4166">
        <v>55</v>
      </c>
      <c r="C4166">
        <v>33</v>
      </c>
      <c r="D4166">
        <v>1908</v>
      </c>
      <c r="E4166" t="s">
        <v>311</v>
      </c>
      <c r="F4166" t="s">
        <v>0</v>
      </c>
      <c r="G4166" t="s">
        <v>2037</v>
      </c>
      <c r="I4166" t="s">
        <v>311</v>
      </c>
      <c r="J4166">
        <v>4</v>
      </c>
    </row>
    <row r="4167" spans="1:10" x14ac:dyDescent="0.35">
      <c r="A4167" t="s">
        <v>17597</v>
      </c>
      <c r="B4167">
        <v>74</v>
      </c>
      <c r="C4167">
        <v>33</v>
      </c>
      <c r="D4167">
        <v>1908</v>
      </c>
      <c r="E4167" t="s">
        <v>311</v>
      </c>
      <c r="F4167" t="s">
        <v>0</v>
      </c>
      <c r="G4167" t="s">
        <v>17598</v>
      </c>
      <c r="I4167" t="s">
        <v>311</v>
      </c>
      <c r="J4167">
        <v>13</v>
      </c>
    </row>
    <row r="4168" spans="1:10" x14ac:dyDescent="0.35">
      <c r="A4168" t="s">
        <v>17599</v>
      </c>
      <c r="B4168">
        <v>96</v>
      </c>
      <c r="C4168">
        <v>32</v>
      </c>
      <c r="D4168">
        <v>1910</v>
      </c>
      <c r="E4168" t="s">
        <v>311</v>
      </c>
      <c r="F4168" t="s">
        <v>0</v>
      </c>
      <c r="G4168" t="s">
        <v>15083</v>
      </c>
      <c r="I4168" t="s">
        <v>311</v>
      </c>
      <c r="J4168">
        <v>10</v>
      </c>
    </row>
    <row r="4169" spans="1:10" x14ac:dyDescent="0.35">
      <c r="A4169" t="s">
        <v>17600</v>
      </c>
      <c r="B4169">
        <v>25</v>
      </c>
      <c r="C4169">
        <v>32</v>
      </c>
      <c r="D4169">
        <v>1910</v>
      </c>
      <c r="E4169" t="s">
        <v>311</v>
      </c>
      <c r="F4169" t="s">
        <v>0</v>
      </c>
      <c r="G4169" t="s">
        <v>1693</v>
      </c>
      <c r="I4169" t="s">
        <v>311</v>
      </c>
      <c r="J4169">
        <v>4</v>
      </c>
    </row>
    <row r="4170" spans="1:10" x14ac:dyDescent="0.35">
      <c r="A4170" t="s">
        <v>17601</v>
      </c>
      <c r="B4170">
        <v>63</v>
      </c>
      <c r="C4170">
        <v>32</v>
      </c>
      <c r="D4170">
        <v>1910</v>
      </c>
      <c r="E4170" t="s">
        <v>311</v>
      </c>
      <c r="F4170" t="s">
        <v>0</v>
      </c>
      <c r="G4170" t="s">
        <v>4921</v>
      </c>
      <c r="I4170" t="s">
        <v>311</v>
      </c>
      <c r="J4170">
        <v>9</v>
      </c>
    </row>
    <row r="4171" spans="1:10" x14ac:dyDescent="0.35">
      <c r="A4171" t="s">
        <v>17602</v>
      </c>
      <c r="B4171">
        <v>66</v>
      </c>
      <c r="C4171">
        <v>31</v>
      </c>
      <c r="D4171">
        <v>1913</v>
      </c>
      <c r="E4171" t="s">
        <v>311</v>
      </c>
      <c r="F4171" t="s">
        <v>0</v>
      </c>
      <c r="G4171" t="s">
        <v>4219</v>
      </c>
      <c r="I4171" t="s">
        <v>311</v>
      </c>
      <c r="J4171">
        <v>8</v>
      </c>
    </row>
    <row r="4172" spans="1:10" x14ac:dyDescent="0.35">
      <c r="A4172" t="s">
        <v>17603</v>
      </c>
      <c r="B4172">
        <v>52</v>
      </c>
      <c r="C4172">
        <v>31</v>
      </c>
      <c r="D4172">
        <v>1913</v>
      </c>
      <c r="E4172" t="s">
        <v>311</v>
      </c>
      <c r="F4172" t="s">
        <v>0</v>
      </c>
      <c r="G4172" t="s">
        <v>10030</v>
      </c>
      <c r="I4172" t="s">
        <v>311</v>
      </c>
      <c r="J4172">
        <v>16</v>
      </c>
    </row>
    <row r="4173" spans="1:10" x14ac:dyDescent="0.35">
      <c r="A4173" t="s">
        <v>17604</v>
      </c>
      <c r="B4173">
        <v>7</v>
      </c>
      <c r="C4173">
        <v>31</v>
      </c>
      <c r="D4173">
        <v>1913</v>
      </c>
      <c r="E4173" t="s">
        <v>311</v>
      </c>
      <c r="F4173" t="s">
        <v>0</v>
      </c>
      <c r="G4173" t="s">
        <v>7917</v>
      </c>
      <c r="I4173" t="s">
        <v>311</v>
      </c>
      <c r="J4173">
        <v>1</v>
      </c>
    </row>
    <row r="4174" spans="1:10" x14ac:dyDescent="0.35">
      <c r="A4174" t="s">
        <v>17605</v>
      </c>
      <c r="B4174">
        <v>22</v>
      </c>
      <c r="C4174">
        <v>31</v>
      </c>
      <c r="D4174">
        <v>1913</v>
      </c>
      <c r="E4174" t="s">
        <v>311</v>
      </c>
      <c r="F4174" t="s">
        <v>0</v>
      </c>
      <c r="G4174" t="s">
        <v>1819</v>
      </c>
      <c r="I4174" t="s">
        <v>311</v>
      </c>
      <c r="J4174">
        <v>5</v>
      </c>
    </row>
    <row r="4175" spans="1:10" x14ac:dyDescent="0.35">
      <c r="A4175" t="s">
        <v>17606</v>
      </c>
      <c r="B4175">
        <v>39</v>
      </c>
      <c r="C4175">
        <v>30</v>
      </c>
      <c r="D4175">
        <v>1917</v>
      </c>
      <c r="E4175" t="s">
        <v>312</v>
      </c>
      <c r="F4175" t="s">
        <v>0</v>
      </c>
      <c r="G4175" t="s">
        <v>10944</v>
      </c>
      <c r="H4175">
        <v>0.5</v>
      </c>
      <c r="I4175">
        <v>41.67</v>
      </c>
      <c r="J4175">
        <v>12</v>
      </c>
    </row>
    <row r="4176" spans="1:10" x14ac:dyDescent="0.35">
      <c r="A4176" t="s">
        <v>17607</v>
      </c>
      <c r="B4176">
        <v>51</v>
      </c>
      <c r="C4176">
        <v>30</v>
      </c>
      <c r="D4176">
        <v>1917</v>
      </c>
      <c r="E4176" t="s">
        <v>311</v>
      </c>
      <c r="F4176" t="s">
        <v>0</v>
      </c>
      <c r="G4176" t="s">
        <v>9412</v>
      </c>
      <c r="I4176" t="s">
        <v>311</v>
      </c>
      <c r="J4176">
        <v>6</v>
      </c>
    </row>
    <row r="4177" spans="1:10" x14ac:dyDescent="0.35">
      <c r="A4177" t="s">
        <v>17608</v>
      </c>
      <c r="B4177">
        <v>21</v>
      </c>
      <c r="C4177">
        <v>30</v>
      </c>
      <c r="D4177">
        <v>1917</v>
      </c>
      <c r="E4177" t="s">
        <v>311</v>
      </c>
      <c r="F4177" t="s">
        <v>0</v>
      </c>
      <c r="G4177" t="s">
        <v>2972</v>
      </c>
      <c r="I4177" t="s">
        <v>311</v>
      </c>
      <c r="J4177">
        <v>4</v>
      </c>
    </row>
    <row r="4178" spans="1:10" x14ac:dyDescent="0.35">
      <c r="A4178" t="s">
        <v>17610</v>
      </c>
      <c r="B4178">
        <v>54</v>
      </c>
      <c r="C4178">
        <v>29</v>
      </c>
      <c r="D4178">
        <v>1921</v>
      </c>
      <c r="E4178" t="s">
        <v>311</v>
      </c>
      <c r="F4178" t="s">
        <v>0</v>
      </c>
      <c r="G4178" t="s">
        <v>4347</v>
      </c>
      <c r="I4178" t="s">
        <v>311</v>
      </c>
      <c r="J4178">
        <v>9</v>
      </c>
    </row>
    <row r="4179" spans="1:10" x14ac:dyDescent="0.35">
      <c r="A4179" t="s">
        <v>17611</v>
      </c>
      <c r="B4179">
        <v>20</v>
      </c>
      <c r="C4179">
        <v>29</v>
      </c>
      <c r="D4179">
        <v>1921</v>
      </c>
      <c r="E4179" t="s">
        <v>311</v>
      </c>
      <c r="F4179" t="s">
        <v>0</v>
      </c>
      <c r="G4179" t="s">
        <v>8272</v>
      </c>
      <c r="I4179" t="s">
        <v>311</v>
      </c>
      <c r="J4179">
        <v>5</v>
      </c>
    </row>
    <row r="4180" spans="1:10" x14ac:dyDescent="0.35">
      <c r="A4180" t="s">
        <v>17612</v>
      </c>
      <c r="B4180">
        <v>77</v>
      </c>
      <c r="C4180">
        <v>29</v>
      </c>
      <c r="D4180">
        <v>1921</v>
      </c>
      <c r="E4180" t="s">
        <v>312</v>
      </c>
      <c r="F4180" t="s">
        <v>0</v>
      </c>
      <c r="G4180" t="s">
        <v>10944</v>
      </c>
      <c r="H4180">
        <v>0.52600000000000002</v>
      </c>
      <c r="I4180">
        <v>45.59</v>
      </c>
      <c r="J4180">
        <v>9</v>
      </c>
    </row>
    <row r="4181" spans="1:10" x14ac:dyDescent="0.35">
      <c r="A4181" t="s">
        <v>17613</v>
      </c>
      <c r="B4181">
        <v>24</v>
      </c>
      <c r="C4181">
        <v>29</v>
      </c>
      <c r="D4181">
        <v>1921</v>
      </c>
      <c r="E4181" t="s">
        <v>311</v>
      </c>
      <c r="F4181" t="s">
        <v>0</v>
      </c>
      <c r="G4181" t="s">
        <v>2037</v>
      </c>
      <c r="I4181" t="s">
        <v>311</v>
      </c>
      <c r="J4181">
        <v>9</v>
      </c>
    </row>
    <row r="4182" spans="1:10" x14ac:dyDescent="0.35">
      <c r="A4182" t="s">
        <v>17614</v>
      </c>
      <c r="B4182">
        <v>89</v>
      </c>
      <c r="C4182">
        <v>29</v>
      </c>
      <c r="D4182">
        <v>1921</v>
      </c>
      <c r="E4182" t="s">
        <v>311</v>
      </c>
      <c r="F4182" t="s">
        <v>0</v>
      </c>
      <c r="G4182" t="s">
        <v>17321</v>
      </c>
      <c r="I4182" t="s">
        <v>311</v>
      </c>
      <c r="J4182">
        <v>7</v>
      </c>
    </row>
    <row r="4183" spans="1:10" x14ac:dyDescent="0.35">
      <c r="A4183" t="s">
        <v>17615</v>
      </c>
      <c r="B4183">
        <v>76</v>
      </c>
      <c r="C4183">
        <v>29</v>
      </c>
      <c r="D4183">
        <v>1921</v>
      </c>
      <c r="E4183" t="s">
        <v>311</v>
      </c>
      <c r="F4183" t="s">
        <v>0</v>
      </c>
      <c r="G4183" t="s">
        <v>9482</v>
      </c>
      <c r="I4183" t="s">
        <v>311</v>
      </c>
      <c r="J4183">
        <v>2</v>
      </c>
    </row>
    <row r="4184" spans="1:10" x14ac:dyDescent="0.35">
      <c r="A4184" t="s">
        <v>17616</v>
      </c>
      <c r="B4184">
        <v>26</v>
      </c>
      <c r="C4184">
        <v>29</v>
      </c>
      <c r="D4184">
        <v>1921</v>
      </c>
      <c r="E4184" t="s">
        <v>334</v>
      </c>
      <c r="F4184" t="s">
        <v>0</v>
      </c>
      <c r="G4184" t="s">
        <v>2362</v>
      </c>
      <c r="H4184">
        <v>0.5</v>
      </c>
      <c r="I4184">
        <v>0.72</v>
      </c>
      <c r="J4184">
        <v>1</v>
      </c>
    </row>
    <row r="4185" spans="1:10" x14ac:dyDescent="0.35">
      <c r="A4185" t="s">
        <v>17617</v>
      </c>
      <c r="B4185">
        <v>26</v>
      </c>
      <c r="C4185">
        <v>29</v>
      </c>
      <c r="D4185">
        <v>1921</v>
      </c>
      <c r="E4185" t="s">
        <v>334</v>
      </c>
      <c r="F4185" t="s">
        <v>0</v>
      </c>
      <c r="G4185" t="s">
        <v>2592</v>
      </c>
      <c r="H4185">
        <v>0.44</v>
      </c>
      <c r="I4185">
        <v>3.74</v>
      </c>
      <c r="J4185">
        <v>1</v>
      </c>
    </row>
    <row r="4186" spans="1:10" x14ac:dyDescent="0.35">
      <c r="A4186" t="s">
        <v>17618</v>
      </c>
      <c r="B4186">
        <v>106</v>
      </c>
      <c r="C4186">
        <v>29</v>
      </c>
      <c r="D4186">
        <v>1921</v>
      </c>
      <c r="E4186" t="s">
        <v>311</v>
      </c>
      <c r="F4186" t="s">
        <v>0</v>
      </c>
      <c r="G4186" t="s">
        <v>10944</v>
      </c>
      <c r="I4186" t="s">
        <v>311</v>
      </c>
      <c r="J4186">
        <v>11</v>
      </c>
    </row>
    <row r="4187" spans="1:10" x14ac:dyDescent="0.35">
      <c r="A4187" t="s">
        <v>17619</v>
      </c>
      <c r="B4187">
        <v>50</v>
      </c>
      <c r="C4187">
        <v>28</v>
      </c>
      <c r="D4187">
        <v>1930</v>
      </c>
      <c r="E4187" t="s">
        <v>311</v>
      </c>
      <c r="F4187" t="s">
        <v>0</v>
      </c>
      <c r="G4187" t="s">
        <v>17403</v>
      </c>
      <c r="I4187" t="s">
        <v>311</v>
      </c>
      <c r="J4187">
        <v>7</v>
      </c>
    </row>
    <row r="4188" spans="1:10" x14ac:dyDescent="0.35">
      <c r="A4188" t="s">
        <v>17620</v>
      </c>
      <c r="B4188">
        <v>7</v>
      </c>
      <c r="C4188">
        <v>28</v>
      </c>
      <c r="D4188">
        <v>1930</v>
      </c>
      <c r="E4188" t="s">
        <v>312</v>
      </c>
      <c r="F4188" t="s">
        <v>0</v>
      </c>
      <c r="G4188" t="s">
        <v>3026</v>
      </c>
      <c r="H4188">
        <v>2.226</v>
      </c>
      <c r="I4188">
        <v>43.26</v>
      </c>
      <c r="J4188">
        <v>0</v>
      </c>
    </row>
    <row r="4189" spans="1:10" x14ac:dyDescent="0.35">
      <c r="A4189" t="s">
        <v>17621</v>
      </c>
      <c r="B4189">
        <v>54</v>
      </c>
      <c r="C4189">
        <v>28</v>
      </c>
      <c r="D4189">
        <v>1930</v>
      </c>
      <c r="E4189" t="s">
        <v>311</v>
      </c>
      <c r="F4189" t="s">
        <v>0</v>
      </c>
      <c r="G4189" t="s">
        <v>9936</v>
      </c>
      <c r="I4189" t="s">
        <v>311</v>
      </c>
      <c r="J4189">
        <v>14</v>
      </c>
    </row>
    <row r="4190" spans="1:10" x14ac:dyDescent="0.35">
      <c r="A4190" t="s">
        <v>17622</v>
      </c>
      <c r="B4190">
        <v>90</v>
      </c>
      <c r="C4190">
        <v>28</v>
      </c>
      <c r="D4190">
        <v>1930</v>
      </c>
      <c r="E4190" t="s">
        <v>311</v>
      </c>
      <c r="F4190" t="s">
        <v>0</v>
      </c>
      <c r="G4190" t="s">
        <v>14900</v>
      </c>
      <c r="I4190" t="s">
        <v>311</v>
      </c>
      <c r="J4190">
        <v>8</v>
      </c>
    </row>
    <row r="4191" spans="1:10" x14ac:dyDescent="0.35">
      <c r="A4191" t="s">
        <v>17623</v>
      </c>
      <c r="B4191">
        <v>32</v>
      </c>
      <c r="C4191">
        <v>27</v>
      </c>
      <c r="D4191">
        <v>1934</v>
      </c>
      <c r="E4191" t="s">
        <v>311</v>
      </c>
      <c r="F4191" t="s">
        <v>0</v>
      </c>
      <c r="G4191" t="s">
        <v>2037</v>
      </c>
      <c r="I4191" t="s">
        <v>311</v>
      </c>
      <c r="J4191">
        <v>7</v>
      </c>
    </row>
    <row r="4192" spans="1:10" x14ac:dyDescent="0.35">
      <c r="A4192" t="s">
        <v>17624</v>
      </c>
      <c r="B4192">
        <v>94</v>
      </c>
      <c r="C4192">
        <v>27</v>
      </c>
      <c r="D4192">
        <v>1934</v>
      </c>
      <c r="E4192" t="s">
        <v>311</v>
      </c>
      <c r="F4192" t="s">
        <v>0</v>
      </c>
      <c r="G4192" t="s">
        <v>9233</v>
      </c>
      <c r="I4192" t="s">
        <v>311</v>
      </c>
      <c r="J4192">
        <v>13</v>
      </c>
    </row>
    <row r="4193" spans="1:10" x14ac:dyDescent="0.35">
      <c r="A4193" t="s">
        <v>17625</v>
      </c>
      <c r="B4193">
        <v>82</v>
      </c>
      <c r="C4193">
        <v>27</v>
      </c>
      <c r="D4193">
        <v>1934</v>
      </c>
      <c r="E4193" t="s">
        <v>311</v>
      </c>
      <c r="F4193" t="s">
        <v>0</v>
      </c>
      <c r="G4193" t="s">
        <v>2962</v>
      </c>
      <c r="I4193" t="s">
        <v>311</v>
      </c>
      <c r="J4193">
        <v>10</v>
      </c>
    </row>
    <row r="4194" spans="1:10" x14ac:dyDescent="0.35">
      <c r="A4194" t="s">
        <v>17626</v>
      </c>
      <c r="B4194">
        <v>161</v>
      </c>
      <c r="C4194">
        <v>27</v>
      </c>
      <c r="D4194">
        <v>1934</v>
      </c>
      <c r="E4194" t="s">
        <v>311</v>
      </c>
      <c r="F4194" t="s">
        <v>0</v>
      </c>
      <c r="G4194" t="s">
        <v>8272</v>
      </c>
      <c r="I4194" t="s">
        <v>311</v>
      </c>
      <c r="J4194">
        <v>16</v>
      </c>
    </row>
    <row r="4195" spans="1:10" x14ac:dyDescent="0.35">
      <c r="A4195" t="s">
        <v>17627</v>
      </c>
      <c r="B4195">
        <v>54</v>
      </c>
      <c r="C4195">
        <v>26</v>
      </c>
      <c r="D4195">
        <v>1938</v>
      </c>
      <c r="E4195" t="s">
        <v>311</v>
      </c>
      <c r="F4195" t="s">
        <v>0</v>
      </c>
      <c r="G4195" t="s">
        <v>2962</v>
      </c>
      <c r="I4195" t="s">
        <v>311</v>
      </c>
      <c r="J4195">
        <v>8</v>
      </c>
    </row>
    <row r="4196" spans="1:10" x14ac:dyDescent="0.35">
      <c r="A4196" t="s">
        <v>17628</v>
      </c>
      <c r="B4196">
        <v>172</v>
      </c>
      <c r="C4196">
        <v>26</v>
      </c>
      <c r="D4196">
        <v>1938</v>
      </c>
      <c r="E4196" t="s">
        <v>311</v>
      </c>
      <c r="F4196" t="s">
        <v>0</v>
      </c>
      <c r="G4196" t="s">
        <v>8272</v>
      </c>
      <c r="I4196" t="s">
        <v>311</v>
      </c>
      <c r="J4196">
        <v>12</v>
      </c>
    </row>
    <row r="4197" spans="1:10" x14ac:dyDescent="0.35">
      <c r="A4197" t="s">
        <v>17630</v>
      </c>
      <c r="B4197">
        <v>145</v>
      </c>
      <c r="C4197">
        <v>26</v>
      </c>
      <c r="D4197">
        <v>1938</v>
      </c>
      <c r="E4197" t="s">
        <v>311</v>
      </c>
      <c r="F4197" t="s">
        <v>0</v>
      </c>
      <c r="G4197" t="s">
        <v>17495</v>
      </c>
      <c r="I4197" t="s">
        <v>311</v>
      </c>
      <c r="J4197">
        <v>13</v>
      </c>
    </row>
    <row r="4198" spans="1:10" x14ac:dyDescent="0.35">
      <c r="A4198" t="s">
        <v>17631</v>
      </c>
      <c r="B4198">
        <v>91</v>
      </c>
      <c r="C4198">
        <v>26</v>
      </c>
      <c r="D4198">
        <v>1938</v>
      </c>
      <c r="E4198" t="s">
        <v>311</v>
      </c>
      <c r="F4198" t="s">
        <v>0</v>
      </c>
      <c r="G4198" t="s">
        <v>8272</v>
      </c>
      <c r="I4198" t="s">
        <v>311</v>
      </c>
      <c r="J4198">
        <v>21</v>
      </c>
    </row>
    <row r="4199" spans="1:10" x14ac:dyDescent="0.35">
      <c r="A4199" t="s">
        <v>17632</v>
      </c>
      <c r="B4199">
        <v>78</v>
      </c>
      <c r="C4199">
        <v>25</v>
      </c>
      <c r="D4199">
        <v>1943</v>
      </c>
      <c r="E4199" t="s">
        <v>311</v>
      </c>
      <c r="F4199" t="s">
        <v>0</v>
      </c>
      <c r="G4199" t="s">
        <v>14900</v>
      </c>
      <c r="I4199" t="s">
        <v>311</v>
      </c>
      <c r="J4199">
        <v>11</v>
      </c>
    </row>
    <row r="4200" spans="1:10" x14ac:dyDescent="0.35">
      <c r="A4200" t="s">
        <v>17634</v>
      </c>
      <c r="B4200">
        <v>51</v>
      </c>
      <c r="C4200">
        <v>25</v>
      </c>
      <c r="D4200">
        <v>1943</v>
      </c>
      <c r="E4200" t="s">
        <v>311</v>
      </c>
      <c r="F4200" t="s">
        <v>0</v>
      </c>
      <c r="G4200" t="s">
        <v>10944</v>
      </c>
      <c r="I4200" t="s">
        <v>311</v>
      </c>
      <c r="J4200">
        <v>6</v>
      </c>
    </row>
    <row r="4201" spans="1:10" x14ac:dyDescent="0.35">
      <c r="A4201" t="s">
        <v>17635</v>
      </c>
      <c r="B4201">
        <v>143</v>
      </c>
      <c r="C4201">
        <v>25</v>
      </c>
      <c r="D4201">
        <v>1943</v>
      </c>
      <c r="E4201" t="s">
        <v>311</v>
      </c>
      <c r="F4201" t="s">
        <v>0</v>
      </c>
      <c r="G4201" t="s">
        <v>17453</v>
      </c>
      <c r="I4201" t="s">
        <v>311</v>
      </c>
      <c r="J4201">
        <v>36</v>
      </c>
    </row>
    <row r="4202" spans="1:10" x14ac:dyDescent="0.35">
      <c r="A4202" t="s">
        <v>17638</v>
      </c>
      <c r="B4202">
        <v>84</v>
      </c>
      <c r="C4202">
        <v>24</v>
      </c>
      <c r="D4202">
        <v>1949</v>
      </c>
      <c r="E4202" t="s">
        <v>334</v>
      </c>
      <c r="F4202" t="s">
        <v>0</v>
      </c>
      <c r="G4202" t="s">
        <v>4397</v>
      </c>
      <c r="H4202">
        <v>0.34300000000000003</v>
      </c>
      <c r="I4202">
        <v>12.58</v>
      </c>
      <c r="J4202">
        <v>11</v>
      </c>
    </row>
    <row r="4203" spans="1:10" x14ac:dyDescent="0.35">
      <c r="A4203" t="s">
        <v>17639</v>
      </c>
      <c r="B4203">
        <v>19</v>
      </c>
      <c r="C4203">
        <v>24</v>
      </c>
      <c r="D4203">
        <v>1949</v>
      </c>
      <c r="E4203" t="s">
        <v>334</v>
      </c>
      <c r="F4203" t="s">
        <v>0</v>
      </c>
      <c r="G4203" t="s">
        <v>2302</v>
      </c>
      <c r="H4203">
        <v>0.58799999999999997</v>
      </c>
      <c r="I4203">
        <v>2.31</v>
      </c>
      <c r="J4203">
        <v>11</v>
      </c>
    </row>
    <row r="4204" spans="1:10" x14ac:dyDescent="0.35">
      <c r="A4204" t="s">
        <v>17640</v>
      </c>
      <c r="B4204">
        <v>101</v>
      </c>
      <c r="C4204">
        <v>24</v>
      </c>
      <c r="D4204">
        <v>1949</v>
      </c>
      <c r="E4204" t="s">
        <v>311</v>
      </c>
      <c r="F4204" t="s">
        <v>0</v>
      </c>
      <c r="G4204" t="s">
        <v>8272</v>
      </c>
      <c r="I4204" t="s">
        <v>311</v>
      </c>
      <c r="J4204">
        <v>4</v>
      </c>
    </row>
    <row r="4205" spans="1:10" x14ac:dyDescent="0.35">
      <c r="A4205" t="s">
        <v>17641</v>
      </c>
      <c r="B4205">
        <v>27</v>
      </c>
      <c r="C4205">
        <v>24</v>
      </c>
      <c r="D4205">
        <v>1949</v>
      </c>
      <c r="E4205" t="s">
        <v>311</v>
      </c>
      <c r="F4205" t="s">
        <v>0</v>
      </c>
      <c r="G4205" t="s">
        <v>4219</v>
      </c>
      <c r="I4205" t="s">
        <v>311</v>
      </c>
      <c r="J4205">
        <v>15</v>
      </c>
    </row>
    <row r="4206" spans="1:10" x14ac:dyDescent="0.35">
      <c r="A4206" t="s">
        <v>17643</v>
      </c>
      <c r="B4206">
        <v>22</v>
      </c>
      <c r="C4206">
        <v>23</v>
      </c>
      <c r="D4206">
        <v>1953</v>
      </c>
      <c r="E4206" t="s">
        <v>311</v>
      </c>
      <c r="F4206" t="s">
        <v>0</v>
      </c>
      <c r="G4206" t="s">
        <v>1819</v>
      </c>
      <c r="I4206" t="s">
        <v>311</v>
      </c>
      <c r="J4206">
        <v>3</v>
      </c>
    </row>
    <row r="4207" spans="1:10" x14ac:dyDescent="0.35">
      <c r="A4207" t="s">
        <v>17644</v>
      </c>
      <c r="B4207">
        <v>46</v>
      </c>
      <c r="C4207">
        <v>23</v>
      </c>
      <c r="D4207">
        <v>1953</v>
      </c>
      <c r="E4207" t="s">
        <v>311</v>
      </c>
      <c r="F4207" t="s">
        <v>0</v>
      </c>
      <c r="G4207" t="s">
        <v>14900</v>
      </c>
      <c r="I4207" t="s">
        <v>311</v>
      </c>
      <c r="J4207">
        <v>8</v>
      </c>
    </row>
    <row r="4208" spans="1:10" x14ac:dyDescent="0.35">
      <c r="A4208" t="s">
        <v>17645</v>
      </c>
      <c r="B4208">
        <v>24</v>
      </c>
      <c r="C4208">
        <v>23</v>
      </c>
      <c r="D4208">
        <v>1953</v>
      </c>
      <c r="E4208" t="s">
        <v>311</v>
      </c>
      <c r="F4208" t="s">
        <v>0</v>
      </c>
      <c r="G4208" t="s">
        <v>9016</v>
      </c>
      <c r="I4208" t="s">
        <v>311</v>
      </c>
      <c r="J4208">
        <v>1</v>
      </c>
    </row>
    <row r="4209" spans="1:10" x14ac:dyDescent="0.35">
      <c r="A4209" t="s">
        <v>17646</v>
      </c>
      <c r="B4209">
        <v>154</v>
      </c>
      <c r="C4209">
        <v>23</v>
      </c>
      <c r="D4209">
        <v>1953</v>
      </c>
      <c r="E4209" t="s">
        <v>311</v>
      </c>
      <c r="F4209" t="s">
        <v>0</v>
      </c>
      <c r="G4209" t="s">
        <v>8272</v>
      </c>
      <c r="I4209" t="s">
        <v>311</v>
      </c>
      <c r="J4209">
        <v>16</v>
      </c>
    </row>
    <row r="4210" spans="1:10" x14ac:dyDescent="0.35">
      <c r="A4210" t="s">
        <v>17647</v>
      </c>
      <c r="B4210">
        <v>214</v>
      </c>
      <c r="C4210">
        <v>23</v>
      </c>
      <c r="D4210">
        <v>1953</v>
      </c>
      <c r="E4210" t="s">
        <v>311</v>
      </c>
      <c r="F4210" t="s">
        <v>0</v>
      </c>
      <c r="G4210" t="s">
        <v>8272</v>
      </c>
      <c r="I4210" t="s">
        <v>311</v>
      </c>
      <c r="J4210">
        <v>18</v>
      </c>
    </row>
    <row r="4211" spans="1:10" x14ac:dyDescent="0.35">
      <c r="A4211" t="s">
        <v>17651</v>
      </c>
      <c r="B4211">
        <v>45</v>
      </c>
      <c r="C4211">
        <v>23</v>
      </c>
      <c r="D4211">
        <v>1953</v>
      </c>
      <c r="E4211" t="s">
        <v>311</v>
      </c>
      <c r="F4211" t="s">
        <v>0</v>
      </c>
      <c r="G4211" t="s">
        <v>4173</v>
      </c>
      <c r="I4211" t="s">
        <v>311</v>
      </c>
      <c r="J4211">
        <v>5</v>
      </c>
    </row>
    <row r="4212" spans="1:10" x14ac:dyDescent="0.35">
      <c r="A4212" t="s">
        <v>17652</v>
      </c>
      <c r="B4212">
        <v>54</v>
      </c>
      <c r="C4212">
        <v>23</v>
      </c>
      <c r="D4212">
        <v>1953</v>
      </c>
      <c r="E4212" t="s">
        <v>311</v>
      </c>
      <c r="F4212" t="s">
        <v>0</v>
      </c>
      <c r="G4212" t="s">
        <v>8272</v>
      </c>
      <c r="I4212" t="s">
        <v>311</v>
      </c>
      <c r="J4212">
        <v>13</v>
      </c>
    </row>
    <row r="4213" spans="1:10" x14ac:dyDescent="0.35">
      <c r="A4213" t="s">
        <v>17653</v>
      </c>
      <c r="B4213">
        <v>307</v>
      </c>
      <c r="C4213">
        <v>22</v>
      </c>
      <c r="D4213">
        <v>1964</v>
      </c>
      <c r="E4213" t="s">
        <v>311</v>
      </c>
      <c r="F4213" t="s">
        <v>0</v>
      </c>
      <c r="G4213" t="s">
        <v>8272</v>
      </c>
      <c r="I4213" t="s">
        <v>311</v>
      </c>
      <c r="J4213">
        <v>22</v>
      </c>
    </row>
    <row r="4214" spans="1:10" x14ac:dyDescent="0.35">
      <c r="A4214" t="s">
        <v>17654</v>
      </c>
      <c r="B4214">
        <v>94</v>
      </c>
      <c r="C4214">
        <v>22</v>
      </c>
      <c r="D4214">
        <v>1964</v>
      </c>
      <c r="E4214" t="s">
        <v>311</v>
      </c>
      <c r="F4214" t="s">
        <v>0</v>
      </c>
      <c r="G4214" t="s">
        <v>9233</v>
      </c>
      <c r="I4214" t="s">
        <v>311</v>
      </c>
      <c r="J4214">
        <v>21</v>
      </c>
    </row>
    <row r="4215" spans="1:10" x14ac:dyDescent="0.35">
      <c r="A4215" t="s">
        <v>17655</v>
      </c>
      <c r="B4215">
        <v>99</v>
      </c>
      <c r="C4215">
        <v>22</v>
      </c>
      <c r="D4215">
        <v>1964</v>
      </c>
      <c r="E4215" t="s">
        <v>311</v>
      </c>
      <c r="F4215" t="s">
        <v>0</v>
      </c>
      <c r="G4215" t="s">
        <v>2972</v>
      </c>
      <c r="I4215" t="s">
        <v>311</v>
      </c>
      <c r="J4215">
        <v>18</v>
      </c>
    </row>
    <row r="4216" spans="1:10" x14ac:dyDescent="0.35">
      <c r="A4216" t="s">
        <v>17656</v>
      </c>
      <c r="B4216">
        <v>65</v>
      </c>
      <c r="C4216">
        <v>22</v>
      </c>
      <c r="D4216">
        <v>1964</v>
      </c>
      <c r="E4216" t="s">
        <v>311</v>
      </c>
      <c r="F4216" t="s">
        <v>0</v>
      </c>
      <c r="G4216" t="s">
        <v>17403</v>
      </c>
      <c r="I4216" t="s">
        <v>311</v>
      </c>
      <c r="J4216">
        <v>10</v>
      </c>
    </row>
    <row r="4217" spans="1:10" x14ac:dyDescent="0.35">
      <c r="A4217" t="s">
        <v>17657</v>
      </c>
      <c r="B4217">
        <v>30</v>
      </c>
      <c r="C4217">
        <v>22</v>
      </c>
      <c r="D4217">
        <v>1964</v>
      </c>
      <c r="E4217" t="s">
        <v>311</v>
      </c>
      <c r="F4217" t="s">
        <v>0</v>
      </c>
      <c r="G4217" t="s">
        <v>2972</v>
      </c>
      <c r="I4217" t="s">
        <v>311</v>
      </c>
      <c r="J4217">
        <v>12</v>
      </c>
    </row>
    <row r="4218" spans="1:10" x14ac:dyDescent="0.35">
      <c r="A4218" t="s">
        <v>17658</v>
      </c>
      <c r="B4218">
        <v>65</v>
      </c>
      <c r="C4218">
        <v>22</v>
      </c>
      <c r="D4218">
        <v>1964</v>
      </c>
      <c r="E4218" t="s">
        <v>311</v>
      </c>
      <c r="F4218" t="s">
        <v>0</v>
      </c>
      <c r="G4218" t="s">
        <v>15152</v>
      </c>
      <c r="I4218" t="s">
        <v>311</v>
      </c>
      <c r="J4218">
        <v>5</v>
      </c>
    </row>
    <row r="4219" spans="1:10" x14ac:dyDescent="0.35">
      <c r="A4219" t="s">
        <v>17659</v>
      </c>
      <c r="B4219">
        <v>42</v>
      </c>
      <c r="C4219">
        <v>22</v>
      </c>
      <c r="D4219">
        <v>1964</v>
      </c>
      <c r="E4219" t="s">
        <v>311</v>
      </c>
      <c r="F4219" t="s">
        <v>0</v>
      </c>
      <c r="G4219" t="s">
        <v>9579</v>
      </c>
      <c r="I4219" t="s">
        <v>311</v>
      </c>
      <c r="J4219">
        <v>4</v>
      </c>
    </row>
    <row r="4220" spans="1:10" x14ac:dyDescent="0.35">
      <c r="A4220" t="s">
        <v>17663</v>
      </c>
      <c r="B4220">
        <v>34</v>
      </c>
      <c r="C4220">
        <v>21</v>
      </c>
      <c r="D4220">
        <v>1971</v>
      </c>
      <c r="E4220" t="s">
        <v>311</v>
      </c>
      <c r="F4220" t="s">
        <v>0</v>
      </c>
      <c r="G4220" t="s">
        <v>17403</v>
      </c>
      <c r="I4220" t="s">
        <v>311</v>
      </c>
      <c r="J4220">
        <v>7</v>
      </c>
    </row>
    <row r="4221" spans="1:10" x14ac:dyDescent="0.35">
      <c r="A4221" t="s">
        <v>17664</v>
      </c>
      <c r="B4221">
        <v>31</v>
      </c>
      <c r="C4221">
        <v>21</v>
      </c>
      <c r="D4221">
        <v>1971</v>
      </c>
      <c r="E4221" t="s">
        <v>311</v>
      </c>
      <c r="F4221" t="s">
        <v>0</v>
      </c>
      <c r="G4221" t="s">
        <v>2784</v>
      </c>
      <c r="I4221" t="s">
        <v>311</v>
      </c>
      <c r="J4221">
        <v>5</v>
      </c>
    </row>
    <row r="4222" spans="1:10" x14ac:dyDescent="0.35">
      <c r="A4222" t="s">
        <v>17666</v>
      </c>
      <c r="B4222">
        <v>47</v>
      </c>
      <c r="C4222">
        <v>21</v>
      </c>
      <c r="D4222">
        <v>1971</v>
      </c>
      <c r="E4222" t="s">
        <v>311</v>
      </c>
      <c r="F4222" t="s">
        <v>0</v>
      </c>
      <c r="G4222" t="s">
        <v>15063</v>
      </c>
      <c r="I4222" t="s">
        <v>311</v>
      </c>
      <c r="J4222">
        <v>5</v>
      </c>
    </row>
    <row r="4223" spans="1:10" x14ac:dyDescent="0.35">
      <c r="A4223" t="s">
        <v>17667</v>
      </c>
      <c r="B4223">
        <v>198</v>
      </c>
      <c r="C4223">
        <v>21</v>
      </c>
      <c r="D4223">
        <v>1971</v>
      </c>
      <c r="E4223" t="s">
        <v>311</v>
      </c>
      <c r="F4223" t="s">
        <v>0</v>
      </c>
      <c r="G4223" t="s">
        <v>10944</v>
      </c>
      <c r="I4223" t="s">
        <v>311</v>
      </c>
      <c r="J4223">
        <v>29</v>
      </c>
    </row>
    <row r="4224" spans="1:10" x14ac:dyDescent="0.35">
      <c r="A4224" t="s">
        <v>17668</v>
      </c>
      <c r="B4224">
        <v>24</v>
      </c>
      <c r="C4224">
        <v>20</v>
      </c>
      <c r="D4224">
        <v>1979</v>
      </c>
      <c r="E4224" t="s">
        <v>311</v>
      </c>
      <c r="F4224" t="s">
        <v>0</v>
      </c>
      <c r="G4224" t="s">
        <v>17403</v>
      </c>
      <c r="I4224" t="s">
        <v>311</v>
      </c>
      <c r="J4224">
        <v>8</v>
      </c>
    </row>
    <row r="4225" spans="1:10" x14ac:dyDescent="0.35">
      <c r="A4225" t="s">
        <v>17669</v>
      </c>
      <c r="B4225">
        <v>54</v>
      </c>
      <c r="C4225">
        <v>20</v>
      </c>
      <c r="D4225">
        <v>1979</v>
      </c>
      <c r="E4225" t="s">
        <v>311</v>
      </c>
      <c r="F4225" t="s">
        <v>0</v>
      </c>
      <c r="G4225" t="s">
        <v>17453</v>
      </c>
      <c r="I4225" t="s">
        <v>311</v>
      </c>
      <c r="J4225">
        <v>13</v>
      </c>
    </row>
    <row r="4226" spans="1:10" x14ac:dyDescent="0.35">
      <c r="A4226" t="s">
        <v>17670</v>
      </c>
      <c r="B4226">
        <v>21</v>
      </c>
      <c r="C4226">
        <v>20</v>
      </c>
      <c r="D4226">
        <v>1979</v>
      </c>
      <c r="E4226" t="s">
        <v>311</v>
      </c>
      <c r="F4226" t="s">
        <v>0</v>
      </c>
      <c r="G4226" t="s">
        <v>9053</v>
      </c>
      <c r="I4226" t="s">
        <v>311</v>
      </c>
      <c r="J4226">
        <v>4</v>
      </c>
    </row>
    <row r="4227" spans="1:10" x14ac:dyDescent="0.35">
      <c r="A4227" t="s">
        <v>17671</v>
      </c>
      <c r="B4227">
        <v>2</v>
      </c>
      <c r="C4227">
        <v>20</v>
      </c>
      <c r="D4227">
        <v>1979</v>
      </c>
      <c r="E4227" t="s">
        <v>311</v>
      </c>
      <c r="F4227" t="s">
        <v>0</v>
      </c>
      <c r="G4227" t="s">
        <v>2063</v>
      </c>
      <c r="I4227" t="s">
        <v>311</v>
      </c>
      <c r="J4227">
        <v>2</v>
      </c>
    </row>
    <row r="4228" spans="1:10" x14ac:dyDescent="0.35">
      <c r="A4228" t="s">
        <v>17672</v>
      </c>
      <c r="B4228">
        <v>34</v>
      </c>
      <c r="C4228">
        <v>20</v>
      </c>
      <c r="D4228">
        <v>1979</v>
      </c>
      <c r="E4228" t="s">
        <v>311</v>
      </c>
      <c r="F4228" t="s">
        <v>0</v>
      </c>
      <c r="G4228" t="s">
        <v>7560</v>
      </c>
      <c r="I4228" t="s">
        <v>311</v>
      </c>
      <c r="J4228">
        <v>3</v>
      </c>
    </row>
    <row r="4229" spans="1:10" x14ac:dyDescent="0.35">
      <c r="A4229" t="s">
        <v>17673</v>
      </c>
      <c r="B4229">
        <v>64</v>
      </c>
      <c r="C4229">
        <v>20</v>
      </c>
      <c r="D4229">
        <v>1979</v>
      </c>
      <c r="E4229" t="s">
        <v>311</v>
      </c>
      <c r="F4229" t="s">
        <v>0</v>
      </c>
      <c r="G4229" t="s">
        <v>6759</v>
      </c>
      <c r="I4229" t="s">
        <v>311</v>
      </c>
      <c r="J4229">
        <v>21</v>
      </c>
    </row>
    <row r="4230" spans="1:10" x14ac:dyDescent="0.35">
      <c r="A4230" t="s">
        <v>17674</v>
      </c>
      <c r="B4230">
        <v>15</v>
      </c>
      <c r="C4230">
        <v>20</v>
      </c>
      <c r="D4230">
        <v>1979</v>
      </c>
      <c r="E4230" t="s">
        <v>311</v>
      </c>
      <c r="F4230" t="s">
        <v>0</v>
      </c>
      <c r="G4230" t="s">
        <v>8272</v>
      </c>
      <c r="I4230" t="s">
        <v>311</v>
      </c>
      <c r="J4230">
        <v>9</v>
      </c>
    </row>
    <row r="4231" spans="1:10" x14ac:dyDescent="0.35">
      <c r="A4231" t="s">
        <v>17675</v>
      </c>
      <c r="B4231">
        <v>127</v>
      </c>
      <c r="C4231">
        <v>20</v>
      </c>
      <c r="D4231">
        <v>1979</v>
      </c>
      <c r="E4231" t="s">
        <v>311</v>
      </c>
      <c r="F4231" t="s">
        <v>0</v>
      </c>
      <c r="G4231" t="s">
        <v>8272</v>
      </c>
      <c r="I4231" t="s">
        <v>311</v>
      </c>
      <c r="J4231">
        <v>22</v>
      </c>
    </row>
    <row r="4232" spans="1:10" x14ac:dyDescent="0.35">
      <c r="A4232" t="s">
        <v>17676</v>
      </c>
      <c r="B4232">
        <v>111</v>
      </c>
      <c r="C4232">
        <v>20</v>
      </c>
      <c r="D4232">
        <v>1979</v>
      </c>
      <c r="E4232" t="s">
        <v>311</v>
      </c>
      <c r="F4232" t="s">
        <v>0</v>
      </c>
      <c r="G4232" t="s">
        <v>17453</v>
      </c>
      <c r="I4232" t="s">
        <v>311</v>
      </c>
      <c r="J4232">
        <v>42</v>
      </c>
    </row>
    <row r="4233" spans="1:10" x14ac:dyDescent="0.35">
      <c r="A4233" t="s">
        <v>17678</v>
      </c>
      <c r="B4233">
        <v>30</v>
      </c>
      <c r="C4233">
        <v>19</v>
      </c>
      <c r="D4233">
        <v>1988</v>
      </c>
      <c r="E4233" t="s">
        <v>311</v>
      </c>
      <c r="F4233" t="s">
        <v>0</v>
      </c>
      <c r="G4233" t="s">
        <v>3026</v>
      </c>
      <c r="I4233" t="s">
        <v>311</v>
      </c>
      <c r="J4233">
        <v>0</v>
      </c>
    </row>
    <row r="4234" spans="1:10" x14ac:dyDescent="0.35">
      <c r="A4234" t="s">
        <v>17680</v>
      </c>
      <c r="B4234">
        <v>30</v>
      </c>
      <c r="C4234">
        <v>19</v>
      </c>
      <c r="D4234">
        <v>1988</v>
      </c>
      <c r="E4234" t="s">
        <v>311</v>
      </c>
      <c r="F4234" t="s">
        <v>0</v>
      </c>
      <c r="G4234" t="s">
        <v>14900</v>
      </c>
      <c r="I4234" t="s">
        <v>311</v>
      </c>
      <c r="J4234">
        <v>12</v>
      </c>
    </row>
    <row r="4235" spans="1:10" x14ac:dyDescent="0.35">
      <c r="A4235" t="s">
        <v>17681</v>
      </c>
      <c r="B4235">
        <v>68</v>
      </c>
      <c r="C4235">
        <v>19</v>
      </c>
      <c r="D4235">
        <v>1988</v>
      </c>
      <c r="E4235" t="s">
        <v>311</v>
      </c>
      <c r="F4235" t="s">
        <v>0</v>
      </c>
      <c r="G4235" t="s">
        <v>17403</v>
      </c>
      <c r="I4235" t="s">
        <v>311</v>
      </c>
      <c r="J4235">
        <v>5</v>
      </c>
    </row>
    <row r="4236" spans="1:10" x14ac:dyDescent="0.35">
      <c r="A4236" t="s">
        <v>17682</v>
      </c>
      <c r="B4236">
        <v>21</v>
      </c>
      <c r="C4236">
        <v>19</v>
      </c>
      <c r="D4236">
        <v>1988</v>
      </c>
      <c r="E4236" t="s">
        <v>334</v>
      </c>
      <c r="F4236" t="s">
        <v>0</v>
      </c>
      <c r="G4236" t="s">
        <v>4361</v>
      </c>
      <c r="H4236">
        <v>0.26300000000000001</v>
      </c>
      <c r="I4236">
        <v>1.5</v>
      </c>
      <c r="J4236">
        <v>2</v>
      </c>
    </row>
    <row r="4237" spans="1:10" x14ac:dyDescent="0.35">
      <c r="A4237" t="s">
        <v>17683</v>
      </c>
      <c r="B4237">
        <v>121</v>
      </c>
      <c r="C4237">
        <v>19</v>
      </c>
      <c r="D4237">
        <v>1988</v>
      </c>
      <c r="E4237" t="s">
        <v>311</v>
      </c>
      <c r="F4237" t="s">
        <v>0</v>
      </c>
      <c r="G4237" t="s">
        <v>9579</v>
      </c>
      <c r="I4237" t="s">
        <v>311</v>
      </c>
      <c r="J4237">
        <v>12</v>
      </c>
    </row>
    <row r="4238" spans="1:10" x14ac:dyDescent="0.35">
      <c r="A4238" t="s">
        <v>17684</v>
      </c>
      <c r="B4238">
        <v>4</v>
      </c>
      <c r="C4238">
        <v>19</v>
      </c>
      <c r="D4238">
        <v>1988</v>
      </c>
      <c r="E4238" t="s">
        <v>312</v>
      </c>
      <c r="F4238" t="s">
        <v>0</v>
      </c>
      <c r="G4238" t="s">
        <v>2492</v>
      </c>
      <c r="H4238">
        <v>2.75</v>
      </c>
      <c r="I4238">
        <v>45.02</v>
      </c>
      <c r="J4238">
        <v>4</v>
      </c>
    </row>
    <row r="4239" spans="1:10" x14ac:dyDescent="0.35">
      <c r="A4239" t="s">
        <v>17685</v>
      </c>
      <c r="B4239">
        <v>33</v>
      </c>
      <c r="C4239">
        <v>18</v>
      </c>
      <c r="D4239">
        <v>1996</v>
      </c>
      <c r="E4239" t="s">
        <v>311</v>
      </c>
      <c r="F4239" t="s">
        <v>0</v>
      </c>
      <c r="G4239" t="s">
        <v>17540</v>
      </c>
      <c r="I4239" t="s">
        <v>311</v>
      </c>
      <c r="J4239">
        <v>5</v>
      </c>
    </row>
    <row r="4240" spans="1:10" x14ac:dyDescent="0.35">
      <c r="A4240" t="s">
        <v>17686</v>
      </c>
      <c r="B4240">
        <v>58</v>
      </c>
      <c r="C4240">
        <v>18</v>
      </c>
      <c r="D4240">
        <v>1996</v>
      </c>
      <c r="E4240" t="s">
        <v>311</v>
      </c>
      <c r="F4240" t="s">
        <v>0</v>
      </c>
      <c r="G4240" t="s">
        <v>2131</v>
      </c>
      <c r="I4240" t="s">
        <v>311</v>
      </c>
      <c r="J4240">
        <v>7</v>
      </c>
    </row>
    <row r="4241" spans="1:10" x14ac:dyDescent="0.35">
      <c r="A4241" t="s">
        <v>17687</v>
      </c>
      <c r="B4241">
        <v>50</v>
      </c>
      <c r="C4241">
        <v>18</v>
      </c>
      <c r="D4241">
        <v>1996</v>
      </c>
      <c r="E4241" t="s">
        <v>311</v>
      </c>
      <c r="F4241" t="s">
        <v>0</v>
      </c>
      <c r="G4241" t="s">
        <v>10944</v>
      </c>
      <c r="I4241" t="s">
        <v>311</v>
      </c>
      <c r="J4241">
        <v>5</v>
      </c>
    </row>
    <row r="4242" spans="1:10" x14ac:dyDescent="0.35">
      <c r="A4242" t="s">
        <v>17689</v>
      </c>
      <c r="B4242">
        <v>19</v>
      </c>
      <c r="C4242">
        <v>18</v>
      </c>
      <c r="D4242">
        <v>1996</v>
      </c>
      <c r="E4242" t="s">
        <v>311</v>
      </c>
      <c r="F4242" t="s">
        <v>0</v>
      </c>
      <c r="G4242" t="s">
        <v>2739</v>
      </c>
      <c r="I4242" t="s">
        <v>311</v>
      </c>
      <c r="J4242">
        <v>19</v>
      </c>
    </row>
    <row r="4243" spans="1:10" x14ac:dyDescent="0.35">
      <c r="A4243" t="s">
        <v>17690</v>
      </c>
      <c r="B4243">
        <v>81</v>
      </c>
      <c r="C4243">
        <v>18</v>
      </c>
      <c r="D4243">
        <v>1996</v>
      </c>
      <c r="E4243" t="s">
        <v>311</v>
      </c>
      <c r="F4243" t="s">
        <v>0</v>
      </c>
      <c r="G4243" t="s">
        <v>8272</v>
      </c>
      <c r="I4243" t="s">
        <v>311</v>
      </c>
      <c r="J4243">
        <v>16</v>
      </c>
    </row>
    <row r="4244" spans="1:10" x14ac:dyDescent="0.35">
      <c r="A4244" t="s">
        <v>17691</v>
      </c>
      <c r="B4244">
        <v>54</v>
      </c>
      <c r="C4244">
        <v>18</v>
      </c>
      <c r="D4244">
        <v>1996</v>
      </c>
      <c r="E4244" t="s">
        <v>311</v>
      </c>
      <c r="F4244" t="s">
        <v>0</v>
      </c>
      <c r="G4244" t="s">
        <v>2520</v>
      </c>
      <c r="I4244" t="s">
        <v>311</v>
      </c>
      <c r="J4244">
        <v>11</v>
      </c>
    </row>
    <row r="4245" spans="1:10" x14ac:dyDescent="0.35">
      <c r="A4245" t="s">
        <v>17692</v>
      </c>
      <c r="B4245">
        <v>55</v>
      </c>
      <c r="C4245">
        <v>18</v>
      </c>
      <c r="D4245">
        <v>1996</v>
      </c>
      <c r="E4245" t="s">
        <v>311</v>
      </c>
      <c r="F4245" t="s">
        <v>0</v>
      </c>
      <c r="G4245" t="s">
        <v>2972</v>
      </c>
      <c r="I4245" t="s">
        <v>311</v>
      </c>
      <c r="J4245">
        <v>10</v>
      </c>
    </row>
    <row r="4246" spans="1:10" x14ac:dyDescent="0.35">
      <c r="A4246" t="s">
        <v>17693</v>
      </c>
      <c r="B4246">
        <v>93</v>
      </c>
      <c r="C4246">
        <v>17</v>
      </c>
      <c r="D4246">
        <v>2004</v>
      </c>
      <c r="E4246" t="s">
        <v>311</v>
      </c>
      <c r="F4246" t="s">
        <v>0</v>
      </c>
      <c r="G4246" t="s">
        <v>10944</v>
      </c>
      <c r="I4246" t="s">
        <v>311</v>
      </c>
      <c r="J4246">
        <v>8</v>
      </c>
    </row>
    <row r="4247" spans="1:10" x14ac:dyDescent="0.35">
      <c r="A4247" t="s">
        <v>17695</v>
      </c>
      <c r="B4247">
        <v>66</v>
      </c>
      <c r="C4247">
        <v>17</v>
      </c>
      <c r="D4247">
        <v>2004</v>
      </c>
      <c r="E4247" t="s">
        <v>311</v>
      </c>
      <c r="F4247" t="s">
        <v>0</v>
      </c>
      <c r="G4247" t="s">
        <v>3026</v>
      </c>
      <c r="I4247" t="s">
        <v>311</v>
      </c>
      <c r="J4247">
        <v>15</v>
      </c>
    </row>
    <row r="4248" spans="1:10" x14ac:dyDescent="0.35">
      <c r="A4248" t="s">
        <v>17696</v>
      </c>
      <c r="B4248">
        <v>20</v>
      </c>
      <c r="C4248">
        <v>17</v>
      </c>
      <c r="D4248">
        <v>2004</v>
      </c>
      <c r="E4248" t="s">
        <v>311</v>
      </c>
      <c r="F4248" t="s">
        <v>0</v>
      </c>
      <c r="G4248" t="s">
        <v>8186</v>
      </c>
      <c r="I4248" t="s">
        <v>311</v>
      </c>
      <c r="J4248">
        <v>8</v>
      </c>
    </row>
    <row r="4249" spans="1:10" x14ac:dyDescent="0.35">
      <c r="A4249" t="s">
        <v>17697</v>
      </c>
      <c r="B4249">
        <v>50</v>
      </c>
      <c r="C4249">
        <v>17</v>
      </c>
      <c r="D4249">
        <v>2004</v>
      </c>
      <c r="E4249" t="s">
        <v>311</v>
      </c>
      <c r="F4249" t="s">
        <v>0</v>
      </c>
      <c r="G4249" t="s">
        <v>8490</v>
      </c>
      <c r="I4249" t="s">
        <v>311</v>
      </c>
      <c r="J4249">
        <v>7</v>
      </c>
    </row>
    <row r="4250" spans="1:10" x14ac:dyDescent="0.35">
      <c r="A4250" t="s">
        <v>17698</v>
      </c>
      <c r="B4250">
        <v>65</v>
      </c>
      <c r="C4250">
        <v>17</v>
      </c>
      <c r="D4250">
        <v>2004</v>
      </c>
      <c r="E4250" t="s">
        <v>311</v>
      </c>
      <c r="F4250" t="s">
        <v>0</v>
      </c>
      <c r="G4250" t="s">
        <v>2972</v>
      </c>
      <c r="I4250" t="s">
        <v>311</v>
      </c>
      <c r="J4250">
        <v>1</v>
      </c>
    </row>
    <row r="4251" spans="1:10" x14ac:dyDescent="0.35">
      <c r="A4251" t="s">
        <v>17699</v>
      </c>
      <c r="B4251">
        <v>39</v>
      </c>
      <c r="C4251">
        <v>17</v>
      </c>
      <c r="D4251">
        <v>2004</v>
      </c>
      <c r="E4251" t="s">
        <v>311</v>
      </c>
      <c r="F4251" t="s">
        <v>0</v>
      </c>
      <c r="G4251" t="s">
        <v>8272</v>
      </c>
      <c r="I4251" t="s">
        <v>311</v>
      </c>
      <c r="J4251">
        <v>5</v>
      </c>
    </row>
    <row r="4252" spans="1:10" x14ac:dyDescent="0.35">
      <c r="A4252" t="s">
        <v>17700</v>
      </c>
      <c r="B4252">
        <v>21</v>
      </c>
      <c r="C4252">
        <v>17</v>
      </c>
      <c r="D4252">
        <v>2004</v>
      </c>
      <c r="E4252" t="s">
        <v>311</v>
      </c>
      <c r="F4252" t="s">
        <v>0</v>
      </c>
      <c r="G4252" t="s">
        <v>2972</v>
      </c>
      <c r="I4252" t="s">
        <v>311</v>
      </c>
      <c r="J4252">
        <v>11</v>
      </c>
    </row>
    <row r="4253" spans="1:10" x14ac:dyDescent="0.35">
      <c r="A4253" t="s">
        <v>17701</v>
      </c>
      <c r="B4253">
        <v>74</v>
      </c>
      <c r="C4253">
        <v>17</v>
      </c>
      <c r="D4253">
        <v>2004</v>
      </c>
      <c r="E4253" t="s">
        <v>311</v>
      </c>
      <c r="F4253" t="s">
        <v>0</v>
      </c>
      <c r="G4253" t="s">
        <v>9936</v>
      </c>
      <c r="I4253" t="s">
        <v>311</v>
      </c>
      <c r="J4253">
        <v>9</v>
      </c>
    </row>
    <row r="4254" spans="1:10" x14ac:dyDescent="0.35">
      <c r="A4254" t="s">
        <v>17702</v>
      </c>
      <c r="B4254">
        <v>9</v>
      </c>
      <c r="C4254">
        <v>17</v>
      </c>
      <c r="D4254">
        <v>2004</v>
      </c>
      <c r="E4254" t="s">
        <v>311</v>
      </c>
      <c r="F4254" t="s">
        <v>0</v>
      </c>
      <c r="G4254" t="s">
        <v>311</v>
      </c>
      <c r="I4254" t="s">
        <v>311</v>
      </c>
      <c r="J4254">
        <v>9</v>
      </c>
    </row>
    <row r="4255" spans="1:10" x14ac:dyDescent="0.35">
      <c r="A4255" t="s">
        <v>17703</v>
      </c>
      <c r="B4255">
        <v>45</v>
      </c>
      <c r="C4255">
        <v>17</v>
      </c>
      <c r="D4255">
        <v>2004</v>
      </c>
      <c r="E4255" t="s">
        <v>311</v>
      </c>
      <c r="F4255" t="s">
        <v>0</v>
      </c>
      <c r="G4255" t="s">
        <v>9233</v>
      </c>
      <c r="I4255" t="s">
        <v>311</v>
      </c>
      <c r="J4255">
        <v>1</v>
      </c>
    </row>
    <row r="4256" spans="1:10" x14ac:dyDescent="0.35">
      <c r="A4256" t="s">
        <v>17704</v>
      </c>
      <c r="B4256">
        <v>55</v>
      </c>
      <c r="C4256">
        <v>16</v>
      </c>
      <c r="D4256">
        <v>2015</v>
      </c>
      <c r="E4256" t="s">
        <v>311</v>
      </c>
      <c r="F4256" t="s">
        <v>0</v>
      </c>
      <c r="G4256" t="s">
        <v>8272</v>
      </c>
      <c r="I4256" t="s">
        <v>311</v>
      </c>
      <c r="J4256">
        <v>7</v>
      </c>
    </row>
    <row r="4257" spans="1:10" x14ac:dyDescent="0.35">
      <c r="A4257" t="s">
        <v>17705</v>
      </c>
      <c r="B4257">
        <v>64</v>
      </c>
      <c r="C4257">
        <v>16</v>
      </c>
      <c r="D4257">
        <v>2015</v>
      </c>
      <c r="E4257" t="s">
        <v>311</v>
      </c>
      <c r="F4257" t="s">
        <v>0</v>
      </c>
      <c r="G4257" t="s">
        <v>6759</v>
      </c>
      <c r="I4257" t="s">
        <v>311</v>
      </c>
      <c r="J4257">
        <v>18</v>
      </c>
    </row>
    <row r="4258" spans="1:10" x14ac:dyDescent="0.35">
      <c r="A4258" t="s">
        <v>17706</v>
      </c>
      <c r="B4258">
        <v>125</v>
      </c>
      <c r="C4258">
        <v>16</v>
      </c>
      <c r="D4258">
        <v>2015</v>
      </c>
      <c r="E4258" t="s">
        <v>311</v>
      </c>
      <c r="F4258" t="s">
        <v>0</v>
      </c>
      <c r="G4258" t="s">
        <v>15083</v>
      </c>
      <c r="I4258" t="s">
        <v>311</v>
      </c>
      <c r="J4258">
        <v>6</v>
      </c>
    </row>
    <row r="4259" spans="1:10" x14ac:dyDescent="0.35">
      <c r="A4259" t="s">
        <v>17707</v>
      </c>
      <c r="B4259">
        <v>47</v>
      </c>
      <c r="C4259">
        <v>16</v>
      </c>
      <c r="D4259">
        <v>2015</v>
      </c>
      <c r="E4259" t="s">
        <v>311</v>
      </c>
      <c r="F4259" t="s">
        <v>0</v>
      </c>
      <c r="G4259" t="s">
        <v>2799</v>
      </c>
      <c r="I4259" t="s">
        <v>311</v>
      </c>
      <c r="J4259">
        <v>2</v>
      </c>
    </row>
    <row r="4260" spans="1:10" x14ac:dyDescent="0.35">
      <c r="A4260" t="s">
        <v>17708</v>
      </c>
      <c r="B4260">
        <v>26</v>
      </c>
      <c r="C4260">
        <v>16</v>
      </c>
      <c r="D4260">
        <v>2015</v>
      </c>
      <c r="E4260" t="s">
        <v>311</v>
      </c>
      <c r="F4260" t="s">
        <v>0</v>
      </c>
      <c r="G4260" t="s">
        <v>9233</v>
      </c>
      <c r="I4260" t="s">
        <v>311</v>
      </c>
      <c r="J4260">
        <v>6</v>
      </c>
    </row>
    <row r="4261" spans="1:10" x14ac:dyDescent="0.35">
      <c r="A4261" t="s">
        <v>17709</v>
      </c>
      <c r="B4261">
        <v>60</v>
      </c>
      <c r="C4261">
        <v>16</v>
      </c>
      <c r="D4261">
        <v>2015</v>
      </c>
      <c r="E4261" t="s">
        <v>311</v>
      </c>
      <c r="F4261" t="s">
        <v>0</v>
      </c>
      <c r="G4261" t="s">
        <v>9016</v>
      </c>
      <c r="I4261" t="s">
        <v>311</v>
      </c>
      <c r="J4261">
        <v>7</v>
      </c>
    </row>
    <row r="4262" spans="1:10" x14ac:dyDescent="0.35">
      <c r="A4262" t="s">
        <v>17710</v>
      </c>
      <c r="B4262">
        <v>75</v>
      </c>
      <c r="C4262">
        <v>16</v>
      </c>
      <c r="D4262">
        <v>2015</v>
      </c>
      <c r="E4262" t="s">
        <v>311</v>
      </c>
      <c r="F4262" t="s">
        <v>0</v>
      </c>
      <c r="G4262" t="s">
        <v>15083</v>
      </c>
      <c r="I4262" t="s">
        <v>311</v>
      </c>
      <c r="J4262">
        <v>17</v>
      </c>
    </row>
    <row r="4263" spans="1:10" x14ac:dyDescent="0.35">
      <c r="A4263" t="s">
        <v>17711</v>
      </c>
      <c r="B4263">
        <v>37</v>
      </c>
      <c r="C4263">
        <v>16</v>
      </c>
      <c r="D4263">
        <v>2015</v>
      </c>
      <c r="E4263" t="s">
        <v>311</v>
      </c>
      <c r="F4263" t="s">
        <v>0</v>
      </c>
      <c r="G4263" t="s">
        <v>9482</v>
      </c>
      <c r="I4263" t="s">
        <v>311</v>
      </c>
      <c r="J4263">
        <v>8</v>
      </c>
    </row>
    <row r="4264" spans="1:10" x14ac:dyDescent="0.35">
      <c r="A4264" t="s">
        <v>17712</v>
      </c>
      <c r="B4264">
        <v>48</v>
      </c>
      <c r="C4264">
        <v>15</v>
      </c>
      <c r="D4264">
        <v>2023</v>
      </c>
      <c r="E4264" t="s">
        <v>311</v>
      </c>
      <c r="F4264" t="s">
        <v>0</v>
      </c>
      <c r="G4264" t="s">
        <v>15063</v>
      </c>
      <c r="I4264" t="s">
        <v>311</v>
      </c>
      <c r="J4264">
        <v>12</v>
      </c>
    </row>
    <row r="4265" spans="1:10" x14ac:dyDescent="0.35">
      <c r="A4265" t="s">
        <v>17714</v>
      </c>
      <c r="B4265">
        <v>41</v>
      </c>
      <c r="C4265">
        <v>15</v>
      </c>
      <c r="D4265">
        <v>2023</v>
      </c>
      <c r="E4265" t="s">
        <v>334</v>
      </c>
      <c r="F4265" t="s">
        <v>0</v>
      </c>
      <c r="G4265" t="s">
        <v>17715</v>
      </c>
      <c r="H4265">
        <v>0.34599999999999997</v>
      </c>
      <c r="I4265">
        <v>7.47</v>
      </c>
      <c r="J4265">
        <v>13</v>
      </c>
    </row>
    <row r="4266" spans="1:10" x14ac:dyDescent="0.35">
      <c r="A4266" t="s">
        <v>17717</v>
      </c>
      <c r="B4266">
        <v>26</v>
      </c>
      <c r="C4266">
        <v>15</v>
      </c>
      <c r="D4266">
        <v>2023</v>
      </c>
      <c r="E4266" t="s">
        <v>311</v>
      </c>
      <c r="F4266" t="s">
        <v>0</v>
      </c>
      <c r="G4266" t="s">
        <v>2972</v>
      </c>
      <c r="I4266" t="s">
        <v>311</v>
      </c>
      <c r="J4266">
        <v>2</v>
      </c>
    </row>
    <row r="4267" spans="1:10" x14ac:dyDescent="0.35">
      <c r="A4267" t="s">
        <v>17719</v>
      </c>
      <c r="B4267">
        <v>55</v>
      </c>
      <c r="C4267">
        <v>15</v>
      </c>
      <c r="D4267">
        <v>2023</v>
      </c>
      <c r="E4267" t="s">
        <v>311</v>
      </c>
      <c r="F4267" t="s">
        <v>0</v>
      </c>
      <c r="G4267" t="s">
        <v>9016</v>
      </c>
      <c r="I4267" t="s">
        <v>311</v>
      </c>
      <c r="J4267">
        <v>6</v>
      </c>
    </row>
    <row r="4268" spans="1:10" x14ac:dyDescent="0.35">
      <c r="A4268" t="s">
        <v>17720</v>
      </c>
      <c r="B4268">
        <v>28</v>
      </c>
      <c r="C4268">
        <v>14</v>
      </c>
      <c r="D4268">
        <v>2030</v>
      </c>
      <c r="E4268" t="s">
        <v>311</v>
      </c>
      <c r="F4268" t="s">
        <v>0</v>
      </c>
      <c r="G4268" t="s">
        <v>15044</v>
      </c>
      <c r="I4268" t="s">
        <v>311</v>
      </c>
      <c r="J4268">
        <v>28</v>
      </c>
    </row>
    <row r="4269" spans="1:10" x14ac:dyDescent="0.35">
      <c r="A4269" t="s">
        <v>17721</v>
      </c>
      <c r="B4269">
        <v>124</v>
      </c>
      <c r="C4269">
        <v>14</v>
      </c>
      <c r="D4269">
        <v>2030</v>
      </c>
      <c r="E4269" t="s">
        <v>334</v>
      </c>
      <c r="F4269" t="s">
        <v>0</v>
      </c>
      <c r="G4269" t="s">
        <v>17722</v>
      </c>
      <c r="H4269">
        <v>0.182</v>
      </c>
      <c r="I4269">
        <v>2.91</v>
      </c>
      <c r="J4269">
        <v>7</v>
      </c>
    </row>
    <row r="4270" spans="1:10" x14ac:dyDescent="0.35">
      <c r="A4270" t="s">
        <v>17723</v>
      </c>
      <c r="B4270">
        <v>36</v>
      </c>
      <c r="C4270">
        <v>14</v>
      </c>
      <c r="D4270">
        <v>2030</v>
      </c>
      <c r="E4270" t="s">
        <v>311</v>
      </c>
      <c r="F4270" t="s">
        <v>0</v>
      </c>
      <c r="G4270" t="s">
        <v>17595</v>
      </c>
      <c r="I4270" t="s">
        <v>311</v>
      </c>
      <c r="J4270">
        <v>5</v>
      </c>
    </row>
    <row r="4271" spans="1:10" x14ac:dyDescent="0.35">
      <c r="A4271" t="s">
        <v>17726</v>
      </c>
      <c r="B4271">
        <v>58</v>
      </c>
      <c r="C4271">
        <v>14</v>
      </c>
      <c r="D4271">
        <v>2030</v>
      </c>
      <c r="E4271" t="s">
        <v>311</v>
      </c>
      <c r="F4271" t="s">
        <v>0</v>
      </c>
      <c r="G4271" t="s">
        <v>9016</v>
      </c>
      <c r="I4271" t="s">
        <v>311</v>
      </c>
      <c r="J4271">
        <v>7</v>
      </c>
    </row>
    <row r="4272" spans="1:10" x14ac:dyDescent="0.35">
      <c r="A4272" t="s">
        <v>17727</v>
      </c>
      <c r="B4272">
        <v>39</v>
      </c>
      <c r="C4272">
        <v>13</v>
      </c>
      <c r="D4272">
        <v>2036</v>
      </c>
      <c r="E4272" t="s">
        <v>311</v>
      </c>
      <c r="F4272" t="s">
        <v>0</v>
      </c>
      <c r="G4272" t="s">
        <v>10944</v>
      </c>
      <c r="I4272" t="s">
        <v>311</v>
      </c>
      <c r="J4272">
        <v>14</v>
      </c>
    </row>
    <row r="4273" spans="1:10" x14ac:dyDescent="0.35">
      <c r="A4273" t="s">
        <v>17728</v>
      </c>
      <c r="B4273">
        <v>57</v>
      </c>
      <c r="C4273">
        <v>13</v>
      </c>
      <c r="D4273">
        <v>2036</v>
      </c>
      <c r="E4273" t="s">
        <v>311</v>
      </c>
      <c r="F4273" t="s">
        <v>0</v>
      </c>
      <c r="G4273" t="s">
        <v>15083</v>
      </c>
      <c r="I4273" t="s">
        <v>311</v>
      </c>
      <c r="J4273">
        <v>12</v>
      </c>
    </row>
    <row r="4274" spans="1:10" x14ac:dyDescent="0.35">
      <c r="A4274" t="s">
        <v>17729</v>
      </c>
      <c r="B4274">
        <v>33</v>
      </c>
      <c r="C4274">
        <v>13</v>
      </c>
      <c r="D4274">
        <v>2036</v>
      </c>
      <c r="E4274" t="s">
        <v>311</v>
      </c>
      <c r="F4274" t="s">
        <v>0</v>
      </c>
      <c r="G4274" t="s">
        <v>3171</v>
      </c>
      <c r="I4274" t="s">
        <v>311</v>
      </c>
      <c r="J4274">
        <v>33</v>
      </c>
    </row>
    <row r="4275" spans="1:10" x14ac:dyDescent="0.35">
      <c r="A4275" t="s">
        <v>17730</v>
      </c>
      <c r="B4275">
        <v>136</v>
      </c>
      <c r="C4275">
        <v>13</v>
      </c>
      <c r="D4275">
        <v>2036</v>
      </c>
      <c r="E4275" t="s">
        <v>311</v>
      </c>
      <c r="F4275" t="s">
        <v>0</v>
      </c>
      <c r="G4275" t="s">
        <v>9936</v>
      </c>
      <c r="I4275" t="s">
        <v>311</v>
      </c>
      <c r="J4275">
        <v>9</v>
      </c>
    </row>
    <row r="4276" spans="1:10" x14ac:dyDescent="0.35">
      <c r="A4276" t="s">
        <v>17731</v>
      </c>
      <c r="B4276">
        <v>14</v>
      </c>
      <c r="C4276">
        <v>13</v>
      </c>
      <c r="D4276">
        <v>2036</v>
      </c>
      <c r="E4276" t="s">
        <v>311</v>
      </c>
      <c r="F4276" t="s">
        <v>0</v>
      </c>
      <c r="G4276" t="s">
        <v>4921</v>
      </c>
      <c r="I4276" t="s">
        <v>311</v>
      </c>
      <c r="J4276">
        <v>5</v>
      </c>
    </row>
    <row r="4277" spans="1:10" x14ac:dyDescent="0.35">
      <c r="A4277" t="s">
        <v>17733</v>
      </c>
      <c r="B4277">
        <v>142</v>
      </c>
      <c r="C4277">
        <v>13</v>
      </c>
      <c r="D4277">
        <v>2036</v>
      </c>
      <c r="E4277" t="s">
        <v>311</v>
      </c>
      <c r="F4277" t="s">
        <v>0</v>
      </c>
      <c r="G4277" t="s">
        <v>8272</v>
      </c>
      <c r="I4277" t="s">
        <v>311</v>
      </c>
      <c r="J4277">
        <v>16</v>
      </c>
    </row>
    <row r="4278" spans="1:10" x14ac:dyDescent="0.35">
      <c r="A4278" t="s">
        <v>17734</v>
      </c>
      <c r="B4278">
        <v>78</v>
      </c>
      <c r="C4278">
        <v>13</v>
      </c>
      <c r="D4278">
        <v>2036</v>
      </c>
      <c r="E4278" t="s">
        <v>311</v>
      </c>
      <c r="F4278" t="s">
        <v>0</v>
      </c>
      <c r="G4278" t="s">
        <v>8272</v>
      </c>
      <c r="I4278" t="s">
        <v>311</v>
      </c>
      <c r="J4278">
        <v>11</v>
      </c>
    </row>
    <row r="4279" spans="1:10" x14ac:dyDescent="0.35">
      <c r="A4279" t="s">
        <v>17735</v>
      </c>
      <c r="B4279">
        <v>58</v>
      </c>
      <c r="C4279">
        <v>13</v>
      </c>
      <c r="D4279">
        <v>2036</v>
      </c>
      <c r="E4279" t="s">
        <v>311</v>
      </c>
      <c r="F4279" t="s">
        <v>0</v>
      </c>
      <c r="G4279" t="s">
        <v>9016</v>
      </c>
      <c r="I4279" t="s">
        <v>311</v>
      </c>
      <c r="J4279">
        <v>11</v>
      </c>
    </row>
    <row r="4280" spans="1:10" x14ac:dyDescent="0.35">
      <c r="A4280" t="s">
        <v>17736</v>
      </c>
      <c r="B4280">
        <v>42</v>
      </c>
      <c r="C4280">
        <v>12</v>
      </c>
      <c r="D4280">
        <v>2045</v>
      </c>
      <c r="E4280" t="s">
        <v>311</v>
      </c>
      <c r="F4280" t="s">
        <v>0</v>
      </c>
      <c r="G4280" t="s">
        <v>8272</v>
      </c>
      <c r="I4280" t="s">
        <v>311</v>
      </c>
      <c r="J4280">
        <v>7</v>
      </c>
    </row>
    <row r="4281" spans="1:10" x14ac:dyDescent="0.35">
      <c r="A4281" t="s">
        <v>17737</v>
      </c>
      <c r="B4281">
        <v>19</v>
      </c>
      <c r="C4281">
        <v>12</v>
      </c>
      <c r="D4281">
        <v>2045</v>
      </c>
      <c r="E4281" t="s">
        <v>311</v>
      </c>
      <c r="F4281" t="s">
        <v>0</v>
      </c>
      <c r="G4281" t="s">
        <v>14575</v>
      </c>
      <c r="I4281" t="s">
        <v>311</v>
      </c>
      <c r="J4281">
        <v>1</v>
      </c>
    </row>
    <row r="4282" spans="1:10" x14ac:dyDescent="0.35">
      <c r="A4282" t="s">
        <v>17738</v>
      </c>
      <c r="B4282">
        <v>53</v>
      </c>
      <c r="C4282">
        <v>12</v>
      </c>
      <c r="D4282">
        <v>2045</v>
      </c>
      <c r="E4282" t="s">
        <v>311</v>
      </c>
      <c r="F4282" t="s">
        <v>0</v>
      </c>
      <c r="G4282" t="s">
        <v>8272</v>
      </c>
      <c r="I4282" t="s">
        <v>311</v>
      </c>
      <c r="J4282">
        <v>14</v>
      </c>
    </row>
    <row r="4283" spans="1:10" x14ac:dyDescent="0.35">
      <c r="A4283" t="s">
        <v>17740</v>
      </c>
      <c r="B4283">
        <v>39</v>
      </c>
      <c r="C4283">
        <v>12</v>
      </c>
      <c r="D4283">
        <v>2045</v>
      </c>
      <c r="E4283" t="s">
        <v>311</v>
      </c>
      <c r="F4283" t="s">
        <v>0</v>
      </c>
      <c r="G4283" t="s">
        <v>14900</v>
      </c>
      <c r="I4283" t="s">
        <v>311</v>
      </c>
      <c r="J4283">
        <v>5</v>
      </c>
    </row>
    <row r="4284" spans="1:10" x14ac:dyDescent="0.35">
      <c r="A4284" t="s">
        <v>17742</v>
      </c>
      <c r="B4284">
        <v>13</v>
      </c>
      <c r="C4284">
        <v>12</v>
      </c>
      <c r="D4284">
        <v>2045</v>
      </c>
      <c r="E4284" t="s">
        <v>311</v>
      </c>
      <c r="F4284" t="s">
        <v>0</v>
      </c>
      <c r="G4284" t="s">
        <v>4219</v>
      </c>
      <c r="I4284" t="s">
        <v>311</v>
      </c>
      <c r="J4284">
        <v>6</v>
      </c>
    </row>
    <row r="4285" spans="1:10" x14ac:dyDescent="0.35">
      <c r="A4285" t="s">
        <v>17743</v>
      </c>
      <c r="B4285">
        <v>103</v>
      </c>
      <c r="C4285">
        <v>12</v>
      </c>
      <c r="D4285">
        <v>2045</v>
      </c>
      <c r="E4285" t="s">
        <v>311</v>
      </c>
      <c r="F4285" t="s">
        <v>0</v>
      </c>
      <c r="G4285" t="s">
        <v>17744</v>
      </c>
      <c r="I4285" t="s">
        <v>311</v>
      </c>
      <c r="J4285">
        <v>20</v>
      </c>
    </row>
    <row r="4286" spans="1:10" x14ac:dyDescent="0.35">
      <c r="A4286" t="s">
        <v>17745</v>
      </c>
      <c r="B4286">
        <v>26</v>
      </c>
      <c r="C4286">
        <v>12</v>
      </c>
      <c r="D4286">
        <v>2045</v>
      </c>
      <c r="E4286" t="s">
        <v>311</v>
      </c>
      <c r="F4286" t="s">
        <v>0</v>
      </c>
      <c r="G4286" t="s">
        <v>17746</v>
      </c>
      <c r="I4286" t="s">
        <v>311</v>
      </c>
      <c r="J4286">
        <v>7</v>
      </c>
    </row>
    <row r="4287" spans="1:10" x14ac:dyDescent="0.35">
      <c r="A4287" t="s">
        <v>17749</v>
      </c>
      <c r="B4287">
        <v>50</v>
      </c>
      <c r="C4287">
        <v>12</v>
      </c>
      <c r="D4287">
        <v>2045</v>
      </c>
      <c r="E4287" t="s">
        <v>311</v>
      </c>
      <c r="F4287" t="s">
        <v>0</v>
      </c>
      <c r="G4287" t="s">
        <v>14900</v>
      </c>
      <c r="I4287" t="s">
        <v>311</v>
      </c>
      <c r="J4287">
        <v>13</v>
      </c>
    </row>
    <row r="4288" spans="1:10" x14ac:dyDescent="0.35">
      <c r="A4288" t="s">
        <v>17750</v>
      </c>
      <c r="B4288">
        <v>28</v>
      </c>
      <c r="C4288">
        <v>12</v>
      </c>
      <c r="D4288">
        <v>2045</v>
      </c>
      <c r="E4288" t="s">
        <v>311</v>
      </c>
      <c r="F4288" t="s">
        <v>0</v>
      </c>
      <c r="G4288" t="s">
        <v>10944</v>
      </c>
      <c r="I4288" t="s">
        <v>311</v>
      </c>
      <c r="J4288">
        <v>5</v>
      </c>
    </row>
    <row r="4289" spans="1:10" x14ac:dyDescent="0.35">
      <c r="A4289" t="s">
        <v>17751</v>
      </c>
      <c r="B4289">
        <v>118</v>
      </c>
      <c r="C4289">
        <v>11</v>
      </c>
      <c r="D4289">
        <v>2058</v>
      </c>
      <c r="E4289" t="s">
        <v>311</v>
      </c>
      <c r="F4289" t="s">
        <v>0</v>
      </c>
      <c r="G4289" t="s">
        <v>4347</v>
      </c>
      <c r="I4289" t="s">
        <v>311</v>
      </c>
      <c r="J4289">
        <v>3</v>
      </c>
    </row>
    <row r="4290" spans="1:10" x14ac:dyDescent="0.35">
      <c r="A4290" t="s">
        <v>17754</v>
      </c>
      <c r="B4290">
        <v>3</v>
      </c>
      <c r="C4290">
        <v>11</v>
      </c>
      <c r="D4290">
        <v>2058</v>
      </c>
      <c r="E4290" t="s">
        <v>312</v>
      </c>
      <c r="F4290" t="s">
        <v>0</v>
      </c>
      <c r="G4290" t="s">
        <v>1795</v>
      </c>
      <c r="H4290">
        <v>1.333</v>
      </c>
      <c r="I4290">
        <v>29.45</v>
      </c>
      <c r="J4290">
        <v>3</v>
      </c>
    </row>
    <row r="4291" spans="1:10" x14ac:dyDescent="0.35">
      <c r="A4291" t="s">
        <v>17755</v>
      </c>
      <c r="B4291">
        <v>39</v>
      </c>
      <c r="C4291">
        <v>11</v>
      </c>
      <c r="D4291">
        <v>2058</v>
      </c>
      <c r="E4291" t="s">
        <v>311</v>
      </c>
      <c r="F4291" t="s">
        <v>0</v>
      </c>
      <c r="G4291" t="s">
        <v>3633</v>
      </c>
      <c r="I4291" t="s">
        <v>311</v>
      </c>
      <c r="J4291">
        <v>7</v>
      </c>
    </row>
    <row r="4292" spans="1:10" x14ac:dyDescent="0.35">
      <c r="A4292" t="s">
        <v>17756</v>
      </c>
      <c r="B4292">
        <v>63</v>
      </c>
      <c r="C4292">
        <v>11</v>
      </c>
      <c r="D4292">
        <v>2058</v>
      </c>
      <c r="E4292" t="s">
        <v>311</v>
      </c>
      <c r="F4292" t="s">
        <v>0</v>
      </c>
      <c r="G4292" t="s">
        <v>2972</v>
      </c>
      <c r="I4292" t="s">
        <v>311</v>
      </c>
      <c r="J4292">
        <v>5</v>
      </c>
    </row>
    <row r="4293" spans="1:10" x14ac:dyDescent="0.35">
      <c r="A4293" t="s">
        <v>17757</v>
      </c>
      <c r="B4293">
        <v>38</v>
      </c>
      <c r="C4293">
        <v>11</v>
      </c>
      <c r="D4293">
        <v>2058</v>
      </c>
      <c r="E4293" t="s">
        <v>311</v>
      </c>
      <c r="F4293" t="s">
        <v>0</v>
      </c>
      <c r="G4293" t="s">
        <v>9016</v>
      </c>
      <c r="I4293" t="s">
        <v>311</v>
      </c>
      <c r="J4293">
        <v>9</v>
      </c>
    </row>
    <row r="4294" spans="1:10" x14ac:dyDescent="0.35">
      <c r="A4294" t="s">
        <v>17758</v>
      </c>
      <c r="B4294">
        <v>44</v>
      </c>
      <c r="C4294">
        <v>11</v>
      </c>
      <c r="D4294">
        <v>2058</v>
      </c>
      <c r="E4294" t="s">
        <v>311</v>
      </c>
      <c r="F4294" t="s">
        <v>0</v>
      </c>
      <c r="G4294" t="s">
        <v>9233</v>
      </c>
      <c r="I4294" t="s">
        <v>311</v>
      </c>
      <c r="J4294">
        <v>8</v>
      </c>
    </row>
    <row r="4295" spans="1:10" x14ac:dyDescent="0.35">
      <c r="A4295" t="s">
        <v>17759</v>
      </c>
      <c r="B4295">
        <v>27</v>
      </c>
      <c r="C4295">
        <v>11</v>
      </c>
      <c r="D4295">
        <v>2058</v>
      </c>
      <c r="E4295" t="s">
        <v>311</v>
      </c>
      <c r="F4295" t="s">
        <v>0</v>
      </c>
      <c r="G4295" t="s">
        <v>15183</v>
      </c>
      <c r="I4295" t="s">
        <v>311</v>
      </c>
      <c r="J4295">
        <v>5</v>
      </c>
    </row>
    <row r="4296" spans="1:10" x14ac:dyDescent="0.35">
      <c r="A4296" t="s">
        <v>17761</v>
      </c>
      <c r="B4296">
        <v>65</v>
      </c>
      <c r="C4296">
        <v>11</v>
      </c>
      <c r="D4296">
        <v>2058</v>
      </c>
      <c r="E4296" t="s">
        <v>311</v>
      </c>
      <c r="F4296" t="s">
        <v>0</v>
      </c>
      <c r="G4296" t="s">
        <v>10030</v>
      </c>
      <c r="I4296" t="s">
        <v>311</v>
      </c>
      <c r="J4296">
        <v>3</v>
      </c>
    </row>
    <row r="4297" spans="1:10" x14ac:dyDescent="0.35">
      <c r="A4297" t="s">
        <v>17763</v>
      </c>
      <c r="B4297">
        <v>50</v>
      </c>
      <c r="C4297">
        <v>11</v>
      </c>
      <c r="D4297">
        <v>2058</v>
      </c>
      <c r="E4297" t="s">
        <v>311</v>
      </c>
      <c r="F4297" t="s">
        <v>0</v>
      </c>
      <c r="G4297" t="s">
        <v>10944</v>
      </c>
      <c r="I4297" t="s">
        <v>311</v>
      </c>
      <c r="J4297">
        <v>1</v>
      </c>
    </row>
    <row r="4298" spans="1:10" x14ac:dyDescent="0.35">
      <c r="A4298" t="s">
        <v>17764</v>
      </c>
      <c r="B4298">
        <v>159</v>
      </c>
      <c r="C4298">
        <v>11</v>
      </c>
      <c r="D4298">
        <v>2058</v>
      </c>
      <c r="E4298" t="s">
        <v>311</v>
      </c>
      <c r="F4298" t="s">
        <v>0</v>
      </c>
      <c r="G4298" t="s">
        <v>8272</v>
      </c>
      <c r="I4298" t="s">
        <v>311</v>
      </c>
      <c r="J4298">
        <v>11</v>
      </c>
    </row>
    <row r="4299" spans="1:10" x14ac:dyDescent="0.35">
      <c r="A4299" t="s">
        <v>17765</v>
      </c>
      <c r="B4299">
        <v>54</v>
      </c>
      <c r="C4299">
        <v>10</v>
      </c>
      <c r="D4299">
        <v>2072</v>
      </c>
      <c r="E4299" t="s">
        <v>311</v>
      </c>
      <c r="F4299" t="s">
        <v>0</v>
      </c>
      <c r="G4299" t="s">
        <v>17403</v>
      </c>
      <c r="I4299" t="s">
        <v>311</v>
      </c>
      <c r="J4299">
        <v>8</v>
      </c>
    </row>
    <row r="4300" spans="1:10" x14ac:dyDescent="0.35">
      <c r="A4300" t="s">
        <v>17766</v>
      </c>
      <c r="B4300">
        <v>340</v>
      </c>
      <c r="C4300">
        <v>10</v>
      </c>
      <c r="D4300">
        <v>2072</v>
      </c>
      <c r="E4300" t="s">
        <v>311</v>
      </c>
      <c r="F4300" t="s">
        <v>0</v>
      </c>
      <c r="G4300" t="s">
        <v>10944</v>
      </c>
      <c r="I4300" t="s">
        <v>311</v>
      </c>
      <c r="J4300">
        <v>1</v>
      </c>
    </row>
    <row r="4301" spans="1:10" x14ac:dyDescent="0.35">
      <c r="A4301" t="s">
        <v>17767</v>
      </c>
      <c r="B4301">
        <v>37</v>
      </c>
      <c r="C4301">
        <v>10</v>
      </c>
      <c r="D4301">
        <v>2072</v>
      </c>
      <c r="E4301" t="s">
        <v>334</v>
      </c>
      <c r="F4301" t="s">
        <v>0</v>
      </c>
      <c r="G4301" t="s">
        <v>10944</v>
      </c>
      <c r="H4301">
        <v>0.26100000000000001</v>
      </c>
      <c r="I4301">
        <v>14.22</v>
      </c>
      <c r="J4301">
        <v>3</v>
      </c>
    </row>
    <row r="4302" spans="1:10" x14ac:dyDescent="0.35">
      <c r="A4302" t="s">
        <v>17769</v>
      </c>
      <c r="B4302">
        <v>46</v>
      </c>
      <c r="C4302">
        <v>10</v>
      </c>
      <c r="D4302">
        <v>2072</v>
      </c>
      <c r="E4302" t="s">
        <v>311</v>
      </c>
      <c r="F4302" t="s">
        <v>0</v>
      </c>
      <c r="G4302" t="s">
        <v>17321</v>
      </c>
      <c r="I4302" t="s">
        <v>311</v>
      </c>
      <c r="J4302">
        <v>12</v>
      </c>
    </row>
    <row r="4303" spans="1:10" x14ac:dyDescent="0.35">
      <c r="A4303" t="s">
        <v>17770</v>
      </c>
      <c r="B4303">
        <v>2</v>
      </c>
      <c r="C4303">
        <v>10</v>
      </c>
      <c r="D4303">
        <v>2072</v>
      </c>
      <c r="E4303" t="s">
        <v>311</v>
      </c>
      <c r="F4303" t="s">
        <v>0</v>
      </c>
      <c r="G4303" t="s">
        <v>1868</v>
      </c>
      <c r="I4303" t="s">
        <v>311</v>
      </c>
      <c r="J4303">
        <v>2</v>
      </c>
    </row>
    <row r="4304" spans="1:10" x14ac:dyDescent="0.35">
      <c r="A4304" t="s">
        <v>17771</v>
      </c>
      <c r="B4304">
        <v>47</v>
      </c>
      <c r="C4304">
        <v>10</v>
      </c>
      <c r="D4304">
        <v>2072</v>
      </c>
      <c r="E4304" t="s">
        <v>311</v>
      </c>
      <c r="F4304" t="s">
        <v>0</v>
      </c>
      <c r="G4304" t="s">
        <v>8272</v>
      </c>
      <c r="I4304" t="s">
        <v>311</v>
      </c>
      <c r="J4304">
        <v>6</v>
      </c>
    </row>
    <row r="4305" spans="1:10" x14ac:dyDescent="0.35">
      <c r="A4305" t="s">
        <v>17772</v>
      </c>
      <c r="B4305">
        <v>39</v>
      </c>
      <c r="C4305">
        <v>10</v>
      </c>
      <c r="D4305">
        <v>2072</v>
      </c>
      <c r="E4305" t="s">
        <v>311</v>
      </c>
      <c r="F4305" t="s">
        <v>0</v>
      </c>
      <c r="G4305" t="s">
        <v>8272</v>
      </c>
      <c r="I4305" t="s">
        <v>311</v>
      </c>
      <c r="J4305">
        <v>7</v>
      </c>
    </row>
    <row r="4306" spans="1:10" x14ac:dyDescent="0.35">
      <c r="A4306" t="s">
        <v>17774</v>
      </c>
      <c r="B4306">
        <v>86</v>
      </c>
      <c r="C4306">
        <v>10</v>
      </c>
      <c r="D4306">
        <v>2072</v>
      </c>
      <c r="E4306" t="s">
        <v>311</v>
      </c>
      <c r="F4306" t="s">
        <v>0</v>
      </c>
      <c r="G4306" t="s">
        <v>17321</v>
      </c>
      <c r="I4306" t="s">
        <v>311</v>
      </c>
      <c r="J4306">
        <v>10</v>
      </c>
    </row>
    <row r="4307" spans="1:10" x14ac:dyDescent="0.35">
      <c r="A4307" t="s">
        <v>17775</v>
      </c>
      <c r="B4307">
        <v>61</v>
      </c>
      <c r="C4307">
        <v>10</v>
      </c>
      <c r="D4307">
        <v>2072</v>
      </c>
      <c r="E4307" t="s">
        <v>311</v>
      </c>
      <c r="F4307" t="s">
        <v>0</v>
      </c>
      <c r="G4307" t="s">
        <v>15183</v>
      </c>
      <c r="I4307" t="s">
        <v>311</v>
      </c>
      <c r="J4307">
        <v>11</v>
      </c>
    </row>
    <row r="4308" spans="1:10" x14ac:dyDescent="0.35">
      <c r="A4308" t="s">
        <v>17776</v>
      </c>
      <c r="B4308">
        <v>111</v>
      </c>
      <c r="C4308">
        <v>9</v>
      </c>
      <c r="D4308">
        <v>2083</v>
      </c>
      <c r="E4308" t="s">
        <v>311</v>
      </c>
      <c r="F4308" t="s">
        <v>0</v>
      </c>
      <c r="G4308" t="s">
        <v>10944</v>
      </c>
      <c r="I4308" t="s">
        <v>311</v>
      </c>
      <c r="J4308">
        <v>7</v>
      </c>
    </row>
    <row r="4309" spans="1:10" x14ac:dyDescent="0.35">
      <c r="A4309" t="s">
        <v>17778</v>
      </c>
      <c r="B4309">
        <v>54</v>
      </c>
      <c r="C4309">
        <v>9</v>
      </c>
      <c r="D4309">
        <v>2083</v>
      </c>
      <c r="E4309" t="s">
        <v>311</v>
      </c>
      <c r="F4309" t="s">
        <v>0</v>
      </c>
      <c r="G4309" t="s">
        <v>15152</v>
      </c>
      <c r="I4309" t="s">
        <v>311</v>
      </c>
      <c r="J4309">
        <v>16</v>
      </c>
    </row>
    <row r="4310" spans="1:10" x14ac:dyDescent="0.35">
      <c r="A4310" t="s">
        <v>17779</v>
      </c>
      <c r="B4310">
        <v>39</v>
      </c>
      <c r="C4310">
        <v>9</v>
      </c>
      <c r="D4310">
        <v>2083</v>
      </c>
      <c r="E4310" t="s">
        <v>311</v>
      </c>
      <c r="F4310" t="s">
        <v>0</v>
      </c>
      <c r="G4310" t="s">
        <v>17453</v>
      </c>
      <c r="I4310" t="s">
        <v>311</v>
      </c>
      <c r="J4310">
        <v>9</v>
      </c>
    </row>
    <row r="4311" spans="1:10" x14ac:dyDescent="0.35">
      <c r="A4311" t="s">
        <v>17780</v>
      </c>
      <c r="B4311">
        <v>39</v>
      </c>
      <c r="C4311">
        <v>9</v>
      </c>
      <c r="D4311">
        <v>2083</v>
      </c>
      <c r="E4311" t="s">
        <v>311</v>
      </c>
      <c r="F4311" t="s">
        <v>0</v>
      </c>
      <c r="G4311" t="s">
        <v>12000</v>
      </c>
      <c r="I4311" t="s">
        <v>311</v>
      </c>
      <c r="J4311">
        <v>8</v>
      </c>
    </row>
    <row r="4312" spans="1:10" x14ac:dyDescent="0.35">
      <c r="A4312" t="s">
        <v>17781</v>
      </c>
      <c r="B4312">
        <v>37</v>
      </c>
      <c r="C4312">
        <v>9</v>
      </c>
      <c r="D4312">
        <v>2083</v>
      </c>
      <c r="E4312" t="s">
        <v>311</v>
      </c>
      <c r="F4312" t="s">
        <v>0</v>
      </c>
      <c r="G4312" t="s">
        <v>4219</v>
      </c>
      <c r="I4312" t="s">
        <v>311</v>
      </c>
      <c r="J4312">
        <v>8</v>
      </c>
    </row>
    <row r="4313" spans="1:10" x14ac:dyDescent="0.35">
      <c r="A4313" t="s">
        <v>17782</v>
      </c>
      <c r="B4313">
        <v>46</v>
      </c>
      <c r="C4313">
        <v>9</v>
      </c>
      <c r="D4313">
        <v>2083</v>
      </c>
      <c r="E4313" t="s">
        <v>311</v>
      </c>
      <c r="F4313" t="s">
        <v>0</v>
      </c>
      <c r="G4313" t="s">
        <v>8272</v>
      </c>
      <c r="I4313" t="s">
        <v>311</v>
      </c>
      <c r="J4313">
        <v>17</v>
      </c>
    </row>
    <row r="4314" spans="1:10" x14ac:dyDescent="0.35">
      <c r="A4314" t="s">
        <v>17783</v>
      </c>
      <c r="B4314">
        <v>28</v>
      </c>
      <c r="C4314">
        <v>9</v>
      </c>
      <c r="D4314">
        <v>2083</v>
      </c>
      <c r="E4314" t="s">
        <v>311</v>
      </c>
      <c r="F4314" t="s">
        <v>0</v>
      </c>
      <c r="G4314" t="s">
        <v>6759</v>
      </c>
      <c r="I4314" t="s">
        <v>311</v>
      </c>
      <c r="J4314">
        <v>4</v>
      </c>
    </row>
    <row r="4315" spans="1:10" x14ac:dyDescent="0.35">
      <c r="A4315" t="s">
        <v>17784</v>
      </c>
      <c r="B4315">
        <v>62</v>
      </c>
      <c r="C4315">
        <v>9</v>
      </c>
      <c r="D4315">
        <v>2083</v>
      </c>
      <c r="E4315" t="s">
        <v>311</v>
      </c>
      <c r="F4315" t="s">
        <v>0</v>
      </c>
      <c r="G4315" t="s">
        <v>9233</v>
      </c>
      <c r="I4315" t="s">
        <v>311</v>
      </c>
      <c r="J4315">
        <v>4</v>
      </c>
    </row>
    <row r="4316" spans="1:10" x14ac:dyDescent="0.35">
      <c r="A4316" t="s">
        <v>17786</v>
      </c>
      <c r="B4316">
        <v>21</v>
      </c>
      <c r="C4316">
        <v>9</v>
      </c>
      <c r="D4316">
        <v>2083</v>
      </c>
      <c r="E4316" t="s">
        <v>311</v>
      </c>
      <c r="F4316" t="s">
        <v>0</v>
      </c>
      <c r="G4316" t="s">
        <v>9016</v>
      </c>
      <c r="I4316" t="s">
        <v>311</v>
      </c>
      <c r="J4316">
        <v>10</v>
      </c>
    </row>
    <row r="4317" spans="1:10" x14ac:dyDescent="0.35">
      <c r="A4317" t="s">
        <v>17787</v>
      </c>
      <c r="B4317">
        <v>78</v>
      </c>
      <c r="C4317">
        <v>9</v>
      </c>
      <c r="D4317">
        <v>2083</v>
      </c>
      <c r="E4317" t="s">
        <v>311</v>
      </c>
      <c r="F4317" t="s">
        <v>0</v>
      </c>
      <c r="G4317" t="s">
        <v>10944</v>
      </c>
      <c r="I4317" t="s">
        <v>311</v>
      </c>
      <c r="J4317">
        <v>13</v>
      </c>
    </row>
    <row r="4318" spans="1:10" x14ac:dyDescent="0.35">
      <c r="A4318" t="s">
        <v>17788</v>
      </c>
      <c r="B4318">
        <v>84</v>
      </c>
      <c r="C4318">
        <v>9</v>
      </c>
      <c r="D4318">
        <v>2083</v>
      </c>
      <c r="E4318" t="s">
        <v>311</v>
      </c>
      <c r="F4318" t="s">
        <v>0</v>
      </c>
      <c r="G4318" t="s">
        <v>8858</v>
      </c>
      <c r="I4318" t="s">
        <v>311</v>
      </c>
      <c r="J4318">
        <v>3</v>
      </c>
    </row>
    <row r="4319" spans="1:10" x14ac:dyDescent="0.35">
      <c r="A4319" t="s">
        <v>17790</v>
      </c>
      <c r="B4319">
        <v>25</v>
      </c>
      <c r="C4319">
        <v>9</v>
      </c>
      <c r="D4319">
        <v>2083</v>
      </c>
      <c r="E4319" t="s">
        <v>311</v>
      </c>
      <c r="F4319" t="s">
        <v>0</v>
      </c>
      <c r="G4319" t="s">
        <v>15183</v>
      </c>
      <c r="I4319" t="s">
        <v>311</v>
      </c>
      <c r="J4319">
        <v>5</v>
      </c>
    </row>
    <row r="4320" spans="1:10" x14ac:dyDescent="0.35">
      <c r="A4320" t="s">
        <v>17791</v>
      </c>
      <c r="B4320">
        <v>48</v>
      </c>
      <c r="C4320">
        <v>8</v>
      </c>
      <c r="D4320">
        <v>2098</v>
      </c>
      <c r="E4320" t="s">
        <v>311</v>
      </c>
      <c r="F4320" t="s">
        <v>0</v>
      </c>
      <c r="G4320" t="s">
        <v>15083</v>
      </c>
      <c r="I4320" t="s">
        <v>311</v>
      </c>
      <c r="J4320">
        <v>12</v>
      </c>
    </row>
    <row r="4321" spans="1:10" x14ac:dyDescent="0.35">
      <c r="A4321" t="s">
        <v>17792</v>
      </c>
      <c r="B4321">
        <v>47</v>
      </c>
      <c r="C4321">
        <v>8</v>
      </c>
      <c r="D4321">
        <v>2098</v>
      </c>
      <c r="E4321" t="s">
        <v>311</v>
      </c>
      <c r="F4321" t="s">
        <v>0</v>
      </c>
      <c r="G4321" t="s">
        <v>17157</v>
      </c>
      <c r="I4321" t="s">
        <v>311</v>
      </c>
      <c r="J4321">
        <v>5</v>
      </c>
    </row>
    <row r="4322" spans="1:10" x14ac:dyDescent="0.35">
      <c r="A4322" t="s">
        <v>17793</v>
      </c>
      <c r="B4322">
        <v>39</v>
      </c>
      <c r="C4322">
        <v>8</v>
      </c>
      <c r="D4322">
        <v>2098</v>
      </c>
      <c r="E4322" t="s">
        <v>311</v>
      </c>
      <c r="F4322" t="s">
        <v>0</v>
      </c>
      <c r="G4322" t="s">
        <v>9016</v>
      </c>
      <c r="I4322" t="s">
        <v>311</v>
      </c>
      <c r="J4322">
        <v>7</v>
      </c>
    </row>
    <row r="4323" spans="1:10" x14ac:dyDescent="0.35">
      <c r="A4323" t="s">
        <v>17794</v>
      </c>
      <c r="B4323">
        <v>46</v>
      </c>
      <c r="C4323">
        <v>8</v>
      </c>
      <c r="D4323">
        <v>2098</v>
      </c>
      <c r="E4323" t="s">
        <v>311</v>
      </c>
      <c r="F4323" t="s">
        <v>0</v>
      </c>
      <c r="G4323" t="s">
        <v>17495</v>
      </c>
      <c r="I4323" t="s">
        <v>311</v>
      </c>
      <c r="J4323">
        <v>4</v>
      </c>
    </row>
    <row r="4324" spans="1:10" x14ac:dyDescent="0.35">
      <c r="A4324" t="s">
        <v>17795</v>
      </c>
      <c r="B4324">
        <v>4</v>
      </c>
      <c r="C4324">
        <v>8</v>
      </c>
      <c r="D4324">
        <v>2098</v>
      </c>
      <c r="E4324" t="s">
        <v>311</v>
      </c>
      <c r="F4324" t="s">
        <v>0</v>
      </c>
      <c r="G4324" t="s">
        <v>2760</v>
      </c>
      <c r="I4324" t="s">
        <v>311</v>
      </c>
      <c r="J4324">
        <v>0</v>
      </c>
    </row>
    <row r="4325" spans="1:10" x14ac:dyDescent="0.35">
      <c r="A4325" t="s">
        <v>17796</v>
      </c>
      <c r="B4325">
        <v>1</v>
      </c>
      <c r="C4325">
        <v>8</v>
      </c>
      <c r="D4325">
        <v>2098</v>
      </c>
      <c r="E4325" t="s">
        <v>311</v>
      </c>
      <c r="F4325" t="s">
        <v>0</v>
      </c>
      <c r="G4325" t="s">
        <v>1742</v>
      </c>
      <c r="I4325" t="s">
        <v>311</v>
      </c>
      <c r="J4325">
        <v>1</v>
      </c>
    </row>
    <row r="4326" spans="1:10" x14ac:dyDescent="0.35">
      <c r="A4326" t="s">
        <v>17797</v>
      </c>
      <c r="B4326">
        <v>44</v>
      </c>
      <c r="C4326">
        <v>8</v>
      </c>
      <c r="D4326">
        <v>2098</v>
      </c>
      <c r="E4326" t="s">
        <v>311</v>
      </c>
      <c r="F4326" t="s">
        <v>0</v>
      </c>
      <c r="G4326" t="s">
        <v>17798</v>
      </c>
      <c r="I4326" t="s">
        <v>311</v>
      </c>
      <c r="J4326">
        <v>8</v>
      </c>
    </row>
    <row r="4327" spans="1:10" x14ac:dyDescent="0.35">
      <c r="A4327" t="s">
        <v>17802</v>
      </c>
      <c r="B4327">
        <v>41</v>
      </c>
      <c r="C4327">
        <v>7</v>
      </c>
      <c r="D4327">
        <v>2107</v>
      </c>
      <c r="E4327" t="s">
        <v>311</v>
      </c>
      <c r="F4327" t="s">
        <v>0</v>
      </c>
      <c r="G4327" t="s">
        <v>9233</v>
      </c>
      <c r="I4327" t="s">
        <v>311</v>
      </c>
      <c r="J4327">
        <v>6</v>
      </c>
    </row>
    <row r="4328" spans="1:10" x14ac:dyDescent="0.35">
      <c r="A4328" t="s">
        <v>17803</v>
      </c>
      <c r="B4328">
        <v>51</v>
      </c>
      <c r="C4328">
        <v>7</v>
      </c>
      <c r="D4328">
        <v>2107</v>
      </c>
      <c r="E4328" t="s">
        <v>311</v>
      </c>
      <c r="F4328" t="s">
        <v>0</v>
      </c>
      <c r="G4328" t="s">
        <v>15258</v>
      </c>
      <c r="I4328" t="s">
        <v>311</v>
      </c>
      <c r="J4328">
        <v>5</v>
      </c>
    </row>
    <row r="4329" spans="1:10" x14ac:dyDescent="0.35">
      <c r="A4329" t="s">
        <v>17804</v>
      </c>
      <c r="B4329">
        <v>44</v>
      </c>
      <c r="C4329">
        <v>7</v>
      </c>
      <c r="D4329">
        <v>2107</v>
      </c>
      <c r="E4329" t="s">
        <v>311</v>
      </c>
      <c r="F4329" t="s">
        <v>0</v>
      </c>
      <c r="G4329" t="s">
        <v>17403</v>
      </c>
      <c r="I4329" t="s">
        <v>311</v>
      </c>
      <c r="J4329">
        <v>15</v>
      </c>
    </row>
    <row r="4330" spans="1:10" x14ac:dyDescent="0.35">
      <c r="A4330" t="s">
        <v>17806</v>
      </c>
      <c r="B4330">
        <v>24</v>
      </c>
      <c r="C4330">
        <v>7</v>
      </c>
      <c r="D4330">
        <v>2107</v>
      </c>
      <c r="E4330" t="s">
        <v>311</v>
      </c>
      <c r="F4330" t="s">
        <v>0</v>
      </c>
      <c r="G4330" t="s">
        <v>4397</v>
      </c>
      <c r="I4330" t="s">
        <v>311</v>
      </c>
      <c r="J4330">
        <v>1</v>
      </c>
    </row>
    <row r="4331" spans="1:10" x14ac:dyDescent="0.35">
      <c r="A4331" t="s">
        <v>17807</v>
      </c>
      <c r="B4331">
        <v>7</v>
      </c>
      <c r="C4331">
        <v>7</v>
      </c>
      <c r="D4331">
        <v>2107</v>
      </c>
      <c r="E4331" t="s">
        <v>311</v>
      </c>
      <c r="F4331" t="s">
        <v>0</v>
      </c>
      <c r="G4331" t="s">
        <v>2734</v>
      </c>
      <c r="I4331" t="s">
        <v>311</v>
      </c>
      <c r="J4331">
        <v>4</v>
      </c>
    </row>
    <row r="4332" spans="1:10" x14ac:dyDescent="0.35">
      <c r="A4332" t="s">
        <v>17808</v>
      </c>
      <c r="B4332">
        <v>3</v>
      </c>
      <c r="C4332">
        <v>7</v>
      </c>
      <c r="D4332">
        <v>2107</v>
      </c>
      <c r="E4332" t="s">
        <v>311</v>
      </c>
      <c r="F4332" t="s">
        <v>0</v>
      </c>
      <c r="G4332" t="s">
        <v>3026</v>
      </c>
      <c r="I4332" t="s">
        <v>311</v>
      </c>
      <c r="J4332">
        <v>3</v>
      </c>
    </row>
    <row r="4333" spans="1:10" x14ac:dyDescent="0.35">
      <c r="A4333" t="s">
        <v>17811</v>
      </c>
      <c r="B4333">
        <v>25</v>
      </c>
      <c r="C4333">
        <v>7</v>
      </c>
      <c r="D4333">
        <v>2107</v>
      </c>
      <c r="E4333" t="s">
        <v>311</v>
      </c>
      <c r="F4333" t="s">
        <v>0</v>
      </c>
      <c r="G4333" t="s">
        <v>17403</v>
      </c>
      <c r="I4333" t="s">
        <v>311</v>
      </c>
      <c r="J4333">
        <v>9</v>
      </c>
    </row>
    <row r="4334" spans="1:10" x14ac:dyDescent="0.35">
      <c r="A4334" t="s">
        <v>17814</v>
      </c>
      <c r="B4334">
        <v>32</v>
      </c>
      <c r="C4334">
        <v>7</v>
      </c>
      <c r="D4334">
        <v>2107</v>
      </c>
      <c r="E4334" t="s">
        <v>311</v>
      </c>
      <c r="F4334" t="s">
        <v>0</v>
      </c>
      <c r="G4334" t="s">
        <v>17582</v>
      </c>
      <c r="I4334" t="s">
        <v>311</v>
      </c>
      <c r="J4334">
        <v>11</v>
      </c>
    </row>
    <row r="4335" spans="1:10" x14ac:dyDescent="0.35">
      <c r="A4335" t="s">
        <v>17815</v>
      </c>
      <c r="B4335">
        <v>67</v>
      </c>
      <c r="C4335">
        <v>7</v>
      </c>
      <c r="D4335">
        <v>2107</v>
      </c>
      <c r="E4335" t="s">
        <v>311</v>
      </c>
      <c r="F4335" t="s">
        <v>0</v>
      </c>
      <c r="G4335" t="s">
        <v>15083</v>
      </c>
      <c r="I4335" t="s">
        <v>311</v>
      </c>
      <c r="J4335">
        <v>12</v>
      </c>
    </row>
    <row r="4336" spans="1:10" x14ac:dyDescent="0.35">
      <c r="A4336" t="s">
        <v>17816</v>
      </c>
      <c r="B4336">
        <v>55</v>
      </c>
      <c r="C4336">
        <v>7</v>
      </c>
      <c r="D4336">
        <v>2107</v>
      </c>
      <c r="E4336" t="s">
        <v>334</v>
      </c>
      <c r="F4336" t="s">
        <v>0</v>
      </c>
      <c r="G4336" t="s">
        <v>10944</v>
      </c>
      <c r="H4336">
        <v>0.115</v>
      </c>
      <c r="I4336">
        <v>2.4500000000000002</v>
      </c>
      <c r="J4336">
        <v>8</v>
      </c>
    </row>
    <row r="4337" spans="1:10" x14ac:dyDescent="0.35">
      <c r="A4337" t="s">
        <v>17818</v>
      </c>
      <c r="B4337">
        <v>71</v>
      </c>
      <c r="C4337">
        <v>7</v>
      </c>
      <c r="D4337">
        <v>2107</v>
      </c>
      <c r="E4337" t="s">
        <v>311</v>
      </c>
      <c r="F4337" t="s">
        <v>0</v>
      </c>
      <c r="G4337" t="s">
        <v>9233</v>
      </c>
      <c r="I4337" t="s">
        <v>311</v>
      </c>
      <c r="J4337">
        <v>2</v>
      </c>
    </row>
    <row r="4338" spans="1:10" x14ac:dyDescent="0.35">
      <c r="A4338" t="s">
        <v>17819</v>
      </c>
      <c r="B4338">
        <v>8</v>
      </c>
      <c r="C4338">
        <v>7</v>
      </c>
      <c r="D4338">
        <v>2107</v>
      </c>
      <c r="E4338" t="s">
        <v>311</v>
      </c>
      <c r="F4338" t="s">
        <v>0</v>
      </c>
      <c r="G4338" t="s">
        <v>17820</v>
      </c>
      <c r="I4338" t="s">
        <v>311</v>
      </c>
      <c r="J4338">
        <v>1</v>
      </c>
    </row>
    <row r="4339" spans="1:10" x14ac:dyDescent="0.35">
      <c r="A4339" t="s">
        <v>17821</v>
      </c>
      <c r="B4339">
        <v>58</v>
      </c>
      <c r="C4339">
        <v>6</v>
      </c>
      <c r="D4339">
        <v>2126</v>
      </c>
      <c r="E4339" t="s">
        <v>311</v>
      </c>
      <c r="F4339" t="s">
        <v>0</v>
      </c>
      <c r="G4339" t="s">
        <v>8272</v>
      </c>
      <c r="I4339" t="s">
        <v>311</v>
      </c>
      <c r="J4339">
        <v>7</v>
      </c>
    </row>
    <row r="4340" spans="1:10" x14ac:dyDescent="0.35">
      <c r="A4340" t="s">
        <v>17822</v>
      </c>
      <c r="B4340">
        <v>23</v>
      </c>
      <c r="C4340">
        <v>6</v>
      </c>
      <c r="D4340">
        <v>2126</v>
      </c>
      <c r="E4340" t="s">
        <v>311</v>
      </c>
      <c r="F4340" t="s">
        <v>0</v>
      </c>
      <c r="G4340" t="s">
        <v>3026</v>
      </c>
      <c r="I4340" t="s">
        <v>311</v>
      </c>
      <c r="J4340">
        <v>0</v>
      </c>
    </row>
    <row r="4341" spans="1:10" x14ac:dyDescent="0.35">
      <c r="A4341" t="s">
        <v>17823</v>
      </c>
      <c r="B4341">
        <v>26</v>
      </c>
      <c r="C4341">
        <v>6</v>
      </c>
      <c r="D4341">
        <v>2126</v>
      </c>
      <c r="E4341" t="s">
        <v>311</v>
      </c>
      <c r="F4341" t="s">
        <v>0</v>
      </c>
      <c r="G4341" t="s">
        <v>17321</v>
      </c>
      <c r="I4341" t="s">
        <v>311</v>
      </c>
      <c r="J4341">
        <v>7</v>
      </c>
    </row>
    <row r="4342" spans="1:10" x14ac:dyDescent="0.35">
      <c r="A4342" t="s">
        <v>17824</v>
      </c>
      <c r="B4342">
        <v>25</v>
      </c>
      <c r="C4342">
        <v>6</v>
      </c>
      <c r="D4342">
        <v>2126</v>
      </c>
      <c r="E4342" t="s">
        <v>311</v>
      </c>
      <c r="F4342" t="s">
        <v>0</v>
      </c>
      <c r="G4342" t="s">
        <v>9233</v>
      </c>
      <c r="I4342" t="s">
        <v>311</v>
      </c>
      <c r="J4342">
        <v>25</v>
      </c>
    </row>
    <row r="4343" spans="1:10" x14ac:dyDescent="0.35">
      <c r="A4343" t="s">
        <v>17827</v>
      </c>
      <c r="B4343">
        <v>59</v>
      </c>
      <c r="C4343">
        <v>6</v>
      </c>
      <c r="D4343">
        <v>2126</v>
      </c>
      <c r="E4343" t="s">
        <v>334</v>
      </c>
      <c r="F4343" t="s">
        <v>0</v>
      </c>
      <c r="G4343" t="s">
        <v>10944</v>
      </c>
      <c r="H4343">
        <v>9.5000000000000001E-2</v>
      </c>
      <c r="I4343">
        <v>0.49</v>
      </c>
      <c r="J4343">
        <v>4</v>
      </c>
    </row>
    <row r="4344" spans="1:10" x14ac:dyDescent="0.35">
      <c r="A4344" t="s">
        <v>17828</v>
      </c>
      <c r="B4344">
        <v>116</v>
      </c>
      <c r="C4344">
        <v>6</v>
      </c>
      <c r="D4344">
        <v>2126</v>
      </c>
      <c r="E4344" t="s">
        <v>311</v>
      </c>
      <c r="F4344" t="s">
        <v>0</v>
      </c>
      <c r="G4344" t="s">
        <v>17829</v>
      </c>
      <c r="I4344" t="s">
        <v>311</v>
      </c>
      <c r="J4344">
        <v>11</v>
      </c>
    </row>
    <row r="4345" spans="1:10" x14ac:dyDescent="0.35">
      <c r="A4345" t="s">
        <v>17830</v>
      </c>
      <c r="B4345">
        <v>4</v>
      </c>
      <c r="C4345">
        <v>6</v>
      </c>
      <c r="D4345">
        <v>2126</v>
      </c>
      <c r="E4345" t="s">
        <v>311</v>
      </c>
      <c r="F4345" t="s">
        <v>0</v>
      </c>
      <c r="G4345" t="s">
        <v>3788</v>
      </c>
      <c r="I4345" t="s">
        <v>311</v>
      </c>
      <c r="J4345">
        <v>4</v>
      </c>
    </row>
    <row r="4346" spans="1:10" x14ac:dyDescent="0.35">
      <c r="A4346" t="s">
        <v>17831</v>
      </c>
      <c r="B4346">
        <v>26</v>
      </c>
      <c r="C4346">
        <v>6</v>
      </c>
      <c r="D4346">
        <v>2126</v>
      </c>
      <c r="E4346" t="s">
        <v>311</v>
      </c>
      <c r="F4346" t="s">
        <v>0</v>
      </c>
      <c r="G4346" t="s">
        <v>15183</v>
      </c>
      <c r="I4346" t="s">
        <v>311</v>
      </c>
      <c r="J4346">
        <v>2</v>
      </c>
    </row>
    <row r="4347" spans="1:10" x14ac:dyDescent="0.35">
      <c r="A4347" t="s">
        <v>17832</v>
      </c>
      <c r="B4347">
        <v>62</v>
      </c>
      <c r="C4347">
        <v>5</v>
      </c>
      <c r="D4347">
        <v>2136</v>
      </c>
      <c r="E4347" t="s">
        <v>311</v>
      </c>
      <c r="F4347" t="s">
        <v>0</v>
      </c>
      <c r="G4347" t="s">
        <v>15165</v>
      </c>
      <c r="I4347" t="s">
        <v>311</v>
      </c>
      <c r="J4347">
        <v>5</v>
      </c>
    </row>
    <row r="4348" spans="1:10" x14ac:dyDescent="0.35">
      <c r="A4348" t="s">
        <v>17834</v>
      </c>
      <c r="B4348">
        <v>26</v>
      </c>
      <c r="C4348">
        <v>5</v>
      </c>
      <c r="D4348">
        <v>2136</v>
      </c>
      <c r="E4348" t="s">
        <v>311</v>
      </c>
      <c r="F4348" t="s">
        <v>0</v>
      </c>
      <c r="G4348" t="s">
        <v>10030</v>
      </c>
      <c r="I4348" t="s">
        <v>311</v>
      </c>
      <c r="J4348">
        <v>2</v>
      </c>
    </row>
    <row r="4349" spans="1:10" x14ac:dyDescent="0.35">
      <c r="A4349" t="s">
        <v>17835</v>
      </c>
      <c r="B4349">
        <v>39</v>
      </c>
      <c r="C4349">
        <v>5</v>
      </c>
      <c r="D4349">
        <v>2136</v>
      </c>
      <c r="E4349" t="s">
        <v>311</v>
      </c>
      <c r="F4349" t="s">
        <v>0</v>
      </c>
      <c r="G4349" t="s">
        <v>15179</v>
      </c>
      <c r="I4349" t="s">
        <v>311</v>
      </c>
      <c r="J4349">
        <v>2</v>
      </c>
    </row>
    <row r="4350" spans="1:10" x14ac:dyDescent="0.35">
      <c r="A4350" t="s">
        <v>17836</v>
      </c>
      <c r="B4350">
        <v>32</v>
      </c>
      <c r="C4350">
        <v>5</v>
      </c>
      <c r="D4350">
        <v>2136</v>
      </c>
      <c r="E4350" t="s">
        <v>311</v>
      </c>
      <c r="F4350" t="s">
        <v>0</v>
      </c>
      <c r="G4350" t="s">
        <v>8272</v>
      </c>
      <c r="I4350" t="s">
        <v>311</v>
      </c>
      <c r="J4350">
        <v>8</v>
      </c>
    </row>
    <row r="4351" spans="1:10" x14ac:dyDescent="0.35">
      <c r="A4351" t="s">
        <v>17838</v>
      </c>
      <c r="B4351">
        <v>30</v>
      </c>
      <c r="C4351">
        <v>5</v>
      </c>
      <c r="D4351">
        <v>2136</v>
      </c>
      <c r="E4351" t="s">
        <v>311</v>
      </c>
      <c r="F4351" t="s">
        <v>0</v>
      </c>
      <c r="G4351" t="s">
        <v>2972</v>
      </c>
      <c r="I4351" t="s">
        <v>311</v>
      </c>
      <c r="J4351">
        <v>6</v>
      </c>
    </row>
    <row r="4352" spans="1:10" x14ac:dyDescent="0.35">
      <c r="A4352" t="s">
        <v>17840</v>
      </c>
      <c r="B4352">
        <v>39</v>
      </c>
      <c r="C4352">
        <v>5</v>
      </c>
      <c r="D4352">
        <v>2136</v>
      </c>
      <c r="E4352" t="s">
        <v>311</v>
      </c>
      <c r="F4352" t="s">
        <v>0</v>
      </c>
      <c r="G4352" t="s">
        <v>15083</v>
      </c>
      <c r="I4352" t="s">
        <v>311</v>
      </c>
      <c r="J4352">
        <v>15</v>
      </c>
    </row>
    <row r="4353" spans="1:10" x14ac:dyDescent="0.35">
      <c r="A4353" t="s">
        <v>17841</v>
      </c>
      <c r="B4353">
        <v>34</v>
      </c>
      <c r="C4353">
        <v>5</v>
      </c>
      <c r="D4353">
        <v>2136</v>
      </c>
      <c r="E4353" t="s">
        <v>311</v>
      </c>
      <c r="F4353" t="s">
        <v>0</v>
      </c>
      <c r="G4353" t="s">
        <v>9016</v>
      </c>
      <c r="I4353" t="s">
        <v>311</v>
      </c>
      <c r="J4353">
        <v>11</v>
      </c>
    </row>
    <row r="4354" spans="1:10" x14ac:dyDescent="0.35">
      <c r="A4354" t="s">
        <v>17842</v>
      </c>
      <c r="B4354">
        <v>33</v>
      </c>
      <c r="C4354">
        <v>5</v>
      </c>
      <c r="D4354">
        <v>2136</v>
      </c>
      <c r="E4354" t="s">
        <v>311</v>
      </c>
      <c r="F4354" t="s">
        <v>0</v>
      </c>
      <c r="G4354" t="s">
        <v>9016</v>
      </c>
      <c r="I4354" t="s">
        <v>311</v>
      </c>
      <c r="J4354">
        <v>4</v>
      </c>
    </row>
    <row r="4355" spans="1:10" x14ac:dyDescent="0.35">
      <c r="A4355" t="s">
        <v>17845</v>
      </c>
      <c r="B4355">
        <v>47</v>
      </c>
      <c r="C4355">
        <v>4</v>
      </c>
      <c r="D4355">
        <v>2147</v>
      </c>
      <c r="E4355" t="s">
        <v>311</v>
      </c>
      <c r="F4355" t="s">
        <v>0</v>
      </c>
      <c r="G4355" t="s">
        <v>17598</v>
      </c>
      <c r="I4355" t="s">
        <v>311</v>
      </c>
      <c r="J4355">
        <v>7</v>
      </c>
    </row>
    <row r="4356" spans="1:10" x14ac:dyDescent="0.35">
      <c r="A4356" t="s">
        <v>17846</v>
      </c>
      <c r="B4356">
        <v>45</v>
      </c>
      <c r="C4356">
        <v>4</v>
      </c>
      <c r="D4356">
        <v>2147</v>
      </c>
      <c r="E4356" t="s">
        <v>311</v>
      </c>
      <c r="F4356" t="s">
        <v>0</v>
      </c>
      <c r="G4356" t="s">
        <v>15083</v>
      </c>
      <c r="I4356" t="s">
        <v>311</v>
      </c>
      <c r="J4356">
        <v>10</v>
      </c>
    </row>
    <row r="4357" spans="1:10" x14ac:dyDescent="0.35">
      <c r="A4357" t="s">
        <v>17847</v>
      </c>
      <c r="B4357">
        <v>4</v>
      </c>
      <c r="C4357">
        <v>4</v>
      </c>
      <c r="D4357">
        <v>2147</v>
      </c>
      <c r="E4357" t="s">
        <v>311</v>
      </c>
      <c r="F4357" t="s">
        <v>0</v>
      </c>
      <c r="G4357" t="s">
        <v>311</v>
      </c>
      <c r="I4357" t="s">
        <v>311</v>
      </c>
      <c r="J4357">
        <v>0</v>
      </c>
    </row>
    <row r="4358" spans="1:10" x14ac:dyDescent="0.35">
      <c r="A4358" t="s">
        <v>17848</v>
      </c>
      <c r="B4358">
        <v>13</v>
      </c>
      <c r="C4358">
        <v>4</v>
      </c>
      <c r="D4358">
        <v>2147</v>
      </c>
      <c r="E4358" t="s">
        <v>334</v>
      </c>
      <c r="F4358" t="s">
        <v>0</v>
      </c>
      <c r="G4358" t="s">
        <v>2739</v>
      </c>
      <c r="H4358">
        <v>0.38500000000000001</v>
      </c>
      <c r="I4358">
        <v>3.5</v>
      </c>
      <c r="J4358">
        <v>13</v>
      </c>
    </row>
    <row r="4359" spans="1:10" x14ac:dyDescent="0.35">
      <c r="A4359" t="s">
        <v>17849</v>
      </c>
      <c r="B4359">
        <v>27</v>
      </c>
      <c r="C4359">
        <v>4</v>
      </c>
      <c r="D4359">
        <v>2147</v>
      </c>
      <c r="E4359" t="s">
        <v>311</v>
      </c>
      <c r="F4359" t="s">
        <v>0</v>
      </c>
      <c r="G4359" t="s">
        <v>15063</v>
      </c>
      <c r="I4359" t="s">
        <v>311</v>
      </c>
      <c r="J4359">
        <v>5</v>
      </c>
    </row>
    <row r="4360" spans="1:10" x14ac:dyDescent="0.35">
      <c r="A4360" t="s">
        <v>17852</v>
      </c>
      <c r="B4360">
        <v>4</v>
      </c>
      <c r="C4360">
        <v>4</v>
      </c>
      <c r="D4360">
        <v>2147</v>
      </c>
      <c r="E4360" t="s">
        <v>311</v>
      </c>
      <c r="F4360" t="s">
        <v>0</v>
      </c>
      <c r="G4360" t="s">
        <v>311</v>
      </c>
      <c r="I4360" t="s">
        <v>311</v>
      </c>
      <c r="J4360">
        <v>1</v>
      </c>
    </row>
    <row r="4361" spans="1:10" x14ac:dyDescent="0.35">
      <c r="A4361" t="s">
        <v>17853</v>
      </c>
      <c r="B4361">
        <v>22</v>
      </c>
      <c r="C4361">
        <v>4</v>
      </c>
      <c r="D4361">
        <v>2147</v>
      </c>
      <c r="E4361" t="s">
        <v>311</v>
      </c>
      <c r="F4361" t="s">
        <v>0</v>
      </c>
      <c r="G4361" t="s">
        <v>17403</v>
      </c>
      <c r="I4361" t="s">
        <v>311</v>
      </c>
      <c r="J4361">
        <v>4</v>
      </c>
    </row>
    <row r="4362" spans="1:10" x14ac:dyDescent="0.35">
      <c r="A4362" t="s">
        <v>17854</v>
      </c>
      <c r="B4362">
        <v>24</v>
      </c>
      <c r="C4362">
        <v>4</v>
      </c>
      <c r="D4362">
        <v>2147</v>
      </c>
      <c r="E4362" t="s">
        <v>311</v>
      </c>
      <c r="F4362" t="s">
        <v>0</v>
      </c>
      <c r="G4362" t="s">
        <v>7472</v>
      </c>
      <c r="I4362" t="s">
        <v>311</v>
      </c>
      <c r="J4362">
        <v>7</v>
      </c>
    </row>
    <row r="4363" spans="1:10" x14ac:dyDescent="0.35">
      <c r="A4363" t="s">
        <v>17856</v>
      </c>
      <c r="B4363">
        <v>4</v>
      </c>
      <c r="C4363">
        <v>4</v>
      </c>
      <c r="D4363">
        <v>2147</v>
      </c>
      <c r="E4363" t="s">
        <v>311</v>
      </c>
      <c r="F4363" t="s">
        <v>0</v>
      </c>
      <c r="G4363" t="s">
        <v>2037</v>
      </c>
      <c r="I4363" t="s">
        <v>311</v>
      </c>
      <c r="J4363">
        <v>0</v>
      </c>
    </row>
    <row r="4364" spans="1:10" x14ac:dyDescent="0.35">
      <c r="A4364" t="s">
        <v>17858</v>
      </c>
      <c r="B4364">
        <v>26</v>
      </c>
      <c r="C4364">
        <v>4</v>
      </c>
      <c r="D4364">
        <v>2147</v>
      </c>
      <c r="E4364" t="s">
        <v>311</v>
      </c>
      <c r="F4364" t="s">
        <v>0</v>
      </c>
      <c r="G4364" t="s">
        <v>9016</v>
      </c>
      <c r="I4364" t="s">
        <v>311</v>
      </c>
      <c r="J4364">
        <v>6</v>
      </c>
    </row>
    <row r="4365" spans="1:10" x14ac:dyDescent="0.35">
      <c r="A4365" t="s">
        <v>17860</v>
      </c>
      <c r="B4365">
        <v>8</v>
      </c>
      <c r="C4365">
        <v>3</v>
      </c>
      <c r="D4365">
        <v>2164</v>
      </c>
      <c r="E4365" t="s">
        <v>311</v>
      </c>
      <c r="F4365" t="s">
        <v>0</v>
      </c>
      <c r="G4365" t="s">
        <v>2962</v>
      </c>
      <c r="I4365" t="s">
        <v>311</v>
      </c>
      <c r="J4365">
        <v>0</v>
      </c>
    </row>
    <row r="4366" spans="1:10" x14ac:dyDescent="0.35">
      <c r="A4366" t="s">
        <v>17862</v>
      </c>
      <c r="B4366">
        <v>84</v>
      </c>
      <c r="C4366">
        <v>3</v>
      </c>
      <c r="D4366">
        <v>2164</v>
      </c>
      <c r="E4366" t="s">
        <v>311</v>
      </c>
      <c r="F4366" t="s">
        <v>0</v>
      </c>
      <c r="G4366" t="s">
        <v>10944</v>
      </c>
      <c r="I4366" t="s">
        <v>311</v>
      </c>
      <c r="J4366">
        <v>18</v>
      </c>
    </row>
    <row r="4367" spans="1:10" x14ac:dyDescent="0.35">
      <c r="A4367" t="s">
        <v>17865</v>
      </c>
      <c r="B4367">
        <v>23</v>
      </c>
      <c r="C4367">
        <v>3</v>
      </c>
      <c r="D4367">
        <v>2164</v>
      </c>
      <c r="E4367" t="s">
        <v>311</v>
      </c>
      <c r="F4367" t="s">
        <v>0</v>
      </c>
      <c r="G4367" t="s">
        <v>17403</v>
      </c>
      <c r="I4367" t="s">
        <v>311</v>
      </c>
      <c r="J4367">
        <v>8</v>
      </c>
    </row>
    <row r="4368" spans="1:10" x14ac:dyDescent="0.35">
      <c r="A4368" t="s">
        <v>17868</v>
      </c>
      <c r="B4368">
        <v>1</v>
      </c>
      <c r="C4368">
        <v>3</v>
      </c>
      <c r="D4368">
        <v>2164</v>
      </c>
      <c r="E4368" t="s">
        <v>334</v>
      </c>
      <c r="F4368" t="s">
        <v>0</v>
      </c>
      <c r="G4368" t="s">
        <v>2235</v>
      </c>
      <c r="H4368">
        <v>1.615</v>
      </c>
      <c r="I4368">
        <v>23.87</v>
      </c>
      <c r="J4368">
        <v>0</v>
      </c>
    </row>
    <row r="4369" spans="1:10" x14ac:dyDescent="0.35">
      <c r="A4369" t="s">
        <v>17869</v>
      </c>
      <c r="B4369">
        <v>14</v>
      </c>
      <c r="C4369">
        <v>3</v>
      </c>
      <c r="D4369">
        <v>2164</v>
      </c>
      <c r="E4369" t="s">
        <v>311</v>
      </c>
      <c r="F4369" t="s">
        <v>0</v>
      </c>
      <c r="G4369" t="s">
        <v>8272</v>
      </c>
      <c r="I4369" t="s">
        <v>311</v>
      </c>
      <c r="J4369">
        <v>5</v>
      </c>
    </row>
    <row r="4370" spans="1:10" x14ac:dyDescent="0.35">
      <c r="A4370" t="s">
        <v>17870</v>
      </c>
      <c r="B4370">
        <v>24</v>
      </c>
      <c r="C4370">
        <v>3</v>
      </c>
      <c r="D4370">
        <v>2164</v>
      </c>
      <c r="E4370" t="s">
        <v>311</v>
      </c>
      <c r="F4370" t="s">
        <v>0</v>
      </c>
      <c r="G4370" t="s">
        <v>17453</v>
      </c>
      <c r="I4370" t="s">
        <v>311</v>
      </c>
      <c r="J4370">
        <v>9</v>
      </c>
    </row>
    <row r="4371" spans="1:10" x14ac:dyDescent="0.35">
      <c r="A4371" t="s">
        <v>17874</v>
      </c>
      <c r="B4371">
        <v>35</v>
      </c>
      <c r="C4371">
        <v>2</v>
      </c>
      <c r="D4371">
        <v>2175</v>
      </c>
      <c r="E4371" t="s">
        <v>311</v>
      </c>
      <c r="F4371" t="s">
        <v>0</v>
      </c>
      <c r="G4371" t="s">
        <v>14900</v>
      </c>
      <c r="I4371" t="s">
        <v>311</v>
      </c>
      <c r="J4371">
        <v>7</v>
      </c>
    </row>
    <row r="4372" spans="1:10" x14ac:dyDescent="0.35">
      <c r="A4372" t="s">
        <v>17884</v>
      </c>
      <c r="B4372">
        <v>27</v>
      </c>
      <c r="C4372">
        <v>2</v>
      </c>
      <c r="D4372">
        <v>2175</v>
      </c>
      <c r="E4372" t="s">
        <v>311</v>
      </c>
      <c r="F4372" t="s">
        <v>0</v>
      </c>
      <c r="G4372" t="s">
        <v>10944</v>
      </c>
      <c r="I4372" t="s">
        <v>311</v>
      </c>
      <c r="J4372">
        <v>3</v>
      </c>
    </row>
    <row r="4373" spans="1:10" x14ac:dyDescent="0.35">
      <c r="A4373" t="s">
        <v>17891</v>
      </c>
      <c r="B4373">
        <v>27</v>
      </c>
      <c r="C4373">
        <v>1</v>
      </c>
      <c r="D4373">
        <v>2192</v>
      </c>
      <c r="E4373" t="s">
        <v>311</v>
      </c>
      <c r="F4373" t="s">
        <v>0</v>
      </c>
      <c r="G4373" t="s">
        <v>15152</v>
      </c>
      <c r="I4373" t="s">
        <v>311</v>
      </c>
      <c r="J4373">
        <v>7</v>
      </c>
    </row>
    <row r="4374" spans="1:10" x14ac:dyDescent="0.35">
      <c r="A4374" t="s">
        <v>17893</v>
      </c>
      <c r="B4374">
        <v>23</v>
      </c>
      <c r="C4374">
        <v>1</v>
      </c>
      <c r="D4374">
        <v>2192</v>
      </c>
      <c r="E4374" t="s">
        <v>311</v>
      </c>
      <c r="F4374" t="s">
        <v>0</v>
      </c>
      <c r="G4374" t="s">
        <v>5526</v>
      </c>
      <c r="I4374" t="s">
        <v>311</v>
      </c>
      <c r="J4374">
        <v>6</v>
      </c>
    </row>
    <row r="4375" spans="1:10" x14ac:dyDescent="0.35">
      <c r="A4375" t="s">
        <v>17895</v>
      </c>
      <c r="B4375">
        <v>47</v>
      </c>
      <c r="C4375">
        <v>1</v>
      </c>
      <c r="D4375">
        <v>2192</v>
      </c>
      <c r="E4375" t="s">
        <v>311</v>
      </c>
      <c r="F4375" t="s">
        <v>0</v>
      </c>
      <c r="G4375" t="s">
        <v>10944</v>
      </c>
      <c r="I4375" t="s">
        <v>311</v>
      </c>
      <c r="J4375">
        <v>2</v>
      </c>
    </row>
    <row r="4376" spans="1:10" x14ac:dyDescent="0.35">
      <c r="A4376" t="s">
        <v>17897</v>
      </c>
      <c r="B4376">
        <v>3</v>
      </c>
      <c r="C4376">
        <v>1</v>
      </c>
      <c r="D4376">
        <v>2192</v>
      </c>
      <c r="E4376" t="s">
        <v>311</v>
      </c>
      <c r="F4376" t="s">
        <v>0</v>
      </c>
      <c r="G4376" t="s">
        <v>311</v>
      </c>
      <c r="I4376" t="s">
        <v>311</v>
      </c>
      <c r="J4376">
        <v>3</v>
      </c>
    </row>
    <row r="4377" spans="1:10" x14ac:dyDescent="0.35">
      <c r="A4377" t="s">
        <v>17899</v>
      </c>
      <c r="B4377">
        <v>24</v>
      </c>
      <c r="C4377">
        <v>1</v>
      </c>
      <c r="D4377">
        <v>2192</v>
      </c>
      <c r="E4377" t="s">
        <v>311</v>
      </c>
      <c r="F4377" t="s">
        <v>0</v>
      </c>
      <c r="G4377" t="s">
        <v>9016</v>
      </c>
      <c r="I4377" t="s">
        <v>311</v>
      </c>
      <c r="J4377">
        <v>2</v>
      </c>
    </row>
    <row r="4378" spans="1:10" x14ac:dyDescent="0.35">
      <c r="A4378" t="s">
        <v>17900</v>
      </c>
      <c r="B4378">
        <v>16</v>
      </c>
      <c r="C4378">
        <v>1</v>
      </c>
      <c r="D4378">
        <v>2192</v>
      </c>
      <c r="E4378" t="s">
        <v>311</v>
      </c>
      <c r="F4378" t="s">
        <v>0</v>
      </c>
      <c r="G4378" t="s">
        <v>17321</v>
      </c>
      <c r="I4378" t="s">
        <v>311</v>
      </c>
      <c r="J4378">
        <v>1</v>
      </c>
    </row>
    <row r="4379" spans="1:10" x14ac:dyDescent="0.35">
      <c r="A4379" t="s">
        <v>17911</v>
      </c>
      <c r="B4379">
        <v>2</v>
      </c>
      <c r="C4379">
        <v>1</v>
      </c>
      <c r="D4379">
        <v>2192</v>
      </c>
      <c r="E4379" t="s">
        <v>311</v>
      </c>
      <c r="F4379" t="s">
        <v>0</v>
      </c>
      <c r="G4379" t="s">
        <v>311</v>
      </c>
      <c r="I4379" t="s">
        <v>311</v>
      </c>
      <c r="J4379">
        <v>2</v>
      </c>
    </row>
    <row r="4380" spans="1:10" x14ac:dyDescent="0.35">
      <c r="A4380" t="s">
        <v>17912</v>
      </c>
      <c r="B4380">
        <v>25</v>
      </c>
      <c r="C4380">
        <v>1</v>
      </c>
      <c r="D4380">
        <v>2192</v>
      </c>
      <c r="E4380" t="s">
        <v>311</v>
      </c>
      <c r="F4380" t="s">
        <v>0</v>
      </c>
      <c r="G4380" t="s">
        <v>17495</v>
      </c>
      <c r="I4380" t="s">
        <v>311</v>
      </c>
      <c r="J4380">
        <v>8</v>
      </c>
    </row>
    <row r="4381" spans="1:10" x14ac:dyDescent="0.35">
      <c r="A4381" t="s">
        <v>17923</v>
      </c>
      <c r="B4381">
        <v>1</v>
      </c>
      <c r="C4381">
        <v>0</v>
      </c>
      <c r="D4381">
        <v>2217</v>
      </c>
      <c r="E4381" t="s">
        <v>311</v>
      </c>
      <c r="F4381" t="s">
        <v>0</v>
      </c>
      <c r="G4381" t="s">
        <v>311</v>
      </c>
      <c r="I4381" t="s">
        <v>311</v>
      </c>
      <c r="J4381">
        <v>1</v>
      </c>
    </row>
    <row r="4382" spans="1:10" x14ac:dyDescent="0.35">
      <c r="A4382" t="s">
        <v>17927</v>
      </c>
      <c r="B4382">
        <v>31</v>
      </c>
      <c r="C4382">
        <v>0</v>
      </c>
      <c r="D4382">
        <v>2217</v>
      </c>
      <c r="E4382" t="s">
        <v>311</v>
      </c>
      <c r="F4382" t="s">
        <v>0</v>
      </c>
      <c r="G4382" t="s">
        <v>9412</v>
      </c>
      <c r="I4382" t="s">
        <v>311</v>
      </c>
      <c r="J4382">
        <v>4</v>
      </c>
    </row>
    <row r="4383" spans="1:10" x14ac:dyDescent="0.35">
      <c r="A4383" t="s">
        <v>17932</v>
      </c>
      <c r="B4383">
        <v>41</v>
      </c>
      <c r="C4383">
        <v>0</v>
      </c>
      <c r="D4383">
        <v>2217</v>
      </c>
      <c r="E4383" t="s">
        <v>311</v>
      </c>
      <c r="F4383" t="s">
        <v>0</v>
      </c>
      <c r="G4383" t="s">
        <v>9233</v>
      </c>
      <c r="I4383" t="s">
        <v>311</v>
      </c>
      <c r="J4383">
        <v>2</v>
      </c>
    </row>
    <row r="4384" spans="1:10" x14ac:dyDescent="0.35">
      <c r="A4384" t="s">
        <v>17948</v>
      </c>
      <c r="B4384">
        <v>30</v>
      </c>
      <c r="C4384">
        <v>0</v>
      </c>
      <c r="D4384">
        <v>2217</v>
      </c>
      <c r="E4384" t="s">
        <v>311</v>
      </c>
      <c r="F4384" t="s">
        <v>0</v>
      </c>
      <c r="G4384" t="s">
        <v>10944</v>
      </c>
      <c r="I4384" t="s">
        <v>311</v>
      </c>
      <c r="J4384">
        <v>0</v>
      </c>
    </row>
    <row r="4385" spans="1:10" x14ac:dyDescent="0.35">
      <c r="A4385" t="s">
        <v>17963</v>
      </c>
      <c r="B4385">
        <v>186</v>
      </c>
      <c r="C4385">
        <v>0</v>
      </c>
      <c r="D4385">
        <v>2217</v>
      </c>
      <c r="E4385" t="s">
        <v>311</v>
      </c>
      <c r="F4385" t="s">
        <v>0</v>
      </c>
      <c r="G4385" t="s">
        <v>15177</v>
      </c>
      <c r="I4385" t="s">
        <v>311</v>
      </c>
      <c r="J4385">
        <v>10</v>
      </c>
    </row>
    <row r="4386" spans="1:10" x14ac:dyDescent="0.35">
      <c r="A4386" t="s">
        <v>17967</v>
      </c>
      <c r="B4386">
        <v>2</v>
      </c>
      <c r="C4386">
        <v>0</v>
      </c>
      <c r="D4386">
        <v>2217</v>
      </c>
      <c r="E4386" t="s">
        <v>311</v>
      </c>
      <c r="F4386" t="s">
        <v>0</v>
      </c>
      <c r="G4386" t="s">
        <v>2077</v>
      </c>
      <c r="I4386" t="s">
        <v>311</v>
      </c>
      <c r="J4386">
        <v>2</v>
      </c>
    </row>
  </sheetData>
  <autoFilter ref="A1:J2274" xr:uid="{96C55C54-F12D-4C64-ADEF-8A475C76F3C2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A8B45-65F3-48DF-9D25-C952A8CFE266}">
  <sheetPr filterMode="1"/>
  <dimension ref="A1:J862"/>
  <sheetViews>
    <sheetView topLeftCell="A836" workbookViewId="0">
      <selection activeCell="H450" sqref="H450:H862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17970</v>
      </c>
      <c r="B2">
        <v>2616</v>
      </c>
      <c r="C2">
        <v>103038</v>
      </c>
      <c r="D2">
        <v>1</v>
      </c>
      <c r="E2" t="s">
        <v>319</v>
      </c>
      <c r="F2" t="s">
        <v>0</v>
      </c>
      <c r="G2" t="s">
        <v>1789</v>
      </c>
      <c r="H2">
        <v>19.16</v>
      </c>
      <c r="I2">
        <v>97.47</v>
      </c>
      <c r="J2">
        <v>2616</v>
      </c>
    </row>
    <row r="3" spans="1:10" x14ac:dyDescent="0.35">
      <c r="A3" t="s">
        <v>17971</v>
      </c>
      <c r="B3">
        <v>8686</v>
      </c>
      <c r="C3">
        <v>94534</v>
      </c>
      <c r="D3">
        <v>2</v>
      </c>
      <c r="E3" t="s">
        <v>319</v>
      </c>
      <c r="F3" t="s">
        <v>0</v>
      </c>
      <c r="G3" t="s">
        <v>2452</v>
      </c>
      <c r="H3">
        <v>5.2350000000000003</v>
      </c>
      <c r="I3">
        <v>76.09</v>
      </c>
      <c r="J3">
        <v>8265</v>
      </c>
    </row>
    <row r="4" spans="1:10" x14ac:dyDescent="0.35">
      <c r="A4" t="s">
        <v>17972</v>
      </c>
      <c r="B4">
        <v>2390</v>
      </c>
      <c r="C4">
        <v>57011</v>
      </c>
      <c r="D4">
        <v>3</v>
      </c>
      <c r="E4" t="s">
        <v>319</v>
      </c>
      <c r="F4" t="s">
        <v>0</v>
      </c>
      <c r="G4" t="s">
        <v>2645</v>
      </c>
      <c r="H4">
        <v>20.998999999999999</v>
      </c>
      <c r="I4">
        <v>95.36</v>
      </c>
      <c r="J4">
        <v>1593</v>
      </c>
    </row>
    <row r="5" spans="1:10" x14ac:dyDescent="0.35">
      <c r="A5" t="s">
        <v>17973</v>
      </c>
      <c r="B5">
        <v>10188</v>
      </c>
      <c r="C5">
        <v>41191</v>
      </c>
      <c r="D5">
        <v>4</v>
      </c>
      <c r="E5" t="s">
        <v>319</v>
      </c>
      <c r="F5" t="s">
        <v>0</v>
      </c>
      <c r="G5" t="s">
        <v>1759</v>
      </c>
      <c r="H5">
        <v>35.854999999999997</v>
      </c>
      <c r="I5">
        <v>98.25</v>
      </c>
      <c r="J5">
        <v>1442</v>
      </c>
    </row>
    <row r="6" spans="1:10" x14ac:dyDescent="0.35">
      <c r="A6" t="s">
        <v>17974</v>
      </c>
      <c r="B6">
        <v>2122</v>
      </c>
      <c r="C6">
        <v>29399</v>
      </c>
      <c r="D6">
        <v>5</v>
      </c>
      <c r="E6" t="s">
        <v>319</v>
      </c>
      <c r="F6" t="s">
        <v>0</v>
      </c>
      <c r="G6" t="s">
        <v>17975</v>
      </c>
      <c r="H6">
        <v>6.931</v>
      </c>
      <c r="I6">
        <v>89.88</v>
      </c>
      <c r="J6">
        <v>1688</v>
      </c>
    </row>
    <row r="7" spans="1:10" x14ac:dyDescent="0.35">
      <c r="A7" t="s">
        <v>17976</v>
      </c>
      <c r="B7">
        <v>1344</v>
      </c>
      <c r="C7">
        <v>16123</v>
      </c>
      <c r="D7">
        <v>6</v>
      </c>
      <c r="E7" t="s">
        <v>319</v>
      </c>
      <c r="F7" t="s">
        <v>0</v>
      </c>
      <c r="G7" t="s">
        <v>2645</v>
      </c>
      <c r="H7">
        <v>7.7590000000000003</v>
      </c>
      <c r="I7">
        <v>80.16</v>
      </c>
      <c r="J7">
        <v>1093</v>
      </c>
    </row>
    <row r="8" spans="1:10" x14ac:dyDescent="0.35">
      <c r="A8" t="s">
        <v>17977</v>
      </c>
      <c r="B8">
        <v>1126</v>
      </c>
      <c r="C8">
        <v>15574</v>
      </c>
      <c r="D8">
        <v>7</v>
      </c>
      <c r="E8" t="s">
        <v>319</v>
      </c>
      <c r="F8" t="s">
        <v>0</v>
      </c>
      <c r="G8" t="s">
        <v>2379</v>
      </c>
      <c r="H8">
        <v>7.298</v>
      </c>
      <c r="I8">
        <v>93.91</v>
      </c>
      <c r="J8">
        <v>923</v>
      </c>
    </row>
    <row r="9" spans="1:10" x14ac:dyDescent="0.35">
      <c r="A9" t="s">
        <v>17978</v>
      </c>
      <c r="B9">
        <v>862</v>
      </c>
      <c r="C9">
        <v>15482</v>
      </c>
      <c r="D9">
        <v>8</v>
      </c>
      <c r="E9" t="s">
        <v>319</v>
      </c>
      <c r="F9" t="s">
        <v>0</v>
      </c>
      <c r="G9" t="s">
        <v>2197</v>
      </c>
      <c r="H9">
        <v>15.255000000000001</v>
      </c>
      <c r="I9">
        <v>96.6</v>
      </c>
      <c r="J9">
        <v>847</v>
      </c>
    </row>
    <row r="10" spans="1:10" x14ac:dyDescent="0.35">
      <c r="A10" t="s">
        <v>17979</v>
      </c>
      <c r="B10">
        <v>1022</v>
      </c>
      <c r="C10">
        <v>13685</v>
      </c>
      <c r="D10">
        <v>9</v>
      </c>
      <c r="E10" t="s">
        <v>319</v>
      </c>
      <c r="F10" t="s">
        <v>0</v>
      </c>
      <c r="G10" t="s">
        <v>2379</v>
      </c>
      <c r="H10">
        <v>8.0050000000000008</v>
      </c>
      <c r="I10">
        <v>95.17</v>
      </c>
      <c r="J10">
        <v>1022</v>
      </c>
    </row>
    <row r="11" spans="1:10" x14ac:dyDescent="0.35">
      <c r="A11" t="s">
        <v>17980</v>
      </c>
      <c r="B11">
        <v>1159</v>
      </c>
      <c r="C11">
        <v>11991</v>
      </c>
      <c r="D11">
        <v>10</v>
      </c>
      <c r="E11" t="s">
        <v>319</v>
      </c>
      <c r="F11" t="s">
        <v>0</v>
      </c>
      <c r="G11" t="s">
        <v>1989</v>
      </c>
      <c r="H11">
        <v>5.758</v>
      </c>
      <c r="I11">
        <v>73</v>
      </c>
      <c r="J11">
        <v>649</v>
      </c>
    </row>
    <row r="12" spans="1:10" x14ac:dyDescent="0.35">
      <c r="A12" t="s">
        <v>17981</v>
      </c>
      <c r="B12">
        <v>366</v>
      </c>
      <c r="C12">
        <v>11000</v>
      </c>
      <c r="D12">
        <v>11</v>
      </c>
      <c r="E12" t="s">
        <v>319</v>
      </c>
      <c r="F12" t="s">
        <v>0</v>
      </c>
      <c r="G12" t="s">
        <v>6036</v>
      </c>
      <c r="H12">
        <v>13.994</v>
      </c>
      <c r="I12">
        <v>97.98</v>
      </c>
      <c r="J12">
        <v>178</v>
      </c>
    </row>
    <row r="13" spans="1:10" x14ac:dyDescent="0.35">
      <c r="A13" t="s">
        <v>2661</v>
      </c>
      <c r="B13">
        <v>2548</v>
      </c>
      <c r="C13">
        <v>10408</v>
      </c>
      <c r="D13">
        <v>12</v>
      </c>
      <c r="E13" t="s">
        <v>319</v>
      </c>
      <c r="F13" t="s">
        <v>0</v>
      </c>
      <c r="G13" t="s">
        <v>2661</v>
      </c>
      <c r="H13">
        <v>7.0460000000000003</v>
      </c>
      <c r="I13">
        <v>83.82</v>
      </c>
      <c r="J13">
        <v>715</v>
      </c>
    </row>
    <row r="14" spans="1:10" x14ac:dyDescent="0.35">
      <c r="A14" t="s">
        <v>17982</v>
      </c>
      <c r="B14">
        <v>987</v>
      </c>
      <c r="C14">
        <v>9894</v>
      </c>
      <c r="D14">
        <v>13</v>
      </c>
      <c r="E14" t="s">
        <v>328</v>
      </c>
      <c r="F14" t="s">
        <v>0</v>
      </c>
      <c r="G14" t="s">
        <v>1779</v>
      </c>
      <c r="H14">
        <v>5.8369999999999997</v>
      </c>
      <c r="I14">
        <v>69.180000000000007</v>
      </c>
      <c r="J14">
        <v>979</v>
      </c>
    </row>
    <row r="15" spans="1:10" x14ac:dyDescent="0.35">
      <c r="A15" t="s">
        <v>17983</v>
      </c>
      <c r="B15">
        <v>463</v>
      </c>
      <c r="C15">
        <v>9848</v>
      </c>
      <c r="D15">
        <v>14</v>
      </c>
      <c r="E15" t="s">
        <v>319</v>
      </c>
      <c r="F15" t="s">
        <v>0</v>
      </c>
      <c r="G15" t="s">
        <v>1795</v>
      </c>
      <c r="H15">
        <v>23.178000000000001</v>
      </c>
      <c r="I15">
        <v>95.21</v>
      </c>
      <c r="J15">
        <v>446</v>
      </c>
    </row>
    <row r="16" spans="1:10" x14ac:dyDescent="0.35">
      <c r="A16" t="s">
        <v>17984</v>
      </c>
      <c r="B16">
        <v>4433</v>
      </c>
      <c r="C16">
        <v>9792</v>
      </c>
      <c r="D16">
        <v>15</v>
      </c>
      <c r="E16" t="s">
        <v>319</v>
      </c>
      <c r="F16" t="s">
        <v>0</v>
      </c>
      <c r="G16" t="s">
        <v>2167</v>
      </c>
      <c r="H16">
        <v>11.122</v>
      </c>
      <c r="I16">
        <v>97.39</v>
      </c>
      <c r="J16">
        <v>699</v>
      </c>
    </row>
    <row r="17" spans="1:10" x14ac:dyDescent="0.35">
      <c r="A17" t="s">
        <v>17985</v>
      </c>
      <c r="B17">
        <v>623</v>
      </c>
      <c r="C17">
        <v>9603</v>
      </c>
      <c r="D17">
        <v>16</v>
      </c>
      <c r="E17" t="s">
        <v>319</v>
      </c>
      <c r="F17" t="s">
        <v>0</v>
      </c>
      <c r="G17" t="s">
        <v>1759</v>
      </c>
      <c r="H17">
        <v>13.081</v>
      </c>
      <c r="I17">
        <v>92.66</v>
      </c>
      <c r="J17">
        <v>506</v>
      </c>
    </row>
    <row r="18" spans="1:10" x14ac:dyDescent="0.35">
      <c r="A18" t="s">
        <v>17986</v>
      </c>
      <c r="B18">
        <v>745</v>
      </c>
      <c r="C18">
        <v>9519</v>
      </c>
      <c r="D18">
        <v>17</v>
      </c>
      <c r="E18" t="s">
        <v>319</v>
      </c>
      <c r="F18" t="s">
        <v>0</v>
      </c>
      <c r="G18" t="s">
        <v>2079</v>
      </c>
      <c r="H18">
        <v>8.4719999999999995</v>
      </c>
      <c r="I18">
        <v>91.67</v>
      </c>
      <c r="J18">
        <v>725</v>
      </c>
    </row>
    <row r="19" spans="1:10" x14ac:dyDescent="0.35">
      <c r="A19" t="s">
        <v>17987</v>
      </c>
      <c r="B19">
        <v>878</v>
      </c>
      <c r="C19">
        <v>9137</v>
      </c>
      <c r="D19">
        <v>18</v>
      </c>
      <c r="E19" t="s">
        <v>328</v>
      </c>
      <c r="F19" t="s">
        <v>0</v>
      </c>
      <c r="G19" t="s">
        <v>1886</v>
      </c>
      <c r="H19">
        <v>4.8609999999999998</v>
      </c>
      <c r="I19">
        <v>65.510000000000005</v>
      </c>
      <c r="J19">
        <v>698</v>
      </c>
    </row>
    <row r="20" spans="1:10" x14ac:dyDescent="0.35">
      <c r="A20" t="s">
        <v>17988</v>
      </c>
      <c r="B20">
        <v>601</v>
      </c>
      <c r="C20">
        <v>8956</v>
      </c>
      <c r="D20">
        <v>19</v>
      </c>
      <c r="E20" t="s">
        <v>319</v>
      </c>
      <c r="F20" t="s">
        <v>0</v>
      </c>
      <c r="G20" t="s">
        <v>17989</v>
      </c>
      <c r="H20">
        <v>12.085000000000001</v>
      </c>
      <c r="I20">
        <v>92.6</v>
      </c>
      <c r="J20">
        <v>599</v>
      </c>
    </row>
    <row r="21" spans="1:10" x14ac:dyDescent="0.35">
      <c r="A21" t="s">
        <v>17990</v>
      </c>
      <c r="B21">
        <v>554</v>
      </c>
      <c r="C21">
        <v>8878</v>
      </c>
      <c r="D21">
        <v>20</v>
      </c>
      <c r="E21" t="s">
        <v>319</v>
      </c>
      <c r="F21" t="s">
        <v>0</v>
      </c>
      <c r="G21" t="s">
        <v>7453</v>
      </c>
      <c r="H21">
        <v>8.8000000000000007</v>
      </c>
      <c r="I21">
        <v>89.96</v>
      </c>
      <c r="J21">
        <v>515</v>
      </c>
    </row>
    <row r="22" spans="1:10" x14ac:dyDescent="0.35">
      <c r="A22" t="s">
        <v>17991</v>
      </c>
      <c r="B22">
        <v>2934</v>
      </c>
      <c r="C22">
        <v>8803</v>
      </c>
      <c r="D22">
        <v>21</v>
      </c>
      <c r="E22" t="s">
        <v>319</v>
      </c>
      <c r="F22" t="s">
        <v>0</v>
      </c>
      <c r="G22" t="s">
        <v>1912</v>
      </c>
      <c r="H22">
        <v>5.3150000000000004</v>
      </c>
      <c r="I22">
        <v>81.81</v>
      </c>
      <c r="J22">
        <v>288</v>
      </c>
    </row>
    <row r="23" spans="1:10" x14ac:dyDescent="0.35">
      <c r="A23" t="s">
        <v>17992</v>
      </c>
      <c r="B23">
        <v>1137</v>
      </c>
      <c r="C23">
        <v>8490</v>
      </c>
      <c r="D23">
        <v>22</v>
      </c>
      <c r="E23" t="s">
        <v>328</v>
      </c>
      <c r="F23" t="s">
        <v>0</v>
      </c>
      <c r="G23" t="s">
        <v>2645</v>
      </c>
      <c r="H23">
        <v>4.423</v>
      </c>
      <c r="I23">
        <v>50.71</v>
      </c>
      <c r="J23">
        <v>1129</v>
      </c>
    </row>
    <row r="24" spans="1:10" x14ac:dyDescent="0.35">
      <c r="A24" t="s">
        <v>17993</v>
      </c>
      <c r="B24">
        <v>660</v>
      </c>
      <c r="C24">
        <v>8244</v>
      </c>
      <c r="D24">
        <v>23</v>
      </c>
      <c r="E24" t="s">
        <v>319</v>
      </c>
      <c r="F24" t="s">
        <v>0</v>
      </c>
      <c r="G24" t="s">
        <v>4416</v>
      </c>
      <c r="H24">
        <v>6.5910000000000002</v>
      </c>
      <c r="I24">
        <v>82.34</v>
      </c>
      <c r="J24">
        <v>531</v>
      </c>
    </row>
    <row r="25" spans="1:10" x14ac:dyDescent="0.35">
      <c r="A25" t="s">
        <v>17994</v>
      </c>
      <c r="B25">
        <v>565</v>
      </c>
      <c r="C25">
        <v>8052</v>
      </c>
      <c r="D25">
        <v>24</v>
      </c>
      <c r="E25" t="s">
        <v>319</v>
      </c>
      <c r="F25" t="s">
        <v>0</v>
      </c>
      <c r="G25" t="s">
        <v>1967</v>
      </c>
      <c r="H25">
        <v>9.6850000000000005</v>
      </c>
      <c r="I25">
        <v>92.62</v>
      </c>
      <c r="J25">
        <v>565</v>
      </c>
    </row>
    <row r="26" spans="1:10" x14ac:dyDescent="0.35">
      <c r="A26" t="s">
        <v>17995</v>
      </c>
      <c r="B26">
        <v>1144</v>
      </c>
      <c r="C26">
        <v>7829</v>
      </c>
      <c r="D26">
        <v>25</v>
      </c>
      <c r="E26" t="s">
        <v>328</v>
      </c>
      <c r="F26" t="s">
        <v>0</v>
      </c>
      <c r="G26" t="s">
        <v>2109</v>
      </c>
      <c r="H26">
        <v>3.3519999999999999</v>
      </c>
      <c r="I26">
        <v>60.34</v>
      </c>
      <c r="J26">
        <v>606</v>
      </c>
    </row>
    <row r="27" spans="1:10" x14ac:dyDescent="0.35">
      <c r="A27" t="s">
        <v>17996</v>
      </c>
      <c r="B27">
        <v>1061</v>
      </c>
      <c r="C27">
        <v>7729</v>
      </c>
      <c r="D27">
        <v>26</v>
      </c>
      <c r="E27" t="s">
        <v>319</v>
      </c>
      <c r="F27" t="s">
        <v>0</v>
      </c>
      <c r="G27" t="s">
        <v>1759</v>
      </c>
      <c r="H27">
        <v>8.5259999999999998</v>
      </c>
      <c r="I27">
        <v>84.96</v>
      </c>
      <c r="J27">
        <v>719</v>
      </c>
    </row>
    <row r="28" spans="1:10" x14ac:dyDescent="0.35">
      <c r="A28" t="s">
        <v>17997</v>
      </c>
      <c r="B28">
        <v>328</v>
      </c>
      <c r="C28">
        <v>7709</v>
      </c>
      <c r="D28">
        <v>27</v>
      </c>
      <c r="E28" t="s">
        <v>319</v>
      </c>
      <c r="F28" t="s">
        <v>0</v>
      </c>
      <c r="G28" t="s">
        <v>17998</v>
      </c>
      <c r="H28">
        <v>39.194000000000003</v>
      </c>
      <c r="I28">
        <v>97.42</v>
      </c>
      <c r="J28">
        <v>213</v>
      </c>
    </row>
    <row r="29" spans="1:10" x14ac:dyDescent="0.35">
      <c r="A29" t="s">
        <v>17999</v>
      </c>
      <c r="B29">
        <v>711</v>
      </c>
      <c r="C29">
        <v>7511</v>
      </c>
      <c r="D29">
        <v>28</v>
      </c>
      <c r="E29" t="s">
        <v>319</v>
      </c>
      <c r="F29" t="s">
        <v>0</v>
      </c>
      <c r="G29" t="s">
        <v>2107</v>
      </c>
      <c r="H29">
        <v>5.1210000000000004</v>
      </c>
      <c r="I29">
        <v>72.37</v>
      </c>
      <c r="J29">
        <v>602</v>
      </c>
    </row>
    <row r="30" spans="1:10" x14ac:dyDescent="0.35">
      <c r="A30" t="s">
        <v>18000</v>
      </c>
      <c r="B30">
        <v>4199</v>
      </c>
      <c r="C30">
        <v>7015</v>
      </c>
      <c r="D30">
        <v>29</v>
      </c>
      <c r="E30" t="s">
        <v>319</v>
      </c>
      <c r="F30" t="s">
        <v>0</v>
      </c>
      <c r="G30" t="s">
        <v>6156</v>
      </c>
      <c r="H30">
        <v>13.029</v>
      </c>
      <c r="I30">
        <v>94.05</v>
      </c>
      <c r="J30">
        <v>1061</v>
      </c>
    </row>
    <row r="31" spans="1:10" x14ac:dyDescent="0.35">
      <c r="A31" t="s">
        <v>18001</v>
      </c>
      <c r="B31">
        <v>898</v>
      </c>
      <c r="C31">
        <v>6943</v>
      </c>
      <c r="D31">
        <v>30</v>
      </c>
      <c r="E31" t="s">
        <v>319</v>
      </c>
      <c r="F31" t="s">
        <v>0</v>
      </c>
      <c r="G31" t="s">
        <v>2343</v>
      </c>
      <c r="H31">
        <v>12.782</v>
      </c>
      <c r="I31">
        <v>99.07</v>
      </c>
      <c r="J31">
        <v>873</v>
      </c>
    </row>
    <row r="32" spans="1:10" x14ac:dyDescent="0.35">
      <c r="A32" t="s">
        <v>18002</v>
      </c>
      <c r="B32">
        <v>412</v>
      </c>
      <c r="C32">
        <v>6914</v>
      </c>
      <c r="D32">
        <v>31</v>
      </c>
      <c r="E32" t="s">
        <v>319</v>
      </c>
      <c r="F32" t="s">
        <v>0</v>
      </c>
      <c r="G32" t="s">
        <v>1779</v>
      </c>
      <c r="H32">
        <v>11.816000000000001</v>
      </c>
      <c r="I32">
        <v>88.78</v>
      </c>
      <c r="J32">
        <v>390</v>
      </c>
    </row>
    <row r="33" spans="1:10" x14ac:dyDescent="0.35">
      <c r="A33" t="s">
        <v>18003</v>
      </c>
      <c r="B33">
        <v>4546</v>
      </c>
      <c r="C33">
        <v>6907</v>
      </c>
      <c r="D33">
        <v>32</v>
      </c>
      <c r="E33" t="s">
        <v>319</v>
      </c>
      <c r="F33" t="s">
        <v>0</v>
      </c>
      <c r="G33" t="s">
        <v>18004</v>
      </c>
      <c r="H33">
        <v>7.1859999999999999</v>
      </c>
      <c r="I33">
        <v>88.96</v>
      </c>
      <c r="J33">
        <v>374</v>
      </c>
    </row>
    <row r="34" spans="1:10" x14ac:dyDescent="0.35">
      <c r="A34" t="s">
        <v>18005</v>
      </c>
      <c r="B34">
        <v>2475</v>
      </c>
      <c r="C34">
        <v>6860</v>
      </c>
      <c r="D34">
        <v>33</v>
      </c>
      <c r="E34" t="s">
        <v>319</v>
      </c>
      <c r="F34" t="s">
        <v>0</v>
      </c>
      <c r="G34" t="s">
        <v>1781</v>
      </c>
      <c r="H34">
        <v>10.02</v>
      </c>
      <c r="I34">
        <v>88.71</v>
      </c>
      <c r="J34">
        <v>987</v>
      </c>
    </row>
    <row r="35" spans="1:10" x14ac:dyDescent="0.35">
      <c r="A35" t="s">
        <v>18006</v>
      </c>
      <c r="B35">
        <v>2812</v>
      </c>
      <c r="C35">
        <v>6642</v>
      </c>
      <c r="D35">
        <v>34</v>
      </c>
      <c r="E35" t="s">
        <v>319</v>
      </c>
      <c r="F35" t="s">
        <v>0</v>
      </c>
      <c r="G35" t="s">
        <v>2333</v>
      </c>
      <c r="H35">
        <v>6.3529999999999998</v>
      </c>
      <c r="I35">
        <v>89.35</v>
      </c>
      <c r="J35">
        <v>411</v>
      </c>
    </row>
    <row r="36" spans="1:10" x14ac:dyDescent="0.35">
      <c r="A36" t="s">
        <v>18007</v>
      </c>
      <c r="B36">
        <v>625</v>
      </c>
      <c r="C36">
        <v>6606</v>
      </c>
      <c r="D36">
        <v>35</v>
      </c>
      <c r="E36" t="s">
        <v>319</v>
      </c>
      <c r="F36" t="s">
        <v>0</v>
      </c>
      <c r="G36" t="s">
        <v>18008</v>
      </c>
      <c r="H36">
        <v>5.8250000000000002</v>
      </c>
      <c r="I36">
        <v>83.45</v>
      </c>
      <c r="J36">
        <v>488</v>
      </c>
    </row>
    <row r="37" spans="1:10" x14ac:dyDescent="0.35">
      <c r="A37" t="s">
        <v>18009</v>
      </c>
      <c r="B37">
        <v>482</v>
      </c>
      <c r="C37">
        <v>6563</v>
      </c>
      <c r="D37">
        <v>36</v>
      </c>
      <c r="E37" t="s">
        <v>319</v>
      </c>
      <c r="F37" t="s">
        <v>0</v>
      </c>
      <c r="G37" t="s">
        <v>18010</v>
      </c>
      <c r="H37">
        <v>7.9420000000000002</v>
      </c>
      <c r="I37">
        <v>90.19</v>
      </c>
      <c r="J37">
        <v>482</v>
      </c>
    </row>
    <row r="38" spans="1:10" x14ac:dyDescent="0.35">
      <c r="A38" t="s">
        <v>18011</v>
      </c>
      <c r="B38">
        <v>1083</v>
      </c>
      <c r="C38">
        <v>5910</v>
      </c>
      <c r="D38">
        <v>37</v>
      </c>
      <c r="E38" t="s">
        <v>319</v>
      </c>
      <c r="F38" t="s">
        <v>0</v>
      </c>
      <c r="G38" t="s">
        <v>1781</v>
      </c>
      <c r="H38">
        <v>7.29</v>
      </c>
      <c r="I38">
        <v>76.88</v>
      </c>
      <c r="J38">
        <v>401</v>
      </c>
    </row>
    <row r="39" spans="1:10" x14ac:dyDescent="0.35">
      <c r="A39" t="s">
        <v>18012</v>
      </c>
      <c r="B39">
        <v>296</v>
      </c>
      <c r="C39">
        <v>5876</v>
      </c>
      <c r="D39">
        <v>38</v>
      </c>
      <c r="E39" t="s">
        <v>319</v>
      </c>
      <c r="F39" t="s">
        <v>0</v>
      </c>
      <c r="G39" t="s">
        <v>2079</v>
      </c>
      <c r="H39">
        <v>11.567</v>
      </c>
      <c r="I39">
        <v>98.33</v>
      </c>
      <c r="J39">
        <v>295</v>
      </c>
    </row>
    <row r="40" spans="1:10" x14ac:dyDescent="0.35">
      <c r="A40" t="s">
        <v>18013</v>
      </c>
      <c r="B40">
        <v>716</v>
      </c>
      <c r="C40">
        <v>5742</v>
      </c>
      <c r="D40">
        <v>39</v>
      </c>
      <c r="E40" t="s">
        <v>328</v>
      </c>
      <c r="F40" t="s">
        <v>0</v>
      </c>
      <c r="G40" t="s">
        <v>2079</v>
      </c>
      <c r="H40">
        <v>4.6870000000000003</v>
      </c>
      <c r="I40">
        <v>58.33</v>
      </c>
      <c r="J40">
        <v>698</v>
      </c>
    </row>
    <row r="41" spans="1:10" x14ac:dyDescent="0.35">
      <c r="A41" t="s">
        <v>18014</v>
      </c>
      <c r="B41">
        <v>3834</v>
      </c>
      <c r="C41">
        <v>5616</v>
      </c>
      <c r="D41">
        <v>40</v>
      </c>
      <c r="E41" t="s">
        <v>319</v>
      </c>
      <c r="F41" t="s">
        <v>0</v>
      </c>
      <c r="G41" t="s">
        <v>2100</v>
      </c>
      <c r="H41">
        <v>3.3380000000000001</v>
      </c>
      <c r="I41">
        <v>84.68</v>
      </c>
      <c r="J41">
        <v>2853</v>
      </c>
    </row>
    <row r="42" spans="1:10" x14ac:dyDescent="0.35">
      <c r="A42" t="s">
        <v>18015</v>
      </c>
      <c r="B42">
        <v>585</v>
      </c>
      <c r="C42">
        <v>5547</v>
      </c>
      <c r="D42">
        <v>41</v>
      </c>
      <c r="E42" t="s">
        <v>319</v>
      </c>
      <c r="F42" t="s">
        <v>0</v>
      </c>
      <c r="G42" t="s">
        <v>4440</v>
      </c>
      <c r="H42">
        <v>12.167</v>
      </c>
      <c r="I42">
        <v>98.28</v>
      </c>
      <c r="J42">
        <v>566</v>
      </c>
    </row>
    <row r="43" spans="1:10" x14ac:dyDescent="0.35">
      <c r="A43" t="s">
        <v>18016</v>
      </c>
      <c r="B43">
        <v>885</v>
      </c>
      <c r="C43">
        <v>5418</v>
      </c>
      <c r="D43">
        <v>42</v>
      </c>
      <c r="E43" t="s">
        <v>319</v>
      </c>
      <c r="F43" t="s">
        <v>0</v>
      </c>
      <c r="G43" t="s">
        <v>2175</v>
      </c>
      <c r="H43">
        <v>4.5339999999999998</v>
      </c>
      <c r="I43">
        <v>68.34</v>
      </c>
      <c r="J43">
        <v>869</v>
      </c>
    </row>
    <row r="44" spans="1:10" x14ac:dyDescent="0.35">
      <c r="A44" t="s">
        <v>18017</v>
      </c>
      <c r="B44">
        <v>797</v>
      </c>
      <c r="C44">
        <v>5402</v>
      </c>
      <c r="D44">
        <v>43</v>
      </c>
      <c r="E44" t="s">
        <v>328</v>
      </c>
      <c r="F44" t="s">
        <v>0</v>
      </c>
      <c r="G44" t="s">
        <v>2135</v>
      </c>
      <c r="H44">
        <v>3.5419999999999998</v>
      </c>
      <c r="I44">
        <v>51.14</v>
      </c>
      <c r="J44">
        <v>790</v>
      </c>
    </row>
    <row r="45" spans="1:10" x14ac:dyDescent="0.35">
      <c r="A45" t="s">
        <v>18018</v>
      </c>
      <c r="B45">
        <v>2867</v>
      </c>
      <c r="C45">
        <v>5344</v>
      </c>
      <c r="D45">
        <v>44</v>
      </c>
      <c r="E45" t="s">
        <v>319</v>
      </c>
      <c r="F45" t="s">
        <v>0</v>
      </c>
      <c r="G45" t="s">
        <v>18019</v>
      </c>
      <c r="H45">
        <v>6.3129999999999997</v>
      </c>
      <c r="I45">
        <v>83.36</v>
      </c>
      <c r="J45">
        <v>592</v>
      </c>
    </row>
    <row r="46" spans="1:10" x14ac:dyDescent="0.35">
      <c r="A46" t="s">
        <v>18020</v>
      </c>
      <c r="B46">
        <v>719</v>
      </c>
      <c r="C46">
        <v>5070</v>
      </c>
      <c r="D46">
        <v>45</v>
      </c>
      <c r="E46" t="s">
        <v>328</v>
      </c>
      <c r="F46" t="s">
        <v>0</v>
      </c>
      <c r="G46" t="s">
        <v>1759</v>
      </c>
      <c r="H46">
        <v>5.4859999999999998</v>
      </c>
      <c r="I46">
        <v>68.180000000000007</v>
      </c>
      <c r="J46">
        <v>303</v>
      </c>
    </row>
    <row r="47" spans="1:10" x14ac:dyDescent="0.35">
      <c r="A47" t="s">
        <v>18021</v>
      </c>
      <c r="B47">
        <v>949</v>
      </c>
      <c r="C47">
        <v>4910</v>
      </c>
      <c r="D47">
        <v>46</v>
      </c>
      <c r="E47" t="s">
        <v>319</v>
      </c>
      <c r="F47" t="s">
        <v>0</v>
      </c>
      <c r="G47" t="s">
        <v>2142</v>
      </c>
      <c r="H47">
        <v>9.1300000000000008</v>
      </c>
      <c r="I47">
        <v>90.04</v>
      </c>
      <c r="J47">
        <v>276</v>
      </c>
    </row>
    <row r="48" spans="1:10" x14ac:dyDescent="0.35">
      <c r="A48" t="s">
        <v>18022</v>
      </c>
      <c r="B48">
        <v>903</v>
      </c>
      <c r="C48">
        <v>4851</v>
      </c>
      <c r="D48">
        <v>47</v>
      </c>
      <c r="E48" t="s">
        <v>328</v>
      </c>
      <c r="F48" t="s">
        <v>0</v>
      </c>
      <c r="G48" t="s">
        <v>18023</v>
      </c>
      <c r="H48">
        <v>3.637</v>
      </c>
      <c r="I48">
        <v>58.46</v>
      </c>
      <c r="J48">
        <v>480</v>
      </c>
    </row>
    <row r="49" spans="1:10" x14ac:dyDescent="0.35">
      <c r="A49" t="s">
        <v>18024</v>
      </c>
      <c r="B49">
        <v>352</v>
      </c>
      <c r="C49">
        <v>4841</v>
      </c>
      <c r="D49">
        <v>48</v>
      </c>
      <c r="E49" t="s">
        <v>319</v>
      </c>
      <c r="F49" t="s">
        <v>0</v>
      </c>
      <c r="G49" t="s">
        <v>18025</v>
      </c>
      <c r="H49">
        <v>7.2910000000000004</v>
      </c>
      <c r="I49">
        <v>94.03</v>
      </c>
      <c r="J49">
        <v>352</v>
      </c>
    </row>
    <row r="50" spans="1:10" x14ac:dyDescent="0.35">
      <c r="A50" t="s">
        <v>18026</v>
      </c>
      <c r="B50">
        <v>438</v>
      </c>
      <c r="C50">
        <v>4803</v>
      </c>
      <c r="D50">
        <v>49</v>
      </c>
      <c r="E50" t="s">
        <v>319</v>
      </c>
      <c r="F50" t="s">
        <v>0</v>
      </c>
      <c r="G50" t="s">
        <v>4416</v>
      </c>
      <c r="H50">
        <v>5.4219999999999997</v>
      </c>
      <c r="I50">
        <v>82.43</v>
      </c>
      <c r="J50">
        <v>258</v>
      </c>
    </row>
    <row r="51" spans="1:10" x14ac:dyDescent="0.35">
      <c r="A51" t="s">
        <v>18027</v>
      </c>
      <c r="B51">
        <v>333</v>
      </c>
      <c r="C51">
        <v>4757</v>
      </c>
      <c r="D51">
        <v>50</v>
      </c>
      <c r="E51" t="s">
        <v>319</v>
      </c>
      <c r="F51" t="s">
        <v>0</v>
      </c>
      <c r="G51" t="s">
        <v>1795</v>
      </c>
      <c r="H51">
        <v>7.6580000000000004</v>
      </c>
      <c r="I51">
        <v>82.88</v>
      </c>
      <c r="J51">
        <v>332</v>
      </c>
    </row>
    <row r="52" spans="1:10" x14ac:dyDescent="0.35">
      <c r="A52" t="s">
        <v>18028</v>
      </c>
      <c r="B52">
        <v>1735</v>
      </c>
      <c r="C52">
        <v>4747</v>
      </c>
      <c r="D52">
        <v>51</v>
      </c>
      <c r="E52" t="s">
        <v>319</v>
      </c>
      <c r="F52" t="s">
        <v>0</v>
      </c>
      <c r="G52" t="s">
        <v>1821</v>
      </c>
      <c r="H52">
        <v>7.3479999999999999</v>
      </c>
      <c r="I52">
        <v>82.21</v>
      </c>
      <c r="J52">
        <v>965</v>
      </c>
    </row>
    <row r="53" spans="1:10" x14ac:dyDescent="0.35">
      <c r="A53" t="s">
        <v>18029</v>
      </c>
      <c r="B53">
        <v>338</v>
      </c>
      <c r="C53">
        <v>4697</v>
      </c>
      <c r="D53">
        <v>52</v>
      </c>
      <c r="E53" t="s">
        <v>319</v>
      </c>
      <c r="F53" t="s">
        <v>0</v>
      </c>
      <c r="G53" t="s">
        <v>6715</v>
      </c>
      <c r="H53">
        <v>7.6550000000000002</v>
      </c>
      <c r="I53">
        <v>81.03</v>
      </c>
      <c r="J53">
        <v>334</v>
      </c>
    </row>
    <row r="54" spans="1:10" x14ac:dyDescent="0.35">
      <c r="A54" t="s">
        <v>18030</v>
      </c>
      <c r="B54">
        <v>421</v>
      </c>
      <c r="C54">
        <v>4342</v>
      </c>
      <c r="D54">
        <v>53</v>
      </c>
      <c r="E54" t="s">
        <v>319</v>
      </c>
      <c r="F54" t="s">
        <v>0</v>
      </c>
      <c r="G54" t="s">
        <v>18031</v>
      </c>
      <c r="H54">
        <v>4.9420000000000002</v>
      </c>
      <c r="I54">
        <v>76.25</v>
      </c>
      <c r="J54">
        <v>411</v>
      </c>
    </row>
    <row r="55" spans="1:10" x14ac:dyDescent="0.35">
      <c r="A55" t="s">
        <v>18032</v>
      </c>
      <c r="B55">
        <v>433</v>
      </c>
      <c r="C55">
        <v>4339</v>
      </c>
      <c r="D55">
        <v>54</v>
      </c>
      <c r="E55" t="s">
        <v>319</v>
      </c>
      <c r="F55" t="s">
        <v>0</v>
      </c>
      <c r="G55" t="s">
        <v>6642</v>
      </c>
      <c r="H55">
        <v>4.9370000000000003</v>
      </c>
      <c r="I55">
        <v>68.23</v>
      </c>
      <c r="J55">
        <v>232</v>
      </c>
    </row>
    <row r="56" spans="1:10" x14ac:dyDescent="0.35">
      <c r="A56" t="s">
        <v>18033</v>
      </c>
      <c r="B56">
        <v>270</v>
      </c>
      <c r="C56">
        <v>4241</v>
      </c>
      <c r="D56">
        <v>55</v>
      </c>
      <c r="E56" t="s">
        <v>319</v>
      </c>
      <c r="F56" t="s">
        <v>0</v>
      </c>
      <c r="G56" t="s">
        <v>2772</v>
      </c>
      <c r="H56">
        <v>8.4139999999999997</v>
      </c>
      <c r="I56">
        <v>98.07</v>
      </c>
      <c r="J56">
        <v>129</v>
      </c>
    </row>
    <row r="57" spans="1:10" x14ac:dyDescent="0.35">
      <c r="A57" t="s">
        <v>18034</v>
      </c>
      <c r="B57">
        <v>532</v>
      </c>
      <c r="C57">
        <v>4237</v>
      </c>
      <c r="D57">
        <v>56</v>
      </c>
      <c r="E57" t="s">
        <v>328</v>
      </c>
      <c r="F57" t="s">
        <v>0</v>
      </c>
      <c r="G57" t="s">
        <v>6466</v>
      </c>
      <c r="H57">
        <v>4.0650000000000004</v>
      </c>
      <c r="I57">
        <v>63.11</v>
      </c>
      <c r="J57">
        <v>532</v>
      </c>
    </row>
    <row r="58" spans="1:10" x14ac:dyDescent="0.35">
      <c r="A58" t="s">
        <v>18035</v>
      </c>
      <c r="B58">
        <v>489</v>
      </c>
      <c r="C58">
        <v>4205</v>
      </c>
      <c r="D58">
        <v>57</v>
      </c>
      <c r="E58" t="s">
        <v>328</v>
      </c>
      <c r="F58" t="s">
        <v>0</v>
      </c>
      <c r="G58" t="s">
        <v>2718</v>
      </c>
      <c r="H58">
        <v>4.109</v>
      </c>
      <c r="I58">
        <v>68.62</v>
      </c>
      <c r="J58">
        <v>338</v>
      </c>
    </row>
    <row r="59" spans="1:10" x14ac:dyDescent="0.35">
      <c r="A59" t="s">
        <v>18036</v>
      </c>
      <c r="B59">
        <v>469</v>
      </c>
      <c r="C59">
        <v>4041</v>
      </c>
      <c r="D59">
        <v>58</v>
      </c>
      <c r="E59" t="s">
        <v>328</v>
      </c>
      <c r="F59" t="s">
        <v>0</v>
      </c>
      <c r="G59" t="s">
        <v>3531</v>
      </c>
      <c r="H59">
        <v>4.5190000000000001</v>
      </c>
      <c r="I59">
        <v>56.99</v>
      </c>
      <c r="J59">
        <v>297</v>
      </c>
    </row>
    <row r="60" spans="1:10" x14ac:dyDescent="0.35">
      <c r="A60" t="s">
        <v>18037</v>
      </c>
      <c r="B60">
        <v>507</v>
      </c>
      <c r="C60">
        <v>4033</v>
      </c>
      <c r="D60">
        <v>59</v>
      </c>
      <c r="E60" t="s">
        <v>328</v>
      </c>
      <c r="F60" t="s">
        <v>0</v>
      </c>
      <c r="G60" t="s">
        <v>4224</v>
      </c>
      <c r="H60">
        <v>4.1609999999999996</v>
      </c>
      <c r="I60">
        <v>69.349999999999994</v>
      </c>
      <c r="J60">
        <v>327</v>
      </c>
    </row>
    <row r="61" spans="1:10" x14ac:dyDescent="0.35">
      <c r="A61" t="s">
        <v>18038</v>
      </c>
      <c r="B61">
        <v>526</v>
      </c>
      <c r="C61">
        <v>4004</v>
      </c>
      <c r="D61">
        <v>60</v>
      </c>
      <c r="E61" t="s">
        <v>328</v>
      </c>
      <c r="F61" t="s">
        <v>0</v>
      </c>
      <c r="G61" t="s">
        <v>1967</v>
      </c>
      <c r="H61">
        <v>5.3630000000000004</v>
      </c>
      <c r="I61">
        <v>74.05</v>
      </c>
      <c r="J61">
        <v>417</v>
      </c>
    </row>
    <row r="62" spans="1:10" x14ac:dyDescent="0.35">
      <c r="A62" t="s">
        <v>18039</v>
      </c>
      <c r="B62">
        <v>425</v>
      </c>
      <c r="C62">
        <v>3989</v>
      </c>
      <c r="D62">
        <v>61</v>
      </c>
      <c r="E62" t="s">
        <v>319</v>
      </c>
      <c r="F62" t="s">
        <v>0</v>
      </c>
      <c r="G62" t="s">
        <v>2379</v>
      </c>
      <c r="H62">
        <v>5.04</v>
      </c>
      <c r="I62">
        <v>85.92</v>
      </c>
      <c r="J62">
        <v>417</v>
      </c>
    </row>
    <row r="63" spans="1:10" x14ac:dyDescent="0.35">
      <c r="A63" t="s">
        <v>18040</v>
      </c>
      <c r="B63">
        <v>516</v>
      </c>
      <c r="C63">
        <v>3869</v>
      </c>
      <c r="D63">
        <v>62</v>
      </c>
      <c r="E63" t="s">
        <v>319</v>
      </c>
      <c r="F63" t="s">
        <v>0</v>
      </c>
      <c r="G63" t="s">
        <v>16437</v>
      </c>
      <c r="H63">
        <v>3.9060000000000001</v>
      </c>
      <c r="I63">
        <v>85.37</v>
      </c>
      <c r="J63">
        <v>373</v>
      </c>
    </row>
    <row r="64" spans="1:10" x14ac:dyDescent="0.35">
      <c r="A64" t="s">
        <v>18041</v>
      </c>
      <c r="B64">
        <v>327</v>
      </c>
      <c r="C64">
        <v>3793</v>
      </c>
      <c r="D64">
        <v>63</v>
      </c>
      <c r="E64" t="s">
        <v>319</v>
      </c>
      <c r="F64" t="s">
        <v>0</v>
      </c>
      <c r="G64" t="s">
        <v>18042</v>
      </c>
      <c r="H64">
        <v>5.8449999999999998</v>
      </c>
      <c r="I64">
        <v>68.5</v>
      </c>
      <c r="J64">
        <v>281</v>
      </c>
    </row>
    <row r="65" spans="1:10" x14ac:dyDescent="0.35">
      <c r="A65" t="s">
        <v>18043</v>
      </c>
      <c r="B65">
        <v>744</v>
      </c>
      <c r="C65">
        <v>3756</v>
      </c>
      <c r="D65">
        <v>64</v>
      </c>
      <c r="E65" t="s">
        <v>328</v>
      </c>
      <c r="F65" t="s">
        <v>0</v>
      </c>
      <c r="G65" t="s">
        <v>3575</v>
      </c>
      <c r="H65">
        <v>2.4470000000000001</v>
      </c>
      <c r="I65">
        <v>71.5</v>
      </c>
      <c r="J65">
        <v>259</v>
      </c>
    </row>
    <row r="66" spans="1:10" x14ac:dyDescent="0.35">
      <c r="A66" t="s">
        <v>18044</v>
      </c>
      <c r="B66">
        <v>332</v>
      </c>
      <c r="C66">
        <v>3743</v>
      </c>
      <c r="D66">
        <v>65</v>
      </c>
      <c r="E66" t="s">
        <v>319</v>
      </c>
      <c r="F66" t="s">
        <v>0</v>
      </c>
      <c r="G66" t="s">
        <v>18045</v>
      </c>
      <c r="H66">
        <v>7.492</v>
      </c>
      <c r="I66">
        <v>87.28</v>
      </c>
      <c r="J66">
        <v>332</v>
      </c>
    </row>
    <row r="67" spans="1:10" x14ac:dyDescent="0.35">
      <c r="A67" t="s">
        <v>18046</v>
      </c>
      <c r="B67">
        <v>697</v>
      </c>
      <c r="C67">
        <v>3623</v>
      </c>
      <c r="D67">
        <v>66</v>
      </c>
      <c r="E67" t="s">
        <v>319</v>
      </c>
      <c r="F67" t="s">
        <v>0</v>
      </c>
      <c r="G67" t="s">
        <v>2167</v>
      </c>
      <c r="H67">
        <v>4.4850000000000003</v>
      </c>
      <c r="I67">
        <v>84.12</v>
      </c>
      <c r="J67">
        <v>315</v>
      </c>
    </row>
    <row r="68" spans="1:10" x14ac:dyDescent="0.35">
      <c r="A68" t="s">
        <v>18047</v>
      </c>
      <c r="B68">
        <v>1096</v>
      </c>
      <c r="C68">
        <v>3549</v>
      </c>
      <c r="D68">
        <v>67</v>
      </c>
      <c r="E68" t="s">
        <v>319</v>
      </c>
      <c r="F68" t="s">
        <v>0</v>
      </c>
      <c r="G68" t="s">
        <v>2539</v>
      </c>
      <c r="H68">
        <v>5.4</v>
      </c>
      <c r="I68">
        <v>78.569999999999993</v>
      </c>
      <c r="J68">
        <v>233</v>
      </c>
    </row>
    <row r="69" spans="1:10" x14ac:dyDescent="0.35">
      <c r="A69" t="s">
        <v>18048</v>
      </c>
      <c r="B69">
        <v>275</v>
      </c>
      <c r="C69">
        <v>3548</v>
      </c>
      <c r="D69">
        <v>68</v>
      </c>
      <c r="E69" t="s">
        <v>319</v>
      </c>
      <c r="F69" t="s">
        <v>0</v>
      </c>
      <c r="G69" t="s">
        <v>18049</v>
      </c>
      <c r="H69">
        <v>11.566000000000001</v>
      </c>
      <c r="I69">
        <v>98.4</v>
      </c>
      <c r="J69">
        <v>201</v>
      </c>
    </row>
    <row r="70" spans="1:10" x14ac:dyDescent="0.35">
      <c r="A70" t="s">
        <v>18050</v>
      </c>
      <c r="B70">
        <v>5368</v>
      </c>
      <c r="C70">
        <v>3488</v>
      </c>
      <c r="D70">
        <v>69</v>
      </c>
      <c r="E70" t="s">
        <v>328</v>
      </c>
      <c r="F70" t="s">
        <v>0</v>
      </c>
      <c r="G70" t="s">
        <v>1967</v>
      </c>
      <c r="H70">
        <v>4.4240000000000004</v>
      </c>
      <c r="I70">
        <v>68.459999999999994</v>
      </c>
      <c r="J70">
        <v>472</v>
      </c>
    </row>
    <row r="71" spans="1:10" x14ac:dyDescent="0.35">
      <c r="A71" t="s">
        <v>18051</v>
      </c>
      <c r="B71">
        <v>328</v>
      </c>
      <c r="C71">
        <v>3413</v>
      </c>
      <c r="D71">
        <v>70</v>
      </c>
      <c r="E71" t="s">
        <v>328</v>
      </c>
      <c r="F71" t="s">
        <v>0</v>
      </c>
      <c r="G71" t="s">
        <v>1836</v>
      </c>
      <c r="H71">
        <v>5.7320000000000002</v>
      </c>
      <c r="I71">
        <v>64.290000000000006</v>
      </c>
      <c r="J71">
        <v>328</v>
      </c>
    </row>
    <row r="72" spans="1:10" x14ac:dyDescent="0.35">
      <c r="A72" t="s">
        <v>18052</v>
      </c>
      <c r="B72">
        <v>354</v>
      </c>
      <c r="C72">
        <v>3272</v>
      </c>
      <c r="D72">
        <v>71</v>
      </c>
      <c r="E72" t="s">
        <v>328</v>
      </c>
      <c r="F72" t="s">
        <v>0</v>
      </c>
      <c r="G72" t="s">
        <v>1779</v>
      </c>
      <c r="H72">
        <v>4.7409999999999997</v>
      </c>
      <c r="I72">
        <v>58.16</v>
      </c>
      <c r="J72">
        <v>203</v>
      </c>
    </row>
    <row r="73" spans="1:10" x14ac:dyDescent="0.35">
      <c r="A73" t="s">
        <v>18053</v>
      </c>
      <c r="B73">
        <v>80</v>
      </c>
      <c r="C73">
        <v>3147</v>
      </c>
      <c r="D73">
        <v>72</v>
      </c>
      <c r="E73" t="s">
        <v>319</v>
      </c>
      <c r="F73" t="s">
        <v>0</v>
      </c>
      <c r="G73" t="s">
        <v>2053</v>
      </c>
      <c r="H73">
        <v>19.013000000000002</v>
      </c>
      <c r="I73">
        <v>99.87</v>
      </c>
      <c r="J73">
        <v>68</v>
      </c>
    </row>
    <row r="74" spans="1:10" x14ac:dyDescent="0.35">
      <c r="A74" t="s">
        <v>18054</v>
      </c>
      <c r="B74">
        <v>337</v>
      </c>
      <c r="C74">
        <v>3106</v>
      </c>
      <c r="D74">
        <v>73</v>
      </c>
      <c r="E74" t="s">
        <v>328</v>
      </c>
      <c r="F74" t="s">
        <v>0</v>
      </c>
      <c r="G74" t="s">
        <v>1789</v>
      </c>
      <c r="H74">
        <v>4.6360000000000001</v>
      </c>
      <c r="I74">
        <v>56.59</v>
      </c>
      <c r="J74">
        <v>168</v>
      </c>
    </row>
    <row r="75" spans="1:10" x14ac:dyDescent="0.35">
      <c r="A75" t="s">
        <v>18055</v>
      </c>
      <c r="B75">
        <v>345</v>
      </c>
      <c r="C75">
        <v>3090</v>
      </c>
      <c r="D75">
        <v>74</v>
      </c>
      <c r="E75" t="s">
        <v>328</v>
      </c>
      <c r="F75" t="s">
        <v>0</v>
      </c>
      <c r="G75" t="s">
        <v>1876</v>
      </c>
      <c r="H75">
        <v>4.8099999999999996</v>
      </c>
      <c r="I75">
        <v>70.790000000000006</v>
      </c>
      <c r="J75">
        <v>192</v>
      </c>
    </row>
    <row r="76" spans="1:10" x14ac:dyDescent="0.35">
      <c r="A76" t="s">
        <v>18056</v>
      </c>
      <c r="B76">
        <v>610</v>
      </c>
      <c r="C76">
        <v>3063</v>
      </c>
      <c r="D76">
        <v>75</v>
      </c>
      <c r="E76" t="s">
        <v>319</v>
      </c>
      <c r="F76" t="s">
        <v>0</v>
      </c>
      <c r="G76" t="s">
        <v>1699</v>
      </c>
      <c r="H76">
        <v>14.04</v>
      </c>
      <c r="I76">
        <v>92.15</v>
      </c>
      <c r="J76">
        <v>583</v>
      </c>
    </row>
    <row r="77" spans="1:10" x14ac:dyDescent="0.35">
      <c r="A77" t="s">
        <v>18057</v>
      </c>
      <c r="B77">
        <v>100</v>
      </c>
      <c r="C77">
        <v>2972</v>
      </c>
      <c r="D77">
        <v>76</v>
      </c>
      <c r="E77" t="s">
        <v>319</v>
      </c>
      <c r="F77" t="s">
        <v>0</v>
      </c>
      <c r="G77" t="s">
        <v>2333</v>
      </c>
      <c r="H77">
        <v>17.178999999999998</v>
      </c>
      <c r="I77">
        <v>98.9</v>
      </c>
      <c r="J77">
        <v>74</v>
      </c>
    </row>
    <row r="78" spans="1:10" x14ac:dyDescent="0.35">
      <c r="A78" t="s">
        <v>18058</v>
      </c>
      <c r="B78">
        <v>354</v>
      </c>
      <c r="C78">
        <v>2963</v>
      </c>
      <c r="D78">
        <v>77</v>
      </c>
      <c r="E78" t="s">
        <v>319</v>
      </c>
      <c r="F78" t="s">
        <v>0</v>
      </c>
      <c r="G78" t="s">
        <v>18059</v>
      </c>
      <c r="H78">
        <v>3.7469999999999999</v>
      </c>
      <c r="I78">
        <v>62.13</v>
      </c>
      <c r="J78">
        <v>141</v>
      </c>
    </row>
    <row r="79" spans="1:10" x14ac:dyDescent="0.35">
      <c r="A79" t="s">
        <v>18060</v>
      </c>
      <c r="B79">
        <v>152</v>
      </c>
      <c r="C79">
        <v>2948</v>
      </c>
      <c r="D79">
        <v>78</v>
      </c>
      <c r="E79" t="s">
        <v>319</v>
      </c>
      <c r="F79" t="s">
        <v>0</v>
      </c>
      <c r="G79" t="s">
        <v>7822</v>
      </c>
      <c r="H79">
        <v>9.16</v>
      </c>
      <c r="I79">
        <v>93.14</v>
      </c>
      <c r="J79">
        <v>128</v>
      </c>
    </row>
    <row r="80" spans="1:10" x14ac:dyDescent="0.35">
      <c r="A80" t="s">
        <v>18061</v>
      </c>
      <c r="B80">
        <v>584</v>
      </c>
      <c r="C80">
        <v>2733</v>
      </c>
      <c r="D80">
        <v>79</v>
      </c>
      <c r="E80" t="s">
        <v>312</v>
      </c>
      <c r="F80" t="s">
        <v>0</v>
      </c>
      <c r="G80" t="s">
        <v>18062</v>
      </c>
      <c r="H80">
        <v>2.3370000000000002</v>
      </c>
      <c r="I80">
        <v>27.25</v>
      </c>
      <c r="J80">
        <v>304</v>
      </c>
    </row>
    <row r="81" spans="1:10" x14ac:dyDescent="0.35">
      <c r="A81" t="s">
        <v>18063</v>
      </c>
      <c r="B81">
        <v>303</v>
      </c>
      <c r="C81">
        <v>2731</v>
      </c>
      <c r="D81">
        <v>80</v>
      </c>
      <c r="E81" t="s">
        <v>319</v>
      </c>
      <c r="F81" t="s">
        <v>0</v>
      </c>
      <c r="G81" t="s">
        <v>6749</v>
      </c>
      <c r="H81">
        <v>4.5609999999999999</v>
      </c>
      <c r="I81">
        <v>93.48</v>
      </c>
      <c r="J81">
        <v>124</v>
      </c>
    </row>
    <row r="82" spans="1:10" x14ac:dyDescent="0.35">
      <c r="A82" t="s">
        <v>18064</v>
      </c>
      <c r="B82">
        <v>1293</v>
      </c>
      <c r="C82">
        <v>2724</v>
      </c>
      <c r="D82">
        <v>81</v>
      </c>
      <c r="E82" t="s">
        <v>328</v>
      </c>
      <c r="F82" t="s">
        <v>0</v>
      </c>
      <c r="G82" t="s">
        <v>1912</v>
      </c>
      <c r="H82">
        <v>2.8170000000000002</v>
      </c>
      <c r="I82">
        <v>47.08</v>
      </c>
      <c r="J82">
        <v>66</v>
      </c>
    </row>
    <row r="83" spans="1:10" x14ac:dyDescent="0.35">
      <c r="A83" t="s">
        <v>18065</v>
      </c>
      <c r="B83">
        <v>221</v>
      </c>
      <c r="C83">
        <v>2716</v>
      </c>
      <c r="D83">
        <v>82</v>
      </c>
      <c r="E83" t="s">
        <v>319</v>
      </c>
      <c r="F83" t="s">
        <v>0</v>
      </c>
      <c r="G83" t="s">
        <v>1751</v>
      </c>
      <c r="H83">
        <v>8.1850000000000005</v>
      </c>
      <c r="I83">
        <v>77.06</v>
      </c>
      <c r="J83">
        <v>219</v>
      </c>
    </row>
    <row r="84" spans="1:10" x14ac:dyDescent="0.35">
      <c r="A84" t="s">
        <v>18066</v>
      </c>
      <c r="B84">
        <v>449</v>
      </c>
      <c r="C84">
        <v>2672</v>
      </c>
      <c r="D84">
        <v>83</v>
      </c>
      <c r="E84" t="s">
        <v>334</v>
      </c>
      <c r="F84" t="s">
        <v>0</v>
      </c>
      <c r="G84" t="s">
        <v>2661</v>
      </c>
      <c r="H84">
        <v>2.8620000000000001</v>
      </c>
      <c r="I84">
        <v>25</v>
      </c>
      <c r="J84">
        <v>100</v>
      </c>
    </row>
    <row r="85" spans="1:10" x14ac:dyDescent="0.35">
      <c r="A85" t="s">
        <v>18067</v>
      </c>
      <c r="B85">
        <v>369</v>
      </c>
      <c r="C85">
        <v>2604</v>
      </c>
      <c r="D85">
        <v>84</v>
      </c>
      <c r="E85" t="s">
        <v>319</v>
      </c>
      <c r="F85" t="s">
        <v>0</v>
      </c>
      <c r="G85" t="s">
        <v>1967</v>
      </c>
      <c r="H85">
        <v>5.0579999999999998</v>
      </c>
      <c r="I85">
        <v>75.599999999999994</v>
      </c>
      <c r="J85">
        <v>223</v>
      </c>
    </row>
    <row r="86" spans="1:10" x14ac:dyDescent="0.35">
      <c r="A86" t="s">
        <v>18068</v>
      </c>
      <c r="B86">
        <v>398</v>
      </c>
      <c r="C86">
        <v>2460</v>
      </c>
      <c r="D86">
        <v>85</v>
      </c>
      <c r="E86" t="s">
        <v>311</v>
      </c>
      <c r="F86" t="s">
        <v>0</v>
      </c>
      <c r="G86" t="s">
        <v>18069</v>
      </c>
      <c r="H86" t="s">
        <v>311</v>
      </c>
      <c r="I86" t="s">
        <v>311</v>
      </c>
      <c r="J86">
        <v>214</v>
      </c>
    </row>
    <row r="87" spans="1:10" x14ac:dyDescent="0.35">
      <c r="A87" t="s">
        <v>18070</v>
      </c>
      <c r="B87">
        <v>481</v>
      </c>
      <c r="C87">
        <v>2452</v>
      </c>
      <c r="D87">
        <v>86</v>
      </c>
      <c r="E87" t="s">
        <v>312</v>
      </c>
      <c r="F87" t="s">
        <v>0</v>
      </c>
      <c r="G87" t="s">
        <v>3531</v>
      </c>
      <c r="H87">
        <v>2.82</v>
      </c>
      <c r="I87">
        <v>25.37</v>
      </c>
      <c r="J87">
        <v>234</v>
      </c>
    </row>
    <row r="88" spans="1:10" x14ac:dyDescent="0.35">
      <c r="A88" t="s">
        <v>18071</v>
      </c>
      <c r="B88">
        <v>286</v>
      </c>
      <c r="C88">
        <v>2416</v>
      </c>
      <c r="D88">
        <v>87</v>
      </c>
      <c r="E88" t="s">
        <v>328</v>
      </c>
      <c r="F88" t="s">
        <v>0</v>
      </c>
      <c r="G88" t="s">
        <v>1759</v>
      </c>
      <c r="H88">
        <v>4.766</v>
      </c>
      <c r="I88">
        <v>64.69</v>
      </c>
      <c r="J88">
        <v>264</v>
      </c>
    </row>
    <row r="89" spans="1:10" x14ac:dyDescent="0.35">
      <c r="A89" t="s">
        <v>18072</v>
      </c>
      <c r="B89">
        <v>959</v>
      </c>
      <c r="C89">
        <v>2412</v>
      </c>
      <c r="D89">
        <v>88</v>
      </c>
      <c r="E89" t="s">
        <v>334</v>
      </c>
      <c r="F89" t="s">
        <v>0</v>
      </c>
      <c r="G89" t="s">
        <v>1699</v>
      </c>
      <c r="H89">
        <v>1.5629999999999999</v>
      </c>
      <c r="I89">
        <v>22.97</v>
      </c>
      <c r="J89">
        <v>940</v>
      </c>
    </row>
    <row r="90" spans="1:10" x14ac:dyDescent="0.35">
      <c r="A90" t="s">
        <v>18073</v>
      </c>
      <c r="B90">
        <v>303</v>
      </c>
      <c r="C90">
        <v>2405</v>
      </c>
      <c r="D90">
        <v>89</v>
      </c>
      <c r="E90" t="s">
        <v>319</v>
      </c>
      <c r="F90" t="s">
        <v>0</v>
      </c>
      <c r="G90" t="s">
        <v>1969</v>
      </c>
      <c r="H90">
        <v>5.86</v>
      </c>
      <c r="I90">
        <v>81.67</v>
      </c>
      <c r="J90">
        <v>303</v>
      </c>
    </row>
    <row r="91" spans="1:10" x14ac:dyDescent="0.35">
      <c r="A91" t="s">
        <v>18074</v>
      </c>
      <c r="B91">
        <v>159</v>
      </c>
      <c r="C91">
        <v>2370</v>
      </c>
      <c r="D91">
        <v>90</v>
      </c>
      <c r="E91" t="s">
        <v>319</v>
      </c>
      <c r="F91" t="s">
        <v>0</v>
      </c>
      <c r="G91" t="s">
        <v>2053</v>
      </c>
      <c r="H91">
        <v>7.8330000000000002</v>
      </c>
      <c r="I91">
        <v>95.65</v>
      </c>
      <c r="J91">
        <v>106</v>
      </c>
    </row>
    <row r="92" spans="1:10" x14ac:dyDescent="0.35">
      <c r="A92" t="s">
        <v>18075</v>
      </c>
      <c r="B92">
        <v>495</v>
      </c>
      <c r="C92">
        <v>2318</v>
      </c>
      <c r="D92">
        <v>91</v>
      </c>
      <c r="E92" t="s">
        <v>328</v>
      </c>
      <c r="F92" t="s">
        <v>0</v>
      </c>
      <c r="G92" t="s">
        <v>18076</v>
      </c>
      <c r="H92">
        <v>2.4350000000000001</v>
      </c>
      <c r="I92">
        <v>71.88</v>
      </c>
      <c r="J92">
        <v>165</v>
      </c>
    </row>
    <row r="93" spans="1:10" x14ac:dyDescent="0.35">
      <c r="A93" t="s">
        <v>18077</v>
      </c>
      <c r="B93">
        <v>80</v>
      </c>
      <c r="C93">
        <v>2304</v>
      </c>
      <c r="D93">
        <v>92</v>
      </c>
      <c r="E93" t="s">
        <v>319</v>
      </c>
      <c r="F93" t="s">
        <v>0</v>
      </c>
      <c r="G93" t="s">
        <v>3531</v>
      </c>
      <c r="H93">
        <v>15.177</v>
      </c>
      <c r="I93">
        <v>91.54</v>
      </c>
      <c r="J93">
        <v>68</v>
      </c>
    </row>
    <row r="94" spans="1:10" x14ac:dyDescent="0.35">
      <c r="A94" t="s">
        <v>18078</v>
      </c>
      <c r="B94">
        <v>677</v>
      </c>
      <c r="C94">
        <v>2277</v>
      </c>
      <c r="D94">
        <v>93</v>
      </c>
      <c r="E94" t="s">
        <v>312</v>
      </c>
      <c r="F94" t="s">
        <v>0</v>
      </c>
      <c r="G94" t="s">
        <v>2175</v>
      </c>
      <c r="H94">
        <v>1.978</v>
      </c>
      <c r="I94">
        <v>22.09</v>
      </c>
      <c r="J94">
        <v>582</v>
      </c>
    </row>
    <row r="95" spans="1:10" x14ac:dyDescent="0.35">
      <c r="A95" t="s">
        <v>18079</v>
      </c>
      <c r="B95">
        <v>258</v>
      </c>
      <c r="C95">
        <v>2228</v>
      </c>
      <c r="D95">
        <v>94</v>
      </c>
      <c r="E95" t="s">
        <v>319</v>
      </c>
      <c r="F95" t="s">
        <v>0</v>
      </c>
      <c r="G95" t="s">
        <v>18080</v>
      </c>
      <c r="H95">
        <v>5.2350000000000003</v>
      </c>
      <c r="I95">
        <v>74.86</v>
      </c>
      <c r="J95">
        <v>143</v>
      </c>
    </row>
    <row r="96" spans="1:10" x14ac:dyDescent="0.35">
      <c r="A96" t="s">
        <v>18081</v>
      </c>
      <c r="B96">
        <v>391</v>
      </c>
      <c r="C96">
        <v>2176</v>
      </c>
      <c r="D96">
        <v>95</v>
      </c>
      <c r="E96" t="s">
        <v>319</v>
      </c>
      <c r="F96" t="s">
        <v>0</v>
      </c>
      <c r="G96" t="s">
        <v>6671</v>
      </c>
      <c r="H96">
        <v>3.0870000000000002</v>
      </c>
      <c r="I96">
        <v>64.45</v>
      </c>
      <c r="J96">
        <v>357</v>
      </c>
    </row>
    <row r="97" spans="1:10" x14ac:dyDescent="0.35">
      <c r="A97" t="s">
        <v>18082</v>
      </c>
      <c r="B97">
        <v>402</v>
      </c>
      <c r="C97">
        <v>2174</v>
      </c>
      <c r="D97">
        <v>96</v>
      </c>
      <c r="E97" t="s">
        <v>312</v>
      </c>
      <c r="F97" t="s">
        <v>0</v>
      </c>
      <c r="G97" t="s">
        <v>1779</v>
      </c>
      <c r="H97">
        <v>2.9249999999999998</v>
      </c>
      <c r="I97">
        <v>25.51</v>
      </c>
      <c r="J97">
        <v>259</v>
      </c>
    </row>
    <row r="98" spans="1:10" x14ac:dyDescent="0.35">
      <c r="A98" t="s">
        <v>18083</v>
      </c>
      <c r="B98">
        <v>174</v>
      </c>
      <c r="C98">
        <v>2172</v>
      </c>
      <c r="D98">
        <v>97</v>
      </c>
      <c r="E98" t="s">
        <v>319</v>
      </c>
      <c r="F98" t="s">
        <v>0</v>
      </c>
      <c r="G98" t="s">
        <v>2079</v>
      </c>
      <c r="H98">
        <v>6.8460000000000001</v>
      </c>
      <c r="I98">
        <v>85</v>
      </c>
      <c r="J98">
        <v>111</v>
      </c>
    </row>
    <row r="99" spans="1:10" x14ac:dyDescent="0.35">
      <c r="A99" t="s">
        <v>18084</v>
      </c>
      <c r="B99">
        <v>323</v>
      </c>
      <c r="C99">
        <v>2156</v>
      </c>
      <c r="D99">
        <v>98</v>
      </c>
      <c r="E99" t="s">
        <v>328</v>
      </c>
      <c r="F99" t="s">
        <v>0</v>
      </c>
      <c r="G99" t="s">
        <v>1967</v>
      </c>
      <c r="H99">
        <v>3.6259999999999999</v>
      </c>
      <c r="I99">
        <v>58.48</v>
      </c>
      <c r="J99">
        <v>204</v>
      </c>
    </row>
    <row r="100" spans="1:10" x14ac:dyDescent="0.35">
      <c r="A100" t="s">
        <v>18085</v>
      </c>
      <c r="B100">
        <v>318</v>
      </c>
      <c r="C100">
        <v>2139</v>
      </c>
      <c r="D100">
        <v>99</v>
      </c>
      <c r="E100" t="s">
        <v>319</v>
      </c>
      <c r="F100" t="s">
        <v>0</v>
      </c>
      <c r="G100" t="s">
        <v>6453</v>
      </c>
      <c r="H100">
        <v>3.734</v>
      </c>
      <c r="I100">
        <v>65.58</v>
      </c>
      <c r="J100">
        <v>101</v>
      </c>
    </row>
    <row r="101" spans="1:10" x14ac:dyDescent="0.35">
      <c r="A101" t="s">
        <v>18086</v>
      </c>
      <c r="B101">
        <v>294</v>
      </c>
      <c r="C101">
        <v>2118</v>
      </c>
      <c r="D101">
        <v>100</v>
      </c>
      <c r="E101" t="s">
        <v>319</v>
      </c>
      <c r="F101" t="s">
        <v>0</v>
      </c>
      <c r="G101" t="s">
        <v>7222</v>
      </c>
      <c r="H101">
        <v>4.4619999999999997</v>
      </c>
      <c r="I101">
        <v>81.58</v>
      </c>
      <c r="J101">
        <v>291</v>
      </c>
    </row>
    <row r="102" spans="1:10" x14ac:dyDescent="0.35">
      <c r="A102" t="s">
        <v>18087</v>
      </c>
      <c r="B102">
        <v>292</v>
      </c>
      <c r="C102">
        <v>2062</v>
      </c>
      <c r="D102">
        <v>101</v>
      </c>
      <c r="E102" t="s">
        <v>319</v>
      </c>
      <c r="F102" t="s">
        <v>0</v>
      </c>
      <c r="G102" t="s">
        <v>3594</v>
      </c>
      <c r="H102">
        <v>3.8340000000000001</v>
      </c>
      <c r="I102">
        <v>95.74</v>
      </c>
      <c r="J102">
        <v>99</v>
      </c>
    </row>
    <row r="103" spans="1:10" x14ac:dyDescent="0.35">
      <c r="A103" t="s">
        <v>18088</v>
      </c>
      <c r="B103">
        <v>270</v>
      </c>
      <c r="C103">
        <v>2048</v>
      </c>
      <c r="D103">
        <v>102</v>
      </c>
      <c r="E103" t="s">
        <v>328</v>
      </c>
      <c r="F103" t="s">
        <v>0</v>
      </c>
      <c r="G103" t="s">
        <v>2452</v>
      </c>
      <c r="H103">
        <v>3.31</v>
      </c>
      <c r="I103">
        <v>61.59</v>
      </c>
      <c r="J103">
        <v>232</v>
      </c>
    </row>
    <row r="104" spans="1:10" x14ac:dyDescent="0.35">
      <c r="A104" t="s">
        <v>18089</v>
      </c>
      <c r="B104">
        <v>246</v>
      </c>
      <c r="C104">
        <v>2037</v>
      </c>
      <c r="D104">
        <v>103</v>
      </c>
      <c r="E104" t="s">
        <v>328</v>
      </c>
      <c r="F104" t="s">
        <v>0</v>
      </c>
      <c r="G104" t="s">
        <v>2312</v>
      </c>
      <c r="H104">
        <v>4.258</v>
      </c>
      <c r="I104">
        <v>62.34</v>
      </c>
      <c r="J104">
        <v>168</v>
      </c>
    </row>
    <row r="105" spans="1:10" x14ac:dyDescent="0.35">
      <c r="A105" t="s">
        <v>18090</v>
      </c>
      <c r="B105">
        <v>421</v>
      </c>
      <c r="C105">
        <v>1985</v>
      </c>
      <c r="D105">
        <v>104</v>
      </c>
      <c r="E105" t="s">
        <v>334</v>
      </c>
      <c r="F105" t="s">
        <v>0</v>
      </c>
      <c r="G105" t="s">
        <v>18091</v>
      </c>
      <c r="H105">
        <v>2.2770000000000001</v>
      </c>
      <c r="I105">
        <v>24.51</v>
      </c>
      <c r="J105">
        <v>196</v>
      </c>
    </row>
    <row r="106" spans="1:10" x14ac:dyDescent="0.35">
      <c r="A106" t="s">
        <v>18092</v>
      </c>
      <c r="B106">
        <v>686</v>
      </c>
      <c r="C106">
        <v>1976</v>
      </c>
      <c r="D106">
        <v>105</v>
      </c>
      <c r="E106" t="s">
        <v>312</v>
      </c>
      <c r="F106" t="s">
        <v>0</v>
      </c>
      <c r="G106" t="s">
        <v>1876</v>
      </c>
      <c r="H106">
        <v>2.98</v>
      </c>
      <c r="I106">
        <v>35.659999999999997</v>
      </c>
      <c r="J106">
        <v>100</v>
      </c>
    </row>
    <row r="107" spans="1:10" x14ac:dyDescent="0.35">
      <c r="A107" t="s">
        <v>18093</v>
      </c>
      <c r="B107">
        <v>3854</v>
      </c>
      <c r="C107">
        <v>1969</v>
      </c>
      <c r="D107">
        <v>106</v>
      </c>
      <c r="E107" t="s">
        <v>319</v>
      </c>
      <c r="F107" t="s">
        <v>0</v>
      </c>
      <c r="G107" t="s">
        <v>3594</v>
      </c>
      <c r="H107">
        <v>3.3919999999999999</v>
      </c>
      <c r="I107">
        <v>94.6</v>
      </c>
      <c r="J107">
        <v>282</v>
      </c>
    </row>
    <row r="108" spans="1:10" x14ac:dyDescent="0.35">
      <c r="A108" t="s">
        <v>18094</v>
      </c>
      <c r="B108">
        <v>132</v>
      </c>
      <c r="C108">
        <v>1956</v>
      </c>
      <c r="D108">
        <v>107</v>
      </c>
      <c r="E108" t="s">
        <v>319</v>
      </c>
      <c r="F108" t="s">
        <v>0</v>
      </c>
      <c r="G108" t="s">
        <v>1819</v>
      </c>
      <c r="H108">
        <v>8.6120000000000001</v>
      </c>
      <c r="I108">
        <v>79.55</v>
      </c>
      <c r="J108">
        <v>57</v>
      </c>
    </row>
    <row r="109" spans="1:10" x14ac:dyDescent="0.35">
      <c r="A109" t="s">
        <v>18095</v>
      </c>
      <c r="B109">
        <v>3698</v>
      </c>
      <c r="C109">
        <v>1923</v>
      </c>
      <c r="D109">
        <v>108</v>
      </c>
      <c r="E109" t="s">
        <v>319</v>
      </c>
      <c r="F109" t="s">
        <v>0</v>
      </c>
      <c r="G109" t="s">
        <v>4034</v>
      </c>
      <c r="H109">
        <v>4.8710000000000004</v>
      </c>
      <c r="I109">
        <v>83.33</v>
      </c>
      <c r="J109">
        <v>161</v>
      </c>
    </row>
    <row r="110" spans="1:10" x14ac:dyDescent="0.35">
      <c r="A110" t="s">
        <v>18096</v>
      </c>
      <c r="B110">
        <v>544</v>
      </c>
      <c r="C110">
        <v>1848</v>
      </c>
      <c r="D110">
        <v>109</v>
      </c>
      <c r="E110" t="s">
        <v>319</v>
      </c>
      <c r="F110" t="s">
        <v>0</v>
      </c>
      <c r="G110" t="s">
        <v>2520</v>
      </c>
      <c r="H110">
        <v>1.53</v>
      </c>
      <c r="I110">
        <v>79.97</v>
      </c>
      <c r="J110">
        <v>472</v>
      </c>
    </row>
    <row r="111" spans="1:10" x14ac:dyDescent="0.35">
      <c r="A111" t="s">
        <v>18097</v>
      </c>
      <c r="B111">
        <v>258</v>
      </c>
      <c r="C111">
        <v>1830</v>
      </c>
      <c r="D111">
        <v>110</v>
      </c>
      <c r="E111" t="s">
        <v>311</v>
      </c>
      <c r="F111" t="s">
        <v>0</v>
      </c>
      <c r="G111" t="s">
        <v>2197</v>
      </c>
      <c r="H111" t="s">
        <v>311</v>
      </c>
      <c r="I111" t="s">
        <v>311</v>
      </c>
      <c r="J111">
        <v>258</v>
      </c>
    </row>
    <row r="112" spans="1:10" x14ac:dyDescent="0.35">
      <c r="A112" t="s">
        <v>18098</v>
      </c>
      <c r="B112">
        <v>345</v>
      </c>
      <c r="C112">
        <v>1745</v>
      </c>
      <c r="D112">
        <v>111</v>
      </c>
      <c r="E112" t="s">
        <v>312</v>
      </c>
      <c r="F112" t="s">
        <v>0</v>
      </c>
      <c r="G112" t="s">
        <v>3592</v>
      </c>
      <c r="H112">
        <v>3.08</v>
      </c>
      <c r="I112">
        <v>39.549999999999997</v>
      </c>
      <c r="J112">
        <v>337</v>
      </c>
    </row>
    <row r="113" spans="1:10" x14ac:dyDescent="0.35">
      <c r="A113" t="s">
        <v>18099</v>
      </c>
      <c r="B113">
        <v>228</v>
      </c>
      <c r="C113">
        <v>1731</v>
      </c>
      <c r="D113">
        <v>112</v>
      </c>
      <c r="E113" t="s">
        <v>319</v>
      </c>
      <c r="F113" t="s">
        <v>0</v>
      </c>
      <c r="G113" t="s">
        <v>18100</v>
      </c>
      <c r="H113">
        <v>4.2350000000000003</v>
      </c>
      <c r="I113">
        <v>69.83</v>
      </c>
      <c r="J113">
        <v>227</v>
      </c>
    </row>
    <row r="114" spans="1:10" x14ac:dyDescent="0.35">
      <c r="A114" t="s">
        <v>18101</v>
      </c>
      <c r="B114">
        <v>238</v>
      </c>
      <c r="C114">
        <v>1729</v>
      </c>
      <c r="D114">
        <v>113</v>
      </c>
      <c r="E114" t="s">
        <v>319</v>
      </c>
      <c r="F114" t="s">
        <v>0</v>
      </c>
      <c r="G114" t="s">
        <v>2167</v>
      </c>
      <c r="H114">
        <v>3.875</v>
      </c>
      <c r="I114">
        <v>78.91</v>
      </c>
      <c r="J114">
        <v>238</v>
      </c>
    </row>
    <row r="115" spans="1:10" x14ac:dyDescent="0.35">
      <c r="A115" t="s">
        <v>18102</v>
      </c>
      <c r="B115">
        <v>285</v>
      </c>
      <c r="C115">
        <v>1709</v>
      </c>
      <c r="D115">
        <v>114</v>
      </c>
      <c r="E115" t="s">
        <v>311</v>
      </c>
      <c r="F115" t="s">
        <v>0</v>
      </c>
      <c r="G115" t="s">
        <v>2079</v>
      </c>
      <c r="H115" t="s">
        <v>311</v>
      </c>
      <c r="I115" t="s">
        <v>311</v>
      </c>
      <c r="J115">
        <v>282</v>
      </c>
    </row>
    <row r="116" spans="1:10" x14ac:dyDescent="0.35">
      <c r="A116" t="s">
        <v>18103</v>
      </c>
      <c r="B116">
        <v>340</v>
      </c>
      <c r="C116">
        <v>1657</v>
      </c>
      <c r="D116">
        <v>115</v>
      </c>
      <c r="E116" t="s">
        <v>319</v>
      </c>
      <c r="F116" t="s">
        <v>0</v>
      </c>
      <c r="G116" t="s">
        <v>1967</v>
      </c>
      <c r="H116">
        <v>5.6289999999999996</v>
      </c>
      <c r="I116">
        <v>76.430000000000007</v>
      </c>
      <c r="J116">
        <v>208</v>
      </c>
    </row>
    <row r="117" spans="1:10" x14ac:dyDescent="0.35">
      <c r="A117" t="s">
        <v>18104</v>
      </c>
      <c r="B117">
        <v>158</v>
      </c>
      <c r="C117">
        <v>1656</v>
      </c>
      <c r="D117">
        <v>116</v>
      </c>
      <c r="E117" t="s">
        <v>319</v>
      </c>
      <c r="F117" t="s">
        <v>0</v>
      </c>
      <c r="G117" t="s">
        <v>2620</v>
      </c>
      <c r="H117">
        <v>5.6779999999999999</v>
      </c>
      <c r="I117">
        <v>76.53</v>
      </c>
      <c r="J117">
        <v>158</v>
      </c>
    </row>
    <row r="118" spans="1:10" x14ac:dyDescent="0.35">
      <c r="A118" t="s">
        <v>18105</v>
      </c>
      <c r="B118">
        <v>264</v>
      </c>
      <c r="C118">
        <v>1650</v>
      </c>
      <c r="D118">
        <v>117</v>
      </c>
      <c r="E118" t="s">
        <v>328</v>
      </c>
      <c r="F118" t="s">
        <v>0</v>
      </c>
      <c r="G118" t="s">
        <v>3286</v>
      </c>
      <c r="H118">
        <v>3.5470000000000002</v>
      </c>
      <c r="I118">
        <v>68.42</v>
      </c>
      <c r="J118">
        <v>205</v>
      </c>
    </row>
    <row r="119" spans="1:10" x14ac:dyDescent="0.35">
      <c r="A119" t="s">
        <v>18106</v>
      </c>
      <c r="B119">
        <v>338</v>
      </c>
      <c r="C119">
        <v>1649</v>
      </c>
      <c r="D119">
        <v>118</v>
      </c>
      <c r="E119" t="s">
        <v>328</v>
      </c>
      <c r="F119" t="s">
        <v>0</v>
      </c>
      <c r="G119" t="s">
        <v>3575</v>
      </c>
      <c r="H119">
        <v>2.387</v>
      </c>
      <c r="I119">
        <v>66.5</v>
      </c>
      <c r="J119">
        <v>137</v>
      </c>
    </row>
    <row r="120" spans="1:10" x14ac:dyDescent="0.35">
      <c r="A120" t="s">
        <v>18107</v>
      </c>
      <c r="B120">
        <v>250</v>
      </c>
      <c r="C120">
        <v>1613</v>
      </c>
      <c r="D120">
        <v>119</v>
      </c>
      <c r="E120" t="s">
        <v>312</v>
      </c>
      <c r="F120" t="s">
        <v>0</v>
      </c>
      <c r="G120" t="s">
        <v>1789</v>
      </c>
      <c r="H120">
        <v>3.2410000000000001</v>
      </c>
      <c r="I120">
        <v>32.6</v>
      </c>
      <c r="J120">
        <v>66</v>
      </c>
    </row>
    <row r="121" spans="1:10" x14ac:dyDescent="0.35">
      <c r="A121" t="s">
        <v>18108</v>
      </c>
      <c r="B121">
        <v>394</v>
      </c>
      <c r="C121">
        <v>1574</v>
      </c>
      <c r="D121">
        <v>120</v>
      </c>
      <c r="E121" t="s">
        <v>328</v>
      </c>
      <c r="F121" t="s">
        <v>0</v>
      </c>
      <c r="G121" t="s">
        <v>1789</v>
      </c>
      <c r="H121">
        <v>5.9539999999999997</v>
      </c>
      <c r="I121">
        <v>74.489999999999995</v>
      </c>
      <c r="J121">
        <v>110</v>
      </c>
    </row>
    <row r="122" spans="1:10" x14ac:dyDescent="0.35">
      <c r="A122" t="s">
        <v>18109</v>
      </c>
      <c r="B122">
        <v>417</v>
      </c>
      <c r="C122">
        <v>1572</v>
      </c>
      <c r="D122">
        <v>121</v>
      </c>
      <c r="E122" t="s">
        <v>312</v>
      </c>
      <c r="F122" t="s">
        <v>0</v>
      </c>
      <c r="G122" t="s">
        <v>18110</v>
      </c>
      <c r="H122">
        <v>2.028</v>
      </c>
      <c r="I122">
        <v>24.64</v>
      </c>
      <c r="J122">
        <v>197</v>
      </c>
    </row>
    <row r="123" spans="1:10" x14ac:dyDescent="0.35">
      <c r="A123" t="s">
        <v>18111</v>
      </c>
      <c r="B123">
        <v>747</v>
      </c>
      <c r="C123">
        <v>1538</v>
      </c>
      <c r="D123">
        <v>122</v>
      </c>
      <c r="E123" t="s">
        <v>312</v>
      </c>
      <c r="F123" t="s">
        <v>0</v>
      </c>
      <c r="G123" t="s">
        <v>6057</v>
      </c>
      <c r="H123">
        <v>3.1480000000000001</v>
      </c>
      <c r="I123">
        <v>40.729999999999997</v>
      </c>
      <c r="J123">
        <v>259</v>
      </c>
    </row>
    <row r="124" spans="1:10" x14ac:dyDescent="0.35">
      <c r="A124" t="s">
        <v>18112</v>
      </c>
      <c r="B124">
        <v>252</v>
      </c>
      <c r="C124">
        <v>1535</v>
      </c>
      <c r="D124">
        <v>123</v>
      </c>
      <c r="E124" t="s">
        <v>328</v>
      </c>
      <c r="F124" t="s">
        <v>0</v>
      </c>
      <c r="G124" t="s">
        <v>3784</v>
      </c>
      <c r="H124">
        <v>3.6240000000000001</v>
      </c>
      <c r="I124">
        <v>64.739999999999995</v>
      </c>
      <c r="J124">
        <v>176</v>
      </c>
    </row>
    <row r="125" spans="1:10" x14ac:dyDescent="0.35">
      <c r="A125" t="s">
        <v>18113</v>
      </c>
      <c r="B125">
        <v>120</v>
      </c>
      <c r="C125">
        <v>1515</v>
      </c>
      <c r="D125">
        <v>124</v>
      </c>
      <c r="E125" t="s">
        <v>319</v>
      </c>
      <c r="F125" t="s">
        <v>0</v>
      </c>
      <c r="G125" t="s">
        <v>18114</v>
      </c>
      <c r="H125">
        <v>6.1669999999999998</v>
      </c>
      <c r="I125">
        <v>84</v>
      </c>
      <c r="J125">
        <v>120</v>
      </c>
    </row>
    <row r="126" spans="1:10" x14ac:dyDescent="0.35">
      <c r="A126" t="s">
        <v>18115</v>
      </c>
      <c r="B126">
        <v>185</v>
      </c>
      <c r="C126">
        <v>1482</v>
      </c>
      <c r="D126">
        <v>125</v>
      </c>
      <c r="E126" t="s">
        <v>311</v>
      </c>
      <c r="F126" t="s">
        <v>0</v>
      </c>
      <c r="G126" t="s">
        <v>1779</v>
      </c>
      <c r="H126" t="s">
        <v>311</v>
      </c>
      <c r="I126" t="s">
        <v>311</v>
      </c>
      <c r="J126">
        <v>185</v>
      </c>
    </row>
    <row r="127" spans="1:10" x14ac:dyDescent="0.35">
      <c r="A127" t="s">
        <v>18116</v>
      </c>
      <c r="B127">
        <v>151</v>
      </c>
      <c r="C127">
        <v>1464</v>
      </c>
      <c r="D127">
        <v>126</v>
      </c>
      <c r="E127" t="s">
        <v>328</v>
      </c>
      <c r="F127" t="s">
        <v>0</v>
      </c>
      <c r="G127" t="s">
        <v>1836</v>
      </c>
      <c r="H127">
        <v>5.0709999999999997</v>
      </c>
      <c r="I127">
        <v>53.11</v>
      </c>
      <c r="J127">
        <v>108</v>
      </c>
    </row>
    <row r="128" spans="1:10" x14ac:dyDescent="0.35">
      <c r="A128" t="s">
        <v>18117</v>
      </c>
      <c r="B128">
        <v>204</v>
      </c>
      <c r="C128">
        <v>1459</v>
      </c>
      <c r="D128">
        <v>127</v>
      </c>
      <c r="E128" t="s">
        <v>328</v>
      </c>
      <c r="F128" t="s">
        <v>0</v>
      </c>
      <c r="G128" t="s">
        <v>2053</v>
      </c>
      <c r="H128">
        <v>3.7210000000000001</v>
      </c>
      <c r="I128">
        <v>74.010000000000005</v>
      </c>
      <c r="J128">
        <v>142</v>
      </c>
    </row>
    <row r="129" spans="1:10" x14ac:dyDescent="0.35">
      <c r="A129" t="s">
        <v>18118</v>
      </c>
      <c r="B129">
        <v>286</v>
      </c>
      <c r="C129">
        <v>1430</v>
      </c>
      <c r="D129">
        <v>128</v>
      </c>
      <c r="E129" t="s">
        <v>319</v>
      </c>
      <c r="F129" t="s">
        <v>0</v>
      </c>
      <c r="G129" t="s">
        <v>4090</v>
      </c>
      <c r="H129">
        <v>5.8659999999999997</v>
      </c>
      <c r="I129">
        <v>94.93</v>
      </c>
      <c r="J129">
        <v>51</v>
      </c>
    </row>
    <row r="130" spans="1:10" x14ac:dyDescent="0.35">
      <c r="A130" t="s">
        <v>18119</v>
      </c>
      <c r="B130">
        <v>179</v>
      </c>
      <c r="C130">
        <v>1430</v>
      </c>
      <c r="D130">
        <v>128</v>
      </c>
      <c r="E130" t="s">
        <v>319</v>
      </c>
      <c r="F130" t="s">
        <v>0</v>
      </c>
      <c r="G130" t="s">
        <v>2109</v>
      </c>
      <c r="H130">
        <v>4.3710000000000004</v>
      </c>
      <c r="I130">
        <v>76.44</v>
      </c>
      <c r="J130">
        <v>100</v>
      </c>
    </row>
    <row r="131" spans="1:10" x14ac:dyDescent="0.35">
      <c r="A131" t="s">
        <v>18120</v>
      </c>
      <c r="B131">
        <v>490</v>
      </c>
      <c r="C131">
        <v>1414</v>
      </c>
      <c r="D131">
        <v>130</v>
      </c>
      <c r="E131" t="s">
        <v>319</v>
      </c>
      <c r="F131" t="s">
        <v>0</v>
      </c>
      <c r="G131" t="s">
        <v>8186</v>
      </c>
      <c r="H131">
        <v>4.9850000000000003</v>
      </c>
      <c r="I131">
        <v>94.27</v>
      </c>
      <c r="J131">
        <v>64</v>
      </c>
    </row>
    <row r="132" spans="1:10" x14ac:dyDescent="0.35">
      <c r="A132" t="s">
        <v>18121</v>
      </c>
      <c r="B132">
        <v>671</v>
      </c>
      <c r="C132">
        <v>1412</v>
      </c>
      <c r="D132">
        <v>131</v>
      </c>
      <c r="E132" t="s">
        <v>334</v>
      </c>
      <c r="F132" t="s">
        <v>0</v>
      </c>
      <c r="G132" t="s">
        <v>18122</v>
      </c>
      <c r="H132">
        <v>0.95399999999999996</v>
      </c>
      <c r="I132">
        <v>8.67</v>
      </c>
      <c r="J132">
        <v>65</v>
      </c>
    </row>
    <row r="133" spans="1:10" x14ac:dyDescent="0.35">
      <c r="A133" t="s">
        <v>18123</v>
      </c>
      <c r="B133">
        <v>463</v>
      </c>
      <c r="C133">
        <v>1386</v>
      </c>
      <c r="D133">
        <v>132</v>
      </c>
      <c r="E133" t="s">
        <v>311</v>
      </c>
      <c r="F133" t="s">
        <v>0</v>
      </c>
      <c r="G133" t="s">
        <v>2100</v>
      </c>
      <c r="H133" t="s">
        <v>311</v>
      </c>
      <c r="I133" t="s">
        <v>311</v>
      </c>
      <c r="J133">
        <v>463</v>
      </c>
    </row>
    <row r="134" spans="1:10" x14ac:dyDescent="0.35">
      <c r="A134" t="s">
        <v>18124</v>
      </c>
      <c r="B134">
        <v>239</v>
      </c>
      <c r="C134">
        <v>1377</v>
      </c>
      <c r="D134">
        <v>133</v>
      </c>
      <c r="E134" t="s">
        <v>328</v>
      </c>
      <c r="F134" t="s">
        <v>0</v>
      </c>
      <c r="G134" t="s">
        <v>18125</v>
      </c>
      <c r="H134">
        <v>3.2519999999999998</v>
      </c>
      <c r="I134">
        <v>57.76</v>
      </c>
      <c r="J134">
        <v>239</v>
      </c>
    </row>
    <row r="135" spans="1:10" x14ac:dyDescent="0.35">
      <c r="A135" t="s">
        <v>18126</v>
      </c>
      <c r="B135">
        <v>334</v>
      </c>
      <c r="C135">
        <v>1373</v>
      </c>
      <c r="D135">
        <v>134</v>
      </c>
      <c r="E135" t="s">
        <v>328</v>
      </c>
      <c r="F135" t="s">
        <v>0</v>
      </c>
      <c r="G135" t="s">
        <v>3594</v>
      </c>
      <c r="H135">
        <v>2.2909999999999999</v>
      </c>
      <c r="I135">
        <v>73.58</v>
      </c>
      <c r="J135">
        <v>182</v>
      </c>
    </row>
    <row r="136" spans="1:10" x14ac:dyDescent="0.35">
      <c r="A136" t="s">
        <v>18127</v>
      </c>
      <c r="B136">
        <v>239</v>
      </c>
      <c r="C136">
        <v>1371</v>
      </c>
      <c r="D136">
        <v>135</v>
      </c>
      <c r="E136" t="s">
        <v>328</v>
      </c>
      <c r="F136" t="s">
        <v>0</v>
      </c>
      <c r="G136" t="s">
        <v>18128</v>
      </c>
      <c r="H136">
        <v>3.22</v>
      </c>
      <c r="I136">
        <v>47.12</v>
      </c>
      <c r="J136">
        <v>89</v>
      </c>
    </row>
    <row r="137" spans="1:10" x14ac:dyDescent="0.35">
      <c r="A137" t="s">
        <v>18129</v>
      </c>
      <c r="B137">
        <v>216</v>
      </c>
      <c r="C137">
        <v>1352</v>
      </c>
      <c r="D137">
        <v>136</v>
      </c>
      <c r="E137" t="s">
        <v>328</v>
      </c>
      <c r="F137" t="s">
        <v>0</v>
      </c>
      <c r="G137" t="s">
        <v>2244</v>
      </c>
      <c r="H137">
        <v>5.6139999999999999</v>
      </c>
      <c r="I137">
        <v>60.81</v>
      </c>
      <c r="J137">
        <v>216</v>
      </c>
    </row>
    <row r="138" spans="1:10" x14ac:dyDescent="0.35">
      <c r="A138" t="s">
        <v>18130</v>
      </c>
      <c r="B138">
        <v>135</v>
      </c>
      <c r="C138">
        <v>1351</v>
      </c>
      <c r="D138">
        <v>137</v>
      </c>
      <c r="E138" t="s">
        <v>319</v>
      </c>
      <c r="F138" t="s">
        <v>0</v>
      </c>
      <c r="G138" t="s">
        <v>6723</v>
      </c>
      <c r="H138">
        <v>11.177</v>
      </c>
      <c r="I138">
        <v>92.51</v>
      </c>
      <c r="J138">
        <v>80</v>
      </c>
    </row>
    <row r="139" spans="1:10" x14ac:dyDescent="0.35">
      <c r="A139" t="s">
        <v>18131</v>
      </c>
      <c r="B139">
        <v>206</v>
      </c>
      <c r="C139">
        <v>1328</v>
      </c>
      <c r="D139">
        <v>138</v>
      </c>
      <c r="E139" t="s">
        <v>312</v>
      </c>
      <c r="F139" t="s">
        <v>0</v>
      </c>
      <c r="G139" t="s">
        <v>2596</v>
      </c>
      <c r="H139">
        <v>3.9129999999999998</v>
      </c>
      <c r="I139">
        <v>40.479999999999997</v>
      </c>
      <c r="J139">
        <v>127</v>
      </c>
    </row>
    <row r="140" spans="1:10" x14ac:dyDescent="0.35">
      <c r="A140" t="s">
        <v>18132</v>
      </c>
      <c r="B140">
        <v>253</v>
      </c>
      <c r="C140">
        <v>1327</v>
      </c>
      <c r="D140">
        <v>139</v>
      </c>
      <c r="E140" t="s">
        <v>334</v>
      </c>
      <c r="F140" t="s">
        <v>0</v>
      </c>
      <c r="G140" t="s">
        <v>1781</v>
      </c>
      <c r="H140">
        <v>2.8220000000000001</v>
      </c>
      <c r="I140">
        <v>20.97</v>
      </c>
      <c r="J140">
        <v>112</v>
      </c>
    </row>
    <row r="141" spans="1:10" x14ac:dyDescent="0.35">
      <c r="A141" t="s">
        <v>18133</v>
      </c>
      <c r="B141">
        <v>328</v>
      </c>
      <c r="C141">
        <v>1305</v>
      </c>
      <c r="D141">
        <v>140</v>
      </c>
      <c r="E141" t="s">
        <v>319</v>
      </c>
      <c r="F141" t="s">
        <v>0</v>
      </c>
      <c r="G141" t="s">
        <v>18134</v>
      </c>
      <c r="H141">
        <v>3.593</v>
      </c>
      <c r="I141">
        <v>79.459999999999994</v>
      </c>
      <c r="J141">
        <v>139</v>
      </c>
    </row>
    <row r="142" spans="1:10" x14ac:dyDescent="0.35">
      <c r="A142" t="s">
        <v>18135</v>
      </c>
      <c r="B142">
        <v>917</v>
      </c>
      <c r="C142">
        <v>1267</v>
      </c>
      <c r="D142">
        <v>141</v>
      </c>
      <c r="E142" t="s">
        <v>328</v>
      </c>
      <c r="F142" t="s">
        <v>0</v>
      </c>
      <c r="G142" t="s">
        <v>16751</v>
      </c>
      <c r="H142">
        <v>3.448</v>
      </c>
      <c r="I142">
        <v>57.81</v>
      </c>
      <c r="J142">
        <v>908</v>
      </c>
    </row>
    <row r="143" spans="1:10" x14ac:dyDescent="0.35">
      <c r="A143" t="s">
        <v>18136</v>
      </c>
      <c r="B143">
        <v>116</v>
      </c>
      <c r="C143">
        <v>1252</v>
      </c>
      <c r="D143">
        <v>142</v>
      </c>
      <c r="E143" t="s">
        <v>319</v>
      </c>
      <c r="F143" t="s">
        <v>0</v>
      </c>
      <c r="G143" t="s">
        <v>14352</v>
      </c>
      <c r="H143">
        <v>5.2789999999999999</v>
      </c>
      <c r="I143">
        <v>92.1</v>
      </c>
      <c r="J143">
        <v>97</v>
      </c>
    </row>
    <row r="144" spans="1:10" x14ac:dyDescent="0.35">
      <c r="A144" t="s">
        <v>18137</v>
      </c>
      <c r="B144">
        <v>148</v>
      </c>
      <c r="C144">
        <v>1222</v>
      </c>
      <c r="D144">
        <v>143</v>
      </c>
      <c r="E144" t="s">
        <v>319</v>
      </c>
      <c r="F144" t="s">
        <v>0</v>
      </c>
      <c r="G144" t="s">
        <v>3336</v>
      </c>
      <c r="H144">
        <v>4.5179999999999998</v>
      </c>
      <c r="I144">
        <v>79.45</v>
      </c>
      <c r="J144">
        <v>95</v>
      </c>
    </row>
    <row r="145" spans="1:10" x14ac:dyDescent="0.35">
      <c r="A145" t="s">
        <v>18138</v>
      </c>
      <c r="B145">
        <v>279</v>
      </c>
      <c r="C145">
        <v>1221</v>
      </c>
      <c r="D145">
        <v>144</v>
      </c>
      <c r="E145" t="s">
        <v>312</v>
      </c>
      <c r="F145" t="s">
        <v>0</v>
      </c>
      <c r="G145" t="s">
        <v>3286</v>
      </c>
      <c r="H145">
        <v>2.2570000000000001</v>
      </c>
      <c r="I145">
        <v>28.7</v>
      </c>
      <c r="J145">
        <v>277</v>
      </c>
    </row>
    <row r="146" spans="1:10" x14ac:dyDescent="0.35">
      <c r="A146" t="s">
        <v>18139</v>
      </c>
      <c r="B146">
        <v>96</v>
      </c>
      <c r="C146">
        <v>1205</v>
      </c>
      <c r="D146">
        <v>145</v>
      </c>
      <c r="E146" t="s">
        <v>319</v>
      </c>
      <c r="F146" t="s">
        <v>0</v>
      </c>
      <c r="G146" t="s">
        <v>2053</v>
      </c>
      <c r="H146">
        <v>6.3259999999999996</v>
      </c>
      <c r="I146">
        <v>91.16</v>
      </c>
      <c r="J146">
        <v>57</v>
      </c>
    </row>
    <row r="147" spans="1:10" x14ac:dyDescent="0.35">
      <c r="A147" t="s">
        <v>18140</v>
      </c>
      <c r="B147">
        <v>316</v>
      </c>
      <c r="C147">
        <v>1145</v>
      </c>
      <c r="D147">
        <v>146</v>
      </c>
      <c r="E147" t="s">
        <v>328</v>
      </c>
      <c r="F147" t="s">
        <v>0</v>
      </c>
      <c r="G147" t="s">
        <v>7560</v>
      </c>
      <c r="H147">
        <v>2.3519999999999999</v>
      </c>
      <c r="I147">
        <v>70.930000000000007</v>
      </c>
      <c r="J147">
        <v>129</v>
      </c>
    </row>
    <row r="148" spans="1:10" x14ac:dyDescent="0.35">
      <c r="A148" t="s">
        <v>18141</v>
      </c>
      <c r="B148">
        <v>1023</v>
      </c>
      <c r="C148">
        <v>1140</v>
      </c>
      <c r="D148">
        <v>147</v>
      </c>
      <c r="E148" t="s">
        <v>312</v>
      </c>
      <c r="F148" t="s">
        <v>0</v>
      </c>
      <c r="G148" t="s">
        <v>13832</v>
      </c>
      <c r="H148">
        <v>2.4550000000000001</v>
      </c>
      <c r="I148">
        <v>38.36</v>
      </c>
      <c r="J148">
        <v>125</v>
      </c>
    </row>
    <row r="149" spans="1:10" x14ac:dyDescent="0.35">
      <c r="A149" t="s">
        <v>18142</v>
      </c>
      <c r="B149">
        <v>109</v>
      </c>
      <c r="C149">
        <v>1139</v>
      </c>
      <c r="D149">
        <v>148</v>
      </c>
      <c r="E149" t="s">
        <v>319</v>
      </c>
      <c r="F149" t="s">
        <v>0</v>
      </c>
      <c r="G149" t="s">
        <v>2333</v>
      </c>
      <c r="H149">
        <v>7.13</v>
      </c>
      <c r="I149">
        <v>91.56</v>
      </c>
      <c r="J149">
        <v>109</v>
      </c>
    </row>
    <row r="150" spans="1:10" x14ac:dyDescent="0.35">
      <c r="A150" t="s">
        <v>18143</v>
      </c>
      <c r="B150">
        <v>139</v>
      </c>
      <c r="C150">
        <v>1137</v>
      </c>
      <c r="D150">
        <v>149</v>
      </c>
      <c r="E150" t="s">
        <v>319</v>
      </c>
      <c r="F150" t="s">
        <v>0</v>
      </c>
      <c r="G150" t="s">
        <v>2053</v>
      </c>
      <c r="H150">
        <v>4.3010000000000002</v>
      </c>
      <c r="I150">
        <v>81.66</v>
      </c>
      <c r="J150">
        <v>108</v>
      </c>
    </row>
    <row r="151" spans="1:10" x14ac:dyDescent="0.35">
      <c r="A151" t="s">
        <v>18144</v>
      </c>
      <c r="B151">
        <v>285</v>
      </c>
      <c r="C151">
        <v>1134</v>
      </c>
      <c r="D151">
        <v>150</v>
      </c>
      <c r="E151" t="s">
        <v>328</v>
      </c>
      <c r="F151" t="s">
        <v>0</v>
      </c>
      <c r="G151" t="s">
        <v>4361</v>
      </c>
      <c r="H151">
        <v>2.0659999999999998</v>
      </c>
      <c r="I151">
        <v>60.5</v>
      </c>
      <c r="J151">
        <v>285</v>
      </c>
    </row>
    <row r="152" spans="1:10" x14ac:dyDescent="0.35">
      <c r="A152" t="s">
        <v>18145</v>
      </c>
      <c r="B152">
        <v>807</v>
      </c>
      <c r="C152">
        <v>1131</v>
      </c>
      <c r="D152">
        <v>151</v>
      </c>
      <c r="E152" t="s">
        <v>319</v>
      </c>
      <c r="F152" t="s">
        <v>0</v>
      </c>
      <c r="G152" t="s">
        <v>18146</v>
      </c>
      <c r="H152">
        <v>4.9850000000000003</v>
      </c>
      <c r="I152">
        <v>76.8</v>
      </c>
      <c r="J152">
        <v>110</v>
      </c>
    </row>
    <row r="153" spans="1:10" x14ac:dyDescent="0.35">
      <c r="A153" t="s">
        <v>18147</v>
      </c>
      <c r="B153">
        <v>343</v>
      </c>
      <c r="C153">
        <v>1113</v>
      </c>
      <c r="D153">
        <v>152</v>
      </c>
      <c r="E153" t="s">
        <v>312</v>
      </c>
      <c r="F153" t="s">
        <v>0</v>
      </c>
      <c r="G153" t="s">
        <v>18148</v>
      </c>
      <c r="H153">
        <v>1.819</v>
      </c>
      <c r="I153">
        <v>23.36</v>
      </c>
      <c r="J153">
        <v>90</v>
      </c>
    </row>
    <row r="154" spans="1:10" x14ac:dyDescent="0.35">
      <c r="A154" t="s">
        <v>18149</v>
      </c>
      <c r="B154">
        <v>192</v>
      </c>
      <c r="C154">
        <v>1095</v>
      </c>
      <c r="D154">
        <v>153</v>
      </c>
      <c r="E154" t="s">
        <v>319</v>
      </c>
      <c r="F154" t="s">
        <v>0</v>
      </c>
      <c r="G154" t="s">
        <v>3819</v>
      </c>
      <c r="H154">
        <v>3.2879999999999998</v>
      </c>
      <c r="I154">
        <v>78.989999999999995</v>
      </c>
      <c r="J154">
        <v>107</v>
      </c>
    </row>
    <row r="155" spans="1:10" x14ac:dyDescent="0.35">
      <c r="A155" t="s">
        <v>18150</v>
      </c>
      <c r="B155">
        <v>36</v>
      </c>
      <c r="C155">
        <v>1091</v>
      </c>
      <c r="D155">
        <v>154</v>
      </c>
      <c r="E155" t="s">
        <v>311</v>
      </c>
      <c r="F155" t="s">
        <v>0</v>
      </c>
      <c r="G155" t="s">
        <v>2235</v>
      </c>
      <c r="H155" t="s">
        <v>311</v>
      </c>
      <c r="I155" t="s">
        <v>311</v>
      </c>
      <c r="J155">
        <v>25</v>
      </c>
    </row>
    <row r="156" spans="1:10" x14ac:dyDescent="0.35">
      <c r="A156" t="s">
        <v>18151</v>
      </c>
      <c r="B156">
        <v>175</v>
      </c>
      <c r="C156">
        <v>1079</v>
      </c>
      <c r="D156">
        <v>155</v>
      </c>
      <c r="E156" t="s">
        <v>328</v>
      </c>
      <c r="F156" t="s">
        <v>0</v>
      </c>
      <c r="G156" t="s">
        <v>2799</v>
      </c>
      <c r="H156">
        <v>3.1309999999999998</v>
      </c>
      <c r="I156">
        <v>61.41</v>
      </c>
      <c r="J156">
        <v>65</v>
      </c>
    </row>
    <row r="157" spans="1:10" x14ac:dyDescent="0.35">
      <c r="A157" t="s">
        <v>18152</v>
      </c>
      <c r="B157">
        <v>188</v>
      </c>
      <c r="C157">
        <v>1079</v>
      </c>
      <c r="D157">
        <v>155</v>
      </c>
      <c r="E157" t="s">
        <v>312</v>
      </c>
      <c r="F157" t="s">
        <v>0</v>
      </c>
      <c r="G157" t="s">
        <v>2718</v>
      </c>
      <c r="H157">
        <v>2.68</v>
      </c>
      <c r="I157">
        <v>26.06</v>
      </c>
      <c r="J157">
        <v>188</v>
      </c>
    </row>
    <row r="158" spans="1:10" x14ac:dyDescent="0.35">
      <c r="A158" t="s">
        <v>18153</v>
      </c>
      <c r="B158">
        <v>189</v>
      </c>
      <c r="C158">
        <v>1078</v>
      </c>
      <c r="D158">
        <v>157</v>
      </c>
      <c r="E158" t="s">
        <v>328</v>
      </c>
      <c r="F158" t="s">
        <v>0</v>
      </c>
      <c r="G158" t="s">
        <v>2379</v>
      </c>
      <c r="H158">
        <v>2.8279999999999998</v>
      </c>
      <c r="I158">
        <v>62.82</v>
      </c>
      <c r="J158">
        <v>81</v>
      </c>
    </row>
    <row r="159" spans="1:10" x14ac:dyDescent="0.35">
      <c r="A159" t="s">
        <v>18154</v>
      </c>
      <c r="B159">
        <v>317</v>
      </c>
      <c r="C159">
        <v>1058</v>
      </c>
      <c r="D159">
        <v>158</v>
      </c>
      <c r="E159" t="s">
        <v>311</v>
      </c>
      <c r="F159" t="s">
        <v>0</v>
      </c>
      <c r="G159" t="s">
        <v>4440</v>
      </c>
      <c r="H159" t="s">
        <v>311</v>
      </c>
      <c r="I159" t="s">
        <v>311</v>
      </c>
      <c r="J159">
        <v>213</v>
      </c>
    </row>
    <row r="160" spans="1:10" x14ac:dyDescent="0.35">
      <c r="A160" t="s">
        <v>18155</v>
      </c>
      <c r="B160">
        <v>226</v>
      </c>
      <c r="C160">
        <v>1057</v>
      </c>
      <c r="D160">
        <v>159</v>
      </c>
      <c r="E160" t="s">
        <v>312</v>
      </c>
      <c r="F160" t="s">
        <v>0</v>
      </c>
      <c r="G160" t="s">
        <v>18156</v>
      </c>
      <c r="H160">
        <v>2.4380000000000002</v>
      </c>
      <c r="I160">
        <v>31.27</v>
      </c>
      <c r="J160">
        <v>226</v>
      </c>
    </row>
    <row r="161" spans="1:10" x14ac:dyDescent="0.35">
      <c r="A161" t="s">
        <v>18157</v>
      </c>
      <c r="B161">
        <v>189</v>
      </c>
      <c r="C161">
        <v>1028</v>
      </c>
      <c r="D161">
        <v>160</v>
      </c>
      <c r="E161" t="s">
        <v>319</v>
      </c>
      <c r="F161" t="s">
        <v>0</v>
      </c>
      <c r="G161" t="s">
        <v>7781</v>
      </c>
      <c r="H161">
        <v>2.7989999999999999</v>
      </c>
      <c r="I161">
        <v>73.459999999999994</v>
      </c>
      <c r="J161">
        <v>62</v>
      </c>
    </row>
    <row r="162" spans="1:10" x14ac:dyDescent="0.35">
      <c r="A162" t="s">
        <v>18158</v>
      </c>
      <c r="B162">
        <v>179</v>
      </c>
      <c r="C162">
        <v>1021</v>
      </c>
      <c r="D162">
        <v>161</v>
      </c>
      <c r="E162" t="s">
        <v>312</v>
      </c>
      <c r="F162" t="s">
        <v>0</v>
      </c>
      <c r="G162" t="s">
        <v>18159</v>
      </c>
      <c r="H162">
        <v>2.923</v>
      </c>
      <c r="I162">
        <v>32.97</v>
      </c>
      <c r="J162">
        <v>177</v>
      </c>
    </row>
    <row r="163" spans="1:10" x14ac:dyDescent="0.35">
      <c r="A163" t="s">
        <v>18160</v>
      </c>
      <c r="B163">
        <v>102</v>
      </c>
      <c r="C163">
        <v>1020</v>
      </c>
      <c r="D163">
        <v>162</v>
      </c>
      <c r="E163" t="s">
        <v>319</v>
      </c>
      <c r="F163" t="s">
        <v>0</v>
      </c>
      <c r="G163" t="s">
        <v>14307</v>
      </c>
      <c r="H163">
        <v>5.117</v>
      </c>
      <c r="I163">
        <v>87.29</v>
      </c>
      <c r="J163">
        <v>62</v>
      </c>
    </row>
    <row r="164" spans="1:10" x14ac:dyDescent="0.35">
      <c r="A164" t="s">
        <v>18161</v>
      </c>
      <c r="B164">
        <v>159</v>
      </c>
      <c r="C164">
        <v>1009</v>
      </c>
      <c r="D164">
        <v>163</v>
      </c>
      <c r="E164" t="s">
        <v>328</v>
      </c>
      <c r="F164" t="s">
        <v>0</v>
      </c>
      <c r="G164" t="s">
        <v>3636</v>
      </c>
      <c r="H164">
        <v>3.1379999999999999</v>
      </c>
      <c r="I164">
        <v>60.82</v>
      </c>
      <c r="J164">
        <v>159</v>
      </c>
    </row>
    <row r="165" spans="1:10" x14ac:dyDescent="0.35">
      <c r="A165" t="s">
        <v>18162</v>
      </c>
      <c r="B165">
        <v>259</v>
      </c>
      <c r="C165">
        <v>1001</v>
      </c>
      <c r="D165">
        <v>164</v>
      </c>
      <c r="E165" t="s">
        <v>312</v>
      </c>
      <c r="F165" t="s">
        <v>0</v>
      </c>
      <c r="G165" t="s">
        <v>4322</v>
      </c>
      <c r="H165">
        <v>2.29</v>
      </c>
      <c r="I165">
        <v>37.39</v>
      </c>
      <c r="J165">
        <v>150</v>
      </c>
    </row>
    <row r="166" spans="1:10" x14ac:dyDescent="0.35">
      <c r="A166" t="s">
        <v>18163</v>
      </c>
      <c r="B166">
        <v>115</v>
      </c>
      <c r="C166">
        <v>997</v>
      </c>
      <c r="D166">
        <v>165</v>
      </c>
      <c r="E166" t="s">
        <v>319</v>
      </c>
      <c r="F166" t="s">
        <v>0</v>
      </c>
      <c r="G166" t="s">
        <v>14033</v>
      </c>
      <c r="H166">
        <v>6.16</v>
      </c>
      <c r="I166">
        <v>95.71</v>
      </c>
      <c r="J166">
        <v>54</v>
      </c>
    </row>
    <row r="167" spans="1:10" x14ac:dyDescent="0.35">
      <c r="A167" t="s">
        <v>18164</v>
      </c>
      <c r="B167">
        <v>100</v>
      </c>
      <c r="C167">
        <v>997</v>
      </c>
      <c r="D167">
        <v>165</v>
      </c>
      <c r="E167" t="s">
        <v>328</v>
      </c>
      <c r="F167" t="s">
        <v>0</v>
      </c>
      <c r="G167" t="s">
        <v>2228</v>
      </c>
      <c r="H167">
        <v>5.7629999999999999</v>
      </c>
      <c r="I167">
        <v>64.77</v>
      </c>
      <c r="J167">
        <v>100</v>
      </c>
    </row>
    <row r="168" spans="1:10" x14ac:dyDescent="0.35">
      <c r="A168" t="s">
        <v>18165</v>
      </c>
      <c r="B168">
        <v>126</v>
      </c>
      <c r="C168">
        <v>991</v>
      </c>
      <c r="D168">
        <v>167</v>
      </c>
      <c r="E168" t="s">
        <v>319</v>
      </c>
      <c r="F168" t="s">
        <v>0</v>
      </c>
      <c r="G168" t="s">
        <v>1759</v>
      </c>
      <c r="H168">
        <v>7.0640000000000001</v>
      </c>
      <c r="I168">
        <v>77.97</v>
      </c>
      <c r="J168">
        <v>74</v>
      </c>
    </row>
    <row r="169" spans="1:10" x14ac:dyDescent="0.35">
      <c r="A169" t="s">
        <v>18166</v>
      </c>
      <c r="B169">
        <v>169</v>
      </c>
      <c r="C169">
        <v>989</v>
      </c>
      <c r="D169">
        <v>168</v>
      </c>
      <c r="E169" t="s">
        <v>319</v>
      </c>
      <c r="F169" t="s">
        <v>0</v>
      </c>
      <c r="G169" t="s">
        <v>1999</v>
      </c>
      <c r="H169">
        <v>2.7130000000000001</v>
      </c>
      <c r="I169">
        <v>83.71</v>
      </c>
      <c r="J169">
        <v>120</v>
      </c>
    </row>
    <row r="170" spans="1:10" x14ac:dyDescent="0.35">
      <c r="A170" t="s">
        <v>18167</v>
      </c>
      <c r="B170">
        <v>77</v>
      </c>
      <c r="C170">
        <v>962</v>
      </c>
      <c r="D170">
        <v>169</v>
      </c>
      <c r="E170" t="s">
        <v>319</v>
      </c>
      <c r="F170" t="s">
        <v>0</v>
      </c>
      <c r="G170" t="s">
        <v>2100</v>
      </c>
      <c r="H170">
        <v>6.7619999999999996</v>
      </c>
      <c r="I170">
        <v>97.58</v>
      </c>
      <c r="J170">
        <v>77</v>
      </c>
    </row>
    <row r="171" spans="1:10" x14ac:dyDescent="0.35">
      <c r="A171" t="s">
        <v>18168</v>
      </c>
      <c r="B171">
        <v>201</v>
      </c>
      <c r="C171">
        <v>961</v>
      </c>
      <c r="D171">
        <v>170</v>
      </c>
      <c r="E171" t="s">
        <v>312</v>
      </c>
      <c r="F171" t="s">
        <v>0</v>
      </c>
      <c r="G171" t="s">
        <v>1967</v>
      </c>
      <c r="H171">
        <v>2.7789999999999999</v>
      </c>
      <c r="I171">
        <v>39.29</v>
      </c>
      <c r="J171">
        <v>156</v>
      </c>
    </row>
    <row r="172" spans="1:10" x14ac:dyDescent="0.35">
      <c r="A172" t="s">
        <v>18169</v>
      </c>
      <c r="B172">
        <v>3008</v>
      </c>
      <c r="C172">
        <v>960</v>
      </c>
      <c r="D172">
        <v>171</v>
      </c>
      <c r="E172" t="s">
        <v>334</v>
      </c>
      <c r="F172" t="s">
        <v>0</v>
      </c>
      <c r="G172" t="s">
        <v>1759</v>
      </c>
      <c r="H172">
        <v>1.6240000000000001</v>
      </c>
      <c r="I172">
        <v>10.14</v>
      </c>
      <c r="J172">
        <v>334</v>
      </c>
    </row>
    <row r="173" spans="1:10" x14ac:dyDescent="0.35">
      <c r="A173" t="s">
        <v>18170</v>
      </c>
      <c r="B173">
        <v>891</v>
      </c>
      <c r="C173">
        <v>948</v>
      </c>
      <c r="D173">
        <v>172</v>
      </c>
      <c r="E173" t="s">
        <v>311</v>
      </c>
      <c r="F173" t="s">
        <v>0</v>
      </c>
      <c r="G173" t="s">
        <v>1759</v>
      </c>
      <c r="H173" t="s">
        <v>311</v>
      </c>
      <c r="I173" t="s">
        <v>311</v>
      </c>
      <c r="J173">
        <v>723</v>
      </c>
    </row>
    <row r="174" spans="1:10" x14ac:dyDescent="0.35">
      <c r="A174" t="s">
        <v>18171</v>
      </c>
      <c r="B174">
        <v>140</v>
      </c>
      <c r="C174">
        <v>930</v>
      </c>
      <c r="D174">
        <v>173</v>
      </c>
      <c r="E174" t="s">
        <v>328</v>
      </c>
      <c r="F174" t="s">
        <v>0</v>
      </c>
      <c r="G174" t="s">
        <v>1781</v>
      </c>
      <c r="H174">
        <v>4.0629999999999997</v>
      </c>
      <c r="I174">
        <v>51.08</v>
      </c>
      <c r="J174">
        <v>139</v>
      </c>
    </row>
    <row r="175" spans="1:10" x14ac:dyDescent="0.35">
      <c r="A175" t="s">
        <v>18172</v>
      </c>
      <c r="B175">
        <v>116</v>
      </c>
      <c r="C175">
        <v>926</v>
      </c>
      <c r="D175">
        <v>174</v>
      </c>
      <c r="E175" t="s">
        <v>319</v>
      </c>
      <c r="F175" t="s">
        <v>0</v>
      </c>
      <c r="G175" t="s">
        <v>4090</v>
      </c>
      <c r="H175">
        <v>4.0990000000000002</v>
      </c>
      <c r="I175">
        <v>84.12</v>
      </c>
      <c r="J175">
        <v>78</v>
      </c>
    </row>
    <row r="176" spans="1:10" x14ac:dyDescent="0.35">
      <c r="A176" t="s">
        <v>18173</v>
      </c>
      <c r="B176">
        <v>153</v>
      </c>
      <c r="C176">
        <v>889</v>
      </c>
      <c r="D176">
        <v>175</v>
      </c>
      <c r="E176" t="s">
        <v>328</v>
      </c>
      <c r="F176" t="s">
        <v>0</v>
      </c>
      <c r="G176" t="s">
        <v>4342</v>
      </c>
      <c r="H176">
        <v>2.8780000000000001</v>
      </c>
      <c r="I176">
        <v>38.26</v>
      </c>
      <c r="J176">
        <v>71</v>
      </c>
    </row>
    <row r="177" spans="1:10" x14ac:dyDescent="0.35">
      <c r="A177" t="s">
        <v>18174</v>
      </c>
      <c r="B177">
        <v>146</v>
      </c>
      <c r="C177">
        <v>876</v>
      </c>
      <c r="D177">
        <v>176</v>
      </c>
      <c r="E177" t="s">
        <v>319</v>
      </c>
      <c r="F177" t="s">
        <v>0</v>
      </c>
      <c r="G177" t="s">
        <v>7926</v>
      </c>
      <c r="H177">
        <v>3.028</v>
      </c>
      <c r="I177">
        <v>65.63</v>
      </c>
      <c r="J177">
        <v>110</v>
      </c>
    </row>
    <row r="178" spans="1:10" x14ac:dyDescent="0.35">
      <c r="A178" t="s">
        <v>18175</v>
      </c>
      <c r="B178">
        <v>932</v>
      </c>
      <c r="C178">
        <v>874</v>
      </c>
      <c r="D178">
        <v>177</v>
      </c>
      <c r="E178" t="s">
        <v>311</v>
      </c>
      <c r="F178" t="s">
        <v>0</v>
      </c>
      <c r="G178" t="s">
        <v>2167</v>
      </c>
      <c r="H178" t="s">
        <v>311</v>
      </c>
      <c r="I178" t="s">
        <v>311</v>
      </c>
      <c r="J178">
        <v>929</v>
      </c>
    </row>
    <row r="179" spans="1:10" x14ac:dyDescent="0.35">
      <c r="A179" t="s">
        <v>18176</v>
      </c>
      <c r="B179">
        <v>160</v>
      </c>
      <c r="C179">
        <v>870</v>
      </c>
      <c r="D179">
        <v>178</v>
      </c>
      <c r="E179" t="s">
        <v>319</v>
      </c>
      <c r="F179" t="s">
        <v>0</v>
      </c>
      <c r="G179" t="s">
        <v>3594</v>
      </c>
      <c r="H179">
        <v>2.734</v>
      </c>
      <c r="I179">
        <v>84.94</v>
      </c>
      <c r="J179">
        <v>160</v>
      </c>
    </row>
    <row r="180" spans="1:10" x14ac:dyDescent="0.35">
      <c r="A180" t="s">
        <v>18177</v>
      </c>
      <c r="B180">
        <v>67</v>
      </c>
      <c r="C180">
        <v>865</v>
      </c>
      <c r="D180">
        <v>179</v>
      </c>
      <c r="E180" t="s">
        <v>311</v>
      </c>
      <c r="F180" t="s">
        <v>0</v>
      </c>
      <c r="G180" t="s">
        <v>1900</v>
      </c>
      <c r="H180" t="s">
        <v>311</v>
      </c>
      <c r="I180" t="s">
        <v>311</v>
      </c>
      <c r="J180">
        <v>67</v>
      </c>
    </row>
    <row r="181" spans="1:10" x14ac:dyDescent="0.35">
      <c r="A181" t="s">
        <v>18178</v>
      </c>
      <c r="B181">
        <v>130</v>
      </c>
      <c r="C181">
        <v>861</v>
      </c>
      <c r="D181">
        <v>180</v>
      </c>
      <c r="E181" t="s">
        <v>312</v>
      </c>
      <c r="F181" t="s">
        <v>0</v>
      </c>
      <c r="G181" t="s">
        <v>2645</v>
      </c>
      <c r="H181">
        <v>3.9510000000000001</v>
      </c>
      <c r="I181">
        <v>43.5</v>
      </c>
      <c r="J181">
        <v>78</v>
      </c>
    </row>
    <row r="182" spans="1:10" x14ac:dyDescent="0.35">
      <c r="A182" t="s">
        <v>18179</v>
      </c>
      <c r="B182">
        <v>85</v>
      </c>
      <c r="C182">
        <v>857</v>
      </c>
      <c r="D182">
        <v>181</v>
      </c>
      <c r="E182" t="s">
        <v>319</v>
      </c>
      <c r="F182" t="s">
        <v>0</v>
      </c>
      <c r="G182" t="s">
        <v>18180</v>
      </c>
      <c r="H182">
        <v>5.7110000000000003</v>
      </c>
      <c r="I182">
        <v>89.44</v>
      </c>
      <c r="J182">
        <v>85</v>
      </c>
    </row>
    <row r="183" spans="1:10" x14ac:dyDescent="0.35">
      <c r="A183" t="s">
        <v>18181</v>
      </c>
      <c r="B183">
        <v>87</v>
      </c>
      <c r="C183">
        <v>842</v>
      </c>
      <c r="D183">
        <v>182</v>
      </c>
      <c r="E183" t="s">
        <v>319</v>
      </c>
      <c r="F183" t="s">
        <v>0</v>
      </c>
      <c r="G183" t="s">
        <v>2430</v>
      </c>
      <c r="H183">
        <v>4.84</v>
      </c>
      <c r="I183">
        <v>72.760000000000005</v>
      </c>
      <c r="J183">
        <v>41</v>
      </c>
    </row>
    <row r="184" spans="1:10" x14ac:dyDescent="0.35">
      <c r="A184" t="s">
        <v>18182</v>
      </c>
      <c r="B184">
        <v>177</v>
      </c>
      <c r="C184">
        <v>842</v>
      </c>
      <c r="D184">
        <v>182</v>
      </c>
      <c r="E184" t="s">
        <v>328</v>
      </c>
      <c r="F184" t="s">
        <v>0</v>
      </c>
      <c r="G184" t="s">
        <v>1967</v>
      </c>
      <c r="H184">
        <v>3.1309999999999998</v>
      </c>
      <c r="I184">
        <v>50.75</v>
      </c>
      <c r="J184">
        <v>163</v>
      </c>
    </row>
    <row r="185" spans="1:10" x14ac:dyDescent="0.35">
      <c r="A185" t="s">
        <v>18183</v>
      </c>
      <c r="B185">
        <v>99</v>
      </c>
      <c r="C185">
        <v>812</v>
      </c>
      <c r="D185">
        <v>184</v>
      </c>
      <c r="E185" t="s">
        <v>319</v>
      </c>
      <c r="F185" t="s">
        <v>0</v>
      </c>
      <c r="G185" t="s">
        <v>8101</v>
      </c>
      <c r="H185">
        <v>4.4480000000000004</v>
      </c>
      <c r="I185">
        <v>80.78</v>
      </c>
      <c r="J185">
        <v>53</v>
      </c>
    </row>
    <row r="186" spans="1:10" x14ac:dyDescent="0.35">
      <c r="A186" t="s">
        <v>18184</v>
      </c>
      <c r="B186">
        <v>111</v>
      </c>
      <c r="C186">
        <v>812</v>
      </c>
      <c r="D186">
        <v>184</v>
      </c>
      <c r="E186" t="s">
        <v>319</v>
      </c>
      <c r="F186" t="s">
        <v>0</v>
      </c>
      <c r="G186" t="s">
        <v>4416</v>
      </c>
      <c r="H186">
        <v>6.06</v>
      </c>
      <c r="I186">
        <v>70.040000000000006</v>
      </c>
      <c r="J186">
        <v>108</v>
      </c>
    </row>
    <row r="187" spans="1:10" x14ac:dyDescent="0.35">
      <c r="A187" t="s">
        <v>18185</v>
      </c>
      <c r="B187">
        <v>32</v>
      </c>
      <c r="C187">
        <v>798</v>
      </c>
      <c r="D187">
        <v>186</v>
      </c>
      <c r="E187" t="s">
        <v>311</v>
      </c>
      <c r="F187" t="s">
        <v>0</v>
      </c>
      <c r="G187" t="s">
        <v>2235</v>
      </c>
      <c r="H187" t="s">
        <v>311</v>
      </c>
      <c r="I187" t="s">
        <v>311</v>
      </c>
      <c r="J187">
        <v>21</v>
      </c>
    </row>
    <row r="188" spans="1:10" x14ac:dyDescent="0.35">
      <c r="A188" t="s">
        <v>18186</v>
      </c>
      <c r="B188">
        <v>77</v>
      </c>
      <c r="C188">
        <v>794</v>
      </c>
      <c r="D188">
        <v>187</v>
      </c>
      <c r="E188" t="s">
        <v>319</v>
      </c>
      <c r="F188" t="s">
        <v>0</v>
      </c>
      <c r="G188" t="s">
        <v>1699</v>
      </c>
      <c r="H188">
        <v>5.8410000000000002</v>
      </c>
      <c r="I188">
        <v>78.78</v>
      </c>
      <c r="J188">
        <v>43</v>
      </c>
    </row>
    <row r="189" spans="1:10" x14ac:dyDescent="0.35">
      <c r="A189" t="s">
        <v>18187</v>
      </c>
      <c r="B189">
        <v>112</v>
      </c>
      <c r="C189">
        <v>787</v>
      </c>
      <c r="D189">
        <v>188</v>
      </c>
      <c r="E189" t="s">
        <v>319</v>
      </c>
      <c r="F189" t="s">
        <v>0</v>
      </c>
      <c r="G189" t="s">
        <v>4124</v>
      </c>
      <c r="H189">
        <v>4.1550000000000002</v>
      </c>
      <c r="I189">
        <v>92.53</v>
      </c>
      <c r="J189">
        <v>46</v>
      </c>
    </row>
    <row r="190" spans="1:10" x14ac:dyDescent="0.35">
      <c r="A190" t="s">
        <v>18188</v>
      </c>
      <c r="B190">
        <v>256</v>
      </c>
      <c r="C190">
        <v>786</v>
      </c>
      <c r="D190">
        <v>189</v>
      </c>
      <c r="E190" t="s">
        <v>312</v>
      </c>
      <c r="F190" t="s">
        <v>0</v>
      </c>
      <c r="G190" t="s">
        <v>18189</v>
      </c>
      <c r="H190">
        <v>1.762</v>
      </c>
      <c r="I190">
        <v>31.69</v>
      </c>
      <c r="J190">
        <v>42</v>
      </c>
    </row>
    <row r="191" spans="1:10" x14ac:dyDescent="0.35">
      <c r="A191" t="s">
        <v>18190</v>
      </c>
      <c r="B191">
        <v>131</v>
      </c>
      <c r="C191">
        <v>779</v>
      </c>
      <c r="D191">
        <v>190</v>
      </c>
      <c r="E191" t="s">
        <v>311</v>
      </c>
      <c r="F191" t="s">
        <v>0</v>
      </c>
      <c r="G191" t="s">
        <v>18191</v>
      </c>
      <c r="H191" t="s">
        <v>311</v>
      </c>
      <c r="I191" t="s">
        <v>311</v>
      </c>
      <c r="J191">
        <v>129</v>
      </c>
    </row>
    <row r="192" spans="1:10" x14ac:dyDescent="0.35">
      <c r="A192" t="s">
        <v>18192</v>
      </c>
      <c r="B192">
        <v>196</v>
      </c>
      <c r="C192">
        <v>760</v>
      </c>
      <c r="D192">
        <v>191</v>
      </c>
      <c r="E192" t="s">
        <v>312</v>
      </c>
      <c r="F192" t="s">
        <v>0</v>
      </c>
      <c r="G192" t="s">
        <v>6749</v>
      </c>
      <c r="H192">
        <v>1.78</v>
      </c>
      <c r="I192">
        <v>36.880000000000003</v>
      </c>
      <c r="J192">
        <v>64</v>
      </c>
    </row>
    <row r="193" spans="1:10" x14ac:dyDescent="0.35">
      <c r="A193" t="s">
        <v>18193</v>
      </c>
      <c r="B193">
        <v>140</v>
      </c>
      <c r="C193">
        <v>740</v>
      </c>
      <c r="D193">
        <v>192</v>
      </c>
      <c r="E193" t="s">
        <v>312</v>
      </c>
      <c r="F193" t="s">
        <v>0</v>
      </c>
      <c r="G193" t="s">
        <v>6466</v>
      </c>
      <c r="H193">
        <v>2.6789999999999998</v>
      </c>
      <c r="I193">
        <v>36.4</v>
      </c>
      <c r="J193">
        <v>105</v>
      </c>
    </row>
    <row r="194" spans="1:10" x14ac:dyDescent="0.35">
      <c r="A194" t="s">
        <v>18194</v>
      </c>
      <c r="B194">
        <v>157</v>
      </c>
      <c r="C194">
        <v>732</v>
      </c>
      <c r="D194">
        <v>193</v>
      </c>
      <c r="E194" t="s">
        <v>311</v>
      </c>
      <c r="F194" t="s">
        <v>0</v>
      </c>
      <c r="G194" t="s">
        <v>1940</v>
      </c>
      <c r="H194" t="s">
        <v>311</v>
      </c>
      <c r="I194" t="s">
        <v>311</v>
      </c>
      <c r="J194">
        <v>157</v>
      </c>
    </row>
    <row r="195" spans="1:10" x14ac:dyDescent="0.35">
      <c r="A195" t="s">
        <v>18195</v>
      </c>
      <c r="B195">
        <v>290</v>
      </c>
      <c r="C195">
        <v>732</v>
      </c>
      <c r="D195">
        <v>193</v>
      </c>
      <c r="E195" t="s">
        <v>312</v>
      </c>
      <c r="F195" t="s">
        <v>0</v>
      </c>
      <c r="G195" t="s">
        <v>2194</v>
      </c>
      <c r="H195">
        <v>2.6</v>
      </c>
      <c r="I195">
        <v>49.62</v>
      </c>
      <c r="J195">
        <v>285</v>
      </c>
    </row>
    <row r="196" spans="1:10" x14ac:dyDescent="0.35">
      <c r="A196" t="s">
        <v>18196</v>
      </c>
      <c r="B196">
        <v>161</v>
      </c>
      <c r="C196">
        <v>726</v>
      </c>
      <c r="D196">
        <v>195</v>
      </c>
      <c r="E196" t="s">
        <v>311</v>
      </c>
      <c r="F196" t="s">
        <v>0</v>
      </c>
      <c r="G196" t="s">
        <v>6091</v>
      </c>
      <c r="H196" t="s">
        <v>311</v>
      </c>
      <c r="I196" t="s">
        <v>311</v>
      </c>
      <c r="J196">
        <v>161</v>
      </c>
    </row>
    <row r="197" spans="1:10" x14ac:dyDescent="0.35">
      <c r="A197" t="s">
        <v>18197</v>
      </c>
      <c r="B197">
        <v>127</v>
      </c>
      <c r="C197">
        <v>710</v>
      </c>
      <c r="D197">
        <v>196</v>
      </c>
      <c r="E197" t="s">
        <v>328</v>
      </c>
      <c r="F197" t="s">
        <v>0</v>
      </c>
      <c r="G197" t="s">
        <v>18198</v>
      </c>
      <c r="H197">
        <v>3.0710000000000002</v>
      </c>
      <c r="I197">
        <v>43.09</v>
      </c>
      <c r="J197">
        <v>127</v>
      </c>
    </row>
    <row r="198" spans="1:10" x14ac:dyDescent="0.35">
      <c r="A198" t="s">
        <v>2088</v>
      </c>
      <c r="B198">
        <v>114</v>
      </c>
      <c r="C198">
        <v>703</v>
      </c>
      <c r="D198">
        <v>197</v>
      </c>
      <c r="E198" t="s">
        <v>319</v>
      </c>
      <c r="F198" t="s">
        <v>0</v>
      </c>
      <c r="G198" t="s">
        <v>2088</v>
      </c>
      <c r="H198">
        <v>3.1859999999999999</v>
      </c>
      <c r="I198">
        <v>78.989999999999995</v>
      </c>
      <c r="J198">
        <v>57</v>
      </c>
    </row>
    <row r="199" spans="1:10" x14ac:dyDescent="0.35">
      <c r="A199" t="s">
        <v>18199</v>
      </c>
      <c r="B199">
        <v>95</v>
      </c>
      <c r="C199">
        <v>697</v>
      </c>
      <c r="D199">
        <v>198</v>
      </c>
      <c r="E199" t="s">
        <v>319</v>
      </c>
      <c r="F199" t="s">
        <v>0</v>
      </c>
      <c r="G199" t="s">
        <v>18200</v>
      </c>
      <c r="H199">
        <v>4.0579999999999998</v>
      </c>
      <c r="I199">
        <v>82.06</v>
      </c>
      <c r="J199">
        <v>47</v>
      </c>
    </row>
    <row r="200" spans="1:10" x14ac:dyDescent="0.35">
      <c r="A200" t="s">
        <v>18201</v>
      </c>
      <c r="B200">
        <v>82</v>
      </c>
      <c r="C200">
        <v>693</v>
      </c>
      <c r="D200">
        <v>199</v>
      </c>
      <c r="E200" t="s">
        <v>319</v>
      </c>
      <c r="F200" t="s">
        <v>0</v>
      </c>
      <c r="G200" t="s">
        <v>4090</v>
      </c>
      <c r="H200">
        <v>5.3970000000000002</v>
      </c>
      <c r="I200">
        <v>93.58</v>
      </c>
      <c r="J200">
        <v>21</v>
      </c>
    </row>
    <row r="201" spans="1:10" x14ac:dyDescent="0.35">
      <c r="A201" t="s">
        <v>18202</v>
      </c>
      <c r="B201">
        <v>231</v>
      </c>
      <c r="C201">
        <v>684</v>
      </c>
      <c r="D201">
        <v>200</v>
      </c>
      <c r="E201" t="s">
        <v>334</v>
      </c>
      <c r="F201" t="s">
        <v>0</v>
      </c>
      <c r="G201" t="s">
        <v>2034</v>
      </c>
      <c r="H201">
        <v>1.5549999999999999</v>
      </c>
      <c r="I201">
        <v>10.61</v>
      </c>
      <c r="J201">
        <v>82</v>
      </c>
    </row>
    <row r="202" spans="1:10" x14ac:dyDescent="0.35">
      <c r="A202" t="s">
        <v>18203</v>
      </c>
      <c r="B202">
        <v>155</v>
      </c>
      <c r="C202">
        <v>677</v>
      </c>
      <c r="D202">
        <v>201</v>
      </c>
      <c r="E202" t="s">
        <v>312</v>
      </c>
      <c r="F202" t="s">
        <v>0</v>
      </c>
      <c r="G202" t="s">
        <v>18204</v>
      </c>
      <c r="H202">
        <v>2.0870000000000002</v>
      </c>
      <c r="I202">
        <v>20.52</v>
      </c>
      <c r="J202">
        <v>70</v>
      </c>
    </row>
    <row r="203" spans="1:10" x14ac:dyDescent="0.35">
      <c r="A203" t="s">
        <v>18205</v>
      </c>
      <c r="B203">
        <v>145</v>
      </c>
      <c r="C203">
        <v>670</v>
      </c>
      <c r="D203">
        <v>202</v>
      </c>
      <c r="E203" t="s">
        <v>328</v>
      </c>
      <c r="F203" t="s">
        <v>0</v>
      </c>
      <c r="G203" t="s">
        <v>2053</v>
      </c>
      <c r="H203">
        <v>2.2730000000000001</v>
      </c>
      <c r="I203">
        <v>53.96</v>
      </c>
      <c r="J203">
        <v>66</v>
      </c>
    </row>
    <row r="204" spans="1:10" x14ac:dyDescent="0.35">
      <c r="A204" t="s">
        <v>18206</v>
      </c>
      <c r="B204">
        <v>176</v>
      </c>
      <c r="C204">
        <v>666</v>
      </c>
      <c r="D204">
        <v>203</v>
      </c>
      <c r="E204" t="s">
        <v>319</v>
      </c>
      <c r="F204" t="s">
        <v>0</v>
      </c>
      <c r="G204" t="s">
        <v>3819</v>
      </c>
      <c r="H204">
        <v>3</v>
      </c>
      <c r="I204">
        <v>76.09</v>
      </c>
      <c r="J204">
        <v>53</v>
      </c>
    </row>
    <row r="205" spans="1:10" x14ac:dyDescent="0.35">
      <c r="A205" t="s">
        <v>18207</v>
      </c>
      <c r="B205">
        <v>128</v>
      </c>
      <c r="C205">
        <v>653</v>
      </c>
      <c r="D205">
        <v>204</v>
      </c>
      <c r="E205" t="s">
        <v>319</v>
      </c>
      <c r="F205" t="s">
        <v>0</v>
      </c>
      <c r="G205" t="s">
        <v>4361</v>
      </c>
      <c r="H205">
        <v>2.7269999999999999</v>
      </c>
      <c r="I205">
        <v>79.5</v>
      </c>
      <c r="J205">
        <v>52</v>
      </c>
    </row>
    <row r="206" spans="1:10" x14ac:dyDescent="0.35">
      <c r="A206" t="s">
        <v>18208</v>
      </c>
      <c r="B206">
        <v>98</v>
      </c>
      <c r="C206">
        <v>650</v>
      </c>
      <c r="D206">
        <v>205</v>
      </c>
      <c r="E206" t="s">
        <v>319</v>
      </c>
      <c r="F206" t="s">
        <v>0</v>
      </c>
      <c r="G206" t="s">
        <v>18209</v>
      </c>
      <c r="H206">
        <v>4.6159999999999997</v>
      </c>
      <c r="I206">
        <v>87.63</v>
      </c>
      <c r="J206">
        <v>33</v>
      </c>
    </row>
    <row r="207" spans="1:10" x14ac:dyDescent="0.35">
      <c r="A207" t="s">
        <v>18210</v>
      </c>
      <c r="B207">
        <v>148</v>
      </c>
      <c r="C207">
        <v>640</v>
      </c>
      <c r="D207">
        <v>206</v>
      </c>
      <c r="E207" t="s">
        <v>319</v>
      </c>
      <c r="F207" t="s">
        <v>0</v>
      </c>
      <c r="G207" t="s">
        <v>7781</v>
      </c>
      <c r="H207">
        <v>4.3419999999999996</v>
      </c>
      <c r="I207">
        <v>89.54</v>
      </c>
      <c r="J207">
        <v>39</v>
      </c>
    </row>
    <row r="208" spans="1:10" x14ac:dyDescent="0.35">
      <c r="A208" t="s">
        <v>18211</v>
      </c>
      <c r="B208">
        <v>68</v>
      </c>
      <c r="C208">
        <v>635</v>
      </c>
      <c r="D208">
        <v>207</v>
      </c>
      <c r="E208" t="s">
        <v>319</v>
      </c>
      <c r="F208" t="s">
        <v>0</v>
      </c>
      <c r="G208" t="s">
        <v>2772</v>
      </c>
      <c r="H208">
        <v>5.0590000000000002</v>
      </c>
      <c r="I208">
        <v>85.77</v>
      </c>
      <c r="J208">
        <v>46</v>
      </c>
    </row>
    <row r="209" spans="1:10" hidden="1" x14ac:dyDescent="0.35">
      <c r="A209" t="s">
        <v>18212</v>
      </c>
      <c r="B209">
        <v>22</v>
      </c>
      <c r="C209">
        <v>632</v>
      </c>
      <c r="D209">
        <v>208</v>
      </c>
      <c r="E209" t="s">
        <v>311</v>
      </c>
      <c r="F209" t="s">
        <v>3848</v>
      </c>
      <c r="G209" t="s">
        <v>311</v>
      </c>
      <c r="H209" t="s">
        <v>311</v>
      </c>
      <c r="I209" t="s">
        <v>311</v>
      </c>
      <c r="J209">
        <v>0</v>
      </c>
    </row>
    <row r="210" spans="1:10" x14ac:dyDescent="0.35">
      <c r="A210" t="s">
        <v>18213</v>
      </c>
      <c r="B210">
        <v>138</v>
      </c>
      <c r="C210">
        <v>632</v>
      </c>
      <c r="D210">
        <v>208</v>
      </c>
      <c r="E210" t="s">
        <v>328</v>
      </c>
      <c r="F210" t="s">
        <v>0</v>
      </c>
      <c r="G210" t="s">
        <v>2588</v>
      </c>
      <c r="H210">
        <v>2.4729999999999999</v>
      </c>
      <c r="I210">
        <v>55.82</v>
      </c>
      <c r="J210">
        <v>78</v>
      </c>
    </row>
    <row r="211" spans="1:10" x14ac:dyDescent="0.35">
      <c r="A211" t="s">
        <v>18214</v>
      </c>
      <c r="B211">
        <v>87</v>
      </c>
      <c r="C211">
        <v>622</v>
      </c>
      <c r="D211">
        <v>210</v>
      </c>
      <c r="E211" t="s">
        <v>319</v>
      </c>
      <c r="F211" t="s">
        <v>0</v>
      </c>
      <c r="G211" t="s">
        <v>4347</v>
      </c>
      <c r="H211">
        <v>5.75</v>
      </c>
      <c r="I211">
        <v>90.96</v>
      </c>
      <c r="J211">
        <v>26</v>
      </c>
    </row>
    <row r="212" spans="1:10" x14ac:dyDescent="0.35">
      <c r="A212" t="s">
        <v>18215</v>
      </c>
      <c r="B212">
        <v>49</v>
      </c>
      <c r="C212">
        <v>609</v>
      </c>
      <c r="D212">
        <v>211</v>
      </c>
      <c r="E212" t="s">
        <v>319</v>
      </c>
      <c r="F212" t="s">
        <v>0</v>
      </c>
      <c r="G212" t="s">
        <v>8578</v>
      </c>
      <c r="H212">
        <v>7.4320000000000004</v>
      </c>
      <c r="I212">
        <v>91.23</v>
      </c>
      <c r="J212">
        <v>43</v>
      </c>
    </row>
    <row r="213" spans="1:10" x14ac:dyDescent="0.35">
      <c r="A213" t="s">
        <v>18216</v>
      </c>
      <c r="B213">
        <v>129</v>
      </c>
      <c r="C213">
        <v>601</v>
      </c>
      <c r="D213">
        <v>212</v>
      </c>
      <c r="E213" t="s">
        <v>319</v>
      </c>
      <c r="F213" t="s">
        <v>0</v>
      </c>
      <c r="G213" t="s">
        <v>7194</v>
      </c>
      <c r="H213">
        <v>3.0430000000000001</v>
      </c>
      <c r="I213">
        <v>98.28</v>
      </c>
      <c r="J213">
        <v>66</v>
      </c>
    </row>
    <row r="214" spans="1:10" x14ac:dyDescent="0.35">
      <c r="A214" t="s">
        <v>18217</v>
      </c>
      <c r="B214">
        <v>62</v>
      </c>
      <c r="C214">
        <v>559</v>
      </c>
      <c r="D214">
        <v>213</v>
      </c>
      <c r="E214" t="s">
        <v>319</v>
      </c>
      <c r="F214" t="s">
        <v>0</v>
      </c>
      <c r="G214" t="s">
        <v>18218</v>
      </c>
      <c r="H214">
        <v>6.0659999999999998</v>
      </c>
      <c r="I214">
        <v>95.56</v>
      </c>
      <c r="J214">
        <v>62</v>
      </c>
    </row>
    <row r="215" spans="1:10" x14ac:dyDescent="0.35">
      <c r="A215" t="s">
        <v>18219</v>
      </c>
      <c r="B215">
        <v>89</v>
      </c>
      <c r="C215">
        <v>559</v>
      </c>
      <c r="D215">
        <v>213</v>
      </c>
      <c r="E215" t="s">
        <v>319</v>
      </c>
      <c r="F215" t="s">
        <v>0</v>
      </c>
      <c r="G215" t="s">
        <v>18220</v>
      </c>
      <c r="H215">
        <v>3.2069999999999999</v>
      </c>
      <c r="I215">
        <v>67.09</v>
      </c>
      <c r="J215">
        <v>89</v>
      </c>
    </row>
    <row r="216" spans="1:10" x14ac:dyDescent="0.35">
      <c r="A216" t="s">
        <v>18221</v>
      </c>
      <c r="B216">
        <v>80</v>
      </c>
      <c r="C216">
        <v>558</v>
      </c>
      <c r="D216">
        <v>215</v>
      </c>
      <c r="E216" t="s">
        <v>328</v>
      </c>
      <c r="F216" t="s">
        <v>0</v>
      </c>
      <c r="G216" t="s">
        <v>2135</v>
      </c>
      <c r="H216">
        <v>4.4770000000000003</v>
      </c>
      <c r="I216">
        <v>70.569999999999993</v>
      </c>
      <c r="J216">
        <v>80</v>
      </c>
    </row>
    <row r="217" spans="1:10" x14ac:dyDescent="0.35">
      <c r="A217" t="s">
        <v>18222</v>
      </c>
      <c r="B217">
        <v>197</v>
      </c>
      <c r="C217">
        <v>557</v>
      </c>
      <c r="D217">
        <v>216</v>
      </c>
      <c r="E217" t="s">
        <v>312</v>
      </c>
      <c r="F217" t="s">
        <v>0</v>
      </c>
      <c r="G217" t="s">
        <v>18223</v>
      </c>
      <c r="H217">
        <v>1.4770000000000001</v>
      </c>
      <c r="I217">
        <v>28.16</v>
      </c>
      <c r="J217">
        <v>195</v>
      </c>
    </row>
    <row r="218" spans="1:10" x14ac:dyDescent="0.35">
      <c r="A218" t="s">
        <v>18224</v>
      </c>
      <c r="B218">
        <v>167</v>
      </c>
      <c r="C218">
        <v>543</v>
      </c>
      <c r="D218">
        <v>217</v>
      </c>
      <c r="E218" t="s">
        <v>311</v>
      </c>
      <c r="F218" t="s">
        <v>0</v>
      </c>
      <c r="G218" t="s">
        <v>1876</v>
      </c>
      <c r="H218" t="s">
        <v>311</v>
      </c>
      <c r="I218" t="s">
        <v>311</v>
      </c>
      <c r="J218">
        <v>105</v>
      </c>
    </row>
    <row r="219" spans="1:10" x14ac:dyDescent="0.35">
      <c r="A219" t="s">
        <v>18225</v>
      </c>
      <c r="B219">
        <v>92</v>
      </c>
      <c r="C219">
        <v>537</v>
      </c>
      <c r="D219">
        <v>218</v>
      </c>
      <c r="E219" t="s">
        <v>312</v>
      </c>
      <c r="F219" t="s">
        <v>0</v>
      </c>
      <c r="G219" t="s">
        <v>3188</v>
      </c>
      <c r="H219">
        <v>2.9540000000000002</v>
      </c>
      <c r="I219">
        <v>36.61</v>
      </c>
      <c r="J219">
        <v>43</v>
      </c>
    </row>
    <row r="220" spans="1:10" x14ac:dyDescent="0.35">
      <c r="A220" t="s">
        <v>18226</v>
      </c>
      <c r="B220">
        <v>142</v>
      </c>
      <c r="C220">
        <v>537</v>
      </c>
      <c r="D220">
        <v>218</v>
      </c>
      <c r="E220" t="s">
        <v>312</v>
      </c>
      <c r="F220" t="s">
        <v>0</v>
      </c>
      <c r="G220" t="s">
        <v>2119</v>
      </c>
      <c r="H220">
        <v>1.6040000000000001</v>
      </c>
      <c r="I220">
        <v>26.16</v>
      </c>
      <c r="J220">
        <v>142</v>
      </c>
    </row>
    <row r="221" spans="1:10" x14ac:dyDescent="0.35">
      <c r="A221" t="s">
        <v>18227</v>
      </c>
      <c r="B221">
        <v>188</v>
      </c>
      <c r="C221">
        <v>536</v>
      </c>
      <c r="D221">
        <v>220</v>
      </c>
      <c r="E221" t="s">
        <v>334</v>
      </c>
      <c r="F221" t="s">
        <v>0</v>
      </c>
      <c r="G221" t="s">
        <v>4440</v>
      </c>
      <c r="H221">
        <v>1.865</v>
      </c>
      <c r="I221">
        <v>25.86</v>
      </c>
      <c r="J221">
        <v>89</v>
      </c>
    </row>
    <row r="222" spans="1:10" x14ac:dyDescent="0.35">
      <c r="A222" t="s">
        <v>18228</v>
      </c>
      <c r="B222">
        <v>144</v>
      </c>
      <c r="C222">
        <v>529</v>
      </c>
      <c r="D222">
        <v>221</v>
      </c>
      <c r="E222" t="s">
        <v>311</v>
      </c>
      <c r="F222" t="s">
        <v>0</v>
      </c>
      <c r="G222" t="s">
        <v>6759</v>
      </c>
      <c r="H222" t="s">
        <v>311</v>
      </c>
      <c r="I222" t="s">
        <v>311</v>
      </c>
      <c r="J222">
        <v>56</v>
      </c>
    </row>
    <row r="223" spans="1:10" x14ac:dyDescent="0.35">
      <c r="A223" t="s">
        <v>18229</v>
      </c>
      <c r="B223">
        <v>95</v>
      </c>
      <c r="C223">
        <v>513</v>
      </c>
      <c r="D223">
        <v>222</v>
      </c>
      <c r="E223" t="s">
        <v>311</v>
      </c>
      <c r="F223" t="s">
        <v>0</v>
      </c>
      <c r="G223" t="s">
        <v>8186</v>
      </c>
      <c r="H223" t="s">
        <v>311</v>
      </c>
      <c r="I223" t="s">
        <v>311</v>
      </c>
      <c r="J223">
        <v>26</v>
      </c>
    </row>
    <row r="224" spans="1:10" x14ac:dyDescent="0.35">
      <c r="A224" t="s">
        <v>18230</v>
      </c>
      <c r="B224">
        <v>60</v>
      </c>
      <c r="C224">
        <v>509</v>
      </c>
      <c r="D224">
        <v>223</v>
      </c>
      <c r="E224" t="s">
        <v>319</v>
      </c>
      <c r="F224" t="s">
        <v>0</v>
      </c>
      <c r="G224" t="s">
        <v>18231</v>
      </c>
      <c r="H224">
        <v>5.1760000000000002</v>
      </c>
      <c r="I224">
        <v>87.63</v>
      </c>
      <c r="J224">
        <v>32</v>
      </c>
    </row>
    <row r="225" spans="1:10" x14ac:dyDescent="0.35">
      <c r="A225" t="s">
        <v>18232</v>
      </c>
      <c r="B225">
        <v>155</v>
      </c>
      <c r="C225">
        <v>509</v>
      </c>
      <c r="D225">
        <v>223</v>
      </c>
      <c r="E225" t="s">
        <v>312</v>
      </c>
      <c r="F225" t="s">
        <v>0</v>
      </c>
      <c r="G225" t="s">
        <v>2088</v>
      </c>
      <c r="H225">
        <v>1.742</v>
      </c>
      <c r="I225">
        <v>45.65</v>
      </c>
      <c r="J225">
        <v>92</v>
      </c>
    </row>
    <row r="226" spans="1:10" x14ac:dyDescent="0.35">
      <c r="A226" t="s">
        <v>18233</v>
      </c>
      <c r="B226">
        <v>194</v>
      </c>
      <c r="C226">
        <v>501</v>
      </c>
      <c r="D226">
        <v>225</v>
      </c>
      <c r="E226" t="s">
        <v>312</v>
      </c>
      <c r="F226" t="s">
        <v>0</v>
      </c>
      <c r="G226" t="s">
        <v>14249</v>
      </c>
      <c r="H226">
        <v>1.29</v>
      </c>
      <c r="I226">
        <v>34.380000000000003</v>
      </c>
      <c r="J226">
        <v>65</v>
      </c>
    </row>
    <row r="227" spans="1:10" x14ac:dyDescent="0.35">
      <c r="A227" t="s">
        <v>18234</v>
      </c>
      <c r="B227">
        <v>51</v>
      </c>
      <c r="C227">
        <v>489</v>
      </c>
      <c r="D227">
        <v>226</v>
      </c>
      <c r="E227" t="s">
        <v>319</v>
      </c>
      <c r="F227" t="s">
        <v>0</v>
      </c>
      <c r="G227" t="s">
        <v>14649</v>
      </c>
      <c r="H227">
        <v>5.6820000000000004</v>
      </c>
      <c r="I227">
        <v>80.38</v>
      </c>
      <c r="J227">
        <v>28</v>
      </c>
    </row>
    <row r="228" spans="1:10" x14ac:dyDescent="0.35">
      <c r="A228" t="s">
        <v>18235</v>
      </c>
      <c r="B228">
        <v>116</v>
      </c>
      <c r="C228">
        <v>483</v>
      </c>
      <c r="D228">
        <v>227</v>
      </c>
      <c r="E228" t="s">
        <v>328</v>
      </c>
      <c r="F228" t="s">
        <v>0</v>
      </c>
      <c r="G228" t="s">
        <v>15368</v>
      </c>
      <c r="H228">
        <v>2.9660000000000002</v>
      </c>
      <c r="I228">
        <v>63.89</v>
      </c>
      <c r="J228">
        <v>35</v>
      </c>
    </row>
    <row r="229" spans="1:10" x14ac:dyDescent="0.35">
      <c r="A229" t="s">
        <v>18236</v>
      </c>
      <c r="B229">
        <v>130</v>
      </c>
      <c r="C229">
        <v>477</v>
      </c>
      <c r="D229">
        <v>228</v>
      </c>
      <c r="E229" t="s">
        <v>328</v>
      </c>
      <c r="F229" t="s">
        <v>0</v>
      </c>
      <c r="G229" t="s">
        <v>2088</v>
      </c>
      <c r="H229">
        <v>2.2679999999999998</v>
      </c>
      <c r="I229">
        <v>54.35</v>
      </c>
      <c r="J229">
        <v>86</v>
      </c>
    </row>
    <row r="230" spans="1:10" x14ac:dyDescent="0.35">
      <c r="A230" t="s">
        <v>18237</v>
      </c>
      <c r="B230">
        <v>60</v>
      </c>
      <c r="C230">
        <v>475</v>
      </c>
      <c r="D230">
        <v>229</v>
      </c>
      <c r="E230" t="s">
        <v>319</v>
      </c>
      <c r="F230" t="s">
        <v>0</v>
      </c>
      <c r="G230" t="s">
        <v>4361</v>
      </c>
      <c r="H230">
        <v>4.1070000000000002</v>
      </c>
      <c r="I230">
        <v>89.5</v>
      </c>
      <c r="J230">
        <v>60</v>
      </c>
    </row>
    <row r="231" spans="1:10" x14ac:dyDescent="0.35">
      <c r="A231" t="s">
        <v>18238</v>
      </c>
      <c r="B231">
        <v>136</v>
      </c>
      <c r="C231">
        <v>468</v>
      </c>
      <c r="D231">
        <v>230</v>
      </c>
      <c r="E231" t="s">
        <v>319</v>
      </c>
      <c r="F231" t="s">
        <v>0</v>
      </c>
      <c r="G231" t="s">
        <v>7194</v>
      </c>
      <c r="H231">
        <v>2.5499999999999998</v>
      </c>
      <c r="I231">
        <v>91.38</v>
      </c>
      <c r="J231">
        <v>69</v>
      </c>
    </row>
    <row r="232" spans="1:10" x14ac:dyDescent="0.35">
      <c r="A232" t="s">
        <v>18239</v>
      </c>
      <c r="B232">
        <v>157</v>
      </c>
      <c r="C232">
        <v>448</v>
      </c>
      <c r="D232">
        <v>231</v>
      </c>
      <c r="E232" t="s">
        <v>334</v>
      </c>
      <c r="F232" t="s">
        <v>0</v>
      </c>
      <c r="G232" t="s">
        <v>2178</v>
      </c>
      <c r="H232">
        <v>1.4550000000000001</v>
      </c>
      <c r="I232">
        <v>18.48</v>
      </c>
      <c r="J232">
        <v>58</v>
      </c>
    </row>
    <row r="233" spans="1:10" x14ac:dyDescent="0.35">
      <c r="A233" t="s">
        <v>18240</v>
      </c>
      <c r="B233">
        <v>178</v>
      </c>
      <c r="C233">
        <v>443</v>
      </c>
      <c r="D233">
        <v>232</v>
      </c>
      <c r="E233" t="s">
        <v>312</v>
      </c>
      <c r="F233" t="s">
        <v>0</v>
      </c>
      <c r="G233" t="s">
        <v>18241</v>
      </c>
      <c r="H233">
        <v>1.794</v>
      </c>
      <c r="I233">
        <v>27.74</v>
      </c>
      <c r="J233">
        <v>50</v>
      </c>
    </row>
    <row r="234" spans="1:10" x14ac:dyDescent="0.35">
      <c r="A234" t="s">
        <v>18242</v>
      </c>
      <c r="B234">
        <v>61</v>
      </c>
      <c r="C234">
        <v>438</v>
      </c>
      <c r="D234">
        <v>233</v>
      </c>
      <c r="E234" t="s">
        <v>328</v>
      </c>
      <c r="F234" t="s">
        <v>0</v>
      </c>
      <c r="G234" t="s">
        <v>1815</v>
      </c>
      <c r="H234">
        <v>3.9489999999999998</v>
      </c>
      <c r="I234">
        <v>62.59</v>
      </c>
      <c r="J234">
        <v>61</v>
      </c>
    </row>
    <row r="235" spans="1:10" x14ac:dyDescent="0.35">
      <c r="A235" t="s">
        <v>18243</v>
      </c>
      <c r="B235">
        <v>96</v>
      </c>
      <c r="C235">
        <v>429</v>
      </c>
      <c r="D235">
        <v>234</v>
      </c>
      <c r="E235" t="s">
        <v>319</v>
      </c>
      <c r="F235" t="s">
        <v>0</v>
      </c>
      <c r="G235" t="s">
        <v>10944</v>
      </c>
      <c r="H235">
        <v>2.3260000000000001</v>
      </c>
      <c r="I235">
        <v>98.53</v>
      </c>
      <c r="J235">
        <v>50</v>
      </c>
    </row>
    <row r="236" spans="1:10" x14ac:dyDescent="0.35">
      <c r="A236" t="s">
        <v>18244</v>
      </c>
      <c r="B236">
        <v>82</v>
      </c>
      <c r="C236">
        <v>426</v>
      </c>
      <c r="D236">
        <v>235</v>
      </c>
      <c r="E236" t="s">
        <v>319</v>
      </c>
      <c r="F236" t="s">
        <v>0</v>
      </c>
      <c r="G236" t="s">
        <v>18245</v>
      </c>
      <c r="H236">
        <v>5.1429999999999998</v>
      </c>
      <c r="I236">
        <v>76.52</v>
      </c>
      <c r="J236">
        <v>81</v>
      </c>
    </row>
    <row r="237" spans="1:10" x14ac:dyDescent="0.35">
      <c r="A237" t="s">
        <v>18246</v>
      </c>
      <c r="B237">
        <v>54</v>
      </c>
      <c r="C237">
        <v>418</v>
      </c>
      <c r="D237">
        <v>236</v>
      </c>
      <c r="E237" t="s">
        <v>311</v>
      </c>
      <c r="F237" t="s">
        <v>0</v>
      </c>
      <c r="G237" t="s">
        <v>8749</v>
      </c>
      <c r="H237" t="s">
        <v>311</v>
      </c>
      <c r="I237" t="s">
        <v>311</v>
      </c>
      <c r="J237">
        <v>14</v>
      </c>
    </row>
    <row r="238" spans="1:10" x14ac:dyDescent="0.35">
      <c r="A238" t="s">
        <v>18247</v>
      </c>
      <c r="B238">
        <v>159</v>
      </c>
      <c r="C238">
        <v>415</v>
      </c>
      <c r="D238">
        <v>237</v>
      </c>
      <c r="E238" t="s">
        <v>328</v>
      </c>
      <c r="F238" t="s">
        <v>0</v>
      </c>
      <c r="G238" t="s">
        <v>3206</v>
      </c>
      <c r="H238">
        <v>1.54</v>
      </c>
      <c r="I238">
        <v>37.97</v>
      </c>
      <c r="J238">
        <v>27</v>
      </c>
    </row>
    <row r="239" spans="1:10" x14ac:dyDescent="0.35">
      <c r="A239" t="s">
        <v>18248</v>
      </c>
      <c r="B239">
        <v>92</v>
      </c>
      <c r="C239">
        <v>415</v>
      </c>
      <c r="D239">
        <v>237</v>
      </c>
      <c r="E239" t="s">
        <v>328</v>
      </c>
      <c r="F239" t="s">
        <v>0</v>
      </c>
      <c r="G239" t="s">
        <v>18249</v>
      </c>
      <c r="H239">
        <v>2.6219999999999999</v>
      </c>
      <c r="I239">
        <v>54.95</v>
      </c>
      <c r="J239">
        <v>77</v>
      </c>
    </row>
    <row r="240" spans="1:10" x14ac:dyDescent="0.35">
      <c r="A240" t="s">
        <v>18250</v>
      </c>
      <c r="B240">
        <v>91</v>
      </c>
      <c r="C240">
        <v>405</v>
      </c>
      <c r="D240">
        <v>239</v>
      </c>
      <c r="E240" t="s">
        <v>319</v>
      </c>
      <c r="F240" t="s">
        <v>0</v>
      </c>
      <c r="G240" t="s">
        <v>4219</v>
      </c>
      <c r="H240">
        <v>3.16</v>
      </c>
      <c r="I240">
        <v>92.53</v>
      </c>
      <c r="J240">
        <v>29</v>
      </c>
    </row>
    <row r="241" spans="1:10" x14ac:dyDescent="0.35">
      <c r="A241" t="s">
        <v>18251</v>
      </c>
      <c r="B241">
        <v>111</v>
      </c>
      <c r="C241">
        <v>405</v>
      </c>
      <c r="D241">
        <v>239</v>
      </c>
      <c r="E241" t="s">
        <v>311</v>
      </c>
      <c r="F241" t="s">
        <v>0</v>
      </c>
      <c r="G241" t="s">
        <v>2661</v>
      </c>
      <c r="H241" t="s">
        <v>311</v>
      </c>
      <c r="I241" t="s">
        <v>311</v>
      </c>
      <c r="J241">
        <v>109</v>
      </c>
    </row>
    <row r="242" spans="1:10" x14ac:dyDescent="0.35">
      <c r="A242" t="s">
        <v>18252</v>
      </c>
      <c r="B242">
        <v>211</v>
      </c>
      <c r="C242">
        <v>398</v>
      </c>
      <c r="D242">
        <v>241</v>
      </c>
      <c r="E242" t="s">
        <v>328</v>
      </c>
      <c r="F242" t="s">
        <v>0</v>
      </c>
      <c r="G242" t="s">
        <v>4219</v>
      </c>
      <c r="H242">
        <v>1.419</v>
      </c>
      <c r="I242">
        <v>53.57</v>
      </c>
      <c r="J242">
        <v>51</v>
      </c>
    </row>
    <row r="243" spans="1:10" x14ac:dyDescent="0.35">
      <c r="A243" t="s">
        <v>18253</v>
      </c>
      <c r="B243">
        <v>63</v>
      </c>
      <c r="C243">
        <v>395</v>
      </c>
      <c r="D243">
        <v>242</v>
      </c>
      <c r="E243" t="s">
        <v>334</v>
      </c>
      <c r="F243" t="s">
        <v>0</v>
      </c>
      <c r="G243" t="s">
        <v>1751</v>
      </c>
      <c r="H243">
        <v>3.177</v>
      </c>
      <c r="I243">
        <v>23.97</v>
      </c>
      <c r="J243">
        <v>33</v>
      </c>
    </row>
    <row r="244" spans="1:10" x14ac:dyDescent="0.35">
      <c r="A244" t="s">
        <v>18254</v>
      </c>
      <c r="B244">
        <v>61</v>
      </c>
      <c r="C244">
        <v>394</v>
      </c>
      <c r="D244">
        <v>243</v>
      </c>
      <c r="E244" t="s">
        <v>311</v>
      </c>
      <c r="F244" t="s">
        <v>0</v>
      </c>
      <c r="G244" t="s">
        <v>311</v>
      </c>
      <c r="H244" t="s">
        <v>311</v>
      </c>
      <c r="I244" t="s">
        <v>311</v>
      </c>
      <c r="J244">
        <v>61</v>
      </c>
    </row>
    <row r="245" spans="1:10" x14ac:dyDescent="0.35">
      <c r="A245" t="s">
        <v>18255</v>
      </c>
      <c r="B245">
        <v>81</v>
      </c>
      <c r="C245">
        <v>381</v>
      </c>
      <c r="D245">
        <v>244</v>
      </c>
      <c r="E245" t="s">
        <v>319</v>
      </c>
      <c r="F245" t="s">
        <v>0</v>
      </c>
      <c r="G245" t="s">
        <v>7836</v>
      </c>
      <c r="H245">
        <v>3.0169999999999999</v>
      </c>
      <c r="I245">
        <v>83.76</v>
      </c>
      <c r="J245">
        <v>29</v>
      </c>
    </row>
    <row r="246" spans="1:10" x14ac:dyDescent="0.35">
      <c r="A246" t="s">
        <v>18256</v>
      </c>
      <c r="B246">
        <v>138</v>
      </c>
      <c r="C246">
        <v>380</v>
      </c>
      <c r="D246">
        <v>245</v>
      </c>
      <c r="E246" t="s">
        <v>319</v>
      </c>
      <c r="F246" t="s">
        <v>0</v>
      </c>
      <c r="G246" t="s">
        <v>4124</v>
      </c>
      <c r="H246">
        <v>2.4809999999999999</v>
      </c>
      <c r="I246">
        <v>67.12</v>
      </c>
      <c r="J246">
        <v>23</v>
      </c>
    </row>
    <row r="247" spans="1:10" x14ac:dyDescent="0.35">
      <c r="A247" t="s">
        <v>18257</v>
      </c>
      <c r="B247">
        <v>75</v>
      </c>
      <c r="C247">
        <v>380</v>
      </c>
      <c r="D247">
        <v>245</v>
      </c>
      <c r="E247" t="s">
        <v>328</v>
      </c>
      <c r="F247" t="s">
        <v>0</v>
      </c>
      <c r="G247" t="s">
        <v>2037</v>
      </c>
      <c r="H247">
        <v>2.8</v>
      </c>
      <c r="I247">
        <v>54.17</v>
      </c>
      <c r="J247">
        <v>37</v>
      </c>
    </row>
    <row r="248" spans="1:10" x14ac:dyDescent="0.35">
      <c r="A248" t="s">
        <v>7560</v>
      </c>
      <c r="B248">
        <v>96</v>
      </c>
      <c r="C248">
        <v>379</v>
      </c>
      <c r="D248">
        <v>247</v>
      </c>
      <c r="E248" t="s">
        <v>319</v>
      </c>
      <c r="F248" t="s">
        <v>0</v>
      </c>
      <c r="G248" t="s">
        <v>7560</v>
      </c>
      <c r="H248">
        <v>2.855</v>
      </c>
      <c r="I248">
        <v>84.88</v>
      </c>
      <c r="J248">
        <v>16</v>
      </c>
    </row>
    <row r="249" spans="1:10" x14ac:dyDescent="0.35">
      <c r="A249" t="s">
        <v>3308</v>
      </c>
      <c r="B249">
        <v>101</v>
      </c>
      <c r="C249">
        <v>378</v>
      </c>
      <c r="D249">
        <v>248</v>
      </c>
      <c r="E249" t="s">
        <v>312</v>
      </c>
      <c r="F249" t="s">
        <v>0</v>
      </c>
      <c r="G249" t="s">
        <v>3308</v>
      </c>
      <c r="H249">
        <v>2.0720000000000001</v>
      </c>
      <c r="I249">
        <v>38.89</v>
      </c>
      <c r="J249">
        <v>36</v>
      </c>
    </row>
    <row r="250" spans="1:10" x14ac:dyDescent="0.35">
      <c r="A250" t="s">
        <v>18258</v>
      </c>
      <c r="B250">
        <v>183</v>
      </c>
      <c r="C250">
        <v>373</v>
      </c>
      <c r="D250">
        <v>249</v>
      </c>
      <c r="E250" t="s">
        <v>311</v>
      </c>
      <c r="F250" t="s">
        <v>0</v>
      </c>
      <c r="G250" t="s">
        <v>2148</v>
      </c>
      <c r="H250" t="s">
        <v>311</v>
      </c>
      <c r="I250" t="s">
        <v>311</v>
      </c>
      <c r="J250">
        <v>87</v>
      </c>
    </row>
    <row r="251" spans="1:10" x14ac:dyDescent="0.35">
      <c r="A251" t="s">
        <v>18259</v>
      </c>
      <c r="B251">
        <v>50</v>
      </c>
      <c r="C251">
        <v>363</v>
      </c>
      <c r="D251">
        <v>250</v>
      </c>
      <c r="E251" t="s">
        <v>319</v>
      </c>
      <c r="F251" t="s">
        <v>0</v>
      </c>
      <c r="G251" t="s">
        <v>4347</v>
      </c>
      <c r="H251">
        <v>4.1109999999999998</v>
      </c>
      <c r="I251">
        <v>77.13</v>
      </c>
      <c r="J251">
        <v>12</v>
      </c>
    </row>
    <row r="252" spans="1:10" x14ac:dyDescent="0.35">
      <c r="A252" t="s">
        <v>18260</v>
      </c>
      <c r="B252">
        <v>96</v>
      </c>
      <c r="C252">
        <v>360</v>
      </c>
      <c r="D252">
        <v>251</v>
      </c>
      <c r="E252" t="s">
        <v>312</v>
      </c>
      <c r="F252" t="s">
        <v>0</v>
      </c>
      <c r="G252" t="s">
        <v>15451</v>
      </c>
      <c r="H252">
        <v>2.2210000000000001</v>
      </c>
      <c r="I252">
        <v>36.409999999999997</v>
      </c>
      <c r="J252">
        <v>57</v>
      </c>
    </row>
    <row r="253" spans="1:10" x14ac:dyDescent="0.35">
      <c r="A253" t="s">
        <v>18261</v>
      </c>
      <c r="B253">
        <v>152</v>
      </c>
      <c r="C253">
        <v>358</v>
      </c>
      <c r="D253">
        <v>252</v>
      </c>
      <c r="E253" t="s">
        <v>328</v>
      </c>
      <c r="F253" t="s">
        <v>0</v>
      </c>
      <c r="G253" t="s">
        <v>17575</v>
      </c>
      <c r="H253">
        <v>1.2989999999999999</v>
      </c>
      <c r="I253">
        <v>50.26</v>
      </c>
      <c r="J253">
        <v>56</v>
      </c>
    </row>
    <row r="254" spans="1:10" x14ac:dyDescent="0.35">
      <c r="A254" t="s">
        <v>18262</v>
      </c>
      <c r="B254">
        <v>189</v>
      </c>
      <c r="C254">
        <v>352</v>
      </c>
      <c r="D254">
        <v>253</v>
      </c>
      <c r="E254" t="s">
        <v>328</v>
      </c>
      <c r="F254" t="s">
        <v>0</v>
      </c>
      <c r="G254" t="s">
        <v>16612</v>
      </c>
      <c r="H254">
        <v>1.734</v>
      </c>
      <c r="I254">
        <v>51.9</v>
      </c>
      <c r="J254">
        <v>94</v>
      </c>
    </row>
    <row r="255" spans="1:10" x14ac:dyDescent="0.35">
      <c r="A255" t="s">
        <v>18263</v>
      </c>
      <c r="B255">
        <v>44</v>
      </c>
      <c r="C255">
        <v>350</v>
      </c>
      <c r="D255">
        <v>254</v>
      </c>
      <c r="E255" t="s">
        <v>319</v>
      </c>
      <c r="F255" t="s">
        <v>0</v>
      </c>
      <c r="G255" t="s">
        <v>4347</v>
      </c>
      <c r="H255">
        <v>5.3330000000000002</v>
      </c>
      <c r="I255">
        <v>88.83</v>
      </c>
      <c r="J255">
        <v>6</v>
      </c>
    </row>
    <row r="256" spans="1:10" x14ac:dyDescent="0.35">
      <c r="A256" t="s">
        <v>18264</v>
      </c>
      <c r="B256">
        <v>126</v>
      </c>
      <c r="C256">
        <v>345</v>
      </c>
      <c r="D256">
        <v>255</v>
      </c>
      <c r="E256" t="s">
        <v>312</v>
      </c>
      <c r="F256" t="s">
        <v>0</v>
      </c>
      <c r="G256" t="s">
        <v>7394</v>
      </c>
      <c r="H256">
        <v>1.492</v>
      </c>
      <c r="I256">
        <v>31.94</v>
      </c>
      <c r="J256">
        <v>87</v>
      </c>
    </row>
    <row r="257" spans="1:10" x14ac:dyDescent="0.35">
      <c r="A257" t="s">
        <v>18265</v>
      </c>
      <c r="B257">
        <v>120</v>
      </c>
      <c r="C257">
        <v>344</v>
      </c>
      <c r="D257">
        <v>256</v>
      </c>
      <c r="E257" t="s">
        <v>312</v>
      </c>
      <c r="F257" t="s">
        <v>0</v>
      </c>
      <c r="G257" t="s">
        <v>4022</v>
      </c>
      <c r="H257">
        <v>1.3240000000000001</v>
      </c>
      <c r="I257">
        <v>29.68</v>
      </c>
      <c r="J257">
        <v>64</v>
      </c>
    </row>
    <row r="258" spans="1:10" x14ac:dyDescent="0.35">
      <c r="A258" t="s">
        <v>18266</v>
      </c>
      <c r="B258">
        <v>292</v>
      </c>
      <c r="C258">
        <v>336</v>
      </c>
      <c r="D258">
        <v>257</v>
      </c>
      <c r="E258" t="s">
        <v>311</v>
      </c>
      <c r="F258" t="s">
        <v>0</v>
      </c>
      <c r="G258" t="s">
        <v>1699</v>
      </c>
      <c r="H258" t="s">
        <v>311</v>
      </c>
      <c r="I258" t="s">
        <v>311</v>
      </c>
      <c r="J258">
        <v>289</v>
      </c>
    </row>
    <row r="259" spans="1:10" x14ac:dyDescent="0.35">
      <c r="A259" t="s">
        <v>18267</v>
      </c>
      <c r="B259">
        <v>56</v>
      </c>
      <c r="C259">
        <v>322</v>
      </c>
      <c r="D259">
        <v>258</v>
      </c>
      <c r="E259" t="s">
        <v>319</v>
      </c>
      <c r="F259" t="s">
        <v>0</v>
      </c>
      <c r="G259" t="s">
        <v>8295</v>
      </c>
      <c r="H259">
        <v>3.2410000000000001</v>
      </c>
      <c r="I259">
        <v>91.2</v>
      </c>
      <c r="J259">
        <v>51</v>
      </c>
    </row>
    <row r="260" spans="1:10" x14ac:dyDescent="0.35">
      <c r="A260" t="s">
        <v>18268</v>
      </c>
      <c r="B260">
        <v>52</v>
      </c>
      <c r="C260">
        <v>317</v>
      </c>
      <c r="D260">
        <v>259</v>
      </c>
      <c r="E260" t="s">
        <v>319</v>
      </c>
      <c r="F260" t="s">
        <v>0</v>
      </c>
      <c r="G260" t="s">
        <v>18269</v>
      </c>
      <c r="H260">
        <v>3.2290000000000001</v>
      </c>
      <c r="I260">
        <v>78.7</v>
      </c>
      <c r="J260">
        <v>28</v>
      </c>
    </row>
    <row r="261" spans="1:10" x14ac:dyDescent="0.35">
      <c r="A261" t="s">
        <v>18270</v>
      </c>
      <c r="B261">
        <v>87</v>
      </c>
      <c r="C261">
        <v>315</v>
      </c>
      <c r="D261">
        <v>260</v>
      </c>
      <c r="E261" t="s">
        <v>312</v>
      </c>
      <c r="F261" t="s">
        <v>0</v>
      </c>
      <c r="G261" t="s">
        <v>14603</v>
      </c>
      <c r="H261">
        <v>1.8720000000000001</v>
      </c>
      <c r="I261">
        <v>37.22</v>
      </c>
      <c r="J261">
        <v>24</v>
      </c>
    </row>
    <row r="262" spans="1:10" x14ac:dyDescent="0.35">
      <c r="A262" t="s">
        <v>18271</v>
      </c>
      <c r="B262">
        <v>67</v>
      </c>
      <c r="C262">
        <v>315</v>
      </c>
      <c r="D262">
        <v>260</v>
      </c>
      <c r="E262" t="s">
        <v>328</v>
      </c>
      <c r="F262" t="s">
        <v>0</v>
      </c>
      <c r="G262" t="s">
        <v>8186</v>
      </c>
      <c r="H262">
        <v>2.6459999999999999</v>
      </c>
      <c r="I262">
        <v>73.44</v>
      </c>
      <c r="J262">
        <v>22</v>
      </c>
    </row>
    <row r="263" spans="1:10" x14ac:dyDescent="0.35">
      <c r="A263" t="s">
        <v>18272</v>
      </c>
      <c r="B263">
        <v>47</v>
      </c>
      <c r="C263">
        <v>306</v>
      </c>
      <c r="D263">
        <v>262</v>
      </c>
      <c r="E263" t="s">
        <v>311</v>
      </c>
      <c r="F263" t="s">
        <v>0</v>
      </c>
      <c r="G263" t="s">
        <v>8282</v>
      </c>
      <c r="H263" t="s">
        <v>311</v>
      </c>
      <c r="I263" t="s">
        <v>311</v>
      </c>
      <c r="J263">
        <v>47</v>
      </c>
    </row>
    <row r="264" spans="1:10" x14ac:dyDescent="0.35">
      <c r="A264" t="s">
        <v>18273</v>
      </c>
      <c r="B264">
        <v>203</v>
      </c>
      <c r="C264">
        <v>301</v>
      </c>
      <c r="D264">
        <v>263</v>
      </c>
      <c r="E264" t="s">
        <v>311</v>
      </c>
      <c r="F264" t="s">
        <v>0</v>
      </c>
      <c r="G264" t="s">
        <v>1989</v>
      </c>
      <c r="H264" t="s">
        <v>311</v>
      </c>
      <c r="I264" t="s">
        <v>311</v>
      </c>
      <c r="J264">
        <v>202</v>
      </c>
    </row>
    <row r="265" spans="1:10" x14ac:dyDescent="0.35">
      <c r="A265" t="s">
        <v>18274</v>
      </c>
      <c r="B265">
        <v>71</v>
      </c>
      <c r="C265">
        <v>299</v>
      </c>
      <c r="D265">
        <v>264</v>
      </c>
      <c r="E265" t="s">
        <v>319</v>
      </c>
      <c r="F265" t="s">
        <v>0</v>
      </c>
      <c r="G265" t="s">
        <v>14395</v>
      </c>
      <c r="H265">
        <v>2.4460000000000002</v>
      </c>
      <c r="I265">
        <v>67.37</v>
      </c>
      <c r="J265">
        <v>41</v>
      </c>
    </row>
    <row r="266" spans="1:10" x14ac:dyDescent="0.35">
      <c r="A266" t="s">
        <v>18275</v>
      </c>
      <c r="B266">
        <v>47</v>
      </c>
      <c r="C266">
        <v>297</v>
      </c>
      <c r="D266">
        <v>265</v>
      </c>
      <c r="E266" t="s">
        <v>311</v>
      </c>
      <c r="F266" t="s">
        <v>0</v>
      </c>
      <c r="G266" t="s">
        <v>2135</v>
      </c>
      <c r="H266" t="s">
        <v>311</v>
      </c>
      <c r="I266" t="s">
        <v>311</v>
      </c>
      <c r="J266">
        <v>46</v>
      </c>
    </row>
    <row r="267" spans="1:10" x14ac:dyDescent="0.35">
      <c r="A267" t="s">
        <v>18276</v>
      </c>
      <c r="B267">
        <v>1861</v>
      </c>
      <c r="C267">
        <v>293</v>
      </c>
      <c r="D267">
        <v>266</v>
      </c>
      <c r="E267" t="s">
        <v>319</v>
      </c>
      <c r="F267" t="s">
        <v>0</v>
      </c>
      <c r="G267" t="s">
        <v>10944</v>
      </c>
      <c r="H267">
        <v>1.8069999999999999</v>
      </c>
      <c r="I267">
        <v>95.59</v>
      </c>
      <c r="J267">
        <v>57</v>
      </c>
    </row>
    <row r="268" spans="1:10" x14ac:dyDescent="0.35">
      <c r="A268" t="s">
        <v>18277</v>
      </c>
      <c r="B268">
        <v>191</v>
      </c>
      <c r="C268">
        <v>285</v>
      </c>
      <c r="D268">
        <v>267</v>
      </c>
      <c r="E268" t="s">
        <v>311</v>
      </c>
      <c r="F268" t="s">
        <v>0</v>
      </c>
      <c r="G268" t="s">
        <v>6759</v>
      </c>
      <c r="H268" t="s">
        <v>311</v>
      </c>
      <c r="I268" t="s">
        <v>311</v>
      </c>
      <c r="J268">
        <v>51</v>
      </c>
    </row>
    <row r="269" spans="1:10" x14ac:dyDescent="0.35">
      <c r="A269" t="s">
        <v>18278</v>
      </c>
      <c r="B269">
        <v>62</v>
      </c>
      <c r="C269">
        <v>283</v>
      </c>
      <c r="D269">
        <v>268</v>
      </c>
      <c r="E269" t="s">
        <v>319</v>
      </c>
      <c r="F269" t="s">
        <v>0</v>
      </c>
      <c r="G269" t="s">
        <v>18279</v>
      </c>
      <c r="H269">
        <v>2.706</v>
      </c>
      <c r="I269">
        <v>53.35</v>
      </c>
      <c r="J269">
        <v>36</v>
      </c>
    </row>
    <row r="270" spans="1:10" x14ac:dyDescent="0.35">
      <c r="A270" t="s">
        <v>18280</v>
      </c>
      <c r="B270">
        <v>96</v>
      </c>
      <c r="C270">
        <v>282</v>
      </c>
      <c r="D270">
        <v>269</v>
      </c>
      <c r="E270" t="s">
        <v>312</v>
      </c>
      <c r="F270" t="s">
        <v>0</v>
      </c>
      <c r="G270" t="s">
        <v>3446</v>
      </c>
      <c r="H270">
        <v>1.9379999999999999</v>
      </c>
      <c r="I270">
        <v>48.06</v>
      </c>
      <c r="J270">
        <v>54</v>
      </c>
    </row>
    <row r="271" spans="1:10" x14ac:dyDescent="0.35">
      <c r="A271" t="s">
        <v>18281</v>
      </c>
      <c r="B271">
        <v>47</v>
      </c>
      <c r="C271">
        <v>276</v>
      </c>
      <c r="D271">
        <v>270</v>
      </c>
      <c r="E271" t="s">
        <v>319</v>
      </c>
      <c r="F271" t="s">
        <v>0</v>
      </c>
      <c r="G271" t="s">
        <v>4361</v>
      </c>
      <c r="H271">
        <v>2.8410000000000002</v>
      </c>
      <c r="I271">
        <v>82.5</v>
      </c>
      <c r="J271">
        <v>30</v>
      </c>
    </row>
    <row r="272" spans="1:10" x14ac:dyDescent="0.35">
      <c r="A272" t="s">
        <v>18282</v>
      </c>
      <c r="B272">
        <v>80</v>
      </c>
      <c r="C272">
        <v>276</v>
      </c>
      <c r="D272">
        <v>270</v>
      </c>
      <c r="E272" t="s">
        <v>312</v>
      </c>
      <c r="F272" t="s">
        <v>0</v>
      </c>
      <c r="G272" t="s">
        <v>18283</v>
      </c>
      <c r="H272">
        <v>1.4930000000000001</v>
      </c>
      <c r="I272">
        <v>28.75</v>
      </c>
      <c r="J272">
        <v>30</v>
      </c>
    </row>
    <row r="273" spans="1:10" x14ac:dyDescent="0.35">
      <c r="A273" t="s">
        <v>18284</v>
      </c>
      <c r="B273">
        <v>101</v>
      </c>
      <c r="C273">
        <v>275</v>
      </c>
      <c r="D273">
        <v>272</v>
      </c>
      <c r="E273" t="s">
        <v>319</v>
      </c>
      <c r="F273" t="s">
        <v>0</v>
      </c>
      <c r="G273" t="s">
        <v>8805</v>
      </c>
      <c r="H273">
        <v>3.4209999999999998</v>
      </c>
      <c r="I273">
        <v>78.72</v>
      </c>
      <c r="J273">
        <v>17</v>
      </c>
    </row>
    <row r="274" spans="1:10" x14ac:dyDescent="0.35">
      <c r="A274" t="s">
        <v>18285</v>
      </c>
      <c r="B274">
        <v>43</v>
      </c>
      <c r="C274">
        <v>263</v>
      </c>
      <c r="D274">
        <v>273</v>
      </c>
      <c r="E274" t="s">
        <v>311</v>
      </c>
      <c r="F274" t="s">
        <v>0</v>
      </c>
      <c r="G274" t="s">
        <v>3375</v>
      </c>
      <c r="H274" t="s">
        <v>311</v>
      </c>
      <c r="I274" t="s">
        <v>311</v>
      </c>
      <c r="J274">
        <v>23</v>
      </c>
    </row>
    <row r="275" spans="1:10" x14ac:dyDescent="0.35">
      <c r="A275" t="s">
        <v>18286</v>
      </c>
      <c r="B275">
        <v>73</v>
      </c>
      <c r="C275">
        <v>259</v>
      </c>
      <c r="D275">
        <v>274</v>
      </c>
      <c r="E275" t="s">
        <v>328</v>
      </c>
      <c r="F275" t="s">
        <v>0</v>
      </c>
      <c r="G275" t="s">
        <v>7472</v>
      </c>
      <c r="H275">
        <v>2.774</v>
      </c>
      <c r="I275">
        <v>51.67</v>
      </c>
      <c r="J275">
        <v>28</v>
      </c>
    </row>
    <row r="276" spans="1:10" x14ac:dyDescent="0.35">
      <c r="A276" t="s">
        <v>18287</v>
      </c>
      <c r="B276">
        <v>63</v>
      </c>
      <c r="C276">
        <v>257</v>
      </c>
      <c r="D276">
        <v>275</v>
      </c>
      <c r="E276" t="s">
        <v>328</v>
      </c>
      <c r="F276" t="s">
        <v>0</v>
      </c>
      <c r="G276" t="s">
        <v>18288</v>
      </c>
      <c r="H276">
        <v>2.4740000000000002</v>
      </c>
      <c r="I276">
        <v>61.36</v>
      </c>
      <c r="J276">
        <v>24</v>
      </c>
    </row>
    <row r="277" spans="1:10" x14ac:dyDescent="0.35">
      <c r="A277" t="s">
        <v>18289</v>
      </c>
      <c r="B277">
        <v>56</v>
      </c>
      <c r="C277">
        <v>255</v>
      </c>
      <c r="D277">
        <v>276</v>
      </c>
      <c r="E277" t="s">
        <v>328</v>
      </c>
      <c r="F277" t="s">
        <v>0</v>
      </c>
      <c r="G277" t="s">
        <v>18290</v>
      </c>
      <c r="H277">
        <v>3.2440000000000002</v>
      </c>
      <c r="I277">
        <v>49.03</v>
      </c>
      <c r="J277">
        <v>56</v>
      </c>
    </row>
    <row r="278" spans="1:10" x14ac:dyDescent="0.35">
      <c r="A278" t="s">
        <v>18291</v>
      </c>
      <c r="B278">
        <v>51</v>
      </c>
      <c r="C278">
        <v>253</v>
      </c>
      <c r="D278">
        <v>277</v>
      </c>
      <c r="E278" t="s">
        <v>319</v>
      </c>
      <c r="F278" t="s">
        <v>0</v>
      </c>
      <c r="G278" t="s">
        <v>2772</v>
      </c>
      <c r="H278">
        <v>3.976</v>
      </c>
      <c r="I278">
        <v>74.08</v>
      </c>
      <c r="J278">
        <v>34</v>
      </c>
    </row>
    <row r="279" spans="1:10" x14ac:dyDescent="0.35">
      <c r="A279" t="s">
        <v>18292</v>
      </c>
      <c r="B279">
        <v>125</v>
      </c>
      <c r="C279">
        <v>252</v>
      </c>
      <c r="D279">
        <v>278</v>
      </c>
      <c r="E279" t="s">
        <v>328</v>
      </c>
      <c r="F279" t="s">
        <v>0</v>
      </c>
      <c r="G279" t="s">
        <v>4688</v>
      </c>
      <c r="H279">
        <v>0.86799999999999999</v>
      </c>
      <c r="I279">
        <v>43.33</v>
      </c>
      <c r="J279">
        <v>42</v>
      </c>
    </row>
    <row r="280" spans="1:10" x14ac:dyDescent="0.35">
      <c r="A280" t="s">
        <v>18293</v>
      </c>
      <c r="B280">
        <v>39</v>
      </c>
      <c r="C280">
        <v>252</v>
      </c>
      <c r="D280">
        <v>278</v>
      </c>
      <c r="E280" t="s">
        <v>319</v>
      </c>
      <c r="F280" t="s">
        <v>0</v>
      </c>
      <c r="G280" t="s">
        <v>8186</v>
      </c>
      <c r="H280">
        <v>3.3</v>
      </c>
      <c r="I280">
        <v>84.9</v>
      </c>
      <c r="J280">
        <v>20</v>
      </c>
    </row>
    <row r="281" spans="1:10" x14ac:dyDescent="0.35">
      <c r="A281" t="s">
        <v>18294</v>
      </c>
      <c r="B281">
        <v>85</v>
      </c>
      <c r="C281">
        <v>250</v>
      </c>
      <c r="D281">
        <v>280</v>
      </c>
      <c r="E281" t="s">
        <v>328</v>
      </c>
      <c r="F281" t="s">
        <v>0</v>
      </c>
      <c r="G281" t="s">
        <v>4022</v>
      </c>
      <c r="H281">
        <v>2.0739999999999998</v>
      </c>
      <c r="I281">
        <v>53.74</v>
      </c>
      <c r="J281">
        <v>30</v>
      </c>
    </row>
    <row r="282" spans="1:10" x14ac:dyDescent="0.35">
      <c r="A282" t="s">
        <v>18295</v>
      </c>
      <c r="B282">
        <v>45</v>
      </c>
      <c r="C282">
        <v>244</v>
      </c>
      <c r="D282">
        <v>281</v>
      </c>
      <c r="E282" t="s">
        <v>311</v>
      </c>
      <c r="F282" t="s">
        <v>0</v>
      </c>
      <c r="G282" t="s">
        <v>7881</v>
      </c>
      <c r="H282" t="s">
        <v>311</v>
      </c>
      <c r="I282" t="s">
        <v>311</v>
      </c>
      <c r="J282">
        <v>43</v>
      </c>
    </row>
    <row r="283" spans="1:10" x14ac:dyDescent="0.35">
      <c r="A283" t="s">
        <v>18296</v>
      </c>
      <c r="B283">
        <v>87</v>
      </c>
      <c r="C283">
        <v>242</v>
      </c>
      <c r="D283">
        <v>282</v>
      </c>
      <c r="E283" t="s">
        <v>328</v>
      </c>
      <c r="F283" t="s">
        <v>0</v>
      </c>
      <c r="G283" t="s">
        <v>14249</v>
      </c>
      <c r="H283">
        <v>1.631</v>
      </c>
      <c r="I283">
        <v>45.21</v>
      </c>
      <c r="J283">
        <v>35</v>
      </c>
    </row>
    <row r="284" spans="1:10" x14ac:dyDescent="0.35">
      <c r="A284" t="s">
        <v>18297</v>
      </c>
      <c r="B284">
        <v>92</v>
      </c>
      <c r="C284">
        <v>241</v>
      </c>
      <c r="D284">
        <v>283</v>
      </c>
      <c r="E284" t="s">
        <v>328</v>
      </c>
      <c r="F284" t="s">
        <v>0</v>
      </c>
      <c r="G284" t="s">
        <v>18298</v>
      </c>
      <c r="H284">
        <v>2.032</v>
      </c>
      <c r="I284">
        <v>65.12</v>
      </c>
      <c r="J284">
        <v>49</v>
      </c>
    </row>
    <row r="285" spans="1:10" x14ac:dyDescent="0.35">
      <c r="A285" t="s">
        <v>18299</v>
      </c>
      <c r="B285">
        <v>40</v>
      </c>
      <c r="C285">
        <v>234</v>
      </c>
      <c r="D285">
        <v>284</v>
      </c>
      <c r="E285" t="s">
        <v>311</v>
      </c>
      <c r="F285" t="s">
        <v>0</v>
      </c>
      <c r="G285" t="s">
        <v>3926</v>
      </c>
      <c r="H285" t="s">
        <v>311</v>
      </c>
      <c r="I285" t="s">
        <v>311</v>
      </c>
      <c r="J285">
        <v>40</v>
      </c>
    </row>
    <row r="286" spans="1:10" x14ac:dyDescent="0.35">
      <c r="A286" t="s">
        <v>18300</v>
      </c>
      <c r="B286">
        <v>102</v>
      </c>
      <c r="C286">
        <v>230</v>
      </c>
      <c r="D286">
        <v>285</v>
      </c>
      <c r="E286" t="s">
        <v>334</v>
      </c>
      <c r="F286" t="s">
        <v>0</v>
      </c>
      <c r="G286" t="s">
        <v>2053</v>
      </c>
      <c r="H286">
        <v>1.1519999999999999</v>
      </c>
      <c r="I286">
        <v>19.66</v>
      </c>
      <c r="J286">
        <v>60</v>
      </c>
    </row>
    <row r="287" spans="1:10" x14ac:dyDescent="0.35">
      <c r="A287" t="s">
        <v>18301</v>
      </c>
      <c r="B287">
        <v>49</v>
      </c>
      <c r="C287">
        <v>230</v>
      </c>
      <c r="D287">
        <v>285</v>
      </c>
      <c r="E287" t="s">
        <v>328</v>
      </c>
      <c r="F287" t="s">
        <v>0</v>
      </c>
      <c r="G287" t="s">
        <v>8186</v>
      </c>
      <c r="H287">
        <v>2.5449999999999999</v>
      </c>
      <c r="I287">
        <v>68.23</v>
      </c>
      <c r="J287">
        <v>8</v>
      </c>
    </row>
    <row r="288" spans="1:10" x14ac:dyDescent="0.35">
      <c r="A288" t="s">
        <v>18302</v>
      </c>
      <c r="B288">
        <v>39</v>
      </c>
      <c r="C288">
        <v>229</v>
      </c>
      <c r="D288">
        <v>287</v>
      </c>
      <c r="E288" t="s">
        <v>319</v>
      </c>
      <c r="F288" t="s">
        <v>0</v>
      </c>
      <c r="G288" t="s">
        <v>2053</v>
      </c>
      <c r="H288">
        <v>3.8439999999999999</v>
      </c>
      <c r="I288">
        <v>75.59</v>
      </c>
      <c r="J288">
        <v>12</v>
      </c>
    </row>
    <row r="289" spans="1:10" x14ac:dyDescent="0.35">
      <c r="A289" t="s">
        <v>18303</v>
      </c>
      <c r="B289">
        <v>67</v>
      </c>
      <c r="C289">
        <v>224</v>
      </c>
      <c r="D289">
        <v>288</v>
      </c>
      <c r="E289" t="s">
        <v>334</v>
      </c>
      <c r="F289" t="s">
        <v>0</v>
      </c>
      <c r="G289" t="s">
        <v>18304</v>
      </c>
      <c r="H289">
        <v>1.623</v>
      </c>
      <c r="I289">
        <v>11.98</v>
      </c>
      <c r="J289">
        <v>28</v>
      </c>
    </row>
    <row r="290" spans="1:10" x14ac:dyDescent="0.35">
      <c r="A290" t="s">
        <v>18305</v>
      </c>
      <c r="B290">
        <v>159</v>
      </c>
      <c r="C290">
        <v>222</v>
      </c>
      <c r="D290">
        <v>289</v>
      </c>
      <c r="E290" t="s">
        <v>311</v>
      </c>
      <c r="F290" t="s">
        <v>0</v>
      </c>
      <c r="G290" t="s">
        <v>6759</v>
      </c>
      <c r="H290" t="s">
        <v>311</v>
      </c>
      <c r="I290" t="s">
        <v>311</v>
      </c>
      <c r="J290">
        <v>45</v>
      </c>
    </row>
    <row r="291" spans="1:10" x14ac:dyDescent="0.35">
      <c r="A291" t="s">
        <v>18306</v>
      </c>
      <c r="B291">
        <v>48</v>
      </c>
      <c r="C291">
        <v>220</v>
      </c>
      <c r="D291">
        <v>290</v>
      </c>
      <c r="E291" t="s">
        <v>311</v>
      </c>
      <c r="F291" t="s">
        <v>0</v>
      </c>
      <c r="G291" t="s">
        <v>2626</v>
      </c>
      <c r="H291" t="s">
        <v>311</v>
      </c>
      <c r="I291" t="s">
        <v>311</v>
      </c>
      <c r="J291">
        <v>47</v>
      </c>
    </row>
    <row r="292" spans="1:10" x14ac:dyDescent="0.35">
      <c r="A292" t="s">
        <v>18307</v>
      </c>
      <c r="B292">
        <v>73</v>
      </c>
      <c r="C292">
        <v>220</v>
      </c>
      <c r="D292">
        <v>290</v>
      </c>
      <c r="E292" t="s">
        <v>312</v>
      </c>
      <c r="F292" t="s">
        <v>0</v>
      </c>
      <c r="G292" t="s">
        <v>4347</v>
      </c>
      <c r="H292">
        <v>2.052</v>
      </c>
      <c r="I292">
        <v>31.38</v>
      </c>
      <c r="J292">
        <v>13</v>
      </c>
    </row>
    <row r="293" spans="1:10" x14ac:dyDescent="0.35">
      <c r="A293" t="s">
        <v>18308</v>
      </c>
      <c r="B293">
        <v>68</v>
      </c>
      <c r="C293">
        <v>218</v>
      </c>
      <c r="D293">
        <v>292</v>
      </c>
      <c r="E293" t="s">
        <v>328</v>
      </c>
      <c r="F293" t="s">
        <v>0</v>
      </c>
      <c r="G293" t="s">
        <v>18309</v>
      </c>
      <c r="H293">
        <v>1.758</v>
      </c>
      <c r="I293">
        <v>50.03</v>
      </c>
      <c r="J293">
        <v>23</v>
      </c>
    </row>
    <row r="294" spans="1:10" x14ac:dyDescent="0.35">
      <c r="A294" t="s">
        <v>18310</v>
      </c>
      <c r="B294">
        <v>66</v>
      </c>
      <c r="C294">
        <v>213</v>
      </c>
      <c r="D294">
        <v>293</v>
      </c>
      <c r="E294" t="s">
        <v>334</v>
      </c>
      <c r="F294" t="s">
        <v>0</v>
      </c>
      <c r="G294" t="s">
        <v>6246</v>
      </c>
      <c r="H294">
        <v>1.952</v>
      </c>
      <c r="I294">
        <v>11.64</v>
      </c>
      <c r="J294">
        <v>39</v>
      </c>
    </row>
    <row r="295" spans="1:10" x14ac:dyDescent="0.35">
      <c r="A295" t="s">
        <v>18311</v>
      </c>
      <c r="B295">
        <v>45</v>
      </c>
      <c r="C295">
        <v>212</v>
      </c>
      <c r="D295">
        <v>294</v>
      </c>
      <c r="E295" t="s">
        <v>319</v>
      </c>
      <c r="F295" t="s">
        <v>0</v>
      </c>
      <c r="G295" t="s">
        <v>3948</v>
      </c>
      <c r="H295">
        <v>3.0710000000000002</v>
      </c>
      <c r="I295">
        <v>75.680000000000007</v>
      </c>
      <c r="J295">
        <v>31</v>
      </c>
    </row>
    <row r="296" spans="1:10" x14ac:dyDescent="0.35">
      <c r="A296" t="s">
        <v>18312</v>
      </c>
      <c r="B296">
        <v>116</v>
      </c>
      <c r="C296">
        <v>210</v>
      </c>
      <c r="D296">
        <v>295</v>
      </c>
      <c r="E296" t="s">
        <v>311</v>
      </c>
      <c r="F296" t="s">
        <v>0</v>
      </c>
      <c r="G296" t="s">
        <v>4042</v>
      </c>
      <c r="H296" t="s">
        <v>311</v>
      </c>
      <c r="I296" t="s">
        <v>311</v>
      </c>
      <c r="J296">
        <v>62</v>
      </c>
    </row>
    <row r="297" spans="1:10" x14ac:dyDescent="0.35">
      <c r="A297" t="s">
        <v>18313</v>
      </c>
      <c r="B297">
        <v>228</v>
      </c>
      <c r="C297">
        <v>206</v>
      </c>
      <c r="D297">
        <v>296</v>
      </c>
      <c r="E297" t="s">
        <v>328</v>
      </c>
      <c r="F297" t="s">
        <v>0</v>
      </c>
      <c r="G297" t="s">
        <v>18314</v>
      </c>
      <c r="H297">
        <v>0.83199999999999996</v>
      </c>
      <c r="I297">
        <v>57.88</v>
      </c>
      <c r="J297">
        <v>50</v>
      </c>
    </row>
    <row r="298" spans="1:10" x14ac:dyDescent="0.35">
      <c r="A298" t="s">
        <v>18315</v>
      </c>
      <c r="B298">
        <v>105</v>
      </c>
      <c r="C298">
        <v>205</v>
      </c>
      <c r="D298">
        <v>297</v>
      </c>
      <c r="E298" t="s">
        <v>334</v>
      </c>
      <c r="F298" t="s">
        <v>0</v>
      </c>
      <c r="G298" t="s">
        <v>7323</v>
      </c>
      <c r="H298">
        <v>1.514</v>
      </c>
      <c r="I298">
        <v>20.239999999999998</v>
      </c>
      <c r="J298">
        <v>35</v>
      </c>
    </row>
    <row r="299" spans="1:10" x14ac:dyDescent="0.35">
      <c r="A299" t="s">
        <v>18316</v>
      </c>
      <c r="B299">
        <v>40</v>
      </c>
      <c r="C299">
        <v>204</v>
      </c>
      <c r="D299">
        <v>298</v>
      </c>
      <c r="E299" t="s">
        <v>328</v>
      </c>
      <c r="F299" t="s">
        <v>0</v>
      </c>
      <c r="G299" t="s">
        <v>8186</v>
      </c>
      <c r="H299">
        <v>2.6669999999999998</v>
      </c>
      <c r="I299">
        <v>74.48</v>
      </c>
      <c r="J299">
        <v>15</v>
      </c>
    </row>
    <row r="300" spans="1:10" x14ac:dyDescent="0.35">
      <c r="A300" t="s">
        <v>18317</v>
      </c>
      <c r="B300">
        <v>365</v>
      </c>
      <c r="C300">
        <v>200</v>
      </c>
      <c r="D300">
        <v>299</v>
      </c>
      <c r="E300" t="s">
        <v>311</v>
      </c>
      <c r="F300" t="s">
        <v>0</v>
      </c>
      <c r="G300" t="s">
        <v>4219</v>
      </c>
      <c r="H300" t="s">
        <v>311</v>
      </c>
      <c r="I300" t="s">
        <v>311</v>
      </c>
      <c r="J300">
        <v>53</v>
      </c>
    </row>
    <row r="301" spans="1:10" x14ac:dyDescent="0.35">
      <c r="A301" t="s">
        <v>18318</v>
      </c>
      <c r="B301">
        <v>72</v>
      </c>
      <c r="C301">
        <v>189</v>
      </c>
      <c r="D301">
        <v>300</v>
      </c>
      <c r="E301" t="s">
        <v>328</v>
      </c>
      <c r="F301" t="s">
        <v>0</v>
      </c>
      <c r="G301" t="s">
        <v>4219</v>
      </c>
      <c r="H301">
        <v>1.4430000000000001</v>
      </c>
      <c r="I301">
        <v>54.87</v>
      </c>
      <c r="J301">
        <v>31</v>
      </c>
    </row>
    <row r="302" spans="1:10" x14ac:dyDescent="0.35">
      <c r="A302" t="s">
        <v>18319</v>
      </c>
      <c r="B302">
        <v>92</v>
      </c>
      <c r="C302">
        <v>184</v>
      </c>
      <c r="D302">
        <v>301</v>
      </c>
      <c r="E302" t="s">
        <v>312</v>
      </c>
      <c r="F302" t="s">
        <v>0</v>
      </c>
      <c r="G302" t="s">
        <v>1999</v>
      </c>
      <c r="H302">
        <v>1.1459999999999999</v>
      </c>
      <c r="I302">
        <v>32.770000000000003</v>
      </c>
      <c r="J302">
        <v>54</v>
      </c>
    </row>
    <row r="303" spans="1:10" x14ac:dyDescent="0.35">
      <c r="A303" t="s">
        <v>18320</v>
      </c>
      <c r="B303">
        <v>143</v>
      </c>
      <c r="C303">
        <v>183</v>
      </c>
      <c r="D303">
        <v>302</v>
      </c>
      <c r="E303" t="s">
        <v>311</v>
      </c>
      <c r="F303" t="s">
        <v>0</v>
      </c>
      <c r="G303" t="s">
        <v>1781</v>
      </c>
      <c r="H303" t="s">
        <v>311</v>
      </c>
      <c r="I303" t="s">
        <v>311</v>
      </c>
      <c r="J303">
        <v>143</v>
      </c>
    </row>
    <row r="304" spans="1:10" x14ac:dyDescent="0.35">
      <c r="A304" t="s">
        <v>18321</v>
      </c>
      <c r="B304">
        <v>135</v>
      </c>
      <c r="C304">
        <v>181</v>
      </c>
      <c r="D304">
        <v>303</v>
      </c>
      <c r="E304" t="s">
        <v>334</v>
      </c>
      <c r="F304" t="s">
        <v>0</v>
      </c>
      <c r="G304" t="s">
        <v>2520</v>
      </c>
      <c r="H304">
        <v>0.64200000000000002</v>
      </c>
      <c r="I304">
        <v>23.34</v>
      </c>
      <c r="J304">
        <v>94</v>
      </c>
    </row>
    <row r="305" spans="1:10" x14ac:dyDescent="0.35">
      <c r="A305" t="s">
        <v>18322</v>
      </c>
      <c r="B305">
        <v>50</v>
      </c>
      <c r="C305">
        <v>181</v>
      </c>
      <c r="D305">
        <v>303</v>
      </c>
      <c r="E305" t="s">
        <v>319</v>
      </c>
      <c r="F305" t="s">
        <v>0</v>
      </c>
      <c r="G305" t="s">
        <v>4219</v>
      </c>
      <c r="H305">
        <v>2.5</v>
      </c>
      <c r="I305">
        <v>83.44</v>
      </c>
      <c r="J305">
        <v>27</v>
      </c>
    </row>
    <row r="306" spans="1:10" x14ac:dyDescent="0.35">
      <c r="A306" t="s">
        <v>18323</v>
      </c>
      <c r="B306">
        <v>23</v>
      </c>
      <c r="C306">
        <v>175</v>
      </c>
      <c r="D306">
        <v>305</v>
      </c>
      <c r="E306" t="s">
        <v>328</v>
      </c>
      <c r="F306" t="s">
        <v>0</v>
      </c>
      <c r="G306" t="s">
        <v>1967</v>
      </c>
      <c r="H306">
        <v>4.28</v>
      </c>
      <c r="I306">
        <v>61.67</v>
      </c>
      <c r="J306">
        <v>16</v>
      </c>
    </row>
    <row r="307" spans="1:10" x14ac:dyDescent="0.35">
      <c r="A307" t="s">
        <v>18324</v>
      </c>
      <c r="B307">
        <v>77</v>
      </c>
      <c r="C307">
        <v>174</v>
      </c>
      <c r="D307">
        <v>306</v>
      </c>
      <c r="E307" t="s">
        <v>312</v>
      </c>
      <c r="F307" t="s">
        <v>0</v>
      </c>
      <c r="G307" t="s">
        <v>7560</v>
      </c>
      <c r="H307">
        <v>1.8959999999999999</v>
      </c>
      <c r="I307">
        <v>47.67</v>
      </c>
      <c r="J307">
        <v>12</v>
      </c>
    </row>
    <row r="308" spans="1:10" x14ac:dyDescent="0.35">
      <c r="A308" t="s">
        <v>18325</v>
      </c>
      <c r="B308">
        <v>45</v>
      </c>
      <c r="C308">
        <v>172</v>
      </c>
      <c r="D308">
        <v>307</v>
      </c>
      <c r="E308" t="s">
        <v>312</v>
      </c>
      <c r="F308" t="s">
        <v>0</v>
      </c>
      <c r="G308" t="s">
        <v>3052</v>
      </c>
      <c r="H308">
        <v>1.5209999999999999</v>
      </c>
      <c r="I308">
        <v>46.18</v>
      </c>
      <c r="J308">
        <v>33</v>
      </c>
    </row>
    <row r="309" spans="1:10" x14ac:dyDescent="0.35">
      <c r="A309" t="s">
        <v>18326</v>
      </c>
      <c r="B309">
        <v>25</v>
      </c>
      <c r="C309">
        <v>171</v>
      </c>
      <c r="D309">
        <v>308</v>
      </c>
      <c r="E309" t="s">
        <v>311</v>
      </c>
      <c r="F309" t="s">
        <v>0</v>
      </c>
      <c r="G309" t="s">
        <v>18327</v>
      </c>
      <c r="H309" t="s">
        <v>311</v>
      </c>
      <c r="I309" t="s">
        <v>311</v>
      </c>
      <c r="J309">
        <v>25</v>
      </c>
    </row>
    <row r="310" spans="1:10" x14ac:dyDescent="0.35">
      <c r="A310" t="s">
        <v>18328</v>
      </c>
      <c r="B310">
        <v>81</v>
      </c>
      <c r="C310">
        <v>169</v>
      </c>
      <c r="D310">
        <v>309</v>
      </c>
      <c r="E310" t="s">
        <v>311</v>
      </c>
      <c r="F310" t="s">
        <v>0</v>
      </c>
      <c r="G310" t="s">
        <v>18309</v>
      </c>
      <c r="H310" t="s">
        <v>311</v>
      </c>
      <c r="I310" t="s">
        <v>311</v>
      </c>
      <c r="J310">
        <v>22</v>
      </c>
    </row>
    <row r="311" spans="1:10" x14ac:dyDescent="0.35">
      <c r="A311" t="s">
        <v>18329</v>
      </c>
      <c r="B311">
        <v>45</v>
      </c>
      <c r="C311">
        <v>169</v>
      </c>
      <c r="D311">
        <v>309</v>
      </c>
      <c r="E311" t="s">
        <v>328</v>
      </c>
      <c r="F311" t="s">
        <v>0</v>
      </c>
      <c r="G311" t="s">
        <v>18330</v>
      </c>
      <c r="H311">
        <v>2.0950000000000002</v>
      </c>
      <c r="I311">
        <v>38.22</v>
      </c>
      <c r="J311">
        <v>15</v>
      </c>
    </row>
    <row r="312" spans="1:10" x14ac:dyDescent="0.35">
      <c r="A312" t="s">
        <v>18331</v>
      </c>
      <c r="B312">
        <v>37</v>
      </c>
      <c r="C312">
        <v>168</v>
      </c>
      <c r="D312">
        <v>311</v>
      </c>
      <c r="E312" t="s">
        <v>311</v>
      </c>
      <c r="F312" t="s">
        <v>0</v>
      </c>
      <c r="G312" t="s">
        <v>4219</v>
      </c>
      <c r="H312" t="s">
        <v>311</v>
      </c>
      <c r="I312" t="s">
        <v>311</v>
      </c>
      <c r="J312">
        <v>8</v>
      </c>
    </row>
    <row r="313" spans="1:10" x14ac:dyDescent="0.35">
      <c r="A313" t="s">
        <v>18332</v>
      </c>
      <c r="B313">
        <v>25</v>
      </c>
      <c r="C313">
        <v>165</v>
      </c>
      <c r="D313">
        <v>312</v>
      </c>
      <c r="E313" t="s">
        <v>311</v>
      </c>
      <c r="F313" t="s">
        <v>0</v>
      </c>
      <c r="G313" t="s">
        <v>13327</v>
      </c>
      <c r="H313" t="s">
        <v>311</v>
      </c>
      <c r="I313" t="s">
        <v>311</v>
      </c>
      <c r="J313">
        <v>25</v>
      </c>
    </row>
    <row r="314" spans="1:10" x14ac:dyDescent="0.35">
      <c r="A314" t="s">
        <v>18333</v>
      </c>
      <c r="B314">
        <v>62</v>
      </c>
      <c r="C314">
        <v>164</v>
      </c>
      <c r="D314">
        <v>313</v>
      </c>
      <c r="E314" t="s">
        <v>311</v>
      </c>
      <c r="F314" t="s">
        <v>0</v>
      </c>
      <c r="G314" t="s">
        <v>6759</v>
      </c>
      <c r="H314" t="s">
        <v>311</v>
      </c>
      <c r="I314" t="s">
        <v>311</v>
      </c>
      <c r="J314">
        <v>20</v>
      </c>
    </row>
    <row r="315" spans="1:10" x14ac:dyDescent="0.35">
      <c r="A315" t="s">
        <v>18334</v>
      </c>
      <c r="B315">
        <v>125</v>
      </c>
      <c r="C315">
        <v>163</v>
      </c>
      <c r="D315">
        <v>314</v>
      </c>
      <c r="E315" t="s">
        <v>334</v>
      </c>
      <c r="F315" t="s">
        <v>0</v>
      </c>
      <c r="G315" t="s">
        <v>4588</v>
      </c>
      <c r="H315">
        <v>0.50900000000000001</v>
      </c>
      <c r="I315">
        <v>9.48</v>
      </c>
      <c r="J315">
        <v>62</v>
      </c>
    </row>
    <row r="316" spans="1:10" x14ac:dyDescent="0.35">
      <c r="A316" t="s">
        <v>18335</v>
      </c>
      <c r="B316">
        <v>63</v>
      </c>
      <c r="C316">
        <v>163</v>
      </c>
      <c r="D316">
        <v>314</v>
      </c>
      <c r="E316" t="s">
        <v>328</v>
      </c>
      <c r="F316" t="s">
        <v>0</v>
      </c>
      <c r="G316" t="s">
        <v>18336</v>
      </c>
      <c r="H316">
        <v>1.75</v>
      </c>
      <c r="I316">
        <v>37.69</v>
      </c>
      <c r="J316">
        <v>33</v>
      </c>
    </row>
    <row r="317" spans="1:10" x14ac:dyDescent="0.35">
      <c r="A317" t="s">
        <v>18337</v>
      </c>
      <c r="B317">
        <v>54</v>
      </c>
      <c r="C317">
        <v>161</v>
      </c>
      <c r="D317">
        <v>316</v>
      </c>
      <c r="E317" t="s">
        <v>319</v>
      </c>
      <c r="F317" t="s">
        <v>0</v>
      </c>
      <c r="G317" t="s">
        <v>4666</v>
      </c>
      <c r="H317">
        <v>1.706</v>
      </c>
      <c r="I317">
        <v>61.37</v>
      </c>
      <c r="J317">
        <v>30</v>
      </c>
    </row>
    <row r="318" spans="1:10" x14ac:dyDescent="0.35">
      <c r="A318" t="s">
        <v>18338</v>
      </c>
      <c r="B318">
        <v>52</v>
      </c>
      <c r="C318">
        <v>156</v>
      </c>
      <c r="D318">
        <v>317</v>
      </c>
      <c r="E318" t="s">
        <v>312</v>
      </c>
      <c r="F318" t="s">
        <v>0</v>
      </c>
      <c r="G318" t="s">
        <v>7560</v>
      </c>
      <c r="H318">
        <v>1.8440000000000001</v>
      </c>
      <c r="I318">
        <v>43.02</v>
      </c>
      <c r="J318">
        <v>6</v>
      </c>
    </row>
    <row r="319" spans="1:10" x14ac:dyDescent="0.35">
      <c r="A319" t="s">
        <v>18339</v>
      </c>
      <c r="B319">
        <v>71</v>
      </c>
      <c r="C319">
        <v>153</v>
      </c>
      <c r="D319">
        <v>318</v>
      </c>
      <c r="E319" t="s">
        <v>312</v>
      </c>
      <c r="F319" t="s">
        <v>0</v>
      </c>
      <c r="G319" t="s">
        <v>16612</v>
      </c>
      <c r="H319">
        <v>1.1499999999999999</v>
      </c>
      <c r="I319">
        <v>30.12</v>
      </c>
      <c r="J319">
        <v>28</v>
      </c>
    </row>
    <row r="320" spans="1:10" x14ac:dyDescent="0.35">
      <c r="A320" t="s">
        <v>18340</v>
      </c>
      <c r="B320">
        <v>113</v>
      </c>
      <c r="C320">
        <v>147</v>
      </c>
      <c r="D320">
        <v>319</v>
      </c>
      <c r="E320" t="s">
        <v>334</v>
      </c>
      <c r="F320" t="s">
        <v>0</v>
      </c>
      <c r="G320" t="s">
        <v>4219</v>
      </c>
      <c r="H320">
        <v>0.753</v>
      </c>
      <c r="I320">
        <v>24.35</v>
      </c>
      <c r="J320">
        <v>26</v>
      </c>
    </row>
    <row r="321" spans="1:10" x14ac:dyDescent="0.35">
      <c r="A321" t="s">
        <v>18341</v>
      </c>
      <c r="B321">
        <v>42</v>
      </c>
      <c r="C321">
        <v>143</v>
      </c>
      <c r="D321">
        <v>320</v>
      </c>
      <c r="E321" t="s">
        <v>319</v>
      </c>
      <c r="F321" t="s">
        <v>0</v>
      </c>
      <c r="G321" t="s">
        <v>3704</v>
      </c>
      <c r="H321">
        <v>2.645</v>
      </c>
      <c r="I321">
        <v>76.03</v>
      </c>
      <c r="J321">
        <v>5</v>
      </c>
    </row>
    <row r="322" spans="1:10" x14ac:dyDescent="0.35">
      <c r="A322" t="s">
        <v>18342</v>
      </c>
      <c r="B322">
        <v>311</v>
      </c>
      <c r="C322">
        <v>143</v>
      </c>
      <c r="D322">
        <v>320</v>
      </c>
      <c r="E322" t="s">
        <v>328</v>
      </c>
      <c r="F322" t="s">
        <v>0</v>
      </c>
      <c r="G322" t="s">
        <v>10944</v>
      </c>
      <c r="H322">
        <v>0.80200000000000005</v>
      </c>
      <c r="I322">
        <v>68.14</v>
      </c>
      <c r="J322">
        <v>45</v>
      </c>
    </row>
    <row r="323" spans="1:10" x14ac:dyDescent="0.35">
      <c r="A323" t="s">
        <v>18343</v>
      </c>
      <c r="B323">
        <v>135</v>
      </c>
      <c r="C323">
        <v>141</v>
      </c>
      <c r="D323">
        <v>322</v>
      </c>
      <c r="E323" t="s">
        <v>311</v>
      </c>
      <c r="F323" t="s">
        <v>0</v>
      </c>
      <c r="G323" t="s">
        <v>18344</v>
      </c>
      <c r="H323" t="s">
        <v>311</v>
      </c>
      <c r="I323" t="s">
        <v>311</v>
      </c>
      <c r="J323">
        <v>43</v>
      </c>
    </row>
    <row r="324" spans="1:10" x14ac:dyDescent="0.35">
      <c r="A324" t="s">
        <v>18345</v>
      </c>
      <c r="B324">
        <v>96</v>
      </c>
      <c r="C324">
        <v>136</v>
      </c>
      <c r="D324">
        <v>323</v>
      </c>
      <c r="E324" t="s">
        <v>311</v>
      </c>
      <c r="F324" t="s">
        <v>0</v>
      </c>
      <c r="G324" t="s">
        <v>18344</v>
      </c>
      <c r="H324" t="s">
        <v>311</v>
      </c>
      <c r="I324" t="s">
        <v>311</v>
      </c>
      <c r="J324">
        <v>21</v>
      </c>
    </row>
    <row r="325" spans="1:10" x14ac:dyDescent="0.35">
      <c r="A325" t="s">
        <v>18346</v>
      </c>
      <c r="B325">
        <v>206</v>
      </c>
      <c r="C325">
        <v>135</v>
      </c>
      <c r="D325">
        <v>324</v>
      </c>
      <c r="E325" t="s">
        <v>311</v>
      </c>
      <c r="F325" t="s">
        <v>0</v>
      </c>
      <c r="G325" t="s">
        <v>9016</v>
      </c>
      <c r="H325" t="s">
        <v>311</v>
      </c>
      <c r="I325" t="s">
        <v>311</v>
      </c>
      <c r="J325">
        <v>14</v>
      </c>
    </row>
    <row r="326" spans="1:10" x14ac:dyDescent="0.35">
      <c r="A326" t="s">
        <v>18347</v>
      </c>
      <c r="B326">
        <v>18</v>
      </c>
      <c r="C326">
        <v>128</v>
      </c>
      <c r="D326">
        <v>325</v>
      </c>
      <c r="E326" t="s">
        <v>328</v>
      </c>
      <c r="F326" t="s">
        <v>0</v>
      </c>
      <c r="G326" t="s">
        <v>2326</v>
      </c>
      <c r="H326">
        <v>3.778</v>
      </c>
      <c r="I326">
        <v>74.77</v>
      </c>
      <c r="J326">
        <v>16</v>
      </c>
    </row>
    <row r="327" spans="1:10" x14ac:dyDescent="0.35">
      <c r="A327" t="s">
        <v>18348</v>
      </c>
      <c r="B327">
        <v>44</v>
      </c>
      <c r="C327">
        <v>126</v>
      </c>
      <c r="D327">
        <v>326</v>
      </c>
      <c r="E327" t="s">
        <v>334</v>
      </c>
      <c r="F327" t="s">
        <v>0</v>
      </c>
      <c r="G327" t="s">
        <v>3608</v>
      </c>
      <c r="H327">
        <v>1.349</v>
      </c>
      <c r="I327">
        <v>17.670000000000002</v>
      </c>
      <c r="J327">
        <v>23</v>
      </c>
    </row>
    <row r="328" spans="1:10" x14ac:dyDescent="0.35">
      <c r="A328" t="s">
        <v>18349</v>
      </c>
      <c r="B328">
        <v>178</v>
      </c>
      <c r="C328">
        <v>120</v>
      </c>
      <c r="D328">
        <v>327</v>
      </c>
      <c r="E328" t="s">
        <v>311</v>
      </c>
      <c r="F328" t="s">
        <v>0</v>
      </c>
      <c r="G328" t="s">
        <v>4219</v>
      </c>
      <c r="H328" t="s">
        <v>311</v>
      </c>
      <c r="I328" t="s">
        <v>311</v>
      </c>
      <c r="J328">
        <v>30</v>
      </c>
    </row>
    <row r="329" spans="1:10" x14ac:dyDescent="0.35">
      <c r="A329" t="s">
        <v>18350</v>
      </c>
      <c r="B329">
        <v>35</v>
      </c>
      <c r="C329">
        <v>114</v>
      </c>
      <c r="D329">
        <v>328</v>
      </c>
      <c r="E329" t="s">
        <v>311</v>
      </c>
      <c r="F329" t="s">
        <v>0</v>
      </c>
      <c r="G329" t="s">
        <v>7472</v>
      </c>
      <c r="H329" t="s">
        <v>311</v>
      </c>
      <c r="I329" t="s">
        <v>311</v>
      </c>
      <c r="J329">
        <v>11</v>
      </c>
    </row>
    <row r="330" spans="1:10" x14ac:dyDescent="0.35">
      <c r="A330" t="s">
        <v>18351</v>
      </c>
      <c r="B330">
        <v>59</v>
      </c>
      <c r="C330">
        <v>113</v>
      </c>
      <c r="D330">
        <v>329</v>
      </c>
      <c r="E330" t="s">
        <v>311</v>
      </c>
      <c r="F330" t="s">
        <v>0</v>
      </c>
      <c r="G330" t="s">
        <v>7560</v>
      </c>
      <c r="H330" t="s">
        <v>311</v>
      </c>
      <c r="I330" t="s">
        <v>311</v>
      </c>
      <c r="J330">
        <v>5</v>
      </c>
    </row>
    <row r="331" spans="1:10" x14ac:dyDescent="0.35">
      <c r="A331" t="s">
        <v>18352</v>
      </c>
      <c r="B331">
        <v>62</v>
      </c>
      <c r="C331">
        <v>109</v>
      </c>
      <c r="D331">
        <v>330</v>
      </c>
      <c r="E331" t="s">
        <v>311</v>
      </c>
      <c r="F331" t="s">
        <v>0</v>
      </c>
      <c r="G331" t="s">
        <v>3704</v>
      </c>
      <c r="H331" t="s">
        <v>311</v>
      </c>
      <c r="I331" t="s">
        <v>311</v>
      </c>
      <c r="J331">
        <v>8</v>
      </c>
    </row>
    <row r="332" spans="1:10" x14ac:dyDescent="0.35">
      <c r="A332" t="s">
        <v>18353</v>
      </c>
      <c r="B332">
        <v>47</v>
      </c>
      <c r="C332">
        <v>108</v>
      </c>
      <c r="D332">
        <v>331</v>
      </c>
      <c r="E332" t="s">
        <v>334</v>
      </c>
      <c r="F332" t="s">
        <v>0</v>
      </c>
      <c r="G332" t="s">
        <v>2053</v>
      </c>
      <c r="H332">
        <v>1.1739999999999999</v>
      </c>
      <c r="I332">
        <v>20.18</v>
      </c>
      <c r="J332">
        <v>16</v>
      </c>
    </row>
    <row r="333" spans="1:10" x14ac:dyDescent="0.35">
      <c r="A333" t="s">
        <v>18354</v>
      </c>
      <c r="B333">
        <v>242</v>
      </c>
      <c r="C333">
        <v>106</v>
      </c>
      <c r="D333">
        <v>332</v>
      </c>
      <c r="E333" t="s">
        <v>311</v>
      </c>
      <c r="F333" t="s">
        <v>0</v>
      </c>
      <c r="G333" t="s">
        <v>4219</v>
      </c>
      <c r="H333" t="s">
        <v>311</v>
      </c>
      <c r="I333" t="s">
        <v>311</v>
      </c>
      <c r="J333">
        <v>11</v>
      </c>
    </row>
    <row r="334" spans="1:10" x14ac:dyDescent="0.35">
      <c r="A334" t="s">
        <v>18355</v>
      </c>
      <c r="B334">
        <v>83</v>
      </c>
      <c r="C334">
        <v>106</v>
      </c>
      <c r="D334">
        <v>332</v>
      </c>
      <c r="E334" t="s">
        <v>319</v>
      </c>
      <c r="F334" t="s">
        <v>0</v>
      </c>
      <c r="G334" t="s">
        <v>10944</v>
      </c>
      <c r="H334">
        <v>1.109</v>
      </c>
      <c r="I334">
        <v>87.75</v>
      </c>
      <c r="J334">
        <v>32</v>
      </c>
    </row>
    <row r="335" spans="1:10" x14ac:dyDescent="0.35">
      <c r="A335" t="s">
        <v>18356</v>
      </c>
      <c r="B335">
        <v>260</v>
      </c>
      <c r="C335">
        <v>102</v>
      </c>
      <c r="D335">
        <v>334</v>
      </c>
      <c r="E335" t="s">
        <v>319</v>
      </c>
      <c r="F335" t="s">
        <v>0</v>
      </c>
      <c r="G335" t="s">
        <v>18357</v>
      </c>
      <c r="H335">
        <v>1.2549999999999999</v>
      </c>
      <c r="I335">
        <v>48.3</v>
      </c>
      <c r="J335">
        <v>9</v>
      </c>
    </row>
    <row r="336" spans="1:10" hidden="1" x14ac:dyDescent="0.35">
      <c r="A336" t="s">
        <v>18358</v>
      </c>
      <c r="B336">
        <v>19</v>
      </c>
      <c r="C336">
        <v>101</v>
      </c>
      <c r="D336">
        <v>335</v>
      </c>
      <c r="E336" t="s">
        <v>311</v>
      </c>
      <c r="F336" t="s">
        <v>3848</v>
      </c>
      <c r="G336" t="s">
        <v>311</v>
      </c>
      <c r="H336" t="s">
        <v>311</v>
      </c>
      <c r="I336" t="s">
        <v>311</v>
      </c>
      <c r="J336">
        <v>0</v>
      </c>
    </row>
    <row r="337" spans="1:10" x14ac:dyDescent="0.35">
      <c r="A337" t="s">
        <v>18359</v>
      </c>
      <c r="B337">
        <v>41</v>
      </c>
      <c r="C337">
        <v>100</v>
      </c>
      <c r="D337">
        <v>336</v>
      </c>
      <c r="E337" t="s">
        <v>312</v>
      </c>
      <c r="F337" t="s">
        <v>0</v>
      </c>
      <c r="G337" t="s">
        <v>3633</v>
      </c>
      <c r="H337">
        <v>1</v>
      </c>
      <c r="I337">
        <v>40.98</v>
      </c>
      <c r="J337">
        <v>15</v>
      </c>
    </row>
    <row r="338" spans="1:10" x14ac:dyDescent="0.35">
      <c r="A338" t="s">
        <v>18360</v>
      </c>
      <c r="B338">
        <v>54</v>
      </c>
      <c r="C338">
        <v>100</v>
      </c>
      <c r="D338">
        <v>336</v>
      </c>
      <c r="E338" t="s">
        <v>312</v>
      </c>
      <c r="F338" t="s">
        <v>0</v>
      </c>
      <c r="G338" t="s">
        <v>18361</v>
      </c>
      <c r="H338">
        <v>1.0249999999999999</v>
      </c>
      <c r="I338">
        <v>27.51</v>
      </c>
      <c r="J338">
        <v>29</v>
      </c>
    </row>
    <row r="339" spans="1:10" x14ac:dyDescent="0.35">
      <c r="A339" t="s">
        <v>18362</v>
      </c>
      <c r="B339">
        <v>113</v>
      </c>
      <c r="C339">
        <v>100</v>
      </c>
      <c r="D339">
        <v>336</v>
      </c>
      <c r="E339" t="s">
        <v>311</v>
      </c>
      <c r="F339" t="s">
        <v>0</v>
      </c>
      <c r="G339" t="s">
        <v>10944</v>
      </c>
      <c r="H339" t="s">
        <v>311</v>
      </c>
      <c r="I339" t="s">
        <v>311</v>
      </c>
      <c r="J339">
        <v>31</v>
      </c>
    </row>
    <row r="340" spans="1:10" x14ac:dyDescent="0.35">
      <c r="A340" t="s">
        <v>18363</v>
      </c>
      <c r="B340">
        <v>78</v>
      </c>
      <c r="C340">
        <v>97</v>
      </c>
      <c r="D340">
        <v>339</v>
      </c>
      <c r="E340" t="s">
        <v>311</v>
      </c>
      <c r="F340" t="s">
        <v>0</v>
      </c>
      <c r="G340" t="s">
        <v>4219</v>
      </c>
      <c r="H340" t="s">
        <v>311</v>
      </c>
      <c r="I340" t="s">
        <v>311</v>
      </c>
      <c r="J340">
        <v>43</v>
      </c>
    </row>
    <row r="341" spans="1:10" x14ac:dyDescent="0.35">
      <c r="A341" t="s">
        <v>18364</v>
      </c>
      <c r="B341">
        <v>41</v>
      </c>
      <c r="C341">
        <v>97</v>
      </c>
      <c r="D341">
        <v>339</v>
      </c>
      <c r="E341" t="s">
        <v>312</v>
      </c>
      <c r="F341" t="s">
        <v>0</v>
      </c>
      <c r="G341" t="s">
        <v>14286</v>
      </c>
      <c r="H341">
        <v>1.0669999999999999</v>
      </c>
      <c r="I341">
        <v>19.59</v>
      </c>
      <c r="J341">
        <v>14</v>
      </c>
    </row>
    <row r="342" spans="1:10" x14ac:dyDescent="0.35">
      <c r="A342" t="s">
        <v>18365</v>
      </c>
      <c r="B342">
        <v>53</v>
      </c>
      <c r="C342">
        <v>91</v>
      </c>
      <c r="D342">
        <v>341</v>
      </c>
      <c r="E342" t="s">
        <v>312</v>
      </c>
      <c r="F342" t="s">
        <v>0</v>
      </c>
      <c r="G342" t="s">
        <v>4219</v>
      </c>
      <c r="H342">
        <v>0.98199999999999998</v>
      </c>
      <c r="I342">
        <v>34.090000000000003</v>
      </c>
      <c r="J342">
        <v>7</v>
      </c>
    </row>
    <row r="343" spans="1:10" x14ac:dyDescent="0.35">
      <c r="A343" t="s">
        <v>18366</v>
      </c>
      <c r="B343">
        <v>1231</v>
      </c>
      <c r="C343">
        <v>91</v>
      </c>
      <c r="D343">
        <v>341</v>
      </c>
      <c r="E343" t="s">
        <v>328</v>
      </c>
      <c r="F343" t="s">
        <v>0</v>
      </c>
      <c r="G343" t="s">
        <v>10944</v>
      </c>
      <c r="H343">
        <v>0.82199999999999995</v>
      </c>
      <c r="I343">
        <v>71.08</v>
      </c>
      <c r="J343">
        <v>20</v>
      </c>
    </row>
    <row r="344" spans="1:10" x14ac:dyDescent="0.35">
      <c r="A344" t="s">
        <v>18367</v>
      </c>
      <c r="B344">
        <v>41</v>
      </c>
      <c r="C344">
        <v>90</v>
      </c>
      <c r="D344">
        <v>343</v>
      </c>
      <c r="E344" t="s">
        <v>334</v>
      </c>
      <c r="F344" t="s">
        <v>0</v>
      </c>
      <c r="G344" t="s">
        <v>2053</v>
      </c>
      <c r="H344">
        <v>1.2310000000000001</v>
      </c>
      <c r="I344">
        <v>22.3</v>
      </c>
      <c r="J344">
        <v>29</v>
      </c>
    </row>
    <row r="345" spans="1:10" x14ac:dyDescent="0.35">
      <c r="A345" t="s">
        <v>18368</v>
      </c>
      <c r="B345">
        <v>83</v>
      </c>
      <c r="C345">
        <v>90</v>
      </c>
      <c r="D345">
        <v>343</v>
      </c>
      <c r="E345" t="s">
        <v>311</v>
      </c>
      <c r="F345" t="s">
        <v>0</v>
      </c>
      <c r="G345" t="s">
        <v>10944</v>
      </c>
      <c r="H345" t="s">
        <v>311</v>
      </c>
      <c r="I345" t="s">
        <v>311</v>
      </c>
      <c r="J345">
        <v>33</v>
      </c>
    </row>
    <row r="346" spans="1:10" x14ac:dyDescent="0.35">
      <c r="A346" t="s">
        <v>18369</v>
      </c>
      <c r="B346">
        <v>23</v>
      </c>
      <c r="C346">
        <v>89</v>
      </c>
      <c r="D346">
        <v>345</v>
      </c>
      <c r="E346" t="s">
        <v>311</v>
      </c>
      <c r="F346" t="s">
        <v>0</v>
      </c>
      <c r="G346" t="s">
        <v>8490</v>
      </c>
      <c r="H346" t="s">
        <v>311</v>
      </c>
      <c r="I346" t="s">
        <v>311</v>
      </c>
      <c r="J346">
        <v>19</v>
      </c>
    </row>
    <row r="347" spans="1:10" x14ac:dyDescent="0.35">
      <c r="A347" t="s">
        <v>18370</v>
      </c>
      <c r="B347">
        <v>160</v>
      </c>
      <c r="C347">
        <v>89</v>
      </c>
      <c r="D347">
        <v>345</v>
      </c>
      <c r="E347" t="s">
        <v>328</v>
      </c>
      <c r="F347" t="s">
        <v>0</v>
      </c>
      <c r="G347" t="s">
        <v>10944</v>
      </c>
      <c r="H347">
        <v>0.73</v>
      </c>
      <c r="I347">
        <v>61.27</v>
      </c>
      <c r="J347">
        <v>10</v>
      </c>
    </row>
    <row r="348" spans="1:10" x14ac:dyDescent="0.35">
      <c r="A348" t="s">
        <v>18371</v>
      </c>
      <c r="B348">
        <v>64</v>
      </c>
      <c r="C348">
        <v>88</v>
      </c>
      <c r="D348">
        <v>347</v>
      </c>
      <c r="E348" t="s">
        <v>334</v>
      </c>
      <c r="F348" t="s">
        <v>0</v>
      </c>
      <c r="G348" t="s">
        <v>3633</v>
      </c>
      <c r="H348">
        <v>0.65200000000000002</v>
      </c>
      <c r="I348">
        <v>23.97</v>
      </c>
      <c r="J348">
        <v>13</v>
      </c>
    </row>
    <row r="349" spans="1:10" x14ac:dyDescent="0.35">
      <c r="A349" t="s">
        <v>18372</v>
      </c>
      <c r="B349">
        <v>37</v>
      </c>
      <c r="C349">
        <v>84</v>
      </c>
      <c r="D349">
        <v>348</v>
      </c>
      <c r="E349" t="s">
        <v>312</v>
      </c>
      <c r="F349" t="s">
        <v>0</v>
      </c>
      <c r="G349" t="s">
        <v>4615</v>
      </c>
      <c r="H349">
        <v>1.3240000000000001</v>
      </c>
      <c r="I349">
        <v>37.9</v>
      </c>
      <c r="J349">
        <v>20</v>
      </c>
    </row>
    <row r="350" spans="1:10" x14ac:dyDescent="0.35">
      <c r="A350" t="s">
        <v>18373</v>
      </c>
      <c r="B350">
        <v>768</v>
      </c>
      <c r="C350">
        <v>83</v>
      </c>
      <c r="D350">
        <v>349</v>
      </c>
      <c r="E350" t="s">
        <v>328</v>
      </c>
      <c r="F350" t="s">
        <v>0</v>
      </c>
      <c r="G350" t="s">
        <v>10944</v>
      </c>
      <c r="H350">
        <v>0.66100000000000003</v>
      </c>
      <c r="I350">
        <v>55.39</v>
      </c>
      <c r="J350">
        <v>56</v>
      </c>
    </row>
    <row r="351" spans="1:10" x14ac:dyDescent="0.35">
      <c r="A351" t="s">
        <v>18374</v>
      </c>
      <c r="B351">
        <v>123</v>
      </c>
      <c r="C351">
        <v>82</v>
      </c>
      <c r="D351">
        <v>350</v>
      </c>
      <c r="E351" t="s">
        <v>311</v>
      </c>
      <c r="F351" t="s">
        <v>0</v>
      </c>
      <c r="G351" t="s">
        <v>18375</v>
      </c>
      <c r="H351" t="s">
        <v>311</v>
      </c>
      <c r="I351" t="s">
        <v>311</v>
      </c>
      <c r="J351">
        <v>9</v>
      </c>
    </row>
    <row r="352" spans="1:10" x14ac:dyDescent="0.35">
      <c r="A352" t="s">
        <v>18376</v>
      </c>
      <c r="B352">
        <v>66</v>
      </c>
      <c r="C352">
        <v>78</v>
      </c>
      <c r="D352">
        <v>351</v>
      </c>
      <c r="E352" t="s">
        <v>312</v>
      </c>
      <c r="F352" t="s">
        <v>0</v>
      </c>
      <c r="G352" t="s">
        <v>4219</v>
      </c>
      <c r="H352">
        <v>0.97599999999999998</v>
      </c>
      <c r="I352">
        <v>33.44</v>
      </c>
      <c r="J352">
        <v>6</v>
      </c>
    </row>
    <row r="353" spans="1:10" x14ac:dyDescent="0.35">
      <c r="A353" t="s">
        <v>18377</v>
      </c>
      <c r="B353">
        <v>49</v>
      </c>
      <c r="C353">
        <v>77</v>
      </c>
      <c r="D353">
        <v>352</v>
      </c>
      <c r="E353" t="s">
        <v>311</v>
      </c>
      <c r="F353" t="s">
        <v>0</v>
      </c>
      <c r="G353" t="s">
        <v>4219</v>
      </c>
      <c r="H353" t="s">
        <v>311</v>
      </c>
      <c r="I353" t="s">
        <v>311</v>
      </c>
      <c r="J353">
        <v>25</v>
      </c>
    </row>
    <row r="354" spans="1:10" x14ac:dyDescent="0.35">
      <c r="A354" t="s">
        <v>18378</v>
      </c>
      <c r="B354">
        <v>72</v>
      </c>
      <c r="C354">
        <v>77</v>
      </c>
      <c r="D354">
        <v>352</v>
      </c>
      <c r="E354" t="s">
        <v>312</v>
      </c>
      <c r="F354" t="s">
        <v>0</v>
      </c>
      <c r="G354" t="s">
        <v>16612</v>
      </c>
      <c r="H354">
        <v>1</v>
      </c>
      <c r="I354">
        <v>26.29</v>
      </c>
      <c r="J354">
        <v>20</v>
      </c>
    </row>
    <row r="355" spans="1:10" x14ac:dyDescent="0.35">
      <c r="A355" t="s">
        <v>18379</v>
      </c>
      <c r="B355">
        <v>71</v>
      </c>
      <c r="C355">
        <v>77</v>
      </c>
      <c r="D355">
        <v>352</v>
      </c>
      <c r="E355" t="s">
        <v>311</v>
      </c>
      <c r="F355" t="s">
        <v>0</v>
      </c>
      <c r="G355" t="s">
        <v>4219</v>
      </c>
      <c r="H355" t="s">
        <v>311</v>
      </c>
      <c r="I355" t="s">
        <v>311</v>
      </c>
      <c r="J355">
        <v>10</v>
      </c>
    </row>
    <row r="356" spans="1:10" x14ac:dyDescent="0.35">
      <c r="A356" t="s">
        <v>18380</v>
      </c>
      <c r="B356">
        <v>60</v>
      </c>
      <c r="C356">
        <v>72</v>
      </c>
      <c r="D356">
        <v>355</v>
      </c>
      <c r="E356" t="s">
        <v>311</v>
      </c>
      <c r="F356" t="s">
        <v>0</v>
      </c>
      <c r="G356" t="s">
        <v>4219</v>
      </c>
      <c r="H356" t="s">
        <v>311</v>
      </c>
      <c r="I356" t="s">
        <v>311</v>
      </c>
      <c r="J356">
        <v>18</v>
      </c>
    </row>
    <row r="357" spans="1:10" x14ac:dyDescent="0.35">
      <c r="A357" t="s">
        <v>18381</v>
      </c>
      <c r="B357">
        <v>56</v>
      </c>
      <c r="C357">
        <v>72</v>
      </c>
      <c r="D357">
        <v>355</v>
      </c>
      <c r="E357" t="s">
        <v>312</v>
      </c>
      <c r="F357" t="s">
        <v>0</v>
      </c>
      <c r="G357" t="s">
        <v>4219</v>
      </c>
      <c r="H357">
        <v>0.95099999999999996</v>
      </c>
      <c r="I357">
        <v>32.14</v>
      </c>
      <c r="J357">
        <v>6</v>
      </c>
    </row>
    <row r="358" spans="1:10" x14ac:dyDescent="0.35">
      <c r="A358" t="s">
        <v>18382</v>
      </c>
      <c r="B358">
        <v>34</v>
      </c>
      <c r="C358">
        <v>70</v>
      </c>
      <c r="D358">
        <v>357</v>
      </c>
      <c r="E358" t="s">
        <v>311</v>
      </c>
      <c r="F358" t="s">
        <v>0</v>
      </c>
      <c r="G358" t="s">
        <v>3026</v>
      </c>
      <c r="H358" t="s">
        <v>311</v>
      </c>
      <c r="I358" t="s">
        <v>311</v>
      </c>
      <c r="J358">
        <v>17</v>
      </c>
    </row>
    <row r="359" spans="1:10" hidden="1" x14ac:dyDescent="0.35">
      <c r="A359" t="s">
        <v>18383</v>
      </c>
      <c r="B359">
        <v>11</v>
      </c>
      <c r="C359">
        <v>66</v>
      </c>
      <c r="D359">
        <v>358</v>
      </c>
      <c r="E359" t="s">
        <v>311</v>
      </c>
      <c r="F359" t="s">
        <v>3848</v>
      </c>
      <c r="G359" t="s">
        <v>311</v>
      </c>
      <c r="H359" t="s">
        <v>311</v>
      </c>
      <c r="I359" t="s">
        <v>311</v>
      </c>
      <c r="J359">
        <v>0</v>
      </c>
    </row>
    <row r="360" spans="1:10" x14ac:dyDescent="0.35">
      <c r="A360" t="s">
        <v>18384</v>
      </c>
      <c r="B360">
        <v>57</v>
      </c>
      <c r="C360">
        <v>65</v>
      </c>
      <c r="D360">
        <v>359</v>
      </c>
      <c r="E360" t="s">
        <v>328</v>
      </c>
      <c r="F360" t="s">
        <v>0</v>
      </c>
      <c r="G360" t="s">
        <v>6334</v>
      </c>
      <c r="H360">
        <v>1.111</v>
      </c>
      <c r="I360">
        <v>70.16</v>
      </c>
      <c r="J360">
        <v>17</v>
      </c>
    </row>
    <row r="361" spans="1:10" x14ac:dyDescent="0.35">
      <c r="A361" t="s">
        <v>18385</v>
      </c>
      <c r="B361">
        <v>204</v>
      </c>
      <c r="C361">
        <v>65</v>
      </c>
      <c r="D361">
        <v>359</v>
      </c>
      <c r="E361" t="s">
        <v>311</v>
      </c>
      <c r="F361" t="s">
        <v>0</v>
      </c>
      <c r="G361" t="s">
        <v>9016</v>
      </c>
      <c r="H361" t="s">
        <v>311</v>
      </c>
      <c r="I361" t="s">
        <v>311</v>
      </c>
      <c r="J361">
        <v>19</v>
      </c>
    </row>
    <row r="362" spans="1:10" x14ac:dyDescent="0.35">
      <c r="A362" t="s">
        <v>18386</v>
      </c>
      <c r="B362">
        <v>34</v>
      </c>
      <c r="C362">
        <v>65</v>
      </c>
      <c r="D362">
        <v>359</v>
      </c>
      <c r="E362" t="s">
        <v>312</v>
      </c>
      <c r="F362" t="s">
        <v>0</v>
      </c>
      <c r="G362" t="s">
        <v>4615</v>
      </c>
      <c r="H362">
        <v>1.1759999999999999</v>
      </c>
      <c r="I362">
        <v>31.82</v>
      </c>
      <c r="J362">
        <v>11</v>
      </c>
    </row>
    <row r="363" spans="1:10" x14ac:dyDescent="0.35">
      <c r="A363" t="s">
        <v>18387</v>
      </c>
      <c r="B363">
        <v>37</v>
      </c>
      <c r="C363">
        <v>65</v>
      </c>
      <c r="D363">
        <v>359</v>
      </c>
      <c r="E363" t="s">
        <v>334</v>
      </c>
      <c r="F363" t="s">
        <v>0</v>
      </c>
      <c r="G363" t="s">
        <v>14875</v>
      </c>
      <c r="H363">
        <v>0.64700000000000002</v>
      </c>
      <c r="I363">
        <v>11.21</v>
      </c>
      <c r="J363">
        <v>6</v>
      </c>
    </row>
    <row r="364" spans="1:10" x14ac:dyDescent="0.35">
      <c r="A364" t="s">
        <v>18388</v>
      </c>
      <c r="B364">
        <v>80</v>
      </c>
      <c r="C364">
        <v>63</v>
      </c>
      <c r="D364">
        <v>363</v>
      </c>
      <c r="E364" t="s">
        <v>334</v>
      </c>
      <c r="F364" t="s">
        <v>0</v>
      </c>
      <c r="G364" t="s">
        <v>8129</v>
      </c>
      <c r="H364">
        <v>0.40300000000000002</v>
      </c>
      <c r="I364">
        <v>5.84</v>
      </c>
      <c r="J364">
        <v>6</v>
      </c>
    </row>
    <row r="365" spans="1:10" x14ac:dyDescent="0.35">
      <c r="A365" t="s">
        <v>18389</v>
      </c>
      <c r="B365">
        <v>97</v>
      </c>
      <c r="C365">
        <v>63</v>
      </c>
      <c r="D365">
        <v>363</v>
      </c>
      <c r="E365" t="s">
        <v>311</v>
      </c>
      <c r="F365" t="s">
        <v>0</v>
      </c>
      <c r="G365" t="s">
        <v>2661</v>
      </c>
      <c r="H365" t="s">
        <v>311</v>
      </c>
      <c r="I365" t="s">
        <v>311</v>
      </c>
      <c r="J365">
        <v>2</v>
      </c>
    </row>
    <row r="366" spans="1:10" x14ac:dyDescent="0.35">
      <c r="A366" t="s">
        <v>18390</v>
      </c>
      <c r="B366">
        <v>60</v>
      </c>
      <c r="C366">
        <v>59</v>
      </c>
      <c r="D366">
        <v>365</v>
      </c>
      <c r="E366" t="s">
        <v>311</v>
      </c>
      <c r="F366" t="s">
        <v>0</v>
      </c>
      <c r="G366" t="s">
        <v>4219</v>
      </c>
      <c r="H366" t="s">
        <v>311</v>
      </c>
      <c r="I366" t="s">
        <v>311</v>
      </c>
      <c r="J366">
        <v>12</v>
      </c>
    </row>
    <row r="367" spans="1:10" x14ac:dyDescent="0.35">
      <c r="A367" t="s">
        <v>18391</v>
      </c>
      <c r="B367">
        <v>58</v>
      </c>
      <c r="C367">
        <v>58</v>
      </c>
      <c r="D367">
        <v>366</v>
      </c>
      <c r="E367" t="s">
        <v>311</v>
      </c>
      <c r="F367" t="s">
        <v>0</v>
      </c>
      <c r="G367" t="s">
        <v>4219</v>
      </c>
      <c r="H367" t="s">
        <v>311</v>
      </c>
      <c r="I367" t="s">
        <v>311</v>
      </c>
      <c r="J367">
        <v>12</v>
      </c>
    </row>
    <row r="368" spans="1:10" x14ac:dyDescent="0.35">
      <c r="A368" t="s">
        <v>18392</v>
      </c>
      <c r="B368">
        <v>184</v>
      </c>
      <c r="C368">
        <v>56</v>
      </c>
      <c r="D368">
        <v>367</v>
      </c>
      <c r="E368" t="s">
        <v>311</v>
      </c>
      <c r="F368" t="s">
        <v>0</v>
      </c>
      <c r="G368" t="s">
        <v>9233</v>
      </c>
      <c r="H368" t="s">
        <v>311</v>
      </c>
      <c r="I368" t="s">
        <v>311</v>
      </c>
      <c r="J368">
        <v>25</v>
      </c>
    </row>
    <row r="369" spans="1:10" x14ac:dyDescent="0.35">
      <c r="A369" t="s">
        <v>18393</v>
      </c>
      <c r="B369">
        <v>428</v>
      </c>
      <c r="C369">
        <v>56</v>
      </c>
      <c r="D369">
        <v>367</v>
      </c>
      <c r="E369" t="s">
        <v>311</v>
      </c>
      <c r="F369" t="s">
        <v>0</v>
      </c>
      <c r="G369" t="s">
        <v>9233</v>
      </c>
      <c r="H369" t="s">
        <v>311</v>
      </c>
      <c r="I369" t="s">
        <v>311</v>
      </c>
      <c r="J369">
        <v>47</v>
      </c>
    </row>
    <row r="370" spans="1:10" x14ac:dyDescent="0.35">
      <c r="A370" t="s">
        <v>18394</v>
      </c>
      <c r="B370">
        <v>37</v>
      </c>
      <c r="C370">
        <v>49</v>
      </c>
      <c r="D370">
        <v>369</v>
      </c>
      <c r="E370" t="s">
        <v>311</v>
      </c>
      <c r="F370" t="s">
        <v>0</v>
      </c>
      <c r="G370" t="s">
        <v>9053</v>
      </c>
      <c r="H370" t="s">
        <v>311</v>
      </c>
      <c r="I370" t="s">
        <v>311</v>
      </c>
      <c r="J370">
        <v>7</v>
      </c>
    </row>
    <row r="371" spans="1:10" x14ac:dyDescent="0.35">
      <c r="A371" t="s">
        <v>18395</v>
      </c>
      <c r="B371">
        <v>22</v>
      </c>
      <c r="C371">
        <v>49</v>
      </c>
      <c r="D371">
        <v>369</v>
      </c>
      <c r="E371" t="s">
        <v>311</v>
      </c>
      <c r="F371" t="s">
        <v>0</v>
      </c>
      <c r="G371" t="s">
        <v>4219</v>
      </c>
      <c r="H371" t="s">
        <v>311</v>
      </c>
      <c r="I371" t="s">
        <v>311</v>
      </c>
      <c r="J371">
        <v>12</v>
      </c>
    </row>
    <row r="372" spans="1:10" x14ac:dyDescent="0.35">
      <c r="A372" t="s">
        <v>18396</v>
      </c>
      <c r="B372">
        <v>110</v>
      </c>
      <c r="C372">
        <v>49</v>
      </c>
      <c r="D372">
        <v>369</v>
      </c>
      <c r="E372" t="s">
        <v>328</v>
      </c>
      <c r="F372" t="s">
        <v>0</v>
      </c>
      <c r="G372" t="s">
        <v>18397</v>
      </c>
      <c r="H372">
        <v>0.90900000000000003</v>
      </c>
      <c r="I372">
        <v>36.630000000000003</v>
      </c>
      <c r="J372">
        <v>11</v>
      </c>
    </row>
    <row r="373" spans="1:10" x14ac:dyDescent="0.35">
      <c r="A373" t="s">
        <v>18398</v>
      </c>
      <c r="B373">
        <v>56</v>
      </c>
      <c r="C373">
        <v>49</v>
      </c>
      <c r="D373">
        <v>369</v>
      </c>
      <c r="E373" t="s">
        <v>311</v>
      </c>
      <c r="F373" t="s">
        <v>0</v>
      </c>
      <c r="G373" t="s">
        <v>4219</v>
      </c>
      <c r="H373" t="s">
        <v>311</v>
      </c>
      <c r="I373" t="s">
        <v>311</v>
      </c>
      <c r="J373">
        <v>11</v>
      </c>
    </row>
    <row r="374" spans="1:10" hidden="1" x14ac:dyDescent="0.35">
      <c r="A374" t="s">
        <v>18399</v>
      </c>
      <c r="B374">
        <v>12</v>
      </c>
      <c r="C374">
        <v>48</v>
      </c>
      <c r="D374">
        <v>373</v>
      </c>
      <c r="E374" t="s">
        <v>311</v>
      </c>
      <c r="F374" t="s">
        <v>3848</v>
      </c>
      <c r="G374" t="s">
        <v>311</v>
      </c>
      <c r="H374" t="s">
        <v>311</v>
      </c>
      <c r="I374" t="s">
        <v>311</v>
      </c>
      <c r="J374">
        <v>0</v>
      </c>
    </row>
    <row r="375" spans="1:10" x14ac:dyDescent="0.35">
      <c r="A375" t="s">
        <v>18400</v>
      </c>
      <c r="B375">
        <v>110</v>
      </c>
      <c r="C375">
        <v>47</v>
      </c>
      <c r="D375">
        <v>374</v>
      </c>
      <c r="E375" t="s">
        <v>312</v>
      </c>
      <c r="F375" t="s">
        <v>0</v>
      </c>
      <c r="G375" t="s">
        <v>10944</v>
      </c>
      <c r="H375">
        <v>0.44400000000000001</v>
      </c>
      <c r="I375">
        <v>31.86</v>
      </c>
      <c r="J375">
        <v>43</v>
      </c>
    </row>
    <row r="376" spans="1:10" x14ac:dyDescent="0.35">
      <c r="A376" t="s">
        <v>18401</v>
      </c>
      <c r="B376">
        <v>119</v>
      </c>
      <c r="C376">
        <v>47</v>
      </c>
      <c r="D376">
        <v>374</v>
      </c>
      <c r="E376" t="s">
        <v>311</v>
      </c>
      <c r="F376" t="s">
        <v>0</v>
      </c>
      <c r="G376" t="s">
        <v>8272</v>
      </c>
      <c r="H376" t="s">
        <v>311</v>
      </c>
      <c r="I376" t="s">
        <v>311</v>
      </c>
      <c r="J376">
        <v>12</v>
      </c>
    </row>
    <row r="377" spans="1:10" x14ac:dyDescent="0.35">
      <c r="A377" t="s">
        <v>18402</v>
      </c>
      <c r="B377">
        <v>16</v>
      </c>
      <c r="C377">
        <v>47</v>
      </c>
      <c r="D377">
        <v>374</v>
      </c>
      <c r="E377" t="s">
        <v>328</v>
      </c>
      <c r="F377" t="s">
        <v>0</v>
      </c>
      <c r="G377" t="s">
        <v>4219</v>
      </c>
      <c r="H377">
        <v>1.5289999999999999</v>
      </c>
      <c r="I377">
        <v>55.52</v>
      </c>
      <c r="J377">
        <v>8</v>
      </c>
    </row>
    <row r="378" spans="1:10" x14ac:dyDescent="0.35">
      <c r="A378" t="s">
        <v>18403</v>
      </c>
      <c r="B378">
        <v>257</v>
      </c>
      <c r="C378">
        <v>46</v>
      </c>
      <c r="D378">
        <v>377</v>
      </c>
      <c r="E378" t="s">
        <v>311</v>
      </c>
      <c r="F378" t="s">
        <v>0</v>
      </c>
      <c r="G378" t="s">
        <v>9233</v>
      </c>
      <c r="H378" t="s">
        <v>311</v>
      </c>
      <c r="I378" t="s">
        <v>311</v>
      </c>
      <c r="J378">
        <v>34</v>
      </c>
    </row>
    <row r="379" spans="1:10" x14ac:dyDescent="0.35">
      <c r="A379" t="s">
        <v>18404</v>
      </c>
      <c r="B379">
        <v>126</v>
      </c>
      <c r="C379">
        <v>45</v>
      </c>
      <c r="D379">
        <v>378</v>
      </c>
      <c r="E379" t="s">
        <v>311</v>
      </c>
      <c r="F379" t="s">
        <v>0</v>
      </c>
      <c r="G379" t="s">
        <v>17403</v>
      </c>
      <c r="H379" t="s">
        <v>311</v>
      </c>
      <c r="I379" t="s">
        <v>311</v>
      </c>
      <c r="J379">
        <v>28</v>
      </c>
    </row>
    <row r="380" spans="1:10" x14ac:dyDescent="0.35">
      <c r="A380" t="s">
        <v>18405</v>
      </c>
      <c r="B380">
        <v>24</v>
      </c>
      <c r="C380">
        <v>45</v>
      </c>
      <c r="D380">
        <v>378</v>
      </c>
      <c r="E380" t="s">
        <v>312</v>
      </c>
      <c r="F380" t="s">
        <v>0</v>
      </c>
      <c r="G380" t="s">
        <v>4615</v>
      </c>
      <c r="H380">
        <v>0.96</v>
      </c>
      <c r="I380">
        <v>23.72</v>
      </c>
      <c r="J380">
        <v>10</v>
      </c>
    </row>
    <row r="381" spans="1:10" x14ac:dyDescent="0.35">
      <c r="A381" t="s">
        <v>18406</v>
      </c>
      <c r="B381">
        <v>34</v>
      </c>
      <c r="C381">
        <v>44</v>
      </c>
      <c r="D381">
        <v>380</v>
      </c>
      <c r="E381" t="s">
        <v>334</v>
      </c>
      <c r="F381" t="s">
        <v>0</v>
      </c>
      <c r="G381" t="s">
        <v>18407</v>
      </c>
      <c r="H381">
        <v>0.58099999999999996</v>
      </c>
      <c r="I381">
        <v>9.3000000000000007</v>
      </c>
      <c r="J381">
        <v>14</v>
      </c>
    </row>
    <row r="382" spans="1:10" x14ac:dyDescent="0.35">
      <c r="A382" t="s">
        <v>18408</v>
      </c>
      <c r="B382">
        <v>511</v>
      </c>
      <c r="C382">
        <v>42</v>
      </c>
      <c r="D382">
        <v>381</v>
      </c>
      <c r="E382" t="s">
        <v>334</v>
      </c>
      <c r="F382" t="s">
        <v>0</v>
      </c>
      <c r="G382" t="s">
        <v>18409</v>
      </c>
      <c r="H382">
        <v>0.16400000000000001</v>
      </c>
      <c r="I382">
        <v>0.65</v>
      </c>
      <c r="J382">
        <v>9</v>
      </c>
    </row>
    <row r="383" spans="1:10" x14ac:dyDescent="0.35">
      <c r="A383" t="s">
        <v>18410</v>
      </c>
      <c r="B383">
        <v>35</v>
      </c>
      <c r="C383">
        <v>41</v>
      </c>
      <c r="D383">
        <v>382</v>
      </c>
      <c r="E383" t="s">
        <v>311</v>
      </c>
      <c r="F383" t="s">
        <v>0</v>
      </c>
      <c r="G383" t="s">
        <v>4219</v>
      </c>
      <c r="H383" t="s">
        <v>311</v>
      </c>
      <c r="I383" t="s">
        <v>311</v>
      </c>
      <c r="J383">
        <v>3</v>
      </c>
    </row>
    <row r="384" spans="1:10" hidden="1" x14ac:dyDescent="0.35">
      <c r="A384" t="s">
        <v>18411</v>
      </c>
      <c r="B384">
        <v>10</v>
      </c>
      <c r="C384">
        <v>38</v>
      </c>
      <c r="D384">
        <v>383</v>
      </c>
      <c r="E384" t="s">
        <v>311</v>
      </c>
      <c r="F384" t="s">
        <v>3848</v>
      </c>
      <c r="G384" t="s">
        <v>311</v>
      </c>
      <c r="H384" t="s">
        <v>311</v>
      </c>
      <c r="I384" t="s">
        <v>311</v>
      </c>
      <c r="J384">
        <v>0</v>
      </c>
    </row>
    <row r="385" spans="1:10" hidden="1" x14ac:dyDescent="0.35">
      <c r="A385" t="s">
        <v>18412</v>
      </c>
      <c r="B385">
        <v>15</v>
      </c>
      <c r="C385">
        <v>38</v>
      </c>
      <c r="D385">
        <v>383</v>
      </c>
      <c r="E385" t="s">
        <v>311</v>
      </c>
      <c r="F385" t="s">
        <v>3848</v>
      </c>
      <c r="G385" t="s">
        <v>311</v>
      </c>
      <c r="H385" t="s">
        <v>311</v>
      </c>
      <c r="I385" t="s">
        <v>311</v>
      </c>
      <c r="J385">
        <v>0</v>
      </c>
    </row>
    <row r="386" spans="1:10" hidden="1" x14ac:dyDescent="0.35">
      <c r="A386" t="s">
        <v>18413</v>
      </c>
      <c r="B386">
        <v>11</v>
      </c>
      <c r="C386">
        <v>37</v>
      </c>
      <c r="D386">
        <v>385</v>
      </c>
      <c r="E386" t="s">
        <v>311</v>
      </c>
      <c r="F386" t="s">
        <v>3848</v>
      </c>
      <c r="G386" t="s">
        <v>311</v>
      </c>
      <c r="H386" t="s">
        <v>311</v>
      </c>
      <c r="I386" t="s">
        <v>311</v>
      </c>
      <c r="J386">
        <v>0</v>
      </c>
    </row>
    <row r="387" spans="1:10" x14ac:dyDescent="0.35">
      <c r="A387" t="s">
        <v>18414</v>
      </c>
      <c r="B387">
        <v>45</v>
      </c>
      <c r="C387">
        <v>34</v>
      </c>
      <c r="D387">
        <v>386</v>
      </c>
      <c r="E387" t="s">
        <v>311</v>
      </c>
      <c r="F387" t="s">
        <v>0</v>
      </c>
      <c r="G387" t="s">
        <v>15183</v>
      </c>
      <c r="H387" t="s">
        <v>311</v>
      </c>
      <c r="I387" t="s">
        <v>311</v>
      </c>
      <c r="J387">
        <v>2</v>
      </c>
    </row>
    <row r="388" spans="1:10" hidden="1" x14ac:dyDescent="0.35">
      <c r="A388" t="s">
        <v>18415</v>
      </c>
      <c r="B388">
        <v>11</v>
      </c>
      <c r="C388">
        <v>33</v>
      </c>
      <c r="D388">
        <v>387</v>
      </c>
      <c r="E388" t="s">
        <v>311</v>
      </c>
      <c r="F388" t="s">
        <v>3848</v>
      </c>
      <c r="G388" t="s">
        <v>311</v>
      </c>
      <c r="H388" t="s">
        <v>311</v>
      </c>
      <c r="I388" t="s">
        <v>311</v>
      </c>
      <c r="J388">
        <v>0</v>
      </c>
    </row>
    <row r="389" spans="1:10" x14ac:dyDescent="0.35">
      <c r="A389" t="s">
        <v>18416</v>
      </c>
      <c r="B389">
        <v>62</v>
      </c>
      <c r="C389">
        <v>33</v>
      </c>
      <c r="D389">
        <v>387</v>
      </c>
      <c r="E389" t="s">
        <v>311</v>
      </c>
      <c r="F389" t="s">
        <v>0</v>
      </c>
      <c r="G389" t="s">
        <v>4219</v>
      </c>
      <c r="H389" t="s">
        <v>311</v>
      </c>
      <c r="I389" t="s">
        <v>311</v>
      </c>
      <c r="J389">
        <v>7</v>
      </c>
    </row>
    <row r="390" spans="1:10" x14ac:dyDescent="0.35">
      <c r="A390" t="s">
        <v>18417</v>
      </c>
      <c r="B390">
        <v>111</v>
      </c>
      <c r="C390">
        <v>31</v>
      </c>
      <c r="D390">
        <v>389</v>
      </c>
      <c r="E390" t="s">
        <v>334</v>
      </c>
      <c r="F390" t="s">
        <v>0</v>
      </c>
      <c r="G390" t="s">
        <v>5198</v>
      </c>
      <c r="H390">
        <v>0.47799999999999998</v>
      </c>
      <c r="I390">
        <v>13.07</v>
      </c>
      <c r="J390">
        <v>9</v>
      </c>
    </row>
    <row r="391" spans="1:10" x14ac:dyDescent="0.35">
      <c r="A391" t="s">
        <v>18418</v>
      </c>
      <c r="B391">
        <v>114</v>
      </c>
      <c r="C391">
        <v>30</v>
      </c>
      <c r="D391">
        <v>390</v>
      </c>
      <c r="E391" t="s">
        <v>311</v>
      </c>
      <c r="F391" t="s">
        <v>0</v>
      </c>
      <c r="G391" t="s">
        <v>18375</v>
      </c>
      <c r="H391" t="s">
        <v>311</v>
      </c>
      <c r="I391" t="s">
        <v>311</v>
      </c>
      <c r="J391">
        <v>7</v>
      </c>
    </row>
    <row r="392" spans="1:10" hidden="1" x14ac:dyDescent="0.35">
      <c r="A392" t="s">
        <v>18419</v>
      </c>
      <c r="B392">
        <v>12</v>
      </c>
      <c r="C392">
        <v>28</v>
      </c>
      <c r="D392">
        <v>391</v>
      </c>
      <c r="E392" t="s">
        <v>311</v>
      </c>
      <c r="F392" t="s">
        <v>3848</v>
      </c>
      <c r="G392" t="s">
        <v>311</v>
      </c>
      <c r="H392" t="s">
        <v>311</v>
      </c>
      <c r="I392" t="s">
        <v>311</v>
      </c>
      <c r="J392">
        <v>0</v>
      </c>
    </row>
    <row r="393" spans="1:10" x14ac:dyDescent="0.35">
      <c r="A393" t="s">
        <v>18420</v>
      </c>
      <c r="B393">
        <v>50</v>
      </c>
      <c r="C393">
        <v>26</v>
      </c>
      <c r="D393">
        <v>392</v>
      </c>
      <c r="E393" t="s">
        <v>311</v>
      </c>
      <c r="F393" t="s">
        <v>0</v>
      </c>
      <c r="G393" t="s">
        <v>18421</v>
      </c>
      <c r="H393" t="s">
        <v>311</v>
      </c>
      <c r="I393" t="s">
        <v>311</v>
      </c>
      <c r="J393">
        <v>9</v>
      </c>
    </row>
    <row r="394" spans="1:10" hidden="1" x14ac:dyDescent="0.35">
      <c r="A394" t="s">
        <v>18422</v>
      </c>
      <c r="B394">
        <v>19</v>
      </c>
      <c r="C394">
        <v>26</v>
      </c>
      <c r="D394">
        <v>392</v>
      </c>
      <c r="E394" t="s">
        <v>311</v>
      </c>
      <c r="F394" t="s">
        <v>3848</v>
      </c>
      <c r="G394" t="s">
        <v>311</v>
      </c>
      <c r="H394" t="s">
        <v>311</v>
      </c>
      <c r="I394" t="s">
        <v>311</v>
      </c>
      <c r="J394">
        <v>0</v>
      </c>
    </row>
    <row r="395" spans="1:10" hidden="1" x14ac:dyDescent="0.35">
      <c r="A395" t="s">
        <v>18423</v>
      </c>
      <c r="B395">
        <v>18</v>
      </c>
      <c r="C395">
        <v>26</v>
      </c>
      <c r="D395">
        <v>392</v>
      </c>
      <c r="E395" t="s">
        <v>311</v>
      </c>
      <c r="F395" t="s">
        <v>3848</v>
      </c>
      <c r="G395" t="s">
        <v>311</v>
      </c>
      <c r="H395" t="s">
        <v>311</v>
      </c>
      <c r="I395" t="s">
        <v>311</v>
      </c>
      <c r="J395">
        <v>0</v>
      </c>
    </row>
    <row r="396" spans="1:10" x14ac:dyDescent="0.35">
      <c r="A396" t="s">
        <v>18424</v>
      </c>
      <c r="B396">
        <v>26</v>
      </c>
      <c r="C396">
        <v>26</v>
      </c>
      <c r="D396">
        <v>392</v>
      </c>
      <c r="E396" t="s">
        <v>311</v>
      </c>
      <c r="F396" t="s">
        <v>0</v>
      </c>
      <c r="G396" t="s">
        <v>15183</v>
      </c>
      <c r="H396" t="s">
        <v>311</v>
      </c>
      <c r="I396" t="s">
        <v>311</v>
      </c>
      <c r="J396">
        <v>7</v>
      </c>
    </row>
    <row r="397" spans="1:10" x14ac:dyDescent="0.35">
      <c r="A397" t="s">
        <v>18425</v>
      </c>
      <c r="B397">
        <v>51</v>
      </c>
      <c r="C397">
        <v>24</v>
      </c>
      <c r="D397">
        <v>396</v>
      </c>
      <c r="E397" t="s">
        <v>311</v>
      </c>
      <c r="F397" t="s">
        <v>0</v>
      </c>
      <c r="G397" t="s">
        <v>10295</v>
      </c>
      <c r="H397" t="s">
        <v>311</v>
      </c>
      <c r="I397" t="s">
        <v>311</v>
      </c>
      <c r="J397">
        <v>14</v>
      </c>
    </row>
    <row r="398" spans="1:10" x14ac:dyDescent="0.35">
      <c r="A398" t="s">
        <v>18426</v>
      </c>
      <c r="B398">
        <v>109</v>
      </c>
      <c r="C398">
        <v>23</v>
      </c>
      <c r="D398">
        <v>397</v>
      </c>
      <c r="E398" t="s">
        <v>311</v>
      </c>
      <c r="F398" t="s">
        <v>0</v>
      </c>
      <c r="G398" t="s">
        <v>15083</v>
      </c>
      <c r="H398" t="s">
        <v>311</v>
      </c>
      <c r="I398" t="s">
        <v>311</v>
      </c>
      <c r="J398">
        <v>17</v>
      </c>
    </row>
    <row r="399" spans="1:10" x14ac:dyDescent="0.35">
      <c r="A399" t="s">
        <v>18427</v>
      </c>
      <c r="B399">
        <v>354</v>
      </c>
      <c r="C399">
        <v>23</v>
      </c>
      <c r="D399">
        <v>397</v>
      </c>
      <c r="E399" t="s">
        <v>311</v>
      </c>
      <c r="F399" t="s">
        <v>0</v>
      </c>
      <c r="G399" t="s">
        <v>9016</v>
      </c>
      <c r="H399" t="s">
        <v>311</v>
      </c>
      <c r="I399" t="s">
        <v>311</v>
      </c>
      <c r="J399">
        <v>12</v>
      </c>
    </row>
    <row r="400" spans="1:10" x14ac:dyDescent="0.35">
      <c r="A400" t="s">
        <v>18428</v>
      </c>
      <c r="B400">
        <v>231</v>
      </c>
      <c r="C400">
        <v>23</v>
      </c>
      <c r="D400">
        <v>397</v>
      </c>
      <c r="E400" t="s">
        <v>334</v>
      </c>
      <c r="F400" t="s">
        <v>0</v>
      </c>
      <c r="G400" t="s">
        <v>10944</v>
      </c>
      <c r="H400">
        <v>0.29499999999999998</v>
      </c>
      <c r="I400">
        <v>16.18</v>
      </c>
      <c r="J400">
        <v>20</v>
      </c>
    </row>
    <row r="401" spans="1:10" x14ac:dyDescent="0.35">
      <c r="A401" t="s">
        <v>18429</v>
      </c>
      <c r="B401">
        <v>107</v>
      </c>
      <c r="C401">
        <v>22</v>
      </c>
      <c r="D401">
        <v>400</v>
      </c>
      <c r="E401" t="s">
        <v>311</v>
      </c>
      <c r="F401" t="s">
        <v>0</v>
      </c>
      <c r="G401" t="s">
        <v>8272</v>
      </c>
      <c r="H401" t="s">
        <v>311</v>
      </c>
      <c r="I401" t="s">
        <v>311</v>
      </c>
      <c r="J401">
        <v>4</v>
      </c>
    </row>
    <row r="402" spans="1:10" x14ac:dyDescent="0.35">
      <c r="A402" t="s">
        <v>18430</v>
      </c>
      <c r="B402">
        <v>316</v>
      </c>
      <c r="C402">
        <v>22</v>
      </c>
      <c r="D402">
        <v>400</v>
      </c>
      <c r="E402" t="s">
        <v>311</v>
      </c>
      <c r="F402" t="s">
        <v>0</v>
      </c>
      <c r="G402" t="s">
        <v>15183</v>
      </c>
      <c r="H402" t="s">
        <v>311</v>
      </c>
      <c r="I402" t="s">
        <v>311</v>
      </c>
      <c r="J402">
        <v>13</v>
      </c>
    </row>
    <row r="403" spans="1:10" hidden="1" x14ac:dyDescent="0.35">
      <c r="A403" t="s">
        <v>18431</v>
      </c>
      <c r="B403">
        <v>14</v>
      </c>
      <c r="C403">
        <v>22</v>
      </c>
      <c r="D403">
        <v>400</v>
      </c>
      <c r="E403" t="s">
        <v>311</v>
      </c>
      <c r="F403" t="s">
        <v>3848</v>
      </c>
      <c r="G403" t="s">
        <v>311</v>
      </c>
      <c r="H403" t="s">
        <v>311</v>
      </c>
      <c r="I403" t="s">
        <v>311</v>
      </c>
      <c r="J403">
        <v>1</v>
      </c>
    </row>
    <row r="404" spans="1:10" x14ac:dyDescent="0.35">
      <c r="A404" t="s">
        <v>18432</v>
      </c>
      <c r="B404">
        <v>31</v>
      </c>
      <c r="C404">
        <v>22</v>
      </c>
      <c r="D404">
        <v>400</v>
      </c>
      <c r="E404" t="s">
        <v>311</v>
      </c>
      <c r="F404" t="s">
        <v>0</v>
      </c>
      <c r="G404" t="s">
        <v>9016</v>
      </c>
      <c r="H404" t="s">
        <v>311</v>
      </c>
      <c r="I404" t="s">
        <v>311</v>
      </c>
      <c r="J404">
        <v>2</v>
      </c>
    </row>
    <row r="405" spans="1:10" x14ac:dyDescent="0.35">
      <c r="A405" t="s">
        <v>18433</v>
      </c>
      <c r="B405">
        <v>52</v>
      </c>
      <c r="C405">
        <v>22</v>
      </c>
      <c r="D405">
        <v>400</v>
      </c>
      <c r="E405" t="s">
        <v>311</v>
      </c>
      <c r="F405" t="s">
        <v>0</v>
      </c>
      <c r="G405" t="s">
        <v>18434</v>
      </c>
      <c r="H405" t="s">
        <v>311</v>
      </c>
      <c r="I405" t="s">
        <v>311</v>
      </c>
      <c r="J405">
        <v>6</v>
      </c>
    </row>
    <row r="406" spans="1:10" x14ac:dyDescent="0.35">
      <c r="A406" t="s">
        <v>18435</v>
      </c>
      <c r="B406">
        <v>587</v>
      </c>
      <c r="C406">
        <v>21</v>
      </c>
      <c r="D406">
        <v>405</v>
      </c>
      <c r="E406" t="s">
        <v>311</v>
      </c>
      <c r="F406" t="s">
        <v>0</v>
      </c>
      <c r="G406" t="s">
        <v>17495</v>
      </c>
      <c r="H406" t="s">
        <v>311</v>
      </c>
      <c r="I406" t="s">
        <v>311</v>
      </c>
      <c r="J406">
        <v>36</v>
      </c>
    </row>
    <row r="407" spans="1:10" x14ac:dyDescent="0.35">
      <c r="A407" t="s">
        <v>18436</v>
      </c>
      <c r="B407">
        <v>9</v>
      </c>
      <c r="C407">
        <v>20</v>
      </c>
      <c r="D407">
        <v>406</v>
      </c>
      <c r="E407" t="s">
        <v>312</v>
      </c>
      <c r="F407" t="s">
        <v>0</v>
      </c>
      <c r="G407" t="s">
        <v>4219</v>
      </c>
      <c r="H407">
        <v>1.1539999999999999</v>
      </c>
      <c r="I407">
        <v>40.58</v>
      </c>
      <c r="J407">
        <v>9</v>
      </c>
    </row>
    <row r="408" spans="1:10" x14ac:dyDescent="0.35">
      <c r="A408" t="s">
        <v>18437</v>
      </c>
      <c r="B408">
        <v>112</v>
      </c>
      <c r="C408">
        <v>20</v>
      </c>
      <c r="D408">
        <v>406</v>
      </c>
      <c r="E408" t="s">
        <v>311</v>
      </c>
      <c r="F408" t="s">
        <v>0</v>
      </c>
      <c r="G408" t="s">
        <v>10944</v>
      </c>
      <c r="H408" t="s">
        <v>311</v>
      </c>
      <c r="I408" t="s">
        <v>311</v>
      </c>
      <c r="J408">
        <v>3</v>
      </c>
    </row>
    <row r="409" spans="1:10" hidden="1" x14ac:dyDescent="0.35">
      <c r="A409" t="s">
        <v>18438</v>
      </c>
      <c r="B409">
        <v>21</v>
      </c>
      <c r="C409">
        <v>17</v>
      </c>
      <c r="D409">
        <v>408</v>
      </c>
      <c r="E409" t="s">
        <v>311</v>
      </c>
      <c r="F409" t="s">
        <v>3848</v>
      </c>
      <c r="G409" t="s">
        <v>311</v>
      </c>
      <c r="H409" t="s">
        <v>311</v>
      </c>
      <c r="I409" t="s">
        <v>311</v>
      </c>
      <c r="J409">
        <v>1</v>
      </c>
    </row>
    <row r="410" spans="1:10" x14ac:dyDescent="0.35">
      <c r="A410" t="s">
        <v>18439</v>
      </c>
      <c r="B410">
        <v>121</v>
      </c>
      <c r="C410">
        <v>16</v>
      </c>
      <c r="D410">
        <v>409</v>
      </c>
      <c r="E410" t="s">
        <v>311</v>
      </c>
      <c r="F410" t="s">
        <v>0</v>
      </c>
      <c r="G410" t="s">
        <v>10030</v>
      </c>
      <c r="H410" t="s">
        <v>311</v>
      </c>
      <c r="I410" t="s">
        <v>311</v>
      </c>
      <c r="J410">
        <v>19</v>
      </c>
    </row>
    <row r="411" spans="1:10" x14ac:dyDescent="0.35">
      <c r="A411" t="s">
        <v>18440</v>
      </c>
      <c r="B411">
        <v>103</v>
      </c>
      <c r="C411">
        <v>16</v>
      </c>
      <c r="D411">
        <v>409</v>
      </c>
      <c r="E411" t="s">
        <v>311</v>
      </c>
      <c r="F411" t="s">
        <v>0</v>
      </c>
      <c r="G411" t="s">
        <v>17321</v>
      </c>
      <c r="H411" t="s">
        <v>311</v>
      </c>
      <c r="I411" t="s">
        <v>311</v>
      </c>
      <c r="J411">
        <v>5</v>
      </c>
    </row>
    <row r="412" spans="1:10" x14ac:dyDescent="0.35">
      <c r="A412" t="s">
        <v>18441</v>
      </c>
      <c r="B412">
        <v>21</v>
      </c>
      <c r="C412">
        <v>15</v>
      </c>
      <c r="D412">
        <v>411</v>
      </c>
      <c r="E412" t="s">
        <v>311</v>
      </c>
      <c r="F412" t="s">
        <v>0</v>
      </c>
      <c r="G412" t="s">
        <v>15183</v>
      </c>
      <c r="H412" t="s">
        <v>311</v>
      </c>
      <c r="I412" t="s">
        <v>311</v>
      </c>
      <c r="J412">
        <v>2</v>
      </c>
    </row>
    <row r="413" spans="1:10" x14ac:dyDescent="0.35">
      <c r="A413" t="s">
        <v>18442</v>
      </c>
      <c r="B413">
        <v>40</v>
      </c>
      <c r="C413">
        <v>15</v>
      </c>
      <c r="D413">
        <v>411</v>
      </c>
      <c r="E413" t="s">
        <v>311</v>
      </c>
      <c r="F413" t="s">
        <v>0</v>
      </c>
      <c r="G413" t="s">
        <v>8272</v>
      </c>
      <c r="H413" t="s">
        <v>311</v>
      </c>
      <c r="I413" t="s">
        <v>311</v>
      </c>
      <c r="J413">
        <v>4</v>
      </c>
    </row>
    <row r="414" spans="1:10" x14ac:dyDescent="0.35">
      <c r="A414" t="s">
        <v>18443</v>
      </c>
      <c r="B414">
        <v>32</v>
      </c>
      <c r="C414">
        <v>15</v>
      </c>
      <c r="D414">
        <v>411</v>
      </c>
      <c r="E414" t="s">
        <v>311</v>
      </c>
      <c r="F414" t="s">
        <v>0</v>
      </c>
      <c r="G414" t="s">
        <v>17746</v>
      </c>
      <c r="H414" t="s">
        <v>311</v>
      </c>
      <c r="I414" t="s">
        <v>311</v>
      </c>
      <c r="J414">
        <v>6</v>
      </c>
    </row>
    <row r="415" spans="1:10" x14ac:dyDescent="0.35">
      <c r="A415" t="s">
        <v>18444</v>
      </c>
      <c r="B415">
        <v>93</v>
      </c>
      <c r="C415">
        <v>14</v>
      </c>
      <c r="D415">
        <v>414</v>
      </c>
      <c r="E415" t="s">
        <v>311</v>
      </c>
      <c r="F415" t="s">
        <v>0</v>
      </c>
      <c r="G415" t="s">
        <v>18445</v>
      </c>
      <c r="H415" t="s">
        <v>311</v>
      </c>
      <c r="I415" t="s">
        <v>311</v>
      </c>
      <c r="J415">
        <v>7</v>
      </c>
    </row>
    <row r="416" spans="1:10" x14ac:dyDescent="0.35">
      <c r="A416" t="s">
        <v>18446</v>
      </c>
      <c r="B416">
        <v>65</v>
      </c>
      <c r="C416">
        <v>14</v>
      </c>
      <c r="D416">
        <v>414</v>
      </c>
      <c r="E416" t="s">
        <v>311</v>
      </c>
      <c r="F416" t="s">
        <v>0</v>
      </c>
      <c r="G416" t="s">
        <v>9233</v>
      </c>
      <c r="H416" t="s">
        <v>311</v>
      </c>
      <c r="I416" t="s">
        <v>311</v>
      </c>
      <c r="J416">
        <v>8</v>
      </c>
    </row>
    <row r="417" spans="1:10" x14ac:dyDescent="0.35">
      <c r="A417" t="s">
        <v>18447</v>
      </c>
      <c r="B417">
        <v>111</v>
      </c>
      <c r="C417">
        <v>14</v>
      </c>
      <c r="D417">
        <v>414</v>
      </c>
      <c r="E417" t="s">
        <v>311</v>
      </c>
      <c r="F417" t="s">
        <v>0</v>
      </c>
      <c r="G417" t="s">
        <v>8272</v>
      </c>
      <c r="H417" t="s">
        <v>311</v>
      </c>
      <c r="I417" t="s">
        <v>311</v>
      </c>
      <c r="J417">
        <v>8</v>
      </c>
    </row>
    <row r="418" spans="1:10" x14ac:dyDescent="0.35">
      <c r="A418" t="s">
        <v>18448</v>
      </c>
      <c r="B418">
        <v>166</v>
      </c>
      <c r="C418">
        <v>12</v>
      </c>
      <c r="D418">
        <v>417</v>
      </c>
      <c r="E418" t="s">
        <v>311</v>
      </c>
      <c r="F418" t="s">
        <v>0</v>
      </c>
      <c r="G418" t="s">
        <v>15183</v>
      </c>
      <c r="H418" t="s">
        <v>311</v>
      </c>
      <c r="I418" t="s">
        <v>311</v>
      </c>
      <c r="J418">
        <v>15</v>
      </c>
    </row>
    <row r="419" spans="1:10" hidden="1" x14ac:dyDescent="0.35">
      <c r="A419" t="s">
        <v>18449</v>
      </c>
      <c r="B419">
        <v>24</v>
      </c>
      <c r="C419">
        <v>12</v>
      </c>
      <c r="D419">
        <v>417</v>
      </c>
      <c r="E419" t="s">
        <v>311</v>
      </c>
      <c r="F419" t="s">
        <v>3848</v>
      </c>
      <c r="G419" t="s">
        <v>311</v>
      </c>
      <c r="H419" t="s">
        <v>311</v>
      </c>
      <c r="I419" t="s">
        <v>311</v>
      </c>
      <c r="J419">
        <v>0</v>
      </c>
    </row>
    <row r="420" spans="1:10" x14ac:dyDescent="0.35">
      <c r="A420" t="s">
        <v>18450</v>
      </c>
      <c r="B420">
        <v>173</v>
      </c>
      <c r="C420">
        <v>10</v>
      </c>
      <c r="D420">
        <v>419</v>
      </c>
      <c r="E420" t="s">
        <v>334</v>
      </c>
      <c r="F420" t="s">
        <v>0</v>
      </c>
      <c r="G420" t="s">
        <v>10944</v>
      </c>
      <c r="H420">
        <v>0.114</v>
      </c>
      <c r="I420">
        <v>1.47</v>
      </c>
      <c r="J420">
        <v>20</v>
      </c>
    </row>
    <row r="421" spans="1:10" x14ac:dyDescent="0.35">
      <c r="A421" t="s">
        <v>18451</v>
      </c>
      <c r="B421">
        <v>77</v>
      </c>
      <c r="C421">
        <v>9</v>
      </c>
      <c r="D421">
        <v>420</v>
      </c>
      <c r="E421" t="s">
        <v>311</v>
      </c>
      <c r="F421" t="s">
        <v>0</v>
      </c>
      <c r="G421" t="s">
        <v>9233</v>
      </c>
      <c r="H421" t="s">
        <v>311</v>
      </c>
      <c r="I421" t="s">
        <v>311</v>
      </c>
      <c r="J421">
        <v>5</v>
      </c>
    </row>
    <row r="422" spans="1:10" hidden="1" x14ac:dyDescent="0.35">
      <c r="A422" t="s">
        <v>18452</v>
      </c>
      <c r="B422">
        <v>13</v>
      </c>
      <c r="C422">
        <v>8</v>
      </c>
      <c r="D422">
        <v>421</v>
      </c>
      <c r="E422" t="s">
        <v>311</v>
      </c>
      <c r="F422" t="s">
        <v>3848</v>
      </c>
      <c r="G422" t="s">
        <v>311</v>
      </c>
      <c r="H422" t="s">
        <v>311</v>
      </c>
      <c r="I422" t="s">
        <v>311</v>
      </c>
      <c r="J422">
        <v>0</v>
      </c>
    </row>
    <row r="423" spans="1:10" x14ac:dyDescent="0.35">
      <c r="A423" t="s">
        <v>18453</v>
      </c>
      <c r="B423">
        <v>54</v>
      </c>
      <c r="C423">
        <v>7</v>
      </c>
      <c r="D423">
        <v>422</v>
      </c>
      <c r="E423" t="s">
        <v>311</v>
      </c>
      <c r="F423" t="s">
        <v>0</v>
      </c>
      <c r="G423" t="s">
        <v>15083</v>
      </c>
      <c r="H423" t="s">
        <v>311</v>
      </c>
      <c r="I423" t="s">
        <v>311</v>
      </c>
      <c r="J423">
        <v>3</v>
      </c>
    </row>
    <row r="424" spans="1:10" hidden="1" x14ac:dyDescent="0.35">
      <c r="A424" t="s">
        <v>18454</v>
      </c>
      <c r="B424">
        <v>16</v>
      </c>
      <c r="C424">
        <v>7</v>
      </c>
      <c r="D424">
        <v>422</v>
      </c>
      <c r="E424" t="s">
        <v>311</v>
      </c>
      <c r="F424" t="s">
        <v>3848</v>
      </c>
      <c r="G424" t="s">
        <v>311</v>
      </c>
      <c r="H424" t="s">
        <v>311</v>
      </c>
      <c r="I424" t="s">
        <v>311</v>
      </c>
      <c r="J424">
        <v>0</v>
      </c>
    </row>
    <row r="425" spans="1:10" hidden="1" x14ac:dyDescent="0.35">
      <c r="A425" t="s">
        <v>18455</v>
      </c>
      <c r="B425">
        <v>10</v>
      </c>
      <c r="C425">
        <v>7</v>
      </c>
      <c r="D425">
        <v>422</v>
      </c>
      <c r="E425" t="s">
        <v>311</v>
      </c>
      <c r="F425" t="s">
        <v>3848</v>
      </c>
      <c r="G425" t="s">
        <v>311</v>
      </c>
      <c r="H425" t="s">
        <v>311</v>
      </c>
      <c r="I425" t="s">
        <v>311</v>
      </c>
      <c r="J425">
        <v>0</v>
      </c>
    </row>
    <row r="426" spans="1:10" hidden="1" x14ac:dyDescent="0.35">
      <c r="A426" t="s">
        <v>18456</v>
      </c>
      <c r="B426">
        <v>17</v>
      </c>
      <c r="C426">
        <v>7</v>
      </c>
      <c r="D426">
        <v>422</v>
      </c>
      <c r="E426" t="s">
        <v>311</v>
      </c>
      <c r="F426" t="s">
        <v>3848</v>
      </c>
      <c r="G426" t="s">
        <v>311</v>
      </c>
      <c r="H426" t="s">
        <v>311</v>
      </c>
      <c r="I426" t="s">
        <v>311</v>
      </c>
      <c r="J426">
        <v>1</v>
      </c>
    </row>
    <row r="427" spans="1:10" x14ac:dyDescent="0.35">
      <c r="A427" t="s">
        <v>18457</v>
      </c>
      <c r="B427">
        <v>256</v>
      </c>
      <c r="C427">
        <v>6</v>
      </c>
      <c r="D427">
        <v>426</v>
      </c>
      <c r="E427" t="s">
        <v>311</v>
      </c>
      <c r="F427" t="s">
        <v>0</v>
      </c>
      <c r="G427" t="s">
        <v>10944</v>
      </c>
      <c r="H427" t="s">
        <v>311</v>
      </c>
      <c r="I427" t="s">
        <v>311</v>
      </c>
      <c r="J427">
        <v>4</v>
      </c>
    </row>
    <row r="428" spans="1:10" hidden="1" x14ac:dyDescent="0.35">
      <c r="A428" t="s">
        <v>18458</v>
      </c>
      <c r="B428">
        <v>19</v>
      </c>
      <c r="C428">
        <v>6</v>
      </c>
      <c r="D428">
        <v>426</v>
      </c>
      <c r="E428" t="s">
        <v>311</v>
      </c>
      <c r="F428" t="s">
        <v>3848</v>
      </c>
      <c r="G428" t="s">
        <v>311</v>
      </c>
      <c r="H428" t="s">
        <v>311</v>
      </c>
      <c r="I428" t="s">
        <v>311</v>
      </c>
      <c r="J428">
        <v>0</v>
      </c>
    </row>
    <row r="429" spans="1:10" x14ac:dyDescent="0.35">
      <c r="A429" t="s">
        <v>18459</v>
      </c>
      <c r="B429">
        <v>88</v>
      </c>
      <c r="C429">
        <v>6</v>
      </c>
      <c r="D429">
        <v>426</v>
      </c>
      <c r="E429" t="s">
        <v>311</v>
      </c>
      <c r="F429" t="s">
        <v>0</v>
      </c>
      <c r="G429" t="s">
        <v>9233</v>
      </c>
      <c r="H429" t="s">
        <v>311</v>
      </c>
      <c r="I429" t="s">
        <v>311</v>
      </c>
      <c r="J429">
        <v>11</v>
      </c>
    </row>
    <row r="430" spans="1:10" hidden="1" x14ac:dyDescent="0.35">
      <c r="A430" t="s">
        <v>18460</v>
      </c>
      <c r="B430">
        <v>10</v>
      </c>
      <c r="C430">
        <v>5</v>
      </c>
      <c r="D430">
        <v>429</v>
      </c>
      <c r="E430" t="s">
        <v>311</v>
      </c>
      <c r="F430" t="s">
        <v>3848</v>
      </c>
      <c r="G430" t="s">
        <v>311</v>
      </c>
      <c r="H430" t="s">
        <v>311</v>
      </c>
      <c r="I430" t="s">
        <v>311</v>
      </c>
      <c r="J430">
        <v>0</v>
      </c>
    </row>
    <row r="431" spans="1:10" hidden="1" x14ac:dyDescent="0.35">
      <c r="A431" t="s">
        <v>18461</v>
      </c>
      <c r="B431">
        <v>13</v>
      </c>
      <c r="C431">
        <v>5</v>
      </c>
      <c r="D431">
        <v>429</v>
      </c>
      <c r="E431" t="s">
        <v>311</v>
      </c>
      <c r="F431" t="s">
        <v>3848</v>
      </c>
      <c r="G431" t="s">
        <v>311</v>
      </c>
      <c r="H431" t="s">
        <v>311</v>
      </c>
      <c r="I431" t="s">
        <v>311</v>
      </c>
      <c r="J431">
        <v>0</v>
      </c>
    </row>
    <row r="432" spans="1:10" x14ac:dyDescent="0.35">
      <c r="A432" t="s">
        <v>18462</v>
      </c>
      <c r="B432">
        <v>75</v>
      </c>
      <c r="C432">
        <v>5</v>
      </c>
      <c r="D432">
        <v>429</v>
      </c>
      <c r="E432" t="s">
        <v>311</v>
      </c>
      <c r="F432" t="s">
        <v>0</v>
      </c>
      <c r="G432" t="s">
        <v>18463</v>
      </c>
      <c r="H432" t="s">
        <v>311</v>
      </c>
      <c r="I432" t="s">
        <v>311</v>
      </c>
      <c r="J432">
        <v>9</v>
      </c>
    </row>
    <row r="433" spans="1:10" hidden="1" x14ac:dyDescent="0.35">
      <c r="A433" t="s">
        <v>18464</v>
      </c>
      <c r="B433">
        <v>12</v>
      </c>
      <c r="C433">
        <v>5</v>
      </c>
      <c r="D433">
        <v>429</v>
      </c>
      <c r="E433" t="s">
        <v>311</v>
      </c>
      <c r="F433" t="s">
        <v>3848</v>
      </c>
      <c r="G433" t="s">
        <v>311</v>
      </c>
      <c r="H433" t="s">
        <v>311</v>
      </c>
      <c r="I433" t="s">
        <v>311</v>
      </c>
      <c r="J433">
        <v>0</v>
      </c>
    </row>
    <row r="434" spans="1:10" x14ac:dyDescent="0.35">
      <c r="A434" t="s">
        <v>18465</v>
      </c>
      <c r="B434">
        <v>98</v>
      </c>
      <c r="C434">
        <v>4</v>
      </c>
      <c r="D434">
        <v>433</v>
      </c>
      <c r="E434" t="s">
        <v>311</v>
      </c>
      <c r="F434" t="s">
        <v>0</v>
      </c>
      <c r="G434" t="s">
        <v>15177</v>
      </c>
      <c r="H434" t="s">
        <v>311</v>
      </c>
      <c r="I434" t="s">
        <v>311</v>
      </c>
      <c r="J434">
        <v>7</v>
      </c>
    </row>
    <row r="435" spans="1:10" x14ac:dyDescent="0.35">
      <c r="A435" t="s">
        <v>18466</v>
      </c>
      <c r="B435">
        <v>44</v>
      </c>
      <c r="C435">
        <v>4</v>
      </c>
      <c r="D435">
        <v>433</v>
      </c>
      <c r="E435" t="s">
        <v>311</v>
      </c>
      <c r="F435" t="s">
        <v>0</v>
      </c>
      <c r="G435" t="s">
        <v>8272</v>
      </c>
      <c r="H435" t="s">
        <v>311</v>
      </c>
      <c r="I435" t="s">
        <v>311</v>
      </c>
      <c r="J435">
        <v>2</v>
      </c>
    </row>
    <row r="436" spans="1:10" hidden="1" x14ac:dyDescent="0.35">
      <c r="A436" t="s">
        <v>18467</v>
      </c>
      <c r="B436">
        <v>17</v>
      </c>
      <c r="C436">
        <v>4</v>
      </c>
      <c r="D436">
        <v>433</v>
      </c>
      <c r="E436" t="s">
        <v>311</v>
      </c>
      <c r="F436" t="s">
        <v>3848</v>
      </c>
      <c r="G436" t="s">
        <v>311</v>
      </c>
      <c r="H436" t="s">
        <v>311</v>
      </c>
      <c r="I436" t="s">
        <v>311</v>
      </c>
      <c r="J436">
        <v>0</v>
      </c>
    </row>
    <row r="437" spans="1:10" hidden="1" x14ac:dyDescent="0.35">
      <c r="A437" t="s">
        <v>18468</v>
      </c>
      <c r="B437">
        <v>10</v>
      </c>
      <c r="C437">
        <v>3</v>
      </c>
      <c r="D437">
        <v>436</v>
      </c>
      <c r="E437" t="s">
        <v>311</v>
      </c>
      <c r="F437" t="s">
        <v>3848</v>
      </c>
      <c r="G437" t="s">
        <v>311</v>
      </c>
      <c r="H437" t="s">
        <v>311</v>
      </c>
      <c r="I437" t="s">
        <v>311</v>
      </c>
      <c r="J437">
        <v>0</v>
      </c>
    </row>
    <row r="438" spans="1:10" hidden="1" x14ac:dyDescent="0.35">
      <c r="A438" t="s">
        <v>18469</v>
      </c>
      <c r="B438">
        <v>38</v>
      </c>
      <c r="C438">
        <v>3</v>
      </c>
      <c r="D438">
        <v>436</v>
      </c>
      <c r="E438" t="s">
        <v>311</v>
      </c>
      <c r="F438" t="s">
        <v>3848</v>
      </c>
      <c r="G438" t="s">
        <v>311</v>
      </c>
      <c r="H438" t="s">
        <v>311</v>
      </c>
      <c r="I438" t="s">
        <v>311</v>
      </c>
      <c r="J438">
        <v>0</v>
      </c>
    </row>
    <row r="439" spans="1:10" x14ac:dyDescent="0.35">
      <c r="A439" t="s">
        <v>18470</v>
      </c>
      <c r="B439">
        <v>33</v>
      </c>
      <c r="C439">
        <v>1</v>
      </c>
      <c r="D439">
        <v>438</v>
      </c>
      <c r="E439" t="s">
        <v>311</v>
      </c>
      <c r="F439" t="s">
        <v>0</v>
      </c>
      <c r="G439" t="s">
        <v>17573</v>
      </c>
      <c r="H439" t="s">
        <v>311</v>
      </c>
      <c r="I439" t="s">
        <v>311</v>
      </c>
      <c r="J439">
        <v>0</v>
      </c>
    </row>
    <row r="440" spans="1:10" hidden="1" x14ac:dyDescent="0.35">
      <c r="A440" t="s">
        <v>18471</v>
      </c>
      <c r="B440">
        <v>24</v>
      </c>
      <c r="C440">
        <v>1</v>
      </c>
      <c r="D440">
        <v>438</v>
      </c>
      <c r="E440" t="s">
        <v>311</v>
      </c>
      <c r="F440" t="s">
        <v>3848</v>
      </c>
      <c r="G440" t="s">
        <v>311</v>
      </c>
      <c r="H440" t="s">
        <v>311</v>
      </c>
      <c r="I440" t="s">
        <v>311</v>
      </c>
      <c r="J440">
        <v>0</v>
      </c>
    </row>
    <row r="441" spans="1:10" hidden="1" x14ac:dyDescent="0.35">
      <c r="A441" t="s">
        <v>18472</v>
      </c>
      <c r="B441">
        <v>18</v>
      </c>
      <c r="C441">
        <v>1</v>
      </c>
      <c r="D441">
        <v>438</v>
      </c>
      <c r="E441" t="s">
        <v>311</v>
      </c>
      <c r="F441" t="s">
        <v>3848</v>
      </c>
      <c r="G441" t="s">
        <v>311</v>
      </c>
      <c r="H441" t="s">
        <v>311</v>
      </c>
      <c r="I441" t="s">
        <v>311</v>
      </c>
      <c r="J441">
        <v>0</v>
      </c>
    </row>
    <row r="442" spans="1:10" hidden="1" x14ac:dyDescent="0.35">
      <c r="A442" t="s">
        <v>18473</v>
      </c>
      <c r="B442">
        <v>11</v>
      </c>
      <c r="C442">
        <v>0</v>
      </c>
      <c r="D442">
        <v>441</v>
      </c>
      <c r="E442" t="s">
        <v>311</v>
      </c>
      <c r="F442" t="s">
        <v>3848</v>
      </c>
      <c r="G442" t="s">
        <v>311</v>
      </c>
      <c r="H442" t="s">
        <v>311</v>
      </c>
      <c r="I442" t="s">
        <v>311</v>
      </c>
      <c r="J442">
        <v>0</v>
      </c>
    </row>
    <row r="443" spans="1:10" hidden="1" x14ac:dyDescent="0.35">
      <c r="A443" t="s">
        <v>18474</v>
      </c>
      <c r="B443">
        <v>12</v>
      </c>
      <c r="C443">
        <v>0</v>
      </c>
      <c r="D443">
        <v>441</v>
      </c>
      <c r="E443" t="s">
        <v>311</v>
      </c>
      <c r="F443" t="s">
        <v>3848</v>
      </c>
      <c r="G443" t="s">
        <v>311</v>
      </c>
      <c r="H443" t="s">
        <v>311</v>
      </c>
      <c r="I443" t="s">
        <v>311</v>
      </c>
      <c r="J443">
        <v>0</v>
      </c>
    </row>
    <row r="444" spans="1:10" hidden="1" x14ac:dyDescent="0.35">
      <c r="A444" t="s">
        <v>18475</v>
      </c>
      <c r="B444">
        <v>12</v>
      </c>
      <c r="C444">
        <v>0</v>
      </c>
      <c r="D444">
        <v>441</v>
      </c>
      <c r="E444" t="s">
        <v>311</v>
      </c>
      <c r="F444" t="s">
        <v>3848</v>
      </c>
      <c r="G444" t="s">
        <v>311</v>
      </c>
      <c r="H444" t="s">
        <v>311</v>
      </c>
      <c r="I444" t="s">
        <v>311</v>
      </c>
      <c r="J444">
        <v>0</v>
      </c>
    </row>
    <row r="445" spans="1:10" hidden="1" x14ac:dyDescent="0.35">
      <c r="A445" t="s">
        <v>18476</v>
      </c>
      <c r="B445">
        <v>19</v>
      </c>
      <c r="C445">
        <v>0</v>
      </c>
      <c r="D445">
        <v>441</v>
      </c>
      <c r="E445" t="s">
        <v>311</v>
      </c>
      <c r="F445" t="s">
        <v>3848</v>
      </c>
      <c r="G445" t="s">
        <v>311</v>
      </c>
      <c r="H445" t="s">
        <v>311</v>
      </c>
      <c r="I445" t="s">
        <v>311</v>
      </c>
      <c r="J445">
        <v>0</v>
      </c>
    </row>
    <row r="446" spans="1:10" hidden="1" x14ac:dyDescent="0.35">
      <c r="A446" t="s">
        <v>18477</v>
      </c>
      <c r="B446">
        <v>14</v>
      </c>
      <c r="C446">
        <v>0</v>
      </c>
      <c r="D446">
        <v>441</v>
      </c>
      <c r="E446" t="s">
        <v>311</v>
      </c>
      <c r="F446" t="s">
        <v>3848</v>
      </c>
      <c r="G446" t="s">
        <v>311</v>
      </c>
      <c r="H446" t="s">
        <v>311</v>
      </c>
      <c r="I446" t="s">
        <v>311</v>
      </c>
      <c r="J446">
        <v>0</v>
      </c>
    </row>
    <row r="449" spans="1:10" x14ac:dyDescent="0.35">
      <c r="A449" t="s">
        <v>1682</v>
      </c>
      <c r="B449" t="s">
        <v>1683</v>
      </c>
      <c r="C449" t="s">
        <v>1684</v>
      </c>
      <c r="D449" t="s">
        <v>1685</v>
      </c>
      <c r="E449" t="s">
        <v>1686</v>
      </c>
      <c r="F449" t="s">
        <v>1687</v>
      </c>
      <c r="G449" t="s">
        <v>1688</v>
      </c>
      <c r="H449" t="s">
        <v>1689</v>
      </c>
      <c r="I449" t="s">
        <v>1690</v>
      </c>
      <c r="J449" t="s">
        <v>1691</v>
      </c>
    </row>
    <row r="450" spans="1:10" x14ac:dyDescent="0.35">
      <c r="A450" t="s">
        <v>17970</v>
      </c>
      <c r="B450">
        <v>2616</v>
      </c>
      <c r="C450">
        <v>103038</v>
      </c>
      <c r="D450">
        <v>1</v>
      </c>
      <c r="E450" t="s">
        <v>319</v>
      </c>
      <c r="F450" t="s">
        <v>0</v>
      </c>
      <c r="G450" t="s">
        <v>1789</v>
      </c>
      <c r="H450">
        <v>19.16</v>
      </c>
      <c r="I450">
        <v>97.47</v>
      </c>
      <c r="J450">
        <v>2616</v>
      </c>
    </row>
    <row r="451" spans="1:10" x14ac:dyDescent="0.35">
      <c r="A451" t="s">
        <v>17971</v>
      </c>
      <c r="B451">
        <v>8686</v>
      </c>
      <c r="C451">
        <v>94534</v>
      </c>
      <c r="D451">
        <v>2</v>
      </c>
      <c r="E451" t="s">
        <v>319</v>
      </c>
      <c r="F451" t="s">
        <v>0</v>
      </c>
      <c r="G451" t="s">
        <v>2452</v>
      </c>
      <c r="H451">
        <v>5.2350000000000003</v>
      </c>
      <c r="I451">
        <v>76.09</v>
      </c>
      <c r="J451">
        <v>8265</v>
      </c>
    </row>
    <row r="452" spans="1:10" x14ac:dyDescent="0.35">
      <c r="A452" t="s">
        <v>17972</v>
      </c>
      <c r="B452">
        <v>2390</v>
      </c>
      <c r="C452">
        <v>57011</v>
      </c>
      <c r="D452">
        <v>3</v>
      </c>
      <c r="E452" t="s">
        <v>319</v>
      </c>
      <c r="F452" t="s">
        <v>0</v>
      </c>
      <c r="G452" t="s">
        <v>2645</v>
      </c>
      <c r="H452">
        <v>20.998999999999999</v>
      </c>
      <c r="I452">
        <v>95.36</v>
      </c>
      <c r="J452">
        <v>1593</v>
      </c>
    </row>
    <row r="453" spans="1:10" x14ac:dyDescent="0.35">
      <c r="A453" t="s">
        <v>17973</v>
      </c>
      <c r="B453">
        <v>10188</v>
      </c>
      <c r="C453">
        <v>41191</v>
      </c>
      <c r="D453">
        <v>4</v>
      </c>
      <c r="E453" t="s">
        <v>319</v>
      </c>
      <c r="F453" t="s">
        <v>0</v>
      </c>
      <c r="G453" t="s">
        <v>1759</v>
      </c>
      <c r="H453">
        <v>35.854999999999997</v>
      </c>
      <c r="I453">
        <v>98.25</v>
      </c>
      <c r="J453">
        <v>1442</v>
      </c>
    </row>
    <row r="454" spans="1:10" x14ac:dyDescent="0.35">
      <c r="A454" t="s">
        <v>17974</v>
      </c>
      <c r="B454">
        <v>2122</v>
      </c>
      <c r="C454">
        <v>29399</v>
      </c>
      <c r="D454">
        <v>5</v>
      </c>
      <c r="E454" t="s">
        <v>319</v>
      </c>
      <c r="F454" t="s">
        <v>0</v>
      </c>
      <c r="G454" t="s">
        <v>17975</v>
      </c>
      <c r="H454">
        <v>6.931</v>
      </c>
      <c r="I454">
        <v>89.88</v>
      </c>
      <c r="J454">
        <v>1688</v>
      </c>
    </row>
    <row r="455" spans="1:10" x14ac:dyDescent="0.35">
      <c r="A455" t="s">
        <v>17976</v>
      </c>
      <c r="B455">
        <v>1344</v>
      </c>
      <c r="C455">
        <v>16123</v>
      </c>
      <c r="D455">
        <v>6</v>
      </c>
      <c r="E455" t="s">
        <v>319</v>
      </c>
      <c r="F455" t="s">
        <v>0</v>
      </c>
      <c r="G455" t="s">
        <v>2645</v>
      </c>
      <c r="H455">
        <v>7.7590000000000003</v>
      </c>
      <c r="I455">
        <v>80.16</v>
      </c>
      <c r="J455">
        <v>1093</v>
      </c>
    </row>
    <row r="456" spans="1:10" x14ac:dyDescent="0.35">
      <c r="A456" t="s">
        <v>17977</v>
      </c>
      <c r="B456">
        <v>1126</v>
      </c>
      <c r="C456">
        <v>15574</v>
      </c>
      <c r="D456">
        <v>7</v>
      </c>
      <c r="E456" t="s">
        <v>319</v>
      </c>
      <c r="F456" t="s">
        <v>0</v>
      </c>
      <c r="G456" t="s">
        <v>2379</v>
      </c>
      <c r="H456">
        <v>7.298</v>
      </c>
      <c r="I456">
        <v>93.91</v>
      </c>
      <c r="J456">
        <v>923</v>
      </c>
    </row>
    <row r="457" spans="1:10" x14ac:dyDescent="0.35">
      <c r="A457" t="s">
        <v>17978</v>
      </c>
      <c r="B457">
        <v>862</v>
      </c>
      <c r="C457">
        <v>15482</v>
      </c>
      <c r="D457">
        <v>8</v>
      </c>
      <c r="E457" t="s">
        <v>319</v>
      </c>
      <c r="F457" t="s">
        <v>0</v>
      </c>
      <c r="G457" t="s">
        <v>2197</v>
      </c>
      <c r="H457">
        <v>15.255000000000001</v>
      </c>
      <c r="I457">
        <v>96.6</v>
      </c>
      <c r="J457">
        <v>847</v>
      </c>
    </row>
    <row r="458" spans="1:10" x14ac:dyDescent="0.35">
      <c r="A458" t="s">
        <v>17979</v>
      </c>
      <c r="B458">
        <v>1022</v>
      </c>
      <c r="C458">
        <v>13685</v>
      </c>
      <c r="D458">
        <v>9</v>
      </c>
      <c r="E458" t="s">
        <v>319</v>
      </c>
      <c r="F458" t="s">
        <v>0</v>
      </c>
      <c r="G458" t="s">
        <v>2379</v>
      </c>
      <c r="H458">
        <v>8.0050000000000008</v>
      </c>
      <c r="I458">
        <v>95.17</v>
      </c>
      <c r="J458">
        <v>1022</v>
      </c>
    </row>
    <row r="459" spans="1:10" x14ac:dyDescent="0.35">
      <c r="A459" t="s">
        <v>17980</v>
      </c>
      <c r="B459">
        <v>1159</v>
      </c>
      <c r="C459">
        <v>11991</v>
      </c>
      <c r="D459">
        <v>10</v>
      </c>
      <c r="E459" t="s">
        <v>319</v>
      </c>
      <c r="F459" t="s">
        <v>0</v>
      </c>
      <c r="G459" t="s">
        <v>1989</v>
      </c>
      <c r="H459">
        <v>5.758</v>
      </c>
      <c r="I459">
        <v>73</v>
      </c>
      <c r="J459">
        <v>649</v>
      </c>
    </row>
    <row r="460" spans="1:10" x14ac:dyDescent="0.35">
      <c r="A460" t="s">
        <v>17981</v>
      </c>
      <c r="B460">
        <v>366</v>
      </c>
      <c r="C460">
        <v>11000</v>
      </c>
      <c r="D460">
        <v>11</v>
      </c>
      <c r="E460" t="s">
        <v>319</v>
      </c>
      <c r="F460" t="s">
        <v>0</v>
      </c>
      <c r="G460" t="s">
        <v>6036</v>
      </c>
      <c r="H460">
        <v>13.994</v>
      </c>
      <c r="I460">
        <v>97.98</v>
      </c>
      <c r="J460">
        <v>178</v>
      </c>
    </row>
    <row r="461" spans="1:10" x14ac:dyDescent="0.35">
      <c r="A461" t="s">
        <v>2661</v>
      </c>
      <c r="B461">
        <v>2548</v>
      </c>
      <c r="C461">
        <v>10408</v>
      </c>
      <c r="D461">
        <v>12</v>
      </c>
      <c r="E461" t="s">
        <v>319</v>
      </c>
      <c r="F461" t="s">
        <v>0</v>
      </c>
      <c r="G461" t="s">
        <v>2661</v>
      </c>
      <c r="H461">
        <v>7.0460000000000003</v>
      </c>
      <c r="I461">
        <v>83.82</v>
      </c>
      <c r="J461">
        <v>715</v>
      </c>
    </row>
    <row r="462" spans="1:10" x14ac:dyDescent="0.35">
      <c r="A462" t="s">
        <v>17982</v>
      </c>
      <c r="B462">
        <v>987</v>
      </c>
      <c r="C462">
        <v>9894</v>
      </c>
      <c r="D462">
        <v>13</v>
      </c>
      <c r="E462" t="s">
        <v>328</v>
      </c>
      <c r="F462" t="s">
        <v>0</v>
      </c>
      <c r="G462" t="s">
        <v>1779</v>
      </c>
      <c r="H462">
        <v>5.8369999999999997</v>
      </c>
      <c r="I462">
        <v>69.180000000000007</v>
      </c>
      <c r="J462">
        <v>979</v>
      </c>
    </row>
    <row r="463" spans="1:10" x14ac:dyDescent="0.35">
      <c r="A463" t="s">
        <v>17983</v>
      </c>
      <c r="B463">
        <v>463</v>
      </c>
      <c r="C463">
        <v>9848</v>
      </c>
      <c r="D463">
        <v>14</v>
      </c>
      <c r="E463" t="s">
        <v>319</v>
      </c>
      <c r="F463" t="s">
        <v>0</v>
      </c>
      <c r="G463" t="s">
        <v>1795</v>
      </c>
      <c r="H463">
        <v>23.178000000000001</v>
      </c>
      <c r="I463">
        <v>95.21</v>
      </c>
      <c r="J463">
        <v>446</v>
      </c>
    </row>
    <row r="464" spans="1:10" x14ac:dyDescent="0.35">
      <c r="A464" t="s">
        <v>17984</v>
      </c>
      <c r="B464">
        <v>4433</v>
      </c>
      <c r="C464">
        <v>9792</v>
      </c>
      <c r="D464">
        <v>15</v>
      </c>
      <c r="E464" t="s">
        <v>319</v>
      </c>
      <c r="F464" t="s">
        <v>0</v>
      </c>
      <c r="G464" t="s">
        <v>2167</v>
      </c>
      <c r="H464">
        <v>11.122</v>
      </c>
      <c r="I464">
        <v>97.39</v>
      </c>
      <c r="J464">
        <v>699</v>
      </c>
    </row>
    <row r="465" spans="1:10" x14ac:dyDescent="0.35">
      <c r="A465" t="s">
        <v>17985</v>
      </c>
      <c r="B465">
        <v>623</v>
      </c>
      <c r="C465">
        <v>9603</v>
      </c>
      <c r="D465">
        <v>16</v>
      </c>
      <c r="E465" t="s">
        <v>319</v>
      </c>
      <c r="F465" t="s">
        <v>0</v>
      </c>
      <c r="G465" t="s">
        <v>1759</v>
      </c>
      <c r="H465">
        <v>13.081</v>
      </c>
      <c r="I465">
        <v>92.66</v>
      </c>
      <c r="J465">
        <v>506</v>
      </c>
    </row>
    <row r="466" spans="1:10" x14ac:dyDescent="0.35">
      <c r="A466" t="s">
        <v>17986</v>
      </c>
      <c r="B466">
        <v>745</v>
      </c>
      <c r="C466">
        <v>9519</v>
      </c>
      <c r="D466">
        <v>17</v>
      </c>
      <c r="E466" t="s">
        <v>319</v>
      </c>
      <c r="F466" t="s">
        <v>0</v>
      </c>
      <c r="G466" t="s">
        <v>2079</v>
      </c>
      <c r="H466">
        <v>8.4719999999999995</v>
      </c>
      <c r="I466">
        <v>91.67</v>
      </c>
      <c r="J466">
        <v>725</v>
      </c>
    </row>
    <row r="467" spans="1:10" x14ac:dyDescent="0.35">
      <c r="A467" t="s">
        <v>17987</v>
      </c>
      <c r="B467">
        <v>878</v>
      </c>
      <c r="C467">
        <v>9137</v>
      </c>
      <c r="D467">
        <v>18</v>
      </c>
      <c r="E467" t="s">
        <v>328</v>
      </c>
      <c r="F467" t="s">
        <v>0</v>
      </c>
      <c r="G467" t="s">
        <v>1886</v>
      </c>
      <c r="H467">
        <v>4.8609999999999998</v>
      </c>
      <c r="I467">
        <v>65.510000000000005</v>
      </c>
      <c r="J467">
        <v>698</v>
      </c>
    </row>
    <row r="468" spans="1:10" x14ac:dyDescent="0.35">
      <c r="A468" t="s">
        <v>17988</v>
      </c>
      <c r="B468">
        <v>601</v>
      </c>
      <c r="C468">
        <v>8956</v>
      </c>
      <c r="D468">
        <v>19</v>
      </c>
      <c r="E468" t="s">
        <v>319</v>
      </c>
      <c r="F468" t="s">
        <v>0</v>
      </c>
      <c r="G468" t="s">
        <v>17989</v>
      </c>
      <c r="H468">
        <v>12.085000000000001</v>
      </c>
      <c r="I468">
        <v>92.6</v>
      </c>
      <c r="J468">
        <v>599</v>
      </c>
    </row>
    <row r="469" spans="1:10" x14ac:dyDescent="0.35">
      <c r="A469" t="s">
        <v>17990</v>
      </c>
      <c r="B469">
        <v>554</v>
      </c>
      <c r="C469">
        <v>8878</v>
      </c>
      <c r="D469">
        <v>20</v>
      </c>
      <c r="E469" t="s">
        <v>319</v>
      </c>
      <c r="F469" t="s">
        <v>0</v>
      </c>
      <c r="G469" t="s">
        <v>7453</v>
      </c>
      <c r="H469">
        <v>8.8000000000000007</v>
      </c>
      <c r="I469">
        <v>89.96</v>
      </c>
      <c r="J469">
        <v>515</v>
      </c>
    </row>
    <row r="470" spans="1:10" x14ac:dyDescent="0.35">
      <c r="A470" t="s">
        <v>17991</v>
      </c>
      <c r="B470">
        <v>2934</v>
      </c>
      <c r="C470">
        <v>8803</v>
      </c>
      <c r="D470">
        <v>21</v>
      </c>
      <c r="E470" t="s">
        <v>319</v>
      </c>
      <c r="F470" t="s">
        <v>0</v>
      </c>
      <c r="G470" t="s">
        <v>1912</v>
      </c>
      <c r="H470">
        <v>5.3150000000000004</v>
      </c>
      <c r="I470">
        <v>81.81</v>
      </c>
      <c r="J470">
        <v>288</v>
      </c>
    </row>
    <row r="471" spans="1:10" x14ac:dyDescent="0.35">
      <c r="A471" t="s">
        <v>17992</v>
      </c>
      <c r="B471">
        <v>1137</v>
      </c>
      <c r="C471">
        <v>8490</v>
      </c>
      <c r="D471">
        <v>22</v>
      </c>
      <c r="E471" t="s">
        <v>328</v>
      </c>
      <c r="F471" t="s">
        <v>0</v>
      </c>
      <c r="G471" t="s">
        <v>2645</v>
      </c>
      <c r="H471">
        <v>4.423</v>
      </c>
      <c r="I471">
        <v>50.71</v>
      </c>
      <c r="J471">
        <v>1129</v>
      </c>
    </row>
    <row r="472" spans="1:10" x14ac:dyDescent="0.35">
      <c r="A472" t="s">
        <v>17993</v>
      </c>
      <c r="B472">
        <v>660</v>
      </c>
      <c r="C472">
        <v>8244</v>
      </c>
      <c r="D472">
        <v>23</v>
      </c>
      <c r="E472" t="s">
        <v>319</v>
      </c>
      <c r="F472" t="s">
        <v>0</v>
      </c>
      <c r="G472" t="s">
        <v>4416</v>
      </c>
      <c r="H472">
        <v>6.5910000000000002</v>
      </c>
      <c r="I472">
        <v>82.34</v>
      </c>
      <c r="J472">
        <v>531</v>
      </c>
    </row>
    <row r="473" spans="1:10" x14ac:dyDescent="0.35">
      <c r="A473" t="s">
        <v>17994</v>
      </c>
      <c r="B473">
        <v>565</v>
      </c>
      <c r="C473">
        <v>8052</v>
      </c>
      <c r="D473">
        <v>24</v>
      </c>
      <c r="E473" t="s">
        <v>319</v>
      </c>
      <c r="F473" t="s">
        <v>0</v>
      </c>
      <c r="G473" t="s">
        <v>1967</v>
      </c>
      <c r="H473">
        <v>9.6850000000000005</v>
      </c>
      <c r="I473">
        <v>92.62</v>
      </c>
      <c r="J473">
        <v>565</v>
      </c>
    </row>
    <row r="474" spans="1:10" x14ac:dyDescent="0.35">
      <c r="A474" t="s">
        <v>17995</v>
      </c>
      <c r="B474">
        <v>1144</v>
      </c>
      <c r="C474">
        <v>7829</v>
      </c>
      <c r="D474">
        <v>25</v>
      </c>
      <c r="E474" t="s">
        <v>328</v>
      </c>
      <c r="F474" t="s">
        <v>0</v>
      </c>
      <c r="G474" t="s">
        <v>2109</v>
      </c>
      <c r="H474">
        <v>3.3519999999999999</v>
      </c>
      <c r="I474">
        <v>60.34</v>
      </c>
      <c r="J474">
        <v>606</v>
      </c>
    </row>
    <row r="475" spans="1:10" x14ac:dyDescent="0.35">
      <c r="A475" t="s">
        <v>17996</v>
      </c>
      <c r="B475">
        <v>1061</v>
      </c>
      <c r="C475">
        <v>7729</v>
      </c>
      <c r="D475">
        <v>26</v>
      </c>
      <c r="E475" t="s">
        <v>319</v>
      </c>
      <c r="F475" t="s">
        <v>0</v>
      </c>
      <c r="G475" t="s">
        <v>1759</v>
      </c>
      <c r="H475">
        <v>8.5259999999999998</v>
      </c>
      <c r="I475">
        <v>84.96</v>
      </c>
      <c r="J475">
        <v>719</v>
      </c>
    </row>
    <row r="476" spans="1:10" x14ac:dyDescent="0.35">
      <c r="A476" t="s">
        <v>17997</v>
      </c>
      <c r="B476">
        <v>328</v>
      </c>
      <c r="C476">
        <v>7709</v>
      </c>
      <c r="D476">
        <v>27</v>
      </c>
      <c r="E476" t="s">
        <v>319</v>
      </c>
      <c r="F476" t="s">
        <v>0</v>
      </c>
      <c r="G476" t="s">
        <v>17998</v>
      </c>
      <c r="H476">
        <v>39.194000000000003</v>
      </c>
      <c r="I476">
        <v>97.42</v>
      </c>
      <c r="J476">
        <v>213</v>
      </c>
    </row>
    <row r="477" spans="1:10" x14ac:dyDescent="0.35">
      <c r="A477" t="s">
        <v>17999</v>
      </c>
      <c r="B477">
        <v>711</v>
      </c>
      <c r="C477">
        <v>7511</v>
      </c>
      <c r="D477">
        <v>28</v>
      </c>
      <c r="E477" t="s">
        <v>319</v>
      </c>
      <c r="F477" t="s">
        <v>0</v>
      </c>
      <c r="G477" t="s">
        <v>2107</v>
      </c>
      <c r="H477">
        <v>5.1210000000000004</v>
      </c>
      <c r="I477">
        <v>72.37</v>
      </c>
      <c r="J477">
        <v>602</v>
      </c>
    </row>
    <row r="478" spans="1:10" x14ac:dyDescent="0.35">
      <c r="A478" t="s">
        <v>18000</v>
      </c>
      <c r="B478">
        <v>4199</v>
      </c>
      <c r="C478">
        <v>7015</v>
      </c>
      <c r="D478">
        <v>29</v>
      </c>
      <c r="E478" t="s">
        <v>319</v>
      </c>
      <c r="F478" t="s">
        <v>0</v>
      </c>
      <c r="G478" t="s">
        <v>6156</v>
      </c>
      <c r="H478">
        <v>13.029</v>
      </c>
      <c r="I478">
        <v>94.05</v>
      </c>
      <c r="J478">
        <v>1061</v>
      </c>
    </row>
    <row r="479" spans="1:10" x14ac:dyDescent="0.35">
      <c r="A479" t="s">
        <v>18001</v>
      </c>
      <c r="B479">
        <v>898</v>
      </c>
      <c r="C479">
        <v>6943</v>
      </c>
      <c r="D479">
        <v>30</v>
      </c>
      <c r="E479" t="s">
        <v>319</v>
      </c>
      <c r="F479" t="s">
        <v>0</v>
      </c>
      <c r="G479" t="s">
        <v>2343</v>
      </c>
      <c r="H479">
        <v>12.782</v>
      </c>
      <c r="I479">
        <v>99.07</v>
      </c>
      <c r="J479">
        <v>873</v>
      </c>
    </row>
    <row r="480" spans="1:10" x14ac:dyDescent="0.35">
      <c r="A480" t="s">
        <v>18002</v>
      </c>
      <c r="B480">
        <v>412</v>
      </c>
      <c r="C480">
        <v>6914</v>
      </c>
      <c r="D480">
        <v>31</v>
      </c>
      <c r="E480" t="s">
        <v>319</v>
      </c>
      <c r="F480" t="s">
        <v>0</v>
      </c>
      <c r="G480" t="s">
        <v>1779</v>
      </c>
      <c r="H480">
        <v>11.816000000000001</v>
      </c>
      <c r="I480">
        <v>88.78</v>
      </c>
      <c r="J480">
        <v>390</v>
      </c>
    </row>
    <row r="481" spans="1:10" x14ac:dyDescent="0.35">
      <c r="A481" t="s">
        <v>18003</v>
      </c>
      <c r="B481">
        <v>4546</v>
      </c>
      <c r="C481">
        <v>6907</v>
      </c>
      <c r="D481">
        <v>32</v>
      </c>
      <c r="E481" t="s">
        <v>319</v>
      </c>
      <c r="F481" t="s">
        <v>0</v>
      </c>
      <c r="G481" t="s">
        <v>18004</v>
      </c>
      <c r="H481">
        <v>7.1859999999999999</v>
      </c>
      <c r="I481">
        <v>88.96</v>
      </c>
      <c r="J481">
        <v>374</v>
      </c>
    </row>
    <row r="482" spans="1:10" x14ac:dyDescent="0.35">
      <c r="A482" t="s">
        <v>18005</v>
      </c>
      <c r="B482">
        <v>2475</v>
      </c>
      <c r="C482">
        <v>6860</v>
      </c>
      <c r="D482">
        <v>33</v>
      </c>
      <c r="E482" t="s">
        <v>319</v>
      </c>
      <c r="F482" t="s">
        <v>0</v>
      </c>
      <c r="G482" t="s">
        <v>1781</v>
      </c>
      <c r="H482">
        <v>10.02</v>
      </c>
      <c r="I482">
        <v>88.71</v>
      </c>
      <c r="J482">
        <v>987</v>
      </c>
    </row>
    <row r="483" spans="1:10" x14ac:dyDescent="0.35">
      <c r="A483" t="s">
        <v>18006</v>
      </c>
      <c r="B483">
        <v>2812</v>
      </c>
      <c r="C483">
        <v>6642</v>
      </c>
      <c r="D483">
        <v>34</v>
      </c>
      <c r="E483" t="s">
        <v>319</v>
      </c>
      <c r="F483" t="s">
        <v>0</v>
      </c>
      <c r="G483" t="s">
        <v>2333</v>
      </c>
      <c r="H483">
        <v>6.3529999999999998</v>
      </c>
      <c r="I483">
        <v>89.35</v>
      </c>
      <c r="J483">
        <v>411</v>
      </c>
    </row>
    <row r="484" spans="1:10" x14ac:dyDescent="0.35">
      <c r="A484" t="s">
        <v>18007</v>
      </c>
      <c r="B484">
        <v>625</v>
      </c>
      <c r="C484">
        <v>6606</v>
      </c>
      <c r="D484">
        <v>35</v>
      </c>
      <c r="E484" t="s">
        <v>319</v>
      </c>
      <c r="F484" t="s">
        <v>0</v>
      </c>
      <c r="G484" t="s">
        <v>18008</v>
      </c>
      <c r="H484">
        <v>5.8250000000000002</v>
      </c>
      <c r="I484">
        <v>83.45</v>
      </c>
      <c r="J484">
        <v>488</v>
      </c>
    </row>
    <row r="485" spans="1:10" x14ac:dyDescent="0.35">
      <c r="A485" t="s">
        <v>18009</v>
      </c>
      <c r="B485">
        <v>482</v>
      </c>
      <c r="C485">
        <v>6563</v>
      </c>
      <c r="D485">
        <v>36</v>
      </c>
      <c r="E485" t="s">
        <v>319</v>
      </c>
      <c r="F485" t="s">
        <v>0</v>
      </c>
      <c r="G485" t="s">
        <v>18010</v>
      </c>
      <c r="H485">
        <v>7.9420000000000002</v>
      </c>
      <c r="I485">
        <v>90.19</v>
      </c>
      <c r="J485">
        <v>482</v>
      </c>
    </row>
    <row r="486" spans="1:10" x14ac:dyDescent="0.35">
      <c r="A486" t="s">
        <v>18011</v>
      </c>
      <c r="B486">
        <v>1083</v>
      </c>
      <c r="C486">
        <v>5910</v>
      </c>
      <c r="D486">
        <v>37</v>
      </c>
      <c r="E486" t="s">
        <v>319</v>
      </c>
      <c r="F486" t="s">
        <v>0</v>
      </c>
      <c r="G486" t="s">
        <v>1781</v>
      </c>
      <c r="H486">
        <v>7.29</v>
      </c>
      <c r="I486">
        <v>76.88</v>
      </c>
      <c r="J486">
        <v>401</v>
      </c>
    </row>
    <row r="487" spans="1:10" x14ac:dyDescent="0.35">
      <c r="A487" t="s">
        <v>18012</v>
      </c>
      <c r="B487">
        <v>296</v>
      </c>
      <c r="C487">
        <v>5876</v>
      </c>
      <c r="D487">
        <v>38</v>
      </c>
      <c r="E487" t="s">
        <v>319</v>
      </c>
      <c r="F487" t="s">
        <v>0</v>
      </c>
      <c r="G487" t="s">
        <v>2079</v>
      </c>
      <c r="H487">
        <v>11.567</v>
      </c>
      <c r="I487">
        <v>98.33</v>
      </c>
      <c r="J487">
        <v>295</v>
      </c>
    </row>
    <row r="488" spans="1:10" x14ac:dyDescent="0.35">
      <c r="A488" t="s">
        <v>18013</v>
      </c>
      <c r="B488">
        <v>716</v>
      </c>
      <c r="C488">
        <v>5742</v>
      </c>
      <c r="D488">
        <v>39</v>
      </c>
      <c r="E488" t="s">
        <v>328</v>
      </c>
      <c r="F488" t="s">
        <v>0</v>
      </c>
      <c r="G488" t="s">
        <v>2079</v>
      </c>
      <c r="H488">
        <v>4.6870000000000003</v>
      </c>
      <c r="I488">
        <v>58.33</v>
      </c>
      <c r="J488">
        <v>698</v>
      </c>
    </row>
    <row r="489" spans="1:10" x14ac:dyDescent="0.35">
      <c r="A489" t="s">
        <v>18014</v>
      </c>
      <c r="B489">
        <v>3834</v>
      </c>
      <c r="C489">
        <v>5616</v>
      </c>
      <c r="D489">
        <v>40</v>
      </c>
      <c r="E489" t="s">
        <v>319</v>
      </c>
      <c r="F489" t="s">
        <v>0</v>
      </c>
      <c r="G489" t="s">
        <v>2100</v>
      </c>
      <c r="H489">
        <v>3.3380000000000001</v>
      </c>
      <c r="I489">
        <v>84.68</v>
      </c>
      <c r="J489">
        <v>2853</v>
      </c>
    </row>
    <row r="490" spans="1:10" x14ac:dyDescent="0.35">
      <c r="A490" t="s">
        <v>18015</v>
      </c>
      <c r="B490">
        <v>585</v>
      </c>
      <c r="C490">
        <v>5547</v>
      </c>
      <c r="D490">
        <v>41</v>
      </c>
      <c r="E490" t="s">
        <v>319</v>
      </c>
      <c r="F490" t="s">
        <v>0</v>
      </c>
      <c r="G490" t="s">
        <v>4440</v>
      </c>
      <c r="H490">
        <v>12.167</v>
      </c>
      <c r="I490">
        <v>98.28</v>
      </c>
      <c r="J490">
        <v>566</v>
      </c>
    </row>
    <row r="491" spans="1:10" x14ac:dyDescent="0.35">
      <c r="A491" t="s">
        <v>18016</v>
      </c>
      <c r="B491">
        <v>885</v>
      </c>
      <c r="C491">
        <v>5418</v>
      </c>
      <c r="D491">
        <v>42</v>
      </c>
      <c r="E491" t="s">
        <v>319</v>
      </c>
      <c r="F491" t="s">
        <v>0</v>
      </c>
      <c r="G491" t="s">
        <v>2175</v>
      </c>
      <c r="H491">
        <v>4.5339999999999998</v>
      </c>
      <c r="I491">
        <v>68.34</v>
      </c>
      <c r="J491">
        <v>869</v>
      </c>
    </row>
    <row r="492" spans="1:10" x14ac:dyDescent="0.35">
      <c r="A492" t="s">
        <v>18017</v>
      </c>
      <c r="B492">
        <v>797</v>
      </c>
      <c r="C492">
        <v>5402</v>
      </c>
      <c r="D492">
        <v>43</v>
      </c>
      <c r="E492" t="s">
        <v>328</v>
      </c>
      <c r="F492" t="s">
        <v>0</v>
      </c>
      <c r="G492" t="s">
        <v>2135</v>
      </c>
      <c r="H492">
        <v>3.5419999999999998</v>
      </c>
      <c r="I492">
        <v>51.14</v>
      </c>
      <c r="J492">
        <v>790</v>
      </c>
    </row>
    <row r="493" spans="1:10" x14ac:dyDescent="0.35">
      <c r="A493" t="s">
        <v>18018</v>
      </c>
      <c r="B493">
        <v>2867</v>
      </c>
      <c r="C493">
        <v>5344</v>
      </c>
      <c r="D493">
        <v>44</v>
      </c>
      <c r="E493" t="s">
        <v>319</v>
      </c>
      <c r="F493" t="s">
        <v>0</v>
      </c>
      <c r="G493" t="s">
        <v>18019</v>
      </c>
      <c r="H493">
        <v>6.3129999999999997</v>
      </c>
      <c r="I493">
        <v>83.36</v>
      </c>
      <c r="J493">
        <v>592</v>
      </c>
    </row>
    <row r="494" spans="1:10" x14ac:dyDescent="0.35">
      <c r="A494" t="s">
        <v>18020</v>
      </c>
      <c r="B494">
        <v>719</v>
      </c>
      <c r="C494">
        <v>5070</v>
      </c>
      <c r="D494">
        <v>45</v>
      </c>
      <c r="E494" t="s">
        <v>328</v>
      </c>
      <c r="F494" t="s">
        <v>0</v>
      </c>
      <c r="G494" t="s">
        <v>1759</v>
      </c>
      <c r="H494">
        <v>5.4859999999999998</v>
      </c>
      <c r="I494">
        <v>68.180000000000007</v>
      </c>
      <c r="J494">
        <v>303</v>
      </c>
    </row>
    <row r="495" spans="1:10" x14ac:dyDescent="0.35">
      <c r="A495" t="s">
        <v>18021</v>
      </c>
      <c r="B495">
        <v>949</v>
      </c>
      <c r="C495">
        <v>4910</v>
      </c>
      <c r="D495">
        <v>46</v>
      </c>
      <c r="E495" t="s">
        <v>319</v>
      </c>
      <c r="F495" t="s">
        <v>0</v>
      </c>
      <c r="G495" t="s">
        <v>2142</v>
      </c>
      <c r="H495">
        <v>9.1300000000000008</v>
      </c>
      <c r="I495">
        <v>90.04</v>
      </c>
      <c r="J495">
        <v>276</v>
      </c>
    </row>
    <row r="496" spans="1:10" x14ac:dyDescent="0.35">
      <c r="A496" t="s">
        <v>18022</v>
      </c>
      <c r="B496">
        <v>903</v>
      </c>
      <c r="C496">
        <v>4851</v>
      </c>
      <c r="D496">
        <v>47</v>
      </c>
      <c r="E496" t="s">
        <v>328</v>
      </c>
      <c r="F496" t="s">
        <v>0</v>
      </c>
      <c r="G496" t="s">
        <v>18023</v>
      </c>
      <c r="H496">
        <v>3.637</v>
      </c>
      <c r="I496">
        <v>58.46</v>
      </c>
      <c r="J496">
        <v>480</v>
      </c>
    </row>
    <row r="497" spans="1:10" x14ac:dyDescent="0.35">
      <c r="A497" t="s">
        <v>18024</v>
      </c>
      <c r="B497">
        <v>352</v>
      </c>
      <c r="C497">
        <v>4841</v>
      </c>
      <c r="D497">
        <v>48</v>
      </c>
      <c r="E497" t="s">
        <v>319</v>
      </c>
      <c r="F497" t="s">
        <v>0</v>
      </c>
      <c r="G497" t="s">
        <v>18025</v>
      </c>
      <c r="H497">
        <v>7.2910000000000004</v>
      </c>
      <c r="I497">
        <v>94.03</v>
      </c>
      <c r="J497">
        <v>352</v>
      </c>
    </row>
    <row r="498" spans="1:10" x14ac:dyDescent="0.35">
      <c r="A498" t="s">
        <v>18026</v>
      </c>
      <c r="B498">
        <v>438</v>
      </c>
      <c r="C498">
        <v>4803</v>
      </c>
      <c r="D498">
        <v>49</v>
      </c>
      <c r="E498" t="s">
        <v>319</v>
      </c>
      <c r="F498" t="s">
        <v>0</v>
      </c>
      <c r="G498" t="s">
        <v>4416</v>
      </c>
      <c r="H498">
        <v>5.4219999999999997</v>
      </c>
      <c r="I498">
        <v>82.43</v>
      </c>
      <c r="J498">
        <v>258</v>
      </c>
    </row>
    <row r="499" spans="1:10" x14ac:dyDescent="0.35">
      <c r="A499" t="s">
        <v>18027</v>
      </c>
      <c r="B499">
        <v>333</v>
      </c>
      <c r="C499">
        <v>4757</v>
      </c>
      <c r="D499">
        <v>50</v>
      </c>
      <c r="E499" t="s">
        <v>319</v>
      </c>
      <c r="F499" t="s">
        <v>0</v>
      </c>
      <c r="G499" t="s">
        <v>1795</v>
      </c>
      <c r="H499">
        <v>7.6580000000000004</v>
      </c>
      <c r="I499">
        <v>82.88</v>
      </c>
      <c r="J499">
        <v>332</v>
      </c>
    </row>
    <row r="500" spans="1:10" x14ac:dyDescent="0.35">
      <c r="A500" t="s">
        <v>18028</v>
      </c>
      <c r="B500">
        <v>1735</v>
      </c>
      <c r="C500">
        <v>4747</v>
      </c>
      <c r="D500">
        <v>51</v>
      </c>
      <c r="E500" t="s">
        <v>319</v>
      </c>
      <c r="F500" t="s">
        <v>0</v>
      </c>
      <c r="G500" t="s">
        <v>1821</v>
      </c>
      <c r="H500">
        <v>7.3479999999999999</v>
      </c>
      <c r="I500">
        <v>82.21</v>
      </c>
      <c r="J500">
        <v>965</v>
      </c>
    </row>
    <row r="501" spans="1:10" x14ac:dyDescent="0.35">
      <c r="A501" t="s">
        <v>18029</v>
      </c>
      <c r="B501">
        <v>338</v>
      </c>
      <c r="C501">
        <v>4697</v>
      </c>
      <c r="D501">
        <v>52</v>
      </c>
      <c r="E501" t="s">
        <v>319</v>
      </c>
      <c r="F501" t="s">
        <v>0</v>
      </c>
      <c r="G501" t="s">
        <v>6715</v>
      </c>
      <c r="H501">
        <v>7.6550000000000002</v>
      </c>
      <c r="I501">
        <v>81.03</v>
      </c>
      <c r="J501">
        <v>334</v>
      </c>
    </row>
    <row r="502" spans="1:10" x14ac:dyDescent="0.35">
      <c r="A502" t="s">
        <v>18030</v>
      </c>
      <c r="B502">
        <v>421</v>
      </c>
      <c r="C502">
        <v>4342</v>
      </c>
      <c r="D502">
        <v>53</v>
      </c>
      <c r="E502" t="s">
        <v>319</v>
      </c>
      <c r="F502" t="s">
        <v>0</v>
      </c>
      <c r="G502" t="s">
        <v>18031</v>
      </c>
      <c r="H502">
        <v>4.9420000000000002</v>
      </c>
      <c r="I502">
        <v>76.25</v>
      </c>
      <c r="J502">
        <v>411</v>
      </c>
    </row>
    <row r="503" spans="1:10" x14ac:dyDescent="0.35">
      <c r="A503" t="s">
        <v>18032</v>
      </c>
      <c r="B503">
        <v>433</v>
      </c>
      <c r="C503">
        <v>4339</v>
      </c>
      <c r="D503">
        <v>54</v>
      </c>
      <c r="E503" t="s">
        <v>319</v>
      </c>
      <c r="F503" t="s">
        <v>0</v>
      </c>
      <c r="G503" t="s">
        <v>6642</v>
      </c>
      <c r="H503">
        <v>4.9370000000000003</v>
      </c>
      <c r="I503">
        <v>68.23</v>
      </c>
      <c r="J503">
        <v>232</v>
      </c>
    </row>
    <row r="504" spans="1:10" x14ac:dyDescent="0.35">
      <c r="A504" t="s">
        <v>18033</v>
      </c>
      <c r="B504">
        <v>270</v>
      </c>
      <c r="C504">
        <v>4241</v>
      </c>
      <c r="D504">
        <v>55</v>
      </c>
      <c r="E504" t="s">
        <v>319</v>
      </c>
      <c r="F504" t="s">
        <v>0</v>
      </c>
      <c r="G504" t="s">
        <v>2772</v>
      </c>
      <c r="H504">
        <v>8.4139999999999997</v>
      </c>
      <c r="I504">
        <v>98.07</v>
      </c>
      <c r="J504">
        <v>129</v>
      </c>
    </row>
    <row r="505" spans="1:10" x14ac:dyDescent="0.35">
      <c r="A505" t="s">
        <v>18034</v>
      </c>
      <c r="B505">
        <v>532</v>
      </c>
      <c r="C505">
        <v>4237</v>
      </c>
      <c r="D505">
        <v>56</v>
      </c>
      <c r="E505" t="s">
        <v>328</v>
      </c>
      <c r="F505" t="s">
        <v>0</v>
      </c>
      <c r="G505" t="s">
        <v>6466</v>
      </c>
      <c r="H505">
        <v>4.0650000000000004</v>
      </c>
      <c r="I505">
        <v>63.11</v>
      </c>
      <c r="J505">
        <v>532</v>
      </c>
    </row>
    <row r="506" spans="1:10" x14ac:dyDescent="0.35">
      <c r="A506" t="s">
        <v>18035</v>
      </c>
      <c r="B506">
        <v>489</v>
      </c>
      <c r="C506">
        <v>4205</v>
      </c>
      <c r="D506">
        <v>57</v>
      </c>
      <c r="E506" t="s">
        <v>328</v>
      </c>
      <c r="F506" t="s">
        <v>0</v>
      </c>
      <c r="G506" t="s">
        <v>2718</v>
      </c>
      <c r="H506">
        <v>4.109</v>
      </c>
      <c r="I506">
        <v>68.62</v>
      </c>
      <c r="J506">
        <v>338</v>
      </c>
    </row>
    <row r="507" spans="1:10" x14ac:dyDescent="0.35">
      <c r="A507" t="s">
        <v>18036</v>
      </c>
      <c r="B507">
        <v>469</v>
      </c>
      <c r="C507">
        <v>4041</v>
      </c>
      <c r="D507">
        <v>58</v>
      </c>
      <c r="E507" t="s">
        <v>328</v>
      </c>
      <c r="F507" t="s">
        <v>0</v>
      </c>
      <c r="G507" t="s">
        <v>3531</v>
      </c>
      <c r="H507">
        <v>4.5190000000000001</v>
      </c>
      <c r="I507">
        <v>56.99</v>
      </c>
      <c r="J507">
        <v>297</v>
      </c>
    </row>
    <row r="508" spans="1:10" x14ac:dyDescent="0.35">
      <c r="A508" t="s">
        <v>18037</v>
      </c>
      <c r="B508">
        <v>507</v>
      </c>
      <c r="C508">
        <v>4033</v>
      </c>
      <c r="D508">
        <v>59</v>
      </c>
      <c r="E508" t="s">
        <v>328</v>
      </c>
      <c r="F508" t="s">
        <v>0</v>
      </c>
      <c r="G508" t="s">
        <v>4224</v>
      </c>
      <c r="H508">
        <v>4.1609999999999996</v>
      </c>
      <c r="I508">
        <v>69.349999999999994</v>
      </c>
      <c r="J508">
        <v>327</v>
      </c>
    </row>
    <row r="509" spans="1:10" x14ac:dyDescent="0.35">
      <c r="A509" t="s">
        <v>18038</v>
      </c>
      <c r="B509">
        <v>526</v>
      </c>
      <c r="C509">
        <v>4004</v>
      </c>
      <c r="D509">
        <v>60</v>
      </c>
      <c r="E509" t="s">
        <v>328</v>
      </c>
      <c r="F509" t="s">
        <v>0</v>
      </c>
      <c r="G509" t="s">
        <v>1967</v>
      </c>
      <c r="H509">
        <v>5.3630000000000004</v>
      </c>
      <c r="I509">
        <v>74.05</v>
      </c>
      <c r="J509">
        <v>417</v>
      </c>
    </row>
    <row r="510" spans="1:10" x14ac:dyDescent="0.35">
      <c r="A510" t="s">
        <v>18039</v>
      </c>
      <c r="B510">
        <v>425</v>
      </c>
      <c r="C510">
        <v>3989</v>
      </c>
      <c r="D510">
        <v>61</v>
      </c>
      <c r="E510" t="s">
        <v>319</v>
      </c>
      <c r="F510" t="s">
        <v>0</v>
      </c>
      <c r="G510" t="s">
        <v>2379</v>
      </c>
      <c r="H510">
        <v>5.04</v>
      </c>
      <c r="I510">
        <v>85.92</v>
      </c>
      <c r="J510">
        <v>417</v>
      </c>
    </row>
    <row r="511" spans="1:10" x14ac:dyDescent="0.35">
      <c r="A511" t="s">
        <v>18040</v>
      </c>
      <c r="B511">
        <v>516</v>
      </c>
      <c r="C511">
        <v>3869</v>
      </c>
      <c r="D511">
        <v>62</v>
      </c>
      <c r="E511" t="s">
        <v>319</v>
      </c>
      <c r="F511" t="s">
        <v>0</v>
      </c>
      <c r="G511" t="s">
        <v>16437</v>
      </c>
      <c r="H511">
        <v>3.9060000000000001</v>
      </c>
      <c r="I511">
        <v>85.37</v>
      </c>
      <c r="J511">
        <v>373</v>
      </c>
    </row>
    <row r="512" spans="1:10" x14ac:dyDescent="0.35">
      <c r="A512" t="s">
        <v>18041</v>
      </c>
      <c r="B512">
        <v>327</v>
      </c>
      <c r="C512">
        <v>3793</v>
      </c>
      <c r="D512">
        <v>63</v>
      </c>
      <c r="E512" t="s">
        <v>319</v>
      </c>
      <c r="F512" t="s">
        <v>0</v>
      </c>
      <c r="G512" t="s">
        <v>18042</v>
      </c>
      <c r="H512">
        <v>5.8449999999999998</v>
      </c>
      <c r="I512">
        <v>68.5</v>
      </c>
      <c r="J512">
        <v>281</v>
      </c>
    </row>
    <row r="513" spans="1:10" x14ac:dyDescent="0.35">
      <c r="A513" t="s">
        <v>18043</v>
      </c>
      <c r="B513">
        <v>744</v>
      </c>
      <c r="C513">
        <v>3756</v>
      </c>
      <c r="D513">
        <v>64</v>
      </c>
      <c r="E513" t="s">
        <v>328</v>
      </c>
      <c r="F513" t="s">
        <v>0</v>
      </c>
      <c r="G513" t="s">
        <v>3575</v>
      </c>
      <c r="H513">
        <v>2.4470000000000001</v>
      </c>
      <c r="I513">
        <v>71.5</v>
      </c>
      <c r="J513">
        <v>259</v>
      </c>
    </row>
    <row r="514" spans="1:10" x14ac:dyDescent="0.35">
      <c r="A514" t="s">
        <v>18044</v>
      </c>
      <c r="B514">
        <v>332</v>
      </c>
      <c r="C514">
        <v>3743</v>
      </c>
      <c r="D514">
        <v>65</v>
      </c>
      <c r="E514" t="s">
        <v>319</v>
      </c>
      <c r="F514" t="s">
        <v>0</v>
      </c>
      <c r="G514" t="s">
        <v>18045</v>
      </c>
      <c r="H514">
        <v>7.492</v>
      </c>
      <c r="I514">
        <v>87.28</v>
      </c>
      <c r="J514">
        <v>332</v>
      </c>
    </row>
    <row r="515" spans="1:10" x14ac:dyDescent="0.35">
      <c r="A515" t="s">
        <v>18046</v>
      </c>
      <c r="B515">
        <v>697</v>
      </c>
      <c r="C515">
        <v>3623</v>
      </c>
      <c r="D515">
        <v>66</v>
      </c>
      <c r="E515" t="s">
        <v>319</v>
      </c>
      <c r="F515" t="s">
        <v>0</v>
      </c>
      <c r="G515" t="s">
        <v>2167</v>
      </c>
      <c r="H515">
        <v>4.4850000000000003</v>
      </c>
      <c r="I515">
        <v>84.12</v>
      </c>
      <c r="J515">
        <v>315</v>
      </c>
    </row>
    <row r="516" spans="1:10" x14ac:dyDescent="0.35">
      <c r="A516" t="s">
        <v>18047</v>
      </c>
      <c r="B516">
        <v>1096</v>
      </c>
      <c r="C516">
        <v>3549</v>
      </c>
      <c r="D516">
        <v>67</v>
      </c>
      <c r="E516" t="s">
        <v>319</v>
      </c>
      <c r="F516" t="s">
        <v>0</v>
      </c>
      <c r="G516" t="s">
        <v>2539</v>
      </c>
      <c r="H516">
        <v>5.4</v>
      </c>
      <c r="I516">
        <v>78.569999999999993</v>
      </c>
      <c r="J516">
        <v>233</v>
      </c>
    </row>
    <row r="517" spans="1:10" x14ac:dyDescent="0.35">
      <c r="A517" t="s">
        <v>18048</v>
      </c>
      <c r="B517">
        <v>275</v>
      </c>
      <c r="C517">
        <v>3548</v>
      </c>
      <c r="D517">
        <v>68</v>
      </c>
      <c r="E517" t="s">
        <v>319</v>
      </c>
      <c r="F517" t="s">
        <v>0</v>
      </c>
      <c r="G517" t="s">
        <v>18049</v>
      </c>
      <c r="H517">
        <v>11.566000000000001</v>
      </c>
      <c r="I517">
        <v>98.4</v>
      </c>
      <c r="J517">
        <v>201</v>
      </c>
    </row>
    <row r="518" spans="1:10" x14ac:dyDescent="0.35">
      <c r="A518" t="s">
        <v>18050</v>
      </c>
      <c r="B518">
        <v>5368</v>
      </c>
      <c r="C518">
        <v>3488</v>
      </c>
      <c r="D518">
        <v>69</v>
      </c>
      <c r="E518" t="s">
        <v>328</v>
      </c>
      <c r="F518" t="s">
        <v>0</v>
      </c>
      <c r="G518" t="s">
        <v>1967</v>
      </c>
      <c r="H518">
        <v>4.4240000000000004</v>
      </c>
      <c r="I518">
        <v>68.459999999999994</v>
      </c>
      <c r="J518">
        <v>472</v>
      </c>
    </row>
    <row r="519" spans="1:10" x14ac:dyDescent="0.35">
      <c r="A519" t="s">
        <v>18051</v>
      </c>
      <c r="B519">
        <v>328</v>
      </c>
      <c r="C519">
        <v>3413</v>
      </c>
      <c r="D519">
        <v>70</v>
      </c>
      <c r="E519" t="s">
        <v>328</v>
      </c>
      <c r="F519" t="s">
        <v>0</v>
      </c>
      <c r="G519" t="s">
        <v>1836</v>
      </c>
      <c r="H519">
        <v>5.7320000000000002</v>
      </c>
      <c r="I519">
        <v>64.290000000000006</v>
      </c>
      <c r="J519">
        <v>328</v>
      </c>
    </row>
    <row r="520" spans="1:10" x14ac:dyDescent="0.35">
      <c r="A520" t="s">
        <v>18052</v>
      </c>
      <c r="B520">
        <v>354</v>
      </c>
      <c r="C520">
        <v>3272</v>
      </c>
      <c r="D520">
        <v>71</v>
      </c>
      <c r="E520" t="s">
        <v>328</v>
      </c>
      <c r="F520" t="s">
        <v>0</v>
      </c>
      <c r="G520" t="s">
        <v>1779</v>
      </c>
      <c r="H520">
        <v>4.7409999999999997</v>
      </c>
      <c r="I520">
        <v>58.16</v>
      </c>
      <c r="J520">
        <v>203</v>
      </c>
    </row>
    <row r="521" spans="1:10" x14ac:dyDescent="0.35">
      <c r="A521" t="s">
        <v>18053</v>
      </c>
      <c r="B521">
        <v>80</v>
      </c>
      <c r="C521">
        <v>3147</v>
      </c>
      <c r="D521">
        <v>72</v>
      </c>
      <c r="E521" t="s">
        <v>319</v>
      </c>
      <c r="F521" t="s">
        <v>0</v>
      </c>
      <c r="G521" t="s">
        <v>2053</v>
      </c>
      <c r="H521">
        <v>19.013000000000002</v>
      </c>
      <c r="I521">
        <v>99.87</v>
      </c>
      <c r="J521">
        <v>68</v>
      </c>
    </row>
    <row r="522" spans="1:10" x14ac:dyDescent="0.35">
      <c r="A522" t="s">
        <v>18054</v>
      </c>
      <c r="B522">
        <v>337</v>
      </c>
      <c r="C522">
        <v>3106</v>
      </c>
      <c r="D522">
        <v>73</v>
      </c>
      <c r="E522" t="s">
        <v>328</v>
      </c>
      <c r="F522" t="s">
        <v>0</v>
      </c>
      <c r="G522" t="s">
        <v>1789</v>
      </c>
      <c r="H522">
        <v>4.6360000000000001</v>
      </c>
      <c r="I522">
        <v>56.59</v>
      </c>
      <c r="J522">
        <v>168</v>
      </c>
    </row>
    <row r="523" spans="1:10" x14ac:dyDescent="0.35">
      <c r="A523" t="s">
        <v>18055</v>
      </c>
      <c r="B523">
        <v>345</v>
      </c>
      <c r="C523">
        <v>3090</v>
      </c>
      <c r="D523">
        <v>74</v>
      </c>
      <c r="E523" t="s">
        <v>328</v>
      </c>
      <c r="F523" t="s">
        <v>0</v>
      </c>
      <c r="G523" t="s">
        <v>1876</v>
      </c>
      <c r="H523">
        <v>4.8099999999999996</v>
      </c>
      <c r="I523">
        <v>70.790000000000006</v>
      </c>
      <c r="J523">
        <v>192</v>
      </c>
    </row>
    <row r="524" spans="1:10" x14ac:dyDescent="0.35">
      <c r="A524" t="s">
        <v>18056</v>
      </c>
      <c r="B524">
        <v>610</v>
      </c>
      <c r="C524">
        <v>3063</v>
      </c>
      <c r="D524">
        <v>75</v>
      </c>
      <c r="E524" t="s">
        <v>319</v>
      </c>
      <c r="F524" t="s">
        <v>0</v>
      </c>
      <c r="G524" t="s">
        <v>1699</v>
      </c>
      <c r="H524">
        <v>14.04</v>
      </c>
      <c r="I524">
        <v>92.15</v>
      </c>
      <c r="J524">
        <v>583</v>
      </c>
    </row>
    <row r="525" spans="1:10" x14ac:dyDescent="0.35">
      <c r="A525" t="s">
        <v>18057</v>
      </c>
      <c r="B525">
        <v>100</v>
      </c>
      <c r="C525">
        <v>2972</v>
      </c>
      <c r="D525">
        <v>76</v>
      </c>
      <c r="E525" t="s">
        <v>319</v>
      </c>
      <c r="F525" t="s">
        <v>0</v>
      </c>
      <c r="G525" t="s">
        <v>2333</v>
      </c>
      <c r="H525">
        <v>17.178999999999998</v>
      </c>
      <c r="I525">
        <v>98.9</v>
      </c>
      <c r="J525">
        <v>74</v>
      </c>
    </row>
    <row r="526" spans="1:10" x14ac:dyDescent="0.35">
      <c r="A526" t="s">
        <v>18058</v>
      </c>
      <c r="B526">
        <v>354</v>
      </c>
      <c r="C526">
        <v>2963</v>
      </c>
      <c r="D526">
        <v>77</v>
      </c>
      <c r="E526" t="s">
        <v>319</v>
      </c>
      <c r="F526" t="s">
        <v>0</v>
      </c>
      <c r="G526" t="s">
        <v>18059</v>
      </c>
      <c r="H526">
        <v>3.7469999999999999</v>
      </c>
      <c r="I526">
        <v>62.13</v>
      </c>
      <c r="J526">
        <v>141</v>
      </c>
    </row>
    <row r="527" spans="1:10" x14ac:dyDescent="0.35">
      <c r="A527" t="s">
        <v>18060</v>
      </c>
      <c r="B527">
        <v>152</v>
      </c>
      <c r="C527">
        <v>2948</v>
      </c>
      <c r="D527">
        <v>78</v>
      </c>
      <c r="E527" t="s">
        <v>319</v>
      </c>
      <c r="F527" t="s">
        <v>0</v>
      </c>
      <c r="G527" t="s">
        <v>7822</v>
      </c>
      <c r="H527">
        <v>9.16</v>
      </c>
      <c r="I527">
        <v>93.14</v>
      </c>
      <c r="J527">
        <v>128</v>
      </c>
    </row>
    <row r="528" spans="1:10" x14ac:dyDescent="0.35">
      <c r="A528" t="s">
        <v>18061</v>
      </c>
      <c r="B528">
        <v>584</v>
      </c>
      <c r="C528">
        <v>2733</v>
      </c>
      <c r="D528">
        <v>79</v>
      </c>
      <c r="E528" t="s">
        <v>312</v>
      </c>
      <c r="F528" t="s">
        <v>0</v>
      </c>
      <c r="G528" t="s">
        <v>18062</v>
      </c>
      <c r="H528">
        <v>2.3370000000000002</v>
      </c>
      <c r="I528">
        <v>27.25</v>
      </c>
      <c r="J528">
        <v>304</v>
      </c>
    </row>
    <row r="529" spans="1:10" x14ac:dyDescent="0.35">
      <c r="A529" t="s">
        <v>18063</v>
      </c>
      <c r="B529">
        <v>303</v>
      </c>
      <c r="C529">
        <v>2731</v>
      </c>
      <c r="D529">
        <v>80</v>
      </c>
      <c r="E529" t="s">
        <v>319</v>
      </c>
      <c r="F529" t="s">
        <v>0</v>
      </c>
      <c r="G529" t="s">
        <v>6749</v>
      </c>
      <c r="H529">
        <v>4.5609999999999999</v>
      </c>
      <c r="I529">
        <v>93.48</v>
      </c>
      <c r="J529">
        <v>124</v>
      </c>
    </row>
    <row r="530" spans="1:10" x14ac:dyDescent="0.35">
      <c r="A530" t="s">
        <v>18064</v>
      </c>
      <c r="B530">
        <v>1293</v>
      </c>
      <c r="C530">
        <v>2724</v>
      </c>
      <c r="D530">
        <v>81</v>
      </c>
      <c r="E530" t="s">
        <v>328</v>
      </c>
      <c r="F530" t="s">
        <v>0</v>
      </c>
      <c r="G530" t="s">
        <v>1912</v>
      </c>
      <c r="H530">
        <v>2.8170000000000002</v>
      </c>
      <c r="I530">
        <v>47.08</v>
      </c>
      <c r="J530">
        <v>66</v>
      </c>
    </row>
    <row r="531" spans="1:10" x14ac:dyDescent="0.35">
      <c r="A531" t="s">
        <v>18065</v>
      </c>
      <c r="B531">
        <v>221</v>
      </c>
      <c r="C531">
        <v>2716</v>
      </c>
      <c r="D531">
        <v>82</v>
      </c>
      <c r="E531" t="s">
        <v>319</v>
      </c>
      <c r="F531" t="s">
        <v>0</v>
      </c>
      <c r="G531" t="s">
        <v>1751</v>
      </c>
      <c r="H531">
        <v>8.1850000000000005</v>
      </c>
      <c r="I531">
        <v>77.06</v>
      </c>
      <c r="J531">
        <v>219</v>
      </c>
    </row>
    <row r="532" spans="1:10" x14ac:dyDescent="0.35">
      <c r="A532" t="s">
        <v>18066</v>
      </c>
      <c r="B532">
        <v>449</v>
      </c>
      <c r="C532">
        <v>2672</v>
      </c>
      <c r="D532">
        <v>83</v>
      </c>
      <c r="E532" t="s">
        <v>334</v>
      </c>
      <c r="F532" t="s">
        <v>0</v>
      </c>
      <c r="G532" t="s">
        <v>2661</v>
      </c>
      <c r="H532">
        <v>2.8620000000000001</v>
      </c>
      <c r="I532">
        <v>25</v>
      </c>
      <c r="J532">
        <v>100</v>
      </c>
    </row>
    <row r="533" spans="1:10" x14ac:dyDescent="0.35">
      <c r="A533" t="s">
        <v>18067</v>
      </c>
      <c r="B533">
        <v>369</v>
      </c>
      <c r="C533">
        <v>2604</v>
      </c>
      <c r="D533">
        <v>84</v>
      </c>
      <c r="E533" t="s">
        <v>319</v>
      </c>
      <c r="F533" t="s">
        <v>0</v>
      </c>
      <c r="G533" t="s">
        <v>1967</v>
      </c>
      <c r="H533">
        <v>5.0579999999999998</v>
      </c>
      <c r="I533">
        <v>75.599999999999994</v>
      </c>
      <c r="J533">
        <v>223</v>
      </c>
    </row>
    <row r="534" spans="1:10" x14ac:dyDescent="0.35">
      <c r="A534" t="s">
        <v>18068</v>
      </c>
      <c r="B534">
        <v>398</v>
      </c>
      <c r="C534">
        <v>2460</v>
      </c>
      <c r="D534">
        <v>85</v>
      </c>
      <c r="E534" t="s">
        <v>311</v>
      </c>
      <c r="F534" t="s">
        <v>0</v>
      </c>
      <c r="G534" t="s">
        <v>18069</v>
      </c>
      <c r="I534" t="s">
        <v>311</v>
      </c>
      <c r="J534">
        <v>214</v>
      </c>
    </row>
    <row r="535" spans="1:10" x14ac:dyDescent="0.35">
      <c r="A535" t="s">
        <v>18070</v>
      </c>
      <c r="B535">
        <v>481</v>
      </c>
      <c r="C535">
        <v>2452</v>
      </c>
      <c r="D535">
        <v>86</v>
      </c>
      <c r="E535" t="s">
        <v>312</v>
      </c>
      <c r="F535" t="s">
        <v>0</v>
      </c>
      <c r="G535" t="s">
        <v>3531</v>
      </c>
      <c r="H535">
        <v>2.82</v>
      </c>
      <c r="I535">
        <v>25.37</v>
      </c>
      <c r="J535">
        <v>234</v>
      </c>
    </row>
    <row r="536" spans="1:10" x14ac:dyDescent="0.35">
      <c r="A536" t="s">
        <v>18071</v>
      </c>
      <c r="B536">
        <v>286</v>
      </c>
      <c r="C536">
        <v>2416</v>
      </c>
      <c r="D536">
        <v>87</v>
      </c>
      <c r="E536" t="s">
        <v>328</v>
      </c>
      <c r="F536" t="s">
        <v>0</v>
      </c>
      <c r="G536" t="s">
        <v>1759</v>
      </c>
      <c r="H536">
        <v>4.766</v>
      </c>
      <c r="I536">
        <v>64.69</v>
      </c>
      <c r="J536">
        <v>264</v>
      </c>
    </row>
    <row r="537" spans="1:10" x14ac:dyDescent="0.35">
      <c r="A537" t="s">
        <v>18072</v>
      </c>
      <c r="B537">
        <v>959</v>
      </c>
      <c r="C537">
        <v>2412</v>
      </c>
      <c r="D537">
        <v>88</v>
      </c>
      <c r="E537" t="s">
        <v>334</v>
      </c>
      <c r="F537" t="s">
        <v>0</v>
      </c>
      <c r="G537" t="s">
        <v>1699</v>
      </c>
      <c r="H537">
        <v>1.5629999999999999</v>
      </c>
      <c r="I537">
        <v>22.97</v>
      </c>
      <c r="J537">
        <v>940</v>
      </c>
    </row>
    <row r="538" spans="1:10" x14ac:dyDescent="0.35">
      <c r="A538" t="s">
        <v>18073</v>
      </c>
      <c r="B538">
        <v>303</v>
      </c>
      <c r="C538">
        <v>2405</v>
      </c>
      <c r="D538">
        <v>89</v>
      </c>
      <c r="E538" t="s">
        <v>319</v>
      </c>
      <c r="F538" t="s">
        <v>0</v>
      </c>
      <c r="G538" t="s">
        <v>1969</v>
      </c>
      <c r="H538">
        <v>5.86</v>
      </c>
      <c r="I538">
        <v>81.67</v>
      </c>
      <c r="J538">
        <v>303</v>
      </c>
    </row>
    <row r="539" spans="1:10" x14ac:dyDescent="0.35">
      <c r="A539" t="s">
        <v>18074</v>
      </c>
      <c r="B539">
        <v>159</v>
      </c>
      <c r="C539">
        <v>2370</v>
      </c>
      <c r="D539">
        <v>90</v>
      </c>
      <c r="E539" t="s">
        <v>319</v>
      </c>
      <c r="F539" t="s">
        <v>0</v>
      </c>
      <c r="G539" t="s">
        <v>2053</v>
      </c>
      <c r="H539">
        <v>7.8330000000000002</v>
      </c>
      <c r="I539">
        <v>95.65</v>
      </c>
      <c r="J539">
        <v>106</v>
      </c>
    </row>
    <row r="540" spans="1:10" x14ac:dyDescent="0.35">
      <c r="A540" t="s">
        <v>18075</v>
      </c>
      <c r="B540">
        <v>495</v>
      </c>
      <c r="C540">
        <v>2318</v>
      </c>
      <c r="D540">
        <v>91</v>
      </c>
      <c r="E540" t="s">
        <v>328</v>
      </c>
      <c r="F540" t="s">
        <v>0</v>
      </c>
      <c r="G540" t="s">
        <v>18076</v>
      </c>
      <c r="H540">
        <v>2.4350000000000001</v>
      </c>
      <c r="I540">
        <v>71.88</v>
      </c>
      <c r="J540">
        <v>165</v>
      </c>
    </row>
    <row r="541" spans="1:10" x14ac:dyDescent="0.35">
      <c r="A541" t="s">
        <v>18077</v>
      </c>
      <c r="B541">
        <v>80</v>
      </c>
      <c r="C541">
        <v>2304</v>
      </c>
      <c r="D541">
        <v>92</v>
      </c>
      <c r="E541" t="s">
        <v>319</v>
      </c>
      <c r="F541" t="s">
        <v>0</v>
      </c>
      <c r="G541" t="s">
        <v>3531</v>
      </c>
      <c r="H541">
        <v>15.177</v>
      </c>
      <c r="I541">
        <v>91.54</v>
      </c>
      <c r="J541">
        <v>68</v>
      </c>
    </row>
    <row r="542" spans="1:10" x14ac:dyDescent="0.35">
      <c r="A542" t="s">
        <v>18078</v>
      </c>
      <c r="B542">
        <v>677</v>
      </c>
      <c r="C542">
        <v>2277</v>
      </c>
      <c r="D542">
        <v>93</v>
      </c>
      <c r="E542" t="s">
        <v>312</v>
      </c>
      <c r="F542" t="s">
        <v>0</v>
      </c>
      <c r="G542" t="s">
        <v>2175</v>
      </c>
      <c r="H542">
        <v>1.978</v>
      </c>
      <c r="I542">
        <v>22.09</v>
      </c>
      <c r="J542">
        <v>582</v>
      </c>
    </row>
    <row r="543" spans="1:10" x14ac:dyDescent="0.35">
      <c r="A543" t="s">
        <v>18079</v>
      </c>
      <c r="B543">
        <v>258</v>
      </c>
      <c r="C543">
        <v>2228</v>
      </c>
      <c r="D543">
        <v>94</v>
      </c>
      <c r="E543" t="s">
        <v>319</v>
      </c>
      <c r="F543" t="s">
        <v>0</v>
      </c>
      <c r="G543" t="s">
        <v>18080</v>
      </c>
      <c r="H543">
        <v>5.2350000000000003</v>
      </c>
      <c r="I543">
        <v>74.86</v>
      </c>
      <c r="J543">
        <v>143</v>
      </c>
    </row>
    <row r="544" spans="1:10" x14ac:dyDescent="0.35">
      <c r="A544" t="s">
        <v>18081</v>
      </c>
      <c r="B544">
        <v>391</v>
      </c>
      <c r="C544">
        <v>2176</v>
      </c>
      <c r="D544">
        <v>95</v>
      </c>
      <c r="E544" t="s">
        <v>319</v>
      </c>
      <c r="F544" t="s">
        <v>0</v>
      </c>
      <c r="G544" t="s">
        <v>6671</v>
      </c>
      <c r="H544">
        <v>3.0870000000000002</v>
      </c>
      <c r="I544">
        <v>64.45</v>
      </c>
      <c r="J544">
        <v>357</v>
      </c>
    </row>
    <row r="545" spans="1:10" x14ac:dyDescent="0.35">
      <c r="A545" t="s">
        <v>18082</v>
      </c>
      <c r="B545">
        <v>402</v>
      </c>
      <c r="C545">
        <v>2174</v>
      </c>
      <c r="D545">
        <v>96</v>
      </c>
      <c r="E545" t="s">
        <v>312</v>
      </c>
      <c r="F545" t="s">
        <v>0</v>
      </c>
      <c r="G545" t="s">
        <v>1779</v>
      </c>
      <c r="H545">
        <v>2.9249999999999998</v>
      </c>
      <c r="I545">
        <v>25.51</v>
      </c>
      <c r="J545">
        <v>259</v>
      </c>
    </row>
    <row r="546" spans="1:10" x14ac:dyDescent="0.35">
      <c r="A546" t="s">
        <v>18083</v>
      </c>
      <c r="B546">
        <v>174</v>
      </c>
      <c r="C546">
        <v>2172</v>
      </c>
      <c r="D546">
        <v>97</v>
      </c>
      <c r="E546" t="s">
        <v>319</v>
      </c>
      <c r="F546" t="s">
        <v>0</v>
      </c>
      <c r="G546" t="s">
        <v>2079</v>
      </c>
      <c r="H546">
        <v>6.8460000000000001</v>
      </c>
      <c r="I546">
        <v>85</v>
      </c>
      <c r="J546">
        <v>111</v>
      </c>
    </row>
    <row r="547" spans="1:10" x14ac:dyDescent="0.35">
      <c r="A547" t="s">
        <v>18084</v>
      </c>
      <c r="B547">
        <v>323</v>
      </c>
      <c r="C547">
        <v>2156</v>
      </c>
      <c r="D547">
        <v>98</v>
      </c>
      <c r="E547" t="s">
        <v>328</v>
      </c>
      <c r="F547" t="s">
        <v>0</v>
      </c>
      <c r="G547" t="s">
        <v>1967</v>
      </c>
      <c r="H547">
        <v>3.6259999999999999</v>
      </c>
      <c r="I547">
        <v>58.48</v>
      </c>
      <c r="J547">
        <v>204</v>
      </c>
    </row>
    <row r="548" spans="1:10" x14ac:dyDescent="0.35">
      <c r="A548" t="s">
        <v>18085</v>
      </c>
      <c r="B548">
        <v>318</v>
      </c>
      <c r="C548">
        <v>2139</v>
      </c>
      <c r="D548">
        <v>99</v>
      </c>
      <c r="E548" t="s">
        <v>319</v>
      </c>
      <c r="F548" t="s">
        <v>0</v>
      </c>
      <c r="G548" t="s">
        <v>6453</v>
      </c>
      <c r="H548">
        <v>3.734</v>
      </c>
      <c r="I548">
        <v>65.58</v>
      </c>
      <c r="J548">
        <v>101</v>
      </c>
    </row>
    <row r="549" spans="1:10" x14ac:dyDescent="0.35">
      <c r="A549" t="s">
        <v>18086</v>
      </c>
      <c r="B549">
        <v>294</v>
      </c>
      <c r="C549">
        <v>2118</v>
      </c>
      <c r="D549">
        <v>100</v>
      </c>
      <c r="E549" t="s">
        <v>319</v>
      </c>
      <c r="F549" t="s">
        <v>0</v>
      </c>
      <c r="G549" t="s">
        <v>7222</v>
      </c>
      <c r="H549">
        <v>4.4619999999999997</v>
      </c>
      <c r="I549">
        <v>81.58</v>
      </c>
      <c r="J549">
        <v>291</v>
      </c>
    </row>
    <row r="550" spans="1:10" x14ac:dyDescent="0.35">
      <c r="A550" t="s">
        <v>18087</v>
      </c>
      <c r="B550">
        <v>292</v>
      </c>
      <c r="C550">
        <v>2062</v>
      </c>
      <c r="D550">
        <v>101</v>
      </c>
      <c r="E550" t="s">
        <v>319</v>
      </c>
      <c r="F550" t="s">
        <v>0</v>
      </c>
      <c r="G550" t="s">
        <v>3594</v>
      </c>
      <c r="H550">
        <v>3.8340000000000001</v>
      </c>
      <c r="I550">
        <v>95.74</v>
      </c>
      <c r="J550">
        <v>99</v>
      </c>
    </row>
    <row r="551" spans="1:10" x14ac:dyDescent="0.35">
      <c r="A551" t="s">
        <v>18088</v>
      </c>
      <c r="B551">
        <v>270</v>
      </c>
      <c r="C551">
        <v>2048</v>
      </c>
      <c r="D551">
        <v>102</v>
      </c>
      <c r="E551" t="s">
        <v>328</v>
      </c>
      <c r="F551" t="s">
        <v>0</v>
      </c>
      <c r="G551" t="s">
        <v>2452</v>
      </c>
      <c r="H551">
        <v>3.31</v>
      </c>
      <c r="I551">
        <v>61.59</v>
      </c>
      <c r="J551">
        <v>232</v>
      </c>
    </row>
    <row r="552" spans="1:10" x14ac:dyDescent="0.35">
      <c r="A552" t="s">
        <v>18089</v>
      </c>
      <c r="B552">
        <v>246</v>
      </c>
      <c r="C552">
        <v>2037</v>
      </c>
      <c r="D552">
        <v>103</v>
      </c>
      <c r="E552" t="s">
        <v>328</v>
      </c>
      <c r="F552" t="s">
        <v>0</v>
      </c>
      <c r="G552" t="s">
        <v>2312</v>
      </c>
      <c r="H552">
        <v>4.258</v>
      </c>
      <c r="I552">
        <v>62.34</v>
      </c>
      <c r="J552">
        <v>168</v>
      </c>
    </row>
    <row r="553" spans="1:10" x14ac:dyDescent="0.35">
      <c r="A553" t="s">
        <v>18090</v>
      </c>
      <c r="B553">
        <v>421</v>
      </c>
      <c r="C553">
        <v>1985</v>
      </c>
      <c r="D553">
        <v>104</v>
      </c>
      <c r="E553" t="s">
        <v>334</v>
      </c>
      <c r="F553" t="s">
        <v>0</v>
      </c>
      <c r="G553" t="s">
        <v>18091</v>
      </c>
      <c r="H553">
        <v>2.2770000000000001</v>
      </c>
      <c r="I553">
        <v>24.51</v>
      </c>
      <c r="J553">
        <v>196</v>
      </c>
    </row>
    <row r="554" spans="1:10" x14ac:dyDescent="0.35">
      <c r="A554" t="s">
        <v>18092</v>
      </c>
      <c r="B554">
        <v>686</v>
      </c>
      <c r="C554">
        <v>1976</v>
      </c>
      <c r="D554">
        <v>105</v>
      </c>
      <c r="E554" t="s">
        <v>312</v>
      </c>
      <c r="F554" t="s">
        <v>0</v>
      </c>
      <c r="G554" t="s">
        <v>1876</v>
      </c>
      <c r="H554">
        <v>2.98</v>
      </c>
      <c r="I554">
        <v>35.659999999999997</v>
      </c>
      <c r="J554">
        <v>100</v>
      </c>
    </row>
    <row r="555" spans="1:10" x14ac:dyDescent="0.35">
      <c r="A555" t="s">
        <v>18093</v>
      </c>
      <c r="B555">
        <v>3854</v>
      </c>
      <c r="C555">
        <v>1969</v>
      </c>
      <c r="D555">
        <v>106</v>
      </c>
      <c r="E555" t="s">
        <v>319</v>
      </c>
      <c r="F555" t="s">
        <v>0</v>
      </c>
      <c r="G555" t="s">
        <v>3594</v>
      </c>
      <c r="H555">
        <v>3.3919999999999999</v>
      </c>
      <c r="I555">
        <v>94.6</v>
      </c>
      <c r="J555">
        <v>282</v>
      </c>
    </row>
    <row r="556" spans="1:10" x14ac:dyDescent="0.35">
      <c r="A556" t="s">
        <v>18094</v>
      </c>
      <c r="B556">
        <v>132</v>
      </c>
      <c r="C556">
        <v>1956</v>
      </c>
      <c r="D556">
        <v>107</v>
      </c>
      <c r="E556" t="s">
        <v>319</v>
      </c>
      <c r="F556" t="s">
        <v>0</v>
      </c>
      <c r="G556" t="s">
        <v>1819</v>
      </c>
      <c r="H556">
        <v>8.6120000000000001</v>
      </c>
      <c r="I556">
        <v>79.55</v>
      </c>
      <c r="J556">
        <v>57</v>
      </c>
    </row>
    <row r="557" spans="1:10" x14ac:dyDescent="0.35">
      <c r="A557" t="s">
        <v>18095</v>
      </c>
      <c r="B557">
        <v>3698</v>
      </c>
      <c r="C557">
        <v>1923</v>
      </c>
      <c r="D557">
        <v>108</v>
      </c>
      <c r="E557" t="s">
        <v>319</v>
      </c>
      <c r="F557" t="s">
        <v>0</v>
      </c>
      <c r="G557" t="s">
        <v>4034</v>
      </c>
      <c r="H557">
        <v>4.8710000000000004</v>
      </c>
      <c r="I557">
        <v>83.33</v>
      </c>
      <c r="J557">
        <v>161</v>
      </c>
    </row>
    <row r="558" spans="1:10" x14ac:dyDescent="0.35">
      <c r="A558" t="s">
        <v>18096</v>
      </c>
      <c r="B558">
        <v>544</v>
      </c>
      <c r="C558">
        <v>1848</v>
      </c>
      <c r="D558">
        <v>109</v>
      </c>
      <c r="E558" t="s">
        <v>319</v>
      </c>
      <c r="F558" t="s">
        <v>0</v>
      </c>
      <c r="G558" t="s">
        <v>2520</v>
      </c>
      <c r="H558">
        <v>1.53</v>
      </c>
      <c r="I558">
        <v>79.97</v>
      </c>
      <c r="J558">
        <v>472</v>
      </c>
    </row>
    <row r="559" spans="1:10" x14ac:dyDescent="0.35">
      <c r="A559" t="s">
        <v>18097</v>
      </c>
      <c r="B559">
        <v>258</v>
      </c>
      <c r="C559">
        <v>1830</v>
      </c>
      <c r="D559">
        <v>110</v>
      </c>
      <c r="E559" t="s">
        <v>311</v>
      </c>
      <c r="F559" t="s">
        <v>0</v>
      </c>
      <c r="G559" t="s">
        <v>2197</v>
      </c>
      <c r="I559" t="s">
        <v>311</v>
      </c>
      <c r="J559">
        <v>258</v>
      </c>
    </row>
    <row r="560" spans="1:10" x14ac:dyDescent="0.35">
      <c r="A560" t="s">
        <v>18098</v>
      </c>
      <c r="B560">
        <v>345</v>
      </c>
      <c r="C560">
        <v>1745</v>
      </c>
      <c r="D560">
        <v>111</v>
      </c>
      <c r="E560" t="s">
        <v>312</v>
      </c>
      <c r="F560" t="s">
        <v>0</v>
      </c>
      <c r="G560" t="s">
        <v>3592</v>
      </c>
      <c r="H560">
        <v>3.08</v>
      </c>
      <c r="I560">
        <v>39.549999999999997</v>
      </c>
      <c r="J560">
        <v>337</v>
      </c>
    </row>
    <row r="561" spans="1:10" x14ac:dyDescent="0.35">
      <c r="A561" t="s">
        <v>18099</v>
      </c>
      <c r="B561">
        <v>228</v>
      </c>
      <c r="C561">
        <v>1731</v>
      </c>
      <c r="D561">
        <v>112</v>
      </c>
      <c r="E561" t="s">
        <v>319</v>
      </c>
      <c r="F561" t="s">
        <v>0</v>
      </c>
      <c r="G561" t="s">
        <v>18100</v>
      </c>
      <c r="H561">
        <v>4.2350000000000003</v>
      </c>
      <c r="I561">
        <v>69.83</v>
      </c>
      <c r="J561">
        <v>227</v>
      </c>
    </row>
    <row r="562" spans="1:10" x14ac:dyDescent="0.35">
      <c r="A562" t="s">
        <v>18101</v>
      </c>
      <c r="B562">
        <v>238</v>
      </c>
      <c r="C562">
        <v>1729</v>
      </c>
      <c r="D562">
        <v>113</v>
      </c>
      <c r="E562" t="s">
        <v>319</v>
      </c>
      <c r="F562" t="s">
        <v>0</v>
      </c>
      <c r="G562" t="s">
        <v>2167</v>
      </c>
      <c r="H562">
        <v>3.875</v>
      </c>
      <c r="I562">
        <v>78.91</v>
      </c>
      <c r="J562">
        <v>238</v>
      </c>
    </row>
    <row r="563" spans="1:10" x14ac:dyDescent="0.35">
      <c r="A563" t="s">
        <v>18102</v>
      </c>
      <c r="B563">
        <v>285</v>
      </c>
      <c r="C563">
        <v>1709</v>
      </c>
      <c r="D563">
        <v>114</v>
      </c>
      <c r="E563" t="s">
        <v>311</v>
      </c>
      <c r="F563" t="s">
        <v>0</v>
      </c>
      <c r="G563" t="s">
        <v>2079</v>
      </c>
      <c r="I563" t="s">
        <v>311</v>
      </c>
      <c r="J563">
        <v>282</v>
      </c>
    </row>
    <row r="564" spans="1:10" x14ac:dyDescent="0.35">
      <c r="A564" t="s">
        <v>18103</v>
      </c>
      <c r="B564">
        <v>340</v>
      </c>
      <c r="C564">
        <v>1657</v>
      </c>
      <c r="D564">
        <v>115</v>
      </c>
      <c r="E564" t="s">
        <v>319</v>
      </c>
      <c r="F564" t="s">
        <v>0</v>
      </c>
      <c r="G564" t="s">
        <v>1967</v>
      </c>
      <c r="H564">
        <v>5.6289999999999996</v>
      </c>
      <c r="I564">
        <v>76.430000000000007</v>
      </c>
      <c r="J564">
        <v>208</v>
      </c>
    </row>
    <row r="565" spans="1:10" x14ac:dyDescent="0.35">
      <c r="A565" t="s">
        <v>18104</v>
      </c>
      <c r="B565">
        <v>158</v>
      </c>
      <c r="C565">
        <v>1656</v>
      </c>
      <c r="D565">
        <v>116</v>
      </c>
      <c r="E565" t="s">
        <v>319</v>
      </c>
      <c r="F565" t="s">
        <v>0</v>
      </c>
      <c r="G565" t="s">
        <v>2620</v>
      </c>
      <c r="H565">
        <v>5.6779999999999999</v>
      </c>
      <c r="I565">
        <v>76.53</v>
      </c>
      <c r="J565">
        <v>158</v>
      </c>
    </row>
    <row r="566" spans="1:10" x14ac:dyDescent="0.35">
      <c r="A566" t="s">
        <v>18105</v>
      </c>
      <c r="B566">
        <v>264</v>
      </c>
      <c r="C566">
        <v>1650</v>
      </c>
      <c r="D566">
        <v>117</v>
      </c>
      <c r="E566" t="s">
        <v>328</v>
      </c>
      <c r="F566" t="s">
        <v>0</v>
      </c>
      <c r="G566" t="s">
        <v>3286</v>
      </c>
      <c r="H566">
        <v>3.5470000000000002</v>
      </c>
      <c r="I566">
        <v>68.42</v>
      </c>
      <c r="J566">
        <v>205</v>
      </c>
    </row>
    <row r="567" spans="1:10" x14ac:dyDescent="0.35">
      <c r="A567" t="s">
        <v>18106</v>
      </c>
      <c r="B567">
        <v>338</v>
      </c>
      <c r="C567">
        <v>1649</v>
      </c>
      <c r="D567">
        <v>118</v>
      </c>
      <c r="E567" t="s">
        <v>328</v>
      </c>
      <c r="F567" t="s">
        <v>0</v>
      </c>
      <c r="G567" t="s">
        <v>3575</v>
      </c>
      <c r="H567">
        <v>2.387</v>
      </c>
      <c r="I567">
        <v>66.5</v>
      </c>
      <c r="J567">
        <v>137</v>
      </c>
    </row>
    <row r="568" spans="1:10" x14ac:dyDescent="0.35">
      <c r="A568" t="s">
        <v>18107</v>
      </c>
      <c r="B568">
        <v>250</v>
      </c>
      <c r="C568">
        <v>1613</v>
      </c>
      <c r="D568">
        <v>119</v>
      </c>
      <c r="E568" t="s">
        <v>312</v>
      </c>
      <c r="F568" t="s">
        <v>0</v>
      </c>
      <c r="G568" t="s">
        <v>1789</v>
      </c>
      <c r="H568">
        <v>3.2410000000000001</v>
      </c>
      <c r="I568">
        <v>32.6</v>
      </c>
      <c r="J568">
        <v>66</v>
      </c>
    </row>
    <row r="569" spans="1:10" x14ac:dyDescent="0.35">
      <c r="A569" t="s">
        <v>18108</v>
      </c>
      <c r="B569">
        <v>394</v>
      </c>
      <c r="C569">
        <v>1574</v>
      </c>
      <c r="D569">
        <v>120</v>
      </c>
      <c r="E569" t="s">
        <v>328</v>
      </c>
      <c r="F569" t="s">
        <v>0</v>
      </c>
      <c r="G569" t="s">
        <v>1789</v>
      </c>
      <c r="H569">
        <v>5.9539999999999997</v>
      </c>
      <c r="I569">
        <v>74.489999999999995</v>
      </c>
      <c r="J569">
        <v>110</v>
      </c>
    </row>
    <row r="570" spans="1:10" x14ac:dyDescent="0.35">
      <c r="A570" t="s">
        <v>18109</v>
      </c>
      <c r="B570">
        <v>417</v>
      </c>
      <c r="C570">
        <v>1572</v>
      </c>
      <c r="D570">
        <v>121</v>
      </c>
      <c r="E570" t="s">
        <v>312</v>
      </c>
      <c r="F570" t="s">
        <v>0</v>
      </c>
      <c r="G570" t="s">
        <v>18110</v>
      </c>
      <c r="H570">
        <v>2.028</v>
      </c>
      <c r="I570">
        <v>24.64</v>
      </c>
      <c r="J570">
        <v>197</v>
      </c>
    </row>
    <row r="571" spans="1:10" x14ac:dyDescent="0.35">
      <c r="A571" t="s">
        <v>18111</v>
      </c>
      <c r="B571">
        <v>747</v>
      </c>
      <c r="C571">
        <v>1538</v>
      </c>
      <c r="D571">
        <v>122</v>
      </c>
      <c r="E571" t="s">
        <v>312</v>
      </c>
      <c r="F571" t="s">
        <v>0</v>
      </c>
      <c r="G571" t="s">
        <v>6057</v>
      </c>
      <c r="H571">
        <v>3.1480000000000001</v>
      </c>
      <c r="I571">
        <v>40.729999999999997</v>
      </c>
      <c r="J571">
        <v>259</v>
      </c>
    </row>
    <row r="572" spans="1:10" x14ac:dyDescent="0.35">
      <c r="A572" t="s">
        <v>18112</v>
      </c>
      <c r="B572">
        <v>252</v>
      </c>
      <c r="C572">
        <v>1535</v>
      </c>
      <c r="D572">
        <v>123</v>
      </c>
      <c r="E572" t="s">
        <v>328</v>
      </c>
      <c r="F572" t="s">
        <v>0</v>
      </c>
      <c r="G572" t="s">
        <v>3784</v>
      </c>
      <c r="H572">
        <v>3.6240000000000001</v>
      </c>
      <c r="I572">
        <v>64.739999999999995</v>
      </c>
      <c r="J572">
        <v>176</v>
      </c>
    </row>
    <row r="573" spans="1:10" x14ac:dyDescent="0.35">
      <c r="A573" t="s">
        <v>18113</v>
      </c>
      <c r="B573">
        <v>120</v>
      </c>
      <c r="C573">
        <v>1515</v>
      </c>
      <c r="D573">
        <v>124</v>
      </c>
      <c r="E573" t="s">
        <v>319</v>
      </c>
      <c r="F573" t="s">
        <v>0</v>
      </c>
      <c r="G573" t="s">
        <v>18114</v>
      </c>
      <c r="H573">
        <v>6.1669999999999998</v>
      </c>
      <c r="I573">
        <v>84</v>
      </c>
      <c r="J573">
        <v>120</v>
      </c>
    </row>
    <row r="574" spans="1:10" x14ac:dyDescent="0.35">
      <c r="A574" t="s">
        <v>18115</v>
      </c>
      <c r="B574">
        <v>185</v>
      </c>
      <c r="C574">
        <v>1482</v>
      </c>
      <c r="D574">
        <v>125</v>
      </c>
      <c r="E574" t="s">
        <v>311</v>
      </c>
      <c r="F574" t="s">
        <v>0</v>
      </c>
      <c r="G574" t="s">
        <v>1779</v>
      </c>
      <c r="I574" t="s">
        <v>311</v>
      </c>
      <c r="J574">
        <v>185</v>
      </c>
    </row>
    <row r="575" spans="1:10" x14ac:dyDescent="0.35">
      <c r="A575" t="s">
        <v>18116</v>
      </c>
      <c r="B575">
        <v>151</v>
      </c>
      <c r="C575">
        <v>1464</v>
      </c>
      <c r="D575">
        <v>126</v>
      </c>
      <c r="E575" t="s">
        <v>328</v>
      </c>
      <c r="F575" t="s">
        <v>0</v>
      </c>
      <c r="G575" t="s">
        <v>1836</v>
      </c>
      <c r="H575">
        <v>5.0709999999999997</v>
      </c>
      <c r="I575">
        <v>53.11</v>
      </c>
      <c r="J575">
        <v>108</v>
      </c>
    </row>
    <row r="576" spans="1:10" x14ac:dyDescent="0.35">
      <c r="A576" t="s">
        <v>18117</v>
      </c>
      <c r="B576">
        <v>204</v>
      </c>
      <c r="C576">
        <v>1459</v>
      </c>
      <c r="D576">
        <v>127</v>
      </c>
      <c r="E576" t="s">
        <v>328</v>
      </c>
      <c r="F576" t="s">
        <v>0</v>
      </c>
      <c r="G576" t="s">
        <v>2053</v>
      </c>
      <c r="H576">
        <v>3.7210000000000001</v>
      </c>
      <c r="I576">
        <v>74.010000000000005</v>
      </c>
      <c r="J576">
        <v>142</v>
      </c>
    </row>
    <row r="577" spans="1:10" x14ac:dyDescent="0.35">
      <c r="A577" t="s">
        <v>18118</v>
      </c>
      <c r="B577">
        <v>286</v>
      </c>
      <c r="C577">
        <v>1430</v>
      </c>
      <c r="D577">
        <v>128</v>
      </c>
      <c r="E577" t="s">
        <v>319</v>
      </c>
      <c r="F577" t="s">
        <v>0</v>
      </c>
      <c r="G577" t="s">
        <v>4090</v>
      </c>
      <c r="H577">
        <v>5.8659999999999997</v>
      </c>
      <c r="I577">
        <v>94.93</v>
      </c>
      <c r="J577">
        <v>51</v>
      </c>
    </row>
    <row r="578" spans="1:10" x14ac:dyDescent="0.35">
      <c r="A578" t="s">
        <v>18119</v>
      </c>
      <c r="B578">
        <v>179</v>
      </c>
      <c r="C578">
        <v>1430</v>
      </c>
      <c r="D578">
        <v>128</v>
      </c>
      <c r="E578" t="s">
        <v>319</v>
      </c>
      <c r="F578" t="s">
        <v>0</v>
      </c>
      <c r="G578" t="s">
        <v>2109</v>
      </c>
      <c r="H578">
        <v>4.3710000000000004</v>
      </c>
      <c r="I578">
        <v>76.44</v>
      </c>
      <c r="J578">
        <v>100</v>
      </c>
    </row>
    <row r="579" spans="1:10" x14ac:dyDescent="0.35">
      <c r="A579" t="s">
        <v>18120</v>
      </c>
      <c r="B579">
        <v>490</v>
      </c>
      <c r="C579">
        <v>1414</v>
      </c>
      <c r="D579">
        <v>130</v>
      </c>
      <c r="E579" t="s">
        <v>319</v>
      </c>
      <c r="F579" t="s">
        <v>0</v>
      </c>
      <c r="G579" t="s">
        <v>8186</v>
      </c>
      <c r="H579">
        <v>4.9850000000000003</v>
      </c>
      <c r="I579">
        <v>94.27</v>
      </c>
      <c r="J579">
        <v>64</v>
      </c>
    </row>
    <row r="580" spans="1:10" x14ac:dyDescent="0.35">
      <c r="A580" t="s">
        <v>18121</v>
      </c>
      <c r="B580">
        <v>671</v>
      </c>
      <c r="C580">
        <v>1412</v>
      </c>
      <c r="D580">
        <v>131</v>
      </c>
      <c r="E580" t="s">
        <v>334</v>
      </c>
      <c r="F580" t="s">
        <v>0</v>
      </c>
      <c r="G580" t="s">
        <v>18122</v>
      </c>
      <c r="H580">
        <v>0.95399999999999996</v>
      </c>
      <c r="I580">
        <v>8.67</v>
      </c>
      <c r="J580">
        <v>65</v>
      </c>
    </row>
    <row r="581" spans="1:10" x14ac:dyDescent="0.35">
      <c r="A581" t="s">
        <v>18123</v>
      </c>
      <c r="B581">
        <v>463</v>
      </c>
      <c r="C581">
        <v>1386</v>
      </c>
      <c r="D581">
        <v>132</v>
      </c>
      <c r="E581" t="s">
        <v>311</v>
      </c>
      <c r="F581" t="s">
        <v>0</v>
      </c>
      <c r="G581" t="s">
        <v>2100</v>
      </c>
      <c r="I581" t="s">
        <v>311</v>
      </c>
      <c r="J581">
        <v>463</v>
      </c>
    </row>
    <row r="582" spans="1:10" x14ac:dyDescent="0.35">
      <c r="A582" t="s">
        <v>18124</v>
      </c>
      <c r="B582">
        <v>239</v>
      </c>
      <c r="C582">
        <v>1377</v>
      </c>
      <c r="D582">
        <v>133</v>
      </c>
      <c r="E582" t="s">
        <v>328</v>
      </c>
      <c r="F582" t="s">
        <v>0</v>
      </c>
      <c r="G582" t="s">
        <v>18125</v>
      </c>
      <c r="H582">
        <v>3.2519999999999998</v>
      </c>
      <c r="I582">
        <v>57.76</v>
      </c>
      <c r="J582">
        <v>239</v>
      </c>
    </row>
    <row r="583" spans="1:10" x14ac:dyDescent="0.35">
      <c r="A583" t="s">
        <v>18126</v>
      </c>
      <c r="B583">
        <v>334</v>
      </c>
      <c r="C583">
        <v>1373</v>
      </c>
      <c r="D583">
        <v>134</v>
      </c>
      <c r="E583" t="s">
        <v>328</v>
      </c>
      <c r="F583" t="s">
        <v>0</v>
      </c>
      <c r="G583" t="s">
        <v>3594</v>
      </c>
      <c r="H583">
        <v>2.2909999999999999</v>
      </c>
      <c r="I583">
        <v>73.58</v>
      </c>
      <c r="J583">
        <v>182</v>
      </c>
    </row>
    <row r="584" spans="1:10" x14ac:dyDescent="0.35">
      <c r="A584" t="s">
        <v>18127</v>
      </c>
      <c r="B584">
        <v>239</v>
      </c>
      <c r="C584">
        <v>1371</v>
      </c>
      <c r="D584">
        <v>135</v>
      </c>
      <c r="E584" t="s">
        <v>328</v>
      </c>
      <c r="F584" t="s">
        <v>0</v>
      </c>
      <c r="G584" t="s">
        <v>18128</v>
      </c>
      <c r="H584">
        <v>3.22</v>
      </c>
      <c r="I584">
        <v>47.12</v>
      </c>
      <c r="J584">
        <v>89</v>
      </c>
    </row>
    <row r="585" spans="1:10" x14ac:dyDescent="0.35">
      <c r="A585" t="s">
        <v>18129</v>
      </c>
      <c r="B585">
        <v>216</v>
      </c>
      <c r="C585">
        <v>1352</v>
      </c>
      <c r="D585">
        <v>136</v>
      </c>
      <c r="E585" t="s">
        <v>328</v>
      </c>
      <c r="F585" t="s">
        <v>0</v>
      </c>
      <c r="G585" t="s">
        <v>2244</v>
      </c>
      <c r="H585">
        <v>5.6139999999999999</v>
      </c>
      <c r="I585">
        <v>60.81</v>
      </c>
      <c r="J585">
        <v>216</v>
      </c>
    </row>
    <row r="586" spans="1:10" x14ac:dyDescent="0.35">
      <c r="A586" t="s">
        <v>18130</v>
      </c>
      <c r="B586">
        <v>135</v>
      </c>
      <c r="C586">
        <v>1351</v>
      </c>
      <c r="D586">
        <v>137</v>
      </c>
      <c r="E586" t="s">
        <v>319</v>
      </c>
      <c r="F586" t="s">
        <v>0</v>
      </c>
      <c r="G586" t="s">
        <v>6723</v>
      </c>
      <c r="H586">
        <v>11.177</v>
      </c>
      <c r="I586">
        <v>92.51</v>
      </c>
      <c r="J586">
        <v>80</v>
      </c>
    </row>
    <row r="587" spans="1:10" x14ac:dyDescent="0.35">
      <c r="A587" t="s">
        <v>18131</v>
      </c>
      <c r="B587">
        <v>206</v>
      </c>
      <c r="C587">
        <v>1328</v>
      </c>
      <c r="D587">
        <v>138</v>
      </c>
      <c r="E587" t="s">
        <v>312</v>
      </c>
      <c r="F587" t="s">
        <v>0</v>
      </c>
      <c r="G587" t="s">
        <v>2596</v>
      </c>
      <c r="H587">
        <v>3.9129999999999998</v>
      </c>
      <c r="I587">
        <v>40.479999999999997</v>
      </c>
      <c r="J587">
        <v>127</v>
      </c>
    </row>
    <row r="588" spans="1:10" x14ac:dyDescent="0.35">
      <c r="A588" t="s">
        <v>18132</v>
      </c>
      <c r="B588">
        <v>253</v>
      </c>
      <c r="C588">
        <v>1327</v>
      </c>
      <c r="D588">
        <v>139</v>
      </c>
      <c r="E588" t="s">
        <v>334</v>
      </c>
      <c r="F588" t="s">
        <v>0</v>
      </c>
      <c r="G588" t="s">
        <v>1781</v>
      </c>
      <c r="H588">
        <v>2.8220000000000001</v>
      </c>
      <c r="I588">
        <v>20.97</v>
      </c>
      <c r="J588">
        <v>112</v>
      </c>
    </row>
    <row r="589" spans="1:10" x14ac:dyDescent="0.35">
      <c r="A589" t="s">
        <v>18133</v>
      </c>
      <c r="B589">
        <v>328</v>
      </c>
      <c r="C589">
        <v>1305</v>
      </c>
      <c r="D589">
        <v>140</v>
      </c>
      <c r="E589" t="s">
        <v>319</v>
      </c>
      <c r="F589" t="s">
        <v>0</v>
      </c>
      <c r="G589" t="s">
        <v>18134</v>
      </c>
      <c r="H589">
        <v>3.593</v>
      </c>
      <c r="I589">
        <v>79.459999999999994</v>
      </c>
      <c r="J589">
        <v>139</v>
      </c>
    </row>
    <row r="590" spans="1:10" x14ac:dyDescent="0.35">
      <c r="A590" t="s">
        <v>18135</v>
      </c>
      <c r="B590">
        <v>917</v>
      </c>
      <c r="C590">
        <v>1267</v>
      </c>
      <c r="D590">
        <v>141</v>
      </c>
      <c r="E590" t="s">
        <v>328</v>
      </c>
      <c r="F590" t="s">
        <v>0</v>
      </c>
      <c r="G590" t="s">
        <v>16751</v>
      </c>
      <c r="H590">
        <v>3.448</v>
      </c>
      <c r="I590">
        <v>57.81</v>
      </c>
      <c r="J590">
        <v>908</v>
      </c>
    </row>
    <row r="591" spans="1:10" x14ac:dyDescent="0.35">
      <c r="A591" t="s">
        <v>18136</v>
      </c>
      <c r="B591">
        <v>116</v>
      </c>
      <c r="C591">
        <v>1252</v>
      </c>
      <c r="D591">
        <v>142</v>
      </c>
      <c r="E591" t="s">
        <v>319</v>
      </c>
      <c r="F591" t="s">
        <v>0</v>
      </c>
      <c r="G591" t="s">
        <v>14352</v>
      </c>
      <c r="H591">
        <v>5.2789999999999999</v>
      </c>
      <c r="I591">
        <v>92.1</v>
      </c>
      <c r="J591">
        <v>97</v>
      </c>
    </row>
    <row r="592" spans="1:10" x14ac:dyDescent="0.35">
      <c r="A592" t="s">
        <v>18137</v>
      </c>
      <c r="B592">
        <v>148</v>
      </c>
      <c r="C592">
        <v>1222</v>
      </c>
      <c r="D592">
        <v>143</v>
      </c>
      <c r="E592" t="s">
        <v>319</v>
      </c>
      <c r="F592" t="s">
        <v>0</v>
      </c>
      <c r="G592" t="s">
        <v>3336</v>
      </c>
      <c r="H592">
        <v>4.5179999999999998</v>
      </c>
      <c r="I592">
        <v>79.45</v>
      </c>
      <c r="J592">
        <v>95</v>
      </c>
    </row>
    <row r="593" spans="1:10" x14ac:dyDescent="0.35">
      <c r="A593" t="s">
        <v>18138</v>
      </c>
      <c r="B593">
        <v>279</v>
      </c>
      <c r="C593">
        <v>1221</v>
      </c>
      <c r="D593">
        <v>144</v>
      </c>
      <c r="E593" t="s">
        <v>312</v>
      </c>
      <c r="F593" t="s">
        <v>0</v>
      </c>
      <c r="G593" t="s">
        <v>3286</v>
      </c>
      <c r="H593">
        <v>2.2570000000000001</v>
      </c>
      <c r="I593">
        <v>28.7</v>
      </c>
      <c r="J593">
        <v>277</v>
      </c>
    </row>
    <row r="594" spans="1:10" x14ac:dyDescent="0.35">
      <c r="A594" t="s">
        <v>18139</v>
      </c>
      <c r="B594">
        <v>96</v>
      </c>
      <c r="C594">
        <v>1205</v>
      </c>
      <c r="D594">
        <v>145</v>
      </c>
      <c r="E594" t="s">
        <v>319</v>
      </c>
      <c r="F594" t="s">
        <v>0</v>
      </c>
      <c r="G594" t="s">
        <v>2053</v>
      </c>
      <c r="H594">
        <v>6.3259999999999996</v>
      </c>
      <c r="I594">
        <v>91.16</v>
      </c>
      <c r="J594">
        <v>57</v>
      </c>
    </row>
    <row r="595" spans="1:10" x14ac:dyDescent="0.35">
      <c r="A595" t="s">
        <v>18140</v>
      </c>
      <c r="B595">
        <v>316</v>
      </c>
      <c r="C595">
        <v>1145</v>
      </c>
      <c r="D595">
        <v>146</v>
      </c>
      <c r="E595" t="s">
        <v>328</v>
      </c>
      <c r="F595" t="s">
        <v>0</v>
      </c>
      <c r="G595" t="s">
        <v>7560</v>
      </c>
      <c r="H595">
        <v>2.3519999999999999</v>
      </c>
      <c r="I595">
        <v>70.930000000000007</v>
      </c>
      <c r="J595">
        <v>129</v>
      </c>
    </row>
    <row r="596" spans="1:10" x14ac:dyDescent="0.35">
      <c r="A596" t="s">
        <v>18141</v>
      </c>
      <c r="B596">
        <v>1023</v>
      </c>
      <c r="C596">
        <v>1140</v>
      </c>
      <c r="D596">
        <v>147</v>
      </c>
      <c r="E596" t="s">
        <v>312</v>
      </c>
      <c r="F596" t="s">
        <v>0</v>
      </c>
      <c r="G596" t="s">
        <v>13832</v>
      </c>
      <c r="H596">
        <v>2.4550000000000001</v>
      </c>
      <c r="I596">
        <v>38.36</v>
      </c>
      <c r="J596">
        <v>125</v>
      </c>
    </row>
    <row r="597" spans="1:10" x14ac:dyDescent="0.35">
      <c r="A597" t="s">
        <v>18142</v>
      </c>
      <c r="B597">
        <v>109</v>
      </c>
      <c r="C597">
        <v>1139</v>
      </c>
      <c r="D597">
        <v>148</v>
      </c>
      <c r="E597" t="s">
        <v>319</v>
      </c>
      <c r="F597" t="s">
        <v>0</v>
      </c>
      <c r="G597" t="s">
        <v>2333</v>
      </c>
      <c r="H597">
        <v>7.13</v>
      </c>
      <c r="I597">
        <v>91.56</v>
      </c>
      <c r="J597">
        <v>109</v>
      </c>
    </row>
    <row r="598" spans="1:10" x14ac:dyDescent="0.35">
      <c r="A598" t="s">
        <v>18143</v>
      </c>
      <c r="B598">
        <v>139</v>
      </c>
      <c r="C598">
        <v>1137</v>
      </c>
      <c r="D598">
        <v>149</v>
      </c>
      <c r="E598" t="s">
        <v>319</v>
      </c>
      <c r="F598" t="s">
        <v>0</v>
      </c>
      <c r="G598" t="s">
        <v>2053</v>
      </c>
      <c r="H598">
        <v>4.3010000000000002</v>
      </c>
      <c r="I598">
        <v>81.66</v>
      </c>
      <c r="J598">
        <v>108</v>
      </c>
    </row>
    <row r="599" spans="1:10" x14ac:dyDescent="0.35">
      <c r="A599" t="s">
        <v>18144</v>
      </c>
      <c r="B599">
        <v>285</v>
      </c>
      <c r="C599">
        <v>1134</v>
      </c>
      <c r="D599">
        <v>150</v>
      </c>
      <c r="E599" t="s">
        <v>328</v>
      </c>
      <c r="F599" t="s">
        <v>0</v>
      </c>
      <c r="G599" t="s">
        <v>4361</v>
      </c>
      <c r="H599">
        <v>2.0659999999999998</v>
      </c>
      <c r="I599">
        <v>60.5</v>
      </c>
      <c r="J599">
        <v>285</v>
      </c>
    </row>
    <row r="600" spans="1:10" x14ac:dyDescent="0.35">
      <c r="A600" t="s">
        <v>18145</v>
      </c>
      <c r="B600">
        <v>807</v>
      </c>
      <c r="C600">
        <v>1131</v>
      </c>
      <c r="D600">
        <v>151</v>
      </c>
      <c r="E600" t="s">
        <v>319</v>
      </c>
      <c r="F600" t="s">
        <v>0</v>
      </c>
      <c r="G600" t="s">
        <v>18146</v>
      </c>
      <c r="H600">
        <v>4.9850000000000003</v>
      </c>
      <c r="I600">
        <v>76.8</v>
      </c>
      <c r="J600">
        <v>110</v>
      </c>
    </row>
    <row r="601" spans="1:10" x14ac:dyDescent="0.35">
      <c r="A601" t="s">
        <v>18147</v>
      </c>
      <c r="B601">
        <v>343</v>
      </c>
      <c r="C601">
        <v>1113</v>
      </c>
      <c r="D601">
        <v>152</v>
      </c>
      <c r="E601" t="s">
        <v>312</v>
      </c>
      <c r="F601" t="s">
        <v>0</v>
      </c>
      <c r="G601" t="s">
        <v>18148</v>
      </c>
      <c r="H601">
        <v>1.819</v>
      </c>
      <c r="I601">
        <v>23.36</v>
      </c>
      <c r="J601">
        <v>90</v>
      </c>
    </row>
    <row r="602" spans="1:10" x14ac:dyDescent="0.35">
      <c r="A602" t="s">
        <v>18149</v>
      </c>
      <c r="B602">
        <v>192</v>
      </c>
      <c r="C602">
        <v>1095</v>
      </c>
      <c r="D602">
        <v>153</v>
      </c>
      <c r="E602" t="s">
        <v>319</v>
      </c>
      <c r="F602" t="s">
        <v>0</v>
      </c>
      <c r="G602" t="s">
        <v>3819</v>
      </c>
      <c r="H602">
        <v>3.2879999999999998</v>
      </c>
      <c r="I602">
        <v>78.989999999999995</v>
      </c>
      <c r="J602">
        <v>107</v>
      </c>
    </row>
    <row r="603" spans="1:10" x14ac:dyDescent="0.35">
      <c r="A603" t="s">
        <v>18150</v>
      </c>
      <c r="B603">
        <v>36</v>
      </c>
      <c r="C603">
        <v>1091</v>
      </c>
      <c r="D603">
        <v>154</v>
      </c>
      <c r="E603" t="s">
        <v>311</v>
      </c>
      <c r="F603" t="s">
        <v>0</v>
      </c>
      <c r="G603" t="s">
        <v>2235</v>
      </c>
      <c r="I603" t="s">
        <v>311</v>
      </c>
      <c r="J603">
        <v>25</v>
      </c>
    </row>
    <row r="604" spans="1:10" x14ac:dyDescent="0.35">
      <c r="A604" t="s">
        <v>18151</v>
      </c>
      <c r="B604">
        <v>175</v>
      </c>
      <c r="C604">
        <v>1079</v>
      </c>
      <c r="D604">
        <v>155</v>
      </c>
      <c r="E604" t="s">
        <v>328</v>
      </c>
      <c r="F604" t="s">
        <v>0</v>
      </c>
      <c r="G604" t="s">
        <v>2799</v>
      </c>
      <c r="H604">
        <v>3.1309999999999998</v>
      </c>
      <c r="I604">
        <v>61.41</v>
      </c>
      <c r="J604">
        <v>65</v>
      </c>
    </row>
    <row r="605" spans="1:10" x14ac:dyDescent="0.35">
      <c r="A605" t="s">
        <v>18152</v>
      </c>
      <c r="B605">
        <v>188</v>
      </c>
      <c r="C605">
        <v>1079</v>
      </c>
      <c r="D605">
        <v>155</v>
      </c>
      <c r="E605" t="s">
        <v>312</v>
      </c>
      <c r="F605" t="s">
        <v>0</v>
      </c>
      <c r="G605" t="s">
        <v>2718</v>
      </c>
      <c r="H605">
        <v>2.68</v>
      </c>
      <c r="I605">
        <v>26.06</v>
      </c>
      <c r="J605">
        <v>188</v>
      </c>
    </row>
    <row r="606" spans="1:10" x14ac:dyDescent="0.35">
      <c r="A606" t="s">
        <v>18153</v>
      </c>
      <c r="B606">
        <v>189</v>
      </c>
      <c r="C606">
        <v>1078</v>
      </c>
      <c r="D606">
        <v>157</v>
      </c>
      <c r="E606" t="s">
        <v>328</v>
      </c>
      <c r="F606" t="s">
        <v>0</v>
      </c>
      <c r="G606" t="s">
        <v>2379</v>
      </c>
      <c r="H606">
        <v>2.8279999999999998</v>
      </c>
      <c r="I606">
        <v>62.82</v>
      </c>
      <c r="J606">
        <v>81</v>
      </c>
    </row>
    <row r="607" spans="1:10" x14ac:dyDescent="0.35">
      <c r="A607" t="s">
        <v>18154</v>
      </c>
      <c r="B607">
        <v>317</v>
      </c>
      <c r="C607">
        <v>1058</v>
      </c>
      <c r="D607">
        <v>158</v>
      </c>
      <c r="E607" t="s">
        <v>311</v>
      </c>
      <c r="F607" t="s">
        <v>0</v>
      </c>
      <c r="G607" t="s">
        <v>4440</v>
      </c>
      <c r="I607" t="s">
        <v>311</v>
      </c>
      <c r="J607">
        <v>213</v>
      </c>
    </row>
    <row r="608" spans="1:10" x14ac:dyDescent="0.35">
      <c r="A608" t="s">
        <v>18155</v>
      </c>
      <c r="B608">
        <v>226</v>
      </c>
      <c r="C608">
        <v>1057</v>
      </c>
      <c r="D608">
        <v>159</v>
      </c>
      <c r="E608" t="s">
        <v>312</v>
      </c>
      <c r="F608" t="s">
        <v>0</v>
      </c>
      <c r="G608" t="s">
        <v>18156</v>
      </c>
      <c r="H608">
        <v>2.4380000000000002</v>
      </c>
      <c r="I608">
        <v>31.27</v>
      </c>
      <c r="J608">
        <v>226</v>
      </c>
    </row>
    <row r="609" spans="1:10" x14ac:dyDescent="0.35">
      <c r="A609" t="s">
        <v>18157</v>
      </c>
      <c r="B609">
        <v>189</v>
      </c>
      <c r="C609">
        <v>1028</v>
      </c>
      <c r="D609">
        <v>160</v>
      </c>
      <c r="E609" t="s">
        <v>319</v>
      </c>
      <c r="F609" t="s">
        <v>0</v>
      </c>
      <c r="G609" t="s">
        <v>7781</v>
      </c>
      <c r="H609">
        <v>2.7989999999999999</v>
      </c>
      <c r="I609">
        <v>73.459999999999994</v>
      </c>
      <c r="J609">
        <v>62</v>
      </c>
    </row>
    <row r="610" spans="1:10" x14ac:dyDescent="0.35">
      <c r="A610" t="s">
        <v>18158</v>
      </c>
      <c r="B610">
        <v>179</v>
      </c>
      <c r="C610">
        <v>1021</v>
      </c>
      <c r="D610">
        <v>161</v>
      </c>
      <c r="E610" t="s">
        <v>312</v>
      </c>
      <c r="F610" t="s">
        <v>0</v>
      </c>
      <c r="G610" t="s">
        <v>18159</v>
      </c>
      <c r="H610">
        <v>2.923</v>
      </c>
      <c r="I610">
        <v>32.97</v>
      </c>
      <c r="J610">
        <v>177</v>
      </c>
    </row>
    <row r="611" spans="1:10" x14ac:dyDescent="0.35">
      <c r="A611" t="s">
        <v>18160</v>
      </c>
      <c r="B611">
        <v>102</v>
      </c>
      <c r="C611">
        <v>1020</v>
      </c>
      <c r="D611">
        <v>162</v>
      </c>
      <c r="E611" t="s">
        <v>319</v>
      </c>
      <c r="F611" t="s">
        <v>0</v>
      </c>
      <c r="G611" t="s">
        <v>14307</v>
      </c>
      <c r="H611">
        <v>5.117</v>
      </c>
      <c r="I611">
        <v>87.29</v>
      </c>
      <c r="J611">
        <v>62</v>
      </c>
    </row>
    <row r="612" spans="1:10" x14ac:dyDescent="0.35">
      <c r="A612" t="s">
        <v>18161</v>
      </c>
      <c r="B612">
        <v>159</v>
      </c>
      <c r="C612">
        <v>1009</v>
      </c>
      <c r="D612">
        <v>163</v>
      </c>
      <c r="E612" t="s">
        <v>328</v>
      </c>
      <c r="F612" t="s">
        <v>0</v>
      </c>
      <c r="G612" t="s">
        <v>3636</v>
      </c>
      <c r="H612">
        <v>3.1379999999999999</v>
      </c>
      <c r="I612">
        <v>60.82</v>
      </c>
      <c r="J612">
        <v>159</v>
      </c>
    </row>
    <row r="613" spans="1:10" x14ac:dyDescent="0.35">
      <c r="A613" t="s">
        <v>18162</v>
      </c>
      <c r="B613">
        <v>259</v>
      </c>
      <c r="C613">
        <v>1001</v>
      </c>
      <c r="D613">
        <v>164</v>
      </c>
      <c r="E613" t="s">
        <v>312</v>
      </c>
      <c r="F613" t="s">
        <v>0</v>
      </c>
      <c r="G613" t="s">
        <v>4322</v>
      </c>
      <c r="H613">
        <v>2.29</v>
      </c>
      <c r="I613">
        <v>37.39</v>
      </c>
      <c r="J613">
        <v>150</v>
      </c>
    </row>
    <row r="614" spans="1:10" x14ac:dyDescent="0.35">
      <c r="A614" t="s">
        <v>18163</v>
      </c>
      <c r="B614">
        <v>115</v>
      </c>
      <c r="C614">
        <v>997</v>
      </c>
      <c r="D614">
        <v>165</v>
      </c>
      <c r="E614" t="s">
        <v>319</v>
      </c>
      <c r="F614" t="s">
        <v>0</v>
      </c>
      <c r="G614" t="s">
        <v>14033</v>
      </c>
      <c r="H614">
        <v>6.16</v>
      </c>
      <c r="I614">
        <v>95.71</v>
      </c>
      <c r="J614">
        <v>54</v>
      </c>
    </row>
    <row r="615" spans="1:10" x14ac:dyDescent="0.35">
      <c r="A615" t="s">
        <v>18164</v>
      </c>
      <c r="B615">
        <v>100</v>
      </c>
      <c r="C615">
        <v>997</v>
      </c>
      <c r="D615">
        <v>165</v>
      </c>
      <c r="E615" t="s">
        <v>328</v>
      </c>
      <c r="F615" t="s">
        <v>0</v>
      </c>
      <c r="G615" t="s">
        <v>2228</v>
      </c>
      <c r="H615">
        <v>5.7629999999999999</v>
      </c>
      <c r="I615">
        <v>64.77</v>
      </c>
      <c r="J615">
        <v>100</v>
      </c>
    </row>
    <row r="616" spans="1:10" x14ac:dyDescent="0.35">
      <c r="A616" t="s">
        <v>18165</v>
      </c>
      <c r="B616">
        <v>126</v>
      </c>
      <c r="C616">
        <v>991</v>
      </c>
      <c r="D616">
        <v>167</v>
      </c>
      <c r="E616" t="s">
        <v>319</v>
      </c>
      <c r="F616" t="s">
        <v>0</v>
      </c>
      <c r="G616" t="s">
        <v>1759</v>
      </c>
      <c r="H616">
        <v>7.0640000000000001</v>
      </c>
      <c r="I616">
        <v>77.97</v>
      </c>
      <c r="J616">
        <v>74</v>
      </c>
    </row>
    <row r="617" spans="1:10" x14ac:dyDescent="0.35">
      <c r="A617" t="s">
        <v>18166</v>
      </c>
      <c r="B617">
        <v>169</v>
      </c>
      <c r="C617">
        <v>989</v>
      </c>
      <c r="D617">
        <v>168</v>
      </c>
      <c r="E617" t="s">
        <v>319</v>
      </c>
      <c r="F617" t="s">
        <v>0</v>
      </c>
      <c r="G617" t="s">
        <v>1999</v>
      </c>
      <c r="H617">
        <v>2.7130000000000001</v>
      </c>
      <c r="I617">
        <v>83.71</v>
      </c>
      <c r="J617">
        <v>120</v>
      </c>
    </row>
    <row r="618" spans="1:10" x14ac:dyDescent="0.35">
      <c r="A618" t="s">
        <v>18167</v>
      </c>
      <c r="B618">
        <v>77</v>
      </c>
      <c r="C618">
        <v>962</v>
      </c>
      <c r="D618">
        <v>169</v>
      </c>
      <c r="E618" t="s">
        <v>319</v>
      </c>
      <c r="F618" t="s">
        <v>0</v>
      </c>
      <c r="G618" t="s">
        <v>2100</v>
      </c>
      <c r="H618">
        <v>6.7619999999999996</v>
      </c>
      <c r="I618">
        <v>97.58</v>
      </c>
      <c r="J618">
        <v>77</v>
      </c>
    </row>
    <row r="619" spans="1:10" x14ac:dyDescent="0.35">
      <c r="A619" t="s">
        <v>18168</v>
      </c>
      <c r="B619">
        <v>201</v>
      </c>
      <c r="C619">
        <v>961</v>
      </c>
      <c r="D619">
        <v>170</v>
      </c>
      <c r="E619" t="s">
        <v>312</v>
      </c>
      <c r="F619" t="s">
        <v>0</v>
      </c>
      <c r="G619" t="s">
        <v>1967</v>
      </c>
      <c r="H619">
        <v>2.7789999999999999</v>
      </c>
      <c r="I619">
        <v>39.29</v>
      </c>
      <c r="J619">
        <v>156</v>
      </c>
    </row>
    <row r="620" spans="1:10" x14ac:dyDescent="0.35">
      <c r="A620" t="s">
        <v>18169</v>
      </c>
      <c r="B620">
        <v>3008</v>
      </c>
      <c r="C620">
        <v>960</v>
      </c>
      <c r="D620">
        <v>171</v>
      </c>
      <c r="E620" t="s">
        <v>334</v>
      </c>
      <c r="F620" t="s">
        <v>0</v>
      </c>
      <c r="G620" t="s">
        <v>1759</v>
      </c>
      <c r="H620">
        <v>1.6240000000000001</v>
      </c>
      <c r="I620">
        <v>10.14</v>
      </c>
      <c r="J620">
        <v>334</v>
      </c>
    </row>
    <row r="621" spans="1:10" x14ac:dyDescent="0.35">
      <c r="A621" t="s">
        <v>18170</v>
      </c>
      <c r="B621">
        <v>891</v>
      </c>
      <c r="C621">
        <v>948</v>
      </c>
      <c r="D621">
        <v>172</v>
      </c>
      <c r="E621" t="s">
        <v>311</v>
      </c>
      <c r="F621" t="s">
        <v>0</v>
      </c>
      <c r="G621" t="s">
        <v>1759</v>
      </c>
      <c r="I621" t="s">
        <v>311</v>
      </c>
      <c r="J621">
        <v>723</v>
      </c>
    </row>
    <row r="622" spans="1:10" x14ac:dyDescent="0.35">
      <c r="A622" t="s">
        <v>18171</v>
      </c>
      <c r="B622">
        <v>140</v>
      </c>
      <c r="C622">
        <v>930</v>
      </c>
      <c r="D622">
        <v>173</v>
      </c>
      <c r="E622" t="s">
        <v>328</v>
      </c>
      <c r="F622" t="s">
        <v>0</v>
      </c>
      <c r="G622" t="s">
        <v>1781</v>
      </c>
      <c r="H622">
        <v>4.0629999999999997</v>
      </c>
      <c r="I622">
        <v>51.08</v>
      </c>
      <c r="J622">
        <v>139</v>
      </c>
    </row>
    <row r="623" spans="1:10" x14ac:dyDescent="0.35">
      <c r="A623" t="s">
        <v>18172</v>
      </c>
      <c r="B623">
        <v>116</v>
      </c>
      <c r="C623">
        <v>926</v>
      </c>
      <c r="D623">
        <v>174</v>
      </c>
      <c r="E623" t="s">
        <v>319</v>
      </c>
      <c r="F623" t="s">
        <v>0</v>
      </c>
      <c r="G623" t="s">
        <v>4090</v>
      </c>
      <c r="H623">
        <v>4.0990000000000002</v>
      </c>
      <c r="I623">
        <v>84.12</v>
      </c>
      <c r="J623">
        <v>78</v>
      </c>
    </row>
    <row r="624" spans="1:10" x14ac:dyDescent="0.35">
      <c r="A624" t="s">
        <v>18173</v>
      </c>
      <c r="B624">
        <v>153</v>
      </c>
      <c r="C624">
        <v>889</v>
      </c>
      <c r="D624">
        <v>175</v>
      </c>
      <c r="E624" t="s">
        <v>328</v>
      </c>
      <c r="F624" t="s">
        <v>0</v>
      </c>
      <c r="G624" t="s">
        <v>4342</v>
      </c>
      <c r="H624">
        <v>2.8780000000000001</v>
      </c>
      <c r="I624">
        <v>38.26</v>
      </c>
      <c r="J624">
        <v>71</v>
      </c>
    </row>
    <row r="625" spans="1:10" x14ac:dyDescent="0.35">
      <c r="A625" t="s">
        <v>18174</v>
      </c>
      <c r="B625">
        <v>146</v>
      </c>
      <c r="C625">
        <v>876</v>
      </c>
      <c r="D625">
        <v>176</v>
      </c>
      <c r="E625" t="s">
        <v>319</v>
      </c>
      <c r="F625" t="s">
        <v>0</v>
      </c>
      <c r="G625" t="s">
        <v>7926</v>
      </c>
      <c r="H625">
        <v>3.028</v>
      </c>
      <c r="I625">
        <v>65.63</v>
      </c>
      <c r="J625">
        <v>110</v>
      </c>
    </row>
    <row r="626" spans="1:10" x14ac:dyDescent="0.35">
      <c r="A626" t="s">
        <v>18175</v>
      </c>
      <c r="B626">
        <v>932</v>
      </c>
      <c r="C626">
        <v>874</v>
      </c>
      <c r="D626">
        <v>177</v>
      </c>
      <c r="E626" t="s">
        <v>311</v>
      </c>
      <c r="F626" t="s">
        <v>0</v>
      </c>
      <c r="G626" t="s">
        <v>2167</v>
      </c>
      <c r="I626" t="s">
        <v>311</v>
      </c>
      <c r="J626">
        <v>929</v>
      </c>
    </row>
    <row r="627" spans="1:10" x14ac:dyDescent="0.35">
      <c r="A627" t="s">
        <v>18176</v>
      </c>
      <c r="B627">
        <v>160</v>
      </c>
      <c r="C627">
        <v>870</v>
      </c>
      <c r="D627">
        <v>178</v>
      </c>
      <c r="E627" t="s">
        <v>319</v>
      </c>
      <c r="F627" t="s">
        <v>0</v>
      </c>
      <c r="G627" t="s">
        <v>3594</v>
      </c>
      <c r="H627">
        <v>2.734</v>
      </c>
      <c r="I627">
        <v>84.94</v>
      </c>
      <c r="J627">
        <v>160</v>
      </c>
    </row>
    <row r="628" spans="1:10" x14ac:dyDescent="0.35">
      <c r="A628" t="s">
        <v>18177</v>
      </c>
      <c r="B628">
        <v>67</v>
      </c>
      <c r="C628">
        <v>865</v>
      </c>
      <c r="D628">
        <v>179</v>
      </c>
      <c r="E628" t="s">
        <v>311</v>
      </c>
      <c r="F628" t="s">
        <v>0</v>
      </c>
      <c r="G628" t="s">
        <v>1900</v>
      </c>
      <c r="I628" t="s">
        <v>311</v>
      </c>
      <c r="J628">
        <v>67</v>
      </c>
    </row>
    <row r="629" spans="1:10" x14ac:dyDescent="0.35">
      <c r="A629" t="s">
        <v>18178</v>
      </c>
      <c r="B629">
        <v>130</v>
      </c>
      <c r="C629">
        <v>861</v>
      </c>
      <c r="D629">
        <v>180</v>
      </c>
      <c r="E629" t="s">
        <v>312</v>
      </c>
      <c r="F629" t="s">
        <v>0</v>
      </c>
      <c r="G629" t="s">
        <v>2645</v>
      </c>
      <c r="H629">
        <v>3.9510000000000001</v>
      </c>
      <c r="I629">
        <v>43.5</v>
      </c>
      <c r="J629">
        <v>78</v>
      </c>
    </row>
    <row r="630" spans="1:10" x14ac:dyDescent="0.35">
      <c r="A630" t="s">
        <v>18179</v>
      </c>
      <c r="B630">
        <v>85</v>
      </c>
      <c r="C630">
        <v>857</v>
      </c>
      <c r="D630">
        <v>181</v>
      </c>
      <c r="E630" t="s">
        <v>319</v>
      </c>
      <c r="F630" t="s">
        <v>0</v>
      </c>
      <c r="G630" t="s">
        <v>18180</v>
      </c>
      <c r="H630">
        <v>5.7110000000000003</v>
      </c>
      <c r="I630">
        <v>89.44</v>
      </c>
      <c r="J630">
        <v>85</v>
      </c>
    </row>
    <row r="631" spans="1:10" x14ac:dyDescent="0.35">
      <c r="A631" t="s">
        <v>18181</v>
      </c>
      <c r="B631">
        <v>87</v>
      </c>
      <c r="C631">
        <v>842</v>
      </c>
      <c r="D631">
        <v>182</v>
      </c>
      <c r="E631" t="s">
        <v>319</v>
      </c>
      <c r="F631" t="s">
        <v>0</v>
      </c>
      <c r="G631" t="s">
        <v>2430</v>
      </c>
      <c r="H631">
        <v>4.84</v>
      </c>
      <c r="I631">
        <v>72.760000000000005</v>
      </c>
      <c r="J631">
        <v>41</v>
      </c>
    </row>
    <row r="632" spans="1:10" x14ac:dyDescent="0.35">
      <c r="A632" t="s">
        <v>18182</v>
      </c>
      <c r="B632">
        <v>177</v>
      </c>
      <c r="C632">
        <v>842</v>
      </c>
      <c r="D632">
        <v>182</v>
      </c>
      <c r="E632" t="s">
        <v>328</v>
      </c>
      <c r="F632" t="s">
        <v>0</v>
      </c>
      <c r="G632" t="s">
        <v>1967</v>
      </c>
      <c r="H632">
        <v>3.1309999999999998</v>
      </c>
      <c r="I632">
        <v>50.75</v>
      </c>
      <c r="J632">
        <v>163</v>
      </c>
    </row>
    <row r="633" spans="1:10" x14ac:dyDescent="0.35">
      <c r="A633" t="s">
        <v>18183</v>
      </c>
      <c r="B633">
        <v>99</v>
      </c>
      <c r="C633">
        <v>812</v>
      </c>
      <c r="D633">
        <v>184</v>
      </c>
      <c r="E633" t="s">
        <v>319</v>
      </c>
      <c r="F633" t="s">
        <v>0</v>
      </c>
      <c r="G633" t="s">
        <v>8101</v>
      </c>
      <c r="H633">
        <v>4.4480000000000004</v>
      </c>
      <c r="I633">
        <v>80.78</v>
      </c>
      <c r="J633">
        <v>53</v>
      </c>
    </row>
    <row r="634" spans="1:10" x14ac:dyDescent="0.35">
      <c r="A634" t="s">
        <v>18184</v>
      </c>
      <c r="B634">
        <v>111</v>
      </c>
      <c r="C634">
        <v>812</v>
      </c>
      <c r="D634">
        <v>184</v>
      </c>
      <c r="E634" t="s">
        <v>319</v>
      </c>
      <c r="F634" t="s">
        <v>0</v>
      </c>
      <c r="G634" t="s">
        <v>4416</v>
      </c>
      <c r="H634">
        <v>6.06</v>
      </c>
      <c r="I634">
        <v>70.040000000000006</v>
      </c>
      <c r="J634">
        <v>108</v>
      </c>
    </row>
    <row r="635" spans="1:10" x14ac:dyDescent="0.35">
      <c r="A635" t="s">
        <v>18185</v>
      </c>
      <c r="B635">
        <v>32</v>
      </c>
      <c r="C635">
        <v>798</v>
      </c>
      <c r="D635">
        <v>186</v>
      </c>
      <c r="E635" t="s">
        <v>311</v>
      </c>
      <c r="F635" t="s">
        <v>0</v>
      </c>
      <c r="G635" t="s">
        <v>2235</v>
      </c>
      <c r="I635" t="s">
        <v>311</v>
      </c>
      <c r="J635">
        <v>21</v>
      </c>
    </row>
    <row r="636" spans="1:10" x14ac:dyDescent="0.35">
      <c r="A636" t="s">
        <v>18186</v>
      </c>
      <c r="B636">
        <v>77</v>
      </c>
      <c r="C636">
        <v>794</v>
      </c>
      <c r="D636">
        <v>187</v>
      </c>
      <c r="E636" t="s">
        <v>319</v>
      </c>
      <c r="F636" t="s">
        <v>0</v>
      </c>
      <c r="G636" t="s">
        <v>1699</v>
      </c>
      <c r="H636">
        <v>5.8410000000000002</v>
      </c>
      <c r="I636">
        <v>78.78</v>
      </c>
      <c r="J636">
        <v>43</v>
      </c>
    </row>
    <row r="637" spans="1:10" x14ac:dyDescent="0.35">
      <c r="A637" t="s">
        <v>18187</v>
      </c>
      <c r="B637">
        <v>112</v>
      </c>
      <c r="C637">
        <v>787</v>
      </c>
      <c r="D637">
        <v>188</v>
      </c>
      <c r="E637" t="s">
        <v>319</v>
      </c>
      <c r="F637" t="s">
        <v>0</v>
      </c>
      <c r="G637" t="s">
        <v>4124</v>
      </c>
      <c r="H637">
        <v>4.1550000000000002</v>
      </c>
      <c r="I637">
        <v>92.53</v>
      </c>
      <c r="J637">
        <v>46</v>
      </c>
    </row>
    <row r="638" spans="1:10" x14ac:dyDescent="0.35">
      <c r="A638" t="s">
        <v>18188</v>
      </c>
      <c r="B638">
        <v>256</v>
      </c>
      <c r="C638">
        <v>786</v>
      </c>
      <c r="D638">
        <v>189</v>
      </c>
      <c r="E638" t="s">
        <v>312</v>
      </c>
      <c r="F638" t="s">
        <v>0</v>
      </c>
      <c r="G638" t="s">
        <v>18189</v>
      </c>
      <c r="H638">
        <v>1.762</v>
      </c>
      <c r="I638">
        <v>31.69</v>
      </c>
      <c r="J638">
        <v>42</v>
      </c>
    </row>
    <row r="639" spans="1:10" x14ac:dyDescent="0.35">
      <c r="A639" t="s">
        <v>18190</v>
      </c>
      <c r="B639">
        <v>131</v>
      </c>
      <c r="C639">
        <v>779</v>
      </c>
      <c r="D639">
        <v>190</v>
      </c>
      <c r="E639" t="s">
        <v>311</v>
      </c>
      <c r="F639" t="s">
        <v>0</v>
      </c>
      <c r="G639" t="s">
        <v>18191</v>
      </c>
      <c r="I639" t="s">
        <v>311</v>
      </c>
      <c r="J639">
        <v>129</v>
      </c>
    </row>
    <row r="640" spans="1:10" x14ac:dyDescent="0.35">
      <c r="A640" t="s">
        <v>18192</v>
      </c>
      <c r="B640">
        <v>196</v>
      </c>
      <c r="C640">
        <v>760</v>
      </c>
      <c r="D640">
        <v>191</v>
      </c>
      <c r="E640" t="s">
        <v>312</v>
      </c>
      <c r="F640" t="s">
        <v>0</v>
      </c>
      <c r="G640" t="s">
        <v>6749</v>
      </c>
      <c r="H640">
        <v>1.78</v>
      </c>
      <c r="I640">
        <v>36.880000000000003</v>
      </c>
      <c r="J640">
        <v>64</v>
      </c>
    </row>
    <row r="641" spans="1:10" x14ac:dyDescent="0.35">
      <c r="A641" t="s">
        <v>18193</v>
      </c>
      <c r="B641">
        <v>140</v>
      </c>
      <c r="C641">
        <v>740</v>
      </c>
      <c r="D641">
        <v>192</v>
      </c>
      <c r="E641" t="s">
        <v>312</v>
      </c>
      <c r="F641" t="s">
        <v>0</v>
      </c>
      <c r="G641" t="s">
        <v>6466</v>
      </c>
      <c r="H641">
        <v>2.6789999999999998</v>
      </c>
      <c r="I641">
        <v>36.4</v>
      </c>
      <c r="J641">
        <v>105</v>
      </c>
    </row>
    <row r="642" spans="1:10" x14ac:dyDescent="0.35">
      <c r="A642" t="s">
        <v>18194</v>
      </c>
      <c r="B642">
        <v>157</v>
      </c>
      <c r="C642">
        <v>732</v>
      </c>
      <c r="D642">
        <v>193</v>
      </c>
      <c r="E642" t="s">
        <v>311</v>
      </c>
      <c r="F642" t="s">
        <v>0</v>
      </c>
      <c r="G642" t="s">
        <v>1940</v>
      </c>
      <c r="I642" t="s">
        <v>311</v>
      </c>
      <c r="J642">
        <v>157</v>
      </c>
    </row>
    <row r="643" spans="1:10" x14ac:dyDescent="0.35">
      <c r="A643" t="s">
        <v>18195</v>
      </c>
      <c r="B643">
        <v>290</v>
      </c>
      <c r="C643">
        <v>732</v>
      </c>
      <c r="D643">
        <v>193</v>
      </c>
      <c r="E643" t="s">
        <v>312</v>
      </c>
      <c r="F643" t="s">
        <v>0</v>
      </c>
      <c r="G643" t="s">
        <v>2194</v>
      </c>
      <c r="H643">
        <v>2.6</v>
      </c>
      <c r="I643">
        <v>49.62</v>
      </c>
      <c r="J643">
        <v>285</v>
      </c>
    </row>
    <row r="644" spans="1:10" x14ac:dyDescent="0.35">
      <c r="A644" t="s">
        <v>18196</v>
      </c>
      <c r="B644">
        <v>161</v>
      </c>
      <c r="C644">
        <v>726</v>
      </c>
      <c r="D644">
        <v>195</v>
      </c>
      <c r="E644" t="s">
        <v>311</v>
      </c>
      <c r="F644" t="s">
        <v>0</v>
      </c>
      <c r="G644" t="s">
        <v>6091</v>
      </c>
      <c r="I644" t="s">
        <v>311</v>
      </c>
      <c r="J644">
        <v>161</v>
      </c>
    </row>
    <row r="645" spans="1:10" x14ac:dyDescent="0.35">
      <c r="A645" t="s">
        <v>18197</v>
      </c>
      <c r="B645">
        <v>127</v>
      </c>
      <c r="C645">
        <v>710</v>
      </c>
      <c r="D645">
        <v>196</v>
      </c>
      <c r="E645" t="s">
        <v>328</v>
      </c>
      <c r="F645" t="s">
        <v>0</v>
      </c>
      <c r="G645" t="s">
        <v>18198</v>
      </c>
      <c r="H645">
        <v>3.0710000000000002</v>
      </c>
      <c r="I645">
        <v>43.09</v>
      </c>
      <c r="J645">
        <v>127</v>
      </c>
    </row>
    <row r="646" spans="1:10" x14ac:dyDescent="0.35">
      <c r="A646" t="s">
        <v>2088</v>
      </c>
      <c r="B646">
        <v>114</v>
      </c>
      <c r="C646">
        <v>703</v>
      </c>
      <c r="D646">
        <v>197</v>
      </c>
      <c r="E646" t="s">
        <v>319</v>
      </c>
      <c r="F646" t="s">
        <v>0</v>
      </c>
      <c r="G646" t="s">
        <v>2088</v>
      </c>
      <c r="H646">
        <v>3.1859999999999999</v>
      </c>
      <c r="I646">
        <v>78.989999999999995</v>
      </c>
      <c r="J646">
        <v>57</v>
      </c>
    </row>
    <row r="647" spans="1:10" x14ac:dyDescent="0.35">
      <c r="A647" t="s">
        <v>18199</v>
      </c>
      <c r="B647">
        <v>95</v>
      </c>
      <c r="C647">
        <v>697</v>
      </c>
      <c r="D647">
        <v>198</v>
      </c>
      <c r="E647" t="s">
        <v>319</v>
      </c>
      <c r="F647" t="s">
        <v>0</v>
      </c>
      <c r="G647" t="s">
        <v>18200</v>
      </c>
      <c r="H647">
        <v>4.0579999999999998</v>
      </c>
      <c r="I647">
        <v>82.06</v>
      </c>
      <c r="J647">
        <v>47</v>
      </c>
    </row>
    <row r="648" spans="1:10" x14ac:dyDescent="0.35">
      <c r="A648" t="s">
        <v>18201</v>
      </c>
      <c r="B648">
        <v>82</v>
      </c>
      <c r="C648">
        <v>693</v>
      </c>
      <c r="D648">
        <v>199</v>
      </c>
      <c r="E648" t="s">
        <v>319</v>
      </c>
      <c r="F648" t="s">
        <v>0</v>
      </c>
      <c r="G648" t="s">
        <v>4090</v>
      </c>
      <c r="H648">
        <v>5.3970000000000002</v>
      </c>
      <c r="I648">
        <v>93.58</v>
      </c>
      <c r="J648">
        <v>21</v>
      </c>
    </row>
    <row r="649" spans="1:10" x14ac:dyDescent="0.35">
      <c r="A649" t="s">
        <v>18202</v>
      </c>
      <c r="B649">
        <v>231</v>
      </c>
      <c r="C649">
        <v>684</v>
      </c>
      <c r="D649">
        <v>200</v>
      </c>
      <c r="E649" t="s">
        <v>334</v>
      </c>
      <c r="F649" t="s">
        <v>0</v>
      </c>
      <c r="G649" t="s">
        <v>2034</v>
      </c>
      <c r="H649">
        <v>1.5549999999999999</v>
      </c>
      <c r="I649">
        <v>10.61</v>
      </c>
      <c r="J649">
        <v>82</v>
      </c>
    </row>
    <row r="650" spans="1:10" x14ac:dyDescent="0.35">
      <c r="A650" t="s">
        <v>18203</v>
      </c>
      <c r="B650">
        <v>155</v>
      </c>
      <c r="C650">
        <v>677</v>
      </c>
      <c r="D650">
        <v>201</v>
      </c>
      <c r="E650" t="s">
        <v>312</v>
      </c>
      <c r="F650" t="s">
        <v>0</v>
      </c>
      <c r="G650" t="s">
        <v>18204</v>
      </c>
      <c r="H650">
        <v>2.0870000000000002</v>
      </c>
      <c r="I650">
        <v>20.52</v>
      </c>
      <c r="J650">
        <v>70</v>
      </c>
    </row>
    <row r="651" spans="1:10" x14ac:dyDescent="0.35">
      <c r="A651" t="s">
        <v>18205</v>
      </c>
      <c r="B651">
        <v>145</v>
      </c>
      <c r="C651">
        <v>670</v>
      </c>
      <c r="D651">
        <v>202</v>
      </c>
      <c r="E651" t="s">
        <v>328</v>
      </c>
      <c r="F651" t="s">
        <v>0</v>
      </c>
      <c r="G651" t="s">
        <v>2053</v>
      </c>
      <c r="H651">
        <v>2.2730000000000001</v>
      </c>
      <c r="I651">
        <v>53.96</v>
      </c>
      <c r="J651">
        <v>66</v>
      </c>
    </row>
    <row r="652" spans="1:10" x14ac:dyDescent="0.35">
      <c r="A652" t="s">
        <v>18206</v>
      </c>
      <c r="B652">
        <v>176</v>
      </c>
      <c r="C652">
        <v>666</v>
      </c>
      <c r="D652">
        <v>203</v>
      </c>
      <c r="E652" t="s">
        <v>319</v>
      </c>
      <c r="F652" t="s">
        <v>0</v>
      </c>
      <c r="G652" t="s">
        <v>3819</v>
      </c>
      <c r="H652">
        <v>3</v>
      </c>
      <c r="I652">
        <v>76.09</v>
      </c>
      <c r="J652">
        <v>53</v>
      </c>
    </row>
    <row r="653" spans="1:10" x14ac:dyDescent="0.35">
      <c r="A653" t="s">
        <v>18207</v>
      </c>
      <c r="B653">
        <v>128</v>
      </c>
      <c r="C653">
        <v>653</v>
      </c>
      <c r="D653">
        <v>204</v>
      </c>
      <c r="E653" t="s">
        <v>319</v>
      </c>
      <c r="F653" t="s">
        <v>0</v>
      </c>
      <c r="G653" t="s">
        <v>4361</v>
      </c>
      <c r="H653">
        <v>2.7269999999999999</v>
      </c>
      <c r="I653">
        <v>79.5</v>
      </c>
      <c r="J653">
        <v>52</v>
      </c>
    </row>
    <row r="654" spans="1:10" x14ac:dyDescent="0.35">
      <c r="A654" t="s">
        <v>18208</v>
      </c>
      <c r="B654">
        <v>98</v>
      </c>
      <c r="C654">
        <v>650</v>
      </c>
      <c r="D654">
        <v>205</v>
      </c>
      <c r="E654" t="s">
        <v>319</v>
      </c>
      <c r="F654" t="s">
        <v>0</v>
      </c>
      <c r="G654" t="s">
        <v>18209</v>
      </c>
      <c r="H654">
        <v>4.6159999999999997</v>
      </c>
      <c r="I654">
        <v>87.63</v>
      </c>
      <c r="J654">
        <v>33</v>
      </c>
    </row>
    <row r="655" spans="1:10" x14ac:dyDescent="0.35">
      <c r="A655" t="s">
        <v>18210</v>
      </c>
      <c r="B655">
        <v>148</v>
      </c>
      <c r="C655">
        <v>640</v>
      </c>
      <c r="D655">
        <v>206</v>
      </c>
      <c r="E655" t="s">
        <v>319</v>
      </c>
      <c r="F655" t="s">
        <v>0</v>
      </c>
      <c r="G655" t="s">
        <v>7781</v>
      </c>
      <c r="H655">
        <v>4.3419999999999996</v>
      </c>
      <c r="I655">
        <v>89.54</v>
      </c>
      <c r="J655">
        <v>39</v>
      </c>
    </row>
    <row r="656" spans="1:10" x14ac:dyDescent="0.35">
      <c r="A656" t="s">
        <v>18211</v>
      </c>
      <c r="B656">
        <v>68</v>
      </c>
      <c r="C656">
        <v>635</v>
      </c>
      <c r="D656">
        <v>207</v>
      </c>
      <c r="E656" t="s">
        <v>319</v>
      </c>
      <c r="F656" t="s">
        <v>0</v>
      </c>
      <c r="G656" t="s">
        <v>2772</v>
      </c>
      <c r="H656">
        <v>5.0590000000000002</v>
      </c>
      <c r="I656">
        <v>85.77</v>
      </c>
      <c r="J656">
        <v>46</v>
      </c>
    </row>
    <row r="657" spans="1:10" x14ac:dyDescent="0.35">
      <c r="A657" t="s">
        <v>18213</v>
      </c>
      <c r="B657">
        <v>138</v>
      </c>
      <c r="C657">
        <v>632</v>
      </c>
      <c r="D657">
        <v>208</v>
      </c>
      <c r="E657" t="s">
        <v>328</v>
      </c>
      <c r="F657" t="s">
        <v>0</v>
      </c>
      <c r="G657" t="s">
        <v>2588</v>
      </c>
      <c r="H657">
        <v>2.4729999999999999</v>
      </c>
      <c r="I657">
        <v>55.82</v>
      </c>
      <c r="J657">
        <v>78</v>
      </c>
    </row>
    <row r="658" spans="1:10" x14ac:dyDescent="0.35">
      <c r="A658" t="s">
        <v>18214</v>
      </c>
      <c r="B658">
        <v>87</v>
      </c>
      <c r="C658">
        <v>622</v>
      </c>
      <c r="D658">
        <v>210</v>
      </c>
      <c r="E658" t="s">
        <v>319</v>
      </c>
      <c r="F658" t="s">
        <v>0</v>
      </c>
      <c r="G658" t="s">
        <v>4347</v>
      </c>
      <c r="H658">
        <v>5.75</v>
      </c>
      <c r="I658">
        <v>90.96</v>
      </c>
      <c r="J658">
        <v>26</v>
      </c>
    </row>
    <row r="659" spans="1:10" x14ac:dyDescent="0.35">
      <c r="A659" t="s">
        <v>18215</v>
      </c>
      <c r="B659">
        <v>49</v>
      </c>
      <c r="C659">
        <v>609</v>
      </c>
      <c r="D659">
        <v>211</v>
      </c>
      <c r="E659" t="s">
        <v>319</v>
      </c>
      <c r="F659" t="s">
        <v>0</v>
      </c>
      <c r="G659" t="s">
        <v>8578</v>
      </c>
      <c r="H659">
        <v>7.4320000000000004</v>
      </c>
      <c r="I659">
        <v>91.23</v>
      </c>
      <c r="J659">
        <v>43</v>
      </c>
    </row>
    <row r="660" spans="1:10" x14ac:dyDescent="0.35">
      <c r="A660" t="s">
        <v>18216</v>
      </c>
      <c r="B660">
        <v>129</v>
      </c>
      <c r="C660">
        <v>601</v>
      </c>
      <c r="D660">
        <v>212</v>
      </c>
      <c r="E660" t="s">
        <v>319</v>
      </c>
      <c r="F660" t="s">
        <v>0</v>
      </c>
      <c r="G660" t="s">
        <v>7194</v>
      </c>
      <c r="H660">
        <v>3.0430000000000001</v>
      </c>
      <c r="I660">
        <v>98.28</v>
      </c>
      <c r="J660">
        <v>66</v>
      </c>
    </row>
    <row r="661" spans="1:10" x14ac:dyDescent="0.35">
      <c r="A661" t="s">
        <v>18217</v>
      </c>
      <c r="B661">
        <v>62</v>
      </c>
      <c r="C661">
        <v>559</v>
      </c>
      <c r="D661">
        <v>213</v>
      </c>
      <c r="E661" t="s">
        <v>319</v>
      </c>
      <c r="F661" t="s">
        <v>0</v>
      </c>
      <c r="G661" t="s">
        <v>18218</v>
      </c>
      <c r="H661">
        <v>6.0659999999999998</v>
      </c>
      <c r="I661">
        <v>95.56</v>
      </c>
      <c r="J661">
        <v>62</v>
      </c>
    </row>
    <row r="662" spans="1:10" x14ac:dyDescent="0.35">
      <c r="A662" t="s">
        <v>18219</v>
      </c>
      <c r="B662">
        <v>89</v>
      </c>
      <c r="C662">
        <v>559</v>
      </c>
      <c r="D662">
        <v>213</v>
      </c>
      <c r="E662" t="s">
        <v>319</v>
      </c>
      <c r="F662" t="s">
        <v>0</v>
      </c>
      <c r="G662" t="s">
        <v>18220</v>
      </c>
      <c r="H662">
        <v>3.2069999999999999</v>
      </c>
      <c r="I662">
        <v>67.09</v>
      </c>
      <c r="J662">
        <v>89</v>
      </c>
    </row>
    <row r="663" spans="1:10" x14ac:dyDescent="0.35">
      <c r="A663" t="s">
        <v>18221</v>
      </c>
      <c r="B663">
        <v>80</v>
      </c>
      <c r="C663">
        <v>558</v>
      </c>
      <c r="D663">
        <v>215</v>
      </c>
      <c r="E663" t="s">
        <v>328</v>
      </c>
      <c r="F663" t="s">
        <v>0</v>
      </c>
      <c r="G663" t="s">
        <v>2135</v>
      </c>
      <c r="H663">
        <v>4.4770000000000003</v>
      </c>
      <c r="I663">
        <v>70.569999999999993</v>
      </c>
      <c r="J663">
        <v>80</v>
      </c>
    </row>
    <row r="664" spans="1:10" x14ac:dyDescent="0.35">
      <c r="A664" t="s">
        <v>18222</v>
      </c>
      <c r="B664">
        <v>197</v>
      </c>
      <c r="C664">
        <v>557</v>
      </c>
      <c r="D664">
        <v>216</v>
      </c>
      <c r="E664" t="s">
        <v>312</v>
      </c>
      <c r="F664" t="s">
        <v>0</v>
      </c>
      <c r="G664" t="s">
        <v>18223</v>
      </c>
      <c r="H664">
        <v>1.4770000000000001</v>
      </c>
      <c r="I664">
        <v>28.16</v>
      </c>
      <c r="J664">
        <v>195</v>
      </c>
    </row>
    <row r="665" spans="1:10" x14ac:dyDescent="0.35">
      <c r="A665" t="s">
        <v>18224</v>
      </c>
      <c r="B665">
        <v>167</v>
      </c>
      <c r="C665">
        <v>543</v>
      </c>
      <c r="D665">
        <v>217</v>
      </c>
      <c r="E665" t="s">
        <v>311</v>
      </c>
      <c r="F665" t="s">
        <v>0</v>
      </c>
      <c r="G665" t="s">
        <v>1876</v>
      </c>
      <c r="I665" t="s">
        <v>311</v>
      </c>
      <c r="J665">
        <v>105</v>
      </c>
    </row>
    <row r="666" spans="1:10" x14ac:dyDescent="0.35">
      <c r="A666" t="s">
        <v>18225</v>
      </c>
      <c r="B666">
        <v>92</v>
      </c>
      <c r="C666">
        <v>537</v>
      </c>
      <c r="D666">
        <v>218</v>
      </c>
      <c r="E666" t="s">
        <v>312</v>
      </c>
      <c r="F666" t="s">
        <v>0</v>
      </c>
      <c r="G666" t="s">
        <v>3188</v>
      </c>
      <c r="H666">
        <v>2.9540000000000002</v>
      </c>
      <c r="I666">
        <v>36.61</v>
      </c>
      <c r="J666">
        <v>43</v>
      </c>
    </row>
    <row r="667" spans="1:10" x14ac:dyDescent="0.35">
      <c r="A667" t="s">
        <v>18226</v>
      </c>
      <c r="B667">
        <v>142</v>
      </c>
      <c r="C667">
        <v>537</v>
      </c>
      <c r="D667">
        <v>218</v>
      </c>
      <c r="E667" t="s">
        <v>312</v>
      </c>
      <c r="F667" t="s">
        <v>0</v>
      </c>
      <c r="G667" t="s">
        <v>2119</v>
      </c>
      <c r="H667">
        <v>1.6040000000000001</v>
      </c>
      <c r="I667">
        <v>26.16</v>
      </c>
      <c r="J667">
        <v>142</v>
      </c>
    </row>
    <row r="668" spans="1:10" x14ac:dyDescent="0.35">
      <c r="A668" t="s">
        <v>18227</v>
      </c>
      <c r="B668">
        <v>188</v>
      </c>
      <c r="C668">
        <v>536</v>
      </c>
      <c r="D668">
        <v>220</v>
      </c>
      <c r="E668" t="s">
        <v>334</v>
      </c>
      <c r="F668" t="s">
        <v>0</v>
      </c>
      <c r="G668" t="s">
        <v>4440</v>
      </c>
      <c r="H668">
        <v>1.865</v>
      </c>
      <c r="I668">
        <v>25.86</v>
      </c>
      <c r="J668">
        <v>89</v>
      </c>
    </row>
    <row r="669" spans="1:10" x14ac:dyDescent="0.35">
      <c r="A669" t="s">
        <v>18228</v>
      </c>
      <c r="B669">
        <v>144</v>
      </c>
      <c r="C669">
        <v>529</v>
      </c>
      <c r="D669">
        <v>221</v>
      </c>
      <c r="E669" t="s">
        <v>311</v>
      </c>
      <c r="F669" t="s">
        <v>0</v>
      </c>
      <c r="G669" t="s">
        <v>6759</v>
      </c>
      <c r="I669" t="s">
        <v>311</v>
      </c>
      <c r="J669">
        <v>56</v>
      </c>
    </row>
    <row r="670" spans="1:10" x14ac:dyDescent="0.35">
      <c r="A670" t="s">
        <v>18229</v>
      </c>
      <c r="B670">
        <v>95</v>
      </c>
      <c r="C670">
        <v>513</v>
      </c>
      <c r="D670">
        <v>222</v>
      </c>
      <c r="E670" t="s">
        <v>311</v>
      </c>
      <c r="F670" t="s">
        <v>0</v>
      </c>
      <c r="G670" t="s">
        <v>8186</v>
      </c>
      <c r="I670" t="s">
        <v>311</v>
      </c>
      <c r="J670">
        <v>26</v>
      </c>
    </row>
    <row r="671" spans="1:10" x14ac:dyDescent="0.35">
      <c r="A671" t="s">
        <v>18230</v>
      </c>
      <c r="B671">
        <v>60</v>
      </c>
      <c r="C671">
        <v>509</v>
      </c>
      <c r="D671">
        <v>223</v>
      </c>
      <c r="E671" t="s">
        <v>319</v>
      </c>
      <c r="F671" t="s">
        <v>0</v>
      </c>
      <c r="G671" t="s">
        <v>18231</v>
      </c>
      <c r="H671">
        <v>5.1760000000000002</v>
      </c>
      <c r="I671">
        <v>87.63</v>
      </c>
      <c r="J671">
        <v>32</v>
      </c>
    </row>
    <row r="672" spans="1:10" x14ac:dyDescent="0.35">
      <c r="A672" t="s">
        <v>18232</v>
      </c>
      <c r="B672">
        <v>155</v>
      </c>
      <c r="C672">
        <v>509</v>
      </c>
      <c r="D672">
        <v>223</v>
      </c>
      <c r="E672" t="s">
        <v>312</v>
      </c>
      <c r="F672" t="s">
        <v>0</v>
      </c>
      <c r="G672" t="s">
        <v>2088</v>
      </c>
      <c r="H672">
        <v>1.742</v>
      </c>
      <c r="I672">
        <v>45.65</v>
      </c>
      <c r="J672">
        <v>92</v>
      </c>
    </row>
    <row r="673" spans="1:10" x14ac:dyDescent="0.35">
      <c r="A673" t="s">
        <v>18233</v>
      </c>
      <c r="B673">
        <v>194</v>
      </c>
      <c r="C673">
        <v>501</v>
      </c>
      <c r="D673">
        <v>225</v>
      </c>
      <c r="E673" t="s">
        <v>312</v>
      </c>
      <c r="F673" t="s">
        <v>0</v>
      </c>
      <c r="G673" t="s">
        <v>14249</v>
      </c>
      <c r="H673">
        <v>1.29</v>
      </c>
      <c r="I673">
        <v>34.380000000000003</v>
      </c>
      <c r="J673">
        <v>65</v>
      </c>
    </row>
    <row r="674" spans="1:10" x14ac:dyDescent="0.35">
      <c r="A674" t="s">
        <v>18234</v>
      </c>
      <c r="B674">
        <v>51</v>
      </c>
      <c r="C674">
        <v>489</v>
      </c>
      <c r="D674">
        <v>226</v>
      </c>
      <c r="E674" t="s">
        <v>319</v>
      </c>
      <c r="F674" t="s">
        <v>0</v>
      </c>
      <c r="G674" t="s">
        <v>14649</v>
      </c>
      <c r="H674">
        <v>5.6820000000000004</v>
      </c>
      <c r="I674">
        <v>80.38</v>
      </c>
      <c r="J674">
        <v>28</v>
      </c>
    </row>
    <row r="675" spans="1:10" x14ac:dyDescent="0.35">
      <c r="A675" t="s">
        <v>18235</v>
      </c>
      <c r="B675">
        <v>116</v>
      </c>
      <c r="C675">
        <v>483</v>
      </c>
      <c r="D675">
        <v>227</v>
      </c>
      <c r="E675" t="s">
        <v>328</v>
      </c>
      <c r="F675" t="s">
        <v>0</v>
      </c>
      <c r="G675" t="s">
        <v>15368</v>
      </c>
      <c r="H675">
        <v>2.9660000000000002</v>
      </c>
      <c r="I675">
        <v>63.89</v>
      </c>
      <c r="J675">
        <v>35</v>
      </c>
    </row>
    <row r="676" spans="1:10" x14ac:dyDescent="0.35">
      <c r="A676" t="s">
        <v>18236</v>
      </c>
      <c r="B676">
        <v>130</v>
      </c>
      <c r="C676">
        <v>477</v>
      </c>
      <c r="D676">
        <v>228</v>
      </c>
      <c r="E676" t="s">
        <v>328</v>
      </c>
      <c r="F676" t="s">
        <v>0</v>
      </c>
      <c r="G676" t="s">
        <v>2088</v>
      </c>
      <c r="H676">
        <v>2.2679999999999998</v>
      </c>
      <c r="I676">
        <v>54.35</v>
      </c>
      <c r="J676">
        <v>86</v>
      </c>
    </row>
    <row r="677" spans="1:10" x14ac:dyDescent="0.35">
      <c r="A677" t="s">
        <v>18237</v>
      </c>
      <c r="B677">
        <v>60</v>
      </c>
      <c r="C677">
        <v>475</v>
      </c>
      <c r="D677">
        <v>229</v>
      </c>
      <c r="E677" t="s">
        <v>319</v>
      </c>
      <c r="F677" t="s">
        <v>0</v>
      </c>
      <c r="G677" t="s">
        <v>4361</v>
      </c>
      <c r="H677">
        <v>4.1070000000000002</v>
      </c>
      <c r="I677">
        <v>89.5</v>
      </c>
      <c r="J677">
        <v>60</v>
      </c>
    </row>
    <row r="678" spans="1:10" x14ac:dyDescent="0.35">
      <c r="A678" t="s">
        <v>18238</v>
      </c>
      <c r="B678">
        <v>136</v>
      </c>
      <c r="C678">
        <v>468</v>
      </c>
      <c r="D678">
        <v>230</v>
      </c>
      <c r="E678" t="s">
        <v>319</v>
      </c>
      <c r="F678" t="s">
        <v>0</v>
      </c>
      <c r="G678" t="s">
        <v>7194</v>
      </c>
      <c r="H678">
        <v>2.5499999999999998</v>
      </c>
      <c r="I678">
        <v>91.38</v>
      </c>
      <c r="J678">
        <v>69</v>
      </c>
    </row>
    <row r="679" spans="1:10" x14ac:dyDescent="0.35">
      <c r="A679" t="s">
        <v>18239</v>
      </c>
      <c r="B679">
        <v>157</v>
      </c>
      <c r="C679">
        <v>448</v>
      </c>
      <c r="D679">
        <v>231</v>
      </c>
      <c r="E679" t="s">
        <v>334</v>
      </c>
      <c r="F679" t="s">
        <v>0</v>
      </c>
      <c r="G679" t="s">
        <v>2178</v>
      </c>
      <c r="H679">
        <v>1.4550000000000001</v>
      </c>
      <c r="I679">
        <v>18.48</v>
      </c>
      <c r="J679">
        <v>58</v>
      </c>
    </row>
    <row r="680" spans="1:10" x14ac:dyDescent="0.35">
      <c r="A680" t="s">
        <v>18240</v>
      </c>
      <c r="B680">
        <v>178</v>
      </c>
      <c r="C680">
        <v>443</v>
      </c>
      <c r="D680">
        <v>232</v>
      </c>
      <c r="E680" t="s">
        <v>312</v>
      </c>
      <c r="F680" t="s">
        <v>0</v>
      </c>
      <c r="G680" t="s">
        <v>18241</v>
      </c>
      <c r="H680">
        <v>1.794</v>
      </c>
      <c r="I680">
        <v>27.74</v>
      </c>
      <c r="J680">
        <v>50</v>
      </c>
    </row>
    <row r="681" spans="1:10" x14ac:dyDescent="0.35">
      <c r="A681" t="s">
        <v>18242</v>
      </c>
      <c r="B681">
        <v>61</v>
      </c>
      <c r="C681">
        <v>438</v>
      </c>
      <c r="D681">
        <v>233</v>
      </c>
      <c r="E681" t="s">
        <v>328</v>
      </c>
      <c r="F681" t="s">
        <v>0</v>
      </c>
      <c r="G681" t="s">
        <v>1815</v>
      </c>
      <c r="H681">
        <v>3.9489999999999998</v>
      </c>
      <c r="I681">
        <v>62.59</v>
      </c>
      <c r="J681">
        <v>61</v>
      </c>
    </row>
    <row r="682" spans="1:10" x14ac:dyDescent="0.35">
      <c r="A682" t="s">
        <v>18243</v>
      </c>
      <c r="B682">
        <v>96</v>
      </c>
      <c r="C682">
        <v>429</v>
      </c>
      <c r="D682">
        <v>234</v>
      </c>
      <c r="E682" t="s">
        <v>319</v>
      </c>
      <c r="F682" t="s">
        <v>0</v>
      </c>
      <c r="G682" t="s">
        <v>10944</v>
      </c>
      <c r="H682">
        <v>2.3260000000000001</v>
      </c>
      <c r="I682">
        <v>98.53</v>
      </c>
      <c r="J682">
        <v>50</v>
      </c>
    </row>
    <row r="683" spans="1:10" x14ac:dyDescent="0.35">
      <c r="A683" t="s">
        <v>18244</v>
      </c>
      <c r="B683">
        <v>82</v>
      </c>
      <c r="C683">
        <v>426</v>
      </c>
      <c r="D683">
        <v>235</v>
      </c>
      <c r="E683" t="s">
        <v>319</v>
      </c>
      <c r="F683" t="s">
        <v>0</v>
      </c>
      <c r="G683" t="s">
        <v>18245</v>
      </c>
      <c r="H683">
        <v>5.1429999999999998</v>
      </c>
      <c r="I683">
        <v>76.52</v>
      </c>
      <c r="J683">
        <v>81</v>
      </c>
    </row>
    <row r="684" spans="1:10" x14ac:dyDescent="0.35">
      <c r="A684" t="s">
        <v>18246</v>
      </c>
      <c r="B684">
        <v>54</v>
      </c>
      <c r="C684">
        <v>418</v>
      </c>
      <c r="D684">
        <v>236</v>
      </c>
      <c r="E684" t="s">
        <v>311</v>
      </c>
      <c r="F684" t="s">
        <v>0</v>
      </c>
      <c r="G684" t="s">
        <v>8749</v>
      </c>
      <c r="I684" t="s">
        <v>311</v>
      </c>
      <c r="J684">
        <v>14</v>
      </c>
    </row>
    <row r="685" spans="1:10" x14ac:dyDescent="0.35">
      <c r="A685" t="s">
        <v>18247</v>
      </c>
      <c r="B685">
        <v>159</v>
      </c>
      <c r="C685">
        <v>415</v>
      </c>
      <c r="D685">
        <v>237</v>
      </c>
      <c r="E685" t="s">
        <v>328</v>
      </c>
      <c r="F685" t="s">
        <v>0</v>
      </c>
      <c r="G685" t="s">
        <v>3206</v>
      </c>
      <c r="H685">
        <v>1.54</v>
      </c>
      <c r="I685">
        <v>37.97</v>
      </c>
      <c r="J685">
        <v>27</v>
      </c>
    </row>
    <row r="686" spans="1:10" x14ac:dyDescent="0.35">
      <c r="A686" t="s">
        <v>18248</v>
      </c>
      <c r="B686">
        <v>92</v>
      </c>
      <c r="C686">
        <v>415</v>
      </c>
      <c r="D686">
        <v>237</v>
      </c>
      <c r="E686" t="s">
        <v>328</v>
      </c>
      <c r="F686" t="s">
        <v>0</v>
      </c>
      <c r="G686" t="s">
        <v>18249</v>
      </c>
      <c r="H686">
        <v>2.6219999999999999</v>
      </c>
      <c r="I686">
        <v>54.95</v>
      </c>
      <c r="J686">
        <v>77</v>
      </c>
    </row>
    <row r="687" spans="1:10" x14ac:dyDescent="0.35">
      <c r="A687" t="s">
        <v>18250</v>
      </c>
      <c r="B687">
        <v>91</v>
      </c>
      <c r="C687">
        <v>405</v>
      </c>
      <c r="D687">
        <v>239</v>
      </c>
      <c r="E687" t="s">
        <v>319</v>
      </c>
      <c r="F687" t="s">
        <v>0</v>
      </c>
      <c r="G687" t="s">
        <v>4219</v>
      </c>
      <c r="H687">
        <v>3.16</v>
      </c>
      <c r="I687">
        <v>92.53</v>
      </c>
      <c r="J687">
        <v>29</v>
      </c>
    </row>
    <row r="688" spans="1:10" x14ac:dyDescent="0.35">
      <c r="A688" t="s">
        <v>18251</v>
      </c>
      <c r="B688">
        <v>111</v>
      </c>
      <c r="C688">
        <v>405</v>
      </c>
      <c r="D688">
        <v>239</v>
      </c>
      <c r="E688" t="s">
        <v>311</v>
      </c>
      <c r="F688" t="s">
        <v>0</v>
      </c>
      <c r="G688" t="s">
        <v>2661</v>
      </c>
      <c r="I688" t="s">
        <v>311</v>
      </c>
      <c r="J688">
        <v>109</v>
      </c>
    </row>
    <row r="689" spans="1:10" x14ac:dyDescent="0.35">
      <c r="A689" t="s">
        <v>18252</v>
      </c>
      <c r="B689">
        <v>211</v>
      </c>
      <c r="C689">
        <v>398</v>
      </c>
      <c r="D689">
        <v>241</v>
      </c>
      <c r="E689" t="s">
        <v>328</v>
      </c>
      <c r="F689" t="s">
        <v>0</v>
      </c>
      <c r="G689" t="s">
        <v>4219</v>
      </c>
      <c r="H689">
        <v>1.419</v>
      </c>
      <c r="I689">
        <v>53.57</v>
      </c>
      <c r="J689">
        <v>51</v>
      </c>
    </row>
    <row r="690" spans="1:10" x14ac:dyDescent="0.35">
      <c r="A690" t="s">
        <v>18253</v>
      </c>
      <c r="B690">
        <v>63</v>
      </c>
      <c r="C690">
        <v>395</v>
      </c>
      <c r="D690">
        <v>242</v>
      </c>
      <c r="E690" t="s">
        <v>334</v>
      </c>
      <c r="F690" t="s">
        <v>0</v>
      </c>
      <c r="G690" t="s">
        <v>1751</v>
      </c>
      <c r="H690">
        <v>3.177</v>
      </c>
      <c r="I690">
        <v>23.97</v>
      </c>
      <c r="J690">
        <v>33</v>
      </c>
    </row>
    <row r="691" spans="1:10" x14ac:dyDescent="0.35">
      <c r="A691" t="s">
        <v>18254</v>
      </c>
      <c r="B691">
        <v>61</v>
      </c>
      <c r="C691">
        <v>394</v>
      </c>
      <c r="D691">
        <v>243</v>
      </c>
      <c r="E691" t="s">
        <v>311</v>
      </c>
      <c r="F691" t="s">
        <v>0</v>
      </c>
      <c r="G691" t="s">
        <v>311</v>
      </c>
      <c r="I691" t="s">
        <v>311</v>
      </c>
      <c r="J691">
        <v>61</v>
      </c>
    </row>
    <row r="692" spans="1:10" x14ac:dyDescent="0.35">
      <c r="A692" t="s">
        <v>18255</v>
      </c>
      <c r="B692">
        <v>81</v>
      </c>
      <c r="C692">
        <v>381</v>
      </c>
      <c r="D692">
        <v>244</v>
      </c>
      <c r="E692" t="s">
        <v>319</v>
      </c>
      <c r="F692" t="s">
        <v>0</v>
      </c>
      <c r="G692" t="s">
        <v>7836</v>
      </c>
      <c r="H692">
        <v>3.0169999999999999</v>
      </c>
      <c r="I692">
        <v>83.76</v>
      </c>
      <c r="J692">
        <v>29</v>
      </c>
    </row>
    <row r="693" spans="1:10" x14ac:dyDescent="0.35">
      <c r="A693" t="s">
        <v>18256</v>
      </c>
      <c r="B693">
        <v>138</v>
      </c>
      <c r="C693">
        <v>380</v>
      </c>
      <c r="D693">
        <v>245</v>
      </c>
      <c r="E693" t="s">
        <v>319</v>
      </c>
      <c r="F693" t="s">
        <v>0</v>
      </c>
      <c r="G693" t="s">
        <v>4124</v>
      </c>
      <c r="H693">
        <v>2.4809999999999999</v>
      </c>
      <c r="I693">
        <v>67.12</v>
      </c>
      <c r="J693">
        <v>23</v>
      </c>
    </row>
    <row r="694" spans="1:10" x14ac:dyDescent="0.35">
      <c r="A694" t="s">
        <v>18257</v>
      </c>
      <c r="B694">
        <v>75</v>
      </c>
      <c r="C694">
        <v>380</v>
      </c>
      <c r="D694">
        <v>245</v>
      </c>
      <c r="E694" t="s">
        <v>328</v>
      </c>
      <c r="F694" t="s">
        <v>0</v>
      </c>
      <c r="G694" t="s">
        <v>2037</v>
      </c>
      <c r="H694">
        <v>2.8</v>
      </c>
      <c r="I694">
        <v>54.17</v>
      </c>
      <c r="J694">
        <v>37</v>
      </c>
    </row>
    <row r="695" spans="1:10" x14ac:dyDescent="0.35">
      <c r="A695" t="s">
        <v>7560</v>
      </c>
      <c r="B695">
        <v>96</v>
      </c>
      <c r="C695">
        <v>379</v>
      </c>
      <c r="D695">
        <v>247</v>
      </c>
      <c r="E695" t="s">
        <v>319</v>
      </c>
      <c r="F695" t="s">
        <v>0</v>
      </c>
      <c r="G695" t="s">
        <v>7560</v>
      </c>
      <c r="H695">
        <v>2.855</v>
      </c>
      <c r="I695">
        <v>84.88</v>
      </c>
      <c r="J695">
        <v>16</v>
      </c>
    </row>
    <row r="696" spans="1:10" x14ac:dyDescent="0.35">
      <c r="A696" t="s">
        <v>3308</v>
      </c>
      <c r="B696">
        <v>101</v>
      </c>
      <c r="C696">
        <v>378</v>
      </c>
      <c r="D696">
        <v>248</v>
      </c>
      <c r="E696" t="s">
        <v>312</v>
      </c>
      <c r="F696" t="s">
        <v>0</v>
      </c>
      <c r="G696" t="s">
        <v>3308</v>
      </c>
      <c r="H696">
        <v>2.0720000000000001</v>
      </c>
      <c r="I696">
        <v>38.89</v>
      </c>
      <c r="J696">
        <v>36</v>
      </c>
    </row>
    <row r="697" spans="1:10" x14ac:dyDescent="0.35">
      <c r="A697" t="s">
        <v>18258</v>
      </c>
      <c r="B697">
        <v>183</v>
      </c>
      <c r="C697">
        <v>373</v>
      </c>
      <c r="D697">
        <v>249</v>
      </c>
      <c r="E697" t="s">
        <v>311</v>
      </c>
      <c r="F697" t="s">
        <v>0</v>
      </c>
      <c r="G697" t="s">
        <v>2148</v>
      </c>
      <c r="I697" t="s">
        <v>311</v>
      </c>
      <c r="J697">
        <v>87</v>
      </c>
    </row>
    <row r="698" spans="1:10" x14ac:dyDescent="0.35">
      <c r="A698" t="s">
        <v>18259</v>
      </c>
      <c r="B698">
        <v>50</v>
      </c>
      <c r="C698">
        <v>363</v>
      </c>
      <c r="D698">
        <v>250</v>
      </c>
      <c r="E698" t="s">
        <v>319</v>
      </c>
      <c r="F698" t="s">
        <v>0</v>
      </c>
      <c r="G698" t="s">
        <v>4347</v>
      </c>
      <c r="H698">
        <v>4.1109999999999998</v>
      </c>
      <c r="I698">
        <v>77.13</v>
      </c>
      <c r="J698">
        <v>12</v>
      </c>
    </row>
    <row r="699" spans="1:10" x14ac:dyDescent="0.35">
      <c r="A699" t="s">
        <v>18260</v>
      </c>
      <c r="B699">
        <v>96</v>
      </c>
      <c r="C699">
        <v>360</v>
      </c>
      <c r="D699">
        <v>251</v>
      </c>
      <c r="E699" t="s">
        <v>312</v>
      </c>
      <c r="F699" t="s">
        <v>0</v>
      </c>
      <c r="G699" t="s">
        <v>15451</v>
      </c>
      <c r="H699">
        <v>2.2210000000000001</v>
      </c>
      <c r="I699">
        <v>36.409999999999997</v>
      </c>
      <c r="J699">
        <v>57</v>
      </c>
    </row>
    <row r="700" spans="1:10" x14ac:dyDescent="0.35">
      <c r="A700" t="s">
        <v>18261</v>
      </c>
      <c r="B700">
        <v>152</v>
      </c>
      <c r="C700">
        <v>358</v>
      </c>
      <c r="D700">
        <v>252</v>
      </c>
      <c r="E700" t="s">
        <v>328</v>
      </c>
      <c r="F700" t="s">
        <v>0</v>
      </c>
      <c r="G700" t="s">
        <v>17575</v>
      </c>
      <c r="H700">
        <v>1.2989999999999999</v>
      </c>
      <c r="I700">
        <v>50.26</v>
      </c>
      <c r="J700">
        <v>56</v>
      </c>
    </row>
    <row r="701" spans="1:10" x14ac:dyDescent="0.35">
      <c r="A701" t="s">
        <v>18262</v>
      </c>
      <c r="B701">
        <v>189</v>
      </c>
      <c r="C701">
        <v>352</v>
      </c>
      <c r="D701">
        <v>253</v>
      </c>
      <c r="E701" t="s">
        <v>328</v>
      </c>
      <c r="F701" t="s">
        <v>0</v>
      </c>
      <c r="G701" t="s">
        <v>16612</v>
      </c>
      <c r="H701">
        <v>1.734</v>
      </c>
      <c r="I701">
        <v>51.9</v>
      </c>
      <c r="J701">
        <v>94</v>
      </c>
    </row>
    <row r="702" spans="1:10" x14ac:dyDescent="0.35">
      <c r="A702" t="s">
        <v>18263</v>
      </c>
      <c r="B702">
        <v>44</v>
      </c>
      <c r="C702">
        <v>350</v>
      </c>
      <c r="D702">
        <v>254</v>
      </c>
      <c r="E702" t="s">
        <v>319</v>
      </c>
      <c r="F702" t="s">
        <v>0</v>
      </c>
      <c r="G702" t="s">
        <v>4347</v>
      </c>
      <c r="H702">
        <v>5.3330000000000002</v>
      </c>
      <c r="I702">
        <v>88.83</v>
      </c>
      <c r="J702">
        <v>6</v>
      </c>
    </row>
    <row r="703" spans="1:10" x14ac:dyDescent="0.35">
      <c r="A703" t="s">
        <v>18264</v>
      </c>
      <c r="B703">
        <v>126</v>
      </c>
      <c r="C703">
        <v>345</v>
      </c>
      <c r="D703">
        <v>255</v>
      </c>
      <c r="E703" t="s">
        <v>312</v>
      </c>
      <c r="F703" t="s">
        <v>0</v>
      </c>
      <c r="G703" t="s">
        <v>7394</v>
      </c>
      <c r="H703">
        <v>1.492</v>
      </c>
      <c r="I703">
        <v>31.94</v>
      </c>
      <c r="J703">
        <v>87</v>
      </c>
    </row>
    <row r="704" spans="1:10" x14ac:dyDescent="0.35">
      <c r="A704" t="s">
        <v>18265</v>
      </c>
      <c r="B704">
        <v>120</v>
      </c>
      <c r="C704">
        <v>344</v>
      </c>
      <c r="D704">
        <v>256</v>
      </c>
      <c r="E704" t="s">
        <v>312</v>
      </c>
      <c r="F704" t="s">
        <v>0</v>
      </c>
      <c r="G704" t="s">
        <v>4022</v>
      </c>
      <c r="H704">
        <v>1.3240000000000001</v>
      </c>
      <c r="I704">
        <v>29.68</v>
      </c>
      <c r="J704">
        <v>64</v>
      </c>
    </row>
    <row r="705" spans="1:10" x14ac:dyDescent="0.35">
      <c r="A705" t="s">
        <v>18266</v>
      </c>
      <c r="B705">
        <v>292</v>
      </c>
      <c r="C705">
        <v>336</v>
      </c>
      <c r="D705">
        <v>257</v>
      </c>
      <c r="E705" t="s">
        <v>311</v>
      </c>
      <c r="F705" t="s">
        <v>0</v>
      </c>
      <c r="G705" t="s">
        <v>1699</v>
      </c>
      <c r="I705" t="s">
        <v>311</v>
      </c>
      <c r="J705">
        <v>289</v>
      </c>
    </row>
    <row r="706" spans="1:10" x14ac:dyDescent="0.35">
      <c r="A706" t="s">
        <v>18267</v>
      </c>
      <c r="B706">
        <v>56</v>
      </c>
      <c r="C706">
        <v>322</v>
      </c>
      <c r="D706">
        <v>258</v>
      </c>
      <c r="E706" t="s">
        <v>319</v>
      </c>
      <c r="F706" t="s">
        <v>0</v>
      </c>
      <c r="G706" t="s">
        <v>8295</v>
      </c>
      <c r="H706">
        <v>3.2410000000000001</v>
      </c>
      <c r="I706">
        <v>91.2</v>
      </c>
      <c r="J706">
        <v>51</v>
      </c>
    </row>
    <row r="707" spans="1:10" x14ac:dyDescent="0.35">
      <c r="A707" t="s">
        <v>18268</v>
      </c>
      <c r="B707">
        <v>52</v>
      </c>
      <c r="C707">
        <v>317</v>
      </c>
      <c r="D707">
        <v>259</v>
      </c>
      <c r="E707" t="s">
        <v>319</v>
      </c>
      <c r="F707" t="s">
        <v>0</v>
      </c>
      <c r="G707" t="s">
        <v>18269</v>
      </c>
      <c r="H707">
        <v>3.2290000000000001</v>
      </c>
      <c r="I707">
        <v>78.7</v>
      </c>
      <c r="J707">
        <v>28</v>
      </c>
    </row>
    <row r="708" spans="1:10" x14ac:dyDescent="0.35">
      <c r="A708" t="s">
        <v>18270</v>
      </c>
      <c r="B708">
        <v>87</v>
      </c>
      <c r="C708">
        <v>315</v>
      </c>
      <c r="D708">
        <v>260</v>
      </c>
      <c r="E708" t="s">
        <v>312</v>
      </c>
      <c r="F708" t="s">
        <v>0</v>
      </c>
      <c r="G708" t="s">
        <v>14603</v>
      </c>
      <c r="H708">
        <v>1.8720000000000001</v>
      </c>
      <c r="I708">
        <v>37.22</v>
      </c>
      <c r="J708">
        <v>24</v>
      </c>
    </row>
    <row r="709" spans="1:10" x14ac:dyDescent="0.35">
      <c r="A709" t="s">
        <v>18271</v>
      </c>
      <c r="B709">
        <v>67</v>
      </c>
      <c r="C709">
        <v>315</v>
      </c>
      <c r="D709">
        <v>260</v>
      </c>
      <c r="E709" t="s">
        <v>328</v>
      </c>
      <c r="F709" t="s">
        <v>0</v>
      </c>
      <c r="G709" t="s">
        <v>8186</v>
      </c>
      <c r="H709">
        <v>2.6459999999999999</v>
      </c>
      <c r="I709">
        <v>73.44</v>
      </c>
      <c r="J709">
        <v>22</v>
      </c>
    </row>
    <row r="710" spans="1:10" x14ac:dyDescent="0.35">
      <c r="A710" t="s">
        <v>18272</v>
      </c>
      <c r="B710">
        <v>47</v>
      </c>
      <c r="C710">
        <v>306</v>
      </c>
      <c r="D710">
        <v>262</v>
      </c>
      <c r="E710" t="s">
        <v>311</v>
      </c>
      <c r="F710" t="s">
        <v>0</v>
      </c>
      <c r="G710" t="s">
        <v>8282</v>
      </c>
      <c r="I710" t="s">
        <v>311</v>
      </c>
      <c r="J710">
        <v>47</v>
      </c>
    </row>
    <row r="711" spans="1:10" x14ac:dyDescent="0.35">
      <c r="A711" t="s">
        <v>18273</v>
      </c>
      <c r="B711">
        <v>203</v>
      </c>
      <c r="C711">
        <v>301</v>
      </c>
      <c r="D711">
        <v>263</v>
      </c>
      <c r="E711" t="s">
        <v>311</v>
      </c>
      <c r="F711" t="s">
        <v>0</v>
      </c>
      <c r="G711" t="s">
        <v>1989</v>
      </c>
      <c r="I711" t="s">
        <v>311</v>
      </c>
      <c r="J711">
        <v>202</v>
      </c>
    </row>
    <row r="712" spans="1:10" x14ac:dyDescent="0.35">
      <c r="A712" t="s">
        <v>18274</v>
      </c>
      <c r="B712">
        <v>71</v>
      </c>
      <c r="C712">
        <v>299</v>
      </c>
      <c r="D712">
        <v>264</v>
      </c>
      <c r="E712" t="s">
        <v>319</v>
      </c>
      <c r="F712" t="s">
        <v>0</v>
      </c>
      <c r="G712" t="s">
        <v>14395</v>
      </c>
      <c r="H712">
        <v>2.4460000000000002</v>
      </c>
      <c r="I712">
        <v>67.37</v>
      </c>
      <c r="J712">
        <v>41</v>
      </c>
    </row>
    <row r="713" spans="1:10" x14ac:dyDescent="0.35">
      <c r="A713" t="s">
        <v>18275</v>
      </c>
      <c r="B713">
        <v>47</v>
      </c>
      <c r="C713">
        <v>297</v>
      </c>
      <c r="D713">
        <v>265</v>
      </c>
      <c r="E713" t="s">
        <v>311</v>
      </c>
      <c r="F713" t="s">
        <v>0</v>
      </c>
      <c r="G713" t="s">
        <v>2135</v>
      </c>
      <c r="I713" t="s">
        <v>311</v>
      </c>
      <c r="J713">
        <v>46</v>
      </c>
    </row>
    <row r="714" spans="1:10" x14ac:dyDescent="0.35">
      <c r="A714" t="s">
        <v>18276</v>
      </c>
      <c r="B714">
        <v>1861</v>
      </c>
      <c r="C714">
        <v>293</v>
      </c>
      <c r="D714">
        <v>266</v>
      </c>
      <c r="E714" t="s">
        <v>319</v>
      </c>
      <c r="F714" t="s">
        <v>0</v>
      </c>
      <c r="G714" t="s">
        <v>10944</v>
      </c>
      <c r="H714">
        <v>1.8069999999999999</v>
      </c>
      <c r="I714">
        <v>95.59</v>
      </c>
      <c r="J714">
        <v>57</v>
      </c>
    </row>
    <row r="715" spans="1:10" x14ac:dyDescent="0.35">
      <c r="A715" t="s">
        <v>18277</v>
      </c>
      <c r="B715">
        <v>191</v>
      </c>
      <c r="C715">
        <v>285</v>
      </c>
      <c r="D715">
        <v>267</v>
      </c>
      <c r="E715" t="s">
        <v>311</v>
      </c>
      <c r="F715" t="s">
        <v>0</v>
      </c>
      <c r="G715" t="s">
        <v>6759</v>
      </c>
      <c r="I715" t="s">
        <v>311</v>
      </c>
      <c r="J715">
        <v>51</v>
      </c>
    </row>
    <row r="716" spans="1:10" x14ac:dyDescent="0.35">
      <c r="A716" t="s">
        <v>18278</v>
      </c>
      <c r="B716">
        <v>62</v>
      </c>
      <c r="C716">
        <v>283</v>
      </c>
      <c r="D716">
        <v>268</v>
      </c>
      <c r="E716" t="s">
        <v>319</v>
      </c>
      <c r="F716" t="s">
        <v>0</v>
      </c>
      <c r="G716" t="s">
        <v>18279</v>
      </c>
      <c r="H716">
        <v>2.706</v>
      </c>
      <c r="I716">
        <v>53.35</v>
      </c>
      <c r="J716">
        <v>36</v>
      </c>
    </row>
    <row r="717" spans="1:10" x14ac:dyDescent="0.35">
      <c r="A717" t="s">
        <v>18280</v>
      </c>
      <c r="B717">
        <v>96</v>
      </c>
      <c r="C717">
        <v>282</v>
      </c>
      <c r="D717">
        <v>269</v>
      </c>
      <c r="E717" t="s">
        <v>312</v>
      </c>
      <c r="F717" t="s">
        <v>0</v>
      </c>
      <c r="G717" t="s">
        <v>3446</v>
      </c>
      <c r="H717">
        <v>1.9379999999999999</v>
      </c>
      <c r="I717">
        <v>48.06</v>
      </c>
      <c r="J717">
        <v>54</v>
      </c>
    </row>
    <row r="718" spans="1:10" x14ac:dyDescent="0.35">
      <c r="A718" t="s">
        <v>18281</v>
      </c>
      <c r="B718">
        <v>47</v>
      </c>
      <c r="C718">
        <v>276</v>
      </c>
      <c r="D718">
        <v>270</v>
      </c>
      <c r="E718" t="s">
        <v>319</v>
      </c>
      <c r="F718" t="s">
        <v>0</v>
      </c>
      <c r="G718" t="s">
        <v>4361</v>
      </c>
      <c r="H718">
        <v>2.8410000000000002</v>
      </c>
      <c r="I718">
        <v>82.5</v>
      </c>
      <c r="J718">
        <v>30</v>
      </c>
    </row>
    <row r="719" spans="1:10" x14ac:dyDescent="0.35">
      <c r="A719" t="s">
        <v>18282</v>
      </c>
      <c r="B719">
        <v>80</v>
      </c>
      <c r="C719">
        <v>276</v>
      </c>
      <c r="D719">
        <v>270</v>
      </c>
      <c r="E719" t="s">
        <v>312</v>
      </c>
      <c r="F719" t="s">
        <v>0</v>
      </c>
      <c r="G719" t="s">
        <v>18283</v>
      </c>
      <c r="H719">
        <v>1.4930000000000001</v>
      </c>
      <c r="I719">
        <v>28.75</v>
      </c>
      <c r="J719">
        <v>30</v>
      </c>
    </row>
    <row r="720" spans="1:10" x14ac:dyDescent="0.35">
      <c r="A720" t="s">
        <v>18284</v>
      </c>
      <c r="B720">
        <v>101</v>
      </c>
      <c r="C720">
        <v>275</v>
      </c>
      <c r="D720">
        <v>272</v>
      </c>
      <c r="E720" t="s">
        <v>319</v>
      </c>
      <c r="F720" t="s">
        <v>0</v>
      </c>
      <c r="G720" t="s">
        <v>8805</v>
      </c>
      <c r="H720">
        <v>3.4209999999999998</v>
      </c>
      <c r="I720">
        <v>78.72</v>
      </c>
      <c r="J720">
        <v>17</v>
      </c>
    </row>
    <row r="721" spans="1:10" x14ac:dyDescent="0.35">
      <c r="A721" t="s">
        <v>18285</v>
      </c>
      <c r="B721">
        <v>43</v>
      </c>
      <c r="C721">
        <v>263</v>
      </c>
      <c r="D721">
        <v>273</v>
      </c>
      <c r="E721" t="s">
        <v>311</v>
      </c>
      <c r="F721" t="s">
        <v>0</v>
      </c>
      <c r="G721" t="s">
        <v>3375</v>
      </c>
      <c r="I721" t="s">
        <v>311</v>
      </c>
      <c r="J721">
        <v>23</v>
      </c>
    </row>
    <row r="722" spans="1:10" x14ac:dyDescent="0.35">
      <c r="A722" t="s">
        <v>18286</v>
      </c>
      <c r="B722">
        <v>73</v>
      </c>
      <c r="C722">
        <v>259</v>
      </c>
      <c r="D722">
        <v>274</v>
      </c>
      <c r="E722" t="s">
        <v>328</v>
      </c>
      <c r="F722" t="s">
        <v>0</v>
      </c>
      <c r="G722" t="s">
        <v>7472</v>
      </c>
      <c r="H722">
        <v>2.774</v>
      </c>
      <c r="I722">
        <v>51.67</v>
      </c>
      <c r="J722">
        <v>28</v>
      </c>
    </row>
    <row r="723" spans="1:10" x14ac:dyDescent="0.35">
      <c r="A723" t="s">
        <v>18287</v>
      </c>
      <c r="B723">
        <v>63</v>
      </c>
      <c r="C723">
        <v>257</v>
      </c>
      <c r="D723">
        <v>275</v>
      </c>
      <c r="E723" t="s">
        <v>328</v>
      </c>
      <c r="F723" t="s">
        <v>0</v>
      </c>
      <c r="G723" t="s">
        <v>18288</v>
      </c>
      <c r="H723">
        <v>2.4740000000000002</v>
      </c>
      <c r="I723">
        <v>61.36</v>
      </c>
      <c r="J723">
        <v>24</v>
      </c>
    </row>
    <row r="724" spans="1:10" x14ac:dyDescent="0.35">
      <c r="A724" t="s">
        <v>18289</v>
      </c>
      <c r="B724">
        <v>56</v>
      </c>
      <c r="C724">
        <v>255</v>
      </c>
      <c r="D724">
        <v>276</v>
      </c>
      <c r="E724" t="s">
        <v>328</v>
      </c>
      <c r="F724" t="s">
        <v>0</v>
      </c>
      <c r="G724" t="s">
        <v>18290</v>
      </c>
      <c r="H724">
        <v>3.2440000000000002</v>
      </c>
      <c r="I724">
        <v>49.03</v>
      </c>
      <c r="J724">
        <v>56</v>
      </c>
    </row>
    <row r="725" spans="1:10" x14ac:dyDescent="0.35">
      <c r="A725" t="s">
        <v>18291</v>
      </c>
      <c r="B725">
        <v>51</v>
      </c>
      <c r="C725">
        <v>253</v>
      </c>
      <c r="D725">
        <v>277</v>
      </c>
      <c r="E725" t="s">
        <v>319</v>
      </c>
      <c r="F725" t="s">
        <v>0</v>
      </c>
      <c r="G725" t="s">
        <v>2772</v>
      </c>
      <c r="H725">
        <v>3.976</v>
      </c>
      <c r="I725">
        <v>74.08</v>
      </c>
      <c r="J725">
        <v>34</v>
      </c>
    </row>
    <row r="726" spans="1:10" x14ac:dyDescent="0.35">
      <c r="A726" t="s">
        <v>18292</v>
      </c>
      <c r="B726">
        <v>125</v>
      </c>
      <c r="C726">
        <v>252</v>
      </c>
      <c r="D726">
        <v>278</v>
      </c>
      <c r="E726" t="s">
        <v>328</v>
      </c>
      <c r="F726" t="s">
        <v>0</v>
      </c>
      <c r="G726" t="s">
        <v>4688</v>
      </c>
      <c r="H726">
        <v>0.86799999999999999</v>
      </c>
      <c r="I726">
        <v>43.33</v>
      </c>
      <c r="J726">
        <v>42</v>
      </c>
    </row>
    <row r="727" spans="1:10" x14ac:dyDescent="0.35">
      <c r="A727" t="s">
        <v>18293</v>
      </c>
      <c r="B727">
        <v>39</v>
      </c>
      <c r="C727">
        <v>252</v>
      </c>
      <c r="D727">
        <v>278</v>
      </c>
      <c r="E727" t="s">
        <v>319</v>
      </c>
      <c r="F727" t="s">
        <v>0</v>
      </c>
      <c r="G727" t="s">
        <v>8186</v>
      </c>
      <c r="H727">
        <v>3.3</v>
      </c>
      <c r="I727">
        <v>84.9</v>
      </c>
      <c r="J727">
        <v>20</v>
      </c>
    </row>
    <row r="728" spans="1:10" x14ac:dyDescent="0.35">
      <c r="A728" t="s">
        <v>18294</v>
      </c>
      <c r="B728">
        <v>85</v>
      </c>
      <c r="C728">
        <v>250</v>
      </c>
      <c r="D728">
        <v>280</v>
      </c>
      <c r="E728" t="s">
        <v>328</v>
      </c>
      <c r="F728" t="s">
        <v>0</v>
      </c>
      <c r="G728" t="s">
        <v>4022</v>
      </c>
      <c r="H728">
        <v>2.0739999999999998</v>
      </c>
      <c r="I728">
        <v>53.74</v>
      </c>
      <c r="J728">
        <v>30</v>
      </c>
    </row>
    <row r="729" spans="1:10" x14ac:dyDescent="0.35">
      <c r="A729" t="s">
        <v>18295</v>
      </c>
      <c r="B729">
        <v>45</v>
      </c>
      <c r="C729">
        <v>244</v>
      </c>
      <c r="D729">
        <v>281</v>
      </c>
      <c r="E729" t="s">
        <v>311</v>
      </c>
      <c r="F729" t="s">
        <v>0</v>
      </c>
      <c r="G729" t="s">
        <v>7881</v>
      </c>
      <c r="I729" t="s">
        <v>311</v>
      </c>
      <c r="J729">
        <v>43</v>
      </c>
    </row>
    <row r="730" spans="1:10" x14ac:dyDescent="0.35">
      <c r="A730" t="s">
        <v>18296</v>
      </c>
      <c r="B730">
        <v>87</v>
      </c>
      <c r="C730">
        <v>242</v>
      </c>
      <c r="D730">
        <v>282</v>
      </c>
      <c r="E730" t="s">
        <v>328</v>
      </c>
      <c r="F730" t="s">
        <v>0</v>
      </c>
      <c r="G730" t="s">
        <v>14249</v>
      </c>
      <c r="H730">
        <v>1.631</v>
      </c>
      <c r="I730">
        <v>45.21</v>
      </c>
      <c r="J730">
        <v>35</v>
      </c>
    </row>
    <row r="731" spans="1:10" x14ac:dyDescent="0.35">
      <c r="A731" t="s">
        <v>18297</v>
      </c>
      <c r="B731">
        <v>92</v>
      </c>
      <c r="C731">
        <v>241</v>
      </c>
      <c r="D731">
        <v>283</v>
      </c>
      <c r="E731" t="s">
        <v>328</v>
      </c>
      <c r="F731" t="s">
        <v>0</v>
      </c>
      <c r="G731" t="s">
        <v>18298</v>
      </c>
      <c r="H731">
        <v>2.032</v>
      </c>
      <c r="I731">
        <v>65.12</v>
      </c>
      <c r="J731">
        <v>49</v>
      </c>
    </row>
    <row r="732" spans="1:10" x14ac:dyDescent="0.35">
      <c r="A732" t="s">
        <v>18299</v>
      </c>
      <c r="B732">
        <v>40</v>
      </c>
      <c r="C732">
        <v>234</v>
      </c>
      <c r="D732">
        <v>284</v>
      </c>
      <c r="E732" t="s">
        <v>311</v>
      </c>
      <c r="F732" t="s">
        <v>0</v>
      </c>
      <c r="G732" t="s">
        <v>3926</v>
      </c>
      <c r="I732" t="s">
        <v>311</v>
      </c>
      <c r="J732">
        <v>40</v>
      </c>
    </row>
    <row r="733" spans="1:10" x14ac:dyDescent="0.35">
      <c r="A733" t="s">
        <v>18300</v>
      </c>
      <c r="B733">
        <v>102</v>
      </c>
      <c r="C733">
        <v>230</v>
      </c>
      <c r="D733">
        <v>285</v>
      </c>
      <c r="E733" t="s">
        <v>334</v>
      </c>
      <c r="F733" t="s">
        <v>0</v>
      </c>
      <c r="G733" t="s">
        <v>2053</v>
      </c>
      <c r="H733">
        <v>1.1519999999999999</v>
      </c>
      <c r="I733">
        <v>19.66</v>
      </c>
      <c r="J733">
        <v>60</v>
      </c>
    </row>
    <row r="734" spans="1:10" x14ac:dyDescent="0.35">
      <c r="A734" t="s">
        <v>18301</v>
      </c>
      <c r="B734">
        <v>49</v>
      </c>
      <c r="C734">
        <v>230</v>
      </c>
      <c r="D734">
        <v>285</v>
      </c>
      <c r="E734" t="s">
        <v>328</v>
      </c>
      <c r="F734" t="s">
        <v>0</v>
      </c>
      <c r="G734" t="s">
        <v>8186</v>
      </c>
      <c r="H734">
        <v>2.5449999999999999</v>
      </c>
      <c r="I734">
        <v>68.23</v>
      </c>
      <c r="J734">
        <v>8</v>
      </c>
    </row>
    <row r="735" spans="1:10" x14ac:dyDescent="0.35">
      <c r="A735" t="s">
        <v>18302</v>
      </c>
      <c r="B735">
        <v>39</v>
      </c>
      <c r="C735">
        <v>229</v>
      </c>
      <c r="D735">
        <v>287</v>
      </c>
      <c r="E735" t="s">
        <v>319</v>
      </c>
      <c r="F735" t="s">
        <v>0</v>
      </c>
      <c r="G735" t="s">
        <v>2053</v>
      </c>
      <c r="H735">
        <v>3.8439999999999999</v>
      </c>
      <c r="I735">
        <v>75.59</v>
      </c>
      <c r="J735">
        <v>12</v>
      </c>
    </row>
    <row r="736" spans="1:10" x14ac:dyDescent="0.35">
      <c r="A736" t="s">
        <v>18303</v>
      </c>
      <c r="B736">
        <v>67</v>
      </c>
      <c r="C736">
        <v>224</v>
      </c>
      <c r="D736">
        <v>288</v>
      </c>
      <c r="E736" t="s">
        <v>334</v>
      </c>
      <c r="F736" t="s">
        <v>0</v>
      </c>
      <c r="G736" t="s">
        <v>18304</v>
      </c>
      <c r="H736">
        <v>1.623</v>
      </c>
      <c r="I736">
        <v>11.98</v>
      </c>
      <c r="J736">
        <v>28</v>
      </c>
    </row>
    <row r="737" spans="1:10" x14ac:dyDescent="0.35">
      <c r="A737" t="s">
        <v>18305</v>
      </c>
      <c r="B737">
        <v>159</v>
      </c>
      <c r="C737">
        <v>222</v>
      </c>
      <c r="D737">
        <v>289</v>
      </c>
      <c r="E737" t="s">
        <v>311</v>
      </c>
      <c r="F737" t="s">
        <v>0</v>
      </c>
      <c r="G737" t="s">
        <v>6759</v>
      </c>
      <c r="I737" t="s">
        <v>311</v>
      </c>
      <c r="J737">
        <v>45</v>
      </c>
    </row>
    <row r="738" spans="1:10" x14ac:dyDescent="0.35">
      <c r="A738" t="s">
        <v>18306</v>
      </c>
      <c r="B738">
        <v>48</v>
      </c>
      <c r="C738">
        <v>220</v>
      </c>
      <c r="D738">
        <v>290</v>
      </c>
      <c r="E738" t="s">
        <v>311</v>
      </c>
      <c r="F738" t="s">
        <v>0</v>
      </c>
      <c r="G738" t="s">
        <v>2626</v>
      </c>
      <c r="I738" t="s">
        <v>311</v>
      </c>
      <c r="J738">
        <v>47</v>
      </c>
    </row>
    <row r="739" spans="1:10" x14ac:dyDescent="0.35">
      <c r="A739" t="s">
        <v>18307</v>
      </c>
      <c r="B739">
        <v>73</v>
      </c>
      <c r="C739">
        <v>220</v>
      </c>
      <c r="D739">
        <v>290</v>
      </c>
      <c r="E739" t="s">
        <v>312</v>
      </c>
      <c r="F739" t="s">
        <v>0</v>
      </c>
      <c r="G739" t="s">
        <v>4347</v>
      </c>
      <c r="H739">
        <v>2.052</v>
      </c>
      <c r="I739">
        <v>31.38</v>
      </c>
      <c r="J739">
        <v>13</v>
      </c>
    </row>
    <row r="740" spans="1:10" x14ac:dyDescent="0.35">
      <c r="A740" t="s">
        <v>18308</v>
      </c>
      <c r="B740">
        <v>68</v>
      </c>
      <c r="C740">
        <v>218</v>
      </c>
      <c r="D740">
        <v>292</v>
      </c>
      <c r="E740" t="s">
        <v>328</v>
      </c>
      <c r="F740" t="s">
        <v>0</v>
      </c>
      <c r="G740" t="s">
        <v>18309</v>
      </c>
      <c r="H740">
        <v>1.758</v>
      </c>
      <c r="I740">
        <v>50.03</v>
      </c>
      <c r="J740">
        <v>23</v>
      </c>
    </row>
    <row r="741" spans="1:10" x14ac:dyDescent="0.35">
      <c r="A741" t="s">
        <v>18310</v>
      </c>
      <c r="B741">
        <v>66</v>
      </c>
      <c r="C741">
        <v>213</v>
      </c>
      <c r="D741">
        <v>293</v>
      </c>
      <c r="E741" t="s">
        <v>334</v>
      </c>
      <c r="F741" t="s">
        <v>0</v>
      </c>
      <c r="G741" t="s">
        <v>6246</v>
      </c>
      <c r="H741">
        <v>1.952</v>
      </c>
      <c r="I741">
        <v>11.64</v>
      </c>
      <c r="J741">
        <v>39</v>
      </c>
    </row>
    <row r="742" spans="1:10" x14ac:dyDescent="0.35">
      <c r="A742" t="s">
        <v>18311</v>
      </c>
      <c r="B742">
        <v>45</v>
      </c>
      <c r="C742">
        <v>212</v>
      </c>
      <c r="D742">
        <v>294</v>
      </c>
      <c r="E742" t="s">
        <v>319</v>
      </c>
      <c r="F742" t="s">
        <v>0</v>
      </c>
      <c r="G742" t="s">
        <v>3948</v>
      </c>
      <c r="H742">
        <v>3.0710000000000002</v>
      </c>
      <c r="I742">
        <v>75.680000000000007</v>
      </c>
      <c r="J742">
        <v>31</v>
      </c>
    </row>
    <row r="743" spans="1:10" x14ac:dyDescent="0.35">
      <c r="A743" t="s">
        <v>18312</v>
      </c>
      <c r="B743">
        <v>116</v>
      </c>
      <c r="C743">
        <v>210</v>
      </c>
      <c r="D743">
        <v>295</v>
      </c>
      <c r="E743" t="s">
        <v>311</v>
      </c>
      <c r="F743" t="s">
        <v>0</v>
      </c>
      <c r="G743" t="s">
        <v>4042</v>
      </c>
      <c r="I743" t="s">
        <v>311</v>
      </c>
      <c r="J743">
        <v>62</v>
      </c>
    </row>
    <row r="744" spans="1:10" x14ac:dyDescent="0.35">
      <c r="A744" t="s">
        <v>18313</v>
      </c>
      <c r="B744">
        <v>228</v>
      </c>
      <c r="C744">
        <v>206</v>
      </c>
      <c r="D744">
        <v>296</v>
      </c>
      <c r="E744" t="s">
        <v>328</v>
      </c>
      <c r="F744" t="s">
        <v>0</v>
      </c>
      <c r="G744" t="s">
        <v>18314</v>
      </c>
      <c r="H744">
        <v>0.83199999999999996</v>
      </c>
      <c r="I744">
        <v>57.88</v>
      </c>
      <c r="J744">
        <v>50</v>
      </c>
    </row>
    <row r="745" spans="1:10" x14ac:dyDescent="0.35">
      <c r="A745" t="s">
        <v>18315</v>
      </c>
      <c r="B745">
        <v>105</v>
      </c>
      <c r="C745">
        <v>205</v>
      </c>
      <c r="D745">
        <v>297</v>
      </c>
      <c r="E745" t="s">
        <v>334</v>
      </c>
      <c r="F745" t="s">
        <v>0</v>
      </c>
      <c r="G745" t="s">
        <v>7323</v>
      </c>
      <c r="H745">
        <v>1.514</v>
      </c>
      <c r="I745">
        <v>20.239999999999998</v>
      </c>
      <c r="J745">
        <v>35</v>
      </c>
    </row>
    <row r="746" spans="1:10" x14ac:dyDescent="0.35">
      <c r="A746" t="s">
        <v>18316</v>
      </c>
      <c r="B746">
        <v>40</v>
      </c>
      <c r="C746">
        <v>204</v>
      </c>
      <c r="D746">
        <v>298</v>
      </c>
      <c r="E746" t="s">
        <v>328</v>
      </c>
      <c r="F746" t="s">
        <v>0</v>
      </c>
      <c r="G746" t="s">
        <v>8186</v>
      </c>
      <c r="H746">
        <v>2.6669999999999998</v>
      </c>
      <c r="I746">
        <v>74.48</v>
      </c>
      <c r="J746">
        <v>15</v>
      </c>
    </row>
    <row r="747" spans="1:10" x14ac:dyDescent="0.35">
      <c r="A747" t="s">
        <v>18317</v>
      </c>
      <c r="B747">
        <v>365</v>
      </c>
      <c r="C747">
        <v>200</v>
      </c>
      <c r="D747">
        <v>299</v>
      </c>
      <c r="E747" t="s">
        <v>311</v>
      </c>
      <c r="F747" t="s">
        <v>0</v>
      </c>
      <c r="G747" t="s">
        <v>4219</v>
      </c>
      <c r="I747" t="s">
        <v>311</v>
      </c>
      <c r="J747">
        <v>53</v>
      </c>
    </row>
    <row r="748" spans="1:10" x14ac:dyDescent="0.35">
      <c r="A748" t="s">
        <v>18318</v>
      </c>
      <c r="B748">
        <v>72</v>
      </c>
      <c r="C748">
        <v>189</v>
      </c>
      <c r="D748">
        <v>300</v>
      </c>
      <c r="E748" t="s">
        <v>328</v>
      </c>
      <c r="F748" t="s">
        <v>0</v>
      </c>
      <c r="G748" t="s">
        <v>4219</v>
      </c>
      <c r="H748">
        <v>1.4430000000000001</v>
      </c>
      <c r="I748">
        <v>54.87</v>
      </c>
      <c r="J748">
        <v>31</v>
      </c>
    </row>
    <row r="749" spans="1:10" x14ac:dyDescent="0.35">
      <c r="A749" t="s">
        <v>18319</v>
      </c>
      <c r="B749">
        <v>92</v>
      </c>
      <c r="C749">
        <v>184</v>
      </c>
      <c r="D749">
        <v>301</v>
      </c>
      <c r="E749" t="s">
        <v>312</v>
      </c>
      <c r="F749" t="s">
        <v>0</v>
      </c>
      <c r="G749" t="s">
        <v>1999</v>
      </c>
      <c r="H749">
        <v>1.1459999999999999</v>
      </c>
      <c r="I749">
        <v>32.770000000000003</v>
      </c>
      <c r="J749">
        <v>54</v>
      </c>
    </row>
    <row r="750" spans="1:10" x14ac:dyDescent="0.35">
      <c r="A750" t="s">
        <v>18320</v>
      </c>
      <c r="B750">
        <v>143</v>
      </c>
      <c r="C750">
        <v>183</v>
      </c>
      <c r="D750">
        <v>302</v>
      </c>
      <c r="E750" t="s">
        <v>311</v>
      </c>
      <c r="F750" t="s">
        <v>0</v>
      </c>
      <c r="G750" t="s">
        <v>1781</v>
      </c>
      <c r="I750" t="s">
        <v>311</v>
      </c>
      <c r="J750">
        <v>143</v>
      </c>
    </row>
    <row r="751" spans="1:10" x14ac:dyDescent="0.35">
      <c r="A751" t="s">
        <v>18321</v>
      </c>
      <c r="B751">
        <v>135</v>
      </c>
      <c r="C751">
        <v>181</v>
      </c>
      <c r="D751">
        <v>303</v>
      </c>
      <c r="E751" t="s">
        <v>334</v>
      </c>
      <c r="F751" t="s">
        <v>0</v>
      </c>
      <c r="G751" t="s">
        <v>2520</v>
      </c>
      <c r="H751">
        <v>0.64200000000000002</v>
      </c>
      <c r="I751">
        <v>23.34</v>
      </c>
      <c r="J751">
        <v>94</v>
      </c>
    </row>
    <row r="752" spans="1:10" x14ac:dyDescent="0.35">
      <c r="A752" t="s">
        <v>18322</v>
      </c>
      <c r="B752">
        <v>50</v>
      </c>
      <c r="C752">
        <v>181</v>
      </c>
      <c r="D752">
        <v>303</v>
      </c>
      <c r="E752" t="s">
        <v>319</v>
      </c>
      <c r="F752" t="s">
        <v>0</v>
      </c>
      <c r="G752" t="s">
        <v>4219</v>
      </c>
      <c r="H752">
        <v>2.5</v>
      </c>
      <c r="I752">
        <v>83.44</v>
      </c>
      <c r="J752">
        <v>27</v>
      </c>
    </row>
    <row r="753" spans="1:10" x14ac:dyDescent="0.35">
      <c r="A753" t="s">
        <v>18323</v>
      </c>
      <c r="B753">
        <v>23</v>
      </c>
      <c r="C753">
        <v>175</v>
      </c>
      <c r="D753">
        <v>305</v>
      </c>
      <c r="E753" t="s">
        <v>328</v>
      </c>
      <c r="F753" t="s">
        <v>0</v>
      </c>
      <c r="G753" t="s">
        <v>1967</v>
      </c>
      <c r="H753">
        <v>4.28</v>
      </c>
      <c r="I753">
        <v>61.67</v>
      </c>
      <c r="J753">
        <v>16</v>
      </c>
    </row>
    <row r="754" spans="1:10" x14ac:dyDescent="0.35">
      <c r="A754" t="s">
        <v>18324</v>
      </c>
      <c r="B754">
        <v>77</v>
      </c>
      <c r="C754">
        <v>174</v>
      </c>
      <c r="D754">
        <v>306</v>
      </c>
      <c r="E754" t="s">
        <v>312</v>
      </c>
      <c r="F754" t="s">
        <v>0</v>
      </c>
      <c r="G754" t="s">
        <v>7560</v>
      </c>
      <c r="H754">
        <v>1.8959999999999999</v>
      </c>
      <c r="I754">
        <v>47.67</v>
      </c>
      <c r="J754">
        <v>12</v>
      </c>
    </row>
    <row r="755" spans="1:10" x14ac:dyDescent="0.35">
      <c r="A755" t="s">
        <v>18325</v>
      </c>
      <c r="B755">
        <v>45</v>
      </c>
      <c r="C755">
        <v>172</v>
      </c>
      <c r="D755">
        <v>307</v>
      </c>
      <c r="E755" t="s">
        <v>312</v>
      </c>
      <c r="F755" t="s">
        <v>0</v>
      </c>
      <c r="G755" t="s">
        <v>3052</v>
      </c>
      <c r="H755">
        <v>1.5209999999999999</v>
      </c>
      <c r="I755">
        <v>46.18</v>
      </c>
      <c r="J755">
        <v>33</v>
      </c>
    </row>
    <row r="756" spans="1:10" x14ac:dyDescent="0.35">
      <c r="A756" t="s">
        <v>18326</v>
      </c>
      <c r="B756">
        <v>25</v>
      </c>
      <c r="C756">
        <v>171</v>
      </c>
      <c r="D756">
        <v>308</v>
      </c>
      <c r="E756" t="s">
        <v>311</v>
      </c>
      <c r="F756" t="s">
        <v>0</v>
      </c>
      <c r="G756" t="s">
        <v>18327</v>
      </c>
      <c r="I756" t="s">
        <v>311</v>
      </c>
      <c r="J756">
        <v>25</v>
      </c>
    </row>
    <row r="757" spans="1:10" x14ac:dyDescent="0.35">
      <c r="A757" t="s">
        <v>18328</v>
      </c>
      <c r="B757">
        <v>81</v>
      </c>
      <c r="C757">
        <v>169</v>
      </c>
      <c r="D757">
        <v>309</v>
      </c>
      <c r="E757" t="s">
        <v>311</v>
      </c>
      <c r="F757" t="s">
        <v>0</v>
      </c>
      <c r="G757" t="s">
        <v>18309</v>
      </c>
      <c r="I757" t="s">
        <v>311</v>
      </c>
      <c r="J757">
        <v>22</v>
      </c>
    </row>
    <row r="758" spans="1:10" x14ac:dyDescent="0.35">
      <c r="A758" t="s">
        <v>18329</v>
      </c>
      <c r="B758">
        <v>45</v>
      </c>
      <c r="C758">
        <v>169</v>
      </c>
      <c r="D758">
        <v>309</v>
      </c>
      <c r="E758" t="s">
        <v>328</v>
      </c>
      <c r="F758" t="s">
        <v>0</v>
      </c>
      <c r="G758" t="s">
        <v>18330</v>
      </c>
      <c r="H758">
        <v>2.0950000000000002</v>
      </c>
      <c r="I758">
        <v>38.22</v>
      </c>
      <c r="J758">
        <v>15</v>
      </c>
    </row>
    <row r="759" spans="1:10" x14ac:dyDescent="0.35">
      <c r="A759" t="s">
        <v>18331</v>
      </c>
      <c r="B759">
        <v>37</v>
      </c>
      <c r="C759">
        <v>168</v>
      </c>
      <c r="D759">
        <v>311</v>
      </c>
      <c r="E759" t="s">
        <v>311</v>
      </c>
      <c r="F759" t="s">
        <v>0</v>
      </c>
      <c r="G759" t="s">
        <v>4219</v>
      </c>
      <c r="I759" t="s">
        <v>311</v>
      </c>
      <c r="J759">
        <v>8</v>
      </c>
    </row>
    <row r="760" spans="1:10" x14ac:dyDescent="0.35">
      <c r="A760" t="s">
        <v>18332</v>
      </c>
      <c r="B760">
        <v>25</v>
      </c>
      <c r="C760">
        <v>165</v>
      </c>
      <c r="D760">
        <v>312</v>
      </c>
      <c r="E760" t="s">
        <v>311</v>
      </c>
      <c r="F760" t="s">
        <v>0</v>
      </c>
      <c r="G760" t="s">
        <v>13327</v>
      </c>
      <c r="I760" t="s">
        <v>311</v>
      </c>
      <c r="J760">
        <v>25</v>
      </c>
    </row>
    <row r="761" spans="1:10" x14ac:dyDescent="0.35">
      <c r="A761" t="s">
        <v>18333</v>
      </c>
      <c r="B761">
        <v>62</v>
      </c>
      <c r="C761">
        <v>164</v>
      </c>
      <c r="D761">
        <v>313</v>
      </c>
      <c r="E761" t="s">
        <v>311</v>
      </c>
      <c r="F761" t="s">
        <v>0</v>
      </c>
      <c r="G761" t="s">
        <v>6759</v>
      </c>
      <c r="I761" t="s">
        <v>311</v>
      </c>
      <c r="J761">
        <v>20</v>
      </c>
    </row>
    <row r="762" spans="1:10" x14ac:dyDescent="0.35">
      <c r="A762" t="s">
        <v>18334</v>
      </c>
      <c r="B762">
        <v>125</v>
      </c>
      <c r="C762">
        <v>163</v>
      </c>
      <c r="D762">
        <v>314</v>
      </c>
      <c r="E762" t="s">
        <v>334</v>
      </c>
      <c r="F762" t="s">
        <v>0</v>
      </c>
      <c r="G762" t="s">
        <v>4588</v>
      </c>
      <c r="H762">
        <v>0.50900000000000001</v>
      </c>
      <c r="I762">
        <v>9.48</v>
      </c>
      <c r="J762">
        <v>62</v>
      </c>
    </row>
    <row r="763" spans="1:10" x14ac:dyDescent="0.35">
      <c r="A763" t="s">
        <v>18335</v>
      </c>
      <c r="B763">
        <v>63</v>
      </c>
      <c r="C763">
        <v>163</v>
      </c>
      <c r="D763">
        <v>314</v>
      </c>
      <c r="E763" t="s">
        <v>328</v>
      </c>
      <c r="F763" t="s">
        <v>0</v>
      </c>
      <c r="G763" t="s">
        <v>18336</v>
      </c>
      <c r="H763">
        <v>1.75</v>
      </c>
      <c r="I763">
        <v>37.69</v>
      </c>
      <c r="J763">
        <v>33</v>
      </c>
    </row>
    <row r="764" spans="1:10" x14ac:dyDescent="0.35">
      <c r="A764" t="s">
        <v>18337</v>
      </c>
      <c r="B764">
        <v>54</v>
      </c>
      <c r="C764">
        <v>161</v>
      </c>
      <c r="D764">
        <v>316</v>
      </c>
      <c r="E764" t="s">
        <v>319</v>
      </c>
      <c r="F764" t="s">
        <v>0</v>
      </c>
      <c r="G764" t="s">
        <v>4666</v>
      </c>
      <c r="H764">
        <v>1.706</v>
      </c>
      <c r="I764">
        <v>61.37</v>
      </c>
      <c r="J764">
        <v>30</v>
      </c>
    </row>
    <row r="765" spans="1:10" x14ac:dyDescent="0.35">
      <c r="A765" t="s">
        <v>18338</v>
      </c>
      <c r="B765">
        <v>52</v>
      </c>
      <c r="C765">
        <v>156</v>
      </c>
      <c r="D765">
        <v>317</v>
      </c>
      <c r="E765" t="s">
        <v>312</v>
      </c>
      <c r="F765" t="s">
        <v>0</v>
      </c>
      <c r="G765" t="s">
        <v>7560</v>
      </c>
      <c r="H765">
        <v>1.8440000000000001</v>
      </c>
      <c r="I765">
        <v>43.02</v>
      </c>
      <c r="J765">
        <v>6</v>
      </c>
    </row>
    <row r="766" spans="1:10" x14ac:dyDescent="0.35">
      <c r="A766" t="s">
        <v>18339</v>
      </c>
      <c r="B766">
        <v>71</v>
      </c>
      <c r="C766">
        <v>153</v>
      </c>
      <c r="D766">
        <v>318</v>
      </c>
      <c r="E766" t="s">
        <v>312</v>
      </c>
      <c r="F766" t="s">
        <v>0</v>
      </c>
      <c r="G766" t="s">
        <v>16612</v>
      </c>
      <c r="H766">
        <v>1.1499999999999999</v>
      </c>
      <c r="I766">
        <v>30.12</v>
      </c>
      <c r="J766">
        <v>28</v>
      </c>
    </row>
    <row r="767" spans="1:10" x14ac:dyDescent="0.35">
      <c r="A767" t="s">
        <v>18340</v>
      </c>
      <c r="B767">
        <v>113</v>
      </c>
      <c r="C767">
        <v>147</v>
      </c>
      <c r="D767">
        <v>319</v>
      </c>
      <c r="E767" t="s">
        <v>334</v>
      </c>
      <c r="F767" t="s">
        <v>0</v>
      </c>
      <c r="G767" t="s">
        <v>4219</v>
      </c>
      <c r="H767">
        <v>0.753</v>
      </c>
      <c r="I767">
        <v>24.35</v>
      </c>
      <c r="J767">
        <v>26</v>
      </c>
    </row>
    <row r="768" spans="1:10" x14ac:dyDescent="0.35">
      <c r="A768" t="s">
        <v>18341</v>
      </c>
      <c r="B768">
        <v>42</v>
      </c>
      <c r="C768">
        <v>143</v>
      </c>
      <c r="D768">
        <v>320</v>
      </c>
      <c r="E768" t="s">
        <v>319</v>
      </c>
      <c r="F768" t="s">
        <v>0</v>
      </c>
      <c r="G768" t="s">
        <v>3704</v>
      </c>
      <c r="H768">
        <v>2.645</v>
      </c>
      <c r="I768">
        <v>76.03</v>
      </c>
      <c r="J768">
        <v>5</v>
      </c>
    </row>
    <row r="769" spans="1:10" x14ac:dyDescent="0.35">
      <c r="A769" t="s">
        <v>18342</v>
      </c>
      <c r="B769">
        <v>311</v>
      </c>
      <c r="C769">
        <v>143</v>
      </c>
      <c r="D769">
        <v>320</v>
      </c>
      <c r="E769" t="s">
        <v>328</v>
      </c>
      <c r="F769" t="s">
        <v>0</v>
      </c>
      <c r="G769" t="s">
        <v>10944</v>
      </c>
      <c r="H769">
        <v>0.80200000000000005</v>
      </c>
      <c r="I769">
        <v>68.14</v>
      </c>
      <c r="J769">
        <v>45</v>
      </c>
    </row>
    <row r="770" spans="1:10" x14ac:dyDescent="0.35">
      <c r="A770" t="s">
        <v>18343</v>
      </c>
      <c r="B770">
        <v>135</v>
      </c>
      <c r="C770">
        <v>141</v>
      </c>
      <c r="D770">
        <v>322</v>
      </c>
      <c r="E770" t="s">
        <v>311</v>
      </c>
      <c r="F770" t="s">
        <v>0</v>
      </c>
      <c r="G770" t="s">
        <v>18344</v>
      </c>
      <c r="I770" t="s">
        <v>311</v>
      </c>
      <c r="J770">
        <v>43</v>
      </c>
    </row>
    <row r="771" spans="1:10" x14ac:dyDescent="0.35">
      <c r="A771" t="s">
        <v>18345</v>
      </c>
      <c r="B771">
        <v>96</v>
      </c>
      <c r="C771">
        <v>136</v>
      </c>
      <c r="D771">
        <v>323</v>
      </c>
      <c r="E771" t="s">
        <v>311</v>
      </c>
      <c r="F771" t="s">
        <v>0</v>
      </c>
      <c r="G771" t="s">
        <v>18344</v>
      </c>
      <c r="I771" t="s">
        <v>311</v>
      </c>
      <c r="J771">
        <v>21</v>
      </c>
    </row>
    <row r="772" spans="1:10" x14ac:dyDescent="0.35">
      <c r="A772" t="s">
        <v>18346</v>
      </c>
      <c r="B772">
        <v>206</v>
      </c>
      <c r="C772">
        <v>135</v>
      </c>
      <c r="D772">
        <v>324</v>
      </c>
      <c r="E772" t="s">
        <v>311</v>
      </c>
      <c r="F772" t="s">
        <v>0</v>
      </c>
      <c r="G772" t="s">
        <v>9016</v>
      </c>
      <c r="I772" t="s">
        <v>311</v>
      </c>
      <c r="J772">
        <v>14</v>
      </c>
    </row>
    <row r="773" spans="1:10" x14ac:dyDescent="0.35">
      <c r="A773" t="s">
        <v>18347</v>
      </c>
      <c r="B773">
        <v>18</v>
      </c>
      <c r="C773">
        <v>128</v>
      </c>
      <c r="D773">
        <v>325</v>
      </c>
      <c r="E773" t="s">
        <v>328</v>
      </c>
      <c r="F773" t="s">
        <v>0</v>
      </c>
      <c r="G773" t="s">
        <v>2326</v>
      </c>
      <c r="H773">
        <v>3.778</v>
      </c>
      <c r="I773">
        <v>74.77</v>
      </c>
      <c r="J773">
        <v>16</v>
      </c>
    </row>
    <row r="774" spans="1:10" x14ac:dyDescent="0.35">
      <c r="A774" t="s">
        <v>18348</v>
      </c>
      <c r="B774">
        <v>44</v>
      </c>
      <c r="C774">
        <v>126</v>
      </c>
      <c r="D774">
        <v>326</v>
      </c>
      <c r="E774" t="s">
        <v>334</v>
      </c>
      <c r="F774" t="s">
        <v>0</v>
      </c>
      <c r="G774" t="s">
        <v>3608</v>
      </c>
      <c r="H774">
        <v>1.349</v>
      </c>
      <c r="I774">
        <v>17.670000000000002</v>
      </c>
      <c r="J774">
        <v>23</v>
      </c>
    </row>
    <row r="775" spans="1:10" x14ac:dyDescent="0.35">
      <c r="A775" t="s">
        <v>18349</v>
      </c>
      <c r="B775">
        <v>178</v>
      </c>
      <c r="C775">
        <v>120</v>
      </c>
      <c r="D775">
        <v>327</v>
      </c>
      <c r="E775" t="s">
        <v>311</v>
      </c>
      <c r="F775" t="s">
        <v>0</v>
      </c>
      <c r="G775" t="s">
        <v>4219</v>
      </c>
      <c r="I775" t="s">
        <v>311</v>
      </c>
      <c r="J775">
        <v>30</v>
      </c>
    </row>
    <row r="776" spans="1:10" x14ac:dyDescent="0.35">
      <c r="A776" t="s">
        <v>18350</v>
      </c>
      <c r="B776">
        <v>35</v>
      </c>
      <c r="C776">
        <v>114</v>
      </c>
      <c r="D776">
        <v>328</v>
      </c>
      <c r="E776" t="s">
        <v>311</v>
      </c>
      <c r="F776" t="s">
        <v>0</v>
      </c>
      <c r="G776" t="s">
        <v>7472</v>
      </c>
      <c r="I776" t="s">
        <v>311</v>
      </c>
      <c r="J776">
        <v>11</v>
      </c>
    </row>
    <row r="777" spans="1:10" x14ac:dyDescent="0.35">
      <c r="A777" t="s">
        <v>18351</v>
      </c>
      <c r="B777">
        <v>59</v>
      </c>
      <c r="C777">
        <v>113</v>
      </c>
      <c r="D777">
        <v>329</v>
      </c>
      <c r="E777" t="s">
        <v>311</v>
      </c>
      <c r="F777" t="s">
        <v>0</v>
      </c>
      <c r="G777" t="s">
        <v>7560</v>
      </c>
      <c r="I777" t="s">
        <v>311</v>
      </c>
      <c r="J777">
        <v>5</v>
      </c>
    </row>
    <row r="778" spans="1:10" x14ac:dyDescent="0.35">
      <c r="A778" t="s">
        <v>18352</v>
      </c>
      <c r="B778">
        <v>62</v>
      </c>
      <c r="C778">
        <v>109</v>
      </c>
      <c r="D778">
        <v>330</v>
      </c>
      <c r="E778" t="s">
        <v>311</v>
      </c>
      <c r="F778" t="s">
        <v>0</v>
      </c>
      <c r="G778" t="s">
        <v>3704</v>
      </c>
      <c r="I778" t="s">
        <v>311</v>
      </c>
      <c r="J778">
        <v>8</v>
      </c>
    </row>
    <row r="779" spans="1:10" x14ac:dyDescent="0.35">
      <c r="A779" t="s">
        <v>18353</v>
      </c>
      <c r="B779">
        <v>47</v>
      </c>
      <c r="C779">
        <v>108</v>
      </c>
      <c r="D779">
        <v>331</v>
      </c>
      <c r="E779" t="s">
        <v>334</v>
      </c>
      <c r="F779" t="s">
        <v>0</v>
      </c>
      <c r="G779" t="s">
        <v>2053</v>
      </c>
      <c r="H779">
        <v>1.1739999999999999</v>
      </c>
      <c r="I779">
        <v>20.18</v>
      </c>
      <c r="J779">
        <v>16</v>
      </c>
    </row>
    <row r="780" spans="1:10" x14ac:dyDescent="0.35">
      <c r="A780" t="s">
        <v>18354</v>
      </c>
      <c r="B780">
        <v>242</v>
      </c>
      <c r="C780">
        <v>106</v>
      </c>
      <c r="D780">
        <v>332</v>
      </c>
      <c r="E780" t="s">
        <v>311</v>
      </c>
      <c r="F780" t="s">
        <v>0</v>
      </c>
      <c r="G780" t="s">
        <v>4219</v>
      </c>
      <c r="I780" t="s">
        <v>311</v>
      </c>
      <c r="J780">
        <v>11</v>
      </c>
    </row>
    <row r="781" spans="1:10" x14ac:dyDescent="0.35">
      <c r="A781" t="s">
        <v>18355</v>
      </c>
      <c r="B781">
        <v>83</v>
      </c>
      <c r="C781">
        <v>106</v>
      </c>
      <c r="D781">
        <v>332</v>
      </c>
      <c r="E781" t="s">
        <v>319</v>
      </c>
      <c r="F781" t="s">
        <v>0</v>
      </c>
      <c r="G781" t="s">
        <v>10944</v>
      </c>
      <c r="H781">
        <v>1.109</v>
      </c>
      <c r="I781">
        <v>87.75</v>
      </c>
      <c r="J781">
        <v>32</v>
      </c>
    </row>
    <row r="782" spans="1:10" x14ac:dyDescent="0.35">
      <c r="A782" t="s">
        <v>18356</v>
      </c>
      <c r="B782">
        <v>260</v>
      </c>
      <c r="C782">
        <v>102</v>
      </c>
      <c r="D782">
        <v>334</v>
      </c>
      <c r="E782" t="s">
        <v>319</v>
      </c>
      <c r="F782" t="s">
        <v>0</v>
      </c>
      <c r="G782" t="s">
        <v>18357</v>
      </c>
      <c r="H782">
        <v>1.2549999999999999</v>
      </c>
      <c r="I782">
        <v>48.3</v>
      </c>
      <c r="J782">
        <v>9</v>
      </c>
    </row>
    <row r="783" spans="1:10" x14ac:dyDescent="0.35">
      <c r="A783" t="s">
        <v>18359</v>
      </c>
      <c r="B783">
        <v>41</v>
      </c>
      <c r="C783">
        <v>100</v>
      </c>
      <c r="D783">
        <v>336</v>
      </c>
      <c r="E783" t="s">
        <v>312</v>
      </c>
      <c r="F783" t="s">
        <v>0</v>
      </c>
      <c r="G783" t="s">
        <v>3633</v>
      </c>
      <c r="H783">
        <v>1</v>
      </c>
      <c r="I783">
        <v>40.98</v>
      </c>
      <c r="J783">
        <v>15</v>
      </c>
    </row>
    <row r="784" spans="1:10" x14ac:dyDescent="0.35">
      <c r="A784" t="s">
        <v>18360</v>
      </c>
      <c r="B784">
        <v>54</v>
      </c>
      <c r="C784">
        <v>100</v>
      </c>
      <c r="D784">
        <v>336</v>
      </c>
      <c r="E784" t="s">
        <v>312</v>
      </c>
      <c r="F784" t="s">
        <v>0</v>
      </c>
      <c r="G784" t="s">
        <v>18361</v>
      </c>
      <c r="H784">
        <v>1.0249999999999999</v>
      </c>
      <c r="I784">
        <v>27.51</v>
      </c>
      <c r="J784">
        <v>29</v>
      </c>
    </row>
    <row r="785" spans="1:10" x14ac:dyDescent="0.35">
      <c r="A785" t="s">
        <v>18362</v>
      </c>
      <c r="B785">
        <v>113</v>
      </c>
      <c r="C785">
        <v>100</v>
      </c>
      <c r="D785">
        <v>336</v>
      </c>
      <c r="E785" t="s">
        <v>311</v>
      </c>
      <c r="F785" t="s">
        <v>0</v>
      </c>
      <c r="G785" t="s">
        <v>10944</v>
      </c>
      <c r="I785" t="s">
        <v>311</v>
      </c>
      <c r="J785">
        <v>31</v>
      </c>
    </row>
    <row r="786" spans="1:10" x14ac:dyDescent="0.35">
      <c r="A786" t="s">
        <v>18363</v>
      </c>
      <c r="B786">
        <v>78</v>
      </c>
      <c r="C786">
        <v>97</v>
      </c>
      <c r="D786">
        <v>339</v>
      </c>
      <c r="E786" t="s">
        <v>311</v>
      </c>
      <c r="F786" t="s">
        <v>0</v>
      </c>
      <c r="G786" t="s">
        <v>4219</v>
      </c>
      <c r="I786" t="s">
        <v>311</v>
      </c>
      <c r="J786">
        <v>43</v>
      </c>
    </row>
    <row r="787" spans="1:10" x14ac:dyDescent="0.35">
      <c r="A787" t="s">
        <v>18364</v>
      </c>
      <c r="B787">
        <v>41</v>
      </c>
      <c r="C787">
        <v>97</v>
      </c>
      <c r="D787">
        <v>339</v>
      </c>
      <c r="E787" t="s">
        <v>312</v>
      </c>
      <c r="F787" t="s">
        <v>0</v>
      </c>
      <c r="G787" t="s">
        <v>14286</v>
      </c>
      <c r="H787">
        <v>1.0669999999999999</v>
      </c>
      <c r="I787">
        <v>19.59</v>
      </c>
      <c r="J787">
        <v>14</v>
      </c>
    </row>
    <row r="788" spans="1:10" x14ac:dyDescent="0.35">
      <c r="A788" t="s">
        <v>18365</v>
      </c>
      <c r="B788">
        <v>53</v>
      </c>
      <c r="C788">
        <v>91</v>
      </c>
      <c r="D788">
        <v>341</v>
      </c>
      <c r="E788" t="s">
        <v>312</v>
      </c>
      <c r="F788" t="s">
        <v>0</v>
      </c>
      <c r="G788" t="s">
        <v>4219</v>
      </c>
      <c r="H788">
        <v>0.98199999999999998</v>
      </c>
      <c r="I788">
        <v>34.090000000000003</v>
      </c>
      <c r="J788">
        <v>7</v>
      </c>
    </row>
    <row r="789" spans="1:10" x14ac:dyDescent="0.35">
      <c r="A789" t="s">
        <v>18366</v>
      </c>
      <c r="B789">
        <v>1231</v>
      </c>
      <c r="C789">
        <v>91</v>
      </c>
      <c r="D789">
        <v>341</v>
      </c>
      <c r="E789" t="s">
        <v>328</v>
      </c>
      <c r="F789" t="s">
        <v>0</v>
      </c>
      <c r="G789" t="s">
        <v>10944</v>
      </c>
      <c r="H789">
        <v>0.82199999999999995</v>
      </c>
      <c r="I789">
        <v>71.08</v>
      </c>
      <c r="J789">
        <v>20</v>
      </c>
    </row>
    <row r="790" spans="1:10" x14ac:dyDescent="0.35">
      <c r="A790" t="s">
        <v>18367</v>
      </c>
      <c r="B790">
        <v>41</v>
      </c>
      <c r="C790">
        <v>90</v>
      </c>
      <c r="D790">
        <v>343</v>
      </c>
      <c r="E790" t="s">
        <v>334</v>
      </c>
      <c r="F790" t="s">
        <v>0</v>
      </c>
      <c r="G790" t="s">
        <v>2053</v>
      </c>
      <c r="H790">
        <v>1.2310000000000001</v>
      </c>
      <c r="I790">
        <v>22.3</v>
      </c>
      <c r="J790">
        <v>29</v>
      </c>
    </row>
    <row r="791" spans="1:10" x14ac:dyDescent="0.35">
      <c r="A791" t="s">
        <v>18368</v>
      </c>
      <c r="B791">
        <v>83</v>
      </c>
      <c r="C791">
        <v>90</v>
      </c>
      <c r="D791">
        <v>343</v>
      </c>
      <c r="E791" t="s">
        <v>311</v>
      </c>
      <c r="F791" t="s">
        <v>0</v>
      </c>
      <c r="G791" t="s">
        <v>10944</v>
      </c>
      <c r="I791" t="s">
        <v>311</v>
      </c>
      <c r="J791">
        <v>33</v>
      </c>
    </row>
    <row r="792" spans="1:10" x14ac:dyDescent="0.35">
      <c r="A792" t="s">
        <v>18369</v>
      </c>
      <c r="B792">
        <v>23</v>
      </c>
      <c r="C792">
        <v>89</v>
      </c>
      <c r="D792">
        <v>345</v>
      </c>
      <c r="E792" t="s">
        <v>311</v>
      </c>
      <c r="F792" t="s">
        <v>0</v>
      </c>
      <c r="G792" t="s">
        <v>8490</v>
      </c>
      <c r="I792" t="s">
        <v>311</v>
      </c>
      <c r="J792">
        <v>19</v>
      </c>
    </row>
    <row r="793" spans="1:10" x14ac:dyDescent="0.35">
      <c r="A793" t="s">
        <v>18370</v>
      </c>
      <c r="B793">
        <v>160</v>
      </c>
      <c r="C793">
        <v>89</v>
      </c>
      <c r="D793">
        <v>345</v>
      </c>
      <c r="E793" t="s">
        <v>328</v>
      </c>
      <c r="F793" t="s">
        <v>0</v>
      </c>
      <c r="G793" t="s">
        <v>10944</v>
      </c>
      <c r="H793">
        <v>0.73</v>
      </c>
      <c r="I793">
        <v>61.27</v>
      </c>
      <c r="J793">
        <v>10</v>
      </c>
    </row>
    <row r="794" spans="1:10" x14ac:dyDescent="0.35">
      <c r="A794" t="s">
        <v>18371</v>
      </c>
      <c r="B794">
        <v>64</v>
      </c>
      <c r="C794">
        <v>88</v>
      </c>
      <c r="D794">
        <v>347</v>
      </c>
      <c r="E794" t="s">
        <v>334</v>
      </c>
      <c r="F794" t="s">
        <v>0</v>
      </c>
      <c r="G794" t="s">
        <v>3633</v>
      </c>
      <c r="H794">
        <v>0.65200000000000002</v>
      </c>
      <c r="I794">
        <v>23.97</v>
      </c>
      <c r="J794">
        <v>13</v>
      </c>
    </row>
    <row r="795" spans="1:10" x14ac:dyDescent="0.35">
      <c r="A795" t="s">
        <v>18372</v>
      </c>
      <c r="B795">
        <v>37</v>
      </c>
      <c r="C795">
        <v>84</v>
      </c>
      <c r="D795">
        <v>348</v>
      </c>
      <c r="E795" t="s">
        <v>312</v>
      </c>
      <c r="F795" t="s">
        <v>0</v>
      </c>
      <c r="G795" t="s">
        <v>4615</v>
      </c>
      <c r="H795">
        <v>1.3240000000000001</v>
      </c>
      <c r="I795">
        <v>37.9</v>
      </c>
      <c r="J795">
        <v>20</v>
      </c>
    </row>
    <row r="796" spans="1:10" x14ac:dyDescent="0.35">
      <c r="A796" t="s">
        <v>18373</v>
      </c>
      <c r="B796">
        <v>768</v>
      </c>
      <c r="C796">
        <v>83</v>
      </c>
      <c r="D796">
        <v>349</v>
      </c>
      <c r="E796" t="s">
        <v>328</v>
      </c>
      <c r="F796" t="s">
        <v>0</v>
      </c>
      <c r="G796" t="s">
        <v>10944</v>
      </c>
      <c r="H796">
        <v>0.66100000000000003</v>
      </c>
      <c r="I796">
        <v>55.39</v>
      </c>
      <c r="J796">
        <v>56</v>
      </c>
    </row>
    <row r="797" spans="1:10" x14ac:dyDescent="0.35">
      <c r="A797" t="s">
        <v>18374</v>
      </c>
      <c r="B797">
        <v>123</v>
      </c>
      <c r="C797">
        <v>82</v>
      </c>
      <c r="D797">
        <v>350</v>
      </c>
      <c r="E797" t="s">
        <v>311</v>
      </c>
      <c r="F797" t="s">
        <v>0</v>
      </c>
      <c r="G797" t="s">
        <v>18375</v>
      </c>
      <c r="I797" t="s">
        <v>311</v>
      </c>
      <c r="J797">
        <v>9</v>
      </c>
    </row>
    <row r="798" spans="1:10" x14ac:dyDescent="0.35">
      <c r="A798" t="s">
        <v>18376</v>
      </c>
      <c r="B798">
        <v>66</v>
      </c>
      <c r="C798">
        <v>78</v>
      </c>
      <c r="D798">
        <v>351</v>
      </c>
      <c r="E798" t="s">
        <v>312</v>
      </c>
      <c r="F798" t="s">
        <v>0</v>
      </c>
      <c r="G798" t="s">
        <v>4219</v>
      </c>
      <c r="H798">
        <v>0.97599999999999998</v>
      </c>
      <c r="I798">
        <v>33.44</v>
      </c>
      <c r="J798">
        <v>6</v>
      </c>
    </row>
    <row r="799" spans="1:10" x14ac:dyDescent="0.35">
      <c r="A799" t="s">
        <v>18377</v>
      </c>
      <c r="B799">
        <v>49</v>
      </c>
      <c r="C799">
        <v>77</v>
      </c>
      <c r="D799">
        <v>352</v>
      </c>
      <c r="E799" t="s">
        <v>311</v>
      </c>
      <c r="F799" t="s">
        <v>0</v>
      </c>
      <c r="G799" t="s">
        <v>4219</v>
      </c>
      <c r="I799" t="s">
        <v>311</v>
      </c>
      <c r="J799">
        <v>25</v>
      </c>
    </row>
    <row r="800" spans="1:10" x14ac:dyDescent="0.35">
      <c r="A800" t="s">
        <v>18378</v>
      </c>
      <c r="B800">
        <v>72</v>
      </c>
      <c r="C800">
        <v>77</v>
      </c>
      <c r="D800">
        <v>352</v>
      </c>
      <c r="E800" t="s">
        <v>312</v>
      </c>
      <c r="F800" t="s">
        <v>0</v>
      </c>
      <c r="G800" t="s">
        <v>16612</v>
      </c>
      <c r="H800">
        <v>1</v>
      </c>
      <c r="I800">
        <v>26.29</v>
      </c>
      <c r="J800">
        <v>20</v>
      </c>
    </row>
    <row r="801" spans="1:10" x14ac:dyDescent="0.35">
      <c r="A801" t="s">
        <v>18379</v>
      </c>
      <c r="B801">
        <v>71</v>
      </c>
      <c r="C801">
        <v>77</v>
      </c>
      <c r="D801">
        <v>352</v>
      </c>
      <c r="E801" t="s">
        <v>311</v>
      </c>
      <c r="F801" t="s">
        <v>0</v>
      </c>
      <c r="G801" t="s">
        <v>4219</v>
      </c>
      <c r="I801" t="s">
        <v>311</v>
      </c>
      <c r="J801">
        <v>10</v>
      </c>
    </row>
    <row r="802" spans="1:10" x14ac:dyDescent="0.35">
      <c r="A802" t="s">
        <v>18380</v>
      </c>
      <c r="B802">
        <v>60</v>
      </c>
      <c r="C802">
        <v>72</v>
      </c>
      <c r="D802">
        <v>355</v>
      </c>
      <c r="E802" t="s">
        <v>311</v>
      </c>
      <c r="F802" t="s">
        <v>0</v>
      </c>
      <c r="G802" t="s">
        <v>4219</v>
      </c>
      <c r="I802" t="s">
        <v>311</v>
      </c>
      <c r="J802">
        <v>18</v>
      </c>
    </row>
    <row r="803" spans="1:10" x14ac:dyDescent="0.35">
      <c r="A803" t="s">
        <v>18381</v>
      </c>
      <c r="B803">
        <v>56</v>
      </c>
      <c r="C803">
        <v>72</v>
      </c>
      <c r="D803">
        <v>355</v>
      </c>
      <c r="E803" t="s">
        <v>312</v>
      </c>
      <c r="F803" t="s">
        <v>0</v>
      </c>
      <c r="G803" t="s">
        <v>4219</v>
      </c>
      <c r="H803">
        <v>0.95099999999999996</v>
      </c>
      <c r="I803">
        <v>32.14</v>
      </c>
      <c r="J803">
        <v>6</v>
      </c>
    </row>
    <row r="804" spans="1:10" x14ac:dyDescent="0.35">
      <c r="A804" t="s">
        <v>18382</v>
      </c>
      <c r="B804">
        <v>34</v>
      </c>
      <c r="C804">
        <v>70</v>
      </c>
      <c r="D804">
        <v>357</v>
      </c>
      <c r="E804" t="s">
        <v>311</v>
      </c>
      <c r="F804" t="s">
        <v>0</v>
      </c>
      <c r="G804" t="s">
        <v>3026</v>
      </c>
      <c r="I804" t="s">
        <v>311</v>
      </c>
      <c r="J804">
        <v>17</v>
      </c>
    </row>
    <row r="805" spans="1:10" x14ac:dyDescent="0.35">
      <c r="A805" t="s">
        <v>18384</v>
      </c>
      <c r="B805">
        <v>57</v>
      </c>
      <c r="C805">
        <v>65</v>
      </c>
      <c r="D805">
        <v>359</v>
      </c>
      <c r="E805" t="s">
        <v>328</v>
      </c>
      <c r="F805" t="s">
        <v>0</v>
      </c>
      <c r="G805" t="s">
        <v>6334</v>
      </c>
      <c r="H805">
        <v>1.111</v>
      </c>
      <c r="I805">
        <v>70.16</v>
      </c>
      <c r="J805">
        <v>17</v>
      </c>
    </row>
    <row r="806" spans="1:10" x14ac:dyDescent="0.35">
      <c r="A806" t="s">
        <v>18385</v>
      </c>
      <c r="B806">
        <v>204</v>
      </c>
      <c r="C806">
        <v>65</v>
      </c>
      <c r="D806">
        <v>359</v>
      </c>
      <c r="E806" t="s">
        <v>311</v>
      </c>
      <c r="F806" t="s">
        <v>0</v>
      </c>
      <c r="G806" t="s">
        <v>9016</v>
      </c>
      <c r="I806" t="s">
        <v>311</v>
      </c>
      <c r="J806">
        <v>19</v>
      </c>
    </row>
    <row r="807" spans="1:10" x14ac:dyDescent="0.35">
      <c r="A807" t="s">
        <v>18386</v>
      </c>
      <c r="B807">
        <v>34</v>
      </c>
      <c r="C807">
        <v>65</v>
      </c>
      <c r="D807">
        <v>359</v>
      </c>
      <c r="E807" t="s">
        <v>312</v>
      </c>
      <c r="F807" t="s">
        <v>0</v>
      </c>
      <c r="G807" t="s">
        <v>4615</v>
      </c>
      <c r="H807">
        <v>1.1759999999999999</v>
      </c>
      <c r="I807">
        <v>31.82</v>
      </c>
      <c r="J807">
        <v>11</v>
      </c>
    </row>
    <row r="808" spans="1:10" x14ac:dyDescent="0.35">
      <c r="A808" t="s">
        <v>18387</v>
      </c>
      <c r="B808">
        <v>37</v>
      </c>
      <c r="C808">
        <v>65</v>
      </c>
      <c r="D808">
        <v>359</v>
      </c>
      <c r="E808" t="s">
        <v>334</v>
      </c>
      <c r="F808" t="s">
        <v>0</v>
      </c>
      <c r="G808" t="s">
        <v>14875</v>
      </c>
      <c r="H808">
        <v>0.64700000000000002</v>
      </c>
      <c r="I808">
        <v>11.21</v>
      </c>
      <c r="J808">
        <v>6</v>
      </c>
    </row>
    <row r="809" spans="1:10" x14ac:dyDescent="0.35">
      <c r="A809" t="s">
        <v>18388</v>
      </c>
      <c r="B809">
        <v>80</v>
      </c>
      <c r="C809">
        <v>63</v>
      </c>
      <c r="D809">
        <v>363</v>
      </c>
      <c r="E809" t="s">
        <v>334</v>
      </c>
      <c r="F809" t="s">
        <v>0</v>
      </c>
      <c r="G809" t="s">
        <v>8129</v>
      </c>
      <c r="H809">
        <v>0.40300000000000002</v>
      </c>
      <c r="I809">
        <v>5.84</v>
      </c>
      <c r="J809">
        <v>6</v>
      </c>
    </row>
    <row r="810" spans="1:10" x14ac:dyDescent="0.35">
      <c r="A810" t="s">
        <v>18389</v>
      </c>
      <c r="B810">
        <v>97</v>
      </c>
      <c r="C810">
        <v>63</v>
      </c>
      <c r="D810">
        <v>363</v>
      </c>
      <c r="E810" t="s">
        <v>311</v>
      </c>
      <c r="F810" t="s">
        <v>0</v>
      </c>
      <c r="G810" t="s">
        <v>2661</v>
      </c>
      <c r="I810" t="s">
        <v>311</v>
      </c>
      <c r="J810">
        <v>2</v>
      </c>
    </row>
    <row r="811" spans="1:10" x14ac:dyDescent="0.35">
      <c r="A811" t="s">
        <v>18390</v>
      </c>
      <c r="B811">
        <v>60</v>
      </c>
      <c r="C811">
        <v>59</v>
      </c>
      <c r="D811">
        <v>365</v>
      </c>
      <c r="E811" t="s">
        <v>311</v>
      </c>
      <c r="F811" t="s">
        <v>0</v>
      </c>
      <c r="G811" t="s">
        <v>4219</v>
      </c>
      <c r="I811" t="s">
        <v>311</v>
      </c>
      <c r="J811">
        <v>12</v>
      </c>
    </row>
    <row r="812" spans="1:10" x14ac:dyDescent="0.35">
      <c r="A812" t="s">
        <v>18391</v>
      </c>
      <c r="B812">
        <v>58</v>
      </c>
      <c r="C812">
        <v>58</v>
      </c>
      <c r="D812">
        <v>366</v>
      </c>
      <c r="E812" t="s">
        <v>311</v>
      </c>
      <c r="F812" t="s">
        <v>0</v>
      </c>
      <c r="G812" t="s">
        <v>4219</v>
      </c>
      <c r="I812" t="s">
        <v>311</v>
      </c>
      <c r="J812">
        <v>12</v>
      </c>
    </row>
    <row r="813" spans="1:10" x14ac:dyDescent="0.35">
      <c r="A813" t="s">
        <v>18392</v>
      </c>
      <c r="B813">
        <v>184</v>
      </c>
      <c r="C813">
        <v>56</v>
      </c>
      <c r="D813">
        <v>367</v>
      </c>
      <c r="E813" t="s">
        <v>311</v>
      </c>
      <c r="F813" t="s">
        <v>0</v>
      </c>
      <c r="G813" t="s">
        <v>9233</v>
      </c>
      <c r="I813" t="s">
        <v>311</v>
      </c>
      <c r="J813">
        <v>25</v>
      </c>
    </row>
    <row r="814" spans="1:10" x14ac:dyDescent="0.35">
      <c r="A814" t="s">
        <v>18393</v>
      </c>
      <c r="B814">
        <v>428</v>
      </c>
      <c r="C814">
        <v>56</v>
      </c>
      <c r="D814">
        <v>367</v>
      </c>
      <c r="E814" t="s">
        <v>311</v>
      </c>
      <c r="F814" t="s">
        <v>0</v>
      </c>
      <c r="G814" t="s">
        <v>9233</v>
      </c>
      <c r="I814" t="s">
        <v>311</v>
      </c>
      <c r="J814">
        <v>47</v>
      </c>
    </row>
    <row r="815" spans="1:10" x14ac:dyDescent="0.35">
      <c r="A815" t="s">
        <v>18394</v>
      </c>
      <c r="B815">
        <v>37</v>
      </c>
      <c r="C815">
        <v>49</v>
      </c>
      <c r="D815">
        <v>369</v>
      </c>
      <c r="E815" t="s">
        <v>311</v>
      </c>
      <c r="F815" t="s">
        <v>0</v>
      </c>
      <c r="G815" t="s">
        <v>9053</v>
      </c>
      <c r="I815" t="s">
        <v>311</v>
      </c>
      <c r="J815">
        <v>7</v>
      </c>
    </row>
    <row r="816" spans="1:10" x14ac:dyDescent="0.35">
      <c r="A816" t="s">
        <v>18395</v>
      </c>
      <c r="B816">
        <v>22</v>
      </c>
      <c r="C816">
        <v>49</v>
      </c>
      <c r="D816">
        <v>369</v>
      </c>
      <c r="E816" t="s">
        <v>311</v>
      </c>
      <c r="F816" t="s">
        <v>0</v>
      </c>
      <c r="G816" t="s">
        <v>4219</v>
      </c>
      <c r="I816" t="s">
        <v>311</v>
      </c>
      <c r="J816">
        <v>12</v>
      </c>
    </row>
    <row r="817" spans="1:10" x14ac:dyDescent="0.35">
      <c r="A817" t="s">
        <v>18396</v>
      </c>
      <c r="B817">
        <v>110</v>
      </c>
      <c r="C817">
        <v>49</v>
      </c>
      <c r="D817">
        <v>369</v>
      </c>
      <c r="E817" t="s">
        <v>328</v>
      </c>
      <c r="F817" t="s">
        <v>0</v>
      </c>
      <c r="G817" t="s">
        <v>18397</v>
      </c>
      <c r="H817">
        <v>0.90900000000000003</v>
      </c>
      <c r="I817">
        <v>36.630000000000003</v>
      </c>
      <c r="J817">
        <v>11</v>
      </c>
    </row>
    <row r="818" spans="1:10" x14ac:dyDescent="0.35">
      <c r="A818" t="s">
        <v>18398</v>
      </c>
      <c r="B818">
        <v>56</v>
      </c>
      <c r="C818">
        <v>49</v>
      </c>
      <c r="D818">
        <v>369</v>
      </c>
      <c r="E818" t="s">
        <v>311</v>
      </c>
      <c r="F818" t="s">
        <v>0</v>
      </c>
      <c r="G818" t="s">
        <v>4219</v>
      </c>
      <c r="I818" t="s">
        <v>311</v>
      </c>
      <c r="J818">
        <v>11</v>
      </c>
    </row>
    <row r="819" spans="1:10" x14ac:dyDescent="0.35">
      <c r="A819" t="s">
        <v>18400</v>
      </c>
      <c r="B819">
        <v>110</v>
      </c>
      <c r="C819">
        <v>47</v>
      </c>
      <c r="D819">
        <v>374</v>
      </c>
      <c r="E819" t="s">
        <v>312</v>
      </c>
      <c r="F819" t="s">
        <v>0</v>
      </c>
      <c r="G819" t="s">
        <v>10944</v>
      </c>
      <c r="H819">
        <v>0.44400000000000001</v>
      </c>
      <c r="I819">
        <v>31.86</v>
      </c>
      <c r="J819">
        <v>43</v>
      </c>
    </row>
    <row r="820" spans="1:10" x14ac:dyDescent="0.35">
      <c r="A820" t="s">
        <v>18401</v>
      </c>
      <c r="B820">
        <v>119</v>
      </c>
      <c r="C820">
        <v>47</v>
      </c>
      <c r="D820">
        <v>374</v>
      </c>
      <c r="E820" t="s">
        <v>311</v>
      </c>
      <c r="F820" t="s">
        <v>0</v>
      </c>
      <c r="G820" t="s">
        <v>8272</v>
      </c>
      <c r="I820" t="s">
        <v>311</v>
      </c>
      <c r="J820">
        <v>12</v>
      </c>
    </row>
    <row r="821" spans="1:10" x14ac:dyDescent="0.35">
      <c r="A821" t="s">
        <v>18402</v>
      </c>
      <c r="B821">
        <v>16</v>
      </c>
      <c r="C821">
        <v>47</v>
      </c>
      <c r="D821">
        <v>374</v>
      </c>
      <c r="E821" t="s">
        <v>328</v>
      </c>
      <c r="F821" t="s">
        <v>0</v>
      </c>
      <c r="G821" t="s">
        <v>4219</v>
      </c>
      <c r="H821">
        <v>1.5289999999999999</v>
      </c>
      <c r="I821">
        <v>55.52</v>
      </c>
      <c r="J821">
        <v>8</v>
      </c>
    </row>
    <row r="822" spans="1:10" x14ac:dyDescent="0.35">
      <c r="A822" t="s">
        <v>18403</v>
      </c>
      <c r="B822">
        <v>257</v>
      </c>
      <c r="C822">
        <v>46</v>
      </c>
      <c r="D822">
        <v>377</v>
      </c>
      <c r="E822" t="s">
        <v>311</v>
      </c>
      <c r="F822" t="s">
        <v>0</v>
      </c>
      <c r="G822" t="s">
        <v>9233</v>
      </c>
      <c r="I822" t="s">
        <v>311</v>
      </c>
      <c r="J822">
        <v>34</v>
      </c>
    </row>
    <row r="823" spans="1:10" x14ac:dyDescent="0.35">
      <c r="A823" t="s">
        <v>18404</v>
      </c>
      <c r="B823">
        <v>126</v>
      </c>
      <c r="C823">
        <v>45</v>
      </c>
      <c r="D823">
        <v>378</v>
      </c>
      <c r="E823" t="s">
        <v>311</v>
      </c>
      <c r="F823" t="s">
        <v>0</v>
      </c>
      <c r="G823" t="s">
        <v>17403</v>
      </c>
      <c r="I823" t="s">
        <v>311</v>
      </c>
      <c r="J823">
        <v>28</v>
      </c>
    </row>
    <row r="824" spans="1:10" x14ac:dyDescent="0.35">
      <c r="A824" t="s">
        <v>18405</v>
      </c>
      <c r="B824">
        <v>24</v>
      </c>
      <c r="C824">
        <v>45</v>
      </c>
      <c r="D824">
        <v>378</v>
      </c>
      <c r="E824" t="s">
        <v>312</v>
      </c>
      <c r="F824" t="s">
        <v>0</v>
      </c>
      <c r="G824" t="s">
        <v>4615</v>
      </c>
      <c r="H824">
        <v>0.96</v>
      </c>
      <c r="I824">
        <v>23.72</v>
      </c>
      <c r="J824">
        <v>10</v>
      </c>
    </row>
    <row r="825" spans="1:10" x14ac:dyDescent="0.35">
      <c r="A825" t="s">
        <v>18406</v>
      </c>
      <c r="B825">
        <v>34</v>
      </c>
      <c r="C825">
        <v>44</v>
      </c>
      <c r="D825">
        <v>380</v>
      </c>
      <c r="E825" t="s">
        <v>334</v>
      </c>
      <c r="F825" t="s">
        <v>0</v>
      </c>
      <c r="G825" t="s">
        <v>18407</v>
      </c>
      <c r="H825">
        <v>0.58099999999999996</v>
      </c>
      <c r="I825">
        <v>9.3000000000000007</v>
      </c>
      <c r="J825">
        <v>14</v>
      </c>
    </row>
    <row r="826" spans="1:10" x14ac:dyDescent="0.35">
      <c r="A826" t="s">
        <v>18408</v>
      </c>
      <c r="B826">
        <v>511</v>
      </c>
      <c r="C826">
        <v>42</v>
      </c>
      <c r="D826">
        <v>381</v>
      </c>
      <c r="E826" t="s">
        <v>334</v>
      </c>
      <c r="F826" t="s">
        <v>0</v>
      </c>
      <c r="G826" t="s">
        <v>18409</v>
      </c>
      <c r="H826">
        <v>0.16400000000000001</v>
      </c>
      <c r="I826">
        <v>0.65</v>
      </c>
      <c r="J826">
        <v>9</v>
      </c>
    </row>
    <row r="827" spans="1:10" x14ac:dyDescent="0.35">
      <c r="A827" t="s">
        <v>18410</v>
      </c>
      <c r="B827">
        <v>35</v>
      </c>
      <c r="C827">
        <v>41</v>
      </c>
      <c r="D827">
        <v>382</v>
      </c>
      <c r="E827" t="s">
        <v>311</v>
      </c>
      <c r="F827" t="s">
        <v>0</v>
      </c>
      <c r="G827" t="s">
        <v>4219</v>
      </c>
      <c r="I827" t="s">
        <v>311</v>
      </c>
      <c r="J827">
        <v>3</v>
      </c>
    </row>
    <row r="828" spans="1:10" x14ac:dyDescent="0.35">
      <c r="A828" t="s">
        <v>18414</v>
      </c>
      <c r="B828">
        <v>45</v>
      </c>
      <c r="C828">
        <v>34</v>
      </c>
      <c r="D828">
        <v>386</v>
      </c>
      <c r="E828" t="s">
        <v>311</v>
      </c>
      <c r="F828" t="s">
        <v>0</v>
      </c>
      <c r="G828" t="s">
        <v>15183</v>
      </c>
      <c r="I828" t="s">
        <v>311</v>
      </c>
      <c r="J828">
        <v>2</v>
      </c>
    </row>
    <row r="829" spans="1:10" x14ac:dyDescent="0.35">
      <c r="A829" t="s">
        <v>18416</v>
      </c>
      <c r="B829">
        <v>62</v>
      </c>
      <c r="C829">
        <v>33</v>
      </c>
      <c r="D829">
        <v>387</v>
      </c>
      <c r="E829" t="s">
        <v>311</v>
      </c>
      <c r="F829" t="s">
        <v>0</v>
      </c>
      <c r="G829" t="s">
        <v>4219</v>
      </c>
      <c r="I829" t="s">
        <v>311</v>
      </c>
      <c r="J829">
        <v>7</v>
      </c>
    </row>
    <row r="830" spans="1:10" x14ac:dyDescent="0.35">
      <c r="A830" t="s">
        <v>18417</v>
      </c>
      <c r="B830">
        <v>111</v>
      </c>
      <c r="C830">
        <v>31</v>
      </c>
      <c r="D830">
        <v>389</v>
      </c>
      <c r="E830" t="s">
        <v>334</v>
      </c>
      <c r="F830" t="s">
        <v>0</v>
      </c>
      <c r="G830" t="s">
        <v>5198</v>
      </c>
      <c r="H830">
        <v>0.47799999999999998</v>
      </c>
      <c r="I830">
        <v>13.07</v>
      </c>
      <c r="J830">
        <v>9</v>
      </c>
    </row>
    <row r="831" spans="1:10" x14ac:dyDescent="0.35">
      <c r="A831" t="s">
        <v>18418</v>
      </c>
      <c r="B831">
        <v>114</v>
      </c>
      <c r="C831">
        <v>30</v>
      </c>
      <c r="D831">
        <v>390</v>
      </c>
      <c r="E831" t="s">
        <v>311</v>
      </c>
      <c r="F831" t="s">
        <v>0</v>
      </c>
      <c r="G831" t="s">
        <v>18375</v>
      </c>
      <c r="I831" t="s">
        <v>311</v>
      </c>
      <c r="J831">
        <v>7</v>
      </c>
    </row>
    <row r="832" spans="1:10" x14ac:dyDescent="0.35">
      <c r="A832" t="s">
        <v>18420</v>
      </c>
      <c r="B832">
        <v>50</v>
      </c>
      <c r="C832">
        <v>26</v>
      </c>
      <c r="D832">
        <v>392</v>
      </c>
      <c r="E832" t="s">
        <v>311</v>
      </c>
      <c r="F832" t="s">
        <v>0</v>
      </c>
      <c r="G832" t="s">
        <v>18421</v>
      </c>
      <c r="I832" t="s">
        <v>311</v>
      </c>
      <c r="J832">
        <v>9</v>
      </c>
    </row>
    <row r="833" spans="1:10" x14ac:dyDescent="0.35">
      <c r="A833" t="s">
        <v>18424</v>
      </c>
      <c r="B833">
        <v>26</v>
      </c>
      <c r="C833">
        <v>26</v>
      </c>
      <c r="D833">
        <v>392</v>
      </c>
      <c r="E833" t="s">
        <v>311</v>
      </c>
      <c r="F833" t="s">
        <v>0</v>
      </c>
      <c r="G833" t="s">
        <v>15183</v>
      </c>
      <c r="I833" t="s">
        <v>311</v>
      </c>
      <c r="J833">
        <v>7</v>
      </c>
    </row>
    <row r="834" spans="1:10" x14ac:dyDescent="0.35">
      <c r="A834" t="s">
        <v>18425</v>
      </c>
      <c r="B834">
        <v>51</v>
      </c>
      <c r="C834">
        <v>24</v>
      </c>
      <c r="D834">
        <v>396</v>
      </c>
      <c r="E834" t="s">
        <v>311</v>
      </c>
      <c r="F834" t="s">
        <v>0</v>
      </c>
      <c r="G834" t="s">
        <v>10295</v>
      </c>
      <c r="I834" t="s">
        <v>311</v>
      </c>
      <c r="J834">
        <v>14</v>
      </c>
    </row>
    <row r="835" spans="1:10" x14ac:dyDescent="0.35">
      <c r="A835" t="s">
        <v>18426</v>
      </c>
      <c r="B835">
        <v>109</v>
      </c>
      <c r="C835">
        <v>23</v>
      </c>
      <c r="D835">
        <v>397</v>
      </c>
      <c r="E835" t="s">
        <v>311</v>
      </c>
      <c r="F835" t="s">
        <v>0</v>
      </c>
      <c r="G835" t="s">
        <v>15083</v>
      </c>
      <c r="I835" t="s">
        <v>311</v>
      </c>
      <c r="J835">
        <v>17</v>
      </c>
    </row>
    <row r="836" spans="1:10" x14ac:dyDescent="0.35">
      <c r="A836" t="s">
        <v>18427</v>
      </c>
      <c r="B836">
        <v>354</v>
      </c>
      <c r="C836">
        <v>23</v>
      </c>
      <c r="D836">
        <v>397</v>
      </c>
      <c r="E836" t="s">
        <v>311</v>
      </c>
      <c r="F836" t="s">
        <v>0</v>
      </c>
      <c r="G836" t="s">
        <v>9016</v>
      </c>
      <c r="I836" t="s">
        <v>311</v>
      </c>
      <c r="J836">
        <v>12</v>
      </c>
    </row>
    <row r="837" spans="1:10" x14ac:dyDescent="0.35">
      <c r="A837" t="s">
        <v>18428</v>
      </c>
      <c r="B837">
        <v>231</v>
      </c>
      <c r="C837">
        <v>23</v>
      </c>
      <c r="D837">
        <v>397</v>
      </c>
      <c r="E837" t="s">
        <v>334</v>
      </c>
      <c r="F837" t="s">
        <v>0</v>
      </c>
      <c r="G837" t="s">
        <v>10944</v>
      </c>
      <c r="H837">
        <v>0.29499999999999998</v>
      </c>
      <c r="I837">
        <v>16.18</v>
      </c>
      <c r="J837">
        <v>20</v>
      </c>
    </row>
    <row r="838" spans="1:10" x14ac:dyDescent="0.35">
      <c r="A838" t="s">
        <v>18429</v>
      </c>
      <c r="B838">
        <v>107</v>
      </c>
      <c r="C838">
        <v>22</v>
      </c>
      <c r="D838">
        <v>400</v>
      </c>
      <c r="E838" t="s">
        <v>311</v>
      </c>
      <c r="F838" t="s">
        <v>0</v>
      </c>
      <c r="G838" t="s">
        <v>8272</v>
      </c>
      <c r="I838" t="s">
        <v>311</v>
      </c>
      <c r="J838">
        <v>4</v>
      </c>
    </row>
    <row r="839" spans="1:10" x14ac:dyDescent="0.35">
      <c r="A839" t="s">
        <v>18430</v>
      </c>
      <c r="B839">
        <v>316</v>
      </c>
      <c r="C839">
        <v>22</v>
      </c>
      <c r="D839">
        <v>400</v>
      </c>
      <c r="E839" t="s">
        <v>311</v>
      </c>
      <c r="F839" t="s">
        <v>0</v>
      </c>
      <c r="G839" t="s">
        <v>15183</v>
      </c>
      <c r="I839" t="s">
        <v>311</v>
      </c>
      <c r="J839">
        <v>13</v>
      </c>
    </row>
    <row r="840" spans="1:10" x14ac:dyDescent="0.35">
      <c r="A840" t="s">
        <v>18432</v>
      </c>
      <c r="B840">
        <v>31</v>
      </c>
      <c r="C840">
        <v>22</v>
      </c>
      <c r="D840">
        <v>400</v>
      </c>
      <c r="E840" t="s">
        <v>311</v>
      </c>
      <c r="F840" t="s">
        <v>0</v>
      </c>
      <c r="G840" t="s">
        <v>9016</v>
      </c>
      <c r="I840" t="s">
        <v>311</v>
      </c>
      <c r="J840">
        <v>2</v>
      </c>
    </row>
    <row r="841" spans="1:10" x14ac:dyDescent="0.35">
      <c r="A841" t="s">
        <v>18433</v>
      </c>
      <c r="B841">
        <v>52</v>
      </c>
      <c r="C841">
        <v>22</v>
      </c>
      <c r="D841">
        <v>400</v>
      </c>
      <c r="E841" t="s">
        <v>311</v>
      </c>
      <c r="F841" t="s">
        <v>0</v>
      </c>
      <c r="G841" t="s">
        <v>18434</v>
      </c>
      <c r="I841" t="s">
        <v>311</v>
      </c>
      <c r="J841">
        <v>6</v>
      </c>
    </row>
    <row r="842" spans="1:10" x14ac:dyDescent="0.35">
      <c r="A842" t="s">
        <v>18435</v>
      </c>
      <c r="B842">
        <v>587</v>
      </c>
      <c r="C842">
        <v>21</v>
      </c>
      <c r="D842">
        <v>405</v>
      </c>
      <c r="E842" t="s">
        <v>311</v>
      </c>
      <c r="F842" t="s">
        <v>0</v>
      </c>
      <c r="G842" t="s">
        <v>17495</v>
      </c>
      <c r="I842" t="s">
        <v>311</v>
      </c>
      <c r="J842">
        <v>36</v>
      </c>
    </row>
    <row r="843" spans="1:10" x14ac:dyDescent="0.35">
      <c r="A843" t="s">
        <v>18436</v>
      </c>
      <c r="B843">
        <v>9</v>
      </c>
      <c r="C843">
        <v>20</v>
      </c>
      <c r="D843">
        <v>406</v>
      </c>
      <c r="E843" t="s">
        <v>312</v>
      </c>
      <c r="F843" t="s">
        <v>0</v>
      </c>
      <c r="G843" t="s">
        <v>4219</v>
      </c>
      <c r="H843">
        <v>1.1539999999999999</v>
      </c>
      <c r="I843">
        <v>40.58</v>
      </c>
      <c r="J843">
        <v>9</v>
      </c>
    </row>
    <row r="844" spans="1:10" x14ac:dyDescent="0.35">
      <c r="A844" t="s">
        <v>18437</v>
      </c>
      <c r="B844">
        <v>112</v>
      </c>
      <c r="C844">
        <v>20</v>
      </c>
      <c r="D844">
        <v>406</v>
      </c>
      <c r="E844" t="s">
        <v>311</v>
      </c>
      <c r="F844" t="s">
        <v>0</v>
      </c>
      <c r="G844" t="s">
        <v>10944</v>
      </c>
      <c r="I844" t="s">
        <v>311</v>
      </c>
      <c r="J844">
        <v>3</v>
      </c>
    </row>
    <row r="845" spans="1:10" x14ac:dyDescent="0.35">
      <c r="A845" t="s">
        <v>18439</v>
      </c>
      <c r="B845">
        <v>121</v>
      </c>
      <c r="C845">
        <v>16</v>
      </c>
      <c r="D845">
        <v>409</v>
      </c>
      <c r="E845" t="s">
        <v>311</v>
      </c>
      <c r="F845" t="s">
        <v>0</v>
      </c>
      <c r="G845" t="s">
        <v>10030</v>
      </c>
      <c r="I845" t="s">
        <v>311</v>
      </c>
      <c r="J845">
        <v>19</v>
      </c>
    </row>
    <row r="846" spans="1:10" x14ac:dyDescent="0.35">
      <c r="A846" t="s">
        <v>18440</v>
      </c>
      <c r="B846">
        <v>103</v>
      </c>
      <c r="C846">
        <v>16</v>
      </c>
      <c r="D846">
        <v>409</v>
      </c>
      <c r="E846" t="s">
        <v>311</v>
      </c>
      <c r="F846" t="s">
        <v>0</v>
      </c>
      <c r="G846" t="s">
        <v>17321</v>
      </c>
      <c r="I846" t="s">
        <v>311</v>
      </c>
      <c r="J846">
        <v>5</v>
      </c>
    </row>
    <row r="847" spans="1:10" x14ac:dyDescent="0.35">
      <c r="A847" t="s">
        <v>18441</v>
      </c>
      <c r="B847">
        <v>21</v>
      </c>
      <c r="C847">
        <v>15</v>
      </c>
      <c r="D847">
        <v>411</v>
      </c>
      <c r="E847" t="s">
        <v>311</v>
      </c>
      <c r="F847" t="s">
        <v>0</v>
      </c>
      <c r="G847" t="s">
        <v>15183</v>
      </c>
      <c r="I847" t="s">
        <v>311</v>
      </c>
      <c r="J847">
        <v>2</v>
      </c>
    </row>
    <row r="848" spans="1:10" x14ac:dyDescent="0.35">
      <c r="A848" t="s">
        <v>18442</v>
      </c>
      <c r="B848">
        <v>40</v>
      </c>
      <c r="C848">
        <v>15</v>
      </c>
      <c r="D848">
        <v>411</v>
      </c>
      <c r="E848" t="s">
        <v>311</v>
      </c>
      <c r="F848" t="s">
        <v>0</v>
      </c>
      <c r="G848" t="s">
        <v>8272</v>
      </c>
      <c r="I848" t="s">
        <v>311</v>
      </c>
      <c r="J848">
        <v>4</v>
      </c>
    </row>
    <row r="849" spans="1:10" x14ac:dyDescent="0.35">
      <c r="A849" t="s">
        <v>18443</v>
      </c>
      <c r="B849">
        <v>32</v>
      </c>
      <c r="C849">
        <v>15</v>
      </c>
      <c r="D849">
        <v>411</v>
      </c>
      <c r="E849" t="s">
        <v>311</v>
      </c>
      <c r="F849" t="s">
        <v>0</v>
      </c>
      <c r="G849" t="s">
        <v>17746</v>
      </c>
      <c r="I849" t="s">
        <v>311</v>
      </c>
      <c r="J849">
        <v>6</v>
      </c>
    </row>
    <row r="850" spans="1:10" x14ac:dyDescent="0.35">
      <c r="A850" t="s">
        <v>18444</v>
      </c>
      <c r="B850">
        <v>93</v>
      </c>
      <c r="C850">
        <v>14</v>
      </c>
      <c r="D850">
        <v>414</v>
      </c>
      <c r="E850" t="s">
        <v>311</v>
      </c>
      <c r="F850" t="s">
        <v>0</v>
      </c>
      <c r="G850" t="s">
        <v>18445</v>
      </c>
      <c r="I850" t="s">
        <v>311</v>
      </c>
      <c r="J850">
        <v>7</v>
      </c>
    </row>
    <row r="851" spans="1:10" x14ac:dyDescent="0.35">
      <c r="A851" t="s">
        <v>18446</v>
      </c>
      <c r="B851">
        <v>65</v>
      </c>
      <c r="C851">
        <v>14</v>
      </c>
      <c r="D851">
        <v>414</v>
      </c>
      <c r="E851" t="s">
        <v>311</v>
      </c>
      <c r="F851" t="s">
        <v>0</v>
      </c>
      <c r="G851" t="s">
        <v>9233</v>
      </c>
      <c r="I851" t="s">
        <v>311</v>
      </c>
      <c r="J851">
        <v>8</v>
      </c>
    </row>
    <row r="852" spans="1:10" x14ac:dyDescent="0.35">
      <c r="A852" t="s">
        <v>18447</v>
      </c>
      <c r="B852">
        <v>111</v>
      </c>
      <c r="C852">
        <v>14</v>
      </c>
      <c r="D852">
        <v>414</v>
      </c>
      <c r="E852" t="s">
        <v>311</v>
      </c>
      <c r="F852" t="s">
        <v>0</v>
      </c>
      <c r="G852" t="s">
        <v>8272</v>
      </c>
      <c r="I852" t="s">
        <v>311</v>
      </c>
      <c r="J852">
        <v>8</v>
      </c>
    </row>
    <row r="853" spans="1:10" x14ac:dyDescent="0.35">
      <c r="A853" t="s">
        <v>18448</v>
      </c>
      <c r="B853">
        <v>166</v>
      </c>
      <c r="C853">
        <v>12</v>
      </c>
      <c r="D853">
        <v>417</v>
      </c>
      <c r="E853" t="s">
        <v>311</v>
      </c>
      <c r="F853" t="s">
        <v>0</v>
      </c>
      <c r="G853" t="s">
        <v>15183</v>
      </c>
      <c r="I853" t="s">
        <v>311</v>
      </c>
      <c r="J853">
        <v>15</v>
      </c>
    </row>
    <row r="854" spans="1:10" x14ac:dyDescent="0.35">
      <c r="A854" t="s">
        <v>18450</v>
      </c>
      <c r="B854">
        <v>173</v>
      </c>
      <c r="C854">
        <v>10</v>
      </c>
      <c r="D854">
        <v>419</v>
      </c>
      <c r="E854" t="s">
        <v>334</v>
      </c>
      <c r="F854" t="s">
        <v>0</v>
      </c>
      <c r="G854" t="s">
        <v>10944</v>
      </c>
      <c r="H854">
        <v>0.114</v>
      </c>
      <c r="I854">
        <v>1.47</v>
      </c>
      <c r="J854">
        <v>20</v>
      </c>
    </row>
    <row r="855" spans="1:10" x14ac:dyDescent="0.35">
      <c r="A855" t="s">
        <v>18451</v>
      </c>
      <c r="B855">
        <v>77</v>
      </c>
      <c r="C855">
        <v>9</v>
      </c>
      <c r="D855">
        <v>420</v>
      </c>
      <c r="E855" t="s">
        <v>311</v>
      </c>
      <c r="F855" t="s">
        <v>0</v>
      </c>
      <c r="G855" t="s">
        <v>9233</v>
      </c>
      <c r="I855" t="s">
        <v>311</v>
      </c>
      <c r="J855">
        <v>5</v>
      </c>
    </row>
    <row r="856" spans="1:10" x14ac:dyDescent="0.35">
      <c r="A856" t="s">
        <v>18453</v>
      </c>
      <c r="B856">
        <v>54</v>
      </c>
      <c r="C856">
        <v>7</v>
      </c>
      <c r="D856">
        <v>422</v>
      </c>
      <c r="E856" t="s">
        <v>311</v>
      </c>
      <c r="F856" t="s">
        <v>0</v>
      </c>
      <c r="G856" t="s">
        <v>15083</v>
      </c>
      <c r="I856" t="s">
        <v>311</v>
      </c>
      <c r="J856">
        <v>3</v>
      </c>
    </row>
    <row r="857" spans="1:10" x14ac:dyDescent="0.35">
      <c r="A857" t="s">
        <v>18457</v>
      </c>
      <c r="B857">
        <v>256</v>
      </c>
      <c r="C857">
        <v>6</v>
      </c>
      <c r="D857">
        <v>426</v>
      </c>
      <c r="E857" t="s">
        <v>311</v>
      </c>
      <c r="F857" t="s">
        <v>0</v>
      </c>
      <c r="G857" t="s">
        <v>10944</v>
      </c>
      <c r="I857" t="s">
        <v>311</v>
      </c>
      <c r="J857">
        <v>4</v>
      </c>
    </row>
    <row r="858" spans="1:10" x14ac:dyDescent="0.35">
      <c r="A858" t="s">
        <v>18459</v>
      </c>
      <c r="B858">
        <v>88</v>
      </c>
      <c r="C858">
        <v>6</v>
      </c>
      <c r="D858">
        <v>426</v>
      </c>
      <c r="E858" t="s">
        <v>311</v>
      </c>
      <c r="F858" t="s">
        <v>0</v>
      </c>
      <c r="G858" t="s">
        <v>9233</v>
      </c>
      <c r="I858" t="s">
        <v>311</v>
      </c>
      <c r="J858">
        <v>11</v>
      </c>
    </row>
    <row r="859" spans="1:10" x14ac:dyDescent="0.35">
      <c r="A859" t="s">
        <v>18462</v>
      </c>
      <c r="B859">
        <v>75</v>
      </c>
      <c r="C859">
        <v>5</v>
      </c>
      <c r="D859">
        <v>429</v>
      </c>
      <c r="E859" t="s">
        <v>311</v>
      </c>
      <c r="F859" t="s">
        <v>0</v>
      </c>
      <c r="G859" t="s">
        <v>18463</v>
      </c>
      <c r="I859" t="s">
        <v>311</v>
      </c>
      <c r="J859">
        <v>9</v>
      </c>
    </row>
    <row r="860" spans="1:10" x14ac:dyDescent="0.35">
      <c r="A860" t="s">
        <v>18465</v>
      </c>
      <c r="B860">
        <v>98</v>
      </c>
      <c r="C860">
        <v>4</v>
      </c>
      <c r="D860">
        <v>433</v>
      </c>
      <c r="E860" t="s">
        <v>311</v>
      </c>
      <c r="F860" t="s">
        <v>0</v>
      </c>
      <c r="G860" t="s">
        <v>15177</v>
      </c>
      <c r="I860" t="s">
        <v>311</v>
      </c>
      <c r="J860">
        <v>7</v>
      </c>
    </row>
    <row r="861" spans="1:10" x14ac:dyDescent="0.35">
      <c r="A861" t="s">
        <v>18466</v>
      </c>
      <c r="B861">
        <v>44</v>
      </c>
      <c r="C861">
        <v>4</v>
      </c>
      <c r="D861">
        <v>433</v>
      </c>
      <c r="E861" t="s">
        <v>311</v>
      </c>
      <c r="F861" t="s">
        <v>0</v>
      </c>
      <c r="G861" t="s">
        <v>8272</v>
      </c>
      <c r="I861" t="s">
        <v>311</v>
      </c>
      <c r="J861">
        <v>2</v>
      </c>
    </row>
    <row r="862" spans="1:10" x14ac:dyDescent="0.35">
      <c r="A862" t="s">
        <v>18470</v>
      </c>
      <c r="B862">
        <v>33</v>
      </c>
      <c r="C862">
        <v>1</v>
      </c>
      <c r="D862">
        <v>438</v>
      </c>
      <c r="E862" t="s">
        <v>311</v>
      </c>
      <c r="F862" t="s">
        <v>0</v>
      </c>
      <c r="G862" t="s">
        <v>17573</v>
      </c>
      <c r="I862" t="s">
        <v>311</v>
      </c>
      <c r="J862">
        <v>0</v>
      </c>
    </row>
  </sheetData>
  <autoFilter ref="A1:J446" xr:uid="{CD0A8B45-65F3-48DF-9D25-C952A8CFE266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FBA01-3691-457D-B9D9-7B02A06C4579}">
  <sheetPr filterMode="1"/>
  <dimension ref="A1:J1874"/>
  <sheetViews>
    <sheetView topLeftCell="A1856" workbookViewId="0">
      <selection activeCell="H942" sqref="H942:H1874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18478</v>
      </c>
      <c r="B2">
        <v>923</v>
      </c>
      <c r="C2">
        <v>10284</v>
      </c>
      <c r="D2">
        <v>1</v>
      </c>
      <c r="E2" t="s">
        <v>319</v>
      </c>
      <c r="F2" t="s">
        <v>0</v>
      </c>
      <c r="G2" t="s">
        <v>4699</v>
      </c>
      <c r="H2">
        <v>7.01</v>
      </c>
      <c r="I2">
        <v>95.39</v>
      </c>
      <c r="J2">
        <v>174</v>
      </c>
    </row>
    <row r="3" spans="1:10" x14ac:dyDescent="0.35">
      <c r="A3" t="s">
        <v>18479</v>
      </c>
      <c r="B3">
        <v>1332</v>
      </c>
      <c r="C3">
        <v>7789</v>
      </c>
      <c r="D3">
        <v>2</v>
      </c>
      <c r="E3" t="s">
        <v>319</v>
      </c>
      <c r="F3" t="s">
        <v>0</v>
      </c>
      <c r="G3" t="s">
        <v>18480</v>
      </c>
      <c r="H3">
        <v>6.96</v>
      </c>
      <c r="I3">
        <v>81.16</v>
      </c>
      <c r="J3">
        <v>510</v>
      </c>
    </row>
    <row r="4" spans="1:10" x14ac:dyDescent="0.35">
      <c r="A4" t="s">
        <v>18481</v>
      </c>
      <c r="B4">
        <v>838</v>
      </c>
      <c r="C4">
        <v>7114</v>
      </c>
      <c r="D4">
        <v>3</v>
      </c>
      <c r="E4" t="s">
        <v>319</v>
      </c>
      <c r="F4" t="s">
        <v>0</v>
      </c>
      <c r="G4" t="s">
        <v>7004</v>
      </c>
      <c r="H4">
        <v>5.5910000000000002</v>
      </c>
      <c r="I4">
        <v>92</v>
      </c>
      <c r="J4">
        <v>241</v>
      </c>
    </row>
    <row r="5" spans="1:10" x14ac:dyDescent="0.35">
      <c r="A5" t="s">
        <v>18482</v>
      </c>
      <c r="B5">
        <v>5038</v>
      </c>
      <c r="C5">
        <v>7005</v>
      </c>
      <c r="D5">
        <v>4</v>
      </c>
      <c r="E5" t="s">
        <v>319</v>
      </c>
      <c r="F5" t="s">
        <v>0</v>
      </c>
      <c r="G5" t="s">
        <v>2197</v>
      </c>
      <c r="H5">
        <v>5.8550000000000004</v>
      </c>
      <c r="I5">
        <v>79.28</v>
      </c>
      <c r="J5">
        <v>354</v>
      </c>
    </row>
    <row r="6" spans="1:10" x14ac:dyDescent="0.35">
      <c r="A6" t="s">
        <v>18483</v>
      </c>
      <c r="B6">
        <v>1296</v>
      </c>
      <c r="C6">
        <v>6902</v>
      </c>
      <c r="D6">
        <v>5</v>
      </c>
      <c r="E6" t="s">
        <v>328</v>
      </c>
      <c r="F6" t="s">
        <v>0</v>
      </c>
      <c r="G6" t="s">
        <v>18484</v>
      </c>
      <c r="H6">
        <v>2.621</v>
      </c>
      <c r="I6">
        <v>58.5</v>
      </c>
      <c r="J6">
        <v>250</v>
      </c>
    </row>
    <row r="7" spans="1:10" x14ac:dyDescent="0.35">
      <c r="A7" t="s">
        <v>18485</v>
      </c>
      <c r="B7">
        <v>406</v>
      </c>
      <c r="C7">
        <v>5992</v>
      </c>
      <c r="D7">
        <v>6</v>
      </c>
      <c r="E7" t="s">
        <v>319</v>
      </c>
      <c r="F7" t="s">
        <v>0</v>
      </c>
      <c r="G7" t="s">
        <v>2799</v>
      </c>
      <c r="H7">
        <v>8.9239999999999995</v>
      </c>
      <c r="I7">
        <v>97.28</v>
      </c>
      <c r="J7">
        <v>228</v>
      </c>
    </row>
    <row r="8" spans="1:10" x14ac:dyDescent="0.35">
      <c r="A8" t="s">
        <v>18486</v>
      </c>
      <c r="B8">
        <v>1498</v>
      </c>
      <c r="C8">
        <v>5985</v>
      </c>
      <c r="D8">
        <v>7</v>
      </c>
      <c r="E8" t="s">
        <v>312</v>
      </c>
      <c r="F8" t="s">
        <v>0</v>
      </c>
      <c r="G8" t="s">
        <v>18487</v>
      </c>
      <c r="H8">
        <v>2.0190000000000001</v>
      </c>
      <c r="I8">
        <v>29.25</v>
      </c>
      <c r="J8">
        <v>223</v>
      </c>
    </row>
    <row r="9" spans="1:10" x14ac:dyDescent="0.35">
      <c r="A9" t="s">
        <v>18488</v>
      </c>
      <c r="B9">
        <v>234</v>
      </c>
      <c r="C9">
        <v>5756</v>
      </c>
      <c r="D9">
        <v>8</v>
      </c>
      <c r="E9" t="s">
        <v>319</v>
      </c>
      <c r="F9" t="s">
        <v>0</v>
      </c>
      <c r="G9" t="s">
        <v>4713</v>
      </c>
      <c r="H9">
        <v>13.507999999999999</v>
      </c>
      <c r="I9">
        <v>98.31</v>
      </c>
      <c r="J9">
        <v>106</v>
      </c>
    </row>
    <row r="10" spans="1:10" x14ac:dyDescent="0.35">
      <c r="A10" t="s">
        <v>18489</v>
      </c>
      <c r="B10">
        <v>2159</v>
      </c>
      <c r="C10">
        <v>5681</v>
      </c>
      <c r="D10">
        <v>9</v>
      </c>
      <c r="E10" t="s">
        <v>334</v>
      </c>
      <c r="F10" t="s">
        <v>0</v>
      </c>
      <c r="G10" t="s">
        <v>1763</v>
      </c>
      <c r="H10">
        <v>1.573</v>
      </c>
      <c r="I10">
        <v>11.4</v>
      </c>
      <c r="J10">
        <v>2158</v>
      </c>
    </row>
    <row r="11" spans="1:10" x14ac:dyDescent="0.35">
      <c r="A11" t="s">
        <v>5293</v>
      </c>
      <c r="B11">
        <v>447</v>
      </c>
      <c r="C11">
        <v>5597</v>
      </c>
      <c r="D11">
        <v>10</v>
      </c>
      <c r="E11" t="s">
        <v>319</v>
      </c>
      <c r="F11" t="s">
        <v>0</v>
      </c>
      <c r="G11" t="s">
        <v>3784</v>
      </c>
      <c r="H11">
        <v>6.6840000000000002</v>
      </c>
      <c r="I11">
        <v>92.95</v>
      </c>
      <c r="J11">
        <v>257</v>
      </c>
    </row>
    <row r="12" spans="1:10" x14ac:dyDescent="0.35">
      <c r="A12" t="s">
        <v>18490</v>
      </c>
      <c r="B12">
        <v>316</v>
      </c>
      <c r="C12">
        <v>5528</v>
      </c>
      <c r="D12">
        <v>11</v>
      </c>
      <c r="E12" t="s">
        <v>319</v>
      </c>
      <c r="F12" t="s">
        <v>0</v>
      </c>
      <c r="G12" t="s">
        <v>2131</v>
      </c>
      <c r="H12">
        <v>8.9329999999999998</v>
      </c>
      <c r="I12">
        <v>85.09</v>
      </c>
      <c r="J12">
        <v>107</v>
      </c>
    </row>
    <row r="13" spans="1:10" x14ac:dyDescent="0.35">
      <c r="A13" t="s">
        <v>2257</v>
      </c>
      <c r="B13">
        <v>579</v>
      </c>
      <c r="C13">
        <v>5087</v>
      </c>
      <c r="D13">
        <v>12</v>
      </c>
      <c r="E13" t="s">
        <v>319</v>
      </c>
      <c r="F13" t="s">
        <v>0</v>
      </c>
      <c r="G13" t="s">
        <v>16268</v>
      </c>
      <c r="H13">
        <v>4.4180000000000001</v>
      </c>
      <c r="I13">
        <v>72.75</v>
      </c>
      <c r="J13">
        <v>249</v>
      </c>
    </row>
    <row r="14" spans="1:10" x14ac:dyDescent="0.35">
      <c r="A14" t="s">
        <v>18491</v>
      </c>
      <c r="B14">
        <v>1285</v>
      </c>
      <c r="C14">
        <v>5068</v>
      </c>
      <c r="D14">
        <v>13</v>
      </c>
      <c r="E14" t="s">
        <v>312</v>
      </c>
      <c r="F14" t="s">
        <v>0</v>
      </c>
      <c r="G14" t="s">
        <v>1838</v>
      </c>
      <c r="H14">
        <v>1.758</v>
      </c>
      <c r="I14">
        <v>27.37</v>
      </c>
      <c r="J14">
        <v>85</v>
      </c>
    </row>
    <row r="15" spans="1:10" x14ac:dyDescent="0.35">
      <c r="A15" t="s">
        <v>18492</v>
      </c>
      <c r="B15">
        <v>415</v>
      </c>
      <c r="C15">
        <v>4969</v>
      </c>
      <c r="D15">
        <v>14</v>
      </c>
      <c r="E15" t="s">
        <v>319</v>
      </c>
      <c r="F15" t="s">
        <v>0</v>
      </c>
      <c r="G15" t="s">
        <v>1872</v>
      </c>
      <c r="H15">
        <v>5.71</v>
      </c>
      <c r="I15">
        <v>86.02</v>
      </c>
      <c r="J15">
        <v>107</v>
      </c>
    </row>
    <row r="16" spans="1:10" x14ac:dyDescent="0.35">
      <c r="A16" t="s">
        <v>18493</v>
      </c>
      <c r="B16">
        <v>329</v>
      </c>
      <c r="C16">
        <v>4892</v>
      </c>
      <c r="D16">
        <v>15</v>
      </c>
      <c r="E16" t="s">
        <v>319</v>
      </c>
      <c r="F16" t="s">
        <v>0</v>
      </c>
      <c r="G16" t="s">
        <v>4034</v>
      </c>
      <c r="H16">
        <v>10.172000000000001</v>
      </c>
      <c r="I16">
        <v>94.22</v>
      </c>
      <c r="J16">
        <v>215</v>
      </c>
    </row>
    <row r="17" spans="1:10" x14ac:dyDescent="0.35">
      <c r="A17" t="s">
        <v>18494</v>
      </c>
      <c r="B17">
        <v>508</v>
      </c>
      <c r="C17">
        <v>4822</v>
      </c>
      <c r="D17">
        <v>16</v>
      </c>
      <c r="E17" t="s">
        <v>319</v>
      </c>
      <c r="F17" t="s">
        <v>0</v>
      </c>
      <c r="G17" t="s">
        <v>4347</v>
      </c>
      <c r="H17">
        <v>5.31</v>
      </c>
      <c r="I17">
        <v>87.77</v>
      </c>
      <c r="J17">
        <v>190</v>
      </c>
    </row>
    <row r="18" spans="1:10" x14ac:dyDescent="0.35">
      <c r="A18" t="s">
        <v>18495</v>
      </c>
      <c r="B18">
        <v>648</v>
      </c>
      <c r="C18">
        <v>4721</v>
      </c>
      <c r="D18">
        <v>17</v>
      </c>
      <c r="E18" t="s">
        <v>328</v>
      </c>
      <c r="F18" t="s">
        <v>0</v>
      </c>
      <c r="G18" t="s">
        <v>2962</v>
      </c>
      <c r="H18">
        <v>3.7890000000000001</v>
      </c>
      <c r="I18">
        <v>61.15</v>
      </c>
      <c r="J18">
        <v>238</v>
      </c>
    </row>
    <row r="19" spans="1:10" x14ac:dyDescent="0.35">
      <c r="A19" t="s">
        <v>18496</v>
      </c>
      <c r="B19">
        <v>752</v>
      </c>
      <c r="C19">
        <v>4684</v>
      </c>
      <c r="D19">
        <v>18</v>
      </c>
      <c r="E19" t="s">
        <v>312</v>
      </c>
      <c r="F19" t="s">
        <v>0</v>
      </c>
      <c r="G19" t="s">
        <v>1973</v>
      </c>
      <c r="H19">
        <v>3.1909999999999998</v>
      </c>
      <c r="I19">
        <v>48.21</v>
      </c>
      <c r="J19">
        <v>93</v>
      </c>
    </row>
    <row r="20" spans="1:10" x14ac:dyDescent="0.35">
      <c r="A20" t="s">
        <v>18497</v>
      </c>
      <c r="B20">
        <v>348</v>
      </c>
      <c r="C20">
        <v>4661</v>
      </c>
      <c r="D20">
        <v>19</v>
      </c>
      <c r="E20" t="s">
        <v>319</v>
      </c>
      <c r="F20" t="s">
        <v>0</v>
      </c>
      <c r="G20" t="s">
        <v>1845</v>
      </c>
      <c r="H20">
        <v>10.461</v>
      </c>
      <c r="I20">
        <v>91.9</v>
      </c>
      <c r="J20">
        <v>131</v>
      </c>
    </row>
    <row r="21" spans="1:10" x14ac:dyDescent="0.35">
      <c r="A21" t="s">
        <v>18498</v>
      </c>
      <c r="B21">
        <v>1166</v>
      </c>
      <c r="C21">
        <v>4478</v>
      </c>
      <c r="D21">
        <v>20</v>
      </c>
      <c r="E21" t="s">
        <v>319</v>
      </c>
      <c r="F21" t="s">
        <v>0</v>
      </c>
      <c r="G21" t="s">
        <v>2197</v>
      </c>
      <c r="H21">
        <v>6.0750000000000002</v>
      </c>
      <c r="I21">
        <v>80.72</v>
      </c>
      <c r="J21">
        <v>166</v>
      </c>
    </row>
    <row r="22" spans="1:10" x14ac:dyDescent="0.35">
      <c r="A22" t="s">
        <v>18499</v>
      </c>
      <c r="B22">
        <v>799</v>
      </c>
      <c r="C22">
        <v>4397</v>
      </c>
      <c r="D22">
        <v>21</v>
      </c>
      <c r="E22" t="s">
        <v>328</v>
      </c>
      <c r="F22" t="s">
        <v>0</v>
      </c>
      <c r="G22" t="s">
        <v>4699</v>
      </c>
      <c r="H22">
        <v>3.4009999999999998</v>
      </c>
      <c r="I22">
        <v>64.19</v>
      </c>
      <c r="J22">
        <v>787</v>
      </c>
    </row>
    <row r="23" spans="1:10" x14ac:dyDescent="0.35">
      <c r="A23" t="s">
        <v>18500</v>
      </c>
      <c r="B23">
        <v>194</v>
      </c>
      <c r="C23">
        <v>4252</v>
      </c>
      <c r="D23">
        <v>22</v>
      </c>
      <c r="E23" t="s">
        <v>319</v>
      </c>
      <c r="F23" t="s">
        <v>0</v>
      </c>
      <c r="G23" t="s">
        <v>2592</v>
      </c>
      <c r="H23">
        <v>11.621</v>
      </c>
      <c r="I23">
        <v>96.26</v>
      </c>
      <c r="J23">
        <v>112</v>
      </c>
    </row>
    <row r="24" spans="1:10" x14ac:dyDescent="0.35">
      <c r="A24" t="s">
        <v>18501</v>
      </c>
      <c r="B24">
        <v>3779</v>
      </c>
      <c r="C24">
        <v>4055</v>
      </c>
      <c r="D24">
        <v>23</v>
      </c>
      <c r="E24" t="s">
        <v>319</v>
      </c>
      <c r="F24" t="s">
        <v>0</v>
      </c>
      <c r="G24" t="s">
        <v>18502</v>
      </c>
      <c r="H24">
        <v>6.9480000000000004</v>
      </c>
      <c r="I24">
        <v>87.13</v>
      </c>
      <c r="J24">
        <v>165</v>
      </c>
    </row>
    <row r="25" spans="1:10" x14ac:dyDescent="0.35">
      <c r="A25" t="s">
        <v>18503</v>
      </c>
      <c r="B25">
        <v>500</v>
      </c>
      <c r="C25">
        <v>3974</v>
      </c>
      <c r="D25">
        <v>24</v>
      </c>
      <c r="E25" t="s">
        <v>328</v>
      </c>
      <c r="F25" t="s">
        <v>0</v>
      </c>
      <c r="G25" t="s">
        <v>18504</v>
      </c>
      <c r="H25">
        <v>3.1960000000000002</v>
      </c>
      <c r="I25">
        <v>45.86</v>
      </c>
      <c r="J25">
        <v>142</v>
      </c>
    </row>
    <row r="26" spans="1:10" x14ac:dyDescent="0.35">
      <c r="A26" t="s">
        <v>18505</v>
      </c>
      <c r="B26">
        <v>672</v>
      </c>
      <c r="C26">
        <v>3832</v>
      </c>
      <c r="D26">
        <v>25</v>
      </c>
      <c r="E26" t="s">
        <v>328</v>
      </c>
      <c r="F26" t="s">
        <v>0</v>
      </c>
      <c r="G26" t="s">
        <v>2173</v>
      </c>
      <c r="H26">
        <v>2.633</v>
      </c>
      <c r="I26">
        <v>55.54</v>
      </c>
      <c r="J26">
        <v>69</v>
      </c>
    </row>
    <row r="27" spans="1:10" x14ac:dyDescent="0.35">
      <c r="A27" t="s">
        <v>18506</v>
      </c>
      <c r="B27">
        <v>958</v>
      </c>
      <c r="C27">
        <v>3680</v>
      </c>
      <c r="D27">
        <v>26</v>
      </c>
      <c r="E27" t="s">
        <v>328</v>
      </c>
      <c r="F27" t="s">
        <v>0</v>
      </c>
      <c r="G27" t="s">
        <v>3926</v>
      </c>
      <c r="H27">
        <v>2.032</v>
      </c>
      <c r="I27">
        <v>52.7</v>
      </c>
      <c r="J27">
        <v>951</v>
      </c>
    </row>
    <row r="28" spans="1:10" x14ac:dyDescent="0.35">
      <c r="A28" t="s">
        <v>18507</v>
      </c>
      <c r="B28">
        <v>715</v>
      </c>
      <c r="C28">
        <v>3600</v>
      </c>
      <c r="D28">
        <v>27</v>
      </c>
      <c r="E28" t="s">
        <v>328</v>
      </c>
      <c r="F28" t="s">
        <v>0</v>
      </c>
      <c r="G28" t="s">
        <v>7917</v>
      </c>
      <c r="H28">
        <v>2.4550000000000001</v>
      </c>
      <c r="I28">
        <v>75</v>
      </c>
      <c r="J28">
        <v>72</v>
      </c>
    </row>
    <row r="29" spans="1:10" x14ac:dyDescent="0.35">
      <c r="A29" t="s">
        <v>18508</v>
      </c>
      <c r="B29">
        <v>405</v>
      </c>
      <c r="C29">
        <v>3562</v>
      </c>
      <c r="D29">
        <v>28</v>
      </c>
      <c r="E29" t="s">
        <v>328</v>
      </c>
      <c r="F29" t="s">
        <v>0</v>
      </c>
      <c r="G29" t="s">
        <v>2962</v>
      </c>
      <c r="H29">
        <v>4.282</v>
      </c>
      <c r="I29">
        <v>70.38</v>
      </c>
      <c r="J29">
        <v>155</v>
      </c>
    </row>
    <row r="30" spans="1:10" x14ac:dyDescent="0.35">
      <c r="A30" t="s">
        <v>18509</v>
      </c>
      <c r="B30">
        <v>354</v>
      </c>
      <c r="C30">
        <v>3518</v>
      </c>
      <c r="D30">
        <v>29</v>
      </c>
      <c r="E30" t="s">
        <v>328</v>
      </c>
      <c r="F30" t="s">
        <v>0</v>
      </c>
      <c r="G30" t="s">
        <v>1779</v>
      </c>
      <c r="H30">
        <v>5.4850000000000003</v>
      </c>
      <c r="I30">
        <v>67.55</v>
      </c>
      <c r="J30">
        <v>354</v>
      </c>
    </row>
    <row r="31" spans="1:10" x14ac:dyDescent="0.35">
      <c r="A31" t="s">
        <v>18510</v>
      </c>
      <c r="B31">
        <v>242</v>
      </c>
      <c r="C31">
        <v>3454</v>
      </c>
      <c r="D31">
        <v>30</v>
      </c>
      <c r="E31" t="s">
        <v>319</v>
      </c>
      <c r="F31" t="s">
        <v>0</v>
      </c>
      <c r="G31" t="s">
        <v>18511</v>
      </c>
      <c r="H31">
        <v>6.5949999999999998</v>
      </c>
      <c r="I31">
        <v>98.53</v>
      </c>
      <c r="J31">
        <v>55</v>
      </c>
    </row>
    <row r="32" spans="1:10" x14ac:dyDescent="0.35">
      <c r="A32" t="s">
        <v>18512</v>
      </c>
      <c r="B32">
        <v>353</v>
      </c>
      <c r="C32">
        <v>3453</v>
      </c>
      <c r="D32">
        <v>31</v>
      </c>
      <c r="E32" t="s">
        <v>319</v>
      </c>
      <c r="F32" t="s">
        <v>0</v>
      </c>
      <c r="G32" t="s">
        <v>2302</v>
      </c>
      <c r="H32">
        <v>5.3159999999999998</v>
      </c>
      <c r="I32">
        <v>82.31</v>
      </c>
      <c r="J32">
        <v>161</v>
      </c>
    </row>
    <row r="33" spans="1:10" x14ac:dyDescent="0.35">
      <c r="A33" t="s">
        <v>18513</v>
      </c>
      <c r="B33">
        <v>1085</v>
      </c>
      <c r="C33">
        <v>3378</v>
      </c>
      <c r="D33">
        <v>32</v>
      </c>
      <c r="E33" t="s">
        <v>334</v>
      </c>
      <c r="F33" t="s">
        <v>0</v>
      </c>
      <c r="G33" t="s">
        <v>2335</v>
      </c>
      <c r="H33">
        <v>1.5660000000000001</v>
      </c>
      <c r="I33">
        <v>19.53</v>
      </c>
      <c r="J33">
        <v>1075</v>
      </c>
    </row>
    <row r="34" spans="1:10" x14ac:dyDescent="0.35">
      <c r="A34" t="s">
        <v>18514</v>
      </c>
      <c r="B34">
        <v>217</v>
      </c>
      <c r="C34">
        <v>3362</v>
      </c>
      <c r="D34">
        <v>33</v>
      </c>
      <c r="E34" t="s">
        <v>319</v>
      </c>
      <c r="F34" t="s">
        <v>0</v>
      </c>
      <c r="G34" t="s">
        <v>2801</v>
      </c>
      <c r="H34">
        <v>7.6020000000000003</v>
      </c>
      <c r="I34">
        <v>94.71</v>
      </c>
      <c r="J34">
        <v>118</v>
      </c>
    </row>
    <row r="35" spans="1:10" x14ac:dyDescent="0.35">
      <c r="A35" t="s">
        <v>18515</v>
      </c>
      <c r="B35">
        <v>742</v>
      </c>
      <c r="C35">
        <v>3314</v>
      </c>
      <c r="D35">
        <v>34</v>
      </c>
      <c r="E35" t="s">
        <v>312</v>
      </c>
      <c r="F35" t="s">
        <v>0</v>
      </c>
      <c r="G35" t="s">
        <v>7847</v>
      </c>
      <c r="H35">
        <v>2.1459999999999999</v>
      </c>
      <c r="I35">
        <v>35.68</v>
      </c>
      <c r="J35">
        <v>44</v>
      </c>
    </row>
    <row r="36" spans="1:10" x14ac:dyDescent="0.35">
      <c r="A36" t="s">
        <v>18516</v>
      </c>
      <c r="B36">
        <v>480</v>
      </c>
      <c r="C36">
        <v>3124</v>
      </c>
      <c r="D36">
        <v>35</v>
      </c>
      <c r="E36" t="s">
        <v>312</v>
      </c>
      <c r="F36" t="s">
        <v>0</v>
      </c>
      <c r="G36" t="s">
        <v>2346</v>
      </c>
      <c r="H36">
        <v>2.8889999999999998</v>
      </c>
      <c r="I36">
        <v>35.71</v>
      </c>
      <c r="J36">
        <v>82</v>
      </c>
    </row>
    <row r="37" spans="1:10" x14ac:dyDescent="0.35">
      <c r="A37" t="s">
        <v>18517</v>
      </c>
      <c r="B37">
        <v>278</v>
      </c>
      <c r="C37">
        <v>3088</v>
      </c>
      <c r="D37">
        <v>36</v>
      </c>
      <c r="E37" t="s">
        <v>319</v>
      </c>
      <c r="F37" t="s">
        <v>0</v>
      </c>
      <c r="G37" t="s">
        <v>4042</v>
      </c>
      <c r="H37">
        <v>6.3440000000000003</v>
      </c>
      <c r="I37">
        <v>89.45</v>
      </c>
      <c r="J37">
        <v>77</v>
      </c>
    </row>
    <row r="38" spans="1:10" x14ac:dyDescent="0.35">
      <c r="A38" t="s">
        <v>18518</v>
      </c>
      <c r="B38">
        <v>514</v>
      </c>
      <c r="C38">
        <v>3053</v>
      </c>
      <c r="D38">
        <v>37</v>
      </c>
      <c r="E38" t="s">
        <v>312</v>
      </c>
      <c r="F38" t="s">
        <v>0</v>
      </c>
      <c r="G38" t="s">
        <v>7281</v>
      </c>
      <c r="H38">
        <v>2.6240000000000001</v>
      </c>
      <c r="I38">
        <v>47.3</v>
      </c>
      <c r="J38">
        <v>251</v>
      </c>
    </row>
    <row r="39" spans="1:10" x14ac:dyDescent="0.35">
      <c r="A39" t="s">
        <v>18519</v>
      </c>
      <c r="B39">
        <v>1132</v>
      </c>
      <c r="C39">
        <v>2995</v>
      </c>
      <c r="D39">
        <v>38</v>
      </c>
      <c r="E39" t="s">
        <v>334</v>
      </c>
      <c r="F39" t="s">
        <v>0</v>
      </c>
      <c r="G39" t="s">
        <v>2202</v>
      </c>
      <c r="H39">
        <v>1.9219999999999999</v>
      </c>
      <c r="I39">
        <v>22.13</v>
      </c>
      <c r="J39">
        <v>104</v>
      </c>
    </row>
    <row r="40" spans="1:10" x14ac:dyDescent="0.35">
      <c r="A40" t="s">
        <v>18520</v>
      </c>
      <c r="B40">
        <v>381</v>
      </c>
      <c r="C40">
        <v>2906</v>
      </c>
      <c r="D40">
        <v>39</v>
      </c>
      <c r="E40" t="s">
        <v>319</v>
      </c>
      <c r="F40" t="s">
        <v>0</v>
      </c>
      <c r="G40" t="s">
        <v>18521</v>
      </c>
      <c r="H40">
        <v>4.2329999999999997</v>
      </c>
      <c r="I40">
        <v>76.52</v>
      </c>
      <c r="J40">
        <v>156</v>
      </c>
    </row>
    <row r="41" spans="1:10" x14ac:dyDescent="0.35">
      <c r="A41" t="s">
        <v>18522</v>
      </c>
      <c r="B41">
        <v>207</v>
      </c>
      <c r="C41">
        <v>2883</v>
      </c>
      <c r="D41">
        <v>40</v>
      </c>
      <c r="E41" t="s">
        <v>319</v>
      </c>
      <c r="F41" t="s">
        <v>0</v>
      </c>
      <c r="G41" t="s">
        <v>15857</v>
      </c>
      <c r="H41">
        <v>6.8869999999999996</v>
      </c>
      <c r="I41">
        <v>81.67</v>
      </c>
      <c r="J41">
        <v>149</v>
      </c>
    </row>
    <row r="42" spans="1:10" x14ac:dyDescent="0.35">
      <c r="A42" t="s">
        <v>18523</v>
      </c>
      <c r="B42">
        <v>325</v>
      </c>
      <c r="C42">
        <v>2873</v>
      </c>
      <c r="D42">
        <v>41</v>
      </c>
      <c r="E42" t="s">
        <v>328</v>
      </c>
      <c r="F42" t="s">
        <v>0</v>
      </c>
      <c r="G42" t="s">
        <v>2302</v>
      </c>
      <c r="H42">
        <v>4.5599999999999996</v>
      </c>
      <c r="I42">
        <v>73.08</v>
      </c>
      <c r="J42">
        <v>128</v>
      </c>
    </row>
    <row r="43" spans="1:10" x14ac:dyDescent="0.35">
      <c r="A43" t="s">
        <v>18524</v>
      </c>
      <c r="B43">
        <v>340</v>
      </c>
      <c r="C43">
        <v>2865</v>
      </c>
      <c r="D43">
        <v>42</v>
      </c>
      <c r="E43" t="s">
        <v>319</v>
      </c>
      <c r="F43" t="s">
        <v>0</v>
      </c>
      <c r="G43" t="s">
        <v>18525</v>
      </c>
      <c r="H43">
        <v>3.7559999999999998</v>
      </c>
      <c r="I43">
        <v>70.08</v>
      </c>
      <c r="J43">
        <v>33</v>
      </c>
    </row>
    <row r="44" spans="1:10" x14ac:dyDescent="0.35">
      <c r="A44" t="s">
        <v>18526</v>
      </c>
      <c r="B44">
        <v>520</v>
      </c>
      <c r="C44">
        <v>2851</v>
      </c>
      <c r="D44">
        <v>43</v>
      </c>
      <c r="E44" t="s">
        <v>319</v>
      </c>
      <c r="F44" t="s">
        <v>0</v>
      </c>
      <c r="G44" t="s">
        <v>18527</v>
      </c>
      <c r="H44">
        <v>2.4940000000000002</v>
      </c>
      <c r="I44">
        <v>46.06</v>
      </c>
      <c r="J44">
        <v>240</v>
      </c>
    </row>
    <row r="45" spans="1:10" x14ac:dyDescent="0.35">
      <c r="A45" t="s">
        <v>18528</v>
      </c>
      <c r="B45">
        <v>155</v>
      </c>
      <c r="C45">
        <v>2818</v>
      </c>
      <c r="D45">
        <v>44</v>
      </c>
      <c r="E45" t="s">
        <v>319</v>
      </c>
      <c r="F45" t="s">
        <v>0</v>
      </c>
      <c r="G45" t="s">
        <v>1819</v>
      </c>
      <c r="H45">
        <v>9.9930000000000003</v>
      </c>
      <c r="I45">
        <v>84.74</v>
      </c>
      <c r="J45">
        <v>75</v>
      </c>
    </row>
    <row r="46" spans="1:10" x14ac:dyDescent="0.35">
      <c r="A46" t="s">
        <v>18529</v>
      </c>
      <c r="B46">
        <v>184</v>
      </c>
      <c r="C46">
        <v>2806</v>
      </c>
      <c r="D46">
        <v>45</v>
      </c>
      <c r="E46" t="s">
        <v>319</v>
      </c>
      <c r="F46" t="s">
        <v>0</v>
      </c>
      <c r="G46" t="s">
        <v>4034</v>
      </c>
      <c r="H46">
        <v>7.867</v>
      </c>
      <c r="I46">
        <v>91.5</v>
      </c>
      <c r="J46">
        <v>112</v>
      </c>
    </row>
    <row r="47" spans="1:10" x14ac:dyDescent="0.35">
      <c r="A47" t="s">
        <v>18530</v>
      </c>
      <c r="B47">
        <v>68</v>
      </c>
      <c r="C47">
        <v>2794</v>
      </c>
      <c r="D47">
        <v>46</v>
      </c>
      <c r="E47" t="s">
        <v>319</v>
      </c>
      <c r="F47" t="s">
        <v>0</v>
      </c>
      <c r="G47" t="s">
        <v>4034</v>
      </c>
      <c r="H47">
        <v>15.817</v>
      </c>
      <c r="I47">
        <v>95.62</v>
      </c>
      <c r="J47">
        <v>58</v>
      </c>
    </row>
    <row r="48" spans="1:10" x14ac:dyDescent="0.35">
      <c r="A48" t="s">
        <v>18531</v>
      </c>
      <c r="B48">
        <v>420</v>
      </c>
      <c r="C48">
        <v>2706</v>
      </c>
      <c r="D48">
        <v>47</v>
      </c>
      <c r="E48" t="s">
        <v>328</v>
      </c>
      <c r="F48" t="s">
        <v>0</v>
      </c>
      <c r="G48" t="s">
        <v>4347</v>
      </c>
      <c r="H48">
        <v>3.194</v>
      </c>
      <c r="I48">
        <v>62.23</v>
      </c>
      <c r="J48">
        <v>183</v>
      </c>
    </row>
    <row r="49" spans="1:10" x14ac:dyDescent="0.35">
      <c r="A49" t="s">
        <v>18532</v>
      </c>
      <c r="B49">
        <v>401</v>
      </c>
      <c r="C49">
        <v>2698</v>
      </c>
      <c r="D49">
        <v>48</v>
      </c>
      <c r="E49" t="s">
        <v>319</v>
      </c>
      <c r="F49" t="s">
        <v>0</v>
      </c>
      <c r="G49" t="s">
        <v>18533</v>
      </c>
      <c r="H49">
        <v>3.3439999999999999</v>
      </c>
      <c r="I49">
        <v>85.36</v>
      </c>
      <c r="J49">
        <v>104</v>
      </c>
    </row>
    <row r="50" spans="1:10" x14ac:dyDescent="0.35">
      <c r="A50" t="s">
        <v>18534</v>
      </c>
      <c r="B50">
        <v>428</v>
      </c>
      <c r="C50">
        <v>2674</v>
      </c>
      <c r="D50">
        <v>49</v>
      </c>
      <c r="E50" t="s">
        <v>328</v>
      </c>
      <c r="F50" t="s">
        <v>0</v>
      </c>
      <c r="G50" t="s">
        <v>18535</v>
      </c>
      <c r="H50">
        <v>4.1390000000000002</v>
      </c>
      <c r="I50">
        <v>49.06</v>
      </c>
      <c r="J50">
        <v>366</v>
      </c>
    </row>
    <row r="51" spans="1:10" x14ac:dyDescent="0.35">
      <c r="A51" t="s">
        <v>18536</v>
      </c>
      <c r="B51">
        <v>282</v>
      </c>
      <c r="C51">
        <v>2656</v>
      </c>
      <c r="D51">
        <v>50</v>
      </c>
      <c r="E51" t="s">
        <v>319</v>
      </c>
      <c r="F51" t="s">
        <v>0</v>
      </c>
      <c r="G51" t="s">
        <v>18537</v>
      </c>
      <c r="H51">
        <v>5.7130000000000001</v>
      </c>
      <c r="I51">
        <v>80.680000000000007</v>
      </c>
      <c r="J51">
        <v>185</v>
      </c>
    </row>
    <row r="52" spans="1:10" x14ac:dyDescent="0.35">
      <c r="A52" t="s">
        <v>18538</v>
      </c>
      <c r="B52">
        <v>403</v>
      </c>
      <c r="C52">
        <v>2650</v>
      </c>
      <c r="D52">
        <v>51</v>
      </c>
      <c r="E52" t="s">
        <v>328</v>
      </c>
      <c r="F52" t="s">
        <v>0</v>
      </c>
      <c r="G52" t="s">
        <v>18539</v>
      </c>
      <c r="H52">
        <v>3.8740000000000001</v>
      </c>
      <c r="I52">
        <v>67.09</v>
      </c>
      <c r="J52">
        <v>138</v>
      </c>
    </row>
    <row r="53" spans="1:10" x14ac:dyDescent="0.35">
      <c r="A53" t="s">
        <v>18540</v>
      </c>
      <c r="B53">
        <v>554</v>
      </c>
      <c r="C53">
        <v>2649</v>
      </c>
      <c r="D53">
        <v>52</v>
      </c>
      <c r="E53" t="s">
        <v>312</v>
      </c>
      <c r="F53" t="s">
        <v>0</v>
      </c>
      <c r="G53" t="s">
        <v>2027</v>
      </c>
      <c r="H53">
        <v>2.4380000000000002</v>
      </c>
      <c r="I53">
        <v>41.05</v>
      </c>
      <c r="J53">
        <v>41</v>
      </c>
    </row>
    <row r="54" spans="1:10" x14ac:dyDescent="0.35">
      <c r="A54" t="s">
        <v>18541</v>
      </c>
      <c r="B54">
        <v>432</v>
      </c>
      <c r="C54">
        <v>2633</v>
      </c>
      <c r="D54">
        <v>53</v>
      </c>
      <c r="E54" t="s">
        <v>328</v>
      </c>
      <c r="F54" t="s">
        <v>0</v>
      </c>
      <c r="G54" t="s">
        <v>3070</v>
      </c>
      <c r="H54">
        <v>2.7589999999999999</v>
      </c>
      <c r="I54">
        <v>44.96</v>
      </c>
      <c r="J54">
        <v>45</v>
      </c>
    </row>
    <row r="55" spans="1:10" x14ac:dyDescent="0.35">
      <c r="A55" t="s">
        <v>18542</v>
      </c>
      <c r="B55">
        <v>454</v>
      </c>
      <c r="C55">
        <v>2628</v>
      </c>
      <c r="D55">
        <v>54</v>
      </c>
      <c r="E55" t="s">
        <v>312</v>
      </c>
      <c r="F55" t="s">
        <v>0</v>
      </c>
      <c r="G55" t="s">
        <v>1827</v>
      </c>
      <c r="H55">
        <v>2.774</v>
      </c>
      <c r="I55">
        <v>36.090000000000003</v>
      </c>
      <c r="J55">
        <v>85</v>
      </c>
    </row>
    <row r="56" spans="1:10" x14ac:dyDescent="0.35">
      <c r="A56" t="s">
        <v>18543</v>
      </c>
      <c r="B56">
        <v>353</v>
      </c>
      <c r="C56">
        <v>2608</v>
      </c>
      <c r="D56">
        <v>55</v>
      </c>
      <c r="E56" t="s">
        <v>328</v>
      </c>
      <c r="F56" t="s">
        <v>0</v>
      </c>
      <c r="G56" t="s">
        <v>1878</v>
      </c>
      <c r="H56">
        <v>4.4320000000000004</v>
      </c>
      <c r="I56">
        <v>56.38</v>
      </c>
      <c r="J56">
        <v>99</v>
      </c>
    </row>
    <row r="57" spans="1:10" x14ac:dyDescent="0.35">
      <c r="A57" t="s">
        <v>18544</v>
      </c>
      <c r="B57">
        <v>99</v>
      </c>
      <c r="C57">
        <v>2583</v>
      </c>
      <c r="D57">
        <v>56</v>
      </c>
      <c r="E57" t="s">
        <v>319</v>
      </c>
      <c r="F57" t="s">
        <v>0</v>
      </c>
      <c r="G57" t="s">
        <v>1819</v>
      </c>
      <c r="H57">
        <v>15.36</v>
      </c>
      <c r="I57">
        <v>99.03</v>
      </c>
      <c r="J57">
        <v>45</v>
      </c>
    </row>
    <row r="58" spans="1:10" x14ac:dyDescent="0.35">
      <c r="A58" t="s">
        <v>18545</v>
      </c>
      <c r="B58">
        <v>241</v>
      </c>
      <c r="C58">
        <v>2577</v>
      </c>
      <c r="D58">
        <v>57</v>
      </c>
      <c r="E58" t="s">
        <v>319</v>
      </c>
      <c r="F58" t="s">
        <v>0</v>
      </c>
      <c r="G58" t="s">
        <v>7438</v>
      </c>
      <c r="H58">
        <v>5.6580000000000004</v>
      </c>
      <c r="I58">
        <v>79.05</v>
      </c>
      <c r="J58">
        <v>133</v>
      </c>
    </row>
    <row r="59" spans="1:10" x14ac:dyDescent="0.35">
      <c r="A59" t="s">
        <v>18546</v>
      </c>
      <c r="B59">
        <v>318</v>
      </c>
      <c r="C59">
        <v>2568</v>
      </c>
      <c r="D59">
        <v>58</v>
      </c>
      <c r="E59" t="s">
        <v>328</v>
      </c>
      <c r="F59" t="s">
        <v>0</v>
      </c>
      <c r="G59" t="s">
        <v>2620</v>
      </c>
      <c r="H59">
        <v>4.5620000000000003</v>
      </c>
      <c r="I59">
        <v>63.71</v>
      </c>
      <c r="J59">
        <v>148</v>
      </c>
    </row>
    <row r="60" spans="1:10" x14ac:dyDescent="0.35">
      <c r="A60" t="s">
        <v>18547</v>
      </c>
      <c r="B60">
        <v>859</v>
      </c>
      <c r="C60">
        <v>2524</v>
      </c>
      <c r="D60">
        <v>59</v>
      </c>
      <c r="E60" t="s">
        <v>334</v>
      </c>
      <c r="F60" t="s">
        <v>0</v>
      </c>
      <c r="G60" t="s">
        <v>6370</v>
      </c>
      <c r="H60">
        <v>1.4159999999999999</v>
      </c>
      <c r="I60">
        <v>7.32</v>
      </c>
      <c r="J60">
        <v>95</v>
      </c>
    </row>
    <row r="61" spans="1:10" x14ac:dyDescent="0.35">
      <c r="A61" t="s">
        <v>18548</v>
      </c>
      <c r="B61">
        <v>628</v>
      </c>
      <c r="C61">
        <v>2508</v>
      </c>
      <c r="D61">
        <v>60</v>
      </c>
      <c r="E61" t="s">
        <v>334</v>
      </c>
      <c r="F61" t="s">
        <v>0</v>
      </c>
      <c r="G61" t="s">
        <v>2661</v>
      </c>
      <c r="H61">
        <v>2.8580000000000001</v>
      </c>
      <c r="I61">
        <v>22.06</v>
      </c>
      <c r="J61">
        <v>116</v>
      </c>
    </row>
    <row r="62" spans="1:10" x14ac:dyDescent="0.35">
      <c r="A62" t="s">
        <v>18549</v>
      </c>
      <c r="B62">
        <v>487</v>
      </c>
      <c r="C62">
        <v>2482</v>
      </c>
      <c r="D62">
        <v>61</v>
      </c>
      <c r="E62" t="s">
        <v>334</v>
      </c>
      <c r="F62" t="s">
        <v>0</v>
      </c>
      <c r="G62" t="s">
        <v>1779</v>
      </c>
      <c r="H62">
        <v>2.8759999999999999</v>
      </c>
      <c r="I62">
        <v>23.47</v>
      </c>
      <c r="J62">
        <v>487</v>
      </c>
    </row>
    <row r="63" spans="1:10" x14ac:dyDescent="0.35">
      <c r="A63" t="s">
        <v>18550</v>
      </c>
      <c r="B63">
        <v>446</v>
      </c>
      <c r="C63">
        <v>2465</v>
      </c>
      <c r="D63">
        <v>62</v>
      </c>
      <c r="E63" t="s">
        <v>312</v>
      </c>
      <c r="F63" t="s">
        <v>0</v>
      </c>
      <c r="G63" t="s">
        <v>4416</v>
      </c>
      <c r="H63">
        <v>2.645</v>
      </c>
      <c r="I63">
        <v>50</v>
      </c>
      <c r="J63">
        <v>154</v>
      </c>
    </row>
    <row r="64" spans="1:10" x14ac:dyDescent="0.35">
      <c r="A64" t="s">
        <v>18551</v>
      </c>
      <c r="B64">
        <v>200</v>
      </c>
      <c r="C64">
        <v>2453</v>
      </c>
      <c r="D64">
        <v>63</v>
      </c>
      <c r="E64" t="s">
        <v>319</v>
      </c>
      <c r="F64" t="s">
        <v>0</v>
      </c>
      <c r="G64" t="s">
        <v>13616</v>
      </c>
      <c r="H64">
        <v>7.2160000000000002</v>
      </c>
      <c r="I64">
        <v>85.59</v>
      </c>
      <c r="J64">
        <v>140</v>
      </c>
    </row>
    <row r="65" spans="1:10" x14ac:dyDescent="0.35">
      <c r="A65" t="s">
        <v>18552</v>
      </c>
      <c r="B65">
        <v>296</v>
      </c>
      <c r="C65">
        <v>2450</v>
      </c>
      <c r="D65">
        <v>64</v>
      </c>
      <c r="E65" t="s">
        <v>319</v>
      </c>
      <c r="F65" t="s">
        <v>0</v>
      </c>
      <c r="G65" t="s">
        <v>4347</v>
      </c>
      <c r="H65">
        <v>4.6360000000000001</v>
      </c>
      <c r="I65">
        <v>85.64</v>
      </c>
      <c r="J65">
        <v>296</v>
      </c>
    </row>
    <row r="66" spans="1:10" x14ac:dyDescent="0.35">
      <c r="A66" t="s">
        <v>18553</v>
      </c>
      <c r="B66">
        <v>864</v>
      </c>
      <c r="C66">
        <v>2391</v>
      </c>
      <c r="D66">
        <v>65</v>
      </c>
      <c r="E66" t="s">
        <v>328</v>
      </c>
      <c r="F66" t="s">
        <v>0</v>
      </c>
      <c r="G66" t="s">
        <v>1845</v>
      </c>
      <c r="H66">
        <v>5.5979999999999999</v>
      </c>
      <c r="I66">
        <v>72.819999999999993</v>
      </c>
      <c r="J66">
        <v>153</v>
      </c>
    </row>
    <row r="67" spans="1:10" x14ac:dyDescent="0.35">
      <c r="A67" t="s">
        <v>18554</v>
      </c>
      <c r="B67">
        <v>358</v>
      </c>
      <c r="C67">
        <v>2375</v>
      </c>
      <c r="D67">
        <v>66</v>
      </c>
      <c r="E67" t="s">
        <v>312</v>
      </c>
      <c r="F67" t="s">
        <v>0</v>
      </c>
      <c r="G67" t="s">
        <v>1900</v>
      </c>
      <c r="H67">
        <v>4.0880000000000001</v>
      </c>
      <c r="I67">
        <v>45.68</v>
      </c>
      <c r="J67">
        <v>358</v>
      </c>
    </row>
    <row r="68" spans="1:10" x14ac:dyDescent="0.35">
      <c r="A68" t="s">
        <v>18555</v>
      </c>
      <c r="B68">
        <v>169</v>
      </c>
      <c r="C68">
        <v>2363</v>
      </c>
      <c r="D68">
        <v>67</v>
      </c>
      <c r="E68" t="s">
        <v>328</v>
      </c>
      <c r="F68" t="s">
        <v>0</v>
      </c>
      <c r="G68" t="s">
        <v>1819</v>
      </c>
      <c r="H68">
        <v>6.74</v>
      </c>
      <c r="I68">
        <v>71.75</v>
      </c>
      <c r="J68">
        <v>70</v>
      </c>
    </row>
    <row r="69" spans="1:10" x14ac:dyDescent="0.35">
      <c r="A69" t="s">
        <v>18556</v>
      </c>
      <c r="B69">
        <v>283</v>
      </c>
      <c r="C69">
        <v>2357</v>
      </c>
      <c r="D69">
        <v>68</v>
      </c>
      <c r="E69" t="s">
        <v>328</v>
      </c>
      <c r="F69" t="s">
        <v>0</v>
      </c>
      <c r="G69" t="s">
        <v>3375</v>
      </c>
      <c r="H69">
        <v>5.524</v>
      </c>
      <c r="I69">
        <v>60.4</v>
      </c>
      <c r="J69">
        <v>134</v>
      </c>
    </row>
    <row r="70" spans="1:10" x14ac:dyDescent="0.35">
      <c r="A70" t="s">
        <v>18557</v>
      </c>
      <c r="B70">
        <v>450</v>
      </c>
      <c r="C70">
        <v>2336</v>
      </c>
      <c r="D70">
        <v>69</v>
      </c>
      <c r="E70" t="s">
        <v>328</v>
      </c>
      <c r="F70" t="s">
        <v>0</v>
      </c>
      <c r="G70" t="s">
        <v>2119</v>
      </c>
      <c r="H70">
        <v>3.569</v>
      </c>
      <c r="I70">
        <v>73.84</v>
      </c>
      <c r="J70">
        <v>63</v>
      </c>
    </row>
    <row r="71" spans="1:10" x14ac:dyDescent="0.35">
      <c r="A71" t="s">
        <v>18558</v>
      </c>
      <c r="B71">
        <v>365</v>
      </c>
      <c r="C71">
        <v>2332</v>
      </c>
      <c r="D71">
        <v>70</v>
      </c>
      <c r="E71" t="s">
        <v>328</v>
      </c>
      <c r="F71" t="s">
        <v>0</v>
      </c>
      <c r="G71" t="s">
        <v>18559</v>
      </c>
      <c r="H71">
        <v>3.0670000000000002</v>
      </c>
      <c r="I71">
        <v>44.22</v>
      </c>
      <c r="J71">
        <v>69</v>
      </c>
    </row>
    <row r="72" spans="1:10" x14ac:dyDescent="0.35">
      <c r="A72" t="s">
        <v>18560</v>
      </c>
      <c r="B72">
        <v>415</v>
      </c>
      <c r="C72">
        <v>2307</v>
      </c>
      <c r="D72">
        <v>71</v>
      </c>
      <c r="E72" t="s">
        <v>328</v>
      </c>
      <c r="F72" t="s">
        <v>0</v>
      </c>
      <c r="G72" t="s">
        <v>14769</v>
      </c>
      <c r="H72">
        <v>2.681</v>
      </c>
      <c r="I72">
        <v>52.59</v>
      </c>
      <c r="J72">
        <v>103</v>
      </c>
    </row>
    <row r="73" spans="1:10" x14ac:dyDescent="0.35">
      <c r="A73" t="s">
        <v>18561</v>
      </c>
      <c r="B73">
        <v>298</v>
      </c>
      <c r="C73">
        <v>2296</v>
      </c>
      <c r="D73">
        <v>72</v>
      </c>
      <c r="E73" t="s">
        <v>328</v>
      </c>
      <c r="F73" t="s">
        <v>0</v>
      </c>
      <c r="G73" t="s">
        <v>1845</v>
      </c>
      <c r="H73">
        <v>5.3209999999999997</v>
      </c>
      <c r="I73">
        <v>69.16</v>
      </c>
      <c r="J73">
        <v>295</v>
      </c>
    </row>
    <row r="74" spans="1:10" x14ac:dyDescent="0.35">
      <c r="A74" t="s">
        <v>18562</v>
      </c>
      <c r="B74">
        <v>364</v>
      </c>
      <c r="C74">
        <v>2292</v>
      </c>
      <c r="D74">
        <v>73</v>
      </c>
      <c r="E74" t="s">
        <v>328</v>
      </c>
      <c r="F74" t="s">
        <v>0</v>
      </c>
      <c r="G74" t="s">
        <v>15498</v>
      </c>
      <c r="H74">
        <v>3.5110000000000001</v>
      </c>
      <c r="I74">
        <v>53.39</v>
      </c>
      <c r="J74">
        <v>142</v>
      </c>
    </row>
    <row r="75" spans="1:10" x14ac:dyDescent="0.35">
      <c r="A75" t="s">
        <v>18563</v>
      </c>
      <c r="B75">
        <v>291</v>
      </c>
      <c r="C75">
        <v>2290</v>
      </c>
      <c r="D75">
        <v>74</v>
      </c>
      <c r="E75" t="s">
        <v>319</v>
      </c>
      <c r="F75" t="s">
        <v>0</v>
      </c>
      <c r="G75" t="s">
        <v>16078</v>
      </c>
      <c r="H75">
        <v>3.79</v>
      </c>
      <c r="I75">
        <v>64.91</v>
      </c>
      <c r="J75">
        <v>176</v>
      </c>
    </row>
    <row r="76" spans="1:10" x14ac:dyDescent="0.35">
      <c r="A76" t="s">
        <v>18564</v>
      </c>
      <c r="B76">
        <v>369</v>
      </c>
      <c r="C76">
        <v>2285</v>
      </c>
      <c r="D76">
        <v>75</v>
      </c>
      <c r="E76" t="s">
        <v>328</v>
      </c>
      <c r="F76" t="s">
        <v>0</v>
      </c>
      <c r="G76" t="s">
        <v>18565</v>
      </c>
      <c r="H76">
        <v>2.7189999999999999</v>
      </c>
      <c r="I76">
        <v>53.65</v>
      </c>
      <c r="J76">
        <v>95</v>
      </c>
    </row>
    <row r="77" spans="1:10" x14ac:dyDescent="0.35">
      <c r="A77" t="s">
        <v>18566</v>
      </c>
      <c r="B77">
        <v>418</v>
      </c>
      <c r="C77">
        <v>2277</v>
      </c>
      <c r="D77">
        <v>76</v>
      </c>
      <c r="E77" t="s">
        <v>328</v>
      </c>
      <c r="F77" t="s">
        <v>0</v>
      </c>
      <c r="G77" t="s">
        <v>3704</v>
      </c>
      <c r="H77">
        <v>2.8839999999999999</v>
      </c>
      <c r="I77">
        <v>68.38</v>
      </c>
      <c r="J77">
        <v>157</v>
      </c>
    </row>
    <row r="78" spans="1:10" x14ac:dyDescent="0.35">
      <c r="A78" t="s">
        <v>18567</v>
      </c>
      <c r="B78">
        <v>384</v>
      </c>
      <c r="C78">
        <v>2276</v>
      </c>
      <c r="D78">
        <v>77</v>
      </c>
      <c r="E78" t="s">
        <v>319</v>
      </c>
      <c r="F78" t="s">
        <v>0</v>
      </c>
      <c r="G78" t="s">
        <v>7917</v>
      </c>
      <c r="H78">
        <v>2.9260000000000002</v>
      </c>
      <c r="I78">
        <v>82.69</v>
      </c>
      <c r="J78">
        <v>21</v>
      </c>
    </row>
    <row r="79" spans="1:10" x14ac:dyDescent="0.35">
      <c r="A79" t="s">
        <v>18568</v>
      </c>
      <c r="B79">
        <v>274</v>
      </c>
      <c r="C79">
        <v>2258</v>
      </c>
      <c r="D79">
        <v>78</v>
      </c>
      <c r="E79" t="s">
        <v>319</v>
      </c>
      <c r="F79" t="s">
        <v>0</v>
      </c>
      <c r="G79" t="s">
        <v>18569</v>
      </c>
      <c r="H79">
        <v>4.5819999999999999</v>
      </c>
      <c r="I79">
        <v>70.260000000000005</v>
      </c>
      <c r="J79">
        <v>64</v>
      </c>
    </row>
    <row r="80" spans="1:10" x14ac:dyDescent="0.35">
      <c r="A80" t="s">
        <v>18570</v>
      </c>
      <c r="B80">
        <v>512</v>
      </c>
      <c r="C80">
        <v>2240</v>
      </c>
      <c r="D80">
        <v>79</v>
      </c>
      <c r="E80" t="s">
        <v>312</v>
      </c>
      <c r="F80" t="s">
        <v>0</v>
      </c>
      <c r="G80" t="s">
        <v>2809</v>
      </c>
      <c r="H80">
        <v>1.9379999999999999</v>
      </c>
      <c r="I80">
        <v>26.98</v>
      </c>
      <c r="J80">
        <v>510</v>
      </c>
    </row>
    <row r="81" spans="1:10" x14ac:dyDescent="0.35">
      <c r="A81" t="s">
        <v>18571</v>
      </c>
      <c r="B81">
        <v>569</v>
      </c>
      <c r="C81">
        <v>2222</v>
      </c>
      <c r="D81">
        <v>80</v>
      </c>
      <c r="E81" t="s">
        <v>312</v>
      </c>
      <c r="F81" t="s">
        <v>0</v>
      </c>
      <c r="G81" t="s">
        <v>2859</v>
      </c>
      <c r="H81">
        <v>2.23</v>
      </c>
      <c r="I81">
        <v>30.55</v>
      </c>
      <c r="J81">
        <v>569</v>
      </c>
    </row>
    <row r="82" spans="1:10" x14ac:dyDescent="0.35">
      <c r="A82" t="s">
        <v>18572</v>
      </c>
      <c r="B82">
        <v>830</v>
      </c>
      <c r="C82">
        <v>2220</v>
      </c>
      <c r="D82">
        <v>81</v>
      </c>
      <c r="E82" t="s">
        <v>319</v>
      </c>
      <c r="F82" t="s">
        <v>0</v>
      </c>
      <c r="G82" t="s">
        <v>3926</v>
      </c>
      <c r="H82">
        <v>4.8280000000000003</v>
      </c>
      <c r="I82">
        <v>89.64</v>
      </c>
      <c r="J82">
        <v>253</v>
      </c>
    </row>
    <row r="83" spans="1:10" x14ac:dyDescent="0.35">
      <c r="A83" t="s">
        <v>18573</v>
      </c>
      <c r="B83">
        <v>407</v>
      </c>
      <c r="C83">
        <v>2181</v>
      </c>
      <c r="D83">
        <v>82</v>
      </c>
      <c r="E83" t="s">
        <v>312</v>
      </c>
      <c r="F83" t="s">
        <v>0</v>
      </c>
      <c r="G83" t="s">
        <v>1876</v>
      </c>
      <c r="H83">
        <v>3.4630000000000001</v>
      </c>
      <c r="I83">
        <v>47.13</v>
      </c>
      <c r="J83">
        <v>48</v>
      </c>
    </row>
    <row r="84" spans="1:10" x14ac:dyDescent="0.35">
      <c r="A84" t="s">
        <v>18574</v>
      </c>
      <c r="B84">
        <v>359</v>
      </c>
      <c r="C84">
        <v>2166</v>
      </c>
      <c r="D84">
        <v>83</v>
      </c>
      <c r="E84" t="s">
        <v>312</v>
      </c>
      <c r="F84" t="s">
        <v>0</v>
      </c>
      <c r="G84" t="s">
        <v>1973</v>
      </c>
      <c r="H84">
        <v>3.0270000000000001</v>
      </c>
      <c r="I84">
        <v>44.64</v>
      </c>
      <c r="J84">
        <v>15</v>
      </c>
    </row>
    <row r="85" spans="1:10" x14ac:dyDescent="0.35">
      <c r="A85" t="s">
        <v>18575</v>
      </c>
      <c r="B85">
        <v>595</v>
      </c>
      <c r="C85">
        <v>2142</v>
      </c>
      <c r="D85">
        <v>84</v>
      </c>
      <c r="E85" t="s">
        <v>312</v>
      </c>
      <c r="F85" t="s">
        <v>0</v>
      </c>
      <c r="G85" t="s">
        <v>18576</v>
      </c>
      <c r="H85">
        <v>1.8280000000000001</v>
      </c>
      <c r="I85">
        <v>24.37</v>
      </c>
      <c r="J85">
        <v>71</v>
      </c>
    </row>
    <row r="86" spans="1:10" x14ac:dyDescent="0.35">
      <c r="A86" t="s">
        <v>18577</v>
      </c>
      <c r="B86">
        <v>367</v>
      </c>
      <c r="C86">
        <v>2126</v>
      </c>
      <c r="D86">
        <v>85</v>
      </c>
      <c r="E86" t="s">
        <v>312</v>
      </c>
      <c r="F86" t="s">
        <v>0</v>
      </c>
      <c r="G86" t="s">
        <v>2718</v>
      </c>
      <c r="H86">
        <v>3.2469999999999999</v>
      </c>
      <c r="I86">
        <v>45.21</v>
      </c>
      <c r="J86">
        <v>35</v>
      </c>
    </row>
    <row r="87" spans="1:10" x14ac:dyDescent="0.35">
      <c r="A87" t="s">
        <v>18578</v>
      </c>
      <c r="B87">
        <v>351</v>
      </c>
      <c r="C87">
        <v>2107</v>
      </c>
      <c r="D87">
        <v>86</v>
      </c>
      <c r="E87" t="s">
        <v>312</v>
      </c>
      <c r="F87" t="s">
        <v>0</v>
      </c>
      <c r="G87" t="s">
        <v>6091</v>
      </c>
      <c r="H87">
        <v>2.9340000000000002</v>
      </c>
      <c r="I87">
        <v>39.64</v>
      </c>
      <c r="J87">
        <v>302</v>
      </c>
    </row>
    <row r="88" spans="1:10" x14ac:dyDescent="0.35">
      <c r="A88" t="s">
        <v>18579</v>
      </c>
      <c r="B88">
        <v>311</v>
      </c>
      <c r="C88">
        <v>2087</v>
      </c>
      <c r="D88">
        <v>87</v>
      </c>
      <c r="E88" t="s">
        <v>328</v>
      </c>
      <c r="F88" t="s">
        <v>0</v>
      </c>
      <c r="G88" t="s">
        <v>18580</v>
      </c>
      <c r="H88">
        <v>3.5979999999999999</v>
      </c>
      <c r="I88">
        <v>59.71</v>
      </c>
      <c r="J88">
        <v>131</v>
      </c>
    </row>
    <row r="89" spans="1:10" x14ac:dyDescent="0.35">
      <c r="A89" t="s">
        <v>18581</v>
      </c>
      <c r="B89">
        <v>90</v>
      </c>
      <c r="C89">
        <v>2068</v>
      </c>
      <c r="D89">
        <v>88</v>
      </c>
      <c r="E89" t="s">
        <v>319</v>
      </c>
      <c r="F89" t="s">
        <v>0</v>
      </c>
      <c r="G89" t="s">
        <v>4090</v>
      </c>
      <c r="H89">
        <v>12.444000000000001</v>
      </c>
      <c r="I89">
        <v>98.99</v>
      </c>
      <c r="J89">
        <v>47</v>
      </c>
    </row>
    <row r="90" spans="1:10" x14ac:dyDescent="0.35">
      <c r="A90" t="s">
        <v>18582</v>
      </c>
      <c r="B90">
        <v>680</v>
      </c>
      <c r="C90">
        <v>2016</v>
      </c>
      <c r="D90">
        <v>89</v>
      </c>
      <c r="E90" t="s">
        <v>334</v>
      </c>
      <c r="F90" t="s">
        <v>0</v>
      </c>
      <c r="G90" t="s">
        <v>18583</v>
      </c>
      <c r="H90">
        <v>1.2849999999999999</v>
      </c>
      <c r="I90">
        <v>19.25</v>
      </c>
      <c r="J90">
        <v>62</v>
      </c>
    </row>
    <row r="91" spans="1:10" x14ac:dyDescent="0.35">
      <c r="A91" t="s">
        <v>18584</v>
      </c>
      <c r="B91">
        <v>260</v>
      </c>
      <c r="C91">
        <v>1976</v>
      </c>
      <c r="D91">
        <v>90</v>
      </c>
      <c r="E91" t="s">
        <v>328</v>
      </c>
      <c r="F91" t="s">
        <v>0</v>
      </c>
      <c r="G91" t="s">
        <v>1967</v>
      </c>
      <c r="H91">
        <v>4.444</v>
      </c>
      <c r="I91">
        <v>74.45</v>
      </c>
      <c r="J91">
        <v>140</v>
      </c>
    </row>
    <row r="92" spans="1:10" x14ac:dyDescent="0.35">
      <c r="A92" t="s">
        <v>18585</v>
      </c>
      <c r="B92">
        <v>327</v>
      </c>
      <c r="C92">
        <v>1976</v>
      </c>
      <c r="D92">
        <v>90</v>
      </c>
      <c r="E92" t="s">
        <v>328</v>
      </c>
      <c r="F92" t="s">
        <v>0</v>
      </c>
      <c r="G92" t="s">
        <v>2360</v>
      </c>
      <c r="H92">
        <v>3.0920000000000001</v>
      </c>
      <c r="I92">
        <v>51.02</v>
      </c>
      <c r="J92">
        <v>148</v>
      </c>
    </row>
    <row r="93" spans="1:10" x14ac:dyDescent="0.35">
      <c r="A93" t="s">
        <v>18586</v>
      </c>
      <c r="B93">
        <v>142</v>
      </c>
      <c r="C93">
        <v>1975</v>
      </c>
      <c r="D93">
        <v>92</v>
      </c>
      <c r="E93" t="s">
        <v>319</v>
      </c>
      <c r="F93" t="s">
        <v>0</v>
      </c>
      <c r="G93" t="s">
        <v>4347</v>
      </c>
      <c r="H93">
        <v>6.3</v>
      </c>
      <c r="I93">
        <v>94.15</v>
      </c>
      <c r="J93">
        <v>41</v>
      </c>
    </row>
    <row r="94" spans="1:10" x14ac:dyDescent="0.35">
      <c r="A94" t="s">
        <v>18587</v>
      </c>
      <c r="B94">
        <v>356</v>
      </c>
      <c r="C94">
        <v>1959</v>
      </c>
      <c r="D94">
        <v>93</v>
      </c>
      <c r="E94" t="s">
        <v>312</v>
      </c>
      <c r="F94" t="s">
        <v>0</v>
      </c>
      <c r="G94" t="s">
        <v>1827</v>
      </c>
      <c r="H94">
        <v>2.6629999999999998</v>
      </c>
      <c r="I94">
        <v>34.06</v>
      </c>
      <c r="J94">
        <v>42</v>
      </c>
    </row>
    <row r="95" spans="1:10" x14ac:dyDescent="0.35">
      <c r="A95" t="s">
        <v>18588</v>
      </c>
      <c r="B95">
        <v>611</v>
      </c>
      <c r="C95">
        <v>1919</v>
      </c>
      <c r="D95">
        <v>94</v>
      </c>
      <c r="E95" t="s">
        <v>334</v>
      </c>
      <c r="F95" t="s">
        <v>0</v>
      </c>
      <c r="G95" t="s">
        <v>2402</v>
      </c>
      <c r="H95">
        <v>1.7010000000000001</v>
      </c>
      <c r="I95">
        <v>16.54</v>
      </c>
      <c r="J95">
        <v>72</v>
      </c>
    </row>
    <row r="96" spans="1:10" x14ac:dyDescent="0.35">
      <c r="A96" t="s">
        <v>18589</v>
      </c>
      <c r="B96">
        <v>541</v>
      </c>
      <c r="C96">
        <v>1897</v>
      </c>
      <c r="D96">
        <v>95</v>
      </c>
      <c r="E96" t="s">
        <v>334</v>
      </c>
      <c r="F96" t="s">
        <v>0</v>
      </c>
      <c r="G96" t="s">
        <v>6707</v>
      </c>
      <c r="H96">
        <v>1.714</v>
      </c>
      <c r="I96">
        <v>18.329999999999998</v>
      </c>
      <c r="J96">
        <v>528</v>
      </c>
    </row>
    <row r="97" spans="1:10" x14ac:dyDescent="0.35">
      <c r="A97" t="s">
        <v>18590</v>
      </c>
      <c r="B97">
        <v>224</v>
      </c>
      <c r="C97">
        <v>1879</v>
      </c>
      <c r="D97">
        <v>96</v>
      </c>
      <c r="E97" t="s">
        <v>328</v>
      </c>
      <c r="F97" t="s">
        <v>0</v>
      </c>
      <c r="G97" t="s">
        <v>1781</v>
      </c>
      <c r="H97">
        <v>4.8019999999999996</v>
      </c>
      <c r="I97">
        <v>58.6</v>
      </c>
      <c r="J97">
        <v>224</v>
      </c>
    </row>
    <row r="98" spans="1:10" x14ac:dyDescent="0.35">
      <c r="A98" t="s">
        <v>18591</v>
      </c>
      <c r="B98">
        <v>417</v>
      </c>
      <c r="C98">
        <v>1856</v>
      </c>
      <c r="D98">
        <v>97</v>
      </c>
      <c r="E98" t="s">
        <v>312</v>
      </c>
      <c r="F98" t="s">
        <v>0</v>
      </c>
      <c r="G98" t="s">
        <v>18592</v>
      </c>
      <c r="H98">
        <v>2.1379999999999999</v>
      </c>
      <c r="I98">
        <v>26.12</v>
      </c>
      <c r="J98">
        <v>206</v>
      </c>
    </row>
    <row r="99" spans="1:10" x14ac:dyDescent="0.35">
      <c r="A99" t="s">
        <v>18593</v>
      </c>
      <c r="B99">
        <v>108</v>
      </c>
      <c r="C99">
        <v>1840</v>
      </c>
      <c r="D99">
        <v>98</v>
      </c>
      <c r="E99" t="s">
        <v>319</v>
      </c>
      <c r="F99" t="s">
        <v>0</v>
      </c>
      <c r="G99" t="s">
        <v>2392</v>
      </c>
      <c r="H99">
        <v>12.529</v>
      </c>
      <c r="I99">
        <v>96.45</v>
      </c>
      <c r="J99">
        <v>46</v>
      </c>
    </row>
    <row r="100" spans="1:10" x14ac:dyDescent="0.35">
      <c r="A100" t="s">
        <v>18594</v>
      </c>
      <c r="B100">
        <v>111</v>
      </c>
      <c r="C100">
        <v>1834</v>
      </c>
      <c r="D100">
        <v>99</v>
      </c>
      <c r="E100" t="s">
        <v>319</v>
      </c>
      <c r="F100" t="s">
        <v>0</v>
      </c>
      <c r="G100" t="s">
        <v>3451</v>
      </c>
      <c r="H100">
        <v>8.2469999999999999</v>
      </c>
      <c r="I100">
        <v>87.19</v>
      </c>
      <c r="J100">
        <v>47</v>
      </c>
    </row>
    <row r="101" spans="1:10" x14ac:dyDescent="0.35">
      <c r="A101" t="s">
        <v>18595</v>
      </c>
      <c r="B101">
        <v>461</v>
      </c>
      <c r="C101">
        <v>1822</v>
      </c>
      <c r="D101">
        <v>100</v>
      </c>
      <c r="E101" t="s">
        <v>334</v>
      </c>
      <c r="F101" t="s">
        <v>0</v>
      </c>
      <c r="G101" t="s">
        <v>4042</v>
      </c>
      <c r="H101">
        <v>2.09</v>
      </c>
      <c r="I101">
        <v>22.48</v>
      </c>
      <c r="J101">
        <v>109</v>
      </c>
    </row>
    <row r="102" spans="1:10" x14ac:dyDescent="0.35">
      <c r="A102" t="s">
        <v>18596</v>
      </c>
      <c r="B102">
        <v>344</v>
      </c>
      <c r="C102">
        <v>1812</v>
      </c>
      <c r="D102">
        <v>101</v>
      </c>
      <c r="E102" t="s">
        <v>328</v>
      </c>
      <c r="F102" t="s">
        <v>0</v>
      </c>
      <c r="G102" t="s">
        <v>1967</v>
      </c>
      <c r="H102">
        <v>3.1989999999999998</v>
      </c>
      <c r="I102">
        <v>52.29</v>
      </c>
      <c r="J102">
        <v>131</v>
      </c>
    </row>
    <row r="103" spans="1:10" x14ac:dyDescent="0.35">
      <c r="A103" t="s">
        <v>18597</v>
      </c>
      <c r="B103">
        <v>320</v>
      </c>
      <c r="C103">
        <v>1767</v>
      </c>
      <c r="D103">
        <v>102</v>
      </c>
      <c r="E103" t="s">
        <v>328</v>
      </c>
      <c r="F103" t="s">
        <v>0</v>
      </c>
      <c r="G103" t="s">
        <v>2494</v>
      </c>
      <c r="H103">
        <v>2.3679999999999999</v>
      </c>
      <c r="I103">
        <v>57.81</v>
      </c>
      <c r="J103">
        <v>315</v>
      </c>
    </row>
    <row r="104" spans="1:10" x14ac:dyDescent="0.35">
      <c r="A104" t="s">
        <v>18598</v>
      </c>
      <c r="B104">
        <v>212</v>
      </c>
      <c r="C104">
        <v>1763</v>
      </c>
      <c r="D104">
        <v>103</v>
      </c>
      <c r="E104" t="s">
        <v>328</v>
      </c>
      <c r="F104" t="s">
        <v>0</v>
      </c>
      <c r="G104" t="s">
        <v>3455</v>
      </c>
      <c r="H104">
        <v>4.33</v>
      </c>
      <c r="I104">
        <v>68.239999999999995</v>
      </c>
      <c r="J104">
        <v>32</v>
      </c>
    </row>
    <row r="105" spans="1:10" x14ac:dyDescent="0.35">
      <c r="A105" t="s">
        <v>18599</v>
      </c>
      <c r="B105">
        <v>152</v>
      </c>
      <c r="C105">
        <v>1739</v>
      </c>
      <c r="D105">
        <v>104</v>
      </c>
      <c r="E105" t="s">
        <v>319</v>
      </c>
      <c r="F105" t="s">
        <v>0</v>
      </c>
      <c r="G105" t="s">
        <v>3026</v>
      </c>
      <c r="H105">
        <v>6.3860000000000001</v>
      </c>
      <c r="I105">
        <v>96.07</v>
      </c>
      <c r="J105">
        <v>46</v>
      </c>
    </row>
    <row r="106" spans="1:10" x14ac:dyDescent="0.35">
      <c r="A106" t="s">
        <v>18600</v>
      </c>
      <c r="B106">
        <v>664</v>
      </c>
      <c r="C106">
        <v>1728</v>
      </c>
      <c r="D106">
        <v>105</v>
      </c>
      <c r="E106" t="s">
        <v>334</v>
      </c>
      <c r="F106" t="s">
        <v>0</v>
      </c>
      <c r="G106" t="s">
        <v>18601</v>
      </c>
      <c r="H106">
        <v>1.496</v>
      </c>
      <c r="I106">
        <v>11.79</v>
      </c>
      <c r="J106">
        <v>607</v>
      </c>
    </row>
    <row r="107" spans="1:10" x14ac:dyDescent="0.35">
      <c r="A107" t="s">
        <v>18602</v>
      </c>
      <c r="B107">
        <v>146</v>
      </c>
      <c r="C107">
        <v>1690</v>
      </c>
      <c r="D107">
        <v>106</v>
      </c>
      <c r="E107" t="s">
        <v>319</v>
      </c>
      <c r="F107" t="s">
        <v>0</v>
      </c>
      <c r="G107" t="s">
        <v>1940</v>
      </c>
      <c r="H107">
        <v>6.43</v>
      </c>
      <c r="I107">
        <v>85.61</v>
      </c>
      <c r="J107">
        <v>146</v>
      </c>
    </row>
    <row r="108" spans="1:10" x14ac:dyDescent="0.35">
      <c r="A108" t="s">
        <v>18603</v>
      </c>
      <c r="B108">
        <v>229</v>
      </c>
      <c r="C108">
        <v>1689</v>
      </c>
      <c r="D108">
        <v>107</v>
      </c>
      <c r="E108" t="s">
        <v>319</v>
      </c>
      <c r="F108" t="s">
        <v>0</v>
      </c>
      <c r="G108" t="s">
        <v>18604</v>
      </c>
      <c r="H108">
        <v>4.2489999999999997</v>
      </c>
      <c r="I108">
        <v>83.83</v>
      </c>
      <c r="J108">
        <v>147</v>
      </c>
    </row>
    <row r="109" spans="1:10" x14ac:dyDescent="0.35">
      <c r="A109" t="s">
        <v>18605</v>
      </c>
      <c r="B109">
        <v>184</v>
      </c>
      <c r="C109">
        <v>1686</v>
      </c>
      <c r="D109">
        <v>108</v>
      </c>
      <c r="E109" t="s">
        <v>319</v>
      </c>
      <c r="F109" t="s">
        <v>0</v>
      </c>
      <c r="G109" t="s">
        <v>3026</v>
      </c>
      <c r="H109">
        <v>4.3449999999999998</v>
      </c>
      <c r="I109">
        <v>85.58</v>
      </c>
      <c r="J109">
        <v>24</v>
      </c>
    </row>
    <row r="110" spans="1:10" x14ac:dyDescent="0.35">
      <c r="A110" t="s">
        <v>18606</v>
      </c>
      <c r="B110">
        <v>88</v>
      </c>
      <c r="C110">
        <v>1684</v>
      </c>
      <c r="D110">
        <v>109</v>
      </c>
      <c r="E110" t="s">
        <v>319</v>
      </c>
      <c r="F110" t="s">
        <v>0</v>
      </c>
      <c r="G110" t="s">
        <v>1819</v>
      </c>
      <c r="H110">
        <v>10.052</v>
      </c>
      <c r="I110">
        <v>85.39</v>
      </c>
      <c r="J110">
        <v>54</v>
      </c>
    </row>
    <row r="111" spans="1:10" x14ac:dyDescent="0.35">
      <c r="A111" t="s">
        <v>18607</v>
      </c>
      <c r="B111">
        <v>164</v>
      </c>
      <c r="C111">
        <v>1681</v>
      </c>
      <c r="D111">
        <v>110</v>
      </c>
      <c r="E111" t="s">
        <v>319</v>
      </c>
      <c r="F111" t="s">
        <v>0</v>
      </c>
      <c r="G111" t="s">
        <v>2197</v>
      </c>
      <c r="H111">
        <v>7.2350000000000003</v>
      </c>
      <c r="I111">
        <v>87.25</v>
      </c>
      <c r="J111">
        <v>56</v>
      </c>
    </row>
    <row r="112" spans="1:10" x14ac:dyDescent="0.35">
      <c r="A112" t="s">
        <v>18608</v>
      </c>
      <c r="B112">
        <v>389</v>
      </c>
      <c r="C112">
        <v>1674</v>
      </c>
      <c r="D112">
        <v>111</v>
      </c>
      <c r="E112" t="s">
        <v>312</v>
      </c>
      <c r="F112" t="s">
        <v>0</v>
      </c>
      <c r="G112" t="s">
        <v>1967</v>
      </c>
      <c r="H112">
        <v>2.956</v>
      </c>
      <c r="I112">
        <v>49.73</v>
      </c>
      <c r="J112">
        <v>208</v>
      </c>
    </row>
    <row r="113" spans="1:10" x14ac:dyDescent="0.35">
      <c r="A113" t="s">
        <v>18609</v>
      </c>
      <c r="B113">
        <v>182</v>
      </c>
      <c r="C113">
        <v>1673</v>
      </c>
      <c r="D113">
        <v>112</v>
      </c>
      <c r="E113" t="s">
        <v>319</v>
      </c>
      <c r="F113" t="s">
        <v>0</v>
      </c>
      <c r="G113" t="s">
        <v>18610</v>
      </c>
      <c r="H113">
        <v>4.4180000000000001</v>
      </c>
      <c r="I113">
        <v>73.09</v>
      </c>
      <c r="J113">
        <v>58</v>
      </c>
    </row>
    <row r="114" spans="1:10" x14ac:dyDescent="0.35">
      <c r="A114" t="s">
        <v>18611</v>
      </c>
      <c r="B114">
        <v>182</v>
      </c>
      <c r="C114">
        <v>1671</v>
      </c>
      <c r="D114">
        <v>113</v>
      </c>
      <c r="E114" t="s">
        <v>319</v>
      </c>
      <c r="F114" t="s">
        <v>0</v>
      </c>
      <c r="G114" t="s">
        <v>4022</v>
      </c>
      <c r="H114">
        <v>3.9550000000000001</v>
      </c>
      <c r="I114">
        <v>82.62</v>
      </c>
      <c r="J114">
        <v>98</v>
      </c>
    </row>
    <row r="115" spans="1:10" x14ac:dyDescent="0.35">
      <c r="A115" t="s">
        <v>18612</v>
      </c>
      <c r="B115">
        <v>303</v>
      </c>
      <c r="C115">
        <v>1668</v>
      </c>
      <c r="D115">
        <v>114</v>
      </c>
      <c r="E115" t="s">
        <v>328</v>
      </c>
      <c r="F115" t="s">
        <v>0</v>
      </c>
      <c r="G115" t="s">
        <v>2119</v>
      </c>
      <c r="H115">
        <v>3.117</v>
      </c>
      <c r="I115">
        <v>65.7</v>
      </c>
      <c r="J115">
        <v>303</v>
      </c>
    </row>
    <row r="116" spans="1:10" x14ac:dyDescent="0.35">
      <c r="A116" t="s">
        <v>18613</v>
      </c>
      <c r="B116">
        <v>192</v>
      </c>
      <c r="C116">
        <v>1661</v>
      </c>
      <c r="D116">
        <v>115</v>
      </c>
      <c r="E116" t="s">
        <v>319</v>
      </c>
      <c r="F116" t="s">
        <v>0</v>
      </c>
      <c r="G116" t="s">
        <v>7597</v>
      </c>
      <c r="H116">
        <v>4.8949999999999996</v>
      </c>
      <c r="I116">
        <v>82.16</v>
      </c>
      <c r="J116">
        <v>159</v>
      </c>
    </row>
    <row r="117" spans="1:10" x14ac:dyDescent="0.35">
      <c r="A117" t="s">
        <v>18614</v>
      </c>
      <c r="B117">
        <v>266</v>
      </c>
      <c r="C117">
        <v>1647</v>
      </c>
      <c r="D117">
        <v>116</v>
      </c>
      <c r="E117" t="s">
        <v>319</v>
      </c>
      <c r="F117" t="s">
        <v>0</v>
      </c>
      <c r="G117" t="s">
        <v>15822</v>
      </c>
      <c r="H117">
        <v>3.5880000000000001</v>
      </c>
      <c r="I117">
        <v>74.88</v>
      </c>
      <c r="J117">
        <v>81</v>
      </c>
    </row>
    <row r="118" spans="1:10" x14ac:dyDescent="0.35">
      <c r="A118" t="s">
        <v>18615</v>
      </c>
      <c r="B118">
        <v>122</v>
      </c>
      <c r="C118">
        <v>1643</v>
      </c>
      <c r="D118">
        <v>117</v>
      </c>
      <c r="E118" t="s">
        <v>328</v>
      </c>
      <c r="F118" t="s">
        <v>0</v>
      </c>
      <c r="G118" t="s">
        <v>1819</v>
      </c>
      <c r="H118">
        <v>6.6639999999999997</v>
      </c>
      <c r="I118">
        <v>71.099999999999994</v>
      </c>
      <c r="J118">
        <v>44</v>
      </c>
    </row>
    <row r="119" spans="1:10" x14ac:dyDescent="0.35">
      <c r="A119" t="s">
        <v>18616</v>
      </c>
      <c r="B119">
        <v>280</v>
      </c>
      <c r="C119">
        <v>1637</v>
      </c>
      <c r="D119">
        <v>118</v>
      </c>
      <c r="E119" t="s">
        <v>312</v>
      </c>
      <c r="F119" t="s">
        <v>0</v>
      </c>
      <c r="G119" t="s">
        <v>2146</v>
      </c>
      <c r="H119">
        <v>3.512</v>
      </c>
      <c r="I119">
        <v>45.73</v>
      </c>
      <c r="J119">
        <v>280</v>
      </c>
    </row>
    <row r="120" spans="1:10" x14ac:dyDescent="0.35">
      <c r="A120" t="s">
        <v>18617</v>
      </c>
      <c r="B120">
        <v>363</v>
      </c>
      <c r="C120">
        <v>1633</v>
      </c>
      <c r="D120">
        <v>119</v>
      </c>
      <c r="E120" t="s">
        <v>312</v>
      </c>
      <c r="F120" t="s">
        <v>0</v>
      </c>
      <c r="G120" t="s">
        <v>3592</v>
      </c>
      <c r="H120">
        <v>3.2989999999999999</v>
      </c>
      <c r="I120">
        <v>45.52</v>
      </c>
      <c r="J120">
        <v>154</v>
      </c>
    </row>
    <row r="121" spans="1:10" x14ac:dyDescent="0.35">
      <c r="A121" t="s">
        <v>18618</v>
      </c>
      <c r="B121">
        <v>349</v>
      </c>
      <c r="C121">
        <v>1632</v>
      </c>
      <c r="D121">
        <v>120</v>
      </c>
      <c r="E121" t="s">
        <v>311</v>
      </c>
      <c r="F121" t="s">
        <v>0</v>
      </c>
      <c r="G121" t="s">
        <v>1699</v>
      </c>
      <c r="H121" t="s">
        <v>311</v>
      </c>
      <c r="I121" t="s">
        <v>311</v>
      </c>
      <c r="J121">
        <v>349</v>
      </c>
    </row>
    <row r="122" spans="1:10" x14ac:dyDescent="0.35">
      <c r="A122" t="s">
        <v>18619</v>
      </c>
      <c r="B122">
        <v>416</v>
      </c>
      <c r="C122">
        <v>1626</v>
      </c>
      <c r="D122">
        <v>121</v>
      </c>
      <c r="E122" t="s">
        <v>312</v>
      </c>
      <c r="F122" t="s">
        <v>0</v>
      </c>
      <c r="G122" t="s">
        <v>4034</v>
      </c>
      <c r="H122">
        <v>1.7889999999999999</v>
      </c>
      <c r="I122">
        <v>35.03</v>
      </c>
      <c r="J122">
        <v>77</v>
      </c>
    </row>
    <row r="123" spans="1:10" x14ac:dyDescent="0.35">
      <c r="A123" t="s">
        <v>18620</v>
      </c>
      <c r="B123">
        <v>122</v>
      </c>
      <c r="C123">
        <v>1612</v>
      </c>
      <c r="D123">
        <v>122</v>
      </c>
      <c r="E123" t="s">
        <v>319</v>
      </c>
      <c r="F123" t="s">
        <v>0</v>
      </c>
      <c r="G123" t="s">
        <v>3019</v>
      </c>
      <c r="H123">
        <v>6.548</v>
      </c>
      <c r="I123">
        <v>86.32</v>
      </c>
      <c r="J123">
        <v>45</v>
      </c>
    </row>
    <row r="124" spans="1:10" x14ac:dyDescent="0.35">
      <c r="A124" t="s">
        <v>18621</v>
      </c>
      <c r="B124">
        <v>518</v>
      </c>
      <c r="C124">
        <v>1606</v>
      </c>
      <c r="D124">
        <v>123</v>
      </c>
      <c r="E124" t="s">
        <v>334</v>
      </c>
      <c r="F124" t="s">
        <v>0</v>
      </c>
      <c r="G124" t="s">
        <v>3592</v>
      </c>
      <c r="H124">
        <v>2.3260000000000001</v>
      </c>
      <c r="I124">
        <v>23.13</v>
      </c>
      <c r="J124">
        <v>99</v>
      </c>
    </row>
    <row r="125" spans="1:10" x14ac:dyDescent="0.35">
      <c r="A125" t="s">
        <v>18622</v>
      </c>
      <c r="B125">
        <v>287</v>
      </c>
      <c r="C125">
        <v>1599</v>
      </c>
      <c r="D125">
        <v>124</v>
      </c>
      <c r="E125" t="s">
        <v>312</v>
      </c>
      <c r="F125" t="s">
        <v>0</v>
      </c>
      <c r="G125" t="s">
        <v>18623</v>
      </c>
      <c r="H125">
        <v>2.609</v>
      </c>
      <c r="I125">
        <v>43.6</v>
      </c>
      <c r="J125">
        <v>122</v>
      </c>
    </row>
    <row r="126" spans="1:10" x14ac:dyDescent="0.35">
      <c r="A126" t="s">
        <v>18624</v>
      </c>
      <c r="B126">
        <v>133</v>
      </c>
      <c r="C126">
        <v>1582</v>
      </c>
      <c r="D126">
        <v>125</v>
      </c>
      <c r="E126" t="s">
        <v>319</v>
      </c>
      <c r="F126" t="s">
        <v>0</v>
      </c>
      <c r="G126" t="s">
        <v>3926</v>
      </c>
      <c r="H126">
        <v>8.7309999999999999</v>
      </c>
      <c r="I126">
        <v>99.55</v>
      </c>
      <c r="J126">
        <v>130</v>
      </c>
    </row>
    <row r="127" spans="1:10" x14ac:dyDescent="0.35">
      <c r="A127" t="s">
        <v>18625</v>
      </c>
      <c r="B127">
        <v>996</v>
      </c>
      <c r="C127">
        <v>1576</v>
      </c>
      <c r="D127">
        <v>126</v>
      </c>
      <c r="E127" t="s">
        <v>334</v>
      </c>
      <c r="F127" t="s">
        <v>0</v>
      </c>
      <c r="G127" t="s">
        <v>3171</v>
      </c>
      <c r="H127">
        <v>1.677</v>
      </c>
      <c r="I127">
        <v>22.09</v>
      </c>
      <c r="J127">
        <v>993</v>
      </c>
    </row>
    <row r="128" spans="1:10" x14ac:dyDescent="0.35">
      <c r="A128" t="s">
        <v>18626</v>
      </c>
      <c r="B128">
        <v>203</v>
      </c>
      <c r="C128">
        <v>1563</v>
      </c>
      <c r="D128">
        <v>127</v>
      </c>
      <c r="E128" t="s">
        <v>328</v>
      </c>
      <c r="F128" t="s">
        <v>0</v>
      </c>
      <c r="G128" t="s">
        <v>2131</v>
      </c>
      <c r="H128">
        <v>4.3170000000000002</v>
      </c>
      <c r="I128">
        <v>55.26</v>
      </c>
      <c r="J128">
        <v>50</v>
      </c>
    </row>
    <row r="129" spans="1:10" x14ac:dyDescent="0.35">
      <c r="A129" t="s">
        <v>18627</v>
      </c>
      <c r="B129">
        <v>245</v>
      </c>
      <c r="C129">
        <v>1558</v>
      </c>
      <c r="D129">
        <v>128</v>
      </c>
      <c r="E129" t="s">
        <v>319</v>
      </c>
      <c r="F129" t="s">
        <v>0</v>
      </c>
      <c r="G129" t="s">
        <v>15402</v>
      </c>
      <c r="H129">
        <v>3.2480000000000002</v>
      </c>
      <c r="I129">
        <v>69.989999999999995</v>
      </c>
      <c r="J129">
        <v>106</v>
      </c>
    </row>
    <row r="130" spans="1:10" x14ac:dyDescent="0.35">
      <c r="A130" t="s">
        <v>18628</v>
      </c>
      <c r="B130">
        <v>191</v>
      </c>
      <c r="C130">
        <v>1558</v>
      </c>
      <c r="D130">
        <v>128</v>
      </c>
      <c r="E130" t="s">
        <v>328</v>
      </c>
      <c r="F130" t="s">
        <v>0</v>
      </c>
      <c r="G130" t="s">
        <v>2763</v>
      </c>
      <c r="H130">
        <v>3.988</v>
      </c>
      <c r="I130">
        <v>63.59</v>
      </c>
      <c r="J130">
        <v>28</v>
      </c>
    </row>
    <row r="131" spans="1:10" x14ac:dyDescent="0.35">
      <c r="A131" t="s">
        <v>18629</v>
      </c>
      <c r="B131">
        <v>414</v>
      </c>
      <c r="C131">
        <v>1552</v>
      </c>
      <c r="D131">
        <v>130</v>
      </c>
      <c r="E131" t="s">
        <v>312</v>
      </c>
      <c r="F131" t="s">
        <v>0</v>
      </c>
      <c r="G131" t="s">
        <v>3926</v>
      </c>
      <c r="H131">
        <v>1.7889999999999999</v>
      </c>
      <c r="I131">
        <v>41.89</v>
      </c>
      <c r="J131">
        <v>86</v>
      </c>
    </row>
    <row r="132" spans="1:10" x14ac:dyDescent="0.35">
      <c r="A132" t="s">
        <v>18630</v>
      </c>
      <c r="B132">
        <v>324</v>
      </c>
      <c r="C132">
        <v>1519</v>
      </c>
      <c r="D132">
        <v>131</v>
      </c>
      <c r="E132" t="s">
        <v>328</v>
      </c>
      <c r="F132" t="s">
        <v>0</v>
      </c>
      <c r="G132" t="s">
        <v>659</v>
      </c>
      <c r="H132">
        <v>2.5859999999999999</v>
      </c>
      <c r="I132">
        <v>71.59</v>
      </c>
      <c r="J132">
        <v>71</v>
      </c>
    </row>
    <row r="133" spans="1:10" x14ac:dyDescent="0.35">
      <c r="A133" t="s">
        <v>18631</v>
      </c>
      <c r="B133">
        <v>149</v>
      </c>
      <c r="C133">
        <v>1516</v>
      </c>
      <c r="D133">
        <v>132</v>
      </c>
      <c r="E133" t="s">
        <v>319</v>
      </c>
      <c r="F133" t="s">
        <v>0</v>
      </c>
      <c r="G133" t="s">
        <v>16078</v>
      </c>
      <c r="H133">
        <v>4.5940000000000003</v>
      </c>
      <c r="I133">
        <v>75.92</v>
      </c>
      <c r="J133">
        <v>78</v>
      </c>
    </row>
    <row r="134" spans="1:10" x14ac:dyDescent="0.35">
      <c r="A134" t="s">
        <v>18632</v>
      </c>
      <c r="B134">
        <v>312</v>
      </c>
      <c r="C134">
        <v>1495</v>
      </c>
      <c r="D134">
        <v>133</v>
      </c>
      <c r="E134" t="s">
        <v>328</v>
      </c>
      <c r="F134" t="s">
        <v>0</v>
      </c>
      <c r="G134" t="s">
        <v>2279</v>
      </c>
      <c r="H134">
        <v>3.089</v>
      </c>
      <c r="I134">
        <v>53.11</v>
      </c>
      <c r="J134">
        <v>88</v>
      </c>
    </row>
    <row r="135" spans="1:10" x14ac:dyDescent="0.35">
      <c r="A135" t="s">
        <v>18633</v>
      </c>
      <c r="B135">
        <v>280</v>
      </c>
      <c r="C135">
        <v>1484</v>
      </c>
      <c r="D135">
        <v>134</v>
      </c>
      <c r="E135" t="s">
        <v>312</v>
      </c>
      <c r="F135" t="s">
        <v>0</v>
      </c>
      <c r="G135" t="s">
        <v>1791</v>
      </c>
      <c r="H135">
        <v>2.7120000000000002</v>
      </c>
      <c r="I135">
        <v>25.73</v>
      </c>
      <c r="J135">
        <v>40</v>
      </c>
    </row>
    <row r="136" spans="1:10" x14ac:dyDescent="0.35">
      <c r="A136" t="s">
        <v>18634</v>
      </c>
      <c r="B136">
        <v>258</v>
      </c>
      <c r="C136">
        <v>1476</v>
      </c>
      <c r="D136">
        <v>135</v>
      </c>
      <c r="E136" t="s">
        <v>328</v>
      </c>
      <c r="F136" t="s">
        <v>0</v>
      </c>
      <c r="G136" t="s">
        <v>6232</v>
      </c>
      <c r="H136">
        <v>2.5310000000000001</v>
      </c>
      <c r="I136">
        <v>48.1</v>
      </c>
      <c r="J136">
        <v>64</v>
      </c>
    </row>
    <row r="137" spans="1:10" x14ac:dyDescent="0.35">
      <c r="A137" t="s">
        <v>18635</v>
      </c>
      <c r="B137">
        <v>457</v>
      </c>
      <c r="C137">
        <v>1476</v>
      </c>
      <c r="D137">
        <v>135</v>
      </c>
      <c r="E137" t="s">
        <v>312</v>
      </c>
      <c r="F137" t="s">
        <v>0</v>
      </c>
      <c r="G137" t="s">
        <v>3171</v>
      </c>
      <c r="H137">
        <v>1.9730000000000001</v>
      </c>
      <c r="I137">
        <v>33.72</v>
      </c>
      <c r="J137">
        <v>55</v>
      </c>
    </row>
    <row r="138" spans="1:10" x14ac:dyDescent="0.35">
      <c r="A138" t="s">
        <v>18636</v>
      </c>
      <c r="B138">
        <v>164</v>
      </c>
      <c r="C138">
        <v>1460</v>
      </c>
      <c r="D138">
        <v>137</v>
      </c>
      <c r="E138" t="s">
        <v>319</v>
      </c>
      <c r="F138" t="s">
        <v>0</v>
      </c>
      <c r="G138" t="s">
        <v>3026</v>
      </c>
      <c r="H138">
        <v>4.5030000000000001</v>
      </c>
      <c r="I138">
        <v>86.7</v>
      </c>
      <c r="J138">
        <v>37</v>
      </c>
    </row>
    <row r="139" spans="1:10" x14ac:dyDescent="0.35">
      <c r="A139" t="s">
        <v>18637</v>
      </c>
      <c r="B139">
        <v>385</v>
      </c>
      <c r="C139">
        <v>1458</v>
      </c>
      <c r="D139">
        <v>138</v>
      </c>
      <c r="E139" t="s">
        <v>311</v>
      </c>
      <c r="F139" t="s">
        <v>0</v>
      </c>
      <c r="G139" t="s">
        <v>1819</v>
      </c>
      <c r="H139" t="s">
        <v>311</v>
      </c>
      <c r="I139" t="s">
        <v>311</v>
      </c>
      <c r="J139">
        <v>43</v>
      </c>
    </row>
    <row r="140" spans="1:10" x14ac:dyDescent="0.35">
      <c r="A140" t="s">
        <v>18638</v>
      </c>
      <c r="B140">
        <v>320</v>
      </c>
      <c r="C140">
        <v>1452</v>
      </c>
      <c r="D140">
        <v>139</v>
      </c>
      <c r="E140" t="s">
        <v>312</v>
      </c>
      <c r="F140" t="s">
        <v>0</v>
      </c>
      <c r="G140" t="s">
        <v>18639</v>
      </c>
      <c r="H140">
        <v>2.6230000000000002</v>
      </c>
      <c r="I140">
        <v>32.799999999999997</v>
      </c>
      <c r="J140">
        <v>320</v>
      </c>
    </row>
    <row r="141" spans="1:10" x14ac:dyDescent="0.35">
      <c r="A141" t="s">
        <v>18640</v>
      </c>
      <c r="B141">
        <v>891</v>
      </c>
      <c r="C141">
        <v>1450</v>
      </c>
      <c r="D141">
        <v>140</v>
      </c>
      <c r="E141" t="s">
        <v>334</v>
      </c>
      <c r="F141" t="s">
        <v>0</v>
      </c>
      <c r="G141" t="s">
        <v>2167</v>
      </c>
      <c r="H141">
        <v>1.002</v>
      </c>
      <c r="I141">
        <v>10.19</v>
      </c>
      <c r="J141">
        <v>27</v>
      </c>
    </row>
    <row r="142" spans="1:10" x14ac:dyDescent="0.35">
      <c r="A142" t="s">
        <v>18641</v>
      </c>
      <c r="B142">
        <v>181</v>
      </c>
      <c r="C142">
        <v>1437</v>
      </c>
      <c r="D142">
        <v>141</v>
      </c>
      <c r="E142" t="s">
        <v>319</v>
      </c>
      <c r="F142" t="s">
        <v>0</v>
      </c>
      <c r="G142" t="s">
        <v>8749</v>
      </c>
      <c r="H142">
        <v>4.9290000000000003</v>
      </c>
      <c r="I142">
        <v>86.73</v>
      </c>
      <c r="J142">
        <v>75</v>
      </c>
    </row>
    <row r="143" spans="1:10" x14ac:dyDescent="0.35">
      <c r="A143" t="s">
        <v>18642</v>
      </c>
      <c r="B143">
        <v>60</v>
      </c>
      <c r="C143">
        <v>1422</v>
      </c>
      <c r="D143">
        <v>142</v>
      </c>
      <c r="E143" t="s">
        <v>319</v>
      </c>
      <c r="F143" t="s">
        <v>0</v>
      </c>
      <c r="G143" t="s">
        <v>2392</v>
      </c>
      <c r="H143">
        <v>11.678000000000001</v>
      </c>
      <c r="I143">
        <v>95.14</v>
      </c>
      <c r="J143">
        <v>24</v>
      </c>
    </row>
    <row r="144" spans="1:10" x14ac:dyDescent="0.35">
      <c r="A144" t="s">
        <v>18643</v>
      </c>
      <c r="B144">
        <v>154</v>
      </c>
      <c r="C144">
        <v>1421</v>
      </c>
      <c r="D144">
        <v>143</v>
      </c>
      <c r="E144" t="s">
        <v>319</v>
      </c>
      <c r="F144" t="s">
        <v>0</v>
      </c>
      <c r="G144" t="s">
        <v>2302</v>
      </c>
      <c r="H144">
        <v>7</v>
      </c>
      <c r="I144">
        <v>93.08</v>
      </c>
      <c r="J144">
        <v>77</v>
      </c>
    </row>
    <row r="145" spans="1:10" x14ac:dyDescent="0.35">
      <c r="A145" t="s">
        <v>18644</v>
      </c>
      <c r="B145">
        <v>209</v>
      </c>
      <c r="C145">
        <v>1417</v>
      </c>
      <c r="D145">
        <v>144</v>
      </c>
      <c r="E145" t="s">
        <v>319</v>
      </c>
      <c r="F145" t="s">
        <v>0</v>
      </c>
      <c r="G145" t="s">
        <v>3304</v>
      </c>
      <c r="H145">
        <v>3.4009999999999998</v>
      </c>
      <c r="I145">
        <v>81.14</v>
      </c>
      <c r="J145">
        <v>59</v>
      </c>
    </row>
    <row r="146" spans="1:10" x14ac:dyDescent="0.35">
      <c r="A146" t="s">
        <v>18645</v>
      </c>
      <c r="B146">
        <v>170</v>
      </c>
      <c r="C146">
        <v>1406</v>
      </c>
      <c r="D146">
        <v>145</v>
      </c>
      <c r="E146" t="s">
        <v>319</v>
      </c>
      <c r="F146" t="s">
        <v>0</v>
      </c>
      <c r="G146" t="s">
        <v>7781</v>
      </c>
      <c r="H146">
        <v>3.7130000000000001</v>
      </c>
      <c r="I146">
        <v>84.53</v>
      </c>
      <c r="J146">
        <v>71</v>
      </c>
    </row>
    <row r="147" spans="1:10" x14ac:dyDescent="0.35">
      <c r="A147" t="s">
        <v>18646</v>
      </c>
      <c r="B147">
        <v>69</v>
      </c>
      <c r="C147">
        <v>1405</v>
      </c>
      <c r="D147">
        <v>146</v>
      </c>
      <c r="E147" t="s">
        <v>319</v>
      </c>
      <c r="F147" t="s">
        <v>0</v>
      </c>
      <c r="G147" t="s">
        <v>1819</v>
      </c>
      <c r="H147">
        <v>11.318</v>
      </c>
      <c r="I147">
        <v>93.83</v>
      </c>
      <c r="J147">
        <v>25</v>
      </c>
    </row>
    <row r="148" spans="1:10" x14ac:dyDescent="0.35">
      <c r="A148" t="s">
        <v>18647</v>
      </c>
      <c r="B148">
        <v>202</v>
      </c>
      <c r="C148">
        <v>1405</v>
      </c>
      <c r="D148">
        <v>146</v>
      </c>
      <c r="E148" t="s">
        <v>319</v>
      </c>
      <c r="F148" t="s">
        <v>0</v>
      </c>
      <c r="G148" t="s">
        <v>7781</v>
      </c>
      <c r="H148">
        <v>3.2109999999999999</v>
      </c>
      <c r="I148">
        <v>79.25</v>
      </c>
      <c r="J148">
        <v>71</v>
      </c>
    </row>
    <row r="149" spans="1:10" x14ac:dyDescent="0.35">
      <c r="A149" t="s">
        <v>18648</v>
      </c>
      <c r="B149">
        <v>243</v>
      </c>
      <c r="C149">
        <v>1402</v>
      </c>
      <c r="D149">
        <v>148</v>
      </c>
      <c r="E149" t="s">
        <v>328</v>
      </c>
      <c r="F149" t="s">
        <v>0</v>
      </c>
      <c r="G149" t="s">
        <v>18649</v>
      </c>
      <c r="H149">
        <v>3.077</v>
      </c>
      <c r="I149">
        <v>42.74</v>
      </c>
      <c r="J149">
        <v>242</v>
      </c>
    </row>
    <row r="150" spans="1:10" x14ac:dyDescent="0.35">
      <c r="A150" t="s">
        <v>18650</v>
      </c>
      <c r="B150">
        <v>52</v>
      </c>
      <c r="C150">
        <v>1386</v>
      </c>
      <c r="D150">
        <v>149</v>
      </c>
      <c r="E150" t="s">
        <v>319</v>
      </c>
      <c r="F150" t="s">
        <v>0</v>
      </c>
      <c r="G150" t="s">
        <v>3026</v>
      </c>
      <c r="H150">
        <v>13.551</v>
      </c>
      <c r="I150">
        <v>99.81</v>
      </c>
      <c r="J150">
        <v>20</v>
      </c>
    </row>
    <row r="151" spans="1:10" x14ac:dyDescent="0.35">
      <c r="A151" t="s">
        <v>18651</v>
      </c>
      <c r="B151">
        <v>546</v>
      </c>
      <c r="C151">
        <v>1383</v>
      </c>
      <c r="D151">
        <v>150</v>
      </c>
      <c r="E151" t="s">
        <v>312</v>
      </c>
      <c r="F151" t="s">
        <v>0</v>
      </c>
      <c r="G151" t="s">
        <v>3196</v>
      </c>
      <c r="H151">
        <v>2.206</v>
      </c>
      <c r="I151">
        <v>40.21</v>
      </c>
      <c r="J151">
        <v>94</v>
      </c>
    </row>
    <row r="152" spans="1:10" x14ac:dyDescent="0.35">
      <c r="A152" t="s">
        <v>18652</v>
      </c>
      <c r="B152">
        <v>411</v>
      </c>
      <c r="C152">
        <v>1383</v>
      </c>
      <c r="D152">
        <v>150</v>
      </c>
      <c r="E152" t="s">
        <v>312</v>
      </c>
      <c r="F152" t="s">
        <v>0</v>
      </c>
      <c r="G152" t="s">
        <v>1838</v>
      </c>
      <c r="H152">
        <v>1.8180000000000001</v>
      </c>
      <c r="I152">
        <v>31.02</v>
      </c>
      <c r="J152">
        <v>42</v>
      </c>
    </row>
    <row r="153" spans="1:10" x14ac:dyDescent="0.35">
      <c r="A153" t="s">
        <v>18653</v>
      </c>
      <c r="B153">
        <v>250</v>
      </c>
      <c r="C153">
        <v>1376</v>
      </c>
      <c r="D153">
        <v>152</v>
      </c>
      <c r="E153" t="s">
        <v>328</v>
      </c>
      <c r="F153" t="s">
        <v>0</v>
      </c>
      <c r="G153" t="s">
        <v>18654</v>
      </c>
      <c r="H153">
        <v>2.633</v>
      </c>
      <c r="I153">
        <v>40.64</v>
      </c>
      <c r="J153">
        <v>141</v>
      </c>
    </row>
    <row r="154" spans="1:10" x14ac:dyDescent="0.35">
      <c r="A154" t="s">
        <v>18655</v>
      </c>
      <c r="B154">
        <v>305</v>
      </c>
      <c r="C154">
        <v>1369</v>
      </c>
      <c r="D154">
        <v>153</v>
      </c>
      <c r="E154" t="s">
        <v>328</v>
      </c>
      <c r="F154" t="s">
        <v>0</v>
      </c>
      <c r="G154" t="s">
        <v>4022</v>
      </c>
      <c r="H154">
        <v>2.5259999999999998</v>
      </c>
      <c r="I154">
        <v>63.9</v>
      </c>
      <c r="J154">
        <v>118</v>
      </c>
    </row>
    <row r="155" spans="1:10" x14ac:dyDescent="0.35">
      <c r="A155" t="s">
        <v>18656</v>
      </c>
      <c r="B155">
        <v>229</v>
      </c>
      <c r="C155">
        <v>1367</v>
      </c>
      <c r="D155">
        <v>154</v>
      </c>
      <c r="E155" t="s">
        <v>312</v>
      </c>
      <c r="F155" t="s">
        <v>0</v>
      </c>
      <c r="G155" t="s">
        <v>1996</v>
      </c>
      <c r="H155">
        <v>3.1539999999999999</v>
      </c>
      <c r="I155">
        <v>42.13</v>
      </c>
      <c r="J155">
        <v>18</v>
      </c>
    </row>
    <row r="156" spans="1:10" x14ac:dyDescent="0.35">
      <c r="A156" t="s">
        <v>18657</v>
      </c>
      <c r="B156">
        <v>409</v>
      </c>
      <c r="C156">
        <v>1361</v>
      </c>
      <c r="D156">
        <v>155</v>
      </c>
      <c r="E156" t="s">
        <v>312</v>
      </c>
      <c r="F156" t="s">
        <v>0</v>
      </c>
      <c r="G156" t="s">
        <v>2119</v>
      </c>
      <c r="H156">
        <v>1.756</v>
      </c>
      <c r="I156">
        <v>29.65</v>
      </c>
      <c r="J156">
        <v>80</v>
      </c>
    </row>
    <row r="157" spans="1:10" x14ac:dyDescent="0.35">
      <c r="A157" t="s">
        <v>18658</v>
      </c>
      <c r="B157">
        <v>224</v>
      </c>
      <c r="C157">
        <v>1336</v>
      </c>
      <c r="D157">
        <v>156</v>
      </c>
      <c r="E157" t="s">
        <v>328</v>
      </c>
      <c r="F157" t="s">
        <v>0</v>
      </c>
      <c r="G157" t="s">
        <v>18659</v>
      </c>
      <c r="H157">
        <v>2.6840000000000002</v>
      </c>
      <c r="I157">
        <v>52.33</v>
      </c>
      <c r="J157">
        <v>19</v>
      </c>
    </row>
    <row r="158" spans="1:10" x14ac:dyDescent="0.35">
      <c r="A158" t="s">
        <v>18660</v>
      </c>
      <c r="B158">
        <v>252</v>
      </c>
      <c r="C158">
        <v>1326</v>
      </c>
      <c r="D158">
        <v>157</v>
      </c>
      <c r="E158" t="s">
        <v>334</v>
      </c>
      <c r="F158" t="s">
        <v>0</v>
      </c>
      <c r="G158" t="s">
        <v>1798</v>
      </c>
      <c r="H158">
        <v>2.5</v>
      </c>
      <c r="I158">
        <v>18.91</v>
      </c>
      <c r="J158">
        <v>243</v>
      </c>
    </row>
    <row r="159" spans="1:10" x14ac:dyDescent="0.35">
      <c r="A159" t="s">
        <v>18661</v>
      </c>
      <c r="B159">
        <v>299</v>
      </c>
      <c r="C159">
        <v>1317</v>
      </c>
      <c r="D159">
        <v>158</v>
      </c>
      <c r="E159" t="s">
        <v>334</v>
      </c>
      <c r="F159" t="s">
        <v>0</v>
      </c>
      <c r="G159" t="s">
        <v>2003</v>
      </c>
      <c r="H159">
        <v>1.73</v>
      </c>
      <c r="I159">
        <v>22.78</v>
      </c>
      <c r="J159">
        <v>7</v>
      </c>
    </row>
    <row r="160" spans="1:10" x14ac:dyDescent="0.35">
      <c r="A160" t="s">
        <v>18662</v>
      </c>
      <c r="B160">
        <v>392</v>
      </c>
      <c r="C160">
        <v>1293</v>
      </c>
      <c r="D160">
        <v>159</v>
      </c>
      <c r="E160" t="s">
        <v>328</v>
      </c>
      <c r="F160" t="s">
        <v>0</v>
      </c>
      <c r="G160" t="s">
        <v>3052</v>
      </c>
      <c r="H160">
        <v>1.9710000000000001</v>
      </c>
      <c r="I160">
        <v>64.930000000000007</v>
      </c>
      <c r="J160">
        <v>129</v>
      </c>
    </row>
    <row r="161" spans="1:10" x14ac:dyDescent="0.35">
      <c r="A161" t="s">
        <v>18663</v>
      </c>
      <c r="B161">
        <v>144</v>
      </c>
      <c r="C161">
        <v>1290</v>
      </c>
      <c r="D161">
        <v>160</v>
      </c>
      <c r="E161" t="s">
        <v>328</v>
      </c>
      <c r="F161" t="s">
        <v>0</v>
      </c>
      <c r="G161" t="s">
        <v>1876</v>
      </c>
      <c r="H161">
        <v>4.97</v>
      </c>
      <c r="I161">
        <v>71.510000000000005</v>
      </c>
      <c r="J161">
        <v>144</v>
      </c>
    </row>
    <row r="162" spans="1:10" x14ac:dyDescent="0.35">
      <c r="A162" t="s">
        <v>18664</v>
      </c>
      <c r="B162">
        <v>141</v>
      </c>
      <c r="C162">
        <v>1284</v>
      </c>
      <c r="D162">
        <v>161</v>
      </c>
      <c r="E162" t="s">
        <v>319</v>
      </c>
      <c r="F162" t="s">
        <v>0</v>
      </c>
      <c r="G162" t="s">
        <v>18665</v>
      </c>
      <c r="H162">
        <v>4.6870000000000003</v>
      </c>
      <c r="I162">
        <v>73.489999999999995</v>
      </c>
      <c r="J162">
        <v>141</v>
      </c>
    </row>
    <row r="163" spans="1:10" x14ac:dyDescent="0.35">
      <c r="A163" t="s">
        <v>18666</v>
      </c>
      <c r="B163">
        <v>268</v>
      </c>
      <c r="C163">
        <v>1276</v>
      </c>
      <c r="D163">
        <v>162</v>
      </c>
      <c r="E163" t="s">
        <v>328</v>
      </c>
      <c r="F163" t="s">
        <v>0</v>
      </c>
      <c r="G163" t="s">
        <v>1967</v>
      </c>
      <c r="H163">
        <v>3.117</v>
      </c>
      <c r="I163">
        <v>50.24</v>
      </c>
      <c r="J163">
        <v>268</v>
      </c>
    </row>
    <row r="164" spans="1:10" x14ac:dyDescent="0.35">
      <c r="A164" t="s">
        <v>18667</v>
      </c>
      <c r="B164">
        <v>89</v>
      </c>
      <c r="C164">
        <v>1264</v>
      </c>
      <c r="D164">
        <v>163</v>
      </c>
      <c r="E164" t="s">
        <v>319</v>
      </c>
      <c r="F164" t="s">
        <v>0</v>
      </c>
      <c r="G164" t="s">
        <v>6715</v>
      </c>
      <c r="H164">
        <v>7.94</v>
      </c>
      <c r="I164">
        <v>84.48</v>
      </c>
      <c r="J164">
        <v>89</v>
      </c>
    </row>
    <row r="165" spans="1:10" x14ac:dyDescent="0.35">
      <c r="A165" t="s">
        <v>18668</v>
      </c>
      <c r="B165">
        <v>486</v>
      </c>
      <c r="C165">
        <v>1263</v>
      </c>
      <c r="D165">
        <v>164</v>
      </c>
      <c r="E165" t="s">
        <v>334</v>
      </c>
      <c r="F165" t="s">
        <v>0</v>
      </c>
      <c r="G165" t="s">
        <v>3196</v>
      </c>
      <c r="H165">
        <v>1.482</v>
      </c>
      <c r="I165">
        <v>21.54</v>
      </c>
      <c r="J165">
        <v>483</v>
      </c>
    </row>
    <row r="166" spans="1:10" x14ac:dyDescent="0.35">
      <c r="A166" t="s">
        <v>18669</v>
      </c>
      <c r="B166">
        <v>177</v>
      </c>
      <c r="C166">
        <v>1262</v>
      </c>
      <c r="D166">
        <v>165</v>
      </c>
      <c r="E166" t="s">
        <v>319</v>
      </c>
      <c r="F166" t="s">
        <v>0</v>
      </c>
      <c r="G166" t="s">
        <v>2838</v>
      </c>
      <c r="H166">
        <v>4.3550000000000004</v>
      </c>
      <c r="I166">
        <v>78.739999999999995</v>
      </c>
      <c r="J166">
        <v>177</v>
      </c>
    </row>
    <row r="167" spans="1:10" x14ac:dyDescent="0.35">
      <c r="A167" t="s">
        <v>18670</v>
      </c>
      <c r="B167">
        <v>167</v>
      </c>
      <c r="C167">
        <v>1236</v>
      </c>
      <c r="D167">
        <v>166</v>
      </c>
      <c r="E167" t="s">
        <v>319</v>
      </c>
      <c r="F167" t="s">
        <v>0</v>
      </c>
      <c r="G167" t="s">
        <v>3026</v>
      </c>
      <c r="H167">
        <v>3.6749999999999998</v>
      </c>
      <c r="I167">
        <v>77.34</v>
      </c>
      <c r="J167">
        <v>67</v>
      </c>
    </row>
    <row r="168" spans="1:10" x14ac:dyDescent="0.35">
      <c r="A168" t="s">
        <v>18671</v>
      </c>
      <c r="B168">
        <v>216</v>
      </c>
      <c r="C168">
        <v>1235</v>
      </c>
      <c r="D168">
        <v>167</v>
      </c>
      <c r="E168" t="s">
        <v>312</v>
      </c>
      <c r="F168" t="s">
        <v>0</v>
      </c>
      <c r="G168" t="s">
        <v>2302</v>
      </c>
      <c r="H168">
        <v>2.7080000000000002</v>
      </c>
      <c r="I168">
        <v>39.229999999999997</v>
      </c>
      <c r="J168">
        <v>104</v>
      </c>
    </row>
    <row r="169" spans="1:10" x14ac:dyDescent="0.35">
      <c r="A169" t="s">
        <v>18672</v>
      </c>
      <c r="B169">
        <v>151</v>
      </c>
      <c r="C169">
        <v>1234</v>
      </c>
      <c r="D169">
        <v>168</v>
      </c>
      <c r="E169" t="s">
        <v>328</v>
      </c>
      <c r="F169" t="s">
        <v>0</v>
      </c>
      <c r="G169" t="s">
        <v>2959</v>
      </c>
      <c r="H169">
        <v>5.1580000000000004</v>
      </c>
      <c r="I169">
        <v>70</v>
      </c>
      <c r="J169">
        <v>151</v>
      </c>
    </row>
    <row r="170" spans="1:10" x14ac:dyDescent="0.35">
      <c r="A170" t="s">
        <v>18673</v>
      </c>
      <c r="B170">
        <v>288</v>
      </c>
      <c r="C170">
        <v>1234</v>
      </c>
      <c r="D170">
        <v>168</v>
      </c>
      <c r="E170" t="s">
        <v>312</v>
      </c>
      <c r="F170" t="s">
        <v>0</v>
      </c>
      <c r="G170" t="s">
        <v>3171</v>
      </c>
      <c r="H170">
        <v>2.2999999999999998</v>
      </c>
      <c r="I170">
        <v>45.35</v>
      </c>
      <c r="J170">
        <v>67</v>
      </c>
    </row>
    <row r="171" spans="1:10" x14ac:dyDescent="0.35">
      <c r="A171" t="s">
        <v>18674</v>
      </c>
      <c r="B171">
        <v>234</v>
      </c>
      <c r="C171">
        <v>1218</v>
      </c>
      <c r="D171">
        <v>170</v>
      </c>
      <c r="E171" t="s">
        <v>328</v>
      </c>
      <c r="F171" t="s">
        <v>0</v>
      </c>
      <c r="G171" t="s">
        <v>18675</v>
      </c>
      <c r="H171">
        <v>2.5619999999999998</v>
      </c>
      <c r="I171">
        <v>48.98</v>
      </c>
      <c r="J171">
        <v>46</v>
      </c>
    </row>
    <row r="172" spans="1:10" x14ac:dyDescent="0.35">
      <c r="A172" t="s">
        <v>18676</v>
      </c>
      <c r="B172">
        <v>238</v>
      </c>
      <c r="C172">
        <v>1200</v>
      </c>
      <c r="D172">
        <v>171</v>
      </c>
      <c r="E172" t="s">
        <v>319</v>
      </c>
      <c r="F172" t="s">
        <v>0</v>
      </c>
      <c r="G172" t="s">
        <v>4090</v>
      </c>
      <c r="H172">
        <v>3.371</v>
      </c>
      <c r="I172">
        <v>78.040000000000006</v>
      </c>
      <c r="J172">
        <v>149</v>
      </c>
    </row>
    <row r="173" spans="1:10" x14ac:dyDescent="0.35">
      <c r="A173" t="s">
        <v>18677</v>
      </c>
      <c r="B173">
        <v>298</v>
      </c>
      <c r="C173">
        <v>1199</v>
      </c>
      <c r="D173">
        <v>172</v>
      </c>
      <c r="E173" t="s">
        <v>312</v>
      </c>
      <c r="F173" t="s">
        <v>0</v>
      </c>
      <c r="G173" t="s">
        <v>3288</v>
      </c>
      <c r="H173">
        <v>2.363</v>
      </c>
      <c r="I173">
        <v>32.81</v>
      </c>
      <c r="J173">
        <v>59</v>
      </c>
    </row>
    <row r="174" spans="1:10" x14ac:dyDescent="0.35">
      <c r="A174" t="s">
        <v>18678</v>
      </c>
      <c r="B174">
        <v>342</v>
      </c>
      <c r="C174">
        <v>1179</v>
      </c>
      <c r="D174">
        <v>173</v>
      </c>
      <c r="E174" t="s">
        <v>312</v>
      </c>
      <c r="F174" t="s">
        <v>0</v>
      </c>
      <c r="G174" t="s">
        <v>7847</v>
      </c>
      <c r="H174">
        <v>1.6479999999999999</v>
      </c>
      <c r="I174">
        <v>27.16</v>
      </c>
      <c r="J174">
        <v>339</v>
      </c>
    </row>
    <row r="175" spans="1:10" x14ac:dyDescent="0.35">
      <c r="A175" t="s">
        <v>18679</v>
      </c>
      <c r="B175">
        <v>322</v>
      </c>
      <c r="C175">
        <v>1172</v>
      </c>
      <c r="D175">
        <v>174</v>
      </c>
      <c r="E175" t="s">
        <v>312</v>
      </c>
      <c r="F175" t="s">
        <v>0</v>
      </c>
      <c r="G175" t="s">
        <v>14575</v>
      </c>
      <c r="H175">
        <v>1.831</v>
      </c>
      <c r="I175">
        <v>38.04</v>
      </c>
      <c r="J175">
        <v>74</v>
      </c>
    </row>
    <row r="176" spans="1:10" x14ac:dyDescent="0.35">
      <c r="A176" t="s">
        <v>18680</v>
      </c>
      <c r="B176">
        <v>184</v>
      </c>
      <c r="C176">
        <v>1170</v>
      </c>
      <c r="D176">
        <v>175</v>
      </c>
      <c r="E176" t="s">
        <v>319</v>
      </c>
      <c r="F176" t="s">
        <v>0</v>
      </c>
      <c r="G176" t="s">
        <v>2801</v>
      </c>
      <c r="H176">
        <v>27</v>
      </c>
      <c r="I176">
        <v>99.41</v>
      </c>
      <c r="J176">
        <v>104</v>
      </c>
    </row>
    <row r="177" spans="1:10" x14ac:dyDescent="0.35">
      <c r="A177" t="s">
        <v>18681</v>
      </c>
      <c r="B177">
        <v>366</v>
      </c>
      <c r="C177">
        <v>1169</v>
      </c>
      <c r="D177">
        <v>176</v>
      </c>
      <c r="E177" t="s">
        <v>312</v>
      </c>
      <c r="F177" t="s">
        <v>0</v>
      </c>
      <c r="G177" t="s">
        <v>3176</v>
      </c>
      <c r="H177">
        <v>1.915</v>
      </c>
      <c r="I177">
        <v>25.13</v>
      </c>
      <c r="J177">
        <v>72</v>
      </c>
    </row>
    <row r="178" spans="1:10" x14ac:dyDescent="0.35">
      <c r="A178" t="s">
        <v>18682</v>
      </c>
      <c r="B178">
        <v>196</v>
      </c>
      <c r="C178">
        <v>1161</v>
      </c>
      <c r="D178">
        <v>177</v>
      </c>
      <c r="E178" t="s">
        <v>312</v>
      </c>
      <c r="F178" t="s">
        <v>0</v>
      </c>
      <c r="G178" t="s">
        <v>3375</v>
      </c>
      <c r="H178">
        <v>3.3010000000000002</v>
      </c>
      <c r="I178">
        <v>31.64</v>
      </c>
      <c r="J178">
        <v>113</v>
      </c>
    </row>
    <row r="179" spans="1:10" x14ac:dyDescent="0.35">
      <c r="A179" t="s">
        <v>18683</v>
      </c>
      <c r="B179">
        <v>127</v>
      </c>
      <c r="C179">
        <v>1154</v>
      </c>
      <c r="D179">
        <v>178</v>
      </c>
      <c r="E179" t="s">
        <v>328</v>
      </c>
      <c r="F179" t="s">
        <v>0</v>
      </c>
      <c r="G179" t="s">
        <v>2392</v>
      </c>
      <c r="H179">
        <v>6.4130000000000003</v>
      </c>
      <c r="I179">
        <v>70.650000000000006</v>
      </c>
      <c r="J179">
        <v>69</v>
      </c>
    </row>
    <row r="180" spans="1:10" x14ac:dyDescent="0.35">
      <c r="A180" t="s">
        <v>18684</v>
      </c>
      <c r="B180">
        <v>174</v>
      </c>
      <c r="C180">
        <v>1148</v>
      </c>
      <c r="D180">
        <v>179</v>
      </c>
      <c r="E180" t="s">
        <v>328</v>
      </c>
      <c r="F180" t="s">
        <v>0</v>
      </c>
      <c r="G180" t="s">
        <v>18685</v>
      </c>
      <c r="H180">
        <v>3.2519999999999998</v>
      </c>
      <c r="I180">
        <v>64.36</v>
      </c>
      <c r="J180">
        <v>50</v>
      </c>
    </row>
    <row r="181" spans="1:10" x14ac:dyDescent="0.35">
      <c r="A181" t="s">
        <v>18686</v>
      </c>
      <c r="B181">
        <v>408</v>
      </c>
      <c r="C181">
        <v>1148</v>
      </c>
      <c r="D181">
        <v>179</v>
      </c>
      <c r="E181" t="s">
        <v>334</v>
      </c>
      <c r="F181" t="s">
        <v>0</v>
      </c>
      <c r="G181" t="s">
        <v>2353</v>
      </c>
      <c r="H181">
        <v>1.581</v>
      </c>
      <c r="I181">
        <v>8.48</v>
      </c>
      <c r="J181">
        <v>95</v>
      </c>
    </row>
    <row r="182" spans="1:10" x14ac:dyDescent="0.35">
      <c r="A182" t="s">
        <v>18687</v>
      </c>
      <c r="B182">
        <v>359</v>
      </c>
      <c r="C182">
        <v>1144</v>
      </c>
      <c r="D182">
        <v>181</v>
      </c>
      <c r="E182" t="s">
        <v>311</v>
      </c>
      <c r="F182" t="s">
        <v>0</v>
      </c>
      <c r="G182" t="s">
        <v>1967</v>
      </c>
      <c r="H182" t="s">
        <v>311</v>
      </c>
      <c r="I182" t="s">
        <v>311</v>
      </c>
      <c r="J182">
        <v>159</v>
      </c>
    </row>
    <row r="183" spans="1:10" x14ac:dyDescent="0.35">
      <c r="A183" t="s">
        <v>18688</v>
      </c>
      <c r="B183">
        <v>220</v>
      </c>
      <c r="C183">
        <v>1138</v>
      </c>
      <c r="D183">
        <v>182</v>
      </c>
      <c r="E183" t="s">
        <v>328</v>
      </c>
      <c r="F183" t="s">
        <v>0</v>
      </c>
      <c r="G183" t="s">
        <v>4022</v>
      </c>
      <c r="H183">
        <v>2.5310000000000001</v>
      </c>
      <c r="I183">
        <v>64.44</v>
      </c>
      <c r="J183">
        <v>50</v>
      </c>
    </row>
    <row r="184" spans="1:10" x14ac:dyDescent="0.35">
      <c r="A184" t="s">
        <v>18689</v>
      </c>
      <c r="B184">
        <v>320</v>
      </c>
      <c r="C184">
        <v>1133</v>
      </c>
      <c r="D184">
        <v>183</v>
      </c>
      <c r="E184" t="s">
        <v>328</v>
      </c>
      <c r="F184" t="s">
        <v>0</v>
      </c>
      <c r="G184" t="s">
        <v>18690</v>
      </c>
      <c r="H184">
        <v>2.6019999999999999</v>
      </c>
      <c r="I184">
        <v>48.64</v>
      </c>
      <c r="J184">
        <v>51</v>
      </c>
    </row>
    <row r="185" spans="1:10" x14ac:dyDescent="0.35">
      <c r="A185" t="s">
        <v>18691</v>
      </c>
      <c r="B185">
        <v>279</v>
      </c>
      <c r="C185">
        <v>1131</v>
      </c>
      <c r="D185">
        <v>184</v>
      </c>
      <c r="E185" t="s">
        <v>312</v>
      </c>
      <c r="F185" t="s">
        <v>0</v>
      </c>
      <c r="G185" t="s">
        <v>18692</v>
      </c>
      <c r="H185">
        <v>1.87</v>
      </c>
      <c r="I185">
        <v>27.7</v>
      </c>
      <c r="J185">
        <v>70</v>
      </c>
    </row>
    <row r="186" spans="1:10" x14ac:dyDescent="0.35">
      <c r="A186" t="s">
        <v>18693</v>
      </c>
      <c r="B186">
        <v>293</v>
      </c>
      <c r="C186">
        <v>1127</v>
      </c>
      <c r="D186">
        <v>185</v>
      </c>
      <c r="E186" t="s">
        <v>328</v>
      </c>
      <c r="F186" t="s">
        <v>0</v>
      </c>
      <c r="G186" t="s">
        <v>7560</v>
      </c>
      <c r="H186">
        <v>2.0710000000000002</v>
      </c>
      <c r="I186">
        <v>54.65</v>
      </c>
      <c r="J186">
        <v>98</v>
      </c>
    </row>
    <row r="187" spans="1:10" x14ac:dyDescent="0.35">
      <c r="A187" t="s">
        <v>18694</v>
      </c>
      <c r="B187">
        <v>247</v>
      </c>
      <c r="C187">
        <v>1126</v>
      </c>
      <c r="D187">
        <v>186</v>
      </c>
      <c r="E187" t="s">
        <v>319</v>
      </c>
      <c r="F187" t="s">
        <v>0</v>
      </c>
      <c r="G187" t="s">
        <v>4317</v>
      </c>
      <c r="H187">
        <v>3.157</v>
      </c>
      <c r="I187">
        <v>68.27</v>
      </c>
      <c r="J187">
        <v>187</v>
      </c>
    </row>
    <row r="188" spans="1:10" x14ac:dyDescent="0.35">
      <c r="A188" t="s">
        <v>18695</v>
      </c>
      <c r="B188">
        <v>132</v>
      </c>
      <c r="C188">
        <v>1126</v>
      </c>
      <c r="D188">
        <v>186</v>
      </c>
      <c r="E188" t="s">
        <v>319</v>
      </c>
      <c r="F188" t="s">
        <v>0</v>
      </c>
      <c r="G188" t="s">
        <v>18696</v>
      </c>
      <c r="H188">
        <v>4.6769999999999996</v>
      </c>
      <c r="I188">
        <v>87.01</v>
      </c>
      <c r="J188">
        <v>53</v>
      </c>
    </row>
    <row r="189" spans="1:10" x14ac:dyDescent="0.35">
      <c r="A189" t="s">
        <v>18697</v>
      </c>
      <c r="B189">
        <v>321</v>
      </c>
      <c r="C189">
        <v>1125</v>
      </c>
      <c r="D189">
        <v>188</v>
      </c>
      <c r="E189" t="s">
        <v>312</v>
      </c>
      <c r="F189" t="s">
        <v>0</v>
      </c>
      <c r="G189" t="s">
        <v>14954</v>
      </c>
      <c r="H189">
        <v>1.645</v>
      </c>
      <c r="I189">
        <v>26.12</v>
      </c>
      <c r="J189">
        <v>81</v>
      </c>
    </row>
    <row r="190" spans="1:10" x14ac:dyDescent="0.35">
      <c r="A190" t="s">
        <v>18698</v>
      </c>
      <c r="B190">
        <v>482</v>
      </c>
      <c r="C190">
        <v>1114</v>
      </c>
      <c r="D190">
        <v>189</v>
      </c>
      <c r="E190" t="s">
        <v>334</v>
      </c>
      <c r="F190" t="s">
        <v>0</v>
      </c>
      <c r="G190" t="s">
        <v>2194</v>
      </c>
      <c r="H190">
        <v>1.7010000000000001</v>
      </c>
      <c r="I190">
        <v>22.69</v>
      </c>
      <c r="J190">
        <v>86</v>
      </c>
    </row>
    <row r="191" spans="1:10" x14ac:dyDescent="0.35">
      <c r="A191" t="s">
        <v>18699</v>
      </c>
      <c r="B191">
        <v>174</v>
      </c>
      <c r="C191">
        <v>1111</v>
      </c>
      <c r="D191">
        <v>190</v>
      </c>
      <c r="E191" t="s">
        <v>312</v>
      </c>
      <c r="F191" t="s">
        <v>0</v>
      </c>
      <c r="G191" t="s">
        <v>1886</v>
      </c>
      <c r="H191">
        <v>3.37</v>
      </c>
      <c r="I191">
        <v>37.770000000000003</v>
      </c>
      <c r="J191">
        <v>174</v>
      </c>
    </row>
    <row r="192" spans="1:10" x14ac:dyDescent="0.35">
      <c r="A192" t="s">
        <v>18700</v>
      </c>
      <c r="B192">
        <v>421</v>
      </c>
      <c r="C192">
        <v>1108</v>
      </c>
      <c r="D192">
        <v>191</v>
      </c>
      <c r="E192" t="s">
        <v>334</v>
      </c>
      <c r="F192" t="s">
        <v>0</v>
      </c>
      <c r="G192" t="s">
        <v>2722</v>
      </c>
      <c r="H192">
        <v>1.456</v>
      </c>
      <c r="I192">
        <v>5.79</v>
      </c>
      <c r="J192">
        <v>133</v>
      </c>
    </row>
    <row r="193" spans="1:10" x14ac:dyDescent="0.35">
      <c r="A193" t="s">
        <v>18701</v>
      </c>
      <c r="B193">
        <v>409</v>
      </c>
      <c r="C193">
        <v>1107</v>
      </c>
      <c r="D193">
        <v>192</v>
      </c>
      <c r="E193" t="s">
        <v>311</v>
      </c>
      <c r="F193" t="s">
        <v>0</v>
      </c>
      <c r="G193" t="s">
        <v>1876</v>
      </c>
      <c r="H193" t="s">
        <v>311</v>
      </c>
      <c r="I193" t="s">
        <v>311</v>
      </c>
      <c r="J193">
        <v>51</v>
      </c>
    </row>
    <row r="194" spans="1:10" x14ac:dyDescent="0.35">
      <c r="A194" t="s">
        <v>18702</v>
      </c>
      <c r="B194">
        <v>226</v>
      </c>
      <c r="C194">
        <v>1104</v>
      </c>
      <c r="D194">
        <v>193</v>
      </c>
      <c r="E194" t="s">
        <v>328</v>
      </c>
      <c r="F194" t="s">
        <v>0</v>
      </c>
      <c r="G194" t="s">
        <v>3026</v>
      </c>
      <c r="H194">
        <v>2.569</v>
      </c>
      <c r="I194">
        <v>54.87</v>
      </c>
      <c r="J194">
        <v>71</v>
      </c>
    </row>
    <row r="195" spans="1:10" x14ac:dyDescent="0.35">
      <c r="A195" t="s">
        <v>18703</v>
      </c>
      <c r="B195">
        <v>230</v>
      </c>
      <c r="C195">
        <v>1102</v>
      </c>
      <c r="D195">
        <v>194</v>
      </c>
      <c r="E195" t="s">
        <v>328</v>
      </c>
      <c r="F195" t="s">
        <v>0</v>
      </c>
      <c r="G195" t="s">
        <v>3819</v>
      </c>
      <c r="H195">
        <v>2.3069999999999999</v>
      </c>
      <c r="I195">
        <v>61.59</v>
      </c>
      <c r="J195">
        <v>39</v>
      </c>
    </row>
    <row r="196" spans="1:10" x14ac:dyDescent="0.35">
      <c r="A196" t="s">
        <v>18704</v>
      </c>
      <c r="B196">
        <v>264</v>
      </c>
      <c r="C196">
        <v>1091</v>
      </c>
      <c r="D196">
        <v>195</v>
      </c>
      <c r="E196" t="s">
        <v>312</v>
      </c>
      <c r="F196" t="s">
        <v>0</v>
      </c>
      <c r="G196" t="s">
        <v>1967</v>
      </c>
      <c r="H196">
        <v>2.403</v>
      </c>
      <c r="I196">
        <v>35.99</v>
      </c>
      <c r="J196">
        <v>254</v>
      </c>
    </row>
    <row r="197" spans="1:10" x14ac:dyDescent="0.35">
      <c r="A197" t="s">
        <v>18705</v>
      </c>
      <c r="B197">
        <v>195</v>
      </c>
      <c r="C197">
        <v>1085</v>
      </c>
      <c r="D197">
        <v>196</v>
      </c>
      <c r="E197" t="s">
        <v>328</v>
      </c>
      <c r="F197" t="s">
        <v>0</v>
      </c>
      <c r="G197" t="s">
        <v>4090</v>
      </c>
      <c r="H197">
        <v>2.7429999999999999</v>
      </c>
      <c r="I197">
        <v>66.55</v>
      </c>
      <c r="J197">
        <v>126</v>
      </c>
    </row>
    <row r="198" spans="1:10" x14ac:dyDescent="0.35">
      <c r="A198" t="s">
        <v>18706</v>
      </c>
      <c r="B198">
        <v>426</v>
      </c>
      <c r="C198">
        <v>1077</v>
      </c>
      <c r="D198">
        <v>197</v>
      </c>
      <c r="E198" t="s">
        <v>334</v>
      </c>
      <c r="F198" t="s">
        <v>0</v>
      </c>
      <c r="G198" t="s">
        <v>1845</v>
      </c>
      <c r="H198">
        <v>1.837</v>
      </c>
      <c r="I198">
        <v>14.92</v>
      </c>
      <c r="J198">
        <v>91</v>
      </c>
    </row>
    <row r="199" spans="1:10" x14ac:dyDescent="0.35">
      <c r="A199" t="s">
        <v>18707</v>
      </c>
      <c r="B199">
        <v>194</v>
      </c>
      <c r="C199">
        <v>1076</v>
      </c>
      <c r="D199">
        <v>198</v>
      </c>
      <c r="E199" t="s">
        <v>328</v>
      </c>
      <c r="F199" t="s">
        <v>0</v>
      </c>
      <c r="G199" t="s">
        <v>4022</v>
      </c>
      <c r="H199">
        <v>2.5459999999999998</v>
      </c>
      <c r="I199">
        <v>64.97</v>
      </c>
      <c r="J199">
        <v>115</v>
      </c>
    </row>
    <row r="200" spans="1:10" x14ac:dyDescent="0.35">
      <c r="A200" t="s">
        <v>18708</v>
      </c>
      <c r="B200">
        <v>286</v>
      </c>
      <c r="C200">
        <v>1074</v>
      </c>
      <c r="D200">
        <v>199</v>
      </c>
      <c r="E200" t="s">
        <v>319</v>
      </c>
      <c r="F200" t="s">
        <v>0</v>
      </c>
      <c r="G200" t="s">
        <v>14363</v>
      </c>
      <c r="H200">
        <v>2.665</v>
      </c>
      <c r="I200">
        <v>55.8</v>
      </c>
      <c r="J200">
        <v>93</v>
      </c>
    </row>
    <row r="201" spans="1:10" x14ac:dyDescent="0.35">
      <c r="A201" t="s">
        <v>18709</v>
      </c>
      <c r="B201">
        <v>86</v>
      </c>
      <c r="C201">
        <v>1074</v>
      </c>
      <c r="D201">
        <v>199</v>
      </c>
      <c r="E201" t="s">
        <v>311</v>
      </c>
      <c r="F201" t="s">
        <v>0</v>
      </c>
      <c r="G201" t="s">
        <v>1819</v>
      </c>
      <c r="H201" t="s">
        <v>311</v>
      </c>
      <c r="I201" t="s">
        <v>311</v>
      </c>
      <c r="J201">
        <v>18</v>
      </c>
    </row>
    <row r="202" spans="1:10" x14ac:dyDescent="0.35">
      <c r="A202" t="s">
        <v>18710</v>
      </c>
      <c r="B202">
        <v>159</v>
      </c>
      <c r="C202">
        <v>1067</v>
      </c>
      <c r="D202">
        <v>201</v>
      </c>
      <c r="E202" t="s">
        <v>328</v>
      </c>
      <c r="F202" t="s">
        <v>0</v>
      </c>
      <c r="G202" t="s">
        <v>13398</v>
      </c>
      <c r="H202">
        <v>3.383</v>
      </c>
      <c r="I202">
        <v>58.51</v>
      </c>
      <c r="J202">
        <v>23</v>
      </c>
    </row>
    <row r="203" spans="1:10" x14ac:dyDescent="0.35">
      <c r="A203" t="s">
        <v>18711</v>
      </c>
      <c r="B203">
        <v>33</v>
      </c>
      <c r="C203">
        <v>1066</v>
      </c>
      <c r="D203">
        <v>202</v>
      </c>
      <c r="E203" t="s">
        <v>319</v>
      </c>
      <c r="F203" t="s">
        <v>0</v>
      </c>
      <c r="G203" t="s">
        <v>2302</v>
      </c>
      <c r="H203">
        <v>16.161000000000001</v>
      </c>
      <c r="I203">
        <v>99.23</v>
      </c>
      <c r="J203">
        <v>18</v>
      </c>
    </row>
    <row r="204" spans="1:10" x14ac:dyDescent="0.35">
      <c r="A204" t="s">
        <v>18712</v>
      </c>
      <c r="B204">
        <v>165</v>
      </c>
      <c r="C204">
        <v>1063</v>
      </c>
      <c r="D204">
        <v>203</v>
      </c>
      <c r="E204" t="s">
        <v>328</v>
      </c>
      <c r="F204" t="s">
        <v>0</v>
      </c>
      <c r="G204" t="s">
        <v>3286</v>
      </c>
      <c r="H204">
        <v>2.9710000000000001</v>
      </c>
      <c r="I204">
        <v>51.07</v>
      </c>
      <c r="J204">
        <v>54</v>
      </c>
    </row>
    <row r="205" spans="1:10" x14ac:dyDescent="0.35">
      <c r="A205" t="s">
        <v>18713</v>
      </c>
      <c r="B205">
        <v>182</v>
      </c>
      <c r="C205">
        <v>1062</v>
      </c>
      <c r="D205">
        <v>204</v>
      </c>
      <c r="E205" t="s">
        <v>319</v>
      </c>
      <c r="F205" t="s">
        <v>0</v>
      </c>
      <c r="G205" t="s">
        <v>6897</v>
      </c>
      <c r="H205">
        <v>3.3479999999999999</v>
      </c>
      <c r="I205">
        <v>78.41</v>
      </c>
      <c r="J205">
        <v>77</v>
      </c>
    </row>
    <row r="206" spans="1:10" x14ac:dyDescent="0.35">
      <c r="A206" t="s">
        <v>18714</v>
      </c>
      <c r="B206">
        <v>190</v>
      </c>
      <c r="C206">
        <v>1046</v>
      </c>
      <c r="D206">
        <v>205</v>
      </c>
      <c r="E206" t="s">
        <v>328</v>
      </c>
      <c r="F206" t="s">
        <v>0</v>
      </c>
      <c r="G206" t="s">
        <v>18715</v>
      </c>
      <c r="H206">
        <v>2.7930000000000001</v>
      </c>
      <c r="I206">
        <v>66.739999999999995</v>
      </c>
      <c r="J206">
        <v>47</v>
      </c>
    </row>
    <row r="207" spans="1:10" x14ac:dyDescent="0.35">
      <c r="A207" t="s">
        <v>18716</v>
      </c>
      <c r="B207">
        <v>192</v>
      </c>
      <c r="C207">
        <v>1045</v>
      </c>
      <c r="D207">
        <v>206</v>
      </c>
      <c r="E207" t="s">
        <v>312</v>
      </c>
      <c r="F207" t="s">
        <v>0</v>
      </c>
      <c r="G207" t="s">
        <v>2257</v>
      </c>
      <c r="H207">
        <v>2.387</v>
      </c>
      <c r="I207">
        <v>36.9</v>
      </c>
      <c r="J207">
        <v>32</v>
      </c>
    </row>
    <row r="208" spans="1:10" x14ac:dyDescent="0.35">
      <c r="A208" t="s">
        <v>18717</v>
      </c>
      <c r="B208">
        <v>281</v>
      </c>
      <c r="C208">
        <v>1045</v>
      </c>
      <c r="D208">
        <v>206</v>
      </c>
      <c r="E208" t="s">
        <v>328</v>
      </c>
      <c r="F208" t="s">
        <v>0</v>
      </c>
      <c r="G208" t="s">
        <v>15846</v>
      </c>
      <c r="H208">
        <v>4.2439999999999998</v>
      </c>
      <c r="I208">
        <v>70.28</v>
      </c>
      <c r="J208">
        <v>44</v>
      </c>
    </row>
    <row r="209" spans="1:10" x14ac:dyDescent="0.35">
      <c r="A209" t="s">
        <v>18718</v>
      </c>
      <c r="B209">
        <v>184</v>
      </c>
      <c r="C209">
        <v>1040</v>
      </c>
      <c r="D209">
        <v>208</v>
      </c>
      <c r="E209" t="s">
        <v>328</v>
      </c>
      <c r="F209" t="s">
        <v>0</v>
      </c>
      <c r="G209" t="s">
        <v>15751</v>
      </c>
      <c r="H209">
        <v>2.6890000000000001</v>
      </c>
      <c r="I209">
        <v>47.61</v>
      </c>
      <c r="J209">
        <v>71</v>
      </c>
    </row>
    <row r="210" spans="1:10" x14ac:dyDescent="0.35">
      <c r="A210" t="s">
        <v>18719</v>
      </c>
      <c r="B210">
        <v>180</v>
      </c>
      <c r="C210">
        <v>1031</v>
      </c>
      <c r="D210">
        <v>209</v>
      </c>
      <c r="E210" t="s">
        <v>319</v>
      </c>
      <c r="F210" t="s">
        <v>0</v>
      </c>
      <c r="G210" t="s">
        <v>18720</v>
      </c>
      <c r="H210">
        <v>3.702</v>
      </c>
      <c r="I210">
        <v>84.87</v>
      </c>
      <c r="J210">
        <v>78</v>
      </c>
    </row>
    <row r="211" spans="1:10" x14ac:dyDescent="0.35">
      <c r="A211" t="s">
        <v>18721</v>
      </c>
      <c r="B211">
        <v>123</v>
      </c>
      <c r="C211">
        <v>1030</v>
      </c>
      <c r="D211">
        <v>210</v>
      </c>
      <c r="E211" t="s">
        <v>319</v>
      </c>
      <c r="F211" t="s">
        <v>0</v>
      </c>
      <c r="G211" t="s">
        <v>3026</v>
      </c>
      <c r="H211">
        <v>4.13</v>
      </c>
      <c r="I211">
        <v>84.08</v>
      </c>
      <c r="J211">
        <v>39</v>
      </c>
    </row>
    <row r="212" spans="1:10" x14ac:dyDescent="0.35">
      <c r="A212" t="s">
        <v>18722</v>
      </c>
      <c r="B212">
        <v>224</v>
      </c>
      <c r="C212">
        <v>1028</v>
      </c>
      <c r="D212">
        <v>211</v>
      </c>
      <c r="E212" t="s">
        <v>312</v>
      </c>
      <c r="F212" t="s">
        <v>0</v>
      </c>
      <c r="G212" t="s">
        <v>4347</v>
      </c>
      <c r="H212">
        <v>2.2679999999999998</v>
      </c>
      <c r="I212">
        <v>38.83</v>
      </c>
      <c r="J212">
        <v>87</v>
      </c>
    </row>
    <row r="213" spans="1:10" x14ac:dyDescent="0.35">
      <c r="A213" t="s">
        <v>18723</v>
      </c>
      <c r="B213">
        <v>325</v>
      </c>
      <c r="C213">
        <v>1024</v>
      </c>
      <c r="D213">
        <v>212</v>
      </c>
      <c r="E213" t="s">
        <v>312</v>
      </c>
      <c r="F213" t="s">
        <v>0</v>
      </c>
      <c r="G213" t="s">
        <v>2734</v>
      </c>
      <c r="H213">
        <v>1.774</v>
      </c>
      <c r="I213">
        <v>34.28</v>
      </c>
      <c r="J213">
        <v>114</v>
      </c>
    </row>
    <row r="214" spans="1:10" x14ac:dyDescent="0.35">
      <c r="A214" t="s">
        <v>18724</v>
      </c>
      <c r="B214">
        <v>109</v>
      </c>
      <c r="C214">
        <v>1021</v>
      </c>
      <c r="D214">
        <v>213</v>
      </c>
      <c r="E214" t="s">
        <v>319</v>
      </c>
      <c r="F214" t="s">
        <v>0</v>
      </c>
      <c r="G214" t="s">
        <v>18502</v>
      </c>
      <c r="H214">
        <v>5.8940000000000001</v>
      </c>
      <c r="I214">
        <v>78.61</v>
      </c>
      <c r="J214">
        <v>109</v>
      </c>
    </row>
    <row r="215" spans="1:10" x14ac:dyDescent="0.35">
      <c r="A215" t="s">
        <v>18725</v>
      </c>
      <c r="B215">
        <v>87</v>
      </c>
      <c r="C215">
        <v>1018</v>
      </c>
      <c r="D215">
        <v>214</v>
      </c>
      <c r="E215" t="s">
        <v>328</v>
      </c>
      <c r="F215" t="s">
        <v>0</v>
      </c>
      <c r="G215" t="s">
        <v>2019</v>
      </c>
      <c r="H215">
        <v>5.4</v>
      </c>
      <c r="I215">
        <v>63.46</v>
      </c>
      <c r="J215">
        <v>87</v>
      </c>
    </row>
    <row r="216" spans="1:10" x14ac:dyDescent="0.35">
      <c r="A216" t="s">
        <v>18726</v>
      </c>
      <c r="B216">
        <v>202</v>
      </c>
      <c r="C216">
        <v>1015</v>
      </c>
      <c r="D216">
        <v>215</v>
      </c>
      <c r="E216" t="s">
        <v>319</v>
      </c>
      <c r="F216" t="s">
        <v>0</v>
      </c>
      <c r="G216" t="s">
        <v>3760</v>
      </c>
      <c r="H216">
        <v>3.0960000000000001</v>
      </c>
      <c r="I216">
        <v>75.06</v>
      </c>
      <c r="J216">
        <v>102</v>
      </c>
    </row>
    <row r="217" spans="1:10" x14ac:dyDescent="0.35">
      <c r="A217" t="s">
        <v>18727</v>
      </c>
      <c r="B217">
        <v>219</v>
      </c>
      <c r="C217">
        <v>1010</v>
      </c>
      <c r="D217">
        <v>216</v>
      </c>
      <c r="E217" t="s">
        <v>319</v>
      </c>
      <c r="F217" t="s">
        <v>0</v>
      </c>
      <c r="G217" t="s">
        <v>1699</v>
      </c>
      <c r="H217">
        <v>18</v>
      </c>
      <c r="I217">
        <v>93.9</v>
      </c>
      <c r="J217">
        <v>167</v>
      </c>
    </row>
    <row r="218" spans="1:10" x14ac:dyDescent="0.35">
      <c r="A218" t="s">
        <v>18728</v>
      </c>
      <c r="B218">
        <v>155</v>
      </c>
      <c r="C218">
        <v>1010</v>
      </c>
      <c r="D218">
        <v>216</v>
      </c>
      <c r="E218" t="s">
        <v>328</v>
      </c>
      <c r="F218" t="s">
        <v>0</v>
      </c>
      <c r="G218" t="s">
        <v>8749</v>
      </c>
      <c r="H218">
        <v>3.121</v>
      </c>
      <c r="I218">
        <v>64.290000000000006</v>
      </c>
      <c r="J218">
        <v>46</v>
      </c>
    </row>
    <row r="219" spans="1:10" x14ac:dyDescent="0.35">
      <c r="A219" t="s">
        <v>18729</v>
      </c>
      <c r="B219">
        <v>282</v>
      </c>
      <c r="C219">
        <v>1001</v>
      </c>
      <c r="D219">
        <v>218</v>
      </c>
      <c r="E219" t="s">
        <v>328</v>
      </c>
      <c r="F219" t="s">
        <v>0</v>
      </c>
      <c r="G219" t="s">
        <v>3592</v>
      </c>
      <c r="H219">
        <v>4.7389999999999999</v>
      </c>
      <c r="I219">
        <v>64.930000000000007</v>
      </c>
      <c r="J219">
        <v>161</v>
      </c>
    </row>
    <row r="220" spans="1:10" x14ac:dyDescent="0.35">
      <c r="A220" t="s">
        <v>18730</v>
      </c>
      <c r="B220">
        <v>272</v>
      </c>
      <c r="C220">
        <v>996</v>
      </c>
      <c r="D220">
        <v>219</v>
      </c>
      <c r="E220" t="s">
        <v>311</v>
      </c>
      <c r="F220" t="s">
        <v>0</v>
      </c>
      <c r="G220" t="s">
        <v>4619</v>
      </c>
      <c r="H220" t="s">
        <v>311</v>
      </c>
      <c r="I220" t="s">
        <v>311</v>
      </c>
      <c r="J220">
        <v>272</v>
      </c>
    </row>
    <row r="221" spans="1:10" x14ac:dyDescent="0.35">
      <c r="A221" t="s">
        <v>18731</v>
      </c>
      <c r="B221">
        <v>216</v>
      </c>
      <c r="C221">
        <v>996</v>
      </c>
      <c r="D221">
        <v>219</v>
      </c>
      <c r="E221" t="s">
        <v>328</v>
      </c>
      <c r="F221" t="s">
        <v>0</v>
      </c>
      <c r="G221" t="s">
        <v>16297</v>
      </c>
      <c r="H221">
        <v>2.68</v>
      </c>
      <c r="I221">
        <v>51.37</v>
      </c>
      <c r="J221">
        <v>89</v>
      </c>
    </row>
    <row r="222" spans="1:10" x14ac:dyDescent="0.35">
      <c r="A222" t="s">
        <v>18732</v>
      </c>
      <c r="B222">
        <v>202</v>
      </c>
      <c r="C222">
        <v>995</v>
      </c>
      <c r="D222">
        <v>221</v>
      </c>
      <c r="E222" t="s">
        <v>312</v>
      </c>
      <c r="F222" t="s">
        <v>0</v>
      </c>
      <c r="G222" t="s">
        <v>2579</v>
      </c>
      <c r="H222">
        <v>2.4620000000000002</v>
      </c>
      <c r="I222">
        <v>40.4</v>
      </c>
      <c r="J222">
        <v>48</v>
      </c>
    </row>
    <row r="223" spans="1:10" x14ac:dyDescent="0.35">
      <c r="A223" t="s">
        <v>18733</v>
      </c>
      <c r="B223">
        <v>163</v>
      </c>
      <c r="C223">
        <v>987</v>
      </c>
      <c r="D223">
        <v>222</v>
      </c>
      <c r="E223" t="s">
        <v>328</v>
      </c>
      <c r="F223" t="s">
        <v>0</v>
      </c>
      <c r="G223" t="s">
        <v>3784</v>
      </c>
      <c r="H223">
        <v>3.0209999999999999</v>
      </c>
      <c r="I223">
        <v>54.49</v>
      </c>
      <c r="J223">
        <v>72</v>
      </c>
    </row>
    <row r="224" spans="1:10" x14ac:dyDescent="0.35">
      <c r="A224" t="s">
        <v>18734</v>
      </c>
      <c r="B224">
        <v>163</v>
      </c>
      <c r="C224">
        <v>973</v>
      </c>
      <c r="D224">
        <v>223</v>
      </c>
      <c r="E224" t="s">
        <v>328</v>
      </c>
      <c r="F224" t="s">
        <v>0</v>
      </c>
      <c r="G224" t="s">
        <v>3026</v>
      </c>
      <c r="H224">
        <v>3.427</v>
      </c>
      <c r="I224">
        <v>73.97</v>
      </c>
      <c r="J224">
        <v>162</v>
      </c>
    </row>
    <row r="225" spans="1:10" x14ac:dyDescent="0.35">
      <c r="A225" t="s">
        <v>18735</v>
      </c>
      <c r="B225">
        <v>143</v>
      </c>
      <c r="C225">
        <v>965</v>
      </c>
      <c r="D225">
        <v>224</v>
      </c>
      <c r="E225" t="s">
        <v>319</v>
      </c>
      <c r="F225" t="s">
        <v>0</v>
      </c>
      <c r="G225" t="s">
        <v>6897</v>
      </c>
      <c r="H225">
        <v>3.6339999999999999</v>
      </c>
      <c r="I225">
        <v>82.95</v>
      </c>
      <c r="J225">
        <v>74</v>
      </c>
    </row>
    <row r="226" spans="1:10" x14ac:dyDescent="0.35">
      <c r="A226" t="s">
        <v>18736</v>
      </c>
      <c r="B226">
        <v>130</v>
      </c>
      <c r="C226">
        <v>965</v>
      </c>
      <c r="D226">
        <v>224</v>
      </c>
      <c r="E226" t="s">
        <v>328</v>
      </c>
      <c r="F226" t="s">
        <v>0</v>
      </c>
      <c r="G226" t="s">
        <v>2652</v>
      </c>
      <c r="H226">
        <v>4.2830000000000004</v>
      </c>
      <c r="I226">
        <v>71.34</v>
      </c>
      <c r="J226">
        <v>48</v>
      </c>
    </row>
    <row r="227" spans="1:10" x14ac:dyDescent="0.35">
      <c r="A227" t="s">
        <v>18737</v>
      </c>
      <c r="B227">
        <v>257</v>
      </c>
      <c r="C227">
        <v>957</v>
      </c>
      <c r="D227">
        <v>226</v>
      </c>
      <c r="E227" t="s">
        <v>328</v>
      </c>
      <c r="F227" t="s">
        <v>0</v>
      </c>
      <c r="G227" t="s">
        <v>7917</v>
      </c>
      <c r="H227">
        <v>2</v>
      </c>
      <c r="I227">
        <v>59.62</v>
      </c>
      <c r="J227">
        <v>255</v>
      </c>
    </row>
    <row r="228" spans="1:10" x14ac:dyDescent="0.35">
      <c r="A228" t="s">
        <v>18738</v>
      </c>
      <c r="B228">
        <v>234</v>
      </c>
      <c r="C228">
        <v>945</v>
      </c>
      <c r="D228">
        <v>227</v>
      </c>
      <c r="E228" t="s">
        <v>312</v>
      </c>
      <c r="F228" t="s">
        <v>0</v>
      </c>
      <c r="G228" t="s">
        <v>2037</v>
      </c>
      <c r="H228">
        <v>1.82</v>
      </c>
      <c r="I228">
        <v>39.880000000000003</v>
      </c>
      <c r="J228">
        <v>79</v>
      </c>
    </row>
    <row r="229" spans="1:10" x14ac:dyDescent="0.35">
      <c r="A229" t="s">
        <v>18739</v>
      </c>
      <c r="B229">
        <v>324</v>
      </c>
      <c r="C229">
        <v>944</v>
      </c>
      <c r="D229">
        <v>228</v>
      </c>
      <c r="E229" t="s">
        <v>312</v>
      </c>
      <c r="F229" t="s">
        <v>0</v>
      </c>
      <c r="G229" t="s">
        <v>3052</v>
      </c>
      <c r="H229">
        <v>1.569</v>
      </c>
      <c r="I229">
        <v>48.96</v>
      </c>
      <c r="J229">
        <v>324</v>
      </c>
    </row>
    <row r="230" spans="1:10" x14ac:dyDescent="0.35">
      <c r="A230" t="s">
        <v>18740</v>
      </c>
      <c r="B230">
        <v>89</v>
      </c>
      <c r="C230">
        <v>943</v>
      </c>
      <c r="D230">
        <v>229</v>
      </c>
      <c r="E230" t="s">
        <v>328</v>
      </c>
      <c r="F230" t="s">
        <v>0</v>
      </c>
      <c r="G230" t="s">
        <v>1819</v>
      </c>
      <c r="H230">
        <v>6.343</v>
      </c>
      <c r="I230">
        <v>65.91</v>
      </c>
      <c r="J230">
        <v>36</v>
      </c>
    </row>
    <row r="231" spans="1:10" x14ac:dyDescent="0.35">
      <c r="A231" t="s">
        <v>18741</v>
      </c>
      <c r="B231">
        <v>193</v>
      </c>
      <c r="C231">
        <v>934</v>
      </c>
      <c r="D231">
        <v>230</v>
      </c>
      <c r="E231" t="s">
        <v>328</v>
      </c>
      <c r="F231" t="s">
        <v>0</v>
      </c>
      <c r="G231" t="s">
        <v>2933</v>
      </c>
      <c r="H231">
        <v>2.6379999999999999</v>
      </c>
      <c r="I231">
        <v>45.79</v>
      </c>
      <c r="J231">
        <v>36</v>
      </c>
    </row>
    <row r="232" spans="1:10" x14ac:dyDescent="0.35">
      <c r="A232" t="s">
        <v>18742</v>
      </c>
      <c r="B232">
        <v>195</v>
      </c>
      <c r="C232">
        <v>934</v>
      </c>
      <c r="D232">
        <v>230</v>
      </c>
      <c r="E232" t="s">
        <v>312</v>
      </c>
      <c r="F232" t="s">
        <v>0</v>
      </c>
      <c r="G232" t="s">
        <v>1969</v>
      </c>
      <c r="H232">
        <v>2.879</v>
      </c>
      <c r="I232">
        <v>45</v>
      </c>
      <c r="J232">
        <v>49</v>
      </c>
    </row>
    <row r="233" spans="1:10" x14ac:dyDescent="0.35">
      <c r="A233" t="s">
        <v>18743</v>
      </c>
      <c r="B233">
        <v>270</v>
      </c>
      <c r="C233">
        <v>932</v>
      </c>
      <c r="D233">
        <v>232</v>
      </c>
      <c r="E233" t="s">
        <v>334</v>
      </c>
      <c r="F233" t="s">
        <v>0</v>
      </c>
      <c r="G233" t="s">
        <v>3331</v>
      </c>
      <c r="H233">
        <v>1.623</v>
      </c>
      <c r="I233">
        <v>20.77</v>
      </c>
      <c r="J233">
        <v>22</v>
      </c>
    </row>
    <row r="234" spans="1:10" x14ac:dyDescent="0.35">
      <c r="A234" t="s">
        <v>18744</v>
      </c>
      <c r="B234">
        <v>311</v>
      </c>
      <c r="C234">
        <v>929</v>
      </c>
      <c r="D234">
        <v>233</v>
      </c>
      <c r="E234" t="s">
        <v>334</v>
      </c>
      <c r="F234" t="s">
        <v>0</v>
      </c>
      <c r="G234" t="s">
        <v>6846</v>
      </c>
      <c r="H234">
        <v>1.764</v>
      </c>
      <c r="I234">
        <v>15.96</v>
      </c>
      <c r="J234">
        <v>302</v>
      </c>
    </row>
    <row r="235" spans="1:10" x14ac:dyDescent="0.35">
      <c r="A235" t="s">
        <v>18745</v>
      </c>
      <c r="B235">
        <v>134</v>
      </c>
      <c r="C235">
        <v>926</v>
      </c>
      <c r="D235">
        <v>234</v>
      </c>
      <c r="E235" t="s">
        <v>319</v>
      </c>
      <c r="F235" t="s">
        <v>0</v>
      </c>
      <c r="G235" t="s">
        <v>8186</v>
      </c>
      <c r="H235">
        <v>2.9460000000000002</v>
      </c>
      <c r="I235">
        <v>78.650000000000006</v>
      </c>
      <c r="J235">
        <v>83</v>
      </c>
    </row>
    <row r="236" spans="1:10" x14ac:dyDescent="0.35">
      <c r="A236" t="s">
        <v>18746</v>
      </c>
      <c r="B236">
        <v>124</v>
      </c>
      <c r="C236">
        <v>926</v>
      </c>
      <c r="D236">
        <v>234</v>
      </c>
      <c r="E236" t="s">
        <v>328</v>
      </c>
      <c r="F236" t="s">
        <v>0</v>
      </c>
      <c r="G236" t="s">
        <v>2063</v>
      </c>
      <c r="H236">
        <v>4.4349999999999996</v>
      </c>
      <c r="I236">
        <v>55.82</v>
      </c>
      <c r="J236">
        <v>124</v>
      </c>
    </row>
    <row r="237" spans="1:10" x14ac:dyDescent="0.35">
      <c r="A237" t="s">
        <v>18747</v>
      </c>
      <c r="B237">
        <v>254</v>
      </c>
      <c r="C237">
        <v>922</v>
      </c>
      <c r="D237">
        <v>236</v>
      </c>
      <c r="E237" t="s">
        <v>312</v>
      </c>
      <c r="F237" t="s">
        <v>0</v>
      </c>
      <c r="G237" t="s">
        <v>1838</v>
      </c>
      <c r="H237">
        <v>1.8220000000000001</v>
      </c>
      <c r="I237">
        <v>31.75</v>
      </c>
      <c r="J237">
        <v>23</v>
      </c>
    </row>
    <row r="238" spans="1:10" x14ac:dyDescent="0.35">
      <c r="A238" t="s">
        <v>18748</v>
      </c>
      <c r="B238">
        <v>193</v>
      </c>
      <c r="C238">
        <v>920</v>
      </c>
      <c r="D238">
        <v>237</v>
      </c>
      <c r="E238" t="s">
        <v>328</v>
      </c>
      <c r="F238" t="s">
        <v>0</v>
      </c>
      <c r="G238" t="s">
        <v>8953</v>
      </c>
      <c r="H238">
        <v>3.573</v>
      </c>
      <c r="I238">
        <v>75</v>
      </c>
      <c r="J238">
        <v>84</v>
      </c>
    </row>
    <row r="239" spans="1:10" x14ac:dyDescent="0.35">
      <c r="A239" t="s">
        <v>18749</v>
      </c>
      <c r="B239">
        <v>434</v>
      </c>
      <c r="C239">
        <v>918</v>
      </c>
      <c r="D239">
        <v>238</v>
      </c>
      <c r="E239" t="s">
        <v>334</v>
      </c>
      <c r="F239" t="s">
        <v>0</v>
      </c>
      <c r="G239" t="s">
        <v>18750</v>
      </c>
      <c r="H239">
        <v>1.3580000000000001</v>
      </c>
      <c r="I239">
        <v>17.48</v>
      </c>
      <c r="J239">
        <v>31</v>
      </c>
    </row>
    <row r="240" spans="1:10" x14ac:dyDescent="0.35">
      <c r="A240" t="s">
        <v>18751</v>
      </c>
      <c r="B240">
        <v>334</v>
      </c>
      <c r="C240">
        <v>913</v>
      </c>
      <c r="D240">
        <v>239</v>
      </c>
      <c r="E240" t="s">
        <v>328</v>
      </c>
      <c r="F240" t="s">
        <v>0</v>
      </c>
      <c r="G240" t="s">
        <v>1958</v>
      </c>
      <c r="H240">
        <v>2.8540000000000001</v>
      </c>
      <c r="I240">
        <v>52.21</v>
      </c>
      <c r="J240">
        <v>54</v>
      </c>
    </row>
    <row r="241" spans="1:10" x14ac:dyDescent="0.35">
      <c r="A241" t="s">
        <v>18752</v>
      </c>
      <c r="B241">
        <v>269</v>
      </c>
      <c r="C241">
        <v>911</v>
      </c>
      <c r="D241">
        <v>240</v>
      </c>
      <c r="E241" t="s">
        <v>334</v>
      </c>
      <c r="F241" t="s">
        <v>0</v>
      </c>
      <c r="G241" t="s">
        <v>18753</v>
      </c>
      <c r="H241">
        <v>1.7629999999999999</v>
      </c>
      <c r="I241">
        <v>17.86</v>
      </c>
      <c r="J241">
        <v>64</v>
      </c>
    </row>
    <row r="242" spans="1:10" x14ac:dyDescent="0.35">
      <c r="A242" t="s">
        <v>18754</v>
      </c>
      <c r="B242">
        <v>139</v>
      </c>
      <c r="C242">
        <v>910</v>
      </c>
      <c r="D242">
        <v>241</v>
      </c>
      <c r="E242" t="s">
        <v>319</v>
      </c>
      <c r="F242" t="s">
        <v>0</v>
      </c>
      <c r="G242" t="s">
        <v>18755</v>
      </c>
      <c r="H242">
        <v>3.0880000000000001</v>
      </c>
      <c r="I242">
        <v>74.52</v>
      </c>
      <c r="J242">
        <v>126</v>
      </c>
    </row>
    <row r="243" spans="1:10" x14ac:dyDescent="0.35">
      <c r="A243" t="s">
        <v>18756</v>
      </c>
      <c r="B243">
        <v>237</v>
      </c>
      <c r="C243">
        <v>903</v>
      </c>
      <c r="D243">
        <v>242</v>
      </c>
      <c r="E243" t="s">
        <v>311</v>
      </c>
      <c r="F243" t="s">
        <v>0</v>
      </c>
      <c r="G243" t="s">
        <v>1967</v>
      </c>
      <c r="H243" t="s">
        <v>311</v>
      </c>
      <c r="I243" t="s">
        <v>311</v>
      </c>
      <c r="J243">
        <v>229</v>
      </c>
    </row>
    <row r="244" spans="1:10" x14ac:dyDescent="0.35">
      <c r="A244" t="s">
        <v>18757</v>
      </c>
      <c r="B244">
        <v>109</v>
      </c>
      <c r="C244">
        <v>902</v>
      </c>
      <c r="D244">
        <v>243</v>
      </c>
      <c r="E244" t="s">
        <v>328</v>
      </c>
      <c r="F244" t="s">
        <v>0</v>
      </c>
      <c r="G244" t="s">
        <v>3375</v>
      </c>
      <c r="H244">
        <v>4.9459999999999997</v>
      </c>
      <c r="I244">
        <v>53.76</v>
      </c>
      <c r="J244">
        <v>54</v>
      </c>
    </row>
    <row r="245" spans="1:10" x14ac:dyDescent="0.35">
      <c r="A245" t="s">
        <v>18758</v>
      </c>
      <c r="B245">
        <v>168</v>
      </c>
      <c r="C245">
        <v>902</v>
      </c>
      <c r="D245">
        <v>243</v>
      </c>
      <c r="E245" t="s">
        <v>328</v>
      </c>
      <c r="F245" t="s">
        <v>0</v>
      </c>
      <c r="G245" t="s">
        <v>17417</v>
      </c>
      <c r="H245">
        <v>2.742</v>
      </c>
      <c r="I245">
        <v>69.17</v>
      </c>
      <c r="J245">
        <v>58</v>
      </c>
    </row>
    <row r="246" spans="1:10" x14ac:dyDescent="0.35">
      <c r="A246" t="s">
        <v>18759</v>
      </c>
      <c r="B246">
        <v>80</v>
      </c>
      <c r="C246">
        <v>900</v>
      </c>
      <c r="D246">
        <v>245</v>
      </c>
      <c r="E246" t="s">
        <v>319</v>
      </c>
      <c r="F246" t="s">
        <v>0</v>
      </c>
      <c r="G246" t="s">
        <v>4347</v>
      </c>
      <c r="H246">
        <v>7.4409999999999998</v>
      </c>
      <c r="I246">
        <v>98.4</v>
      </c>
      <c r="J246">
        <v>28</v>
      </c>
    </row>
    <row r="247" spans="1:10" x14ac:dyDescent="0.35">
      <c r="A247" t="s">
        <v>18760</v>
      </c>
      <c r="B247">
        <v>101</v>
      </c>
      <c r="C247">
        <v>899</v>
      </c>
      <c r="D247">
        <v>246</v>
      </c>
      <c r="E247" t="s">
        <v>319</v>
      </c>
      <c r="F247" t="s">
        <v>0</v>
      </c>
      <c r="G247" t="s">
        <v>8749</v>
      </c>
      <c r="H247">
        <v>4.0720000000000001</v>
      </c>
      <c r="I247">
        <v>80.61</v>
      </c>
      <c r="J247">
        <v>27</v>
      </c>
    </row>
    <row r="248" spans="1:10" x14ac:dyDescent="0.35">
      <c r="A248" t="s">
        <v>18761</v>
      </c>
      <c r="B248">
        <v>201</v>
      </c>
      <c r="C248">
        <v>893</v>
      </c>
      <c r="D248">
        <v>247</v>
      </c>
      <c r="E248" t="s">
        <v>312</v>
      </c>
      <c r="F248" t="s">
        <v>0</v>
      </c>
      <c r="G248" t="s">
        <v>7560</v>
      </c>
      <c r="H248">
        <v>1.984</v>
      </c>
      <c r="I248">
        <v>50</v>
      </c>
      <c r="J248">
        <v>42</v>
      </c>
    </row>
    <row r="249" spans="1:10" x14ac:dyDescent="0.35">
      <c r="A249" t="s">
        <v>18762</v>
      </c>
      <c r="B249">
        <v>221</v>
      </c>
      <c r="C249">
        <v>882</v>
      </c>
      <c r="D249">
        <v>248</v>
      </c>
      <c r="E249" t="s">
        <v>312</v>
      </c>
      <c r="F249" t="s">
        <v>0</v>
      </c>
      <c r="G249" t="s">
        <v>15743</v>
      </c>
      <c r="H249">
        <v>2.0289999999999999</v>
      </c>
      <c r="I249">
        <v>21.29</v>
      </c>
      <c r="J249">
        <v>83</v>
      </c>
    </row>
    <row r="250" spans="1:10" x14ac:dyDescent="0.35">
      <c r="A250" t="s">
        <v>18763</v>
      </c>
      <c r="B250">
        <v>162</v>
      </c>
      <c r="C250">
        <v>881</v>
      </c>
      <c r="D250">
        <v>249</v>
      </c>
      <c r="E250" t="s">
        <v>319</v>
      </c>
      <c r="F250" t="s">
        <v>0</v>
      </c>
      <c r="G250" t="s">
        <v>18764</v>
      </c>
      <c r="H250">
        <v>2.5169999999999999</v>
      </c>
      <c r="I250">
        <v>96.51</v>
      </c>
      <c r="J250">
        <v>80</v>
      </c>
    </row>
    <row r="251" spans="1:10" x14ac:dyDescent="0.35">
      <c r="A251" t="s">
        <v>18765</v>
      </c>
      <c r="B251">
        <v>559</v>
      </c>
      <c r="C251">
        <v>876</v>
      </c>
      <c r="D251">
        <v>250</v>
      </c>
      <c r="E251" t="s">
        <v>312</v>
      </c>
      <c r="F251" t="s">
        <v>0</v>
      </c>
      <c r="G251" t="s">
        <v>18766</v>
      </c>
      <c r="H251">
        <v>2.7490000000000001</v>
      </c>
      <c r="I251">
        <v>38.54</v>
      </c>
      <c r="J251">
        <v>135</v>
      </c>
    </row>
    <row r="252" spans="1:10" x14ac:dyDescent="0.35">
      <c r="A252" t="s">
        <v>18767</v>
      </c>
      <c r="B252">
        <v>280</v>
      </c>
      <c r="C252">
        <v>874</v>
      </c>
      <c r="D252">
        <v>251</v>
      </c>
      <c r="E252" t="s">
        <v>328</v>
      </c>
      <c r="F252" t="s">
        <v>0</v>
      </c>
      <c r="G252" t="s">
        <v>4347</v>
      </c>
      <c r="H252">
        <v>3.431</v>
      </c>
      <c r="I252">
        <v>67.55</v>
      </c>
      <c r="J252">
        <v>67</v>
      </c>
    </row>
    <row r="253" spans="1:10" x14ac:dyDescent="0.35">
      <c r="A253" t="s">
        <v>18768</v>
      </c>
      <c r="B253">
        <v>253</v>
      </c>
      <c r="C253">
        <v>869</v>
      </c>
      <c r="D253">
        <v>252</v>
      </c>
      <c r="E253" t="s">
        <v>312</v>
      </c>
      <c r="F253" t="s">
        <v>0</v>
      </c>
      <c r="G253" t="s">
        <v>18769</v>
      </c>
      <c r="H253">
        <v>1.841</v>
      </c>
      <c r="I253">
        <v>27.08</v>
      </c>
      <c r="J253">
        <v>20</v>
      </c>
    </row>
    <row r="254" spans="1:10" x14ac:dyDescent="0.35">
      <c r="A254" t="s">
        <v>18770</v>
      </c>
      <c r="B254">
        <v>243</v>
      </c>
      <c r="C254">
        <v>869</v>
      </c>
      <c r="D254">
        <v>252</v>
      </c>
      <c r="E254" t="s">
        <v>334</v>
      </c>
      <c r="F254" t="s">
        <v>0</v>
      </c>
      <c r="G254" t="s">
        <v>2335</v>
      </c>
      <c r="H254">
        <v>1.6160000000000001</v>
      </c>
      <c r="I254">
        <v>21.42</v>
      </c>
      <c r="J254">
        <v>38</v>
      </c>
    </row>
    <row r="255" spans="1:10" x14ac:dyDescent="0.35">
      <c r="A255" t="s">
        <v>18771</v>
      </c>
      <c r="B255">
        <v>286</v>
      </c>
      <c r="C255">
        <v>866</v>
      </c>
      <c r="D255">
        <v>254</v>
      </c>
      <c r="E255" t="s">
        <v>312</v>
      </c>
      <c r="F255" t="s">
        <v>0</v>
      </c>
      <c r="G255" t="s">
        <v>2167</v>
      </c>
      <c r="H255">
        <v>1.7849999999999999</v>
      </c>
      <c r="I255">
        <v>28.67</v>
      </c>
      <c r="J255">
        <v>72</v>
      </c>
    </row>
    <row r="256" spans="1:10" x14ac:dyDescent="0.35">
      <c r="A256" t="s">
        <v>18772</v>
      </c>
      <c r="B256">
        <v>110</v>
      </c>
      <c r="C256">
        <v>864</v>
      </c>
      <c r="D256">
        <v>255</v>
      </c>
      <c r="E256" t="s">
        <v>319</v>
      </c>
      <c r="F256" t="s">
        <v>0</v>
      </c>
      <c r="G256" t="s">
        <v>14395</v>
      </c>
      <c r="H256">
        <v>4.45</v>
      </c>
      <c r="I256">
        <v>88.18</v>
      </c>
      <c r="J256">
        <v>48</v>
      </c>
    </row>
    <row r="257" spans="1:10" x14ac:dyDescent="0.35">
      <c r="A257" t="s">
        <v>18773</v>
      </c>
      <c r="B257">
        <v>140</v>
      </c>
      <c r="C257">
        <v>863</v>
      </c>
      <c r="D257">
        <v>256</v>
      </c>
      <c r="E257" t="s">
        <v>328</v>
      </c>
      <c r="F257" t="s">
        <v>0</v>
      </c>
      <c r="G257" t="s">
        <v>18774</v>
      </c>
      <c r="H257">
        <v>3.1829999999999998</v>
      </c>
      <c r="I257">
        <v>49.44</v>
      </c>
      <c r="J257">
        <v>24</v>
      </c>
    </row>
    <row r="258" spans="1:10" x14ac:dyDescent="0.35">
      <c r="A258" t="s">
        <v>18775</v>
      </c>
      <c r="B258">
        <v>132</v>
      </c>
      <c r="C258">
        <v>862</v>
      </c>
      <c r="D258">
        <v>257</v>
      </c>
      <c r="E258" t="s">
        <v>312</v>
      </c>
      <c r="F258" t="s">
        <v>0</v>
      </c>
      <c r="G258" t="s">
        <v>1751</v>
      </c>
      <c r="H258">
        <v>4.1369999999999996</v>
      </c>
      <c r="I258">
        <v>39.950000000000003</v>
      </c>
      <c r="J258">
        <v>131</v>
      </c>
    </row>
    <row r="259" spans="1:10" x14ac:dyDescent="0.35">
      <c r="A259" t="s">
        <v>18776</v>
      </c>
      <c r="B259">
        <v>181</v>
      </c>
      <c r="C259">
        <v>854</v>
      </c>
      <c r="D259">
        <v>258</v>
      </c>
      <c r="E259" t="s">
        <v>319</v>
      </c>
      <c r="F259" t="s">
        <v>0</v>
      </c>
      <c r="G259" t="s">
        <v>18777</v>
      </c>
      <c r="H259">
        <v>2.39</v>
      </c>
      <c r="I259">
        <v>53.24</v>
      </c>
      <c r="J259">
        <v>70</v>
      </c>
    </row>
    <row r="260" spans="1:10" x14ac:dyDescent="0.35">
      <c r="A260" t="s">
        <v>18778</v>
      </c>
      <c r="B260">
        <v>169</v>
      </c>
      <c r="C260">
        <v>851</v>
      </c>
      <c r="D260">
        <v>259</v>
      </c>
      <c r="E260" t="s">
        <v>328</v>
      </c>
      <c r="F260" t="s">
        <v>0</v>
      </c>
      <c r="G260" t="s">
        <v>7472</v>
      </c>
      <c r="H260">
        <v>3.96</v>
      </c>
      <c r="I260">
        <v>75</v>
      </c>
      <c r="J260">
        <v>116</v>
      </c>
    </row>
    <row r="261" spans="1:10" x14ac:dyDescent="0.35">
      <c r="A261" t="s">
        <v>18779</v>
      </c>
      <c r="B261">
        <v>73</v>
      </c>
      <c r="C261">
        <v>850</v>
      </c>
      <c r="D261">
        <v>260</v>
      </c>
      <c r="E261" t="s">
        <v>319</v>
      </c>
      <c r="F261" t="s">
        <v>0</v>
      </c>
      <c r="G261" t="s">
        <v>2592</v>
      </c>
      <c r="H261">
        <v>7.3449999999999998</v>
      </c>
      <c r="I261">
        <v>90.14</v>
      </c>
      <c r="J261">
        <v>30</v>
      </c>
    </row>
    <row r="262" spans="1:10" x14ac:dyDescent="0.35">
      <c r="A262" t="s">
        <v>18780</v>
      </c>
      <c r="B262">
        <v>272</v>
      </c>
      <c r="C262">
        <v>845</v>
      </c>
      <c r="D262">
        <v>261</v>
      </c>
      <c r="E262" t="s">
        <v>312</v>
      </c>
      <c r="F262" t="s">
        <v>0</v>
      </c>
      <c r="G262" t="s">
        <v>1967</v>
      </c>
      <c r="H262">
        <v>2.27</v>
      </c>
      <c r="I262">
        <v>29.21</v>
      </c>
      <c r="J262">
        <v>115</v>
      </c>
    </row>
    <row r="263" spans="1:10" x14ac:dyDescent="0.35">
      <c r="A263" t="s">
        <v>18781</v>
      </c>
      <c r="B263">
        <v>134</v>
      </c>
      <c r="C263">
        <v>843</v>
      </c>
      <c r="D263">
        <v>262</v>
      </c>
      <c r="E263" t="s">
        <v>328</v>
      </c>
      <c r="F263" t="s">
        <v>0</v>
      </c>
      <c r="G263" t="s">
        <v>2402</v>
      </c>
      <c r="H263">
        <v>4.1859999999999999</v>
      </c>
      <c r="I263">
        <v>65.069999999999993</v>
      </c>
      <c r="J263">
        <v>60</v>
      </c>
    </row>
    <row r="264" spans="1:10" x14ac:dyDescent="0.35">
      <c r="A264" t="s">
        <v>18782</v>
      </c>
      <c r="B264">
        <v>138</v>
      </c>
      <c r="C264">
        <v>843</v>
      </c>
      <c r="D264">
        <v>262</v>
      </c>
      <c r="E264" t="s">
        <v>319</v>
      </c>
      <c r="F264" t="s">
        <v>0</v>
      </c>
      <c r="G264" t="s">
        <v>4022</v>
      </c>
      <c r="H264">
        <v>4.3570000000000002</v>
      </c>
      <c r="I264">
        <v>87.43</v>
      </c>
      <c r="J264">
        <v>86</v>
      </c>
    </row>
    <row r="265" spans="1:10" x14ac:dyDescent="0.35">
      <c r="A265" t="s">
        <v>18783</v>
      </c>
      <c r="B265">
        <v>134</v>
      </c>
      <c r="C265">
        <v>835</v>
      </c>
      <c r="D265">
        <v>264</v>
      </c>
      <c r="E265" t="s">
        <v>319</v>
      </c>
      <c r="F265" t="s">
        <v>0</v>
      </c>
      <c r="G265" t="s">
        <v>14603</v>
      </c>
      <c r="H265">
        <v>4.4950000000000001</v>
      </c>
      <c r="I265">
        <v>84.41</v>
      </c>
      <c r="J265">
        <v>61</v>
      </c>
    </row>
    <row r="266" spans="1:10" x14ac:dyDescent="0.35">
      <c r="A266" t="s">
        <v>18784</v>
      </c>
      <c r="B266">
        <v>224</v>
      </c>
      <c r="C266">
        <v>835</v>
      </c>
      <c r="D266">
        <v>264</v>
      </c>
      <c r="E266" t="s">
        <v>312</v>
      </c>
      <c r="F266" t="s">
        <v>0</v>
      </c>
      <c r="G266" t="s">
        <v>18785</v>
      </c>
      <c r="H266">
        <v>1.9039999999999999</v>
      </c>
      <c r="I266">
        <v>24.21</v>
      </c>
      <c r="J266">
        <v>73</v>
      </c>
    </row>
    <row r="267" spans="1:10" x14ac:dyDescent="0.35">
      <c r="A267" t="s">
        <v>18786</v>
      </c>
      <c r="B267">
        <v>122</v>
      </c>
      <c r="C267">
        <v>835</v>
      </c>
      <c r="D267">
        <v>264</v>
      </c>
      <c r="E267" t="s">
        <v>319</v>
      </c>
      <c r="F267" t="s">
        <v>0</v>
      </c>
      <c r="G267" t="s">
        <v>3598</v>
      </c>
      <c r="H267">
        <v>3.496</v>
      </c>
      <c r="I267">
        <v>81.78</v>
      </c>
      <c r="J267">
        <v>122</v>
      </c>
    </row>
    <row r="268" spans="1:10" x14ac:dyDescent="0.35">
      <c r="A268" t="s">
        <v>18787</v>
      </c>
      <c r="B268">
        <v>109</v>
      </c>
      <c r="C268">
        <v>826</v>
      </c>
      <c r="D268">
        <v>267</v>
      </c>
      <c r="E268" t="s">
        <v>328</v>
      </c>
      <c r="F268" t="s">
        <v>0</v>
      </c>
      <c r="G268" t="s">
        <v>2760</v>
      </c>
      <c r="H268">
        <v>3.5</v>
      </c>
      <c r="I268">
        <v>54.82</v>
      </c>
      <c r="J268">
        <v>32</v>
      </c>
    </row>
    <row r="269" spans="1:10" x14ac:dyDescent="0.35">
      <c r="A269" t="s">
        <v>18788</v>
      </c>
      <c r="B269">
        <v>130</v>
      </c>
      <c r="C269">
        <v>822</v>
      </c>
      <c r="D269">
        <v>268</v>
      </c>
      <c r="E269" t="s">
        <v>328</v>
      </c>
      <c r="F269" t="s">
        <v>0</v>
      </c>
      <c r="G269" t="s">
        <v>18675</v>
      </c>
      <c r="H269">
        <v>2.883</v>
      </c>
      <c r="I269">
        <v>56.02</v>
      </c>
      <c r="J269">
        <v>35</v>
      </c>
    </row>
    <row r="270" spans="1:10" x14ac:dyDescent="0.35">
      <c r="A270" t="s">
        <v>18789</v>
      </c>
      <c r="B270">
        <v>95</v>
      </c>
      <c r="C270">
        <v>820</v>
      </c>
      <c r="D270">
        <v>269</v>
      </c>
      <c r="E270" t="s">
        <v>319</v>
      </c>
      <c r="F270" t="s">
        <v>0</v>
      </c>
      <c r="G270" t="s">
        <v>3926</v>
      </c>
      <c r="H270">
        <v>5.7460000000000004</v>
      </c>
      <c r="I270">
        <v>95.95</v>
      </c>
      <c r="J270">
        <v>41</v>
      </c>
    </row>
    <row r="271" spans="1:10" x14ac:dyDescent="0.35">
      <c r="A271" t="s">
        <v>18790</v>
      </c>
      <c r="B271">
        <v>123</v>
      </c>
      <c r="C271">
        <v>813</v>
      </c>
      <c r="D271">
        <v>270</v>
      </c>
      <c r="E271" t="s">
        <v>328</v>
      </c>
      <c r="F271" t="s">
        <v>0</v>
      </c>
      <c r="G271" t="s">
        <v>18791</v>
      </c>
      <c r="H271">
        <v>3.5409999999999999</v>
      </c>
      <c r="I271">
        <v>45.16</v>
      </c>
      <c r="J271">
        <v>121</v>
      </c>
    </row>
    <row r="272" spans="1:10" x14ac:dyDescent="0.35">
      <c r="A272" t="s">
        <v>18792</v>
      </c>
      <c r="B272">
        <v>82</v>
      </c>
      <c r="C272">
        <v>811</v>
      </c>
      <c r="D272">
        <v>271</v>
      </c>
      <c r="E272" t="s">
        <v>319</v>
      </c>
      <c r="F272" t="s">
        <v>0</v>
      </c>
      <c r="G272" t="s">
        <v>18793</v>
      </c>
      <c r="H272">
        <v>5.2990000000000004</v>
      </c>
      <c r="I272">
        <v>66.819999999999993</v>
      </c>
      <c r="J272">
        <v>33</v>
      </c>
    </row>
    <row r="273" spans="1:10" x14ac:dyDescent="0.35">
      <c r="A273" t="s">
        <v>18794</v>
      </c>
      <c r="B273">
        <v>225</v>
      </c>
      <c r="C273">
        <v>810</v>
      </c>
      <c r="D273">
        <v>272</v>
      </c>
      <c r="E273" t="s">
        <v>312</v>
      </c>
      <c r="F273" t="s">
        <v>0</v>
      </c>
      <c r="G273" t="s">
        <v>13766</v>
      </c>
      <c r="H273">
        <v>1.9219999999999999</v>
      </c>
      <c r="I273">
        <v>30.55</v>
      </c>
      <c r="J273">
        <v>36</v>
      </c>
    </row>
    <row r="274" spans="1:10" x14ac:dyDescent="0.35">
      <c r="A274" t="s">
        <v>18795</v>
      </c>
      <c r="B274">
        <v>119</v>
      </c>
      <c r="C274">
        <v>808</v>
      </c>
      <c r="D274">
        <v>273</v>
      </c>
      <c r="E274" t="s">
        <v>312</v>
      </c>
      <c r="F274" t="s">
        <v>0</v>
      </c>
      <c r="G274" t="s">
        <v>2661</v>
      </c>
      <c r="H274">
        <v>3.625</v>
      </c>
      <c r="I274">
        <v>39.71</v>
      </c>
      <c r="J274">
        <v>119</v>
      </c>
    </row>
    <row r="275" spans="1:10" x14ac:dyDescent="0.35">
      <c r="A275" t="s">
        <v>18796</v>
      </c>
      <c r="B275">
        <v>238</v>
      </c>
      <c r="C275">
        <v>805</v>
      </c>
      <c r="D275">
        <v>274</v>
      </c>
      <c r="E275" t="s">
        <v>334</v>
      </c>
      <c r="F275" t="s">
        <v>0</v>
      </c>
      <c r="G275" t="s">
        <v>1779</v>
      </c>
      <c r="H275">
        <v>2.149</v>
      </c>
      <c r="I275">
        <v>10.82</v>
      </c>
      <c r="J275">
        <v>47</v>
      </c>
    </row>
    <row r="276" spans="1:10" x14ac:dyDescent="0.35">
      <c r="A276" t="s">
        <v>18797</v>
      </c>
      <c r="B276">
        <v>162</v>
      </c>
      <c r="C276">
        <v>804</v>
      </c>
      <c r="D276">
        <v>275</v>
      </c>
      <c r="E276" t="s">
        <v>312</v>
      </c>
      <c r="F276" t="s">
        <v>0</v>
      </c>
      <c r="G276" t="s">
        <v>8749</v>
      </c>
      <c r="H276">
        <v>2.3969999999999998</v>
      </c>
      <c r="I276">
        <v>39.799999999999997</v>
      </c>
      <c r="J276">
        <v>53</v>
      </c>
    </row>
    <row r="277" spans="1:10" x14ac:dyDescent="0.35">
      <c r="A277" t="s">
        <v>18798</v>
      </c>
      <c r="B277">
        <v>133</v>
      </c>
      <c r="C277">
        <v>800</v>
      </c>
      <c r="D277">
        <v>276</v>
      </c>
      <c r="E277" t="s">
        <v>328</v>
      </c>
      <c r="F277" t="s">
        <v>0</v>
      </c>
      <c r="G277" t="s">
        <v>18799</v>
      </c>
      <c r="H277">
        <v>3.298</v>
      </c>
      <c r="I277">
        <v>40.64</v>
      </c>
      <c r="J277">
        <v>133</v>
      </c>
    </row>
    <row r="278" spans="1:10" x14ac:dyDescent="0.35">
      <c r="A278" t="s">
        <v>18800</v>
      </c>
      <c r="B278">
        <v>294</v>
      </c>
      <c r="C278">
        <v>798</v>
      </c>
      <c r="D278">
        <v>277</v>
      </c>
      <c r="E278" t="s">
        <v>312</v>
      </c>
      <c r="F278" t="s">
        <v>0</v>
      </c>
      <c r="G278" t="s">
        <v>4090</v>
      </c>
      <c r="H278">
        <v>1.524</v>
      </c>
      <c r="I278">
        <v>34.799999999999997</v>
      </c>
      <c r="J278">
        <v>90</v>
      </c>
    </row>
    <row r="279" spans="1:10" x14ac:dyDescent="0.35">
      <c r="A279" t="s">
        <v>18801</v>
      </c>
      <c r="B279">
        <v>264</v>
      </c>
      <c r="C279">
        <v>791</v>
      </c>
      <c r="D279">
        <v>278</v>
      </c>
      <c r="E279" t="s">
        <v>312</v>
      </c>
      <c r="F279" t="s">
        <v>0</v>
      </c>
      <c r="G279" t="s">
        <v>7768</v>
      </c>
      <c r="H279">
        <v>1.631</v>
      </c>
      <c r="I279">
        <v>19.920000000000002</v>
      </c>
      <c r="J279">
        <v>46</v>
      </c>
    </row>
    <row r="280" spans="1:10" x14ac:dyDescent="0.35">
      <c r="A280" t="s">
        <v>18802</v>
      </c>
      <c r="B280">
        <v>157</v>
      </c>
      <c r="C280">
        <v>789</v>
      </c>
      <c r="D280">
        <v>279</v>
      </c>
      <c r="E280" t="s">
        <v>312</v>
      </c>
      <c r="F280" t="s">
        <v>0</v>
      </c>
      <c r="G280" t="s">
        <v>6723</v>
      </c>
      <c r="H280">
        <v>2.8069999999999999</v>
      </c>
      <c r="I280">
        <v>34.4</v>
      </c>
      <c r="J280">
        <v>39</v>
      </c>
    </row>
    <row r="281" spans="1:10" x14ac:dyDescent="0.35">
      <c r="A281" t="s">
        <v>18803</v>
      </c>
      <c r="B281">
        <v>210</v>
      </c>
      <c r="C281">
        <v>785</v>
      </c>
      <c r="D281">
        <v>280</v>
      </c>
      <c r="E281" t="s">
        <v>334</v>
      </c>
      <c r="F281" t="s">
        <v>0</v>
      </c>
      <c r="G281" t="s">
        <v>1900</v>
      </c>
      <c r="H281">
        <v>2.5990000000000002</v>
      </c>
      <c r="I281">
        <v>21.22</v>
      </c>
      <c r="J281">
        <v>119</v>
      </c>
    </row>
    <row r="282" spans="1:10" x14ac:dyDescent="0.35">
      <c r="A282" t="s">
        <v>18804</v>
      </c>
      <c r="B282">
        <v>215</v>
      </c>
      <c r="C282">
        <v>782</v>
      </c>
      <c r="D282">
        <v>281</v>
      </c>
      <c r="E282" t="s">
        <v>334</v>
      </c>
      <c r="F282" t="s">
        <v>0</v>
      </c>
      <c r="G282" t="s">
        <v>18805</v>
      </c>
      <c r="H282">
        <v>1.93</v>
      </c>
      <c r="I282">
        <v>16.53</v>
      </c>
      <c r="J282">
        <v>162</v>
      </c>
    </row>
    <row r="283" spans="1:10" x14ac:dyDescent="0.35">
      <c r="A283" t="s">
        <v>18806</v>
      </c>
      <c r="B283">
        <v>184</v>
      </c>
      <c r="C283">
        <v>781</v>
      </c>
      <c r="D283">
        <v>282</v>
      </c>
      <c r="E283" t="s">
        <v>334</v>
      </c>
      <c r="F283" t="s">
        <v>0</v>
      </c>
      <c r="G283" t="s">
        <v>1779</v>
      </c>
      <c r="H283">
        <v>2.339</v>
      </c>
      <c r="I283">
        <v>13.67</v>
      </c>
      <c r="J283">
        <v>184</v>
      </c>
    </row>
    <row r="284" spans="1:10" x14ac:dyDescent="0.35">
      <c r="A284" t="s">
        <v>18807</v>
      </c>
      <c r="B284">
        <v>195</v>
      </c>
      <c r="C284">
        <v>775</v>
      </c>
      <c r="D284">
        <v>283</v>
      </c>
      <c r="E284" t="s">
        <v>312</v>
      </c>
      <c r="F284" t="s">
        <v>0</v>
      </c>
      <c r="G284" t="s">
        <v>13778</v>
      </c>
      <c r="H284">
        <v>2.0209999999999999</v>
      </c>
      <c r="I284">
        <v>31.95</v>
      </c>
      <c r="J284">
        <v>33</v>
      </c>
    </row>
    <row r="285" spans="1:10" x14ac:dyDescent="0.35">
      <c r="A285" t="s">
        <v>18808</v>
      </c>
      <c r="B285">
        <v>238</v>
      </c>
      <c r="C285">
        <v>771</v>
      </c>
      <c r="D285">
        <v>284</v>
      </c>
      <c r="E285" t="s">
        <v>312</v>
      </c>
      <c r="F285" t="s">
        <v>0</v>
      </c>
      <c r="G285" t="s">
        <v>4090</v>
      </c>
      <c r="H285">
        <v>1.611</v>
      </c>
      <c r="I285">
        <v>36.82</v>
      </c>
      <c r="J285">
        <v>69</v>
      </c>
    </row>
    <row r="286" spans="1:10" x14ac:dyDescent="0.35">
      <c r="A286" t="s">
        <v>18809</v>
      </c>
      <c r="B286">
        <v>336</v>
      </c>
      <c r="C286">
        <v>767</v>
      </c>
      <c r="D286">
        <v>285</v>
      </c>
      <c r="E286" t="s">
        <v>311</v>
      </c>
      <c r="F286" t="s">
        <v>0</v>
      </c>
      <c r="G286" t="s">
        <v>4042</v>
      </c>
      <c r="H286" t="s">
        <v>311</v>
      </c>
      <c r="I286" t="s">
        <v>311</v>
      </c>
      <c r="J286">
        <v>336</v>
      </c>
    </row>
    <row r="287" spans="1:10" x14ac:dyDescent="0.35">
      <c r="A287" t="s">
        <v>18810</v>
      </c>
      <c r="B287">
        <v>252</v>
      </c>
      <c r="C287">
        <v>765</v>
      </c>
      <c r="D287">
        <v>286</v>
      </c>
      <c r="E287" t="s">
        <v>334</v>
      </c>
      <c r="F287" t="s">
        <v>0</v>
      </c>
      <c r="G287" t="s">
        <v>2279</v>
      </c>
      <c r="H287">
        <v>1.7010000000000001</v>
      </c>
      <c r="I287">
        <v>14.18</v>
      </c>
      <c r="J287">
        <v>61</v>
      </c>
    </row>
    <row r="288" spans="1:10" x14ac:dyDescent="0.35">
      <c r="A288" t="s">
        <v>18811</v>
      </c>
      <c r="B288">
        <v>169</v>
      </c>
      <c r="C288">
        <v>765</v>
      </c>
      <c r="D288">
        <v>286</v>
      </c>
      <c r="E288" t="s">
        <v>312</v>
      </c>
      <c r="F288" t="s">
        <v>0</v>
      </c>
      <c r="G288" t="s">
        <v>2760</v>
      </c>
      <c r="H288">
        <v>2.4239999999999999</v>
      </c>
      <c r="I288">
        <v>34.340000000000003</v>
      </c>
      <c r="J288">
        <v>29</v>
      </c>
    </row>
    <row r="289" spans="1:10" x14ac:dyDescent="0.35">
      <c r="A289" t="s">
        <v>18812</v>
      </c>
      <c r="B289">
        <v>120</v>
      </c>
      <c r="C289">
        <v>762</v>
      </c>
      <c r="D289">
        <v>288</v>
      </c>
      <c r="E289" t="s">
        <v>319</v>
      </c>
      <c r="F289" t="s">
        <v>0</v>
      </c>
      <c r="G289" t="s">
        <v>16712</v>
      </c>
      <c r="H289">
        <v>5.8330000000000002</v>
      </c>
      <c r="I289">
        <v>93.48</v>
      </c>
      <c r="J289">
        <v>42</v>
      </c>
    </row>
    <row r="290" spans="1:10" x14ac:dyDescent="0.35">
      <c r="A290" t="s">
        <v>18813</v>
      </c>
      <c r="B290">
        <v>152</v>
      </c>
      <c r="C290">
        <v>760</v>
      </c>
      <c r="D290">
        <v>289</v>
      </c>
      <c r="E290" t="s">
        <v>312</v>
      </c>
      <c r="F290" t="s">
        <v>0</v>
      </c>
      <c r="G290" t="s">
        <v>18814</v>
      </c>
      <c r="H290">
        <v>2.718</v>
      </c>
      <c r="I290">
        <v>27.2</v>
      </c>
      <c r="J290">
        <v>47</v>
      </c>
    </row>
    <row r="291" spans="1:10" x14ac:dyDescent="0.35">
      <c r="A291" t="s">
        <v>18815</v>
      </c>
      <c r="B291">
        <v>130</v>
      </c>
      <c r="C291">
        <v>750</v>
      </c>
      <c r="D291">
        <v>290</v>
      </c>
      <c r="E291" t="s">
        <v>334</v>
      </c>
      <c r="F291" t="s">
        <v>0</v>
      </c>
      <c r="G291" t="s">
        <v>3375</v>
      </c>
      <c r="H291">
        <v>2.7090000000000001</v>
      </c>
      <c r="I291">
        <v>23.67</v>
      </c>
      <c r="J291">
        <v>59</v>
      </c>
    </row>
    <row r="292" spans="1:10" x14ac:dyDescent="0.35">
      <c r="A292" t="s">
        <v>18816</v>
      </c>
      <c r="B292">
        <v>233</v>
      </c>
      <c r="C292">
        <v>750</v>
      </c>
      <c r="D292">
        <v>290</v>
      </c>
      <c r="E292" t="s">
        <v>312</v>
      </c>
      <c r="F292" t="s">
        <v>0</v>
      </c>
      <c r="G292" t="s">
        <v>2734</v>
      </c>
      <c r="H292">
        <v>1.869</v>
      </c>
      <c r="I292">
        <v>43.15</v>
      </c>
      <c r="J292">
        <v>50</v>
      </c>
    </row>
    <row r="293" spans="1:10" x14ac:dyDescent="0.35">
      <c r="A293" t="s">
        <v>18817</v>
      </c>
      <c r="B293">
        <v>182</v>
      </c>
      <c r="C293">
        <v>750</v>
      </c>
      <c r="D293">
        <v>290</v>
      </c>
      <c r="E293" t="s">
        <v>319</v>
      </c>
      <c r="F293" t="s">
        <v>0</v>
      </c>
      <c r="G293" t="s">
        <v>4022</v>
      </c>
      <c r="H293">
        <v>3.2480000000000002</v>
      </c>
      <c r="I293">
        <v>77.81</v>
      </c>
      <c r="J293">
        <v>76</v>
      </c>
    </row>
    <row r="294" spans="1:10" x14ac:dyDescent="0.35">
      <c r="A294" t="s">
        <v>18818</v>
      </c>
      <c r="B294">
        <v>192</v>
      </c>
      <c r="C294">
        <v>747</v>
      </c>
      <c r="D294">
        <v>293</v>
      </c>
      <c r="E294" t="s">
        <v>328</v>
      </c>
      <c r="F294" t="s">
        <v>0</v>
      </c>
      <c r="G294" t="s">
        <v>3633</v>
      </c>
      <c r="H294">
        <v>1.7210000000000001</v>
      </c>
      <c r="I294">
        <v>62.63</v>
      </c>
      <c r="J294">
        <v>63</v>
      </c>
    </row>
    <row r="295" spans="1:10" x14ac:dyDescent="0.35">
      <c r="A295" t="s">
        <v>18819</v>
      </c>
      <c r="B295">
        <v>187</v>
      </c>
      <c r="C295">
        <v>745</v>
      </c>
      <c r="D295">
        <v>294</v>
      </c>
      <c r="E295" t="s">
        <v>312</v>
      </c>
      <c r="F295" t="s">
        <v>0</v>
      </c>
      <c r="G295" t="s">
        <v>2150</v>
      </c>
      <c r="H295">
        <v>2.5870000000000002</v>
      </c>
      <c r="I295">
        <v>50</v>
      </c>
      <c r="J295">
        <v>87</v>
      </c>
    </row>
    <row r="296" spans="1:10" x14ac:dyDescent="0.35">
      <c r="A296" t="s">
        <v>18820</v>
      </c>
      <c r="B296">
        <v>201</v>
      </c>
      <c r="C296">
        <v>740</v>
      </c>
      <c r="D296">
        <v>295</v>
      </c>
      <c r="E296" t="s">
        <v>319</v>
      </c>
      <c r="F296" t="s">
        <v>0</v>
      </c>
      <c r="G296" t="s">
        <v>16058</v>
      </c>
      <c r="H296">
        <v>2.0990000000000002</v>
      </c>
      <c r="I296">
        <v>82.56</v>
      </c>
      <c r="J296">
        <v>111</v>
      </c>
    </row>
    <row r="297" spans="1:10" x14ac:dyDescent="0.35">
      <c r="A297" t="s">
        <v>18821</v>
      </c>
      <c r="B297">
        <v>75</v>
      </c>
      <c r="C297">
        <v>740</v>
      </c>
      <c r="D297">
        <v>295</v>
      </c>
      <c r="E297" t="s">
        <v>328</v>
      </c>
      <c r="F297" t="s">
        <v>0</v>
      </c>
      <c r="G297" t="s">
        <v>1950</v>
      </c>
      <c r="H297">
        <v>4.3730000000000002</v>
      </c>
      <c r="I297">
        <v>64.5</v>
      </c>
      <c r="J297">
        <v>75</v>
      </c>
    </row>
    <row r="298" spans="1:10" x14ac:dyDescent="0.35">
      <c r="A298" t="s">
        <v>18822</v>
      </c>
      <c r="B298">
        <v>145</v>
      </c>
      <c r="C298">
        <v>735</v>
      </c>
      <c r="D298">
        <v>297</v>
      </c>
      <c r="E298" t="s">
        <v>311</v>
      </c>
      <c r="F298" t="s">
        <v>0</v>
      </c>
      <c r="G298" t="s">
        <v>2799</v>
      </c>
      <c r="H298" t="s">
        <v>311</v>
      </c>
      <c r="I298" t="s">
        <v>311</v>
      </c>
      <c r="J298">
        <v>83</v>
      </c>
    </row>
    <row r="299" spans="1:10" x14ac:dyDescent="0.35">
      <c r="A299" t="s">
        <v>18823</v>
      </c>
      <c r="B299">
        <v>184</v>
      </c>
      <c r="C299">
        <v>735</v>
      </c>
      <c r="D299">
        <v>297</v>
      </c>
      <c r="E299" t="s">
        <v>311</v>
      </c>
      <c r="F299" t="s">
        <v>0</v>
      </c>
      <c r="G299" t="s">
        <v>3788</v>
      </c>
      <c r="H299" t="s">
        <v>311</v>
      </c>
      <c r="I299" t="s">
        <v>311</v>
      </c>
      <c r="J299">
        <v>182</v>
      </c>
    </row>
    <row r="300" spans="1:10" x14ac:dyDescent="0.35">
      <c r="A300" t="s">
        <v>18824</v>
      </c>
      <c r="B300">
        <v>192</v>
      </c>
      <c r="C300">
        <v>729</v>
      </c>
      <c r="D300">
        <v>299</v>
      </c>
      <c r="E300" t="s">
        <v>312</v>
      </c>
      <c r="F300" t="s">
        <v>0</v>
      </c>
      <c r="G300" t="s">
        <v>18825</v>
      </c>
      <c r="H300">
        <v>2.0870000000000002</v>
      </c>
      <c r="I300">
        <v>23.37</v>
      </c>
      <c r="J300">
        <v>84</v>
      </c>
    </row>
    <row r="301" spans="1:10" x14ac:dyDescent="0.35">
      <c r="A301" t="s">
        <v>18826</v>
      </c>
      <c r="B301">
        <v>207</v>
      </c>
      <c r="C301">
        <v>726</v>
      </c>
      <c r="D301">
        <v>300</v>
      </c>
      <c r="E301" t="s">
        <v>312</v>
      </c>
      <c r="F301" t="s">
        <v>0</v>
      </c>
      <c r="G301" t="s">
        <v>2734</v>
      </c>
      <c r="H301">
        <v>1.724</v>
      </c>
      <c r="I301">
        <v>30.24</v>
      </c>
      <c r="J301">
        <v>34</v>
      </c>
    </row>
    <row r="302" spans="1:10" x14ac:dyDescent="0.35">
      <c r="A302" t="s">
        <v>18827</v>
      </c>
      <c r="B302">
        <v>159</v>
      </c>
      <c r="C302">
        <v>724</v>
      </c>
      <c r="D302">
        <v>301</v>
      </c>
      <c r="E302" t="s">
        <v>312</v>
      </c>
      <c r="F302" t="s">
        <v>0</v>
      </c>
      <c r="G302" t="s">
        <v>2037</v>
      </c>
      <c r="H302">
        <v>2.0790000000000002</v>
      </c>
      <c r="I302">
        <v>45.83</v>
      </c>
      <c r="J302">
        <v>36</v>
      </c>
    </row>
    <row r="303" spans="1:10" x14ac:dyDescent="0.35">
      <c r="A303" t="s">
        <v>18828</v>
      </c>
      <c r="B303">
        <v>130</v>
      </c>
      <c r="C303">
        <v>722</v>
      </c>
      <c r="D303">
        <v>302</v>
      </c>
      <c r="E303" t="s">
        <v>312</v>
      </c>
      <c r="F303" t="s">
        <v>0</v>
      </c>
      <c r="G303" t="s">
        <v>2962</v>
      </c>
      <c r="H303">
        <v>2.6920000000000002</v>
      </c>
      <c r="I303">
        <v>36.54</v>
      </c>
      <c r="J303">
        <v>38</v>
      </c>
    </row>
    <row r="304" spans="1:10" x14ac:dyDescent="0.35">
      <c r="A304" t="s">
        <v>18829</v>
      </c>
      <c r="B304">
        <v>115</v>
      </c>
      <c r="C304">
        <v>720</v>
      </c>
      <c r="D304">
        <v>303</v>
      </c>
      <c r="E304" t="s">
        <v>328</v>
      </c>
      <c r="F304" t="s">
        <v>0</v>
      </c>
      <c r="G304" t="s">
        <v>3660</v>
      </c>
      <c r="H304">
        <v>3.649</v>
      </c>
      <c r="I304">
        <v>63.97</v>
      </c>
      <c r="J304">
        <v>77</v>
      </c>
    </row>
    <row r="305" spans="1:10" x14ac:dyDescent="0.35">
      <c r="A305" t="s">
        <v>18830</v>
      </c>
      <c r="B305">
        <v>184</v>
      </c>
      <c r="C305">
        <v>720</v>
      </c>
      <c r="D305">
        <v>303</v>
      </c>
      <c r="E305" t="s">
        <v>328</v>
      </c>
      <c r="F305" t="s">
        <v>0</v>
      </c>
      <c r="G305" t="s">
        <v>4090</v>
      </c>
      <c r="H305">
        <v>2.5089999999999999</v>
      </c>
      <c r="I305">
        <v>58.45</v>
      </c>
      <c r="J305">
        <v>45</v>
      </c>
    </row>
    <row r="306" spans="1:10" x14ac:dyDescent="0.35">
      <c r="A306" t="s">
        <v>18831</v>
      </c>
      <c r="B306">
        <v>162</v>
      </c>
      <c r="C306">
        <v>713</v>
      </c>
      <c r="D306">
        <v>305</v>
      </c>
      <c r="E306" t="s">
        <v>328</v>
      </c>
      <c r="F306" t="s">
        <v>0</v>
      </c>
      <c r="G306" t="s">
        <v>2734</v>
      </c>
      <c r="H306">
        <v>2.3180000000000001</v>
      </c>
      <c r="I306">
        <v>61.2</v>
      </c>
      <c r="J306">
        <v>80</v>
      </c>
    </row>
    <row r="307" spans="1:10" x14ac:dyDescent="0.35">
      <c r="A307" t="s">
        <v>18832</v>
      </c>
      <c r="B307">
        <v>473</v>
      </c>
      <c r="C307">
        <v>711</v>
      </c>
      <c r="D307">
        <v>306</v>
      </c>
      <c r="E307" t="s">
        <v>311</v>
      </c>
      <c r="F307" t="s">
        <v>0</v>
      </c>
      <c r="G307" t="s">
        <v>1699</v>
      </c>
      <c r="H307" t="s">
        <v>311</v>
      </c>
      <c r="I307" t="s">
        <v>311</v>
      </c>
      <c r="J307">
        <v>473</v>
      </c>
    </row>
    <row r="308" spans="1:10" x14ac:dyDescent="0.35">
      <c r="A308" t="s">
        <v>18833</v>
      </c>
      <c r="B308">
        <v>178</v>
      </c>
      <c r="C308">
        <v>706</v>
      </c>
      <c r="D308">
        <v>307</v>
      </c>
      <c r="E308" t="s">
        <v>328</v>
      </c>
      <c r="F308" t="s">
        <v>0</v>
      </c>
      <c r="G308" t="s">
        <v>4090</v>
      </c>
      <c r="H308">
        <v>2.6429999999999998</v>
      </c>
      <c r="I308">
        <v>63.85</v>
      </c>
      <c r="J308">
        <v>70</v>
      </c>
    </row>
    <row r="309" spans="1:10" x14ac:dyDescent="0.35">
      <c r="A309" t="s">
        <v>18834</v>
      </c>
      <c r="B309">
        <v>172</v>
      </c>
      <c r="C309">
        <v>702</v>
      </c>
      <c r="D309">
        <v>308</v>
      </c>
      <c r="E309" t="s">
        <v>312</v>
      </c>
      <c r="F309" t="s">
        <v>0</v>
      </c>
      <c r="G309" t="s">
        <v>16029</v>
      </c>
      <c r="H309">
        <v>2.266</v>
      </c>
      <c r="I309">
        <v>36.130000000000003</v>
      </c>
      <c r="J309">
        <v>27</v>
      </c>
    </row>
    <row r="310" spans="1:10" x14ac:dyDescent="0.35">
      <c r="A310" t="s">
        <v>18835</v>
      </c>
      <c r="B310">
        <v>130</v>
      </c>
      <c r="C310">
        <v>698</v>
      </c>
      <c r="D310">
        <v>309</v>
      </c>
      <c r="E310" t="s">
        <v>319</v>
      </c>
      <c r="F310" t="s">
        <v>0</v>
      </c>
      <c r="G310" t="s">
        <v>2412</v>
      </c>
      <c r="H310">
        <v>3.95</v>
      </c>
      <c r="I310">
        <v>89.95</v>
      </c>
      <c r="J310">
        <v>57</v>
      </c>
    </row>
    <row r="311" spans="1:10" x14ac:dyDescent="0.35">
      <c r="A311" t="s">
        <v>18836</v>
      </c>
      <c r="B311">
        <v>156</v>
      </c>
      <c r="C311">
        <v>695</v>
      </c>
      <c r="D311">
        <v>310</v>
      </c>
      <c r="E311" t="s">
        <v>328</v>
      </c>
      <c r="F311" t="s">
        <v>0</v>
      </c>
      <c r="G311" t="s">
        <v>4090</v>
      </c>
      <c r="H311">
        <v>2.4889999999999999</v>
      </c>
      <c r="I311">
        <v>57.77</v>
      </c>
      <c r="J311">
        <v>77</v>
      </c>
    </row>
    <row r="312" spans="1:10" x14ac:dyDescent="0.35">
      <c r="A312" t="s">
        <v>18837</v>
      </c>
      <c r="B312">
        <v>139</v>
      </c>
      <c r="C312">
        <v>694</v>
      </c>
      <c r="D312">
        <v>311</v>
      </c>
      <c r="E312" t="s">
        <v>319</v>
      </c>
      <c r="F312" t="s">
        <v>0</v>
      </c>
      <c r="G312" t="s">
        <v>16753</v>
      </c>
      <c r="H312">
        <v>2.1800000000000002</v>
      </c>
      <c r="I312">
        <v>62.49</v>
      </c>
      <c r="J312">
        <v>41</v>
      </c>
    </row>
    <row r="313" spans="1:10" x14ac:dyDescent="0.35">
      <c r="A313" t="s">
        <v>18838</v>
      </c>
      <c r="B313">
        <v>82</v>
      </c>
      <c r="C313">
        <v>693</v>
      </c>
      <c r="D313">
        <v>312</v>
      </c>
      <c r="E313" t="s">
        <v>328</v>
      </c>
      <c r="F313" t="s">
        <v>0</v>
      </c>
      <c r="G313" t="s">
        <v>18839</v>
      </c>
      <c r="H313">
        <v>4.9880000000000004</v>
      </c>
      <c r="I313">
        <v>67.38</v>
      </c>
      <c r="J313">
        <v>81</v>
      </c>
    </row>
    <row r="314" spans="1:10" x14ac:dyDescent="0.35">
      <c r="A314" t="s">
        <v>18840</v>
      </c>
      <c r="B314">
        <v>152</v>
      </c>
      <c r="C314">
        <v>689</v>
      </c>
      <c r="D314">
        <v>313</v>
      </c>
      <c r="E314" t="s">
        <v>328</v>
      </c>
      <c r="F314" t="s">
        <v>0</v>
      </c>
      <c r="G314" t="s">
        <v>14029</v>
      </c>
      <c r="H314">
        <v>2.2290000000000001</v>
      </c>
      <c r="I314">
        <v>46.43</v>
      </c>
      <c r="J314">
        <v>48</v>
      </c>
    </row>
    <row r="315" spans="1:10" x14ac:dyDescent="0.35">
      <c r="A315" t="s">
        <v>18841</v>
      </c>
      <c r="B315">
        <v>178</v>
      </c>
      <c r="C315">
        <v>686</v>
      </c>
      <c r="D315">
        <v>314</v>
      </c>
      <c r="E315" t="s">
        <v>312</v>
      </c>
      <c r="F315" t="s">
        <v>0</v>
      </c>
      <c r="G315" t="s">
        <v>3819</v>
      </c>
      <c r="H315">
        <v>1.752</v>
      </c>
      <c r="I315">
        <v>39.86</v>
      </c>
      <c r="J315">
        <v>99</v>
      </c>
    </row>
    <row r="316" spans="1:10" x14ac:dyDescent="0.35">
      <c r="A316" t="s">
        <v>18842</v>
      </c>
      <c r="B316">
        <v>155</v>
      </c>
      <c r="C316">
        <v>676</v>
      </c>
      <c r="D316">
        <v>315</v>
      </c>
      <c r="E316" t="s">
        <v>312</v>
      </c>
      <c r="F316" t="s">
        <v>0</v>
      </c>
      <c r="G316" t="s">
        <v>2167</v>
      </c>
      <c r="H316">
        <v>2.3239999999999998</v>
      </c>
      <c r="I316">
        <v>43.84</v>
      </c>
      <c r="J316">
        <v>152</v>
      </c>
    </row>
    <row r="317" spans="1:10" x14ac:dyDescent="0.35">
      <c r="A317" t="s">
        <v>18843</v>
      </c>
      <c r="B317">
        <v>237</v>
      </c>
      <c r="C317">
        <v>676</v>
      </c>
      <c r="D317">
        <v>315</v>
      </c>
      <c r="E317" t="s">
        <v>334</v>
      </c>
      <c r="F317" t="s">
        <v>0</v>
      </c>
      <c r="G317" t="s">
        <v>7560</v>
      </c>
      <c r="H317">
        <v>1.6910000000000001</v>
      </c>
      <c r="I317">
        <v>22.09</v>
      </c>
      <c r="J317">
        <v>122</v>
      </c>
    </row>
    <row r="318" spans="1:10" x14ac:dyDescent="0.35">
      <c r="A318" t="s">
        <v>18844</v>
      </c>
      <c r="B318">
        <v>131</v>
      </c>
      <c r="C318">
        <v>673</v>
      </c>
      <c r="D318">
        <v>317</v>
      </c>
      <c r="E318" t="s">
        <v>319</v>
      </c>
      <c r="F318" t="s">
        <v>0</v>
      </c>
      <c r="G318" t="s">
        <v>15546</v>
      </c>
      <c r="H318">
        <v>3.2210000000000001</v>
      </c>
      <c r="I318">
        <v>77.61</v>
      </c>
      <c r="J318">
        <v>33</v>
      </c>
    </row>
    <row r="319" spans="1:10" x14ac:dyDescent="0.35">
      <c r="A319" t="s">
        <v>18845</v>
      </c>
      <c r="B319">
        <v>155</v>
      </c>
      <c r="C319">
        <v>672</v>
      </c>
      <c r="D319">
        <v>318</v>
      </c>
      <c r="E319" t="s">
        <v>312</v>
      </c>
      <c r="F319" t="s">
        <v>0</v>
      </c>
      <c r="G319" t="s">
        <v>8953</v>
      </c>
      <c r="H319">
        <v>1.913</v>
      </c>
      <c r="I319">
        <v>35</v>
      </c>
      <c r="J319">
        <v>96</v>
      </c>
    </row>
    <row r="320" spans="1:10" x14ac:dyDescent="0.35">
      <c r="A320" t="s">
        <v>18846</v>
      </c>
      <c r="B320">
        <v>133</v>
      </c>
      <c r="C320">
        <v>667</v>
      </c>
      <c r="D320">
        <v>319</v>
      </c>
      <c r="E320" t="s">
        <v>319</v>
      </c>
      <c r="F320" t="s">
        <v>0</v>
      </c>
      <c r="G320" t="s">
        <v>16712</v>
      </c>
      <c r="H320">
        <v>4.2919999999999998</v>
      </c>
      <c r="I320">
        <v>84.97</v>
      </c>
      <c r="J320">
        <v>37</v>
      </c>
    </row>
    <row r="321" spans="1:10" x14ac:dyDescent="0.35">
      <c r="A321" t="s">
        <v>18847</v>
      </c>
      <c r="B321">
        <v>381</v>
      </c>
      <c r="C321">
        <v>657</v>
      </c>
      <c r="D321">
        <v>320</v>
      </c>
      <c r="E321" t="s">
        <v>311</v>
      </c>
      <c r="F321" t="s">
        <v>0</v>
      </c>
      <c r="G321" t="s">
        <v>1759</v>
      </c>
      <c r="H321" t="s">
        <v>311</v>
      </c>
      <c r="I321" t="s">
        <v>311</v>
      </c>
      <c r="J321">
        <v>75</v>
      </c>
    </row>
    <row r="322" spans="1:10" x14ac:dyDescent="0.35">
      <c r="A322" t="s">
        <v>18848</v>
      </c>
      <c r="B322">
        <v>135</v>
      </c>
      <c r="C322">
        <v>655</v>
      </c>
      <c r="D322">
        <v>321</v>
      </c>
      <c r="E322" t="s">
        <v>312</v>
      </c>
      <c r="F322" t="s">
        <v>0</v>
      </c>
      <c r="G322" t="s">
        <v>18849</v>
      </c>
      <c r="H322">
        <v>2.9510000000000001</v>
      </c>
      <c r="I322">
        <v>25.13</v>
      </c>
      <c r="J322">
        <v>135</v>
      </c>
    </row>
    <row r="323" spans="1:10" x14ac:dyDescent="0.35">
      <c r="A323" t="s">
        <v>18850</v>
      </c>
      <c r="B323">
        <v>157</v>
      </c>
      <c r="C323">
        <v>654</v>
      </c>
      <c r="D323">
        <v>322</v>
      </c>
      <c r="E323" t="s">
        <v>334</v>
      </c>
      <c r="F323" t="s">
        <v>0</v>
      </c>
      <c r="G323" t="s">
        <v>18851</v>
      </c>
      <c r="H323">
        <v>2.0459999999999998</v>
      </c>
      <c r="I323">
        <v>17.02</v>
      </c>
      <c r="J323">
        <v>26</v>
      </c>
    </row>
    <row r="324" spans="1:10" x14ac:dyDescent="0.35">
      <c r="A324" t="s">
        <v>18852</v>
      </c>
      <c r="B324">
        <v>150</v>
      </c>
      <c r="C324">
        <v>653</v>
      </c>
      <c r="D324">
        <v>323</v>
      </c>
      <c r="E324" t="s">
        <v>328</v>
      </c>
      <c r="F324" t="s">
        <v>0</v>
      </c>
      <c r="G324" t="s">
        <v>4022</v>
      </c>
      <c r="H324">
        <v>2.2320000000000002</v>
      </c>
      <c r="I324">
        <v>57.49</v>
      </c>
      <c r="J324">
        <v>76</v>
      </c>
    </row>
    <row r="325" spans="1:10" x14ac:dyDescent="0.35">
      <c r="A325" t="s">
        <v>18853</v>
      </c>
      <c r="B325">
        <v>180</v>
      </c>
      <c r="C325">
        <v>645</v>
      </c>
      <c r="D325">
        <v>324</v>
      </c>
      <c r="E325" t="s">
        <v>328</v>
      </c>
      <c r="F325" t="s">
        <v>0</v>
      </c>
      <c r="G325" t="s">
        <v>2734</v>
      </c>
      <c r="H325">
        <v>2.3610000000000002</v>
      </c>
      <c r="I325">
        <v>64.92</v>
      </c>
      <c r="J325">
        <v>56</v>
      </c>
    </row>
    <row r="326" spans="1:10" x14ac:dyDescent="0.35">
      <c r="A326" t="s">
        <v>18854</v>
      </c>
      <c r="B326">
        <v>146</v>
      </c>
      <c r="C326">
        <v>643</v>
      </c>
      <c r="D326">
        <v>325</v>
      </c>
      <c r="E326" t="s">
        <v>312</v>
      </c>
      <c r="F326" t="s">
        <v>0</v>
      </c>
      <c r="G326" t="s">
        <v>3926</v>
      </c>
      <c r="H326">
        <v>1.891</v>
      </c>
      <c r="I326">
        <v>49.1</v>
      </c>
      <c r="J326">
        <v>43</v>
      </c>
    </row>
    <row r="327" spans="1:10" x14ac:dyDescent="0.35">
      <c r="A327" t="s">
        <v>18855</v>
      </c>
      <c r="B327">
        <v>190</v>
      </c>
      <c r="C327">
        <v>641</v>
      </c>
      <c r="D327">
        <v>326</v>
      </c>
      <c r="E327" t="s">
        <v>312</v>
      </c>
      <c r="F327" t="s">
        <v>0</v>
      </c>
      <c r="G327" t="s">
        <v>1967</v>
      </c>
      <c r="H327">
        <v>2.4079999999999999</v>
      </c>
      <c r="I327">
        <v>36.54</v>
      </c>
      <c r="J327">
        <v>69</v>
      </c>
    </row>
    <row r="328" spans="1:10" x14ac:dyDescent="0.35">
      <c r="A328" t="s">
        <v>18856</v>
      </c>
      <c r="B328">
        <v>206</v>
      </c>
      <c r="C328">
        <v>640</v>
      </c>
      <c r="D328">
        <v>327</v>
      </c>
      <c r="E328" t="s">
        <v>334</v>
      </c>
      <c r="F328" t="s">
        <v>0</v>
      </c>
      <c r="G328" t="s">
        <v>8020</v>
      </c>
      <c r="H328">
        <v>1.3220000000000001</v>
      </c>
      <c r="I328">
        <v>21.88</v>
      </c>
      <c r="J328">
        <v>37</v>
      </c>
    </row>
    <row r="329" spans="1:10" x14ac:dyDescent="0.35">
      <c r="A329" t="s">
        <v>18857</v>
      </c>
      <c r="B329">
        <v>75</v>
      </c>
      <c r="C329">
        <v>640</v>
      </c>
      <c r="D329">
        <v>327</v>
      </c>
      <c r="E329" t="s">
        <v>312</v>
      </c>
      <c r="F329" t="s">
        <v>0</v>
      </c>
      <c r="G329" t="s">
        <v>18858</v>
      </c>
      <c r="H329">
        <v>4</v>
      </c>
      <c r="I329">
        <v>43.02</v>
      </c>
      <c r="J329">
        <v>14</v>
      </c>
    </row>
    <row r="330" spans="1:10" x14ac:dyDescent="0.35">
      <c r="A330" t="s">
        <v>18859</v>
      </c>
      <c r="B330">
        <v>87</v>
      </c>
      <c r="C330">
        <v>640</v>
      </c>
      <c r="D330">
        <v>327</v>
      </c>
      <c r="E330" t="s">
        <v>312</v>
      </c>
      <c r="F330" t="s">
        <v>0</v>
      </c>
      <c r="G330" t="s">
        <v>2392</v>
      </c>
      <c r="H330">
        <v>3.5059999999999998</v>
      </c>
      <c r="I330">
        <v>33.659999999999997</v>
      </c>
      <c r="J330">
        <v>38</v>
      </c>
    </row>
    <row r="331" spans="1:10" x14ac:dyDescent="0.35">
      <c r="A331" t="s">
        <v>18860</v>
      </c>
      <c r="B331">
        <v>132</v>
      </c>
      <c r="C331">
        <v>639</v>
      </c>
      <c r="D331">
        <v>330</v>
      </c>
      <c r="E331" t="s">
        <v>312</v>
      </c>
      <c r="F331" t="s">
        <v>0</v>
      </c>
      <c r="G331" t="s">
        <v>3375</v>
      </c>
      <c r="H331">
        <v>3.738</v>
      </c>
      <c r="I331">
        <v>38.270000000000003</v>
      </c>
      <c r="J331">
        <v>62</v>
      </c>
    </row>
    <row r="332" spans="1:10" x14ac:dyDescent="0.35">
      <c r="A332" t="s">
        <v>18861</v>
      </c>
      <c r="B332">
        <v>82</v>
      </c>
      <c r="C332">
        <v>639</v>
      </c>
      <c r="D332">
        <v>330</v>
      </c>
      <c r="E332" t="s">
        <v>328</v>
      </c>
      <c r="F332" t="s">
        <v>0</v>
      </c>
      <c r="G332" t="s">
        <v>16268</v>
      </c>
      <c r="H332">
        <v>4.0659999999999998</v>
      </c>
      <c r="I332">
        <v>66.02</v>
      </c>
      <c r="J332">
        <v>59</v>
      </c>
    </row>
    <row r="333" spans="1:10" x14ac:dyDescent="0.35">
      <c r="A333" t="s">
        <v>18862</v>
      </c>
      <c r="B333">
        <v>200</v>
      </c>
      <c r="C333">
        <v>636</v>
      </c>
      <c r="D333">
        <v>332</v>
      </c>
      <c r="E333" t="s">
        <v>319</v>
      </c>
      <c r="F333" t="s">
        <v>0</v>
      </c>
      <c r="G333" t="s">
        <v>18863</v>
      </c>
      <c r="H333">
        <v>4.3140000000000001</v>
      </c>
      <c r="I333">
        <v>90.57</v>
      </c>
      <c r="J333">
        <v>46</v>
      </c>
    </row>
    <row r="334" spans="1:10" x14ac:dyDescent="0.35">
      <c r="A334" t="s">
        <v>18864</v>
      </c>
      <c r="B334">
        <v>147</v>
      </c>
      <c r="C334">
        <v>635</v>
      </c>
      <c r="D334">
        <v>333</v>
      </c>
      <c r="E334" t="s">
        <v>334</v>
      </c>
      <c r="F334" t="s">
        <v>0</v>
      </c>
      <c r="G334" t="s">
        <v>1819</v>
      </c>
      <c r="H334">
        <v>2.5129999999999999</v>
      </c>
      <c r="I334">
        <v>17.86</v>
      </c>
      <c r="J334">
        <v>51</v>
      </c>
    </row>
    <row r="335" spans="1:10" x14ac:dyDescent="0.35">
      <c r="A335" t="s">
        <v>18865</v>
      </c>
      <c r="B335">
        <v>100</v>
      </c>
      <c r="C335">
        <v>632</v>
      </c>
      <c r="D335">
        <v>334</v>
      </c>
      <c r="E335" t="s">
        <v>311</v>
      </c>
      <c r="F335" t="s">
        <v>0</v>
      </c>
      <c r="G335" t="s">
        <v>2131</v>
      </c>
      <c r="H335" t="s">
        <v>311</v>
      </c>
      <c r="I335" t="s">
        <v>311</v>
      </c>
      <c r="J335">
        <v>25</v>
      </c>
    </row>
    <row r="336" spans="1:10" x14ac:dyDescent="0.35">
      <c r="A336" t="s">
        <v>18866</v>
      </c>
      <c r="B336">
        <v>157</v>
      </c>
      <c r="C336">
        <v>632</v>
      </c>
      <c r="D336">
        <v>334</v>
      </c>
      <c r="E336" t="s">
        <v>334</v>
      </c>
      <c r="F336" t="s">
        <v>0</v>
      </c>
      <c r="G336" t="s">
        <v>18867</v>
      </c>
      <c r="H336">
        <v>1.9259999999999999</v>
      </c>
      <c r="I336">
        <v>24.7</v>
      </c>
      <c r="J336">
        <v>34</v>
      </c>
    </row>
    <row r="337" spans="1:10" x14ac:dyDescent="0.35">
      <c r="A337" t="s">
        <v>18868</v>
      </c>
      <c r="B337">
        <v>319</v>
      </c>
      <c r="C337">
        <v>630</v>
      </c>
      <c r="D337">
        <v>336</v>
      </c>
      <c r="E337" t="s">
        <v>334</v>
      </c>
      <c r="F337" t="s">
        <v>0</v>
      </c>
      <c r="G337" t="s">
        <v>3592</v>
      </c>
      <c r="H337">
        <v>1.105</v>
      </c>
      <c r="I337">
        <v>3.73</v>
      </c>
      <c r="J337">
        <v>49</v>
      </c>
    </row>
    <row r="338" spans="1:10" x14ac:dyDescent="0.35">
      <c r="A338" t="s">
        <v>18869</v>
      </c>
      <c r="B338">
        <v>104</v>
      </c>
      <c r="C338">
        <v>629</v>
      </c>
      <c r="D338">
        <v>337</v>
      </c>
      <c r="E338" t="s">
        <v>319</v>
      </c>
      <c r="F338" t="s">
        <v>0</v>
      </c>
      <c r="G338" t="s">
        <v>18870</v>
      </c>
      <c r="H338">
        <v>3.758</v>
      </c>
      <c r="I338">
        <v>55.92</v>
      </c>
      <c r="J338">
        <v>32</v>
      </c>
    </row>
    <row r="339" spans="1:10" x14ac:dyDescent="0.35">
      <c r="A339" t="s">
        <v>18871</v>
      </c>
      <c r="B339">
        <v>238</v>
      </c>
      <c r="C339">
        <v>627</v>
      </c>
      <c r="D339">
        <v>338</v>
      </c>
      <c r="E339" t="s">
        <v>334</v>
      </c>
      <c r="F339" t="s">
        <v>0</v>
      </c>
      <c r="G339" t="s">
        <v>1938</v>
      </c>
      <c r="H339">
        <v>1.097</v>
      </c>
      <c r="I339">
        <v>14.25</v>
      </c>
      <c r="J339">
        <v>151</v>
      </c>
    </row>
    <row r="340" spans="1:10" x14ac:dyDescent="0.35">
      <c r="A340" t="s">
        <v>18872</v>
      </c>
      <c r="B340">
        <v>195</v>
      </c>
      <c r="C340">
        <v>626</v>
      </c>
      <c r="D340">
        <v>339</v>
      </c>
      <c r="E340" t="s">
        <v>334</v>
      </c>
      <c r="F340" t="s">
        <v>0</v>
      </c>
      <c r="G340" t="s">
        <v>3208</v>
      </c>
      <c r="H340">
        <v>1.452</v>
      </c>
      <c r="I340">
        <v>15.57</v>
      </c>
      <c r="J340">
        <v>28</v>
      </c>
    </row>
    <row r="341" spans="1:10" x14ac:dyDescent="0.35">
      <c r="A341" t="s">
        <v>18873</v>
      </c>
      <c r="B341">
        <v>164</v>
      </c>
      <c r="C341">
        <v>626</v>
      </c>
      <c r="D341">
        <v>339</v>
      </c>
      <c r="E341" t="s">
        <v>312</v>
      </c>
      <c r="F341" t="s">
        <v>0</v>
      </c>
      <c r="G341" t="s">
        <v>18874</v>
      </c>
      <c r="H341">
        <v>1.917</v>
      </c>
      <c r="I341">
        <v>31.38</v>
      </c>
      <c r="J341">
        <v>162</v>
      </c>
    </row>
    <row r="342" spans="1:10" x14ac:dyDescent="0.35">
      <c r="A342" t="s">
        <v>18875</v>
      </c>
      <c r="B342">
        <v>277</v>
      </c>
      <c r="C342">
        <v>625</v>
      </c>
      <c r="D342">
        <v>341</v>
      </c>
      <c r="E342" t="s">
        <v>311</v>
      </c>
      <c r="F342" t="s">
        <v>0</v>
      </c>
      <c r="G342" t="s">
        <v>1699</v>
      </c>
      <c r="H342" t="s">
        <v>311</v>
      </c>
      <c r="I342" t="s">
        <v>311</v>
      </c>
      <c r="J342">
        <v>277</v>
      </c>
    </row>
    <row r="343" spans="1:10" x14ac:dyDescent="0.35">
      <c r="A343" t="s">
        <v>18876</v>
      </c>
      <c r="B343">
        <v>188</v>
      </c>
      <c r="C343">
        <v>625</v>
      </c>
      <c r="D343">
        <v>341</v>
      </c>
      <c r="E343" t="s">
        <v>328</v>
      </c>
      <c r="F343" t="s">
        <v>0</v>
      </c>
      <c r="G343" t="s">
        <v>3196</v>
      </c>
      <c r="H343">
        <v>2.7149999999999999</v>
      </c>
      <c r="I343">
        <v>54.77</v>
      </c>
      <c r="J343">
        <v>188</v>
      </c>
    </row>
    <row r="344" spans="1:10" x14ac:dyDescent="0.35">
      <c r="A344" t="s">
        <v>18877</v>
      </c>
      <c r="B344">
        <v>428</v>
      </c>
      <c r="C344">
        <v>625</v>
      </c>
      <c r="D344">
        <v>341</v>
      </c>
      <c r="E344" t="s">
        <v>312</v>
      </c>
      <c r="F344" t="s">
        <v>0</v>
      </c>
      <c r="G344" t="s">
        <v>3986</v>
      </c>
      <c r="H344">
        <v>2.056</v>
      </c>
      <c r="I344">
        <v>34.24</v>
      </c>
      <c r="J344">
        <v>41</v>
      </c>
    </row>
    <row r="345" spans="1:10" x14ac:dyDescent="0.35">
      <c r="A345" t="s">
        <v>18878</v>
      </c>
      <c r="B345">
        <v>148</v>
      </c>
      <c r="C345">
        <v>624</v>
      </c>
      <c r="D345">
        <v>344</v>
      </c>
      <c r="E345" t="s">
        <v>319</v>
      </c>
      <c r="F345" t="s">
        <v>0</v>
      </c>
      <c r="G345" t="s">
        <v>14673</v>
      </c>
      <c r="H345">
        <v>2.9079999999999999</v>
      </c>
      <c r="I345">
        <v>86.43</v>
      </c>
      <c r="J345">
        <v>56</v>
      </c>
    </row>
    <row r="346" spans="1:10" x14ac:dyDescent="0.35">
      <c r="A346" t="s">
        <v>18879</v>
      </c>
      <c r="B346">
        <v>94</v>
      </c>
      <c r="C346">
        <v>622</v>
      </c>
      <c r="D346">
        <v>345</v>
      </c>
      <c r="E346" t="s">
        <v>328</v>
      </c>
      <c r="F346" t="s">
        <v>0</v>
      </c>
      <c r="G346" t="s">
        <v>2760</v>
      </c>
      <c r="H346">
        <v>3.88</v>
      </c>
      <c r="I346">
        <v>57.23</v>
      </c>
      <c r="J346">
        <v>25</v>
      </c>
    </row>
    <row r="347" spans="1:10" x14ac:dyDescent="0.35">
      <c r="A347" t="s">
        <v>18880</v>
      </c>
      <c r="B347">
        <v>68</v>
      </c>
      <c r="C347">
        <v>620</v>
      </c>
      <c r="D347">
        <v>346</v>
      </c>
      <c r="E347" t="s">
        <v>319</v>
      </c>
      <c r="F347" t="s">
        <v>0</v>
      </c>
      <c r="G347" t="s">
        <v>2592</v>
      </c>
      <c r="H347">
        <v>4.6150000000000002</v>
      </c>
      <c r="I347">
        <v>81.290000000000006</v>
      </c>
      <c r="J347">
        <v>38</v>
      </c>
    </row>
    <row r="348" spans="1:10" x14ac:dyDescent="0.35">
      <c r="A348" t="s">
        <v>18881</v>
      </c>
      <c r="B348">
        <v>142</v>
      </c>
      <c r="C348">
        <v>620</v>
      </c>
      <c r="D348">
        <v>346</v>
      </c>
      <c r="E348" t="s">
        <v>312</v>
      </c>
      <c r="F348" t="s">
        <v>0</v>
      </c>
      <c r="G348" t="s">
        <v>4022</v>
      </c>
      <c r="H348">
        <v>1.9119999999999999</v>
      </c>
      <c r="I348">
        <v>49.47</v>
      </c>
      <c r="J348">
        <v>21</v>
      </c>
    </row>
    <row r="349" spans="1:10" x14ac:dyDescent="0.35">
      <c r="A349" t="s">
        <v>18882</v>
      </c>
      <c r="B349">
        <v>95</v>
      </c>
      <c r="C349">
        <v>618</v>
      </c>
      <c r="D349">
        <v>348</v>
      </c>
      <c r="E349" t="s">
        <v>319</v>
      </c>
      <c r="F349" t="s">
        <v>0</v>
      </c>
      <c r="G349" t="s">
        <v>8186</v>
      </c>
      <c r="H349">
        <v>3.2789999999999999</v>
      </c>
      <c r="I349">
        <v>83.85</v>
      </c>
      <c r="J349">
        <v>60</v>
      </c>
    </row>
    <row r="350" spans="1:10" x14ac:dyDescent="0.35">
      <c r="A350" t="s">
        <v>18883</v>
      </c>
      <c r="B350">
        <v>113</v>
      </c>
      <c r="C350">
        <v>618</v>
      </c>
      <c r="D350">
        <v>348</v>
      </c>
      <c r="E350" t="s">
        <v>312</v>
      </c>
      <c r="F350" t="s">
        <v>0</v>
      </c>
      <c r="G350" t="s">
        <v>18884</v>
      </c>
      <c r="H350">
        <v>3.2480000000000002</v>
      </c>
      <c r="I350">
        <v>37.4</v>
      </c>
      <c r="J350">
        <v>111</v>
      </c>
    </row>
    <row r="351" spans="1:10" x14ac:dyDescent="0.35">
      <c r="A351" t="s">
        <v>18885</v>
      </c>
      <c r="B351">
        <v>51</v>
      </c>
      <c r="C351">
        <v>614</v>
      </c>
      <c r="D351">
        <v>350</v>
      </c>
      <c r="E351" t="s">
        <v>328</v>
      </c>
      <c r="F351" t="s">
        <v>0</v>
      </c>
      <c r="G351" t="s">
        <v>1819</v>
      </c>
      <c r="H351">
        <v>7.5750000000000002</v>
      </c>
      <c r="I351">
        <v>74.349999999999994</v>
      </c>
      <c r="J351">
        <v>22</v>
      </c>
    </row>
    <row r="352" spans="1:10" x14ac:dyDescent="0.35">
      <c r="A352" t="s">
        <v>18886</v>
      </c>
      <c r="B352">
        <v>91</v>
      </c>
      <c r="C352">
        <v>610</v>
      </c>
      <c r="D352">
        <v>351</v>
      </c>
      <c r="E352" t="s">
        <v>319</v>
      </c>
      <c r="F352" t="s">
        <v>0</v>
      </c>
      <c r="G352" t="s">
        <v>7676</v>
      </c>
      <c r="H352">
        <v>3.25</v>
      </c>
      <c r="I352">
        <v>89.77</v>
      </c>
      <c r="J352">
        <v>16</v>
      </c>
    </row>
    <row r="353" spans="1:10" x14ac:dyDescent="0.35">
      <c r="A353" t="s">
        <v>18887</v>
      </c>
      <c r="B353">
        <v>291</v>
      </c>
      <c r="C353">
        <v>609</v>
      </c>
      <c r="D353">
        <v>352</v>
      </c>
      <c r="E353" t="s">
        <v>334</v>
      </c>
      <c r="F353" t="s">
        <v>0</v>
      </c>
      <c r="G353" t="s">
        <v>3026</v>
      </c>
      <c r="H353">
        <v>1.1339999999999999</v>
      </c>
      <c r="I353">
        <v>10.67</v>
      </c>
      <c r="J353">
        <v>0</v>
      </c>
    </row>
    <row r="354" spans="1:10" x14ac:dyDescent="0.35">
      <c r="A354" t="s">
        <v>18888</v>
      </c>
      <c r="B354">
        <v>105</v>
      </c>
      <c r="C354">
        <v>609</v>
      </c>
      <c r="D354">
        <v>352</v>
      </c>
      <c r="E354" t="s">
        <v>328</v>
      </c>
      <c r="F354" t="s">
        <v>0</v>
      </c>
      <c r="G354" t="s">
        <v>16078</v>
      </c>
      <c r="H354">
        <v>3.758</v>
      </c>
      <c r="I354">
        <v>61.96</v>
      </c>
      <c r="J354">
        <v>59</v>
      </c>
    </row>
    <row r="355" spans="1:10" x14ac:dyDescent="0.35">
      <c r="A355" t="s">
        <v>18889</v>
      </c>
      <c r="B355">
        <v>130</v>
      </c>
      <c r="C355">
        <v>608</v>
      </c>
      <c r="D355">
        <v>354</v>
      </c>
      <c r="E355" t="s">
        <v>312</v>
      </c>
      <c r="F355" t="s">
        <v>0</v>
      </c>
      <c r="G355" t="s">
        <v>3026</v>
      </c>
      <c r="H355">
        <v>1.7609999999999999</v>
      </c>
      <c r="I355">
        <v>26.4</v>
      </c>
      <c r="J355">
        <v>37</v>
      </c>
    </row>
    <row r="356" spans="1:10" x14ac:dyDescent="0.35">
      <c r="A356" t="s">
        <v>18890</v>
      </c>
      <c r="B356">
        <v>296</v>
      </c>
      <c r="C356">
        <v>606</v>
      </c>
      <c r="D356">
        <v>355</v>
      </c>
      <c r="E356" t="s">
        <v>334</v>
      </c>
      <c r="F356" t="s">
        <v>0</v>
      </c>
      <c r="G356" t="s">
        <v>2279</v>
      </c>
      <c r="H356">
        <v>1.046</v>
      </c>
      <c r="I356">
        <v>6.93</v>
      </c>
      <c r="J356">
        <v>39</v>
      </c>
    </row>
    <row r="357" spans="1:10" x14ac:dyDescent="0.35">
      <c r="A357" t="s">
        <v>18891</v>
      </c>
      <c r="B357">
        <v>111</v>
      </c>
      <c r="C357">
        <v>604</v>
      </c>
      <c r="D357">
        <v>356</v>
      </c>
      <c r="E357" t="s">
        <v>319</v>
      </c>
      <c r="F357" t="s">
        <v>0</v>
      </c>
      <c r="G357" t="s">
        <v>3304</v>
      </c>
      <c r="H357">
        <v>2.8889999999999998</v>
      </c>
      <c r="I357">
        <v>75.66</v>
      </c>
      <c r="J357">
        <v>43</v>
      </c>
    </row>
    <row r="358" spans="1:10" x14ac:dyDescent="0.35">
      <c r="A358" t="s">
        <v>18892</v>
      </c>
      <c r="B358">
        <v>135</v>
      </c>
      <c r="C358">
        <v>603</v>
      </c>
      <c r="D358">
        <v>357</v>
      </c>
      <c r="E358" t="s">
        <v>312</v>
      </c>
      <c r="F358" t="s">
        <v>0</v>
      </c>
      <c r="G358" t="s">
        <v>18893</v>
      </c>
      <c r="H358">
        <v>2.6320000000000001</v>
      </c>
      <c r="I358">
        <v>25.86</v>
      </c>
      <c r="J358">
        <v>133</v>
      </c>
    </row>
    <row r="359" spans="1:10" x14ac:dyDescent="0.35">
      <c r="A359" t="s">
        <v>18894</v>
      </c>
      <c r="B359">
        <v>190</v>
      </c>
      <c r="C359">
        <v>601</v>
      </c>
      <c r="D359">
        <v>358</v>
      </c>
      <c r="E359" t="s">
        <v>328</v>
      </c>
      <c r="F359" t="s">
        <v>0</v>
      </c>
      <c r="G359" t="s">
        <v>2734</v>
      </c>
      <c r="H359">
        <v>2.3380000000000001</v>
      </c>
      <c r="I359">
        <v>63.31</v>
      </c>
      <c r="J359">
        <v>92</v>
      </c>
    </row>
    <row r="360" spans="1:10" x14ac:dyDescent="0.35">
      <c r="A360" t="s">
        <v>18895</v>
      </c>
      <c r="B360">
        <v>156</v>
      </c>
      <c r="C360">
        <v>601</v>
      </c>
      <c r="D360">
        <v>358</v>
      </c>
      <c r="E360" t="s">
        <v>312</v>
      </c>
      <c r="F360" t="s">
        <v>0</v>
      </c>
      <c r="G360" t="s">
        <v>18896</v>
      </c>
      <c r="H360">
        <v>1.83</v>
      </c>
      <c r="I360">
        <v>24.99</v>
      </c>
      <c r="J360">
        <v>47</v>
      </c>
    </row>
    <row r="361" spans="1:10" x14ac:dyDescent="0.35">
      <c r="A361" t="s">
        <v>18897</v>
      </c>
      <c r="B361">
        <v>14</v>
      </c>
      <c r="C361">
        <v>598</v>
      </c>
      <c r="D361">
        <v>360</v>
      </c>
      <c r="E361" t="s">
        <v>319</v>
      </c>
      <c r="F361" t="s">
        <v>0</v>
      </c>
      <c r="G361" t="s">
        <v>2592</v>
      </c>
      <c r="H361">
        <v>56.2</v>
      </c>
      <c r="I361">
        <v>99.66</v>
      </c>
      <c r="J361">
        <v>8</v>
      </c>
    </row>
    <row r="362" spans="1:10" x14ac:dyDescent="0.35">
      <c r="A362" t="s">
        <v>18898</v>
      </c>
      <c r="B362">
        <v>96</v>
      </c>
      <c r="C362">
        <v>595</v>
      </c>
      <c r="D362">
        <v>361</v>
      </c>
      <c r="E362" t="s">
        <v>328</v>
      </c>
      <c r="F362" t="s">
        <v>0</v>
      </c>
      <c r="G362" t="s">
        <v>1969</v>
      </c>
      <c r="H362">
        <v>3.13</v>
      </c>
      <c r="I362">
        <v>59.44</v>
      </c>
      <c r="J362">
        <v>96</v>
      </c>
    </row>
    <row r="363" spans="1:10" x14ac:dyDescent="0.35">
      <c r="A363" t="s">
        <v>18899</v>
      </c>
      <c r="B363">
        <v>89</v>
      </c>
      <c r="C363">
        <v>593</v>
      </c>
      <c r="D363">
        <v>362</v>
      </c>
      <c r="E363" t="s">
        <v>312</v>
      </c>
      <c r="F363" t="s">
        <v>0</v>
      </c>
      <c r="G363" t="s">
        <v>2392</v>
      </c>
      <c r="H363">
        <v>3.2290000000000001</v>
      </c>
      <c r="I363">
        <v>29.17</v>
      </c>
      <c r="J363">
        <v>24</v>
      </c>
    </row>
    <row r="364" spans="1:10" x14ac:dyDescent="0.35">
      <c r="A364" t="s">
        <v>18900</v>
      </c>
      <c r="B364">
        <v>72</v>
      </c>
      <c r="C364">
        <v>590</v>
      </c>
      <c r="D364">
        <v>363</v>
      </c>
      <c r="E364" t="s">
        <v>319</v>
      </c>
      <c r="F364" t="s">
        <v>0</v>
      </c>
      <c r="G364" t="s">
        <v>7464</v>
      </c>
      <c r="H364">
        <v>4.8419999999999996</v>
      </c>
      <c r="I364">
        <v>76.08</v>
      </c>
      <c r="J364">
        <v>48</v>
      </c>
    </row>
    <row r="365" spans="1:10" x14ac:dyDescent="0.35">
      <c r="A365" t="s">
        <v>18901</v>
      </c>
      <c r="B365">
        <v>103</v>
      </c>
      <c r="C365">
        <v>586</v>
      </c>
      <c r="D365">
        <v>364</v>
      </c>
      <c r="E365" t="s">
        <v>328</v>
      </c>
      <c r="F365" t="s">
        <v>0</v>
      </c>
      <c r="G365" t="s">
        <v>18902</v>
      </c>
      <c r="H365">
        <v>2.536</v>
      </c>
      <c r="I365">
        <v>49.9</v>
      </c>
      <c r="J365">
        <v>61</v>
      </c>
    </row>
    <row r="366" spans="1:10" x14ac:dyDescent="0.35">
      <c r="A366" t="s">
        <v>18903</v>
      </c>
      <c r="B366">
        <v>172</v>
      </c>
      <c r="C366">
        <v>586</v>
      </c>
      <c r="D366">
        <v>364</v>
      </c>
      <c r="E366" t="s">
        <v>334</v>
      </c>
      <c r="F366" t="s">
        <v>0</v>
      </c>
      <c r="G366" t="s">
        <v>18904</v>
      </c>
      <c r="H366">
        <v>1.851</v>
      </c>
      <c r="I366">
        <v>13.63</v>
      </c>
      <c r="J366">
        <v>29</v>
      </c>
    </row>
    <row r="367" spans="1:10" x14ac:dyDescent="0.35">
      <c r="A367" t="s">
        <v>18905</v>
      </c>
      <c r="B367">
        <v>75</v>
      </c>
      <c r="C367">
        <v>580</v>
      </c>
      <c r="D367">
        <v>366</v>
      </c>
      <c r="E367" t="s">
        <v>312</v>
      </c>
      <c r="F367" t="s">
        <v>0</v>
      </c>
      <c r="G367" t="s">
        <v>3375</v>
      </c>
      <c r="H367">
        <v>3.6110000000000002</v>
      </c>
      <c r="I367">
        <v>36.5</v>
      </c>
      <c r="J367">
        <v>18</v>
      </c>
    </row>
    <row r="368" spans="1:10" x14ac:dyDescent="0.35">
      <c r="A368" t="s">
        <v>18906</v>
      </c>
      <c r="B368">
        <v>102</v>
      </c>
      <c r="C368">
        <v>574</v>
      </c>
      <c r="D368">
        <v>367</v>
      </c>
      <c r="E368" t="s">
        <v>319</v>
      </c>
      <c r="F368" t="s">
        <v>0</v>
      </c>
      <c r="G368" t="s">
        <v>3446</v>
      </c>
      <c r="H368">
        <v>3.407</v>
      </c>
      <c r="I368">
        <v>92.02</v>
      </c>
      <c r="J368">
        <v>40</v>
      </c>
    </row>
    <row r="369" spans="1:10" x14ac:dyDescent="0.35">
      <c r="A369" t="s">
        <v>18907</v>
      </c>
      <c r="B369">
        <v>135</v>
      </c>
      <c r="C369">
        <v>574</v>
      </c>
      <c r="D369">
        <v>367</v>
      </c>
      <c r="E369" t="s">
        <v>311</v>
      </c>
      <c r="F369" t="s">
        <v>0</v>
      </c>
      <c r="G369" t="s">
        <v>2343</v>
      </c>
      <c r="H369" t="s">
        <v>311</v>
      </c>
      <c r="I369" t="s">
        <v>311</v>
      </c>
      <c r="J369">
        <v>135</v>
      </c>
    </row>
    <row r="370" spans="1:10" x14ac:dyDescent="0.35">
      <c r="A370" t="s">
        <v>18908</v>
      </c>
      <c r="B370">
        <v>102</v>
      </c>
      <c r="C370">
        <v>572</v>
      </c>
      <c r="D370">
        <v>369</v>
      </c>
      <c r="E370" t="s">
        <v>319</v>
      </c>
      <c r="F370" t="s">
        <v>0</v>
      </c>
      <c r="G370" t="s">
        <v>4397</v>
      </c>
      <c r="H370">
        <v>2.7810000000000001</v>
      </c>
      <c r="I370">
        <v>90.64</v>
      </c>
      <c r="J370">
        <v>63</v>
      </c>
    </row>
    <row r="371" spans="1:10" x14ac:dyDescent="0.35">
      <c r="A371" t="s">
        <v>18909</v>
      </c>
      <c r="B371">
        <v>254</v>
      </c>
      <c r="C371">
        <v>571</v>
      </c>
      <c r="D371">
        <v>370</v>
      </c>
      <c r="E371" t="s">
        <v>311</v>
      </c>
      <c r="F371" t="s">
        <v>0</v>
      </c>
      <c r="G371" t="s">
        <v>18910</v>
      </c>
      <c r="H371" t="s">
        <v>311</v>
      </c>
      <c r="I371" t="s">
        <v>311</v>
      </c>
      <c r="J371">
        <v>14</v>
      </c>
    </row>
    <row r="372" spans="1:10" x14ac:dyDescent="0.35">
      <c r="A372" t="s">
        <v>18911</v>
      </c>
      <c r="B372">
        <v>140</v>
      </c>
      <c r="C372">
        <v>569</v>
      </c>
      <c r="D372">
        <v>371</v>
      </c>
      <c r="E372" t="s">
        <v>328</v>
      </c>
      <c r="F372" t="s">
        <v>0</v>
      </c>
      <c r="G372" t="s">
        <v>18912</v>
      </c>
      <c r="H372">
        <v>2.82</v>
      </c>
      <c r="I372">
        <v>52.58</v>
      </c>
      <c r="J372">
        <v>100</v>
      </c>
    </row>
    <row r="373" spans="1:10" x14ac:dyDescent="0.35">
      <c r="A373" t="s">
        <v>18913</v>
      </c>
      <c r="B373">
        <v>178</v>
      </c>
      <c r="C373">
        <v>568</v>
      </c>
      <c r="D373">
        <v>372</v>
      </c>
      <c r="E373" t="s">
        <v>311</v>
      </c>
      <c r="F373" t="s">
        <v>0</v>
      </c>
      <c r="G373" t="s">
        <v>3026</v>
      </c>
      <c r="H373" t="s">
        <v>311</v>
      </c>
      <c r="I373" t="s">
        <v>311</v>
      </c>
      <c r="J373">
        <v>55</v>
      </c>
    </row>
    <row r="374" spans="1:10" x14ac:dyDescent="0.35">
      <c r="A374" t="s">
        <v>18914</v>
      </c>
      <c r="B374">
        <v>142</v>
      </c>
      <c r="C374">
        <v>565</v>
      </c>
      <c r="D374">
        <v>373</v>
      </c>
      <c r="E374" t="s">
        <v>312</v>
      </c>
      <c r="F374" t="s">
        <v>0</v>
      </c>
      <c r="G374" t="s">
        <v>2743</v>
      </c>
      <c r="H374">
        <v>2.2120000000000002</v>
      </c>
      <c r="I374">
        <v>33.89</v>
      </c>
      <c r="J374">
        <v>40</v>
      </c>
    </row>
    <row r="375" spans="1:10" x14ac:dyDescent="0.35">
      <c r="A375" t="s">
        <v>18915</v>
      </c>
      <c r="B375">
        <v>153</v>
      </c>
      <c r="C375">
        <v>565</v>
      </c>
      <c r="D375">
        <v>373</v>
      </c>
      <c r="E375" t="s">
        <v>334</v>
      </c>
      <c r="F375" t="s">
        <v>0</v>
      </c>
      <c r="G375" t="s">
        <v>9579</v>
      </c>
      <c r="H375">
        <v>1.5549999999999999</v>
      </c>
      <c r="I375">
        <v>19.440000000000001</v>
      </c>
      <c r="J375">
        <v>63</v>
      </c>
    </row>
    <row r="376" spans="1:10" x14ac:dyDescent="0.35">
      <c r="A376" t="s">
        <v>18916</v>
      </c>
      <c r="B376">
        <v>102</v>
      </c>
      <c r="C376">
        <v>565</v>
      </c>
      <c r="D376">
        <v>373</v>
      </c>
      <c r="E376" t="s">
        <v>312</v>
      </c>
      <c r="F376" t="s">
        <v>0</v>
      </c>
      <c r="G376" t="s">
        <v>3375</v>
      </c>
      <c r="H376">
        <v>3.1829999999999998</v>
      </c>
      <c r="I376">
        <v>29.87</v>
      </c>
      <c r="J376">
        <v>52</v>
      </c>
    </row>
    <row r="377" spans="1:10" x14ac:dyDescent="0.35">
      <c r="A377" t="s">
        <v>18917</v>
      </c>
      <c r="B377">
        <v>140</v>
      </c>
      <c r="C377">
        <v>564</v>
      </c>
      <c r="D377">
        <v>376</v>
      </c>
      <c r="E377" t="s">
        <v>328</v>
      </c>
      <c r="F377" t="s">
        <v>0</v>
      </c>
      <c r="G377" t="s">
        <v>2096</v>
      </c>
      <c r="H377">
        <v>3.1320000000000001</v>
      </c>
      <c r="I377">
        <v>58.31</v>
      </c>
      <c r="J377">
        <v>76</v>
      </c>
    </row>
    <row r="378" spans="1:10" x14ac:dyDescent="0.35">
      <c r="A378" t="s">
        <v>18918</v>
      </c>
      <c r="B378">
        <v>200</v>
      </c>
      <c r="C378">
        <v>562</v>
      </c>
      <c r="D378">
        <v>377</v>
      </c>
      <c r="E378" t="s">
        <v>312</v>
      </c>
      <c r="F378" t="s">
        <v>0</v>
      </c>
      <c r="G378" t="s">
        <v>4034</v>
      </c>
      <c r="H378">
        <v>1.8740000000000001</v>
      </c>
      <c r="I378">
        <v>37.07</v>
      </c>
      <c r="J378">
        <v>57</v>
      </c>
    </row>
    <row r="379" spans="1:10" x14ac:dyDescent="0.35">
      <c r="A379" t="s">
        <v>18919</v>
      </c>
      <c r="B379">
        <v>171</v>
      </c>
      <c r="C379">
        <v>559</v>
      </c>
      <c r="D379">
        <v>378</v>
      </c>
      <c r="E379" t="s">
        <v>311</v>
      </c>
      <c r="F379" t="s">
        <v>0</v>
      </c>
      <c r="G379" t="s">
        <v>18920</v>
      </c>
      <c r="H379" t="s">
        <v>311</v>
      </c>
      <c r="I379" t="s">
        <v>311</v>
      </c>
      <c r="J379">
        <v>170</v>
      </c>
    </row>
    <row r="380" spans="1:10" x14ac:dyDescent="0.35">
      <c r="A380" t="s">
        <v>18921</v>
      </c>
      <c r="B380">
        <v>176</v>
      </c>
      <c r="C380">
        <v>559</v>
      </c>
      <c r="D380">
        <v>378</v>
      </c>
      <c r="E380" t="s">
        <v>312</v>
      </c>
      <c r="F380" t="s">
        <v>0</v>
      </c>
      <c r="G380" t="s">
        <v>1967</v>
      </c>
      <c r="H380">
        <v>2.0659999999999998</v>
      </c>
      <c r="I380">
        <v>26.1</v>
      </c>
      <c r="J380">
        <v>72</v>
      </c>
    </row>
    <row r="381" spans="1:10" x14ac:dyDescent="0.35">
      <c r="A381" t="s">
        <v>18922</v>
      </c>
      <c r="B381">
        <v>144</v>
      </c>
      <c r="C381">
        <v>558</v>
      </c>
      <c r="D381">
        <v>380</v>
      </c>
      <c r="E381" t="s">
        <v>328</v>
      </c>
      <c r="F381" t="s">
        <v>0</v>
      </c>
      <c r="G381" t="s">
        <v>3819</v>
      </c>
      <c r="H381">
        <v>2.9359999999999999</v>
      </c>
      <c r="I381">
        <v>74.64</v>
      </c>
      <c r="J381">
        <v>54</v>
      </c>
    </row>
    <row r="382" spans="1:10" x14ac:dyDescent="0.35">
      <c r="A382" t="s">
        <v>18923</v>
      </c>
      <c r="B382">
        <v>246</v>
      </c>
      <c r="C382">
        <v>555</v>
      </c>
      <c r="D382">
        <v>381</v>
      </c>
      <c r="E382" t="s">
        <v>319</v>
      </c>
      <c r="F382" t="s">
        <v>0</v>
      </c>
      <c r="G382" t="s">
        <v>1940</v>
      </c>
      <c r="H382">
        <v>7.8719999999999999</v>
      </c>
      <c r="I382">
        <v>89.86</v>
      </c>
      <c r="J382">
        <v>246</v>
      </c>
    </row>
    <row r="383" spans="1:10" x14ac:dyDescent="0.35">
      <c r="A383" t="s">
        <v>18924</v>
      </c>
      <c r="B383">
        <v>143</v>
      </c>
      <c r="C383">
        <v>553</v>
      </c>
      <c r="D383">
        <v>382</v>
      </c>
      <c r="E383" t="s">
        <v>328</v>
      </c>
      <c r="F383" t="s">
        <v>0</v>
      </c>
      <c r="G383" t="s">
        <v>16058</v>
      </c>
      <c r="H383">
        <v>1.754</v>
      </c>
      <c r="I383">
        <v>73.260000000000005</v>
      </c>
      <c r="J383">
        <v>67</v>
      </c>
    </row>
    <row r="384" spans="1:10" x14ac:dyDescent="0.35">
      <c r="A384" t="s">
        <v>18925</v>
      </c>
      <c r="B384">
        <v>149</v>
      </c>
      <c r="C384">
        <v>550</v>
      </c>
      <c r="D384">
        <v>383</v>
      </c>
      <c r="E384" t="s">
        <v>312</v>
      </c>
      <c r="F384" t="s">
        <v>0</v>
      </c>
      <c r="G384" t="s">
        <v>4347</v>
      </c>
      <c r="H384">
        <v>2.4409999999999998</v>
      </c>
      <c r="I384">
        <v>44.15</v>
      </c>
      <c r="J384">
        <v>83</v>
      </c>
    </row>
    <row r="385" spans="1:10" x14ac:dyDescent="0.35">
      <c r="A385" t="s">
        <v>18926</v>
      </c>
      <c r="B385">
        <v>189</v>
      </c>
      <c r="C385">
        <v>547</v>
      </c>
      <c r="D385">
        <v>384</v>
      </c>
      <c r="E385" t="s">
        <v>334</v>
      </c>
      <c r="F385" t="s">
        <v>0</v>
      </c>
      <c r="G385" t="s">
        <v>15451</v>
      </c>
      <c r="H385">
        <v>1.492</v>
      </c>
      <c r="I385">
        <v>14.35</v>
      </c>
      <c r="J385">
        <v>57</v>
      </c>
    </row>
    <row r="386" spans="1:10" x14ac:dyDescent="0.35">
      <c r="A386" t="s">
        <v>18927</v>
      </c>
      <c r="B386">
        <v>172</v>
      </c>
      <c r="C386">
        <v>546</v>
      </c>
      <c r="D386">
        <v>385</v>
      </c>
      <c r="E386" t="s">
        <v>311</v>
      </c>
      <c r="F386" t="s">
        <v>0</v>
      </c>
      <c r="G386" t="s">
        <v>1798</v>
      </c>
      <c r="H386" t="s">
        <v>311</v>
      </c>
      <c r="I386" t="s">
        <v>311</v>
      </c>
      <c r="J386">
        <v>30</v>
      </c>
    </row>
    <row r="387" spans="1:10" x14ac:dyDescent="0.35">
      <c r="A387" t="s">
        <v>18928</v>
      </c>
      <c r="B387">
        <v>208</v>
      </c>
      <c r="C387">
        <v>544</v>
      </c>
      <c r="D387">
        <v>386</v>
      </c>
      <c r="E387" t="s">
        <v>312</v>
      </c>
      <c r="F387" t="s">
        <v>0</v>
      </c>
      <c r="G387" t="s">
        <v>1795</v>
      </c>
      <c r="H387">
        <v>1.512</v>
      </c>
      <c r="I387">
        <v>33.56</v>
      </c>
      <c r="J387">
        <v>205</v>
      </c>
    </row>
    <row r="388" spans="1:10" x14ac:dyDescent="0.35">
      <c r="A388" t="s">
        <v>18929</v>
      </c>
      <c r="B388">
        <v>68</v>
      </c>
      <c r="C388">
        <v>541</v>
      </c>
      <c r="D388">
        <v>387</v>
      </c>
      <c r="E388" t="s">
        <v>328</v>
      </c>
      <c r="F388" t="s">
        <v>0</v>
      </c>
      <c r="G388" t="s">
        <v>3451</v>
      </c>
      <c r="H388">
        <v>4.29</v>
      </c>
      <c r="I388">
        <v>56.17</v>
      </c>
      <c r="J388">
        <v>25</v>
      </c>
    </row>
    <row r="389" spans="1:10" x14ac:dyDescent="0.35">
      <c r="A389" t="s">
        <v>18930</v>
      </c>
      <c r="B389">
        <v>252</v>
      </c>
      <c r="C389">
        <v>541</v>
      </c>
      <c r="D389">
        <v>387</v>
      </c>
      <c r="E389" t="s">
        <v>334</v>
      </c>
      <c r="F389" t="s">
        <v>0</v>
      </c>
      <c r="G389" t="s">
        <v>7560</v>
      </c>
      <c r="H389">
        <v>1.5549999999999999</v>
      </c>
      <c r="I389">
        <v>17.440000000000001</v>
      </c>
      <c r="J389">
        <v>70</v>
      </c>
    </row>
    <row r="390" spans="1:10" x14ac:dyDescent="0.35">
      <c r="A390" t="s">
        <v>18931</v>
      </c>
      <c r="B390">
        <v>158</v>
      </c>
      <c r="C390">
        <v>535</v>
      </c>
      <c r="D390">
        <v>389</v>
      </c>
      <c r="E390" t="s">
        <v>312</v>
      </c>
      <c r="F390" t="s">
        <v>0</v>
      </c>
      <c r="G390" t="s">
        <v>3286</v>
      </c>
      <c r="H390">
        <v>2.0990000000000002</v>
      </c>
      <c r="I390">
        <v>25.05</v>
      </c>
      <c r="J390">
        <v>158</v>
      </c>
    </row>
    <row r="391" spans="1:10" x14ac:dyDescent="0.35">
      <c r="A391" t="s">
        <v>18932</v>
      </c>
      <c r="B391">
        <v>127</v>
      </c>
      <c r="C391">
        <v>533</v>
      </c>
      <c r="D391">
        <v>390</v>
      </c>
      <c r="E391" t="s">
        <v>312</v>
      </c>
      <c r="F391" t="s">
        <v>0</v>
      </c>
      <c r="G391" t="s">
        <v>1993</v>
      </c>
      <c r="H391">
        <v>1.992</v>
      </c>
      <c r="I391">
        <v>35.28</v>
      </c>
      <c r="J391">
        <v>27</v>
      </c>
    </row>
    <row r="392" spans="1:10" x14ac:dyDescent="0.35">
      <c r="A392" t="s">
        <v>18933</v>
      </c>
      <c r="B392">
        <v>66</v>
      </c>
      <c r="C392">
        <v>532</v>
      </c>
      <c r="D392">
        <v>391</v>
      </c>
      <c r="E392" t="s">
        <v>319</v>
      </c>
      <c r="F392" t="s">
        <v>0</v>
      </c>
      <c r="G392" t="s">
        <v>18934</v>
      </c>
      <c r="H392">
        <v>5.1790000000000003</v>
      </c>
      <c r="I392">
        <v>86.1</v>
      </c>
      <c r="J392">
        <v>42</v>
      </c>
    </row>
    <row r="393" spans="1:10" x14ac:dyDescent="0.35">
      <c r="A393" t="s">
        <v>18935</v>
      </c>
      <c r="B393">
        <v>1768</v>
      </c>
      <c r="C393">
        <v>531</v>
      </c>
      <c r="D393">
        <v>392</v>
      </c>
      <c r="E393" t="s">
        <v>334</v>
      </c>
      <c r="F393" t="s">
        <v>0</v>
      </c>
      <c r="G393" t="s">
        <v>18936</v>
      </c>
      <c r="H393">
        <v>1.6950000000000001</v>
      </c>
      <c r="I393">
        <v>16.86</v>
      </c>
      <c r="J393">
        <v>77</v>
      </c>
    </row>
    <row r="394" spans="1:10" x14ac:dyDescent="0.35">
      <c r="A394" t="s">
        <v>18937</v>
      </c>
      <c r="B394">
        <v>117</v>
      </c>
      <c r="C394">
        <v>531</v>
      </c>
      <c r="D394">
        <v>392</v>
      </c>
      <c r="E394" t="s">
        <v>328</v>
      </c>
      <c r="F394" t="s">
        <v>0</v>
      </c>
      <c r="G394" t="s">
        <v>3513</v>
      </c>
      <c r="H394">
        <v>2.625</v>
      </c>
      <c r="I394">
        <v>35.49</v>
      </c>
      <c r="J394">
        <v>27</v>
      </c>
    </row>
    <row r="395" spans="1:10" x14ac:dyDescent="0.35">
      <c r="A395" t="s">
        <v>18938</v>
      </c>
      <c r="B395">
        <v>156</v>
      </c>
      <c r="C395">
        <v>528</v>
      </c>
      <c r="D395">
        <v>394</v>
      </c>
      <c r="E395" t="s">
        <v>312</v>
      </c>
      <c r="F395" t="s">
        <v>0</v>
      </c>
      <c r="G395" t="s">
        <v>3345</v>
      </c>
      <c r="H395">
        <v>1.6990000000000001</v>
      </c>
      <c r="I395">
        <v>24.32</v>
      </c>
      <c r="J395">
        <v>37</v>
      </c>
    </row>
    <row r="396" spans="1:10" x14ac:dyDescent="0.35">
      <c r="A396" t="s">
        <v>18939</v>
      </c>
      <c r="B396">
        <v>136</v>
      </c>
      <c r="C396">
        <v>526</v>
      </c>
      <c r="D396">
        <v>395</v>
      </c>
      <c r="E396" t="s">
        <v>312</v>
      </c>
      <c r="F396" t="s">
        <v>0</v>
      </c>
      <c r="G396" t="s">
        <v>4090</v>
      </c>
      <c r="H396">
        <v>1.78</v>
      </c>
      <c r="I396">
        <v>41.55</v>
      </c>
      <c r="J396">
        <v>30</v>
      </c>
    </row>
    <row r="397" spans="1:10" x14ac:dyDescent="0.35">
      <c r="A397" t="s">
        <v>18940</v>
      </c>
      <c r="B397">
        <v>120</v>
      </c>
      <c r="C397">
        <v>523</v>
      </c>
      <c r="D397">
        <v>396</v>
      </c>
      <c r="E397" t="s">
        <v>312</v>
      </c>
      <c r="F397" t="s">
        <v>0</v>
      </c>
      <c r="G397" t="s">
        <v>2302</v>
      </c>
      <c r="H397">
        <v>2.577</v>
      </c>
      <c r="I397">
        <v>33.08</v>
      </c>
      <c r="J397">
        <v>49</v>
      </c>
    </row>
    <row r="398" spans="1:10" x14ac:dyDescent="0.35">
      <c r="A398" t="s">
        <v>18941</v>
      </c>
      <c r="B398">
        <v>167</v>
      </c>
      <c r="C398">
        <v>521</v>
      </c>
      <c r="D398">
        <v>397</v>
      </c>
      <c r="E398" t="s">
        <v>312</v>
      </c>
      <c r="F398" t="s">
        <v>0</v>
      </c>
      <c r="G398" t="s">
        <v>2924</v>
      </c>
      <c r="H398">
        <v>1.976</v>
      </c>
      <c r="I398">
        <v>28.33</v>
      </c>
      <c r="J398">
        <v>32</v>
      </c>
    </row>
    <row r="399" spans="1:10" x14ac:dyDescent="0.35">
      <c r="A399" t="s">
        <v>18942</v>
      </c>
      <c r="B399">
        <v>99</v>
      </c>
      <c r="C399">
        <v>515</v>
      </c>
      <c r="D399">
        <v>398</v>
      </c>
      <c r="E399" t="s">
        <v>328</v>
      </c>
      <c r="F399" t="s">
        <v>0</v>
      </c>
      <c r="G399" t="s">
        <v>3026</v>
      </c>
      <c r="H399">
        <v>2.726</v>
      </c>
      <c r="I399">
        <v>59.74</v>
      </c>
      <c r="J399">
        <v>36</v>
      </c>
    </row>
    <row r="400" spans="1:10" x14ac:dyDescent="0.35">
      <c r="A400" t="s">
        <v>18943</v>
      </c>
      <c r="B400">
        <v>486</v>
      </c>
      <c r="C400">
        <v>512</v>
      </c>
      <c r="D400">
        <v>399</v>
      </c>
      <c r="E400" t="s">
        <v>334</v>
      </c>
      <c r="F400" t="s">
        <v>0</v>
      </c>
      <c r="G400" t="s">
        <v>3704</v>
      </c>
      <c r="H400">
        <v>1.2749999999999999</v>
      </c>
      <c r="I400">
        <v>10.55</v>
      </c>
      <c r="J400">
        <v>89</v>
      </c>
    </row>
    <row r="401" spans="1:10" x14ac:dyDescent="0.35">
      <c r="A401" t="s">
        <v>18944</v>
      </c>
      <c r="B401">
        <v>523</v>
      </c>
      <c r="C401">
        <v>509</v>
      </c>
      <c r="D401">
        <v>400</v>
      </c>
      <c r="E401" t="s">
        <v>334</v>
      </c>
      <c r="F401" t="s">
        <v>0</v>
      </c>
      <c r="G401" t="s">
        <v>2743</v>
      </c>
      <c r="H401">
        <v>1.492</v>
      </c>
      <c r="I401">
        <v>9.44</v>
      </c>
      <c r="J401">
        <v>142</v>
      </c>
    </row>
    <row r="402" spans="1:10" x14ac:dyDescent="0.35">
      <c r="A402" t="s">
        <v>18945</v>
      </c>
      <c r="B402">
        <v>144</v>
      </c>
      <c r="C402">
        <v>503</v>
      </c>
      <c r="D402">
        <v>401</v>
      </c>
      <c r="E402" t="s">
        <v>312</v>
      </c>
      <c r="F402" t="s">
        <v>0</v>
      </c>
      <c r="G402" t="s">
        <v>3404</v>
      </c>
      <c r="H402">
        <v>1.8959999999999999</v>
      </c>
      <c r="I402">
        <v>38.94</v>
      </c>
      <c r="J402">
        <v>66</v>
      </c>
    </row>
    <row r="403" spans="1:10" x14ac:dyDescent="0.35">
      <c r="A403" t="s">
        <v>18946</v>
      </c>
      <c r="B403">
        <v>169</v>
      </c>
      <c r="C403">
        <v>501</v>
      </c>
      <c r="D403">
        <v>402</v>
      </c>
      <c r="E403" t="s">
        <v>311</v>
      </c>
      <c r="F403" t="s">
        <v>0</v>
      </c>
      <c r="G403" t="s">
        <v>2251</v>
      </c>
      <c r="H403" t="s">
        <v>311</v>
      </c>
      <c r="I403" t="s">
        <v>311</v>
      </c>
      <c r="J403">
        <v>168</v>
      </c>
    </row>
    <row r="404" spans="1:10" x14ac:dyDescent="0.35">
      <c r="A404" t="s">
        <v>18947</v>
      </c>
      <c r="B404">
        <v>86</v>
      </c>
      <c r="C404">
        <v>499</v>
      </c>
      <c r="D404">
        <v>403</v>
      </c>
      <c r="E404" t="s">
        <v>312</v>
      </c>
      <c r="F404" t="s">
        <v>0</v>
      </c>
      <c r="G404" t="s">
        <v>1876</v>
      </c>
      <c r="H404">
        <v>3.2160000000000002</v>
      </c>
      <c r="I404">
        <v>41.04</v>
      </c>
      <c r="J404">
        <v>86</v>
      </c>
    </row>
    <row r="405" spans="1:10" x14ac:dyDescent="0.35">
      <c r="A405" t="s">
        <v>18948</v>
      </c>
      <c r="B405">
        <v>72</v>
      </c>
      <c r="C405">
        <v>499</v>
      </c>
      <c r="D405">
        <v>403</v>
      </c>
      <c r="E405" t="s">
        <v>312</v>
      </c>
      <c r="F405" t="s">
        <v>0</v>
      </c>
      <c r="G405" t="s">
        <v>1819</v>
      </c>
      <c r="H405">
        <v>3.476</v>
      </c>
      <c r="I405">
        <v>31.49</v>
      </c>
      <c r="J405">
        <v>41</v>
      </c>
    </row>
    <row r="406" spans="1:10" x14ac:dyDescent="0.35">
      <c r="A406" t="s">
        <v>18949</v>
      </c>
      <c r="B406">
        <v>115</v>
      </c>
      <c r="C406">
        <v>498</v>
      </c>
      <c r="D406">
        <v>405</v>
      </c>
      <c r="E406" t="s">
        <v>312</v>
      </c>
      <c r="F406" t="s">
        <v>0</v>
      </c>
      <c r="G406" t="s">
        <v>13567</v>
      </c>
      <c r="H406">
        <v>2.2149999999999999</v>
      </c>
      <c r="I406">
        <v>32.33</v>
      </c>
      <c r="J406">
        <v>6</v>
      </c>
    </row>
    <row r="407" spans="1:10" x14ac:dyDescent="0.35">
      <c r="A407" t="s">
        <v>18950</v>
      </c>
      <c r="B407">
        <v>87</v>
      </c>
      <c r="C407">
        <v>497</v>
      </c>
      <c r="D407">
        <v>406</v>
      </c>
      <c r="E407" t="s">
        <v>319</v>
      </c>
      <c r="F407" t="s">
        <v>0</v>
      </c>
      <c r="G407" t="s">
        <v>16325</v>
      </c>
      <c r="H407">
        <v>3.3090000000000002</v>
      </c>
      <c r="I407">
        <v>77.12</v>
      </c>
      <c r="J407">
        <v>40</v>
      </c>
    </row>
    <row r="408" spans="1:10" x14ac:dyDescent="0.35">
      <c r="A408" t="s">
        <v>18951</v>
      </c>
      <c r="B408">
        <v>105</v>
      </c>
      <c r="C408">
        <v>496</v>
      </c>
      <c r="D408">
        <v>407</v>
      </c>
      <c r="E408" t="s">
        <v>312</v>
      </c>
      <c r="F408" t="s">
        <v>0</v>
      </c>
      <c r="G408" t="s">
        <v>4416</v>
      </c>
      <c r="H408">
        <v>2.3879999999999999</v>
      </c>
      <c r="I408">
        <v>36.49</v>
      </c>
      <c r="J408">
        <v>33</v>
      </c>
    </row>
    <row r="409" spans="1:10" x14ac:dyDescent="0.35">
      <c r="A409" t="s">
        <v>18952</v>
      </c>
      <c r="B409">
        <v>84</v>
      </c>
      <c r="C409">
        <v>494</v>
      </c>
      <c r="D409">
        <v>408</v>
      </c>
      <c r="E409" t="s">
        <v>328</v>
      </c>
      <c r="F409" t="s">
        <v>0</v>
      </c>
      <c r="G409" t="s">
        <v>4347</v>
      </c>
      <c r="H409">
        <v>3.859</v>
      </c>
      <c r="I409">
        <v>75</v>
      </c>
      <c r="J409">
        <v>21</v>
      </c>
    </row>
    <row r="410" spans="1:10" x14ac:dyDescent="0.35">
      <c r="A410" t="s">
        <v>18953</v>
      </c>
      <c r="B410">
        <v>113</v>
      </c>
      <c r="C410">
        <v>489</v>
      </c>
      <c r="D410">
        <v>409</v>
      </c>
      <c r="E410" t="s">
        <v>328</v>
      </c>
      <c r="F410" t="s">
        <v>0</v>
      </c>
      <c r="G410" t="s">
        <v>8953</v>
      </c>
      <c r="H410">
        <v>3.1890000000000001</v>
      </c>
      <c r="I410">
        <v>61.67</v>
      </c>
      <c r="J410">
        <v>34</v>
      </c>
    </row>
    <row r="411" spans="1:10" x14ac:dyDescent="0.35">
      <c r="A411" t="s">
        <v>18954</v>
      </c>
      <c r="B411">
        <v>141</v>
      </c>
      <c r="C411">
        <v>487</v>
      </c>
      <c r="D411">
        <v>410</v>
      </c>
      <c r="E411" t="s">
        <v>328</v>
      </c>
      <c r="F411" t="s">
        <v>0</v>
      </c>
      <c r="G411" t="s">
        <v>7781</v>
      </c>
      <c r="H411">
        <v>2.0350000000000001</v>
      </c>
      <c r="I411">
        <v>52.89</v>
      </c>
      <c r="J411">
        <v>82</v>
      </c>
    </row>
    <row r="412" spans="1:10" x14ac:dyDescent="0.35">
      <c r="A412" t="s">
        <v>18955</v>
      </c>
      <c r="B412">
        <v>153</v>
      </c>
      <c r="C412">
        <v>483</v>
      </c>
      <c r="D412">
        <v>411</v>
      </c>
      <c r="E412" t="s">
        <v>312</v>
      </c>
      <c r="F412" t="s">
        <v>0</v>
      </c>
      <c r="G412" t="s">
        <v>4034</v>
      </c>
      <c r="H412">
        <v>1.5529999999999999</v>
      </c>
      <c r="I412">
        <v>28.91</v>
      </c>
      <c r="J412">
        <v>50</v>
      </c>
    </row>
    <row r="413" spans="1:10" x14ac:dyDescent="0.35">
      <c r="A413" t="s">
        <v>18956</v>
      </c>
      <c r="B413">
        <v>118</v>
      </c>
      <c r="C413">
        <v>482</v>
      </c>
      <c r="D413">
        <v>412</v>
      </c>
      <c r="E413" t="s">
        <v>312</v>
      </c>
      <c r="F413" t="s">
        <v>0</v>
      </c>
      <c r="G413" t="s">
        <v>18957</v>
      </c>
      <c r="H413">
        <v>2.375</v>
      </c>
      <c r="I413">
        <v>24.53</v>
      </c>
      <c r="J413">
        <v>43</v>
      </c>
    </row>
    <row r="414" spans="1:10" x14ac:dyDescent="0.35">
      <c r="A414" t="s">
        <v>18958</v>
      </c>
      <c r="B414">
        <v>114</v>
      </c>
      <c r="C414">
        <v>479</v>
      </c>
      <c r="D414">
        <v>413</v>
      </c>
      <c r="E414" t="s">
        <v>328</v>
      </c>
      <c r="F414" t="s">
        <v>0</v>
      </c>
      <c r="G414" t="s">
        <v>16610</v>
      </c>
      <c r="H414">
        <v>2.0979999999999999</v>
      </c>
      <c r="I414">
        <v>43.09</v>
      </c>
      <c r="J414">
        <v>40</v>
      </c>
    </row>
    <row r="415" spans="1:10" x14ac:dyDescent="0.35">
      <c r="A415" t="s">
        <v>18959</v>
      </c>
      <c r="B415">
        <v>45</v>
      </c>
      <c r="C415">
        <v>477</v>
      </c>
      <c r="D415">
        <v>414</v>
      </c>
      <c r="E415" t="s">
        <v>312</v>
      </c>
      <c r="F415" t="s">
        <v>0</v>
      </c>
      <c r="G415" t="s">
        <v>1819</v>
      </c>
      <c r="H415">
        <v>4.976</v>
      </c>
      <c r="I415">
        <v>49.68</v>
      </c>
      <c r="J415">
        <v>24</v>
      </c>
    </row>
    <row r="416" spans="1:10" x14ac:dyDescent="0.35">
      <c r="A416" t="s">
        <v>18960</v>
      </c>
      <c r="B416">
        <v>55</v>
      </c>
      <c r="C416">
        <v>476</v>
      </c>
      <c r="D416">
        <v>415</v>
      </c>
      <c r="E416" t="s">
        <v>328</v>
      </c>
      <c r="F416" t="s">
        <v>0</v>
      </c>
      <c r="G416" t="s">
        <v>1886</v>
      </c>
      <c r="H416">
        <v>5.2</v>
      </c>
      <c r="I416">
        <v>69.16</v>
      </c>
      <c r="J416">
        <v>55</v>
      </c>
    </row>
    <row r="417" spans="1:10" x14ac:dyDescent="0.35">
      <c r="A417" t="s">
        <v>18961</v>
      </c>
      <c r="B417">
        <v>212</v>
      </c>
      <c r="C417">
        <v>474</v>
      </c>
      <c r="D417">
        <v>416</v>
      </c>
      <c r="E417" t="s">
        <v>312</v>
      </c>
      <c r="F417" t="s">
        <v>0</v>
      </c>
      <c r="G417" t="s">
        <v>4347</v>
      </c>
      <c r="H417">
        <v>2.4630000000000001</v>
      </c>
      <c r="I417">
        <v>47.34</v>
      </c>
      <c r="J417">
        <v>63</v>
      </c>
    </row>
    <row r="418" spans="1:10" x14ac:dyDescent="0.35">
      <c r="A418" t="s">
        <v>18962</v>
      </c>
      <c r="B418">
        <v>63</v>
      </c>
      <c r="C418">
        <v>474</v>
      </c>
      <c r="D418">
        <v>416</v>
      </c>
      <c r="E418" t="s">
        <v>319</v>
      </c>
      <c r="F418" t="s">
        <v>0</v>
      </c>
      <c r="G418" t="s">
        <v>3026</v>
      </c>
      <c r="H418">
        <v>3.629</v>
      </c>
      <c r="I418">
        <v>76.22</v>
      </c>
      <c r="J418">
        <v>8</v>
      </c>
    </row>
    <row r="419" spans="1:10" x14ac:dyDescent="0.35">
      <c r="A419" t="s">
        <v>18963</v>
      </c>
      <c r="B419">
        <v>349</v>
      </c>
      <c r="C419">
        <v>473</v>
      </c>
      <c r="D419">
        <v>418</v>
      </c>
      <c r="E419" t="s">
        <v>334</v>
      </c>
      <c r="F419" t="s">
        <v>0</v>
      </c>
      <c r="G419" t="s">
        <v>2617</v>
      </c>
      <c r="H419">
        <v>2.38</v>
      </c>
      <c r="I419">
        <v>19.98</v>
      </c>
      <c r="J419">
        <v>81</v>
      </c>
    </row>
    <row r="420" spans="1:10" x14ac:dyDescent="0.35">
      <c r="A420" t="s">
        <v>18964</v>
      </c>
      <c r="B420">
        <v>126</v>
      </c>
      <c r="C420">
        <v>472</v>
      </c>
      <c r="D420">
        <v>419</v>
      </c>
      <c r="E420" t="s">
        <v>311</v>
      </c>
      <c r="F420" t="s">
        <v>0</v>
      </c>
      <c r="G420" t="s">
        <v>1940</v>
      </c>
      <c r="H420" t="s">
        <v>311</v>
      </c>
      <c r="I420" t="s">
        <v>311</v>
      </c>
      <c r="J420">
        <v>126</v>
      </c>
    </row>
    <row r="421" spans="1:10" x14ac:dyDescent="0.35">
      <c r="A421" t="s">
        <v>18965</v>
      </c>
      <c r="B421">
        <v>129</v>
      </c>
      <c r="C421">
        <v>471</v>
      </c>
      <c r="D421">
        <v>420</v>
      </c>
      <c r="E421" t="s">
        <v>334</v>
      </c>
      <c r="F421" t="s">
        <v>0</v>
      </c>
      <c r="G421" t="s">
        <v>3286</v>
      </c>
      <c r="H421">
        <v>1.851</v>
      </c>
      <c r="I421">
        <v>16.16</v>
      </c>
      <c r="J421">
        <v>55</v>
      </c>
    </row>
    <row r="422" spans="1:10" x14ac:dyDescent="0.35">
      <c r="A422" t="s">
        <v>18966</v>
      </c>
      <c r="B422">
        <v>79</v>
      </c>
      <c r="C422">
        <v>468</v>
      </c>
      <c r="D422">
        <v>421</v>
      </c>
      <c r="E422" t="s">
        <v>328</v>
      </c>
      <c r="F422" t="s">
        <v>0</v>
      </c>
      <c r="G422" t="s">
        <v>4022</v>
      </c>
      <c r="H422">
        <v>2.7160000000000002</v>
      </c>
      <c r="I422">
        <v>69.790000000000006</v>
      </c>
      <c r="J422">
        <v>54</v>
      </c>
    </row>
    <row r="423" spans="1:10" x14ac:dyDescent="0.35">
      <c r="A423" t="s">
        <v>18967</v>
      </c>
      <c r="B423">
        <v>89</v>
      </c>
      <c r="C423">
        <v>465</v>
      </c>
      <c r="D423">
        <v>422</v>
      </c>
      <c r="E423" t="s">
        <v>312</v>
      </c>
      <c r="F423" t="s">
        <v>0</v>
      </c>
      <c r="G423" t="s">
        <v>18968</v>
      </c>
      <c r="H423">
        <v>2.7440000000000002</v>
      </c>
      <c r="I423">
        <v>30.52</v>
      </c>
      <c r="J423">
        <v>89</v>
      </c>
    </row>
    <row r="424" spans="1:10" x14ac:dyDescent="0.35">
      <c r="A424" t="s">
        <v>18969</v>
      </c>
      <c r="B424">
        <v>118</v>
      </c>
      <c r="C424">
        <v>465</v>
      </c>
      <c r="D424">
        <v>422</v>
      </c>
      <c r="E424" t="s">
        <v>334</v>
      </c>
      <c r="F424" t="s">
        <v>0</v>
      </c>
      <c r="G424" t="s">
        <v>1819</v>
      </c>
      <c r="H424">
        <v>1.9790000000000001</v>
      </c>
      <c r="I424">
        <v>13.31</v>
      </c>
      <c r="J424">
        <v>37</v>
      </c>
    </row>
    <row r="425" spans="1:10" x14ac:dyDescent="0.35">
      <c r="A425" t="s">
        <v>18970</v>
      </c>
      <c r="B425">
        <v>206</v>
      </c>
      <c r="C425">
        <v>463</v>
      </c>
      <c r="D425">
        <v>424</v>
      </c>
      <c r="E425" t="s">
        <v>328</v>
      </c>
      <c r="F425" t="s">
        <v>0</v>
      </c>
      <c r="G425" t="s">
        <v>1967</v>
      </c>
      <c r="H425">
        <v>3.6269999999999998</v>
      </c>
      <c r="I425">
        <v>63.46</v>
      </c>
      <c r="J425">
        <v>70</v>
      </c>
    </row>
    <row r="426" spans="1:10" x14ac:dyDescent="0.35">
      <c r="A426" t="s">
        <v>18971</v>
      </c>
      <c r="B426">
        <v>120</v>
      </c>
      <c r="C426">
        <v>458</v>
      </c>
      <c r="D426">
        <v>425</v>
      </c>
      <c r="E426" t="s">
        <v>311</v>
      </c>
      <c r="F426" t="s">
        <v>0</v>
      </c>
      <c r="G426" t="s">
        <v>3026</v>
      </c>
      <c r="H426" t="s">
        <v>311</v>
      </c>
      <c r="I426" t="s">
        <v>311</v>
      </c>
      <c r="J426">
        <v>50</v>
      </c>
    </row>
    <row r="427" spans="1:10" x14ac:dyDescent="0.35">
      <c r="A427" t="s">
        <v>18972</v>
      </c>
      <c r="B427">
        <v>98</v>
      </c>
      <c r="C427">
        <v>449</v>
      </c>
      <c r="D427">
        <v>426</v>
      </c>
      <c r="E427" t="s">
        <v>319</v>
      </c>
      <c r="F427" t="s">
        <v>0</v>
      </c>
      <c r="G427" t="s">
        <v>18973</v>
      </c>
      <c r="H427">
        <v>2.39</v>
      </c>
      <c r="I427">
        <v>72.3</v>
      </c>
      <c r="J427">
        <v>40</v>
      </c>
    </row>
    <row r="428" spans="1:10" x14ac:dyDescent="0.35">
      <c r="A428" t="s">
        <v>18974</v>
      </c>
      <c r="B428">
        <v>152</v>
      </c>
      <c r="C428">
        <v>449</v>
      </c>
      <c r="D428">
        <v>426</v>
      </c>
      <c r="E428" t="s">
        <v>328</v>
      </c>
      <c r="F428" t="s">
        <v>0</v>
      </c>
      <c r="G428" t="s">
        <v>3819</v>
      </c>
      <c r="H428">
        <v>2.2890000000000001</v>
      </c>
      <c r="I428">
        <v>60.14</v>
      </c>
      <c r="J428">
        <v>50</v>
      </c>
    </row>
    <row r="429" spans="1:10" x14ac:dyDescent="0.35">
      <c r="A429" t="s">
        <v>18975</v>
      </c>
      <c r="B429">
        <v>59</v>
      </c>
      <c r="C429">
        <v>448</v>
      </c>
      <c r="D429">
        <v>428</v>
      </c>
      <c r="E429" t="s">
        <v>319</v>
      </c>
      <c r="F429" t="s">
        <v>0</v>
      </c>
      <c r="G429" t="s">
        <v>3026</v>
      </c>
      <c r="H429">
        <v>3.7949999999999999</v>
      </c>
      <c r="I429">
        <v>79.959999999999994</v>
      </c>
      <c r="J429">
        <v>28</v>
      </c>
    </row>
    <row r="430" spans="1:10" x14ac:dyDescent="0.35">
      <c r="A430" t="s">
        <v>18976</v>
      </c>
      <c r="B430">
        <v>190</v>
      </c>
      <c r="C430">
        <v>448</v>
      </c>
      <c r="D430">
        <v>428</v>
      </c>
      <c r="E430" t="s">
        <v>311</v>
      </c>
      <c r="F430" t="s">
        <v>0</v>
      </c>
      <c r="G430" t="s">
        <v>2167</v>
      </c>
      <c r="H430" t="s">
        <v>311</v>
      </c>
      <c r="I430" t="s">
        <v>311</v>
      </c>
      <c r="J430">
        <v>66</v>
      </c>
    </row>
    <row r="431" spans="1:10" x14ac:dyDescent="0.35">
      <c r="A431" t="s">
        <v>18977</v>
      </c>
      <c r="B431">
        <v>130</v>
      </c>
      <c r="C431">
        <v>448</v>
      </c>
      <c r="D431">
        <v>428</v>
      </c>
      <c r="E431" t="s">
        <v>312</v>
      </c>
      <c r="F431" t="s">
        <v>0</v>
      </c>
      <c r="G431" t="s">
        <v>3819</v>
      </c>
      <c r="H431">
        <v>1.6040000000000001</v>
      </c>
      <c r="I431">
        <v>28.26</v>
      </c>
      <c r="J431">
        <v>78</v>
      </c>
    </row>
    <row r="432" spans="1:10" x14ac:dyDescent="0.35">
      <c r="A432" t="s">
        <v>18978</v>
      </c>
      <c r="B432">
        <v>69</v>
      </c>
      <c r="C432">
        <v>446</v>
      </c>
      <c r="D432">
        <v>431</v>
      </c>
      <c r="E432" t="s">
        <v>319</v>
      </c>
      <c r="F432" t="s">
        <v>0</v>
      </c>
      <c r="G432" t="s">
        <v>3446</v>
      </c>
      <c r="H432">
        <v>4.0910000000000002</v>
      </c>
      <c r="I432">
        <v>98.4</v>
      </c>
      <c r="J432">
        <v>28</v>
      </c>
    </row>
    <row r="433" spans="1:10" x14ac:dyDescent="0.35">
      <c r="A433" t="s">
        <v>18979</v>
      </c>
      <c r="B433">
        <v>82</v>
      </c>
      <c r="C433">
        <v>445</v>
      </c>
      <c r="D433">
        <v>432</v>
      </c>
      <c r="E433" t="s">
        <v>328</v>
      </c>
      <c r="F433" t="s">
        <v>0</v>
      </c>
      <c r="G433" t="s">
        <v>8749</v>
      </c>
      <c r="H433">
        <v>2.9089999999999998</v>
      </c>
      <c r="I433">
        <v>56.12</v>
      </c>
      <c r="J433">
        <v>37</v>
      </c>
    </row>
    <row r="434" spans="1:10" x14ac:dyDescent="0.35">
      <c r="A434" t="s">
        <v>18980</v>
      </c>
      <c r="B434">
        <v>184</v>
      </c>
      <c r="C434">
        <v>443</v>
      </c>
      <c r="D434">
        <v>433</v>
      </c>
      <c r="E434" t="s">
        <v>328</v>
      </c>
      <c r="F434" t="s">
        <v>0</v>
      </c>
      <c r="G434" t="s">
        <v>4090</v>
      </c>
      <c r="H434">
        <v>2.5350000000000001</v>
      </c>
      <c r="I434">
        <v>59.12</v>
      </c>
      <c r="J434">
        <v>27</v>
      </c>
    </row>
    <row r="435" spans="1:10" x14ac:dyDescent="0.35">
      <c r="A435" t="s">
        <v>18981</v>
      </c>
      <c r="B435">
        <v>82</v>
      </c>
      <c r="C435">
        <v>443</v>
      </c>
      <c r="D435">
        <v>433</v>
      </c>
      <c r="E435" t="s">
        <v>328</v>
      </c>
      <c r="F435" t="s">
        <v>0</v>
      </c>
      <c r="G435" t="s">
        <v>18982</v>
      </c>
      <c r="H435">
        <v>3.0619999999999998</v>
      </c>
      <c r="I435">
        <v>51.7</v>
      </c>
      <c r="J435">
        <v>37</v>
      </c>
    </row>
    <row r="436" spans="1:10" x14ac:dyDescent="0.35">
      <c r="A436" t="s">
        <v>18983</v>
      </c>
      <c r="B436">
        <v>79</v>
      </c>
      <c r="C436">
        <v>440</v>
      </c>
      <c r="D436">
        <v>435</v>
      </c>
      <c r="E436" t="s">
        <v>328</v>
      </c>
      <c r="F436" t="s">
        <v>0</v>
      </c>
      <c r="G436" t="s">
        <v>3784</v>
      </c>
      <c r="H436">
        <v>3</v>
      </c>
      <c r="I436">
        <v>53.21</v>
      </c>
      <c r="J436">
        <v>26</v>
      </c>
    </row>
    <row r="437" spans="1:10" x14ac:dyDescent="0.35">
      <c r="A437" t="s">
        <v>18984</v>
      </c>
      <c r="B437">
        <v>88</v>
      </c>
      <c r="C437">
        <v>439</v>
      </c>
      <c r="D437">
        <v>436</v>
      </c>
      <c r="E437" t="s">
        <v>312</v>
      </c>
      <c r="F437" t="s">
        <v>0</v>
      </c>
      <c r="G437" t="s">
        <v>3286</v>
      </c>
      <c r="H437">
        <v>2.3290000000000002</v>
      </c>
      <c r="I437">
        <v>32.81</v>
      </c>
      <c r="J437">
        <v>26</v>
      </c>
    </row>
    <row r="438" spans="1:10" x14ac:dyDescent="0.35">
      <c r="A438" t="s">
        <v>18985</v>
      </c>
      <c r="B438">
        <v>135</v>
      </c>
      <c r="C438">
        <v>438</v>
      </c>
      <c r="D438">
        <v>437</v>
      </c>
      <c r="E438" t="s">
        <v>312</v>
      </c>
      <c r="F438" t="s">
        <v>0</v>
      </c>
      <c r="G438" t="s">
        <v>18986</v>
      </c>
      <c r="H438">
        <v>1.867</v>
      </c>
      <c r="I438">
        <v>30.46</v>
      </c>
      <c r="J438">
        <v>55</v>
      </c>
    </row>
    <row r="439" spans="1:10" x14ac:dyDescent="0.35">
      <c r="A439" t="s">
        <v>18987</v>
      </c>
      <c r="B439">
        <v>130</v>
      </c>
      <c r="C439">
        <v>435</v>
      </c>
      <c r="D439">
        <v>438</v>
      </c>
      <c r="E439" t="s">
        <v>312</v>
      </c>
      <c r="F439" t="s">
        <v>0</v>
      </c>
      <c r="G439" t="s">
        <v>18988</v>
      </c>
      <c r="H439">
        <v>1.9239999999999999</v>
      </c>
      <c r="I439">
        <v>29.92</v>
      </c>
      <c r="J439">
        <v>130</v>
      </c>
    </row>
    <row r="440" spans="1:10" x14ac:dyDescent="0.35">
      <c r="A440" t="s">
        <v>18989</v>
      </c>
      <c r="B440">
        <v>93</v>
      </c>
      <c r="C440">
        <v>435</v>
      </c>
      <c r="D440">
        <v>438</v>
      </c>
      <c r="E440" t="s">
        <v>311</v>
      </c>
      <c r="F440" t="s">
        <v>0</v>
      </c>
      <c r="G440" t="s">
        <v>2962</v>
      </c>
      <c r="H440" t="s">
        <v>311</v>
      </c>
      <c r="I440" t="s">
        <v>311</v>
      </c>
      <c r="J440">
        <v>93</v>
      </c>
    </row>
    <row r="441" spans="1:10" x14ac:dyDescent="0.35">
      <c r="A441" t="s">
        <v>18990</v>
      </c>
      <c r="B441">
        <v>62</v>
      </c>
      <c r="C441">
        <v>432</v>
      </c>
      <c r="D441">
        <v>440</v>
      </c>
      <c r="E441" t="s">
        <v>311</v>
      </c>
      <c r="F441" t="s">
        <v>0</v>
      </c>
      <c r="G441" t="s">
        <v>2073</v>
      </c>
      <c r="H441" t="s">
        <v>311</v>
      </c>
      <c r="I441" t="s">
        <v>311</v>
      </c>
      <c r="J441">
        <v>62</v>
      </c>
    </row>
    <row r="442" spans="1:10" x14ac:dyDescent="0.35">
      <c r="A442" t="s">
        <v>18991</v>
      </c>
      <c r="B442">
        <v>128</v>
      </c>
      <c r="C442">
        <v>430</v>
      </c>
      <c r="D442">
        <v>441</v>
      </c>
      <c r="E442" t="s">
        <v>334</v>
      </c>
      <c r="F442" t="s">
        <v>0</v>
      </c>
      <c r="G442" t="s">
        <v>3885</v>
      </c>
      <c r="H442">
        <v>1.98</v>
      </c>
      <c r="I442">
        <v>19.57</v>
      </c>
      <c r="J442">
        <v>19</v>
      </c>
    </row>
    <row r="443" spans="1:10" x14ac:dyDescent="0.35">
      <c r="A443" t="s">
        <v>18992</v>
      </c>
      <c r="B443">
        <v>42</v>
      </c>
      <c r="C443">
        <v>429</v>
      </c>
      <c r="D443">
        <v>442</v>
      </c>
      <c r="E443" t="s">
        <v>328</v>
      </c>
      <c r="F443" t="s">
        <v>0</v>
      </c>
      <c r="G443" t="s">
        <v>3375</v>
      </c>
      <c r="H443">
        <v>6.2729999999999997</v>
      </c>
      <c r="I443">
        <v>71.459999999999994</v>
      </c>
      <c r="J443">
        <v>25</v>
      </c>
    </row>
    <row r="444" spans="1:10" x14ac:dyDescent="0.35">
      <c r="A444" t="s">
        <v>18993</v>
      </c>
      <c r="B444">
        <v>200</v>
      </c>
      <c r="C444">
        <v>427</v>
      </c>
      <c r="D444">
        <v>443</v>
      </c>
      <c r="E444" t="s">
        <v>334</v>
      </c>
      <c r="F444" t="s">
        <v>0</v>
      </c>
      <c r="G444" t="s">
        <v>18994</v>
      </c>
      <c r="H444">
        <v>1.512</v>
      </c>
      <c r="I444">
        <v>13.05</v>
      </c>
      <c r="J444">
        <v>189</v>
      </c>
    </row>
    <row r="445" spans="1:10" x14ac:dyDescent="0.35">
      <c r="A445" t="s">
        <v>18995</v>
      </c>
      <c r="B445">
        <v>78</v>
      </c>
      <c r="C445">
        <v>425</v>
      </c>
      <c r="D445">
        <v>444</v>
      </c>
      <c r="E445" t="s">
        <v>328</v>
      </c>
      <c r="F445" t="s">
        <v>0</v>
      </c>
      <c r="G445" t="s">
        <v>16619</v>
      </c>
      <c r="H445">
        <v>3.6269999999999998</v>
      </c>
      <c r="I445">
        <v>52.56</v>
      </c>
      <c r="J445">
        <v>35</v>
      </c>
    </row>
    <row r="446" spans="1:10" x14ac:dyDescent="0.35">
      <c r="A446" t="s">
        <v>18996</v>
      </c>
      <c r="B446">
        <v>44</v>
      </c>
      <c r="C446">
        <v>424</v>
      </c>
      <c r="D446">
        <v>445</v>
      </c>
      <c r="E446" t="s">
        <v>311</v>
      </c>
      <c r="F446" t="s">
        <v>0</v>
      </c>
      <c r="G446" t="s">
        <v>2626</v>
      </c>
      <c r="H446" t="s">
        <v>311</v>
      </c>
      <c r="I446" t="s">
        <v>311</v>
      </c>
      <c r="J446">
        <v>44</v>
      </c>
    </row>
    <row r="447" spans="1:10" x14ac:dyDescent="0.35">
      <c r="A447" t="s">
        <v>18997</v>
      </c>
      <c r="B447">
        <v>107</v>
      </c>
      <c r="C447">
        <v>424</v>
      </c>
      <c r="D447">
        <v>445</v>
      </c>
      <c r="E447" t="s">
        <v>312</v>
      </c>
      <c r="F447" t="s">
        <v>0</v>
      </c>
      <c r="G447" t="s">
        <v>8263</v>
      </c>
      <c r="H447">
        <v>2.4729999999999999</v>
      </c>
      <c r="I447">
        <v>44.85</v>
      </c>
      <c r="J447">
        <v>47</v>
      </c>
    </row>
    <row r="448" spans="1:10" x14ac:dyDescent="0.35">
      <c r="A448" t="s">
        <v>18998</v>
      </c>
      <c r="B448">
        <v>115</v>
      </c>
      <c r="C448">
        <v>424</v>
      </c>
      <c r="D448">
        <v>445</v>
      </c>
      <c r="E448" t="s">
        <v>328</v>
      </c>
      <c r="F448" t="s">
        <v>0</v>
      </c>
      <c r="G448" t="s">
        <v>18999</v>
      </c>
      <c r="H448">
        <v>1.835</v>
      </c>
      <c r="I448">
        <v>40.61</v>
      </c>
      <c r="J448">
        <v>53</v>
      </c>
    </row>
    <row r="449" spans="1:10" x14ac:dyDescent="0.35">
      <c r="A449" t="s">
        <v>19000</v>
      </c>
      <c r="B449">
        <v>121</v>
      </c>
      <c r="C449">
        <v>423</v>
      </c>
      <c r="D449">
        <v>448</v>
      </c>
      <c r="E449" t="s">
        <v>311</v>
      </c>
      <c r="F449" t="s">
        <v>0</v>
      </c>
      <c r="G449" t="s">
        <v>311</v>
      </c>
      <c r="H449" t="s">
        <v>311</v>
      </c>
      <c r="I449" t="s">
        <v>311</v>
      </c>
      <c r="J449">
        <v>121</v>
      </c>
    </row>
    <row r="450" spans="1:10" x14ac:dyDescent="0.35">
      <c r="A450" t="s">
        <v>19001</v>
      </c>
      <c r="B450">
        <v>103</v>
      </c>
      <c r="C450">
        <v>422</v>
      </c>
      <c r="D450">
        <v>449</v>
      </c>
      <c r="E450" t="s">
        <v>312</v>
      </c>
      <c r="F450" t="s">
        <v>0</v>
      </c>
      <c r="G450" t="s">
        <v>18569</v>
      </c>
      <c r="H450">
        <v>1.8480000000000001</v>
      </c>
      <c r="I450">
        <v>28.2</v>
      </c>
      <c r="J450">
        <v>25</v>
      </c>
    </row>
    <row r="451" spans="1:10" x14ac:dyDescent="0.35">
      <c r="A451" t="s">
        <v>19002</v>
      </c>
      <c r="B451">
        <v>109</v>
      </c>
      <c r="C451">
        <v>421</v>
      </c>
      <c r="D451">
        <v>450</v>
      </c>
      <c r="E451" t="s">
        <v>312</v>
      </c>
      <c r="F451" t="s">
        <v>0</v>
      </c>
      <c r="G451" t="s">
        <v>4347</v>
      </c>
      <c r="H451">
        <v>1.863</v>
      </c>
      <c r="I451">
        <v>26.06</v>
      </c>
      <c r="J451">
        <v>41</v>
      </c>
    </row>
    <row r="452" spans="1:10" x14ac:dyDescent="0.35">
      <c r="A452" t="s">
        <v>19003</v>
      </c>
      <c r="B452">
        <v>99</v>
      </c>
      <c r="C452">
        <v>415</v>
      </c>
      <c r="D452">
        <v>451</v>
      </c>
      <c r="E452" t="s">
        <v>312</v>
      </c>
      <c r="F452" t="s">
        <v>0</v>
      </c>
      <c r="G452" t="s">
        <v>7781</v>
      </c>
      <c r="H452">
        <v>1.7310000000000001</v>
      </c>
      <c r="I452">
        <v>40.51</v>
      </c>
      <c r="J452">
        <v>58</v>
      </c>
    </row>
    <row r="453" spans="1:10" x14ac:dyDescent="0.35">
      <c r="A453" t="s">
        <v>19004</v>
      </c>
      <c r="B453">
        <v>59</v>
      </c>
      <c r="C453">
        <v>413</v>
      </c>
      <c r="D453">
        <v>452</v>
      </c>
      <c r="E453" t="s">
        <v>311</v>
      </c>
      <c r="F453" t="s">
        <v>0</v>
      </c>
      <c r="G453" t="s">
        <v>1693</v>
      </c>
      <c r="H453" t="s">
        <v>311</v>
      </c>
      <c r="I453" t="s">
        <v>311</v>
      </c>
      <c r="J453">
        <v>58</v>
      </c>
    </row>
    <row r="454" spans="1:10" x14ac:dyDescent="0.35">
      <c r="A454" t="s">
        <v>19005</v>
      </c>
      <c r="B454">
        <v>57</v>
      </c>
      <c r="C454">
        <v>410</v>
      </c>
      <c r="D454">
        <v>453</v>
      </c>
      <c r="E454" t="s">
        <v>319</v>
      </c>
      <c r="F454" t="s">
        <v>0</v>
      </c>
      <c r="G454" t="s">
        <v>3026</v>
      </c>
      <c r="H454">
        <v>3.7040000000000002</v>
      </c>
      <c r="I454">
        <v>77.72</v>
      </c>
      <c r="J454">
        <v>19</v>
      </c>
    </row>
    <row r="455" spans="1:10" x14ac:dyDescent="0.35">
      <c r="A455" t="s">
        <v>19006</v>
      </c>
      <c r="B455">
        <v>128</v>
      </c>
      <c r="C455">
        <v>410</v>
      </c>
      <c r="D455">
        <v>453</v>
      </c>
      <c r="E455" t="s">
        <v>312</v>
      </c>
      <c r="F455" t="s">
        <v>0</v>
      </c>
      <c r="G455" t="s">
        <v>4088</v>
      </c>
      <c r="H455">
        <v>1.7210000000000001</v>
      </c>
      <c r="I455">
        <v>36.15</v>
      </c>
      <c r="J455">
        <v>128</v>
      </c>
    </row>
    <row r="456" spans="1:10" x14ac:dyDescent="0.35">
      <c r="A456" t="s">
        <v>19007</v>
      </c>
      <c r="B456">
        <v>149</v>
      </c>
      <c r="C456">
        <v>408</v>
      </c>
      <c r="D456">
        <v>455</v>
      </c>
      <c r="E456" t="s">
        <v>311</v>
      </c>
      <c r="F456" t="s">
        <v>0</v>
      </c>
      <c r="G456" t="s">
        <v>3026</v>
      </c>
      <c r="H456" t="s">
        <v>311</v>
      </c>
      <c r="I456" t="s">
        <v>311</v>
      </c>
      <c r="J456">
        <v>7</v>
      </c>
    </row>
    <row r="457" spans="1:10" x14ac:dyDescent="0.35">
      <c r="A457" t="s">
        <v>19008</v>
      </c>
      <c r="B457">
        <v>161</v>
      </c>
      <c r="C457">
        <v>405</v>
      </c>
      <c r="D457">
        <v>456</v>
      </c>
      <c r="E457" t="s">
        <v>328</v>
      </c>
      <c r="F457" t="s">
        <v>0</v>
      </c>
      <c r="G457" t="s">
        <v>4173</v>
      </c>
      <c r="H457">
        <v>1.62</v>
      </c>
      <c r="I457">
        <v>61.08</v>
      </c>
      <c r="J457">
        <v>41</v>
      </c>
    </row>
    <row r="458" spans="1:10" x14ac:dyDescent="0.35">
      <c r="A458" t="s">
        <v>19009</v>
      </c>
      <c r="B458">
        <v>99</v>
      </c>
      <c r="C458">
        <v>405</v>
      </c>
      <c r="D458">
        <v>456</v>
      </c>
      <c r="E458" t="s">
        <v>312</v>
      </c>
      <c r="F458" t="s">
        <v>0</v>
      </c>
      <c r="G458" t="s">
        <v>8186</v>
      </c>
      <c r="H458">
        <v>1.819</v>
      </c>
      <c r="I458">
        <v>44.27</v>
      </c>
      <c r="J458">
        <v>20</v>
      </c>
    </row>
    <row r="459" spans="1:10" x14ac:dyDescent="0.35">
      <c r="A459" t="s">
        <v>19010</v>
      </c>
      <c r="B459">
        <v>43</v>
      </c>
      <c r="C459">
        <v>404</v>
      </c>
      <c r="D459">
        <v>458</v>
      </c>
      <c r="E459" t="s">
        <v>319</v>
      </c>
      <c r="F459" t="s">
        <v>0</v>
      </c>
      <c r="G459" t="s">
        <v>16118</v>
      </c>
      <c r="H459">
        <v>4.6189999999999998</v>
      </c>
      <c r="I459">
        <v>87.66</v>
      </c>
      <c r="J459">
        <v>16</v>
      </c>
    </row>
    <row r="460" spans="1:10" x14ac:dyDescent="0.35">
      <c r="A460" t="s">
        <v>19011</v>
      </c>
      <c r="B460">
        <v>231</v>
      </c>
      <c r="C460">
        <v>400</v>
      </c>
      <c r="D460">
        <v>459</v>
      </c>
      <c r="E460" t="s">
        <v>312</v>
      </c>
      <c r="F460" t="s">
        <v>0</v>
      </c>
      <c r="G460" t="s">
        <v>9482</v>
      </c>
      <c r="H460">
        <v>0.88200000000000001</v>
      </c>
      <c r="I460">
        <v>36.31</v>
      </c>
      <c r="J460">
        <v>25</v>
      </c>
    </row>
    <row r="461" spans="1:10" x14ac:dyDescent="0.35">
      <c r="A461" t="s">
        <v>19012</v>
      </c>
      <c r="B461">
        <v>146</v>
      </c>
      <c r="C461">
        <v>399</v>
      </c>
      <c r="D461">
        <v>460</v>
      </c>
      <c r="E461" t="s">
        <v>328</v>
      </c>
      <c r="F461" t="s">
        <v>0</v>
      </c>
      <c r="G461" t="s">
        <v>7546</v>
      </c>
      <c r="H461">
        <v>1.978</v>
      </c>
      <c r="I461">
        <v>43.08</v>
      </c>
      <c r="J461">
        <v>66</v>
      </c>
    </row>
    <row r="462" spans="1:10" x14ac:dyDescent="0.35">
      <c r="A462" t="s">
        <v>19013</v>
      </c>
      <c r="B462">
        <v>57</v>
      </c>
      <c r="C462">
        <v>399</v>
      </c>
      <c r="D462">
        <v>460</v>
      </c>
      <c r="E462" t="s">
        <v>312</v>
      </c>
      <c r="F462" t="s">
        <v>0</v>
      </c>
      <c r="G462" t="s">
        <v>2392</v>
      </c>
      <c r="H462">
        <v>4.2039999999999997</v>
      </c>
      <c r="I462">
        <v>42.22</v>
      </c>
      <c r="J462">
        <v>56</v>
      </c>
    </row>
    <row r="463" spans="1:10" x14ac:dyDescent="0.35">
      <c r="A463" t="s">
        <v>19014</v>
      </c>
      <c r="B463">
        <v>53</v>
      </c>
      <c r="C463">
        <v>398</v>
      </c>
      <c r="D463">
        <v>462</v>
      </c>
      <c r="E463" t="s">
        <v>319</v>
      </c>
      <c r="F463" t="s">
        <v>0</v>
      </c>
      <c r="G463" t="s">
        <v>4090</v>
      </c>
      <c r="H463">
        <v>3.6150000000000002</v>
      </c>
      <c r="I463">
        <v>80.069999999999993</v>
      </c>
      <c r="J463">
        <v>18</v>
      </c>
    </row>
    <row r="464" spans="1:10" x14ac:dyDescent="0.35">
      <c r="A464" t="s">
        <v>19015</v>
      </c>
      <c r="B464">
        <v>132</v>
      </c>
      <c r="C464">
        <v>396</v>
      </c>
      <c r="D464">
        <v>463</v>
      </c>
      <c r="E464" t="s">
        <v>312</v>
      </c>
      <c r="F464" t="s">
        <v>0</v>
      </c>
      <c r="G464" t="s">
        <v>3446</v>
      </c>
      <c r="H464">
        <v>1.5329999999999999</v>
      </c>
      <c r="I464">
        <v>26.88</v>
      </c>
      <c r="J464">
        <v>50</v>
      </c>
    </row>
    <row r="465" spans="1:10" x14ac:dyDescent="0.35">
      <c r="A465" t="s">
        <v>19016</v>
      </c>
      <c r="B465">
        <v>161</v>
      </c>
      <c r="C465">
        <v>394</v>
      </c>
      <c r="D465">
        <v>464</v>
      </c>
      <c r="E465" t="s">
        <v>328</v>
      </c>
      <c r="F465" t="s">
        <v>0</v>
      </c>
      <c r="G465" t="s">
        <v>19017</v>
      </c>
      <c r="H465">
        <v>1.79</v>
      </c>
      <c r="I465">
        <v>51.62</v>
      </c>
      <c r="J465">
        <v>74</v>
      </c>
    </row>
    <row r="466" spans="1:10" x14ac:dyDescent="0.35">
      <c r="A466" t="s">
        <v>19018</v>
      </c>
      <c r="B466">
        <v>101</v>
      </c>
      <c r="C466">
        <v>394</v>
      </c>
      <c r="D466">
        <v>464</v>
      </c>
      <c r="E466" t="s">
        <v>311</v>
      </c>
      <c r="F466" t="s">
        <v>0</v>
      </c>
      <c r="G466" t="s">
        <v>2202</v>
      </c>
      <c r="H466" t="s">
        <v>311</v>
      </c>
      <c r="I466" t="s">
        <v>311</v>
      </c>
      <c r="J466">
        <v>101</v>
      </c>
    </row>
    <row r="467" spans="1:10" x14ac:dyDescent="0.35">
      <c r="A467" t="s">
        <v>19019</v>
      </c>
      <c r="B467">
        <v>106</v>
      </c>
      <c r="C467">
        <v>393</v>
      </c>
      <c r="D467">
        <v>466</v>
      </c>
      <c r="E467" t="s">
        <v>328</v>
      </c>
      <c r="F467" t="s">
        <v>0</v>
      </c>
      <c r="G467" t="s">
        <v>19020</v>
      </c>
      <c r="H467">
        <v>1.8280000000000001</v>
      </c>
      <c r="I467">
        <v>43.19</v>
      </c>
      <c r="J467">
        <v>42</v>
      </c>
    </row>
    <row r="468" spans="1:10" x14ac:dyDescent="0.35">
      <c r="A468" t="s">
        <v>19021</v>
      </c>
      <c r="B468">
        <v>54</v>
      </c>
      <c r="C468">
        <v>392</v>
      </c>
      <c r="D468">
        <v>467</v>
      </c>
      <c r="E468" t="s">
        <v>319</v>
      </c>
      <c r="F468" t="s">
        <v>0</v>
      </c>
      <c r="G468" t="s">
        <v>3819</v>
      </c>
      <c r="H468">
        <v>3.4910000000000001</v>
      </c>
      <c r="I468">
        <v>81.88</v>
      </c>
      <c r="J468">
        <v>6</v>
      </c>
    </row>
    <row r="469" spans="1:10" x14ac:dyDescent="0.35">
      <c r="A469" t="s">
        <v>19022</v>
      </c>
      <c r="B469">
        <v>38</v>
      </c>
      <c r="C469">
        <v>391</v>
      </c>
      <c r="D469">
        <v>468</v>
      </c>
      <c r="E469" t="s">
        <v>311</v>
      </c>
      <c r="F469" t="s">
        <v>0</v>
      </c>
      <c r="G469" t="s">
        <v>1886</v>
      </c>
      <c r="H469" t="s">
        <v>311</v>
      </c>
      <c r="I469" t="s">
        <v>311</v>
      </c>
      <c r="J469">
        <v>38</v>
      </c>
    </row>
    <row r="470" spans="1:10" x14ac:dyDescent="0.35">
      <c r="A470" t="s">
        <v>19023</v>
      </c>
      <c r="B470">
        <v>94</v>
      </c>
      <c r="C470">
        <v>391</v>
      </c>
      <c r="D470">
        <v>468</v>
      </c>
      <c r="E470" t="s">
        <v>311</v>
      </c>
      <c r="F470" t="s">
        <v>0</v>
      </c>
      <c r="G470" t="s">
        <v>2661</v>
      </c>
      <c r="H470" t="s">
        <v>311</v>
      </c>
      <c r="I470" t="s">
        <v>311</v>
      </c>
      <c r="J470">
        <v>94</v>
      </c>
    </row>
    <row r="471" spans="1:10" x14ac:dyDescent="0.35">
      <c r="A471" t="s">
        <v>19024</v>
      </c>
      <c r="B471">
        <v>93</v>
      </c>
      <c r="C471">
        <v>390</v>
      </c>
      <c r="D471">
        <v>470</v>
      </c>
      <c r="E471" t="s">
        <v>312</v>
      </c>
      <c r="F471" t="s">
        <v>0</v>
      </c>
      <c r="G471" t="s">
        <v>3831</v>
      </c>
      <c r="H471">
        <v>2.2999999999999998</v>
      </c>
      <c r="I471">
        <v>33.520000000000003</v>
      </c>
      <c r="J471">
        <v>57</v>
      </c>
    </row>
    <row r="472" spans="1:10" x14ac:dyDescent="0.35">
      <c r="A472" t="s">
        <v>19025</v>
      </c>
      <c r="B472">
        <v>97</v>
      </c>
      <c r="C472">
        <v>390</v>
      </c>
      <c r="D472">
        <v>470</v>
      </c>
      <c r="E472" t="s">
        <v>312</v>
      </c>
      <c r="F472" t="s">
        <v>0</v>
      </c>
      <c r="G472" t="s">
        <v>7438</v>
      </c>
      <c r="H472">
        <v>1.8080000000000001</v>
      </c>
      <c r="I472">
        <v>28.83</v>
      </c>
      <c r="J472">
        <v>39</v>
      </c>
    </row>
    <row r="473" spans="1:10" x14ac:dyDescent="0.35">
      <c r="A473" t="s">
        <v>19026</v>
      </c>
      <c r="B473">
        <v>99</v>
      </c>
      <c r="C473">
        <v>388</v>
      </c>
      <c r="D473">
        <v>472</v>
      </c>
      <c r="E473" t="s">
        <v>311</v>
      </c>
      <c r="F473" t="s">
        <v>0</v>
      </c>
      <c r="G473" t="s">
        <v>2734</v>
      </c>
      <c r="H473" t="s">
        <v>311</v>
      </c>
      <c r="I473" t="s">
        <v>311</v>
      </c>
      <c r="J473">
        <v>22</v>
      </c>
    </row>
    <row r="474" spans="1:10" x14ac:dyDescent="0.35">
      <c r="A474" t="s">
        <v>19027</v>
      </c>
      <c r="B474">
        <v>148</v>
      </c>
      <c r="C474">
        <v>386</v>
      </c>
      <c r="D474">
        <v>473</v>
      </c>
      <c r="E474" t="s">
        <v>334</v>
      </c>
      <c r="F474" t="s">
        <v>0</v>
      </c>
      <c r="G474" t="s">
        <v>18659</v>
      </c>
      <c r="H474">
        <v>1.19</v>
      </c>
      <c r="I474">
        <v>10.44</v>
      </c>
      <c r="J474">
        <v>12</v>
      </c>
    </row>
    <row r="475" spans="1:10" x14ac:dyDescent="0.35">
      <c r="A475" t="s">
        <v>19028</v>
      </c>
      <c r="B475">
        <v>126</v>
      </c>
      <c r="C475">
        <v>384</v>
      </c>
      <c r="D475">
        <v>474</v>
      </c>
      <c r="E475" t="s">
        <v>311</v>
      </c>
      <c r="F475" t="s">
        <v>0</v>
      </c>
      <c r="G475" t="s">
        <v>3026</v>
      </c>
      <c r="H475" t="s">
        <v>311</v>
      </c>
      <c r="I475" t="s">
        <v>311</v>
      </c>
      <c r="J475">
        <v>47</v>
      </c>
    </row>
    <row r="476" spans="1:10" x14ac:dyDescent="0.35">
      <c r="A476" t="s">
        <v>19029</v>
      </c>
      <c r="B476">
        <v>78</v>
      </c>
      <c r="C476">
        <v>384</v>
      </c>
      <c r="D476">
        <v>474</v>
      </c>
      <c r="E476" t="s">
        <v>328</v>
      </c>
      <c r="F476" t="s">
        <v>0</v>
      </c>
      <c r="G476" t="s">
        <v>7781</v>
      </c>
      <c r="H476">
        <v>2.31</v>
      </c>
      <c r="I476">
        <v>59.75</v>
      </c>
      <c r="J476">
        <v>44</v>
      </c>
    </row>
    <row r="477" spans="1:10" x14ac:dyDescent="0.35">
      <c r="A477" t="s">
        <v>19030</v>
      </c>
      <c r="B477">
        <v>429</v>
      </c>
      <c r="C477">
        <v>383</v>
      </c>
      <c r="D477">
        <v>476</v>
      </c>
      <c r="E477" t="s">
        <v>319</v>
      </c>
      <c r="F477" t="s">
        <v>0</v>
      </c>
      <c r="G477" t="s">
        <v>15846</v>
      </c>
      <c r="H477">
        <v>5.3609999999999998</v>
      </c>
      <c r="I477">
        <v>85.12</v>
      </c>
      <c r="J477">
        <v>16</v>
      </c>
    </row>
    <row r="478" spans="1:10" x14ac:dyDescent="0.35">
      <c r="A478" t="s">
        <v>19031</v>
      </c>
      <c r="B478">
        <v>114</v>
      </c>
      <c r="C478">
        <v>381</v>
      </c>
      <c r="D478">
        <v>477</v>
      </c>
      <c r="E478" t="s">
        <v>334</v>
      </c>
      <c r="F478" t="s">
        <v>0</v>
      </c>
      <c r="G478" t="s">
        <v>1967</v>
      </c>
      <c r="H478">
        <v>1.6870000000000001</v>
      </c>
      <c r="I478">
        <v>14.52</v>
      </c>
      <c r="J478">
        <v>62</v>
      </c>
    </row>
    <row r="479" spans="1:10" x14ac:dyDescent="0.35">
      <c r="A479" t="s">
        <v>19032</v>
      </c>
      <c r="B479">
        <v>55</v>
      </c>
      <c r="C479">
        <v>381</v>
      </c>
      <c r="D479">
        <v>477</v>
      </c>
      <c r="E479" t="s">
        <v>319</v>
      </c>
      <c r="F479" t="s">
        <v>0</v>
      </c>
      <c r="G479" t="s">
        <v>3819</v>
      </c>
      <c r="H479">
        <v>3.3639999999999999</v>
      </c>
      <c r="I479">
        <v>80.430000000000007</v>
      </c>
      <c r="J479">
        <v>15</v>
      </c>
    </row>
    <row r="480" spans="1:10" x14ac:dyDescent="0.35">
      <c r="A480" t="s">
        <v>19033</v>
      </c>
      <c r="B480">
        <v>47</v>
      </c>
      <c r="C480">
        <v>381</v>
      </c>
      <c r="D480">
        <v>477</v>
      </c>
      <c r="E480" t="s">
        <v>311</v>
      </c>
      <c r="F480" t="s">
        <v>0</v>
      </c>
      <c r="G480" t="s">
        <v>1886</v>
      </c>
      <c r="H480" t="s">
        <v>311</v>
      </c>
      <c r="I480" t="s">
        <v>311</v>
      </c>
      <c r="J480">
        <v>46</v>
      </c>
    </row>
    <row r="481" spans="1:10" x14ac:dyDescent="0.35">
      <c r="A481" t="s">
        <v>19034</v>
      </c>
      <c r="B481">
        <v>108</v>
      </c>
      <c r="C481">
        <v>379</v>
      </c>
      <c r="D481">
        <v>480</v>
      </c>
      <c r="E481" t="s">
        <v>312</v>
      </c>
      <c r="F481" t="s">
        <v>0</v>
      </c>
      <c r="G481" t="s">
        <v>2115</v>
      </c>
      <c r="H481">
        <v>2.2440000000000002</v>
      </c>
      <c r="I481">
        <v>24.15</v>
      </c>
      <c r="J481">
        <v>84</v>
      </c>
    </row>
    <row r="482" spans="1:10" x14ac:dyDescent="0.35">
      <c r="A482" t="s">
        <v>19035</v>
      </c>
      <c r="B482">
        <v>96</v>
      </c>
      <c r="C482">
        <v>379</v>
      </c>
      <c r="D482">
        <v>480</v>
      </c>
      <c r="E482" t="s">
        <v>319</v>
      </c>
      <c r="F482" t="s">
        <v>0</v>
      </c>
      <c r="G482" t="s">
        <v>3633</v>
      </c>
      <c r="H482">
        <v>2.4</v>
      </c>
      <c r="I482">
        <v>80.67</v>
      </c>
      <c r="J482">
        <v>29</v>
      </c>
    </row>
    <row r="483" spans="1:10" x14ac:dyDescent="0.35">
      <c r="A483" t="s">
        <v>19036</v>
      </c>
      <c r="B483">
        <v>158</v>
      </c>
      <c r="C483">
        <v>376</v>
      </c>
      <c r="D483">
        <v>482</v>
      </c>
      <c r="E483" t="s">
        <v>334</v>
      </c>
      <c r="F483" t="s">
        <v>0</v>
      </c>
      <c r="G483" t="s">
        <v>19037</v>
      </c>
      <c r="H483">
        <v>1.679</v>
      </c>
      <c r="I483">
        <v>9.39</v>
      </c>
      <c r="J483">
        <v>34</v>
      </c>
    </row>
    <row r="484" spans="1:10" x14ac:dyDescent="0.35">
      <c r="A484" t="s">
        <v>19038</v>
      </c>
      <c r="B484">
        <v>248</v>
      </c>
      <c r="C484">
        <v>376</v>
      </c>
      <c r="D484">
        <v>482</v>
      </c>
      <c r="E484" t="s">
        <v>311</v>
      </c>
      <c r="F484" t="s">
        <v>0</v>
      </c>
      <c r="G484" t="s">
        <v>1876</v>
      </c>
      <c r="H484" t="s">
        <v>311</v>
      </c>
      <c r="I484" t="s">
        <v>311</v>
      </c>
      <c r="J484">
        <v>143</v>
      </c>
    </row>
    <row r="485" spans="1:10" x14ac:dyDescent="0.35">
      <c r="A485" t="s">
        <v>19039</v>
      </c>
      <c r="B485">
        <v>298</v>
      </c>
      <c r="C485">
        <v>376</v>
      </c>
      <c r="D485">
        <v>482</v>
      </c>
      <c r="E485" t="s">
        <v>334</v>
      </c>
      <c r="F485" t="s">
        <v>0</v>
      </c>
      <c r="G485" t="s">
        <v>13832</v>
      </c>
      <c r="H485">
        <v>0.82799999999999996</v>
      </c>
      <c r="I485">
        <v>11.64</v>
      </c>
      <c r="J485">
        <v>69</v>
      </c>
    </row>
    <row r="486" spans="1:10" x14ac:dyDescent="0.35">
      <c r="A486" t="s">
        <v>19040</v>
      </c>
      <c r="B486">
        <v>218</v>
      </c>
      <c r="C486">
        <v>375</v>
      </c>
      <c r="D486">
        <v>485</v>
      </c>
      <c r="E486" t="s">
        <v>319</v>
      </c>
      <c r="F486" t="s">
        <v>0</v>
      </c>
      <c r="G486" t="s">
        <v>16870</v>
      </c>
      <c r="H486">
        <v>1.0529999999999999</v>
      </c>
      <c r="I486">
        <v>67.89</v>
      </c>
      <c r="J486">
        <v>64</v>
      </c>
    </row>
    <row r="487" spans="1:10" x14ac:dyDescent="0.35">
      <c r="A487" t="s">
        <v>19041</v>
      </c>
      <c r="B487">
        <v>121</v>
      </c>
      <c r="C487">
        <v>373</v>
      </c>
      <c r="D487">
        <v>486</v>
      </c>
      <c r="E487" t="s">
        <v>311</v>
      </c>
      <c r="F487" t="s">
        <v>0</v>
      </c>
      <c r="G487" t="s">
        <v>2235</v>
      </c>
      <c r="H487" t="s">
        <v>311</v>
      </c>
      <c r="I487" t="s">
        <v>311</v>
      </c>
      <c r="J487">
        <v>12</v>
      </c>
    </row>
    <row r="488" spans="1:10" x14ac:dyDescent="0.35">
      <c r="A488" t="s">
        <v>19042</v>
      </c>
      <c r="B488">
        <v>153</v>
      </c>
      <c r="C488">
        <v>373</v>
      </c>
      <c r="D488">
        <v>486</v>
      </c>
      <c r="E488" t="s">
        <v>328</v>
      </c>
      <c r="F488" t="s">
        <v>0</v>
      </c>
      <c r="G488" t="s">
        <v>7836</v>
      </c>
      <c r="H488">
        <v>1.2250000000000001</v>
      </c>
      <c r="I488">
        <v>41.57</v>
      </c>
      <c r="J488">
        <v>47</v>
      </c>
    </row>
    <row r="489" spans="1:10" x14ac:dyDescent="0.35">
      <c r="A489" t="s">
        <v>19043</v>
      </c>
      <c r="B489">
        <v>107</v>
      </c>
      <c r="C489">
        <v>371</v>
      </c>
      <c r="D489">
        <v>488</v>
      </c>
      <c r="E489" t="s">
        <v>312</v>
      </c>
      <c r="F489" t="s">
        <v>0</v>
      </c>
      <c r="G489" t="s">
        <v>19044</v>
      </c>
      <c r="H489">
        <v>2.0310000000000001</v>
      </c>
      <c r="I489">
        <v>26.42</v>
      </c>
      <c r="J489">
        <v>107</v>
      </c>
    </row>
    <row r="490" spans="1:10" x14ac:dyDescent="0.35">
      <c r="A490" t="s">
        <v>19045</v>
      </c>
      <c r="B490">
        <v>138</v>
      </c>
      <c r="C490">
        <v>368</v>
      </c>
      <c r="D490">
        <v>489</v>
      </c>
      <c r="E490" t="s">
        <v>334</v>
      </c>
      <c r="F490" t="s">
        <v>0</v>
      </c>
      <c r="G490" t="s">
        <v>19046</v>
      </c>
      <c r="H490">
        <v>1.2809999999999999</v>
      </c>
      <c r="I490">
        <v>12.42</v>
      </c>
      <c r="J490">
        <v>42</v>
      </c>
    </row>
    <row r="491" spans="1:10" x14ac:dyDescent="0.35">
      <c r="A491" t="s">
        <v>19047</v>
      </c>
      <c r="B491">
        <v>77</v>
      </c>
      <c r="C491">
        <v>367</v>
      </c>
      <c r="D491">
        <v>490</v>
      </c>
      <c r="E491" t="s">
        <v>328</v>
      </c>
      <c r="F491" t="s">
        <v>0</v>
      </c>
      <c r="G491" t="s">
        <v>19048</v>
      </c>
      <c r="H491">
        <v>2.6</v>
      </c>
      <c r="I491">
        <v>49.44</v>
      </c>
      <c r="J491">
        <v>16</v>
      </c>
    </row>
    <row r="492" spans="1:10" x14ac:dyDescent="0.35">
      <c r="A492" t="s">
        <v>19049</v>
      </c>
      <c r="B492">
        <v>231</v>
      </c>
      <c r="C492">
        <v>367</v>
      </c>
      <c r="D492">
        <v>490</v>
      </c>
      <c r="E492" t="s">
        <v>311</v>
      </c>
      <c r="F492" t="s">
        <v>0</v>
      </c>
      <c r="G492" t="s">
        <v>2734</v>
      </c>
      <c r="H492" t="s">
        <v>311</v>
      </c>
      <c r="I492" t="s">
        <v>311</v>
      </c>
      <c r="J492">
        <v>224</v>
      </c>
    </row>
    <row r="493" spans="1:10" x14ac:dyDescent="0.35">
      <c r="A493" t="s">
        <v>19050</v>
      </c>
      <c r="B493">
        <v>89</v>
      </c>
      <c r="C493">
        <v>364</v>
      </c>
      <c r="D493">
        <v>492</v>
      </c>
      <c r="E493" t="s">
        <v>328</v>
      </c>
      <c r="F493" t="s">
        <v>0</v>
      </c>
      <c r="G493" t="s">
        <v>19051</v>
      </c>
      <c r="H493">
        <v>2.1160000000000001</v>
      </c>
      <c r="I493">
        <v>49.07</v>
      </c>
      <c r="J493">
        <v>25</v>
      </c>
    </row>
    <row r="494" spans="1:10" x14ac:dyDescent="0.35">
      <c r="A494" t="s">
        <v>19052</v>
      </c>
      <c r="B494">
        <v>67</v>
      </c>
      <c r="C494">
        <v>364</v>
      </c>
      <c r="D494">
        <v>492</v>
      </c>
      <c r="E494" t="s">
        <v>328</v>
      </c>
      <c r="F494" t="s">
        <v>0</v>
      </c>
      <c r="G494" t="s">
        <v>3819</v>
      </c>
      <c r="H494">
        <v>2.726</v>
      </c>
      <c r="I494">
        <v>70.290000000000006</v>
      </c>
      <c r="J494">
        <v>8</v>
      </c>
    </row>
    <row r="495" spans="1:10" x14ac:dyDescent="0.35">
      <c r="A495" t="s">
        <v>19053</v>
      </c>
      <c r="B495">
        <v>70</v>
      </c>
      <c r="C495">
        <v>361</v>
      </c>
      <c r="D495">
        <v>494</v>
      </c>
      <c r="E495" t="s">
        <v>319</v>
      </c>
      <c r="F495" t="s">
        <v>0</v>
      </c>
      <c r="G495" t="s">
        <v>19054</v>
      </c>
      <c r="H495">
        <v>3.778</v>
      </c>
      <c r="I495">
        <v>65.53</v>
      </c>
      <c r="J495">
        <v>26</v>
      </c>
    </row>
    <row r="496" spans="1:10" x14ac:dyDescent="0.35">
      <c r="A496" t="s">
        <v>8186</v>
      </c>
      <c r="B496">
        <v>90</v>
      </c>
      <c r="C496">
        <v>358</v>
      </c>
      <c r="D496">
        <v>495</v>
      </c>
      <c r="E496" t="s">
        <v>328</v>
      </c>
      <c r="F496" t="s">
        <v>0</v>
      </c>
      <c r="G496" t="s">
        <v>8186</v>
      </c>
      <c r="H496">
        <v>2.073</v>
      </c>
      <c r="I496">
        <v>54.69</v>
      </c>
      <c r="J496">
        <v>46</v>
      </c>
    </row>
    <row r="497" spans="1:10" x14ac:dyDescent="0.35">
      <c r="A497" t="s">
        <v>19055</v>
      </c>
      <c r="B497">
        <v>84</v>
      </c>
      <c r="C497">
        <v>355</v>
      </c>
      <c r="D497">
        <v>496</v>
      </c>
      <c r="E497" t="s">
        <v>312</v>
      </c>
      <c r="F497" t="s">
        <v>0</v>
      </c>
      <c r="G497" t="s">
        <v>3451</v>
      </c>
      <c r="H497">
        <v>2.286</v>
      </c>
      <c r="I497">
        <v>23.66</v>
      </c>
      <c r="J497">
        <v>33</v>
      </c>
    </row>
    <row r="498" spans="1:10" x14ac:dyDescent="0.35">
      <c r="A498" t="s">
        <v>19056</v>
      </c>
      <c r="B498">
        <v>104</v>
      </c>
      <c r="C498">
        <v>354</v>
      </c>
      <c r="D498">
        <v>497</v>
      </c>
      <c r="E498" t="s">
        <v>334</v>
      </c>
      <c r="F498" t="s">
        <v>0</v>
      </c>
      <c r="G498" t="s">
        <v>3026</v>
      </c>
      <c r="H498">
        <v>1.7010000000000001</v>
      </c>
      <c r="I498">
        <v>24.16</v>
      </c>
      <c r="J498">
        <v>56</v>
      </c>
    </row>
    <row r="499" spans="1:10" x14ac:dyDescent="0.35">
      <c r="A499" t="s">
        <v>19057</v>
      </c>
      <c r="B499">
        <v>73</v>
      </c>
      <c r="C499">
        <v>353</v>
      </c>
      <c r="D499">
        <v>498</v>
      </c>
      <c r="E499" t="s">
        <v>311</v>
      </c>
      <c r="F499" t="s">
        <v>0</v>
      </c>
      <c r="G499" t="s">
        <v>1819</v>
      </c>
      <c r="H499" t="s">
        <v>311</v>
      </c>
      <c r="I499" t="s">
        <v>311</v>
      </c>
      <c r="J499">
        <v>34</v>
      </c>
    </row>
    <row r="500" spans="1:10" x14ac:dyDescent="0.35">
      <c r="A500" t="s">
        <v>19058</v>
      </c>
      <c r="B500">
        <v>180</v>
      </c>
      <c r="C500">
        <v>350</v>
      </c>
      <c r="D500">
        <v>499</v>
      </c>
      <c r="E500" t="s">
        <v>311</v>
      </c>
      <c r="F500" t="s">
        <v>0</v>
      </c>
      <c r="G500" t="s">
        <v>19059</v>
      </c>
      <c r="H500" t="s">
        <v>311</v>
      </c>
      <c r="I500" t="s">
        <v>311</v>
      </c>
      <c r="J500">
        <v>31</v>
      </c>
    </row>
    <row r="501" spans="1:10" x14ac:dyDescent="0.35">
      <c r="A501" t="s">
        <v>19060</v>
      </c>
      <c r="B501">
        <v>69</v>
      </c>
      <c r="C501">
        <v>350</v>
      </c>
      <c r="D501">
        <v>499</v>
      </c>
      <c r="E501" t="s">
        <v>312</v>
      </c>
      <c r="F501" t="s">
        <v>0</v>
      </c>
      <c r="G501" t="s">
        <v>2959</v>
      </c>
      <c r="H501">
        <v>3.1150000000000002</v>
      </c>
      <c r="I501">
        <v>34.619999999999997</v>
      </c>
      <c r="J501">
        <v>69</v>
      </c>
    </row>
    <row r="502" spans="1:10" x14ac:dyDescent="0.35">
      <c r="A502" t="s">
        <v>19061</v>
      </c>
      <c r="B502">
        <v>94</v>
      </c>
      <c r="C502">
        <v>350</v>
      </c>
      <c r="D502">
        <v>499</v>
      </c>
      <c r="E502" t="s">
        <v>312</v>
      </c>
      <c r="F502" t="s">
        <v>0</v>
      </c>
      <c r="G502" t="s">
        <v>19062</v>
      </c>
      <c r="H502">
        <v>1.522</v>
      </c>
      <c r="I502">
        <v>31.93</v>
      </c>
      <c r="J502">
        <v>94</v>
      </c>
    </row>
    <row r="503" spans="1:10" x14ac:dyDescent="0.35">
      <c r="A503" t="s">
        <v>19063</v>
      </c>
      <c r="B503">
        <v>54</v>
      </c>
      <c r="C503">
        <v>349</v>
      </c>
      <c r="D503">
        <v>502</v>
      </c>
      <c r="E503" t="s">
        <v>311</v>
      </c>
      <c r="F503" t="s">
        <v>0</v>
      </c>
      <c r="G503" t="s">
        <v>1767</v>
      </c>
      <c r="H503" t="s">
        <v>311</v>
      </c>
      <c r="I503" t="s">
        <v>311</v>
      </c>
      <c r="J503">
        <v>54</v>
      </c>
    </row>
    <row r="504" spans="1:10" x14ac:dyDescent="0.35">
      <c r="A504" t="s">
        <v>19064</v>
      </c>
      <c r="B504">
        <v>74</v>
      </c>
      <c r="C504">
        <v>347</v>
      </c>
      <c r="D504">
        <v>503</v>
      </c>
      <c r="E504" t="s">
        <v>311</v>
      </c>
      <c r="F504" t="s">
        <v>0</v>
      </c>
      <c r="G504" t="s">
        <v>1819</v>
      </c>
      <c r="H504" t="s">
        <v>311</v>
      </c>
      <c r="I504" t="s">
        <v>311</v>
      </c>
      <c r="J504">
        <v>73</v>
      </c>
    </row>
    <row r="505" spans="1:10" x14ac:dyDescent="0.35">
      <c r="A505" t="s">
        <v>19065</v>
      </c>
      <c r="B505">
        <v>87</v>
      </c>
      <c r="C505">
        <v>347</v>
      </c>
      <c r="D505">
        <v>503</v>
      </c>
      <c r="E505" t="s">
        <v>311</v>
      </c>
      <c r="F505" t="s">
        <v>0</v>
      </c>
      <c r="G505" t="s">
        <v>3831</v>
      </c>
      <c r="H505" t="s">
        <v>311</v>
      </c>
      <c r="I505" t="s">
        <v>311</v>
      </c>
      <c r="J505">
        <v>35</v>
      </c>
    </row>
    <row r="506" spans="1:10" x14ac:dyDescent="0.35">
      <c r="A506" t="s">
        <v>19066</v>
      </c>
      <c r="B506">
        <v>52</v>
      </c>
      <c r="C506">
        <v>343</v>
      </c>
      <c r="D506">
        <v>505</v>
      </c>
      <c r="E506" t="s">
        <v>328</v>
      </c>
      <c r="F506" t="s">
        <v>0</v>
      </c>
      <c r="G506" t="s">
        <v>6095</v>
      </c>
      <c r="H506">
        <v>3.28</v>
      </c>
      <c r="I506">
        <v>45.6</v>
      </c>
      <c r="J506">
        <v>52</v>
      </c>
    </row>
    <row r="507" spans="1:10" x14ac:dyDescent="0.35">
      <c r="A507" t="s">
        <v>19067</v>
      </c>
      <c r="B507">
        <v>92</v>
      </c>
      <c r="C507">
        <v>342</v>
      </c>
      <c r="D507">
        <v>506</v>
      </c>
      <c r="E507" t="s">
        <v>312</v>
      </c>
      <c r="F507" t="s">
        <v>0</v>
      </c>
      <c r="G507" t="s">
        <v>3926</v>
      </c>
      <c r="H507">
        <v>1.802</v>
      </c>
      <c r="I507">
        <v>44.59</v>
      </c>
      <c r="J507">
        <v>49</v>
      </c>
    </row>
    <row r="508" spans="1:10" x14ac:dyDescent="0.35">
      <c r="A508" t="s">
        <v>19068</v>
      </c>
      <c r="B508">
        <v>231</v>
      </c>
      <c r="C508">
        <v>339</v>
      </c>
      <c r="D508">
        <v>507</v>
      </c>
      <c r="E508" t="s">
        <v>312</v>
      </c>
      <c r="F508" t="s">
        <v>0</v>
      </c>
      <c r="G508" t="s">
        <v>7836</v>
      </c>
      <c r="H508">
        <v>1.0469999999999999</v>
      </c>
      <c r="I508">
        <v>30.89</v>
      </c>
      <c r="J508">
        <v>48</v>
      </c>
    </row>
    <row r="509" spans="1:10" x14ac:dyDescent="0.35">
      <c r="A509" t="s">
        <v>19069</v>
      </c>
      <c r="B509">
        <v>132</v>
      </c>
      <c r="C509">
        <v>339</v>
      </c>
      <c r="D509">
        <v>507</v>
      </c>
      <c r="E509" t="s">
        <v>312</v>
      </c>
      <c r="F509" t="s">
        <v>0</v>
      </c>
      <c r="G509" t="s">
        <v>2847</v>
      </c>
      <c r="H509">
        <v>1.802</v>
      </c>
      <c r="I509">
        <v>37.64</v>
      </c>
      <c r="J509">
        <v>63</v>
      </c>
    </row>
    <row r="510" spans="1:10" x14ac:dyDescent="0.35">
      <c r="A510" t="s">
        <v>19070</v>
      </c>
      <c r="B510">
        <v>64</v>
      </c>
      <c r="C510">
        <v>338</v>
      </c>
      <c r="D510">
        <v>509</v>
      </c>
      <c r="E510" t="s">
        <v>319</v>
      </c>
      <c r="F510" t="s">
        <v>0</v>
      </c>
      <c r="G510" t="s">
        <v>2898</v>
      </c>
      <c r="H510">
        <v>5.15</v>
      </c>
      <c r="I510">
        <v>68.27</v>
      </c>
      <c r="J510">
        <v>32</v>
      </c>
    </row>
    <row r="511" spans="1:10" x14ac:dyDescent="0.35">
      <c r="A511" t="s">
        <v>19071</v>
      </c>
      <c r="B511">
        <v>91</v>
      </c>
      <c r="C511">
        <v>338</v>
      </c>
      <c r="D511">
        <v>509</v>
      </c>
      <c r="E511" t="s">
        <v>312</v>
      </c>
      <c r="F511" t="s">
        <v>0</v>
      </c>
      <c r="G511" t="s">
        <v>3773</v>
      </c>
      <c r="H511">
        <v>1.966</v>
      </c>
      <c r="I511">
        <v>34.380000000000003</v>
      </c>
      <c r="J511">
        <v>42</v>
      </c>
    </row>
    <row r="512" spans="1:10" x14ac:dyDescent="0.35">
      <c r="A512" t="s">
        <v>19072</v>
      </c>
      <c r="B512">
        <v>100</v>
      </c>
      <c r="C512">
        <v>336</v>
      </c>
      <c r="D512">
        <v>511</v>
      </c>
      <c r="E512" t="s">
        <v>328</v>
      </c>
      <c r="F512" t="s">
        <v>0</v>
      </c>
      <c r="G512" t="s">
        <v>19073</v>
      </c>
      <c r="H512">
        <v>2.7250000000000001</v>
      </c>
      <c r="I512">
        <v>56.11</v>
      </c>
      <c r="J512">
        <v>37</v>
      </c>
    </row>
    <row r="513" spans="1:10" x14ac:dyDescent="0.35">
      <c r="A513" t="s">
        <v>19074</v>
      </c>
      <c r="B513">
        <v>132</v>
      </c>
      <c r="C513">
        <v>335</v>
      </c>
      <c r="D513">
        <v>512</v>
      </c>
      <c r="E513" t="s">
        <v>334</v>
      </c>
      <c r="F513" t="s">
        <v>0</v>
      </c>
      <c r="G513" t="s">
        <v>15981</v>
      </c>
      <c r="H513">
        <v>1.135</v>
      </c>
      <c r="I513">
        <v>22.75</v>
      </c>
      <c r="J513">
        <v>23</v>
      </c>
    </row>
    <row r="514" spans="1:10" x14ac:dyDescent="0.35">
      <c r="A514" t="s">
        <v>19075</v>
      </c>
      <c r="B514">
        <v>76</v>
      </c>
      <c r="C514">
        <v>332</v>
      </c>
      <c r="D514">
        <v>513</v>
      </c>
      <c r="E514" t="s">
        <v>312</v>
      </c>
      <c r="F514" t="s">
        <v>0</v>
      </c>
      <c r="G514" t="s">
        <v>8263</v>
      </c>
      <c r="H514">
        <v>2.6920000000000002</v>
      </c>
      <c r="I514">
        <v>49.26</v>
      </c>
      <c r="J514">
        <v>16</v>
      </c>
    </row>
    <row r="515" spans="1:10" x14ac:dyDescent="0.35">
      <c r="A515" t="s">
        <v>19076</v>
      </c>
      <c r="B515">
        <v>55</v>
      </c>
      <c r="C515">
        <v>329</v>
      </c>
      <c r="D515">
        <v>514</v>
      </c>
      <c r="E515" t="s">
        <v>311</v>
      </c>
      <c r="F515" t="s">
        <v>0</v>
      </c>
      <c r="G515" t="s">
        <v>3026</v>
      </c>
      <c r="H515" t="s">
        <v>311</v>
      </c>
      <c r="I515" t="s">
        <v>311</v>
      </c>
      <c r="J515">
        <v>14</v>
      </c>
    </row>
    <row r="516" spans="1:10" x14ac:dyDescent="0.35">
      <c r="A516" t="s">
        <v>19077</v>
      </c>
      <c r="B516">
        <v>76</v>
      </c>
      <c r="C516">
        <v>328</v>
      </c>
      <c r="D516">
        <v>515</v>
      </c>
      <c r="E516" t="s">
        <v>328</v>
      </c>
      <c r="F516" t="s">
        <v>0</v>
      </c>
      <c r="G516" t="s">
        <v>3819</v>
      </c>
      <c r="H516">
        <v>2.617</v>
      </c>
      <c r="I516">
        <v>65.94</v>
      </c>
      <c r="J516">
        <v>30</v>
      </c>
    </row>
    <row r="517" spans="1:10" x14ac:dyDescent="0.35">
      <c r="A517" t="s">
        <v>19078</v>
      </c>
      <c r="B517">
        <v>103</v>
      </c>
      <c r="C517">
        <v>328</v>
      </c>
      <c r="D517">
        <v>515</v>
      </c>
      <c r="E517" t="s">
        <v>334</v>
      </c>
      <c r="F517" t="s">
        <v>0</v>
      </c>
      <c r="G517" t="s">
        <v>2596</v>
      </c>
      <c r="H517">
        <v>1.67</v>
      </c>
      <c r="I517">
        <v>14.86</v>
      </c>
      <c r="J517">
        <v>34</v>
      </c>
    </row>
    <row r="518" spans="1:10" x14ac:dyDescent="0.35">
      <c r="A518" t="s">
        <v>19079</v>
      </c>
      <c r="B518">
        <v>61</v>
      </c>
      <c r="C518">
        <v>328</v>
      </c>
      <c r="D518">
        <v>515</v>
      </c>
      <c r="E518" t="s">
        <v>319</v>
      </c>
      <c r="F518" t="s">
        <v>0</v>
      </c>
      <c r="G518" t="s">
        <v>3446</v>
      </c>
      <c r="H518">
        <v>2.7639999999999998</v>
      </c>
      <c r="I518">
        <v>80.86</v>
      </c>
      <c r="J518">
        <v>15</v>
      </c>
    </row>
    <row r="519" spans="1:10" x14ac:dyDescent="0.35">
      <c r="A519" t="s">
        <v>19080</v>
      </c>
      <c r="B519">
        <v>75</v>
      </c>
      <c r="C519">
        <v>328</v>
      </c>
      <c r="D519">
        <v>515</v>
      </c>
      <c r="E519" t="s">
        <v>312</v>
      </c>
      <c r="F519" t="s">
        <v>0</v>
      </c>
      <c r="G519" t="s">
        <v>3208</v>
      </c>
      <c r="H519">
        <v>2.056</v>
      </c>
      <c r="I519">
        <v>35.25</v>
      </c>
      <c r="J519">
        <v>19</v>
      </c>
    </row>
    <row r="520" spans="1:10" x14ac:dyDescent="0.35">
      <c r="A520" t="s">
        <v>19081</v>
      </c>
      <c r="B520">
        <v>93</v>
      </c>
      <c r="C520">
        <v>327</v>
      </c>
      <c r="D520">
        <v>519</v>
      </c>
      <c r="E520" t="s">
        <v>312</v>
      </c>
      <c r="F520" t="s">
        <v>0</v>
      </c>
      <c r="G520" t="s">
        <v>19082</v>
      </c>
      <c r="H520">
        <v>1.9350000000000001</v>
      </c>
      <c r="I520">
        <v>37.1</v>
      </c>
      <c r="J520">
        <v>19</v>
      </c>
    </row>
    <row r="521" spans="1:10" x14ac:dyDescent="0.35">
      <c r="A521" t="s">
        <v>19083</v>
      </c>
      <c r="B521">
        <v>102</v>
      </c>
      <c r="C521">
        <v>327</v>
      </c>
      <c r="D521">
        <v>519</v>
      </c>
      <c r="E521" t="s">
        <v>312</v>
      </c>
      <c r="F521" t="s">
        <v>0</v>
      </c>
      <c r="G521" t="s">
        <v>4090</v>
      </c>
      <c r="H521">
        <v>1.766</v>
      </c>
      <c r="I521">
        <v>40.880000000000003</v>
      </c>
      <c r="J521">
        <v>47</v>
      </c>
    </row>
    <row r="522" spans="1:10" x14ac:dyDescent="0.35">
      <c r="A522" t="s">
        <v>19084</v>
      </c>
      <c r="B522">
        <v>149</v>
      </c>
      <c r="C522">
        <v>327</v>
      </c>
      <c r="D522">
        <v>519</v>
      </c>
      <c r="E522" t="s">
        <v>311</v>
      </c>
      <c r="F522" t="s">
        <v>0</v>
      </c>
      <c r="G522" t="s">
        <v>1876</v>
      </c>
      <c r="H522" t="s">
        <v>311</v>
      </c>
      <c r="I522" t="s">
        <v>311</v>
      </c>
      <c r="J522">
        <v>147</v>
      </c>
    </row>
    <row r="523" spans="1:10" x14ac:dyDescent="0.35">
      <c r="A523" t="s">
        <v>19085</v>
      </c>
      <c r="B523">
        <v>61</v>
      </c>
      <c r="C523">
        <v>326</v>
      </c>
      <c r="D523">
        <v>522</v>
      </c>
      <c r="E523" t="s">
        <v>312</v>
      </c>
      <c r="F523" t="s">
        <v>0</v>
      </c>
      <c r="G523" t="s">
        <v>3606</v>
      </c>
      <c r="H523">
        <v>2.5</v>
      </c>
      <c r="I523">
        <v>29</v>
      </c>
      <c r="J523">
        <v>22</v>
      </c>
    </row>
    <row r="524" spans="1:10" x14ac:dyDescent="0.35">
      <c r="A524" t="s">
        <v>19086</v>
      </c>
      <c r="B524">
        <v>155</v>
      </c>
      <c r="C524">
        <v>326</v>
      </c>
      <c r="D524">
        <v>522</v>
      </c>
      <c r="E524" t="s">
        <v>312</v>
      </c>
      <c r="F524" t="s">
        <v>0</v>
      </c>
      <c r="G524" t="s">
        <v>16078</v>
      </c>
      <c r="H524">
        <v>1.786</v>
      </c>
      <c r="I524">
        <v>20.51</v>
      </c>
      <c r="J524">
        <v>72</v>
      </c>
    </row>
    <row r="525" spans="1:10" x14ac:dyDescent="0.35">
      <c r="A525" t="s">
        <v>19087</v>
      </c>
      <c r="B525">
        <v>339</v>
      </c>
      <c r="C525">
        <v>324</v>
      </c>
      <c r="D525">
        <v>524</v>
      </c>
      <c r="E525" t="s">
        <v>334</v>
      </c>
      <c r="F525" t="s">
        <v>0</v>
      </c>
      <c r="G525" t="s">
        <v>3026</v>
      </c>
      <c r="H525">
        <v>0.98</v>
      </c>
      <c r="I525">
        <v>8.8000000000000007</v>
      </c>
      <c r="J525">
        <v>45</v>
      </c>
    </row>
    <row r="526" spans="1:10" x14ac:dyDescent="0.35">
      <c r="A526" t="s">
        <v>19088</v>
      </c>
      <c r="B526">
        <v>71</v>
      </c>
      <c r="C526">
        <v>323</v>
      </c>
      <c r="D526">
        <v>525</v>
      </c>
      <c r="E526" t="s">
        <v>328</v>
      </c>
      <c r="F526" t="s">
        <v>0</v>
      </c>
      <c r="G526" t="s">
        <v>3926</v>
      </c>
      <c r="H526">
        <v>2.7629999999999999</v>
      </c>
      <c r="I526">
        <v>68.92</v>
      </c>
      <c r="J526">
        <v>34</v>
      </c>
    </row>
    <row r="527" spans="1:10" x14ac:dyDescent="0.35">
      <c r="A527" t="s">
        <v>19089</v>
      </c>
      <c r="B527">
        <v>62</v>
      </c>
      <c r="C527">
        <v>323</v>
      </c>
      <c r="D527">
        <v>525</v>
      </c>
      <c r="E527" t="s">
        <v>319</v>
      </c>
      <c r="F527" t="s">
        <v>0</v>
      </c>
      <c r="G527" t="s">
        <v>19090</v>
      </c>
      <c r="H527">
        <v>2.597</v>
      </c>
      <c r="I527">
        <v>57.84</v>
      </c>
      <c r="J527">
        <v>7</v>
      </c>
    </row>
    <row r="528" spans="1:10" x14ac:dyDescent="0.35">
      <c r="A528" t="s">
        <v>19091</v>
      </c>
      <c r="B528">
        <v>72</v>
      </c>
      <c r="C528">
        <v>322</v>
      </c>
      <c r="D528">
        <v>527</v>
      </c>
      <c r="E528" t="s">
        <v>311</v>
      </c>
      <c r="F528" t="s">
        <v>0</v>
      </c>
      <c r="G528" t="s">
        <v>2596</v>
      </c>
      <c r="H528" t="s">
        <v>311</v>
      </c>
      <c r="I528" t="s">
        <v>311</v>
      </c>
      <c r="J528">
        <v>72</v>
      </c>
    </row>
    <row r="529" spans="1:10" x14ac:dyDescent="0.35">
      <c r="A529" t="s">
        <v>19092</v>
      </c>
      <c r="B529">
        <v>60</v>
      </c>
      <c r="C529">
        <v>320</v>
      </c>
      <c r="D529">
        <v>528</v>
      </c>
      <c r="E529" t="s">
        <v>328</v>
      </c>
      <c r="F529" t="s">
        <v>0</v>
      </c>
      <c r="G529" t="s">
        <v>2592</v>
      </c>
      <c r="H529">
        <v>2.6080000000000001</v>
      </c>
      <c r="I529">
        <v>53.4</v>
      </c>
      <c r="J529">
        <v>29</v>
      </c>
    </row>
    <row r="530" spans="1:10" x14ac:dyDescent="0.35">
      <c r="A530" t="s">
        <v>19093</v>
      </c>
      <c r="B530">
        <v>102</v>
      </c>
      <c r="C530">
        <v>320</v>
      </c>
      <c r="D530">
        <v>528</v>
      </c>
      <c r="E530" t="s">
        <v>334</v>
      </c>
      <c r="F530" t="s">
        <v>0</v>
      </c>
      <c r="G530" t="s">
        <v>2596</v>
      </c>
      <c r="H530">
        <v>1.4430000000000001</v>
      </c>
      <c r="I530">
        <v>12.16</v>
      </c>
      <c r="J530">
        <v>102</v>
      </c>
    </row>
    <row r="531" spans="1:10" x14ac:dyDescent="0.35">
      <c r="A531" t="s">
        <v>19094</v>
      </c>
      <c r="B531">
        <v>45</v>
      </c>
      <c r="C531">
        <v>318</v>
      </c>
      <c r="D531">
        <v>530</v>
      </c>
      <c r="E531" t="s">
        <v>328</v>
      </c>
      <c r="F531" t="s">
        <v>0</v>
      </c>
      <c r="G531" t="s">
        <v>19095</v>
      </c>
      <c r="H531">
        <v>3.6819999999999999</v>
      </c>
      <c r="I531">
        <v>54.36</v>
      </c>
      <c r="J531">
        <v>31</v>
      </c>
    </row>
    <row r="532" spans="1:10" x14ac:dyDescent="0.35">
      <c r="A532" t="s">
        <v>19096</v>
      </c>
      <c r="B532">
        <v>96</v>
      </c>
      <c r="C532">
        <v>317</v>
      </c>
      <c r="D532">
        <v>531</v>
      </c>
      <c r="E532" t="s">
        <v>312</v>
      </c>
      <c r="F532" t="s">
        <v>0</v>
      </c>
      <c r="G532" t="s">
        <v>3026</v>
      </c>
      <c r="H532">
        <v>2.2269999999999999</v>
      </c>
      <c r="I532">
        <v>43.63</v>
      </c>
      <c r="J532">
        <v>36</v>
      </c>
    </row>
    <row r="533" spans="1:10" x14ac:dyDescent="0.35">
      <c r="A533" t="s">
        <v>19097</v>
      </c>
      <c r="B533">
        <v>38</v>
      </c>
      <c r="C533">
        <v>314</v>
      </c>
      <c r="D533">
        <v>532</v>
      </c>
      <c r="E533" t="s">
        <v>311</v>
      </c>
      <c r="F533" t="s">
        <v>0</v>
      </c>
      <c r="G533" t="s">
        <v>1940</v>
      </c>
      <c r="H533" t="s">
        <v>311</v>
      </c>
      <c r="I533" t="s">
        <v>311</v>
      </c>
      <c r="J533">
        <v>38</v>
      </c>
    </row>
    <row r="534" spans="1:10" x14ac:dyDescent="0.35">
      <c r="A534" t="s">
        <v>19098</v>
      </c>
      <c r="B534">
        <v>174</v>
      </c>
      <c r="C534">
        <v>314</v>
      </c>
      <c r="D534">
        <v>532</v>
      </c>
      <c r="E534" t="s">
        <v>312</v>
      </c>
      <c r="F534" t="s">
        <v>0</v>
      </c>
      <c r="G534" t="s">
        <v>4090</v>
      </c>
      <c r="H534">
        <v>1.3149999999999999</v>
      </c>
      <c r="I534">
        <v>28.04</v>
      </c>
      <c r="J534">
        <v>98</v>
      </c>
    </row>
    <row r="535" spans="1:10" x14ac:dyDescent="0.35">
      <c r="A535" t="s">
        <v>19099</v>
      </c>
      <c r="B535">
        <v>107</v>
      </c>
      <c r="C535">
        <v>314</v>
      </c>
      <c r="D535">
        <v>532</v>
      </c>
      <c r="E535" t="s">
        <v>312</v>
      </c>
      <c r="F535" t="s">
        <v>0</v>
      </c>
      <c r="G535" t="s">
        <v>19100</v>
      </c>
      <c r="H535">
        <v>1.8680000000000001</v>
      </c>
      <c r="I535">
        <v>45.97</v>
      </c>
      <c r="J535">
        <v>40</v>
      </c>
    </row>
    <row r="536" spans="1:10" x14ac:dyDescent="0.35">
      <c r="A536" t="s">
        <v>19101</v>
      </c>
      <c r="B536">
        <v>70</v>
      </c>
      <c r="C536">
        <v>313</v>
      </c>
      <c r="D536">
        <v>535</v>
      </c>
      <c r="E536" t="s">
        <v>334</v>
      </c>
      <c r="F536" t="s">
        <v>0</v>
      </c>
      <c r="G536" t="s">
        <v>7464</v>
      </c>
      <c r="H536">
        <v>1.9710000000000001</v>
      </c>
      <c r="I536">
        <v>15.12</v>
      </c>
      <c r="J536">
        <v>21</v>
      </c>
    </row>
    <row r="537" spans="1:10" x14ac:dyDescent="0.35">
      <c r="A537" t="s">
        <v>19102</v>
      </c>
      <c r="B537">
        <v>110</v>
      </c>
      <c r="C537">
        <v>313</v>
      </c>
      <c r="D537">
        <v>535</v>
      </c>
      <c r="E537" t="s">
        <v>311</v>
      </c>
      <c r="F537" t="s">
        <v>0</v>
      </c>
      <c r="G537" t="s">
        <v>1940</v>
      </c>
      <c r="H537" t="s">
        <v>311</v>
      </c>
      <c r="I537" t="s">
        <v>311</v>
      </c>
      <c r="J537">
        <v>100</v>
      </c>
    </row>
    <row r="538" spans="1:10" x14ac:dyDescent="0.35">
      <c r="A538" t="s">
        <v>19103</v>
      </c>
      <c r="B538">
        <v>71</v>
      </c>
      <c r="C538">
        <v>311</v>
      </c>
      <c r="D538">
        <v>537</v>
      </c>
      <c r="E538" t="s">
        <v>312</v>
      </c>
      <c r="F538" t="s">
        <v>0</v>
      </c>
      <c r="G538" t="s">
        <v>8953</v>
      </c>
      <c r="H538">
        <v>1.968</v>
      </c>
      <c r="I538">
        <v>38.33</v>
      </c>
      <c r="J538">
        <v>42</v>
      </c>
    </row>
    <row r="539" spans="1:10" x14ac:dyDescent="0.35">
      <c r="A539" t="s">
        <v>19104</v>
      </c>
      <c r="B539">
        <v>122</v>
      </c>
      <c r="C539">
        <v>310</v>
      </c>
      <c r="D539">
        <v>538</v>
      </c>
      <c r="E539" t="s">
        <v>311</v>
      </c>
      <c r="F539" t="s">
        <v>0</v>
      </c>
      <c r="G539" t="s">
        <v>4022</v>
      </c>
      <c r="H539" t="s">
        <v>311</v>
      </c>
      <c r="I539" t="s">
        <v>311</v>
      </c>
      <c r="J539">
        <v>46</v>
      </c>
    </row>
    <row r="540" spans="1:10" x14ac:dyDescent="0.35">
      <c r="A540" t="s">
        <v>19105</v>
      </c>
      <c r="B540">
        <v>53</v>
      </c>
      <c r="C540">
        <v>309</v>
      </c>
      <c r="D540">
        <v>539</v>
      </c>
      <c r="E540" t="s">
        <v>319</v>
      </c>
      <c r="F540" t="s">
        <v>0</v>
      </c>
      <c r="G540" t="s">
        <v>3819</v>
      </c>
      <c r="H540">
        <v>3.2</v>
      </c>
      <c r="I540">
        <v>77.540000000000006</v>
      </c>
      <c r="J540">
        <v>12</v>
      </c>
    </row>
    <row r="541" spans="1:10" x14ac:dyDescent="0.35">
      <c r="A541" t="s">
        <v>19106</v>
      </c>
      <c r="B541">
        <v>77</v>
      </c>
      <c r="C541">
        <v>308</v>
      </c>
      <c r="D541">
        <v>540</v>
      </c>
      <c r="E541" t="s">
        <v>312</v>
      </c>
      <c r="F541" t="s">
        <v>0</v>
      </c>
      <c r="G541" t="s">
        <v>19107</v>
      </c>
      <c r="H541">
        <v>2.137</v>
      </c>
      <c r="I541">
        <v>21.6</v>
      </c>
      <c r="J541">
        <v>10</v>
      </c>
    </row>
    <row r="542" spans="1:10" x14ac:dyDescent="0.35">
      <c r="A542" t="s">
        <v>19108</v>
      </c>
      <c r="B542">
        <v>125</v>
      </c>
      <c r="C542">
        <v>308</v>
      </c>
      <c r="D542">
        <v>540</v>
      </c>
      <c r="E542" t="s">
        <v>311</v>
      </c>
      <c r="F542" t="s">
        <v>0</v>
      </c>
      <c r="G542" t="s">
        <v>2799</v>
      </c>
      <c r="H542" t="s">
        <v>311</v>
      </c>
      <c r="I542" t="s">
        <v>311</v>
      </c>
      <c r="J542">
        <v>50</v>
      </c>
    </row>
    <row r="543" spans="1:10" x14ac:dyDescent="0.35">
      <c r="A543" t="s">
        <v>19109</v>
      </c>
      <c r="B543">
        <v>58</v>
      </c>
      <c r="C543">
        <v>307</v>
      </c>
      <c r="D543">
        <v>542</v>
      </c>
      <c r="E543" t="s">
        <v>312</v>
      </c>
      <c r="F543" t="s">
        <v>0</v>
      </c>
      <c r="G543" t="s">
        <v>2131</v>
      </c>
      <c r="H543">
        <v>2.7589999999999999</v>
      </c>
      <c r="I543">
        <v>32.46</v>
      </c>
      <c r="J543">
        <v>29</v>
      </c>
    </row>
    <row r="544" spans="1:10" x14ac:dyDescent="0.35">
      <c r="A544" t="s">
        <v>19110</v>
      </c>
      <c r="B544">
        <v>63</v>
      </c>
      <c r="C544">
        <v>304</v>
      </c>
      <c r="D544">
        <v>543</v>
      </c>
      <c r="E544" t="s">
        <v>319</v>
      </c>
      <c r="F544" t="s">
        <v>0</v>
      </c>
      <c r="G544" t="s">
        <v>19111</v>
      </c>
      <c r="H544">
        <v>3.1640000000000001</v>
      </c>
      <c r="I544">
        <v>68.16</v>
      </c>
      <c r="J544">
        <v>7</v>
      </c>
    </row>
    <row r="545" spans="1:10" x14ac:dyDescent="0.35">
      <c r="A545" t="s">
        <v>19112</v>
      </c>
      <c r="B545">
        <v>92</v>
      </c>
      <c r="C545">
        <v>304</v>
      </c>
      <c r="D545">
        <v>543</v>
      </c>
      <c r="E545" t="s">
        <v>334</v>
      </c>
      <c r="F545" t="s">
        <v>0</v>
      </c>
      <c r="G545" t="s">
        <v>18537</v>
      </c>
      <c r="H545">
        <v>1.639</v>
      </c>
      <c r="I545">
        <v>16.010000000000002</v>
      </c>
      <c r="J545">
        <v>31</v>
      </c>
    </row>
    <row r="546" spans="1:10" x14ac:dyDescent="0.35">
      <c r="A546" t="s">
        <v>19113</v>
      </c>
      <c r="B546">
        <v>98</v>
      </c>
      <c r="C546">
        <v>303</v>
      </c>
      <c r="D546">
        <v>545</v>
      </c>
      <c r="E546" t="s">
        <v>311</v>
      </c>
      <c r="F546" t="s">
        <v>0</v>
      </c>
      <c r="G546" t="s">
        <v>2053</v>
      </c>
      <c r="H546" t="s">
        <v>311</v>
      </c>
      <c r="I546" t="s">
        <v>311</v>
      </c>
      <c r="J546">
        <v>49</v>
      </c>
    </row>
    <row r="547" spans="1:10" x14ac:dyDescent="0.35">
      <c r="A547" t="s">
        <v>19114</v>
      </c>
      <c r="B547">
        <v>23</v>
      </c>
      <c r="C547">
        <v>302</v>
      </c>
      <c r="D547">
        <v>546</v>
      </c>
      <c r="E547" t="s">
        <v>311</v>
      </c>
      <c r="F547" t="s">
        <v>0</v>
      </c>
      <c r="G547" t="s">
        <v>2073</v>
      </c>
      <c r="H547" t="s">
        <v>311</v>
      </c>
      <c r="I547" t="s">
        <v>311</v>
      </c>
      <c r="J547">
        <v>23</v>
      </c>
    </row>
    <row r="548" spans="1:10" x14ac:dyDescent="0.35">
      <c r="A548" t="s">
        <v>19115</v>
      </c>
      <c r="B548">
        <v>112</v>
      </c>
      <c r="C548">
        <v>302</v>
      </c>
      <c r="D548">
        <v>546</v>
      </c>
      <c r="E548" t="s">
        <v>311</v>
      </c>
      <c r="F548" t="s">
        <v>0</v>
      </c>
      <c r="G548" t="s">
        <v>3026</v>
      </c>
      <c r="H548" t="s">
        <v>311</v>
      </c>
      <c r="I548" t="s">
        <v>311</v>
      </c>
      <c r="J548">
        <v>39</v>
      </c>
    </row>
    <row r="549" spans="1:10" x14ac:dyDescent="0.35">
      <c r="A549" t="s">
        <v>19116</v>
      </c>
      <c r="B549">
        <v>152</v>
      </c>
      <c r="C549">
        <v>301</v>
      </c>
      <c r="D549">
        <v>548</v>
      </c>
      <c r="E549" t="s">
        <v>334</v>
      </c>
      <c r="F549" t="s">
        <v>0</v>
      </c>
      <c r="G549" t="s">
        <v>8311</v>
      </c>
      <c r="H549">
        <v>1.0649999999999999</v>
      </c>
      <c r="I549">
        <v>11.49</v>
      </c>
      <c r="J549">
        <v>40</v>
      </c>
    </row>
    <row r="550" spans="1:10" x14ac:dyDescent="0.35">
      <c r="A550" t="s">
        <v>19117</v>
      </c>
      <c r="B550">
        <v>83</v>
      </c>
      <c r="C550">
        <v>296</v>
      </c>
      <c r="D550">
        <v>549</v>
      </c>
      <c r="E550" t="s">
        <v>312</v>
      </c>
      <c r="F550" t="s">
        <v>0</v>
      </c>
      <c r="G550" t="s">
        <v>19118</v>
      </c>
      <c r="H550">
        <v>1.71</v>
      </c>
      <c r="I550">
        <v>33.03</v>
      </c>
      <c r="J550">
        <v>14</v>
      </c>
    </row>
    <row r="551" spans="1:10" x14ac:dyDescent="0.35">
      <c r="A551" t="s">
        <v>19119</v>
      </c>
      <c r="B551">
        <v>92</v>
      </c>
      <c r="C551">
        <v>295</v>
      </c>
      <c r="D551">
        <v>550</v>
      </c>
      <c r="E551" t="s">
        <v>328</v>
      </c>
      <c r="F551" t="s">
        <v>0</v>
      </c>
      <c r="G551" t="s">
        <v>14855</v>
      </c>
      <c r="H551">
        <v>2.5</v>
      </c>
      <c r="I551">
        <v>55.58</v>
      </c>
      <c r="J551">
        <v>42</v>
      </c>
    </row>
    <row r="552" spans="1:10" x14ac:dyDescent="0.35">
      <c r="A552" t="s">
        <v>19120</v>
      </c>
      <c r="B552">
        <v>85</v>
      </c>
      <c r="C552">
        <v>294</v>
      </c>
      <c r="D552">
        <v>551</v>
      </c>
      <c r="E552" t="s">
        <v>312</v>
      </c>
      <c r="F552" t="s">
        <v>0</v>
      </c>
      <c r="G552" t="s">
        <v>3446</v>
      </c>
      <c r="H552">
        <v>1.734</v>
      </c>
      <c r="I552">
        <v>34.85</v>
      </c>
      <c r="J552">
        <v>9</v>
      </c>
    </row>
    <row r="553" spans="1:10" x14ac:dyDescent="0.35">
      <c r="A553" t="s">
        <v>19121</v>
      </c>
      <c r="B553">
        <v>51</v>
      </c>
      <c r="C553">
        <v>294</v>
      </c>
      <c r="D553">
        <v>551</v>
      </c>
      <c r="E553" t="s">
        <v>311</v>
      </c>
      <c r="F553" t="s">
        <v>0</v>
      </c>
      <c r="G553" t="s">
        <v>1819</v>
      </c>
      <c r="H553" t="s">
        <v>311</v>
      </c>
      <c r="I553" t="s">
        <v>311</v>
      </c>
      <c r="J553">
        <v>19</v>
      </c>
    </row>
    <row r="554" spans="1:10" x14ac:dyDescent="0.35">
      <c r="A554" t="s">
        <v>19122</v>
      </c>
      <c r="B554">
        <v>74</v>
      </c>
      <c r="C554">
        <v>294</v>
      </c>
      <c r="D554">
        <v>551</v>
      </c>
      <c r="E554" t="s">
        <v>312</v>
      </c>
      <c r="F554" t="s">
        <v>0</v>
      </c>
      <c r="G554" t="s">
        <v>19123</v>
      </c>
      <c r="H554">
        <v>1.93</v>
      </c>
      <c r="I554">
        <v>31.04</v>
      </c>
      <c r="J554">
        <v>15</v>
      </c>
    </row>
    <row r="555" spans="1:10" hidden="1" x14ac:dyDescent="0.35">
      <c r="A555" t="s">
        <v>19124</v>
      </c>
      <c r="B555">
        <v>18</v>
      </c>
      <c r="C555">
        <v>293</v>
      </c>
      <c r="D555">
        <v>554</v>
      </c>
      <c r="E555" t="s">
        <v>311</v>
      </c>
      <c r="F555" t="s">
        <v>3848</v>
      </c>
      <c r="G555" t="s">
        <v>311</v>
      </c>
      <c r="H555" t="s">
        <v>311</v>
      </c>
      <c r="I555" t="s">
        <v>311</v>
      </c>
      <c r="J555">
        <v>15</v>
      </c>
    </row>
    <row r="556" spans="1:10" x14ac:dyDescent="0.35">
      <c r="A556" t="s">
        <v>19125</v>
      </c>
      <c r="B556">
        <v>137</v>
      </c>
      <c r="C556">
        <v>292</v>
      </c>
      <c r="D556">
        <v>555</v>
      </c>
      <c r="E556" t="s">
        <v>334</v>
      </c>
      <c r="F556" t="s">
        <v>0</v>
      </c>
      <c r="G556" t="s">
        <v>4034</v>
      </c>
      <c r="H556">
        <v>1.236</v>
      </c>
      <c r="I556">
        <v>19.39</v>
      </c>
      <c r="J556">
        <v>46</v>
      </c>
    </row>
    <row r="557" spans="1:10" x14ac:dyDescent="0.35">
      <c r="A557" t="s">
        <v>19126</v>
      </c>
      <c r="B557">
        <v>157</v>
      </c>
      <c r="C557">
        <v>291</v>
      </c>
      <c r="D557">
        <v>556</v>
      </c>
      <c r="E557" t="s">
        <v>311</v>
      </c>
      <c r="F557" t="s">
        <v>0</v>
      </c>
      <c r="G557" t="s">
        <v>4022</v>
      </c>
      <c r="H557" t="s">
        <v>311</v>
      </c>
      <c r="I557" t="s">
        <v>311</v>
      </c>
      <c r="J557">
        <v>59</v>
      </c>
    </row>
    <row r="558" spans="1:10" x14ac:dyDescent="0.35">
      <c r="A558" t="s">
        <v>19127</v>
      </c>
      <c r="B558">
        <v>83</v>
      </c>
      <c r="C558">
        <v>287</v>
      </c>
      <c r="D558">
        <v>557</v>
      </c>
      <c r="E558" t="s">
        <v>312</v>
      </c>
      <c r="F558" t="s">
        <v>0</v>
      </c>
      <c r="G558" t="s">
        <v>15751</v>
      </c>
      <c r="H558">
        <v>1.7849999999999999</v>
      </c>
      <c r="I558">
        <v>26.28</v>
      </c>
      <c r="J558">
        <v>30</v>
      </c>
    </row>
    <row r="559" spans="1:10" x14ac:dyDescent="0.35">
      <c r="A559" t="s">
        <v>19128</v>
      </c>
      <c r="B559">
        <v>62</v>
      </c>
      <c r="C559">
        <v>287</v>
      </c>
      <c r="D559">
        <v>557</v>
      </c>
      <c r="E559" t="s">
        <v>319</v>
      </c>
      <c r="F559" t="s">
        <v>0</v>
      </c>
      <c r="G559" t="s">
        <v>19129</v>
      </c>
      <c r="H559">
        <v>2.68</v>
      </c>
      <c r="I559">
        <v>74.790000000000006</v>
      </c>
      <c r="J559">
        <v>29</v>
      </c>
    </row>
    <row r="560" spans="1:10" x14ac:dyDescent="0.35">
      <c r="A560" t="s">
        <v>19130</v>
      </c>
      <c r="B560">
        <v>58</v>
      </c>
      <c r="C560">
        <v>286</v>
      </c>
      <c r="D560">
        <v>559</v>
      </c>
      <c r="E560" t="s">
        <v>312</v>
      </c>
      <c r="F560" t="s">
        <v>0</v>
      </c>
      <c r="G560" t="s">
        <v>6623</v>
      </c>
      <c r="H560">
        <v>2.694</v>
      </c>
      <c r="I560">
        <v>39.47</v>
      </c>
      <c r="J560">
        <v>12</v>
      </c>
    </row>
    <row r="561" spans="1:10" x14ac:dyDescent="0.35">
      <c r="A561" t="s">
        <v>19131</v>
      </c>
      <c r="B561">
        <v>87</v>
      </c>
      <c r="C561">
        <v>284</v>
      </c>
      <c r="D561">
        <v>560</v>
      </c>
      <c r="E561" t="s">
        <v>312</v>
      </c>
      <c r="F561" t="s">
        <v>0</v>
      </c>
      <c r="G561" t="s">
        <v>19132</v>
      </c>
      <c r="H561">
        <v>1.5760000000000001</v>
      </c>
      <c r="I561">
        <v>30.87</v>
      </c>
      <c r="J561">
        <v>26</v>
      </c>
    </row>
    <row r="562" spans="1:10" x14ac:dyDescent="0.35">
      <c r="A562" t="s">
        <v>19133</v>
      </c>
      <c r="B562">
        <v>102</v>
      </c>
      <c r="C562">
        <v>283</v>
      </c>
      <c r="D562">
        <v>561</v>
      </c>
      <c r="E562" t="s">
        <v>334</v>
      </c>
      <c r="F562" t="s">
        <v>0</v>
      </c>
      <c r="G562" t="s">
        <v>1973</v>
      </c>
      <c r="H562">
        <v>1.673</v>
      </c>
      <c r="I562">
        <v>12.5</v>
      </c>
      <c r="J562">
        <v>100</v>
      </c>
    </row>
    <row r="563" spans="1:10" x14ac:dyDescent="0.35">
      <c r="A563" t="s">
        <v>19134</v>
      </c>
      <c r="B563">
        <v>110</v>
      </c>
      <c r="C563">
        <v>282</v>
      </c>
      <c r="D563">
        <v>562</v>
      </c>
      <c r="E563" t="s">
        <v>328</v>
      </c>
      <c r="F563" t="s">
        <v>0</v>
      </c>
      <c r="G563" t="s">
        <v>4090</v>
      </c>
      <c r="H563">
        <v>2.355</v>
      </c>
      <c r="I563">
        <v>53.72</v>
      </c>
      <c r="J563">
        <v>57</v>
      </c>
    </row>
    <row r="564" spans="1:10" x14ac:dyDescent="0.35">
      <c r="A564" t="s">
        <v>19135</v>
      </c>
      <c r="B564">
        <v>205</v>
      </c>
      <c r="C564">
        <v>280</v>
      </c>
      <c r="D564">
        <v>563</v>
      </c>
      <c r="E564" t="s">
        <v>311</v>
      </c>
      <c r="F564" t="s">
        <v>0</v>
      </c>
      <c r="G564" t="s">
        <v>6759</v>
      </c>
      <c r="H564" t="s">
        <v>311</v>
      </c>
      <c r="I564" t="s">
        <v>311</v>
      </c>
      <c r="J564">
        <v>44</v>
      </c>
    </row>
    <row r="565" spans="1:10" x14ac:dyDescent="0.35">
      <c r="A565" t="s">
        <v>19136</v>
      </c>
      <c r="B565">
        <v>105</v>
      </c>
      <c r="C565">
        <v>279</v>
      </c>
      <c r="D565">
        <v>564</v>
      </c>
      <c r="E565" t="s">
        <v>311</v>
      </c>
      <c r="F565" t="s">
        <v>0</v>
      </c>
      <c r="G565" t="s">
        <v>2211</v>
      </c>
      <c r="H565" t="s">
        <v>311</v>
      </c>
      <c r="I565" t="s">
        <v>311</v>
      </c>
      <c r="J565">
        <v>35</v>
      </c>
    </row>
    <row r="566" spans="1:10" x14ac:dyDescent="0.35">
      <c r="A566" t="s">
        <v>19137</v>
      </c>
      <c r="B566">
        <v>102</v>
      </c>
      <c r="C566">
        <v>278</v>
      </c>
      <c r="D566">
        <v>565</v>
      </c>
      <c r="E566" t="s">
        <v>311</v>
      </c>
      <c r="F566" t="s">
        <v>0</v>
      </c>
      <c r="G566" t="s">
        <v>4347</v>
      </c>
      <c r="H566" t="s">
        <v>311</v>
      </c>
      <c r="I566" t="s">
        <v>311</v>
      </c>
      <c r="J566">
        <v>30</v>
      </c>
    </row>
    <row r="567" spans="1:10" x14ac:dyDescent="0.35">
      <c r="A567" t="s">
        <v>19138</v>
      </c>
      <c r="B567">
        <v>104</v>
      </c>
      <c r="C567">
        <v>277</v>
      </c>
      <c r="D567">
        <v>566</v>
      </c>
      <c r="E567" t="s">
        <v>311</v>
      </c>
      <c r="F567" t="s">
        <v>0</v>
      </c>
      <c r="G567" t="s">
        <v>2734</v>
      </c>
      <c r="H567" t="s">
        <v>311</v>
      </c>
      <c r="I567" t="s">
        <v>311</v>
      </c>
      <c r="J567">
        <v>104</v>
      </c>
    </row>
    <row r="568" spans="1:10" x14ac:dyDescent="0.35">
      <c r="A568" t="s">
        <v>19139</v>
      </c>
      <c r="B568">
        <v>89</v>
      </c>
      <c r="C568">
        <v>277</v>
      </c>
      <c r="D568">
        <v>566</v>
      </c>
      <c r="E568" t="s">
        <v>312</v>
      </c>
      <c r="F568" t="s">
        <v>0</v>
      </c>
      <c r="G568" t="s">
        <v>3704</v>
      </c>
      <c r="H568">
        <v>1.63</v>
      </c>
      <c r="I568">
        <v>26.12</v>
      </c>
      <c r="J568">
        <v>27</v>
      </c>
    </row>
    <row r="569" spans="1:10" x14ac:dyDescent="0.35">
      <c r="A569" t="s">
        <v>19140</v>
      </c>
      <c r="B569">
        <v>55</v>
      </c>
      <c r="C569">
        <v>277</v>
      </c>
      <c r="D569">
        <v>566</v>
      </c>
      <c r="E569" t="s">
        <v>319</v>
      </c>
      <c r="F569" t="s">
        <v>0</v>
      </c>
      <c r="G569" t="s">
        <v>7650</v>
      </c>
      <c r="H569">
        <v>2.4340000000000002</v>
      </c>
      <c r="I569">
        <v>61.53</v>
      </c>
      <c r="J569">
        <v>9</v>
      </c>
    </row>
    <row r="570" spans="1:10" x14ac:dyDescent="0.35">
      <c r="A570" t="s">
        <v>19141</v>
      </c>
      <c r="B570">
        <v>131</v>
      </c>
      <c r="C570">
        <v>276</v>
      </c>
      <c r="D570">
        <v>569</v>
      </c>
      <c r="E570" t="s">
        <v>319</v>
      </c>
      <c r="F570" t="s">
        <v>0</v>
      </c>
      <c r="G570" t="s">
        <v>19142</v>
      </c>
      <c r="H570">
        <v>2.0510000000000002</v>
      </c>
      <c r="I570">
        <v>68.709999999999994</v>
      </c>
      <c r="J570">
        <v>44</v>
      </c>
    </row>
    <row r="571" spans="1:10" x14ac:dyDescent="0.35">
      <c r="A571" t="s">
        <v>19143</v>
      </c>
      <c r="B571">
        <v>87</v>
      </c>
      <c r="C571">
        <v>276</v>
      </c>
      <c r="D571">
        <v>569</v>
      </c>
      <c r="E571" t="s">
        <v>334</v>
      </c>
      <c r="F571" t="s">
        <v>0</v>
      </c>
      <c r="G571" t="s">
        <v>3819</v>
      </c>
      <c r="H571">
        <v>1.4350000000000001</v>
      </c>
      <c r="I571">
        <v>23.91</v>
      </c>
      <c r="J571">
        <v>27</v>
      </c>
    </row>
    <row r="572" spans="1:10" x14ac:dyDescent="0.35">
      <c r="A572" t="s">
        <v>19144</v>
      </c>
      <c r="B572">
        <v>55</v>
      </c>
      <c r="C572">
        <v>276</v>
      </c>
      <c r="D572">
        <v>569</v>
      </c>
      <c r="E572" t="s">
        <v>328</v>
      </c>
      <c r="F572" t="s">
        <v>0</v>
      </c>
      <c r="G572" t="s">
        <v>3026</v>
      </c>
      <c r="H572">
        <v>2.6349999999999998</v>
      </c>
      <c r="I572">
        <v>57.12</v>
      </c>
      <c r="J572">
        <v>12</v>
      </c>
    </row>
    <row r="573" spans="1:10" x14ac:dyDescent="0.35">
      <c r="A573" t="s">
        <v>19145</v>
      </c>
      <c r="B573">
        <v>115</v>
      </c>
      <c r="C573">
        <v>276</v>
      </c>
      <c r="D573">
        <v>569</v>
      </c>
      <c r="E573" t="s">
        <v>334</v>
      </c>
      <c r="F573" t="s">
        <v>0</v>
      </c>
      <c r="G573" t="s">
        <v>1845</v>
      </c>
      <c r="H573">
        <v>1.2749999999999999</v>
      </c>
      <c r="I573">
        <v>10.16</v>
      </c>
      <c r="J573">
        <v>40</v>
      </c>
    </row>
    <row r="574" spans="1:10" x14ac:dyDescent="0.35">
      <c r="A574" t="s">
        <v>19146</v>
      </c>
      <c r="B574">
        <v>107</v>
      </c>
      <c r="C574">
        <v>275</v>
      </c>
      <c r="D574">
        <v>573</v>
      </c>
      <c r="E574" t="s">
        <v>334</v>
      </c>
      <c r="F574" t="s">
        <v>0</v>
      </c>
      <c r="G574" t="s">
        <v>4034</v>
      </c>
      <c r="H574">
        <v>1.1679999999999999</v>
      </c>
      <c r="I574">
        <v>16.670000000000002</v>
      </c>
      <c r="J574">
        <v>27</v>
      </c>
    </row>
    <row r="575" spans="1:10" x14ac:dyDescent="0.35">
      <c r="A575" t="s">
        <v>19147</v>
      </c>
      <c r="B575">
        <v>50</v>
      </c>
      <c r="C575">
        <v>273</v>
      </c>
      <c r="D575">
        <v>574</v>
      </c>
      <c r="E575" t="s">
        <v>311</v>
      </c>
      <c r="F575" t="s">
        <v>0</v>
      </c>
      <c r="G575" t="s">
        <v>2924</v>
      </c>
      <c r="H575" t="s">
        <v>311</v>
      </c>
      <c r="I575" t="s">
        <v>311</v>
      </c>
      <c r="J575">
        <v>50</v>
      </c>
    </row>
    <row r="576" spans="1:10" x14ac:dyDescent="0.35">
      <c r="A576" t="s">
        <v>19148</v>
      </c>
      <c r="B576">
        <v>144</v>
      </c>
      <c r="C576">
        <v>273</v>
      </c>
      <c r="D576">
        <v>574</v>
      </c>
      <c r="E576" t="s">
        <v>311</v>
      </c>
      <c r="F576" t="s">
        <v>0</v>
      </c>
      <c r="G576" t="s">
        <v>14575</v>
      </c>
      <c r="H576" t="s">
        <v>311</v>
      </c>
      <c r="I576" t="s">
        <v>311</v>
      </c>
      <c r="J576">
        <v>33</v>
      </c>
    </row>
    <row r="577" spans="1:10" x14ac:dyDescent="0.35">
      <c r="A577" t="s">
        <v>19149</v>
      </c>
      <c r="B577">
        <v>58</v>
      </c>
      <c r="C577">
        <v>271</v>
      </c>
      <c r="D577">
        <v>576</v>
      </c>
      <c r="E577" t="s">
        <v>328</v>
      </c>
      <c r="F577" t="s">
        <v>0</v>
      </c>
      <c r="G577" t="s">
        <v>3410</v>
      </c>
      <c r="H577">
        <v>2.5510000000000002</v>
      </c>
      <c r="I577">
        <v>52.69</v>
      </c>
      <c r="J577">
        <v>21</v>
      </c>
    </row>
    <row r="578" spans="1:10" x14ac:dyDescent="0.35">
      <c r="A578" t="s">
        <v>19150</v>
      </c>
      <c r="B578">
        <v>29</v>
      </c>
      <c r="C578">
        <v>271</v>
      </c>
      <c r="D578">
        <v>576</v>
      </c>
      <c r="E578" t="s">
        <v>319</v>
      </c>
      <c r="F578" t="s">
        <v>0</v>
      </c>
      <c r="G578" t="s">
        <v>3451</v>
      </c>
      <c r="H578">
        <v>5.6</v>
      </c>
      <c r="I578">
        <v>70.540000000000006</v>
      </c>
      <c r="J578">
        <v>17</v>
      </c>
    </row>
    <row r="579" spans="1:10" x14ac:dyDescent="0.35">
      <c r="A579" t="s">
        <v>19151</v>
      </c>
      <c r="B579">
        <v>107</v>
      </c>
      <c r="C579">
        <v>271</v>
      </c>
      <c r="D579">
        <v>576</v>
      </c>
      <c r="E579" t="s">
        <v>312</v>
      </c>
      <c r="F579" t="s">
        <v>0</v>
      </c>
      <c r="G579" t="s">
        <v>4116</v>
      </c>
      <c r="H579">
        <v>1.3220000000000001</v>
      </c>
      <c r="I579">
        <v>39.36</v>
      </c>
      <c r="J579">
        <v>49</v>
      </c>
    </row>
    <row r="580" spans="1:10" x14ac:dyDescent="0.35">
      <c r="A580" t="s">
        <v>19152</v>
      </c>
      <c r="B580">
        <v>126</v>
      </c>
      <c r="C580">
        <v>267</v>
      </c>
      <c r="D580">
        <v>579</v>
      </c>
      <c r="E580" t="s">
        <v>311</v>
      </c>
      <c r="F580" t="s">
        <v>0</v>
      </c>
      <c r="G580" t="s">
        <v>2539</v>
      </c>
      <c r="H580" t="s">
        <v>311</v>
      </c>
      <c r="I580" t="s">
        <v>311</v>
      </c>
      <c r="J580">
        <v>126</v>
      </c>
    </row>
    <row r="581" spans="1:10" x14ac:dyDescent="0.35">
      <c r="A581" t="s">
        <v>19153</v>
      </c>
      <c r="B581">
        <v>61</v>
      </c>
      <c r="C581">
        <v>266</v>
      </c>
      <c r="D581">
        <v>580</v>
      </c>
      <c r="E581" t="s">
        <v>312</v>
      </c>
      <c r="F581" t="s">
        <v>0</v>
      </c>
      <c r="G581" t="s">
        <v>19154</v>
      </c>
      <c r="H581">
        <v>2.1749999999999998</v>
      </c>
      <c r="I581">
        <v>25.98</v>
      </c>
      <c r="J581">
        <v>24</v>
      </c>
    </row>
    <row r="582" spans="1:10" x14ac:dyDescent="0.35">
      <c r="A582" t="s">
        <v>19155</v>
      </c>
      <c r="B582">
        <v>126</v>
      </c>
      <c r="C582">
        <v>265</v>
      </c>
      <c r="D582">
        <v>581</v>
      </c>
      <c r="E582" t="s">
        <v>311</v>
      </c>
      <c r="F582" t="s">
        <v>0</v>
      </c>
      <c r="G582" t="s">
        <v>2392</v>
      </c>
      <c r="H582" t="s">
        <v>311</v>
      </c>
      <c r="I582" t="s">
        <v>311</v>
      </c>
      <c r="J582">
        <v>22</v>
      </c>
    </row>
    <row r="583" spans="1:10" x14ac:dyDescent="0.35">
      <c r="A583" t="s">
        <v>19156</v>
      </c>
      <c r="B583">
        <v>37</v>
      </c>
      <c r="C583">
        <v>264</v>
      </c>
      <c r="D583">
        <v>582</v>
      </c>
      <c r="E583" t="s">
        <v>311</v>
      </c>
      <c r="F583" t="s">
        <v>0</v>
      </c>
      <c r="G583" t="s">
        <v>2063</v>
      </c>
      <c r="H583" t="s">
        <v>311</v>
      </c>
      <c r="I583" t="s">
        <v>311</v>
      </c>
      <c r="J583">
        <v>37</v>
      </c>
    </row>
    <row r="584" spans="1:10" x14ac:dyDescent="0.35">
      <c r="A584" t="s">
        <v>19157</v>
      </c>
      <c r="B584">
        <v>49</v>
      </c>
      <c r="C584">
        <v>263</v>
      </c>
      <c r="D584">
        <v>583</v>
      </c>
      <c r="E584" t="s">
        <v>328</v>
      </c>
      <c r="F584" t="s">
        <v>0</v>
      </c>
      <c r="G584" t="s">
        <v>17100</v>
      </c>
      <c r="H584">
        <v>2.4089999999999998</v>
      </c>
      <c r="I584">
        <v>61.11</v>
      </c>
      <c r="J584">
        <v>9</v>
      </c>
    </row>
    <row r="585" spans="1:10" x14ac:dyDescent="0.35">
      <c r="A585" t="s">
        <v>19158</v>
      </c>
      <c r="B585">
        <v>65</v>
      </c>
      <c r="C585">
        <v>263</v>
      </c>
      <c r="D585">
        <v>583</v>
      </c>
      <c r="E585" t="s">
        <v>328</v>
      </c>
      <c r="F585" t="s">
        <v>0</v>
      </c>
      <c r="G585" t="s">
        <v>7676</v>
      </c>
      <c r="H585">
        <v>1.968</v>
      </c>
      <c r="I585">
        <v>53.41</v>
      </c>
      <c r="J585">
        <v>10</v>
      </c>
    </row>
    <row r="586" spans="1:10" x14ac:dyDescent="0.35">
      <c r="A586" t="s">
        <v>19159</v>
      </c>
      <c r="B586">
        <v>37</v>
      </c>
      <c r="C586">
        <v>261</v>
      </c>
      <c r="D586">
        <v>585</v>
      </c>
      <c r="E586" t="s">
        <v>319</v>
      </c>
      <c r="F586" t="s">
        <v>0</v>
      </c>
      <c r="G586" t="s">
        <v>4090</v>
      </c>
      <c r="H586">
        <v>3.694</v>
      </c>
      <c r="I586">
        <v>81.42</v>
      </c>
      <c r="J586">
        <v>16</v>
      </c>
    </row>
    <row r="587" spans="1:10" x14ac:dyDescent="0.35">
      <c r="A587" t="s">
        <v>19160</v>
      </c>
      <c r="B587">
        <v>60</v>
      </c>
      <c r="C587">
        <v>261</v>
      </c>
      <c r="D587">
        <v>585</v>
      </c>
      <c r="E587" t="s">
        <v>312</v>
      </c>
      <c r="F587" t="s">
        <v>0</v>
      </c>
      <c r="G587" t="s">
        <v>19161</v>
      </c>
      <c r="H587">
        <v>1.889</v>
      </c>
      <c r="I587">
        <v>36.07</v>
      </c>
      <c r="J587">
        <v>11</v>
      </c>
    </row>
    <row r="588" spans="1:10" x14ac:dyDescent="0.35">
      <c r="A588" t="s">
        <v>19162</v>
      </c>
      <c r="B588">
        <v>138</v>
      </c>
      <c r="C588">
        <v>261</v>
      </c>
      <c r="D588">
        <v>585</v>
      </c>
      <c r="E588" t="s">
        <v>312</v>
      </c>
      <c r="F588" t="s">
        <v>0</v>
      </c>
      <c r="G588" t="s">
        <v>4347</v>
      </c>
      <c r="H588">
        <v>1.871</v>
      </c>
      <c r="I588">
        <v>27.13</v>
      </c>
      <c r="J588">
        <v>35</v>
      </c>
    </row>
    <row r="589" spans="1:10" x14ac:dyDescent="0.35">
      <c r="A589" t="s">
        <v>19163</v>
      </c>
      <c r="B589">
        <v>66</v>
      </c>
      <c r="C589">
        <v>260</v>
      </c>
      <c r="D589">
        <v>588</v>
      </c>
      <c r="E589" t="s">
        <v>328</v>
      </c>
      <c r="F589" t="s">
        <v>0</v>
      </c>
      <c r="G589" t="s">
        <v>3819</v>
      </c>
      <c r="H589">
        <v>2.036</v>
      </c>
      <c r="I589">
        <v>51.45</v>
      </c>
      <c r="J589">
        <v>33</v>
      </c>
    </row>
    <row r="590" spans="1:10" x14ac:dyDescent="0.35">
      <c r="A590" t="s">
        <v>19164</v>
      </c>
      <c r="B590">
        <v>60</v>
      </c>
      <c r="C590">
        <v>260</v>
      </c>
      <c r="D590">
        <v>588</v>
      </c>
      <c r="E590" t="s">
        <v>311</v>
      </c>
      <c r="F590" t="s">
        <v>0</v>
      </c>
      <c r="G590" t="s">
        <v>1779</v>
      </c>
      <c r="H590" t="s">
        <v>311</v>
      </c>
      <c r="I590" t="s">
        <v>311</v>
      </c>
      <c r="J590">
        <v>57</v>
      </c>
    </row>
    <row r="591" spans="1:10" x14ac:dyDescent="0.35">
      <c r="A591" t="s">
        <v>19165</v>
      </c>
      <c r="B591">
        <v>51</v>
      </c>
      <c r="C591">
        <v>259</v>
      </c>
      <c r="D591">
        <v>590</v>
      </c>
      <c r="E591" t="s">
        <v>311</v>
      </c>
      <c r="F591" t="s">
        <v>0</v>
      </c>
      <c r="G591" t="s">
        <v>19166</v>
      </c>
      <c r="H591" t="s">
        <v>311</v>
      </c>
      <c r="I591" t="s">
        <v>311</v>
      </c>
      <c r="J591">
        <v>51</v>
      </c>
    </row>
    <row r="592" spans="1:10" x14ac:dyDescent="0.35">
      <c r="A592" t="s">
        <v>19167</v>
      </c>
      <c r="B592">
        <v>74</v>
      </c>
      <c r="C592">
        <v>256</v>
      </c>
      <c r="D592">
        <v>591</v>
      </c>
      <c r="E592" t="s">
        <v>312</v>
      </c>
      <c r="F592" t="s">
        <v>0</v>
      </c>
      <c r="G592" t="s">
        <v>3704</v>
      </c>
      <c r="H592">
        <v>1.6319999999999999</v>
      </c>
      <c r="I592">
        <v>30.82</v>
      </c>
      <c r="J592">
        <v>24</v>
      </c>
    </row>
    <row r="593" spans="1:10" x14ac:dyDescent="0.35">
      <c r="A593" t="s">
        <v>19168</v>
      </c>
      <c r="B593">
        <v>146</v>
      </c>
      <c r="C593">
        <v>255</v>
      </c>
      <c r="D593">
        <v>592</v>
      </c>
      <c r="E593" t="s">
        <v>312</v>
      </c>
      <c r="F593" t="s">
        <v>0</v>
      </c>
      <c r="G593" t="s">
        <v>1699</v>
      </c>
      <c r="H593">
        <v>2.4260000000000002</v>
      </c>
      <c r="I593">
        <v>42.15</v>
      </c>
      <c r="J593">
        <v>32</v>
      </c>
    </row>
    <row r="594" spans="1:10" x14ac:dyDescent="0.35">
      <c r="A594" t="s">
        <v>19169</v>
      </c>
      <c r="B594">
        <v>42</v>
      </c>
      <c r="C594">
        <v>255</v>
      </c>
      <c r="D594">
        <v>592</v>
      </c>
      <c r="E594" t="s">
        <v>311</v>
      </c>
      <c r="F594" t="s">
        <v>0</v>
      </c>
      <c r="G594" t="s">
        <v>1759</v>
      </c>
      <c r="H594" t="s">
        <v>311</v>
      </c>
      <c r="I594" t="s">
        <v>311</v>
      </c>
      <c r="J594">
        <v>42</v>
      </c>
    </row>
    <row r="595" spans="1:10" x14ac:dyDescent="0.35">
      <c r="A595" t="s">
        <v>19170</v>
      </c>
      <c r="B595">
        <v>109</v>
      </c>
      <c r="C595">
        <v>253</v>
      </c>
      <c r="D595">
        <v>594</v>
      </c>
      <c r="E595" t="s">
        <v>312</v>
      </c>
      <c r="F595" t="s">
        <v>0</v>
      </c>
      <c r="G595" t="s">
        <v>19171</v>
      </c>
      <c r="H595">
        <v>1.5069999999999999</v>
      </c>
      <c r="I595">
        <v>25.7</v>
      </c>
      <c r="J595">
        <v>30</v>
      </c>
    </row>
    <row r="596" spans="1:10" x14ac:dyDescent="0.35">
      <c r="A596" t="s">
        <v>19172</v>
      </c>
      <c r="B596">
        <v>55</v>
      </c>
      <c r="C596">
        <v>252</v>
      </c>
      <c r="D596">
        <v>595</v>
      </c>
      <c r="E596" t="s">
        <v>328</v>
      </c>
      <c r="F596" t="s">
        <v>0</v>
      </c>
      <c r="G596" t="s">
        <v>19173</v>
      </c>
      <c r="H596">
        <v>2.2599999999999998</v>
      </c>
      <c r="I596">
        <v>52.86</v>
      </c>
      <c r="J596">
        <v>25</v>
      </c>
    </row>
    <row r="597" spans="1:10" x14ac:dyDescent="0.35">
      <c r="A597" t="s">
        <v>19174</v>
      </c>
      <c r="B597">
        <v>48</v>
      </c>
      <c r="C597">
        <v>251</v>
      </c>
      <c r="D597">
        <v>596</v>
      </c>
      <c r="E597" t="s">
        <v>312</v>
      </c>
      <c r="F597" t="s">
        <v>0</v>
      </c>
      <c r="G597" t="s">
        <v>3554</v>
      </c>
      <c r="H597">
        <v>2.1739999999999999</v>
      </c>
      <c r="I597">
        <v>47.73</v>
      </c>
      <c r="J597">
        <v>19</v>
      </c>
    </row>
    <row r="598" spans="1:10" x14ac:dyDescent="0.35">
      <c r="A598" t="s">
        <v>19175</v>
      </c>
      <c r="B598">
        <v>67</v>
      </c>
      <c r="C598">
        <v>251</v>
      </c>
      <c r="D598">
        <v>596</v>
      </c>
      <c r="E598" t="s">
        <v>311</v>
      </c>
      <c r="F598" t="s">
        <v>0</v>
      </c>
      <c r="G598" t="s">
        <v>3282</v>
      </c>
      <c r="H598" t="s">
        <v>311</v>
      </c>
      <c r="I598" t="s">
        <v>311</v>
      </c>
      <c r="J598">
        <v>67</v>
      </c>
    </row>
    <row r="599" spans="1:10" x14ac:dyDescent="0.35">
      <c r="A599" t="s">
        <v>19176</v>
      </c>
      <c r="B599">
        <v>170</v>
      </c>
      <c r="C599">
        <v>250</v>
      </c>
      <c r="D599">
        <v>598</v>
      </c>
      <c r="E599" t="s">
        <v>311</v>
      </c>
      <c r="F599" t="s">
        <v>0</v>
      </c>
      <c r="G599" t="s">
        <v>1940</v>
      </c>
      <c r="H599" t="s">
        <v>311</v>
      </c>
      <c r="I599" t="s">
        <v>311</v>
      </c>
      <c r="J599">
        <v>162</v>
      </c>
    </row>
    <row r="600" spans="1:10" x14ac:dyDescent="0.35">
      <c r="A600" t="s">
        <v>19177</v>
      </c>
      <c r="B600">
        <v>148</v>
      </c>
      <c r="C600">
        <v>250</v>
      </c>
      <c r="D600">
        <v>598</v>
      </c>
      <c r="E600" t="s">
        <v>334</v>
      </c>
      <c r="F600" t="s">
        <v>0</v>
      </c>
      <c r="G600" t="s">
        <v>2053</v>
      </c>
      <c r="H600">
        <v>1</v>
      </c>
      <c r="I600">
        <v>15.7</v>
      </c>
      <c r="J600">
        <v>26</v>
      </c>
    </row>
    <row r="601" spans="1:10" x14ac:dyDescent="0.35">
      <c r="A601" t="s">
        <v>19178</v>
      </c>
      <c r="B601">
        <v>148</v>
      </c>
      <c r="C601">
        <v>248</v>
      </c>
      <c r="D601">
        <v>600</v>
      </c>
      <c r="E601" t="s">
        <v>334</v>
      </c>
      <c r="F601" t="s">
        <v>0</v>
      </c>
      <c r="G601" t="s">
        <v>19179</v>
      </c>
      <c r="H601">
        <v>0.89500000000000002</v>
      </c>
      <c r="I601">
        <v>8.81</v>
      </c>
      <c r="J601">
        <v>29</v>
      </c>
    </row>
    <row r="602" spans="1:10" x14ac:dyDescent="0.35">
      <c r="A602" t="s">
        <v>19180</v>
      </c>
      <c r="B602">
        <v>78</v>
      </c>
      <c r="C602">
        <v>246</v>
      </c>
      <c r="D602">
        <v>601</v>
      </c>
      <c r="E602" t="s">
        <v>312</v>
      </c>
      <c r="F602" t="s">
        <v>0</v>
      </c>
      <c r="G602" t="s">
        <v>16677</v>
      </c>
      <c r="H602">
        <v>1.9850000000000001</v>
      </c>
      <c r="I602">
        <v>35.770000000000003</v>
      </c>
      <c r="J602">
        <v>21</v>
      </c>
    </row>
    <row r="603" spans="1:10" x14ac:dyDescent="0.35">
      <c r="A603" t="s">
        <v>19181</v>
      </c>
      <c r="B603">
        <v>57</v>
      </c>
      <c r="C603">
        <v>244</v>
      </c>
      <c r="D603">
        <v>602</v>
      </c>
      <c r="E603" t="s">
        <v>328</v>
      </c>
      <c r="F603" t="s">
        <v>0</v>
      </c>
      <c r="G603" t="s">
        <v>8186</v>
      </c>
      <c r="H603">
        <v>2.395</v>
      </c>
      <c r="I603">
        <v>63.02</v>
      </c>
      <c r="J603">
        <v>28</v>
      </c>
    </row>
    <row r="604" spans="1:10" x14ac:dyDescent="0.35">
      <c r="A604" t="s">
        <v>19182</v>
      </c>
      <c r="B604">
        <v>76</v>
      </c>
      <c r="C604">
        <v>244</v>
      </c>
      <c r="D604">
        <v>602</v>
      </c>
      <c r="E604" t="s">
        <v>312</v>
      </c>
      <c r="F604" t="s">
        <v>0</v>
      </c>
      <c r="G604" t="s">
        <v>14525</v>
      </c>
      <c r="H604">
        <v>1.3680000000000001</v>
      </c>
      <c r="I604">
        <v>21.92</v>
      </c>
      <c r="J604">
        <v>20</v>
      </c>
    </row>
    <row r="605" spans="1:10" x14ac:dyDescent="0.35">
      <c r="A605" t="s">
        <v>19183</v>
      </c>
      <c r="B605">
        <v>56</v>
      </c>
      <c r="C605">
        <v>242</v>
      </c>
      <c r="D605">
        <v>604</v>
      </c>
      <c r="E605" t="s">
        <v>328</v>
      </c>
      <c r="F605" t="s">
        <v>0</v>
      </c>
      <c r="G605" t="s">
        <v>4921</v>
      </c>
      <c r="H605">
        <v>2.0779999999999998</v>
      </c>
      <c r="I605">
        <v>73.66</v>
      </c>
      <c r="J605">
        <v>18</v>
      </c>
    </row>
    <row r="606" spans="1:10" x14ac:dyDescent="0.35">
      <c r="A606" t="s">
        <v>19184</v>
      </c>
      <c r="B606">
        <v>84</v>
      </c>
      <c r="C606">
        <v>242</v>
      </c>
      <c r="D606">
        <v>604</v>
      </c>
      <c r="E606" t="s">
        <v>312</v>
      </c>
      <c r="F606" t="s">
        <v>0</v>
      </c>
      <c r="G606" t="s">
        <v>3926</v>
      </c>
      <c r="H606">
        <v>1.5069999999999999</v>
      </c>
      <c r="I606">
        <v>33.78</v>
      </c>
      <c r="J606">
        <v>21</v>
      </c>
    </row>
    <row r="607" spans="1:10" x14ac:dyDescent="0.35">
      <c r="A607" t="s">
        <v>19185</v>
      </c>
      <c r="B607">
        <v>104</v>
      </c>
      <c r="C607">
        <v>241</v>
      </c>
      <c r="D607">
        <v>606</v>
      </c>
      <c r="E607" t="s">
        <v>312</v>
      </c>
      <c r="F607" t="s">
        <v>0</v>
      </c>
      <c r="G607" t="s">
        <v>659</v>
      </c>
      <c r="H607">
        <v>1.591</v>
      </c>
      <c r="I607">
        <v>46.59</v>
      </c>
      <c r="J607">
        <v>32</v>
      </c>
    </row>
    <row r="608" spans="1:10" x14ac:dyDescent="0.35">
      <c r="A608" t="s">
        <v>19186</v>
      </c>
      <c r="B608">
        <v>70</v>
      </c>
      <c r="C608">
        <v>241</v>
      </c>
      <c r="D608">
        <v>606</v>
      </c>
      <c r="E608" t="s">
        <v>312</v>
      </c>
      <c r="F608" t="s">
        <v>0</v>
      </c>
      <c r="G608" t="s">
        <v>3513</v>
      </c>
      <c r="H608">
        <v>2.109</v>
      </c>
      <c r="I608">
        <v>24.59</v>
      </c>
      <c r="J608">
        <v>34</v>
      </c>
    </row>
    <row r="609" spans="1:10" x14ac:dyDescent="0.35">
      <c r="A609" t="s">
        <v>19187</v>
      </c>
      <c r="B609">
        <v>74</v>
      </c>
      <c r="C609">
        <v>241</v>
      </c>
      <c r="D609">
        <v>606</v>
      </c>
      <c r="E609" t="s">
        <v>311</v>
      </c>
      <c r="F609" t="s">
        <v>0</v>
      </c>
      <c r="G609" t="s">
        <v>8953</v>
      </c>
      <c r="H609" t="s">
        <v>311</v>
      </c>
      <c r="I609" t="s">
        <v>311</v>
      </c>
      <c r="J609">
        <v>32</v>
      </c>
    </row>
    <row r="610" spans="1:10" x14ac:dyDescent="0.35">
      <c r="A610" t="s">
        <v>19188</v>
      </c>
      <c r="B610">
        <v>79</v>
      </c>
      <c r="C610">
        <v>233</v>
      </c>
      <c r="D610">
        <v>609</v>
      </c>
      <c r="E610" t="s">
        <v>334</v>
      </c>
      <c r="F610" t="s">
        <v>0</v>
      </c>
      <c r="G610" t="s">
        <v>3446</v>
      </c>
      <c r="H610">
        <v>1.4850000000000001</v>
      </c>
      <c r="I610">
        <v>23.23</v>
      </c>
      <c r="J610">
        <v>21</v>
      </c>
    </row>
    <row r="611" spans="1:10" x14ac:dyDescent="0.35">
      <c r="A611" t="s">
        <v>19189</v>
      </c>
      <c r="B611">
        <v>90</v>
      </c>
      <c r="C611">
        <v>233</v>
      </c>
      <c r="D611">
        <v>609</v>
      </c>
      <c r="E611" t="s">
        <v>311</v>
      </c>
      <c r="F611" t="s">
        <v>0</v>
      </c>
      <c r="G611" t="s">
        <v>9579</v>
      </c>
      <c r="H611" t="s">
        <v>311</v>
      </c>
      <c r="I611" t="s">
        <v>311</v>
      </c>
      <c r="J611">
        <v>29</v>
      </c>
    </row>
    <row r="612" spans="1:10" x14ac:dyDescent="0.35">
      <c r="A612" t="s">
        <v>19190</v>
      </c>
      <c r="B612">
        <v>137</v>
      </c>
      <c r="C612">
        <v>232</v>
      </c>
      <c r="D612">
        <v>611</v>
      </c>
      <c r="E612" t="s">
        <v>311</v>
      </c>
      <c r="F612" t="s">
        <v>0</v>
      </c>
      <c r="G612" t="s">
        <v>1967</v>
      </c>
      <c r="H612" t="s">
        <v>311</v>
      </c>
      <c r="I612" t="s">
        <v>311</v>
      </c>
      <c r="J612">
        <v>15</v>
      </c>
    </row>
    <row r="613" spans="1:10" x14ac:dyDescent="0.35">
      <c r="A613" t="s">
        <v>19191</v>
      </c>
      <c r="B613">
        <v>125</v>
      </c>
      <c r="C613">
        <v>232</v>
      </c>
      <c r="D613">
        <v>611</v>
      </c>
      <c r="E613" t="s">
        <v>319</v>
      </c>
      <c r="F613" t="s">
        <v>0</v>
      </c>
      <c r="G613" t="s">
        <v>659</v>
      </c>
      <c r="H613">
        <v>2.8159999999999998</v>
      </c>
      <c r="I613">
        <v>76.14</v>
      </c>
      <c r="J613">
        <v>81</v>
      </c>
    </row>
    <row r="614" spans="1:10" x14ac:dyDescent="0.35">
      <c r="A614" t="s">
        <v>19192</v>
      </c>
      <c r="B614">
        <v>66</v>
      </c>
      <c r="C614">
        <v>230</v>
      </c>
      <c r="D614">
        <v>613</v>
      </c>
      <c r="E614" t="s">
        <v>311</v>
      </c>
      <c r="F614" t="s">
        <v>0</v>
      </c>
      <c r="G614" t="s">
        <v>2734</v>
      </c>
      <c r="H614" t="s">
        <v>311</v>
      </c>
      <c r="I614" t="s">
        <v>311</v>
      </c>
      <c r="J614">
        <v>19</v>
      </c>
    </row>
    <row r="615" spans="1:10" x14ac:dyDescent="0.35">
      <c r="A615" t="s">
        <v>19193</v>
      </c>
      <c r="B615">
        <v>90</v>
      </c>
      <c r="C615">
        <v>230</v>
      </c>
      <c r="D615">
        <v>613</v>
      </c>
      <c r="E615" t="s">
        <v>312</v>
      </c>
      <c r="F615" t="s">
        <v>0</v>
      </c>
      <c r="G615" t="s">
        <v>3681</v>
      </c>
      <c r="H615">
        <v>1.4359999999999999</v>
      </c>
      <c r="I615">
        <v>24.73</v>
      </c>
      <c r="J615">
        <v>29</v>
      </c>
    </row>
    <row r="616" spans="1:10" x14ac:dyDescent="0.35">
      <c r="A616" t="s">
        <v>19194</v>
      </c>
      <c r="B616">
        <v>68</v>
      </c>
      <c r="C616">
        <v>228</v>
      </c>
      <c r="D616">
        <v>615</v>
      </c>
      <c r="E616" t="s">
        <v>311</v>
      </c>
      <c r="F616" t="s">
        <v>0</v>
      </c>
      <c r="G616" t="s">
        <v>1823</v>
      </c>
      <c r="H616" t="s">
        <v>311</v>
      </c>
      <c r="I616" t="s">
        <v>311</v>
      </c>
      <c r="J616">
        <v>17</v>
      </c>
    </row>
    <row r="617" spans="1:10" x14ac:dyDescent="0.35">
      <c r="A617" t="s">
        <v>19195</v>
      </c>
      <c r="B617">
        <v>96</v>
      </c>
      <c r="C617">
        <v>227</v>
      </c>
      <c r="D617">
        <v>616</v>
      </c>
      <c r="E617" t="s">
        <v>334</v>
      </c>
      <c r="F617" t="s">
        <v>0</v>
      </c>
      <c r="G617" t="s">
        <v>16677</v>
      </c>
      <c r="H617">
        <v>1.163</v>
      </c>
      <c r="I617">
        <v>11.05</v>
      </c>
      <c r="J617">
        <v>34</v>
      </c>
    </row>
    <row r="618" spans="1:10" x14ac:dyDescent="0.35">
      <c r="A618" t="s">
        <v>19196</v>
      </c>
      <c r="B618">
        <v>322</v>
      </c>
      <c r="C618">
        <v>227</v>
      </c>
      <c r="D618">
        <v>616</v>
      </c>
      <c r="E618" t="s">
        <v>334</v>
      </c>
      <c r="F618" t="s">
        <v>0</v>
      </c>
      <c r="G618" t="s">
        <v>19197</v>
      </c>
      <c r="H618">
        <v>0.34699999999999998</v>
      </c>
      <c r="I618">
        <v>6.06</v>
      </c>
      <c r="J618">
        <v>42</v>
      </c>
    </row>
    <row r="619" spans="1:10" x14ac:dyDescent="0.35">
      <c r="A619" t="s">
        <v>19198</v>
      </c>
      <c r="B619">
        <v>48</v>
      </c>
      <c r="C619">
        <v>226</v>
      </c>
      <c r="D619">
        <v>618</v>
      </c>
      <c r="E619" t="s">
        <v>311</v>
      </c>
      <c r="F619" t="s">
        <v>0</v>
      </c>
      <c r="G619" t="s">
        <v>4042</v>
      </c>
      <c r="H619" t="s">
        <v>311</v>
      </c>
      <c r="I619" t="s">
        <v>311</v>
      </c>
      <c r="J619">
        <v>48</v>
      </c>
    </row>
    <row r="620" spans="1:10" x14ac:dyDescent="0.35">
      <c r="A620" t="s">
        <v>19199</v>
      </c>
      <c r="B620">
        <v>129</v>
      </c>
      <c r="C620">
        <v>224</v>
      </c>
      <c r="D620">
        <v>619</v>
      </c>
      <c r="E620" t="s">
        <v>312</v>
      </c>
      <c r="F620" t="s">
        <v>0</v>
      </c>
      <c r="G620" t="s">
        <v>659</v>
      </c>
      <c r="H620">
        <v>1.395</v>
      </c>
      <c r="I620">
        <v>35.229999999999997</v>
      </c>
      <c r="J620">
        <v>48</v>
      </c>
    </row>
    <row r="621" spans="1:10" x14ac:dyDescent="0.35">
      <c r="A621" t="s">
        <v>19200</v>
      </c>
      <c r="B621">
        <v>62</v>
      </c>
      <c r="C621">
        <v>224</v>
      </c>
      <c r="D621">
        <v>619</v>
      </c>
      <c r="E621" t="s">
        <v>312</v>
      </c>
      <c r="F621" t="s">
        <v>0</v>
      </c>
      <c r="G621" t="s">
        <v>4219</v>
      </c>
      <c r="H621">
        <v>1.0369999999999999</v>
      </c>
      <c r="I621">
        <v>37.340000000000003</v>
      </c>
      <c r="J621">
        <v>39</v>
      </c>
    </row>
    <row r="622" spans="1:10" x14ac:dyDescent="0.35">
      <c r="A622" t="s">
        <v>19201</v>
      </c>
      <c r="B622">
        <v>57</v>
      </c>
      <c r="C622">
        <v>224</v>
      </c>
      <c r="D622">
        <v>619</v>
      </c>
      <c r="E622" t="s">
        <v>328</v>
      </c>
      <c r="F622" t="s">
        <v>0</v>
      </c>
      <c r="G622" t="s">
        <v>19202</v>
      </c>
      <c r="H622">
        <v>2.41</v>
      </c>
      <c r="I622">
        <v>50.71</v>
      </c>
      <c r="J622">
        <v>21</v>
      </c>
    </row>
    <row r="623" spans="1:10" x14ac:dyDescent="0.35">
      <c r="A623" t="s">
        <v>19203</v>
      </c>
      <c r="B623">
        <v>58</v>
      </c>
      <c r="C623">
        <v>224</v>
      </c>
      <c r="D623">
        <v>619</v>
      </c>
      <c r="E623" t="s">
        <v>328</v>
      </c>
      <c r="F623" t="s">
        <v>0</v>
      </c>
      <c r="G623" t="s">
        <v>7676</v>
      </c>
      <c r="H623">
        <v>2.3130000000000002</v>
      </c>
      <c r="I623">
        <v>69.319999999999993</v>
      </c>
      <c r="J623">
        <v>13</v>
      </c>
    </row>
    <row r="624" spans="1:10" x14ac:dyDescent="0.35">
      <c r="A624" t="s">
        <v>19204</v>
      </c>
      <c r="B624">
        <v>133</v>
      </c>
      <c r="C624">
        <v>223</v>
      </c>
      <c r="D624">
        <v>623</v>
      </c>
      <c r="E624" t="s">
        <v>312</v>
      </c>
      <c r="F624" t="s">
        <v>0</v>
      </c>
      <c r="G624" t="s">
        <v>16058</v>
      </c>
      <c r="H624">
        <v>0.68300000000000005</v>
      </c>
      <c r="I624">
        <v>38.369999999999997</v>
      </c>
      <c r="J624">
        <v>21</v>
      </c>
    </row>
    <row r="625" spans="1:10" x14ac:dyDescent="0.35">
      <c r="A625" t="s">
        <v>19205</v>
      </c>
      <c r="B625">
        <v>37</v>
      </c>
      <c r="C625">
        <v>223</v>
      </c>
      <c r="D625">
        <v>623</v>
      </c>
      <c r="E625" t="s">
        <v>328</v>
      </c>
      <c r="F625" t="s">
        <v>0</v>
      </c>
      <c r="G625" t="s">
        <v>15502</v>
      </c>
      <c r="H625">
        <v>2.6389999999999998</v>
      </c>
      <c r="I625">
        <v>40.229999999999997</v>
      </c>
      <c r="J625">
        <v>19</v>
      </c>
    </row>
    <row r="626" spans="1:10" x14ac:dyDescent="0.35">
      <c r="A626" t="s">
        <v>19206</v>
      </c>
      <c r="B626">
        <v>46</v>
      </c>
      <c r="C626">
        <v>222</v>
      </c>
      <c r="D626">
        <v>625</v>
      </c>
      <c r="E626" t="s">
        <v>312</v>
      </c>
      <c r="F626" t="s">
        <v>0</v>
      </c>
      <c r="G626" t="s">
        <v>2811</v>
      </c>
      <c r="H626">
        <v>2.718</v>
      </c>
      <c r="I626">
        <v>35.380000000000003</v>
      </c>
      <c r="J626">
        <v>46</v>
      </c>
    </row>
    <row r="627" spans="1:10" x14ac:dyDescent="0.35">
      <c r="A627" t="s">
        <v>19207</v>
      </c>
      <c r="B627">
        <v>118</v>
      </c>
      <c r="C627">
        <v>222</v>
      </c>
      <c r="D627">
        <v>625</v>
      </c>
      <c r="E627" t="s">
        <v>312</v>
      </c>
      <c r="F627" t="s">
        <v>0</v>
      </c>
      <c r="G627" t="s">
        <v>19208</v>
      </c>
      <c r="H627">
        <v>0.97099999999999997</v>
      </c>
      <c r="I627">
        <v>28.25</v>
      </c>
      <c r="J627">
        <v>46</v>
      </c>
    </row>
    <row r="628" spans="1:10" x14ac:dyDescent="0.35">
      <c r="A628" t="s">
        <v>19209</v>
      </c>
      <c r="B628">
        <v>86</v>
      </c>
      <c r="C628">
        <v>220</v>
      </c>
      <c r="D628">
        <v>627</v>
      </c>
      <c r="E628" t="s">
        <v>334</v>
      </c>
      <c r="F628" t="s">
        <v>0</v>
      </c>
      <c r="G628" t="s">
        <v>4347</v>
      </c>
      <c r="H628">
        <v>1.79</v>
      </c>
      <c r="I628">
        <v>23.94</v>
      </c>
      <c r="J628">
        <v>29</v>
      </c>
    </row>
    <row r="629" spans="1:10" x14ac:dyDescent="0.35">
      <c r="A629" t="s">
        <v>19210</v>
      </c>
      <c r="B629">
        <v>54</v>
      </c>
      <c r="C629">
        <v>220</v>
      </c>
      <c r="D629">
        <v>627</v>
      </c>
      <c r="E629" t="s">
        <v>334</v>
      </c>
      <c r="F629" t="s">
        <v>0</v>
      </c>
      <c r="G629" t="s">
        <v>2302</v>
      </c>
      <c r="H629">
        <v>2.1629999999999998</v>
      </c>
      <c r="I629">
        <v>25.38</v>
      </c>
      <c r="J629">
        <v>27</v>
      </c>
    </row>
    <row r="630" spans="1:10" x14ac:dyDescent="0.35">
      <c r="A630" t="s">
        <v>19211</v>
      </c>
      <c r="B630">
        <v>87</v>
      </c>
      <c r="C630">
        <v>218</v>
      </c>
      <c r="D630">
        <v>629</v>
      </c>
      <c r="E630" t="s">
        <v>311</v>
      </c>
      <c r="F630" t="s">
        <v>0</v>
      </c>
      <c r="G630" t="s">
        <v>3026</v>
      </c>
      <c r="H630" t="s">
        <v>311</v>
      </c>
      <c r="I630" t="s">
        <v>311</v>
      </c>
      <c r="J630">
        <v>7</v>
      </c>
    </row>
    <row r="631" spans="1:10" x14ac:dyDescent="0.35">
      <c r="A631" t="s">
        <v>19212</v>
      </c>
      <c r="B631">
        <v>176</v>
      </c>
      <c r="C631">
        <v>218</v>
      </c>
      <c r="D631">
        <v>629</v>
      </c>
      <c r="E631" t="s">
        <v>334</v>
      </c>
      <c r="F631" t="s">
        <v>0</v>
      </c>
      <c r="G631" t="s">
        <v>4022</v>
      </c>
      <c r="H631">
        <v>1.1060000000000001</v>
      </c>
      <c r="I631">
        <v>20.59</v>
      </c>
      <c r="J631">
        <v>43</v>
      </c>
    </row>
    <row r="632" spans="1:10" x14ac:dyDescent="0.35">
      <c r="A632" t="s">
        <v>19213</v>
      </c>
      <c r="B632">
        <v>122</v>
      </c>
      <c r="C632">
        <v>218</v>
      </c>
      <c r="D632">
        <v>629</v>
      </c>
      <c r="E632" t="s">
        <v>311</v>
      </c>
      <c r="F632" t="s">
        <v>0</v>
      </c>
      <c r="G632" t="s">
        <v>2073</v>
      </c>
      <c r="H632" t="s">
        <v>311</v>
      </c>
      <c r="I632" t="s">
        <v>311</v>
      </c>
      <c r="J632">
        <v>103</v>
      </c>
    </row>
    <row r="633" spans="1:10" x14ac:dyDescent="0.35">
      <c r="A633" t="s">
        <v>19214</v>
      </c>
      <c r="B633">
        <v>117</v>
      </c>
      <c r="C633">
        <v>217</v>
      </c>
      <c r="D633">
        <v>632</v>
      </c>
      <c r="E633" t="s">
        <v>311</v>
      </c>
      <c r="F633" t="s">
        <v>0</v>
      </c>
      <c r="G633" t="s">
        <v>1969</v>
      </c>
      <c r="H633" t="s">
        <v>311</v>
      </c>
      <c r="I633" t="s">
        <v>311</v>
      </c>
      <c r="J633">
        <v>13</v>
      </c>
    </row>
    <row r="634" spans="1:10" x14ac:dyDescent="0.35">
      <c r="A634" t="s">
        <v>19215</v>
      </c>
      <c r="B634">
        <v>46</v>
      </c>
      <c r="C634">
        <v>217</v>
      </c>
      <c r="D634">
        <v>632</v>
      </c>
      <c r="E634" t="s">
        <v>328</v>
      </c>
      <c r="F634" t="s">
        <v>0</v>
      </c>
      <c r="G634" t="s">
        <v>19216</v>
      </c>
      <c r="H634">
        <v>2.1779999999999999</v>
      </c>
      <c r="I634">
        <v>56.31</v>
      </c>
      <c r="J634">
        <v>12</v>
      </c>
    </row>
    <row r="635" spans="1:10" x14ac:dyDescent="0.35">
      <c r="A635" t="s">
        <v>19217</v>
      </c>
      <c r="B635">
        <v>85</v>
      </c>
      <c r="C635">
        <v>216</v>
      </c>
      <c r="D635">
        <v>634</v>
      </c>
      <c r="E635" t="s">
        <v>311</v>
      </c>
      <c r="F635" t="s">
        <v>0</v>
      </c>
      <c r="G635" t="s">
        <v>2235</v>
      </c>
      <c r="H635" t="s">
        <v>311</v>
      </c>
      <c r="I635" t="s">
        <v>311</v>
      </c>
      <c r="J635">
        <v>34</v>
      </c>
    </row>
    <row r="636" spans="1:10" x14ac:dyDescent="0.35">
      <c r="A636" t="s">
        <v>19218</v>
      </c>
      <c r="B636">
        <v>136</v>
      </c>
      <c r="C636">
        <v>216</v>
      </c>
      <c r="D636">
        <v>634</v>
      </c>
      <c r="E636" t="s">
        <v>311</v>
      </c>
      <c r="F636" t="s">
        <v>0</v>
      </c>
      <c r="G636" t="s">
        <v>2799</v>
      </c>
      <c r="H636" t="s">
        <v>311</v>
      </c>
      <c r="I636" t="s">
        <v>311</v>
      </c>
      <c r="J636">
        <v>121</v>
      </c>
    </row>
    <row r="637" spans="1:10" x14ac:dyDescent="0.35">
      <c r="A637" t="s">
        <v>19219</v>
      </c>
      <c r="B637">
        <v>131</v>
      </c>
      <c r="C637">
        <v>216</v>
      </c>
      <c r="D637">
        <v>634</v>
      </c>
      <c r="E637" t="s">
        <v>311</v>
      </c>
      <c r="F637" t="s">
        <v>0</v>
      </c>
      <c r="G637" t="s">
        <v>7676</v>
      </c>
      <c r="H637" t="s">
        <v>311</v>
      </c>
      <c r="I637" t="s">
        <v>311</v>
      </c>
      <c r="J637">
        <v>16</v>
      </c>
    </row>
    <row r="638" spans="1:10" x14ac:dyDescent="0.35">
      <c r="A638" t="s">
        <v>19220</v>
      </c>
      <c r="B638">
        <v>81</v>
      </c>
      <c r="C638">
        <v>216</v>
      </c>
      <c r="D638">
        <v>634</v>
      </c>
      <c r="E638" t="s">
        <v>311</v>
      </c>
      <c r="F638" t="s">
        <v>0</v>
      </c>
      <c r="G638" t="s">
        <v>3026</v>
      </c>
      <c r="H638" t="s">
        <v>311</v>
      </c>
      <c r="I638" t="s">
        <v>311</v>
      </c>
      <c r="J638">
        <v>27</v>
      </c>
    </row>
    <row r="639" spans="1:10" x14ac:dyDescent="0.35">
      <c r="A639" t="s">
        <v>19221</v>
      </c>
      <c r="B639">
        <v>122</v>
      </c>
      <c r="C639">
        <v>213</v>
      </c>
      <c r="D639">
        <v>638</v>
      </c>
      <c r="E639" t="s">
        <v>334</v>
      </c>
      <c r="F639" t="s">
        <v>0</v>
      </c>
      <c r="G639" t="s">
        <v>7676</v>
      </c>
      <c r="H639">
        <v>1.0669999999999999</v>
      </c>
      <c r="I639">
        <v>5.68</v>
      </c>
      <c r="J639">
        <v>16</v>
      </c>
    </row>
    <row r="640" spans="1:10" x14ac:dyDescent="0.35">
      <c r="A640" t="s">
        <v>19222</v>
      </c>
      <c r="B640">
        <v>101</v>
      </c>
      <c r="C640">
        <v>212</v>
      </c>
      <c r="D640">
        <v>639</v>
      </c>
      <c r="E640" t="s">
        <v>319</v>
      </c>
      <c r="F640" t="s">
        <v>0</v>
      </c>
      <c r="G640" t="s">
        <v>19223</v>
      </c>
      <c r="H640">
        <v>2.9769999999999999</v>
      </c>
      <c r="I640">
        <v>75.989999999999995</v>
      </c>
      <c r="J640">
        <v>29</v>
      </c>
    </row>
    <row r="641" spans="1:10" x14ac:dyDescent="0.35">
      <c r="A641" t="s">
        <v>19224</v>
      </c>
      <c r="B641">
        <v>59</v>
      </c>
      <c r="C641">
        <v>211</v>
      </c>
      <c r="D641">
        <v>640</v>
      </c>
      <c r="E641" t="s">
        <v>312</v>
      </c>
      <c r="F641" t="s">
        <v>0</v>
      </c>
      <c r="G641" t="s">
        <v>6652</v>
      </c>
      <c r="H641">
        <v>1.696</v>
      </c>
      <c r="I641">
        <v>27.81</v>
      </c>
      <c r="J641">
        <v>19</v>
      </c>
    </row>
    <row r="642" spans="1:10" x14ac:dyDescent="0.35">
      <c r="A642" t="s">
        <v>19225</v>
      </c>
      <c r="B642">
        <v>96</v>
      </c>
      <c r="C642">
        <v>210</v>
      </c>
      <c r="D642">
        <v>641</v>
      </c>
      <c r="E642" t="s">
        <v>334</v>
      </c>
      <c r="F642" t="s">
        <v>0</v>
      </c>
      <c r="G642" t="s">
        <v>4347</v>
      </c>
      <c r="H642">
        <v>1.647</v>
      </c>
      <c r="I642">
        <v>21.81</v>
      </c>
      <c r="J642">
        <v>34</v>
      </c>
    </row>
    <row r="643" spans="1:10" x14ac:dyDescent="0.35">
      <c r="A643" t="s">
        <v>19226</v>
      </c>
      <c r="B643">
        <v>63</v>
      </c>
      <c r="C643">
        <v>210</v>
      </c>
      <c r="D643">
        <v>641</v>
      </c>
      <c r="E643" t="s">
        <v>311</v>
      </c>
      <c r="F643" t="s">
        <v>0</v>
      </c>
      <c r="G643" t="s">
        <v>4090</v>
      </c>
      <c r="H643" t="s">
        <v>311</v>
      </c>
      <c r="I643" t="s">
        <v>311</v>
      </c>
      <c r="J643">
        <v>16</v>
      </c>
    </row>
    <row r="644" spans="1:10" x14ac:dyDescent="0.35">
      <c r="A644" t="s">
        <v>19227</v>
      </c>
      <c r="B644">
        <v>69</v>
      </c>
      <c r="C644">
        <v>209</v>
      </c>
      <c r="D644">
        <v>643</v>
      </c>
      <c r="E644" t="s">
        <v>311</v>
      </c>
      <c r="F644" t="s">
        <v>0</v>
      </c>
      <c r="G644" t="s">
        <v>15183</v>
      </c>
      <c r="H644" t="s">
        <v>311</v>
      </c>
      <c r="I644" t="s">
        <v>311</v>
      </c>
      <c r="J644">
        <v>19</v>
      </c>
    </row>
    <row r="645" spans="1:10" x14ac:dyDescent="0.35">
      <c r="A645" t="s">
        <v>19228</v>
      </c>
      <c r="B645">
        <v>34</v>
      </c>
      <c r="C645">
        <v>209</v>
      </c>
      <c r="D645">
        <v>643</v>
      </c>
      <c r="E645" t="s">
        <v>311</v>
      </c>
      <c r="F645" t="s">
        <v>0</v>
      </c>
      <c r="G645" t="s">
        <v>1900</v>
      </c>
      <c r="H645" t="s">
        <v>311</v>
      </c>
      <c r="I645" t="s">
        <v>311</v>
      </c>
      <c r="J645">
        <v>34</v>
      </c>
    </row>
    <row r="646" spans="1:10" x14ac:dyDescent="0.35">
      <c r="A646" t="s">
        <v>19229</v>
      </c>
      <c r="B646">
        <v>65</v>
      </c>
      <c r="C646">
        <v>208</v>
      </c>
      <c r="D646">
        <v>645</v>
      </c>
      <c r="E646" t="s">
        <v>311</v>
      </c>
      <c r="F646" t="s">
        <v>0</v>
      </c>
      <c r="G646" t="s">
        <v>4022</v>
      </c>
      <c r="H646" t="s">
        <v>311</v>
      </c>
      <c r="I646" t="s">
        <v>311</v>
      </c>
      <c r="J646">
        <v>27</v>
      </c>
    </row>
    <row r="647" spans="1:10" x14ac:dyDescent="0.35">
      <c r="A647" t="s">
        <v>19230</v>
      </c>
      <c r="B647">
        <v>57</v>
      </c>
      <c r="C647">
        <v>207</v>
      </c>
      <c r="D647">
        <v>646</v>
      </c>
      <c r="E647" t="s">
        <v>328</v>
      </c>
      <c r="F647" t="s">
        <v>0</v>
      </c>
      <c r="G647" t="s">
        <v>19216</v>
      </c>
      <c r="H647">
        <v>1.782</v>
      </c>
      <c r="I647">
        <v>52.48</v>
      </c>
      <c r="J647">
        <v>24</v>
      </c>
    </row>
    <row r="648" spans="1:10" x14ac:dyDescent="0.35">
      <c r="A648" t="s">
        <v>19231</v>
      </c>
      <c r="B648">
        <v>82</v>
      </c>
      <c r="C648">
        <v>207</v>
      </c>
      <c r="D648">
        <v>646</v>
      </c>
      <c r="E648" t="s">
        <v>312</v>
      </c>
      <c r="F648" t="s">
        <v>0</v>
      </c>
      <c r="G648" t="s">
        <v>3760</v>
      </c>
      <c r="H648">
        <v>1.3420000000000001</v>
      </c>
      <c r="I648">
        <v>30.57</v>
      </c>
      <c r="J648">
        <v>29</v>
      </c>
    </row>
    <row r="649" spans="1:10" x14ac:dyDescent="0.35">
      <c r="A649" t="s">
        <v>19232</v>
      </c>
      <c r="B649">
        <v>38</v>
      </c>
      <c r="C649">
        <v>206</v>
      </c>
      <c r="D649">
        <v>648</v>
      </c>
      <c r="E649" t="s">
        <v>311</v>
      </c>
      <c r="F649" t="s">
        <v>0</v>
      </c>
      <c r="G649" t="s">
        <v>1759</v>
      </c>
      <c r="H649" t="s">
        <v>311</v>
      </c>
      <c r="I649" t="s">
        <v>311</v>
      </c>
      <c r="J649">
        <v>38</v>
      </c>
    </row>
    <row r="650" spans="1:10" x14ac:dyDescent="0.35">
      <c r="A650" t="s">
        <v>19233</v>
      </c>
      <c r="B650">
        <v>66</v>
      </c>
      <c r="C650">
        <v>206</v>
      </c>
      <c r="D650">
        <v>648</v>
      </c>
      <c r="E650" t="s">
        <v>334</v>
      </c>
      <c r="F650" t="s">
        <v>0</v>
      </c>
      <c r="G650" t="s">
        <v>2743</v>
      </c>
      <c r="H650">
        <v>1.738</v>
      </c>
      <c r="I650">
        <v>16.11</v>
      </c>
      <c r="J650">
        <v>66</v>
      </c>
    </row>
    <row r="651" spans="1:10" x14ac:dyDescent="0.35">
      <c r="A651" t="s">
        <v>19234</v>
      </c>
      <c r="B651">
        <v>112</v>
      </c>
      <c r="C651">
        <v>205</v>
      </c>
      <c r="D651">
        <v>650</v>
      </c>
      <c r="E651" t="s">
        <v>311</v>
      </c>
      <c r="F651" t="s">
        <v>0</v>
      </c>
      <c r="G651" t="s">
        <v>3026</v>
      </c>
      <c r="H651" t="s">
        <v>311</v>
      </c>
      <c r="I651" t="s">
        <v>311</v>
      </c>
      <c r="J651">
        <v>45</v>
      </c>
    </row>
    <row r="652" spans="1:10" x14ac:dyDescent="0.35">
      <c r="A652" t="s">
        <v>19235</v>
      </c>
      <c r="B652">
        <v>80</v>
      </c>
      <c r="C652">
        <v>205</v>
      </c>
      <c r="D652">
        <v>650</v>
      </c>
      <c r="E652" t="s">
        <v>311</v>
      </c>
      <c r="F652" t="s">
        <v>0</v>
      </c>
      <c r="G652" t="s">
        <v>2402</v>
      </c>
      <c r="H652" t="s">
        <v>311</v>
      </c>
      <c r="I652" t="s">
        <v>311</v>
      </c>
      <c r="J652">
        <v>80</v>
      </c>
    </row>
    <row r="653" spans="1:10" x14ac:dyDescent="0.35">
      <c r="A653" t="s">
        <v>19236</v>
      </c>
      <c r="B653">
        <v>62</v>
      </c>
      <c r="C653">
        <v>204</v>
      </c>
      <c r="D653">
        <v>652</v>
      </c>
      <c r="E653" t="s">
        <v>334</v>
      </c>
      <c r="F653" t="s">
        <v>0</v>
      </c>
      <c r="G653" t="s">
        <v>3375</v>
      </c>
      <c r="H653">
        <v>1.81</v>
      </c>
      <c r="I653">
        <v>12.61</v>
      </c>
      <c r="J653">
        <v>31</v>
      </c>
    </row>
    <row r="654" spans="1:10" x14ac:dyDescent="0.35">
      <c r="A654" t="s">
        <v>19237</v>
      </c>
      <c r="B654">
        <v>128</v>
      </c>
      <c r="C654">
        <v>203</v>
      </c>
      <c r="D654">
        <v>653</v>
      </c>
      <c r="E654" t="s">
        <v>312</v>
      </c>
      <c r="F654" t="s">
        <v>0</v>
      </c>
      <c r="G654" t="s">
        <v>4090</v>
      </c>
      <c r="H654">
        <v>1.429</v>
      </c>
      <c r="I654">
        <v>31.42</v>
      </c>
      <c r="J654">
        <v>51</v>
      </c>
    </row>
    <row r="655" spans="1:10" x14ac:dyDescent="0.35">
      <c r="A655" t="s">
        <v>19238</v>
      </c>
      <c r="B655">
        <v>80</v>
      </c>
      <c r="C655">
        <v>203</v>
      </c>
      <c r="D655">
        <v>653</v>
      </c>
      <c r="E655" t="s">
        <v>311</v>
      </c>
      <c r="F655" t="s">
        <v>0</v>
      </c>
      <c r="G655" t="s">
        <v>3026</v>
      </c>
      <c r="H655" t="s">
        <v>311</v>
      </c>
      <c r="I655" t="s">
        <v>311</v>
      </c>
      <c r="J655">
        <v>36</v>
      </c>
    </row>
    <row r="656" spans="1:10" x14ac:dyDescent="0.35">
      <c r="A656" t="s">
        <v>19239</v>
      </c>
      <c r="B656">
        <v>53</v>
      </c>
      <c r="C656">
        <v>201</v>
      </c>
      <c r="D656">
        <v>655</v>
      </c>
      <c r="E656" t="s">
        <v>312</v>
      </c>
      <c r="F656" t="s">
        <v>0</v>
      </c>
      <c r="G656" t="s">
        <v>2592</v>
      </c>
      <c r="H656">
        <v>1.8779999999999999</v>
      </c>
      <c r="I656">
        <v>37.76</v>
      </c>
      <c r="J656">
        <v>53</v>
      </c>
    </row>
    <row r="657" spans="1:10" x14ac:dyDescent="0.35">
      <c r="A657" t="s">
        <v>19240</v>
      </c>
      <c r="B657">
        <v>67</v>
      </c>
      <c r="C657">
        <v>201</v>
      </c>
      <c r="D657">
        <v>655</v>
      </c>
      <c r="E657" t="s">
        <v>311</v>
      </c>
      <c r="F657" t="s">
        <v>0</v>
      </c>
      <c r="G657" t="s">
        <v>1759</v>
      </c>
      <c r="H657" t="s">
        <v>311</v>
      </c>
      <c r="I657" t="s">
        <v>311</v>
      </c>
      <c r="J657">
        <v>67</v>
      </c>
    </row>
    <row r="658" spans="1:10" x14ac:dyDescent="0.35">
      <c r="A658" t="s">
        <v>19241</v>
      </c>
      <c r="B658">
        <v>58</v>
      </c>
      <c r="C658">
        <v>201</v>
      </c>
      <c r="D658">
        <v>655</v>
      </c>
      <c r="E658" t="s">
        <v>328</v>
      </c>
      <c r="F658" t="s">
        <v>0</v>
      </c>
      <c r="G658" t="s">
        <v>19242</v>
      </c>
      <c r="H658">
        <v>2.04</v>
      </c>
      <c r="I658">
        <v>47.72</v>
      </c>
      <c r="J658">
        <v>36</v>
      </c>
    </row>
    <row r="659" spans="1:10" x14ac:dyDescent="0.35">
      <c r="A659" t="s">
        <v>19243</v>
      </c>
      <c r="B659">
        <v>94</v>
      </c>
      <c r="C659">
        <v>198</v>
      </c>
      <c r="D659">
        <v>658</v>
      </c>
      <c r="E659" t="s">
        <v>311</v>
      </c>
      <c r="F659" t="s">
        <v>0</v>
      </c>
      <c r="G659" t="s">
        <v>1967</v>
      </c>
      <c r="H659" t="s">
        <v>311</v>
      </c>
      <c r="I659" t="s">
        <v>311</v>
      </c>
      <c r="J659">
        <v>41</v>
      </c>
    </row>
    <row r="660" spans="1:10" x14ac:dyDescent="0.35">
      <c r="A660" t="s">
        <v>19244</v>
      </c>
      <c r="B660">
        <v>54</v>
      </c>
      <c r="C660">
        <v>198</v>
      </c>
      <c r="D660">
        <v>658</v>
      </c>
      <c r="E660" t="s">
        <v>312</v>
      </c>
      <c r="F660" t="s">
        <v>0</v>
      </c>
      <c r="G660" t="s">
        <v>3819</v>
      </c>
      <c r="H660">
        <v>1.92</v>
      </c>
      <c r="I660">
        <v>48.55</v>
      </c>
      <c r="J660">
        <v>15</v>
      </c>
    </row>
    <row r="661" spans="1:10" x14ac:dyDescent="0.35">
      <c r="A661" t="s">
        <v>19245</v>
      </c>
      <c r="B661">
        <v>116</v>
      </c>
      <c r="C661">
        <v>197</v>
      </c>
      <c r="D661">
        <v>660</v>
      </c>
      <c r="E661" t="s">
        <v>311</v>
      </c>
      <c r="F661" t="s">
        <v>0</v>
      </c>
      <c r="G661" t="s">
        <v>3819</v>
      </c>
      <c r="H661" t="s">
        <v>311</v>
      </c>
      <c r="I661" t="s">
        <v>311</v>
      </c>
      <c r="J661">
        <v>33</v>
      </c>
    </row>
    <row r="662" spans="1:10" x14ac:dyDescent="0.35">
      <c r="A662" t="s">
        <v>19246</v>
      </c>
      <c r="B662">
        <v>215</v>
      </c>
      <c r="C662">
        <v>197</v>
      </c>
      <c r="D662">
        <v>660</v>
      </c>
      <c r="E662" t="s">
        <v>334</v>
      </c>
      <c r="F662" t="s">
        <v>0</v>
      </c>
      <c r="G662" t="s">
        <v>2381</v>
      </c>
      <c r="H662">
        <v>0.52900000000000003</v>
      </c>
      <c r="I662">
        <v>1.56</v>
      </c>
      <c r="J662">
        <v>212</v>
      </c>
    </row>
    <row r="663" spans="1:10" x14ac:dyDescent="0.35">
      <c r="A663" t="s">
        <v>19247</v>
      </c>
      <c r="B663">
        <v>43</v>
      </c>
      <c r="C663">
        <v>196</v>
      </c>
      <c r="D663">
        <v>662</v>
      </c>
      <c r="E663" t="s">
        <v>311</v>
      </c>
      <c r="F663" t="s">
        <v>0</v>
      </c>
      <c r="G663" t="s">
        <v>1886</v>
      </c>
      <c r="H663" t="s">
        <v>311</v>
      </c>
      <c r="I663" t="s">
        <v>311</v>
      </c>
      <c r="J663">
        <v>43</v>
      </c>
    </row>
    <row r="664" spans="1:10" x14ac:dyDescent="0.35">
      <c r="A664" t="s">
        <v>19248</v>
      </c>
      <c r="B664">
        <v>155</v>
      </c>
      <c r="C664">
        <v>196</v>
      </c>
      <c r="D664">
        <v>662</v>
      </c>
      <c r="E664" t="s">
        <v>334</v>
      </c>
      <c r="F664" t="s">
        <v>0</v>
      </c>
      <c r="G664" t="s">
        <v>2734</v>
      </c>
      <c r="H664">
        <v>0.83299999999999996</v>
      </c>
      <c r="I664">
        <v>4.4400000000000004</v>
      </c>
      <c r="J664">
        <v>34</v>
      </c>
    </row>
    <row r="665" spans="1:10" x14ac:dyDescent="0.35">
      <c r="A665" t="s">
        <v>19249</v>
      </c>
      <c r="B665">
        <v>39</v>
      </c>
      <c r="C665">
        <v>195</v>
      </c>
      <c r="D665">
        <v>664</v>
      </c>
      <c r="E665" t="s">
        <v>312</v>
      </c>
      <c r="F665" t="s">
        <v>0</v>
      </c>
      <c r="G665" t="s">
        <v>4347</v>
      </c>
      <c r="H665">
        <v>2.4470000000000001</v>
      </c>
      <c r="I665">
        <v>45.21</v>
      </c>
      <c r="J665">
        <v>16</v>
      </c>
    </row>
    <row r="666" spans="1:10" x14ac:dyDescent="0.35">
      <c r="A666" t="s">
        <v>19250</v>
      </c>
      <c r="B666">
        <v>76</v>
      </c>
      <c r="C666">
        <v>195</v>
      </c>
      <c r="D666">
        <v>664</v>
      </c>
      <c r="E666" t="s">
        <v>311</v>
      </c>
      <c r="F666" t="s">
        <v>0</v>
      </c>
      <c r="G666" t="s">
        <v>2392</v>
      </c>
      <c r="H666" t="s">
        <v>311</v>
      </c>
      <c r="I666" t="s">
        <v>311</v>
      </c>
      <c r="J666">
        <v>30</v>
      </c>
    </row>
    <row r="667" spans="1:10" x14ac:dyDescent="0.35">
      <c r="A667" t="s">
        <v>19251</v>
      </c>
      <c r="B667">
        <v>45</v>
      </c>
      <c r="C667">
        <v>193</v>
      </c>
      <c r="D667">
        <v>666</v>
      </c>
      <c r="E667" t="s">
        <v>312</v>
      </c>
      <c r="F667" t="s">
        <v>0</v>
      </c>
      <c r="G667" t="s">
        <v>4090</v>
      </c>
      <c r="H667">
        <v>2.1219999999999999</v>
      </c>
      <c r="I667">
        <v>49.66</v>
      </c>
      <c r="J667">
        <v>25</v>
      </c>
    </row>
    <row r="668" spans="1:10" x14ac:dyDescent="0.35">
      <c r="A668" t="s">
        <v>19252</v>
      </c>
      <c r="B668">
        <v>78</v>
      </c>
      <c r="C668">
        <v>192</v>
      </c>
      <c r="D668">
        <v>667</v>
      </c>
      <c r="E668" t="s">
        <v>334</v>
      </c>
      <c r="F668" t="s">
        <v>0</v>
      </c>
      <c r="G668" t="s">
        <v>3704</v>
      </c>
      <c r="H668">
        <v>1.1639999999999999</v>
      </c>
      <c r="I668">
        <v>11.64</v>
      </c>
      <c r="J668">
        <v>12</v>
      </c>
    </row>
    <row r="669" spans="1:10" x14ac:dyDescent="0.35">
      <c r="A669" t="s">
        <v>19253</v>
      </c>
      <c r="B669">
        <v>312</v>
      </c>
      <c r="C669">
        <v>192</v>
      </c>
      <c r="D669">
        <v>667</v>
      </c>
      <c r="E669" t="s">
        <v>311</v>
      </c>
      <c r="F669" t="s">
        <v>0</v>
      </c>
      <c r="G669" t="s">
        <v>1969</v>
      </c>
      <c r="H669" t="s">
        <v>311</v>
      </c>
      <c r="I669" t="s">
        <v>311</v>
      </c>
      <c r="J669">
        <v>50</v>
      </c>
    </row>
    <row r="670" spans="1:10" x14ac:dyDescent="0.35">
      <c r="A670" t="s">
        <v>19254</v>
      </c>
      <c r="B670">
        <v>57</v>
      </c>
      <c r="C670">
        <v>191</v>
      </c>
      <c r="D670">
        <v>669</v>
      </c>
      <c r="E670" t="s">
        <v>312</v>
      </c>
      <c r="F670" t="s">
        <v>0</v>
      </c>
      <c r="G670" t="s">
        <v>14804</v>
      </c>
      <c r="H670">
        <v>1.925</v>
      </c>
      <c r="I670">
        <v>40.729999999999997</v>
      </c>
      <c r="J670">
        <v>14</v>
      </c>
    </row>
    <row r="671" spans="1:10" x14ac:dyDescent="0.35">
      <c r="A671" t="s">
        <v>19255</v>
      </c>
      <c r="B671">
        <v>60</v>
      </c>
      <c r="C671">
        <v>189</v>
      </c>
      <c r="D671">
        <v>670</v>
      </c>
      <c r="E671" t="s">
        <v>311</v>
      </c>
      <c r="F671" t="s">
        <v>0</v>
      </c>
      <c r="G671" t="s">
        <v>3026</v>
      </c>
      <c r="H671" t="s">
        <v>311</v>
      </c>
      <c r="I671" t="s">
        <v>311</v>
      </c>
      <c r="J671">
        <v>26</v>
      </c>
    </row>
    <row r="672" spans="1:10" x14ac:dyDescent="0.35">
      <c r="A672" t="s">
        <v>19256</v>
      </c>
      <c r="B672">
        <v>52</v>
      </c>
      <c r="C672">
        <v>188</v>
      </c>
      <c r="D672">
        <v>671</v>
      </c>
      <c r="E672" t="s">
        <v>312</v>
      </c>
      <c r="F672" t="s">
        <v>0</v>
      </c>
      <c r="G672" t="s">
        <v>3026</v>
      </c>
      <c r="H672">
        <v>2.415</v>
      </c>
      <c r="I672">
        <v>48.88</v>
      </c>
      <c r="J672">
        <v>25</v>
      </c>
    </row>
    <row r="673" spans="1:10" x14ac:dyDescent="0.35">
      <c r="A673" t="s">
        <v>19257</v>
      </c>
      <c r="B673">
        <v>68</v>
      </c>
      <c r="C673">
        <v>187</v>
      </c>
      <c r="D673">
        <v>672</v>
      </c>
      <c r="E673" t="s">
        <v>311</v>
      </c>
      <c r="F673" t="s">
        <v>0</v>
      </c>
      <c r="G673" t="s">
        <v>2592</v>
      </c>
      <c r="H673" t="s">
        <v>311</v>
      </c>
      <c r="I673" t="s">
        <v>311</v>
      </c>
      <c r="J673">
        <v>34</v>
      </c>
    </row>
    <row r="674" spans="1:10" x14ac:dyDescent="0.35">
      <c r="A674" t="s">
        <v>19258</v>
      </c>
      <c r="B674">
        <v>113</v>
      </c>
      <c r="C674">
        <v>182</v>
      </c>
      <c r="D674">
        <v>673</v>
      </c>
      <c r="E674" t="s">
        <v>334</v>
      </c>
      <c r="F674" t="s">
        <v>0</v>
      </c>
      <c r="G674" t="s">
        <v>8180</v>
      </c>
      <c r="H674">
        <v>2.4380000000000002</v>
      </c>
      <c r="I674">
        <v>17.63</v>
      </c>
      <c r="J674">
        <v>25</v>
      </c>
    </row>
    <row r="675" spans="1:10" x14ac:dyDescent="0.35">
      <c r="A675" t="s">
        <v>19259</v>
      </c>
      <c r="B675">
        <v>53</v>
      </c>
      <c r="C675">
        <v>182</v>
      </c>
      <c r="D675">
        <v>673</v>
      </c>
      <c r="E675" t="s">
        <v>312</v>
      </c>
      <c r="F675" t="s">
        <v>0</v>
      </c>
      <c r="G675" t="s">
        <v>19260</v>
      </c>
      <c r="H675">
        <v>2.1179999999999999</v>
      </c>
      <c r="I675">
        <v>28.02</v>
      </c>
      <c r="J675">
        <v>14</v>
      </c>
    </row>
    <row r="676" spans="1:10" x14ac:dyDescent="0.35">
      <c r="A676" t="s">
        <v>19261</v>
      </c>
      <c r="B676">
        <v>79</v>
      </c>
      <c r="C676">
        <v>180</v>
      </c>
      <c r="D676">
        <v>675</v>
      </c>
      <c r="E676" t="s">
        <v>334</v>
      </c>
      <c r="F676" t="s">
        <v>0</v>
      </c>
      <c r="G676" t="s">
        <v>2412</v>
      </c>
      <c r="H676">
        <v>1.3560000000000001</v>
      </c>
      <c r="I676">
        <v>15.63</v>
      </c>
      <c r="J676">
        <v>19</v>
      </c>
    </row>
    <row r="677" spans="1:10" x14ac:dyDescent="0.35">
      <c r="A677" t="s">
        <v>19262</v>
      </c>
      <c r="B677">
        <v>100</v>
      </c>
      <c r="C677">
        <v>180</v>
      </c>
      <c r="D677">
        <v>675</v>
      </c>
      <c r="E677" t="s">
        <v>312</v>
      </c>
      <c r="F677" t="s">
        <v>0</v>
      </c>
      <c r="G677" t="s">
        <v>19263</v>
      </c>
      <c r="H677">
        <v>0.59099999999999997</v>
      </c>
      <c r="I677">
        <v>34.840000000000003</v>
      </c>
      <c r="J677">
        <v>50</v>
      </c>
    </row>
    <row r="678" spans="1:10" x14ac:dyDescent="0.35">
      <c r="A678" t="s">
        <v>19264</v>
      </c>
      <c r="B678">
        <v>105</v>
      </c>
      <c r="C678">
        <v>179</v>
      </c>
      <c r="D678">
        <v>677</v>
      </c>
      <c r="E678" t="s">
        <v>334</v>
      </c>
      <c r="F678" t="s">
        <v>0</v>
      </c>
      <c r="G678" t="s">
        <v>19265</v>
      </c>
      <c r="H678">
        <v>0.85599999999999998</v>
      </c>
      <c r="I678">
        <v>11.07</v>
      </c>
      <c r="J678">
        <v>15</v>
      </c>
    </row>
    <row r="679" spans="1:10" x14ac:dyDescent="0.35">
      <c r="A679" t="s">
        <v>19266</v>
      </c>
      <c r="B679">
        <v>35</v>
      </c>
      <c r="C679">
        <v>178</v>
      </c>
      <c r="D679">
        <v>678</v>
      </c>
      <c r="E679" t="s">
        <v>312</v>
      </c>
      <c r="F679" t="s">
        <v>0</v>
      </c>
      <c r="G679" t="s">
        <v>3451</v>
      </c>
      <c r="H679">
        <v>2.9350000000000001</v>
      </c>
      <c r="I679">
        <v>37.78</v>
      </c>
      <c r="J679">
        <v>13</v>
      </c>
    </row>
    <row r="680" spans="1:10" x14ac:dyDescent="0.35">
      <c r="A680" t="s">
        <v>19267</v>
      </c>
      <c r="B680">
        <v>60</v>
      </c>
      <c r="C680">
        <v>177</v>
      </c>
      <c r="D680">
        <v>679</v>
      </c>
      <c r="E680" t="s">
        <v>311</v>
      </c>
      <c r="F680" t="s">
        <v>0</v>
      </c>
      <c r="G680" t="s">
        <v>1967</v>
      </c>
      <c r="H680" t="s">
        <v>311</v>
      </c>
      <c r="I680" t="s">
        <v>311</v>
      </c>
      <c r="J680">
        <v>58</v>
      </c>
    </row>
    <row r="681" spans="1:10" x14ac:dyDescent="0.35">
      <c r="A681" t="s">
        <v>19268</v>
      </c>
      <c r="B681">
        <v>54</v>
      </c>
      <c r="C681">
        <v>174</v>
      </c>
      <c r="D681">
        <v>680</v>
      </c>
      <c r="E681" t="s">
        <v>312</v>
      </c>
      <c r="F681" t="s">
        <v>0</v>
      </c>
      <c r="G681" t="s">
        <v>3446</v>
      </c>
      <c r="H681">
        <v>1.6279999999999999</v>
      </c>
      <c r="I681">
        <v>31.65</v>
      </c>
      <c r="J681">
        <v>11</v>
      </c>
    </row>
    <row r="682" spans="1:10" x14ac:dyDescent="0.35">
      <c r="A682" t="s">
        <v>19269</v>
      </c>
      <c r="B682">
        <v>61</v>
      </c>
      <c r="C682">
        <v>173</v>
      </c>
      <c r="D682">
        <v>681</v>
      </c>
      <c r="E682" t="s">
        <v>328</v>
      </c>
      <c r="F682" t="s">
        <v>0</v>
      </c>
      <c r="G682" t="s">
        <v>4921</v>
      </c>
      <c r="H682">
        <v>1.788</v>
      </c>
      <c r="I682">
        <v>65.05</v>
      </c>
      <c r="J682">
        <v>27</v>
      </c>
    </row>
    <row r="683" spans="1:10" x14ac:dyDescent="0.35">
      <c r="A683" t="s">
        <v>19270</v>
      </c>
      <c r="B683">
        <v>45</v>
      </c>
      <c r="C683">
        <v>171</v>
      </c>
      <c r="D683">
        <v>682</v>
      </c>
      <c r="E683" t="s">
        <v>312</v>
      </c>
      <c r="F683" t="s">
        <v>0</v>
      </c>
      <c r="G683" t="s">
        <v>19271</v>
      </c>
      <c r="H683">
        <v>1.675</v>
      </c>
      <c r="I683">
        <v>31.63</v>
      </c>
      <c r="J683">
        <v>17</v>
      </c>
    </row>
    <row r="684" spans="1:10" x14ac:dyDescent="0.35">
      <c r="A684" t="s">
        <v>19272</v>
      </c>
      <c r="B684">
        <v>43</v>
      </c>
      <c r="C684">
        <v>170</v>
      </c>
      <c r="D684">
        <v>683</v>
      </c>
      <c r="E684" t="s">
        <v>311</v>
      </c>
      <c r="F684" t="s">
        <v>0</v>
      </c>
      <c r="G684" t="s">
        <v>2079</v>
      </c>
      <c r="H684" t="s">
        <v>311</v>
      </c>
      <c r="I684" t="s">
        <v>311</v>
      </c>
      <c r="J684">
        <v>43</v>
      </c>
    </row>
    <row r="685" spans="1:10" x14ac:dyDescent="0.35">
      <c r="A685" t="s">
        <v>19273</v>
      </c>
      <c r="B685">
        <v>92</v>
      </c>
      <c r="C685">
        <v>169</v>
      </c>
      <c r="D685">
        <v>684</v>
      </c>
      <c r="E685" t="s">
        <v>312</v>
      </c>
      <c r="F685" t="s">
        <v>0</v>
      </c>
      <c r="G685" t="s">
        <v>3026</v>
      </c>
      <c r="H685">
        <v>1.804</v>
      </c>
      <c r="I685">
        <v>30.52</v>
      </c>
      <c r="J685">
        <v>29</v>
      </c>
    </row>
    <row r="686" spans="1:10" x14ac:dyDescent="0.35">
      <c r="A686" t="s">
        <v>19274</v>
      </c>
      <c r="B686">
        <v>88</v>
      </c>
      <c r="C686">
        <v>168</v>
      </c>
      <c r="D686">
        <v>685</v>
      </c>
      <c r="E686" t="s">
        <v>312</v>
      </c>
      <c r="F686" t="s">
        <v>0</v>
      </c>
      <c r="G686" t="s">
        <v>8953</v>
      </c>
      <c r="H686">
        <v>1.4079999999999999</v>
      </c>
      <c r="I686">
        <v>28.33</v>
      </c>
      <c r="J686">
        <v>41</v>
      </c>
    </row>
    <row r="687" spans="1:10" x14ac:dyDescent="0.35">
      <c r="A687" t="s">
        <v>19275</v>
      </c>
      <c r="B687">
        <v>119</v>
      </c>
      <c r="C687">
        <v>168</v>
      </c>
      <c r="D687">
        <v>685</v>
      </c>
      <c r="E687" t="s">
        <v>334</v>
      </c>
      <c r="F687" t="s">
        <v>0</v>
      </c>
      <c r="G687" t="s">
        <v>3704</v>
      </c>
      <c r="H687">
        <v>1.1279999999999999</v>
      </c>
      <c r="I687">
        <v>10.27</v>
      </c>
      <c r="J687">
        <v>26</v>
      </c>
    </row>
    <row r="688" spans="1:10" x14ac:dyDescent="0.35">
      <c r="A688" t="s">
        <v>19276</v>
      </c>
      <c r="B688">
        <v>41</v>
      </c>
      <c r="C688">
        <v>168</v>
      </c>
      <c r="D688">
        <v>685</v>
      </c>
      <c r="E688" t="s">
        <v>312</v>
      </c>
      <c r="F688" t="s">
        <v>0</v>
      </c>
      <c r="G688" t="s">
        <v>19277</v>
      </c>
      <c r="H688">
        <v>2</v>
      </c>
      <c r="I688">
        <v>30.38</v>
      </c>
      <c r="J688">
        <v>9</v>
      </c>
    </row>
    <row r="689" spans="1:10" x14ac:dyDescent="0.35">
      <c r="A689" t="s">
        <v>19278</v>
      </c>
      <c r="B689">
        <v>85</v>
      </c>
      <c r="C689">
        <v>167</v>
      </c>
      <c r="D689">
        <v>688</v>
      </c>
      <c r="E689" t="s">
        <v>311</v>
      </c>
      <c r="F689" t="s">
        <v>0</v>
      </c>
      <c r="G689" t="s">
        <v>2734</v>
      </c>
      <c r="H689" t="s">
        <v>311</v>
      </c>
      <c r="I689" t="s">
        <v>311</v>
      </c>
      <c r="J689">
        <v>19</v>
      </c>
    </row>
    <row r="690" spans="1:10" x14ac:dyDescent="0.35">
      <c r="A690" t="s">
        <v>19279</v>
      </c>
      <c r="B690">
        <v>163</v>
      </c>
      <c r="C690">
        <v>166</v>
      </c>
      <c r="D690">
        <v>689</v>
      </c>
      <c r="E690" t="s">
        <v>311</v>
      </c>
      <c r="F690" t="s">
        <v>0</v>
      </c>
      <c r="G690" t="s">
        <v>4219</v>
      </c>
      <c r="H690" t="s">
        <v>311</v>
      </c>
      <c r="I690" t="s">
        <v>311</v>
      </c>
      <c r="J690">
        <v>63</v>
      </c>
    </row>
    <row r="691" spans="1:10" x14ac:dyDescent="0.35">
      <c r="A691" t="s">
        <v>19280</v>
      </c>
      <c r="B691">
        <v>33</v>
      </c>
      <c r="C691">
        <v>166</v>
      </c>
      <c r="D691">
        <v>689</v>
      </c>
      <c r="E691" t="s">
        <v>311</v>
      </c>
      <c r="F691" t="s">
        <v>0</v>
      </c>
      <c r="G691" t="s">
        <v>2135</v>
      </c>
      <c r="H691" t="s">
        <v>311</v>
      </c>
      <c r="I691" t="s">
        <v>311</v>
      </c>
      <c r="J691">
        <v>33</v>
      </c>
    </row>
    <row r="692" spans="1:10" x14ac:dyDescent="0.35">
      <c r="A692" t="s">
        <v>19281</v>
      </c>
      <c r="B692">
        <v>49</v>
      </c>
      <c r="C692">
        <v>165</v>
      </c>
      <c r="D692">
        <v>691</v>
      </c>
      <c r="E692" t="s">
        <v>311</v>
      </c>
      <c r="F692" t="s">
        <v>0</v>
      </c>
      <c r="G692" t="s">
        <v>3831</v>
      </c>
      <c r="H692" t="s">
        <v>311</v>
      </c>
      <c r="I692" t="s">
        <v>311</v>
      </c>
      <c r="J692">
        <v>49</v>
      </c>
    </row>
    <row r="693" spans="1:10" x14ac:dyDescent="0.35">
      <c r="A693" t="s">
        <v>19282</v>
      </c>
      <c r="B693">
        <v>91</v>
      </c>
      <c r="C693">
        <v>165</v>
      </c>
      <c r="D693">
        <v>691</v>
      </c>
      <c r="E693" t="s">
        <v>334</v>
      </c>
      <c r="F693" t="s">
        <v>0</v>
      </c>
      <c r="G693" t="s">
        <v>3628</v>
      </c>
      <c r="H693">
        <v>0.92700000000000005</v>
      </c>
      <c r="I693">
        <v>17.2</v>
      </c>
      <c r="J693">
        <v>51</v>
      </c>
    </row>
    <row r="694" spans="1:10" x14ac:dyDescent="0.35">
      <c r="A694" t="s">
        <v>19283</v>
      </c>
      <c r="B694">
        <v>74</v>
      </c>
      <c r="C694">
        <v>163</v>
      </c>
      <c r="D694">
        <v>693</v>
      </c>
      <c r="E694" t="s">
        <v>311</v>
      </c>
      <c r="F694" t="s">
        <v>0</v>
      </c>
      <c r="G694" t="s">
        <v>4347</v>
      </c>
      <c r="H694" t="s">
        <v>311</v>
      </c>
      <c r="I694" t="s">
        <v>311</v>
      </c>
      <c r="J694">
        <v>16</v>
      </c>
    </row>
    <row r="695" spans="1:10" x14ac:dyDescent="0.35">
      <c r="A695" t="s">
        <v>19284</v>
      </c>
      <c r="B695">
        <v>72</v>
      </c>
      <c r="C695">
        <v>163</v>
      </c>
      <c r="D695">
        <v>693</v>
      </c>
      <c r="E695" t="s">
        <v>334</v>
      </c>
      <c r="F695" t="s">
        <v>0</v>
      </c>
      <c r="G695" t="s">
        <v>3704</v>
      </c>
      <c r="H695">
        <v>1.29</v>
      </c>
      <c r="I695">
        <v>14.38</v>
      </c>
      <c r="J695">
        <v>4</v>
      </c>
    </row>
    <row r="696" spans="1:10" x14ac:dyDescent="0.35">
      <c r="A696" t="s">
        <v>19285</v>
      </c>
      <c r="B696">
        <v>117</v>
      </c>
      <c r="C696">
        <v>163</v>
      </c>
      <c r="D696">
        <v>693</v>
      </c>
      <c r="E696" t="s">
        <v>311</v>
      </c>
      <c r="F696" t="s">
        <v>0</v>
      </c>
      <c r="G696" t="s">
        <v>3819</v>
      </c>
      <c r="H696" t="s">
        <v>311</v>
      </c>
      <c r="I696" t="s">
        <v>311</v>
      </c>
      <c r="J696">
        <v>51</v>
      </c>
    </row>
    <row r="697" spans="1:10" x14ac:dyDescent="0.35">
      <c r="A697" t="s">
        <v>19286</v>
      </c>
      <c r="B697">
        <v>126</v>
      </c>
      <c r="C697">
        <v>162</v>
      </c>
      <c r="D697">
        <v>696</v>
      </c>
      <c r="E697" t="s">
        <v>311</v>
      </c>
      <c r="F697" t="s">
        <v>0</v>
      </c>
      <c r="G697" t="s">
        <v>2448</v>
      </c>
      <c r="H697" t="s">
        <v>311</v>
      </c>
      <c r="I697" t="s">
        <v>311</v>
      </c>
      <c r="J697">
        <v>36</v>
      </c>
    </row>
    <row r="698" spans="1:10" x14ac:dyDescent="0.35">
      <c r="A698" t="s">
        <v>19287</v>
      </c>
      <c r="B698">
        <v>49</v>
      </c>
      <c r="C698">
        <v>161</v>
      </c>
      <c r="D698">
        <v>697</v>
      </c>
      <c r="E698" t="s">
        <v>311</v>
      </c>
      <c r="F698" t="s">
        <v>0</v>
      </c>
      <c r="G698" t="s">
        <v>4347</v>
      </c>
      <c r="H698" t="s">
        <v>311</v>
      </c>
      <c r="I698" t="s">
        <v>311</v>
      </c>
      <c r="J698">
        <v>28</v>
      </c>
    </row>
    <row r="699" spans="1:10" x14ac:dyDescent="0.35">
      <c r="A699" t="s">
        <v>19288</v>
      </c>
      <c r="B699">
        <v>126</v>
      </c>
      <c r="C699">
        <v>161</v>
      </c>
      <c r="D699">
        <v>697</v>
      </c>
      <c r="E699" t="s">
        <v>312</v>
      </c>
      <c r="F699" t="s">
        <v>0</v>
      </c>
      <c r="G699" t="s">
        <v>16118</v>
      </c>
      <c r="H699">
        <v>1.86</v>
      </c>
      <c r="I699">
        <v>38.479999999999997</v>
      </c>
      <c r="J699">
        <v>36</v>
      </c>
    </row>
    <row r="700" spans="1:10" x14ac:dyDescent="0.35">
      <c r="A700" t="s">
        <v>19289</v>
      </c>
      <c r="B700">
        <v>71</v>
      </c>
      <c r="C700">
        <v>160</v>
      </c>
      <c r="D700">
        <v>699</v>
      </c>
      <c r="E700" t="s">
        <v>334</v>
      </c>
      <c r="F700" t="s">
        <v>0</v>
      </c>
      <c r="G700" t="s">
        <v>3819</v>
      </c>
      <c r="H700">
        <v>1.4119999999999999</v>
      </c>
      <c r="I700">
        <v>22.46</v>
      </c>
      <c r="J700">
        <v>36</v>
      </c>
    </row>
    <row r="701" spans="1:10" x14ac:dyDescent="0.35">
      <c r="A701" t="s">
        <v>19290</v>
      </c>
      <c r="B701">
        <v>23</v>
      </c>
      <c r="C701">
        <v>159</v>
      </c>
      <c r="D701">
        <v>700</v>
      </c>
      <c r="E701" t="s">
        <v>311</v>
      </c>
      <c r="F701" t="s">
        <v>0</v>
      </c>
      <c r="G701" t="s">
        <v>6136</v>
      </c>
      <c r="H701" t="s">
        <v>311</v>
      </c>
      <c r="I701" t="s">
        <v>311</v>
      </c>
      <c r="J701">
        <v>7</v>
      </c>
    </row>
    <row r="702" spans="1:10" x14ac:dyDescent="0.35">
      <c r="A702" t="s">
        <v>19291</v>
      </c>
      <c r="B702">
        <v>97</v>
      </c>
      <c r="C702">
        <v>159</v>
      </c>
      <c r="D702">
        <v>700</v>
      </c>
      <c r="E702" t="s">
        <v>311</v>
      </c>
      <c r="F702" t="s">
        <v>0</v>
      </c>
      <c r="G702" t="s">
        <v>2402</v>
      </c>
      <c r="H702" t="s">
        <v>311</v>
      </c>
      <c r="I702" t="s">
        <v>311</v>
      </c>
      <c r="J702">
        <v>85</v>
      </c>
    </row>
    <row r="703" spans="1:10" x14ac:dyDescent="0.35">
      <c r="A703" t="s">
        <v>19292</v>
      </c>
      <c r="B703">
        <v>97</v>
      </c>
      <c r="C703">
        <v>158</v>
      </c>
      <c r="D703">
        <v>702</v>
      </c>
      <c r="E703" t="s">
        <v>311</v>
      </c>
      <c r="F703" t="s">
        <v>0</v>
      </c>
      <c r="G703" t="s">
        <v>2202</v>
      </c>
      <c r="H703" t="s">
        <v>311</v>
      </c>
      <c r="I703" t="s">
        <v>311</v>
      </c>
      <c r="J703">
        <v>47</v>
      </c>
    </row>
    <row r="704" spans="1:10" x14ac:dyDescent="0.35">
      <c r="A704" t="s">
        <v>19293</v>
      </c>
      <c r="B704">
        <v>53</v>
      </c>
      <c r="C704">
        <v>156</v>
      </c>
      <c r="D704">
        <v>703</v>
      </c>
      <c r="E704" t="s">
        <v>334</v>
      </c>
      <c r="F704" t="s">
        <v>0</v>
      </c>
      <c r="G704" t="s">
        <v>3208</v>
      </c>
      <c r="H704">
        <v>1.37</v>
      </c>
      <c r="I704">
        <v>10.66</v>
      </c>
      <c r="J704">
        <v>8</v>
      </c>
    </row>
    <row r="705" spans="1:10" x14ac:dyDescent="0.35">
      <c r="A705" t="s">
        <v>19294</v>
      </c>
      <c r="B705">
        <v>41</v>
      </c>
      <c r="C705">
        <v>156</v>
      </c>
      <c r="D705">
        <v>703</v>
      </c>
      <c r="E705" t="s">
        <v>312</v>
      </c>
      <c r="F705" t="s">
        <v>0</v>
      </c>
      <c r="G705" t="s">
        <v>13398</v>
      </c>
      <c r="H705">
        <v>2.1709999999999998</v>
      </c>
      <c r="I705">
        <v>32.68</v>
      </c>
      <c r="J705">
        <v>8</v>
      </c>
    </row>
    <row r="706" spans="1:10" x14ac:dyDescent="0.35">
      <c r="A706" t="s">
        <v>19295</v>
      </c>
      <c r="B706">
        <v>73</v>
      </c>
      <c r="C706">
        <v>155</v>
      </c>
      <c r="D706">
        <v>705</v>
      </c>
      <c r="E706" t="s">
        <v>334</v>
      </c>
      <c r="F706" t="s">
        <v>0</v>
      </c>
      <c r="G706" t="s">
        <v>19296</v>
      </c>
      <c r="H706">
        <v>0.98499999999999999</v>
      </c>
      <c r="I706">
        <v>14.82</v>
      </c>
      <c r="J706">
        <v>9</v>
      </c>
    </row>
    <row r="707" spans="1:10" x14ac:dyDescent="0.35">
      <c r="A707" t="s">
        <v>19297</v>
      </c>
      <c r="B707">
        <v>68</v>
      </c>
      <c r="C707">
        <v>155</v>
      </c>
      <c r="D707">
        <v>705</v>
      </c>
      <c r="E707" t="s">
        <v>311</v>
      </c>
      <c r="F707" t="s">
        <v>0</v>
      </c>
      <c r="G707" t="s">
        <v>3026</v>
      </c>
      <c r="H707" t="s">
        <v>311</v>
      </c>
      <c r="I707" t="s">
        <v>311</v>
      </c>
      <c r="J707">
        <v>21</v>
      </c>
    </row>
    <row r="708" spans="1:10" x14ac:dyDescent="0.35">
      <c r="A708" t="s">
        <v>19298</v>
      </c>
      <c r="B708">
        <v>79</v>
      </c>
      <c r="C708">
        <v>154</v>
      </c>
      <c r="D708">
        <v>707</v>
      </c>
      <c r="E708" t="s">
        <v>312</v>
      </c>
      <c r="F708" t="s">
        <v>0</v>
      </c>
      <c r="G708" t="s">
        <v>9482</v>
      </c>
      <c r="H708">
        <v>0.75</v>
      </c>
      <c r="I708">
        <v>27.98</v>
      </c>
      <c r="J708">
        <v>15</v>
      </c>
    </row>
    <row r="709" spans="1:10" hidden="1" x14ac:dyDescent="0.35">
      <c r="A709" t="s">
        <v>19299</v>
      </c>
      <c r="B709">
        <v>21</v>
      </c>
      <c r="C709">
        <v>153</v>
      </c>
      <c r="D709">
        <v>708</v>
      </c>
      <c r="E709" t="s">
        <v>311</v>
      </c>
      <c r="F709" t="s">
        <v>3848</v>
      </c>
      <c r="G709" t="s">
        <v>311</v>
      </c>
      <c r="H709" t="s">
        <v>311</v>
      </c>
      <c r="I709" t="s">
        <v>311</v>
      </c>
      <c r="J709">
        <v>20</v>
      </c>
    </row>
    <row r="710" spans="1:10" x14ac:dyDescent="0.35">
      <c r="A710" t="s">
        <v>19300</v>
      </c>
      <c r="B710">
        <v>60</v>
      </c>
      <c r="C710">
        <v>151</v>
      </c>
      <c r="D710">
        <v>709</v>
      </c>
      <c r="E710" t="s">
        <v>311</v>
      </c>
      <c r="F710" t="s">
        <v>0</v>
      </c>
      <c r="G710" t="s">
        <v>3026</v>
      </c>
      <c r="H710" t="s">
        <v>311</v>
      </c>
      <c r="I710" t="s">
        <v>311</v>
      </c>
      <c r="J710">
        <v>18</v>
      </c>
    </row>
    <row r="711" spans="1:10" x14ac:dyDescent="0.35">
      <c r="A711" t="s">
        <v>19301</v>
      </c>
      <c r="B711">
        <v>72</v>
      </c>
      <c r="C711">
        <v>149</v>
      </c>
      <c r="D711">
        <v>710</v>
      </c>
      <c r="E711" t="s">
        <v>334</v>
      </c>
      <c r="F711" t="s">
        <v>0</v>
      </c>
      <c r="G711" t="s">
        <v>3026</v>
      </c>
      <c r="H711">
        <v>1.238</v>
      </c>
      <c r="I711">
        <v>14.79</v>
      </c>
      <c r="J711">
        <v>23</v>
      </c>
    </row>
    <row r="712" spans="1:10" x14ac:dyDescent="0.35">
      <c r="A712" t="s">
        <v>19302</v>
      </c>
      <c r="B712">
        <v>31</v>
      </c>
      <c r="C712">
        <v>149</v>
      </c>
      <c r="D712">
        <v>710</v>
      </c>
      <c r="E712" t="s">
        <v>311</v>
      </c>
      <c r="F712" t="s">
        <v>0</v>
      </c>
      <c r="G712" t="s">
        <v>2941</v>
      </c>
      <c r="H712" t="s">
        <v>311</v>
      </c>
      <c r="I712" t="s">
        <v>311</v>
      </c>
      <c r="J712">
        <v>19</v>
      </c>
    </row>
    <row r="713" spans="1:10" hidden="1" x14ac:dyDescent="0.35">
      <c r="A713" t="s">
        <v>19303</v>
      </c>
      <c r="B713">
        <v>16</v>
      </c>
      <c r="C713">
        <v>148</v>
      </c>
      <c r="D713">
        <v>712</v>
      </c>
      <c r="E713" t="s">
        <v>311</v>
      </c>
      <c r="F713" t="s">
        <v>3848</v>
      </c>
      <c r="G713" t="s">
        <v>311</v>
      </c>
      <c r="H713" t="s">
        <v>311</v>
      </c>
      <c r="I713" t="s">
        <v>311</v>
      </c>
      <c r="J713">
        <v>16</v>
      </c>
    </row>
    <row r="714" spans="1:10" x14ac:dyDescent="0.35">
      <c r="A714" t="s">
        <v>19304</v>
      </c>
      <c r="B714">
        <v>64</v>
      </c>
      <c r="C714">
        <v>147</v>
      </c>
      <c r="D714">
        <v>713</v>
      </c>
      <c r="E714" t="s">
        <v>328</v>
      </c>
      <c r="F714" t="s">
        <v>0</v>
      </c>
      <c r="G714" t="s">
        <v>4090</v>
      </c>
      <c r="H714">
        <v>2.1560000000000001</v>
      </c>
      <c r="I714">
        <v>50.34</v>
      </c>
      <c r="J714">
        <v>12</v>
      </c>
    </row>
    <row r="715" spans="1:10" x14ac:dyDescent="0.35">
      <c r="A715" t="s">
        <v>19305</v>
      </c>
      <c r="B715">
        <v>57</v>
      </c>
      <c r="C715">
        <v>146</v>
      </c>
      <c r="D715">
        <v>714</v>
      </c>
      <c r="E715" t="s">
        <v>311</v>
      </c>
      <c r="F715" t="s">
        <v>0</v>
      </c>
      <c r="G715" t="s">
        <v>3026</v>
      </c>
      <c r="H715" t="s">
        <v>311</v>
      </c>
      <c r="I715" t="s">
        <v>311</v>
      </c>
      <c r="J715">
        <v>20</v>
      </c>
    </row>
    <row r="716" spans="1:10" x14ac:dyDescent="0.35">
      <c r="A716" t="s">
        <v>19306</v>
      </c>
      <c r="B716">
        <v>74</v>
      </c>
      <c r="C716">
        <v>145</v>
      </c>
      <c r="D716">
        <v>715</v>
      </c>
      <c r="E716" t="s">
        <v>311</v>
      </c>
      <c r="F716" t="s">
        <v>0</v>
      </c>
      <c r="G716" t="s">
        <v>3831</v>
      </c>
      <c r="H716" t="s">
        <v>311</v>
      </c>
      <c r="I716" t="s">
        <v>311</v>
      </c>
      <c r="J716">
        <v>26</v>
      </c>
    </row>
    <row r="717" spans="1:10" x14ac:dyDescent="0.35">
      <c r="A717" t="s">
        <v>19307</v>
      </c>
      <c r="B717">
        <v>50</v>
      </c>
      <c r="C717">
        <v>145</v>
      </c>
      <c r="D717">
        <v>715</v>
      </c>
      <c r="E717" t="s">
        <v>311</v>
      </c>
      <c r="F717" t="s">
        <v>0</v>
      </c>
      <c r="G717" t="s">
        <v>7676</v>
      </c>
      <c r="H717" t="s">
        <v>311</v>
      </c>
      <c r="I717" t="s">
        <v>311</v>
      </c>
      <c r="J717">
        <v>16</v>
      </c>
    </row>
    <row r="718" spans="1:10" x14ac:dyDescent="0.35">
      <c r="A718" t="s">
        <v>19308</v>
      </c>
      <c r="B718">
        <v>140</v>
      </c>
      <c r="C718">
        <v>145</v>
      </c>
      <c r="D718">
        <v>715</v>
      </c>
      <c r="E718" t="s">
        <v>311</v>
      </c>
      <c r="F718" t="s">
        <v>0</v>
      </c>
      <c r="G718" t="s">
        <v>4090</v>
      </c>
      <c r="H718" t="s">
        <v>311</v>
      </c>
      <c r="I718" t="s">
        <v>311</v>
      </c>
      <c r="J718">
        <v>32</v>
      </c>
    </row>
    <row r="719" spans="1:10" x14ac:dyDescent="0.35">
      <c r="A719" t="s">
        <v>19309</v>
      </c>
      <c r="B719">
        <v>31</v>
      </c>
      <c r="C719">
        <v>144</v>
      </c>
      <c r="D719">
        <v>718</v>
      </c>
      <c r="E719" t="s">
        <v>311</v>
      </c>
      <c r="F719" t="s">
        <v>0</v>
      </c>
      <c r="G719" t="s">
        <v>2959</v>
      </c>
      <c r="H719" t="s">
        <v>311</v>
      </c>
      <c r="I719" t="s">
        <v>311</v>
      </c>
      <c r="J719">
        <v>31</v>
      </c>
    </row>
    <row r="720" spans="1:10" x14ac:dyDescent="0.35">
      <c r="A720" t="s">
        <v>19310</v>
      </c>
      <c r="B720">
        <v>86</v>
      </c>
      <c r="C720">
        <v>144</v>
      </c>
      <c r="D720">
        <v>718</v>
      </c>
      <c r="E720" t="s">
        <v>334</v>
      </c>
      <c r="F720" t="s">
        <v>0</v>
      </c>
      <c r="G720" t="s">
        <v>8805</v>
      </c>
      <c r="H720">
        <v>0.95099999999999996</v>
      </c>
      <c r="I720">
        <v>19.260000000000002</v>
      </c>
      <c r="J720">
        <v>33</v>
      </c>
    </row>
    <row r="721" spans="1:10" x14ac:dyDescent="0.35">
      <c r="A721" t="s">
        <v>19311</v>
      </c>
      <c r="B721">
        <v>60</v>
      </c>
      <c r="C721">
        <v>143</v>
      </c>
      <c r="D721">
        <v>720</v>
      </c>
      <c r="E721" t="s">
        <v>334</v>
      </c>
      <c r="F721" t="s">
        <v>0</v>
      </c>
      <c r="G721" t="s">
        <v>4022</v>
      </c>
      <c r="H721">
        <v>0.76500000000000001</v>
      </c>
      <c r="I721">
        <v>11.5</v>
      </c>
      <c r="J721">
        <v>31</v>
      </c>
    </row>
    <row r="722" spans="1:10" x14ac:dyDescent="0.35">
      <c r="A722" t="s">
        <v>19312</v>
      </c>
      <c r="B722">
        <v>75</v>
      </c>
      <c r="C722">
        <v>143</v>
      </c>
      <c r="D722">
        <v>720</v>
      </c>
      <c r="E722" t="s">
        <v>311</v>
      </c>
      <c r="F722" t="s">
        <v>0</v>
      </c>
      <c r="G722" t="s">
        <v>14900</v>
      </c>
      <c r="H722" t="s">
        <v>311</v>
      </c>
      <c r="I722" t="s">
        <v>311</v>
      </c>
      <c r="J722">
        <v>27</v>
      </c>
    </row>
    <row r="723" spans="1:10" x14ac:dyDescent="0.35">
      <c r="A723" t="s">
        <v>19313</v>
      </c>
      <c r="B723">
        <v>90</v>
      </c>
      <c r="C723">
        <v>143</v>
      </c>
      <c r="D723">
        <v>720</v>
      </c>
      <c r="E723" t="s">
        <v>311</v>
      </c>
      <c r="F723" t="s">
        <v>0</v>
      </c>
      <c r="G723" t="s">
        <v>15671</v>
      </c>
      <c r="H723" t="s">
        <v>311</v>
      </c>
      <c r="I723" t="s">
        <v>311</v>
      </c>
      <c r="J723">
        <v>45</v>
      </c>
    </row>
    <row r="724" spans="1:10" x14ac:dyDescent="0.35">
      <c r="A724" t="s">
        <v>19314</v>
      </c>
      <c r="B724">
        <v>54</v>
      </c>
      <c r="C724">
        <v>143</v>
      </c>
      <c r="D724">
        <v>720</v>
      </c>
      <c r="E724" t="s">
        <v>328</v>
      </c>
      <c r="F724" t="s">
        <v>0</v>
      </c>
      <c r="G724" t="s">
        <v>19315</v>
      </c>
      <c r="H724">
        <v>1.2689999999999999</v>
      </c>
      <c r="I724">
        <v>51.34</v>
      </c>
      <c r="J724">
        <v>22</v>
      </c>
    </row>
    <row r="725" spans="1:10" x14ac:dyDescent="0.35">
      <c r="A725" t="s">
        <v>19316</v>
      </c>
      <c r="B725">
        <v>65</v>
      </c>
      <c r="C725">
        <v>142</v>
      </c>
      <c r="D725">
        <v>724</v>
      </c>
      <c r="E725" t="s">
        <v>311</v>
      </c>
      <c r="F725" t="s">
        <v>0</v>
      </c>
      <c r="G725" t="s">
        <v>3819</v>
      </c>
      <c r="H725" t="s">
        <v>311</v>
      </c>
      <c r="I725" t="s">
        <v>311</v>
      </c>
      <c r="J725">
        <v>36</v>
      </c>
    </row>
    <row r="726" spans="1:10" x14ac:dyDescent="0.35">
      <c r="A726" t="s">
        <v>19317</v>
      </c>
      <c r="B726">
        <v>198</v>
      </c>
      <c r="C726">
        <v>140</v>
      </c>
      <c r="D726">
        <v>725</v>
      </c>
      <c r="E726" t="s">
        <v>328</v>
      </c>
      <c r="F726" t="s">
        <v>0</v>
      </c>
      <c r="G726" t="s">
        <v>17588</v>
      </c>
      <c r="H726">
        <v>0.91900000000000004</v>
      </c>
      <c r="I726">
        <v>36.04</v>
      </c>
      <c r="J726">
        <v>47</v>
      </c>
    </row>
    <row r="727" spans="1:10" x14ac:dyDescent="0.35">
      <c r="A727" t="s">
        <v>19318</v>
      </c>
      <c r="B727">
        <v>83</v>
      </c>
      <c r="C727">
        <v>140</v>
      </c>
      <c r="D727">
        <v>725</v>
      </c>
      <c r="E727" t="s">
        <v>334</v>
      </c>
      <c r="F727" t="s">
        <v>0</v>
      </c>
      <c r="G727" t="s">
        <v>3704</v>
      </c>
      <c r="H727">
        <v>0.76400000000000001</v>
      </c>
      <c r="I727">
        <v>0.68</v>
      </c>
      <c r="J727">
        <v>9</v>
      </c>
    </row>
    <row r="728" spans="1:10" x14ac:dyDescent="0.35">
      <c r="A728" t="s">
        <v>19319</v>
      </c>
      <c r="B728">
        <v>39</v>
      </c>
      <c r="C728">
        <v>137</v>
      </c>
      <c r="D728">
        <v>727</v>
      </c>
      <c r="E728" t="s">
        <v>334</v>
      </c>
      <c r="F728" t="s">
        <v>0</v>
      </c>
      <c r="G728" t="s">
        <v>1779</v>
      </c>
      <c r="H728">
        <v>1.7949999999999999</v>
      </c>
      <c r="I728">
        <v>8.3699999999999992</v>
      </c>
      <c r="J728">
        <v>39</v>
      </c>
    </row>
    <row r="729" spans="1:10" x14ac:dyDescent="0.35">
      <c r="A729" t="s">
        <v>19320</v>
      </c>
      <c r="B729">
        <v>231</v>
      </c>
      <c r="C729">
        <v>134</v>
      </c>
      <c r="D729">
        <v>728</v>
      </c>
      <c r="E729" t="s">
        <v>328</v>
      </c>
      <c r="F729" t="s">
        <v>0</v>
      </c>
      <c r="G729" t="s">
        <v>10944</v>
      </c>
      <c r="H729">
        <v>0.67</v>
      </c>
      <c r="I729">
        <v>56.37</v>
      </c>
      <c r="J729">
        <v>68</v>
      </c>
    </row>
    <row r="730" spans="1:10" x14ac:dyDescent="0.35">
      <c r="A730" t="s">
        <v>19321</v>
      </c>
      <c r="B730">
        <v>134</v>
      </c>
      <c r="C730">
        <v>134</v>
      </c>
      <c r="D730">
        <v>728</v>
      </c>
      <c r="E730" t="s">
        <v>311</v>
      </c>
      <c r="F730" t="s">
        <v>0</v>
      </c>
      <c r="G730" t="s">
        <v>2820</v>
      </c>
      <c r="H730" t="s">
        <v>311</v>
      </c>
      <c r="I730" t="s">
        <v>311</v>
      </c>
      <c r="J730">
        <v>18</v>
      </c>
    </row>
    <row r="731" spans="1:10" x14ac:dyDescent="0.35">
      <c r="A731" t="s">
        <v>19322</v>
      </c>
      <c r="B731">
        <v>61</v>
      </c>
      <c r="C731">
        <v>134</v>
      </c>
      <c r="D731">
        <v>728</v>
      </c>
      <c r="E731" t="s">
        <v>334</v>
      </c>
      <c r="F731" t="s">
        <v>0</v>
      </c>
      <c r="G731" t="s">
        <v>4034</v>
      </c>
      <c r="H731">
        <v>1.0329999999999999</v>
      </c>
      <c r="I731">
        <v>13.27</v>
      </c>
      <c r="J731">
        <v>21</v>
      </c>
    </row>
    <row r="732" spans="1:10" x14ac:dyDescent="0.35">
      <c r="A732" t="s">
        <v>19323</v>
      </c>
      <c r="B732">
        <v>56</v>
      </c>
      <c r="C732">
        <v>133</v>
      </c>
      <c r="D732">
        <v>731</v>
      </c>
      <c r="E732" t="s">
        <v>311</v>
      </c>
      <c r="F732" t="s">
        <v>0</v>
      </c>
      <c r="G732" t="s">
        <v>2494</v>
      </c>
      <c r="H732" t="s">
        <v>311</v>
      </c>
      <c r="I732" t="s">
        <v>311</v>
      </c>
      <c r="J732">
        <v>14</v>
      </c>
    </row>
    <row r="733" spans="1:10" x14ac:dyDescent="0.35">
      <c r="A733" t="s">
        <v>19324</v>
      </c>
      <c r="B733">
        <v>92</v>
      </c>
      <c r="C733">
        <v>133</v>
      </c>
      <c r="D733">
        <v>731</v>
      </c>
      <c r="E733" t="s">
        <v>311</v>
      </c>
      <c r="F733" t="s">
        <v>0</v>
      </c>
      <c r="G733" t="s">
        <v>1699</v>
      </c>
      <c r="H733" t="s">
        <v>311</v>
      </c>
      <c r="I733" t="s">
        <v>311</v>
      </c>
      <c r="J733">
        <v>92</v>
      </c>
    </row>
    <row r="734" spans="1:10" x14ac:dyDescent="0.35">
      <c r="A734" t="s">
        <v>19325</v>
      </c>
      <c r="B734">
        <v>70</v>
      </c>
      <c r="C734">
        <v>133</v>
      </c>
      <c r="D734">
        <v>731</v>
      </c>
      <c r="E734" t="s">
        <v>311</v>
      </c>
      <c r="F734" t="s">
        <v>0</v>
      </c>
      <c r="G734" t="s">
        <v>2546</v>
      </c>
      <c r="H734" t="s">
        <v>311</v>
      </c>
      <c r="I734" t="s">
        <v>311</v>
      </c>
      <c r="J734">
        <v>70</v>
      </c>
    </row>
    <row r="735" spans="1:10" x14ac:dyDescent="0.35">
      <c r="A735" t="s">
        <v>19326</v>
      </c>
      <c r="B735">
        <v>42</v>
      </c>
      <c r="C735">
        <v>131</v>
      </c>
      <c r="D735">
        <v>734</v>
      </c>
      <c r="E735" t="s">
        <v>311</v>
      </c>
      <c r="F735" t="s">
        <v>0</v>
      </c>
      <c r="G735" t="s">
        <v>3375</v>
      </c>
      <c r="H735" t="s">
        <v>311</v>
      </c>
      <c r="I735" t="s">
        <v>311</v>
      </c>
      <c r="J735">
        <v>25</v>
      </c>
    </row>
    <row r="736" spans="1:10" x14ac:dyDescent="0.35">
      <c r="A736" t="s">
        <v>19327</v>
      </c>
      <c r="B736">
        <v>72</v>
      </c>
      <c r="C736">
        <v>131</v>
      </c>
      <c r="D736">
        <v>734</v>
      </c>
      <c r="E736" t="s">
        <v>311</v>
      </c>
      <c r="F736" t="s">
        <v>0</v>
      </c>
      <c r="G736" t="s">
        <v>4347</v>
      </c>
      <c r="H736" t="s">
        <v>311</v>
      </c>
      <c r="I736" t="s">
        <v>311</v>
      </c>
      <c r="J736">
        <v>71</v>
      </c>
    </row>
    <row r="737" spans="1:10" x14ac:dyDescent="0.35">
      <c r="A737" t="s">
        <v>19328</v>
      </c>
      <c r="B737">
        <v>34</v>
      </c>
      <c r="C737">
        <v>130</v>
      </c>
      <c r="D737">
        <v>736</v>
      </c>
      <c r="E737" t="s">
        <v>328</v>
      </c>
      <c r="F737" t="s">
        <v>0</v>
      </c>
      <c r="G737" t="s">
        <v>3926</v>
      </c>
      <c r="H737">
        <v>2.121</v>
      </c>
      <c r="I737">
        <v>54.5</v>
      </c>
      <c r="J737">
        <v>11</v>
      </c>
    </row>
    <row r="738" spans="1:10" x14ac:dyDescent="0.35">
      <c r="A738" t="s">
        <v>19329</v>
      </c>
      <c r="B738">
        <v>74</v>
      </c>
      <c r="C738">
        <v>130</v>
      </c>
      <c r="D738">
        <v>736</v>
      </c>
      <c r="E738" t="s">
        <v>311</v>
      </c>
      <c r="F738" t="s">
        <v>0</v>
      </c>
      <c r="G738" t="s">
        <v>2037</v>
      </c>
      <c r="H738" t="s">
        <v>311</v>
      </c>
      <c r="I738" t="s">
        <v>311</v>
      </c>
      <c r="J738">
        <v>21</v>
      </c>
    </row>
    <row r="739" spans="1:10" x14ac:dyDescent="0.35">
      <c r="A739" t="s">
        <v>19330</v>
      </c>
      <c r="B739">
        <v>96</v>
      </c>
      <c r="C739">
        <v>130</v>
      </c>
      <c r="D739">
        <v>736</v>
      </c>
      <c r="E739" t="s">
        <v>328</v>
      </c>
      <c r="F739" t="s">
        <v>0</v>
      </c>
      <c r="G739" t="s">
        <v>9482</v>
      </c>
      <c r="H739">
        <v>1.34</v>
      </c>
      <c r="I739">
        <v>63.69</v>
      </c>
      <c r="J739">
        <v>28</v>
      </c>
    </row>
    <row r="740" spans="1:10" x14ac:dyDescent="0.35">
      <c r="A740" t="s">
        <v>19331</v>
      </c>
      <c r="B740">
        <v>108</v>
      </c>
      <c r="C740">
        <v>130</v>
      </c>
      <c r="D740">
        <v>736</v>
      </c>
      <c r="E740" t="s">
        <v>311</v>
      </c>
      <c r="F740" t="s">
        <v>0</v>
      </c>
      <c r="G740" t="s">
        <v>9016</v>
      </c>
      <c r="H740" t="s">
        <v>311</v>
      </c>
      <c r="I740" t="s">
        <v>311</v>
      </c>
      <c r="J740">
        <v>37</v>
      </c>
    </row>
    <row r="741" spans="1:10" x14ac:dyDescent="0.35">
      <c r="A741" t="s">
        <v>19332</v>
      </c>
      <c r="B741">
        <v>36</v>
      </c>
      <c r="C741">
        <v>130</v>
      </c>
      <c r="D741">
        <v>736</v>
      </c>
      <c r="E741" t="s">
        <v>311</v>
      </c>
      <c r="F741" t="s">
        <v>0</v>
      </c>
      <c r="G741" t="s">
        <v>2119</v>
      </c>
      <c r="H741" t="s">
        <v>311</v>
      </c>
      <c r="I741" t="s">
        <v>311</v>
      </c>
      <c r="J741">
        <v>36</v>
      </c>
    </row>
    <row r="742" spans="1:10" x14ac:dyDescent="0.35">
      <c r="A742" t="s">
        <v>19333</v>
      </c>
      <c r="B742">
        <v>40</v>
      </c>
      <c r="C742">
        <v>129</v>
      </c>
      <c r="D742">
        <v>741</v>
      </c>
      <c r="E742" t="s">
        <v>311</v>
      </c>
      <c r="F742" t="s">
        <v>0</v>
      </c>
      <c r="G742" t="s">
        <v>1819</v>
      </c>
      <c r="H742" t="s">
        <v>311</v>
      </c>
      <c r="I742" t="s">
        <v>311</v>
      </c>
      <c r="J742">
        <v>16</v>
      </c>
    </row>
    <row r="743" spans="1:10" x14ac:dyDescent="0.35">
      <c r="A743" t="s">
        <v>19334</v>
      </c>
      <c r="B743">
        <v>43</v>
      </c>
      <c r="C743">
        <v>129</v>
      </c>
      <c r="D743">
        <v>741</v>
      </c>
      <c r="E743" t="s">
        <v>334</v>
      </c>
      <c r="F743" t="s">
        <v>0</v>
      </c>
      <c r="G743" t="s">
        <v>8332</v>
      </c>
      <c r="H743">
        <v>1.429</v>
      </c>
      <c r="I743">
        <v>24.83</v>
      </c>
      <c r="J743">
        <v>23</v>
      </c>
    </row>
    <row r="744" spans="1:10" x14ac:dyDescent="0.35">
      <c r="A744" t="s">
        <v>19335</v>
      </c>
      <c r="B744">
        <v>67</v>
      </c>
      <c r="C744">
        <v>129</v>
      </c>
      <c r="D744">
        <v>741</v>
      </c>
      <c r="E744" t="s">
        <v>311</v>
      </c>
      <c r="F744" t="s">
        <v>0</v>
      </c>
      <c r="G744" t="s">
        <v>14417</v>
      </c>
      <c r="H744" t="s">
        <v>311</v>
      </c>
      <c r="I744" t="s">
        <v>311</v>
      </c>
      <c r="J744">
        <v>19</v>
      </c>
    </row>
    <row r="745" spans="1:10" x14ac:dyDescent="0.35">
      <c r="A745" t="s">
        <v>19336</v>
      </c>
      <c r="B745">
        <v>74</v>
      </c>
      <c r="C745">
        <v>128</v>
      </c>
      <c r="D745">
        <v>744</v>
      </c>
      <c r="E745" t="s">
        <v>334</v>
      </c>
      <c r="F745" t="s">
        <v>0</v>
      </c>
      <c r="G745" t="s">
        <v>7917</v>
      </c>
      <c r="H745">
        <v>0.72599999999999998</v>
      </c>
      <c r="I745">
        <v>17.309999999999999</v>
      </c>
      <c r="J745">
        <v>1</v>
      </c>
    </row>
    <row r="746" spans="1:10" x14ac:dyDescent="0.35">
      <c r="A746" t="s">
        <v>19337</v>
      </c>
      <c r="B746">
        <v>50</v>
      </c>
      <c r="C746">
        <v>127</v>
      </c>
      <c r="D746">
        <v>745</v>
      </c>
      <c r="E746" t="s">
        <v>311</v>
      </c>
      <c r="F746" t="s">
        <v>0</v>
      </c>
      <c r="G746" t="s">
        <v>3026</v>
      </c>
      <c r="H746" t="s">
        <v>311</v>
      </c>
      <c r="I746" t="s">
        <v>311</v>
      </c>
      <c r="J746">
        <v>23</v>
      </c>
    </row>
    <row r="747" spans="1:10" x14ac:dyDescent="0.35">
      <c r="A747" t="s">
        <v>19338</v>
      </c>
      <c r="B747">
        <v>46</v>
      </c>
      <c r="C747">
        <v>127</v>
      </c>
      <c r="D747">
        <v>745</v>
      </c>
      <c r="E747" t="s">
        <v>311</v>
      </c>
      <c r="F747" t="s">
        <v>0</v>
      </c>
      <c r="G747" t="s">
        <v>1967</v>
      </c>
      <c r="H747" t="s">
        <v>311</v>
      </c>
      <c r="I747" t="s">
        <v>311</v>
      </c>
      <c r="J747">
        <v>46</v>
      </c>
    </row>
    <row r="748" spans="1:10" x14ac:dyDescent="0.35">
      <c r="A748" t="s">
        <v>19339</v>
      </c>
      <c r="B748">
        <v>64</v>
      </c>
      <c r="C748">
        <v>126</v>
      </c>
      <c r="D748">
        <v>747</v>
      </c>
      <c r="E748" t="s">
        <v>311</v>
      </c>
      <c r="F748" t="s">
        <v>0</v>
      </c>
      <c r="G748" t="s">
        <v>3026</v>
      </c>
      <c r="H748" t="s">
        <v>311</v>
      </c>
      <c r="I748" t="s">
        <v>311</v>
      </c>
      <c r="J748">
        <v>17</v>
      </c>
    </row>
    <row r="749" spans="1:10" x14ac:dyDescent="0.35">
      <c r="A749" t="s">
        <v>19340</v>
      </c>
      <c r="B749">
        <v>159</v>
      </c>
      <c r="C749">
        <v>125</v>
      </c>
      <c r="D749">
        <v>748</v>
      </c>
      <c r="E749" t="s">
        <v>311</v>
      </c>
      <c r="F749" t="s">
        <v>0</v>
      </c>
      <c r="G749" t="s">
        <v>2402</v>
      </c>
      <c r="H749" t="s">
        <v>311</v>
      </c>
      <c r="I749" t="s">
        <v>311</v>
      </c>
      <c r="J749">
        <v>109</v>
      </c>
    </row>
    <row r="750" spans="1:10" x14ac:dyDescent="0.35">
      <c r="A750" t="s">
        <v>19341</v>
      </c>
      <c r="B750">
        <v>77</v>
      </c>
      <c r="C750">
        <v>125</v>
      </c>
      <c r="D750">
        <v>748</v>
      </c>
      <c r="E750" t="s">
        <v>334</v>
      </c>
      <c r="F750" t="s">
        <v>0</v>
      </c>
      <c r="G750" t="s">
        <v>2811</v>
      </c>
      <c r="H750">
        <v>0.64</v>
      </c>
      <c r="I750">
        <v>4.37</v>
      </c>
      <c r="J750">
        <v>14</v>
      </c>
    </row>
    <row r="751" spans="1:10" x14ac:dyDescent="0.35">
      <c r="A751" t="s">
        <v>19342</v>
      </c>
      <c r="B751">
        <v>47</v>
      </c>
      <c r="C751">
        <v>124</v>
      </c>
      <c r="D751">
        <v>750</v>
      </c>
      <c r="E751" t="s">
        <v>311</v>
      </c>
      <c r="F751" t="s">
        <v>0</v>
      </c>
      <c r="G751" t="s">
        <v>3026</v>
      </c>
      <c r="H751" t="s">
        <v>311</v>
      </c>
      <c r="I751" t="s">
        <v>311</v>
      </c>
      <c r="J751">
        <v>13</v>
      </c>
    </row>
    <row r="752" spans="1:10" x14ac:dyDescent="0.35">
      <c r="A752" t="s">
        <v>19343</v>
      </c>
      <c r="B752">
        <v>76</v>
      </c>
      <c r="C752">
        <v>124</v>
      </c>
      <c r="D752">
        <v>750</v>
      </c>
      <c r="E752" t="s">
        <v>311</v>
      </c>
      <c r="F752" t="s">
        <v>0</v>
      </c>
      <c r="G752" t="s">
        <v>8749</v>
      </c>
      <c r="H752" t="s">
        <v>311</v>
      </c>
      <c r="I752" t="s">
        <v>311</v>
      </c>
      <c r="J752">
        <v>35</v>
      </c>
    </row>
    <row r="753" spans="1:10" x14ac:dyDescent="0.35">
      <c r="A753" t="s">
        <v>19344</v>
      </c>
      <c r="B753">
        <v>151</v>
      </c>
      <c r="C753">
        <v>122</v>
      </c>
      <c r="D753">
        <v>752</v>
      </c>
      <c r="E753" t="s">
        <v>334</v>
      </c>
      <c r="F753" t="s">
        <v>0</v>
      </c>
      <c r="G753" t="s">
        <v>1836</v>
      </c>
      <c r="H753">
        <v>0.42399999999999999</v>
      </c>
      <c r="I753">
        <v>0.31</v>
      </c>
      <c r="J753">
        <v>150</v>
      </c>
    </row>
    <row r="754" spans="1:10" x14ac:dyDescent="0.35">
      <c r="A754" t="s">
        <v>19345</v>
      </c>
      <c r="B754">
        <v>48</v>
      </c>
      <c r="C754">
        <v>122</v>
      </c>
      <c r="D754">
        <v>752</v>
      </c>
      <c r="E754" t="s">
        <v>311</v>
      </c>
      <c r="F754" t="s">
        <v>0</v>
      </c>
      <c r="G754" t="s">
        <v>3026</v>
      </c>
      <c r="H754" t="s">
        <v>311</v>
      </c>
      <c r="I754" t="s">
        <v>311</v>
      </c>
      <c r="J754">
        <v>9</v>
      </c>
    </row>
    <row r="755" spans="1:10" x14ac:dyDescent="0.35">
      <c r="A755" t="s">
        <v>19346</v>
      </c>
      <c r="B755">
        <v>76</v>
      </c>
      <c r="C755">
        <v>121</v>
      </c>
      <c r="D755">
        <v>754</v>
      </c>
      <c r="E755" t="s">
        <v>311</v>
      </c>
      <c r="F755" t="s">
        <v>0</v>
      </c>
      <c r="G755" t="s">
        <v>4022</v>
      </c>
      <c r="H755" t="s">
        <v>311</v>
      </c>
      <c r="I755" t="s">
        <v>311</v>
      </c>
      <c r="J755">
        <v>47</v>
      </c>
    </row>
    <row r="756" spans="1:10" x14ac:dyDescent="0.35">
      <c r="A756" t="s">
        <v>19347</v>
      </c>
      <c r="B756">
        <v>73</v>
      </c>
      <c r="C756">
        <v>121</v>
      </c>
      <c r="D756">
        <v>754</v>
      </c>
      <c r="E756" t="s">
        <v>311</v>
      </c>
      <c r="F756" t="s">
        <v>0</v>
      </c>
      <c r="G756" t="s">
        <v>3026</v>
      </c>
      <c r="H756" t="s">
        <v>311</v>
      </c>
      <c r="I756" t="s">
        <v>311</v>
      </c>
      <c r="J756">
        <v>37</v>
      </c>
    </row>
    <row r="757" spans="1:10" x14ac:dyDescent="0.35">
      <c r="A757" t="s">
        <v>19348</v>
      </c>
      <c r="B757">
        <v>54</v>
      </c>
      <c r="C757">
        <v>120</v>
      </c>
      <c r="D757">
        <v>756</v>
      </c>
      <c r="E757" t="s">
        <v>311</v>
      </c>
      <c r="F757" t="s">
        <v>0</v>
      </c>
      <c r="G757" t="s">
        <v>3026</v>
      </c>
      <c r="H757" t="s">
        <v>311</v>
      </c>
      <c r="I757" t="s">
        <v>311</v>
      </c>
      <c r="J757">
        <v>11</v>
      </c>
    </row>
    <row r="758" spans="1:10" x14ac:dyDescent="0.35">
      <c r="A758" t="s">
        <v>19349</v>
      </c>
      <c r="B758">
        <v>151</v>
      </c>
      <c r="C758">
        <v>120</v>
      </c>
      <c r="D758">
        <v>756</v>
      </c>
      <c r="E758" t="s">
        <v>311</v>
      </c>
      <c r="F758" t="s">
        <v>0</v>
      </c>
      <c r="G758" t="s">
        <v>1699</v>
      </c>
      <c r="H758" t="s">
        <v>311</v>
      </c>
      <c r="I758" t="s">
        <v>311</v>
      </c>
      <c r="J758">
        <v>150</v>
      </c>
    </row>
    <row r="759" spans="1:10" x14ac:dyDescent="0.35">
      <c r="A759" t="s">
        <v>19350</v>
      </c>
      <c r="B759">
        <v>81</v>
      </c>
      <c r="C759">
        <v>119</v>
      </c>
      <c r="D759">
        <v>758</v>
      </c>
      <c r="E759" t="s">
        <v>311</v>
      </c>
      <c r="F759" t="s">
        <v>0</v>
      </c>
      <c r="G759" t="s">
        <v>4022</v>
      </c>
      <c r="H759" t="s">
        <v>311</v>
      </c>
      <c r="I759" t="s">
        <v>311</v>
      </c>
      <c r="J759">
        <v>13</v>
      </c>
    </row>
    <row r="760" spans="1:10" x14ac:dyDescent="0.35">
      <c r="A760" t="s">
        <v>19351</v>
      </c>
      <c r="B760">
        <v>118</v>
      </c>
      <c r="C760">
        <v>119</v>
      </c>
      <c r="D760">
        <v>758</v>
      </c>
      <c r="E760" t="s">
        <v>334</v>
      </c>
      <c r="F760" t="s">
        <v>0</v>
      </c>
      <c r="G760" t="s">
        <v>2167</v>
      </c>
      <c r="H760">
        <v>0.55800000000000005</v>
      </c>
      <c r="I760">
        <v>3.55</v>
      </c>
      <c r="J760">
        <v>97</v>
      </c>
    </row>
    <row r="761" spans="1:10" x14ac:dyDescent="0.35">
      <c r="A761" t="s">
        <v>19352</v>
      </c>
      <c r="B761">
        <v>73</v>
      </c>
      <c r="C761">
        <v>118</v>
      </c>
      <c r="D761">
        <v>760</v>
      </c>
      <c r="E761" t="s">
        <v>334</v>
      </c>
      <c r="F761" t="s">
        <v>0</v>
      </c>
      <c r="G761" t="s">
        <v>19353</v>
      </c>
      <c r="H761">
        <v>1.077</v>
      </c>
      <c r="I761">
        <v>10.61</v>
      </c>
      <c r="J761">
        <v>18</v>
      </c>
    </row>
    <row r="762" spans="1:10" x14ac:dyDescent="0.35">
      <c r="A762" t="s">
        <v>19354</v>
      </c>
      <c r="B762">
        <v>75</v>
      </c>
      <c r="C762">
        <v>118</v>
      </c>
      <c r="D762">
        <v>760</v>
      </c>
      <c r="E762" t="s">
        <v>312</v>
      </c>
      <c r="F762" t="s">
        <v>0</v>
      </c>
      <c r="G762" t="s">
        <v>8858</v>
      </c>
      <c r="H762">
        <v>0.98399999999999999</v>
      </c>
      <c r="I762">
        <v>27.68</v>
      </c>
      <c r="J762">
        <v>27</v>
      </c>
    </row>
    <row r="763" spans="1:10" x14ac:dyDescent="0.35">
      <c r="A763" t="s">
        <v>19355</v>
      </c>
      <c r="B763">
        <v>39</v>
      </c>
      <c r="C763">
        <v>118</v>
      </c>
      <c r="D763">
        <v>760</v>
      </c>
      <c r="E763" t="s">
        <v>311</v>
      </c>
      <c r="F763" t="s">
        <v>0</v>
      </c>
      <c r="G763" t="s">
        <v>19356</v>
      </c>
      <c r="H763" t="s">
        <v>311</v>
      </c>
      <c r="I763" t="s">
        <v>311</v>
      </c>
      <c r="J763">
        <v>7</v>
      </c>
    </row>
    <row r="764" spans="1:10" x14ac:dyDescent="0.35">
      <c r="A764" t="s">
        <v>19357</v>
      </c>
      <c r="B764">
        <v>70</v>
      </c>
      <c r="C764">
        <v>118</v>
      </c>
      <c r="D764">
        <v>760</v>
      </c>
      <c r="E764" t="s">
        <v>334</v>
      </c>
      <c r="F764" t="s">
        <v>0</v>
      </c>
      <c r="G764" t="s">
        <v>19358</v>
      </c>
      <c r="H764">
        <v>0.82</v>
      </c>
      <c r="I764">
        <v>7.14</v>
      </c>
      <c r="J764">
        <v>8</v>
      </c>
    </row>
    <row r="765" spans="1:10" x14ac:dyDescent="0.35">
      <c r="A765" t="s">
        <v>19359</v>
      </c>
      <c r="B765">
        <v>49</v>
      </c>
      <c r="C765">
        <v>117</v>
      </c>
      <c r="D765">
        <v>764</v>
      </c>
      <c r="E765" t="s">
        <v>311</v>
      </c>
      <c r="F765" t="s">
        <v>0</v>
      </c>
      <c r="G765" t="s">
        <v>3171</v>
      </c>
      <c r="H765" t="s">
        <v>311</v>
      </c>
      <c r="I765" t="s">
        <v>311</v>
      </c>
      <c r="J765">
        <v>49</v>
      </c>
    </row>
    <row r="766" spans="1:10" x14ac:dyDescent="0.35">
      <c r="A766" t="s">
        <v>19360</v>
      </c>
      <c r="B766">
        <v>160</v>
      </c>
      <c r="C766">
        <v>116</v>
      </c>
      <c r="D766">
        <v>765</v>
      </c>
      <c r="E766" t="s">
        <v>311</v>
      </c>
      <c r="F766" t="s">
        <v>0</v>
      </c>
      <c r="G766" t="s">
        <v>2381</v>
      </c>
      <c r="H766" t="s">
        <v>311</v>
      </c>
      <c r="I766" t="s">
        <v>311</v>
      </c>
      <c r="J766">
        <v>31</v>
      </c>
    </row>
    <row r="767" spans="1:10" x14ac:dyDescent="0.35">
      <c r="A767" t="s">
        <v>19361</v>
      </c>
      <c r="B767">
        <v>91</v>
      </c>
      <c r="C767">
        <v>115</v>
      </c>
      <c r="D767">
        <v>766</v>
      </c>
      <c r="E767" t="s">
        <v>311</v>
      </c>
      <c r="F767" t="s">
        <v>0</v>
      </c>
      <c r="G767" t="s">
        <v>1876</v>
      </c>
      <c r="H767" t="s">
        <v>311</v>
      </c>
      <c r="I767" t="s">
        <v>311</v>
      </c>
      <c r="J767">
        <v>80</v>
      </c>
    </row>
    <row r="768" spans="1:10" x14ac:dyDescent="0.35">
      <c r="A768" t="s">
        <v>19362</v>
      </c>
      <c r="B768">
        <v>53</v>
      </c>
      <c r="C768">
        <v>115</v>
      </c>
      <c r="D768">
        <v>766</v>
      </c>
      <c r="E768" t="s">
        <v>311</v>
      </c>
      <c r="F768" t="s">
        <v>0</v>
      </c>
      <c r="G768" t="s">
        <v>4347</v>
      </c>
      <c r="H768" t="s">
        <v>311</v>
      </c>
      <c r="I768" t="s">
        <v>311</v>
      </c>
      <c r="J768">
        <v>19</v>
      </c>
    </row>
    <row r="769" spans="1:10" x14ac:dyDescent="0.35">
      <c r="A769" t="s">
        <v>19363</v>
      </c>
      <c r="B769">
        <v>133</v>
      </c>
      <c r="C769">
        <v>114</v>
      </c>
      <c r="D769">
        <v>768</v>
      </c>
      <c r="E769" t="s">
        <v>311</v>
      </c>
      <c r="F769" t="s">
        <v>0</v>
      </c>
      <c r="G769" t="s">
        <v>4647</v>
      </c>
      <c r="H769" t="s">
        <v>311</v>
      </c>
      <c r="I769" t="s">
        <v>311</v>
      </c>
      <c r="J769">
        <v>72</v>
      </c>
    </row>
    <row r="770" spans="1:10" x14ac:dyDescent="0.35">
      <c r="A770" t="s">
        <v>19364</v>
      </c>
      <c r="B770">
        <v>290</v>
      </c>
      <c r="C770">
        <v>114</v>
      </c>
      <c r="D770">
        <v>768</v>
      </c>
      <c r="E770" t="s">
        <v>311</v>
      </c>
      <c r="F770" t="s">
        <v>0</v>
      </c>
      <c r="G770" t="s">
        <v>9016</v>
      </c>
      <c r="H770" t="s">
        <v>311</v>
      </c>
      <c r="I770" t="s">
        <v>311</v>
      </c>
      <c r="J770">
        <v>83</v>
      </c>
    </row>
    <row r="771" spans="1:10" x14ac:dyDescent="0.35">
      <c r="A771" t="s">
        <v>19365</v>
      </c>
      <c r="B771">
        <v>47</v>
      </c>
      <c r="C771">
        <v>114</v>
      </c>
      <c r="D771">
        <v>768</v>
      </c>
      <c r="E771" t="s">
        <v>311</v>
      </c>
      <c r="F771" t="s">
        <v>0</v>
      </c>
      <c r="G771" t="s">
        <v>4347</v>
      </c>
      <c r="H771" t="s">
        <v>311</v>
      </c>
      <c r="I771" t="s">
        <v>311</v>
      </c>
      <c r="J771">
        <v>22</v>
      </c>
    </row>
    <row r="772" spans="1:10" x14ac:dyDescent="0.35">
      <c r="A772" t="s">
        <v>19366</v>
      </c>
      <c r="B772">
        <v>36</v>
      </c>
      <c r="C772">
        <v>113</v>
      </c>
      <c r="D772">
        <v>771</v>
      </c>
      <c r="E772" t="s">
        <v>312</v>
      </c>
      <c r="F772" t="s">
        <v>0</v>
      </c>
      <c r="G772" t="s">
        <v>4050</v>
      </c>
      <c r="H772">
        <v>1.2569999999999999</v>
      </c>
      <c r="I772">
        <v>44.62</v>
      </c>
      <c r="J772">
        <v>14</v>
      </c>
    </row>
    <row r="773" spans="1:10" x14ac:dyDescent="0.35">
      <c r="A773" t="s">
        <v>19367</v>
      </c>
      <c r="B773">
        <v>44</v>
      </c>
      <c r="C773">
        <v>112</v>
      </c>
      <c r="D773">
        <v>772</v>
      </c>
      <c r="E773" t="s">
        <v>312</v>
      </c>
      <c r="F773" t="s">
        <v>0</v>
      </c>
      <c r="G773" t="s">
        <v>1983</v>
      </c>
      <c r="H773">
        <v>1.405</v>
      </c>
      <c r="I773">
        <v>30.88</v>
      </c>
      <c r="J773">
        <v>44</v>
      </c>
    </row>
    <row r="774" spans="1:10" x14ac:dyDescent="0.35">
      <c r="A774" t="s">
        <v>19368</v>
      </c>
      <c r="B774">
        <v>42</v>
      </c>
      <c r="C774">
        <v>111</v>
      </c>
      <c r="D774">
        <v>773</v>
      </c>
      <c r="E774" t="s">
        <v>311</v>
      </c>
      <c r="F774" t="s">
        <v>0</v>
      </c>
      <c r="G774" t="s">
        <v>2734</v>
      </c>
      <c r="H774" t="s">
        <v>311</v>
      </c>
      <c r="I774" t="s">
        <v>311</v>
      </c>
      <c r="J774">
        <v>20</v>
      </c>
    </row>
    <row r="775" spans="1:10" x14ac:dyDescent="0.35">
      <c r="A775" t="s">
        <v>19369</v>
      </c>
      <c r="B775">
        <v>138</v>
      </c>
      <c r="C775">
        <v>111</v>
      </c>
      <c r="D775">
        <v>773</v>
      </c>
      <c r="E775" t="s">
        <v>319</v>
      </c>
      <c r="F775" t="s">
        <v>0</v>
      </c>
      <c r="G775" t="s">
        <v>8186</v>
      </c>
      <c r="H775">
        <v>2.867</v>
      </c>
      <c r="I775">
        <v>76.56</v>
      </c>
      <c r="J775">
        <v>40</v>
      </c>
    </row>
    <row r="776" spans="1:10" x14ac:dyDescent="0.35">
      <c r="A776" t="s">
        <v>19370</v>
      </c>
      <c r="B776">
        <v>48</v>
      </c>
      <c r="C776">
        <v>111</v>
      </c>
      <c r="D776">
        <v>773</v>
      </c>
      <c r="E776" t="s">
        <v>311</v>
      </c>
      <c r="F776" t="s">
        <v>0</v>
      </c>
      <c r="G776" t="s">
        <v>1996</v>
      </c>
      <c r="H776" t="s">
        <v>311</v>
      </c>
      <c r="I776" t="s">
        <v>311</v>
      </c>
      <c r="J776">
        <v>16</v>
      </c>
    </row>
    <row r="777" spans="1:10" x14ac:dyDescent="0.35">
      <c r="A777" t="s">
        <v>19371</v>
      </c>
      <c r="B777">
        <v>47</v>
      </c>
      <c r="C777">
        <v>109</v>
      </c>
      <c r="D777">
        <v>776</v>
      </c>
      <c r="E777" t="s">
        <v>311</v>
      </c>
      <c r="F777" t="s">
        <v>0</v>
      </c>
      <c r="G777" t="s">
        <v>7676</v>
      </c>
      <c r="H777" t="s">
        <v>311</v>
      </c>
      <c r="I777" t="s">
        <v>311</v>
      </c>
      <c r="J777">
        <v>19</v>
      </c>
    </row>
    <row r="778" spans="1:10" x14ac:dyDescent="0.35">
      <c r="A778" t="s">
        <v>19372</v>
      </c>
      <c r="B778">
        <v>63</v>
      </c>
      <c r="C778">
        <v>108</v>
      </c>
      <c r="D778">
        <v>777</v>
      </c>
      <c r="E778" t="s">
        <v>328</v>
      </c>
      <c r="F778" t="s">
        <v>0</v>
      </c>
      <c r="G778" t="s">
        <v>4397</v>
      </c>
      <c r="H778">
        <v>1.0369999999999999</v>
      </c>
      <c r="I778">
        <v>58.75</v>
      </c>
      <c r="J778">
        <v>34</v>
      </c>
    </row>
    <row r="779" spans="1:10" x14ac:dyDescent="0.35">
      <c r="A779" t="s">
        <v>19373</v>
      </c>
      <c r="B779">
        <v>157</v>
      </c>
      <c r="C779">
        <v>107</v>
      </c>
      <c r="D779">
        <v>778</v>
      </c>
      <c r="E779" t="s">
        <v>311</v>
      </c>
      <c r="F779" t="s">
        <v>0</v>
      </c>
      <c r="G779" t="s">
        <v>4219</v>
      </c>
      <c r="H779" t="s">
        <v>311</v>
      </c>
      <c r="I779" t="s">
        <v>311</v>
      </c>
      <c r="J779">
        <v>41</v>
      </c>
    </row>
    <row r="780" spans="1:10" x14ac:dyDescent="0.35">
      <c r="A780" t="s">
        <v>19374</v>
      </c>
      <c r="B780">
        <v>58</v>
      </c>
      <c r="C780">
        <v>106</v>
      </c>
      <c r="D780">
        <v>779</v>
      </c>
      <c r="E780" t="s">
        <v>311</v>
      </c>
      <c r="F780" t="s">
        <v>0</v>
      </c>
      <c r="G780" t="s">
        <v>9482</v>
      </c>
      <c r="H780" t="s">
        <v>311</v>
      </c>
      <c r="I780" t="s">
        <v>311</v>
      </c>
      <c r="J780">
        <v>25</v>
      </c>
    </row>
    <row r="781" spans="1:10" x14ac:dyDescent="0.35">
      <c r="A781" t="s">
        <v>19375</v>
      </c>
      <c r="B781">
        <v>67</v>
      </c>
      <c r="C781">
        <v>106</v>
      </c>
      <c r="D781">
        <v>779</v>
      </c>
      <c r="E781" t="s">
        <v>334</v>
      </c>
      <c r="F781" t="s">
        <v>0</v>
      </c>
      <c r="G781" t="s">
        <v>19376</v>
      </c>
      <c r="H781">
        <v>0.90200000000000002</v>
      </c>
      <c r="I781">
        <v>22.64</v>
      </c>
      <c r="J781">
        <v>28</v>
      </c>
    </row>
    <row r="782" spans="1:10" x14ac:dyDescent="0.35">
      <c r="A782" t="s">
        <v>19377</v>
      </c>
      <c r="B782">
        <v>43</v>
      </c>
      <c r="C782">
        <v>106</v>
      </c>
      <c r="D782">
        <v>779</v>
      </c>
      <c r="E782" t="s">
        <v>311</v>
      </c>
      <c r="F782" t="s">
        <v>0</v>
      </c>
      <c r="G782" t="s">
        <v>2760</v>
      </c>
      <c r="H782" t="s">
        <v>311</v>
      </c>
      <c r="I782" t="s">
        <v>311</v>
      </c>
      <c r="J782">
        <v>17</v>
      </c>
    </row>
    <row r="783" spans="1:10" x14ac:dyDescent="0.35">
      <c r="A783" t="s">
        <v>19378</v>
      </c>
      <c r="B783">
        <v>28</v>
      </c>
      <c r="C783">
        <v>105</v>
      </c>
      <c r="D783">
        <v>782</v>
      </c>
      <c r="E783" t="s">
        <v>334</v>
      </c>
      <c r="F783" t="s">
        <v>0</v>
      </c>
      <c r="G783" t="s">
        <v>15521</v>
      </c>
      <c r="H783">
        <v>1.786</v>
      </c>
      <c r="I783">
        <v>17.059999999999999</v>
      </c>
      <c r="J783">
        <v>6</v>
      </c>
    </row>
    <row r="784" spans="1:10" x14ac:dyDescent="0.35">
      <c r="A784" t="s">
        <v>19379</v>
      </c>
      <c r="B784">
        <v>68</v>
      </c>
      <c r="C784">
        <v>105</v>
      </c>
      <c r="D784">
        <v>782</v>
      </c>
      <c r="E784" t="s">
        <v>311</v>
      </c>
      <c r="F784" t="s">
        <v>0</v>
      </c>
      <c r="G784" t="s">
        <v>3026</v>
      </c>
      <c r="H784" t="s">
        <v>311</v>
      </c>
      <c r="I784" t="s">
        <v>311</v>
      </c>
      <c r="J784">
        <v>15</v>
      </c>
    </row>
    <row r="785" spans="1:10" x14ac:dyDescent="0.35">
      <c r="A785" t="s">
        <v>19380</v>
      </c>
      <c r="B785">
        <v>80</v>
      </c>
      <c r="C785">
        <v>104</v>
      </c>
      <c r="D785">
        <v>784</v>
      </c>
      <c r="E785" t="s">
        <v>311</v>
      </c>
      <c r="F785" t="s">
        <v>0</v>
      </c>
      <c r="G785" t="s">
        <v>14575</v>
      </c>
      <c r="H785" t="s">
        <v>311</v>
      </c>
      <c r="I785" t="s">
        <v>311</v>
      </c>
      <c r="J785">
        <v>46</v>
      </c>
    </row>
    <row r="786" spans="1:10" x14ac:dyDescent="0.35">
      <c r="A786" t="s">
        <v>19381</v>
      </c>
      <c r="B786">
        <v>32</v>
      </c>
      <c r="C786">
        <v>104</v>
      </c>
      <c r="D786">
        <v>784</v>
      </c>
      <c r="E786" t="s">
        <v>311</v>
      </c>
      <c r="F786" t="s">
        <v>0</v>
      </c>
      <c r="G786" t="s">
        <v>2194</v>
      </c>
      <c r="H786" t="s">
        <v>311</v>
      </c>
      <c r="I786" t="s">
        <v>311</v>
      </c>
      <c r="J786">
        <v>32</v>
      </c>
    </row>
    <row r="787" spans="1:10" x14ac:dyDescent="0.35">
      <c r="A787" t="s">
        <v>19382</v>
      </c>
      <c r="B787">
        <v>63</v>
      </c>
      <c r="C787">
        <v>104</v>
      </c>
      <c r="D787">
        <v>784</v>
      </c>
      <c r="E787" t="s">
        <v>311</v>
      </c>
      <c r="F787" t="s">
        <v>0</v>
      </c>
      <c r="G787" t="s">
        <v>1819</v>
      </c>
      <c r="H787" t="s">
        <v>311</v>
      </c>
      <c r="I787" t="s">
        <v>311</v>
      </c>
      <c r="J787">
        <v>17</v>
      </c>
    </row>
    <row r="788" spans="1:10" x14ac:dyDescent="0.35">
      <c r="A788" t="s">
        <v>19383</v>
      </c>
      <c r="B788">
        <v>70</v>
      </c>
      <c r="C788">
        <v>103</v>
      </c>
      <c r="D788">
        <v>787</v>
      </c>
      <c r="E788" t="s">
        <v>312</v>
      </c>
      <c r="F788" t="s">
        <v>0</v>
      </c>
      <c r="G788" t="s">
        <v>7323</v>
      </c>
      <c r="H788">
        <v>1.9259999999999999</v>
      </c>
      <c r="I788">
        <v>29.76</v>
      </c>
      <c r="J788">
        <v>22</v>
      </c>
    </row>
    <row r="789" spans="1:10" x14ac:dyDescent="0.35">
      <c r="A789" t="s">
        <v>19384</v>
      </c>
      <c r="B789">
        <v>67</v>
      </c>
      <c r="C789">
        <v>100</v>
      </c>
      <c r="D789">
        <v>788</v>
      </c>
      <c r="E789" t="s">
        <v>311</v>
      </c>
      <c r="F789" t="s">
        <v>0</v>
      </c>
      <c r="G789" t="s">
        <v>2772</v>
      </c>
      <c r="H789" t="s">
        <v>311</v>
      </c>
      <c r="I789" t="s">
        <v>311</v>
      </c>
      <c r="J789">
        <v>21</v>
      </c>
    </row>
    <row r="790" spans="1:10" x14ac:dyDescent="0.35">
      <c r="A790" t="s">
        <v>19385</v>
      </c>
      <c r="B790">
        <v>47</v>
      </c>
      <c r="C790">
        <v>99</v>
      </c>
      <c r="D790">
        <v>789</v>
      </c>
      <c r="E790" t="s">
        <v>319</v>
      </c>
      <c r="F790" t="s">
        <v>0</v>
      </c>
      <c r="G790" t="s">
        <v>9482</v>
      </c>
      <c r="H790">
        <v>1.8180000000000001</v>
      </c>
      <c r="I790">
        <v>75.599999999999994</v>
      </c>
      <c r="J790">
        <v>47</v>
      </c>
    </row>
    <row r="791" spans="1:10" x14ac:dyDescent="0.35">
      <c r="A791" t="s">
        <v>19386</v>
      </c>
      <c r="B791">
        <v>45</v>
      </c>
      <c r="C791">
        <v>99</v>
      </c>
      <c r="D791">
        <v>789</v>
      </c>
      <c r="E791" t="s">
        <v>319</v>
      </c>
      <c r="F791" t="s">
        <v>0</v>
      </c>
      <c r="G791" t="s">
        <v>16339</v>
      </c>
      <c r="H791">
        <v>1.8919999999999999</v>
      </c>
      <c r="I791">
        <v>58.82</v>
      </c>
      <c r="J791">
        <v>45</v>
      </c>
    </row>
    <row r="792" spans="1:10" x14ac:dyDescent="0.35">
      <c r="A792" t="s">
        <v>19387</v>
      </c>
      <c r="B792">
        <v>40</v>
      </c>
      <c r="C792">
        <v>98</v>
      </c>
      <c r="D792">
        <v>791</v>
      </c>
      <c r="E792" t="s">
        <v>311</v>
      </c>
      <c r="F792" t="s">
        <v>0</v>
      </c>
      <c r="G792" t="s">
        <v>2734</v>
      </c>
      <c r="H792" t="s">
        <v>311</v>
      </c>
      <c r="I792" t="s">
        <v>311</v>
      </c>
      <c r="J792">
        <v>40</v>
      </c>
    </row>
    <row r="793" spans="1:10" x14ac:dyDescent="0.35">
      <c r="A793" t="s">
        <v>19388</v>
      </c>
      <c r="B793">
        <v>38</v>
      </c>
      <c r="C793">
        <v>98</v>
      </c>
      <c r="D793">
        <v>791</v>
      </c>
      <c r="E793" t="s">
        <v>311</v>
      </c>
      <c r="F793" t="s">
        <v>0</v>
      </c>
      <c r="G793" t="s">
        <v>4347</v>
      </c>
      <c r="H793" t="s">
        <v>311</v>
      </c>
      <c r="I793" t="s">
        <v>311</v>
      </c>
      <c r="J793">
        <v>11</v>
      </c>
    </row>
    <row r="794" spans="1:10" x14ac:dyDescent="0.35">
      <c r="A794" t="s">
        <v>19389</v>
      </c>
      <c r="B794">
        <v>62</v>
      </c>
      <c r="C794">
        <v>96</v>
      </c>
      <c r="D794">
        <v>793</v>
      </c>
      <c r="E794" t="s">
        <v>311</v>
      </c>
      <c r="F794" t="s">
        <v>0</v>
      </c>
      <c r="G794" t="s">
        <v>1886</v>
      </c>
      <c r="H794" t="s">
        <v>311</v>
      </c>
      <c r="I794" t="s">
        <v>311</v>
      </c>
      <c r="J794">
        <v>61</v>
      </c>
    </row>
    <row r="795" spans="1:10" x14ac:dyDescent="0.35">
      <c r="A795" t="s">
        <v>19390</v>
      </c>
      <c r="B795">
        <v>37</v>
      </c>
      <c r="C795">
        <v>95</v>
      </c>
      <c r="D795">
        <v>794</v>
      </c>
      <c r="E795" t="s">
        <v>311</v>
      </c>
      <c r="F795" t="s">
        <v>0</v>
      </c>
      <c r="G795" t="s">
        <v>2053</v>
      </c>
      <c r="H795" t="s">
        <v>311</v>
      </c>
      <c r="I795" t="s">
        <v>311</v>
      </c>
      <c r="J795">
        <v>11</v>
      </c>
    </row>
    <row r="796" spans="1:10" x14ac:dyDescent="0.35">
      <c r="A796" t="s">
        <v>19391</v>
      </c>
      <c r="B796">
        <v>58</v>
      </c>
      <c r="C796">
        <v>93</v>
      </c>
      <c r="D796">
        <v>795</v>
      </c>
      <c r="E796" t="s">
        <v>311</v>
      </c>
      <c r="F796" t="s">
        <v>0</v>
      </c>
      <c r="G796" t="s">
        <v>3026</v>
      </c>
      <c r="H796" t="s">
        <v>311</v>
      </c>
      <c r="I796" t="s">
        <v>311</v>
      </c>
      <c r="J796">
        <v>24</v>
      </c>
    </row>
    <row r="797" spans="1:10" x14ac:dyDescent="0.35">
      <c r="A797" t="s">
        <v>19392</v>
      </c>
      <c r="B797">
        <v>50</v>
      </c>
      <c r="C797">
        <v>90</v>
      </c>
      <c r="D797">
        <v>796</v>
      </c>
      <c r="E797" t="s">
        <v>311</v>
      </c>
      <c r="F797" t="s">
        <v>0</v>
      </c>
      <c r="G797" t="s">
        <v>3026</v>
      </c>
      <c r="H797" t="s">
        <v>311</v>
      </c>
      <c r="I797" t="s">
        <v>311</v>
      </c>
      <c r="J797">
        <v>28</v>
      </c>
    </row>
    <row r="798" spans="1:10" x14ac:dyDescent="0.35">
      <c r="A798" t="s">
        <v>19393</v>
      </c>
      <c r="B798">
        <v>49</v>
      </c>
      <c r="C798">
        <v>90</v>
      </c>
      <c r="D798">
        <v>796</v>
      </c>
      <c r="E798" t="s">
        <v>312</v>
      </c>
      <c r="F798" t="s">
        <v>0</v>
      </c>
      <c r="G798" t="s">
        <v>3052</v>
      </c>
      <c r="H798">
        <v>1.1539999999999999</v>
      </c>
      <c r="I798">
        <v>38.54</v>
      </c>
      <c r="J798">
        <v>20</v>
      </c>
    </row>
    <row r="799" spans="1:10" x14ac:dyDescent="0.35">
      <c r="A799" t="s">
        <v>19394</v>
      </c>
      <c r="B799">
        <v>55</v>
      </c>
      <c r="C799">
        <v>89</v>
      </c>
      <c r="D799">
        <v>798</v>
      </c>
      <c r="E799" t="s">
        <v>311</v>
      </c>
      <c r="F799" t="s">
        <v>0</v>
      </c>
      <c r="G799" t="s">
        <v>3026</v>
      </c>
      <c r="H799" t="s">
        <v>311</v>
      </c>
      <c r="I799" t="s">
        <v>311</v>
      </c>
      <c r="J799">
        <v>20</v>
      </c>
    </row>
    <row r="800" spans="1:10" x14ac:dyDescent="0.35">
      <c r="A800" t="s">
        <v>19395</v>
      </c>
      <c r="B800">
        <v>45</v>
      </c>
      <c r="C800">
        <v>89</v>
      </c>
      <c r="D800">
        <v>798</v>
      </c>
      <c r="E800" t="s">
        <v>311</v>
      </c>
      <c r="F800" t="s">
        <v>0</v>
      </c>
      <c r="G800" t="s">
        <v>3375</v>
      </c>
      <c r="H800" t="s">
        <v>311</v>
      </c>
      <c r="I800" t="s">
        <v>311</v>
      </c>
      <c r="J800">
        <v>19</v>
      </c>
    </row>
    <row r="801" spans="1:10" x14ac:dyDescent="0.35">
      <c r="A801" t="s">
        <v>19396</v>
      </c>
      <c r="B801">
        <v>38</v>
      </c>
      <c r="C801">
        <v>87</v>
      </c>
      <c r="D801">
        <v>800</v>
      </c>
      <c r="E801" t="s">
        <v>311</v>
      </c>
      <c r="F801" t="s">
        <v>0</v>
      </c>
      <c r="G801" t="s">
        <v>2539</v>
      </c>
      <c r="H801" t="s">
        <v>311</v>
      </c>
      <c r="I801" t="s">
        <v>311</v>
      </c>
      <c r="J801">
        <v>38</v>
      </c>
    </row>
    <row r="802" spans="1:10" x14ac:dyDescent="0.35">
      <c r="A802" t="s">
        <v>19397</v>
      </c>
      <c r="B802">
        <v>117</v>
      </c>
      <c r="C802">
        <v>86</v>
      </c>
      <c r="D802">
        <v>801</v>
      </c>
      <c r="E802" t="s">
        <v>311</v>
      </c>
      <c r="F802" t="s">
        <v>0</v>
      </c>
      <c r="G802" t="s">
        <v>17403</v>
      </c>
      <c r="H802" t="s">
        <v>311</v>
      </c>
      <c r="I802" t="s">
        <v>311</v>
      </c>
      <c r="J802">
        <v>47</v>
      </c>
    </row>
    <row r="803" spans="1:10" x14ac:dyDescent="0.35">
      <c r="A803" t="s">
        <v>19398</v>
      </c>
      <c r="B803">
        <v>96</v>
      </c>
      <c r="C803">
        <v>83</v>
      </c>
      <c r="D803">
        <v>802</v>
      </c>
      <c r="E803" t="s">
        <v>312</v>
      </c>
      <c r="F803" t="s">
        <v>0</v>
      </c>
      <c r="G803" t="s">
        <v>19399</v>
      </c>
      <c r="H803">
        <v>0.57899999999999996</v>
      </c>
      <c r="I803">
        <v>16.43</v>
      </c>
      <c r="J803">
        <v>30</v>
      </c>
    </row>
    <row r="804" spans="1:10" x14ac:dyDescent="0.35">
      <c r="A804" t="s">
        <v>19400</v>
      </c>
      <c r="B804">
        <v>134</v>
      </c>
      <c r="C804">
        <v>83</v>
      </c>
      <c r="D804">
        <v>802</v>
      </c>
      <c r="E804" t="s">
        <v>311</v>
      </c>
      <c r="F804" t="s">
        <v>0</v>
      </c>
      <c r="G804" t="s">
        <v>4397</v>
      </c>
      <c r="H804" t="s">
        <v>311</v>
      </c>
      <c r="I804" t="s">
        <v>311</v>
      </c>
      <c r="J804">
        <v>18</v>
      </c>
    </row>
    <row r="805" spans="1:10" x14ac:dyDescent="0.35">
      <c r="A805" t="s">
        <v>19401</v>
      </c>
      <c r="B805">
        <v>140</v>
      </c>
      <c r="C805">
        <v>83</v>
      </c>
      <c r="D805">
        <v>802</v>
      </c>
      <c r="E805" t="s">
        <v>311</v>
      </c>
      <c r="F805" t="s">
        <v>0</v>
      </c>
      <c r="G805" t="s">
        <v>9431</v>
      </c>
      <c r="H805" t="s">
        <v>311</v>
      </c>
      <c r="I805" t="s">
        <v>311</v>
      </c>
      <c r="J805">
        <v>138</v>
      </c>
    </row>
    <row r="806" spans="1:10" x14ac:dyDescent="0.35">
      <c r="A806" t="s">
        <v>19402</v>
      </c>
      <c r="B806">
        <v>28</v>
      </c>
      <c r="C806">
        <v>82</v>
      </c>
      <c r="D806">
        <v>805</v>
      </c>
      <c r="E806" t="s">
        <v>311</v>
      </c>
      <c r="F806" t="s">
        <v>0</v>
      </c>
      <c r="G806" t="s">
        <v>1781</v>
      </c>
      <c r="H806" t="s">
        <v>311</v>
      </c>
      <c r="I806" t="s">
        <v>311</v>
      </c>
      <c r="J806">
        <v>28</v>
      </c>
    </row>
    <row r="807" spans="1:10" x14ac:dyDescent="0.35">
      <c r="A807" t="s">
        <v>19403</v>
      </c>
      <c r="B807">
        <v>51</v>
      </c>
      <c r="C807">
        <v>81</v>
      </c>
      <c r="D807">
        <v>806</v>
      </c>
      <c r="E807" t="s">
        <v>311</v>
      </c>
      <c r="F807" t="s">
        <v>0</v>
      </c>
      <c r="G807" t="s">
        <v>3375</v>
      </c>
      <c r="H807" t="s">
        <v>311</v>
      </c>
      <c r="I807" t="s">
        <v>311</v>
      </c>
      <c r="J807">
        <v>28</v>
      </c>
    </row>
    <row r="808" spans="1:10" x14ac:dyDescent="0.35">
      <c r="A808" t="s">
        <v>19404</v>
      </c>
      <c r="B808">
        <v>47</v>
      </c>
      <c r="C808">
        <v>81</v>
      </c>
      <c r="D808">
        <v>806</v>
      </c>
      <c r="E808" t="s">
        <v>334</v>
      </c>
      <c r="F808" t="s">
        <v>0</v>
      </c>
      <c r="G808" t="s">
        <v>14801</v>
      </c>
      <c r="H808">
        <v>0.92500000000000004</v>
      </c>
      <c r="I808">
        <v>19.940000000000001</v>
      </c>
      <c r="J808">
        <v>22</v>
      </c>
    </row>
    <row r="809" spans="1:10" x14ac:dyDescent="0.35">
      <c r="A809" t="s">
        <v>19405</v>
      </c>
      <c r="B809">
        <v>49</v>
      </c>
      <c r="C809">
        <v>81</v>
      </c>
      <c r="D809">
        <v>806</v>
      </c>
      <c r="E809" t="s">
        <v>312</v>
      </c>
      <c r="F809" t="s">
        <v>0</v>
      </c>
      <c r="G809" t="s">
        <v>4219</v>
      </c>
      <c r="H809">
        <v>0.79500000000000004</v>
      </c>
      <c r="I809">
        <v>25.65</v>
      </c>
      <c r="J809">
        <v>34</v>
      </c>
    </row>
    <row r="810" spans="1:10" x14ac:dyDescent="0.35">
      <c r="A810" t="s">
        <v>19406</v>
      </c>
      <c r="B810">
        <v>45</v>
      </c>
      <c r="C810">
        <v>81</v>
      </c>
      <c r="D810">
        <v>806</v>
      </c>
      <c r="E810" t="s">
        <v>311</v>
      </c>
      <c r="F810" t="s">
        <v>0</v>
      </c>
      <c r="G810" t="s">
        <v>3026</v>
      </c>
      <c r="H810" t="s">
        <v>311</v>
      </c>
      <c r="I810" t="s">
        <v>311</v>
      </c>
      <c r="J810">
        <v>15</v>
      </c>
    </row>
    <row r="811" spans="1:10" x14ac:dyDescent="0.35">
      <c r="A811" t="s">
        <v>19407</v>
      </c>
      <c r="B811">
        <v>37</v>
      </c>
      <c r="C811">
        <v>78</v>
      </c>
      <c r="D811">
        <v>810</v>
      </c>
      <c r="E811" t="s">
        <v>311</v>
      </c>
      <c r="F811" t="s">
        <v>0</v>
      </c>
      <c r="G811" t="s">
        <v>7676</v>
      </c>
      <c r="H811" t="s">
        <v>311</v>
      </c>
      <c r="I811" t="s">
        <v>311</v>
      </c>
      <c r="J811">
        <v>11</v>
      </c>
    </row>
    <row r="812" spans="1:10" x14ac:dyDescent="0.35">
      <c r="A812" t="s">
        <v>19408</v>
      </c>
      <c r="B812">
        <v>70</v>
      </c>
      <c r="C812">
        <v>78</v>
      </c>
      <c r="D812">
        <v>810</v>
      </c>
      <c r="E812" t="s">
        <v>311</v>
      </c>
      <c r="F812" t="s">
        <v>0</v>
      </c>
      <c r="G812" t="s">
        <v>4347</v>
      </c>
      <c r="H812" t="s">
        <v>311</v>
      </c>
      <c r="I812" t="s">
        <v>311</v>
      </c>
      <c r="J812">
        <v>27</v>
      </c>
    </row>
    <row r="813" spans="1:10" x14ac:dyDescent="0.35">
      <c r="A813" t="s">
        <v>19409</v>
      </c>
      <c r="B813">
        <v>59</v>
      </c>
      <c r="C813">
        <v>77</v>
      </c>
      <c r="D813">
        <v>812</v>
      </c>
      <c r="E813" t="s">
        <v>311</v>
      </c>
      <c r="F813" t="s">
        <v>0</v>
      </c>
      <c r="G813" t="s">
        <v>4219</v>
      </c>
      <c r="H813" t="s">
        <v>311</v>
      </c>
      <c r="I813" t="s">
        <v>311</v>
      </c>
      <c r="J813">
        <v>27</v>
      </c>
    </row>
    <row r="814" spans="1:10" x14ac:dyDescent="0.35">
      <c r="A814" t="s">
        <v>19410</v>
      </c>
      <c r="B814">
        <v>39</v>
      </c>
      <c r="C814">
        <v>77</v>
      </c>
      <c r="D814">
        <v>812</v>
      </c>
      <c r="E814" t="s">
        <v>311</v>
      </c>
      <c r="F814" t="s">
        <v>0</v>
      </c>
      <c r="G814" t="s">
        <v>8186</v>
      </c>
      <c r="H814" t="s">
        <v>311</v>
      </c>
      <c r="I814" t="s">
        <v>311</v>
      </c>
      <c r="J814">
        <v>13</v>
      </c>
    </row>
    <row r="815" spans="1:10" x14ac:dyDescent="0.35">
      <c r="A815" t="s">
        <v>19411</v>
      </c>
      <c r="B815">
        <v>22</v>
      </c>
      <c r="C815">
        <v>75</v>
      </c>
      <c r="D815">
        <v>814</v>
      </c>
      <c r="E815" t="s">
        <v>311</v>
      </c>
      <c r="F815" t="s">
        <v>0</v>
      </c>
      <c r="G815" t="s">
        <v>2073</v>
      </c>
      <c r="H815" t="s">
        <v>311</v>
      </c>
      <c r="I815" t="s">
        <v>311</v>
      </c>
      <c r="J815">
        <v>21</v>
      </c>
    </row>
    <row r="816" spans="1:10" x14ac:dyDescent="0.35">
      <c r="A816" t="s">
        <v>19412</v>
      </c>
      <c r="B816">
        <v>55</v>
      </c>
      <c r="C816">
        <v>74</v>
      </c>
      <c r="D816">
        <v>815</v>
      </c>
      <c r="E816" t="s">
        <v>311</v>
      </c>
      <c r="F816" t="s">
        <v>0</v>
      </c>
      <c r="G816" t="s">
        <v>3026</v>
      </c>
      <c r="H816" t="s">
        <v>311</v>
      </c>
      <c r="I816" t="s">
        <v>311</v>
      </c>
      <c r="J816">
        <v>18</v>
      </c>
    </row>
    <row r="817" spans="1:10" x14ac:dyDescent="0.35">
      <c r="A817" t="s">
        <v>19413</v>
      </c>
      <c r="B817">
        <v>39</v>
      </c>
      <c r="C817">
        <v>73</v>
      </c>
      <c r="D817">
        <v>816</v>
      </c>
      <c r="E817" t="s">
        <v>334</v>
      </c>
      <c r="F817" t="s">
        <v>0</v>
      </c>
      <c r="G817" t="s">
        <v>4090</v>
      </c>
      <c r="H817">
        <v>0.89500000000000002</v>
      </c>
      <c r="I817">
        <v>17.91</v>
      </c>
      <c r="J817">
        <v>21</v>
      </c>
    </row>
    <row r="818" spans="1:10" x14ac:dyDescent="0.35">
      <c r="A818" t="s">
        <v>19414</v>
      </c>
      <c r="B818">
        <v>8</v>
      </c>
      <c r="C818">
        <v>73</v>
      </c>
      <c r="D818">
        <v>816</v>
      </c>
      <c r="E818" t="s">
        <v>311</v>
      </c>
      <c r="F818" t="s">
        <v>0</v>
      </c>
      <c r="G818" t="s">
        <v>1900</v>
      </c>
      <c r="H818" t="s">
        <v>311</v>
      </c>
      <c r="I818" t="s">
        <v>311</v>
      </c>
      <c r="J818">
        <v>8</v>
      </c>
    </row>
    <row r="819" spans="1:10" x14ac:dyDescent="0.35">
      <c r="A819" t="s">
        <v>19415</v>
      </c>
      <c r="B819">
        <v>41</v>
      </c>
      <c r="C819">
        <v>72</v>
      </c>
      <c r="D819">
        <v>818</v>
      </c>
      <c r="E819" t="s">
        <v>311</v>
      </c>
      <c r="F819" t="s">
        <v>0</v>
      </c>
      <c r="G819" t="s">
        <v>3375</v>
      </c>
      <c r="H819" t="s">
        <v>311</v>
      </c>
      <c r="I819" t="s">
        <v>311</v>
      </c>
      <c r="J819">
        <v>14</v>
      </c>
    </row>
    <row r="820" spans="1:10" x14ac:dyDescent="0.35">
      <c r="A820" t="s">
        <v>19416</v>
      </c>
      <c r="B820">
        <v>41</v>
      </c>
      <c r="C820">
        <v>72</v>
      </c>
      <c r="D820">
        <v>818</v>
      </c>
      <c r="E820" t="s">
        <v>312</v>
      </c>
      <c r="F820" t="s">
        <v>0</v>
      </c>
      <c r="G820" t="s">
        <v>19417</v>
      </c>
      <c r="H820">
        <v>1</v>
      </c>
      <c r="I820">
        <v>35.549999999999997</v>
      </c>
      <c r="J820">
        <v>13</v>
      </c>
    </row>
    <row r="821" spans="1:10" x14ac:dyDescent="0.35">
      <c r="A821" t="s">
        <v>19418</v>
      </c>
      <c r="B821">
        <v>98</v>
      </c>
      <c r="C821">
        <v>71</v>
      </c>
      <c r="D821">
        <v>820</v>
      </c>
      <c r="E821" t="s">
        <v>311</v>
      </c>
      <c r="F821" t="s">
        <v>0</v>
      </c>
      <c r="G821" t="s">
        <v>11337</v>
      </c>
      <c r="H821" t="s">
        <v>311</v>
      </c>
      <c r="I821" t="s">
        <v>311</v>
      </c>
      <c r="J821">
        <v>23</v>
      </c>
    </row>
    <row r="822" spans="1:10" x14ac:dyDescent="0.35">
      <c r="A822" t="s">
        <v>19419</v>
      </c>
      <c r="B822">
        <v>8</v>
      </c>
      <c r="C822">
        <v>69</v>
      </c>
      <c r="D822">
        <v>821</v>
      </c>
      <c r="E822" t="s">
        <v>311</v>
      </c>
      <c r="F822" t="s">
        <v>0</v>
      </c>
      <c r="G822" t="s">
        <v>1789</v>
      </c>
      <c r="H822" t="s">
        <v>311</v>
      </c>
      <c r="I822" t="s">
        <v>311</v>
      </c>
      <c r="J822">
        <v>8</v>
      </c>
    </row>
    <row r="823" spans="1:10" x14ac:dyDescent="0.35">
      <c r="A823" t="s">
        <v>19420</v>
      </c>
      <c r="B823">
        <v>102</v>
      </c>
      <c r="C823">
        <v>69</v>
      </c>
      <c r="D823">
        <v>821</v>
      </c>
      <c r="E823" t="s">
        <v>311</v>
      </c>
      <c r="F823" t="s">
        <v>0</v>
      </c>
      <c r="G823" t="s">
        <v>8186</v>
      </c>
      <c r="H823" t="s">
        <v>311</v>
      </c>
      <c r="I823" t="s">
        <v>311</v>
      </c>
      <c r="J823">
        <v>31</v>
      </c>
    </row>
    <row r="824" spans="1:10" x14ac:dyDescent="0.35">
      <c r="A824" t="s">
        <v>19421</v>
      </c>
      <c r="B824">
        <v>90</v>
      </c>
      <c r="C824">
        <v>68</v>
      </c>
      <c r="D824">
        <v>823</v>
      </c>
      <c r="E824" t="s">
        <v>311</v>
      </c>
      <c r="F824" t="s">
        <v>0</v>
      </c>
      <c r="G824" t="s">
        <v>3026</v>
      </c>
      <c r="H824" t="s">
        <v>311</v>
      </c>
      <c r="I824" t="s">
        <v>311</v>
      </c>
      <c r="J824">
        <v>12</v>
      </c>
    </row>
    <row r="825" spans="1:10" x14ac:dyDescent="0.35">
      <c r="A825" t="s">
        <v>19422</v>
      </c>
      <c r="B825">
        <v>39</v>
      </c>
      <c r="C825">
        <v>67</v>
      </c>
      <c r="D825">
        <v>824</v>
      </c>
      <c r="E825" t="s">
        <v>312</v>
      </c>
      <c r="F825" t="s">
        <v>0</v>
      </c>
      <c r="G825" t="s">
        <v>19423</v>
      </c>
      <c r="H825">
        <v>0.91200000000000003</v>
      </c>
      <c r="I825">
        <v>18.22</v>
      </c>
      <c r="J825">
        <v>14</v>
      </c>
    </row>
    <row r="826" spans="1:10" x14ac:dyDescent="0.35">
      <c r="A826" t="s">
        <v>19424</v>
      </c>
      <c r="B826">
        <v>8</v>
      </c>
      <c r="C826">
        <v>67</v>
      </c>
      <c r="D826">
        <v>824</v>
      </c>
      <c r="E826" t="s">
        <v>311</v>
      </c>
      <c r="F826" t="s">
        <v>0</v>
      </c>
      <c r="G826" t="s">
        <v>311</v>
      </c>
      <c r="H826" t="s">
        <v>311</v>
      </c>
      <c r="I826" t="s">
        <v>311</v>
      </c>
      <c r="J826">
        <v>8</v>
      </c>
    </row>
    <row r="827" spans="1:10" x14ac:dyDescent="0.35">
      <c r="A827" t="s">
        <v>19425</v>
      </c>
      <c r="B827">
        <v>87</v>
      </c>
      <c r="C827">
        <v>66</v>
      </c>
      <c r="D827">
        <v>826</v>
      </c>
      <c r="E827" t="s">
        <v>311</v>
      </c>
      <c r="F827" t="s">
        <v>0</v>
      </c>
      <c r="G827" t="s">
        <v>9482</v>
      </c>
      <c r="H827" t="s">
        <v>311</v>
      </c>
      <c r="I827" t="s">
        <v>311</v>
      </c>
      <c r="J827">
        <v>10</v>
      </c>
    </row>
    <row r="828" spans="1:10" x14ac:dyDescent="0.35">
      <c r="A828" t="s">
        <v>19426</v>
      </c>
      <c r="B828">
        <v>30</v>
      </c>
      <c r="C828">
        <v>66</v>
      </c>
      <c r="D828">
        <v>826</v>
      </c>
      <c r="E828" t="s">
        <v>311</v>
      </c>
      <c r="F828" t="s">
        <v>0</v>
      </c>
      <c r="G828" t="s">
        <v>3704</v>
      </c>
      <c r="H828" t="s">
        <v>311</v>
      </c>
      <c r="I828" t="s">
        <v>311</v>
      </c>
      <c r="J828">
        <v>15</v>
      </c>
    </row>
    <row r="829" spans="1:10" x14ac:dyDescent="0.35">
      <c r="A829" t="s">
        <v>19427</v>
      </c>
      <c r="B829">
        <v>38</v>
      </c>
      <c r="C829">
        <v>65</v>
      </c>
      <c r="D829">
        <v>828</v>
      </c>
      <c r="E829" t="s">
        <v>311</v>
      </c>
      <c r="F829" t="s">
        <v>0</v>
      </c>
      <c r="G829" t="s">
        <v>2235</v>
      </c>
      <c r="H829" t="s">
        <v>311</v>
      </c>
      <c r="I829" t="s">
        <v>311</v>
      </c>
      <c r="J829">
        <v>7</v>
      </c>
    </row>
    <row r="830" spans="1:10" x14ac:dyDescent="0.35">
      <c r="A830" t="s">
        <v>19428</v>
      </c>
      <c r="B830">
        <v>70</v>
      </c>
      <c r="C830">
        <v>65</v>
      </c>
      <c r="D830">
        <v>828</v>
      </c>
      <c r="E830" t="s">
        <v>311</v>
      </c>
      <c r="F830" t="s">
        <v>0</v>
      </c>
      <c r="G830" t="s">
        <v>4090</v>
      </c>
      <c r="H830" t="s">
        <v>311</v>
      </c>
      <c r="I830" t="s">
        <v>311</v>
      </c>
      <c r="J830">
        <v>25</v>
      </c>
    </row>
    <row r="831" spans="1:10" x14ac:dyDescent="0.35">
      <c r="A831" t="s">
        <v>19429</v>
      </c>
      <c r="B831">
        <v>152</v>
      </c>
      <c r="C831">
        <v>65</v>
      </c>
      <c r="D831">
        <v>828</v>
      </c>
      <c r="E831" t="s">
        <v>311</v>
      </c>
      <c r="F831" t="s">
        <v>0</v>
      </c>
      <c r="G831" t="s">
        <v>9016</v>
      </c>
      <c r="H831" t="s">
        <v>311</v>
      </c>
      <c r="I831" t="s">
        <v>311</v>
      </c>
      <c r="J831">
        <v>47</v>
      </c>
    </row>
    <row r="832" spans="1:10" x14ac:dyDescent="0.35">
      <c r="A832" t="s">
        <v>19430</v>
      </c>
      <c r="B832">
        <v>88</v>
      </c>
      <c r="C832">
        <v>65</v>
      </c>
      <c r="D832">
        <v>828</v>
      </c>
      <c r="E832" t="s">
        <v>334</v>
      </c>
      <c r="F832" t="s">
        <v>0</v>
      </c>
      <c r="G832" t="s">
        <v>4090</v>
      </c>
      <c r="H832">
        <v>0.93799999999999994</v>
      </c>
      <c r="I832">
        <v>18.579999999999998</v>
      </c>
      <c r="J832">
        <v>29</v>
      </c>
    </row>
    <row r="833" spans="1:10" x14ac:dyDescent="0.35">
      <c r="A833" t="s">
        <v>19431</v>
      </c>
      <c r="B833">
        <v>47</v>
      </c>
      <c r="C833">
        <v>64</v>
      </c>
      <c r="D833">
        <v>832</v>
      </c>
      <c r="E833" t="s">
        <v>311</v>
      </c>
      <c r="F833" t="s">
        <v>0</v>
      </c>
      <c r="G833" t="s">
        <v>16183</v>
      </c>
      <c r="H833" t="s">
        <v>311</v>
      </c>
      <c r="I833" t="s">
        <v>311</v>
      </c>
      <c r="J833">
        <v>18</v>
      </c>
    </row>
    <row r="834" spans="1:10" x14ac:dyDescent="0.35">
      <c r="A834" t="s">
        <v>19432</v>
      </c>
      <c r="B834">
        <v>64</v>
      </c>
      <c r="C834">
        <v>64</v>
      </c>
      <c r="D834">
        <v>832</v>
      </c>
      <c r="E834" t="s">
        <v>311</v>
      </c>
      <c r="F834" t="s">
        <v>0</v>
      </c>
      <c r="G834" t="s">
        <v>2073</v>
      </c>
      <c r="H834" t="s">
        <v>311</v>
      </c>
      <c r="I834" t="s">
        <v>311</v>
      </c>
      <c r="J834">
        <v>17</v>
      </c>
    </row>
    <row r="835" spans="1:10" x14ac:dyDescent="0.35">
      <c r="A835" t="s">
        <v>19433</v>
      </c>
      <c r="B835">
        <v>63</v>
      </c>
      <c r="C835">
        <v>63</v>
      </c>
      <c r="D835">
        <v>834</v>
      </c>
      <c r="E835" t="s">
        <v>311</v>
      </c>
      <c r="F835" t="s">
        <v>0</v>
      </c>
      <c r="G835" t="s">
        <v>4022</v>
      </c>
      <c r="H835" t="s">
        <v>311</v>
      </c>
      <c r="I835" t="s">
        <v>311</v>
      </c>
      <c r="J835">
        <v>19</v>
      </c>
    </row>
    <row r="836" spans="1:10" x14ac:dyDescent="0.35">
      <c r="A836" t="s">
        <v>19434</v>
      </c>
      <c r="B836">
        <v>291</v>
      </c>
      <c r="C836">
        <v>63</v>
      </c>
      <c r="D836">
        <v>834</v>
      </c>
      <c r="E836" t="s">
        <v>328</v>
      </c>
      <c r="F836" t="s">
        <v>0</v>
      </c>
      <c r="G836" t="s">
        <v>15069</v>
      </c>
      <c r="H836">
        <v>0.80500000000000005</v>
      </c>
      <c r="I836">
        <v>41.11</v>
      </c>
      <c r="J836">
        <v>62</v>
      </c>
    </row>
    <row r="837" spans="1:10" x14ac:dyDescent="0.35">
      <c r="A837" t="s">
        <v>19435</v>
      </c>
      <c r="B837">
        <v>63</v>
      </c>
      <c r="C837">
        <v>62</v>
      </c>
      <c r="D837">
        <v>836</v>
      </c>
      <c r="E837" t="s">
        <v>311</v>
      </c>
      <c r="F837" t="s">
        <v>0</v>
      </c>
      <c r="G837" t="s">
        <v>9016</v>
      </c>
      <c r="H837" t="s">
        <v>311</v>
      </c>
      <c r="I837" t="s">
        <v>311</v>
      </c>
      <c r="J837">
        <v>17</v>
      </c>
    </row>
    <row r="838" spans="1:10" x14ac:dyDescent="0.35">
      <c r="A838" t="s">
        <v>19436</v>
      </c>
      <c r="B838">
        <v>42</v>
      </c>
      <c r="C838">
        <v>62</v>
      </c>
      <c r="D838">
        <v>836</v>
      </c>
      <c r="E838" t="s">
        <v>311</v>
      </c>
      <c r="F838" t="s">
        <v>0</v>
      </c>
      <c r="G838" t="s">
        <v>1779</v>
      </c>
      <c r="H838" t="s">
        <v>311</v>
      </c>
      <c r="I838" t="s">
        <v>311</v>
      </c>
      <c r="J838">
        <v>42</v>
      </c>
    </row>
    <row r="839" spans="1:10" x14ac:dyDescent="0.35">
      <c r="A839" t="s">
        <v>19437</v>
      </c>
      <c r="B839">
        <v>53</v>
      </c>
      <c r="C839">
        <v>60</v>
      </c>
      <c r="D839">
        <v>838</v>
      </c>
      <c r="E839" t="s">
        <v>334</v>
      </c>
      <c r="F839" t="s">
        <v>0</v>
      </c>
      <c r="G839" t="s">
        <v>7472</v>
      </c>
      <c r="H839">
        <v>0.65900000000000003</v>
      </c>
      <c r="I839">
        <v>5</v>
      </c>
      <c r="J839">
        <v>20</v>
      </c>
    </row>
    <row r="840" spans="1:10" x14ac:dyDescent="0.35">
      <c r="A840" t="s">
        <v>19438</v>
      </c>
      <c r="B840">
        <v>23</v>
      </c>
      <c r="C840">
        <v>60</v>
      </c>
      <c r="D840">
        <v>838</v>
      </c>
      <c r="E840" t="s">
        <v>334</v>
      </c>
      <c r="F840" t="s">
        <v>0</v>
      </c>
      <c r="G840" t="s">
        <v>3704</v>
      </c>
      <c r="H840">
        <v>1.476</v>
      </c>
      <c r="I840">
        <v>19.850000000000001</v>
      </c>
      <c r="J840">
        <v>23</v>
      </c>
    </row>
    <row r="841" spans="1:10" x14ac:dyDescent="0.35">
      <c r="A841" t="s">
        <v>19439</v>
      </c>
      <c r="B841">
        <v>152</v>
      </c>
      <c r="C841">
        <v>59</v>
      </c>
      <c r="D841">
        <v>840</v>
      </c>
      <c r="E841" t="s">
        <v>311</v>
      </c>
      <c r="F841" t="s">
        <v>0</v>
      </c>
      <c r="G841" t="s">
        <v>19440</v>
      </c>
      <c r="H841" t="s">
        <v>311</v>
      </c>
      <c r="I841" t="s">
        <v>311</v>
      </c>
      <c r="J841">
        <v>31</v>
      </c>
    </row>
    <row r="842" spans="1:10" x14ac:dyDescent="0.35">
      <c r="A842" t="s">
        <v>19441</v>
      </c>
      <c r="B842">
        <v>58</v>
      </c>
      <c r="C842">
        <v>59</v>
      </c>
      <c r="D842">
        <v>840</v>
      </c>
      <c r="E842" t="s">
        <v>311</v>
      </c>
      <c r="F842" t="s">
        <v>0</v>
      </c>
      <c r="G842" t="s">
        <v>4090</v>
      </c>
      <c r="H842" t="s">
        <v>311</v>
      </c>
      <c r="I842" t="s">
        <v>311</v>
      </c>
      <c r="J842">
        <v>19</v>
      </c>
    </row>
    <row r="843" spans="1:10" x14ac:dyDescent="0.35">
      <c r="A843" t="s">
        <v>19442</v>
      </c>
      <c r="B843">
        <v>86</v>
      </c>
      <c r="C843">
        <v>58</v>
      </c>
      <c r="D843">
        <v>842</v>
      </c>
      <c r="E843" t="s">
        <v>311</v>
      </c>
      <c r="F843" t="s">
        <v>0</v>
      </c>
      <c r="G843" t="s">
        <v>4022</v>
      </c>
      <c r="H843" t="s">
        <v>311</v>
      </c>
      <c r="I843" t="s">
        <v>311</v>
      </c>
      <c r="J843">
        <v>10</v>
      </c>
    </row>
    <row r="844" spans="1:10" x14ac:dyDescent="0.35">
      <c r="A844" t="s">
        <v>19443</v>
      </c>
      <c r="B844">
        <v>80</v>
      </c>
      <c r="C844">
        <v>57</v>
      </c>
      <c r="D844">
        <v>843</v>
      </c>
      <c r="E844" t="s">
        <v>334</v>
      </c>
      <c r="F844" t="s">
        <v>0</v>
      </c>
      <c r="G844" t="s">
        <v>659</v>
      </c>
      <c r="H844">
        <v>0.622</v>
      </c>
      <c r="I844">
        <v>17.05</v>
      </c>
      <c r="J844">
        <v>34</v>
      </c>
    </row>
    <row r="845" spans="1:10" x14ac:dyDescent="0.35">
      <c r="A845" t="s">
        <v>19444</v>
      </c>
      <c r="B845">
        <v>48</v>
      </c>
      <c r="C845">
        <v>57</v>
      </c>
      <c r="D845">
        <v>843</v>
      </c>
      <c r="E845" t="s">
        <v>311</v>
      </c>
      <c r="F845" t="s">
        <v>0</v>
      </c>
      <c r="G845" t="s">
        <v>1742</v>
      </c>
      <c r="H845" t="s">
        <v>311</v>
      </c>
      <c r="I845" t="s">
        <v>311</v>
      </c>
      <c r="J845">
        <v>48</v>
      </c>
    </row>
    <row r="846" spans="1:10" x14ac:dyDescent="0.35">
      <c r="A846" t="s">
        <v>19445</v>
      </c>
      <c r="B846">
        <v>18</v>
      </c>
      <c r="C846">
        <v>57</v>
      </c>
      <c r="D846">
        <v>843</v>
      </c>
      <c r="E846" t="s">
        <v>334</v>
      </c>
      <c r="F846" t="s">
        <v>0</v>
      </c>
      <c r="G846" t="s">
        <v>2335</v>
      </c>
      <c r="H846">
        <v>1.333</v>
      </c>
      <c r="I846">
        <v>14.59</v>
      </c>
      <c r="J846">
        <v>18</v>
      </c>
    </row>
    <row r="847" spans="1:10" x14ac:dyDescent="0.35">
      <c r="A847" t="s">
        <v>19446</v>
      </c>
      <c r="B847">
        <v>37</v>
      </c>
      <c r="C847">
        <v>57</v>
      </c>
      <c r="D847">
        <v>843</v>
      </c>
      <c r="E847" t="s">
        <v>311</v>
      </c>
      <c r="F847" t="s">
        <v>0</v>
      </c>
      <c r="G847" t="s">
        <v>311</v>
      </c>
      <c r="H847" t="s">
        <v>311</v>
      </c>
      <c r="I847" t="s">
        <v>311</v>
      </c>
      <c r="J847">
        <v>37</v>
      </c>
    </row>
    <row r="848" spans="1:10" x14ac:dyDescent="0.35">
      <c r="A848" t="s">
        <v>19447</v>
      </c>
      <c r="B848">
        <v>33</v>
      </c>
      <c r="C848">
        <v>56</v>
      </c>
      <c r="D848">
        <v>847</v>
      </c>
      <c r="E848" t="s">
        <v>311</v>
      </c>
      <c r="F848" t="s">
        <v>0</v>
      </c>
      <c r="G848" t="s">
        <v>2131</v>
      </c>
      <c r="H848" t="s">
        <v>311</v>
      </c>
      <c r="I848" t="s">
        <v>311</v>
      </c>
      <c r="J848">
        <v>17</v>
      </c>
    </row>
    <row r="849" spans="1:10" x14ac:dyDescent="0.35">
      <c r="A849" t="s">
        <v>19448</v>
      </c>
      <c r="B849">
        <v>65</v>
      </c>
      <c r="C849">
        <v>56</v>
      </c>
      <c r="D849">
        <v>847</v>
      </c>
      <c r="E849" t="s">
        <v>312</v>
      </c>
      <c r="F849" t="s">
        <v>0</v>
      </c>
      <c r="G849" t="s">
        <v>19449</v>
      </c>
      <c r="H849">
        <v>0.53700000000000003</v>
      </c>
      <c r="I849">
        <v>31.4</v>
      </c>
      <c r="J849">
        <v>25</v>
      </c>
    </row>
    <row r="850" spans="1:10" x14ac:dyDescent="0.35">
      <c r="A850" t="s">
        <v>19450</v>
      </c>
      <c r="B850">
        <v>96</v>
      </c>
      <c r="C850">
        <v>54</v>
      </c>
      <c r="D850">
        <v>849</v>
      </c>
      <c r="E850" t="s">
        <v>311</v>
      </c>
      <c r="F850" t="s">
        <v>0</v>
      </c>
      <c r="G850" t="s">
        <v>8749</v>
      </c>
      <c r="H850" t="s">
        <v>311</v>
      </c>
      <c r="I850" t="s">
        <v>311</v>
      </c>
      <c r="J850">
        <v>51</v>
      </c>
    </row>
    <row r="851" spans="1:10" x14ac:dyDescent="0.35">
      <c r="A851" t="s">
        <v>19451</v>
      </c>
      <c r="B851">
        <v>88</v>
      </c>
      <c r="C851">
        <v>54</v>
      </c>
      <c r="D851">
        <v>849</v>
      </c>
      <c r="E851" t="s">
        <v>312</v>
      </c>
      <c r="F851" t="s">
        <v>0</v>
      </c>
      <c r="G851" t="s">
        <v>19452</v>
      </c>
      <c r="H851">
        <v>0.40300000000000002</v>
      </c>
      <c r="I851">
        <v>12.52</v>
      </c>
      <c r="J851">
        <v>22</v>
      </c>
    </row>
    <row r="852" spans="1:10" x14ac:dyDescent="0.35">
      <c r="A852" t="s">
        <v>19453</v>
      </c>
      <c r="B852">
        <v>686</v>
      </c>
      <c r="C852">
        <v>53</v>
      </c>
      <c r="D852">
        <v>851</v>
      </c>
      <c r="E852" t="s">
        <v>311</v>
      </c>
      <c r="F852" t="s">
        <v>0</v>
      </c>
      <c r="G852" t="s">
        <v>9016</v>
      </c>
      <c r="H852" t="s">
        <v>311</v>
      </c>
      <c r="I852" t="s">
        <v>311</v>
      </c>
      <c r="J852">
        <v>21</v>
      </c>
    </row>
    <row r="853" spans="1:10" x14ac:dyDescent="0.35">
      <c r="A853" t="s">
        <v>19454</v>
      </c>
      <c r="B853">
        <v>41</v>
      </c>
      <c r="C853">
        <v>53</v>
      </c>
      <c r="D853">
        <v>851</v>
      </c>
      <c r="E853" t="s">
        <v>311</v>
      </c>
      <c r="F853" t="s">
        <v>0</v>
      </c>
      <c r="G853" t="s">
        <v>7676</v>
      </c>
      <c r="H853" t="s">
        <v>311</v>
      </c>
      <c r="I853" t="s">
        <v>311</v>
      </c>
      <c r="J853">
        <v>14</v>
      </c>
    </row>
    <row r="854" spans="1:10" x14ac:dyDescent="0.35">
      <c r="A854" t="s">
        <v>19455</v>
      </c>
      <c r="B854">
        <v>90</v>
      </c>
      <c r="C854">
        <v>52</v>
      </c>
      <c r="D854">
        <v>853</v>
      </c>
      <c r="E854" t="s">
        <v>334</v>
      </c>
      <c r="F854" t="s">
        <v>0</v>
      </c>
      <c r="G854" t="s">
        <v>10944</v>
      </c>
      <c r="H854">
        <v>0.214</v>
      </c>
      <c r="I854">
        <v>10.29</v>
      </c>
      <c r="J854">
        <v>37</v>
      </c>
    </row>
    <row r="855" spans="1:10" x14ac:dyDescent="0.35">
      <c r="A855" t="s">
        <v>19456</v>
      </c>
      <c r="B855">
        <v>62</v>
      </c>
      <c r="C855">
        <v>52</v>
      </c>
      <c r="D855">
        <v>853</v>
      </c>
      <c r="E855" t="s">
        <v>311</v>
      </c>
      <c r="F855" t="s">
        <v>0</v>
      </c>
      <c r="G855" t="s">
        <v>16619</v>
      </c>
      <c r="H855" t="s">
        <v>311</v>
      </c>
      <c r="I855" t="s">
        <v>311</v>
      </c>
      <c r="J855">
        <v>5</v>
      </c>
    </row>
    <row r="856" spans="1:10" x14ac:dyDescent="0.35">
      <c r="A856" t="s">
        <v>19457</v>
      </c>
      <c r="B856">
        <v>17</v>
      </c>
      <c r="C856">
        <v>51</v>
      </c>
      <c r="D856">
        <v>855</v>
      </c>
      <c r="E856" t="s">
        <v>328</v>
      </c>
      <c r="F856" t="s">
        <v>0</v>
      </c>
      <c r="G856" t="s">
        <v>8186</v>
      </c>
      <c r="H856">
        <v>2</v>
      </c>
      <c r="I856">
        <v>50.52</v>
      </c>
      <c r="J856">
        <v>11</v>
      </c>
    </row>
    <row r="857" spans="1:10" x14ac:dyDescent="0.35">
      <c r="A857" t="s">
        <v>19458</v>
      </c>
      <c r="B857">
        <v>152</v>
      </c>
      <c r="C857">
        <v>50</v>
      </c>
      <c r="D857">
        <v>856</v>
      </c>
      <c r="E857" t="s">
        <v>334</v>
      </c>
      <c r="F857" t="s">
        <v>0</v>
      </c>
      <c r="G857" t="s">
        <v>17383</v>
      </c>
      <c r="H857">
        <v>0.17100000000000001</v>
      </c>
      <c r="I857">
        <v>2.96</v>
      </c>
      <c r="J857">
        <v>29</v>
      </c>
    </row>
    <row r="858" spans="1:10" x14ac:dyDescent="0.35">
      <c r="A858" t="s">
        <v>19459</v>
      </c>
      <c r="B858">
        <v>66</v>
      </c>
      <c r="C858">
        <v>49</v>
      </c>
      <c r="D858">
        <v>857</v>
      </c>
      <c r="E858" t="s">
        <v>334</v>
      </c>
      <c r="F858" t="s">
        <v>0</v>
      </c>
      <c r="G858" t="s">
        <v>3633</v>
      </c>
      <c r="H858">
        <v>0.67400000000000004</v>
      </c>
      <c r="I858">
        <v>25</v>
      </c>
      <c r="J858">
        <v>40</v>
      </c>
    </row>
    <row r="859" spans="1:10" x14ac:dyDescent="0.35">
      <c r="A859" t="s">
        <v>19460</v>
      </c>
      <c r="B859">
        <v>41</v>
      </c>
      <c r="C859">
        <v>49</v>
      </c>
      <c r="D859">
        <v>857</v>
      </c>
      <c r="E859" t="s">
        <v>311</v>
      </c>
      <c r="F859" t="s">
        <v>0</v>
      </c>
      <c r="G859" t="s">
        <v>3819</v>
      </c>
      <c r="H859" t="s">
        <v>311</v>
      </c>
      <c r="I859" t="s">
        <v>311</v>
      </c>
      <c r="J859">
        <v>18</v>
      </c>
    </row>
    <row r="860" spans="1:10" x14ac:dyDescent="0.35">
      <c r="A860" t="s">
        <v>19461</v>
      </c>
      <c r="B860">
        <v>249</v>
      </c>
      <c r="C860">
        <v>49</v>
      </c>
      <c r="D860">
        <v>857</v>
      </c>
      <c r="E860" t="s">
        <v>311</v>
      </c>
      <c r="F860" t="s">
        <v>0</v>
      </c>
      <c r="G860" t="s">
        <v>10944</v>
      </c>
      <c r="H860" t="s">
        <v>311</v>
      </c>
      <c r="I860" t="s">
        <v>311</v>
      </c>
      <c r="J860">
        <v>66</v>
      </c>
    </row>
    <row r="861" spans="1:10" x14ac:dyDescent="0.35">
      <c r="A861" t="s">
        <v>19462</v>
      </c>
      <c r="B861">
        <v>31</v>
      </c>
      <c r="C861">
        <v>48</v>
      </c>
      <c r="D861">
        <v>860</v>
      </c>
      <c r="E861" t="s">
        <v>311</v>
      </c>
      <c r="F861" t="s">
        <v>0</v>
      </c>
      <c r="G861" t="s">
        <v>4022</v>
      </c>
      <c r="H861" t="s">
        <v>311</v>
      </c>
      <c r="I861" t="s">
        <v>311</v>
      </c>
      <c r="J861">
        <v>31</v>
      </c>
    </row>
    <row r="862" spans="1:10" x14ac:dyDescent="0.35">
      <c r="A862" t="s">
        <v>19463</v>
      </c>
      <c r="B862">
        <v>254</v>
      </c>
      <c r="C862">
        <v>48</v>
      </c>
      <c r="D862">
        <v>860</v>
      </c>
      <c r="E862" t="s">
        <v>311</v>
      </c>
      <c r="F862" t="s">
        <v>0</v>
      </c>
      <c r="G862" t="s">
        <v>8272</v>
      </c>
      <c r="H862" t="s">
        <v>311</v>
      </c>
      <c r="I862" t="s">
        <v>311</v>
      </c>
      <c r="J862">
        <v>172</v>
      </c>
    </row>
    <row r="863" spans="1:10" x14ac:dyDescent="0.35">
      <c r="A863" t="s">
        <v>19464</v>
      </c>
      <c r="B863">
        <v>29</v>
      </c>
      <c r="C863">
        <v>47</v>
      </c>
      <c r="D863">
        <v>862</v>
      </c>
      <c r="E863" t="s">
        <v>311</v>
      </c>
      <c r="F863" t="s">
        <v>0</v>
      </c>
      <c r="G863" t="s">
        <v>4219</v>
      </c>
      <c r="H863" t="s">
        <v>311</v>
      </c>
      <c r="I863" t="s">
        <v>311</v>
      </c>
      <c r="J863">
        <v>17</v>
      </c>
    </row>
    <row r="864" spans="1:10" x14ac:dyDescent="0.35">
      <c r="A864" t="s">
        <v>19465</v>
      </c>
      <c r="B864">
        <v>29</v>
      </c>
      <c r="C864">
        <v>47</v>
      </c>
      <c r="D864">
        <v>862</v>
      </c>
      <c r="E864" t="s">
        <v>311</v>
      </c>
      <c r="F864" t="s">
        <v>0</v>
      </c>
      <c r="G864" t="s">
        <v>2592</v>
      </c>
      <c r="H864" t="s">
        <v>311</v>
      </c>
      <c r="I864" t="s">
        <v>311</v>
      </c>
      <c r="J864">
        <v>15</v>
      </c>
    </row>
    <row r="865" spans="1:10" x14ac:dyDescent="0.35">
      <c r="A865" t="s">
        <v>19466</v>
      </c>
      <c r="B865">
        <v>75</v>
      </c>
      <c r="C865">
        <v>46</v>
      </c>
      <c r="D865">
        <v>864</v>
      </c>
      <c r="E865" t="s">
        <v>311</v>
      </c>
      <c r="F865" t="s">
        <v>0</v>
      </c>
      <c r="G865" t="s">
        <v>15026</v>
      </c>
      <c r="H865" t="s">
        <v>311</v>
      </c>
      <c r="I865" t="s">
        <v>311</v>
      </c>
      <c r="J865">
        <v>15</v>
      </c>
    </row>
    <row r="866" spans="1:10" x14ac:dyDescent="0.35">
      <c r="A866" t="s">
        <v>19467</v>
      </c>
      <c r="B866">
        <v>71</v>
      </c>
      <c r="C866">
        <v>43</v>
      </c>
      <c r="D866">
        <v>865</v>
      </c>
      <c r="E866" t="s">
        <v>311</v>
      </c>
      <c r="F866" t="s">
        <v>0</v>
      </c>
      <c r="G866" t="s">
        <v>9016</v>
      </c>
      <c r="H866" t="s">
        <v>311</v>
      </c>
      <c r="I866" t="s">
        <v>311</v>
      </c>
      <c r="J866">
        <v>18</v>
      </c>
    </row>
    <row r="867" spans="1:10" x14ac:dyDescent="0.35">
      <c r="A867" t="s">
        <v>19468</v>
      </c>
      <c r="B867">
        <v>56</v>
      </c>
      <c r="C867">
        <v>43</v>
      </c>
      <c r="D867">
        <v>865</v>
      </c>
      <c r="E867" t="s">
        <v>311</v>
      </c>
      <c r="F867" t="s">
        <v>0</v>
      </c>
      <c r="G867" t="s">
        <v>3926</v>
      </c>
      <c r="H867" t="s">
        <v>311</v>
      </c>
      <c r="I867" t="s">
        <v>311</v>
      </c>
      <c r="J867">
        <v>23</v>
      </c>
    </row>
    <row r="868" spans="1:10" x14ac:dyDescent="0.35">
      <c r="A868" t="s">
        <v>19469</v>
      </c>
      <c r="B868">
        <v>104</v>
      </c>
      <c r="C868">
        <v>42</v>
      </c>
      <c r="D868">
        <v>867</v>
      </c>
      <c r="E868" t="s">
        <v>311</v>
      </c>
      <c r="F868" t="s">
        <v>0</v>
      </c>
      <c r="G868" t="s">
        <v>10944</v>
      </c>
      <c r="H868" t="s">
        <v>311</v>
      </c>
      <c r="I868" t="s">
        <v>311</v>
      </c>
      <c r="J868">
        <v>41</v>
      </c>
    </row>
    <row r="869" spans="1:10" x14ac:dyDescent="0.35">
      <c r="A869" t="s">
        <v>19470</v>
      </c>
      <c r="B869">
        <v>394</v>
      </c>
      <c r="C869">
        <v>42</v>
      </c>
      <c r="D869">
        <v>867</v>
      </c>
      <c r="E869" t="s">
        <v>311</v>
      </c>
      <c r="F869" t="s">
        <v>0</v>
      </c>
      <c r="G869" t="s">
        <v>9016</v>
      </c>
      <c r="H869" t="s">
        <v>311</v>
      </c>
      <c r="I869" t="s">
        <v>311</v>
      </c>
      <c r="J869">
        <v>58</v>
      </c>
    </row>
    <row r="870" spans="1:10" x14ac:dyDescent="0.35">
      <c r="A870" t="s">
        <v>19471</v>
      </c>
      <c r="B870">
        <v>63</v>
      </c>
      <c r="C870">
        <v>41</v>
      </c>
      <c r="D870">
        <v>869</v>
      </c>
      <c r="E870" t="s">
        <v>311</v>
      </c>
      <c r="F870" t="s">
        <v>0</v>
      </c>
      <c r="G870" t="s">
        <v>2799</v>
      </c>
      <c r="H870" t="s">
        <v>311</v>
      </c>
      <c r="I870" t="s">
        <v>311</v>
      </c>
      <c r="J870">
        <v>19</v>
      </c>
    </row>
    <row r="871" spans="1:10" x14ac:dyDescent="0.35">
      <c r="A871" t="s">
        <v>19472</v>
      </c>
      <c r="B871">
        <v>43</v>
      </c>
      <c r="C871">
        <v>41</v>
      </c>
      <c r="D871">
        <v>869</v>
      </c>
      <c r="E871" t="s">
        <v>311</v>
      </c>
      <c r="F871" t="s">
        <v>0</v>
      </c>
      <c r="G871" t="s">
        <v>4347</v>
      </c>
      <c r="H871" t="s">
        <v>311</v>
      </c>
      <c r="I871" t="s">
        <v>311</v>
      </c>
      <c r="J871">
        <v>17</v>
      </c>
    </row>
    <row r="872" spans="1:10" x14ac:dyDescent="0.35">
      <c r="A872" t="s">
        <v>19473</v>
      </c>
      <c r="B872">
        <v>50</v>
      </c>
      <c r="C872">
        <v>40</v>
      </c>
      <c r="D872">
        <v>871</v>
      </c>
      <c r="E872" t="s">
        <v>311</v>
      </c>
      <c r="F872" t="s">
        <v>0</v>
      </c>
      <c r="G872" t="s">
        <v>3926</v>
      </c>
      <c r="H872" t="s">
        <v>311</v>
      </c>
      <c r="I872" t="s">
        <v>311</v>
      </c>
      <c r="J872">
        <v>20</v>
      </c>
    </row>
    <row r="873" spans="1:10" x14ac:dyDescent="0.35">
      <c r="A873" t="s">
        <v>19474</v>
      </c>
      <c r="B873">
        <v>581</v>
      </c>
      <c r="C873">
        <v>39</v>
      </c>
      <c r="D873">
        <v>872</v>
      </c>
      <c r="E873" t="s">
        <v>334</v>
      </c>
      <c r="F873" t="s">
        <v>0</v>
      </c>
      <c r="G873" t="s">
        <v>4090</v>
      </c>
      <c r="H873">
        <v>0.35699999999999998</v>
      </c>
      <c r="I873">
        <v>5.07</v>
      </c>
      <c r="J873">
        <v>107</v>
      </c>
    </row>
    <row r="874" spans="1:10" x14ac:dyDescent="0.35">
      <c r="A874" t="s">
        <v>19475</v>
      </c>
      <c r="B874">
        <v>38</v>
      </c>
      <c r="C874">
        <v>37</v>
      </c>
      <c r="D874">
        <v>873</v>
      </c>
      <c r="E874" t="s">
        <v>334</v>
      </c>
      <c r="F874" t="s">
        <v>0</v>
      </c>
      <c r="G874" t="s">
        <v>3633</v>
      </c>
      <c r="H874">
        <v>0.54200000000000004</v>
      </c>
      <c r="I874">
        <v>17.27</v>
      </c>
      <c r="J874">
        <v>16</v>
      </c>
    </row>
    <row r="875" spans="1:10" x14ac:dyDescent="0.35">
      <c r="A875" t="s">
        <v>19476</v>
      </c>
      <c r="B875">
        <v>68</v>
      </c>
      <c r="C875">
        <v>37</v>
      </c>
      <c r="D875">
        <v>873</v>
      </c>
      <c r="E875" t="s">
        <v>334</v>
      </c>
      <c r="F875" t="s">
        <v>0</v>
      </c>
      <c r="G875" t="s">
        <v>10944</v>
      </c>
      <c r="H875">
        <v>0.316</v>
      </c>
      <c r="I875">
        <v>19.12</v>
      </c>
      <c r="J875">
        <v>24</v>
      </c>
    </row>
    <row r="876" spans="1:10" x14ac:dyDescent="0.35">
      <c r="A876" t="s">
        <v>19477</v>
      </c>
      <c r="B876">
        <v>33</v>
      </c>
      <c r="C876">
        <v>36</v>
      </c>
      <c r="D876">
        <v>875</v>
      </c>
      <c r="E876" t="s">
        <v>311</v>
      </c>
      <c r="F876" t="s">
        <v>0</v>
      </c>
      <c r="G876" t="s">
        <v>9482</v>
      </c>
      <c r="H876" t="s">
        <v>311</v>
      </c>
      <c r="I876" t="s">
        <v>311</v>
      </c>
      <c r="J876">
        <v>10</v>
      </c>
    </row>
    <row r="877" spans="1:10" x14ac:dyDescent="0.35">
      <c r="A877" t="s">
        <v>19478</v>
      </c>
      <c r="B877">
        <v>34</v>
      </c>
      <c r="C877">
        <v>36</v>
      </c>
      <c r="D877">
        <v>875</v>
      </c>
      <c r="E877" t="s">
        <v>311</v>
      </c>
      <c r="F877" t="s">
        <v>0</v>
      </c>
      <c r="G877" t="s">
        <v>2053</v>
      </c>
      <c r="H877" t="s">
        <v>311</v>
      </c>
      <c r="I877" t="s">
        <v>311</v>
      </c>
      <c r="J877">
        <v>13</v>
      </c>
    </row>
    <row r="878" spans="1:10" x14ac:dyDescent="0.35">
      <c r="A878" t="s">
        <v>19479</v>
      </c>
      <c r="B878">
        <v>46</v>
      </c>
      <c r="C878">
        <v>36</v>
      </c>
      <c r="D878">
        <v>875</v>
      </c>
      <c r="E878" t="s">
        <v>334</v>
      </c>
      <c r="F878" t="s">
        <v>0</v>
      </c>
      <c r="G878" t="s">
        <v>7323</v>
      </c>
      <c r="H878">
        <v>0.46400000000000002</v>
      </c>
      <c r="I878">
        <v>1.19</v>
      </c>
      <c r="J878">
        <v>12</v>
      </c>
    </row>
    <row r="879" spans="1:10" x14ac:dyDescent="0.35">
      <c r="A879" t="s">
        <v>19480</v>
      </c>
      <c r="B879">
        <v>55</v>
      </c>
      <c r="C879">
        <v>35</v>
      </c>
      <c r="D879">
        <v>878</v>
      </c>
      <c r="E879" t="s">
        <v>311</v>
      </c>
      <c r="F879" t="s">
        <v>0</v>
      </c>
      <c r="G879" t="s">
        <v>3926</v>
      </c>
      <c r="H879" t="s">
        <v>311</v>
      </c>
      <c r="I879" t="s">
        <v>311</v>
      </c>
      <c r="J879">
        <v>15</v>
      </c>
    </row>
    <row r="880" spans="1:10" x14ac:dyDescent="0.35">
      <c r="A880" t="s">
        <v>19481</v>
      </c>
      <c r="B880">
        <v>139</v>
      </c>
      <c r="C880">
        <v>33</v>
      </c>
      <c r="D880">
        <v>879</v>
      </c>
      <c r="E880" t="s">
        <v>311</v>
      </c>
      <c r="F880" t="s">
        <v>0</v>
      </c>
      <c r="G880" t="s">
        <v>9016</v>
      </c>
      <c r="H880" t="s">
        <v>311</v>
      </c>
      <c r="I880" t="s">
        <v>311</v>
      </c>
      <c r="J880">
        <v>34</v>
      </c>
    </row>
    <row r="881" spans="1:10" x14ac:dyDescent="0.35">
      <c r="A881" t="s">
        <v>19482</v>
      </c>
      <c r="B881">
        <v>5</v>
      </c>
      <c r="C881">
        <v>32</v>
      </c>
      <c r="D881">
        <v>880</v>
      </c>
      <c r="E881" t="s">
        <v>311</v>
      </c>
      <c r="F881" t="s">
        <v>0</v>
      </c>
      <c r="G881" t="s">
        <v>3282</v>
      </c>
      <c r="H881" t="s">
        <v>311</v>
      </c>
      <c r="I881" t="s">
        <v>311</v>
      </c>
      <c r="J881">
        <v>5</v>
      </c>
    </row>
    <row r="882" spans="1:10" hidden="1" x14ac:dyDescent="0.35">
      <c r="A882" t="s">
        <v>19483</v>
      </c>
      <c r="B882">
        <v>12</v>
      </c>
      <c r="C882">
        <v>31</v>
      </c>
      <c r="D882">
        <v>881</v>
      </c>
      <c r="E882" t="s">
        <v>311</v>
      </c>
      <c r="F882" t="s">
        <v>3848</v>
      </c>
      <c r="G882" t="s">
        <v>311</v>
      </c>
      <c r="H882" t="s">
        <v>311</v>
      </c>
      <c r="I882" t="s">
        <v>311</v>
      </c>
      <c r="J882">
        <v>9</v>
      </c>
    </row>
    <row r="883" spans="1:10" x14ac:dyDescent="0.35">
      <c r="A883" t="s">
        <v>19484</v>
      </c>
      <c r="B883">
        <v>159</v>
      </c>
      <c r="C883">
        <v>30</v>
      </c>
      <c r="D883">
        <v>882</v>
      </c>
      <c r="E883" t="s">
        <v>311</v>
      </c>
      <c r="F883" t="s">
        <v>0</v>
      </c>
      <c r="G883" t="s">
        <v>9016</v>
      </c>
      <c r="H883" t="s">
        <v>311</v>
      </c>
      <c r="I883" t="s">
        <v>311</v>
      </c>
      <c r="J883">
        <v>29</v>
      </c>
    </row>
    <row r="884" spans="1:10" x14ac:dyDescent="0.35">
      <c r="A884" t="s">
        <v>19485</v>
      </c>
      <c r="B884">
        <v>51</v>
      </c>
      <c r="C884">
        <v>30</v>
      </c>
      <c r="D884">
        <v>882</v>
      </c>
      <c r="E884" t="s">
        <v>311</v>
      </c>
      <c r="F884" t="s">
        <v>0</v>
      </c>
      <c r="G884" t="s">
        <v>8186</v>
      </c>
      <c r="H884" t="s">
        <v>311</v>
      </c>
      <c r="I884" t="s">
        <v>311</v>
      </c>
      <c r="J884">
        <v>18</v>
      </c>
    </row>
    <row r="885" spans="1:10" x14ac:dyDescent="0.35">
      <c r="A885" t="s">
        <v>19486</v>
      </c>
      <c r="B885">
        <v>4</v>
      </c>
      <c r="C885">
        <v>30</v>
      </c>
      <c r="D885">
        <v>882</v>
      </c>
      <c r="E885" t="s">
        <v>311</v>
      </c>
      <c r="F885" t="s">
        <v>0</v>
      </c>
      <c r="G885" t="s">
        <v>311</v>
      </c>
      <c r="H885" t="s">
        <v>311</v>
      </c>
      <c r="I885" t="s">
        <v>311</v>
      </c>
      <c r="J885">
        <v>3</v>
      </c>
    </row>
    <row r="886" spans="1:10" x14ac:dyDescent="0.35">
      <c r="A886" t="s">
        <v>19487</v>
      </c>
      <c r="B886">
        <v>43</v>
      </c>
      <c r="C886">
        <v>30</v>
      </c>
      <c r="D886">
        <v>882</v>
      </c>
      <c r="E886" t="s">
        <v>311</v>
      </c>
      <c r="F886" t="s">
        <v>0</v>
      </c>
      <c r="G886" t="s">
        <v>3704</v>
      </c>
      <c r="H886" t="s">
        <v>311</v>
      </c>
      <c r="I886" t="s">
        <v>311</v>
      </c>
      <c r="J886">
        <v>20</v>
      </c>
    </row>
    <row r="887" spans="1:10" x14ac:dyDescent="0.35">
      <c r="A887" t="s">
        <v>19488</v>
      </c>
      <c r="B887">
        <v>30</v>
      </c>
      <c r="C887">
        <v>29</v>
      </c>
      <c r="D887">
        <v>886</v>
      </c>
      <c r="E887" t="s">
        <v>311</v>
      </c>
      <c r="F887" t="s">
        <v>0</v>
      </c>
      <c r="G887" t="s">
        <v>4347</v>
      </c>
      <c r="H887" t="s">
        <v>311</v>
      </c>
      <c r="I887" t="s">
        <v>311</v>
      </c>
      <c r="J887">
        <v>7</v>
      </c>
    </row>
    <row r="888" spans="1:10" x14ac:dyDescent="0.35">
      <c r="A888" t="s">
        <v>19489</v>
      </c>
      <c r="B888">
        <v>59</v>
      </c>
      <c r="C888">
        <v>28</v>
      </c>
      <c r="D888">
        <v>887</v>
      </c>
      <c r="E888" t="s">
        <v>334</v>
      </c>
      <c r="F888" t="s">
        <v>0</v>
      </c>
      <c r="G888" t="s">
        <v>16058</v>
      </c>
      <c r="H888">
        <v>0.28599999999999998</v>
      </c>
      <c r="I888">
        <v>8.14</v>
      </c>
      <c r="J888">
        <v>18</v>
      </c>
    </row>
    <row r="889" spans="1:10" x14ac:dyDescent="0.35">
      <c r="A889" t="s">
        <v>19490</v>
      </c>
      <c r="B889">
        <v>128</v>
      </c>
      <c r="C889">
        <v>28</v>
      </c>
      <c r="D889">
        <v>887</v>
      </c>
      <c r="E889" t="s">
        <v>311</v>
      </c>
      <c r="F889" t="s">
        <v>0</v>
      </c>
      <c r="G889" t="s">
        <v>9016</v>
      </c>
      <c r="H889" t="s">
        <v>311</v>
      </c>
      <c r="I889" t="s">
        <v>311</v>
      </c>
      <c r="J889">
        <v>24</v>
      </c>
    </row>
    <row r="890" spans="1:10" x14ac:dyDescent="0.35">
      <c r="A890" t="s">
        <v>19491</v>
      </c>
      <c r="B890">
        <v>31</v>
      </c>
      <c r="C890">
        <v>28</v>
      </c>
      <c r="D890">
        <v>887</v>
      </c>
      <c r="E890" t="s">
        <v>311</v>
      </c>
      <c r="F890" t="s">
        <v>0</v>
      </c>
      <c r="G890" t="s">
        <v>9016</v>
      </c>
      <c r="H890" t="s">
        <v>311</v>
      </c>
      <c r="I890" t="s">
        <v>311</v>
      </c>
      <c r="J890">
        <v>11</v>
      </c>
    </row>
    <row r="891" spans="1:10" x14ac:dyDescent="0.35">
      <c r="A891" t="s">
        <v>19492</v>
      </c>
      <c r="B891">
        <v>188</v>
      </c>
      <c r="C891">
        <v>27</v>
      </c>
      <c r="D891">
        <v>890</v>
      </c>
      <c r="E891" t="s">
        <v>311</v>
      </c>
      <c r="F891" t="s">
        <v>0</v>
      </c>
      <c r="G891" t="s">
        <v>9016</v>
      </c>
      <c r="H891" t="s">
        <v>311</v>
      </c>
      <c r="I891" t="s">
        <v>311</v>
      </c>
      <c r="J891">
        <v>20</v>
      </c>
    </row>
    <row r="892" spans="1:10" x14ac:dyDescent="0.35">
      <c r="A892" t="s">
        <v>19493</v>
      </c>
      <c r="B892">
        <v>70</v>
      </c>
      <c r="C892">
        <v>27</v>
      </c>
      <c r="D892">
        <v>890</v>
      </c>
      <c r="E892" t="s">
        <v>311</v>
      </c>
      <c r="F892" t="s">
        <v>0</v>
      </c>
      <c r="G892" t="s">
        <v>2119</v>
      </c>
      <c r="H892" t="s">
        <v>311</v>
      </c>
      <c r="I892" t="s">
        <v>311</v>
      </c>
      <c r="J892">
        <v>70</v>
      </c>
    </row>
    <row r="893" spans="1:10" x14ac:dyDescent="0.35">
      <c r="A893" t="s">
        <v>19494</v>
      </c>
      <c r="B893">
        <v>55</v>
      </c>
      <c r="C893">
        <v>27</v>
      </c>
      <c r="D893">
        <v>890</v>
      </c>
      <c r="E893" t="s">
        <v>311</v>
      </c>
      <c r="F893" t="s">
        <v>0</v>
      </c>
      <c r="G893" t="s">
        <v>10944</v>
      </c>
      <c r="H893" t="s">
        <v>311</v>
      </c>
      <c r="I893" t="s">
        <v>311</v>
      </c>
      <c r="J893">
        <v>28</v>
      </c>
    </row>
    <row r="894" spans="1:10" x14ac:dyDescent="0.35">
      <c r="A894" t="s">
        <v>19495</v>
      </c>
      <c r="B894">
        <v>63</v>
      </c>
      <c r="C894">
        <v>26</v>
      </c>
      <c r="D894">
        <v>893</v>
      </c>
      <c r="E894" t="s">
        <v>311</v>
      </c>
      <c r="F894" t="s">
        <v>0</v>
      </c>
      <c r="G894" t="s">
        <v>2972</v>
      </c>
      <c r="H894" t="s">
        <v>311</v>
      </c>
      <c r="I894" t="s">
        <v>311</v>
      </c>
      <c r="J894">
        <v>34</v>
      </c>
    </row>
    <row r="895" spans="1:10" x14ac:dyDescent="0.35">
      <c r="A895" t="s">
        <v>19496</v>
      </c>
      <c r="B895">
        <v>257</v>
      </c>
      <c r="C895">
        <v>26</v>
      </c>
      <c r="D895">
        <v>893</v>
      </c>
      <c r="E895" t="s">
        <v>311</v>
      </c>
      <c r="F895" t="s">
        <v>0</v>
      </c>
      <c r="G895" t="s">
        <v>9016</v>
      </c>
      <c r="H895" t="s">
        <v>311</v>
      </c>
      <c r="I895" t="s">
        <v>311</v>
      </c>
      <c r="J895">
        <v>14</v>
      </c>
    </row>
    <row r="896" spans="1:10" x14ac:dyDescent="0.35">
      <c r="A896" t="s">
        <v>19497</v>
      </c>
      <c r="B896">
        <v>102</v>
      </c>
      <c r="C896">
        <v>24</v>
      </c>
      <c r="D896">
        <v>895</v>
      </c>
      <c r="E896" t="s">
        <v>334</v>
      </c>
      <c r="F896" t="s">
        <v>0</v>
      </c>
      <c r="G896" t="s">
        <v>4397</v>
      </c>
      <c r="H896">
        <v>0.26800000000000002</v>
      </c>
      <c r="I896">
        <v>10.48</v>
      </c>
      <c r="J896">
        <v>25</v>
      </c>
    </row>
    <row r="897" spans="1:10" x14ac:dyDescent="0.35">
      <c r="A897" t="s">
        <v>19498</v>
      </c>
      <c r="B897">
        <v>10</v>
      </c>
      <c r="C897">
        <v>24</v>
      </c>
      <c r="D897">
        <v>895</v>
      </c>
      <c r="E897" t="s">
        <v>311</v>
      </c>
      <c r="F897" t="s">
        <v>0</v>
      </c>
      <c r="G897" t="s">
        <v>2019</v>
      </c>
      <c r="H897" t="s">
        <v>311</v>
      </c>
      <c r="I897" t="s">
        <v>311</v>
      </c>
      <c r="J897">
        <v>10</v>
      </c>
    </row>
    <row r="898" spans="1:10" x14ac:dyDescent="0.35">
      <c r="A898" t="s">
        <v>19499</v>
      </c>
      <c r="B898">
        <v>19</v>
      </c>
      <c r="C898">
        <v>22</v>
      </c>
      <c r="D898">
        <v>897</v>
      </c>
      <c r="E898" t="s">
        <v>311</v>
      </c>
      <c r="F898" t="s">
        <v>0</v>
      </c>
      <c r="G898" t="s">
        <v>2053</v>
      </c>
      <c r="H898" t="s">
        <v>311</v>
      </c>
      <c r="I898" t="s">
        <v>311</v>
      </c>
      <c r="J898">
        <v>3</v>
      </c>
    </row>
    <row r="899" spans="1:10" x14ac:dyDescent="0.35">
      <c r="A899" t="s">
        <v>19500</v>
      </c>
      <c r="B899">
        <v>15</v>
      </c>
      <c r="C899">
        <v>22</v>
      </c>
      <c r="D899">
        <v>897</v>
      </c>
      <c r="E899" t="s">
        <v>311</v>
      </c>
      <c r="F899" t="s">
        <v>0</v>
      </c>
      <c r="G899" t="s">
        <v>3704</v>
      </c>
      <c r="H899" t="s">
        <v>311</v>
      </c>
      <c r="I899" t="s">
        <v>311</v>
      </c>
      <c r="J899">
        <v>15</v>
      </c>
    </row>
    <row r="900" spans="1:10" x14ac:dyDescent="0.35">
      <c r="A900" t="s">
        <v>19501</v>
      </c>
      <c r="B900">
        <v>457</v>
      </c>
      <c r="C900">
        <v>21</v>
      </c>
      <c r="D900">
        <v>899</v>
      </c>
      <c r="E900" t="s">
        <v>311</v>
      </c>
      <c r="F900" t="s">
        <v>0</v>
      </c>
      <c r="G900" t="s">
        <v>9016</v>
      </c>
      <c r="H900" t="s">
        <v>311</v>
      </c>
      <c r="I900" t="s">
        <v>311</v>
      </c>
      <c r="J900">
        <v>37</v>
      </c>
    </row>
    <row r="901" spans="1:10" x14ac:dyDescent="0.35">
      <c r="A901" t="s">
        <v>19502</v>
      </c>
      <c r="B901">
        <v>140</v>
      </c>
      <c r="C901">
        <v>20</v>
      </c>
      <c r="D901">
        <v>900</v>
      </c>
      <c r="E901" t="s">
        <v>311</v>
      </c>
      <c r="F901" t="s">
        <v>0</v>
      </c>
      <c r="G901" t="s">
        <v>8272</v>
      </c>
      <c r="H901" t="s">
        <v>311</v>
      </c>
      <c r="I901" t="s">
        <v>311</v>
      </c>
      <c r="J901">
        <v>42</v>
      </c>
    </row>
    <row r="902" spans="1:10" x14ac:dyDescent="0.35">
      <c r="A902" t="s">
        <v>19503</v>
      </c>
      <c r="B902">
        <v>106</v>
      </c>
      <c r="C902">
        <v>19</v>
      </c>
      <c r="D902">
        <v>901</v>
      </c>
      <c r="E902" t="s">
        <v>311</v>
      </c>
      <c r="F902" t="s">
        <v>0</v>
      </c>
      <c r="G902" t="s">
        <v>15035</v>
      </c>
      <c r="H902" t="s">
        <v>311</v>
      </c>
      <c r="I902" t="s">
        <v>311</v>
      </c>
      <c r="J902">
        <v>28</v>
      </c>
    </row>
    <row r="903" spans="1:10" x14ac:dyDescent="0.35">
      <c r="A903" t="s">
        <v>19504</v>
      </c>
      <c r="B903">
        <v>37</v>
      </c>
      <c r="C903">
        <v>19</v>
      </c>
      <c r="D903">
        <v>901</v>
      </c>
      <c r="E903" t="s">
        <v>311</v>
      </c>
      <c r="F903" t="s">
        <v>0</v>
      </c>
      <c r="G903" t="s">
        <v>2972</v>
      </c>
      <c r="H903" t="s">
        <v>311</v>
      </c>
      <c r="I903" t="s">
        <v>311</v>
      </c>
      <c r="J903">
        <v>7</v>
      </c>
    </row>
    <row r="904" spans="1:10" x14ac:dyDescent="0.35">
      <c r="A904" t="s">
        <v>19505</v>
      </c>
      <c r="B904">
        <v>34</v>
      </c>
      <c r="C904">
        <v>18</v>
      </c>
      <c r="D904">
        <v>903</v>
      </c>
      <c r="E904" t="s">
        <v>311</v>
      </c>
      <c r="F904" t="s">
        <v>0</v>
      </c>
      <c r="G904" t="s">
        <v>15063</v>
      </c>
      <c r="H904" t="s">
        <v>311</v>
      </c>
      <c r="I904" t="s">
        <v>311</v>
      </c>
      <c r="J904">
        <v>15</v>
      </c>
    </row>
    <row r="905" spans="1:10" x14ac:dyDescent="0.35">
      <c r="A905" t="s">
        <v>19506</v>
      </c>
      <c r="B905">
        <v>6</v>
      </c>
      <c r="C905">
        <v>17</v>
      </c>
      <c r="D905">
        <v>904</v>
      </c>
      <c r="E905" t="s">
        <v>311</v>
      </c>
      <c r="F905" t="s">
        <v>0</v>
      </c>
      <c r="G905" t="s">
        <v>311</v>
      </c>
      <c r="H905" t="s">
        <v>311</v>
      </c>
      <c r="I905" t="s">
        <v>311</v>
      </c>
      <c r="J905">
        <v>6</v>
      </c>
    </row>
    <row r="906" spans="1:10" x14ac:dyDescent="0.35">
      <c r="A906" t="s">
        <v>19507</v>
      </c>
      <c r="B906">
        <v>2</v>
      </c>
      <c r="C906">
        <v>17</v>
      </c>
      <c r="D906">
        <v>904</v>
      </c>
      <c r="E906" t="s">
        <v>311</v>
      </c>
      <c r="F906" t="s">
        <v>0</v>
      </c>
      <c r="G906" t="s">
        <v>311</v>
      </c>
      <c r="H906" t="s">
        <v>311</v>
      </c>
      <c r="I906" t="s">
        <v>311</v>
      </c>
      <c r="J906">
        <v>2</v>
      </c>
    </row>
    <row r="907" spans="1:10" x14ac:dyDescent="0.35">
      <c r="A907" t="s">
        <v>19508</v>
      </c>
      <c r="B907">
        <v>138</v>
      </c>
      <c r="C907">
        <v>17</v>
      </c>
      <c r="D907">
        <v>904</v>
      </c>
      <c r="E907" t="s">
        <v>311</v>
      </c>
      <c r="F907" t="s">
        <v>0</v>
      </c>
      <c r="G907" t="s">
        <v>9016</v>
      </c>
      <c r="H907" t="s">
        <v>311</v>
      </c>
      <c r="I907" t="s">
        <v>311</v>
      </c>
      <c r="J907">
        <v>31</v>
      </c>
    </row>
    <row r="908" spans="1:10" x14ac:dyDescent="0.35">
      <c r="A908" t="s">
        <v>19509</v>
      </c>
      <c r="B908">
        <v>52</v>
      </c>
      <c r="C908">
        <v>17</v>
      </c>
      <c r="D908">
        <v>904</v>
      </c>
      <c r="E908" t="s">
        <v>311</v>
      </c>
      <c r="F908" t="s">
        <v>0</v>
      </c>
      <c r="G908" t="s">
        <v>3375</v>
      </c>
      <c r="H908" t="s">
        <v>311</v>
      </c>
      <c r="I908" t="s">
        <v>311</v>
      </c>
      <c r="J908">
        <v>18</v>
      </c>
    </row>
    <row r="909" spans="1:10" x14ac:dyDescent="0.35">
      <c r="A909" t="s">
        <v>19510</v>
      </c>
      <c r="B909">
        <v>97</v>
      </c>
      <c r="C909">
        <v>16</v>
      </c>
      <c r="D909">
        <v>908</v>
      </c>
      <c r="E909" t="s">
        <v>311</v>
      </c>
      <c r="F909" t="s">
        <v>0</v>
      </c>
      <c r="G909" t="s">
        <v>9016</v>
      </c>
      <c r="H909" t="s">
        <v>311</v>
      </c>
      <c r="I909" t="s">
        <v>311</v>
      </c>
      <c r="J909">
        <v>14</v>
      </c>
    </row>
    <row r="910" spans="1:10" x14ac:dyDescent="0.35">
      <c r="A910" t="s">
        <v>19511</v>
      </c>
      <c r="B910">
        <v>35</v>
      </c>
      <c r="C910">
        <v>16</v>
      </c>
      <c r="D910">
        <v>908</v>
      </c>
      <c r="E910" t="s">
        <v>311</v>
      </c>
      <c r="F910" t="s">
        <v>0</v>
      </c>
      <c r="G910" t="s">
        <v>19512</v>
      </c>
      <c r="H910" t="s">
        <v>311</v>
      </c>
      <c r="I910" t="s">
        <v>311</v>
      </c>
      <c r="J910">
        <v>18</v>
      </c>
    </row>
    <row r="911" spans="1:10" x14ac:dyDescent="0.35">
      <c r="A911" t="s">
        <v>19513</v>
      </c>
      <c r="B911">
        <v>198</v>
      </c>
      <c r="C911">
        <v>15</v>
      </c>
      <c r="D911">
        <v>910</v>
      </c>
      <c r="E911" t="s">
        <v>311</v>
      </c>
      <c r="F911" t="s">
        <v>0</v>
      </c>
      <c r="G911" t="s">
        <v>9016</v>
      </c>
      <c r="H911" t="s">
        <v>311</v>
      </c>
      <c r="I911" t="s">
        <v>311</v>
      </c>
      <c r="J911">
        <v>33</v>
      </c>
    </row>
    <row r="912" spans="1:10" x14ac:dyDescent="0.35">
      <c r="A912" t="s">
        <v>19514</v>
      </c>
      <c r="B912">
        <v>55</v>
      </c>
      <c r="C912">
        <v>15</v>
      </c>
      <c r="D912">
        <v>910</v>
      </c>
      <c r="E912" t="s">
        <v>311</v>
      </c>
      <c r="F912" t="s">
        <v>0</v>
      </c>
      <c r="G912" t="s">
        <v>9016</v>
      </c>
      <c r="H912" t="s">
        <v>311</v>
      </c>
      <c r="I912" t="s">
        <v>311</v>
      </c>
      <c r="J912">
        <v>15</v>
      </c>
    </row>
    <row r="913" spans="1:10" x14ac:dyDescent="0.35">
      <c r="A913" t="s">
        <v>19515</v>
      </c>
      <c r="B913">
        <v>25</v>
      </c>
      <c r="C913">
        <v>15</v>
      </c>
      <c r="D913">
        <v>910</v>
      </c>
      <c r="E913" t="s">
        <v>311</v>
      </c>
      <c r="F913" t="s">
        <v>0</v>
      </c>
      <c r="G913" t="s">
        <v>1779</v>
      </c>
      <c r="H913" t="s">
        <v>311</v>
      </c>
      <c r="I913" t="s">
        <v>311</v>
      </c>
      <c r="J913">
        <v>4</v>
      </c>
    </row>
    <row r="914" spans="1:10" x14ac:dyDescent="0.35">
      <c r="A914" t="s">
        <v>19516</v>
      </c>
      <c r="B914">
        <v>138</v>
      </c>
      <c r="C914">
        <v>14</v>
      </c>
      <c r="D914">
        <v>913</v>
      </c>
      <c r="E914" t="s">
        <v>311</v>
      </c>
      <c r="F914" t="s">
        <v>0</v>
      </c>
      <c r="G914" t="s">
        <v>9016</v>
      </c>
      <c r="H914" t="s">
        <v>311</v>
      </c>
      <c r="I914" t="s">
        <v>311</v>
      </c>
      <c r="J914">
        <v>27</v>
      </c>
    </row>
    <row r="915" spans="1:10" x14ac:dyDescent="0.35">
      <c r="A915" t="s">
        <v>19517</v>
      </c>
      <c r="B915">
        <v>49</v>
      </c>
      <c r="C915">
        <v>12</v>
      </c>
      <c r="D915">
        <v>914</v>
      </c>
      <c r="E915" t="s">
        <v>311</v>
      </c>
      <c r="F915" t="s">
        <v>0</v>
      </c>
      <c r="G915" t="s">
        <v>9016</v>
      </c>
      <c r="H915" t="s">
        <v>311</v>
      </c>
      <c r="I915" t="s">
        <v>311</v>
      </c>
      <c r="J915">
        <v>23</v>
      </c>
    </row>
    <row r="916" spans="1:10" x14ac:dyDescent="0.35">
      <c r="A916" t="s">
        <v>19518</v>
      </c>
      <c r="B916">
        <v>377</v>
      </c>
      <c r="C916">
        <v>12</v>
      </c>
      <c r="D916">
        <v>914</v>
      </c>
      <c r="E916" t="s">
        <v>311</v>
      </c>
      <c r="F916" t="s">
        <v>0</v>
      </c>
      <c r="G916" t="s">
        <v>9016</v>
      </c>
      <c r="H916" t="s">
        <v>311</v>
      </c>
      <c r="I916" t="s">
        <v>311</v>
      </c>
      <c r="J916">
        <v>21</v>
      </c>
    </row>
    <row r="917" spans="1:10" x14ac:dyDescent="0.35">
      <c r="A917" t="s">
        <v>19519</v>
      </c>
      <c r="B917">
        <v>66</v>
      </c>
      <c r="C917">
        <v>11</v>
      </c>
      <c r="D917">
        <v>916</v>
      </c>
      <c r="E917" t="s">
        <v>311</v>
      </c>
      <c r="F917" t="s">
        <v>0</v>
      </c>
      <c r="G917" t="s">
        <v>10944</v>
      </c>
      <c r="H917" t="s">
        <v>311</v>
      </c>
      <c r="I917" t="s">
        <v>311</v>
      </c>
      <c r="J917">
        <v>20</v>
      </c>
    </row>
    <row r="918" spans="1:10" x14ac:dyDescent="0.35">
      <c r="A918" t="s">
        <v>19520</v>
      </c>
      <c r="B918">
        <v>7</v>
      </c>
      <c r="C918">
        <v>11</v>
      </c>
      <c r="D918">
        <v>916</v>
      </c>
      <c r="E918" t="s">
        <v>311</v>
      </c>
      <c r="F918" t="s">
        <v>0</v>
      </c>
      <c r="G918" t="s">
        <v>3819</v>
      </c>
      <c r="H918" t="s">
        <v>311</v>
      </c>
      <c r="I918" t="s">
        <v>311</v>
      </c>
      <c r="J918">
        <v>1</v>
      </c>
    </row>
    <row r="919" spans="1:10" x14ac:dyDescent="0.35">
      <c r="A919" t="s">
        <v>19521</v>
      </c>
      <c r="B919">
        <v>48</v>
      </c>
      <c r="C919">
        <v>9</v>
      </c>
      <c r="D919">
        <v>918</v>
      </c>
      <c r="E919" t="s">
        <v>311</v>
      </c>
      <c r="F919" t="s">
        <v>0</v>
      </c>
      <c r="G919" t="s">
        <v>10944</v>
      </c>
      <c r="H919" t="s">
        <v>311</v>
      </c>
      <c r="I919" t="s">
        <v>311</v>
      </c>
      <c r="J919">
        <v>26</v>
      </c>
    </row>
    <row r="920" spans="1:10" x14ac:dyDescent="0.35">
      <c r="A920" t="s">
        <v>19522</v>
      </c>
      <c r="B920">
        <v>15</v>
      </c>
      <c r="C920">
        <v>9</v>
      </c>
      <c r="D920">
        <v>918</v>
      </c>
      <c r="E920" t="s">
        <v>311</v>
      </c>
      <c r="F920" t="s">
        <v>0</v>
      </c>
      <c r="G920" t="s">
        <v>15183</v>
      </c>
      <c r="H920" t="s">
        <v>311</v>
      </c>
      <c r="I920" t="s">
        <v>311</v>
      </c>
      <c r="J920">
        <v>14</v>
      </c>
    </row>
    <row r="921" spans="1:10" x14ac:dyDescent="0.35">
      <c r="A921" t="s">
        <v>19523</v>
      </c>
      <c r="B921">
        <v>129</v>
      </c>
      <c r="C921">
        <v>9</v>
      </c>
      <c r="D921">
        <v>918</v>
      </c>
      <c r="E921" t="s">
        <v>311</v>
      </c>
      <c r="F921" t="s">
        <v>0</v>
      </c>
      <c r="G921" t="s">
        <v>19524</v>
      </c>
      <c r="H921" t="s">
        <v>311</v>
      </c>
      <c r="I921" t="s">
        <v>311</v>
      </c>
      <c r="J921">
        <v>34</v>
      </c>
    </row>
    <row r="922" spans="1:10" x14ac:dyDescent="0.35">
      <c r="A922" t="s">
        <v>19525</v>
      </c>
      <c r="B922">
        <v>2</v>
      </c>
      <c r="C922">
        <v>9</v>
      </c>
      <c r="D922">
        <v>918</v>
      </c>
      <c r="E922" t="s">
        <v>311</v>
      </c>
      <c r="F922" t="s">
        <v>0</v>
      </c>
      <c r="G922" t="s">
        <v>311</v>
      </c>
      <c r="H922" t="s">
        <v>311</v>
      </c>
      <c r="I922" t="s">
        <v>311</v>
      </c>
      <c r="J922">
        <v>2</v>
      </c>
    </row>
    <row r="923" spans="1:10" x14ac:dyDescent="0.35">
      <c r="A923" t="s">
        <v>19526</v>
      </c>
      <c r="B923">
        <v>48</v>
      </c>
      <c r="C923">
        <v>8</v>
      </c>
      <c r="D923">
        <v>922</v>
      </c>
      <c r="E923" t="s">
        <v>311</v>
      </c>
      <c r="F923" t="s">
        <v>0</v>
      </c>
      <c r="G923" t="s">
        <v>15183</v>
      </c>
      <c r="H923" t="s">
        <v>311</v>
      </c>
      <c r="I923" t="s">
        <v>311</v>
      </c>
      <c r="J923">
        <v>16</v>
      </c>
    </row>
    <row r="924" spans="1:10" x14ac:dyDescent="0.35">
      <c r="A924" t="s">
        <v>19527</v>
      </c>
      <c r="B924">
        <v>32</v>
      </c>
      <c r="C924">
        <v>8</v>
      </c>
      <c r="D924">
        <v>922</v>
      </c>
      <c r="E924" t="s">
        <v>311</v>
      </c>
      <c r="F924" t="s">
        <v>0</v>
      </c>
      <c r="G924" t="s">
        <v>9016</v>
      </c>
      <c r="H924" t="s">
        <v>311</v>
      </c>
      <c r="I924" t="s">
        <v>311</v>
      </c>
      <c r="J924">
        <v>17</v>
      </c>
    </row>
    <row r="925" spans="1:10" x14ac:dyDescent="0.35">
      <c r="A925" t="s">
        <v>19528</v>
      </c>
      <c r="B925">
        <v>15</v>
      </c>
      <c r="C925">
        <v>7</v>
      </c>
      <c r="D925">
        <v>924</v>
      </c>
      <c r="E925" t="s">
        <v>328</v>
      </c>
      <c r="F925" t="s">
        <v>0</v>
      </c>
      <c r="G925" t="s">
        <v>19059</v>
      </c>
      <c r="H925">
        <v>1.988</v>
      </c>
      <c r="I925">
        <v>57.41</v>
      </c>
      <c r="J925">
        <v>2</v>
      </c>
    </row>
    <row r="926" spans="1:10" x14ac:dyDescent="0.35">
      <c r="A926" t="s">
        <v>19529</v>
      </c>
      <c r="B926">
        <v>173</v>
      </c>
      <c r="C926">
        <v>6</v>
      </c>
      <c r="D926">
        <v>925</v>
      </c>
      <c r="E926" t="s">
        <v>311</v>
      </c>
      <c r="F926" t="s">
        <v>0</v>
      </c>
      <c r="G926" t="s">
        <v>4347</v>
      </c>
      <c r="H926" t="s">
        <v>311</v>
      </c>
      <c r="I926" t="s">
        <v>311</v>
      </c>
      <c r="J926">
        <v>45</v>
      </c>
    </row>
    <row r="927" spans="1:10" x14ac:dyDescent="0.35">
      <c r="A927" t="s">
        <v>19530</v>
      </c>
      <c r="B927">
        <v>59</v>
      </c>
      <c r="C927">
        <v>6</v>
      </c>
      <c r="D927">
        <v>925</v>
      </c>
      <c r="E927" t="s">
        <v>311</v>
      </c>
      <c r="F927" t="s">
        <v>0</v>
      </c>
      <c r="G927" t="s">
        <v>9016</v>
      </c>
      <c r="H927" t="s">
        <v>311</v>
      </c>
      <c r="I927" t="s">
        <v>311</v>
      </c>
      <c r="J927">
        <v>25</v>
      </c>
    </row>
    <row r="928" spans="1:10" x14ac:dyDescent="0.35">
      <c r="A928" t="s">
        <v>19531</v>
      </c>
      <c r="B928">
        <v>53</v>
      </c>
      <c r="C928">
        <v>6</v>
      </c>
      <c r="D928">
        <v>925</v>
      </c>
      <c r="E928" t="s">
        <v>311</v>
      </c>
      <c r="F928" t="s">
        <v>0</v>
      </c>
      <c r="G928" t="s">
        <v>17403</v>
      </c>
      <c r="H928" t="s">
        <v>311</v>
      </c>
      <c r="I928" t="s">
        <v>311</v>
      </c>
      <c r="J928">
        <v>25</v>
      </c>
    </row>
    <row r="929" spans="1:10" x14ac:dyDescent="0.35">
      <c r="A929" t="s">
        <v>19532</v>
      </c>
      <c r="B929">
        <v>9</v>
      </c>
      <c r="C929">
        <v>5</v>
      </c>
      <c r="D929">
        <v>928</v>
      </c>
      <c r="E929" t="s">
        <v>311</v>
      </c>
      <c r="F929" t="s">
        <v>0</v>
      </c>
      <c r="G929" t="s">
        <v>19533</v>
      </c>
      <c r="H929" t="s">
        <v>311</v>
      </c>
      <c r="I929" t="s">
        <v>311</v>
      </c>
      <c r="J929">
        <v>4</v>
      </c>
    </row>
    <row r="930" spans="1:10" x14ac:dyDescent="0.35">
      <c r="A930" t="s">
        <v>19534</v>
      </c>
      <c r="B930">
        <v>63</v>
      </c>
      <c r="C930">
        <v>5</v>
      </c>
      <c r="D930">
        <v>928</v>
      </c>
      <c r="E930" t="s">
        <v>311</v>
      </c>
      <c r="F930" t="s">
        <v>0</v>
      </c>
      <c r="G930" t="s">
        <v>19535</v>
      </c>
      <c r="H930" t="s">
        <v>311</v>
      </c>
      <c r="I930" t="s">
        <v>311</v>
      </c>
      <c r="J930">
        <v>25</v>
      </c>
    </row>
    <row r="931" spans="1:10" x14ac:dyDescent="0.35">
      <c r="A931" t="s">
        <v>19536</v>
      </c>
      <c r="B931">
        <v>2</v>
      </c>
      <c r="C931">
        <v>4</v>
      </c>
      <c r="D931">
        <v>930</v>
      </c>
      <c r="E931" t="s">
        <v>311</v>
      </c>
      <c r="F931" t="s">
        <v>0</v>
      </c>
      <c r="G931" t="s">
        <v>1969</v>
      </c>
      <c r="H931" t="s">
        <v>311</v>
      </c>
      <c r="I931" t="s">
        <v>311</v>
      </c>
      <c r="J931">
        <v>2</v>
      </c>
    </row>
    <row r="932" spans="1:10" x14ac:dyDescent="0.35">
      <c r="A932" t="s">
        <v>19537</v>
      </c>
      <c r="B932">
        <v>53</v>
      </c>
      <c r="C932">
        <v>3</v>
      </c>
      <c r="D932">
        <v>931</v>
      </c>
      <c r="E932" t="s">
        <v>311</v>
      </c>
      <c r="F932" t="s">
        <v>0</v>
      </c>
      <c r="G932" t="s">
        <v>9016</v>
      </c>
      <c r="H932" t="s">
        <v>311</v>
      </c>
      <c r="I932" t="s">
        <v>311</v>
      </c>
      <c r="J932">
        <v>18</v>
      </c>
    </row>
    <row r="933" spans="1:10" x14ac:dyDescent="0.35">
      <c r="A933" t="s">
        <v>19538</v>
      </c>
      <c r="B933">
        <v>18</v>
      </c>
      <c r="C933">
        <v>2</v>
      </c>
      <c r="D933">
        <v>932</v>
      </c>
      <c r="E933" t="s">
        <v>311</v>
      </c>
      <c r="F933" t="s">
        <v>0</v>
      </c>
      <c r="G933" t="s">
        <v>9482</v>
      </c>
      <c r="H933" t="s">
        <v>311</v>
      </c>
      <c r="I933" t="s">
        <v>311</v>
      </c>
      <c r="J933">
        <v>8</v>
      </c>
    </row>
    <row r="934" spans="1:10" x14ac:dyDescent="0.35">
      <c r="A934" t="s">
        <v>19539</v>
      </c>
      <c r="B934">
        <v>1</v>
      </c>
      <c r="C934">
        <v>2</v>
      </c>
      <c r="D934">
        <v>932</v>
      </c>
      <c r="E934" t="s">
        <v>311</v>
      </c>
      <c r="F934" t="s">
        <v>0</v>
      </c>
      <c r="G934" t="s">
        <v>311</v>
      </c>
      <c r="H934" t="s">
        <v>311</v>
      </c>
      <c r="I934" t="s">
        <v>311</v>
      </c>
      <c r="J934">
        <v>1</v>
      </c>
    </row>
    <row r="935" spans="1:10" x14ac:dyDescent="0.35">
      <c r="A935" t="s">
        <v>19540</v>
      </c>
      <c r="B935">
        <v>1</v>
      </c>
      <c r="C935">
        <v>1</v>
      </c>
      <c r="D935">
        <v>934</v>
      </c>
      <c r="E935" t="s">
        <v>311</v>
      </c>
      <c r="F935" t="s">
        <v>0</v>
      </c>
      <c r="G935" t="s">
        <v>311</v>
      </c>
      <c r="H935" t="s">
        <v>311</v>
      </c>
      <c r="I935" t="s">
        <v>311</v>
      </c>
      <c r="J935">
        <v>1</v>
      </c>
    </row>
    <row r="936" spans="1:10" x14ac:dyDescent="0.35">
      <c r="A936" t="s">
        <v>19541</v>
      </c>
      <c r="B936">
        <v>1</v>
      </c>
      <c r="C936">
        <v>1</v>
      </c>
      <c r="D936">
        <v>934</v>
      </c>
      <c r="E936" t="s">
        <v>311</v>
      </c>
      <c r="F936" t="s">
        <v>0</v>
      </c>
      <c r="G936" t="s">
        <v>311</v>
      </c>
      <c r="H936" t="s">
        <v>311</v>
      </c>
      <c r="I936" t="s">
        <v>311</v>
      </c>
      <c r="J936">
        <v>1</v>
      </c>
    </row>
    <row r="937" spans="1:10" x14ac:dyDescent="0.35">
      <c r="A937" t="s">
        <v>19542</v>
      </c>
      <c r="B937">
        <v>65</v>
      </c>
      <c r="C937">
        <v>0</v>
      </c>
      <c r="D937">
        <v>936</v>
      </c>
      <c r="E937" t="s">
        <v>311</v>
      </c>
      <c r="F937" t="s">
        <v>0</v>
      </c>
      <c r="G937" t="s">
        <v>15083</v>
      </c>
      <c r="H937" t="s">
        <v>311</v>
      </c>
      <c r="I937" t="s">
        <v>311</v>
      </c>
      <c r="J937">
        <v>8</v>
      </c>
    </row>
    <row r="938" spans="1:10" x14ac:dyDescent="0.35">
      <c r="A938" t="s">
        <v>19543</v>
      </c>
      <c r="B938">
        <v>55</v>
      </c>
      <c r="C938">
        <v>0</v>
      </c>
      <c r="D938">
        <v>936</v>
      </c>
      <c r="E938" t="s">
        <v>311</v>
      </c>
      <c r="F938" t="s">
        <v>0</v>
      </c>
      <c r="G938" t="s">
        <v>17798</v>
      </c>
      <c r="H938" t="s">
        <v>311</v>
      </c>
      <c r="I938" t="s">
        <v>311</v>
      </c>
      <c r="J938">
        <v>23</v>
      </c>
    </row>
    <row r="941" spans="1:10" x14ac:dyDescent="0.35">
      <c r="A941" t="s">
        <v>1682</v>
      </c>
      <c r="B941" t="s">
        <v>1683</v>
      </c>
      <c r="C941" t="s">
        <v>1684</v>
      </c>
      <c r="D941" t="s">
        <v>1685</v>
      </c>
      <c r="E941" t="s">
        <v>1686</v>
      </c>
      <c r="F941" t="s">
        <v>1687</v>
      </c>
      <c r="G941" t="s">
        <v>1688</v>
      </c>
      <c r="H941" t="s">
        <v>1689</v>
      </c>
      <c r="I941" t="s">
        <v>1690</v>
      </c>
      <c r="J941" t="s">
        <v>1691</v>
      </c>
    </row>
    <row r="942" spans="1:10" x14ac:dyDescent="0.35">
      <c r="A942" t="s">
        <v>18478</v>
      </c>
      <c r="B942">
        <v>923</v>
      </c>
      <c r="C942">
        <v>10284</v>
      </c>
      <c r="D942">
        <v>1</v>
      </c>
      <c r="E942" t="s">
        <v>319</v>
      </c>
      <c r="F942" t="s">
        <v>0</v>
      </c>
      <c r="G942" t="s">
        <v>4699</v>
      </c>
      <c r="H942">
        <v>7.01</v>
      </c>
      <c r="I942">
        <v>95.39</v>
      </c>
      <c r="J942">
        <v>174</v>
      </c>
    </row>
    <row r="943" spans="1:10" x14ac:dyDescent="0.35">
      <c r="A943" t="s">
        <v>18479</v>
      </c>
      <c r="B943">
        <v>1332</v>
      </c>
      <c r="C943">
        <v>7789</v>
      </c>
      <c r="D943">
        <v>2</v>
      </c>
      <c r="E943" t="s">
        <v>319</v>
      </c>
      <c r="F943" t="s">
        <v>0</v>
      </c>
      <c r="G943" t="s">
        <v>18480</v>
      </c>
      <c r="H943">
        <v>6.96</v>
      </c>
      <c r="I943">
        <v>81.16</v>
      </c>
      <c r="J943">
        <v>510</v>
      </c>
    </row>
    <row r="944" spans="1:10" x14ac:dyDescent="0.35">
      <c r="A944" t="s">
        <v>18481</v>
      </c>
      <c r="B944">
        <v>838</v>
      </c>
      <c r="C944">
        <v>7114</v>
      </c>
      <c r="D944">
        <v>3</v>
      </c>
      <c r="E944" t="s">
        <v>319</v>
      </c>
      <c r="F944" t="s">
        <v>0</v>
      </c>
      <c r="G944" t="s">
        <v>7004</v>
      </c>
      <c r="H944">
        <v>5.5910000000000002</v>
      </c>
      <c r="I944">
        <v>92</v>
      </c>
      <c r="J944">
        <v>241</v>
      </c>
    </row>
    <row r="945" spans="1:10" x14ac:dyDescent="0.35">
      <c r="A945" t="s">
        <v>18482</v>
      </c>
      <c r="B945">
        <v>5038</v>
      </c>
      <c r="C945">
        <v>7005</v>
      </c>
      <c r="D945">
        <v>4</v>
      </c>
      <c r="E945" t="s">
        <v>319</v>
      </c>
      <c r="F945" t="s">
        <v>0</v>
      </c>
      <c r="G945" t="s">
        <v>2197</v>
      </c>
      <c r="H945">
        <v>5.8550000000000004</v>
      </c>
      <c r="I945">
        <v>79.28</v>
      </c>
      <c r="J945">
        <v>354</v>
      </c>
    </row>
    <row r="946" spans="1:10" x14ac:dyDescent="0.35">
      <c r="A946" t="s">
        <v>18483</v>
      </c>
      <c r="B946">
        <v>1296</v>
      </c>
      <c r="C946">
        <v>6902</v>
      </c>
      <c r="D946">
        <v>5</v>
      </c>
      <c r="E946" t="s">
        <v>328</v>
      </c>
      <c r="F946" t="s">
        <v>0</v>
      </c>
      <c r="G946" t="s">
        <v>18484</v>
      </c>
      <c r="H946">
        <v>2.621</v>
      </c>
      <c r="I946">
        <v>58.5</v>
      </c>
      <c r="J946">
        <v>250</v>
      </c>
    </row>
    <row r="947" spans="1:10" x14ac:dyDescent="0.35">
      <c r="A947" t="s">
        <v>18485</v>
      </c>
      <c r="B947">
        <v>406</v>
      </c>
      <c r="C947">
        <v>5992</v>
      </c>
      <c r="D947">
        <v>6</v>
      </c>
      <c r="E947" t="s">
        <v>319</v>
      </c>
      <c r="F947" t="s">
        <v>0</v>
      </c>
      <c r="G947" t="s">
        <v>2799</v>
      </c>
      <c r="H947">
        <v>8.9239999999999995</v>
      </c>
      <c r="I947">
        <v>97.28</v>
      </c>
      <c r="J947">
        <v>228</v>
      </c>
    </row>
    <row r="948" spans="1:10" x14ac:dyDescent="0.35">
      <c r="A948" t="s">
        <v>18486</v>
      </c>
      <c r="B948">
        <v>1498</v>
      </c>
      <c r="C948">
        <v>5985</v>
      </c>
      <c r="D948">
        <v>7</v>
      </c>
      <c r="E948" t="s">
        <v>312</v>
      </c>
      <c r="F948" t="s">
        <v>0</v>
      </c>
      <c r="G948" t="s">
        <v>18487</v>
      </c>
      <c r="H948">
        <v>2.0190000000000001</v>
      </c>
      <c r="I948">
        <v>29.25</v>
      </c>
      <c r="J948">
        <v>223</v>
      </c>
    </row>
    <row r="949" spans="1:10" x14ac:dyDescent="0.35">
      <c r="A949" t="s">
        <v>18488</v>
      </c>
      <c r="B949">
        <v>234</v>
      </c>
      <c r="C949">
        <v>5756</v>
      </c>
      <c r="D949">
        <v>8</v>
      </c>
      <c r="E949" t="s">
        <v>319</v>
      </c>
      <c r="F949" t="s">
        <v>0</v>
      </c>
      <c r="G949" t="s">
        <v>4713</v>
      </c>
      <c r="H949">
        <v>13.507999999999999</v>
      </c>
      <c r="I949">
        <v>98.31</v>
      </c>
      <c r="J949">
        <v>106</v>
      </c>
    </row>
    <row r="950" spans="1:10" x14ac:dyDescent="0.35">
      <c r="A950" t="s">
        <v>18489</v>
      </c>
      <c r="B950">
        <v>2159</v>
      </c>
      <c r="C950">
        <v>5681</v>
      </c>
      <c r="D950">
        <v>9</v>
      </c>
      <c r="E950" t="s">
        <v>334</v>
      </c>
      <c r="F950" t="s">
        <v>0</v>
      </c>
      <c r="G950" t="s">
        <v>1763</v>
      </c>
      <c r="H950">
        <v>1.573</v>
      </c>
      <c r="I950">
        <v>11.4</v>
      </c>
      <c r="J950">
        <v>2158</v>
      </c>
    </row>
    <row r="951" spans="1:10" x14ac:dyDescent="0.35">
      <c r="A951" t="s">
        <v>5293</v>
      </c>
      <c r="B951">
        <v>447</v>
      </c>
      <c r="C951">
        <v>5597</v>
      </c>
      <c r="D951">
        <v>10</v>
      </c>
      <c r="E951" t="s">
        <v>319</v>
      </c>
      <c r="F951" t="s">
        <v>0</v>
      </c>
      <c r="G951" t="s">
        <v>3784</v>
      </c>
      <c r="H951">
        <v>6.6840000000000002</v>
      </c>
      <c r="I951">
        <v>92.95</v>
      </c>
      <c r="J951">
        <v>257</v>
      </c>
    </row>
    <row r="952" spans="1:10" x14ac:dyDescent="0.35">
      <c r="A952" t="s">
        <v>18490</v>
      </c>
      <c r="B952">
        <v>316</v>
      </c>
      <c r="C952">
        <v>5528</v>
      </c>
      <c r="D952">
        <v>11</v>
      </c>
      <c r="E952" t="s">
        <v>319</v>
      </c>
      <c r="F952" t="s">
        <v>0</v>
      </c>
      <c r="G952" t="s">
        <v>2131</v>
      </c>
      <c r="H952">
        <v>8.9329999999999998</v>
      </c>
      <c r="I952">
        <v>85.09</v>
      </c>
      <c r="J952">
        <v>107</v>
      </c>
    </row>
    <row r="953" spans="1:10" x14ac:dyDescent="0.35">
      <c r="A953" t="s">
        <v>2257</v>
      </c>
      <c r="B953">
        <v>579</v>
      </c>
      <c r="C953">
        <v>5087</v>
      </c>
      <c r="D953">
        <v>12</v>
      </c>
      <c r="E953" t="s">
        <v>319</v>
      </c>
      <c r="F953" t="s">
        <v>0</v>
      </c>
      <c r="G953" t="s">
        <v>16268</v>
      </c>
      <c r="H953">
        <v>4.4180000000000001</v>
      </c>
      <c r="I953">
        <v>72.75</v>
      </c>
      <c r="J953">
        <v>249</v>
      </c>
    </row>
    <row r="954" spans="1:10" x14ac:dyDescent="0.35">
      <c r="A954" t="s">
        <v>18491</v>
      </c>
      <c r="B954">
        <v>1285</v>
      </c>
      <c r="C954">
        <v>5068</v>
      </c>
      <c r="D954">
        <v>13</v>
      </c>
      <c r="E954" t="s">
        <v>312</v>
      </c>
      <c r="F954" t="s">
        <v>0</v>
      </c>
      <c r="G954" t="s">
        <v>1838</v>
      </c>
      <c r="H954">
        <v>1.758</v>
      </c>
      <c r="I954">
        <v>27.37</v>
      </c>
      <c r="J954">
        <v>85</v>
      </c>
    </row>
    <row r="955" spans="1:10" x14ac:dyDescent="0.35">
      <c r="A955" t="s">
        <v>18492</v>
      </c>
      <c r="B955">
        <v>415</v>
      </c>
      <c r="C955">
        <v>4969</v>
      </c>
      <c r="D955">
        <v>14</v>
      </c>
      <c r="E955" t="s">
        <v>319</v>
      </c>
      <c r="F955" t="s">
        <v>0</v>
      </c>
      <c r="G955" t="s">
        <v>1872</v>
      </c>
      <c r="H955">
        <v>5.71</v>
      </c>
      <c r="I955">
        <v>86.02</v>
      </c>
      <c r="J955">
        <v>107</v>
      </c>
    </row>
    <row r="956" spans="1:10" x14ac:dyDescent="0.35">
      <c r="A956" t="s">
        <v>18493</v>
      </c>
      <c r="B956">
        <v>329</v>
      </c>
      <c r="C956">
        <v>4892</v>
      </c>
      <c r="D956">
        <v>15</v>
      </c>
      <c r="E956" t="s">
        <v>319</v>
      </c>
      <c r="F956" t="s">
        <v>0</v>
      </c>
      <c r="G956" t="s">
        <v>4034</v>
      </c>
      <c r="H956">
        <v>10.172000000000001</v>
      </c>
      <c r="I956">
        <v>94.22</v>
      </c>
      <c r="J956">
        <v>215</v>
      </c>
    </row>
    <row r="957" spans="1:10" x14ac:dyDescent="0.35">
      <c r="A957" t="s">
        <v>18494</v>
      </c>
      <c r="B957">
        <v>508</v>
      </c>
      <c r="C957">
        <v>4822</v>
      </c>
      <c r="D957">
        <v>16</v>
      </c>
      <c r="E957" t="s">
        <v>319</v>
      </c>
      <c r="F957" t="s">
        <v>0</v>
      </c>
      <c r="G957" t="s">
        <v>4347</v>
      </c>
      <c r="H957">
        <v>5.31</v>
      </c>
      <c r="I957">
        <v>87.77</v>
      </c>
      <c r="J957">
        <v>190</v>
      </c>
    </row>
    <row r="958" spans="1:10" x14ac:dyDescent="0.35">
      <c r="A958" t="s">
        <v>18495</v>
      </c>
      <c r="B958">
        <v>648</v>
      </c>
      <c r="C958">
        <v>4721</v>
      </c>
      <c r="D958">
        <v>17</v>
      </c>
      <c r="E958" t="s">
        <v>328</v>
      </c>
      <c r="F958" t="s">
        <v>0</v>
      </c>
      <c r="G958" t="s">
        <v>2962</v>
      </c>
      <c r="H958">
        <v>3.7890000000000001</v>
      </c>
      <c r="I958">
        <v>61.15</v>
      </c>
      <c r="J958">
        <v>238</v>
      </c>
    </row>
    <row r="959" spans="1:10" x14ac:dyDescent="0.35">
      <c r="A959" t="s">
        <v>18496</v>
      </c>
      <c r="B959">
        <v>752</v>
      </c>
      <c r="C959">
        <v>4684</v>
      </c>
      <c r="D959">
        <v>18</v>
      </c>
      <c r="E959" t="s">
        <v>312</v>
      </c>
      <c r="F959" t="s">
        <v>0</v>
      </c>
      <c r="G959" t="s">
        <v>1973</v>
      </c>
      <c r="H959">
        <v>3.1909999999999998</v>
      </c>
      <c r="I959">
        <v>48.21</v>
      </c>
      <c r="J959">
        <v>93</v>
      </c>
    </row>
    <row r="960" spans="1:10" x14ac:dyDescent="0.35">
      <c r="A960" t="s">
        <v>18497</v>
      </c>
      <c r="B960">
        <v>348</v>
      </c>
      <c r="C960">
        <v>4661</v>
      </c>
      <c r="D960">
        <v>19</v>
      </c>
      <c r="E960" t="s">
        <v>319</v>
      </c>
      <c r="F960" t="s">
        <v>0</v>
      </c>
      <c r="G960" t="s">
        <v>1845</v>
      </c>
      <c r="H960">
        <v>10.461</v>
      </c>
      <c r="I960">
        <v>91.9</v>
      </c>
      <c r="J960">
        <v>131</v>
      </c>
    </row>
    <row r="961" spans="1:10" x14ac:dyDescent="0.35">
      <c r="A961" t="s">
        <v>18498</v>
      </c>
      <c r="B961">
        <v>1166</v>
      </c>
      <c r="C961">
        <v>4478</v>
      </c>
      <c r="D961">
        <v>20</v>
      </c>
      <c r="E961" t="s">
        <v>319</v>
      </c>
      <c r="F961" t="s">
        <v>0</v>
      </c>
      <c r="G961" t="s">
        <v>2197</v>
      </c>
      <c r="H961">
        <v>6.0750000000000002</v>
      </c>
      <c r="I961">
        <v>80.72</v>
      </c>
      <c r="J961">
        <v>166</v>
      </c>
    </row>
    <row r="962" spans="1:10" x14ac:dyDescent="0.35">
      <c r="A962" t="s">
        <v>18499</v>
      </c>
      <c r="B962">
        <v>799</v>
      </c>
      <c r="C962">
        <v>4397</v>
      </c>
      <c r="D962">
        <v>21</v>
      </c>
      <c r="E962" t="s">
        <v>328</v>
      </c>
      <c r="F962" t="s">
        <v>0</v>
      </c>
      <c r="G962" t="s">
        <v>4699</v>
      </c>
      <c r="H962">
        <v>3.4009999999999998</v>
      </c>
      <c r="I962">
        <v>64.19</v>
      </c>
      <c r="J962">
        <v>787</v>
      </c>
    </row>
    <row r="963" spans="1:10" x14ac:dyDescent="0.35">
      <c r="A963" t="s">
        <v>18500</v>
      </c>
      <c r="B963">
        <v>194</v>
      </c>
      <c r="C963">
        <v>4252</v>
      </c>
      <c r="D963">
        <v>22</v>
      </c>
      <c r="E963" t="s">
        <v>319</v>
      </c>
      <c r="F963" t="s">
        <v>0</v>
      </c>
      <c r="G963" t="s">
        <v>2592</v>
      </c>
      <c r="H963">
        <v>11.621</v>
      </c>
      <c r="I963">
        <v>96.26</v>
      </c>
      <c r="J963">
        <v>112</v>
      </c>
    </row>
    <row r="964" spans="1:10" x14ac:dyDescent="0.35">
      <c r="A964" t="s">
        <v>18501</v>
      </c>
      <c r="B964">
        <v>3779</v>
      </c>
      <c r="C964">
        <v>4055</v>
      </c>
      <c r="D964">
        <v>23</v>
      </c>
      <c r="E964" t="s">
        <v>319</v>
      </c>
      <c r="F964" t="s">
        <v>0</v>
      </c>
      <c r="G964" t="s">
        <v>18502</v>
      </c>
      <c r="H964">
        <v>6.9480000000000004</v>
      </c>
      <c r="I964">
        <v>87.13</v>
      </c>
      <c r="J964">
        <v>165</v>
      </c>
    </row>
    <row r="965" spans="1:10" x14ac:dyDescent="0.35">
      <c r="A965" t="s">
        <v>18503</v>
      </c>
      <c r="B965">
        <v>500</v>
      </c>
      <c r="C965">
        <v>3974</v>
      </c>
      <c r="D965">
        <v>24</v>
      </c>
      <c r="E965" t="s">
        <v>328</v>
      </c>
      <c r="F965" t="s">
        <v>0</v>
      </c>
      <c r="G965" t="s">
        <v>18504</v>
      </c>
      <c r="H965">
        <v>3.1960000000000002</v>
      </c>
      <c r="I965">
        <v>45.86</v>
      </c>
      <c r="J965">
        <v>142</v>
      </c>
    </row>
    <row r="966" spans="1:10" x14ac:dyDescent="0.35">
      <c r="A966" t="s">
        <v>18505</v>
      </c>
      <c r="B966">
        <v>672</v>
      </c>
      <c r="C966">
        <v>3832</v>
      </c>
      <c r="D966">
        <v>25</v>
      </c>
      <c r="E966" t="s">
        <v>328</v>
      </c>
      <c r="F966" t="s">
        <v>0</v>
      </c>
      <c r="G966" t="s">
        <v>2173</v>
      </c>
      <c r="H966">
        <v>2.633</v>
      </c>
      <c r="I966">
        <v>55.54</v>
      </c>
      <c r="J966">
        <v>69</v>
      </c>
    </row>
    <row r="967" spans="1:10" x14ac:dyDescent="0.35">
      <c r="A967" t="s">
        <v>18506</v>
      </c>
      <c r="B967">
        <v>958</v>
      </c>
      <c r="C967">
        <v>3680</v>
      </c>
      <c r="D967">
        <v>26</v>
      </c>
      <c r="E967" t="s">
        <v>328</v>
      </c>
      <c r="F967" t="s">
        <v>0</v>
      </c>
      <c r="G967" t="s">
        <v>3926</v>
      </c>
      <c r="H967">
        <v>2.032</v>
      </c>
      <c r="I967">
        <v>52.7</v>
      </c>
      <c r="J967">
        <v>951</v>
      </c>
    </row>
    <row r="968" spans="1:10" x14ac:dyDescent="0.35">
      <c r="A968" t="s">
        <v>18507</v>
      </c>
      <c r="B968">
        <v>715</v>
      </c>
      <c r="C968">
        <v>3600</v>
      </c>
      <c r="D968">
        <v>27</v>
      </c>
      <c r="E968" t="s">
        <v>328</v>
      </c>
      <c r="F968" t="s">
        <v>0</v>
      </c>
      <c r="G968" t="s">
        <v>7917</v>
      </c>
      <c r="H968">
        <v>2.4550000000000001</v>
      </c>
      <c r="I968">
        <v>75</v>
      </c>
      <c r="J968">
        <v>72</v>
      </c>
    </row>
    <row r="969" spans="1:10" x14ac:dyDescent="0.35">
      <c r="A969" t="s">
        <v>18508</v>
      </c>
      <c r="B969">
        <v>405</v>
      </c>
      <c r="C969">
        <v>3562</v>
      </c>
      <c r="D969">
        <v>28</v>
      </c>
      <c r="E969" t="s">
        <v>328</v>
      </c>
      <c r="F969" t="s">
        <v>0</v>
      </c>
      <c r="G969" t="s">
        <v>2962</v>
      </c>
      <c r="H969">
        <v>4.282</v>
      </c>
      <c r="I969">
        <v>70.38</v>
      </c>
      <c r="J969">
        <v>155</v>
      </c>
    </row>
    <row r="970" spans="1:10" x14ac:dyDescent="0.35">
      <c r="A970" t="s">
        <v>18509</v>
      </c>
      <c r="B970">
        <v>354</v>
      </c>
      <c r="C970">
        <v>3518</v>
      </c>
      <c r="D970">
        <v>29</v>
      </c>
      <c r="E970" t="s">
        <v>328</v>
      </c>
      <c r="F970" t="s">
        <v>0</v>
      </c>
      <c r="G970" t="s">
        <v>1779</v>
      </c>
      <c r="H970">
        <v>5.4850000000000003</v>
      </c>
      <c r="I970">
        <v>67.55</v>
      </c>
      <c r="J970">
        <v>354</v>
      </c>
    </row>
    <row r="971" spans="1:10" x14ac:dyDescent="0.35">
      <c r="A971" t="s">
        <v>18510</v>
      </c>
      <c r="B971">
        <v>242</v>
      </c>
      <c r="C971">
        <v>3454</v>
      </c>
      <c r="D971">
        <v>30</v>
      </c>
      <c r="E971" t="s">
        <v>319</v>
      </c>
      <c r="F971" t="s">
        <v>0</v>
      </c>
      <c r="G971" t="s">
        <v>18511</v>
      </c>
      <c r="H971">
        <v>6.5949999999999998</v>
      </c>
      <c r="I971">
        <v>98.53</v>
      </c>
      <c r="J971">
        <v>55</v>
      </c>
    </row>
    <row r="972" spans="1:10" x14ac:dyDescent="0.35">
      <c r="A972" t="s">
        <v>18512</v>
      </c>
      <c r="B972">
        <v>353</v>
      </c>
      <c r="C972">
        <v>3453</v>
      </c>
      <c r="D972">
        <v>31</v>
      </c>
      <c r="E972" t="s">
        <v>319</v>
      </c>
      <c r="F972" t="s">
        <v>0</v>
      </c>
      <c r="G972" t="s">
        <v>2302</v>
      </c>
      <c r="H972">
        <v>5.3159999999999998</v>
      </c>
      <c r="I972">
        <v>82.31</v>
      </c>
      <c r="J972">
        <v>161</v>
      </c>
    </row>
    <row r="973" spans="1:10" x14ac:dyDescent="0.35">
      <c r="A973" t="s">
        <v>18513</v>
      </c>
      <c r="B973">
        <v>1085</v>
      </c>
      <c r="C973">
        <v>3378</v>
      </c>
      <c r="D973">
        <v>32</v>
      </c>
      <c r="E973" t="s">
        <v>334</v>
      </c>
      <c r="F973" t="s">
        <v>0</v>
      </c>
      <c r="G973" t="s">
        <v>2335</v>
      </c>
      <c r="H973">
        <v>1.5660000000000001</v>
      </c>
      <c r="I973">
        <v>19.53</v>
      </c>
      <c r="J973">
        <v>1075</v>
      </c>
    </row>
    <row r="974" spans="1:10" x14ac:dyDescent="0.35">
      <c r="A974" t="s">
        <v>18514</v>
      </c>
      <c r="B974">
        <v>217</v>
      </c>
      <c r="C974">
        <v>3362</v>
      </c>
      <c r="D974">
        <v>33</v>
      </c>
      <c r="E974" t="s">
        <v>319</v>
      </c>
      <c r="F974" t="s">
        <v>0</v>
      </c>
      <c r="G974" t="s">
        <v>2801</v>
      </c>
      <c r="H974">
        <v>7.6020000000000003</v>
      </c>
      <c r="I974">
        <v>94.71</v>
      </c>
      <c r="J974">
        <v>118</v>
      </c>
    </row>
    <row r="975" spans="1:10" x14ac:dyDescent="0.35">
      <c r="A975" t="s">
        <v>18515</v>
      </c>
      <c r="B975">
        <v>742</v>
      </c>
      <c r="C975">
        <v>3314</v>
      </c>
      <c r="D975">
        <v>34</v>
      </c>
      <c r="E975" t="s">
        <v>312</v>
      </c>
      <c r="F975" t="s">
        <v>0</v>
      </c>
      <c r="G975" t="s">
        <v>7847</v>
      </c>
      <c r="H975">
        <v>2.1459999999999999</v>
      </c>
      <c r="I975">
        <v>35.68</v>
      </c>
      <c r="J975">
        <v>44</v>
      </c>
    </row>
    <row r="976" spans="1:10" x14ac:dyDescent="0.35">
      <c r="A976" t="s">
        <v>18516</v>
      </c>
      <c r="B976">
        <v>480</v>
      </c>
      <c r="C976">
        <v>3124</v>
      </c>
      <c r="D976">
        <v>35</v>
      </c>
      <c r="E976" t="s">
        <v>312</v>
      </c>
      <c r="F976" t="s">
        <v>0</v>
      </c>
      <c r="G976" t="s">
        <v>2346</v>
      </c>
      <c r="H976">
        <v>2.8889999999999998</v>
      </c>
      <c r="I976">
        <v>35.71</v>
      </c>
      <c r="J976">
        <v>82</v>
      </c>
    </row>
    <row r="977" spans="1:10" x14ac:dyDescent="0.35">
      <c r="A977" t="s">
        <v>18517</v>
      </c>
      <c r="B977">
        <v>278</v>
      </c>
      <c r="C977">
        <v>3088</v>
      </c>
      <c r="D977">
        <v>36</v>
      </c>
      <c r="E977" t="s">
        <v>319</v>
      </c>
      <c r="F977" t="s">
        <v>0</v>
      </c>
      <c r="G977" t="s">
        <v>4042</v>
      </c>
      <c r="H977">
        <v>6.3440000000000003</v>
      </c>
      <c r="I977">
        <v>89.45</v>
      </c>
      <c r="J977">
        <v>77</v>
      </c>
    </row>
    <row r="978" spans="1:10" x14ac:dyDescent="0.35">
      <c r="A978" t="s">
        <v>18518</v>
      </c>
      <c r="B978">
        <v>514</v>
      </c>
      <c r="C978">
        <v>3053</v>
      </c>
      <c r="D978">
        <v>37</v>
      </c>
      <c r="E978" t="s">
        <v>312</v>
      </c>
      <c r="F978" t="s">
        <v>0</v>
      </c>
      <c r="G978" t="s">
        <v>7281</v>
      </c>
      <c r="H978">
        <v>2.6240000000000001</v>
      </c>
      <c r="I978">
        <v>47.3</v>
      </c>
      <c r="J978">
        <v>251</v>
      </c>
    </row>
    <row r="979" spans="1:10" x14ac:dyDescent="0.35">
      <c r="A979" t="s">
        <v>18519</v>
      </c>
      <c r="B979">
        <v>1132</v>
      </c>
      <c r="C979">
        <v>2995</v>
      </c>
      <c r="D979">
        <v>38</v>
      </c>
      <c r="E979" t="s">
        <v>334</v>
      </c>
      <c r="F979" t="s">
        <v>0</v>
      </c>
      <c r="G979" t="s">
        <v>2202</v>
      </c>
      <c r="H979">
        <v>1.9219999999999999</v>
      </c>
      <c r="I979">
        <v>22.13</v>
      </c>
      <c r="J979">
        <v>104</v>
      </c>
    </row>
    <row r="980" spans="1:10" x14ac:dyDescent="0.35">
      <c r="A980" t="s">
        <v>18520</v>
      </c>
      <c r="B980">
        <v>381</v>
      </c>
      <c r="C980">
        <v>2906</v>
      </c>
      <c r="D980">
        <v>39</v>
      </c>
      <c r="E980" t="s">
        <v>319</v>
      </c>
      <c r="F980" t="s">
        <v>0</v>
      </c>
      <c r="G980" t="s">
        <v>18521</v>
      </c>
      <c r="H980">
        <v>4.2329999999999997</v>
      </c>
      <c r="I980">
        <v>76.52</v>
      </c>
      <c r="J980">
        <v>156</v>
      </c>
    </row>
    <row r="981" spans="1:10" x14ac:dyDescent="0.35">
      <c r="A981" t="s">
        <v>18522</v>
      </c>
      <c r="B981">
        <v>207</v>
      </c>
      <c r="C981">
        <v>2883</v>
      </c>
      <c r="D981">
        <v>40</v>
      </c>
      <c r="E981" t="s">
        <v>319</v>
      </c>
      <c r="F981" t="s">
        <v>0</v>
      </c>
      <c r="G981" t="s">
        <v>15857</v>
      </c>
      <c r="H981">
        <v>6.8869999999999996</v>
      </c>
      <c r="I981">
        <v>81.67</v>
      </c>
      <c r="J981">
        <v>149</v>
      </c>
    </row>
    <row r="982" spans="1:10" x14ac:dyDescent="0.35">
      <c r="A982" t="s">
        <v>18523</v>
      </c>
      <c r="B982">
        <v>325</v>
      </c>
      <c r="C982">
        <v>2873</v>
      </c>
      <c r="D982">
        <v>41</v>
      </c>
      <c r="E982" t="s">
        <v>328</v>
      </c>
      <c r="F982" t="s">
        <v>0</v>
      </c>
      <c r="G982" t="s">
        <v>2302</v>
      </c>
      <c r="H982">
        <v>4.5599999999999996</v>
      </c>
      <c r="I982">
        <v>73.08</v>
      </c>
      <c r="J982">
        <v>128</v>
      </c>
    </row>
    <row r="983" spans="1:10" x14ac:dyDescent="0.35">
      <c r="A983" t="s">
        <v>18524</v>
      </c>
      <c r="B983">
        <v>340</v>
      </c>
      <c r="C983">
        <v>2865</v>
      </c>
      <c r="D983">
        <v>42</v>
      </c>
      <c r="E983" t="s">
        <v>319</v>
      </c>
      <c r="F983" t="s">
        <v>0</v>
      </c>
      <c r="G983" t="s">
        <v>18525</v>
      </c>
      <c r="H983">
        <v>3.7559999999999998</v>
      </c>
      <c r="I983">
        <v>70.08</v>
      </c>
      <c r="J983">
        <v>33</v>
      </c>
    </row>
    <row r="984" spans="1:10" x14ac:dyDescent="0.35">
      <c r="A984" t="s">
        <v>18526</v>
      </c>
      <c r="B984">
        <v>520</v>
      </c>
      <c r="C984">
        <v>2851</v>
      </c>
      <c r="D984">
        <v>43</v>
      </c>
      <c r="E984" t="s">
        <v>319</v>
      </c>
      <c r="F984" t="s">
        <v>0</v>
      </c>
      <c r="G984" t="s">
        <v>18527</v>
      </c>
      <c r="H984">
        <v>2.4940000000000002</v>
      </c>
      <c r="I984">
        <v>46.06</v>
      </c>
      <c r="J984">
        <v>240</v>
      </c>
    </row>
    <row r="985" spans="1:10" x14ac:dyDescent="0.35">
      <c r="A985" t="s">
        <v>18528</v>
      </c>
      <c r="B985">
        <v>155</v>
      </c>
      <c r="C985">
        <v>2818</v>
      </c>
      <c r="D985">
        <v>44</v>
      </c>
      <c r="E985" t="s">
        <v>319</v>
      </c>
      <c r="F985" t="s">
        <v>0</v>
      </c>
      <c r="G985" t="s">
        <v>1819</v>
      </c>
      <c r="H985">
        <v>9.9930000000000003</v>
      </c>
      <c r="I985">
        <v>84.74</v>
      </c>
      <c r="J985">
        <v>75</v>
      </c>
    </row>
    <row r="986" spans="1:10" x14ac:dyDescent="0.35">
      <c r="A986" t="s">
        <v>18529</v>
      </c>
      <c r="B986">
        <v>184</v>
      </c>
      <c r="C986">
        <v>2806</v>
      </c>
      <c r="D986">
        <v>45</v>
      </c>
      <c r="E986" t="s">
        <v>319</v>
      </c>
      <c r="F986" t="s">
        <v>0</v>
      </c>
      <c r="G986" t="s">
        <v>4034</v>
      </c>
      <c r="H986">
        <v>7.867</v>
      </c>
      <c r="I986">
        <v>91.5</v>
      </c>
      <c r="J986">
        <v>112</v>
      </c>
    </row>
    <row r="987" spans="1:10" x14ac:dyDescent="0.35">
      <c r="A987" t="s">
        <v>18530</v>
      </c>
      <c r="B987">
        <v>68</v>
      </c>
      <c r="C987">
        <v>2794</v>
      </c>
      <c r="D987">
        <v>46</v>
      </c>
      <c r="E987" t="s">
        <v>319</v>
      </c>
      <c r="F987" t="s">
        <v>0</v>
      </c>
      <c r="G987" t="s">
        <v>4034</v>
      </c>
      <c r="H987">
        <v>15.817</v>
      </c>
      <c r="I987">
        <v>95.62</v>
      </c>
      <c r="J987">
        <v>58</v>
      </c>
    </row>
    <row r="988" spans="1:10" x14ac:dyDescent="0.35">
      <c r="A988" t="s">
        <v>18531</v>
      </c>
      <c r="B988">
        <v>420</v>
      </c>
      <c r="C988">
        <v>2706</v>
      </c>
      <c r="D988">
        <v>47</v>
      </c>
      <c r="E988" t="s">
        <v>328</v>
      </c>
      <c r="F988" t="s">
        <v>0</v>
      </c>
      <c r="G988" t="s">
        <v>4347</v>
      </c>
      <c r="H988">
        <v>3.194</v>
      </c>
      <c r="I988">
        <v>62.23</v>
      </c>
      <c r="J988">
        <v>183</v>
      </c>
    </row>
    <row r="989" spans="1:10" x14ac:dyDescent="0.35">
      <c r="A989" t="s">
        <v>18532</v>
      </c>
      <c r="B989">
        <v>401</v>
      </c>
      <c r="C989">
        <v>2698</v>
      </c>
      <c r="D989">
        <v>48</v>
      </c>
      <c r="E989" t="s">
        <v>319</v>
      </c>
      <c r="F989" t="s">
        <v>0</v>
      </c>
      <c r="G989" t="s">
        <v>18533</v>
      </c>
      <c r="H989">
        <v>3.3439999999999999</v>
      </c>
      <c r="I989">
        <v>85.36</v>
      </c>
      <c r="J989">
        <v>104</v>
      </c>
    </row>
    <row r="990" spans="1:10" x14ac:dyDescent="0.35">
      <c r="A990" t="s">
        <v>18534</v>
      </c>
      <c r="B990">
        <v>428</v>
      </c>
      <c r="C990">
        <v>2674</v>
      </c>
      <c r="D990">
        <v>49</v>
      </c>
      <c r="E990" t="s">
        <v>328</v>
      </c>
      <c r="F990" t="s">
        <v>0</v>
      </c>
      <c r="G990" t="s">
        <v>18535</v>
      </c>
      <c r="H990">
        <v>4.1390000000000002</v>
      </c>
      <c r="I990">
        <v>49.06</v>
      </c>
      <c r="J990">
        <v>366</v>
      </c>
    </row>
    <row r="991" spans="1:10" x14ac:dyDescent="0.35">
      <c r="A991" t="s">
        <v>18536</v>
      </c>
      <c r="B991">
        <v>282</v>
      </c>
      <c r="C991">
        <v>2656</v>
      </c>
      <c r="D991">
        <v>50</v>
      </c>
      <c r="E991" t="s">
        <v>319</v>
      </c>
      <c r="F991" t="s">
        <v>0</v>
      </c>
      <c r="G991" t="s">
        <v>18537</v>
      </c>
      <c r="H991">
        <v>5.7130000000000001</v>
      </c>
      <c r="I991">
        <v>80.680000000000007</v>
      </c>
      <c r="J991">
        <v>185</v>
      </c>
    </row>
    <row r="992" spans="1:10" x14ac:dyDescent="0.35">
      <c r="A992" t="s">
        <v>18538</v>
      </c>
      <c r="B992">
        <v>403</v>
      </c>
      <c r="C992">
        <v>2650</v>
      </c>
      <c r="D992">
        <v>51</v>
      </c>
      <c r="E992" t="s">
        <v>328</v>
      </c>
      <c r="F992" t="s">
        <v>0</v>
      </c>
      <c r="G992" t="s">
        <v>18539</v>
      </c>
      <c r="H992">
        <v>3.8740000000000001</v>
      </c>
      <c r="I992">
        <v>67.09</v>
      </c>
      <c r="J992">
        <v>138</v>
      </c>
    </row>
    <row r="993" spans="1:10" x14ac:dyDescent="0.35">
      <c r="A993" t="s">
        <v>18540</v>
      </c>
      <c r="B993">
        <v>554</v>
      </c>
      <c r="C993">
        <v>2649</v>
      </c>
      <c r="D993">
        <v>52</v>
      </c>
      <c r="E993" t="s">
        <v>312</v>
      </c>
      <c r="F993" t="s">
        <v>0</v>
      </c>
      <c r="G993" t="s">
        <v>2027</v>
      </c>
      <c r="H993">
        <v>2.4380000000000002</v>
      </c>
      <c r="I993">
        <v>41.05</v>
      </c>
      <c r="J993">
        <v>41</v>
      </c>
    </row>
    <row r="994" spans="1:10" x14ac:dyDescent="0.35">
      <c r="A994" t="s">
        <v>18541</v>
      </c>
      <c r="B994">
        <v>432</v>
      </c>
      <c r="C994">
        <v>2633</v>
      </c>
      <c r="D994">
        <v>53</v>
      </c>
      <c r="E994" t="s">
        <v>328</v>
      </c>
      <c r="F994" t="s">
        <v>0</v>
      </c>
      <c r="G994" t="s">
        <v>3070</v>
      </c>
      <c r="H994">
        <v>2.7589999999999999</v>
      </c>
      <c r="I994">
        <v>44.96</v>
      </c>
      <c r="J994">
        <v>45</v>
      </c>
    </row>
    <row r="995" spans="1:10" x14ac:dyDescent="0.35">
      <c r="A995" t="s">
        <v>18542</v>
      </c>
      <c r="B995">
        <v>454</v>
      </c>
      <c r="C995">
        <v>2628</v>
      </c>
      <c r="D995">
        <v>54</v>
      </c>
      <c r="E995" t="s">
        <v>312</v>
      </c>
      <c r="F995" t="s">
        <v>0</v>
      </c>
      <c r="G995" t="s">
        <v>1827</v>
      </c>
      <c r="H995">
        <v>2.774</v>
      </c>
      <c r="I995">
        <v>36.090000000000003</v>
      </c>
      <c r="J995">
        <v>85</v>
      </c>
    </row>
    <row r="996" spans="1:10" x14ac:dyDescent="0.35">
      <c r="A996" t="s">
        <v>18543</v>
      </c>
      <c r="B996">
        <v>353</v>
      </c>
      <c r="C996">
        <v>2608</v>
      </c>
      <c r="D996">
        <v>55</v>
      </c>
      <c r="E996" t="s">
        <v>328</v>
      </c>
      <c r="F996" t="s">
        <v>0</v>
      </c>
      <c r="G996" t="s">
        <v>1878</v>
      </c>
      <c r="H996">
        <v>4.4320000000000004</v>
      </c>
      <c r="I996">
        <v>56.38</v>
      </c>
      <c r="J996">
        <v>99</v>
      </c>
    </row>
    <row r="997" spans="1:10" x14ac:dyDescent="0.35">
      <c r="A997" t="s">
        <v>18544</v>
      </c>
      <c r="B997">
        <v>99</v>
      </c>
      <c r="C997">
        <v>2583</v>
      </c>
      <c r="D997">
        <v>56</v>
      </c>
      <c r="E997" t="s">
        <v>319</v>
      </c>
      <c r="F997" t="s">
        <v>0</v>
      </c>
      <c r="G997" t="s">
        <v>1819</v>
      </c>
      <c r="H997">
        <v>15.36</v>
      </c>
      <c r="I997">
        <v>99.03</v>
      </c>
      <c r="J997">
        <v>45</v>
      </c>
    </row>
    <row r="998" spans="1:10" x14ac:dyDescent="0.35">
      <c r="A998" t="s">
        <v>18545</v>
      </c>
      <c r="B998">
        <v>241</v>
      </c>
      <c r="C998">
        <v>2577</v>
      </c>
      <c r="D998">
        <v>57</v>
      </c>
      <c r="E998" t="s">
        <v>319</v>
      </c>
      <c r="F998" t="s">
        <v>0</v>
      </c>
      <c r="G998" t="s">
        <v>7438</v>
      </c>
      <c r="H998">
        <v>5.6580000000000004</v>
      </c>
      <c r="I998">
        <v>79.05</v>
      </c>
      <c r="J998">
        <v>133</v>
      </c>
    </row>
    <row r="999" spans="1:10" x14ac:dyDescent="0.35">
      <c r="A999" t="s">
        <v>18546</v>
      </c>
      <c r="B999">
        <v>318</v>
      </c>
      <c r="C999">
        <v>2568</v>
      </c>
      <c r="D999">
        <v>58</v>
      </c>
      <c r="E999" t="s">
        <v>328</v>
      </c>
      <c r="F999" t="s">
        <v>0</v>
      </c>
      <c r="G999" t="s">
        <v>2620</v>
      </c>
      <c r="H999">
        <v>4.5620000000000003</v>
      </c>
      <c r="I999">
        <v>63.71</v>
      </c>
      <c r="J999">
        <v>148</v>
      </c>
    </row>
    <row r="1000" spans="1:10" x14ac:dyDescent="0.35">
      <c r="A1000" t="s">
        <v>18547</v>
      </c>
      <c r="B1000">
        <v>859</v>
      </c>
      <c r="C1000">
        <v>2524</v>
      </c>
      <c r="D1000">
        <v>59</v>
      </c>
      <c r="E1000" t="s">
        <v>334</v>
      </c>
      <c r="F1000" t="s">
        <v>0</v>
      </c>
      <c r="G1000" t="s">
        <v>6370</v>
      </c>
      <c r="H1000">
        <v>1.4159999999999999</v>
      </c>
      <c r="I1000">
        <v>7.32</v>
      </c>
      <c r="J1000">
        <v>95</v>
      </c>
    </row>
    <row r="1001" spans="1:10" x14ac:dyDescent="0.35">
      <c r="A1001" t="s">
        <v>18548</v>
      </c>
      <c r="B1001">
        <v>628</v>
      </c>
      <c r="C1001">
        <v>2508</v>
      </c>
      <c r="D1001">
        <v>60</v>
      </c>
      <c r="E1001" t="s">
        <v>334</v>
      </c>
      <c r="F1001" t="s">
        <v>0</v>
      </c>
      <c r="G1001" t="s">
        <v>2661</v>
      </c>
      <c r="H1001">
        <v>2.8580000000000001</v>
      </c>
      <c r="I1001">
        <v>22.06</v>
      </c>
      <c r="J1001">
        <v>116</v>
      </c>
    </row>
    <row r="1002" spans="1:10" x14ac:dyDescent="0.35">
      <c r="A1002" t="s">
        <v>18549</v>
      </c>
      <c r="B1002">
        <v>487</v>
      </c>
      <c r="C1002">
        <v>2482</v>
      </c>
      <c r="D1002">
        <v>61</v>
      </c>
      <c r="E1002" t="s">
        <v>334</v>
      </c>
      <c r="F1002" t="s">
        <v>0</v>
      </c>
      <c r="G1002" t="s">
        <v>1779</v>
      </c>
      <c r="H1002">
        <v>2.8759999999999999</v>
      </c>
      <c r="I1002">
        <v>23.47</v>
      </c>
      <c r="J1002">
        <v>487</v>
      </c>
    </row>
    <row r="1003" spans="1:10" x14ac:dyDescent="0.35">
      <c r="A1003" t="s">
        <v>18550</v>
      </c>
      <c r="B1003">
        <v>446</v>
      </c>
      <c r="C1003">
        <v>2465</v>
      </c>
      <c r="D1003">
        <v>62</v>
      </c>
      <c r="E1003" t="s">
        <v>312</v>
      </c>
      <c r="F1003" t="s">
        <v>0</v>
      </c>
      <c r="G1003" t="s">
        <v>4416</v>
      </c>
      <c r="H1003">
        <v>2.645</v>
      </c>
      <c r="I1003">
        <v>50</v>
      </c>
      <c r="J1003">
        <v>154</v>
      </c>
    </row>
    <row r="1004" spans="1:10" x14ac:dyDescent="0.35">
      <c r="A1004" t="s">
        <v>18551</v>
      </c>
      <c r="B1004">
        <v>200</v>
      </c>
      <c r="C1004">
        <v>2453</v>
      </c>
      <c r="D1004">
        <v>63</v>
      </c>
      <c r="E1004" t="s">
        <v>319</v>
      </c>
      <c r="F1004" t="s">
        <v>0</v>
      </c>
      <c r="G1004" t="s">
        <v>13616</v>
      </c>
      <c r="H1004">
        <v>7.2160000000000002</v>
      </c>
      <c r="I1004">
        <v>85.59</v>
      </c>
      <c r="J1004">
        <v>140</v>
      </c>
    </row>
    <row r="1005" spans="1:10" x14ac:dyDescent="0.35">
      <c r="A1005" t="s">
        <v>18552</v>
      </c>
      <c r="B1005">
        <v>296</v>
      </c>
      <c r="C1005">
        <v>2450</v>
      </c>
      <c r="D1005">
        <v>64</v>
      </c>
      <c r="E1005" t="s">
        <v>319</v>
      </c>
      <c r="F1005" t="s">
        <v>0</v>
      </c>
      <c r="G1005" t="s">
        <v>4347</v>
      </c>
      <c r="H1005">
        <v>4.6360000000000001</v>
      </c>
      <c r="I1005">
        <v>85.64</v>
      </c>
      <c r="J1005">
        <v>296</v>
      </c>
    </row>
    <row r="1006" spans="1:10" x14ac:dyDescent="0.35">
      <c r="A1006" t="s">
        <v>18553</v>
      </c>
      <c r="B1006">
        <v>864</v>
      </c>
      <c r="C1006">
        <v>2391</v>
      </c>
      <c r="D1006">
        <v>65</v>
      </c>
      <c r="E1006" t="s">
        <v>328</v>
      </c>
      <c r="F1006" t="s">
        <v>0</v>
      </c>
      <c r="G1006" t="s">
        <v>1845</v>
      </c>
      <c r="H1006">
        <v>5.5979999999999999</v>
      </c>
      <c r="I1006">
        <v>72.819999999999993</v>
      </c>
      <c r="J1006">
        <v>153</v>
      </c>
    </row>
    <row r="1007" spans="1:10" x14ac:dyDescent="0.35">
      <c r="A1007" t="s">
        <v>18554</v>
      </c>
      <c r="B1007">
        <v>358</v>
      </c>
      <c r="C1007">
        <v>2375</v>
      </c>
      <c r="D1007">
        <v>66</v>
      </c>
      <c r="E1007" t="s">
        <v>312</v>
      </c>
      <c r="F1007" t="s">
        <v>0</v>
      </c>
      <c r="G1007" t="s">
        <v>1900</v>
      </c>
      <c r="H1007">
        <v>4.0880000000000001</v>
      </c>
      <c r="I1007">
        <v>45.68</v>
      </c>
      <c r="J1007">
        <v>358</v>
      </c>
    </row>
    <row r="1008" spans="1:10" x14ac:dyDescent="0.35">
      <c r="A1008" t="s">
        <v>18555</v>
      </c>
      <c r="B1008">
        <v>169</v>
      </c>
      <c r="C1008">
        <v>2363</v>
      </c>
      <c r="D1008">
        <v>67</v>
      </c>
      <c r="E1008" t="s">
        <v>328</v>
      </c>
      <c r="F1008" t="s">
        <v>0</v>
      </c>
      <c r="G1008" t="s">
        <v>1819</v>
      </c>
      <c r="H1008">
        <v>6.74</v>
      </c>
      <c r="I1008">
        <v>71.75</v>
      </c>
      <c r="J1008">
        <v>70</v>
      </c>
    </row>
    <row r="1009" spans="1:10" x14ac:dyDescent="0.35">
      <c r="A1009" t="s">
        <v>18556</v>
      </c>
      <c r="B1009">
        <v>283</v>
      </c>
      <c r="C1009">
        <v>2357</v>
      </c>
      <c r="D1009">
        <v>68</v>
      </c>
      <c r="E1009" t="s">
        <v>328</v>
      </c>
      <c r="F1009" t="s">
        <v>0</v>
      </c>
      <c r="G1009" t="s">
        <v>3375</v>
      </c>
      <c r="H1009">
        <v>5.524</v>
      </c>
      <c r="I1009">
        <v>60.4</v>
      </c>
      <c r="J1009">
        <v>134</v>
      </c>
    </row>
    <row r="1010" spans="1:10" x14ac:dyDescent="0.35">
      <c r="A1010" t="s">
        <v>18557</v>
      </c>
      <c r="B1010">
        <v>450</v>
      </c>
      <c r="C1010">
        <v>2336</v>
      </c>
      <c r="D1010">
        <v>69</v>
      </c>
      <c r="E1010" t="s">
        <v>328</v>
      </c>
      <c r="F1010" t="s">
        <v>0</v>
      </c>
      <c r="G1010" t="s">
        <v>2119</v>
      </c>
      <c r="H1010">
        <v>3.569</v>
      </c>
      <c r="I1010">
        <v>73.84</v>
      </c>
      <c r="J1010">
        <v>63</v>
      </c>
    </row>
    <row r="1011" spans="1:10" x14ac:dyDescent="0.35">
      <c r="A1011" t="s">
        <v>18558</v>
      </c>
      <c r="B1011">
        <v>365</v>
      </c>
      <c r="C1011">
        <v>2332</v>
      </c>
      <c r="D1011">
        <v>70</v>
      </c>
      <c r="E1011" t="s">
        <v>328</v>
      </c>
      <c r="F1011" t="s">
        <v>0</v>
      </c>
      <c r="G1011" t="s">
        <v>18559</v>
      </c>
      <c r="H1011">
        <v>3.0670000000000002</v>
      </c>
      <c r="I1011">
        <v>44.22</v>
      </c>
      <c r="J1011">
        <v>69</v>
      </c>
    </row>
    <row r="1012" spans="1:10" x14ac:dyDescent="0.35">
      <c r="A1012" t="s">
        <v>18560</v>
      </c>
      <c r="B1012">
        <v>415</v>
      </c>
      <c r="C1012">
        <v>2307</v>
      </c>
      <c r="D1012">
        <v>71</v>
      </c>
      <c r="E1012" t="s">
        <v>328</v>
      </c>
      <c r="F1012" t="s">
        <v>0</v>
      </c>
      <c r="G1012" t="s">
        <v>14769</v>
      </c>
      <c r="H1012">
        <v>2.681</v>
      </c>
      <c r="I1012">
        <v>52.59</v>
      </c>
      <c r="J1012">
        <v>103</v>
      </c>
    </row>
    <row r="1013" spans="1:10" x14ac:dyDescent="0.35">
      <c r="A1013" t="s">
        <v>18561</v>
      </c>
      <c r="B1013">
        <v>298</v>
      </c>
      <c r="C1013">
        <v>2296</v>
      </c>
      <c r="D1013">
        <v>72</v>
      </c>
      <c r="E1013" t="s">
        <v>328</v>
      </c>
      <c r="F1013" t="s">
        <v>0</v>
      </c>
      <c r="G1013" t="s">
        <v>1845</v>
      </c>
      <c r="H1013">
        <v>5.3209999999999997</v>
      </c>
      <c r="I1013">
        <v>69.16</v>
      </c>
      <c r="J1013">
        <v>295</v>
      </c>
    </row>
    <row r="1014" spans="1:10" x14ac:dyDescent="0.35">
      <c r="A1014" t="s">
        <v>18562</v>
      </c>
      <c r="B1014">
        <v>364</v>
      </c>
      <c r="C1014">
        <v>2292</v>
      </c>
      <c r="D1014">
        <v>73</v>
      </c>
      <c r="E1014" t="s">
        <v>328</v>
      </c>
      <c r="F1014" t="s">
        <v>0</v>
      </c>
      <c r="G1014" t="s">
        <v>15498</v>
      </c>
      <c r="H1014">
        <v>3.5110000000000001</v>
      </c>
      <c r="I1014">
        <v>53.39</v>
      </c>
      <c r="J1014">
        <v>142</v>
      </c>
    </row>
    <row r="1015" spans="1:10" x14ac:dyDescent="0.35">
      <c r="A1015" t="s">
        <v>18563</v>
      </c>
      <c r="B1015">
        <v>291</v>
      </c>
      <c r="C1015">
        <v>2290</v>
      </c>
      <c r="D1015">
        <v>74</v>
      </c>
      <c r="E1015" t="s">
        <v>319</v>
      </c>
      <c r="F1015" t="s">
        <v>0</v>
      </c>
      <c r="G1015" t="s">
        <v>16078</v>
      </c>
      <c r="H1015">
        <v>3.79</v>
      </c>
      <c r="I1015">
        <v>64.91</v>
      </c>
      <c r="J1015">
        <v>176</v>
      </c>
    </row>
    <row r="1016" spans="1:10" x14ac:dyDescent="0.35">
      <c r="A1016" t="s">
        <v>18564</v>
      </c>
      <c r="B1016">
        <v>369</v>
      </c>
      <c r="C1016">
        <v>2285</v>
      </c>
      <c r="D1016">
        <v>75</v>
      </c>
      <c r="E1016" t="s">
        <v>328</v>
      </c>
      <c r="F1016" t="s">
        <v>0</v>
      </c>
      <c r="G1016" t="s">
        <v>18565</v>
      </c>
      <c r="H1016">
        <v>2.7189999999999999</v>
      </c>
      <c r="I1016">
        <v>53.65</v>
      </c>
      <c r="J1016">
        <v>95</v>
      </c>
    </row>
    <row r="1017" spans="1:10" x14ac:dyDescent="0.35">
      <c r="A1017" t="s">
        <v>18566</v>
      </c>
      <c r="B1017">
        <v>418</v>
      </c>
      <c r="C1017">
        <v>2277</v>
      </c>
      <c r="D1017">
        <v>76</v>
      </c>
      <c r="E1017" t="s">
        <v>328</v>
      </c>
      <c r="F1017" t="s">
        <v>0</v>
      </c>
      <c r="G1017" t="s">
        <v>3704</v>
      </c>
      <c r="H1017">
        <v>2.8839999999999999</v>
      </c>
      <c r="I1017">
        <v>68.38</v>
      </c>
      <c r="J1017">
        <v>157</v>
      </c>
    </row>
    <row r="1018" spans="1:10" x14ac:dyDescent="0.35">
      <c r="A1018" t="s">
        <v>18567</v>
      </c>
      <c r="B1018">
        <v>384</v>
      </c>
      <c r="C1018">
        <v>2276</v>
      </c>
      <c r="D1018">
        <v>77</v>
      </c>
      <c r="E1018" t="s">
        <v>319</v>
      </c>
      <c r="F1018" t="s">
        <v>0</v>
      </c>
      <c r="G1018" t="s">
        <v>7917</v>
      </c>
      <c r="H1018">
        <v>2.9260000000000002</v>
      </c>
      <c r="I1018">
        <v>82.69</v>
      </c>
      <c r="J1018">
        <v>21</v>
      </c>
    </row>
    <row r="1019" spans="1:10" x14ac:dyDescent="0.35">
      <c r="A1019" t="s">
        <v>18568</v>
      </c>
      <c r="B1019">
        <v>274</v>
      </c>
      <c r="C1019">
        <v>2258</v>
      </c>
      <c r="D1019">
        <v>78</v>
      </c>
      <c r="E1019" t="s">
        <v>319</v>
      </c>
      <c r="F1019" t="s">
        <v>0</v>
      </c>
      <c r="G1019" t="s">
        <v>18569</v>
      </c>
      <c r="H1019">
        <v>4.5819999999999999</v>
      </c>
      <c r="I1019">
        <v>70.260000000000005</v>
      </c>
      <c r="J1019">
        <v>64</v>
      </c>
    </row>
    <row r="1020" spans="1:10" x14ac:dyDescent="0.35">
      <c r="A1020" t="s">
        <v>18570</v>
      </c>
      <c r="B1020">
        <v>512</v>
      </c>
      <c r="C1020">
        <v>2240</v>
      </c>
      <c r="D1020">
        <v>79</v>
      </c>
      <c r="E1020" t="s">
        <v>312</v>
      </c>
      <c r="F1020" t="s">
        <v>0</v>
      </c>
      <c r="G1020" t="s">
        <v>2809</v>
      </c>
      <c r="H1020">
        <v>1.9379999999999999</v>
      </c>
      <c r="I1020">
        <v>26.98</v>
      </c>
      <c r="J1020">
        <v>510</v>
      </c>
    </row>
    <row r="1021" spans="1:10" x14ac:dyDescent="0.35">
      <c r="A1021" t="s">
        <v>18571</v>
      </c>
      <c r="B1021">
        <v>569</v>
      </c>
      <c r="C1021">
        <v>2222</v>
      </c>
      <c r="D1021">
        <v>80</v>
      </c>
      <c r="E1021" t="s">
        <v>312</v>
      </c>
      <c r="F1021" t="s">
        <v>0</v>
      </c>
      <c r="G1021" t="s">
        <v>2859</v>
      </c>
      <c r="H1021">
        <v>2.23</v>
      </c>
      <c r="I1021">
        <v>30.55</v>
      </c>
      <c r="J1021">
        <v>569</v>
      </c>
    </row>
    <row r="1022" spans="1:10" x14ac:dyDescent="0.35">
      <c r="A1022" t="s">
        <v>18572</v>
      </c>
      <c r="B1022">
        <v>830</v>
      </c>
      <c r="C1022">
        <v>2220</v>
      </c>
      <c r="D1022">
        <v>81</v>
      </c>
      <c r="E1022" t="s">
        <v>319</v>
      </c>
      <c r="F1022" t="s">
        <v>0</v>
      </c>
      <c r="G1022" t="s">
        <v>3926</v>
      </c>
      <c r="H1022">
        <v>4.8280000000000003</v>
      </c>
      <c r="I1022">
        <v>89.64</v>
      </c>
      <c r="J1022">
        <v>253</v>
      </c>
    </row>
    <row r="1023" spans="1:10" x14ac:dyDescent="0.35">
      <c r="A1023" t="s">
        <v>18573</v>
      </c>
      <c r="B1023">
        <v>407</v>
      </c>
      <c r="C1023">
        <v>2181</v>
      </c>
      <c r="D1023">
        <v>82</v>
      </c>
      <c r="E1023" t="s">
        <v>312</v>
      </c>
      <c r="F1023" t="s">
        <v>0</v>
      </c>
      <c r="G1023" t="s">
        <v>1876</v>
      </c>
      <c r="H1023">
        <v>3.4630000000000001</v>
      </c>
      <c r="I1023">
        <v>47.13</v>
      </c>
      <c r="J1023">
        <v>48</v>
      </c>
    </row>
    <row r="1024" spans="1:10" x14ac:dyDescent="0.35">
      <c r="A1024" t="s">
        <v>18574</v>
      </c>
      <c r="B1024">
        <v>359</v>
      </c>
      <c r="C1024">
        <v>2166</v>
      </c>
      <c r="D1024">
        <v>83</v>
      </c>
      <c r="E1024" t="s">
        <v>312</v>
      </c>
      <c r="F1024" t="s">
        <v>0</v>
      </c>
      <c r="G1024" t="s">
        <v>1973</v>
      </c>
      <c r="H1024">
        <v>3.0270000000000001</v>
      </c>
      <c r="I1024">
        <v>44.64</v>
      </c>
      <c r="J1024">
        <v>15</v>
      </c>
    </row>
    <row r="1025" spans="1:10" x14ac:dyDescent="0.35">
      <c r="A1025" t="s">
        <v>18575</v>
      </c>
      <c r="B1025">
        <v>595</v>
      </c>
      <c r="C1025">
        <v>2142</v>
      </c>
      <c r="D1025">
        <v>84</v>
      </c>
      <c r="E1025" t="s">
        <v>312</v>
      </c>
      <c r="F1025" t="s">
        <v>0</v>
      </c>
      <c r="G1025" t="s">
        <v>18576</v>
      </c>
      <c r="H1025">
        <v>1.8280000000000001</v>
      </c>
      <c r="I1025">
        <v>24.37</v>
      </c>
      <c r="J1025">
        <v>71</v>
      </c>
    </row>
    <row r="1026" spans="1:10" x14ac:dyDescent="0.35">
      <c r="A1026" t="s">
        <v>18577</v>
      </c>
      <c r="B1026">
        <v>367</v>
      </c>
      <c r="C1026">
        <v>2126</v>
      </c>
      <c r="D1026">
        <v>85</v>
      </c>
      <c r="E1026" t="s">
        <v>312</v>
      </c>
      <c r="F1026" t="s">
        <v>0</v>
      </c>
      <c r="G1026" t="s">
        <v>2718</v>
      </c>
      <c r="H1026">
        <v>3.2469999999999999</v>
      </c>
      <c r="I1026">
        <v>45.21</v>
      </c>
      <c r="J1026">
        <v>35</v>
      </c>
    </row>
    <row r="1027" spans="1:10" x14ac:dyDescent="0.35">
      <c r="A1027" t="s">
        <v>18578</v>
      </c>
      <c r="B1027">
        <v>351</v>
      </c>
      <c r="C1027">
        <v>2107</v>
      </c>
      <c r="D1027">
        <v>86</v>
      </c>
      <c r="E1027" t="s">
        <v>312</v>
      </c>
      <c r="F1027" t="s">
        <v>0</v>
      </c>
      <c r="G1027" t="s">
        <v>6091</v>
      </c>
      <c r="H1027">
        <v>2.9340000000000002</v>
      </c>
      <c r="I1027">
        <v>39.64</v>
      </c>
      <c r="J1027">
        <v>302</v>
      </c>
    </row>
    <row r="1028" spans="1:10" x14ac:dyDescent="0.35">
      <c r="A1028" t="s">
        <v>18579</v>
      </c>
      <c r="B1028">
        <v>311</v>
      </c>
      <c r="C1028">
        <v>2087</v>
      </c>
      <c r="D1028">
        <v>87</v>
      </c>
      <c r="E1028" t="s">
        <v>328</v>
      </c>
      <c r="F1028" t="s">
        <v>0</v>
      </c>
      <c r="G1028" t="s">
        <v>18580</v>
      </c>
      <c r="H1028">
        <v>3.5979999999999999</v>
      </c>
      <c r="I1028">
        <v>59.71</v>
      </c>
      <c r="J1028">
        <v>131</v>
      </c>
    </row>
    <row r="1029" spans="1:10" x14ac:dyDescent="0.35">
      <c r="A1029" t="s">
        <v>18581</v>
      </c>
      <c r="B1029">
        <v>90</v>
      </c>
      <c r="C1029">
        <v>2068</v>
      </c>
      <c r="D1029">
        <v>88</v>
      </c>
      <c r="E1029" t="s">
        <v>319</v>
      </c>
      <c r="F1029" t="s">
        <v>0</v>
      </c>
      <c r="G1029" t="s">
        <v>4090</v>
      </c>
      <c r="H1029">
        <v>12.444000000000001</v>
      </c>
      <c r="I1029">
        <v>98.99</v>
      </c>
      <c r="J1029">
        <v>47</v>
      </c>
    </row>
    <row r="1030" spans="1:10" x14ac:dyDescent="0.35">
      <c r="A1030" t="s">
        <v>18582</v>
      </c>
      <c r="B1030">
        <v>680</v>
      </c>
      <c r="C1030">
        <v>2016</v>
      </c>
      <c r="D1030">
        <v>89</v>
      </c>
      <c r="E1030" t="s">
        <v>334</v>
      </c>
      <c r="F1030" t="s">
        <v>0</v>
      </c>
      <c r="G1030" t="s">
        <v>18583</v>
      </c>
      <c r="H1030">
        <v>1.2849999999999999</v>
      </c>
      <c r="I1030">
        <v>19.25</v>
      </c>
      <c r="J1030">
        <v>62</v>
      </c>
    </row>
    <row r="1031" spans="1:10" x14ac:dyDescent="0.35">
      <c r="A1031" t="s">
        <v>18584</v>
      </c>
      <c r="B1031">
        <v>260</v>
      </c>
      <c r="C1031">
        <v>1976</v>
      </c>
      <c r="D1031">
        <v>90</v>
      </c>
      <c r="E1031" t="s">
        <v>328</v>
      </c>
      <c r="F1031" t="s">
        <v>0</v>
      </c>
      <c r="G1031" t="s">
        <v>1967</v>
      </c>
      <c r="H1031">
        <v>4.444</v>
      </c>
      <c r="I1031">
        <v>74.45</v>
      </c>
      <c r="J1031">
        <v>140</v>
      </c>
    </row>
    <row r="1032" spans="1:10" x14ac:dyDescent="0.35">
      <c r="A1032" t="s">
        <v>18585</v>
      </c>
      <c r="B1032">
        <v>327</v>
      </c>
      <c r="C1032">
        <v>1976</v>
      </c>
      <c r="D1032">
        <v>90</v>
      </c>
      <c r="E1032" t="s">
        <v>328</v>
      </c>
      <c r="F1032" t="s">
        <v>0</v>
      </c>
      <c r="G1032" t="s">
        <v>2360</v>
      </c>
      <c r="H1032">
        <v>3.0920000000000001</v>
      </c>
      <c r="I1032">
        <v>51.02</v>
      </c>
      <c r="J1032">
        <v>148</v>
      </c>
    </row>
    <row r="1033" spans="1:10" x14ac:dyDescent="0.35">
      <c r="A1033" t="s">
        <v>18586</v>
      </c>
      <c r="B1033">
        <v>142</v>
      </c>
      <c r="C1033">
        <v>1975</v>
      </c>
      <c r="D1033">
        <v>92</v>
      </c>
      <c r="E1033" t="s">
        <v>319</v>
      </c>
      <c r="F1033" t="s">
        <v>0</v>
      </c>
      <c r="G1033" t="s">
        <v>4347</v>
      </c>
      <c r="H1033">
        <v>6.3</v>
      </c>
      <c r="I1033">
        <v>94.15</v>
      </c>
      <c r="J1033">
        <v>41</v>
      </c>
    </row>
    <row r="1034" spans="1:10" x14ac:dyDescent="0.35">
      <c r="A1034" t="s">
        <v>18587</v>
      </c>
      <c r="B1034">
        <v>356</v>
      </c>
      <c r="C1034">
        <v>1959</v>
      </c>
      <c r="D1034">
        <v>93</v>
      </c>
      <c r="E1034" t="s">
        <v>312</v>
      </c>
      <c r="F1034" t="s">
        <v>0</v>
      </c>
      <c r="G1034" t="s">
        <v>1827</v>
      </c>
      <c r="H1034">
        <v>2.6629999999999998</v>
      </c>
      <c r="I1034">
        <v>34.06</v>
      </c>
      <c r="J1034">
        <v>42</v>
      </c>
    </row>
    <row r="1035" spans="1:10" x14ac:dyDescent="0.35">
      <c r="A1035" t="s">
        <v>18588</v>
      </c>
      <c r="B1035">
        <v>611</v>
      </c>
      <c r="C1035">
        <v>1919</v>
      </c>
      <c r="D1035">
        <v>94</v>
      </c>
      <c r="E1035" t="s">
        <v>334</v>
      </c>
      <c r="F1035" t="s">
        <v>0</v>
      </c>
      <c r="G1035" t="s">
        <v>2402</v>
      </c>
      <c r="H1035">
        <v>1.7010000000000001</v>
      </c>
      <c r="I1035">
        <v>16.54</v>
      </c>
      <c r="J1035">
        <v>72</v>
      </c>
    </row>
    <row r="1036" spans="1:10" x14ac:dyDescent="0.35">
      <c r="A1036" t="s">
        <v>18589</v>
      </c>
      <c r="B1036">
        <v>541</v>
      </c>
      <c r="C1036">
        <v>1897</v>
      </c>
      <c r="D1036">
        <v>95</v>
      </c>
      <c r="E1036" t="s">
        <v>334</v>
      </c>
      <c r="F1036" t="s">
        <v>0</v>
      </c>
      <c r="G1036" t="s">
        <v>6707</v>
      </c>
      <c r="H1036">
        <v>1.714</v>
      </c>
      <c r="I1036">
        <v>18.329999999999998</v>
      </c>
      <c r="J1036">
        <v>528</v>
      </c>
    </row>
    <row r="1037" spans="1:10" x14ac:dyDescent="0.35">
      <c r="A1037" t="s">
        <v>18590</v>
      </c>
      <c r="B1037">
        <v>224</v>
      </c>
      <c r="C1037">
        <v>1879</v>
      </c>
      <c r="D1037">
        <v>96</v>
      </c>
      <c r="E1037" t="s">
        <v>328</v>
      </c>
      <c r="F1037" t="s">
        <v>0</v>
      </c>
      <c r="G1037" t="s">
        <v>1781</v>
      </c>
      <c r="H1037">
        <v>4.8019999999999996</v>
      </c>
      <c r="I1037">
        <v>58.6</v>
      </c>
      <c r="J1037">
        <v>224</v>
      </c>
    </row>
    <row r="1038" spans="1:10" x14ac:dyDescent="0.35">
      <c r="A1038" t="s">
        <v>18591</v>
      </c>
      <c r="B1038">
        <v>417</v>
      </c>
      <c r="C1038">
        <v>1856</v>
      </c>
      <c r="D1038">
        <v>97</v>
      </c>
      <c r="E1038" t="s">
        <v>312</v>
      </c>
      <c r="F1038" t="s">
        <v>0</v>
      </c>
      <c r="G1038" t="s">
        <v>18592</v>
      </c>
      <c r="H1038">
        <v>2.1379999999999999</v>
      </c>
      <c r="I1038">
        <v>26.12</v>
      </c>
      <c r="J1038">
        <v>206</v>
      </c>
    </row>
    <row r="1039" spans="1:10" x14ac:dyDescent="0.35">
      <c r="A1039" t="s">
        <v>18593</v>
      </c>
      <c r="B1039">
        <v>108</v>
      </c>
      <c r="C1039">
        <v>1840</v>
      </c>
      <c r="D1039">
        <v>98</v>
      </c>
      <c r="E1039" t="s">
        <v>319</v>
      </c>
      <c r="F1039" t="s">
        <v>0</v>
      </c>
      <c r="G1039" t="s">
        <v>2392</v>
      </c>
      <c r="H1039">
        <v>12.529</v>
      </c>
      <c r="I1039">
        <v>96.45</v>
      </c>
      <c r="J1039">
        <v>46</v>
      </c>
    </row>
    <row r="1040" spans="1:10" x14ac:dyDescent="0.35">
      <c r="A1040" t="s">
        <v>18594</v>
      </c>
      <c r="B1040">
        <v>111</v>
      </c>
      <c r="C1040">
        <v>1834</v>
      </c>
      <c r="D1040">
        <v>99</v>
      </c>
      <c r="E1040" t="s">
        <v>319</v>
      </c>
      <c r="F1040" t="s">
        <v>0</v>
      </c>
      <c r="G1040" t="s">
        <v>3451</v>
      </c>
      <c r="H1040">
        <v>8.2469999999999999</v>
      </c>
      <c r="I1040">
        <v>87.19</v>
      </c>
      <c r="J1040">
        <v>47</v>
      </c>
    </row>
    <row r="1041" spans="1:10" x14ac:dyDescent="0.35">
      <c r="A1041" t="s">
        <v>18595</v>
      </c>
      <c r="B1041">
        <v>461</v>
      </c>
      <c r="C1041">
        <v>1822</v>
      </c>
      <c r="D1041">
        <v>100</v>
      </c>
      <c r="E1041" t="s">
        <v>334</v>
      </c>
      <c r="F1041" t="s">
        <v>0</v>
      </c>
      <c r="G1041" t="s">
        <v>4042</v>
      </c>
      <c r="H1041">
        <v>2.09</v>
      </c>
      <c r="I1041">
        <v>22.48</v>
      </c>
      <c r="J1041">
        <v>109</v>
      </c>
    </row>
    <row r="1042" spans="1:10" x14ac:dyDescent="0.35">
      <c r="A1042" t="s">
        <v>18596</v>
      </c>
      <c r="B1042">
        <v>344</v>
      </c>
      <c r="C1042">
        <v>1812</v>
      </c>
      <c r="D1042">
        <v>101</v>
      </c>
      <c r="E1042" t="s">
        <v>328</v>
      </c>
      <c r="F1042" t="s">
        <v>0</v>
      </c>
      <c r="G1042" t="s">
        <v>1967</v>
      </c>
      <c r="H1042">
        <v>3.1989999999999998</v>
      </c>
      <c r="I1042">
        <v>52.29</v>
      </c>
      <c r="J1042">
        <v>131</v>
      </c>
    </row>
    <row r="1043" spans="1:10" x14ac:dyDescent="0.35">
      <c r="A1043" t="s">
        <v>18597</v>
      </c>
      <c r="B1043">
        <v>320</v>
      </c>
      <c r="C1043">
        <v>1767</v>
      </c>
      <c r="D1043">
        <v>102</v>
      </c>
      <c r="E1043" t="s">
        <v>328</v>
      </c>
      <c r="F1043" t="s">
        <v>0</v>
      </c>
      <c r="G1043" t="s">
        <v>2494</v>
      </c>
      <c r="H1043">
        <v>2.3679999999999999</v>
      </c>
      <c r="I1043">
        <v>57.81</v>
      </c>
      <c r="J1043">
        <v>315</v>
      </c>
    </row>
    <row r="1044" spans="1:10" x14ac:dyDescent="0.35">
      <c r="A1044" t="s">
        <v>18598</v>
      </c>
      <c r="B1044">
        <v>212</v>
      </c>
      <c r="C1044">
        <v>1763</v>
      </c>
      <c r="D1044">
        <v>103</v>
      </c>
      <c r="E1044" t="s">
        <v>328</v>
      </c>
      <c r="F1044" t="s">
        <v>0</v>
      </c>
      <c r="G1044" t="s">
        <v>3455</v>
      </c>
      <c r="H1044">
        <v>4.33</v>
      </c>
      <c r="I1044">
        <v>68.239999999999995</v>
      </c>
      <c r="J1044">
        <v>32</v>
      </c>
    </row>
    <row r="1045" spans="1:10" x14ac:dyDescent="0.35">
      <c r="A1045" t="s">
        <v>18599</v>
      </c>
      <c r="B1045">
        <v>152</v>
      </c>
      <c r="C1045">
        <v>1739</v>
      </c>
      <c r="D1045">
        <v>104</v>
      </c>
      <c r="E1045" t="s">
        <v>319</v>
      </c>
      <c r="F1045" t="s">
        <v>0</v>
      </c>
      <c r="G1045" t="s">
        <v>3026</v>
      </c>
      <c r="H1045">
        <v>6.3860000000000001</v>
      </c>
      <c r="I1045">
        <v>96.07</v>
      </c>
      <c r="J1045">
        <v>46</v>
      </c>
    </row>
    <row r="1046" spans="1:10" x14ac:dyDescent="0.35">
      <c r="A1046" t="s">
        <v>18600</v>
      </c>
      <c r="B1046">
        <v>664</v>
      </c>
      <c r="C1046">
        <v>1728</v>
      </c>
      <c r="D1046">
        <v>105</v>
      </c>
      <c r="E1046" t="s">
        <v>334</v>
      </c>
      <c r="F1046" t="s">
        <v>0</v>
      </c>
      <c r="G1046" t="s">
        <v>18601</v>
      </c>
      <c r="H1046">
        <v>1.496</v>
      </c>
      <c r="I1046">
        <v>11.79</v>
      </c>
      <c r="J1046">
        <v>607</v>
      </c>
    </row>
    <row r="1047" spans="1:10" x14ac:dyDescent="0.35">
      <c r="A1047" t="s">
        <v>18602</v>
      </c>
      <c r="B1047">
        <v>146</v>
      </c>
      <c r="C1047">
        <v>1690</v>
      </c>
      <c r="D1047">
        <v>106</v>
      </c>
      <c r="E1047" t="s">
        <v>319</v>
      </c>
      <c r="F1047" t="s">
        <v>0</v>
      </c>
      <c r="G1047" t="s">
        <v>1940</v>
      </c>
      <c r="H1047">
        <v>6.43</v>
      </c>
      <c r="I1047">
        <v>85.61</v>
      </c>
      <c r="J1047">
        <v>146</v>
      </c>
    </row>
    <row r="1048" spans="1:10" x14ac:dyDescent="0.35">
      <c r="A1048" t="s">
        <v>18603</v>
      </c>
      <c r="B1048">
        <v>229</v>
      </c>
      <c r="C1048">
        <v>1689</v>
      </c>
      <c r="D1048">
        <v>107</v>
      </c>
      <c r="E1048" t="s">
        <v>319</v>
      </c>
      <c r="F1048" t="s">
        <v>0</v>
      </c>
      <c r="G1048" t="s">
        <v>18604</v>
      </c>
      <c r="H1048">
        <v>4.2489999999999997</v>
      </c>
      <c r="I1048">
        <v>83.83</v>
      </c>
      <c r="J1048">
        <v>147</v>
      </c>
    </row>
    <row r="1049" spans="1:10" x14ac:dyDescent="0.35">
      <c r="A1049" t="s">
        <v>18605</v>
      </c>
      <c r="B1049">
        <v>184</v>
      </c>
      <c r="C1049">
        <v>1686</v>
      </c>
      <c r="D1049">
        <v>108</v>
      </c>
      <c r="E1049" t="s">
        <v>319</v>
      </c>
      <c r="F1049" t="s">
        <v>0</v>
      </c>
      <c r="G1049" t="s">
        <v>3026</v>
      </c>
      <c r="H1049">
        <v>4.3449999999999998</v>
      </c>
      <c r="I1049">
        <v>85.58</v>
      </c>
      <c r="J1049">
        <v>24</v>
      </c>
    </row>
    <row r="1050" spans="1:10" x14ac:dyDescent="0.35">
      <c r="A1050" t="s">
        <v>18606</v>
      </c>
      <c r="B1050">
        <v>88</v>
      </c>
      <c r="C1050">
        <v>1684</v>
      </c>
      <c r="D1050">
        <v>109</v>
      </c>
      <c r="E1050" t="s">
        <v>319</v>
      </c>
      <c r="F1050" t="s">
        <v>0</v>
      </c>
      <c r="G1050" t="s">
        <v>1819</v>
      </c>
      <c r="H1050">
        <v>10.052</v>
      </c>
      <c r="I1050">
        <v>85.39</v>
      </c>
      <c r="J1050">
        <v>54</v>
      </c>
    </row>
    <row r="1051" spans="1:10" x14ac:dyDescent="0.35">
      <c r="A1051" t="s">
        <v>18607</v>
      </c>
      <c r="B1051">
        <v>164</v>
      </c>
      <c r="C1051">
        <v>1681</v>
      </c>
      <c r="D1051">
        <v>110</v>
      </c>
      <c r="E1051" t="s">
        <v>319</v>
      </c>
      <c r="F1051" t="s">
        <v>0</v>
      </c>
      <c r="G1051" t="s">
        <v>2197</v>
      </c>
      <c r="H1051">
        <v>7.2350000000000003</v>
      </c>
      <c r="I1051">
        <v>87.25</v>
      </c>
      <c r="J1051">
        <v>56</v>
      </c>
    </row>
    <row r="1052" spans="1:10" x14ac:dyDescent="0.35">
      <c r="A1052" t="s">
        <v>18608</v>
      </c>
      <c r="B1052">
        <v>389</v>
      </c>
      <c r="C1052">
        <v>1674</v>
      </c>
      <c r="D1052">
        <v>111</v>
      </c>
      <c r="E1052" t="s">
        <v>312</v>
      </c>
      <c r="F1052" t="s">
        <v>0</v>
      </c>
      <c r="G1052" t="s">
        <v>1967</v>
      </c>
      <c r="H1052">
        <v>2.956</v>
      </c>
      <c r="I1052">
        <v>49.73</v>
      </c>
      <c r="J1052">
        <v>208</v>
      </c>
    </row>
    <row r="1053" spans="1:10" x14ac:dyDescent="0.35">
      <c r="A1053" t="s">
        <v>18609</v>
      </c>
      <c r="B1053">
        <v>182</v>
      </c>
      <c r="C1053">
        <v>1673</v>
      </c>
      <c r="D1053">
        <v>112</v>
      </c>
      <c r="E1053" t="s">
        <v>319</v>
      </c>
      <c r="F1053" t="s">
        <v>0</v>
      </c>
      <c r="G1053" t="s">
        <v>18610</v>
      </c>
      <c r="H1053">
        <v>4.4180000000000001</v>
      </c>
      <c r="I1053">
        <v>73.09</v>
      </c>
      <c r="J1053">
        <v>58</v>
      </c>
    </row>
    <row r="1054" spans="1:10" x14ac:dyDescent="0.35">
      <c r="A1054" t="s">
        <v>18611</v>
      </c>
      <c r="B1054">
        <v>182</v>
      </c>
      <c r="C1054">
        <v>1671</v>
      </c>
      <c r="D1054">
        <v>113</v>
      </c>
      <c r="E1054" t="s">
        <v>319</v>
      </c>
      <c r="F1054" t="s">
        <v>0</v>
      </c>
      <c r="G1054" t="s">
        <v>4022</v>
      </c>
      <c r="H1054">
        <v>3.9550000000000001</v>
      </c>
      <c r="I1054">
        <v>82.62</v>
      </c>
      <c r="J1054">
        <v>98</v>
      </c>
    </row>
    <row r="1055" spans="1:10" x14ac:dyDescent="0.35">
      <c r="A1055" t="s">
        <v>18612</v>
      </c>
      <c r="B1055">
        <v>303</v>
      </c>
      <c r="C1055">
        <v>1668</v>
      </c>
      <c r="D1055">
        <v>114</v>
      </c>
      <c r="E1055" t="s">
        <v>328</v>
      </c>
      <c r="F1055" t="s">
        <v>0</v>
      </c>
      <c r="G1055" t="s">
        <v>2119</v>
      </c>
      <c r="H1055">
        <v>3.117</v>
      </c>
      <c r="I1055">
        <v>65.7</v>
      </c>
      <c r="J1055">
        <v>303</v>
      </c>
    </row>
    <row r="1056" spans="1:10" x14ac:dyDescent="0.35">
      <c r="A1056" t="s">
        <v>18613</v>
      </c>
      <c r="B1056">
        <v>192</v>
      </c>
      <c r="C1056">
        <v>1661</v>
      </c>
      <c r="D1056">
        <v>115</v>
      </c>
      <c r="E1056" t="s">
        <v>319</v>
      </c>
      <c r="F1056" t="s">
        <v>0</v>
      </c>
      <c r="G1056" t="s">
        <v>7597</v>
      </c>
      <c r="H1056">
        <v>4.8949999999999996</v>
      </c>
      <c r="I1056">
        <v>82.16</v>
      </c>
      <c r="J1056">
        <v>159</v>
      </c>
    </row>
    <row r="1057" spans="1:10" x14ac:dyDescent="0.35">
      <c r="A1057" t="s">
        <v>18614</v>
      </c>
      <c r="B1057">
        <v>266</v>
      </c>
      <c r="C1057">
        <v>1647</v>
      </c>
      <c r="D1057">
        <v>116</v>
      </c>
      <c r="E1057" t="s">
        <v>319</v>
      </c>
      <c r="F1057" t="s">
        <v>0</v>
      </c>
      <c r="G1057" t="s">
        <v>15822</v>
      </c>
      <c r="H1057">
        <v>3.5880000000000001</v>
      </c>
      <c r="I1057">
        <v>74.88</v>
      </c>
      <c r="J1057">
        <v>81</v>
      </c>
    </row>
    <row r="1058" spans="1:10" x14ac:dyDescent="0.35">
      <c r="A1058" t="s">
        <v>18615</v>
      </c>
      <c r="B1058">
        <v>122</v>
      </c>
      <c r="C1058">
        <v>1643</v>
      </c>
      <c r="D1058">
        <v>117</v>
      </c>
      <c r="E1058" t="s">
        <v>328</v>
      </c>
      <c r="F1058" t="s">
        <v>0</v>
      </c>
      <c r="G1058" t="s">
        <v>1819</v>
      </c>
      <c r="H1058">
        <v>6.6639999999999997</v>
      </c>
      <c r="I1058">
        <v>71.099999999999994</v>
      </c>
      <c r="J1058">
        <v>44</v>
      </c>
    </row>
    <row r="1059" spans="1:10" x14ac:dyDescent="0.35">
      <c r="A1059" t="s">
        <v>18616</v>
      </c>
      <c r="B1059">
        <v>280</v>
      </c>
      <c r="C1059">
        <v>1637</v>
      </c>
      <c r="D1059">
        <v>118</v>
      </c>
      <c r="E1059" t="s">
        <v>312</v>
      </c>
      <c r="F1059" t="s">
        <v>0</v>
      </c>
      <c r="G1059" t="s">
        <v>2146</v>
      </c>
      <c r="H1059">
        <v>3.512</v>
      </c>
      <c r="I1059">
        <v>45.73</v>
      </c>
      <c r="J1059">
        <v>280</v>
      </c>
    </row>
    <row r="1060" spans="1:10" x14ac:dyDescent="0.35">
      <c r="A1060" t="s">
        <v>18617</v>
      </c>
      <c r="B1060">
        <v>363</v>
      </c>
      <c r="C1060">
        <v>1633</v>
      </c>
      <c r="D1060">
        <v>119</v>
      </c>
      <c r="E1060" t="s">
        <v>312</v>
      </c>
      <c r="F1060" t="s">
        <v>0</v>
      </c>
      <c r="G1060" t="s">
        <v>3592</v>
      </c>
      <c r="H1060">
        <v>3.2989999999999999</v>
      </c>
      <c r="I1060">
        <v>45.52</v>
      </c>
      <c r="J1060">
        <v>154</v>
      </c>
    </row>
    <row r="1061" spans="1:10" x14ac:dyDescent="0.35">
      <c r="A1061" t="s">
        <v>18618</v>
      </c>
      <c r="B1061">
        <v>349</v>
      </c>
      <c r="C1061">
        <v>1632</v>
      </c>
      <c r="D1061">
        <v>120</v>
      </c>
      <c r="E1061" t="s">
        <v>311</v>
      </c>
      <c r="F1061" t="s">
        <v>0</v>
      </c>
      <c r="G1061" t="s">
        <v>1699</v>
      </c>
      <c r="I1061" t="s">
        <v>311</v>
      </c>
      <c r="J1061">
        <v>349</v>
      </c>
    </row>
    <row r="1062" spans="1:10" x14ac:dyDescent="0.35">
      <c r="A1062" t="s">
        <v>18619</v>
      </c>
      <c r="B1062">
        <v>416</v>
      </c>
      <c r="C1062">
        <v>1626</v>
      </c>
      <c r="D1062">
        <v>121</v>
      </c>
      <c r="E1062" t="s">
        <v>312</v>
      </c>
      <c r="F1062" t="s">
        <v>0</v>
      </c>
      <c r="G1062" t="s">
        <v>4034</v>
      </c>
      <c r="H1062">
        <v>1.7889999999999999</v>
      </c>
      <c r="I1062">
        <v>35.03</v>
      </c>
      <c r="J1062">
        <v>77</v>
      </c>
    </row>
    <row r="1063" spans="1:10" x14ac:dyDescent="0.35">
      <c r="A1063" t="s">
        <v>18620</v>
      </c>
      <c r="B1063">
        <v>122</v>
      </c>
      <c r="C1063">
        <v>1612</v>
      </c>
      <c r="D1063">
        <v>122</v>
      </c>
      <c r="E1063" t="s">
        <v>319</v>
      </c>
      <c r="F1063" t="s">
        <v>0</v>
      </c>
      <c r="G1063" t="s">
        <v>3019</v>
      </c>
      <c r="H1063">
        <v>6.548</v>
      </c>
      <c r="I1063">
        <v>86.32</v>
      </c>
      <c r="J1063">
        <v>45</v>
      </c>
    </row>
    <row r="1064" spans="1:10" x14ac:dyDescent="0.35">
      <c r="A1064" t="s">
        <v>18621</v>
      </c>
      <c r="B1064">
        <v>518</v>
      </c>
      <c r="C1064">
        <v>1606</v>
      </c>
      <c r="D1064">
        <v>123</v>
      </c>
      <c r="E1064" t="s">
        <v>334</v>
      </c>
      <c r="F1064" t="s">
        <v>0</v>
      </c>
      <c r="G1064" t="s">
        <v>3592</v>
      </c>
      <c r="H1064">
        <v>2.3260000000000001</v>
      </c>
      <c r="I1064">
        <v>23.13</v>
      </c>
      <c r="J1064">
        <v>99</v>
      </c>
    </row>
    <row r="1065" spans="1:10" x14ac:dyDescent="0.35">
      <c r="A1065" t="s">
        <v>18622</v>
      </c>
      <c r="B1065">
        <v>287</v>
      </c>
      <c r="C1065">
        <v>1599</v>
      </c>
      <c r="D1065">
        <v>124</v>
      </c>
      <c r="E1065" t="s">
        <v>312</v>
      </c>
      <c r="F1065" t="s">
        <v>0</v>
      </c>
      <c r="G1065" t="s">
        <v>18623</v>
      </c>
      <c r="H1065">
        <v>2.609</v>
      </c>
      <c r="I1065">
        <v>43.6</v>
      </c>
      <c r="J1065">
        <v>122</v>
      </c>
    </row>
    <row r="1066" spans="1:10" x14ac:dyDescent="0.35">
      <c r="A1066" t="s">
        <v>18624</v>
      </c>
      <c r="B1066">
        <v>133</v>
      </c>
      <c r="C1066">
        <v>1582</v>
      </c>
      <c r="D1066">
        <v>125</v>
      </c>
      <c r="E1066" t="s">
        <v>319</v>
      </c>
      <c r="F1066" t="s">
        <v>0</v>
      </c>
      <c r="G1066" t="s">
        <v>3926</v>
      </c>
      <c r="H1066">
        <v>8.7309999999999999</v>
      </c>
      <c r="I1066">
        <v>99.55</v>
      </c>
      <c r="J1066">
        <v>130</v>
      </c>
    </row>
    <row r="1067" spans="1:10" x14ac:dyDescent="0.35">
      <c r="A1067" t="s">
        <v>18625</v>
      </c>
      <c r="B1067">
        <v>996</v>
      </c>
      <c r="C1067">
        <v>1576</v>
      </c>
      <c r="D1067">
        <v>126</v>
      </c>
      <c r="E1067" t="s">
        <v>334</v>
      </c>
      <c r="F1067" t="s">
        <v>0</v>
      </c>
      <c r="G1067" t="s">
        <v>3171</v>
      </c>
      <c r="H1067">
        <v>1.677</v>
      </c>
      <c r="I1067">
        <v>22.09</v>
      </c>
      <c r="J1067">
        <v>993</v>
      </c>
    </row>
    <row r="1068" spans="1:10" x14ac:dyDescent="0.35">
      <c r="A1068" t="s">
        <v>18626</v>
      </c>
      <c r="B1068">
        <v>203</v>
      </c>
      <c r="C1068">
        <v>1563</v>
      </c>
      <c r="D1068">
        <v>127</v>
      </c>
      <c r="E1068" t="s">
        <v>328</v>
      </c>
      <c r="F1068" t="s">
        <v>0</v>
      </c>
      <c r="G1068" t="s">
        <v>2131</v>
      </c>
      <c r="H1068">
        <v>4.3170000000000002</v>
      </c>
      <c r="I1068">
        <v>55.26</v>
      </c>
      <c r="J1068">
        <v>50</v>
      </c>
    </row>
    <row r="1069" spans="1:10" x14ac:dyDescent="0.35">
      <c r="A1069" t="s">
        <v>18627</v>
      </c>
      <c r="B1069">
        <v>245</v>
      </c>
      <c r="C1069">
        <v>1558</v>
      </c>
      <c r="D1069">
        <v>128</v>
      </c>
      <c r="E1069" t="s">
        <v>319</v>
      </c>
      <c r="F1069" t="s">
        <v>0</v>
      </c>
      <c r="G1069" t="s">
        <v>15402</v>
      </c>
      <c r="H1069">
        <v>3.2480000000000002</v>
      </c>
      <c r="I1069">
        <v>69.989999999999995</v>
      </c>
      <c r="J1069">
        <v>106</v>
      </c>
    </row>
    <row r="1070" spans="1:10" x14ac:dyDescent="0.35">
      <c r="A1070" t="s">
        <v>18628</v>
      </c>
      <c r="B1070">
        <v>191</v>
      </c>
      <c r="C1070">
        <v>1558</v>
      </c>
      <c r="D1070">
        <v>128</v>
      </c>
      <c r="E1070" t="s">
        <v>328</v>
      </c>
      <c r="F1070" t="s">
        <v>0</v>
      </c>
      <c r="G1070" t="s">
        <v>2763</v>
      </c>
      <c r="H1070">
        <v>3.988</v>
      </c>
      <c r="I1070">
        <v>63.59</v>
      </c>
      <c r="J1070">
        <v>28</v>
      </c>
    </row>
    <row r="1071" spans="1:10" x14ac:dyDescent="0.35">
      <c r="A1071" t="s">
        <v>18629</v>
      </c>
      <c r="B1071">
        <v>414</v>
      </c>
      <c r="C1071">
        <v>1552</v>
      </c>
      <c r="D1071">
        <v>130</v>
      </c>
      <c r="E1071" t="s">
        <v>312</v>
      </c>
      <c r="F1071" t="s">
        <v>0</v>
      </c>
      <c r="G1071" t="s">
        <v>3926</v>
      </c>
      <c r="H1071">
        <v>1.7889999999999999</v>
      </c>
      <c r="I1071">
        <v>41.89</v>
      </c>
      <c r="J1071">
        <v>86</v>
      </c>
    </row>
    <row r="1072" spans="1:10" x14ac:dyDescent="0.35">
      <c r="A1072" t="s">
        <v>18630</v>
      </c>
      <c r="B1072">
        <v>324</v>
      </c>
      <c r="C1072">
        <v>1519</v>
      </c>
      <c r="D1072">
        <v>131</v>
      </c>
      <c r="E1072" t="s">
        <v>328</v>
      </c>
      <c r="F1072" t="s">
        <v>0</v>
      </c>
      <c r="G1072" t="s">
        <v>659</v>
      </c>
      <c r="H1072">
        <v>2.5859999999999999</v>
      </c>
      <c r="I1072">
        <v>71.59</v>
      </c>
      <c r="J1072">
        <v>71</v>
      </c>
    </row>
    <row r="1073" spans="1:10" x14ac:dyDescent="0.35">
      <c r="A1073" t="s">
        <v>18631</v>
      </c>
      <c r="B1073">
        <v>149</v>
      </c>
      <c r="C1073">
        <v>1516</v>
      </c>
      <c r="D1073">
        <v>132</v>
      </c>
      <c r="E1073" t="s">
        <v>319</v>
      </c>
      <c r="F1073" t="s">
        <v>0</v>
      </c>
      <c r="G1073" t="s">
        <v>16078</v>
      </c>
      <c r="H1073">
        <v>4.5940000000000003</v>
      </c>
      <c r="I1073">
        <v>75.92</v>
      </c>
      <c r="J1073">
        <v>78</v>
      </c>
    </row>
    <row r="1074" spans="1:10" x14ac:dyDescent="0.35">
      <c r="A1074" t="s">
        <v>18632</v>
      </c>
      <c r="B1074">
        <v>312</v>
      </c>
      <c r="C1074">
        <v>1495</v>
      </c>
      <c r="D1074">
        <v>133</v>
      </c>
      <c r="E1074" t="s">
        <v>328</v>
      </c>
      <c r="F1074" t="s">
        <v>0</v>
      </c>
      <c r="G1074" t="s">
        <v>2279</v>
      </c>
      <c r="H1074">
        <v>3.089</v>
      </c>
      <c r="I1074">
        <v>53.11</v>
      </c>
      <c r="J1074">
        <v>88</v>
      </c>
    </row>
    <row r="1075" spans="1:10" x14ac:dyDescent="0.35">
      <c r="A1075" t="s">
        <v>18633</v>
      </c>
      <c r="B1075">
        <v>280</v>
      </c>
      <c r="C1075">
        <v>1484</v>
      </c>
      <c r="D1075">
        <v>134</v>
      </c>
      <c r="E1075" t="s">
        <v>312</v>
      </c>
      <c r="F1075" t="s">
        <v>0</v>
      </c>
      <c r="G1075" t="s">
        <v>1791</v>
      </c>
      <c r="H1075">
        <v>2.7120000000000002</v>
      </c>
      <c r="I1075">
        <v>25.73</v>
      </c>
      <c r="J1075">
        <v>40</v>
      </c>
    </row>
    <row r="1076" spans="1:10" x14ac:dyDescent="0.35">
      <c r="A1076" t="s">
        <v>18634</v>
      </c>
      <c r="B1076">
        <v>258</v>
      </c>
      <c r="C1076">
        <v>1476</v>
      </c>
      <c r="D1076">
        <v>135</v>
      </c>
      <c r="E1076" t="s">
        <v>328</v>
      </c>
      <c r="F1076" t="s">
        <v>0</v>
      </c>
      <c r="G1076" t="s">
        <v>6232</v>
      </c>
      <c r="H1076">
        <v>2.5310000000000001</v>
      </c>
      <c r="I1076">
        <v>48.1</v>
      </c>
      <c r="J1076">
        <v>64</v>
      </c>
    </row>
    <row r="1077" spans="1:10" x14ac:dyDescent="0.35">
      <c r="A1077" t="s">
        <v>18635</v>
      </c>
      <c r="B1077">
        <v>457</v>
      </c>
      <c r="C1077">
        <v>1476</v>
      </c>
      <c r="D1077">
        <v>135</v>
      </c>
      <c r="E1077" t="s">
        <v>312</v>
      </c>
      <c r="F1077" t="s">
        <v>0</v>
      </c>
      <c r="G1077" t="s">
        <v>3171</v>
      </c>
      <c r="H1077">
        <v>1.9730000000000001</v>
      </c>
      <c r="I1077">
        <v>33.72</v>
      </c>
      <c r="J1077">
        <v>55</v>
      </c>
    </row>
    <row r="1078" spans="1:10" x14ac:dyDescent="0.35">
      <c r="A1078" t="s">
        <v>18636</v>
      </c>
      <c r="B1078">
        <v>164</v>
      </c>
      <c r="C1078">
        <v>1460</v>
      </c>
      <c r="D1078">
        <v>137</v>
      </c>
      <c r="E1078" t="s">
        <v>319</v>
      </c>
      <c r="F1078" t="s">
        <v>0</v>
      </c>
      <c r="G1078" t="s">
        <v>3026</v>
      </c>
      <c r="H1078">
        <v>4.5030000000000001</v>
      </c>
      <c r="I1078">
        <v>86.7</v>
      </c>
      <c r="J1078">
        <v>37</v>
      </c>
    </row>
    <row r="1079" spans="1:10" x14ac:dyDescent="0.35">
      <c r="A1079" t="s">
        <v>18637</v>
      </c>
      <c r="B1079">
        <v>385</v>
      </c>
      <c r="C1079">
        <v>1458</v>
      </c>
      <c r="D1079">
        <v>138</v>
      </c>
      <c r="E1079" t="s">
        <v>311</v>
      </c>
      <c r="F1079" t="s">
        <v>0</v>
      </c>
      <c r="G1079" t="s">
        <v>1819</v>
      </c>
      <c r="I1079" t="s">
        <v>311</v>
      </c>
      <c r="J1079">
        <v>43</v>
      </c>
    </row>
    <row r="1080" spans="1:10" x14ac:dyDescent="0.35">
      <c r="A1080" t="s">
        <v>18638</v>
      </c>
      <c r="B1080">
        <v>320</v>
      </c>
      <c r="C1080">
        <v>1452</v>
      </c>
      <c r="D1080">
        <v>139</v>
      </c>
      <c r="E1080" t="s">
        <v>312</v>
      </c>
      <c r="F1080" t="s">
        <v>0</v>
      </c>
      <c r="G1080" t="s">
        <v>18639</v>
      </c>
      <c r="H1080">
        <v>2.6230000000000002</v>
      </c>
      <c r="I1080">
        <v>32.799999999999997</v>
      </c>
      <c r="J1080">
        <v>320</v>
      </c>
    </row>
    <row r="1081" spans="1:10" x14ac:dyDescent="0.35">
      <c r="A1081" t="s">
        <v>18640</v>
      </c>
      <c r="B1081">
        <v>891</v>
      </c>
      <c r="C1081">
        <v>1450</v>
      </c>
      <c r="D1081">
        <v>140</v>
      </c>
      <c r="E1081" t="s">
        <v>334</v>
      </c>
      <c r="F1081" t="s">
        <v>0</v>
      </c>
      <c r="G1081" t="s">
        <v>2167</v>
      </c>
      <c r="H1081">
        <v>1.002</v>
      </c>
      <c r="I1081">
        <v>10.19</v>
      </c>
      <c r="J1081">
        <v>27</v>
      </c>
    </row>
    <row r="1082" spans="1:10" x14ac:dyDescent="0.35">
      <c r="A1082" t="s">
        <v>18641</v>
      </c>
      <c r="B1082">
        <v>181</v>
      </c>
      <c r="C1082">
        <v>1437</v>
      </c>
      <c r="D1082">
        <v>141</v>
      </c>
      <c r="E1082" t="s">
        <v>319</v>
      </c>
      <c r="F1082" t="s">
        <v>0</v>
      </c>
      <c r="G1082" t="s">
        <v>8749</v>
      </c>
      <c r="H1082">
        <v>4.9290000000000003</v>
      </c>
      <c r="I1082">
        <v>86.73</v>
      </c>
      <c r="J1082">
        <v>75</v>
      </c>
    </row>
    <row r="1083" spans="1:10" x14ac:dyDescent="0.35">
      <c r="A1083" t="s">
        <v>18642</v>
      </c>
      <c r="B1083">
        <v>60</v>
      </c>
      <c r="C1083">
        <v>1422</v>
      </c>
      <c r="D1083">
        <v>142</v>
      </c>
      <c r="E1083" t="s">
        <v>319</v>
      </c>
      <c r="F1083" t="s">
        <v>0</v>
      </c>
      <c r="G1083" t="s">
        <v>2392</v>
      </c>
      <c r="H1083">
        <v>11.678000000000001</v>
      </c>
      <c r="I1083">
        <v>95.14</v>
      </c>
      <c r="J1083">
        <v>24</v>
      </c>
    </row>
    <row r="1084" spans="1:10" x14ac:dyDescent="0.35">
      <c r="A1084" t="s">
        <v>18643</v>
      </c>
      <c r="B1084">
        <v>154</v>
      </c>
      <c r="C1084">
        <v>1421</v>
      </c>
      <c r="D1084">
        <v>143</v>
      </c>
      <c r="E1084" t="s">
        <v>319</v>
      </c>
      <c r="F1084" t="s">
        <v>0</v>
      </c>
      <c r="G1084" t="s">
        <v>2302</v>
      </c>
      <c r="H1084">
        <v>7</v>
      </c>
      <c r="I1084">
        <v>93.08</v>
      </c>
      <c r="J1084">
        <v>77</v>
      </c>
    </row>
    <row r="1085" spans="1:10" x14ac:dyDescent="0.35">
      <c r="A1085" t="s">
        <v>18644</v>
      </c>
      <c r="B1085">
        <v>209</v>
      </c>
      <c r="C1085">
        <v>1417</v>
      </c>
      <c r="D1085">
        <v>144</v>
      </c>
      <c r="E1085" t="s">
        <v>319</v>
      </c>
      <c r="F1085" t="s">
        <v>0</v>
      </c>
      <c r="G1085" t="s">
        <v>3304</v>
      </c>
      <c r="H1085">
        <v>3.4009999999999998</v>
      </c>
      <c r="I1085">
        <v>81.14</v>
      </c>
      <c r="J1085">
        <v>59</v>
      </c>
    </row>
    <row r="1086" spans="1:10" x14ac:dyDescent="0.35">
      <c r="A1086" t="s">
        <v>18645</v>
      </c>
      <c r="B1086">
        <v>170</v>
      </c>
      <c r="C1086">
        <v>1406</v>
      </c>
      <c r="D1086">
        <v>145</v>
      </c>
      <c r="E1086" t="s">
        <v>319</v>
      </c>
      <c r="F1086" t="s">
        <v>0</v>
      </c>
      <c r="G1086" t="s">
        <v>7781</v>
      </c>
      <c r="H1086">
        <v>3.7130000000000001</v>
      </c>
      <c r="I1086">
        <v>84.53</v>
      </c>
      <c r="J1086">
        <v>71</v>
      </c>
    </row>
    <row r="1087" spans="1:10" x14ac:dyDescent="0.35">
      <c r="A1087" t="s">
        <v>18646</v>
      </c>
      <c r="B1087">
        <v>69</v>
      </c>
      <c r="C1087">
        <v>1405</v>
      </c>
      <c r="D1087">
        <v>146</v>
      </c>
      <c r="E1087" t="s">
        <v>319</v>
      </c>
      <c r="F1087" t="s">
        <v>0</v>
      </c>
      <c r="G1087" t="s">
        <v>1819</v>
      </c>
      <c r="H1087">
        <v>11.318</v>
      </c>
      <c r="I1087">
        <v>93.83</v>
      </c>
      <c r="J1087">
        <v>25</v>
      </c>
    </row>
    <row r="1088" spans="1:10" x14ac:dyDescent="0.35">
      <c r="A1088" t="s">
        <v>18647</v>
      </c>
      <c r="B1088">
        <v>202</v>
      </c>
      <c r="C1088">
        <v>1405</v>
      </c>
      <c r="D1088">
        <v>146</v>
      </c>
      <c r="E1088" t="s">
        <v>319</v>
      </c>
      <c r="F1088" t="s">
        <v>0</v>
      </c>
      <c r="G1088" t="s">
        <v>7781</v>
      </c>
      <c r="H1088">
        <v>3.2109999999999999</v>
      </c>
      <c r="I1088">
        <v>79.25</v>
      </c>
      <c r="J1088">
        <v>71</v>
      </c>
    </row>
    <row r="1089" spans="1:10" x14ac:dyDescent="0.35">
      <c r="A1089" t="s">
        <v>18648</v>
      </c>
      <c r="B1089">
        <v>243</v>
      </c>
      <c r="C1089">
        <v>1402</v>
      </c>
      <c r="D1089">
        <v>148</v>
      </c>
      <c r="E1089" t="s">
        <v>328</v>
      </c>
      <c r="F1089" t="s">
        <v>0</v>
      </c>
      <c r="G1089" t="s">
        <v>18649</v>
      </c>
      <c r="H1089">
        <v>3.077</v>
      </c>
      <c r="I1089">
        <v>42.74</v>
      </c>
      <c r="J1089">
        <v>242</v>
      </c>
    </row>
    <row r="1090" spans="1:10" x14ac:dyDescent="0.35">
      <c r="A1090" t="s">
        <v>18650</v>
      </c>
      <c r="B1090">
        <v>52</v>
      </c>
      <c r="C1090">
        <v>1386</v>
      </c>
      <c r="D1090">
        <v>149</v>
      </c>
      <c r="E1090" t="s">
        <v>319</v>
      </c>
      <c r="F1090" t="s">
        <v>0</v>
      </c>
      <c r="G1090" t="s">
        <v>3026</v>
      </c>
      <c r="H1090">
        <v>13.551</v>
      </c>
      <c r="I1090">
        <v>99.81</v>
      </c>
      <c r="J1090">
        <v>20</v>
      </c>
    </row>
    <row r="1091" spans="1:10" x14ac:dyDescent="0.35">
      <c r="A1091" t="s">
        <v>18651</v>
      </c>
      <c r="B1091">
        <v>546</v>
      </c>
      <c r="C1091">
        <v>1383</v>
      </c>
      <c r="D1091">
        <v>150</v>
      </c>
      <c r="E1091" t="s">
        <v>312</v>
      </c>
      <c r="F1091" t="s">
        <v>0</v>
      </c>
      <c r="G1091" t="s">
        <v>3196</v>
      </c>
      <c r="H1091">
        <v>2.206</v>
      </c>
      <c r="I1091">
        <v>40.21</v>
      </c>
      <c r="J1091">
        <v>94</v>
      </c>
    </row>
    <row r="1092" spans="1:10" x14ac:dyDescent="0.35">
      <c r="A1092" t="s">
        <v>18652</v>
      </c>
      <c r="B1092">
        <v>411</v>
      </c>
      <c r="C1092">
        <v>1383</v>
      </c>
      <c r="D1092">
        <v>150</v>
      </c>
      <c r="E1092" t="s">
        <v>312</v>
      </c>
      <c r="F1092" t="s">
        <v>0</v>
      </c>
      <c r="G1092" t="s">
        <v>1838</v>
      </c>
      <c r="H1092">
        <v>1.8180000000000001</v>
      </c>
      <c r="I1092">
        <v>31.02</v>
      </c>
      <c r="J1092">
        <v>42</v>
      </c>
    </row>
    <row r="1093" spans="1:10" x14ac:dyDescent="0.35">
      <c r="A1093" t="s">
        <v>18653</v>
      </c>
      <c r="B1093">
        <v>250</v>
      </c>
      <c r="C1093">
        <v>1376</v>
      </c>
      <c r="D1093">
        <v>152</v>
      </c>
      <c r="E1093" t="s">
        <v>328</v>
      </c>
      <c r="F1093" t="s">
        <v>0</v>
      </c>
      <c r="G1093" t="s">
        <v>18654</v>
      </c>
      <c r="H1093">
        <v>2.633</v>
      </c>
      <c r="I1093">
        <v>40.64</v>
      </c>
      <c r="J1093">
        <v>141</v>
      </c>
    </row>
    <row r="1094" spans="1:10" x14ac:dyDescent="0.35">
      <c r="A1094" t="s">
        <v>18655</v>
      </c>
      <c r="B1094">
        <v>305</v>
      </c>
      <c r="C1094">
        <v>1369</v>
      </c>
      <c r="D1094">
        <v>153</v>
      </c>
      <c r="E1094" t="s">
        <v>328</v>
      </c>
      <c r="F1094" t="s">
        <v>0</v>
      </c>
      <c r="G1094" t="s">
        <v>4022</v>
      </c>
      <c r="H1094">
        <v>2.5259999999999998</v>
      </c>
      <c r="I1094">
        <v>63.9</v>
      </c>
      <c r="J1094">
        <v>118</v>
      </c>
    </row>
    <row r="1095" spans="1:10" x14ac:dyDescent="0.35">
      <c r="A1095" t="s">
        <v>18656</v>
      </c>
      <c r="B1095">
        <v>229</v>
      </c>
      <c r="C1095">
        <v>1367</v>
      </c>
      <c r="D1095">
        <v>154</v>
      </c>
      <c r="E1095" t="s">
        <v>312</v>
      </c>
      <c r="F1095" t="s">
        <v>0</v>
      </c>
      <c r="G1095" t="s">
        <v>1996</v>
      </c>
      <c r="H1095">
        <v>3.1539999999999999</v>
      </c>
      <c r="I1095">
        <v>42.13</v>
      </c>
      <c r="J1095">
        <v>18</v>
      </c>
    </row>
    <row r="1096" spans="1:10" x14ac:dyDescent="0.35">
      <c r="A1096" t="s">
        <v>18657</v>
      </c>
      <c r="B1096">
        <v>409</v>
      </c>
      <c r="C1096">
        <v>1361</v>
      </c>
      <c r="D1096">
        <v>155</v>
      </c>
      <c r="E1096" t="s">
        <v>312</v>
      </c>
      <c r="F1096" t="s">
        <v>0</v>
      </c>
      <c r="G1096" t="s">
        <v>2119</v>
      </c>
      <c r="H1096">
        <v>1.756</v>
      </c>
      <c r="I1096">
        <v>29.65</v>
      </c>
      <c r="J1096">
        <v>80</v>
      </c>
    </row>
    <row r="1097" spans="1:10" x14ac:dyDescent="0.35">
      <c r="A1097" t="s">
        <v>18658</v>
      </c>
      <c r="B1097">
        <v>224</v>
      </c>
      <c r="C1097">
        <v>1336</v>
      </c>
      <c r="D1097">
        <v>156</v>
      </c>
      <c r="E1097" t="s">
        <v>328</v>
      </c>
      <c r="F1097" t="s">
        <v>0</v>
      </c>
      <c r="G1097" t="s">
        <v>18659</v>
      </c>
      <c r="H1097">
        <v>2.6840000000000002</v>
      </c>
      <c r="I1097">
        <v>52.33</v>
      </c>
      <c r="J1097">
        <v>19</v>
      </c>
    </row>
    <row r="1098" spans="1:10" x14ac:dyDescent="0.35">
      <c r="A1098" t="s">
        <v>18660</v>
      </c>
      <c r="B1098">
        <v>252</v>
      </c>
      <c r="C1098">
        <v>1326</v>
      </c>
      <c r="D1098">
        <v>157</v>
      </c>
      <c r="E1098" t="s">
        <v>334</v>
      </c>
      <c r="F1098" t="s">
        <v>0</v>
      </c>
      <c r="G1098" t="s">
        <v>1798</v>
      </c>
      <c r="H1098">
        <v>2.5</v>
      </c>
      <c r="I1098">
        <v>18.91</v>
      </c>
      <c r="J1098">
        <v>243</v>
      </c>
    </row>
    <row r="1099" spans="1:10" x14ac:dyDescent="0.35">
      <c r="A1099" t="s">
        <v>18661</v>
      </c>
      <c r="B1099">
        <v>299</v>
      </c>
      <c r="C1099">
        <v>1317</v>
      </c>
      <c r="D1099">
        <v>158</v>
      </c>
      <c r="E1099" t="s">
        <v>334</v>
      </c>
      <c r="F1099" t="s">
        <v>0</v>
      </c>
      <c r="G1099" t="s">
        <v>2003</v>
      </c>
      <c r="H1099">
        <v>1.73</v>
      </c>
      <c r="I1099">
        <v>22.78</v>
      </c>
      <c r="J1099">
        <v>7</v>
      </c>
    </row>
    <row r="1100" spans="1:10" x14ac:dyDescent="0.35">
      <c r="A1100" t="s">
        <v>18662</v>
      </c>
      <c r="B1100">
        <v>392</v>
      </c>
      <c r="C1100">
        <v>1293</v>
      </c>
      <c r="D1100">
        <v>159</v>
      </c>
      <c r="E1100" t="s">
        <v>328</v>
      </c>
      <c r="F1100" t="s">
        <v>0</v>
      </c>
      <c r="G1100" t="s">
        <v>3052</v>
      </c>
      <c r="H1100">
        <v>1.9710000000000001</v>
      </c>
      <c r="I1100">
        <v>64.930000000000007</v>
      </c>
      <c r="J1100">
        <v>129</v>
      </c>
    </row>
    <row r="1101" spans="1:10" x14ac:dyDescent="0.35">
      <c r="A1101" t="s">
        <v>18663</v>
      </c>
      <c r="B1101">
        <v>144</v>
      </c>
      <c r="C1101">
        <v>1290</v>
      </c>
      <c r="D1101">
        <v>160</v>
      </c>
      <c r="E1101" t="s">
        <v>328</v>
      </c>
      <c r="F1101" t="s">
        <v>0</v>
      </c>
      <c r="G1101" t="s">
        <v>1876</v>
      </c>
      <c r="H1101">
        <v>4.97</v>
      </c>
      <c r="I1101">
        <v>71.510000000000005</v>
      </c>
      <c r="J1101">
        <v>144</v>
      </c>
    </row>
    <row r="1102" spans="1:10" x14ac:dyDescent="0.35">
      <c r="A1102" t="s">
        <v>18664</v>
      </c>
      <c r="B1102">
        <v>141</v>
      </c>
      <c r="C1102">
        <v>1284</v>
      </c>
      <c r="D1102">
        <v>161</v>
      </c>
      <c r="E1102" t="s">
        <v>319</v>
      </c>
      <c r="F1102" t="s">
        <v>0</v>
      </c>
      <c r="G1102" t="s">
        <v>18665</v>
      </c>
      <c r="H1102">
        <v>4.6870000000000003</v>
      </c>
      <c r="I1102">
        <v>73.489999999999995</v>
      </c>
      <c r="J1102">
        <v>141</v>
      </c>
    </row>
    <row r="1103" spans="1:10" x14ac:dyDescent="0.35">
      <c r="A1103" t="s">
        <v>18666</v>
      </c>
      <c r="B1103">
        <v>268</v>
      </c>
      <c r="C1103">
        <v>1276</v>
      </c>
      <c r="D1103">
        <v>162</v>
      </c>
      <c r="E1103" t="s">
        <v>328</v>
      </c>
      <c r="F1103" t="s">
        <v>0</v>
      </c>
      <c r="G1103" t="s">
        <v>1967</v>
      </c>
      <c r="H1103">
        <v>3.117</v>
      </c>
      <c r="I1103">
        <v>50.24</v>
      </c>
      <c r="J1103">
        <v>268</v>
      </c>
    </row>
    <row r="1104" spans="1:10" x14ac:dyDescent="0.35">
      <c r="A1104" t="s">
        <v>18667</v>
      </c>
      <c r="B1104">
        <v>89</v>
      </c>
      <c r="C1104">
        <v>1264</v>
      </c>
      <c r="D1104">
        <v>163</v>
      </c>
      <c r="E1104" t="s">
        <v>319</v>
      </c>
      <c r="F1104" t="s">
        <v>0</v>
      </c>
      <c r="G1104" t="s">
        <v>6715</v>
      </c>
      <c r="H1104">
        <v>7.94</v>
      </c>
      <c r="I1104">
        <v>84.48</v>
      </c>
      <c r="J1104">
        <v>89</v>
      </c>
    </row>
    <row r="1105" spans="1:10" x14ac:dyDescent="0.35">
      <c r="A1105" t="s">
        <v>18668</v>
      </c>
      <c r="B1105">
        <v>486</v>
      </c>
      <c r="C1105">
        <v>1263</v>
      </c>
      <c r="D1105">
        <v>164</v>
      </c>
      <c r="E1105" t="s">
        <v>334</v>
      </c>
      <c r="F1105" t="s">
        <v>0</v>
      </c>
      <c r="G1105" t="s">
        <v>3196</v>
      </c>
      <c r="H1105">
        <v>1.482</v>
      </c>
      <c r="I1105">
        <v>21.54</v>
      </c>
      <c r="J1105">
        <v>483</v>
      </c>
    </row>
    <row r="1106" spans="1:10" x14ac:dyDescent="0.35">
      <c r="A1106" t="s">
        <v>18669</v>
      </c>
      <c r="B1106">
        <v>177</v>
      </c>
      <c r="C1106">
        <v>1262</v>
      </c>
      <c r="D1106">
        <v>165</v>
      </c>
      <c r="E1106" t="s">
        <v>319</v>
      </c>
      <c r="F1106" t="s">
        <v>0</v>
      </c>
      <c r="G1106" t="s">
        <v>2838</v>
      </c>
      <c r="H1106">
        <v>4.3550000000000004</v>
      </c>
      <c r="I1106">
        <v>78.739999999999995</v>
      </c>
      <c r="J1106">
        <v>177</v>
      </c>
    </row>
    <row r="1107" spans="1:10" x14ac:dyDescent="0.35">
      <c r="A1107" t="s">
        <v>18670</v>
      </c>
      <c r="B1107">
        <v>167</v>
      </c>
      <c r="C1107">
        <v>1236</v>
      </c>
      <c r="D1107">
        <v>166</v>
      </c>
      <c r="E1107" t="s">
        <v>319</v>
      </c>
      <c r="F1107" t="s">
        <v>0</v>
      </c>
      <c r="G1107" t="s">
        <v>3026</v>
      </c>
      <c r="H1107">
        <v>3.6749999999999998</v>
      </c>
      <c r="I1107">
        <v>77.34</v>
      </c>
      <c r="J1107">
        <v>67</v>
      </c>
    </row>
    <row r="1108" spans="1:10" x14ac:dyDescent="0.35">
      <c r="A1108" t="s">
        <v>18671</v>
      </c>
      <c r="B1108">
        <v>216</v>
      </c>
      <c r="C1108">
        <v>1235</v>
      </c>
      <c r="D1108">
        <v>167</v>
      </c>
      <c r="E1108" t="s">
        <v>312</v>
      </c>
      <c r="F1108" t="s">
        <v>0</v>
      </c>
      <c r="G1108" t="s">
        <v>2302</v>
      </c>
      <c r="H1108">
        <v>2.7080000000000002</v>
      </c>
      <c r="I1108">
        <v>39.229999999999997</v>
      </c>
      <c r="J1108">
        <v>104</v>
      </c>
    </row>
    <row r="1109" spans="1:10" x14ac:dyDescent="0.35">
      <c r="A1109" t="s">
        <v>18672</v>
      </c>
      <c r="B1109">
        <v>151</v>
      </c>
      <c r="C1109">
        <v>1234</v>
      </c>
      <c r="D1109">
        <v>168</v>
      </c>
      <c r="E1109" t="s">
        <v>328</v>
      </c>
      <c r="F1109" t="s">
        <v>0</v>
      </c>
      <c r="G1109" t="s">
        <v>2959</v>
      </c>
      <c r="H1109">
        <v>5.1580000000000004</v>
      </c>
      <c r="I1109">
        <v>70</v>
      </c>
      <c r="J1109">
        <v>151</v>
      </c>
    </row>
    <row r="1110" spans="1:10" x14ac:dyDescent="0.35">
      <c r="A1110" t="s">
        <v>18673</v>
      </c>
      <c r="B1110">
        <v>288</v>
      </c>
      <c r="C1110">
        <v>1234</v>
      </c>
      <c r="D1110">
        <v>168</v>
      </c>
      <c r="E1110" t="s">
        <v>312</v>
      </c>
      <c r="F1110" t="s">
        <v>0</v>
      </c>
      <c r="G1110" t="s">
        <v>3171</v>
      </c>
      <c r="H1110">
        <v>2.2999999999999998</v>
      </c>
      <c r="I1110">
        <v>45.35</v>
      </c>
      <c r="J1110">
        <v>67</v>
      </c>
    </row>
    <row r="1111" spans="1:10" x14ac:dyDescent="0.35">
      <c r="A1111" t="s">
        <v>18674</v>
      </c>
      <c r="B1111">
        <v>234</v>
      </c>
      <c r="C1111">
        <v>1218</v>
      </c>
      <c r="D1111">
        <v>170</v>
      </c>
      <c r="E1111" t="s">
        <v>328</v>
      </c>
      <c r="F1111" t="s">
        <v>0</v>
      </c>
      <c r="G1111" t="s">
        <v>18675</v>
      </c>
      <c r="H1111">
        <v>2.5619999999999998</v>
      </c>
      <c r="I1111">
        <v>48.98</v>
      </c>
      <c r="J1111">
        <v>46</v>
      </c>
    </row>
    <row r="1112" spans="1:10" x14ac:dyDescent="0.35">
      <c r="A1112" t="s">
        <v>18676</v>
      </c>
      <c r="B1112">
        <v>238</v>
      </c>
      <c r="C1112">
        <v>1200</v>
      </c>
      <c r="D1112">
        <v>171</v>
      </c>
      <c r="E1112" t="s">
        <v>319</v>
      </c>
      <c r="F1112" t="s">
        <v>0</v>
      </c>
      <c r="G1112" t="s">
        <v>4090</v>
      </c>
      <c r="H1112">
        <v>3.371</v>
      </c>
      <c r="I1112">
        <v>78.040000000000006</v>
      </c>
      <c r="J1112">
        <v>149</v>
      </c>
    </row>
    <row r="1113" spans="1:10" x14ac:dyDescent="0.35">
      <c r="A1113" t="s">
        <v>18677</v>
      </c>
      <c r="B1113">
        <v>298</v>
      </c>
      <c r="C1113">
        <v>1199</v>
      </c>
      <c r="D1113">
        <v>172</v>
      </c>
      <c r="E1113" t="s">
        <v>312</v>
      </c>
      <c r="F1113" t="s">
        <v>0</v>
      </c>
      <c r="G1113" t="s">
        <v>3288</v>
      </c>
      <c r="H1113">
        <v>2.363</v>
      </c>
      <c r="I1113">
        <v>32.81</v>
      </c>
      <c r="J1113">
        <v>59</v>
      </c>
    </row>
    <row r="1114" spans="1:10" x14ac:dyDescent="0.35">
      <c r="A1114" t="s">
        <v>18678</v>
      </c>
      <c r="B1114">
        <v>342</v>
      </c>
      <c r="C1114">
        <v>1179</v>
      </c>
      <c r="D1114">
        <v>173</v>
      </c>
      <c r="E1114" t="s">
        <v>312</v>
      </c>
      <c r="F1114" t="s">
        <v>0</v>
      </c>
      <c r="G1114" t="s">
        <v>7847</v>
      </c>
      <c r="H1114">
        <v>1.6479999999999999</v>
      </c>
      <c r="I1114">
        <v>27.16</v>
      </c>
      <c r="J1114">
        <v>339</v>
      </c>
    </row>
    <row r="1115" spans="1:10" x14ac:dyDescent="0.35">
      <c r="A1115" t="s">
        <v>18679</v>
      </c>
      <c r="B1115">
        <v>322</v>
      </c>
      <c r="C1115">
        <v>1172</v>
      </c>
      <c r="D1115">
        <v>174</v>
      </c>
      <c r="E1115" t="s">
        <v>312</v>
      </c>
      <c r="F1115" t="s">
        <v>0</v>
      </c>
      <c r="G1115" t="s">
        <v>14575</v>
      </c>
      <c r="H1115">
        <v>1.831</v>
      </c>
      <c r="I1115">
        <v>38.04</v>
      </c>
      <c r="J1115">
        <v>74</v>
      </c>
    </row>
    <row r="1116" spans="1:10" x14ac:dyDescent="0.35">
      <c r="A1116" t="s">
        <v>18680</v>
      </c>
      <c r="B1116">
        <v>184</v>
      </c>
      <c r="C1116">
        <v>1170</v>
      </c>
      <c r="D1116">
        <v>175</v>
      </c>
      <c r="E1116" t="s">
        <v>319</v>
      </c>
      <c r="F1116" t="s">
        <v>0</v>
      </c>
      <c r="G1116" t="s">
        <v>2801</v>
      </c>
      <c r="H1116">
        <v>27</v>
      </c>
      <c r="I1116">
        <v>99.41</v>
      </c>
      <c r="J1116">
        <v>104</v>
      </c>
    </row>
    <row r="1117" spans="1:10" x14ac:dyDescent="0.35">
      <c r="A1117" t="s">
        <v>18681</v>
      </c>
      <c r="B1117">
        <v>366</v>
      </c>
      <c r="C1117">
        <v>1169</v>
      </c>
      <c r="D1117">
        <v>176</v>
      </c>
      <c r="E1117" t="s">
        <v>312</v>
      </c>
      <c r="F1117" t="s">
        <v>0</v>
      </c>
      <c r="G1117" t="s">
        <v>3176</v>
      </c>
      <c r="H1117">
        <v>1.915</v>
      </c>
      <c r="I1117">
        <v>25.13</v>
      </c>
      <c r="J1117">
        <v>72</v>
      </c>
    </row>
    <row r="1118" spans="1:10" x14ac:dyDescent="0.35">
      <c r="A1118" t="s">
        <v>18682</v>
      </c>
      <c r="B1118">
        <v>196</v>
      </c>
      <c r="C1118">
        <v>1161</v>
      </c>
      <c r="D1118">
        <v>177</v>
      </c>
      <c r="E1118" t="s">
        <v>312</v>
      </c>
      <c r="F1118" t="s">
        <v>0</v>
      </c>
      <c r="G1118" t="s">
        <v>3375</v>
      </c>
      <c r="H1118">
        <v>3.3010000000000002</v>
      </c>
      <c r="I1118">
        <v>31.64</v>
      </c>
      <c r="J1118">
        <v>113</v>
      </c>
    </row>
    <row r="1119" spans="1:10" x14ac:dyDescent="0.35">
      <c r="A1119" t="s">
        <v>18683</v>
      </c>
      <c r="B1119">
        <v>127</v>
      </c>
      <c r="C1119">
        <v>1154</v>
      </c>
      <c r="D1119">
        <v>178</v>
      </c>
      <c r="E1119" t="s">
        <v>328</v>
      </c>
      <c r="F1119" t="s">
        <v>0</v>
      </c>
      <c r="G1119" t="s">
        <v>2392</v>
      </c>
      <c r="H1119">
        <v>6.4130000000000003</v>
      </c>
      <c r="I1119">
        <v>70.650000000000006</v>
      </c>
      <c r="J1119">
        <v>69</v>
      </c>
    </row>
    <row r="1120" spans="1:10" x14ac:dyDescent="0.35">
      <c r="A1120" t="s">
        <v>18684</v>
      </c>
      <c r="B1120">
        <v>174</v>
      </c>
      <c r="C1120">
        <v>1148</v>
      </c>
      <c r="D1120">
        <v>179</v>
      </c>
      <c r="E1120" t="s">
        <v>328</v>
      </c>
      <c r="F1120" t="s">
        <v>0</v>
      </c>
      <c r="G1120" t="s">
        <v>18685</v>
      </c>
      <c r="H1120">
        <v>3.2519999999999998</v>
      </c>
      <c r="I1120">
        <v>64.36</v>
      </c>
      <c r="J1120">
        <v>50</v>
      </c>
    </row>
    <row r="1121" spans="1:10" x14ac:dyDescent="0.35">
      <c r="A1121" t="s">
        <v>18686</v>
      </c>
      <c r="B1121">
        <v>408</v>
      </c>
      <c r="C1121">
        <v>1148</v>
      </c>
      <c r="D1121">
        <v>179</v>
      </c>
      <c r="E1121" t="s">
        <v>334</v>
      </c>
      <c r="F1121" t="s">
        <v>0</v>
      </c>
      <c r="G1121" t="s">
        <v>2353</v>
      </c>
      <c r="H1121">
        <v>1.581</v>
      </c>
      <c r="I1121">
        <v>8.48</v>
      </c>
      <c r="J1121">
        <v>95</v>
      </c>
    </row>
    <row r="1122" spans="1:10" x14ac:dyDescent="0.35">
      <c r="A1122" t="s">
        <v>18687</v>
      </c>
      <c r="B1122">
        <v>359</v>
      </c>
      <c r="C1122">
        <v>1144</v>
      </c>
      <c r="D1122">
        <v>181</v>
      </c>
      <c r="E1122" t="s">
        <v>311</v>
      </c>
      <c r="F1122" t="s">
        <v>0</v>
      </c>
      <c r="G1122" t="s">
        <v>1967</v>
      </c>
      <c r="I1122" t="s">
        <v>311</v>
      </c>
      <c r="J1122">
        <v>159</v>
      </c>
    </row>
    <row r="1123" spans="1:10" x14ac:dyDescent="0.35">
      <c r="A1123" t="s">
        <v>18688</v>
      </c>
      <c r="B1123">
        <v>220</v>
      </c>
      <c r="C1123">
        <v>1138</v>
      </c>
      <c r="D1123">
        <v>182</v>
      </c>
      <c r="E1123" t="s">
        <v>328</v>
      </c>
      <c r="F1123" t="s">
        <v>0</v>
      </c>
      <c r="G1123" t="s">
        <v>4022</v>
      </c>
      <c r="H1123">
        <v>2.5310000000000001</v>
      </c>
      <c r="I1123">
        <v>64.44</v>
      </c>
      <c r="J1123">
        <v>50</v>
      </c>
    </row>
    <row r="1124" spans="1:10" x14ac:dyDescent="0.35">
      <c r="A1124" t="s">
        <v>18689</v>
      </c>
      <c r="B1124">
        <v>320</v>
      </c>
      <c r="C1124">
        <v>1133</v>
      </c>
      <c r="D1124">
        <v>183</v>
      </c>
      <c r="E1124" t="s">
        <v>328</v>
      </c>
      <c r="F1124" t="s">
        <v>0</v>
      </c>
      <c r="G1124" t="s">
        <v>18690</v>
      </c>
      <c r="H1124">
        <v>2.6019999999999999</v>
      </c>
      <c r="I1124">
        <v>48.64</v>
      </c>
      <c r="J1124">
        <v>51</v>
      </c>
    </row>
    <row r="1125" spans="1:10" x14ac:dyDescent="0.35">
      <c r="A1125" t="s">
        <v>18691</v>
      </c>
      <c r="B1125">
        <v>279</v>
      </c>
      <c r="C1125">
        <v>1131</v>
      </c>
      <c r="D1125">
        <v>184</v>
      </c>
      <c r="E1125" t="s">
        <v>312</v>
      </c>
      <c r="F1125" t="s">
        <v>0</v>
      </c>
      <c r="G1125" t="s">
        <v>18692</v>
      </c>
      <c r="H1125">
        <v>1.87</v>
      </c>
      <c r="I1125">
        <v>27.7</v>
      </c>
      <c r="J1125">
        <v>70</v>
      </c>
    </row>
    <row r="1126" spans="1:10" x14ac:dyDescent="0.35">
      <c r="A1126" t="s">
        <v>18693</v>
      </c>
      <c r="B1126">
        <v>293</v>
      </c>
      <c r="C1126">
        <v>1127</v>
      </c>
      <c r="D1126">
        <v>185</v>
      </c>
      <c r="E1126" t="s">
        <v>328</v>
      </c>
      <c r="F1126" t="s">
        <v>0</v>
      </c>
      <c r="G1126" t="s">
        <v>7560</v>
      </c>
      <c r="H1126">
        <v>2.0710000000000002</v>
      </c>
      <c r="I1126">
        <v>54.65</v>
      </c>
      <c r="J1126">
        <v>98</v>
      </c>
    </row>
    <row r="1127" spans="1:10" x14ac:dyDescent="0.35">
      <c r="A1127" t="s">
        <v>18694</v>
      </c>
      <c r="B1127">
        <v>247</v>
      </c>
      <c r="C1127">
        <v>1126</v>
      </c>
      <c r="D1127">
        <v>186</v>
      </c>
      <c r="E1127" t="s">
        <v>319</v>
      </c>
      <c r="F1127" t="s">
        <v>0</v>
      </c>
      <c r="G1127" t="s">
        <v>4317</v>
      </c>
      <c r="H1127">
        <v>3.157</v>
      </c>
      <c r="I1127">
        <v>68.27</v>
      </c>
      <c r="J1127">
        <v>187</v>
      </c>
    </row>
    <row r="1128" spans="1:10" x14ac:dyDescent="0.35">
      <c r="A1128" t="s">
        <v>18695</v>
      </c>
      <c r="B1128">
        <v>132</v>
      </c>
      <c r="C1128">
        <v>1126</v>
      </c>
      <c r="D1128">
        <v>186</v>
      </c>
      <c r="E1128" t="s">
        <v>319</v>
      </c>
      <c r="F1128" t="s">
        <v>0</v>
      </c>
      <c r="G1128" t="s">
        <v>18696</v>
      </c>
      <c r="H1128">
        <v>4.6769999999999996</v>
      </c>
      <c r="I1128">
        <v>87.01</v>
      </c>
      <c r="J1128">
        <v>53</v>
      </c>
    </row>
    <row r="1129" spans="1:10" x14ac:dyDescent="0.35">
      <c r="A1129" t="s">
        <v>18697</v>
      </c>
      <c r="B1129">
        <v>321</v>
      </c>
      <c r="C1129">
        <v>1125</v>
      </c>
      <c r="D1129">
        <v>188</v>
      </c>
      <c r="E1129" t="s">
        <v>312</v>
      </c>
      <c r="F1129" t="s">
        <v>0</v>
      </c>
      <c r="G1129" t="s">
        <v>14954</v>
      </c>
      <c r="H1129">
        <v>1.645</v>
      </c>
      <c r="I1129">
        <v>26.12</v>
      </c>
      <c r="J1129">
        <v>81</v>
      </c>
    </row>
    <row r="1130" spans="1:10" x14ac:dyDescent="0.35">
      <c r="A1130" t="s">
        <v>18698</v>
      </c>
      <c r="B1130">
        <v>482</v>
      </c>
      <c r="C1130">
        <v>1114</v>
      </c>
      <c r="D1130">
        <v>189</v>
      </c>
      <c r="E1130" t="s">
        <v>334</v>
      </c>
      <c r="F1130" t="s">
        <v>0</v>
      </c>
      <c r="G1130" t="s">
        <v>2194</v>
      </c>
      <c r="H1130">
        <v>1.7010000000000001</v>
      </c>
      <c r="I1130">
        <v>22.69</v>
      </c>
      <c r="J1130">
        <v>86</v>
      </c>
    </row>
    <row r="1131" spans="1:10" x14ac:dyDescent="0.35">
      <c r="A1131" t="s">
        <v>18699</v>
      </c>
      <c r="B1131">
        <v>174</v>
      </c>
      <c r="C1131">
        <v>1111</v>
      </c>
      <c r="D1131">
        <v>190</v>
      </c>
      <c r="E1131" t="s">
        <v>312</v>
      </c>
      <c r="F1131" t="s">
        <v>0</v>
      </c>
      <c r="G1131" t="s">
        <v>1886</v>
      </c>
      <c r="H1131">
        <v>3.37</v>
      </c>
      <c r="I1131">
        <v>37.770000000000003</v>
      </c>
      <c r="J1131">
        <v>174</v>
      </c>
    </row>
    <row r="1132" spans="1:10" x14ac:dyDescent="0.35">
      <c r="A1132" t="s">
        <v>18700</v>
      </c>
      <c r="B1132">
        <v>421</v>
      </c>
      <c r="C1132">
        <v>1108</v>
      </c>
      <c r="D1132">
        <v>191</v>
      </c>
      <c r="E1132" t="s">
        <v>334</v>
      </c>
      <c r="F1132" t="s">
        <v>0</v>
      </c>
      <c r="G1132" t="s">
        <v>2722</v>
      </c>
      <c r="H1132">
        <v>1.456</v>
      </c>
      <c r="I1132">
        <v>5.79</v>
      </c>
      <c r="J1132">
        <v>133</v>
      </c>
    </row>
    <row r="1133" spans="1:10" x14ac:dyDescent="0.35">
      <c r="A1133" t="s">
        <v>18701</v>
      </c>
      <c r="B1133">
        <v>409</v>
      </c>
      <c r="C1133">
        <v>1107</v>
      </c>
      <c r="D1133">
        <v>192</v>
      </c>
      <c r="E1133" t="s">
        <v>311</v>
      </c>
      <c r="F1133" t="s">
        <v>0</v>
      </c>
      <c r="G1133" t="s">
        <v>1876</v>
      </c>
      <c r="I1133" t="s">
        <v>311</v>
      </c>
      <c r="J1133">
        <v>51</v>
      </c>
    </row>
    <row r="1134" spans="1:10" x14ac:dyDescent="0.35">
      <c r="A1134" t="s">
        <v>18702</v>
      </c>
      <c r="B1134">
        <v>226</v>
      </c>
      <c r="C1134">
        <v>1104</v>
      </c>
      <c r="D1134">
        <v>193</v>
      </c>
      <c r="E1134" t="s">
        <v>328</v>
      </c>
      <c r="F1134" t="s">
        <v>0</v>
      </c>
      <c r="G1134" t="s">
        <v>3026</v>
      </c>
      <c r="H1134">
        <v>2.569</v>
      </c>
      <c r="I1134">
        <v>54.87</v>
      </c>
      <c r="J1134">
        <v>71</v>
      </c>
    </row>
    <row r="1135" spans="1:10" x14ac:dyDescent="0.35">
      <c r="A1135" t="s">
        <v>18703</v>
      </c>
      <c r="B1135">
        <v>230</v>
      </c>
      <c r="C1135">
        <v>1102</v>
      </c>
      <c r="D1135">
        <v>194</v>
      </c>
      <c r="E1135" t="s">
        <v>328</v>
      </c>
      <c r="F1135" t="s">
        <v>0</v>
      </c>
      <c r="G1135" t="s">
        <v>3819</v>
      </c>
      <c r="H1135">
        <v>2.3069999999999999</v>
      </c>
      <c r="I1135">
        <v>61.59</v>
      </c>
      <c r="J1135">
        <v>39</v>
      </c>
    </row>
    <row r="1136" spans="1:10" x14ac:dyDescent="0.35">
      <c r="A1136" t="s">
        <v>18704</v>
      </c>
      <c r="B1136">
        <v>264</v>
      </c>
      <c r="C1136">
        <v>1091</v>
      </c>
      <c r="D1136">
        <v>195</v>
      </c>
      <c r="E1136" t="s">
        <v>312</v>
      </c>
      <c r="F1136" t="s">
        <v>0</v>
      </c>
      <c r="G1136" t="s">
        <v>1967</v>
      </c>
      <c r="H1136">
        <v>2.403</v>
      </c>
      <c r="I1136">
        <v>35.99</v>
      </c>
      <c r="J1136">
        <v>254</v>
      </c>
    </row>
    <row r="1137" spans="1:10" x14ac:dyDescent="0.35">
      <c r="A1137" t="s">
        <v>18705</v>
      </c>
      <c r="B1137">
        <v>195</v>
      </c>
      <c r="C1137">
        <v>1085</v>
      </c>
      <c r="D1137">
        <v>196</v>
      </c>
      <c r="E1137" t="s">
        <v>328</v>
      </c>
      <c r="F1137" t="s">
        <v>0</v>
      </c>
      <c r="G1137" t="s">
        <v>4090</v>
      </c>
      <c r="H1137">
        <v>2.7429999999999999</v>
      </c>
      <c r="I1137">
        <v>66.55</v>
      </c>
      <c r="J1137">
        <v>126</v>
      </c>
    </row>
    <row r="1138" spans="1:10" x14ac:dyDescent="0.35">
      <c r="A1138" t="s">
        <v>18706</v>
      </c>
      <c r="B1138">
        <v>426</v>
      </c>
      <c r="C1138">
        <v>1077</v>
      </c>
      <c r="D1138">
        <v>197</v>
      </c>
      <c r="E1138" t="s">
        <v>334</v>
      </c>
      <c r="F1138" t="s">
        <v>0</v>
      </c>
      <c r="G1138" t="s">
        <v>1845</v>
      </c>
      <c r="H1138">
        <v>1.837</v>
      </c>
      <c r="I1138">
        <v>14.92</v>
      </c>
      <c r="J1138">
        <v>91</v>
      </c>
    </row>
    <row r="1139" spans="1:10" x14ac:dyDescent="0.35">
      <c r="A1139" t="s">
        <v>18707</v>
      </c>
      <c r="B1139">
        <v>194</v>
      </c>
      <c r="C1139">
        <v>1076</v>
      </c>
      <c r="D1139">
        <v>198</v>
      </c>
      <c r="E1139" t="s">
        <v>328</v>
      </c>
      <c r="F1139" t="s">
        <v>0</v>
      </c>
      <c r="G1139" t="s">
        <v>4022</v>
      </c>
      <c r="H1139">
        <v>2.5459999999999998</v>
      </c>
      <c r="I1139">
        <v>64.97</v>
      </c>
      <c r="J1139">
        <v>115</v>
      </c>
    </row>
    <row r="1140" spans="1:10" x14ac:dyDescent="0.35">
      <c r="A1140" t="s">
        <v>18708</v>
      </c>
      <c r="B1140">
        <v>286</v>
      </c>
      <c r="C1140">
        <v>1074</v>
      </c>
      <c r="D1140">
        <v>199</v>
      </c>
      <c r="E1140" t="s">
        <v>319</v>
      </c>
      <c r="F1140" t="s">
        <v>0</v>
      </c>
      <c r="G1140" t="s">
        <v>14363</v>
      </c>
      <c r="H1140">
        <v>2.665</v>
      </c>
      <c r="I1140">
        <v>55.8</v>
      </c>
      <c r="J1140">
        <v>93</v>
      </c>
    </row>
    <row r="1141" spans="1:10" x14ac:dyDescent="0.35">
      <c r="A1141" t="s">
        <v>18709</v>
      </c>
      <c r="B1141">
        <v>86</v>
      </c>
      <c r="C1141">
        <v>1074</v>
      </c>
      <c r="D1141">
        <v>199</v>
      </c>
      <c r="E1141" t="s">
        <v>311</v>
      </c>
      <c r="F1141" t="s">
        <v>0</v>
      </c>
      <c r="G1141" t="s">
        <v>1819</v>
      </c>
      <c r="I1141" t="s">
        <v>311</v>
      </c>
      <c r="J1141">
        <v>18</v>
      </c>
    </row>
    <row r="1142" spans="1:10" x14ac:dyDescent="0.35">
      <c r="A1142" t="s">
        <v>18710</v>
      </c>
      <c r="B1142">
        <v>159</v>
      </c>
      <c r="C1142">
        <v>1067</v>
      </c>
      <c r="D1142">
        <v>201</v>
      </c>
      <c r="E1142" t="s">
        <v>328</v>
      </c>
      <c r="F1142" t="s">
        <v>0</v>
      </c>
      <c r="G1142" t="s">
        <v>13398</v>
      </c>
      <c r="H1142">
        <v>3.383</v>
      </c>
      <c r="I1142">
        <v>58.51</v>
      </c>
      <c r="J1142">
        <v>23</v>
      </c>
    </row>
    <row r="1143" spans="1:10" x14ac:dyDescent="0.35">
      <c r="A1143" t="s">
        <v>18711</v>
      </c>
      <c r="B1143">
        <v>33</v>
      </c>
      <c r="C1143">
        <v>1066</v>
      </c>
      <c r="D1143">
        <v>202</v>
      </c>
      <c r="E1143" t="s">
        <v>319</v>
      </c>
      <c r="F1143" t="s">
        <v>0</v>
      </c>
      <c r="G1143" t="s">
        <v>2302</v>
      </c>
      <c r="H1143">
        <v>16.161000000000001</v>
      </c>
      <c r="I1143">
        <v>99.23</v>
      </c>
      <c r="J1143">
        <v>18</v>
      </c>
    </row>
    <row r="1144" spans="1:10" x14ac:dyDescent="0.35">
      <c r="A1144" t="s">
        <v>18712</v>
      </c>
      <c r="B1144">
        <v>165</v>
      </c>
      <c r="C1144">
        <v>1063</v>
      </c>
      <c r="D1144">
        <v>203</v>
      </c>
      <c r="E1144" t="s">
        <v>328</v>
      </c>
      <c r="F1144" t="s">
        <v>0</v>
      </c>
      <c r="G1144" t="s">
        <v>3286</v>
      </c>
      <c r="H1144">
        <v>2.9710000000000001</v>
      </c>
      <c r="I1144">
        <v>51.07</v>
      </c>
      <c r="J1144">
        <v>54</v>
      </c>
    </row>
    <row r="1145" spans="1:10" x14ac:dyDescent="0.35">
      <c r="A1145" t="s">
        <v>18713</v>
      </c>
      <c r="B1145">
        <v>182</v>
      </c>
      <c r="C1145">
        <v>1062</v>
      </c>
      <c r="D1145">
        <v>204</v>
      </c>
      <c r="E1145" t="s">
        <v>319</v>
      </c>
      <c r="F1145" t="s">
        <v>0</v>
      </c>
      <c r="G1145" t="s">
        <v>6897</v>
      </c>
      <c r="H1145">
        <v>3.3479999999999999</v>
      </c>
      <c r="I1145">
        <v>78.41</v>
      </c>
      <c r="J1145">
        <v>77</v>
      </c>
    </row>
    <row r="1146" spans="1:10" x14ac:dyDescent="0.35">
      <c r="A1146" t="s">
        <v>18714</v>
      </c>
      <c r="B1146">
        <v>190</v>
      </c>
      <c r="C1146">
        <v>1046</v>
      </c>
      <c r="D1146">
        <v>205</v>
      </c>
      <c r="E1146" t="s">
        <v>328</v>
      </c>
      <c r="F1146" t="s">
        <v>0</v>
      </c>
      <c r="G1146" t="s">
        <v>18715</v>
      </c>
      <c r="H1146">
        <v>2.7930000000000001</v>
      </c>
      <c r="I1146">
        <v>66.739999999999995</v>
      </c>
      <c r="J1146">
        <v>47</v>
      </c>
    </row>
    <row r="1147" spans="1:10" x14ac:dyDescent="0.35">
      <c r="A1147" t="s">
        <v>18716</v>
      </c>
      <c r="B1147">
        <v>192</v>
      </c>
      <c r="C1147">
        <v>1045</v>
      </c>
      <c r="D1147">
        <v>206</v>
      </c>
      <c r="E1147" t="s">
        <v>312</v>
      </c>
      <c r="F1147" t="s">
        <v>0</v>
      </c>
      <c r="G1147" t="s">
        <v>2257</v>
      </c>
      <c r="H1147">
        <v>2.387</v>
      </c>
      <c r="I1147">
        <v>36.9</v>
      </c>
      <c r="J1147">
        <v>32</v>
      </c>
    </row>
    <row r="1148" spans="1:10" x14ac:dyDescent="0.35">
      <c r="A1148" t="s">
        <v>18717</v>
      </c>
      <c r="B1148">
        <v>281</v>
      </c>
      <c r="C1148">
        <v>1045</v>
      </c>
      <c r="D1148">
        <v>206</v>
      </c>
      <c r="E1148" t="s">
        <v>328</v>
      </c>
      <c r="F1148" t="s">
        <v>0</v>
      </c>
      <c r="G1148" t="s">
        <v>15846</v>
      </c>
      <c r="H1148">
        <v>4.2439999999999998</v>
      </c>
      <c r="I1148">
        <v>70.28</v>
      </c>
      <c r="J1148">
        <v>44</v>
      </c>
    </row>
    <row r="1149" spans="1:10" x14ac:dyDescent="0.35">
      <c r="A1149" t="s">
        <v>18718</v>
      </c>
      <c r="B1149">
        <v>184</v>
      </c>
      <c r="C1149">
        <v>1040</v>
      </c>
      <c r="D1149">
        <v>208</v>
      </c>
      <c r="E1149" t="s">
        <v>328</v>
      </c>
      <c r="F1149" t="s">
        <v>0</v>
      </c>
      <c r="G1149" t="s">
        <v>15751</v>
      </c>
      <c r="H1149">
        <v>2.6890000000000001</v>
      </c>
      <c r="I1149">
        <v>47.61</v>
      </c>
      <c r="J1149">
        <v>71</v>
      </c>
    </row>
    <row r="1150" spans="1:10" x14ac:dyDescent="0.35">
      <c r="A1150" t="s">
        <v>18719</v>
      </c>
      <c r="B1150">
        <v>180</v>
      </c>
      <c r="C1150">
        <v>1031</v>
      </c>
      <c r="D1150">
        <v>209</v>
      </c>
      <c r="E1150" t="s">
        <v>319</v>
      </c>
      <c r="F1150" t="s">
        <v>0</v>
      </c>
      <c r="G1150" t="s">
        <v>18720</v>
      </c>
      <c r="H1150">
        <v>3.702</v>
      </c>
      <c r="I1150">
        <v>84.87</v>
      </c>
      <c r="J1150">
        <v>78</v>
      </c>
    </row>
    <row r="1151" spans="1:10" x14ac:dyDescent="0.35">
      <c r="A1151" t="s">
        <v>18721</v>
      </c>
      <c r="B1151">
        <v>123</v>
      </c>
      <c r="C1151">
        <v>1030</v>
      </c>
      <c r="D1151">
        <v>210</v>
      </c>
      <c r="E1151" t="s">
        <v>319</v>
      </c>
      <c r="F1151" t="s">
        <v>0</v>
      </c>
      <c r="G1151" t="s">
        <v>3026</v>
      </c>
      <c r="H1151">
        <v>4.13</v>
      </c>
      <c r="I1151">
        <v>84.08</v>
      </c>
      <c r="J1151">
        <v>39</v>
      </c>
    </row>
    <row r="1152" spans="1:10" x14ac:dyDescent="0.35">
      <c r="A1152" t="s">
        <v>18722</v>
      </c>
      <c r="B1152">
        <v>224</v>
      </c>
      <c r="C1152">
        <v>1028</v>
      </c>
      <c r="D1152">
        <v>211</v>
      </c>
      <c r="E1152" t="s">
        <v>312</v>
      </c>
      <c r="F1152" t="s">
        <v>0</v>
      </c>
      <c r="G1152" t="s">
        <v>4347</v>
      </c>
      <c r="H1152">
        <v>2.2679999999999998</v>
      </c>
      <c r="I1152">
        <v>38.83</v>
      </c>
      <c r="J1152">
        <v>87</v>
      </c>
    </row>
    <row r="1153" spans="1:10" x14ac:dyDescent="0.35">
      <c r="A1153" t="s">
        <v>18723</v>
      </c>
      <c r="B1153">
        <v>325</v>
      </c>
      <c r="C1153">
        <v>1024</v>
      </c>
      <c r="D1153">
        <v>212</v>
      </c>
      <c r="E1153" t="s">
        <v>312</v>
      </c>
      <c r="F1153" t="s">
        <v>0</v>
      </c>
      <c r="G1153" t="s">
        <v>2734</v>
      </c>
      <c r="H1153">
        <v>1.774</v>
      </c>
      <c r="I1153">
        <v>34.28</v>
      </c>
      <c r="J1153">
        <v>114</v>
      </c>
    </row>
    <row r="1154" spans="1:10" x14ac:dyDescent="0.35">
      <c r="A1154" t="s">
        <v>18724</v>
      </c>
      <c r="B1154">
        <v>109</v>
      </c>
      <c r="C1154">
        <v>1021</v>
      </c>
      <c r="D1154">
        <v>213</v>
      </c>
      <c r="E1154" t="s">
        <v>319</v>
      </c>
      <c r="F1154" t="s">
        <v>0</v>
      </c>
      <c r="G1154" t="s">
        <v>18502</v>
      </c>
      <c r="H1154">
        <v>5.8940000000000001</v>
      </c>
      <c r="I1154">
        <v>78.61</v>
      </c>
      <c r="J1154">
        <v>109</v>
      </c>
    </row>
    <row r="1155" spans="1:10" x14ac:dyDescent="0.35">
      <c r="A1155" t="s">
        <v>18725</v>
      </c>
      <c r="B1155">
        <v>87</v>
      </c>
      <c r="C1155">
        <v>1018</v>
      </c>
      <c r="D1155">
        <v>214</v>
      </c>
      <c r="E1155" t="s">
        <v>328</v>
      </c>
      <c r="F1155" t="s">
        <v>0</v>
      </c>
      <c r="G1155" t="s">
        <v>2019</v>
      </c>
      <c r="H1155">
        <v>5.4</v>
      </c>
      <c r="I1155">
        <v>63.46</v>
      </c>
      <c r="J1155">
        <v>87</v>
      </c>
    </row>
    <row r="1156" spans="1:10" x14ac:dyDescent="0.35">
      <c r="A1156" t="s">
        <v>18726</v>
      </c>
      <c r="B1156">
        <v>202</v>
      </c>
      <c r="C1156">
        <v>1015</v>
      </c>
      <c r="D1156">
        <v>215</v>
      </c>
      <c r="E1156" t="s">
        <v>319</v>
      </c>
      <c r="F1156" t="s">
        <v>0</v>
      </c>
      <c r="G1156" t="s">
        <v>3760</v>
      </c>
      <c r="H1156">
        <v>3.0960000000000001</v>
      </c>
      <c r="I1156">
        <v>75.06</v>
      </c>
      <c r="J1156">
        <v>102</v>
      </c>
    </row>
    <row r="1157" spans="1:10" x14ac:dyDescent="0.35">
      <c r="A1157" t="s">
        <v>18727</v>
      </c>
      <c r="B1157">
        <v>219</v>
      </c>
      <c r="C1157">
        <v>1010</v>
      </c>
      <c r="D1157">
        <v>216</v>
      </c>
      <c r="E1157" t="s">
        <v>319</v>
      </c>
      <c r="F1157" t="s">
        <v>0</v>
      </c>
      <c r="G1157" t="s">
        <v>1699</v>
      </c>
      <c r="H1157">
        <v>18</v>
      </c>
      <c r="I1157">
        <v>93.9</v>
      </c>
      <c r="J1157">
        <v>167</v>
      </c>
    </row>
    <row r="1158" spans="1:10" x14ac:dyDescent="0.35">
      <c r="A1158" t="s">
        <v>18728</v>
      </c>
      <c r="B1158">
        <v>155</v>
      </c>
      <c r="C1158">
        <v>1010</v>
      </c>
      <c r="D1158">
        <v>216</v>
      </c>
      <c r="E1158" t="s">
        <v>328</v>
      </c>
      <c r="F1158" t="s">
        <v>0</v>
      </c>
      <c r="G1158" t="s">
        <v>8749</v>
      </c>
      <c r="H1158">
        <v>3.121</v>
      </c>
      <c r="I1158">
        <v>64.290000000000006</v>
      </c>
      <c r="J1158">
        <v>46</v>
      </c>
    </row>
    <row r="1159" spans="1:10" x14ac:dyDescent="0.35">
      <c r="A1159" t="s">
        <v>18729</v>
      </c>
      <c r="B1159">
        <v>282</v>
      </c>
      <c r="C1159">
        <v>1001</v>
      </c>
      <c r="D1159">
        <v>218</v>
      </c>
      <c r="E1159" t="s">
        <v>328</v>
      </c>
      <c r="F1159" t="s">
        <v>0</v>
      </c>
      <c r="G1159" t="s">
        <v>3592</v>
      </c>
      <c r="H1159">
        <v>4.7389999999999999</v>
      </c>
      <c r="I1159">
        <v>64.930000000000007</v>
      </c>
      <c r="J1159">
        <v>161</v>
      </c>
    </row>
    <row r="1160" spans="1:10" x14ac:dyDescent="0.35">
      <c r="A1160" t="s">
        <v>18730</v>
      </c>
      <c r="B1160">
        <v>272</v>
      </c>
      <c r="C1160">
        <v>996</v>
      </c>
      <c r="D1160">
        <v>219</v>
      </c>
      <c r="E1160" t="s">
        <v>311</v>
      </c>
      <c r="F1160" t="s">
        <v>0</v>
      </c>
      <c r="G1160" t="s">
        <v>4619</v>
      </c>
      <c r="I1160" t="s">
        <v>311</v>
      </c>
      <c r="J1160">
        <v>272</v>
      </c>
    </row>
    <row r="1161" spans="1:10" x14ac:dyDescent="0.35">
      <c r="A1161" t="s">
        <v>18731</v>
      </c>
      <c r="B1161">
        <v>216</v>
      </c>
      <c r="C1161">
        <v>996</v>
      </c>
      <c r="D1161">
        <v>219</v>
      </c>
      <c r="E1161" t="s">
        <v>328</v>
      </c>
      <c r="F1161" t="s">
        <v>0</v>
      </c>
      <c r="G1161" t="s">
        <v>16297</v>
      </c>
      <c r="H1161">
        <v>2.68</v>
      </c>
      <c r="I1161">
        <v>51.37</v>
      </c>
      <c r="J1161">
        <v>89</v>
      </c>
    </row>
    <row r="1162" spans="1:10" x14ac:dyDescent="0.35">
      <c r="A1162" t="s">
        <v>18732</v>
      </c>
      <c r="B1162">
        <v>202</v>
      </c>
      <c r="C1162">
        <v>995</v>
      </c>
      <c r="D1162">
        <v>221</v>
      </c>
      <c r="E1162" t="s">
        <v>312</v>
      </c>
      <c r="F1162" t="s">
        <v>0</v>
      </c>
      <c r="G1162" t="s">
        <v>2579</v>
      </c>
      <c r="H1162">
        <v>2.4620000000000002</v>
      </c>
      <c r="I1162">
        <v>40.4</v>
      </c>
      <c r="J1162">
        <v>48</v>
      </c>
    </row>
    <row r="1163" spans="1:10" x14ac:dyDescent="0.35">
      <c r="A1163" t="s">
        <v>18733</v>
      </c>
      <c r="B1163">
        <v>163</v>
      </c>
      <c r="C1163">
        <v>987</v>
      </c>
      <c r="D1163">
        <v>222</v>
      </c>
      <c r="E1163" t="s">
        <v>328</v>
      </c>
      <c r="F1163" t="s">
        <v>0</v>
      </c>
      <c r="G1163" t="s">
        <v>3784</v>
      </c>
      <c r="H1163">
        <v>3.0209999999999999</v>
      </c>
      <c r="I1163">
        <v>54.49</v>
      </c>
      <c r="J1163">
        <v>72</v>
      </c>
    </row>
    <row r="1164" spans="1:10" x14ac:dyDescent="0.35">
      <c r="A1164" t="s">
        <v>18734</v>
      </c>
      <c r="B1164">
        <v>163</v>
      </c>
      <c r="C1164">
        <v>973</v>
      </c>
      <c r="D1164">
        <v>223</v>
      </c>
      <c r="E1164" t="s">
        <v>328</v>
      </c>
      <c r="F1164" t="s">
        <v>0</v>
      </c>
      <c r="G1164" t="s">
        <v>3026</v>
      </c>
      <c r="H1164">
        <v>3.427</v>
      </c>
      <c r="I1164">
        <v>73.97</v>
      </c>
      <c r="J1164">
        <v>162</v>
      </c>
    </row>
    <row r="1165" spans="1:10" x14ac:dyDescent="0.35">
      <c r="A1165" t="s">
        <v>18735</v>
      </c>
      <c r="B1165">
        <v>143</v>
      </c>
      <c r="C1165">
        <v>965</v>
      </c>
      <c r="D1165">
        <v>224</v>
      </c>
      <c r="E1165" t="s">
        <v>319</v>
      </c>
      <c r="F1165" t="s">
        <v>0</v>
      </c>
      <c r="G1165" t="s">
        <v>6897</v>
      </c>
      <c r="H1165">
        <v>3.6339999999999999</v>
      </c>
      <c r="I1165">
        <v>82.95</v>
      </c>
      <c r="J1165">
        <v>74</v>
      </c>
    </row>
    <row r="1166" spans="1:10" x14ac:dyDescent="0.35">
      <c r="A1166" t="s">
        <v>18736</v>
      </c>
      <c r="B1166">
        <v>130</v>
      </c>
      <c r="C1166">
        <v>965</v>
      </c>
      <c r="D1166">
        <v>224</v>
      </c>
      <c r="E1166" t="s">
        <v>328</v>
      </c>
      <c r="F1166" t="s">
        <v>0</v>
      </c>
      <c r="G1166" t="s">
        <v>2652</v>
      </c>
      <c r="H1166">
        <v>4.2830000000000004</v>
      </c>
      <c r="I1166">
        <v>71.34</v>
      </c>
      <c r="J1166">
        <v>48</v>
      </c>
    </row>
    <row r="1167" spans="1:10" x14ac:dyDescent="0.35">
      <c r="A1167" t="s">
        <v>18737</v>
      </c>
      <c r="B1167">
        <v>257</v>
      </c>
      <c r="C1167">
        <v>957</v>
      </c>
      <c r="D1167">
        <v>226</v>
      </c>
      <c r="E1167" t="s">
        <v>328</v>
      </c>
      <c r="F1167" t="s">
        <v>0</v>
      </c>
      <c r="G1167" t="s">
        <v>7917</v>
      </c>
      <c r="H1167">
        <v>2</v>
      </c>
      <c r="I1167">
        <v>59.62</v>
      </c>
      <c r="J1167">
        <v>255</v>
      </c>
    </row>
    <row r="1168" spans="1:10" x14ac:dyDescent="0.35">
      <c r="A1168" t="s">
        <v>18738</v>
      </c>
      <c r="B1168">
        <v>234</v>
      </c>
      <c r="C1168">
        <v>945</v>
      </c>
      <c r="D1168">
        <v>227</v>
      </c>
      <c r="E1168" t="s">
        <v>312</v>
      </c>
      <c r="F1168" t="s">
        <v>0</v>
      </c>
      <c r="G1168" t="s">
        <v>2037</v>
      </c>
      <c r="H1168">
        <v>1.82</v>
      </c>
      <c r="I1168">
        <v>39.880000000000003</v>
      </c>
      <c r="J1168">
        <v>79</v>
      </c>
    </row>
    <row r="1169" spans="1:10" x14ac:dyDescent="0.35">
      <c r="A1169" t="s">
        <v>18739</v>
      </c>
      <c r="B1169">
        <v>324</v>
      </c>
      <c r="C1169">
        <v>944</v>
      </c>
      <c r="D1169">
        <v>228</v>
      </c>
      <c r="E1169" t="s">
        <v>312</v>
      </c>
      <c r="F1169" t="s">
        <v>0</v>
      </c>
      <c r="G1169" t="s">
        <v>3052</v>
      </c>
      <c r="H1169">
        <v>1.569</v>
      </c>
      <c r="I1169">
        <v>48.96</v>
      </c>
      <c r="J1169">
        <v>324</v>
      </c>
    </row>
    <row r="1170" spans="1:10" x14ac:dyDescent="0.35">
      <c r="A1170" t="s">
        <v>18740</v>
      </c>
      <c r="B1170">
        <v>89</v>
      </c>
      <c r="C1170">
        <v>943</v>
      </c>
      <c r="D1170">
        <v>229</v>
      </c>
      <c r="E1170" t="s">
        <v>328</v>
      </c>
      <c r="F1170" t="s">
        <v>0</v>
      </c>
      <c r="G1170" t="s">
        <v>1819</v>
      </c>
      <c r="H1170">
        <v>6.343</v>
      </c>
      <c r="I1170">
        <v>65.91</v>
      </c>
      <c r="J1170">
        <v>36</v>
      </c>
    </row>
    <row r="1171" spans="1:10" x14ac:dyDescent="0.35">
      <c r="A1171" t="s">
        <v>18741</v>
      </c>
      <c r="B1171">
        <v>193</v>
      </c>
      <c r="C1171">
        <v>934</v>
      </c>
      <c r="D1171">
        <v>230</v>
      </c>
      <c r="E1171" t="s">
        <v>328</v>
      </c>
      <c r="F1171" t="s">
        <v>0</v>
      </c>
      <c r="G1171" t="s">
        <v>2933</v>
      </c>
      <c r="H1171">
        <v>2.6379999999999999</v>
      </c>
      <c r="I1171">
        <v>45.79</v>
      </c>
      <c r="J1171">
        <v>36</v>
      </c>
    </row>
    <row r="1172" spans="1:10" x14ac:dyDescent="0.35">
      <c r="A1172" t="s">
        <v>18742</v>
      </c>
      <c r="B1172">
        <v>195</v>
      </c>
      <c r="C1172">
        <v>934</v>
      </c>
      <c r="D1172">
        <v>230</v>
      </c>
      <c r="E1172" t="s">
        <v>312</v>
      </c>
      <c r="F1172" t="s">
        <v>0</v>
      </c>
      <c r="G1172" t="s">
        <v>1969</v>
      </c>
      <c r="H1172">
        <v>2.879</v>
      </c>
      <c r="I1172">
        <v>45</v>
      </c>
      <c r="J1172">
        <v>49</v>
      </c>
    </row>
    <row r="1173" spans="1:10" x14ac:dyDescent="0.35">
      <c r="A1173" t="s">
        <v>18743</v>
      </c>
      <c r="B1173">
        <v>270</v>
      </c>
      <c r="C1173">
        <v>932</v>
      </c>
      <c r="D1173">
        <v>232</v>
      </c>
      <c r="E1173" t="s">
        <v>334</v>
      </c>
      <c r="F1173" t="s">
        <v>0</v>
      </c>
      <c r="G1173" t="s">
        <v>3331</v>
      </c>
      <c r="H1173">
        <v>1.623</v>
      </c>
      <c r="I1173">
        <v>20.77</v>
      </c>
      <c r="J1173">
        <v>22</v>
      </c>
    </row>
    <row r="1174" spans="1:10" x14ac:dyDescent="0.35">
      <c r="A1174" t="s">
        <v>18744</v>
      </c>
      <c r="B1174">
        <v>311</v>
      </c>
      <c r="C1174">
        <v>929</v>
      </c>
      <c r="D1174">
        <v>233</v>
      </c>
      <c r="E1174" t="s">
        <v>334</v>
      </c>
      <c r="F1174" t="s">
        <v>0</v>
      </c>
      <c r="G1174" t="s">
        <v>6846</v>
      </c>
      <c r="H1174">
        <v>1.764</v>
      </c>
      <c r="I1174">
        <v>15.96</v>
      </c>
      <c r="J1174">
        <v>302</v>
      </c>
    </row>
    <row r="1175" spans="1:10" x14ac:dyDescent="0.35">
      <c r="A1175" t="s">
        <v>18745</v>
      </c>
      <c r="B1175">
        <v>134</v>
      </c>
      <c r="C1175">
        <v>926</v>
      </c>
      <c r="D1175">
        <v>234</v>
      </c>
      <c r="E1175" t="s">
        <v>319</v>
      </c>
      <c r="F1175" t="s">
        <v>0</v>
      </c>
      <c r="G1175" t="s">
        <v>8186</v>
      </c>
      <c r="H1175">
        <v>2.9460000000000002</v>
      </c>
      <c r="I1175">
        <v>78.650000000000006</v>
      </c>
      <c r="J1175">
        <v>83</v>
      </c>
    </row>
    <row r="1176" spans="1:10" x14ac:dyDescent="0.35">
      <c r="A1176" t="s">
        <v>18746</v>
      </c>
      <c r="B1176">
        <v>124</v>
      </c>
      <c r="C1176">
        <v>926</v>
      </c>
      <c r="D1176">
        <v>234</v>
      </c>
      <c r="E1176" t="s">
        <v>328</v>
      </c>
      <c r="F1176" t="s">
        <v>0</v>
      </c>
      <c r="G1176" t="s">
        <v>2063</v>
      </c>
      <c r="H1176">
        <v>4.4349999999999996</v>
      </c>
      <c r="I1176">
        <v>55.82</v>
      </c>
      <c r="J1176">
        <v>124</v>
      </c>
    </row>
    <row r="1177" spans="1:10" x14ac:dyDescent="0.35">
      <c r="A1177" t="s">
        <v>18747</v>
      </c>
      <c r="B1177">
        <v>254</v>
      </c>
      <c r="C1177">
        <v>922</v>
      </c>
      <c r="D1177">
        <v>236</v>
      </c>
      <c r="E1177" t="s">
        <v>312</v>
      </c>
      <c r="F1177" t="s">
        <v>0</v>
      </c>
      <c r="G1177" t="s">
        <v>1838</v>
      </c>
      <c r="H1177">
        <v>1.8220000000000001</v>
      </c>
      <c r="I1177">
        <v>31.75</v>
      </c>
      <c r="J1177">
        <v>23</v>
      </c>
    </row>
    <row r="1178" spans="1:10" x14ac:dyDescent="0.35">
      <c r="A1178" t="s">
        <v>18748</v>
      </c>
      <c r="B1178">
        <v>193</v>
      </c>
      <c r="C1178">
        <v>920</v>
      </c>
      <c r="D1178">
        <v>237</v>
      </c>
      <c r="E1178" t="s">
        <v>328</v>
      </c>
      <c r="F1178" t="s">
        <v>0</v>
      </c>
      <c r="G1178" t="s">
        <v>8953</v>
      </c>
      <c r="H1178">
        <v>3.573</v>
      </c>
      <c r="I1178">
        <v>75</v>
      </c>
      <c r="J1178">
        <v>84</v>
      </c>
    </row>
    <row r="1179" spans="1:10" x14ac:dyDescent="0.35">
      <c r="A1179" t="s">
        <v>18749</v>
      </c>
      <c r="B1179">
        <v>434</v>
      </c>
      <c r="C1179">
        <v>918</v>
      </c>
      <c r="D1179">
        <v>238</v>
      </c>
      <c r="E1179" t="s">
        <v>334</v>
      </c>
      <c r="F1179" t="s">
        <v>0</v>
      </c>
      <c r="G1179" t="s">
        <v>18750</v>
      </c>
      <c r="H1179">
        <v>1.3580000000000001</v>
      </c>
      <c r="I1179">
        <v>17.48</v>
      </c>
      <c r="J1179">
        <v>31</v>
      </c>
    </row>
    <row r="1180" spans="1:10" x14ac:dyDescent="0.35">
      <c r="A1180" t="s">
        <v>18751</v>
      </c>
      <c r="B1180">
        <v>334</v>
      </c>
      <c r="C1180">
        <v>913</v>
      </c>
      <c r="D1180">
        <v>239</v>
      </c>
      <c r="E1180" t="s">
        <v>328</v>
      </c>
      <c r="F1180" t="s">
        <v>0</v>
      </c>
      <c r="G1180" t="s">
        <v>1958</v>
      </c>
      <c r="H1180">
        <v>2.8540000000000001</v>
      </c>
      <c r="I1180">
        <v>52.21</v>
      </c>
      <c r="J1180">
        <v>54</v>
      </c>
    </row>
    <row r="1181" spans="1:10" x14ac:dyDescent="0.35">
      <c r="A1181" t="s">
        <v>18752</v>
      </c>
      <c r="B1181">
        <v>269</v>
      </c>
      <c r="C1181">
        <v>911</v>
      </c>
      <c r="D1181">
        <v>240</v>
      </c>
      <c r="E1181" t="s">
        <v>334</v>
      </c>
      <c r="F1181" t="s">
        <v>0</v>
      </c>
      <c r="G1181" t="s">
        <v>18753</v>
      </c>
      <c r="H1181">
        <v>1.7629999999999999</v>
      </c>
      <c r="I1181">
        <v>17.86</v>
      </c>
      <c r="J1181">
        <v>64</v>
      </c>
    </row>
    <row r="1182" spans="1:10" x14ac:dyDescent="0.35">
      <c r="A1182" t="s">
        <v>18754</v>
      </c>
      <c r="B1182">
        <v>139</v>
      </c>
      <c r="C1182">
        <v>910</v>
      </c>
      <c r="D1182">
        <v>241</v>
      </c>
      <c r="E1182" t="s">
        <v>319</v>
      </c>
      <c r="F1182" t="s">
        <v>0</v>
      </c>
      <c r="G1182" t="s">
        <v>18755</v>
      </c>
      <c r="H1182">
        <v>3.0880000000000001</v>
      </c>
      <c r="I1182">
        <v>74.52</v>
      </c>
      <c r="J1182">
        <v>126</v>
      </c>
    </row>
    <row r="1183" spans="1:10" x14ac:dyDescent="0.35">
      <c r="A1183" t="s">
        <v>18756</v>
      </c>
      <c r="B1183">
        <v>237</v>
      </c>
      <c r="C1183">
        <v>903</v>
      </c>
      <c r="D1183">
        <v>242</v>
      </c>
      <c r="E1183" t="s">
        <v>311</v>
      </c>
      <c r="F1183" t="s">
        <v>0</v>
      </c>
      <c r="G1183" t="s">
        <v>1967</v>
      </c>
      <c r="I1183" t="s">
        <v>311</v>
      </c>
      <c r="J1183">
        <v>229</v>
      </c>
    </row>
    <row r="1184" spans="1:10" x14ac:dyDescent="0.35">
      <c r="A1184" t="s">
        <v>18757</v>
      </c>
      <c r="B1184">
        <v>109</v>
      </c>
      <c r="C1184">
        <v>902</v>
      </c>
      <c r="D1184">
        <v>243</v>
      </c>
      <c r="E1184" t="s">
        <v>328</v>
      </c>
      <c r="F1184" t="s">
        <v>0</v>
      </c>
      <c r="G1184" t="s">
        <v>3375</v>
      </c>
      <c r="H1184">
        <v>4.9459999999999997</v>
      </c>
      <c r="I1184">
        <v>53.76</v>
      </c>
      <c r="J1184">
        <v>54</v>
      </c>
    </row>
    <row r="1185" spans="1:10" x14ac:dyDescent="0.35">
      <c r="A1185" t="s">
        <v>18758</v>
      </c>
      <c r="B1185">
        <v>168</v>
      </c>
      <c r="C1185">
        <v>902</v>
      </c>
      <c r="D1185">
        <v>243</v>
      </c>
      <c r="E1185" t="s">
        <v>328</v>
      </c>
      <c r="F1185" t="s">
        <v>0</v>
      </c>
      <c r="G1185" t="s">
        <v>17417</v>
      </c>
      <c r="H1185">
        <v>2.742</v>
      </c>
      <c r="I1185">
        <v>69.17</v>
      </c>
      <c r="J1185">
        <v>58</v>
      </c>
    </row>
    <row r="1186" spans="1:10" x14ac:dyDescent="0.35">
      <c r="A1186" t="s">
        <v>18759</v>
      </c>
      <c r="B1186">
        <v>80</v>
      </c>
      <c r="C1186">
        <v>900</v>
      </c>
      <c r="D1186">
        <v>245</v>
      </c>
      <c r="E1186" t="s">
        <v>319</v>
      </c>
      <c r="F1186" t="s">
        <v>0</v>
      </c>
      <c r="G1186" t="s">
        <v>4347</v>
      </c>
      <c r="H1186">
        <v>7.4409999999999998</v>
      </c>
      <c r="I1186">
        <v>98.4</v>
      </c>
      <c r="J1186">
        <v>28</v>
      </c>
    </row>
    <row r="1187" spans="1:10" x14ac:dyDescent="0.35">
      <c r="A1187" t="s">
        <v>18760</v>
      </c>
      <c r="B1187">
        <v>101</v>
      </c>
      <c r="C1187">
        <v>899</v>
      </c>
      <c r="D1187">
        <v>246</v>
      </c>
      <c r="E1187" t="s">
        <v>319</v>
      </c>
      <c r="F1187" t="s">
        <v>0</v>
      </c>
      <c r="G1187" t="s">
        <v>8749</v>
      </c>
      <c r="H1187">
        <v>4.0720000000000001</v>
      </c>
      <c r="I1187">
        <v>80.61</v>
      </c>
      <c r="J1187">
        <v>27</v>
      </c>
    </row>
    <row r="1188" spans="1:10" x14ac:dyDescent="0.35">
      <c r="A1188" t="s">
        <v>18761</v>
      </c>
      <c r="B1188">
        <v>201</v>
      </c>
      <c r="C1188">
        <v>893</v>
      </c>
      <c r="D1188">
        <v>247</v>
      </c>
      <c r="E1188" t="s">
        <v>312</v>
      </c>
      <c r="F1188" t="s">
        <v>0</v>
      </c>
      <c r="G1188" t="s">
        <v>7560</v>
      </c>
      <c r="H1188">
        <v>1.984</v>
      </c>
      <c r="I1188">
        <v>50</v>
      </c>
      <c r="J1188">
        <v>42</v>
      </c>
    </row>
    <row r="1189" spans="1:10" x14ac:dyDescent="0.35">
      <c r="A1189" t="s">
        <v>18762</v>
      </c>
      <c r="B1189">
        <v>221</v>
      </c>
      <c r="C1189">
        <v>882</v>
      </c>
      <c r="D1189">
        <v>248</v>
      </c>
      <c r="E1189" t="s">
        <v>312</v>
      </c>
      <c r="F1189" t="s">
        <v>0</v>
      </c>
      <c r="G1189" t="s">
        <v>15743</v>
      </c>
      <c r="H1189">
        <v>2.0289999999999999</v>
      </c>
      <c r="I1189">
        <v>21.29</v>
      </c>
      <c r="J1189">
        <v>83</v>
      </c>
    </row>
    <row r="1190" spans="1:10" x14ac:dyDescent="0.35">
      <c r="A1190" t="s">
        <v>18763</v>
      </c>
      <c r="B1190">
        <v>162</v>
      </c>
      <c r="C1190">
        <v>881</v>
      </c>
      <c r="D1190">
        <v>249</v>
      </c>
      <c r="E1190" t="s">
        <v>319</v>
      </c>
      <c r="F1190" t="s">
        <v>0</v>
      </c>
      <c r="G1190" t="s">
        <v>18764</v>
      </c>
      <c r="H1190">
        <v>2.5169999999999999</v>
      </c>
      <c r="I1190">
        <v>96.51</v>
      </c>
      <c r="J1190">
        <v>80</v>
      </c>
    </row>
    <row r="1191" spans="1:10" x14ac:dyDescent="0.35">
      <c r="A1191" t="s">
        <v>18765</v>
      </c>
      <c r="B1191">
        <v>559</v>
      </c>
      <c r="C1191">
        <v>876</v>
      </c>
      <c r="D1191">
        <v>250</v>
      </c>
      <c r="E1191" t="s">
        <v>312</v>
      </c>
      <c r="F1191" t="s">
        <v>0</v>
      </c>
      <c r="G1191" t="s">
        <v>18766</v>
      </c>
      <c r="H1191">
        <v>2.7490000000000001</v>
      </c>
      <c r="I1191">
        <v>38.54</v>
      </c>
      <c r="J1191">
        <v>135</v>
      </c>
    </row>
    <row r="1192" spans="1:10" x14ac:dyDescent="0.35">
      <c r="A1192" t="s">
        <v>18767</v>
      </c>
      <c r="B1192">
        <v>280</v>
      </c>
      <c r="C1192">
        <v>874</v>
      </c>
      <c r="D1192">
        <v>251</v>
      </c>
      <c r="E1192" t="s">
        <v>328</v>
      </c>
      <c r="F1192" t="s">
        <v>0</v>
      </c>
      <c r="G1192" t="s">
        <v>4347</v>
      </c>
      <c r="H1192">
        <v>3.431</v>
      </c>
      <c r="I1192">
        <v>67.55</v>
      </c>
      <c r="J1192">
        <v>67</v>
      </c>
    </row>
    <row r="1193" spans="1:10" x14ac:dyDescent="0.35">
      <c r="A1193" t="s">
        <v>18768</v>
      </c>
      <c r="B1193">
        <v>253</v>
      </c>
      <c r="C1193">
        <v>869</v>
      </c>
      <c r="D1193">
        <v>252</v>
      </c>
      <c r="E1193" t="s">
        <v>312</v>
      </c>
      <c r="F1193" t="s">
        <v>0</v>
      </c>
      <c r="G1193" t="s">
        <v>18769</v>
      </c>
      <c r="H1193">
        <v>1.841</v>
      </c>
      <c r="I1193">
        <v>27.08</v>
      </c>
      <c r="J1193">
        <v>20</v>
      </c>
    </row>
    <row r="1194" spans="1:10" x14ac:dyDescent="0.35">
      <c r="A1194" t="s">
        <v>18770</v>
      </c>
      <c r="B1194">
        <v>243</v>
      </c>
      <c r="C1194">
        <v>869</v>
      </c>
      <c r="D1194">
        <v>252</v>
      </c>
      <c r="E1194" t="s">
        <v>334</v>
      </c>
      <c r="F1194" t="s">
        <v>0</v>
      </c>
      <c r="G1194" t="s">
        <v>2335</v>
      </c>
      <c r="H1194">
        <v>1.6160000000000001</v>
      </c>
      <c r="I1194">
        <v>21.42</v>
      </c>
      <c r="J1194">
        <v>38</v>
      </c>
    </row>
    <row r="1195" spans="1:10" x14ac:dyDescent="0.35">
      <c r="A1195" t="s">
        <v>18771</v>
      </c>
      <c r="B1195">
        <v>286</v>
      </c>
      <c r="C1195">
        <v>866</v>
      </c>
      <c r="D1195">
        <v>254</v>
      </c>
      <c r="E1195" t="s">
        <v>312</v>
      </c>
      <c r="F1195" t="s">
        <v>0</v>
      </c>
      <c r="G1195" t="s">
        <v>2167</v>
      </c>
      <c r="H1195">
        <v>1.7849999999999999</v>
      </c>
      <c r="I1195">
        <v>28.67</v>
      </c>
      <c r="J1195">
        <v>72</v>
      </c>
    </row>
    <row r="1196" spans="1:10" x14ac:dyDescent="0.35">
      <c r="A1196" t="s">
        <v>18772</v>
      </c>
      <c r="B1196">
        <v>110</v>
      </c>
      <c r="C1196">
        <v>864</v>
      </c>
      <c r="D1196">
        <v>255</v>
      </c>
      <c r="E1196" t="s">
        <v>319</v>
      </c>
      <c r="F1196" t="s">
        <v>0</v>
      </c>
      <c r="G1196" t="s">
        <v>14395</v>
      </c>
      <c r="H1196">
        <v>4.45</v>
      </c>
      <c r="I1196">
        <v>88.18</v>
      </c>
      <c r="J1196">
        <v>48</v>
      </c>
    </row>
    <row r="1197" spans="1:10" x14ac:dyDescent="0.35">
      <c r="A1197" t="s">
        <v>18773</v>
      </c>
      <c r="B1197">
        <v>140</v>
      </c>
      <c r="C1197">
        <v>863</v>
      </c>
      <c r="D1197">
        <v>256</v>
      </c>
      <c r="E1197" t="s">
        <v>328</v>
      </c>
      <c r="F1197" t="s">
        <v>0</v>
      </c>
      <c r="G1197" t="s">
        <v>18774</v>
      </c>
      <c r="H1197">
        <v>3.1829999999999998</v>
      </c>
      <c r="I1197">
        <v>49.44</v>
      </c>
      <c r="J1197">
        <v>24</v>
      </c>
    </row>
    <row r="1198" spans="1:10" x14ac:dyDescent="0.35">
      <c r="A1198" t="s">
        <v>18775</v>
      </c>
      <c r="B1198">
        <v>132</v>
      </c>
      <c r="C1198">
        <v>862</v>
      </c>
      <c r="D1198">
        <v>257</v>
      </c>
      <c r="E1198" t="s">
        <v>312</v>
      </c>
      <c r="F1198" t="s">
        <v>0</v>
      </c>
      <c r="G1198" t="s">
        <v>1751</v>
      </c>
      <c r="H1198">
        <v>4.1369999999999996</v>
      </c>
      <c r="I1198">
        <v>39.950000000000003</v>
      </c>
      <c r="J1198">
        <v>131</v>
      </c>
    </row>
    <row r="1199" spans="1:10" x14ac:dyDescent="0.35">
      <c r="A1199" t="s">
        <v>18776</v>
      </c>
      <c r="B1199">
        <v>181</v>
      </c>
      <c r="C1199">
        <v>854</v>
      </c>
      <c r="D1199">
        <v>258</v>
      </c>
      <c r="E1199" t="s">
        <v>319</v>
      </c>
      <c r="F1199" t="s">
        <v>0</v>
      </c>
      <c r="G1199" t="s">
        <v>18777</v>
      </c>
      <c r="H1199">
        <v>2.39</v>
      </c>
      <c r="I1199">
        <v>53.24</v>
      </c>
      <c r="J1199">
        <v>70</v>
      </c>
    </row>
    <row r="1200" spans="1:10" x14ac:dyDescent="0.35">
      <c r="A1200" t="s">
        <v>18778</v>
      </c>
      <c r="B1200">
        <v>169</v>
      </c>
      <c r="C1200">
        <v>851</v>
      </c>
      <c r="D1200">
        <v>259</v>
      </c>
      <c r="E1200" t="s">
        <v>328</v>
      </c>
      <c r="F1200" t="s">
        <v>0</v>
      </c>
      <c r="G1200" t="s">
        <v>7472</v>
      </c>
      <c r="H1200">
        <v>3.96</v>
      </c>
      <c r="I1200">
        <v>75</v>
      </c>
      <c r="J1200">
        <v>116</v>
      </c>
    </row>
    <row r="1201" spans="1:10" x14ac:dyDescent="0.35">
      <c r="A1201" t="s">
        <v>18779</v>
      </c>
      <c r="B1201">
        <v>73</v>
      </c>
      <c r="C1201">
        <v>850</v>
      </c>
      <c r="D1201">
        <v>260</v>
      </c>
      <c r="E1201" t="s">
        <v>319</v>
      </c>
      <c r="F1201" t="s">
        <v>0</v>
      </c>
      <c r="G1201" t="s">
        <v>2592</v>
      </c>
      <c r="H1201">
        <v>7.3449999999999998</v>
      </c>
      <c r="I1201">
        <v>90.14</v>
      </c>
      <c r="J1201">
        <v>30</v>
      </c>
    </row>
    <row r="1202" spans="1:10" x14ac:dyDescent="0.35">
      <c r="A1202" t="s">
        <v>18780</v>
      </c>
      <c r="B1202">
        <v>272</v>
      </c>
      <c r="C1202">
        <v>845</v>
      </c>
      <c r="D1202">
        <v>261</v>
      </c>
      <c r="E1202" t="s">
        <v>312</v>
      </c>
      <c r="F1202" t="s">
        <v>0</v>
      </c>
      <c r="G1202" t="s">
        <v>1967</v>
      </c>
      <c r="H1202">
        <v>2.27</v>
      </c>
      <c r="I1202">
        <v>29.21</v>
      </c>
      <c r="J1202">
        <v>115</v>
      </c>
    </row>
    <row r="1203" spans="1:10" x14ac:dyDescent="0.35">
      <c r="A1203" t="s">
        <v>18781</v>
      </c>
      <c r="B1203">
        <v>134</v>
      </c>
      <c r="C1203">
        <v>843</v>
      </c>
      <c r="D1203">
        <v>262</v>
      </c>
      <c r="E1203" t="s">
        <v>328</v>
      </c>
      <c r="F1203" t="s">
        <v>0</v>
      </c>
      <c r="G1203" t="s">
        <v>2402</v>
      </c>
      <c r="H1203">
        <v>4.1859999999999999</v>
      </c>
      <c r="I1203">
        <v>65.069999999999993</v>
      </c>
      <c r="J1203">
        <v>60</v>
      </c>
    </row>
    <row r="1204" spans="1:10" x14ac:dyDescent="0.35">
      <c r="A1204" t="s">
        <v>18782</v>
      </c>
      <c r="B1204">
        <v>138</v>
      </c>
      <c r="C1204">
        <v>843</v>
      </c>
      <c r="D1204">
        <v>262</v>
      </c>
      <c r="E1204" t="s">
        <v>319</v>
      </c>
      <c r="F1204" t="s">
        <v>0</v>
      </c>
      <c r="G1204" t="s">
        <v>4022</v>
      </c>
      <c r="H1204">
        <v>4.3570000000000002</v>
      </c>
      <c r="I1204">
        <v>87.43</v>
      </c>
      <c r="J1204">
        <v>86</v>
      </c>
    </row>
    <row r="1205" spans="1:10" x14ac:dyDescent="0.35">
      <c r="A1205" t="s">
        <v>18783</v>
      </c>
      <c r="B1205">
        <v>134</v>
      </c>
      <c r="C1205">
        <v>835</v>
      </c>
      <c r="D1205">
        <v>264</v>
      </c>
      <c r="E1205" t="s">
        <v>319</v>
      </c>
      <c r="F1205" t="s">
        <v>0</v>
      </c>
      <c r="G1205" t="s">
        <v>14603</v>
      </c>
      <c r="H1205">
        <v>4.4950000000000001</v>
      </c>
      <c r="I1205">
        <v>84.41</v>
      </c>
      <c r="J1205">
        <v>61</v>
      </c>
    </row>
    <row r="1206" spans="1:10" x14ac:dyDescent="0.35">
      <c r="A1206" t="s">
        <v>18784</v>
      </c>
      <c r="B1206">
        <v>224</v>
      </c>
      <c r="C1206">
        <v>835</v>
      </c>
      <c r="D1206">
        <v>264</v>
      </c>
      <c r="E1206" t="s">
        <v>312</v>
      </c>
      <c r="F1206" t="s">
        <v>0</v>
      </c>
      <c r="G1206" t="s">
        <v>18785</v>
      </c>
      <c r="H1206">
        <v>1.9039999999999999</v>
      </c>
      <c r="I1206">
        <v>24.21</v>
      </c>
      <c r="J1206">
        <v>73</v>
      </c>
    </row>
    <row r="1207" spans="1:10" x14ac:dyDescent="0.35">
      <c r="A1207" t="s">
        <v>18786</v>
      </c>
      <c r="B1207">
        <v>122</v>
      </c>
      <c r="C1207">
        <v>835</v>
      </c>
      <c r="D1207">
        <v>264</v>
      </c>
      <c r="E1207" t="s">
        <v>319</v>
      </c>
      <c r="F1207" t="s">
        <v>0</v>
      </c>
      <c r="G1207" t="s">
        <v>3598</v>
      </c>
      <c r="H1207">
        <v>3.496</v>
      </c>
      <c r="I1207">
        <v>81.78</v>
      </c>
      <c r="J1207">
        <v>122</v>
      </c>
    </row>
    <row r="1208" spans="1:10" x14ac:dyDescent="0.35">
      <c r="A1208" t="s">
        <v>18787</v>
      </c>
      <c r="B1208">
        <v>109</v>
      </c>
      <c r="C1208">
        <v>826</v>
      </c>
      <c r="D1208">
        <v>267</v>
      </c>
      <c r="E1208" t="s">
        <v>328</v>
      </c>
      <c r="F1208" t="s">
        <v>0</v>
      </c>
      <c r="G1208" t="s">
        <v>2760</v>
      </c>
      <c r="H1208">
        <v>3.5</v>
      </c>
      <c r="I1208">
        <v>54.82</v>
      </c>
      <c r="J1208">
        <v>32</v>
      </c>
    </row>
    <row r="1209" spans="1:10" x14ac:dyDescent="0.35">
      <c r="A1209" t="s">
        <v>18788</v>
      </c>
      <c r="B1209">
        <v>130</v>
      </c>
      <c r="C1209">
        <v>822</v>
      </c>
      <c r="D1209">
        <v>268</v>
      </c>
      <c r="E1209" t="s">
        <v>328</v>
      </c>
      <c r="F1209" t="s">
        <v>0</v>
      </c>
      <c r="G1209" t="s">
        <v>18675</v>
      </c>
      <c r="H1209">
        <v>2.883</v>
      </c>
      <c r="I1209">
        <v>56.02</v>
      </c>
      <c r="J1209">
        <v>35</v>
      </c>
    </row>
    <row r="1210" spans="1:10" x14ac:dyDescent="0.35">
      <c r="A1210" t="s">
        <v>18789</v>
      </c>
      <c r="B1210">
        <v>95</v>
      </c>
      <c r="C1210">
        <v>820</v>
      </c>
      <c r="D1210">
        <v>269</v>
      </c>
      <c r="E1210" t="s">
        <v>319</v>
      </c>
      <c r="F1210" t="s">
        <v>0</v>
      </c>
      <c r="G1210" t="s">
        <v>3926</v>
      </c>
      <c r="H1210">
        <v>5.7460000000000004</v>
      </c>
      <c r="I1210">
        <v>95.95</v>
      </c>
      <c r="J1210">
        <v>41</v>
      </c>
    </row>
    <row r="1211" spans="1:10" x14ac:dyDescent="0.35">
      <c r="A1211" t="s">
        <v>18790</v>
      </c>
      <c r="B1211">
        <v>123</v>
      </c>
      <c r="C1211">
        <v>813</v>
      </c>
      <c r="D1211">
        <v>270</v>
      </c>
      <c r="E1211" t="s">
        <v>328</v>
      </c>
      <c r="F1211" t="s">
        <v>0</v>
      </c>
      <c r="G1211" t="s">
        <v>18791</v>
      </c>
      <c r="H1211">
        <v>3.5409999999999999</v>
      </c>
      <c r="I1211">
        <v>45.16</v>
      </c>
      <c r="J1211">
        <v>121</v>
      </c>
    </row>
    <row r="1212" spans="1:10" x14ac:dyDescent="0.35">
      <c r="A1212" t="s">
        <v>18792</v>
      </c>
      <c r="B1212">
        <v>82</v>
      </c>
      <c r="C1212">
        <v>811</v>
      </c>
      <c r="D1212">
        <v>271</v>
      </c>
      <c r="E1212" t="s">
        <v>319</v>
      </c>
      <c r="F1212" t="s">
        <v>0</v>
      </c>
      <c r="G1212" t="s">
        <v>18793</v>
      </c>
      <c r="H1212">
        <v>5.2990000000000004</v>
      </c>
      <c r="I1212">
        <v>66.819999999999993</v>
      </c>
      <c r="J1212">
        <v>33</v>
      </c>
    </row>
    <row r="1213" spans="1:10" x14ac:dyDescent="0.35">
      <c r="A1213" t="s">
        <v>18794</v>
      </c>
      <c r="B1213">
        <v>225</v>
      </c>
      <c r="C1213">
        <v>810</v>
      </c>
      <c r="D1213">
        <v>272</v>
      </c>
      <c r="E1213" t="s">
        <v>312</v>
      </c>
      <c r="F1213" t="s">
        <v>0</v>
      </c>
      <c r="G1213" t="s">
        <v>13766</v>
      </c>
      <c r="H1213">
        <v>1.9219999999999999</v>
      </c>
      <c r="I1213">
        <v>30.55</v>
      </c>
      <c r="J1213">
        <v>36</v>
      </c>
    </row>
    <row r="1214" spans="1:10" x14ac:dyDescent="0.35">
      <c r="A1214" t="s">
        <v>18795</v>
      </c>
      <c r="B1214">
        <v>119</v>
      </c>
      <c r="C1214">
        <v>808</v>
      </c>
      <c r="D1214">
        <v>273</v>
      </c>
      <c r="E1214" t="s">
        <v>312</v>
      </c>
      <c r="F1214" t="s">
        <v>0</v>
      </c>
      <c r="G1214" t="s">
        <v>2661</v>
      </c>
      <c r="H1214">
        <v>3.625</v>
      </c>
      <c r="I1214">
        <v>39.71</v>
      </c>
      <c r="J1214">
        <v>119</v>
      </c>
    </row>
    <row r="1215" spans="1:10" x14ac:dyDescent="0.35">
      <c r="A1215" t="s">
        <v>18796</v>
      </c>
      <c r="B1215">
        <v>238</v>
      </c>
      <c r="C1215">
        <v>805</v>
      </c>
      <c r="D1215">
        <v>274</v>
      </c>
      <c r="E1215" t="s">
        <v>334</v>
      </c>
      <c r="F1215" t="s">
        <v>0</v>
      </c>
      <c r="G1215" t="s">
        <v>1779</v>
      </c>
      <c r="H1215">
        <v>2.149</v>
      </c>
      <c r="I1215">
        <v>10.82</v>
      </c>
      <c r="J1215">
        <v>47</v>
      </c>
    </row>
    <row r="1216" spans="1:10" x14ac:dyDescent="0.35">
      <c r="A1216" t="s">
        <v>18797</v>
      </c>
      <c r="B1216">
        <v>162</v>
      </c>
      <c r="C1216">
        <v>804</v>
      </c>
      <c r="D1216">
        <v>275</v>
      </c>
      <c r="E1216" t="s">
        <v>312</v>
      </c>
      <c r="F1216" t="s">
        <v>0</v>
      </c>
      <c r="G1216" t="s">
        <v>8749</v>
      </c>
      <c r="H1216">
        <v>2.3969999999999998</v>
      </c>
      <c r="I1216">
        <v>39.799999999999997</v>
      </c>
      <c r="J1216">
        <v>53</v>
      </c>
    </row>
    <row r="1217" spans="1:10" x14ac:dyDescent="0.35">
      <c r="A1217" t="s">
        <v>18798</v>
      </c>
      <c r="B1217">
        <v>133</v>
      </c>
      <c r="C1217">
        <v>800</v>
      </c>
      <c r="D1217">
        <v>276</v>
      </c>
      <c r="E1217" t="s">
        <v>328</v>
      </c>
      <c r="F1217" t="s">
        <v>0</v>
      </c>
      <c r="G1217" t="s">
        <v>18799</v>
      </c>
      <c r="H1217">
        <v>3.298</v>
      </c>
      <c r="I1217">
        <v>40.64</v>
      </c>
      <c r="J1217">
        <v>133</v>
      </c>
    </row>
    <row r="1218" spans="1:10" x14ac:dyDescent="0.35">
      <c r="A1218" t="s">
        <v>18800</v>
      </c>
      <c r="B1218">
        <v>294</v>
      </c>
      <c r="C1218">
        <v>798</v>
      </c>
      <c r="D1218">
        <v>277</v>
      </c>
      <c r="E1218" t="s">
        <v>312</v>
      </c>
      <c r="F1218" t="s">
        <v>0</v>
      </c>
      <c r="G1218" t="s">
        <v>4090</v>
      </c>
      <c r="H1218">
        <v>1.524</v>
      </c>
      <c r="I1218">
        <v>34.799999999999997</v>
      </c>
      <c r="J1218">
        <v>90</v>
      </c>
    </row>
    <row r="1219" spans="1:10" x14ac:dyDescent="0.35">
      <c r="A1219" t="s">
        <v>18801</v>
      </c>
      <c r="B1219">
        <v>264</v>
      </c>
      <c r="C1219">
        <v>791</v>
      </c>
      <c r="D1219">
        <v>278</v>
      </c>
      <c r="E1219" t="s">
        <v>312</v>
      </c>
      <c r="F1219" t="s">
        <v>0</v>
      </c>
      <c r="G1219" t="s">
        <v>7768</v>
      </c>
      <c r="H1219">
        <v>1.631</v>
      </c>
      <c r="I1219">
        <v>19.920000000000002</v>
      </c>
      <c r="J1219">
        <v>46</v>
      </c>
    </row>
    <row r="1220" spans="1:10" x14ac:dyDescent="0.35">
      <c r="A1220" t="s">
        <v>18802</v>
      </c>
      <c r="B1220">
        <v>157</v>
      </c>
      <c r="C1220">
        <v>789</v>
      </c>
      <c r="D1220">
        <v>279</v>
      </c>
      <c r="E1220" t="s">
        <v>312</v>
      </c>
      <c r="F1220" t="s">
        <v>0</v>
      </c>
      <c r="G1220" t="s">
        <v>6723</v>
      </c>
      <c r="H1220">
        <v>2.8069999999999999</v>
      </c>
      <c r="I1220">
        <v>34.4</v>
      </c>
      <c r="J1220">
        <v>39</v>
      </c>
    </row>
    <row r="1221" spans="1:10" x14ac:dyDescent="0.35">
      <c r="A1221" t="s">
        <v>18803</v>
      </c>
      <c r="B1221">
        <v>210</v>
      </c>
      <c r="C1221">
        <v>785</v>
      </c>
      <c r="D1221">
        <v>280</v>
      </c>
      <c r="E1221" t="s">
        <v>334</v>
      </c>
      <c r="F1221" t="s">
        <v>0</v>
      </c>
      <c r="G1221" t="s">
        <v>1900</v>
      </c>
      <c r="H1221">
        <v>2.5990000000000002</v>
      </c>
      <c r="I1221">
        <v>21.22</v>
      </c>
      <c r="J1221">
        <v>119</v>
      </c>
    </row>
    <row r="1222" spans="1:10" x14ac:dyDescent="0.35">
      <c r="A1222" t="s">
        <v>18804</v>
      </c>
      <c r="B1222">
        <v>215</v>
      </c>
      <c r="C1222">
        <v>782</v>
      </c>
      <c r="D1222">
        <v>281</v>
      </c>
      <c r="E1222" t="s">
        <v>334</v>
      </c>
      <c r="F1222" t="s">
        <v>0</v>
      </c>
      <c r="G1222" t="s">
        <v>18805</v>
      </c>
      <c r="H1222">
        <v>1.93</v>
      </c>
      <c r="I1222">
        <v>16.53</v>
      </c>
      <c r="J1222">
        <v>162</v>
      </c>
    </row>
    <row r="1223" spans="1:10" x14ac:dyDescent="0.35">
      <c r="A1223" t="s">
        <v>18806</v>
      </c>
      <c r="B1223">
        <v>184</v>
      </c>
      <c r="C1223">
        <v>781</v>
      </c>
      <c r="D1223">
        <v>282</v>
      </c>
      <c r="E1223" t="s">
        <v>334</v>
      </c>
      <c r="F1223" t="s">
        <v>0</v>
      </c>
      <c r="G1223" t="s">
        <v>1779</v>
      </c>
      <c r="H1223">
        <v>2.339</v>
      </c>
      <c r="I1223">
        <v>13.67</v>
      </c>
      <c r="J1223">
        <v>184</v>
      </c>
    </row>
    <row r="1224" spans="1:10" x14ac:dyDescent="0.35">
      <c r="A1224" t="s">
        <v>18807</v>
      </c>
      <c r="B1224">
        <v>195</v>
      </c>
      <c r="C1224">
        <v>775</v>
      </c>
      <c r="D1224">
        <v>283</v>
      </c>
      <c r="E1224" t="s">
        <v>312</v>
      </c>
      <c r="F1224" t="s">
        <v>0</v>
      </c>
      <c r="G1224" t="s">
        <v>13778</v>
      </c>
      <c r="H1224">
        <v>2.0209999999999999</v>
      </c>
      <c r="I1224">
        <v>31.95</v>
      </c>
      <c r="J1224">
        <v>33</v>
      </c>
    </row>
    <row r="1225" spans="1:10" x14ac:dyDescent="0.35">
      <c r="A1225" t="s">
        <v>18808</v>
      </c>
      <c r="B1225">
        <v>238</v>
      </c>
      <c r="C1225">
        <v>771</v>
      </c>
      <c r="D1225">
        <v>284</v>
      </c>
      <c r="E1225" t="s">
        <v>312</v>
      </c>
      <c r="F1225" t="s">
        <v>0</v>
      </c>
      <c r="G1225" t="s">
        <v>4090</v>
      </c>
      <c r="H1225">
        <v>1.611</v>
      </c>
      <c r="I1225">
        <v>36.82</v>
      </c>
      <c r="J1225">
        <v>69</v>
      </c>
    </row>
    <row r="1226" spans="1:10" x14ac:dyDescent="0.35">
      <c r="A1226" t="s">
        <v>18809</v>
      </c>
      <c r="B1226">
        <v>336</v>
      </c>
      <c r="C1226">
        <v>767</v>
      </c>
      <c r="D1226">
        <v>285</v>
      </c>
      <c r="E1226" t="s">
        <v>311</v>
      </c>
      <c r="F1226" t="s">
        <v>0</v>
      </c>
      <c r="G1226" t="s">
        <v>4042</v>
      </c>
      <c r="I1226" t="s">
        <v>311</v>
      </c>
      <c r="J1226">
        <v>336</v>
      </c>
    </row>
    <row r="1227" spans="1:10" x14ac:dyDescent="0.35">
      <c r="A1227" t="s">
        <v>18810</v>
      </c>
      <c r="B1227">
        <v>252</v>
      </c>
      <c r="C1227">
        <v>765</v>
      </c>
      <c r="D1227">
        <v>286</v>
      </c>
      <c r="E1227" t="s">
        <v>334</v>
      </c>
      <c r="F1227" t="s">
        <v>0</v>
      </c>
      <c r="G1227" t="s">
        <v>2279</v>
      </c>
      <c r="H1227">
        <v>1.7010000000000001</v>
      </c>
      <c r="I1227">
        <v>14.18</v>
      </c>
      <c r="J1227">
        <v>61</v>
      </c>
    </row>
    <row r="1228" spans="1:10" x14ac:dyDescent="0.35">
      <c r="A1228" t="s">
        <v>18811</v>
      </c>
      <c r="B1228">
        <v>169</v>
      </c>
      <c r="C1228">
        <v>765</v>
      </c>
      <c r="D1228">
        <v>286</v>
      </c>
      <c r="E1228" t="s">
        <v>312</v>
      </c>
      <c r="F1228" t="s">
        <v>0</v>
      </c>
      <c r="G1228" t="s">
        <v>2760</v>
      </c>
      <c r="H1228">
        <v>2.4239999999999999</v>
      </c>
      <c r="I1228">
        <v>34.340000000000003</v>
      </c>
      <c r="J1228">
        <v>29</v>
      </c>
    </row>
    <row r="1229" spans="1:10" x14ac:dyDescent="0.35">
      <c r="A1229" t="s">
        <v>18812</v>
      </c>
      <c r="B1229">
        <v>120</v>
      </c>
      <c r="C1229">
        <v>762</v>
      </c>
      <c r="D1229">
        <v>288</v>
      </c>
      <c r="E1229" t="s">
        <v>319</v>
      </c>
      <c r="F1229" t="s">
        <v>0</v>
      </c>
      <c r="G1229" t="s">
        <v>16712</v>
      </c>
      <c r="H1229">
        <v>5.8330000000000002</v>
      </c>
      <c r="I1229">
        <v>93.48</v>
      </c>
      <c r="J1229">
        <v>42</v>
      </c>
    </row>
    <row r="1230" spans="1:10" x14ac:dyDescent="0.35">
      <c r="A1230" t="s">
        <v>18813</v>
      </c>
      <c r="B1230">
        <v>152</v>
      </c>
      <c r="C1230">
        <v>760</v>
      </c>
      <c r="D1230">
        <v>289</v>
      </c>
      <c r="E1230" t="s">
        <v>312</v>
      </c>
      <c r="F1230" t="s">
        <v>0</v>
      </c>
      <c r="G1230" t="s">
        <v>18814</v>
      </c>
      <c r="H1230">
        <v>2.718</v>
      </c>
      <c r="I1230">
        <v>27.2</v>
      </c>
      <c r="J1230">
        <v>47</v>
      </c>
    </row>
    <row r="1231" spans="1:10" x14ac:dyDescent="0.35">
      <c r="A1231" t="s">
        <v>18815</v>
      </c>
      <c r="B1231">
        <v>130</v>
      </c>
      <c r="C1231">
        <v>750</v>
      </c>
      <c r="D1231">
        <v>290</v>
      </c>
      <c r="E1231" t="s">
        <v>334</v>
      </c>
      <c r="F1231" t="s">
        <v>0</v>
      </c>
      <c r="G1231" t="s">
        <v>3375</v>
      </c>
      <c r="H1231">
        <v>2.7090000000000001</v>
      </c>
      <c r="I1231">
        <v>23.67</v>
      </c>
      <c r="J1231">
        <v>59</v>
      </c>
    </row>
    <row r="1232" spans="1:10" x14ac:dyDescent="0.35">
      <c r="A1232" t="s">
        <v>18816</v>
      </c>
      <c r="B1232">
        <v>233</v>
      </c>
      <c r="C1232">
        <v>750</v>
      </c>
      <c r="D1232">
        <v>290</v>
      </c>
      <c r="E1232" t="s">
        <v>312</v>
      </c>
      <c r="F1232" t="s">
        <v>0</v>
      </c>
      <c r="G1232" t="s">
        <v>2734</v>
      </c>
      <c r="H1232">
        <v>1.869</v>
      </c>
      <c r="I1232">
        <v>43.15</v>
      </c>
      <c r="J1232">
        <v>50</v>
      </c>
    </row>
    <row r="1233" spans="1:10" x14ac:dyDescent="0.35">
      <c r="A1233" t="s">
        <v>18817</v>
      </c>
      <c r="B1233">
        <v>182</v>
      </c>
      <c r="C1233">
        <v>750</v>
      </c>
      <c r="D1233">
        <v>290</v>
      </c>
      <c r="E1233" t="s">
        <v>319</v>
      </c>
      <c r="F1233" t="s">
        <v>0</v>
      </c>
      <c r="G1233" t="s">
        <v>4022</v>
      </c>
      <c r="H1233">
        <v>3.2480000000000002</v>
      </c>
      <c r="I1233">
        <v>77.81</v>
      </c>
      <c r="J1233">
        <v>76</v>
      </c>
    </row>
    <row r="1234" spans="1:10" x14ac:dyDescent="0.35">
      <c r="A1234" t="s">
        <v>18818</v>
      </c>
      <c r="B1234">
        <v>192</v>
      </c>
      <c r="C1234">
        <v>747</v>
      </c>
      <c r="D1234">
        <v>293</v>
      </c>
      <c r="E1234" t="s">
        <v>328</v>
      </c>
      <c r="F1234" t="s">
        <v>0</v>
      </c>
      <c r="G1234" t="s">
        <v>3633</v>
      </c>
      <c r="H1234">
        <v>1.7210000000000001</v>
      </c>
      <c r="I1234">
        <v>62.63</v>
      </c>
      <c r="J1234">
        <v>63</v>
      </c>
    </row>
    <row r="1235" spans="1:10" x14ac:dyDescent="0.35">
      <c r="A1235" t="s">
        <v>18819</v>
      </c>
      <c r="B1235">
        <v>187</v>
      </c>
      <c r="C1235">
        <v>745</v>
      </c>
      <c r="D1235">
        <v>294</v>
      </c>
      <c r="E1235" t="s">
        <v>312</v>
      </c>
      <c r="F1235" t="s">
        <v>0</v>
      </c>
      <c r="G1235" t="s">
        <v>2150</v>
      </c>
      <c r="H1235">
        <v>2.5870000000000002</v>
      </c>
      <c r="I1235">
        <v>50</v>
      </c>
      <c r="J1235">
        <v>87</v>
      </c>
    </row>
    <row r="1236" spans="1:10" x14ac:dyDescent="0.35">
      <c r="A1236" t="s">
        <v>18820</v>
      </c>
      <c r="B1236">
        <v>201</v>
      </c>
      <c r="C1236">
        <v>740</v>
      </c>
      <c r="D1236">
        <v>295</v>
      </c>
      <c r="E1236" t="s">
        <v>319</v>
      </c>
      <c r="F1236" t="s">
        <v>0</v>
      </c>
      <c r="G1236" t="s">
        <v>16058</v>
      </c>
      <c r="H1236">
        <v>2.0990000000000002</v>
      </c>
      <c r="I1236">
        <v>82.56</v>
      </c>
      <c r="J1236">
        <v>111</v>
      </c>
    </row>
    <row r="1237" spans="1:10" x14ac:dyDescent="0.35">
      <c r="A1237" t="s">
        <v>18821</v>
      </c>
      <c r="B1237">
        <v>75</v>
      </c>
      <c r="C1237">
        <v>740</v>
      </c>
      <c r="D1237">
        <v>295</v>
      </c>
      <c r="E1237" t="s">
        <v>328</v>
      </c>
      <c r="F1237" t="s">
        <v>0</v>
      </c>
      <c r="G1237" t="s">
        <v>1950</v>
      </c>
      <c r="H1237">
        <v>4.3730000000000002</v>
      </c>
      <c r="I1237">
        <v>64.5</v>
      </c>
      <c r="J1237">
        <v>75</v>
      </c>
    </row>
    <row r="1238" spans="1:10" x14ac:dyDescent="0.35">
      <c r="A1238" t="s">
        <v>18822</v>
      </c>
      <c r="B1238">
        <v>145</v>
      </c>
      <c r="C1238">
        <v>735</v>
      </c>
      <c r="D1238">
        <v>297</v>
      </c>
      <c r="E1238" t="s">
        <v>311</v>
      </c>
      <c r="F1238" t="s">
        <v>0</v>
      </c>
      <c r="G1238" t="s">
        <v>2799</v>
      </c>
      <c r="I1238" t="s">
        <v>311</v>
      </c>
      <c r="J1238">
        <v>83</v>
      </c>
    </row>
    <row r="1239" spans="1:10" x14ac:dyDescent="0.35">
      <c r="A1239" t="s">
        <v>18823</v>
      </c>
      <c r="B1239">
        <v>184</v>
      </c>
      <c r="C1239">
        <v>735</v>
      </c>
      <c r="D1239">
        <v>297</v>
      </c>
      <c r="E1239" t="s">
        <v>311</v>
      </c>
      <c r="F1239" t="s">
        <v>0</v>
      </c>
      <c r="G1239" t="s">
        <v>3788</v>
      </c>
      <c r="I1239" t="s">
        <v>311</v>
      </c>
      <c r="J1239">
        <v>182</v>
      </c>
    </row>
    <row r="1240" spans="1:10" x14ac:dyDescent="0.35">
      <c r="A1240" t="s">
        <v>18824</v>
      </c>
      <c r="B1240">
        <v>192</v>
      </c>
      <c r="C1240">
        <v>729</v>
      </c>
      <c r="D1240">
        <v>299</v>
      </c>
      <c r="E1240" t="s">
        <v>312</v>
      </c>
      <c r="F1240" t="s">
        <v>0</v>
      </c>
      <c r="G1240" t="s">
        <v>18825</v>
      </c>
      <c r="H1240">
        <v>2.0870000000000002</v>
      </c>
      <c r="I1240">
        <v>23.37</v>
      </c>
      <c r="J1240">
        <v>84</v>
      </c>
    </row>
    <row r="1241" spans="1:10" x14ac:dyDescent="0.35">
      <c r="A1241" t="s">
        <v>18826</v>
      </c>
      <c r="B1241">
        <v>207</v>
      </c>
      <c r="C1241">
        <v>726</v>
      </c>
      <c r="D1241">
        <v>300</v>
      </c>
      <c r="E1241" t="s">
        <v>312</v>
      </c>
      <c r="F1241" t="s">
        <v>0</v>
      </c>
      <c r="G1241" t="s">
        <v>2734</v>
      </c>
      <c r="H1241">
        <v>1.724</v>
      </c>
      <c r="I1241">
        <v>30.24</v>
      </c>
      <c r="J1241">
        <v>34</v>
      </c>
    </row>
    <row r="1242" spans="1:10" x14ac:dyDescent="0.35">
      <c r="A1242" t="s">
        <v>18827</v>
      </c>
      <c r="B1242">
        <v>159</v>
      </c>
      <c r="C1242">
        <v>724</v>
      </c>
      <c r="D1242">
        <v>301</v>
      </c>
      <c r="E1242" t="s">
        <v>312</v>
      </c>
      <c r="F1242" t="s">
        <v>0</v>
      </c>
      <c r="G1242" t="s">
        <v>2037</v>
      </c>
      <c r="H1242">
        <v>2.0790000000000002</v>
      </c>
      <c r="I1242">
        <v>45.83</v>
      </c>
      <c r="J1242">
        <v>36</v>
      </c>
    </row>
    <row r="1243" spans="1:10" x14ac:dyDescent="0.35">
      <c r="A1243" t="s">
        <v>18828</v>
      </c>
      <c r="B1243">
        <v>130</v>
      </c>
      <c r="C1243">
        <v>722</v>
      </c>
      <c r="D1243">
        <v>302</v>
      </c>
      <c r="E1243" t="s">
        <v>312</v>
      </c>
      <c r="F1243" t="s">
        <v>0</v>
      </c>
      <c r="G1243" t="s">
        <v>2962</v>
      </c>
      <c r="H1243">
        <v>2.6920000000000002</v>
      </c>
      <c r="I1243">
        <v>36.54</v>
      </c>
      <c r="J1243">
        <v>38</v>
      </c>
    </row>
    <row r="1244" spans="1:10" x14ac:dyDescent="0.35">
      <c r="A1244" t="s">
        <v>18829</v>
      </c>
      <c r="B1244">
        <v>115</v>
      </c>
      <c r="C1244">
        <v>720</v>
      </c>
      <c r="D1244">
        <v>303</v>
      </c>
      <c r="E1244" t="s">
        <v>328</v>
      </c>
      <c r="F1244" t="s">
        <v>0</v>
      </c>
      <c r="G1244" t="s">
        <v>3660</v>
      </c>
      <c r="H1244">
        <v>3.649</v>
      </c>
      <c r="I1244">
        <v>63.97</v>
      </c>
      <c r="J1244">
        <v>77</v>
      </c>
    </row>
    <row r="1245" spans="1:10" x14ac:dyDescent="0.35">
      <c r="A1245" t="s">
        <v>18830</v>
      </c>
      <c r="B1245">
        <v>184</v>
      </c>
      <c r="C1245">
        <v>720</v>
      </c>
      <c r="D1245">
        <v>303</v>
      </c>
      <c r="E1245" t="s">
        <v>328</v>
      </c>
      <c r="F1245" t="s">
        <v>0</v>
      </c>
      <c r="G1245" t="s">
        <v>4090</v>
      </c>
      <c r="H1245">
        <v>2.5089999999999999</v>
      </c>
      <c r="I1245">
        <v>58.45</v>
      </c>
      <c r="J1245">
        <v>45</v>
      </c>
    </row>
    <row r="1246" spans="1:10" x14ac:dyDescent="0.35">
      <c r="A1246" t="s">
        <v>18831</v>
      </c>
      <c r="B1246">
        <v>162</v>
      </c>
      <c r="C1246">
        <v>713</v>
      </c>
      <c r="D1246">
        <v>305</v>
      </c>
      <c r="E1246" t="s">
        <v>328</v>
      </c>
      <c r="F1246" t="s">
        <v>0</v>
      </c>
      <c r="G1246" t="s">
        <v>2734</v>
      </c>
      <c r="H1246">
        <v>2.3180000000000001</v>
      </c>
      <c r="I1246">
        <v>61.2</v>
      </c>
      <c r="J1246">
        <v>80</v>
      </c>
    </row>
    <row r="1247" spans="1:10" x14ac:dyDescent="0.35">
      <c r="A1247" t="s">
        <v>18832</v>
      </c>
      <c r="B1247">
        <v>473</v>
      </c>
      <c r="C1247">
        <v>711</v>
      </c>
      <c r="D1247">
        <v>306</v>
      </c>
      <c r="E1247" t="s">
        <v>311</v>
      </c>
      <c r="F1247" t="s">
        <v>0</v>
      </c>
      <c r="G1247" t="s">
        <v>1699</v>
      </c>
      <c r="I1247" t="s">
        <v>311</v>
      </c>
      <c r="J1247">
        <v>473</v>
      </c>
    </row>
    <row r="1248" spans="1:10" x14ac:dyDescent="0.35">
      <c r="A1248" t="s">
        <v>18833</v>
      </c>
      <c r="B1248">
        <v>178</v>
      </c>
      <c r="C1248">
        <v>706</v>
      </c>
      <c r="D1248">
        <v>307</v>
      </c>
      <c r="E1248" t="s">
        <v>328</v>
      </c>
      <c r="F1248" t="s">
        <v>0</v>
      </c>
      <c r="G1248" t="s">
        <v>4090</v>
      </c>
      <c r="H1248">
        <v>2.6429999999999998</v>
      </c>
      <c r="I1248">
        <v>63.85</v>
      </c>
      <c r="J1248">
        <v>70</v>
      </c>
    </row>
    <row r="1249" spans="1:10" x14ac:dyDescent="0.35">
      <c r="A1249" t="s">
        <v>18834</v>
      </c>
      <c r="B1249">
        <v>172</v>
      </c>
      <c r="C1249">
        <v>702</v>
      </c>
      <c r="D1249">
        <v>308</v>
      </c>
      <c r="E1249" t="s">
        <v>312</v>
      </c>
      <c r="F1249" t="s">
        <v>0</v>
      </c>
      <c r="G1249" t="s">
        <v>16029</v>
      </c>
      <c r="H1249">
        <v>2.266</v>
      </c>
      <c r="I1249">
        <v>36.130000000000003</v>
      </c>
      <c r="J1249">
        <v>27</v>
      </c>
    </row>
    <row r="1250" spans="1:10" x14ac:dyDescent="0.35">
      <c r="A1250" t="s">
        <v>18835</v>
      </c>
      <c r="B1250">
        <v>130</v>
      </c>
      <c r="C1250">
        <v>698</v>
      </c>
      <c r="D1250">
        <v>309</v>
      </c>
      <c r="E1250" t="s">
        <v>319</v>
      </c>
      <c r="F1250" t="s">
        <v>0</v>
      </c>
      <c r="G1250" t="s">
        <v>2412</v>
      </c>
      <c r="H1250">
        <v>3.95</v>
      </c>
      <c r="I1250">
        <v>89.95</v>
      </c>
      <c r="J1250">
        <v>57</v>
      </c>
    </row>
    <row r="1251" spans="1:10" x14ac:dyDescent="0.35">
      <c r="A1251" t="s">
        <v>18836</v>
      </c>
      <c r="B1251">
        <v>156</v>
      </c>
      <c r="C1251">
        <v>695</v>
      </c>
      <c r="D1251">
        <v>310</v>
      </c>
      <c r="E1251" t="s">
        <v>328</v>
      </c>
      <c r="F1251" t="s">
        <v>0</v>
      </c>
      <c r="G1251" t="s">
        <v>4090</v>
      </c>
      <c r="H1251">
        <v>2.4889999999999999</v>
      </c>
      <c r="I1251">
        <v>57.77</v>
      </c>
      <c r="J1251">
        <v>77</v>
      </c>
    </row>
    <row r="1252" spans="1:10" x14ac:dyDescent="0.35">
      <c r="A1252" t="s">
        <v>18837</v>
      </c>
      <c r="B1252">
        <v>139</v>
      </c>
      <c r="C1252">
        <v>694</v>
      </c>
      <c r="D1252">
        <v>311</v>
      </c>
      <c r="E1252" t="s">
        <v>319</v>
      </c>
      <c r="F1252" t="s">
        <v>0</v>
      </c>
      <c r="G1252" t="s">
        <v>16753</v>
      </c>
      <c r="H1252">
        <v>2.1800000000000002</v>
      </c>
      <c r="I1252">
        <v>62.49</v>
      </c>
      <c r="J1252">
        <v>41</v>
      </c>
    </row>
    <row r="1253" spans="1:10" x14ac:dyDescent="0.35">
      <c r="A1253" t="s">
        <v>18838</v>
      </c>
      <c r="B1253">
        <v>82</v>
      </c>
      <c r="C1253">
        <v>693</v>
      </c>
      <c r="D1253">
        <v>312</v>
      </c>
      <c r="E1253" t="s">
        <v>328</v>
      </c>
      <c r="F1253" t="s">
        <v>0</v>
      </c>
      <c r="G1253" t="s">
        <v>18839</v>
      </c>
      <c r="H1253">
        <v>4.9880000000000004</v>
      </c>
      <c r="I1253">
        <v>67.38</v>
      </c>
      <c r="J1253">
        <v>81</v>
      </c>
    </row>
    <row r="1254" spans="1:10" x14ac:dyDescent="0.35">
      <c r="A1254" t="s">
        <v>18840</v>
      </c>
      <c r="B1254">
        <v>152</v>
      </c>
      <c r="C1254">
        <v>689</v>
      </c>
      <c r="D1254">
        <v>313</v>
      </c>
      <c r="E1254" t="s">
        <v>328</v>
      </c>
      <c r="F1254" t="s">
        <v>0</v>
      </c>
      <c r="G1254" t="s">
        <v>14029</v>
      </c>
      <c r="H1254">
        <v>2.2290000000000001</v>
      </c>
      <c r="I1254">
        <v>46.43</v>
      </c>
      <c r="J1254">
        <v>48</v>
      </c>
    </row>
    <row r="1255" spans="1:10" x14ac:dyDescent="0.35">
      <c r="A1255" t="s">
        <v>18841</v>
      </c>
      <c r="B1255">
        <v>178</v>
      </c>
      <c r="C1255">
        <v>686</v>
      </c>
      <c r="D1255">
        <v>314</v>
      </c>
      <c r="E1255" t="s">
        <v>312</v>
      </c>
      <c r="F1255" t="s">
        <v>0</v>
      </c>
      <c r="G1255" t="s">
        <v>3819</v>
      </c>
      <c r="H1255">
        <v>1.752</v>
      </c>
      <c r="I1255">
        <v>39.86</v>
      </c>
      <c r="J1255">
        <v>99</v>
      </c>
    </row>
    <row r="1256" spans="1:10" x14ac:dyDescent="0.35">
      <c r="A1256" t="s">
        <v>18842</v>
      </c>
      <c r="B1256">
        <v>155</v>
      </c>
      <c r="C1256">
        <v>676</v>
      </c>
      <c r="D1256">
        <v>315</v>
      </c>
      <c r="E1256" t="s">
        <v>312</v>
      </c>
      <c r="F1256" t="s">
        <v>0</v>
      </c>
      <c r="G1256" t="s">
        <v>2167</v>
      </c>
      <c r="H1256">
        <v>2.3239999999999998</v>
      </c>
      <c r="I1256">
        <v>43.84</v>
      </c>
      <c r="J1256">
        <v>152</v>
      </c>
    </row>
    <row r="1257" spans="1:10" x14ac:dyDescent="0.35">
      <c r="A1257" t="s">
        <v>18843</v>
      </c>
      <c r="B1257">
        <v>237</v>
      </c>
      <c r="C1257">
        <v>676</v>
      </c>
      <c r="D1257">
        <v>315</v>
      </c>
      <c r="E1257" t="s">
        <v>334</v>
      </c>
      <c r="F1257" t="s">
        <v>0</v>
      </c>
      <c r="G1257" t="s">
        <v>7560</v>
      </c>
      <c r="H1257">
        <v>1.6910000000000001</v>
      </c>
      <c r="I1257">
        <v>22.09</v>
      </c>
      <c r="J1257">
        <v>122</v>
      </c>
    </row>
    <row r="1258" spans="1:10" x14ac:dyDescent="0.35">
      <c r="A1258" t="s">
        <v>18844</v>
      </c>
      <c r="B1258">
        <v>131</v>
      </c>
      <c r="C1258">
        <v>673</v>
      </c>
      <c r="D1258">
        <v>317</v>
      </c>
      <c r="E1258" t="s">
        <v>319</v>
      </c>
      <c r="F1258" t="s">
        <v>0</v>
      </c>
      <c r="G1258" t="s">
        <v>15546</v>
      </c>
      <c r="H1258">
        <v>3.2210000000000001</v>
      </c>
      <c r="I1258">
        <v>77.61</v>
      </c>
      <c r="J1258">
        <v>33</v>
      </c>
    </row>
    <row r="1259" spans="1:10" x14ac:dyDescent="0.35">
      <c r="A1259" t="s">
        <v>18845</v>
      </c>
      <c r="B1259">
        <v>155</v>
      </c>
      <c r="C1259">
        <v>672</v>
      </c>
      <c r="D1259">
        <v>318</v>
      </c>
      <c r="E1259" t="s">
        <v>312</v>
      </c>
      <c r="F1259" t="s">
        <v>0</v>
      </c>
      <c r="G1259" t="s">
        <v>8953</v>
      </c>
      <c r="H1259">
        <v>1.913</v>
      </c>
      <c r="I1259">
        <v>35</v>
      </c>
      <c r="J1259">
        <v>96</v>
      </c>
    </row>
    <row r="1260" spans="1:10" x14ac:dyDescent="0.35">
      <c r="A1260" t="s">
        <v>18846</v>
      </c>
      <c r="B1260">
        <v>133</v>
      </c>
      <c r="C1260">
        <v>667</v>
      </c>
      <c r="D1260">
        <v>319</v>
      </c>
      <c r="E1260" t="s">
        <v>319</v>
      </c>
      <c r="F1260" t="s">
        <v>0</v>
      </c>
      <c r="G1260" t="s">
        <v>16712</v>
      </c>
      <c r="H1260">
        <v>4.2919999999999998</v>
      </c>
      <c r="I1260">
        <v>84.97</v>
      </c>
      <c r="J1260">
        <v>37</v>
      </c>
    </row>
    <row r="1261" spans="1:10" x14ac:dyDescent="0.35">
      <c r="A1261" t="s">
        <v>18847</v>
      </c>
      <c r="B1261">
        <v>381</v>
      </c>
      <c r="C1261">
        <v>657</v>
      </c>
      <c r="D1261">
        <v>320</v>
      </c>
      <c r="E1261" t="s">
        <v>311</v>
      </c>
      <c r="F1261" t="s">
        <v>0</v>
      </c>
      <c r="G1261" t="s">
        <v>1759</v>
      </c>
      <c r="I1261" t="s">
        <v>311</v>
      </c>
      <c r="J1261">
        <v>75</v>
      </c>
    </row>
    <row r="1262" spans="1:10" x14ac:dyDescent="0.35">
      <c r="A1262" t="s">
        <v>18848</v>
      </c>
      <c r="B1262">
        <v>135</v>
      </c>
      <c r="C1262">
        <v>655</v>
      </c>
      <c r="D1262">
        <v>321</v>
      </c>
      <c r="E1262" t="s">
        <v>312</v>
      </c>
      <c r="F1262" t="s">
        <v>0</v>
      </c>
      <c r="G1262" t="s">
        <v>18849</v>
      </c>
      <c r="H1262">
        <v>2.9510000000000001</v>
      </c>
      <c r="I1262">
        <v>25.13</v>
      </c>
      <c r="J1262">
        <v>135</v>
      </c>
    </row>
    <row r="1263" spans="1:10" x14ac:dyDescent="0.35">
      <c r="A1263" t="s">
        <v>18850</v>
      </c>
      <c r="B1263">
        <v>157</v>
      </c>
      <c r="C1263">
        <v>654</v>
      </c>
      <c r="D1263">
        <v>322</v>
      </c>
      <c r="E1263" t="s">
        <v>334</v>
      </c>
      <c r="F1263" t="s">
        <v>0</v>
      </c>
      <c r="G1263" t="s">
        <v>18851</v>
      </c>
      <c r="H1263">
        <v>2.0459999999999998</v>
      </c>
      <c r="I1263">
        <v>17.02</v>
      </c>
      <c r="J1263">
        <v>26</v>
      </c>
    </row>
    <row r="1264" spans="1:10" x14ac:dyDescent="0.35">
      <c r="A1264" t="s">
        <v>18852</v>
      </c>
      <c r="B1264">
        <v>150</v>
      </c>
      <c r="C1264">
        <v>653</v>
      </c>
      <c r="D1264">
        <v>323</v>
      </c>
      <c r="E1264" t="s">
        <v>328</v>
      </c>
      <c r="F1264" t="s">
        <v>0</v>
      </c>
      <c r="G1264" t="s">
        <v>4022</v>
      </c>
      <c r="H1264">
        <v>2.2320000000000002</v>
      </c>
      <c r="I1264">
        <v>57.49</v>
      </c>
      <c r="J1264">
        <v>76</v>
      </c>
    </row>
    <row r="1265" spans="1:10" x14ac:dyDescent="0.35">
      <c r="A1265" t="s">
        <v>18853</v>
      </c>
      <c r="B1265">
        <v>180</v>
      </c>
      <c r="C1265">
        <v>645</v>
      </c>
      <c r="D1265">
        <v>324</v>
      </c>
      <c r="E1265" t="s">
        <v>328</v>
      </c>
      <c r="F1265" t="s">
        <v>0</v>
      </c>
      <c r="G1265" t="s">
        <v>2734</v>
      </c>
      <c r="H1265">
        <v>2.3610000000000002</v>
      </c>
      <c r="I1265">
        <v>64.92</v>
      </c>
      <c r="J1265">
        <v>56</v>
      </c>
    </row>
    <row r="1266" spans="1:10" x14ac:dyDescent="0.35">
      <c r="A1266" t="s">
        <v>18854</v>
      </c>
      <c r="B1266">
        <v>146</v>
      </c>
      <c r="C1266">
        <v>643</v>
      </c>
      <c r="D1266">
        <v>325</v>
      </c>
      <c r="E1266" t="s">
        <v>312</v>
      </c>
      <c r="F1266" t="s">
        <v>0</v>
      </c>
      <c r="G1266" t="s">
        <v>3926</v>
      </c>
      <c r="H1266">
        <v>1.891</v>
      </c>
      <c r="I1266">
        <v>49.1</v>
      </c>
      <c r="J1266">
        <v>43</v>
      </c>
    </row>
    <row r="1267" spans="1:10" x14ac:dyDescent="0.35">
      <c r="A1267" t="s">
        <v>18855</v>
      </c>
      <c r="B1267">
        <v>190</v>
      </c>
      <c r="C1267">
        <v>641</v>
      </c>
      <c r="D1267">
        <v>326</v>
      </c>
      <c r="E1267" t="s">
        <v>312</v>
      </c>
      <c r="F1267" t="s">
        <v>0</v>
      </c>
      <c r="G1267" t="s">
        <v>1967</v>
      </c>
      <c r="H1267">
        <v>2.4079999999999999</v>
      </c>
      <c r="I1267">
        <v>36.54</v>
      </c>
      <c r="J1267">
        <v>69</v>
      </c>
    </row>
    <row r="1268" spans="1:10" x14ac:dyDescent="0.35">
      <c r="A1268" t="s">
        <v>18856</v>
      </c>
      <c r="B1268">
        <v>206</v>
      </c>
      <c r="C1268">
        <v>640</v>
      </c>
      <c r="D1268">
        <v>327</v>
      </c>
      <c r="E1268" t="s">
        <v>334</v>
      </c>
      <c r="F1268" t="s">
        <v>0</v>
      </c>
      <c r="G1268" t="s">
        <v>8020</v>
      </c>
      <c r="H1268">
        <v>1.3220000000000001</v>
      </c>
      <c r="I1268">
        <v>21.88</v>
      </c>
      <c r="J1268">
        <v>37</v>
      </c>
    </row>
    <row r="1269" spans="1:10" x14ac:dyDescent="0.35">
      <c r="A1269" t="s">
        <v>18857</v>
      </c>
      <c r="B1269">
        <v>75</v>
      </c>
      <c r="C1269">
        <v>640</v>
      </c>
      <c r="D1269">
        <v>327</v>
      </c>
      <c r="E1269" t="s">
        <v>312</v>
      </c>
      <c r="F1269" t="s">
        <v>0</v>
      </c>
      <c r="G1269" t="s">
        <v>18858</v>
      </c>
      <c r="H1269">
        <v>4</v>
      </c>
      <c r="I1269">
        <v>43.02</v>
      </c>
      <c r="J1269">
        <v>14</v>
      </c>
    </row>
    <row r="1270" spans="1:10" x14ac:dyDescent="0.35">
      <c r="A1270" t="s">
        <v>18859</v>
      </c>
      <c r="B1270">
        <v>87</v>
      </c>
      <c r="C1270">
        <v>640</v>
      </c>
      <c r="D1270">
        <v>327</v>
      </c>
      <c r="E1270" t="s">
        <v>312</v>
      </c>
      <c r="F1270" t="s">
        <v>0</v>
      </c>
      <c r="G1270" t="s">
        <v>2392</v>
      </c>
      <c r="H1270">
        <v>3.5059999999999998</v>
      </c>
      <c r="I1270">
        <v>33.659999999999997</v>
      </c>
      <c r="J1270">
        <v>38</v>
      </c>
    </row>
    <row r="1271" spans="1:10" x14ac:dyDescent="0.35">
      <c r="A1271" t="s">
        <v>18860</v>
      </c>
      <c r="B1271">
        <v>132</v>
      </c>
      <c r="C1271">
        <v>639</v>
      </c>
      <c r="D1271">
        <v>330</v>
      </c>
      <c r="E1271" t="s">
        <v>312</v>
      </c>
      <c r="F1271" t="s">
        <v>0</v>
      </c>
      <c r="G1271" t="s">
        <v>3375</v>
      </c>
      <c r="H1271">
        <v>3.738</v>
      </c>
      <c r="I1271">
        <v>38.270000000000003</v>
      </c>
      <c r="J1271">
        <v>62</v>
      </c>
    </row>
    <row r="1272" spans="1:10" x14ac:dyDescent="0.35">
      <c r="A1272" t="s">
        <v>18861</v>
      </c>
      <c r="B1272">
        <v>82</v>
      </c>
      <c r="C1272">
        <v>639</v>
      </c>
      <c r="D1272">
        <v>330</v>
      </c>
      <c r="E1272" t="s">
        <v>328</v>
      </c>
      <c r="F1272" t="s">
        <v>0</v>
      </c>
      <c r="G1272" t="s">
        <v>16268</v>
      </c>
      <c r="H1272">
        <v>4.0659999999999998</v>
      </c>
      <c r="I1272">
        <v>66.02</v>
      </c>
      <c r="J1272">
        <v>59</v>
      </c>
    </row>
    <row r="1273" spans="1:10" x14ac:dyDescent="0.35">
      <c r="A1273" t="s">
        <v>18862</v>
      </c>
      <c r="B1273">
        <v>200</v>
      </c>
      <c r="C1273">
        <v>636</v>
      </c>
      <c r="D1273">
        <v>332</v>
      </c>
      <c r="E1273" t="s">
        <v>319</v>
      </c>
      <c r="F1273" t="s">
        <v>0</v>
      </c>
      <c r="G1273" t="s">
        <v>18863</v>
      </c>
      <c r="H1273">
        <v>4.3140000000000001</v>
      </c>
      <c r="I1273">
        <v>90.57</v>
      </c>
      <c r="J1273">
        <v>46</v>
      </c>
    </row>
    <row r="1274" spans="1:10" x14ac:dyDescent="0.35">
      <c r="A1274" t="s">
        <v>18864</v>
      </c>
      <c r="B1274">
        <v>147</v>
      </c>
      <c r="C1274">
        <v>635</v>
      </c>
      <c r="D1274">
        <v>333</v>
      </c>
      <c r="E1274" t="s">
        <v>334</v>
      </c>
      <c r="F1274" t="s">
        <v>0</v>
      </c>
      <c r="G1274" t="s">
        <v>1819</v>
      </c>
      <c r="H1274">
        <v>2.5129999999999999</v>
      </c>
      <c r="I1274">
        <v>17.86</v>
      </c>
      <c r="J1274">
        <v>51</v>
      </c>
    </row>
    <row r="1275" spans="1:10" x14ac:dyDescent="0.35">
      <c r="A1275" t="s">
        <v>18865</v>
      </c>
      <c r="B1275">
        <v>100</v>
      </c>
      <c r="C1275">
        <v>632</v>
      </c>
      <c r="D1275">
        <v>334</v>
      </c>
      <c r="E1275" t="s">
        <v>311</v>
      </c>
      <c r="F1275" t="s">
        <v>0</v>
      </c>
      <c r="G1275" t="s">
        <v>2131</v>
      </c>
      <c r="I1275" t="s">
        <v>311</v>
      </c>
      <c r="J1275">
        <v>25</v>
      </c>
    </row>
    <row r="1276" spans="1:10" x14ac:dyDescent="0.35">
      <c r="A1276" t="s">
        <v>18866</v>
      </c>
      <c r="B1276">
        <v>157</v>
      </c>
      <c r="C1276">
        <v>632</v>
      </c>
      <c r="D1276">
        <v>334</v>
      </c>
      <c r="E1276" t="s">
        <v>334</v>
      </c>
      <c r="F1276" t="s">
        <v>0</v>
      </c>
      <c r="G1276" t="s">
        <v>18867</v>
      </c>
      <c r="H1276">
        <v>1.9259999999999999</v>
      </c>
      <c r="I1276">
        <v>24.7</v>
      </c>
      <c r="J1276">
        <v>34</v>
      </c>
    </row>
    <row r="1277" spans="1:10" x14ac:dyDescent="0.35">
      <c r="A1277" t="s">
        <v>18868</v>
      </c>
      <c r="B1277">
        <v>319</v>
      </c>
      <c r="C1277">
        <v>630</v>
      </c>
      <c r="D1277">
        <v>336</v>
      </c>
      <c r="E1277" t="s">
        <v>334</v>
      </c>
      <c r="F1277" t="s">
        <v>0</v>
      </c>
      <c r="G1277" t="s">
        <v>3592</v>
      </c>
      <c r="H1277">
        <v>1.105</v>
      </c>
      <c r="I1277">
        <v>3.73</v>
      </c>
      <c r="J1277">
        <v>49</v>
      </c>
    </row>
    <row r="1278" spans="1:10" x14ac:dyDescent="0.35">
      <c r="A1278" t="s">
        <v>18869</v>
      </c>
      <c r="B1278">
        <v>104</v>
      </c>
      <c r="C1278">
        <v>629</v>
      </c>
      <c r="D1278">
        <v>337</v>
      </c>
      <c r="E1278" t="s">
        <v>319</v>
      </c>
      <c r="F1278" t="s">
        <v>0</v>
      </c>
      <c r="G1278" t="s">
        <v>18870</v>
      </c>
      <c r="H1278">
        <v>3.758</v>
      </c>
      <c r="I1278">
        <v>55.92</v>
      </c>
      <c r="J1278">
        <v>32</v>
      </c>
    </row>
    <row r="1279" spans="1:10" x14ac:dyDescent="0.35">
      <c r="A1279" t="s">
        <v>18871</v>
      </c>
      <c r="B1279">
        <v>238</v>
      </c>
      <c r="C1279">
        <v>627</v>
      </c>
      <c r="D1279">
        <v>338</v>
      </c>
      <c r="E1279" t="s">
        <v>334</v>
      </c>
      <c r="F1279" t="s">
        <v>0</v>
      </c>
      <c r="G1279" t="s">
        <v>1938</v>
      </c>
      <c r="H1279">
        <v>1.097</v>
      </c>
      <c r="I1279">
        <v>14.25</v>
      </c>
      <c r="J1279">
        <v>151</v>
      </c>
    </row>
    <row r="1280" spans="1:10" x14ac:dyDescent="0.35">
      <c r="A1280" t="s">
        <v>18872</v>
      </c>
      <c r="B1280">
        <v>195</v>
      </c>
      <c r="C1280">
        <v>626</v>
      </c>
      <c r="D1280">
        <v>339</v>
      </c>
      <c r="E1280" t="s">
        <v>334</v>
      </c>
      <c r="F1280" t="s">
        <v>0</v>
      </c>
      <c r="G1280" t="s">
        <v>3208</v>
      </c>
      <c r="H1280">
        <v>1.452</v>
      </c>
      <c r="I1280">
        <v>15.57</v>
      </c>
      <c r="J1280">
        <v>28</v>
      </c>
    </row>
    <row r="1281" spans="1:10" x14ac:dyDescent="0.35">
      <c r="A1281" t="s">
        <v>18873</v>
      </c>
      <c r="B1281">
        <v>164</v>
      </c>
      <c r="C1281">
        <v>626</v>
      </c>
      <c r="D1281">
        <v>339</v>
      </c>
      <c r="E1281" t="s">
        <v>312</v>
      </c>
      <c r="F1281" t="s">
        <v>0</v>
      </c>
      <c r="G1281" t="s">
        <v>18874</v>
      </c>
      <c r="H1281">
        <v>1.917</v>
      </c>
      <c r="I1281">
        <v>31.38</v>
      </c>
      <c r="J1281">
        <v>162</v>
      </c>
    </row>
    <row r="1282" spans="1:10" x14ac:dyDescent="0.35">
      <c r="A1282" t="s">
        <v>18875</v>
      </c>
      <c r="B1282">
        <v>277</v>
      </c>
      <c r="C1282">
        <v>625</v>
      </c>
      <c r="D1282">
        <v>341</v>
      </c>
      <c r="E1282" t="s">
        <v>311</v>
      </c>
      <c r="F1282" t="s">
        <v>0</v>
      </c>
      <c r="G1282" t="s">
        <v>1699</v>
      </c>
      <c r="I1282" t="s">
        <v>311</v>
      </c>
      <c r="J1282">
        <v>277</v>
      </c>
    </row>
    <row r="1283" spans="1:10" x14ac:dyDescent="0.35">
      <c r="A1283" t="s">
        <v>18876</v>
      </c>
      <c r="B1283">
        <v>188</v>
      </c>
      <c r="C1283">
        <v>625</v>
      </c>
      <c r="D1283">
        <v>341</v>
      </c>
      <c r="E1283" t="s">
        <v>328</v>
      </c>
      <c r="F1283" t="s">
        <v>0</v>
      </c>
      <c r="G1283" t="s">
        <v>3196</v>
      </c>
      <c r="H1283">
        <v>2.7149999999999999</v>
      </c>
      <c r="I1283">
        <v>54.77</v>
      </c>
      <c r="J1283">
        <v>188</v>
      </c>
    </row>
    <row r="1284" spans="1:10" x14ac:dyDescent="0.35">
      <c r="A1284" t="s">
        <v>18877</v>
      </c>
      <c r="B1284">
        <v>428</v>
      </c>
      <c r="C1284">
        <v>625</v>
      </c>
      <c r="D1284">
        <v>341</v>
      </c>
      <c r="E1284" t="s">
        <v>312</v>
      </c>
      <c r="F1284" t="s">
        <v>0</v>
      </c>
      <c r="G1284" t="s">
        <v>3986</v>
      </c>
      <c r="H1284">
        <v>2.056</v>
      </c>
      <c r="I1284">
        <v>34.24</v>
      </c>
      <c r="J1284">
        <v>41</v>
      </c>
    </row>
    <row r="1285" spans="1:10" x14ac:dyDescent="0.35">
      <c r="A1285" t="s">
        <v>18878</v>
      </c>
      <c r="B1285">
        <v>148</v>
      </c>
      <c r="C1285">
        <v>624</v>
      </c>
      <c r="D1285">
        <v>344</v>
      </c>
      <c r="E1285" t="s">
        <v>319</v>
      </c>
      <c r="F1285" t="s">
        <v>0</v>
      </c>
      <c r="G1285" t="s">
        <v>14673</v>
      </c>
      <c r="H1285">
        <v>2.9079999999999999</v>
      </c>
      <c r="I1285">
        <v>86.43</v>
      </c>
      <c r="J1285">
        <v>56</v>
      </c>
    </row>
    <row r="1286" spans="1:10" x14ac:dyDescent="0.35">
      <c r="A1286" t="s">
        <v>18879</v>
      </c>
      <c r="B1286">
        <v>94</v>
      </c>
      <c r="C1286">
        <v>622</v>
      </c>
      <c r="D1286">
        <v>345</v>
      </c>
      <c r="E1286" t="s">
        <v>328</v>
      </c>
      <c r="F1286" t="s">
        <v>0</v>
      </c>
      <c r="G1286" t="s">
        <v>2760</v>
      </c>
      <c r="H1286">
        <v>3.88</v>
      </c>
      <c r="I1286">
        <v>57.23</v>
      </c>
      <c r="J1286">
        <v>25</v>
      </c>
    </row>
    <row r="1287" spans="1:10" x14ac:dyDescent="0.35">
      <c r="A1287" t="s">
        <v>18880</v>
      </c>
      <c r="B1287">
        <v>68</v>
      </c>
      <c r="C1287">
        <v>620</v>
      </c>
      <c r="D1287">
        <v>346</v>
      </c>
      <c r="E1287" t="s">
        <v>319</v>
      </c>
      <c r="F1287" t="s">
        <v>0</v>
      </c>
      <c r="G1287" t="s">
        <v>2592</v>
      </c>
      <c r="H1287">
        <v>4.6150000000000002</v>
      </c>
      <c r="I1287">
        <v>81.290000000000006</v>
      </c>
      <c r="J1287">
        <v>38</v>
      </c>
    </row>
    <row r="1288" spans="1:10" x14ac:dyDescent="0.35">
      <c r="A1288" t="s">
        <v>18881</v>
      </c>
      <c r="B1288">
        <v>142</v>
      </c>
      <c r="C1288">
        <v>620</v>
      </c>
      <c r="D1288">
        <v>346</v>
      </c>
      <c r="E1288" t="s">
        <v>312</v>
      </c>
      <c r="F1288" t="s">
        <v>0</v>
      </c>
      <c r="G1288" t="s">
        <v>4022</v>
      </c>
      <c r="H1288">
        <v>1.9119999999999999</v>
      </c>
      <c r="I1288">
        <v>49.47</v>
      </c>
      <c r="J1288">
        <v>21</v>
      </c>
    </row>
    <row r="1289" spans="1:10" x14ac:dyDescent="0.35">
      <c r="A1289" t="s">
        <v>18882</v>
      </c>
      <c r="B1289">
        <v>95</v>
      </c>
      <c r="C1289">
        <v>618</v>
      </c>
      <c r="D1289">
        <v>348</v>
      </c>
      <c r="E1289" t="s">
        <v>319</v>
      </c>
      <c r="F1289" t="s">
        <v>0</v>
      </c>
      <c r="G1289" t="s">
        <v>8186</v>
      </c>
      <c r="H1289">
        <v>3.2789999999999999</v>
      </c>
      <c r="I1289">
        <v>83.85</v>
      </c>
      <c r="J1289">
        <v>60</v>
      </c>
    </row>
    <row r="1290" spans="1:10" x14ac:dyDescent="0.35">
      <c r="A1290" t="s">
        <v>18883</v>
      </c>
      <c r="B1290">
        <v>113</v>
      </c>
      <c r="C1290">
        <v>618</v>
      </c>
      <c r="D1290">
        <v>348</v>
      </c>
      <c r="E1290" t="s">
        <v>312</v>
      </c>
      <c r="F1290" t="s">
        <v>0</v>
      </c>
      <c r="G1290" t="s">
        <v>18884</v>
      </c>
      <c r="H1290">
        <v>3.2480000000000002</v>
      </c>
      <c r="I1290">
        <v>37.4</v>
      </c>
      <c r="J1290">
        <v>111</v>
      </c>
    </row>
    <row r="1291" spans="1:10" x14ac:dyDescent="0.35">
      <c r="A1291" t="s">
        <v>18885</v>
      </c>
      <c r="B1291">
        <v>51</v>
      </c>
      <c r="C1291">
        <v>614</v>
      </c>
      <c r="D1291">
        <v>350</v>
      </c>
      <c r="E1291" t="s">
        <v>328</v>
      </c>
      <c r="F1291" t="s">
        <v>0</v>
      </c>
      <c r="G1291" t="s">
        <v>1819</v>
      </c>
      <c r="H1291">
        <v>7.5750000000000002</v>
      </c>
      <c r="I1291">
        <v>74.349999999999994</v>
      </c>
      <c r="J1291">
        <v>22</v>
      </c>
    </row>
    <row r="1292" spans="1:10" x14ac:dyDescent="0.35">
      <c r="A1292" t="s">
        <v>18886</v>
      </c>
      <c r="B1292">
        <v>91</v>
      </c>
      <c r="C1292">
        <v>610</v>
      </c>
      <c r="D1292">
        <v>351</v>
      </c>
      <c r="E1292" t="s">
        <v>319</v>
      </c>
      <c r="F1292" t="s">
        <v>0</v>
      </c>
      <c r="G1292" t="s">
        <v>7676</v>
      </c>
      <c r="H1292">
        <v>3.25</v>
      </c>
      <c r="I1292">
        <v>89.77</v>
      </c>
      <c r="J1292">
        <v>16</v>
      </c>
    </row>
    <row r="1293" spans="1:10" x14ac:dyDescent="0.35">
      <c r="A1293" t="s">
        <v>18887</v>
      </c>
      <c r="B1293">
        <v>291</v>
      </c>
      <c r="C1293">
        <v>609</v>
      </c>
      <c r="D1293">
        <v>352</v>
      </c>
      <c r="E1293" t="s">
        <v>334</v>
      </c>
      <c r="F1293" t="s">
        <v>0</v>
      </c>
      <c r="G1293" t="s">
        <v>3026</v>
      </c>
      <c r="H1293">
        <v>1.1339999999999999</v>
      </c>
      <c r="I1293">
        <v>10.67</v>
      </c>
      <c r="J1293">
        <v>0</v>
      </c>
    </row>
    <row r="1294" spans="1:10" x14ac:dyDescent="0.35">
      <c r="A1294" t="s">
        <v>18888</v>
      </c>
      <c r="B1294">
        <v>105</v>
      </c>
      <c r="C1294">
        <v>609</v>
      </c>
      <c r="D1294">
        <v>352</v>
      </c>
      <c r="E1294" t="s">
        <v>328</v>
      </c>
      <c r="F1294" t="s">
        <v>0</v>
      </c>
      <c r="G1294" t="s">
        <v>16078</v>
      </c>
      <c r="H1294">
        <v>3.758</v>
      </c>
      <c r="I1294">
        <v>61.96</v>
      </c>
      <c r="J1294">
        <v>59</v>
      </c>
    </row>
    <row r="1295" spans="1:10" x14ac:dyDescent="0.35">
      <c r="A1295" t="s">
        <v>18889</v>
      </c>
      <c r="B1295">
        <v>130</v>
      </c>
      <c r="C1295">
        <v>608</v>
      </c>
      <c r="D1295">
        <v>354</v>
      </c>
      <c r="E1295" t="s">
        <v>312</v>
      </c>
      <c r="F1295" t="s">
        <v>0</v>
      </c>
      <c r="G1295" t="s">
        <v>3026</v>
      </c>
      <c r="H1295">
        <v>1.7609999999999999</v>
      </c>
      <c r="I1295">
        <v>26.4</v>
      </c>
      <c r="J1295">
        <v>37</v>
      </c>
    </row>
    <row r="1296" spans="1:10" x14ac:dyDescent="0.35">
      <c r="A1296" t="s">
        <v>18890</v>
      </c>
      <c r="B1296">
        <v>296</v>
      </c>
      <c r="C1296">
        <v>606</v>
      </c>
      <c r="D1296">
        <v>355</v>
      </c>
      <c r="E1296" t="s">
        <v>334</v>
      </c>
      <c r="F1296" t="s">
        <v>0</v>
      </c>
      <c r="G1296" t="s">
        <v>2279</v>
      </c>
      <c r="H1296">
        <v>1.046</v>
      </c>
      <c r="I1296">
        <v>6.93</v>
      </c>
      <c r="J1296">
        <v>39</v>
      </c>
    </row>
    <row r="1297" spans="1:10" x14ac:dyDescent="0.35">
      <c r="A1297" t="s">
        <v>18891</v>
      </c>
      <c r="B1297">
        <v>111</v>
      </c>
      <c r="C1297">
        <v>604</v>
      </c>
      <c r="D1297">
        <v>356</v>
      </c>
      <c r="E1297" t="s">
        <v>319</v>
      </c>
      <c r="F1297" t="s">
        <v>0</v>
      </c>
      <c r="G1297" t="s">
        <v>3304</v>
      </c>
      <c r="H1297">
        <v>2.8889999999999998</v>
      </c>
      <c r="I1297">
        <v>75.66</v>
      </c>
      <c r="J1297">
        <v>43</v>
      </c>
    </row>
    <row r="1298" spans="1:10" x14ac:dyDescent="0.35">
      <c r="A1298" t="s">
        <v>18892</v>
      </c>
      <c r="B1298">
        <v>135</v>
      </c>
      <c r="C1298">
        <v>603</v>
      </c>
      <c r="D1298">
        <v>357</v>
      </c>
      <c r="E1298" t="s">
        <v>312</v>
      </c>
      <c r="F1298" t="s">
        <v>0</v>
      </c>
      <c r="G1298" t="s">
        <v>18893</v>
      </c>
      <c r="H1298">
        <v>2.6320000000000001</v>
      </c>
      <c r="I1298">
        <v>25.86</v>
      </c>
      <c r="J1298">
        <v>133</v>
      </c>
    </row>
    <row r="1299" spans="1:10" x14ac:dyDescent="0.35">
      <c r="A1299" t="s">
        <v>18894</v>
      </c>
      <c r="B1299">
        <v>190</v>
      </c>
      <c r="C1299">
        <v>601</v>
      </c>
      <c r="D1299">
        <v>358</v>
      </c>
      <c r="E1299" t="s">
        <v>328</v>
      </c>
      <c r="F1299" t="s">
        <v>0</v>
      </c>
      <c r="G1299" t="s">
        <v>2734</v>
      </c>
      <c r="H1299">
        <v>2.3380000000000001</v>
      </c>
      <c r="I1299">
        <v>63.31</v>
      </c>
      <c r="J1299">
        <v>92</v>
      </c>
    </row>
    <row r="1300" spans="1:10" x14ac:dyDescent="0.35">
      <c r="A1300" t="s">
        <v>18895</v>
      </c>
      <c r="B1300">
        <v>156</v>
      </c>
      <c r="C1300">
        <v>601</v>
      </c>
      <c r="D1300">
        <v>358</v>
      </c>
      <c r="E1300" t="s">
        <v>312</v>
      </c>
      <c r="F1300" t="s">
        <v>0</v>
      </c>
      <c r="G1300" t="s">
        <v>18896</v>
      </c>
      <c r="H1300">
        <v>1.83</v>
      </c>
      <c r="I1300">
        <v>24.99</v>
      </c>
      <c r="J1300">
        <v>47</v>
      </c>
    </row>
    <row r="1301" spans="1:10" x14ac:dyDescent="0.35">
      <c r="A1301" t="s">
        <v>18897</v>
      </c>
      <c r="B1301">
        <v>14</v>
      </c>
      <c r="C1301">
        <v>598</v>
      </c>
      <c r="D1301">
        <v>360</v>
      </c>
      <c r="E1301" t="s">
        <v>319</v>
      </c>
      <c r="F1301" t="s">
        <v>0</v>
      </c>
      <c r="G1301" t="s">
        <v>2592</v>
      </c>
      <c r="H1301">
        <v>56.2</v>
      </c>
      <c r="I1301">
        <v>99.66</v>
      </c>
      <c r="J1301">
        <v>8</v>
      </c>
    </row>
    <row r="1302" spans="1:10" x14ac:dyDescent="0.35">
      <c r="A1302" t="s">
        <v>18898</v>
      </c>
      <c r="B1302">
        <v>96</v>
      </c>
      <c r="C1302">
        <v>595</v>
      </c>
      <c r="D1302">
        <v>361</v>
      </c>
      <c r="E1302" t="s">
        <v>328</v>
      </c>
      <c r="F1302" t="s">
        <v>0</v>
      </c>
      <c r="G1302" t="s">
        <v>1969</v>
      </c>
      <c r="H1302">
        <v>3.13</v>
      </c>
      <c r="I1302">
        <v>59.44</v>
      </c>
      <c r="J1302">
        <v>96</v>
      </c>
    </row>
    <row r="1303" spans="1:10" x14ac:dyDescent="0.35">
      <c r="A1303" t="s">
        <v>18899</v>
      </c>
      <c r="B1303">
        <v>89</v>
      </c>
      <c r="C1303">
        <v>593</v>
      </c>
      <c r="D1303">
        <v>362</v>
      </c>
      <c r="E1303" t="s">
        <v>312</v>
      </c>
      <c r="F1303" t="s">
        <v>0</v>
      </c>
      <c r="G1303" t="s">
        <v>2392</v>
      </c>
      <c r="H1303">
        <v>3.2290000000000001</v>
      </c>
      <c r="I1303">
        <v>29.17</v>
      </c>
      <c r="J1303">
        <v>24</v>
      </c>
    </row>
    <row r="1304" spans="1:10" x14ac:dyDescent="0.35">
      <c r="A1304" t="s">
        <v>18900</v>
      </c>
      <c r="B1304">
        <v>72</v>
      </c>
      <c r="C1304">
        <v>590</v>
      </c>
      <c r="D1304">
        <v>363</v>
      </c>
      <c r="E1304" t="s">
        <v>319</v>
      </c>
      <c r="F1304" t="s">
        <v>0</v>
      </c>
      <c r="G1304" t="s">
        <v>7464</v>
      </c>
      <c r="H1304">
        <v>4.8419999999999996</v>
      </c>
      <c r="I1304">
        <v>76.08</v>
      </c>
      <c r="J1304">
        <v>48</v>
      </c>
    </row>
    <row r="1305" spans="1:10" x14ac:dyDescent="0.35">
      <c r="A1305" t="s">
        <v>18901</v>
      </c>
      <c r="B1305">
        <v>103</v>
      </c>
      <c r="C1305">
        <v>586</v>
      </c>
      <c r="D1305">
        <v>364</v>
      </c>
      <c r="E1305" t="s">
        <v>328</v>
      </c>
      <c r="F1305" t="s">
        <v>0</v>
      </c>
      <c r="G1305" t="s">
        <v>18902</v>
      </c>
      <c r="H1305">
        <v>2.536</v>
      </c>
      <c r="I1305">
        <v>49.9</v>
      </c>
      <c r="J1305">
        <v>61</v>
      </c>
    </row>
    <row r="1306" spans="1:10" x14ac:dyDescent="0.35">
      <c r="A1306" t="s">
        <v>18903</v>
      </c>
      <c r="B1306">
        <v>172</v>
      </c>
      <c r="C1306">
        <v>586</v>
      </c>
      <c r="D1306">
        <v>364</v>
      </c>
      <c r="E1306" t="s">
        <v>334</v>
      </c>
      <c r="F1306" t="s">
        <v>0</v>
      </c>
      <c r="G1306" t="s">
        <v>18904</v>
      </c>
      <c r="H1306">
        <v>1.851</v>
      </c>
      <c r="I1306">
        <v>13.63</v>
      </c>
      <c r="J1306">
        <v>29</v>
      </c>
    </row>
    <row r="1307" spans="1:10" x14ac:dyDescent="0.35">
      <c r="A1307" t="s">
        <v>18905</v>
      </c>
      <c r="B1307">
        <v>75</v>
      </c>
      <c r="C1307">
        <v>580</v>
      </c>
      <c r="D1307">
        <v>366</v>
      </c>
      <c r="E1307" t="s">
        <v>312</v>
      </c>
      <c r="F1307" t="s">
        <v>0</v>
      </c>
      <c r="G1307" t="s">
        <v>3375</v>
      </c>
      <c r="H1307">
        <v>3.6110000000000002</v>
      </c>
      <c r="I1307">
        <v>36.5</v>
      </c>
      <c r="J1307">
        <v>18</v>
      </c>
    </row>
    <row r="1308" spans="1:10" x14ac:dyDescent="0.35">
      <c r="A1308" t="s">
        <v>18906</v>
      </c>
      <c r="B1308">
        <v>102</v>
      </c>
      <c r="C1308">
        <v>574</v>
      </c>
      <c r="D1308">
        <v>367</v>
      </c>
      <c r="E1308" t="s">
        <v>319</v>
      </c>
      <c r="F1308" t="s">
        <v>0</v>
      </c>
      <c r="G1308" t="s">
        <v>3446</v>
      </c>
      <c r="H1308">
        <v>3.407</v>
      </c>
      <c r="I1308">
        <v>92.02</v>
      </c>
      <c r="J1308">
        <v>40</v>
      </c>
    </row>
    <row r="1309" spans="1:10" x14ac:dyDescent="0.35">
      <c r="A1309" t="s">
        <v>18907</v>
      </c>
      <c r="B1309">
        <v>135</v>
      </c>
      <c r="C1309">
        <v>574</v>
      </c>
      <c r="D1309">
        <v>367</v>
      </c>
      <c r="E1309" t="s">
        <v>311</v>
      </c>
      <c r="F1309" t="s">
        <v>0</v>
      </c>
      <c r="G1309" t="s">
        <v>2343</v>
      </c>
      <c r="I1309" t="s">
        <v>311</v>
      </c>
      <c r="J1309">
        <v>135</v>
      </c>
    </row>
    <row r="1310" spans="1:10" x14ac:dyDescent="0.35">
      <c r="A1310" t="s">
        <v>18908</v>
      </c>
      <c r="B1310">
        <v>102</v>
      </c>
      <c r="C1310">
        <v>572</v>
      </c>
      <c r="D1310">
        <v>369</v>
      </c>
      <c r="E1310" t="s">
        <v>319</v>
      </c>
      <c r="F1310" t="s">
        <v>0</v>
      </c>
      <c r="G1310" t="s">
        <v>4397</v>
      </c>
      <c r="H1310">
        <v>2.7810000000000001</v>
      </c>
      <c r="I1310">
        <v>90.64</v>
      </c>
      <c r="J1310">
        <v>63</v>
      </c>
    </row>
    <row r="1311" spans="1:10" x14ac:dyDescent="0.35">
      <c r="A1311" t="s">
        <v>18909</v>
      </c>
      <c r="B1311">
        <v>254</v>
      </c>
      <c r="C1311">
        <v>571</v>
      </c>
      <c r="D1311">
        <v>370</v>
      </c>
      <c r="E1311" t="s">
        <v>311</v>
      </c>
      <c r="F1311" t="s">
        <v>0</v>
      </c>
      <c r="G1311" t="s">
        <v>18910</v>
      </c>
      <c r="I1311" t="s">
        <v>311</v>
      </c>
      <c r="J1311">
        <v>14</v>
      </c>
    </row>
    <row r="1312" spans="1:10" x14ac:dyDescent="0.35">
      <c r="A1312" t="s">
        <v>18911</v>
      </c>
      <c r="B1312">
        <v>140</v>
      </c>
      <c r="C1312">
        <v>569</v>
      </c>
      <c r="D1312">
        <v>371</v>
      </c>
      <c r="E1312" t="s">
        <v>328</v>
      </c>
      <c r="F1312" t="s">
        <v>0</v>
      </c>
      <c r="G1312" t="s">
        <v>18912</v>
      </c>
      <c r="H1312">
        <v>2.82</v>
      </c>
      <c r="I1312">
        <v>52.58</v>
      </c>
      <c r="J1312">
        <v>100</v>
      </c>
    </row>
    <row r="1313" spans="1:10" x14ac:dyDescent="0.35">
      <c r="A1313" t="s">
        <v>18913</v>
      </c>
      <c r="B1313">
        <v>178</v>
      </c>
      <c r="C1313">
        <v>568</v>
      </c>
      <c r="D1313">
        <v>372</v>
      </c>
      <c r="E1313" t="s">
        <v>311</v>
      </c>
      <c r="F1313" t="s">
        <v>0</v>
      </c>
      <c r="G1313" t="s">
        <v>3026</v>
      </c>
      <c r="I1313" t="s">
        <v>311</v>
      </c>
      <c r="J1313">
        <v>55</v>
      </c>
    </row>
    <row r="1314" spans="1:10" x14ac:dyDescent="0.35">
      <c r="A1314" t="s">
        <v>18914</v>
      </c>
      <c r="B1314">
        <v>142</v>
      </c>
      <c r="C1314">
        <v>565</v>
      </c>
      <c r="D1314">
        <v>373</v>
      </c>
      <c r="E1314" t="s">
        <v>312</v>
      </c>
      <c r="F1314" t="s">
        <v>0</v>
      </c>
      <c r="G1314" t="s">
        <v>2743</v>
      </c>
      <c r="H1314">
        <v>2.2120000000000002</v>
      </c>
      <c r="I1314">
        <v>33.89</v>
      </c>
      <c r="J1314">
        <v>40</v>
      </c>
    </row>
    <row r="1315" spans="1:10" x14ac:dyDescent="0.35">
      <c r="A1315" t="s">
        <v>18915</v>
      </c>
      <c r="B1315">
        <v>153</v>
      </c>
      <c r="C1315">
        <v>565</v>
      </c>
      <c r="D1315">
        <v>373</v>
      </c>
      <c r="E1315" t="s">
        <v>334</v>
      </c>
      <c r="F1315" t="s">
        <v>0</v>
      </c>
      <c r="G1315" t="s">
        <v>9579</v>
      </c>
      <c r="H1315">
        <v>1.5549999999999999</v>
      </c>
      <c r="I1315">
        <v>19.440000000000001</v>
      </c>
      <c r="J1315">
        <v>63</v>
      </c>
    </row>
    <row r="1316" spans="1:10" x14ac:dyDescent="0.35">
      <c r="A1316" t="s">
        <v>18916</v>
      </c>
      <c r="B1316">
        <v>102</v>
      </c>
      <c r="C1316">
        <v>565</v>
      </c>
      <c r="D1316">
        <v>373</v>
      </c>
      <c r="E1316" t="s">
        <v>312</v>
      </c>
      <c r="F1316" t="s">
        <v>0</v>
      </c>
      <c r="G1316" t="s">
        <v>3375</v>
      </c>
      <c r="H1316">
        <v>3.1829999999999998</v>
      </c>
      <c r="I1316">
        <v>29.87</v>
      </c>
      <c r="J1316">
        <v>52</v>
      </c>
    </row>
    <row r="1317" spans="1:10" x14ac:dyDescent="0.35">
      <c r="A1317" t="s">
        <v>18917</v>
      </c>
      <c r="B1317">
        <v>140</v>
      </c>
      <c r="C1317">
        <v>564</v>
      </c>
      <c r="D1317">
        <v>376</v>
      </c>
      <c r="E1317" t="s">
        <v>328</v>
      </c>
      <c r="F1317" t="s">
        <v>0</v>
      </c>
      <c r="G1317" t="s">
        <v>2096</v>
      </c>
      <c r="H1317">
        <v>3.1320000000000001</v>
      </c>
      <c r="I1317">
        <v>58.31</v>
      </c>
      <c r="J1317">
        <v>76</v>
      </c>
    </row>
    <row r="1318" spans="1:10" x14ac:dyDescent="0.35">
      <c r="A1318" t="s">
        <v>18918</v>
      </c>
      <c r="B1318">
        <v>200</v>
      </c>
      <c r="C1318">
        <v>562</v>
      </c>
      <c r="D1318">
        <v>377</v>
      </c>
      <c r="E1318" t="s">
        <v>312</v>
      </c>
      <c r="F1318" t="s">
        <v>0</v>
      </c>
      <c r="G1318" t="s">
        <v>4034</v>
      </c>
      <c r="H1318">
        <v>1.8740000000000001</v>
      </c>
      <c r="I1318">
        <v>37.07</v>
      </c>
      <c r="J1318">
        <v>57</v>
      </c>
    </row>
    <row r="1319" spans="1:10" x14ac:dyDescent="0.35">
      <c r="A1319" t="s">
        <v>18919</v>
      </c>
      <c r="B1319">
        <v>171</v>
      </c>
      <c r="C1319">
        <v>559</v>
      </c>
      <c r="D1319">
        <v>378</v>
      </c>
      <c r="E1319" t="s">
        <v>311</v>
      </c>
      <c r="F1319" t="s">
        <v>0</v>
      </c>
      <c r="G1319" t="s">
        <v>18920</v>
      </c>
      <c r="I1319" t="s">
        <v>311</v>
      </c>
      <c r="J1319">
        <v>170</v>
      </c>
    </row>
    <row r="1320" spans="1:10" x14ac:dyDescent="0.35">
      <c r="A1320" t="s">
        <v>18921</v>
      </c>
      <c r="B1320">
        <v>176</v>
      </c>
      <c r="C1320">
        <v>559</v>
      </c>
      <c r="D1320">
        <v>378</v>
      </c>
      <c r="E1320" t="s">
        <v>312</v>
      </c>
      <c r="F1320" t="s">
        <v>0</v>
      </c>
      <c r="G1320" t="s">
        <v>1967</v>
      </c>
      <c r="H1320">
        <v>2.0659999999999998</v>
      </c>
      <c r="I1320">
        <v>26.1</v>
      </c>
      <c r="J1320">
        <v>72</v>
      </c>
    </row>
    <row r="1321" spans="1:10" x14ac:dyDescent="0.35">
      <c r="A1321" t="s">
        <v>18922</v>
      </c>
      <c r="B1321">
        <v>144</v>
      </c>
      <c r="C1321">
        <v>558</v>
      </c>
      <c r="D1321">
        <v>380</v>
      </c>
      <c r="E1321" t="s">
        <v>328</v>
      </c>
      <c r="F1321" t="s">
        <v>0</v>
      </c>
      <c r="G1321" t="s">
        <v>3819</v>
      </c>
      <c r="H1321">
        <v>2.9359999999999999</v>
      </c>
      <c r="I1321">
        <v>74.64</v>
      </c>
      <c r="J1321">
        <v>54</v>
      </c>
    </row>
    <row r="1322" spans="1:10" x14ac:dyDescent="0.35">
      <c r="A1322" t="s">
        <v>18923</v>
      </c>
      <c r="B1322">
        <v>246</v>
      </c>
      <c r="C1322">
        <v>555</v>
      </c>
      <c r="D1322">
        <v>381</v>
      </c>
      <c r="E1322" t="s">
        <v>319</v>
      </c>
      <c r="F1322" t="s">
        <v>0</v>
      </c>
      <c r="G1322" t="s">
        <v>1940</v>
      </c>
      <c r="H1322">
        <v>7.8719999999999999</v>
      </c>
      <c r="I1322">
        <v>89.86</v>
      </c>
      <c r="J1322">
        <v>246</v>
      </c>
    </row>
    <row r="1323" spans="1:10" x14ac:dyDescent="0.35">
      <c r="A1323" t="s">
        <v>18924</v>
      </c>
      <c r="B1323">
        <v>143</v>
      </c>
      <c r="C1323">
        <v>553</v>
      </c>
      <c r="D1323">
        <v>382</v>
      </c>
      <c r="E1323" t="s">
        <v>328</v>
      </c>
      <c r="F1323" t="s">
        <v>0</v>
      </c>
      <c r="G1323" t="s">
        <v>16058</v>
      </c>
      <c r="H1323">
        <v>1.754</v>
      </c>
      <c r="I1323">
        <v>73.260000000000005</v>
      </c>
      <c r="J1323">
        <v>67</v>
      </c>
    </row>
    <row r="1324" spans="1:10" x14ac:dyDescent="0.35">
      <c r="A1324" t="s">
        <v>18925</v>
      </c>
      <c r="B1324">
        <v>149</v>
      </c>
      <c r="C1324">
        <v>550</v>
      </c>
      <c r="D1324">
        <v>383</v>
      </c>
      <c r="E1324" t="s">
        <v>312</v>
      </c>
      <c r="F1324" t="s">
        <v>0</v>
      </c>
      <c r="G1324" t="s">
        <v>4347</v>
      </c>
      <c r="H1324">
        <v>2.4409999999999998</v>
      </c>
      <c r="I1324">
        <v>44.15</v>
      </c>
      <c r="J1324">
        <v>83</v>
      </c>
    </row>
    <row r="1325" spans="1:10" x14ac:dyDescent="0.35">
      <c r="A1325" t="s">
        <v>18926</v>
      </c>
      <c r="B1325">
        <v>189</v>
      </c>
      <c r="C1325">
        <v>547</v>
      </c>
      <c r="D1325">
        <v>384</v>
      </c>
      <c r="E1325" t="s">
        <v>334</v>
      </c>
      <c r="F1325" t="s">
        <v>0</v>
      </c>
      <c r="G1325" t="s">
        <v>15451</v>
      </c>
      <c r="H1325">
        <v>1.492</v>
      </c>
      <c r="I1325">
        <v>14.35</v>
      </c>
      <c r="J1325">
        <v>57</v>
      </c>
    </row>
    <row r="1326" spans="1:10" x14ac:dyDescent="0.35">
      <c r="A1326" t="s">
        <v>18927</v>
      </c>
      <c r="B1326">
        <v>172</v>
      </c>
      <c r="C1326">
        <v>546</v>
      </c>
      <c r="D1326">
        <v>385</v>
      </c>
      <c r="E1326" t="s">
        <v>311</v>
      </c>
      <c r="F1326" t="s">
        <v>0</v>
      </c>
      <c r="G1326" t="s">
        <v>1798</v>
      </c>
      <c r="I1326" t="s">
        <v>311</v>
      </c>
      <c r="J1326">
        <v>30</v>
      </c>
    </row>
    <row r="1327" spans="1:10" x14ac:dyDescent="0.35">
      <c r="A1327" t="s">
        <v>18928</v>
      </c>
      <c r="B1327">
        <v>208</v>
      </c>
      <c r="C1327">
        <v>544</v>
      </c>
      <c r="D1327">
        <v>386</v>
      </c>
      <c r="E1327" t="s">
        <v>312</v>
      </c>
      <c r="F1327" t="s">
        <v>0</v>
      </c>
      <c r="G1327" t="s">
        <v>1795</v>
      </c>
      <c r="H1327">
        <v>1.512</v>
      </c>
      <c r="I1327">
        <v>33.56</v>
      </c>
      <c r="J1327">
        <v>205</v>
      </c>
    </row>
    <row r="1328" spans="1:10" x14ac:dyDescent="0.35">
      <c r="A1328" t="s">
        <v>18929</v>
      </c>
      <c r="B1328">
        <v>68</v>
      </c>
      <c r="C1328">
        <v>541</v>
      </c>
      <c r="D1328">
        <v>387</v>
      </c>
      <c r="E1328" t="s">
        <v>328</v>
      </c>
      <c r="F1328" t="s">
        <v>0</v>
      </c>
      <c r="G1328" t="s">
        <v>3451</v>
      </c>
      <c r="H1328">
        <v>4.29</v>
      </c>
      <c r="I1328">
        <v>56.17</v>
      </c>
      <c r="J1328">
        <v>25</v>
      </c>
    </row>
    <row r="1329" spans="1:10" x14ac:dyDescent="0.35">
      <c r="A1329" t="s">
        <v>18930</v>
      </c>
      <c r="B1329">
        <v>252</v>
      </c>
      <c r="C1329">
        <v>541</v>
      </c>
      <c r="D1329">
        <v>387</v>
      </c>
      <c r="E1329" t="s">
        <v>334</v>
      </c>
      <c r="F1329" t="s">
        <v>0</v>
      </c>
      <c r="G1329" t="s">
        <v>7560</v>
      </c>
      <c r="H1329">
        <v>1.5549999999999999</v>
      </c>
      <c r="I1329">
        <v>17.440000000000001</v>
      </c>
      <c r="J1329">
        <v>70</v>
      </c>
    </row>
    <row r="1330" spans="1:10" x14ac:dyDescent="0.35">
      <c r="A1330" t="s">
        <v>18931</v>
      </c>
      <c r="B1330">
        <v>158</v>
      </c>
      <c r="C1330">
        <v>535</v>
      </c>
      <c r="D1330">
        <v>389</v>
      </c>
      <c r="E1330" t="s">
        <v>312</v>
      </c>
      <c r="F1330" t="s">
        <v>0</v>
      </c>
      <c r="G1330" t="s">
        <v>3286</v>
      </c>
      <c r="H1330">
        <v>2.0990000000000002</v>
      </c>
      <c r="I1330">
        <v>25.05</v>
      </c>
      <c r="J1330">
        <v>158</v>
      </c>
    </row>
    <row r="1331" spans="1:10" x14ac:dyDescent="0.35">
      <c r="A1331" t="s">
        <v>18932</v>
      </c>
      <c r="B1331">
        <v>127</v>
      </c>
      <c r="C1331">
        <v>533</v>
      </c>
      <c r="D1331">
        <v>390</v>
      </c>
      <c r="E1331" t="s">
        <v>312</v>
      </c>
      <c r="F1331" t="s">
        <v>0</v>
      </c>
      <c r="G1331" t="s">
        <v>1993</v>
      </c>
      <c r="H1331">
        <v>1.992</v>
      </c>
      <c r="I1331">
        <v>35.28</v>
      </c>
      <c r="J1331">
        <v>27</v>
      </c>
    </row>
    <row r="1332" spans="1:10" x14ac:dyDescent="0.35">
      <c r="A1332" t="s">
        <v>18933</v>
      </c>
      <c r="B1332">
        <v>66</v>
      </c>
      <c r="C1332">
        <v>532</v>
      </c>
      <c r="D1332">
        <v>391</v>
      </c>
      <c r="E1332" t="s">
        <v>319</v>
      </c>
      <c r="F1332" t="s">
        <v>0</v>
      </c>
      <c r="G1332" t="s">
        <v>18934</v>
      </c>
      <c r="H1332">
        <v>5.1790000000000003</v>
      </c>
      <c r="I1332">
        <v>86.1</v>
      </c>
      <c r="J1332">
        <v>42</v>
      </c>
    </row>
    <row r="1333" spans="1:10" x14ac:dyDescent="0.35">
      <c r="A1333" t="s">
        <v>18935</v>
      </c>
      <c r="B1333">
        <v>1768</v>
      </c>
      <c r="C1333">
        <v>531</v>
      </c>
      <c r="D1333">
        <v>392</v>
      </c>
      <c r="E1333" t="s">
        <v>334</v>
      </c>
      <c r="F1333" t="s">
        <v>0</v>
      </c>
      <c r="G1333" t="s">
        <v>18936</v>
      </c>
      <c r="H1333">
        <v>1.6950000000000001</v>
      </c>
      <c r="I1333">
        <v>16.86</v>
      </c>
      <c r="J1333">
        <v>77</v>
      </c>
    </row>
    <row r="1334" spans="1:10" x14ac:dyDescent="0.35">
      <c r="A1334" t="s">
        <v>18937</v>
      </c>
      <c r="B1334">
        <v>117</v>
      </c>
      <c r="C1334">
        <v>531</v>
      </c>
      <c r="D1334">
        <v>392</v>
      </c>
      <c r="E1334" t="s">
        <v>328</v>
      </c>
      <c r="F1334" t="s">
        <v>0</v>
      </c>
      <c r="G1334" t="s">
        <v>3513</v>
      </c>
      <c r="H1334">
        <v>2.625</v>
      </c>
      <c r="I1334">
        <v>35.49</v>
      </c>
      <c r="J1334">
        <v>27</v>
      </c>
    </row>
    <row r="1335" spans="1:10" x14ac:dyDescent="0.35">
      <c r="A1335" t="s">
        <v>18938</v>
      </c>
      <c r="B1335">
        <v>156</v>
      </c>
      <c r="C1335">
        <v>528</v>
      </c>
      <c r="D1335">
        <v>394</v>
      </c>
      <c r="E1335" t="s">
        <v>312</v>
      </c>
      <c r="F1335" t="s">
        <v>0</v>
      </c>
      <c r="G1335" t="s">
        <v>3345</v>
      </c>
      <c r="H1335">
        <v>1.6990000000000001</v>
      </c>
      <c r="I1335">
        <v>24.32</v>
      </c>
      <c r="J1335">
        <v>37</v>
      </c>
    </row>
    <row r="1336" spans="1:10" x14ac:dyDescent="0.35">
      <c r="A1336" t="s">
        <v>18939</v>
      </c>
      <c r="B1336">
        <v>136</v>
      </c>
      <c r="C1336">
        <v>526</v>
      </c>
      <c r="D1336">
        <v>395</v>
      </c>
      <c r="E1336" t="s">
        <v>312</v>
      </c>
      <c r="F1336" t="s">
        <v>0</v>
      </c>
      <c r="G1336" t="s">
        <v>4090</v>
      </c>
      <c r="H1336">
        <v>1.78</v>
      </c>
      <c r="I1336">
        <v>41.55</v>
      </c>
      <c r="J1336">
        <v>30</v>
      </c>
    </row>
    <row r="1337" spans="1:10" x14ac:dyDescent="0.35">
      <c r="A1337" t="s">
        <v>18940</v>
      </c>
      <c r="B1337">
        <v>120</v>
      </c>
      <c r="C1337">
        <v>523</v>
      </c>
      <c r="D1337">
        <v>396</v>
      </c>
      <c r="E1337" t="s">
        <v>312</v>
      </c>
      <c r="F1337" t="s">
        <v>0</v>
      </c>
      <c r="G1337" t="s">
        <v>2302</v>
      </c>
      <c r="H1337">
        <v>2.577</v>
      </c>
      <c r="I1337">
        <v>33.08</v>
      </c>
      <c r="J1337">
        <v>49</v>
      </c>
    </row>
    <row r="1338" spans="1:10" x14ac:dyDescent="0.35">
      <c r="A1338" t="s">
        <v>18941</v>
      </c>
      <c r="B1338">
        <v>167</v>
      </c>
      <c r="C1338">
        <v>521</v>
      </c>
      <c r="D1338">
        <v>397</v>
      </c>
      <c r="E1338" t="s">
        <v>312</v>
      </c>
      <c r="F1338" t="s">
        <v>0</v>
      </c>
      <c r="G1338" t="s">
        <v>2924</v>
      </c>
      <c r="H1338">
        <v>1.976</v>
      </c>
      <c r="I1338">
        <v>28.33</v>
      </c>
      <c r="J1338">
        <v>32</v>
      </c>
    </row>
    <row r="1339" spans="1:10" x14ac:dyDescent="0.35">
      <c r="A1339" t="s">
        <v>18942</v>
      </c>
      <c r="B1339">
        <v>99</v>
      </c>
      <c r="C1339">
        <v>515</v>
      </c>
      <c r="D1339">
        <v>398</v>
      </c>
      <c r="E1339" t="s">
        <v>328</v>
      </c>
      <c r="F1339" t="s">
        <v>0</v>
      </c>
      <c r="G1339" t="s">
        <v>3026</v>
      </c>
      <c r="H1339">
        <v>2.726</v>
      </c>
      <c r="I1339">
        <v>59.74</v>
      </c>
      <c r="J1339">
        <v>36</v>
      </c>
    </row>
    <row r="1340" spans="1:10" x14ac:dyDescent="0.35">
      <c r="A1340" t="s">
        <v>18943</v>
      </c>
      <c r="B1340">
        <v>486</v>
      </c>
      <c r="C1340">
        <v>512</v>
      </c>
      <c r="D1340">
        <v>399</v>
      </c>
      <c r="E1340" t="s">
        <v>334</v>
      </c>
      <c r="F1340" t="s">
        <v>0</v>
      </c>
      <c r="G1340" t="s">
        <v>3704</v>
      </c>
      <c r="H1340">
        <v>1.2749999999999999</v>
      </c>
      <c r="I1340">
        <v>10.55</v>
      </c>
      <c r="J1340">
        <v>89</v>
      </c>
    </row>
    <row r="1341" spans="1:10" x14ac:dyDescent="0.35">
      <c r="A1341" t="s">
        <v>18944</v>
      </c>
      <c r="B1341">
        <v>523</v>
      </c>
      <c r="C1341">
        <v>509</v>
      </c>
      <c r="D1341">
        <v>400</v>
      </c>
      <c r="E1341" t="s">
        <v>334</v>
      </c>
      <c r="F1341" t="s">
        <v>0</v>
      </c>
      <c r="G1341" t="s">
        <v>2743</v>
      </c>
      <c r="H1341">
        <v>1.492</v>
      </c>
      <c r="I1341">
        <v>9.44</v>
      </c>
      <c r="J1341">
        <v>142</v>
      </c>
    </row>
    <row r="1342" spans="1:10" x14ac:dyDescent="0.35">
      <c r="A1342" t="s">
        <v>18945</v>
      </c>
      <c r="B1342">
        <v>144</v>
      </c>
      <c r="C1342">
        <v>503</v>
      </c>
      <c r="D1342">
        <v>401</v>
      </c>
      <c r="E1342" t="s">
        <v>312</v>
      </c>
      <c r="F1342" t="s">
        <v>0</v>
      </c>
      <c r="G1342" t="s">
        <v>3404</v>
      </c>
      <c r="H1342">
        <v>1.8959999999999999</v>
      </c>
      <c r="I1342">
        <v>38.94</v>
      </c>
      <c r="J1342">
        <v>66</v>
      </c>
    </row>
    <row r="1343" spans="1:10" x14ac:dyDescent="0.35">
      <c r="A1343" t="s">
        <v>18946</v>
      </c>
      <c r="B1343">
        <v>169</v>
      </c>
      <c r="C1343">
        <v>501</v>
      </c>
      <c r="D1343">
        <v>402</v>
      </c>
      <c r="E1343" t="s">
        <v>311</v>
      </c>
      <c r="F1343" t="s">
        <v>0</v>
      </c>
      <c r="G1343" t="s">
        <v>2251</v>
      </c>
      <c r="I1343" t="s">
        <v>311</v>
      </c>
      <c r="J1343">
        <v>168</v>
      </c>
    </row>
    <row r="1344" spans="1:10" x14ac:dyDescent="0.35">
      <c r="A1344" t="s">
        <v>18947</v>
      </c>
      <c r="B1344">
        <v>86</v>
      </c>
      <c r="C1344">
        <v>499</v>
      </c>
      <c r="D1344">
        <v>403</v>
      </c>
      <c r="E1344" t="s">
        <v>312</v>
      </c>
      <c r="F1344" t="s">
        <v>0</v>
      </c>
      <c r="G1344" t="s">
        <v>1876</v>
      </c>
      <c r="H1344">
        <v>3.2160000000000002</v>
      </c>
      <c r="I1344">
        <v>41.04</v>
      </c>
      <c r="J1344">
        <v>86</v>
      </c>
    </row>
    <row r="1345" spans="1:10" x14ac:dyDescent="0.35">
      <c r="A1345" t="s">
        <v>18948</v>
      </c>
      <c r="B1345">
        <v>72</v>
      </c>
      <c r="C1345">
        <v>499</v>
      </c>
      <c r="D1345">
        <v>403</v>
      </c>
      <c r="E1345" t="s">
        <v>312</v>
      </c>
      <c r="F1345" t="s">
        <v>0</v>
      </c>
      <c r="G1345" t="s">
        <v>1819</v>
      </c>
      <c r="H1345">
        <v>3.476</v>
      </c>
      <c r="I1345">
        <v>31.49</v>
      </c>
      <c r="J1345">
        <v>41</v>
      </c>
    </row>
    <row r="1346" spans="1:10" x14ac:dyDescent="0.35">
      <c r="A1346" t="s">
        <v>18949</v>
      </c>
      <c r="B1346">
        <v>115</v>
      </c>
      <c r="C1346">
        <v>498</v>
      </c>
      <c r="D1346">
        <v>405</v>
      </c>
      <c r="E1346" t="s">
        <v>312</v>
      </c>
      <c r="F1346" t="s">
        <v>0</v>
      </c>
      <c r="G1346" t="s">
        <v>13567</v>
      </c>
      <c r="H1346">
        <v>2.2149999999999999</v>
      </c>
      <c r="I1346">
        <v>32.33</v>
      </c>
      <c r="J1346">
        <v>6</v>
      </c>
    </row>
    <row r="1347" spans="1:10" x14ac:dyDescent="0.35">
      <c r="A1347" t="s">
        <v>18950</v>
      </c>
      <c r="B1347">
        <v>87</v>
      </c>
      <c r="C1347">
        <v>497</v>
      </c>
      <c r="D1347">
        <v>406</v>
      </c>
      <c r="E1347" t="s">
        <v>319</v>
      </c>
      <c r="F1347" t="s">
        <v>0</v>
      </c>
      <c r="G1347" t="s">
        <v>16325</v>
      </c>
      <c r="H1347">
        <v>3.3090000000000002</v>
      </c>
      <c r="I1347">
        <v>77.12</v>
      </c>
      <c r="J1347">
        <v>40</v>
      </c>
    </row>
    <row r="1348" spans="1:10" x14ac:dyDescent="0.35">
      <c r="A1348" t="s">
        <v>18951</v>
      </c>
      <c r="B1348">
        <v>105</v>
      </c>
      <c r="C1348">
        <v>496</v>
      </c>
      <c r="D1348">
        <v>407</v>
      </c>
      <c r="E1348" t="s">
        <v>312</v>
      </c>
      <c r="F1348" t="s">
        <v>0</v>
      </c>
      <c r="G1348" t="s">
        <v>4416</v>
      </c>
      <c r="H1348">
        <v>2.3879999999999999</v>
      </c>
      <c r="I1348">
        <v>36.49</v>
      </c>
      <c r="J1348">
        <v>33</v>
      </c>
    </row>
    <row r="1349" spans="1:10" x14ac:dyDescent="0.35">
      <c r="A1349" t="s">
        <v>18952</v>
      </c>
      <c r="B1349">
        <v>84</v>
      </c>
      <c r="C1349">
        <v>494</v>
      </c>
      <c r="D1349">
        <v>408</v>
      </c>
      <c r="E1349" t="s">
        <v>328</v>
      </c>
      <c r="F1349" t="s">
        <v>0</v>
      </c>
      <c r="G1349" t="s">
        <v>4347</v>
      </c>
      <c r="H1349">
        <v>3.859</v>
      </c>
      <c r="I1349">
        <v>75</v>
      </c>
      <c r="J1349">
        <v>21</v>
      </c>
    </row>
    <row r="1350" spans="1:10" x14ac:dyDescent="0.35">
      <c r="A1350" t="s">
        <v>18953</v>
      </c>
      <c r="B1350">
        <v>113</v>
      </c>
      <c r="C1350">
        <v>489</v>
      </c>
      <c r="D1350">
        <v>409</v>
      </c>
      <c r="E1350" t="s">
        <v>328</v>
      </c>
      <c r="F1350" t="s">
        <v>0</v>
      </c>
      <c r="G1350" t="s">
        <v>8953</v>
      </c>
      <c r="H1350">
        <v>3.1890000000000001</v>
      </c>
      <c r="I1350">
        <v>61.67</v>
      </c>
      <c r="J1350">
        <v>34</v>
      </c>
    </row>
    <row r="1351" spans="1:10" x14ac:dyDescent="0.35">
      <c r="A1351" t="s">
        <v>18954</v>
      </c>
      <c r="B1351">
        <v>141</v>
      </c>
      <c r="C1351">
        <v>487</v>
      </c>
      <c r="D1351">
        <v>410</v>
      </c>
      <c r="E1351" t="s">
        <v>328</v>
      </c>
      <c r="F1351" t="s">
        <v>0</v>
      </c>
      <c r="G1351" t="s">
        <v>7781</v>
      </c>
      <c r="H1351">
        <v>2.0350000000000001</v>
      </c>
      <c r="I1351">
        <v>52.89</v>
      </c>
      <c r="J1351">
        <v>82</v>
      </c>
    </row>
    <row r="1352" spans="1:10" x14ac:dyDescent="0.35">
      <c r="A1352" t="s">
        <v>18955</v>
      </c>
      <c r="B1352">
        <v>153</v>
      </c>
      <c r="C1352">
        <v>483</v>
      </c>
      <c r="D1352">
        <v>411</v>
      </c>
      <c r="E1352" t="s">
        <v>312</v>
      </c>
      <c r="F1352" t="s">
        <v>0</v>
      </c>
      <c r="G1352" t="s">
        <v>4034</v>
      </c>
      <c r="H1352">
        <v>1.5529999999999999</v>
      </c>
      <c r="I1352">
        <v>28.91</v>
      </c>
      <c r="J1352">
        <v>50</v>
      </c>
    </row>
    <row r="1353" spans="1:10" x14ac:dyDescent="0.35">
      <c r="A1353" t="s">
        <v>18956</v>
      </c>
      <c r="B1353">
        <v>118</v>
      </c>
      <c r="C1353">
        <v>482</v>
      </c>
      <c r="D1353">
        <v>412</v>
      </c>
      <c r="E1353" t="s">
        <v>312</v>
      </c>
      <c r="F1353" t="s">
        <v>0</v>
      </c>
      <c r="G1353" t="s">
        <v>18957</v>
      </c>
      <c r="H1353">
        <v>2.375</v>
      </c>
      <c r="I1353">
        <v>24.53</v>
      </c>
      <c r="J1353">
        <v>43</v>
      </c>
    </row>
    <row r="1354" spans="1:10" x14ac:dyDescent="0.35">
      <c r="A1354" t="s">
        <v>18958</v>
      </c>
      <c r="B1354">
        <v>114</v>
      </c>
      <c r="C1354">
        <v>479</v>
      </c>
      <c r="D1354">
        <v>413</v>
      </c>
      <c r="E1354" t="s">
        <v>328</v>
      </c>
      <c r="F1354" t="s">
        <v>0</v>
      </c>
      <c r="G1354" t="s">
        <v>16610</v>
      </c>
      <c r="H1354">
        <v>2.0979999999999999</v>
      </c>
      <c r="I1354">
        <v>43.09</v>
      </c>
      <c r="J1354">
        <v>40</v>
      </c>
    </row>
    <row r="1355" spans="1:10" x14ac:dyDescent="0.35">
      <c r="A1355" t="s">
        <v>18959</v>
      </c>
      <c r="B1355">
        <v>45</v>
      </c>
      <c r="C1355">
        <v>477</v>
      </c>
      <c r="D1355">
        <v>414</v>
      </c>
      <c r="E1355" t="s">
        <v>312</v>
      </c>
      <c r="F1355" t="s">
        <v>0</v>
      </c>
      <c r="G1355" t="s">
        <v>1819</v>
      </c>
      <c r="H1355">
        <v>4.976</v>
      </c>
      <c r="I1355">
        <v>49.68</v>
      </c>
      <c r="J1355">
        <v>24</v>
      </c>
    </row>
    <row r="1356" spans="1:10" x14ac:dyDescent="0.35">
      <c r="A1356" t="s">
        <v>18960</v>
      </c>
      <c r="B1356">
        <v>55</v>
      </c>
      <c r="C1356">
        <v>476</v>
      </c>
      <c r="D1356">
        <v>415</v>
      </c>
      <c r="E1356" t="s">
        <v>328</v>
      </c>
      <c r="F1356" t="s">
        <v>0</v>
      </c>
      <c r="G1356" t="s">
        <v>1886</v>
      </c>
      <c r="H1356">
        <v>5.2</v>
      </c>
      <c r="I1356">
        <v>69.16</v>
      </c>
      <c r="J1356">
        <v>55</v>
      </c>
    </row>
    <row r="1357" spans="1:10" x14ac:dyDescent="0.35">
      <c r="A1357" t="s">
        <v>18961</v>
      </c>
      <c r="B1357">
        <v>212</v>
      </c>
      <c r="C1357">
        <v>474</v>
      </c>
      <c r="D1357">
        <v>416</v>
      </c>
      <c r="E1357" t="s">
        <v>312</v>
      </c>
      <c r="F1357" t="s">
        <v>0</v>
      </c>
      <c r="G1357" t="s">
        <v>4347</v>
      </c>
      <c r="H1357">
        <v>2.4630000000000001</v>
      </c>
      <c r="I1357">
        <v>47.34</v>
      </c>
      <c r="J1357">
        <v>63</v>
      </c>
    </row>
    <row r="1358" spans="1:10" x14ac:dyDescent="0.35">
      <c r="A1358" t="s">
        <v>18962</v>
      </c>
      <c r="B1358">
        <v>63</v>
      </c>
      <c r="C1358">
        <v>474</v>
      </c>
      <c r="D1358">
        <v>416</v>
      </c>
      <c r="E1358" t="s">
        <v>319</v>
      </c>
      <c r="F1358" t="s">
        <v>0</v>
      </c>
      <c r="G1358" t="s">
        <v>3026</v>
      </c>
      <c r="H1358">
        <v>3.629</v>
      </c>
      <c r="I1358">
        <v>76.22</v>
      </c>
      <c r="J1358">
        <v>8</v>
      </c>
    </row>
    <row r="1359" spans="1:10" x14ac:dyDescent="0.35">
      <c r="A1359" t="s">
        <v>18963</v>
      </c>
      <c r="B1359">
        <v>349</v>
      </c>
      <c r="C1359">
        <v>473</v>
      </c>
      <c r="D1359">
        <v>418</v>
      </c>
      <c r="E1359" t="s">
        <v>334</v>
      </c>
      <c r="F1359" t="s">
        <v>0</v>
      </c>
      <c r="G1359" t="s">
        <v>2617</v>
      </c>
      <c r="H1359">
        <v>2.38</v>
      </c>
      <c r="I1359">
        <v>19.98</v>
      </c>
      <c r="J1359">
        <v>81</v>
      </c>
    </row>
    <row r="1360" spans="1:10" x14ac:dyDescent="0.35">
      <c r="A1360" t="s">
        <v>18964</v>
      </c>
      <c r="B1360">
        <v>126</v>
      </c>
      <c r="C1360">
        <v>472</v>
      </c>
      <c r="D1360">
        <v>419</v>
      </c>
      <c r="E1360" t="s">
        <v>311</v>
      </c>
      <c r="F1360" t="s">
        <v>0</v>
      </c>
      <c r="G1360" t="s">
        <v>1940</v>
      </c>
      <c r="I1360" t="s">
        <v>311</v>
      </c>
      <c r="J1360">
        <v>126</v>
      </c>
    </row>
    <row r="1361" spans="1:10" x14ac:dyDescent="0.35">
      <c r="A1361" t="s">
        <v>18965</v>
      </c>
      <c r="B1361">
        <v>129</v>
      </c>
      <c r="C1361">
        <v>471</v>
      </c>
      <c r="D1361">
        <v>420</v>
      </c>
      <c r="E1361" t="s">
        <v>334</v>
      </c>
      <c r="F1361" t="s">
        <v>0</v>
      </c>
      <c r="G1361" t="s">
        <v>3286</v>
      </c>
      <c r="H1361">
        <v>1.851</v>
      </c>
      <c r="I1361">
        <v>16.16</v>
      </c>
      <c r="J1361">
        <v>55</v>
      </c>
    </row>
    <row r="1362" spans="1:10" x14ac:dyDescent="0.35">
      <c r="A1362" t="s">
        <v>18966</v>
      </c>
      <c r="B1362">
        <v>79</v>
      </c>
      <c r="C1362">
        <v>468</v>
      </c>
      <c r="D1362">
        <v>421</v>
      </c>
      <c r="E1362" t="s">
        <v>328</v>
      </c>
      <c r="F1362" t="s">
        <v>0</v>
      </c>
      <c r="G1362" t="s">
        <v>4022</v>
      </c>
      <c r="H1362">
        <v>2.7160000000000002</v>
      </c>
      <c r="I1362">
        <v>69.790000000000006</v>
      </c>
      <c r="J1362">
        <v>54</v>
      </c>
    </row>
    <row r="1363" spans="1:10" x14ac:dyDescent="0.35">
      <c r="A1363" t="s">
        <v>18967</v>
      </c>
      <c r="B1363">
        <v>89</v>
      </c>
      <c r="C1363">
        <v>465</v>
      </c>
      <c r="D1363">
        <v>422</v>
      </c>
      <c r="E1363" t="s">
        <v>312</v>
      </c>
      <c r="F1363" t="s">
        <v>0</v>
      </c>
      <c r="G1363" t="s">
        <v>18968</v>
      </c>
      <c r="H1363">
        <v>2.7440000000000002</v>
      </c>
      <c r="I1363">
        <v>30.52</v>
      </c>
      <c r="J1363">
        <v>89</v>
      </c>
    </row>
    <row r="1364" spans="1:10" x14ac:dyDescent="0.35">
      <c r="A1364" t="s">
        <v>18969</v>
      </c>
      <c r="B1364">
        <v>118</v>
      </c>
      <c r="C1364">
        <v>465</v>
      </c>
      <c r="D1364">
        <v>422</v>
      </c>
      <c r="E1364" t="s">
        <v>334</v>
      </c>
      <c r="F1364" t="s">
        <v>0</v>
      </c>
      <c r="G1364" t="s">
        <v>1819</v>
      </c>
      <c r="H1364">
        <v>1.9790000000000001</v>
      </c>
      <c r="I1364">
        <v>13.31</v>
      </c>
      <c r="J1364">
        <v>37</v>
      </c>
    </row>
    <row r="1365" spans="1:10" x14ac:dyDescent="0.35">
      <c r="A1365" t="s">
        <v>18970</v>
      </c>
      <c r="B1365">
        <v>206</v>
      </c>
      <c r="C1365">
        <v>463</v>
      </c>
      <c r="D1365">
        <v>424</v>
      </c>
      <c r="E1365" t="s">
        <v>328</v>
      </c>
      <c r="F1365" t="s">
        <v>0</v>
      </c>
      <c r="G1365" t="s">
        <v>1967</v>
      </c>
      <c r="H1365">
        <v>3.6269999999999998</v>
      </c>
      <c r="I1365">
        <v>63.46</v>
      </c>
      <c r="J1365">
        <v>70</v>
      </c>
    </row>
    <row r="1366" spans="1:10" x14ac:dyDescent="0.35">
      <c r="A1366" t="s">
        <v>18971</v>
      </c>
      <c r="B1366">
        <v>120</v>
      </c>
      <c r="C1366">
        <v>458</v>
      </c>
      <c r="D1366">
        <v>425</v>
      </c>
      <c r="E1366" t="s">
        <v>311</v>
      </c>
      <c r="F1366" t="s">
        <v>0</v>
      </c>
      <c r="G1366" t="s">
        <v>3026</v>
      </c>
      <c r="I1366" t="s">
        <v>311</v>
      </c>
      <c r="J1366">
        <v>50</v>
      </c>
    </row>
    <row r="1367" spans="1:10" x14ac:dyDescent="0.35">
      <c r="A1367" t="s">
        <v>18972</v>
      </c>
      <c r="B1367">
        <v>98</v>
      </c>
      <c r="C1367">
        <v>449</v>
      </c>
      <c r="D1367">
        <v>426</v>
      </c>
      <c r="E1367" t="s">
        <v>319</v>
      </c>
      <c r="F1367" t="s">
        <v>0</v>
      </c>
      <c r="G1367" t="s">
        <v>18973</v>
      </c>
      <c r="H1367">
        <v>2.39</v>
      </c>
      <c r="I1367">
        <v>72.3</v>
      </c>
      <c r="J1367">
        <v>40</v>
      </c>
    </row>
    <row r="1368" spans="1:10" x14ac:dyDescent="0.35">
      <c r="A1368" t="s">
        <v>18974</v>
      </c>
      <c r="B1368">
        <v>152</v>
      </c>
      <c r="C1368">
        <v>449</v>
      </c>
      <c r="D1368">
        <v>426</v>
      </c>
      <c r="E1368" t="s">
        <v>328</v>
      </c>
      <c r="F1368" t="s">
        <v>0</v>
      </c>
      <c r="G1368" t="s">
        <v>3819</v>
      </c>
      <c r="H1368">
        <v>2.2890000000000001</v>
      </c>
      <c r="I1368">
        <v>60.14</v>
      </c>
      <c r="J1368">
        <v>50</v>
      </c>
    </row>
    <row r="1369" spans="1:10" x14ac:dyDescent="0.35">
      <c r="A1369" t="s">
        <v>18975</v>
      </c>
      <c r="B1369">
        <v>59</v>
      </c>
      <c r="C1369">
        <v>448</v>
      </c>
      <c r="D1369">
        <v>428</v>
      </c>
      <c r="E1369" t="s">
        <v>319</v>
      </c>
      <c r="F1369" t="s">
        <v>0</v>
      </c>
      <c r="G1369" t="s">
        <v>3026</v>
      </c>
      <c r="H1369">
        <v>3.7949999999999999</v>
      </c>
      <c r="I1369">
        <v>79.959999999999994</v>
      </c>
      <c r="J1369">
        <v>28</v>
      </c>
    </row>
    <row r="1370" spans="1:10" x14ac:dyDescent="0.35">
      <c r="A1370" t="s">
        <v>18976</v>
      </c>
      <c r="B1370">
        <v>190</v>
      </c>
      <c r="C1370">
        <v>448</v>
      </c>
      <c r="D1370">
        <v>428</v>
      </c>
      <c r="E1370" t="s">
        <v>311</v>
      </c>
      <c r="F1370" t="s">
        <v>0</v>
      </c>
      <c r="G1370" t="s">
        <v>2167</v>
      </c>
      <c r="I1370" t="s">
        <v>311</v>
      </c>
      <c r="J1370">
        <v>66</v>
      </c>
    </row>
    <row r="1371" spans="1:10" x14ac:dyDescent="0.35">
      <c r="A1371" t="s">
        <v>18977</v>
      </c>
      <c r="B1371">
        <v>130</v>
      </c>
      <c r="C1371">
        <v>448</v>
      </c>
      <c r="D1371">
        <v>428</v>
      </c>
      <c r="E1371" t="s">
        <v>312</v>
      </c>
      <c r="F1371" t="s">
        <v>0</v>
      </c>
      <c r="G1371" t="s">
        <v>3819</v>
      </c>
      <c r="H1371">
        <v>1.6040000000000001</v>
      </c>
      <c r="I1371">
        <v>28.26</v>
      </c>
      <c r="J1371">
        <v>78</v>
      </c>
    </row>
    <row r="1372" spans="1:10" x14ac:dyDescent="0.35">
      <c r="A1372" t="s">
        <v>18978</v>
      </c>
      <c r="B1372">
        <v>69</v>
      </c>
      <c r="C1372">
        <v>446</v>
      </c>
      <c r="D1372">
        <v>431</v>
      </c>
      <c r="E1372" t="s">
        <v>319</v>
      </c>
      <c r="F1372" t="s">
        <v>0</v>
      </c>
      <c r="G1372" t="s">
        <v>3446</v>
      </c>
      <c r="H1372">
        <v>4.0910000000000002</v>
      </c>
      <c r="I1372">
        <v>98.4</v>
      </c>
      <c r="J1372">
        <v>28</v>
      </c>
    </row>
    <row r="1373" spans="1:10" x14ac:dyDescent="0.35">
      <c r="A1373" t="s">
        <v>18979</v>
      </c>
      <c r="B1373">
        <v>82</v>
      </c>
      <c r="C1373">
        <v>445</v>
      </c>
      <c r="D1373">
        <v>432</v>
      </c>
      <c r="E1373" t="s">
        <v>328</v>
      </c>
      <c r="F1373" t="s">
        <v>0</v>
      </c>
      <c r="G1373" t="s">
        <v>8749</v>
      </c>
      <c r="H1373">
        <v>2.9089999999999998</v>
      </c>
      <c r="I1373">
        <v>56.12</v>
      </c>
      <c r="J1373">
        <v>37</v>
      </c>
    </row>
    <row r="1374" spans="1:10" x14ac:dyDescent="0.35">
      <c r="A1374" t="s">
        <v>18980</v>
      </c>
      <c r="B1374">
        <v>184</v>
      </c>
      <c r="C1374">
        <v>443</v>
      </c>
      <c r="D1374">
        <v>433</v>
      </c>
      <c r="E1374" t="s">
        <v>328</v>
      </c>
      <c r="F1374" t="s">
        <v>0</v>
      </c>
      <c r="G1374" t="s">
        <v>4090</v>
      </c>
      <c r="H1374">
        <v>2.5350000000000001</v>
      </c>
      <c r="I1374">
        <v>59.12</v>
      </c>
      <c r="J1374">
        <v>27</v>
      </c>
    </row>
    <row r="1375" spans="1:10" x14ac:dyDescent="0.35">
      <c r="A1375" t="s">
        <v>18981</v>
      </c>
      <c r="B1375">
        <v>82</v>
      </c>
      <c r="C1375">
        <v>443</v>
      </c>
      <c r="D1375">
        <v>433</v>
      </c>
      <c r="E1375" t="s">
        <v>328</v>
      </c>
      <c r="F1375" t="s">
        <v>0</v>
      </c>
      <c r="G1375" t="s">
        <v>18982</v>
      </c>
      <c r="H1375">
        <v>3.0619999999999998</v>
      </c>
      <c r="I1375">
        <v>51.7</v>
      </c>
      <c r="J1375">
        <v>37</v>
      </c>
    </row>
    <row r="1376" spans="1:10" x14ac:dyDescent="0.35">
      <c r="A1376" t="s">
        <v>18983</v>
      </c>
      <c r="B1376">
        <v>79</v>
      </c>
      <c r="C1376">
        <v>440</v>
      </c>
      <c r="D1376">
        <v>435</v>
      </c>
      <c r="E1376" t="s">
        <v>328</v>
      </c>
      <c r="F1376" t="s">
        <v>0</v>
      </c>
      <c r="G1376" t="s">
        <v>3784</v>
      </c>
      <c r="H1376">
        <v>3</v>
      </c>
      <c r="I1376">
        <v>53.21</v>
      </c>
      <c r="J1376">
        <v>26</v>
      </c>
    </row>
    <row r="1377" spans="1:10" x14ac:dyDescent="0.35">
      <c r="A1377" t="s">
        <v>18984</v>
      </c>
      <c r="B1377">
        <v>88</v>
      </c>
      <c r="C1377">
        <v>439</v>
      </c>
      <c r="D1377">
        <v>436</v>
      </c>
      <c r="E1377" t="s">
        <v>312</v>
      </c>
      <c r="F1377" t="s">
        <v>0</v>
      </c>
      <c r="G1377" t="s">
        <v>3286</v>
      </c>
      <c r="H1377">
        <v>2.3290000000000002</v>
      </c>
      <c r="I1377">
        <v>32.81</v>
      </c>
      <c r="J1377">
        <v>26</v>
      </c>
    </row>
    <row r="1378" spans="1:10" x14ac:dyDescent="0.35">
      <c r="A1378" t="s">
        <v>18985</v>
      </c>
      <c r="B1378">
        <v>135</v>
      </c>
      <c r="C1378">
        <v>438</v>
      </c>
      <c r="D1378">
        <v>437</v>
      </c>
      <c r="E1378" t="s">
        <v>312</v>
      </c>
      <c r="F1378" t="s">
        <v>0</v>
      </c>
      <c r="G1378" t="s">
        <v>18986</v>
      </c>
      <c r="H1378">
        <v>1.867</v>
      </c>
      <c r="I1378">
        <v>30.46</v>
      </c>
      <c r="J1378">
        <v>55</v>
      </c>
    </row>
    <row r="1379" spans="1:10" x14ac:dyDescent="0.35">
      <c r="A1379" t="s">
        <v>18987</v>
      </c>
      <c r="B1379">
        <v>130</v>
      </c>
      <c r="C1379">
        <v>435</v>
      </c>
      <c r="D1379">
        <v>438</v>
      </c>
      <c r="E1379" t="s">
        <v>312</v>
      </c>
      <c r="F1379" t="s">
        <v>0</v>
      </c>
      <c r="G1379" t="s">
        <v>18988</v>
      </c>
      <c r="H1379">
        <v>1.9239999999999999</v>
      </c>
      <c r="I1379">
        <v>29.92</v>
      </c>
      <c r="J1379">
        <v>130</v>
      </c>
    </row>
    <row r="1380" spans="1:10" x14ac:dyDescent="0.35">
      <c r="A1380" t="s">
        <v>18989</v>
      </c>
      <c r="B1380">
        <v>93</v>
      </c>
      <c r="C1380">
        <v>435</v>
      </c>
      <c r="D1380">
        <v>438</v>
      </c>
      <c r="E1380" t="s">
        <v>311</v>
      </c>
      <c r="F1380" t="s">
        <v>0</v>
      </c>
      <c r="G1380" t="s">
        <v>2962</v>
      </c>
      <c r="I1380" t="s">
        <v>311</v>
      </c>
      <c r="J1380">
        <v>93</v>
      </c>
    </row>
    <row r="1381" spans="1:10" x14ac:dyDescent="0.35">
      <c r="A1381" t="s">
        <v>18990</v>
      </c>
      <c r="B1381">
        <v>62</v>
      </c>
      <c r="C1381">
        <v>432</v>
      </c>
      <c r="D1381">
        <v>440</v>
      </c>
      <c r="E1381" t="s">
        <v>311</v>
      </c>
      <c r="F1381" t="s">
        <v>0</v>
      </c>
      <c r="G1381" t="s">
        <v>2073</v>
      </c>
      <c r="I1381" t="s">
        <v>311</v>
      </c>
      <c r="J1381">
        <v>62</v>
      </c>
    </row>
    <row r="1382" spans="1:10" x14ac:dyDescent="0.35">
      <c r="A1382" t="s">
        <v>18991</v>
      </c>
      <c r="B1382">
        <v>128</v>
      </c>
      <c r="C1382">
        <v>430</v>
      </c>
      <c r="D1382">
        <v>441</v>
      </c>
      <c r="E1382" t="s">
        <v>334</v>
      </c>
      <c r="F1382" t="s">
        <v>0</v>
      </c>
      <c r="G1382" t="s">
        <v>3885</v>
      </c>
      <c r="H1382">
        <v>1.98</v>
      </c>
      <c r="I1382">
        <v>19.57</v>
      </c>
      <c r="J1382">
        <v>19</v>
      </c>
    </row>
    <row r="1383" spans="1:10" x14ac:dyDescent="0.35">
      <c r="A1383" t="s">
        <v>18992</v>
      </c>
      <c r="B1383">
        <v>42</v>
      </c>
      <c r="C1383">
        <v>429</v>
      </c>
      <c r="D1383">
        <v>442</v>
      </c>
      <c r="E1383" t="s">
        <v>328</v>
      </c>
      <c r="F1383" t="s">
        <v>0</v>
      </c>
      <c r="G1383" t="s">
        <v>3375</v>
      </c>
      <c r="H1383">
        <v>6.2729999999999997</v>
      </c>
      <c r="I1383">
        <v>71.459999999999994</v>
      </c>
      <c r="J1383">
        <v>25</v>
      </c>
    </row>
    <row r="1384" spans="1:10" x14ac:dyDescent="0.35">
      <c r="A1384" t="s">
        <v>18993</v>
      </c>
      <c r="B1384">
        <v>200</v>
      </c>
      <c r="C1384">
        <v>427</v>
      </c>
      <c r="D1384">
        <v>443</v>
      </c>
      <c r="E1384" t="s">
        <v>334</v>
      </c>
      <c r="F1384" t="s">
        <v>0</v>
      </c>
      <c r="G1384" t="s">
        <v>18994</v>
      </c>
      <c r="H1384">
        <v>1.512</v>
      </c>
      <c r="I1384">
        <v>13.05</v>
      </c>
      <c r="J1384">
        <v>189</v>
      </c>
    </row>
    <row r="1385" spans="1:10" x14ac:dyDescent="0.35">
      <c r="A1385" t="s">
        <v>18995</v>
      </c>
      <c r="B1385">
        <v>78</v>
      </c>
      <c r="C1385">
        <v>425</v>
      </c>
      <c r="D1385">
        <v>444</v>
      </c>
      <c r="E1385" t="s">
        <v>328</v>
      </c>
      <c r="F1385" t="s">
        <v>0</v>
      </c>
      <c r="G1385" t="s">
        <v>16619</v>
      </c>
      <c r="H1385">
        <v>3.6269999999999998</v>
      </c>
      <c r="I1385">
        <v>52.56</v>
      </c>
      <c r="J1385">
        <v>35</v>
      </c>
    </row>
    <row r="1386" spans="1:10" x14ac:dyDescent="0.35">
      <c r="A1386" t="s">
        <v>18996</v>
      </c>
      <c r="B1386">
        <v>44</v>
      </c>
      <c r="C1386">
        <v>424</v>
      </c>
      <c r="D1386">
        <v>445</v>
      </c>
      <c r="E1386" t="s">
        <v>311</v>
      </c>
      <c r="F1386" t="s">
        <v>0</v>
      </c>
      <c r="G1386" t="s">
        <v>2626</v>
      </c>
      <c r="I1386" t="s">
        <v>311</v>
      </c>
      <c r="J1386">
        <v>44</v>
      </c>
    </row>
    <row r="1387" spans="1:10" x14ac:dyDescent="0.35">
      <c r="A1387" t="s">
        <v>18997</v>
      </c>
      <c r="B1387">
        <v>107</v>
      </c>
      <c r="C1387">
        <v>424</v>
      </c>
      <c r="D1387">
        <v>445</v>
      </c>
      <c r="E1387" t="s">
        <v>312</v>
      </c>
      <c r="F1387" t="s">
        <v>0</v>
      </c>
      <c r="G1387" t="s">
        <v>8263</v>
      </c>
      <c r="H1387">
        <v>2.4729999999999999</v>
      </c>
      <c r="I1387">
        <v>44.85</v>
      </c>
      <c r="J1387">
        <v>47</v>
      </c>
    </row>
    <row r="1388" spans="1:10" x14ac:dyDescent="0.35">
      <c r="A1388" t="s">
        <v>18998</v>
      </c>
      <c r="B1388">
        <v>115</v>
      </c>
      <c r="C1388">
        <v>424</v>
      </c>
      <c r="D1388">
        <v>445</v>
      </c>
      <c r="E1388" t="s">
        <v>328</v>
      </c>
      <c r="F1388" t="s">
        <v>0</v>
      </c>
      <c r="G1388" t="s">
        <v>18999</v>
      </c>
      <c r="H1388">
        <v>1.835</v>
      </c>
      <c r="I1388">
        <v>40.61</v>
      </c>
      <c r="J1388">
        <v>53</v>
      </c>
    </row>
    <row r="1389" spans="1:10" x14ac:dyDescent="0.35">
      <c r="A1389" t="s">
        <v>19000</v>
      </c>
      <c r="B1389">
        <v>121</v>
      </c>
      <c r="C1389">
        <v>423</v>
      </c>
      <c r="D1389">
        <v>448</v>
      </c>
      <c r="E1389" t="s">
        <v>311</v>
      </c>
      <c r="F1389" t="s">
        <v>0</v>
      </c>
      <c r="G1389" t="s">
        <v>311</v>
      </c>
      <c r="I1389" t="s">
        <v>311</v>
      </c>
      <c r="J1389">
        <v>121</v>
      </c>
    </row>
    <row r="1390" spans="1:10" x14ac:dyDescent="0.35">
      <c r="A1390" t="s">
        <v>19001</v>
      </c>
      <c r="B1390">
        <v>103</v>
      </c>
      <c r="C1390">
        <v>422</v>
      </c>
      <c r="D1390">
        <v>449</v>
      </c>
      <c r="E1390" t="s">
        <v>312</v>
      </c>
      <c r="F1390" t="s">
        <v>0</v>
      </c>
      <c r="G1390" t="s">
        <v>18569</v>
      </c>
      <c r="H1390">
        <v>1.8480000000000001</v>
      </c>
      <c r="I1390">
        <v>28.2</v>
      </c>
      <c r="J1390">
        <v>25</v>
      </c>
    </row>
    <row r="1391" spans="1:10" x14ac:dyDescent="0.35">
      <c r="A1391" t="s">
        <v>19002</v>
      </c>
      <c r="B1391">
        <v>109</v>
      </c>
      <c r="C1391">
        <v>421</v>
      </c>
      <c r="D1391">
        <v>450</v>
      </c>
      <c r="E1391" t="s">
        <v>312</v>
      </c>
      <c r="F1391" t="s">
        <v>0</v>
      </c>
      <c r="G1391" t="s">
        <v>4347</v>
      </c>
      <c r="H1391">
        <v>1.863</v>
      </c>
      <c r="I1391">
        <v>26.06</v>
      </c>
      <c r="J1391">
        <v>41</v>
      </c>
    </row>
    <row r="1392" spans="1:10" x14ac:dyDescent="0.35">
      <c r="A1392" t="s">
        <v>19003</v>
      </c>
      <c r="B1392">
        <v>99</v>
      </c>
      <c r="C1392">
        <v>415</v>
      </c>
      <c r="D1392">
        <v>451</v>
      </c>
      <c r="E1392" t="s">
        <v>312</v>
      </c>
      <c r="F1392" t="s">
        <v>0</v>
      </c>
      <c r="G1392" t="s">
        <v>7781</v>
      </c>
      <c r="H1392">
        <v>1.7310000000000001</v>
      </c>
      <c r="I1392">
        <v>40.51</v>
      </c>
      <c r="J1392">
        <v>58</v>
      </c>
    </row>
    <row r="1393" spans="1:10" x14ac:dyDescent="0.35">
      <c r="A1393" t="s">
        <v>19004</v>
      </c>
      <c r="B1393">
        <v>59</v>
      </c>
      <c r="C1393">
        <v>413</v>
      </c>
      <c r="D1393">
        <v>452</v>
      </c>
      <c r="E1393" t="s">
        <v>311</v>
      </c>
      <c r="F1393" t="s">
        <v>0</v>
      </c>
      <c r="G1393" t="s">
        <v>1693</v>
      </c>
      <c r="I1393" t="s">
        <v>311</v>
      </c>
      <c r="J1393">
        <v>58</v>
      </c>
    </row>
    <row r="1394" spans="1:10" x14ac:dyDescent="0.35">
      <c r="A1394" t="s">
        <v>19005</v>
      </c>
      <c r="B1394">
        <v>57</v>
      </c>
      <c r="C1394">
        <v>410</v>
      </c>
      <c r="D1394">
        <v>453</v>
      </c>
      <c r="E1394" t="s">
        <v>319</v>
      </c>
      <c r="F1394" t="s">
        <v>0</v>
      </c>
      <c r="G1394" t="s">
        <v>3026</v>
      </c>
      <c r="H1394">
        <v>3.7040000000000002</v>
      </c>
      <c r="I1394">
        <v>77.72</v>
      </c>
      <c r="J1394">
        <v>19</v>
      </c>
    </row>
    <row r="1395" spans="1:10" x14ac:dyDescent="0.35">
      <c r="A1395" t="s">
        <v>19006</v>
      </c>
      <c r="B1395">
        <v>128</v>
      </c>
      <c r="C1395">
        <v>410</v>
      </c>
      <c r="D1395">
        <v>453</v>
      </c>
      <c r="E1395" t="s">
        <v>312</v>
      </c>
      <c r="F1395" t="s">
        <v>0</v>
      </c>
      <c r="G1395" t="s">
        <v>4088</v>
      </c>
      <c r="H1395">
        <v>1.7210000000000001</v>
      </c>
      <c r="I1395">
        <v>36.15</v>
      </c>
      <c r="J1395">
        <v>128</v>
      </c>
    </row>
    <row r="1396" spans="1:10" x14ac:dyDescent="0.35">
      <c r="A1396" t="s">
        <v>19007</v>
      </c>
      <c r="B1396">
        <v>149</v>
      </c>
      <c r="C1396">
        <v>408</v>
      </c>
      <c r="D1396">
        <v>455</v>
      </c>
      <c r="E1396" t="s">
        <v>311</v>
      </c>
      <c r="F1396" t="s">
        <v>0</v>
      </c>
      <c r="G1396" t="s">
        <v>3026</v>
      </c>
      <c r="I1396" t="s">
        <v>311</v>
      </c>
      <c r="J1396">
        <v>7</v>
      </c>
    </row>
    <row r="1397" spans="1:10" x14ac:dyDescent="0.35">
      <c r="A1397" t="s">
        <v>19008</v>
      </c>
      <c r="B1397">
        <v>161</v>
      </c>
      <c r="C1397">
        <v>405</v>
      </c>
      <c r="D1397">
        <v>456</v>
      </c>
      <c r="E1397" t="s">
        <v>328</v>
      </c>
      <c r="F1397" t="s">
        <v>0</v>
      </c>
      <c r="G1397" t="s">
        <v>4173</v>
      </c>
      <c r="H1397">
        <v>1.62</v>
      </c>
      <c r="I1397">
        <v>61.08</v>
      </c>
      <c r="J1397">
        <v>41</v>
      </c>
    </row>
    <row r="1398" spans="1:10" x14ac:dyDescent="0.35">
      <c r="A1398" t="s">
        <v>19009</v>
      </c>
      <c r="B1398">
        <v>99</v>
      </c>
      <c r="C1398">
        <v>405</v>
      </c>
      <c r="D1398">
        <v>456</v>
      </c>
      <c r="E1398" t="s">
        <v>312</v>
      </c>
      <c r="F1398" t="s">
        <v>0</v>
      </c>
      <c r="G1398" t="s">
        <v>8186</v>
      </c>
      <c r="H1398">
        <v>1.819</v>
      </c>
      <c r="I1398">
        <v>44.27</v>
      </c>
      <c r="J1398">
        <v>20</v>
      </c>
    </row>
    <row r="1399" spans="1:10" x14ac:dyDescent="0.35">
      <c r="A1399" t="s">
        <v>19010</v>
      </c>
      <c r="B1399">
        <v>43</v>
      </c>
      <c r="C1399">
        <v>404</v>
      </c>
      <c r="D1399">
        <v>458</v>
      </c>
      <c r="E1399" t="s">
        <v>319</v>
      </c>
      <c r="F1399" t="s">
        <v>0</v>
      </c>
      <c r="G1399" t="s">
        <v>16118</v>
      </c>
      <c r="H1399">
        <v>4.6189999999999998</v>
      </c>
      <c r="I1399">
        <v>87.66</v>
      </c>
      <c r="J1399">
        <v>16</v>
      </c>
    </row>
    <row r="1400" spans="1:10" x14ac:dyDescent="0.35">
      <c r="A1400" t="s">
        <v>19011</v>
      </c>
      <c r="B1400">
        <v>231</v>
      </c>
      <c r="C1400">
        <v>400</v>
      </c>
      <c r="D1400">
        <v>459</v>
      </c>
      <c r="E1400" t="s">
        <v>312</v>
      </c>
      <c r="F1400" t="s">
        <v>0</v>
      </c>
      <c r="G1400" t="s">
        <v>9482</v>
      </c>
      <c r="H1400">
        <v>0.88200000000000001</v>
      </c>
      <c r="I1400">
        <v>36.31</v>
      </c>
      <c r="J1400">
        <v>25</v>
      </c>
    </row>
    <row r="1401" spans="1:10" x14ac:dyDescent="0.35">
      <c r="A1401" t="s">
        <v>19012</v>
      </c>
      <c r="B1401">
        <v>146</v>
      </c>
      <c r="C1401">
        <v>399</v>
      </c>
      <c r="D1401">
        <v>460</v>
      </c>
      <c r="E1401" t="s">
        <v>328</v>
      </c>
      <c r="F1401" t="s">
        <v>0</v>
      </c>
      <c r="G1401" t="s">
        <v>7546</v>
      </c>
      <c r="H1401">
        <v>1.978</v>
      </c>
      <c r="I1401">
        <v>43.08</v>
      </c>
      <c r="J1401">
        <v>66</v>
      </c>
    </row>
    <row r="1402" spans="1:10" x14ac:dyDescent="0.35">
      <c r="A1402" t="s">
        <v>19013</v>
      </c>
      <c r="B1402">
        <v>57</v>
      </c>
      <c r="C1402">
        <v>399</v>
      </c>
      <c r="D1402">
        <v>460</v>
      </c>
      <c r="E1402" t="s">
        <v>312</v>
      </c>
      <c r="F1402" t="s">
        <v>0</v>
      </c>
      <c r="G1402" t="s">
        <v>2392</v>
      </c>
      <c r="H1402">
        <v>4.2039999999999997</v>
      </c>
      <c r="I1402">
        <v>42.22</v>
      </c>
      <c r="J1402">
        <v>56</v>
      </c>
    </row>
    <row r="1403" spans="1:10" x14ac:dyDescent="0.35">
      <c r="A1403" t="s">
        <v>19014</v>
      </c>
      <c r="B1403">
        <v>53</v>
      </c>
      <c r="C1403">
        <v>398</v>
      </c>
      <c r="D1403">
        <v>462</v>
      </c>
      <c r="E1403" t="s">
        <v>319</v>
      </c>
      <c r="F1403" t="s">
        <v>0</v>
      </c>
      <c r="G1403" t="s">
        <v>4090</v>
      </c>
      <c r="H1403">
        <v>3.6150000000000002</v>
      </c>
      <c r="I1403">
        <v>80.069999999999993</v>
      </c>
      <c r="J1403">
        <v>18</v>
      </c>
    </row>
    <row r="1404" spans="1:10" x14ac:dyDescent="0.35">
      <c r="A1404" t="s">
        <v>19015</v>
      </c>
      <c r="B1404">
        <v>132</v>
      </c>
      <c r="C1404">
        <v>396</v>
      </c>
      <c r="D1404">
        <v>463</v>
      </c>
      <c r="E1404" t="s">
        <v>312</v>
      </c>
      <c r="F1404" t="s">
        <v>0</v>
      </c>
      <c r="G1404" t="s">
        <v>3446</v>
      </c>
      <c r="H1404">
        <v>1.5329999999999999</v>
      </c>
      <c r="I1404">
        <v>26.88</v>
      </c>
      <c r="J1404">
        <v>50</v>
      </c>
    </row>
    <row r="1405" spans="1:10" x14ac:dyDescent="0.35">
      <c r="A1405" t="s">
        <v>19016</v>
      </c>
      <c r="B1405">
        <v>161</v>
      </c>
      <c r="C1405">
        <v>394</v>
      </c>
      <c r="D1405">
        <v>464</v>
      </c>
      <c r="E1405" t="s">
        <v>328</v>
      </c>
      <c r="F1405" t="s">
        <v>0</v>
      </c>
      <c r="G1405" t="s">
        <v>19017</v>
      </c>
      <c r="H1405">
        <v>1.79</v>
      </c>
      <c r="I1405">
        <v>51.62</v>
      </c>
      <c r="J1405">
        <v>74</v>
      </c>
    </row>
    <row r="1406" spans="1:10" x14ac:dyDescent="0.35">
      <c r="A1406" t="s">
        <v>19018</v>
      </c>
      <c r="B1406">
        <v>101</v>
      </c>
      <c r="C1406">
        <v>394</v>
      </c>
      <c r="D1406">
        <v>464</v>
      </c>
      <c r="E1406" t="s">
        <v>311</v>
      </c>
      <c r="F1406" t="s">
        <v>0</v>
      </c>
      <c r="G1406" t="s">
        <v>2202</v>
      </c>
      <c r="I1406" t="s">
        <v>311</v>
      </c>
      <c r="J1406">
        <v>101</v>
      </c>
    </row>
    <row r="1407" spans="1:10" x14ac:dyDescent="0.35">
      <c r="A1407" t="s">
        <v>19019</v>
      </c>
      <c r="B1407">
        <v>106</v>
      </c>
      <c r="C1407">
        <v>393</v>
      </c>
      <c r="D1407">
        <v>466</v>
      </c>
      <c r="E1407" t="s">
        <v>328</v>
      </c>
      <c r="F1407" t="s">
        <v>0</v>
      </c>
      <c r="G1407" t="s">
        <v>19020</v>
      </c>
      <c r="H1407">
        <v>1.8280000000000001</v>
      </c>
      <c r="I1407">
        <v>43.19</v>
      </c>
      <c r="J1407">
        <v>42</v>
      </c>
    </row>
    <row r="1408" spans="1:10" x14ac:dyDescent="0.35">
      <c r="A1408" t="s">
        <v>19021</v>
      </c>
      <c r="B1408">
        <v>54</v>
      </c>
      <c r="C1408">
        <v>392</v>
      </c>
      <c r="D1408">
        <v>467</v>
      </c>
      <c r="E1408" t="s">
        <v>319</v>
      </c>
      <c r="F1408" t="s">
        <v>0</v>
      </c>
      <c r="G1408" t="s">
        <v>3819</v>
      </c>
      <c r="H1408">
        <v>3.4910000000000001</v>
      </c>
      <c r="I1408">
        <v>81.88</v>
      </c>
      <c r="J1408">
        <v>6</v>
      </c>
    </row>
    <row r="1409" spans="1:10" x14ac:dyDescent="0.35">
      <c r="A1409" t="s">
        <v>19022</v>
      </c>
      <c r="B1409">
        <v>38</v>
      </c>
      <c r="C1409">
        <v>391</v>
      </c>
      <c r="D1409">
        <v>468</v>
      </c>
      <c r="E1409" t="s">
        <v>311</v>
      </c>
      <c r="F1409" t="s">
        <v>0</v>
      </c>
      <c r="G1409" t="s">
        <v>1886</v>
      </c>
      <c r="I1409" t="s">
        <v>311</v>
      </c>
      <c r="J1409">
        <v>38</v>
      </c>
    </row>
    <row r="1410" spans="1:10" x14ac:dyDescent="0.35">
      <c r="A1410" t="s">
        <v>19023</v>
      </c>
      <c r="B1410">
        <v>94</v>
      </c>
      <c r="C1410">
        <v>391</v>
      </c>
      <c r="D1410">
        <v>468</v>
      </c>
      <c r="E1410" t="s">
        <v>311</v>
      </c>
      <c r="F1410" t="s">
        <v>0</v>
      </c>
      <c r="G1410" t="s">
        <v>2661</v>
      </c>
      <c r="I1410" t="s">
        <v>311</v>
      </c>
      <c r="J1410">
        <v>94</v>
      </c>
    </row>
    <row r="1411" spans="1:10" x14ac:dyDescent="0.35">
      <c r="A1411" t="s">
        <v>19024</v>
      </c>
      <c r="B1411">
        <v>93</v>
      </c>
      <c r="C1411">
        <v>390</v>
      </c>
      <c r="D1411">
        <v>470</v>
      </c>
      <c r="E1411" t="s">
        <v>312</v>
      </c>
      <c r="F1411" t="s">
        <v>0</v>
      </c>
      <c r="G1411" t="s">
        <v>3831</v>
      </c>
      <c r="H1411">
        <v>2.2999999999999998</v>
      </c>
      <c r="I1411">
        <v>33.520000000000003</v>
      </c>
      <c r="J1411">
        <v>57</v>
      </c>
    </row>
    <row r="1412" spans="1:10" x14ac:dyDescent="0.35">
      <c r="A1412" t="s">
        <v>19025</v>
      </c>
      <c r="B1412">
        <v>97</v>
      </c>
      <c r="C1412">
        <v>390</v>
      </c>
      <c r="D1412">
        <v>470</v>
      </c>
      <c r="E1412" t="s">
        <v>312</v>
      </c>
      <c r="F1412" t="s">
        <v>0</v>
      </c>
      <c r="G1412" t="s">
        <v>7438</v>
      </c>
      <c r="H1412">
        <v>1.8080000000000001</v>
      </c>
      <c r="I1412">
        <v>28.83</v>
      </c>
      <c r="J1412">
        <v>39</v>
      </c>
    </row>
    <row r="1413" spans="1:10" x14ac:dyDescent="0.35">
      <c r="A1413" t="s">
        <v>19026</v>
      </c>
      <c r="B1413">
        <v>99</v>
      </c>
      <c r="C1413">
        <v>388</v>
      </c>
      <c r="D1413">
        <v>472</v>
      </c>
      <c r="E1413" t="s">
        <v>311</v>
      </c>
      <c r="F1413" t="s">
        <v>0</v>
      </c>
      <c r="G1413" t="s">
        <v>2734</v>
      </c>
      <c r="I1413" t="s">
        <v>311</v>
      </c>
      <c r="J1413">
        <v>22</v>
      </c>
    </row>
    <row r="1414" spans="1:10" x14ac:dyDescent="0.35">
      <c r="A1414" t="s">
        <v>19027</v>
      </c>
      <c r="B1414">
        <v>148</v>
      </c>
      <c r="C1414">
        <v>386</v>
      </c>
      <c r="D1414">
        <v>473</v>
      </c>
      <c r="E1414" t="s">
        <v>334</v>
      </c>
      <c r="F1414" t="s">
        <v>0</v>
      </c>
      <c r="G1414" t="s">
        <v>18659</v>
      </c>
      <c r="H1414">
        <v>1.19</v>
      </c>
      <c r="I1414">
        <v>10.44</v>
      </c>
      <c r="J1414">
        <v>12</v>
      </c>
    </row>
    <row r="1415" spans="1:10" x14ac:dyDescent="0.35">
      <c r="A1415" t="s">
        <v>19028</v>
      </c>
      <c r="B1415">
        <v>126</v>
      </c>
      <c r="C1415">
        <v>384</v>
      </c>
      <c r="D1415">
        <v>474</v>
      </c>
      <c r="E1415" t="s">
        <v>311</v>
      </c>
      <c r="F1415" t="s">
        <v>0</v>
      </c>
      <c r="G1415" t="s">
        <v>3026</v>
      </c>
      <c r="I1415" t="s">
        <v>311</v>
      </c>
      <c r="J1415">
        <v>47</v>
      </c>
    </row>
    <row r="1416" spans="1:10" x14ac:dyDescent="0.35">
      <c r="A1416" t="s">
        <v>19029</v>
      </c>
      <c r="B1416">
        <v>78</v>
      </c>
      <c r="C1416">
        <v>384</v>
      </c>
      <c r="D1416">
        <v>474</v>
      </c>
      <c r="E1416" t="s">
        <v>328</v>
      </c>
      <c r="F1416" t="s">
        <v>0</v>
      </c>
      <c r="G1416" t="s">
        <v>7781</v>
      </c>
      <c r="H1416">
        <v>2.31</v>
      </c>
      <c r="I1416">
        <v>59.75</v>
      </c>
      <c r="J1416">
        <v>44</v>
      </c>
    </row>
    <row r="1417" spans="1:10" x14ac:dyDescent="0.35">
      <c r="A1417" t="s">
        <v>19030</v>
      </c>
      <c r="B1417">
        <v>429</v>
      </c>
      <c r="C1417">
        <v>383</v>
      </c>
      <c r="D1417">
        <v>476</v>
      </c>
      <c r="E1417" t="s">
        <v>319</v>
      </c>
      <c r="F1417" t="s">
        <v>0</v>
      </c>
      <c r="G1417" t="s">
        <v>15846</v>
      </c>
      <c r="H1417">
        <v>5.3609999999999998</v>
      </c>
      <c r="I1417">
        <v>85.12</v>
      </c>
      <c r="J1417">
        <v>16</v>
      </c>
    </row>
    <row r="1418" spans="1:10" x14ac:dyDescent="0.35">
      <c r="A1418" t="s">
        <v>19031</v>
      </c>
      <c r="B1418">
        <v>114</v>
      </c>
      <c r="C1418">
        <v>381</v>
      </c>
      <c r="D1418">
        <v>477</v>
      </c>
      <c r="E1418" t="s">
        <v>334</v>
      </c>
      <c r="F1418" t="s">
        <v>0</v>
      </c>
      <c r="G1418" t="s">
        <v>1967</v>
      </c>
      <c r="H1418">
        <v>1.6870000000000001</v>
      </c>
      <c r="I1418">
        <v>14.52</v>
      </c>
      <c r="J1418">
        <v>62</v>
      </c>
    </row>
    <row r="1419" spans="1:10" x14ac:dyDescent="0.35">
      <c r="A1419" t="s">
        <v>19032</v>
      </c>
      <c r="B1419">
        <v>55</v>
      </c>
      <c r="C1419">
        <v>381</v>
      </c>
      <c r="D1419">
        <v>477</v>
      </c>
      <c r="E1419" t="s">
        <v>319</v>
      </c>
      <c r="F1419" t="s">
        <v>0</v>
      </c>
      <c r="G1419" t="s">
        <v>3819</v>
      </c>
      <c r="H1419">
        <v>3.3639999999999999</v>
      </c>
      <c r="I1419">
        <v>80.430000000000007</v>
      </c>
      <c r="J1419">
        <v>15</v>
      </c>
    </row>
    <row r="1420" spans="1:10" x14ac:dyDescent="0.35">
      <c r="A1420" t="s">
        <v>19033</v>
      </c>
      <c r="B1420">
        <v>47</v>
      </c>
      <c r="C1420">
        <v>381</v>
      </c>
      <c r="D1420">
        <v>477</v>
      </c>
      <c r="E1420" t="s">
        <v>311</v>
      </c>
      <c r="F1420" t="s">
        <v>0</v>
      </c>
      <c r="G1420" t="s">
        <v>1886</v>
      </c>
      <c r="I1420" t="s">
        <v>311</v>
      </c>
      <c r="J1420">
        <v>46</v>
      </c>
    </row>
    <row r="1421" spans="1:10" x14ac:dyDescent="0.35">
      <c r="A1421" t="s">
        <v>19034</v>
      </c>
      <c r="B1421">
        <v>108</v>
      </c>
      <c r="C1421">
        <v>379</v>
      </c>
      <c r="D1421">
        <v>480</v>
      </c>
      <c r="E1421" t="s">
        <v>312</v>
      </c>
      <c r="F1421" t="s">
        <v>0</v>
      </c>
      <c r="G1421" t="s">
        <v>2115</v>
      </c>
      <c r="H1421">
        <v>2.2440000000000002</v>
      </c>
      <c r="I1421">
        <v>24.15</v>
      </c>
      <c r="J1421">
        <v>84</v>
      </c>
    </row>
    <row r="1422" spans="1:10" x14ac:dyDescent="0.35">
      <c r="A1422" t="s">
        <v>19035</v>
      </c>
      <c r="B1422">
        <v>96</v>
      </c>
      <c r="C1422">
        <v>379</v>
      </c>
      <c r="D1422">
        <v>480</v>
      </c>
      <c r="E1422" t="s">
        <v>319</v>
      </c>
      <c r="F1422" t="s">
        <v>0</v>
      </c>
      <c r="G1422" t="s">
        <v>3633</v>
      </c>
      <c r="H1422">
        <v>2.4</v>
      </c>
      <c r="I1422">
        <v>80.67</v>
      </c>
      <c r="J1422">
        <v>29</v>
      </c>
    </row>
    <row r="1423" spans="1:10" x14ac:dyDescent="0.35">
      <c r="A1423" t="s">
        <v>19036</v>
      </c>
      <c r="B1423">
        <v>158</v>
      </c>
      <c r="C1423">
        <v>376</v>
      </c>
      <c r="D1423">
        <v>482</v>
      </c>
      <c r="E1423" t="s">
        <v>334</v>
      </c>
      <c r="F1423" t="s">
        <v>0</v>
      </c>
      <c r="G1423" t="s">
        <v>19037</v>
      </c>
      <c r="H1423">
        <v>1.679</v>
      </c>
      <c r="I1423">
        <v>9.39</v>
      </c>
      <c r="J1423">
        <v>34</v>
      </c>
    </row>
    <row r="1424" spans="1:10" x14ac:dyDescent="0.35">
      <c r="A1424" t="s">
        <v>19038</v>
      </c>
      <c r="B1424">
        <v>248</v>
      </c>
      <c r="C1424">
        <v>376</v>
      </c>
      <c r="D1424">
        <v>482</v>
      </c>
      <c r="E1424" t="s">
        <v>311</v>
      </c>
      <c r="F1424" t="s">
        <v>0</v>
      </c>
      <c r="G1424" t="s">
        <v>1876</v>
      </c>
      <c r="I1424" t="s">
        <v>311</v>
      </c>
      <c r="J1424">
        <v>143</v>
      </c>
    </row>
    <row r="1425" spans="1:10" x14ac:dyDescent="0.35">
      <c r="A1425" t="s">
        <v>19039</v>
      </c>
      <c r="B1425">
        <v>298</v>
      </c>
      <c r="C1425">
        <v>376</v>
      </c>
      <c r="D1425">
        <v>482</v>
      </c>
      <c r="E1425" t="s">
        <v>334</v>
      </c>
      <c r="F1425" t="s">
        <v>0</v>
      </c>
      <c r="G1425" t="s">
        <v>13832</v>
      </c>
      <c r="H1425">
        <v>0.82799999999999996</v>
      </c>
      <c r="I1425">
        <v>11.64</v>
      </c>
      <c r="J1425">
        <v>69</v>
      </c>
    </row>
    <row r="1426" spans="1:10" x14ac:dyDescent="0.35">
      <c r="A1426" t="s">
        <v>19040</v>
      </c>
      <c r="B1426">
        <v>218</v>
      </c>
      <c r="C1426">
        <v>375</v>
      </c>
      <c r="D1426">
        <v>485</v>
      </c>
      <c r="E1426" t="s">
        <v>319</v>
      </c>
      <c r="F1426" t="s">
        <v>0</v>
      </c>
      <c r="G1426" t="s">
        <v>16870</v>
      </c>
      <c r="H1426">
        <v>1.0529999999999999</v>
      </c>
      <c r="I1426">
        <v>67.89</v>
      </c>
      <c r="J1426">
        <v>64</v>
      </c>
    </row>
    <row r="1427" spans="1:10" x14ac:dyDescent="0.35">
      <c r="A1427" t="s">
        <v>19041</v>
      </c>
      <c r="B1427">
        <v>121</v>
      </c>
      <c r="C1427">
        <v>373</v>
      </c>
      <c r="D1427">
        <v>486</v>
      </c>
      <c r="E1427" t="s">
        <v>311</v>
      </c>
      <c r="F1427" t="s">
        <v>0</v>
      </c>
      <c r="G1427" t="s">
        <v>2235</v>
      </c>
      <c r="I1427" t="s">
        <v>311</v>
      </c>
      <c r="J1427">
        <v>12</v>
      </c>
    </row>
    <row r="1428" spans="1:10" x14ac:dyDescent="0.35">
      <c r="A1428" t="s">
        <v>19042</v>
      </c>
      <c r="B1428">
        <v>153</v>
      </c>
      <c r="C1428">
        <v>373</v>
      </c>
      <c r="D1428">
        <v>486</v>
      </c>
      <c r="E1428" t="s">
        <v>328</v>
      </c>
      <c r="F1428" t="s">
        <v>0</v>
      </c>
      <c r="G1428" t="s">
        <v>7836</v>
      </c>
      <c r="H1428">
        <v>1.2250000000000001</v>
      </c>
      <c r="I1428">
        <v>41.57</v>
      </c>
      <c r="J1428">
        <v>47</v>
      </c>
    </row>
    <row r="1429" spans="1:10" x14ac:dyDescent="0.35">
      <c r="A1429" t="s">
        <v>19043</v>
      </c>
      <c r="B1429">
        <v>107</v>
      </c>
      <c r="C1429">
        <v>371</v>
      </c>
      <c r="D1429">
        <v>488</v>
      </c>
      <c r="E1429" t="s">
        <v>312</v>
      </c>
      <c r="F1429" t="s">
        <v>0</v>
      </c>
      <c r="G1429" t="s">
        <v>19044</v>
      </c>
      <c r="H1429">
        <v>2.0310000000000001</v>
      </c>
      <c r="I1429">
        <v>26.42</v>
      </c>
      <c r="J1429">
        <v>107</v>
      </c>
    </row>
    <row r="1430" spans="1:10" x14ac:dyDescent="0.35">
      <c r="A1430" t="s">
        <v>19045</v>
      </c>
      <c r="B1430">
        <v>138</v>
      </c>
      <c r="C1430">
        <v>368</v>
      </c>
      <c r="D1430">
        <v>489</v>
      </c>
      <c r="E1430" t="s">
        <v>334</v>
      </c>
      <c r="F1430" t="s">
        <v>0</v>
      </c>
      <c r="G1430" t="s">
        <v>19046</v>
      </c>
      <c r="H1430">
        <v>1.2809999999999999</v>
      </c>
      <c r="I1430">
        <v>12.42</v>
      </c>
      <c r="J1430">
        <v>42</v>
      </c>
    </row>
    <row r="1431" spans="1:10" x14ac:dyDescent="0.35">
      <c r="A1431" t="s">
        <v>19047</v>
      </c>
      <c r="B1431">
        <v>77</v>
      </c>
      <c r="C1431">
        <v>367</v>
      </c>
      <c r="D1431">
        <v>490</v>
      </c>
      <c r="E1431" t="s">
        <v>328</v>
      </c>
      <c r="F1431" t="s">
        <v>0</v>
      </c>
      <c r="G1431" t="s">
        <v>19048</v>
      </c>
      <c r="H1431">
        <v>2.6</v>
      </c>
      <c r="I1431">
        <v>49.44</v>
      </c>
      <c r="J1431">
        <v>16</v>
      </c>
    </row>
    <row r="1432" spans="1:10" x14ac:dyDescent="0.35">
      <c r="A1432" t="s">
        <v>19049</v>
      </c>
      <c r="B1432">
        <v>231</v>
      </c>
      <c r="C1432">
        <v>367</v>
      </c>
      <c r="D1432">
        <v>490</v>
      </c>
      <c r="E1432" t="s">
        <v>311</v>
      </c>
      <c r="F1432" t="s">
        <v>0</v>
      </c>
      <c r="G1432" t="s">
        <v>2734</v>
      </c>
      <c r="I1432" t="s">
        <v>311</v>
      </c>
      <c r="J1432">
        <v>224</v>
      </c>
    </row>
    <row r="1433" spans="1:10" x14ac:dyDescent="0.35">
      <c r="A1433" t="s">
        <v>19050</v>
      </c>
      <c r="B1433">
        <v>89</v>
      </c>
      <c r="C1433">
        <v>364</v>
      </c>
      <c r="D1433">
        <v>492</v>
      </c>
      <c r="E1433" t="s">
        <v>328</v>
      </c>
      <c r="F1433" t="s">
        <v>0</v>
      </c>
      <c r="G1433" t="s">
        <v>19051</v>
      </c>
      <c r="H1433">
        <v>2.1160000000000001</v>
      </c>
      <c r="I1433">
        <v>49.07</v>
      </c>
      <c r="J1433">
        <v>25</v>
      </c>
    </row>
    <row r="1434" spans="1:10" x14ac:dyDescent="0.35">
      <c r="A1434" t="s">
        <v>19052</v>
      </c>
      <c r="B1434">
        <v>67</v>
      </c>
      <c r="C1434">
        <v>364</v>
      </c>
      <c r="D1434">
        <v>492</v>
      </c>
      <c r="E1434" t="s">
        <v>328</v>
      </c>
      <c r="F1434" t="s">
        <v>0</v>
      </c>
      <c r="G1434" t="s">
        <v>3819</v>
      </c>
      <c r="H1434">
        <v>2.726</v>
      </c>
      <c r="I1434">
        <v>70.290000000000006</v>
      </c>
      <c r="J1434">
        <v>8</v>
      </c>
    </row>
    <row r="1435" spans="1:10" x14ac:dyDescent="0.35">
      <c r="A1435" t="s">
        <v>19053</v>
      </c>
      <c r="B1435">
        <v>70</v>
      </c>
      <c r="C1435">
        <v>361</v>
      </c>
      <c r="D1435">
        <v>494</v>
      </c>
      <c r="E1435" t="s">
        <v>319</v>
      </c>
      <c r="F1435" t="s">
        <v>0</v>
      </c>
      <c r="G1435" t="s">
        <v>19054</v>
      </c>
      <c r="H1435">
        <v>3.778</v>
      </c>
      <c r="I1435">
        <v>65.53</v>
      </c>
      <c r="J1435">
        <v>26</v>
      </c>
    </row>
    <row r="1436" spans="1:10" x14ac:dyDescent="0.35">
      <c r="A1436" t="s">
        <v>8186</v>
      </c>
      <c r="B1436">
        <v>90</v>
      </c>
      <c r="C1436">
        <v>358</v>
      </c>
      <c r="D1436">
        <v>495</v>
      </c>
      <c r="E1436" t="s">
        <v>328</v>
      </c>
      <c r="F1436" t="s">
        <v>0</v>
      </c>
      <c r="G1436" t="s">
        <v>8186</v>
      </c>
      <c r="H1436">
        <v>2.073</v>
      </c>
      <c r="I1436">
        <v>54.69</v>
      </c>
      <c r="J1436">
        <v>46</v>
      </c>
    </row>
    <row r="1437" spans="1:10" x14ac:dyDescent="0.35">
      <c r="A1437" t="s">
        <v>19055</v>
      </c>
      <c r="B1437">
        <v>84</v>
      </c>
      <c r="C1437">
        <v>355</v>
      </c>
      <c r="D1437">
        <v>496</v>
      </c>
      <c r="E1437" t="s">
        <v>312</v>
      </c>
      <c r="F1437" t="s">
        <v>0</v>
      </c>
      <c r="G1437" t="s">
        <v>3451</v>
      </c>
      <c r="H1437">
        <v>2.286</v>
      </c>
      <c r="I1437">
        <v>23.66</v>
      </c>
      <c r="J1437">
        <v>33</v>
      </c>
    </row>
    <row r="1438" spans="1:10" x14ac:dyDescent="0.35">
      <c r="A1438" t="s">
        <v>19056</v>
      </c>
      <c r="B1438">
        <v>104</v>
      </c>
      <c r="C1438">
        <v>354</v>
      </c>
      <c r="D1438">
        <v>497</v>
      </c>
      <c r="E1438" t="s">
        <v>334</v>
      </c>
      <c r="F1438" t="s">
        <v>0</v>
      </c>
      <c r="G1438" t="s">
        <v>3026</v>
      </c>
      <c r="H1438">
        <v>1.7010000000000001</v>
      </c>
      <c r="I1438">
        <v>24.16</v>
      </c>
      <c r="J1438">
        <v>56</v>
      </c>
    </row>
    <row r="1439" spans="1:10" x14ac:dyDescent="0.35">
      <c r="A1439" t="s">
        <v>19057</v>
      </c>
      <c r="B1439">
        <v>73</v>
      </c>
      <c r="C1439">
        <v>353</v>
      </c>
      <c r="D1439">
        <v>498</v>
      </c>
      <c r="E1439" t="s">
        <v>311</v>
      </c>
      <c r="F1439" t="s">
        <v>0</v>
      </c>
      <c r="G1439" t="s">
        <v>1819</v>
      </c>
      <c r="I1439" t="s">
        <v>311</v>
      </c>
      <c r="J1439">
        <v>34</v>
      </c>
    </row>
    <row r="1440" spans="1:10" x14ac:dyDescent="0.35">
      <c r="A1440" t="s">
        <v>19058</v>
      </c>
      <c r="B1440">
        <v>180</v>
      </c>
      <c r="C1440">
        <v>350</v>
      </c>
      <c r="D1440">
        <v>499</v>
      </c>
      <c r="E1440" t="s">
        <v>311</v>
      </c>
      <c r="F1440" t="s">
        <v>0</v>
      </c>
      <c r="G1440" t="s">
        <v>19059</v>
      </c>
      <c r="I1440" t="s">
        <v>311</v>
      </c>
      <c r="J1440">
        <v>31</v>
      </c>
    </row>
    <row r="1441" spans="1:10" x14ac:dyDescent="0.35">
      <c r="A1441" t="s">
        <v>19060</v>
      </c>
      <c r="B1441">
        <v>69</v>
      </c>
      <c r="C1441">
        <v>350</v>
      </c>
      <c r="D1441">
        <v>499</v>
      </c>
      <c r="E1441" t="s">
        <v>312</v>
      </c>
      <c r="F1441" t="s">
        <v>0</v>
      </c>
      <c r="G1441" t="s">
        <v>2959</v>
      </c>
      <c r="H1441">
        <v>3.1150000000000002</v>
      </c>
      <c r="I1441">
        <v>34.619999999999997</v>
      </c>
      <c r="J1441">
        <v>69</v>
      </c>
    </row>
    <row r="1442" spans="1:10" x14ac:dyDescent="0.35">
      <c r="A1442" t="s">
        <v>19061</v>
      </c>
      <c r="B1442">
        <v>94</v>
      </c>
      <c r="C1442">
        <v>350</v>
      </c>
      <c r="D1442">
        <v>499</v>
      </c>
      <c r="E1442" t="s">
        <v>312</v>
      </c>
      <c r="F1442" t="s">
        <v>0</v>
      </c>
      <c r="G1442" t="s">
        <v>19062</v>
      </c>
      <c r="H1442">
        <v>1.522</v>
      </c>
      <c r="I1442">
        <v>31.93</v>
      </c>
      <c r="J1442">
        <v>94</v>
      </c>
    </row>
    <row r="1443" spans="1:10" x14ac:dyDescent="0.35">
      <c r="A1443" t="s">
        <v>19063</v>
      </c>
      <c r="B1443">
        <v>54</v>
      </c>
      <c r="C1443">
        <v>349</v>
      </c>
      <c r="D1443">
        <v>502</v>
      </c>
      <c r="E1443" t="s">
        <v>311</v>
      </c>
      <c r="F1443" t="s">
        <v>0</v>
      </c>
      <c r="G1443" t="s">
        <v>1767</v>
      </c>
      <c r="I1443" t="s">
        <v>311</v>
      </c>
      <c r="J1443">
        <v>54</v>
      </c>
    </row>
    <row r="1444" spans="1:10" x14ac:dyDescent="0.35">
      <c r="A1444" t="s">
        <v>19064</v>
      </c>
      <c r="B1444">
        <v>74</v>
      </c>
      <c r="C1444">
        <v>347</v>
      </c>
      <c r="D1444">
        <v>503</v>
      </c>
      <c r="E1444" t="s">
        <v>311</v>
      </c>
      <c r="F1444" t="s">
        <v>0</v>
      </c>
      <c r="G1444" t="s">
        <v>1819</v>
      </c>
      <c r="I1444" t="s">
        <v>311</v>
      </c>
      <c r="J1444">
        <v>73</v>
      </c>
    </row>
    <row r="1445" spans="1:10" x14ac:dyDescent="0.35">
      <c r="A1445" t="s">
        <v>19065</v>
      </c>
      <c r="B1445">
        <v>87</v>
      </c>
      <c r="C1445">
        <v>347</v>
      </c>
      <c r="D1445">
        <v>503</v>
      </c>
      <c r="E1445" t="s">
        <v>311</v>
      </c>
      <c r="F1445" t="s">
        <v>0</v>
      </c>
      <c r="G1445" t="s">
        <v>3831</v>
      </c>
      <c r="I1445" t="s">
        <v>311</v>
      </c>
      <c r="J1445">
        <v>35</v>
      </c>
    </row>
    <row r="1446" spans="1:10" x14ac:dyDescent="0.35">
      <c r="A1446" t="s">
        <v>19066</v>
      </c>
      <c r="B1446">
        <v>52</v>
      </c>
      <c r="C1446">
        <v>343</v>
      </c>
      <c r="D1446">
        <v>505</v>
      </c>
      <c r="E1446" t="s">
        <v>328</v>
      </c>
      <c r="F1446" t="s">
        <v>0</v>
      </c>
      <c r="G1446" t="s">
        <v>6095</v>
      </c>
      <c r="H1446">
        <v>3.28</v>
      </c>
      <c r="I1446">
        <v>45.6</v>
      </c>
      <c r="J1446">
        <v>52</v>
      </c>
    </row>
    <row r="1447" spans="1:10" x14ac:dyDescent="0.35">
      <c r="A1447" t="s">
        <v>19067</v>
      </c>
      <c r="B1447">
        <v>92</v>
      </c>
      <c r="C1447">
        <v>342</v>
      </c>
      <c r="D1447">
        <v>506</v>
      </c>
      <c r="E1447" t="s">
        <v>312</v>
      </c>
      <c r="F1447" t="s">
        <v>0</v>
      </c>
      <c r="G1447" t="s">
        <v>3926</v>
      </c>
      <c r="H1447">
        <v>1.802</v>
      </c>
      <c r="I1447">
        <v>44.59</v>
      </c>
      <c r="J1447">
        <v>49</v>
      </c>
    </row>
    <row r="1448" spans="1:10" x14ac:dyDescent="0.35">
      <c r="A1448" t="s">
        <v>19068</v>
      </c>
      <c r="B1448">
        <v>231</v>
      </c>
      <c r="C1448">
        <v>339</v>
      </c>
      <c r="D1448">
        <v>507</v>
      </c>
      <c r="E1448" t="s">
        <v>312</v>
      </c>
      <c r="F1448" t="s">
        <v>0</v>
      </c>
      <c r="G1448" t="s">
        <v>7836</v>
      </c>
      <c r="H1448">
        <v>1.0469999999999999</v>
      </c>
      <c r="I1448">
        <v>30.89</v>
      </c>
      <c r="J1448">
        <v>48</v>
      </c>
    </row>
    <row r="1449" spans="1:10" x14ac:dyDescent="0.35">
      <c r="A1449" t="s">
        <v>19069</v>
      </c>
      <c r="B1449">
        <v>132</v>
      </c>
      <c r="C1449">
        <v>339</v>
      </c>
      <c r="D1449">
        <v>507</v>
      </c>
      <c r="E1449" t="s">
        <v>312</v>
      </c>
      <c r="F1449" t="s">
        <v>0</v>
      </c>
      <c r="G1449" t="s">
        <v>2847</v>
      </c>
      <c r="H1449">
        <v>1.802</v>
      </c>
      <c r="I1449">
        <v>37.64</v>
      </c>
      <c r="J1449">
        <v>63</v>
      </c>
    </row>
    <row r="1450" spans="1:10" x14ac:dyDescent="0.35">
      <c r="A1450" t="s">
        <v>19070</v>
      </c>
      <c r="B1450">
        <v>64</v>
      </c>
      <c r="C1450">
        <v>338</v>
      </c>
      <c r="D1450">
        <v>509</v>
      </c>
      <c r="E1450" t="s">
        <v>319</v>
      </c>
      <c r="F1450" t="s">
        <v>0</v>
      </c>
      <c r="G1450" t="s">
        <v>2898</v>
      </c>
      <c r="H1450">
        <v>5.15</v>
      </c>
      <c r="I1450">
        <v>68.27</v>
      </c>
      <c r="J1450">
        <v>32</v>
      </c>
    </row>
    <row r="1451" spans="1:10" x14ac:dyDescent="0.35">
      <c r="A1451" t="s">
        <v>19071</v>
      </c>
      <c r="B1451">
        <v>91</v>
      </c>
      <c r="C1451">
        <v>338</v>
      </c>
      <c r="D1451">
        <v>509</v>
      </c>
      <c r="E1451" t="s">
        <v>312</v>
      </c>
      <c r="F1451" t="s">
        <v>0</v>
      </c>
      <c r="G1451" t="s">
        <v>3773</v>
      </c>
      <c r="H1451">
        <v>1.966</v>
      </c>
      <c r="I1451">
        <v>34.380000000000003</v>
      </c>
      <c r="J1451">
        <v>42</v>
      </c>
    </row>
    <row r="1452" spans="1:10" x14ac:dyDescent="0.35">
      <c r="A1452" t="s">
        <v>19072</v>
      </c>
      <c r="B1452">
        <v>100</v>
      </c>
      <c r="C1452">
        <v>336</v>
      </c>
      <c r="D1452">
        <v>511</v>
      </c>
      <c r="E1452" t="s">
        <v>328</v>
      </c>
      <c r="F1452" t="s">
        <v>0</v>
      </c>
      <c r="G1452" t="s">
        <v>19073</v>
      </c>
      <c r="H1452">
        <v>2.7250000000000001</v>
      </c>
      <c r="I1452">
        <v>56.11</v>
      </c>
      <c r="J1452">
        <v>37</v>
      </c>
    </row>
    <row r="1453" spans="1:10" x14ac:dyDescent="0.35">
      <c r="A1453" t="s">
        <v>19074</v>
      </c>
      <c r="B1453">
        <v>132</v>
      </c>
      <c r="C1453">
        <v>335</v>
      </c>
      <c r="D1453">
        <v>512</v>
      </c>
      <c r="E1453" t="s">
        <v>334</v>
      </c>
      <c r="F1453" t="s">
        <v>0</v>
      </c>
      <c r="G1453" t="s">
        <v>15981</v>
      </c>
      <c r="H1453">
        <v>1.135</v>
      </c>
      <c r="I1453">
        <v>22.75</v>
      </c>
      <c r="J1453">
        <v>23</v>
      </c>
    </row>
    <row r="1454" spans="1:10" x14ac:dyDescent="0.35">
      <c r="A1454" t="s">
        <v>19075</v>
      </c>
      <c r="B1454">
        <v>76</v>
      </c>
      <c r="C1454">
        <v>332</v>
      </c>
      <c r="D1454">
        <v>513</v>
      </c>
      <c r="E1454" t="s">
        <v>312</v>
      </c>
      <c r="F1454" t="s">
        <v>0</v>
      </c>
      <c r="G1454" t="s">
        <v>8263</v>
      </c>
      <c r="H1454">
        <v>2.6920000000000002</v>
      </c>
      <c r="I1454">
        <v>49.26</v>
      </c>
      <c r="J1454">
        <v>16</v>
      </c>
    </row>
    <row r="1455" spans="1:10" x14ac:dyDescent="0.35">
      <c r="A1455" t="s">
        <v>19076</v>
      </c>
      <c r="B1455">
        <v>55</v>
      </c>
      <c r="C1455">
        <v>329</v>
      </c>
      <c r="D1455">
        <v>514</v>
      </c>
      <c r="E1455" t="s">
        <v>311</v>
      </c>
      <c r="F1455" t="s">
        <v>0</v>
      </c>
      <c r="G1455" t="s">
        <v>3026</v>
      </c>
      <c r="I1455" t="s">
        <v>311</v>
      </c>
      <c r="J1455">
        <v>14</v>
      </c>
    </row>
    <row r="1456" spans="1:10" x14ac:dyDescent="0.35">
      <c r="A1456" t="s">
        <v>19077</v>
      </c>
      <c r="B1456">
        <v>76</v>
      </c>
      <c r="C1456">
        <v>328</v>
      </c>
      <c r="D1456">
        <v>515</v>
      </c>
      <c r="E1456" t="s">
        <v>328</v>
      </c>
      <c r="F1456" t="s">
        <v>0</v>
      </c>
      <c r="G1456" t="s">
        <v>3819</v>
      </c>
      <c r="H1456">
        <v>2.617</v>
      </c>
      <c r="I1456">
        <v>65.94</v>
      </c>
      <c r="J1456">
        <v>30</v>
      </c>
    </row>
    <row r="1457" spans="1:10" x14ac:dyDescent="0.35">
      <c r="A1457" t="s">
        <v>19078</v>
      </c>
      <c r="B1457">
        <v>103</v>
      </c>
      <c r="C1457">
        <v>328</v>
      </c>
      <c r="D1457">
        <v>515</v>
      </c>
      <c r="E1457" t="s">
        <v>334</v>
      </c>
      <c r="F1457" t="s">
        <v>0</v>
      </c>
      <c r="G1457" t="s">
        <v>2596</v>
      </c>
      <c r="H1457">
        <v>1.67</v>
      </c>
      <c r="I1457">
        <v>14.86</v>
      </c>
      <c r="J1457">
        <v>34</v>
      </c>
    </row>
    <row r="1458" spans="1:10" x14ac:dyDescent="0.35">
      <c r="A1458" t="s">
        <v>19079</v>
      </c>
      <c r="B1458">
        <v>61</v>
      </c>
      <c r="C1458">
        <v>328</v>
      </c>
      <c r="D1458">
        <v>515</v>
      </c>
      <c r="E1458" t="s">
        <v>319</v>
      </c>
      <c r="F1458" t="s">
        <v>0</v>
      </c>
      <c r="G1458" t="s">
        <v>3446</v>
      </c>
      <c r="H1458">
        <v>2.7639999999999998</v>
      </c>
      <c r="I1458">
        <v>80.86</v>
      </c>
      <c r="J1458">
        <v>15</v>
      </c>
    </row>
    <row r="1459" spans="1:10" x14ac:dyDescent="0.35">
      <c r="A1459" t="s">
        <v>19080</v>
      </c>
      <c r="B1459">
        <v>75</v>
      </c>
      <c r="C1459">
        <v>328</v>
      </c>
      <c r="D1459">
        <v>515</v>
      </c>
      <c r="E1459" t="s">
        <v>312</v>
      </c>
      <c r="F1459" t="s">
        <v>0</v>
      </c>
      <c r="G1459" t="s">
        <v>3208</v>
      </c>
      <c r="H1459">
        <v>2.056</v>
      </c>
      <c r="I1459">
        <v>35.25</v>
      </c>
      <c r="J1459">
        <v>19</v>
      </c>
    </row>
    <row r="1460" spans="1:10" x14ac:dyDescent="0.35">
      <c r="A1460" t="s">
        <v>19081</v>
      </c>
      <c r="B1460">
        <v>93</v>
      </c>
      <c r="C1460">
        <v>327</v>
      </c>
      <c r="D1460">
        <v>519</v>
      </c>
      <c r="E1460" t="s">
        <v>312</v>
      </c>
      <c r="F1460" t="s">
        <v>0</v>
      </c>
      <c r="G1460" t="s">
        <v>19082</v>
      </c>
      <c r="H1460">
        <v>1.9350000000000001</v>
      </c>
      <c r="I1460">
        <v>37.1</v>
      </c>
      <c r="J1460">
        <v>19</v>
      </c>
    </row>
    <row r="1461" spans="1:10" x14ac:dyDescent="0.35">
      <c r="A1461" t="s">
        <v>19083</v>
      </c>
      <c r="B1461">
        <v>102</v>
      </c>
      <c r="C1461">
        <v>327</v>
      </c>
      <c r="D1461">
        <v>519</v>
      </c>
      <c r="E1461" t="s">
        <v>312</v>
      </c>
      <c r="F1461" t="s">
        <v>0</v>
      </c>
      <c r="G1461" t="s">
        <v>4090</v>
      </c>
      <c r="H1461">
        <v>1.766</v>
      </c>
      <c r="I1461">
        <v>40.880000000000003</v>
      </c>
      <c r="J1461">
        <v>47</v>
      </c>
    </row>
    <row r="1462" spans="1:10" x14ac:dyDescent="0.35">
      <c r="A1462" t="s">
        <v>19084</v>
      </c>
      <c r="B1462">
        <v>149</v>
      </c>
      <c r="C1462">
        <v>327</v>
      </c>
      <c r="D1462">
        <v>519</v>
      </c>
      <c r="E1462" t="s">
        <v>311</v>
      </c>
      <c r="F1462" t="s">
        <v>0</v>
      </c>
      <c r="G1462" t="s">
        <v>1876</v>
      </c>
      <c r="I1462" t="s">
        <v>311</v>
      </c>
      <c r="J1462">
        <v>147</v>
      </c>
    </row>
    <row r="1463" spans="1:10" x14ac:dyDescent="0.35">
      <c r="A1463" t="s">
        <v>19085</v>
      </c>
      <c r="B1463">
        <v>61</v>
      </c>
      <c r="C1463">
        <v>326</v>
      </c>
      <c r="D1463">
        <v>522</v>
      </c>
      <c r="E1463" t="s">
        <v>312</v>
      </c>
      <c r="F1463" t="s">
        <v>0</v>
      </c>
      <c r="G1463" t="s">
        <v>3606</v>
      </c>
      <c r="H1463">
        <v>2.5</v>
      </c>
      <c r="I1463">
        <v>29</v>
      </c>
      <c r="J1463">
        <v>22</v>
      </c>
    </row>
    <row r="1464" spans="1:10" x14ac:dyDescent="0.35">
      <c r="A1464" t="s">
        <v>19086</v>
      </c>
      <c r="B1464">
        <v>155</v>
      </c>
      <c r="C1464">
        <v>326</v>
      </c>
      <c r="D1464">
        <v>522</v>
      </c>
      <c r="E1464" t="s">
        <v>312</v>
      </c>
      <c r="F1464" t="s">
        <v>0</v>
      </c>
      <c r="G1464" t="s">
        <v>16078</v>
      </c>
      <c r="H1464">
        <v>1.786</v>
      </c>
      <c r="I1464">
        <v>20.51</v>
      </c>
      <c r="J1464">
        <v>72</v>
      </c>
    </row>
    <row r="1465" spans="1:10" x14ac:dyDescent="0.35">
      <c r="A1465" t="s">
        <v>19087</v>
      </c>
      <c r="B1465">
        <v>339</v>
      </c>
      <c r="C1465">
        <v>324</v>
      </c>
      <c r="D1465">
        <v>524</v>
      </c>
      <c r="E1465" t="s">
        <v>334</v>
      </c>
      <c r="F1465" t="s">
        <v>0</v>
      </c>
      <c r="G1465" t="s">
        <v>3026</v>
      </c>
      <c r="H1465">
        <v>0.98</v>
      </c>
      <c r="I1465">
        <v>8.8000000000000007</v>
      </c>
      <c r="J1465">
        <v>45</v>
      </c>
    </row>
    <row r="1466" spans="1:10" x14ac:dyDescent="0.35">
      <c r="A1466" t="s">
        <v>19088</v>
      </c>
      <c r="B1466">
        <v>71</v>
      </c>
      <c r="C1466">
        <v>323</v>
      </c>
      <c r="D1466">
        <v>525</v>
      </c>
      <c r="E1466" t="s">
        <v>328</v>
      </c>
      <c r="F1466" t="s">
        <v>0</v>
      </c>
      <c r="G1466" t="s">
        <v>3926</v>
      </c>
      <c r="H1466">
        <v>2.7629999999999999</v>
      </c>
      <c r="I1466">
        <v>68.92</v>
      </c>
      <c r="J1466">
        <v>34</v>
      </c>
    </row>
    <row r="1467" spans="1:10" x14ac:dyDescent="0.35">
      <c r="A1467" t="s">
        <v>19089</v>
      </c>
      <c r="B1467">
        <v>62</v>
      </c>
      <c r="C1467">
        <v>323</v>
      </c>
      <c r="D1467">
        <v>525</v>
      </c>
      <c r="E1467" t="s">
        <v>319</v>
      </c>
      <c r="F1467" t="s">
        <v>0</v>
      </c>
      <c r="G1467" t="s">
        <v>19090</v>
      </c>
      <c r="H1467">
        <v>2.597</v>
      </c>
      <c r="I1467">
        <v>57.84</v>
      </c>
      <c r="J1467">
        <v>7</v>
      </c>
    </row>
    <row r="1468" spans="1:10" x14ac:dyDescent="0.35">
      <c r="A1468" t="s">
        <v>19091</v>
      </c>
      <c r="B1468">
        <v>72</v>
      </c>
      <c r="C1468">
        <v>322</v>
      </c>
      <c r="D1468">
        <v>527</v>
      </c>
      <c r="E1468" t="s">
        <v>311</v>
      </c>
      <c r="F1468" t="s">
        <v>0</v>
      </c>
      <c r="G1468" t="s">
        <v>2596</v>
      </c>
      <c r="I1468" t="s">
        <v>311</v>
      </c>
      <c r="J1468">
        <v>72</v>
      </c>
    </row>
    <row r="1469" spans="1:10" x14ac:dyDescent="0.35">
      <c r="A1469" t="s">
        <v>19092</v>
      </c>
      <c r="B1469">
        <v>60</v>
      </c>
      <c r="C1469">
        <v>320</v>
      </c>
      <c r="D1469">
        <v>528</v>
      </c>
      <c r="E1469" t="s">
        <v>328</v>
      </c>
      <c r="F1469" t="s">
        <v>0</v>
      </c>
      <c r="G1469" t="s">
        <v>2592</v>
      </c>
      <c r="H1469">
        <v>2.6080000000000001</v>
      </c>
      <c r="I1469">
        <v>53.4</v>
      </c>
      <c r="J1469">
        <v>29</v>
      </c>
    </row>
    <row r="1470" spans="1:10" x14ac:dyDescent="0.35">
      <c r="A1470" t="s">
        <v>19093</v>
      </c>
      <c r="B1470">
        <v>102</v>
      </c>
      <c r="C1470">
        <v>320</v>
      </c>
      <c r="D1470">
        <v>528</v>
      </c>
      <c r="E1470" t="s">
        <v>334</v>
      </c>
      <c r="F1470" t="s">
        <v>0</v>
      </c>
      <c r="G1470" t="s">
        <v>2596</v>
      </c>
      <c r="H1470">
        <v>1.4430000000000001</v>
      </c>
      <c r="I1470">
        <v>12.16</v>
      </c>
      <c r="J1470">
        <v>102</v>
      </c>
    </row>
    <row r="1471" spans="1:10" x14ac:dyDescent="0.35">
      <c r="A1471" t="s">
        <v>19094</v>
      </c>
      <c r="B1471">
        <v>45</v>
      </c>
      <c r="C1471">
        <v>318</v>
      </c>
      <c r="D1471">
        <v>530</v>
      </c>
      <c r="E1471" t="s">
        <v>328</v>
      </c>
      <c r="F1471" t="s">
        <v>0</v>
      </c>
      <c r="G1471" t="s">
        <v>19095</v>
      </c>
      <c r="H1471">
        <v>3.6819999999999999</v>
      </c>
      <c r="I1471">
        <v>54.36</v>
      </c>
      <c r="J1471">
        <v>31</v>
      </c>
    </row>
    <row r="1472" spans="1:10" x14ac:dyDescent="0.35">
      <c r="A1472" t="s">
        <v>19096</v>
      </c>
      <c r="B1472">
        <v>96</v>
      </c>
      <c r="C1472">
        <v>317</v>
      </c>
      <c r="D1472">
        <v>531</v>
      </c>
      <c r="E1472" t="s">
        <v>312</v>
      </c>
      <c r="F1472" t="s">
        <v>0</v>
      </c>
      <c r="G1472" t="s">
        <v>3026</v>
      </c>
      <c r="H1472">
        <v>2.2269999999999999</v>
      </c>
      <c r="I1472">
        <v>43.63</v>
      </c>
      <c r="J1472">
        <v>36</v>
      </c>
    </row>
    <row r="1473" spans="1:10" x14ac:dyDescent="0.35">
      <c r="A1473" t="s">
        <v>19097</v>
      </c>
      <c r="B1473">
        <v>38</v>
      </c>
      <c r="C1473">
        <v>314</v>
      </c>
      <c r="D1473">
        <v>532</v>
      </c>
      <c r="E1473" t="s">
        <v>311</v>
      </c>
      <c r="F1473" t="s">
        <v>0</v>
      </c>
      <c r="G1473" t="s">
        <v>1940</v>
      </c>
      <c r="I1473" t="s">
        <v>311</v>
      </c>
      <c r="J1473">
        <v>38</v>
      </c>
    </row>
    <row r="1474" spans="1:10" x14ac:dyDescent="0.35">
      <c r="A1474" t="s">
        <v>19098</v>
      </c>
      <c r="B1474">
        <v>174</v>
      </c>
      <c r="C1474">
        <v>314</v>
      </c>
      <c r="D1474">
        <v>532</v>
      </c>
      <c r="E1474" t="s">
        <v>312</v>
      </c>
      <c r="F1474" t="s">
        <v>0</v>
      </c>
      <c r="G1474" t="s">
        <v>4090</v>
      </c>
      <c r="H1474">
        <v>1.3149999999999999</v>
      </c>
      <c r="I1474">
        <v>28.04</v>
      </c>
      <c r="J1474">
        <v>98</v>
      </c>
    </row>
    <row r="1475" spans="1:10" x14ac:dyDescent="0.35">
      <c r="A1475" t="s">
        <v>19099</v>
      </c>
      <c r="B1475">
        <v>107</v>
      </c>
      <c r="C1475">
        <v>314</v>
      </c>
      <c r="D1475">
        <v>532</v>
      </c>
      <c r="E1475" t="s">
        <v>312</v>
      </c>
      <c r="F1475" t="s">
        <v>0</v>
      </c>
      <c r="G1475" t="s">
        <v>19100</v>
      </c>
      <c r="H1475">
        <v>1.8680000000000001</v>
      </c>
      <c r="I1475">
        <v>45.97</v>
      </c>
      <c r="J1475">
        <v>40</v>
      </c>
    </row>
    <row r="1476" spans="1:10" x14ac:dyDescent="0.35">
      <c r="A1476" t="s">
        <v>19101</v>
      </c>
      <c r="B1476">
        <v>70</v>
      </c>
      <c r="C1476">
        <v>313</v>
      </c>
      <c r="D1476">
        <v>535</v>
      </c>
      <c r="E1476" t="s">
        <v>334</v>
      </c>
      <c r="F1476" t="s">
        <v>0</v>
      </c>
      <c r="G1476" t="s">
        <v>7464</v>
      </c>
      <c r="H1476">
        <v>1.9710000000000001</v>
      </c>
      <c r="I1476">
        <v>15.12</v>
      </c>
      <c r="J1476">
        <v>21</v>
      </c>
    </row>
    <row r="1477" spans="1:10" x14ac:dyDescent="0.35">
      <c r="A1477" t="s">
        <v>19102</v>
      </c>
      <c r="B1477">
        <v>110</v>
      </c>
      <c r="C1477">
        <v>313</v>
      </c>
      <c r="D1477">
        <v>535</v>
      </c>
      <c r="E1477" t="s">
        <v>311</v>
      </c>
      <c r="F1477" t="s">
        <v>0</v>
      </c>
      <c r="G1477" t="s">
        <v>1940</v>
      </c>
      <c r="I1477" t="s">
        <v>311</v>
      </c>
      <c r="J1477">
        <v>100</v>
      </c>
    </row>
    <row r="1478" spans="1:10" x14ac:dyDescent="0.35">
      <c r="A1478" t="s">
        <v>19103</v>
      </c>
      <c r="B1478">
        <v>71</v>
      </c>
      <c r="C1478">
        <v>311</v>
      </c>
      <c r="D1478">
        <v>537</v>
      </c>
      <c r="E1478" t="s">
        <v>312</v>
      </c>
      <c r="F1478" t="s">
        <v>0</v>
      </c>
      <c r="G1478" t="s">
        <v>8953</v>
      </c>
      <c r="H1478">
        <v>1.968</v>
      </c>
      <c r="I1478">
        <v>38.33</v>
      </c>
      <c r="J1478">
        <v>42</v>
      </c>
    </row>
    <row r="1479" spans="1:10" x14ac:dyDescent="0.35">
      <c r="A1479" t="s">
        <v>19104</v>
      </c>
      <c r="B1479">
        <v>122</v>
      </c>
      <c r="C1479">
        <v>310</v>
      </c>
      <c r="D1479">
        <v>538</v>
      </c>
      <c r="E1479" t="s">
        <v>311</v>
      </c>
      <c r="F1479" t="s">
        <v>0</v>
      </c>
      <c r="G1479" t="s">
        <v>4022</v>
      </c>
      <c r="I1479" t="s">
        <v>311</v>
      </c>
      <c r="J1479">
        <v>46</v>
      </c>
    </row>
    <row r="1480" spans="1:10" x14ac:dyDescent="0.35">
      <c r="A1480" t="s">
        <v>19105</v>
      </c>
      <c r="B1480">
        <v>53</v>
      </c>
      <c r="C1480">
        <v>309</v>
      </c>
      <c r="D1480">
        <v>539</v>
      </c>
      <c r="E1480" t="s">
        <v>319</v>
      </c>
      <c r="F1480" t="s">
        <v>0</v>
      </c>
      <c r="G1480" t="s">
        <v>3819</v>
      </c>
      <c r="H1480">
        <v>3.2</v>
      </c>
      <c r="I1480">
        <v>77.540000000000006</v>
      </c>
      <c r="J1480">
        <v>12</v>
      </c>
    </row>
    <row r="1481" spans="1:10" x14ac:dyDescent="0.35">
      <c r="A1481" t="s">
        <v>19106</v>
      </c>
      <c r="B1481">
        <v>77</v>
      </c>
      <c r="C1481">
        <v>308</v>
      </c>
      <c r="D1481">
        <v>540</v>
      </c>
      <c r="E1481" t="s">
        <v>312</v>
      </c>
      <c r="F1481" t="s">
        <v>0</v>
      </c>
      <c r="G1481" t="s">
        <v>19107</v>
      </c>
      <c r="H1481">
        <v>2.137</v>
      </c>
      <c r="I1481">
        <v>21.6</v>
      </c>
      <c r="J1481">
        <v>10</v>
      </c>
    </row>
    <row r="1482" spans="1:10" x14ac:dyDescent="0.35">
      <c r="A1482" t="s">
        <v>19108</v>
      </c>
      <c r="B1482">
        <v>125</v>
      </c>
      <c r="C1482">
        <v>308</v>
      </c>
      <c r="D1482">
        <v>540</v>
      </c>
      <c r="E1482" t="s">
        <v>311</v>
      </c>
      <c r="F1482" t="s">
        <v>0</v>
      </c>
      <c r="G1482" t="s">
        <v>2799</v>
      </c>
      <c r="I1482" t="s">
        <v>311</v>
      </c>
      <c r="J1482">
        <v>50</v>
      </c>
    </row>
    <row r="1483" spans="1:10" x14ac:dyDescent="0.35">
      <c r="A1483" t="s">
        <v>19109</v>
      </c>
      <c r="B1483">
        <v>58</v>
      </c>
      <c r="C1483">
        <v>307</v>
      </c>
      <c r="D1483">
        <v>542</v>
      </c>
      <c r="E1483" t="s">
        <v>312</v>
      </c>
      <c r="F1483" t="s">
        <v>0</v>
      </c>
      <c r="G1483" t="s">
        <v>2131</v>
      </c>
      <c r="H1483">
        <v>2.7589999999999999</v>
      </c>
      <c r="I1483">
        <v>32.46</v>
      </c>
      <c r="J1483">
        <v>29</v>
      </c>
    </row>
    <row r="1484" spans="1:10" x14ac:dyDescent="0.35">
      <c r="A1484" t="s">
        <v>19110</v>
      </c>
      <c r="B1484">
        <v>63</v>
      </c>
      <c r="C1484">
        <v>304</v>
      </c>
      <c r="D1484">
        <v>543</v>
      </c>
      <c r="E1484" t="s">
        <v>319</v>
      </c>
      <c r="F1484" t="s">
        <v>0</v>
      </c>
      <c r="G1484" t="s">
        <v>19111</v>
      </c>
      <c r="H1484">
        <v>3.1640000000000001</v>
      </c>
      <c r="I1484">
        <v>68.16</v>
      </c>
      <c r="J1484">
        <v>7</v>
      </c>
    </row>
    <row r="1485" spans="1:10" x14ac:dyDescent="0.35">
      <c r="A1485" t="s">
        <v>19112</v>
      </c>
      <c r="B1485">
        <v>92</v>
      </c>
      <c r="C1485">
        <v>304</v>
      </c>
      <c r="D1485">
        <v>543</v>
      </c>
      <c r="E1485" t="s">
        <v>334</v>
      </c>
      <c r="F1485" t="s">
        <v>0</v>
      </c>
      <c r="G1485" t="s">
        <v>18537</v>
      </c>
      <c r="H1485">
        <v>1.639</v>
      </c>
      <c r="I1485">
        <v>16.010000000000002</v>
      </c>
      <c r="J1485">
        <v>31</v>
      </c>
    </row>
    <row r="1486" spans="1:10" x14ac:dyDescent="0.35">
      <c r="A1486" t="s">
        <v>19113</v>
      </c>
      <c r="B1486">
        <v>98</v>
      </c>
      <c r="C1486">
        <v>303</v>
      </c>
      <c r="D1486">
        <v>545</v>
      </c>
      <c r="E1486" t="s">
        <v>311</v>
      </c>
      <c r="F1486" t="s">
        <v>0</v>
      </c>
      <c r="G1486" t="s">
        <v>2053</v>
      </c>
      <c r="I1486" t="s">
        <v>311</v>
      </c>
      <c r="J1486">
        <v>49</v>
      </c>
    </row>
    <row r="1487" spans="1:10" x14ac:dyDescent="0.35">
      <c r="A1487" t="s">
        <v>19114</v>
      </c>
      <c r="B1487">
        <v>23</v>
      </c>
      <c r="C1487">
        <v>302</v>
      </c>
      <c r="D1487">
        <v>546</v>
      </c>
      <c r="E1487" t="s">
        <v>311</v>
      </c>
      <c r="F1487" t="s">
        <v>0</v>
      </c>
      <c r="G1487" t="s">
        <v>2073</v>
      </c>
      <c r="I1487" t="s">
        <v>311</v>
      </c>
      <c r="J1487">
        <v>23</v>
      </c>
    </row>
    <row r="1488" spans="1:10" x14ac:dyDescent="0.35">
      <c r="A1488" t="s">
        <v>19115</v>
      </c>
      <c r="B1488">
        <v>112</v>
      </c>
      <c r="C1488">
        <v>302</v>
      </c>
      <c r="D1488">
        <v>546</v>
      </c>
      <c r="E1488" t="s">
        <v>311</v>
      </c>
      <c r="F1488" t="s">
        <v>0</v>
      </c>
      <c r="G1488" t="s">
        <v>3026</v>
      </c>
      <c r="I1488" t="s">
        <v>311</v>
      </c>
      <c r="J1488">
        <v>39</v>
      </c>
    </row>
    <row r="1489" spans="1:10" x14ac:dyDescent="0.35">
      <c r="A1489" t="s">
        <v>19116</v>
      </c>
      <c r="B1489">
        <v>152</v>
      </c>
      <c r="C1489">
        <v>301</v>
      </c>
      <c r="D1489">
        <v>548</v>
      </c>
      <c r="E1489" t="s">
        <v>334</v>
      </c>
      <c r="F1489" t="s">
        <v>0</v>
      </c>
      <c r="G1489" t="s">
        <v>8311</v>
      </c>
      <c r="H1489">
        <v>1.0649999999999999</v>
      </c>
      <c r="I1489">
        <v>11.49</v>
      </c>
      <c r="J1489">
        <v>40</v>
      </c>
    </row>
    <row r="1490" spans="1:10" x14ac:dyDescent="0.35">
      <c r="A1490" t="s">
        <v>19117</v>
      </c>
      <c r="B1490">
        <v>83</v>
      </c>
      <c r="C1490">
        <v>296</v>
      </c>
      <c r="D1490">
        <v>549</v>
      </c>
      <c r="E1490" t="s">
        <v>312</v>
      </c>
      <c r="F1490" t="s">
        <v>0</v>
      </c>
      <c r="G1490" t="s">
        <v>19118</v>
      </c>
      <c r="H1490">
        <v>1.71</v>
      </c>
      <c r="I1490">
        <v>33.03</v>
      </c>
      <c r="J1490">
        <v>14</v>
      </c>
    </row>
    <row r="1491" spans="1:10" x14ac:dyDescent="0.35">
      <c r="A1491" t="s">
        <v>19119</v>
      </c>
      <c r="B1491">
        <v>92</v>
      </c>
      <c r="C1491">
        <v>295</v>
      </c>
      <c r="D1491">
        <v>550</v>
      </c>
      <c r="E1491" t="s">
        <v>328</v>
      </c>
      <c r="F1491" t="s">
        <v>0</v>
      </c>
      <c r="G1491" t="s">
        <v>14855</v>
      </c>
      <c r="H1491">
        <v>2.5</v>
      </c>
      <c r="I1491">
        <v>55.58</v>
      </c>
      <c r="J1491">
        <v>42</v>
      </c>
    </row>
    <row r="1492" spans="1:10" x14ac:dyDescent="0.35">
      <c r="A1492" t="s">
        <v>19120</v>
      </c>
      <c r="B1492">
        <v>85</v>
      </c>
      <c r="C1492">
        <v>294</v>
      </c>
      <c r="D1492">
        <v>551</v>
      </c>
      <c r="E1492" t="s">
        <v>312</v>
      </c>
      <c r="F1492" t="s">
        <v>0</v>
      </c>
      <c r="G1492" t="s">
        <v>3446</v>
      </c>
      <c r="H1492">
        <v>1.734</v>
      </c>
      <c r="I1492">
        <v>34.85</v>
      </c>
      <c r="J1492">
        <v>9</v>
      </c>
    </row>
    <row r="1493" spans="1:10" x14ac:dyDescent="0.35">
      <c r="A1493" t="s">
        <v>19121</v>
      </c>
      <c r="B1493">
        <v>51</v>
      </c>
      <c r="C1493">
        <v>294</v>
      </c>
      <c r="D1493">
        <v>551</v>
      </c>
      <c r="E1493" t="s">
        <v>311</v>
      </c>
      <c r="F1493" t="s">
        <v>0</v>
      </c>
      <c r="G1493" t="s">
        <v>1819</v>
      </c>
      <c r="I1493" t="s">
        <v>311</v>
      </c>
      <c r="J1493">
        <v>19</v>
      </c>
    </row>
    <row r="1494" spans="1:10" x14ac:dyDescent="0.35">
      <c r="A1494" t="s">
        <v>19122</v>
      </c>
      <c r="B1494">
        <v>74</v>
      </c>
      <c r="C1494">
        <v>294</v>
      </c>
      <c r="D1494">
        <v>551</v>
      </c>
      <c r="E1494" t="s">
        <v>312</v>
      </c>
      <c r="F1494" t="s">
        <v>0</v>
      </c>
      <c r="G1494" t="s">
        <v>19123</v>
      </c>
      <c r="H1494">
        <v>1.93</v>
      </c>
      <c r="I1494">
        <v>31.04</v>
      </c>
      <c r="J1494">
        <v>15</v>
      </c>
    </row>
    <row r="1495" spans="1:10" x14ac:dyDescent="0.35">
      <c r="A1495" t="s">
        <v>19125</v>
      </c>
      <c r="B1495">
        <v>137</v>
      </c>
      <c r="C1495">
        <v>292</v>
      </c>
      <c r="D1495">
        <v>555</v>
      </c>
      <c r="E1495" t="s">
        <v>334</v>
      </c>
      <c r="F1495" t="s">
        <v>0</v>
      </c>
      <c r="G1495" t="s">
        <v>4034</v>
      </c>
      <c r="H1495">
        <v>1.236</v>
      </c>
      <c r="I1495">
        <v>19.39</v>
      </c>
      <c r="J1495">
        <v>46</v>
      </c>
    </row>
    <row r="1496" spans="1:10" x14ac:dyDescent="0.35">
      <c r="A1496" t="s">
        <v>19126</v>
      </c>
      <c r="B1496">
        <v>157</v>
      </c>
      <c r="C1496">
        <v>291</v>
      </c>
      <c r="D1496">
        <v>556</v>
      </c>
      <c r="E1496" t="s">
        <v>311</v>
      </c>
      <c r="F1496" t="s">
        <v>0</v>
      </c>
      <c r="G1496" t="s">
        <v>4022</v>
      </c>
      <c r="I1496" t="s">
        <v>311</v>
      </c>
      <c r="J1496">
        <v>59</v>
      </c>
    </row>
    <row r="1497" spans="1:10" x14ac:dyDescent="0.35">
      <c r="A1497" t="s">
        <v>19127</v>
      </c>
      <c r="B1497">
        <v>83</v>
      </c>
      <c r="C1497">
        <v>287</v>
      </c>
      <c r="D1497">
        <v>557</v>
      </c>
      <c r="E1497" t="s">
        <v>312</v>
      </c>
      <c r="F1497" t="s">
        <v>0</v>
      </c>
      <c r="G1497" t="s">
        <v>15751</v>
      </c>
      <c r="H1497">
        <v>1.7849999999999999</v>
      </c>
      <c r="I1497">
        <v>26.28</v>
      </c>
      <c r="J1497">
        <v>30</v>
      </c>
    </row>
    <row r="1498" spans="1:10" x14ac:dyDescent="0.35">
      <c r="A1498" t="s">
        <v>19128</v>
      </c>
      <c r="B1498">
        <v>62</v>
      </c>
      <c r="C1498">
        <v>287</v>
      </c>
      <c r="D1498">
        <v>557</v>
      </c>
      <c r="E1498" t="s">
        <v>319</v>
      </c>
      <c r="F1498" t="s">
        <v>0</v>
      </c>
      <c r="G1498" t="s">
        <v>19129</v>
      </c>
      <c r="H1498">
        <v>2.68</v>
      </c>
      <c r="I1498">
        <v>74.790000000000006</v>
      </c>
      <c r="J1498">
        <v>29</v>
      </c>
    </row>
    <row r="1499" spans="1:10" x14ac:dyDescent="0.35">
      <c r="A1499" t="s">
        <v>19130</v>
      </c>
      <c r="B1499">
        <v>58</v>
      </c>
      <c r="C1499">
        <v>286</v>
      </c>
      <c r="D1499">
        <v>559</v>
      </c>
      <c r="E1499" t="s">
        <v>312</v>
      </c>
      <c r="F1499" t="s">
        <v>0</v>
      </c>
      <c r="G1499" t="s">
        <v>6623</v>
      </c>
      <c r="H1499">
        <v>2.694</v>
      </c>
      <c r="I1499">
        <v>39.47</v>
      </c>
      <c r="J1499">
        <v>12</v>
      </c>
    </row>
    <row r="1500" spans="1:10" x14ac:dyDescent="0.35">
      <c r="A1500" t="s">
        <v>19131</v>
      </c>
      <c r="B1500">
        <v>87</v>
      </c>
      <c r="C1500">
        <v>284</v>
      </c>
      <c r="D1500">
        <v>560</v>
      </c>
      <c r="E1500" t="s">
        <v>312</v>
      </c>
      <c r="F1500" t="s">
        <v>0</v>
      </c>
      <c r="G1500" t="s">
        <v>19132</v>
      </c>
      <c r="H1500">
        <v>1.5760000000000001</v>
      </c>
      <c r="I1500">
        <v>30.87</v>
      </c>
      <c r="J1500">
        <v>26</v>
      </c>
    </row>
    <row r="1501" spans="1:10" x14ac:dyDescent="0.35">
      <c r="A1501" t="s">
        <v>19133</v>
      </c>
      <c r="B1501">
        <v>102</v>
      </c>
      <c r="C1501">
        <v>283</v>
      </c>
      <c r="D1501">
        <v>561</v>
      </c>
      <c r="E1501" t="s">
        <v>334</v>
      </c>
      <c r="F1501" t="s">
        <v>0</v>
      </c>
      <c r="G1501" t="s">
        <v>1973</v>
      </c>
      <c r="H1501">
        <v>1.673</v>
      </c>
      <c r="I1501">
        <v>12.5</v>
      </c>
      <c r="J1501">
        <v>100</v>
      </c>
    </row>
    <row r="1502" spans="1:10" x14ac:dyDescent="0.35">
      <c r="A1502" t="s">
        <v>19134</v>
      </c>
      <c r="B1502">
        <v>110</v>
      </c>
      <c r="C1502">
        <v>282</v>
      </c>
      <c r="D1502">
        <v>562</v>
      </c>
      <c r="E1502" t="s">
        <v>328</v>
      </c>
      <c r="F1502" t="s">
        <v>0</v>
      </c>
      <c r="G1502" t="s">
        <v>4090</v>
      </c>
      <c r="H1502">
        <v>2.355</v>
      </c>
      <c r="I1502">
        <v>53.72</v>
      </c>
      <c r="J1502">
        <v>57</v>
      </c>
    </row>
    <row r="1503" spans="1:10" x14ac:dyDescent="0.35">
      <c r="A1503" t="s">
        <v>19135</v>
      </c>
      <c r="B1503">
        <v>205</v>
      </c>
      <c r="C1503">
        <v>280</v>
      </c>
      <c r="D1503">
        <v>563</v>
      </c>
      <c r="E1503" t="s">
        <v>311</v>
      </c>
      <c r="F1503" t="s">
        <v>0</v>
      </c>
      <c r="G1503" t="s">
        <v>6759</v>
      </c>
      <c r="I1503" t="s">
        <v>311</v>
      </c>
      <c r="J1503">
        <v>44</v>
      </c>
    </row>
    <row r="1504" spans="1:10" x14ac:dyDescent="0.35">
      <c r="A1504" t="s">
        <v>19136</v>
      </c>
      <c r="B1504">
        <v>105</v>
      </c>
      <c r="C1504">
        <v>279</v>
      </c>
      <c r="D1504">
        <v>564</v>
      </c>
      <c r="E1504" t="s">
        <v>311</v>
      </c>
      <c r="F1504" t="s">
        <v>0</v>
      </c>
      <c r="G1504" t="s">
        <v>2211</v>
      </c>
      <c r="I1504" t="s">
        <v>311</v>
      </c>
      <c r="J1504">
        <v>35</v>
      </c>
    </row>
    <row r="1505" spans="1:10" x14ac:dyDescent="0.35">
      <c r="A1505" t="s">
        <v>19137</v>
      </c>
      <c r="B1505">
        <v>102</v>
      </c>
      <c r="C1505">
        <v>278</v>
      </c>
      <c r="D1505">
        <v>565</v>
      </c>
      <c r="E1505" t="s">
        <v>311</v>
      </c>
      <c r="F1505" t="s">
        <v>0</v>
      </c>
      <c r="G1505" t="s">
        <v>4347</v>
      </c>
      <c r="I1505" t="s">
        <v>311</v>
      </c>
      <c r="J1505">
        <v>30</v>
      </c>
    </row>
    <row r="1506" spans="1:10" x14ac:dyDescent="0.35">
      <c r="A1506" t="s">
        <v>19138</v>
      </c>
      <c r="B1506">
        <v>104</v>
      </c>
      <c r="C1506">
        <v>277</v>
      </c>
      <c r="D1506">
        <v>566</v>
      </c>
      <c r="E1506" t="s">
        <v>311</v>
      </c>
      <c r="F1506" t="s">
        <v>0</v>
      </c>
      <c r="G1506" t="s">
        <v>2734</v>
      </c>
      <c r="I1506" t="s">
        <v>311</v>
      </c>
      <c r="J1506">
        <v>104</v>
      </c>
    </row>
    <row r="1507" spans="1:10" x14ac:dyDescent="0.35">
      <c r="A1507" t="s">
        <v>19139</v>
      </c>
      <c r="B1507">
        <v>89</v>
      </c>
      <c r="C1507">
        <v>277</v>
      </c>
      <c r="D1507">
        <v>566</v>
      </c>
      <c r="E1507" t="s">
        <v>312</v>
      </c>
      <c r="F1507" t="s">
        <v>0</v>
      </c>
      <c r="G1507" t="s">
        <v>3704</v>
      </c>
      <c r="H1507">
        <v>1.63</v>
      </c>
      <c r="I1507">
        <v>26.12</v>
      </c>
      <c r="J1507">
        <v>27</v>
      </c>
    </row>
    <row r="1508" spans="1:10" x14ac:dyDescent="0.35">
      <c r="A1508" t="s">
        <v>19140</v>
      </c>
      <c r="B1508">
        <v>55</v>
      </c>
      <c r="C1508">
        <v>277</v>
      </c>
      <c r="D1508">
        <v>566</v>
      </c>
      <c r="E1508" t="s">
        <v>319</v>
      </c>
      <c r="F1508" t="s">
        <v>0</v>
      </c>
      <c r="G1508" t="s">
        <v>7650</v>
      </c>
      <c r="H1508">
        <v>2.4340000000000002</v>
      </c>
      <c r="I1508">
        <v>61.53</v>
      </c>
      <c r="J1508">
        <v>9</v>
      </c>
    </row>
    <row r="1509" spans="1:10" x14ac:dyDescent="0.35">
      <c r="A1509" t="s">
        <v>19141</v>
      </c>
      <c r="B1509">
        <v>131</v>
      </c>
      <c r="C1509">
        <v>276</v>
      </c>
      <c r="D1509">
        <v>569</v>
      </c>
      <c r="E1509" t="s">
        <v>319</v>
      </c>
      <c r="F1509" t="s">
        <v>0</v>
      </c>
      <c r="G1509" t="s">
        <v>19142</v>
      </c>
      <c r="H1509">
        <v>2.0510000000000002</v>
      </c>
      <c r="I1509">
        <v>68.709999999999994</v>
      </c>
      <c r="J1509">
        <v>44</v>
      </c>
    </row>
    <row r="1510" spans="1:10" x14ac:dyDescent="0.35">
      <c r="A1510" t="s">
        <v>19143</v>
      </c>
      <c r="B1510">
        <v>87</v>
      </c>
      <c r="C1510">
        <v>276</v>
      </c>
      <c r="D1510">
        <v>569</v>
      </c>
      <c r="E1510" t="s">
        <v>334</v>
      </c>
      <c r="F1510" t="s">
        <v>0</v>
      </c>
      <c r="G1510" t="s">
        <v>3819</v>
      </c>
      <c r="H1510">
        <v>1.4350000000000001</v>
      </c>
      <c r="I1510">
        <v>23.91</v>
      </c>
      <c r="J1510">
        <v>27</v>
      </c>
    </row>
    <row r="1511" spans="1:10" x14ac:dyDescent="0.35">
      <c r="A1511" t="s">
        <v>19144</v>
      </c>
      <c r="B1511">
        <v>55</v>
      </c>
      <c r="C1511">
        <v>276</v>
      </c>
      <c r="D1511">
        <v>569</v>
      </c>
      <c r="E1511" t="s">
        <v>328</v>
      </c>
      <c r="F1511" t="s">
        <v>0</v>
      </c>
      <c r="G1511" t="s">
        <v>3026</v>
      </c>
      <c r="H1511">
        <v>2.6349999999999998</v>
      </c>
      <c r="I1511">
        <v>57.12</v>
      </c>
      <c r="J1511">
        <v>12</v>
      </c>
    </row>
    <row r="1512" spans="1:10" x14ac:dyDescent="0.35">
      <c r="A1512" t="s">
        <v>19145</v>
      </c>
      <c r="B1512">
        <v>115</v>
      </c>
      <c r="C1512">
        <v>276</v>
      </c>
      <c r="D1512">
        <v>569</v>
      </c>
      <c r="E1512" t="s">
        <v>334</v>
      </c>
      <c r="F1512" t="s">
        <v>0</v>
      </c>
      <c r="G1512" t="s">
        <v>1845</v>
      </c>
      <c r="H1512">
        <v>1.2749999999999999</v>
      </c>
      <c r="I1512">
        <v>10.16</v>
      </c>
      <c r="J1512">
        <v>40</v>
      </c>
    </row>
    <row r="1513" spans="1:10" x14ac:dyDescent="0.35">
      <c r="A1513" t="s">
        <v>19146</v>
      </c>
      <c r="B1513">
        <v>107</v>
      </c>
      <c r="C1513">
        <v>275</v>
      </c>
      <c r="D1513">
        <v>573</v>
      </c>
      <c r="E1513" t="s">
        <v>334</v>
      </c>
      <c r="F1513" t="s">
        <v>0</v>
      </c>
      <c r="G1513" t="s">
        <v>4034</v>
      </c>
      <c r="H1513">
        <v>1.1679999999999999</v>
      </c>
      <c r="I1513">
        <v>16.670000000000002</v>
      </c>
      <c r="J1513">
        <v>27</v>
      </c>
    </row>
    <row r="1514" spans="1:10" x14ac:dyDescent="0.35">
      <c r="A1514" t="s">
        <v>19147</v>
      </c>
      <c r="B1514">
        <v>50</v>
      </c>
      <c r="C1514">
        <v>273</v>
      </c>
      <c r="D1514">
        <v>574</v>
      </c>
      <c r="E1514" t="s">
        <v>311</v>
      </c>
      <c r="F1514" t="s">
        <v>0</v>
      </c>
      <c r="G1514" t="s">
        <v>2924</v>
      </c>
      <c r="I1514" t="s">
        <v>311</v>
      </c>
      <c r="J1514">
        <v>50</v>
      </c>
    </row>
    <row r="1515" spans="1:10" x14ac:dyDescent="0.35">
      <c r="A1515" t="s">
        <v>19148</v>
      </c>
      <c r="B1515">
        <v>144</v>
      </c>
      <c r="C1515">
        <v>273</v>
      </c>
      <c r="D1515">
        <v>574</v>
      </c>
      <c r="E1515" t="s">
        <v>311</v>
      </c>
      <c r="F1515" t="s">
        <v>0</v>
      </c>
      <c r="G1515" t="s">
        <v>14575</v>
      </c>
      <c r="I1515" t="s">
        <v>311</v>
      </c>
      <c r="J1515">
        <v>33</v>
      </c>
    </row>
    <row r="1516" spans="1:10" x14ac:dyDescent="0.35">
      <c r="A1516" t="s">
        <v>19149</v>
      </c>
      <c r="B1516">
        <v>58</v>
      </c>
      <c r="C1516">
        <v>271</v>
      </c>
      <c r="D1516">
        <v>576</v>
      </c>
      <c r="E1516" t="s">
        <v>328</v>
      </c>
      <c r="F1516" t="s">
        <v>0</v>
      </c>
      <c r="G1516" t="s">
        <v>3410</v>
      </c>
      <c r="H1516">
        <v>2.5510000000000002</v>
      </c>
      <c r="I1516">
        <v>52.69</v>
      </c>
      <c r="J1516">
        <v>21</v>
      </c>
    </row>
    <row r="1517" spans="1:10" x14ac:dyDescent="0.35">
      <c r="A1517" t="s">
        <v>19150</v>
      </c>
      <c r="B1517">
        <v>29</v>
      </c>
      <c r="C1517">
        <v>271</v>
      </c>
      <c r="D1517">
        <v>576</v>
      </c>
      <c r="E1517" t="s">
        <v>319</v>
      </c>
      <c r="F1517" t="s">
        <v>0</v>
      </c>
      <c r="G1517" t="s">
        <v>3451</v>
      </c>
      <c r="H1517">
        <v>5.6</v>
      </c>
      <c r="I1517">
        <v>70.540000000000006</v>
      </c>
      <c r="J1517">
        <v>17</v>
      </c>
    </row>
    <row r="1518" spans="1:10" x14ac:dyDescent="0.35">
      <c r="A1518" t="s">
        <v>19151</v>
      </c>
      <c r="B1518">
        <v>107</v>
      </c>
      <c r="C1518">
        <v>271</v>
      </c>
      <c r="D1518">
        <v>576</v>
      </c>
      <c r="E1518" t="s">
        <v>312</v>
      </c>
      <c r="F1518" t="s">
        <v>0</v>
      </c>
      <c r="G1518" t="s">
        <v>4116</v>
      </c>
      <c r="H1518">
        <v>1.3220000000000001</v>
      </c>
      <c r="I1518">
        <v>39.36</v>
      </c>
      <c r="J1518">
        <v>49</v>
      </c>
    </row>
    <row r="1519" spans="1:10" x14ac:dyDescent="0.35">
      <c r="A1519" t="s">
        <v>19152</v>
      </c>
      <c r="B1519">
        <v>126</v>
      </c>
      <c r="C1519">
        <v>267</v>
      </c>
      <c r="D1519">
        <v>579</v>
      </c>
      <c r="E1519" t="s">
        <v>311</v>
      </c>
      <c r="F1519" t="s">
        <v>0</v>
      </c>
      <c r="G1519" t="s">
        <v>2539</v>
      </c>
      <c r="I1519" t="s">
        <v>311</v>
      </c>
      <c r="J1519">
        <v>126</v>
      </c>
    </row>
    <row r="1520" spans="1:10" x14ac:dyDescent="0.35">
      <c r="A1520" t="s">
        <v>19153</v>
      </c>
      <c r="B1520">
        <v>61</v>
      </c>
      <c r="C1520">
        <v>266</v>
      </c>
      <c r="D1520">
        <v>580</v>
      </c>
      <c r="E1520" t="s">
        <v>312</v>
      </c>
      <c r="F1520" t="s">
        <v>0</v>
      </c>
      <c r="G1520" t="s">
        <v>19154</v>
      </c>
      <c r="H1520">
        <v>2.1749999999999998</v>
      </c>
      <c r="I1520">
        <v>25.98</v>
      </c>
      <c r="J1520">
        <v>24</v>
      </c>
    </row>
    <row r="1521" spans="1:10" x14ac:dyDescent="0.35">
      <c r="A1521" t="s">
        <v>19155</v>
      </c>
      <c r="B1521">
        <v>126</v>
      </c>
      <c r="C1521">
        <v>265</v>
      </c>
      <c r="D1521">
        <v>581</v>
      </c>
      <c r="E1521" t="s">
        <v>311</v>
      </c>
      <c r="F1521" t="s">
        <v>0</v>
      </c>
      <c r="G1521" t="s">
        <v>2392</v>
      </c>
      <c r="I1521" t="s">
        <v>311</v>
      </c>
      <c r="J1521">
        <v>22</v>
      </c>
    </row>
    <row r="1522" spans="1:10" x14ac:dyDescent="0.35">
      <c r="A1522" t="s">
        <v>19156</v>
      </c>
      <c r="B1522">
        <v>37</v>
      </c>
      <c r="C1522">
        <v>264</v>
      </c>
      <c r="D1522">
        <v>582</v>
      </c>
      <c r="E1522" t="s">
        <v>311</v>
      </c>
      <c r="F1522" t="s">
        <v>0</v>
      </c>
      <c r="G1522" t="s">
        <v>2063</v>
      </c>
      <c r="I1522" t="s">
        <v>311</v>
      </c>
      <c r="J1522">
        <v>37</v>
      </c>
    </row>
    <row r="1523" spans="1:10" x14ac:dyDescent="0.35">
      <c r="A1523" t="s">
        <v>19157</v>
      </c>
      <c r="B1523">
        <v>49</v>
      </c>
      <c r="C1523">
        <v>263</v>
      </c>
      <c r="D1523">
        <v>583</v>
      </c>
      <c r="E1523" t="s">
        <v>328</v>
      </c>
      <c r="F1523" t="s">
        <v>0</v>
      </c>
      <c r="G1523" t="s">
        <v>17100</v>
      </c>
      <c r="H1523">
        <v>2.4089999999999998</v>
      </c>
      <c r="I1523">
        <v>61.11</v>
      </c>
      <c r="J1523">
        <v>9</v>
      </c>
    </row>
    <row r="1524" spans="1:10" x14ac:dyDescent="0.35">
      <c r="A1524" t="s">
        <v>19158</v>
      </c>
      <c r="B1524">
        <v>65</v>
      </c>
      <c r="C1524">
        <v>263</v>
      </c>
      <c r="D1524">
        <v>583</v>
      </c>
      <c r="E1524" t="s">
        <v>328</v>
      </c>
      <c r="F1524" t="s">
        <v>0</v>
      </c>
      <c r="G1524" t="s">
        <v>7676</v>
      </c>
      <c r="H1524">
        <v>1.968</v>
      </c>
      <c r="I1524">
        <v>53.41</v>
      </c>
      <c r="J1524">
        <v>10</v>
      </c>
    </row>
    <row r="1525" spans="1:10" x14ac:dyDescent="0.35">
      <c r="A1525" t="s">
        <v>19159</v>
      </c>
      <c r="B1525">
        <v>37</v>
      </c>
      <c r="C1525">
        <v>261</v>
      </c>
      <c r="D1525">
        <v>585</v>
      </c>
      <c r="E1525" t="s">
        <v>319</v>
      </c>
      <c r="F1525" t="s">
        <v>0</v>
      </c>
      <c r="G1525" t="s">
        <v>4090</v>
      </c>
      <c r="H1525">
        <v>3.694</v>
      </c>
      <c r="I1525">
        <v>81.42</v>
      </c>
      <c r="J1525">
        <v>16</v>
      </c>
    </row>
    <row r="1526" spans="1:10" x14ac:dyDescent="0.35">
      <c r="A1526" t="s">
        <v>19160</v>
      </c>
      <c r="B1526">
        <v>60</v>
      </c>
      <c r="C1526">
        <v>261</v>
      </c>
      <c r="D1526">
        <v>585</v>
      </c>
      <c r="E1526" t="s">
        <v>312</v>
      </c>
      <c r="F1526" t="s">
        <v>0</v>
      </c>
      <c r="G1526" t="s">
        <v>19161</v>
      </c>
      <c r="H1526">
        <v>1.889</v>
      </c>
      <c r="I1526">
        <v>36.07</v>
      </c>
      <c r="J1526">
        <v>11</v>
      </c>
    </row>
    <row r="1527" spans="1:10" x14ac:dyDescent="0.35">
      <c r="A1527" t="s">
        <v>19162</v>
      </c>
      <c r="B1527">
        <v>138</v>
      </c>
      <c r="C1527">
        <v>261</v>
      </c>
      <c r="D1527">
        <v>585</v>
      </c>
      <c r="E1527" t="s">
        <v>312</v>
      </c>
      <c r="F1527" t="s">
        <v>0</v>
      </c>
      <c r="G1527" t="s">
        <v>4347</v>
      </c>
      <c r="H1527">
        <v>1.871</v>
      </c>
      <c r="I1527">
        <v>27.13</v>
      </c>
      <c r="J1527">
        <v>35</v>
      </c>
    </row>
    <row r="1528" spans="1:10" x14ac:dyDescent="0.35">
      <c r="A1528" t="s">
        <v>19163</v>
      </c>
      <c r="B1528">
        <v>66</v>
      </c>
      <c r="C1528">
        <v>260</v>
      </c>
      <c r="D1528">
        <v>588</v>
      </c>
      <c r="E1528" t="s">
        <v>328</v>
      </c>
      <c r="F1528" t="s">
        <v>0</v>
      </c>
      <c r="G1528" t="s">
        <v>3819</v>
      </c>
      <c r="H1528">
        <v>2.036</v>
      </c>
      <c r="I1528">
        <v>51.45</v>
      </c>
      <c r="J1528">
        <v>33</v>
      </c>
    </row>
    <row r="1529" spans="1:10" x14ac:dyDescent="0.35">
      <c r="A1529" t="s">
        <v>19164</v>
      </c>
      <c r="B1529">
        <v>60</v>
      </c>
      <c r="C1529">
        <v>260</v>
      </c>
      <c r="D1529">
        <v>588</v>
      </c>
      <c r="E1529" t="s">
        <v>311</v>
      </c>
      <c r="F1529" t="s">
        <v>0</v>
      </c>
      <c r="G1529" t="s">
        <v>1779</v>
      </c>
      <c r="I1529" t="s">
        <v>311</v>
      </c>
      <c r="J1529">
        <v>57</v>
      </c>
    </row>
    <row r="1530" spans="1:10" x14ac:dyDescent="0.35">
      <c r="A1530" t="s">
        <v>19165</v>
      </c>
      <c r="B1530">
        <v>51</v>
      </c>
      <c r="C1530">
        <v>259</v>
      </c>
      <c r="D1530">
        <v>590</v>
      </c>
      <c r="E1530" t="s">
        <v>311</v>
      </c>
      <c r="F1530" t="s">
        <v>0</v>
      </c>
      <c r="G1530" t="s">
        <v>19166</v>
      </c>
      <c r="I1530" t="s">
        <v>311</v>
      </c>
      <c r="J1530">
        <v>51</v>
      </c>
    </row>
    <row r="1531" spans="1:10" x14ac:dyDescent="0.35">
      <c r="A1531" t="s">
        <v>19167</v>
      </c>
      <c r="B1531">
        <v>74</v>
      </c>
      <c r="C1531">
        <v>256</v>
      </c>
      <c r="D1531">
        <v>591</v>
      </c>
      <c r="E1531" t="s">
        <v>312</v>
      </c>
      <c r="F1531" t="s">
        <v>0</v>
      </c>
      <c r="G1531" t="s">
        <v>3704</v>
      </c>
      <c r="H1531">
        <v>1.6319999999999999</v>
      </c>
      <c r="I1531">
        <v>30.82</v>
      </c>
      <c r="J1531">
        <v>24</v>
      </c>
    </row>
    <row r="1532" spans="1:10" x14ac:dyDescent="0.35">
      <c r="A1532" t="s">
        <v>19168</v>
      </c>
      <c r="B1532">
        <v>146</v>
      </c>
      <c r="C1532">
        <v>255</v>
      </c>
      <c r="D1532">
        <v>592</v>
      </c>
      <c r="E1532" t="s">
        <v>312</v>
      </c>
      <c r="F1532" t="s">
        <v>0</v>
      </c>
      <c r="G1532" t="s">
        <v>1699</v>
      </c>
      <c r="H1532">
        <v>2.4260000000000002</v>
      </c>
      <c r="I1532">
        <v>42.15</v>
      </c>
      <c r="J1532">
        <v>32</v>
      </c>
    </row>
    <row r="1533" spans="1:10" x14ac:dyDescent="0.35">
      <c r="A1533" t="s">
        <v>19169</v>
      </c>
      <c r="B1533">
        <v>42</v>
      </c>
      <c r="C1533">
        <v>255</v>
      </c>
      <c r="D1533">
        <v>592</v>
      </c>
      <c r="E1533" t="s">
        <v>311</v>
      </c>
      <c r="F1533" t="s">
        <v>0</v>
      </c>
      <c r="G1533" t="s">
        <v>1759</v>
      </c>
      <c r="I1533" t="s">
        <v>311</v>
      </c>
      <c r="J1533">
        <v>42</v>
      </c>
    </row>
    <row r="1534" spans="1:10" x14ac:dyDescent="0.35">
      <c r="A1534" t="s">
        <v>19170</v>
      </c>
      <c r="B1534">
        <v>109</v>
      </c>
      <c r="C1534">
        <v>253</v>
      </c>
      <c r="D1534">
        <v>594</v>
      </c>
      <c r="E1534" t="s">
        <v>312</v>
      </c>
      <c r="F1534" t="s">
        <v>0</v>
      </c>
      <c r="G1534" t="s">
        <v>19171</v>
      </c>
      <c r="H1534">
        <v>1.5069999999999999</v>
      </c>
      <c r="I1534">
        <v>25.7</v>
      </c>
      <c r="J1534">
        <v>30</v>
      </c>
    </row>
    <row r="1535" spans="1:10" x14ac:dyDescent="0.35">
      <c r="A1535" t="s">
        <v>19172</v>
      </c>
      <c r="B1535">
        <v>55</v>
      </c>
      <c r="C1535">
        <v>252</v>
      </c>
      <c r="D1535">
        <v>595</v>
      </c>
      <c r="E1535" t="s">
        <v>328</v>
      </c>
      <c r="F1535" t="s">
        <v>0</v>
      </c>
      <c r="G1535" t="s">
        <v>19173</v>
      </c>
      <c r="H1535">
        <v>2.2599999999999998</v>
      </c>
      <c r="I1535">
        <v>52.86</v>
      </c>
      <c r="J1535">
        <v>25</v>
      </c>
    </row>
    <row r="1536" spans="1:10" x14ac:dyDescent="0.35">
      <c r="A1536" t="s">
        <v>19174</v>
      </c>
      <c r="B1536">
        <v>48</v>
      </c>
      <c r="C1536">
        <v>251</v>
      </c>
      <c r="D1536">
        <v>596</v>
      </c>
      <c r="E1536" t="s">
        <v>312</v>
      </c>
      <c r="F1536" t="s">
        <v>0</v>
      </c>
      <c r="G1536" t="s">
        <v>3554</v>
      </c>
      <c r="H1536">
        <v>2.1739999999999999</v>
      </c>
      <c r="I1536">
        <v>47.73</v>
      </c>
      <c r="J1536">
        <v>19</v>
      </c>
    </row>
    <row r="1537" spans="1:10" x14ac:dyDescent="0.35">
      <c r="A1537" t="s">
        <v>19175</v>
      </c>
      <c r="B1537">
        <v>67</v>
      </c>
      <c r="C1537">
        <v>251</v>
      </c>
      <c r="D1537">
        <v>596</v>
      </c>
      <c r="E1537" t="s">
        <v>311</v>
      </c>
      <c r="F1537" t="s">
        <v>0</v>
      </c>
      <c r="G1537" t="s">
        <v>3282</v>
      </c>
      <c r="I1537" t="s">
        <v>311</v>
      </c>
      <c r="J1537">
        <v>67</v>
      </c>
    </row>
    <row r="1538" spans="1:10" x14ac:dyDescent="0.35">
      <c r="A1538" t="s">
        <v>19176</v>
      </c>
      <c r="B1538">
        <v>170</v>
      </c>
      <c r="C1538">
        <v>250</v>
      </c>
      <c r="D1538">
        <v>598</v>
      </c>
      <c r="E1538" t="s">
        <v>311</v>
      </c>
      <c r="F1538" t="s">
        <v>0</v>
      </c>
      <c r="G1538" t="s">
        <v>1940</v>
      </c>
      <c r="I1538" t="s">
        <v>311</v>
      </c>
      <c r="J1538">
        <v>162</v>
      </c>
    </row>
    <row r="1539" spans="1:10" x14ac:dyDescent="0.35">
      <c r="A1539" t="s">
        <v>19177</v>
      </c>
      <c r="B1539">
        <v>148</v>
      </c>
      <c r="C1539">
        <v>250</v>
      </c>
      <c r="D1539">
        <v>598</v>
      </c>
      <c r="E1539" t="s">
        <v>334</v>
      </c>
      <c r="F1539" t="s">
        <v>0</v>
      </c>
      <c r="G1539" t="s">
        <v>2053</v>
      </c>
      <c r="H1539">
        <v>1</v>
      </c>
      <c r="I1539">
        <v>15.7</v>
      </c>
      <c r="J1539">
        <v>26</v>
      </c>
    </row>
    <row r="1540" spans="1:10" x14ac:dyDescent="0.35">
      <c r="A1540" t="s">
        <v>19178</v>
      </c>
      <c r="B1540">
        <v>148</v>
      </c>
      <c r="C1540">
        <v>248</v>
      </c>
      <c r="D1540">
        <v>600</v>
      </c>
      <c r="E1540" t="s">
        <v>334</v>
      </c>
      <c r="F1540" t="s">
        <v>0</v>
      </c>
      <c r="G1540" t="s">
        <v>19179</v>
      </c>
      <c r="H1540">
        <v>0.89500000000000002</v>
      </c>
      <c r="I1540">
        <v>8.81</v>
      </c>
      <c r="J1540">
        <v>29</v>
      </c>
    </row>
    <row r="1541" spans="1:10" x14ac:dyDescent="0.35">
      <c r="A1541" t="s">
        <v>19180</v>
      </c>
      <c r="B1541">
        <v>78</v>
      </c>
      <c r="C1541">
        <v>246</v>
      </c>
      <c r="D1541">
        <v>601</v>
      </c>
      <c r="E1541" t="s">
        <v>312</v>
      </c>
      <c r="F1541" t="s">
        <v>0</v>
      </c>
      <c r="G1541" t="s">
        <v>16677</v>
      </c>
      <c r="H1541">
        <v>1.9850000000000001</v>
      </c>
      <c r="I1541">
        <v>35.770000000000003</v>
      </c>
      <c r="J1541">
        <v>21</v>
      </c>
    </row>
    <row r="1542" spans="1:10" x14ac:dyDescent="0.35">
      <c r="A1542" t="s">
        <v>19181</v>
      </c>
      <c r="B1542">
        <v>57</v>
      </c>
      <c r="C1542">
        <v>244</v>
      </c>
      <c r="D1542">
        <v>602</v>
      </c>
      <c r="E1542" t="s">
        <v>328</v>
      </c>
      <c r="F1542" t="s">
        <v>0</v>
      </c>
      <c r="G1542" t="s">
        <v>8186</v>
      </c>
      <c r="H1542">
        <v>2.395</v>
      </c>
      <c r="I1542">
        <v>63.02</v>
      </c>
      <c r="J1542">
        <v>28</v>
      </c>
    </row>
    <row r="1543" spans="1:10" x14ac:dyDescent="0.35">
      <c r="A1543" t="s">
        <v>19182</v>
      </c>
      <c r="B1543">
        <v>76</v>
      </c>
      <c r="C1543">
        <v>244</v>
      </c>
      <c r="D1543">
        <v>602</v>
      </c>
      <c r="E1543" t="s">
        <v>312</v>
      </c>
      <c r="F1543" t="s">
        <v>0</v>
      </c>
      <c r="G1543" t="s">
        <v>14525</v>
      </c>
      <c r="H1543">
        <v>1.3680000000000001</v>
      </c>
      <c r="I1543">
        <v>21.92</v>
      </c>
      <c r="J1543">
        <v>20</v>
      </c>
    </row>
    <row r="1544" spans="1:10" x14ac:dyDescent="0.35">
      <c r="A1544" t="s">
        <v>19183</v>
      </c>
      <c r="B1544">
        <v>56</v>
      </c>
      <c r="C1544">
        <v>242</v>
      </c>
      <c r="D1544">
        <v>604</v>
      </c>
      <c r="E1544" t="s">
        <v>328</v>
      </c>
      <c r="F1544" t="s">
        <v>0</v>
      </c>
      <c r="G1544" t="s">
        <v>4921</v>
      </c>
      <c r="H1544">
        <v>2.0779999999999998</v>
      </c>
      <c r="I1544">
        <v>73.66</v>
      </c>
      <c r="J1544">
        <v>18</v>
      </c>
    </row>
    <row r="1545" spans="1:10" x14ac:dyDescent="0.35">
      <c r="A1545" t="s">
        <v>19184</v>
      </c>
      <c r="B1545">
        <v>84</v>
      </c>
      <c r="C1545">
        <v>242</v>
      </c>
      <c r="D1545">
        <v>604</v>
      </c>
      <c r="E1545" t="s">
        <v>312</v>
      </c>
      <c r="F1545" t="s">
        <v>0</v>
      </c>
      <c r="G1545" t="s">
        <v>3926</v>
      </c>
      <c r="H1545">
        <v>1.5069999999999999</v>
      </c>
      <c r="I1545">
        <v>33.78</v>
      </c>
      <c r="J1545">
        <v>21</v>
      </c>
    </row>
    <row r="1546" spans="1:10" x14ac:dyDescent="0.35">
      <c r="A1546" t="s">
        <v>19185</v>
      </c>
      <c r="B1546">
        <v>104</v>
      </c>
      <c r="C1546">
        <v>241</v>
      </c>
      <c r="D1546">
        <v>606</v>
      </c>
      <c r="E1546" t="s">
        <v>312</v>
      </c>
      <c r="F1546" t="s">
        <v>0</v>
      </c>
      <c r="G1546" t="s">
        <v>659</v>
      </c>
      <c r="H1546">
        <v>1.591</v>
      </c>
      <c r="I1546">
        <v>46.59</v>
      </c>
      <c r="J1546">
        <v>32</v>
      </c>
    </row>
    <row r="1547" spans="1:10" x14ac:dyDescent="0.35">
      <c r="A1547" t="s">
        <v>19186</v>
      </c>
      <c r="B1547">
        <v>70</v>
      </c>
      <c r="C1547">
        <v>241</v>
      </c>
      <c r="D1547">
        <v>606</v>
      </c>
      <c r="E1547" t="s">
        <v>312</v>
      </c>
      <c r="F1547" t="s">
        <v>0</v>
      </c>
      <c r="G1547" t="s">
        <v>3513</v>
      </c>
      <c r="H1547">
        <v>2.109</v>
      </c>
      <c r="I1547">
        <v>24.59</v>
      </c>
      <c r="J1547">
        <v>34</v>
      </c>
    </row>
    <row r="1548" spans="1:10" x14ac:dyDescent="0.35">
      <c r="A1548" t="s">
        <v>19187</v>
      </c>
      <c r="B1548">
        <v>74</v>
      </c>
      <c r="C1548">
        <v>241</v>
      </c>
      <c r="D1548">
        <v>606</v>
      </c>
      <c r="E1548" t="s">
        <v>311</v>
      </c>
      <c r="F1548" t="s">
        <v>0</v>
      </c>
      <c r="G1548" t="s">
        <v>8953</v>
      </c>
      <c r="I1548" t="s">
        <v>311</v>
      </c>
      <c r="J1548">
        <v>32</v>
      </c>
    </row>
    <row r="1549" spans="1:10" x14ac:dyDescent="0.35">
      <c r="A1549" t="s">
        <v>19188</v>
      </c>
      <c r="B1549">
        <v>79</v>
      </c>
      <c r="C1549">
        <v>233</v>
      </c>
      <c r="D1549">
        <v>609</v>
      </c>
      <c r="E1549" t="s">
        <v>334</v>
      </c>
      <c r="F1549" t="s">
        <v>0</v>
      </c>
      <c r="G1549" t="s">
        <v>3446</v>
      </c>
      <c r="H1549">
        <v>1.4850000000000001</v>
      </c>
      <c r="I1549">
        <v>23.23</v>
      </c>
      <c r="J1549">
        <v>21</v>
      </c>
    </row>
    <row r="1550" spans="1:10" x14ac:dyDescent="0.35">
      <c r="A1550" t="s">
        <v>19189</v>
      </c>
      <c r="B1550">
        <v>90</v>
      </c>
      <c r="C1550">
        <v>233</v>
      </c>
      <c r="D1550">
        <v>609</v>
      </c>
      <c r="E1550" t="s">
        <v>311</v>
      </c>
      <c r="F1550" t="s">
        <v>0</v>
      </c>
      <c r="G1550" t="s">
        <v>9579</v>
      </c>
      <c r="I1550" t="s">
        <v>311</v>
      </c>
      <c r="J1550">
        <v>29</v>
      </c>
    </row>
    <row r="1551" spans="1:10" x14ac:dyDescent="0.35">
      <c r="A1551" t="s">
        <v>19190</v>
      </c>
      <c r="B1551">
        <v>137</v>
      </c>
      <c r="C1551">
        <v>232</v>
      </c>
      <c r="D1551">
        <v>611</v>
      </c>
      <c r="E1551" t="s">
        <v>311</v>
      </c>
      <c r="F1551" t="s">
        <v>0</v>
      </c>
      <c r="G1551" t="s">
        <v>1967</v>
      </c>
      <c r="I1551" t="s">
        <v>311</v>
      </c>
      <c r="J1551">
        <v>15</v>
      </c>
    </row>
    <row r="1552" spans="1:10" x14ac:dyDescent="0.35">
      <c r="A1552" t="s">
        <v>19191</v>
      </c>
      <c r="B1552">
        <v>125</v>
      </c>
      <c r="C1552">
        <v>232</v>
      </c>
      <c r="D1552">
        <v>611</v>
      </c>
      <c r="E1552" t="s">
        <v>319</v>
      </c>
      <c r="F1552" t="s">
        <v>0</v>
      </c>
      <c r="G1552" t="s">
        <v>659</v>
      </c>
      <c r="H1552">
        <v>2.8159999999999998</v>
      </c>
      <c r="I1552">
        <v>76.14</v>
      </c>
      <c r="J1552">
        <v>81</v>
      </c>
    </row>
    <row r="1553" spans="1:10" x14ac:dyDescent="0.35">
      <c r="A1553" t="s">
        <v>19192</v>
      </c>
      <c r="B1553">
        <v>66</v>
      </c>
      <c r="C1553">
        <v>230</v>
      </c>
      <c r="D1553">
        <v>613</v>
      </c>
      <c r="E1553" t="s">
        <v>311</v>
      </c>
      <c r="F1553" t="s">
        <v>0</v>
      </c>
      <c r="G1553" t="s">
        <v>2734</v>
      </c>
      <c r="I1553" t="s">
        <v>311</v>
      </c>
      <c r="J1553">
        <v>19</v>
      </c>
    </row>
    <row r="1554" spans="1:10" x14ac:dyDescent="0.35">
      <c r="A1554" t="s">
        <v>19193</v>
      </c>
      <c r="B1554">
        <v>90</v>
      </c>
      <c r="C1554">
        <v>230</v>
      </c>
      <c r="D1554">
        <v>613</v>
      </c>
      <c r="E1554" t="s">
        <v>312</v>
      </c>
      <c r="F1554" t="s">
        <v>0</v>
      </c>
      <c r="G1554" t="s">
        <v>3681</v>
      </c>
      <c r="H1554">
        <v>1.4359999999999999</v>
      </c>
      <c r="I1554">
        <v>24.73</v>
      </c>
      <c r="J1554">
        <v>29</v>
      </c>
    </row>
    <row r="1555" spans="1:10" x14ac:dyDescent="0.35">
      <c r="A1555" t="s">
        <v>19194</v>
      </c>
      <c r="B1555">
        <v>68</v>
      </c>
      <c r="C1555">
        <v>228</v>
      </c>
      <c r="D1555">
        <v>615</v>
      </c>
      <c r="E1555" t="s">
        <v>311</v>
      </c>
      <c r="F1555" t="s">
        <v>0</v>
      </c>
      <c r="G1555" t="s">
        <v>1823</v>
      </c>
      <c r="I1555" t="s">
        <v>311</v>
      </c>
      <c r="J1555">
        <v>17</v>
      </c>
    </row>
    <row r="1556" spans="1:10" x14ac:dyDescent="0.35">
      <c r="A1556" t="s">
        <v>19195</v>
      </c>
      <c r="B1556">
        <v>96</v>
      </c>
      <c r="C1556">
        <v>227</v>
      </c>
      <c r="D1556">
        <v>616</v>
      </c>
      <c r="E1556" t="s">
        <v>334</v>
      </c>
      <c r="F1556" t="s">
        <v>0</v>
      </c>
      <c r="G1556" t="s">
        <v>16677</v>
      </c>
      <c r="H1556">
        <v>1.163</v>
      </c>
      <c r="I1556">
        <v>11.05</v>
      </c>
      <c r="J1556">
        <v>34</v>
      </c>
    </row>
    <row r="1557" spans="1:10" x14ac:dyDescent="0.35">
      <c r="A1557" t="s">
        <v>19196</v>
      </c>
      <c r="B1557">
        <v>322</v>
      </c>
      <c r="C1557">
        <v>227</v>
      </c>
      <c r="D1557">
        <v>616</v>
      </c>
      <c r="E1557" t="s">
        <v>334</v>
      </c>
      <c r="F1557" t="s">
        <v>0</v>
      </c>
      <c r="G1557" t="s">
        <v>19197</v>
      </c>
      <c r="H1557">
        <v>0.34699999999999998</v>
      </c>
      <c r="I1557">
        <v>6.06</v>
      </c>
      <c r="J1557">
        <v>42</v>
      </c>
    </row>
    <row r="1558" spans="1:10" x14ac:dyDescent="0.35">
      <c r="A1558" t="s">
        <v>19198</v>
      </c>
      <c r="B1558">
        <v>48</v>
      </c>
      <c r="C1558">
        <v>226</v>
      </c>
      <c r="D1558">
        <v>618</v>
      </c>
      <c r="E1558" t="s">
        <v>311</v>
      </c>
      <c r="F1558" t="s">
        <v>0</v>
      </c>
      <c r="G1558" t="s">
        <v>4042</v>
      </c>
      <c r="I1558" t="s">
        <v>311</v>
      </c>
      <c r="J1558">
        <v>48</v>
      </c>
    </row>
    <row r="1559" spans="1:10" x14ac:dyDescent="0.35">
      <c r="A1559" t="s">
        <v>19199</v>
      </c>
      <c r="B1559">
        <v>129</v>
      </c>
      <c r="C1559">
        <v>224</v>
      </c>
      <c r="D1559">
        <v>619</v>
      </c>
      <c r="E1559" t="s">
        <v>312</v>
      </c>
      <c r="F1559" t="s">
        <v>0</v>
      </c>
      <c r="G1559" t="s">
        <v>659</v>
      </c>
      <c r="H1559">
        <v>1.395</v>
      </c>
      <c r="I1559">
        <v>35.229999999999997</v>
      </c>
      <c r="J1559">
        <v>48</v>
      </c>
    </row>
    <row r="1560" spans="1:10" x14ac:dyDescent="0.35">
      <c r="A1560" t="s">
        <v>19200</v>
      </c>
      <c r="B1560">
        <v>62</v>
      </c>
      <c r="C1560">
        <v>224</v>
      </c>
      <c r="D1560">
        <v>619</v>
      </c>
      <c r="E1560" t="s">
        <v>312</v>
      </c>
      <c r="F1560" t="s">
        <v>0</v>
      </c>
      <c r="G1560" t="s">
        <v>4219</v>
      </c>
      <c r="H1560">
        <v>1.0369999999999999</v>
      </c>
      <c r="I1560">
        <v>37.340000000000003</v>
      </c>
      <c r="J1560">
        <v>39</v>
      </c>
    </row>
    <row r="1561" spans="1:10" x14ac:dyDescent="0.35">
      <c r="A1561" t="s">
        <v>19201</v>
      </c>
      <c r="B1561">
        <v>57</v>
      </c>
      <c r="C1561">
        <v>224</v>
      </c>
      <c r="D1561">
        <v>619</v>
      </c>
      <c r="E1561" t="s">
        <v>328</v>
      </c>
      <c r="F1561" t="s">
        <v>0</v>
      </c>
      <c r="G1561" t="s">
        <v>19202</v>
      </c>
      <c r="H1561">
        <v>2.41</v>
      </c>
      <c r="I1561">
        <v>50.71</v>
      </c>
      <c r="J1561">
        <v>21</v>
      </c>
    </row>
    <row r="1562" spans="1:10" x14ac:dyDescent="0.35">
      <c r="A1562" t="s">
        <v>19203</v>
      </c>
      <c r="B1562">
        <v>58</v>
      </c>
      <c r="C1562">
        <v>224</v>
      </c>
      <c r="D1562">
        <v>619</v>
      </c>
      <c r="E1562" t="s">
        <v>328</v>
      </c>
      <c r="F1562" t="s">
        <v>0</v>
      </c>
      <c r="G1562" t="s">
        <v>7676</v>
      </c>
      <c r="H1562">
        <v>2.3130000000000002</v>
      </c>
      <c r="I1562">
        <v>69.319999999999993</v>
      </c>
      <c r="J1562">
        <v>13</v>
      </c>
    </row>
    <row r="1563" spans="1:10" x14ac:dyDescent="0.35">
      <c r="A1563" t="s">
        <v>19204</v>
      </c>
      <c r="B1563">
        <v>133</v>
      </c>
      <c r="C1563">
        <v>223</v>
      </c>
      <c r="D1563">
        <v>623</v>
      </c>
      <c r="E1563" t="s">
        <v>312</v>
      </c>
      <c r="F1563" t="s">
        <v>0</v>
      </c>
      <c r="G1563" t="s">
        <v>16058</v>
      </c>
      <c r="H1563">
        <v>0.68300000000000005</v>
      </c>
      <c r="I1563">
        <v>38.369999999999997</v>
      </c>
      <c r="J1563">
        <v>21</v>
      </c>
    </row>
    <row r="1564" spans="1:10" x14ac:dyDescent="0.35">
      <c r="A1564" t="s">
        <v>19205</v>
      </c>
      <c r="B1564">
        <v>37</v>
      </c>
      <c r="C1564">
        <v>223</v>
      </c>
      <c r="D1564">
        <v>623</v>
      </c>
      <c r="E1564" t="s">
        <v>328</v>
      </c>
      <c r="F1564" t="s">
        <v>0</v>
      </c>
      <c r="G1564" t="s">
        <v>15502</v>
      </c>
      <c r="H1564">
        <v>2.6389999999999998</v>
      </c>
      <c r="I1564">
        <v>40.229999999999997</v>
      </c>
      <c r="J1564">
        <v>19</v>
      </c>
    </row>
    <row r="1565" spans="1:10" x14ac:dyDescent="0.35">
      <c r="A1565" t="s">
        <v>19206</v>
      </c>
      <c r="B1565">
        <v>46</v>
      </c>
      <c r="C1565">
        <v>222</v>
      </c>
      <c r="D1565">
        <v>625</v>
      </c>
      <c r="E1565" t="s">
        <v>312</v>
      </c>
      <c r="F1565" t="s">
        <v>0</v>
      </c>
      <c r="G1565" t="s">
        <v>2811</v>
      </c>
      <c r="H1565">
        <v>2.718</v>
      </c>
      <c r="I1565">
        <v>35.380000000000003</v>
      </c>
      <c r="J1565">
        <v>46</v>
      </c>
    </row>
    <row r="1566" spans="1:10" x14ac:dyDescent="0.35">
      <c r="A1566" t="s">
        <v>19207</v>
      </c>
      <c r="B1566">
        <v>118</v>
      </c>
      <c r="C1566">
        <v>222</v>
      </c>
      <c r="D1566">
        <v>625</v>
      </c>
      <c r="E1566" t="s">
        <v>312</v>
      </c>
      <c r="F1566" t="s">
        <v>0</v>
      </c>
      <c r="G1566" t="s">
        <v>19208</v>
      </c>
      <c r="H1566">
        <v>0.97099999999999997</v>
      </c>
      <c r="I1566">
        <v>28.25</v>
      </c>
      <c r="J1566">
        <v>46</v>
      </c>
    </row>
    <row r="1567" spans="1:10" x14ac:dyDescent="0.35">
      <c r="A1567" t="s">
        <v>19209</v>
      </c>
      <c r="B1567">
        <v>86</v>
      </c>
      <c r="C1567">
        <v>220</v>
      </c>
      <c r="D1567">
        <v>627</v>
      </c>
      <c r="E1567" t="s">
        <v>334</v>
      </c>
      <c r="F1567" t="s">
        <v>0</v>
      </c>
      <c r="G1567" t="s">
        <v>4347</v>
      </c>
      <c r="H1567">
        <v>1.79</v>
      </c>
      <c r="I1567">
        <v>23.94</v>
      </c>
      <c r="J1567">
        <v>29</v>
      </c>
    </row>
    <row r="1568" spans="1:10" x14ac:dyDescent="0.35">
      <c r="A1568" t="s">
        <v>19210</v>
      </c>
      <c r="B1568">
        <v>54</v>
      </c>
      <c r="C1568">
        <v>220</v>
      </c>
      <c r="D1568">
        <v>627</v>
      </c>
      <c r="E1568" t="s">
        <v>334</v>
      </c>
      <c r="F1568" t="s">
        <v>0</v>
      </c>
      <c r="G1568" t="s">
        <v>2302</v>
      </c>
      <c r="H1568">
        <v>2.1629999999999998</v>
      </c>
      <c r="I1568">
        <v>25.38</v>
      </c>
      <c r="J1568">
        <v>27</v>
      </c>
    </row>
    <row r="1569" spans="1:10" x14ac:dyDescent="0.35">
      <c r="A1569" t="s">
        <v>19211</v>
      </c>
      <c r="B1569">
        <v>87</v>
      </c>
      <c r="C1569">
        <v>218</v>
      </c>
      <c r="D1569">
        <v>629</v>
      </c>
      <c r="E1569" t="s">
        <v>311</v>
      </c>
      <c r="F1569" t="s">
        <v>0</v>
      </c>
      <c r="G1569" t="s">
        <v>3026</v>
      </c>
      <c r="I1569" t="s">
        <v>311</v>
      </c>
      <c r="J1569">
        <v>7</v>
      </c>
    </row>
    <row r="1570" spans="1:10" x14ac:dyDescent="0.35">
      <c r="A1570" t="s">
        <v>19212</v>
      </c>
      <c r="B1570">
        <v>176</v>
      </c>
      <c r="C1570">
        <v>218</v>
      </c>
      <c r="D1570">
        <v>629</v>
      </c>
      <c r="E1570" t="s">
        <v>334</v>
      </c>
      <c r="F1570" t="s">
        <v>0</v>
      </c>
      <c r="G1570" t="s">
        <v>4022</v>
      </c>
      <c r="H1570">
        <v>1.1060000000000001</v>
      </c>
      <c r="I1570">
        <v>20.59</v>
      </c>
      <c r="J1570">
        <v>43</v>
      </c>
    </row>
    <row r="1571" spans="1:10" x14ac:dyDescent="0.35">
      <c r="A1571" t="s">
        <v>19213</v>
      </c>
      <c r="B1571">
        <v>122</v>
      </c>
      <c r="C1571">
        <v>218</v>
      </c>
      <c r="D1571">
        <v>629</v>
      </c>
      <c r="E1571" t="s">
        <v>311</v>
      </c>
      <c r="F1571" t="s">
        <v>0</v>
      </c>
      <c r="G1571" t="s">
        <v>2073</v>
      </c>
      <c r="I1571" t="s">
        <v>311</v>
      </c>
      <c r="J1571">
        <v>103</v>
      </c>
    </row>
    <row r="1572" spans="1:10" x14ac:dyDescent="0.35">
      <c r="A1572" t="s">
        <v>19214</v>
      </c>
      <c r="B1572">
        <v>117</v>
      </c>
      <c r="C1572">
        <v>217</v>
      </c>
      <c r="D1572">
        <v>632</v>
      </c>
      <c r="E1572" t="s">
        <v>311</v>
      </c>
      <c r="F1572" t="s">
        <v>0</v>
      </c>
      <c r="G1572" t="s">
        <v>1969</v>
      </c>
      <c r="I1572" t="s">
        <v>311</v>
      </c>
      <c r="J1572">
        <v>13</v>
      </c>
    </row>
    <row r="1573" spans="1:10" x14ac:dyDescent="0.35">
      <c r="A1573" t="s">
        <v>19215</v>
      </c>
      <c r="B1573">
        <v>46</v>
      </c>
      <c r="C1573">
        <v>217</v>
      </c>
      <c r="D1573">
        <v>632</v>
      </c>
      <c r="E1573" t="s">
        <v>328</v>
      </c>
      <c r="F1573" t="s">
        <v>0</v>
      </c>
      <c r="G1573" t="s">
        <v>19216</v>
      </c>
      <c r="H1573">
        <v>2.1779999999999999</v>
      </c>
      <c r="I1573">
        <v>56.31</v>
      </c>
      <c r="J1573">
        <v>12</v>
      </c>
    </row>
    <row r="1574" spans="1:10" x14ac:dyDescent="0.35">
      <c r="A1574" t="s">
        <v>19217</v>
      </c>
      <c r="B1574">
        <v>85</v>
      </c>
      <c r="C1574">
        <v>216</v>
      </c>
      <c r="D1574">
        <v>634</v>
      </c>
      <c r="E1574" t="s">
        <v>311</v>
      </c>
      <c r="F1574" t="s">
        <v>0</v>
      </c>
      <c r="G1574" t="s">
        <v>2235</v>
      </c>
      <c r="I1574" t="s">
        <v>311</v>
      </c>
      <c r="J1574">
        <v>34</v>
      </c>
    </row>
    <row r="1575" spans="1:10" x14ac:dyDescent="0.35">
      <c r="A1575" t="s">
        <v>19218</v>
      </c>
      <c r="B1575">
        <v>136</v>
      </c>
      <c r="C1575">
        <v>216</v>
      </c>
      <c r="D1575">
        <v>634</v>
      </c>
      <c r="E1575" t="s">
        <v>311</v>
      </c>
      <c r="F1575" t="s">
        <v>0</v>
      </c>
      <c r="G1575" t="s">
        <v>2799</v>
      </c>
      <c r="I1575" t="s">
        <v>311</v>
      </c>
      <c r="J1575">
        <v>121</v>
      </c>
    </row>
    <row r="1576" spans="1:10" x14ac:dyDescent="0.35">
      <c r="A1576" t="s">
        <v>19219</v>
      </c>
      <c r="B1576">
        <v>131</v>
      </c>
      <c r="C1576">
        <v>216</v>
      </c>
      <c r="D1576">
        <v>634</v>
      </c>
      <c r="E1576" t="s">
        <v>311</v>
      </c>
      <c r="F1576" t="s">
        <v>0</v>
      </c>
      <c r="G1576" t="s">
        <v>7676</v>
      </c>
      <c r="I1576" t="s">
        <v>311</v>
      </c>
      <c r="J1576">
        <v>16</v>
      </c>
    </row>
    <row r="1577" spans="1:10" x14ac:dyDescent="0.35">
      <c r="A1577" t="s">
        <v>19220</v>
      </c>
      <c r="B1577">
        <v>81</v>
      </c>
      <c r="C1577">
        <v>216</v>
      </c>
      <c r="D1577">
        <v>634</v>
      </c>
      <c r="E1577" t="s">
        <v>311</v>
      </c>
      <c r="F1577" t="s">
        <v>0</v>
      </c>
      <c r="G1577" t="s">
        <v>3026</v>
      </c>
      <c r="I1577" t="s">
        <v>311</v>
      </c>
      <c r="J1577">
        <v>27</v>
      </c>
    </row>
    <row r="1578" spans="1:10" x14ac:dyDescent="0.35">
      <c r="A1578" t="s">
        <v>19221</v>
      </c>
      <c r="B1578">
        <v>122</v>
      </c>
      <c r="C1578">
        <v>213</v>
      </c>
      <c r="D1578">
        <v>638</v>
      </c>
      <c r="E1578" t="s">
        <v>334</v>
      </c>
      <c r="F1578" t="s">
        <v>0</v>
      </c>
      <c r="G1578" t="s">
        <v>7676</v>
      </c>
      <c r="H1578">
        <v>1.0669999999999999</v>
      </c>
      <c r="I1578">
        <v>5.68</v>
      </c>
      <c r="J1578">
        <v>16</v>
      </c>
    </row>
    <row r="1579" spans="1:10" x14ac:dyDescent="0.35">
      <c r="A1579" t="s">
        <v>19222</v>
      </c>
      <c r="B1579">
        <v>101</v>
      </c>
      <c r="C1579">
        <v>212</v>
      </c>
      <c r="D1579">
        <v>639</v>
      </c>
      <c r="E1579" t="s">
        <v>319</v>
      </c>
      <c r="F1579" t="s">
        <v>0</v>
      </c>
      <c r="G1579" t="s">
        <v>19223</v>
      </c>
      <c r="H1579">
        <v>2.9769999999999999</v>
      </c>
      <c r="I1579">
        <v>75.989999999999995</v>
      </c>
      <c r="J1579">
        <v>29</v>
      </c>
    </row>
    <row r="1580" spans="1:10" x14ac:dyDescent="0.35">
      <c r="A1580" t="s">
        <v>19224</v>
      </c>
      <c r="B1580">
        <v>59</v>
      </c>
      <c r="C1580">
        <v>211</v>
      </c>
      <c r="D1580">
        <v>640</v>
      </c>
      <c r="E1580" t="s">
        <v>312</v>
      </c>
      <c r="F1580" t="s">
        <v>0</v>
      </c>
      <c r="G1580" t="s">
        <v>6652</v>
      </c>
      <c r="H1580">
        <v>1.696</v>
      </c>
      <c r="I1580">
        <v>27.81</v>
      </c>
      <c r="J1580">
        <v>19</v>
      </c>
    </row>
    <row r="1581" spans="1:10" x14ac:dyDescent="0.35">
      <c r="A1581" t="s">
        <v>19225</v>
      </c>
      <c r="B1581">
        <v>96</v>
      </c>
      <c r="C1581">
        <v>210</v>
      </c>
      <c r="D1581">
        <v>641</v>
      </c>
      <c r="E1581" t="s">
        <v>334</v>
      </c>
      <c r="F1581" t="s">
        <v>0</v>
      </c>
      <c r="G1581" t="s">
        <v>4347</v>
      </c>
      <c r="H1581">
        <v>1.647</v>
      </c>
      <c r="I1581">
        <v>21.81</v>
      </c>
      <c r="J1581">
        <v>34</v>
      </c>
    </row>
    <row r="1582" spans="1:10" x14ac:dyDescent="0.35">
      <c r="A1582" t="s">
        <v>19226</v>
      </c>
      <c r="B1582">
        <v>63</v>
      </c>
      <c r="C1582">
        <v>210</v>
      </c>
      <c r="D1582">
        <v>641</v>
      </c>
      <c r="E1582" t="s">
        <v>311</v>
      </c>
      <c r="F1582" t="s">
        <v>0</v>
      </c>
      <c r="G1582" t="s">
        <v>4090</v>
      </c>
      <c r="I1582" t="s">
        <v>311</v>
      </c>
      <c r="J1582">
        <v>16</v>
      </c>
    </row>
    <row r="1583" spans="1:10" x14ac:dyDescent="0.35">
      <c r="A1583" t="s">
        <v>19227</v>
      </c>
      <c r="B1583">
        <v>69</v>
      </c>
      <c r="C1583">
        <v>209</v>
      </c>
      <c r="D1583">
        <v>643</v>
      </c>
      <c r="E1583" t="s">
        <v>311</v>
      </c>
      <c r="F1583" t="s">
        <v>0</v>
      </c>
      <c r="G1583" t="s">
        <v>15183</v>
      </c>
      <c r="I1583" t="s">
        <v>311</v>
      </c>
      <c r="J1583">
        <v>19</v>
      </c>
    </row>
    <row r="1584" spans="1:10" x14ac:dyDescent="0.35">
      <c r="A1584" t="s">
        <v>19228</v>
      </c>
      <c r="B1584">
        <v>34</v>
      </c>
      <c r="C1584">
        <v>209</v>
      </c>
      <c r="D1584">
        <v>643</v>
      </c>
      <c r="E1584" t="s">
        <v>311</v>
      </c>
      <c r="F1584" t="s">
        <v>0</v>
      </c>
      <c r="G1584" t="s">
        <v>1900</v>
      </c>
      <c r="I1584" t="s">
        <v>311</v>
      </c>
      <c r="J1584">
        <v>34</v>
      </c>
    </row>
    <row r="1585" spans="1:10" x14ac:dyDescent="0.35">
      <c r="A1585" t="s">
        <v>19229</v>
      </c>
      <c r="B1585">
        <v>65</v>
      </c>
      <c r="C1585">
        <v>208</v>
      </c>
      <c r="D1585">
        <v>645</v>
      </c>
      <c r="E1585" t="s">
        <v>311</v>
      </c>
      <c r="F1585" t="s">
        <v>0</v>
      </c>
      <c r="G1585" t="s">
        <v>4022</v>
      </c>
      <c r="I1585" t="s">
        <v>311</v>
      </c>
      <c r="J1585">
        <v>27</v>
      </c>
    </row>
    <row r="1586" spans="1:10" x14ac:dyDescent="0.35">
      <c r="A1586" t="s">
        <v>19230</v>
      </c>
      <c r="B1586">
        <v>57</v>
      </c>
      <c r="C1586">
        <v>207</v>
      </c>
      <c r="D1586">
        <v>646</v>
      </c>
      <c r="E1586" t="s">
        <v>328</v>
      </c>
      <c r="F1586" t="s">
        <v>0</v>
      </c>
      <c r="G1586" t="s">
        <v>19216</v>
      </c>
      <c r="H1586">
        <v>1.782</v>
      </c>
      <c r="I1586">
        <v>52.48</v>
      </c>
      <c r="J1586">
        <v>24</v>
      </c>
    </row>
    <row r="1587" spans="1:10" x14ac:dyDescent="0.35">
      <c r="A1587" t="s">
        <v>19231</v>
      </c>
      <c r="B1587">
        <v>82</v>
      </c>
      <c r="C1587">
        <v>207</v>
      </c>
      <c r="D1587">
        <v>646</v>
      </c>
      <c r="E1587" t="s">
        <v>312</v>
      </c>
      <c r="F1587" t="s">
        <v>0</v>
      </c>
      <c r="G1587" t="s">
        <v>3760</v>
      </c>
      <c r="H1587">
        <v>1.3420000000000001</v>
      </c>
      <c r="I1587">
        <v>30.57</v>
      </c>
      <c r="J1587">
        <v>29</v>
      </c>
    </row>
    <row r="1588" spans="1:10" x14ac:dyDescent="0.35">
      <c r="A1588" t="s">
        <v>19232</v>
      </c>
      <c r="B1588">
        <v>38</v>
      </c>
      <c r="C1588">
        <v>206</v>
      </c>
      <c r="D1588">
        <v>648</v>
      </c>
      <c r="E1588" t="s">
        <v>311</v>
      </c>
      <c r="F1588" t="s">
        <v>0</v>
      </c>
      <c r="G1588" t="s">
        <v>1759</v>
      </c>
      <c r="I1588" t="s">
        <v>311</v>
      </c>
      <c r="J1588">
        <v>38</v>
      </c>
    </row>
    <row r="1589" spans="1:10" x14ac:dyDescent="0.35">
      <c r="A1589" t="s">
        <v>19233</v>
      </c>
      <c r="B1589">
        <v>66</v>
      </c>
      <c r="C1589">
        <v>206</v>
      </c>
      <c r="D1589">
        <v>648</v>
      </c>
      <c r="E1589" t="s">
        <v>334</v>
      </c>
      <c r="F1589" t="s">
        <v>0</v>
      </c>
      <c r="G1589" t="s">
        <v>2743</v>
      </c>
      <c r="H1589">
        <v>1.738</v>
      </c>
      <c r="I1589">
        <v>16.11</v>
      </c>
      <c r="J1589">
        <v>66</v>
      </c>
    </row>
    <row r="1590" spans="1:10" x14ac:dyDescent="0.35">
      <c r="A1590" t="s">
        <v>19234</v>
      </c>
      <c r="B1590">
        <v>112</v>
      </c>
      <c r="C1590">
        <v>205</v>
      </c>
      <c r="D1590">
        <v>650</v>
      </c>
      <c r="E1590" t="s">
        <v>311</v>
      </c>
      <c r="F1590" t="s">
        <v>0</v>
      </c>
      <c r="G1590" t="s">
        <v>3026</v>
      </c>
      <c r="I1590" t="s">
        <v>311</v>
      </c>
      <c r="J1590">
        <v>45</v>
      </c>
    </row>
    <row r="1591" spans="1:10" x14ac:dyDescent="0.35">
      <c r="A1591" t="s">
        <v>19235</v>
      </c>
      <c r="B1591">
        <v>80</v>
      </c>
      <c r="C1591">
        <v>205</v>
      </c>
      <c r="D1591">
        <v>650</v>
      </c>
      <c r="E1591" t="s">
        <v>311</v>
      </c>
      <c r="F1591" t="s">
        <v>0</v>
      </c>
      <c r="G1591" t="s">
        <v>2402</v>
      </c>
      <c r="I1591" t="s">
        <v>311</v>
      </c>
      <c r="J1591">
        <v>80</v>
      </c>
    </row>
    <row r="1592" spans="1:10" x14ac:dyDescent="0.35">
      <c r="A1592" t="s">
        <v>19236</v>
      </c>
      <c r="B1592">
        <v>62</v>
      </c>
      <c r="C1592">
        <v>204</v>
      </c>
      <c r="D1592">
        <v>652</v>
      </c>
      <c r="E1592" t="s">
        <v>334</v>
      </c>
      <c r="F1592" t="s">
        <v>0</v>
      </c>
      <c r="G1592" t="s">
        <v>3375</v>
      </c>
      <c r="H1592">
        <v>1.81</v>
      </c>
      <c r="I1592">
        <v>12.61</v>
      </c>
      <c r="J1592">
        <v>31</v>
      </c>
    </row>
    <row r="1593" spans="1:10" x14ac:dyDescent="0.35">
      <c r="A1593" t="s">
        <v>19237</v>
      </c>
      <c r="B1593">
        <v>128</v>
      </c>
      <c r="C1593">
        <v>203</v>
      </c>
      <c r="D1593">
        <v>653</v>
      </c>
      <c r="E1593" t="s">
        <v>312</v>
      </c>
      <c r="F1593" t="s">
        <v>0</v>
      </c>
      <c r="G1593" t="s">
        <v>4090</v>
      </c>
      <c r="H1593">
        <v>1.429</v>
      </c>
      <c r="I1593">
        <v>31.42</v>
      </c>
      <c r="J1593">
        <v>51</v>
      </c>
    </row>
    <row r="1594" spans="1:10" x14ac:dyDescent="0.35">
      <c r="A1594" t="s">
        <v>19238</v>
      </c>
      <c r="B1594">
        <v>80</v>
      </c>
      <c r="C1594">
        <v>203</v>
      </c>
      <c r="D1594">
        <v>653</v>
      </c>
      <c r="E1594" t="s">
        <v>311</v>
      </c>
      <c r="F1594" t="s">
        <v>0</v>
      </c>
      <c r="G1594" t="s">
        <v>3026</v>
      </c>
      <c r="I1594" t="s">
        <v>311</v>
      </c>
      <c r="J1594">
        <v>36</v>
      </c>
    </row>
    <row r="1595" spans="1:10" x14ac:dyDescent="0.35">
      <c r="A1595" t="s">
        <v>19239</v>
      </c>
      <c r="B1595">
        <v>53</v>
      </c>
      <c r="C1595">
        <v>201</v>
      </c>
      <c r="D1595">
        <v>655</v>
      </c>
      <c r="E1595" t="s">
        <v>312</v>
      </c>
      <c r="F1595" t="s">
        <v>0</v>
      </c>
      <c r="G1595" t="s">
        <v>2592</v>
      </c>
      <c r="H1595">
        <v>1.8779999999999999</v>
      </c>
      <c r="I1595">
        <v>37.76</v>
      </c>
      <c r="J1595">
        <v>53</v>
      </c>
    </row>
    <row r="1596" spans="1:10" x14ac:dyDescent="0.35">
      <c r="A1596" t="s">
        <v>19240</v>
      </c>
      <c r="B1596">
        <v>67</v>
      </c>
      <c r="C1596">
        <v>201</v>
      </c>
      <c r="D1596">
        <v>655</v>
      </c>
      <c r="E1596" t="s">
        <v>311</v>
      </c>
      <c r="F1596" t="s">
        <v>0</v>
      </c>
      <c r="G1596" t="s">
        <v>1759</v>
      </c>
      <c r="I1596" t="s">
        <v>311</v>
      </c>
      <c r="J1596">
        <v>67</v>
      </c>
    </row>
    <row r="1597" spans="1:10" x14ac:dyDescent="0.35">
      <c r="A1597" t="s">
        <v>19241</v>
      </c>
      <c r="B1597">
        <v>58</v>
      </c>
      <c r="C1597">
        <v>201</v>
      </c>
      <c r="D1597">
        <v>655</v>
      </c>
      <c r="E1597" t="s">
        <v>328</v>
      </c>
      <c r="F1597" t="s">
        <v>0</v>
      </c>
      <c r="G1597" t="s">
        <v>19242</v>
      </c>
      <c r="H1597">
        <v>2.04</v>
      </c>
      <c r="I1597">
        <v>47.72</v>
      </c>
      <c r="J1597">
        <v>36</v>
      </c>
    </row>
    <row r="1598" spans="1:10" x14ac:dyDescent="0.35">
      <c r="A1598" t="s">
        <v>19243</v>
      </c>
      <c r="B1598">
        <v>94</v>
      </c>
      <c r="C1598">
        <v>198</v>
      </c>
      <c r="D1598">
        <v>658</v>
      </c>
      <c r="E1598" t="s">
        <v>311</v>
      </c>
      <c r="F1598" t="s">
        <v>0</v>
      </c>
      <c r="G1598" t="s">
        <v>1967</v>
      </c>
      <c r="I1598" t="s">
        <v>311</v>
      </c>
      <c r="J1598">
        <v>41</v>
      </c>
    </row>
    <row r="1599" spans="1:10" x14ac:dyDescent="0.35">
      <c r="A1599" t="s">
        <v>19244</v>
      </c>
      <c r="B1599">
        <v>54</v>
      </c>
      <c r="C1599">
        <v>198</v>
      </c>
      <c r="D1599">
        <v>658</v>
      </c>
      <c r="E1599" t="s">
        <v>312</v>
      </c>
      <c r="F1599" t="s">
        <v>0</v>
      </c>
      <c r="G1599" t="s">
        <v>3819</v>
      </c>
      <c r="H1599">
        <v>1.92</v>
      </c>
      <c r="I1599">
        <v>48.55</v>
      </c>
      <c r="J1599">
        <v>15</v>
      </c>
    </row>
    <row r="1600" spans="1:10" x14ac:dyDescent="0.35">
      <c r="A1600" t="s">
        <v>19245</v>
      </c>
      <c r="B1600">
        <v>116</v>
      </c>
      <c r="C1600">
        <v>197</v>
      </c>
      <c r="D1600">
        <v>660</v>
      </c>
      <c r="E1600" t="s">
        <v>311</v>
      </c>
      <c r="F1600" t="s">
        <v>0</v>
      </c>
      <c r="G1600" t="s">
        <v>3819</v>
      </c>
      <c r="I1600" t="s">
        <v>311</v>
      </c>
      <c r="J1600">
        <v>33</v>
      </c>
    </row>
    <row r="1601" spans="1:10" x14ac:dyDescent="0.35">
      <c r="A1601" t="s">
        <v>19246</v>
      </c>
      <c r="B1601">
        <v>215</v>
      </c>
      <c r="C1601">
        <v>197</v>
      </c>
      <c r="D1601">
        <v>660</v>
      </c>
      <c r="E1601" t="s">
        <v>334</v>
      </c>
      <c r="F1601" t="s">
        <v>0</v>
      </c>
      <c r="G1601" t="s">
        <v>2381</v>
      </c>
      <c r="H1601">
        <v>0.52900000000000003</v>
      </c>
      <c r="I1601">
        <v>1.56</v>
      </c>
      <c r="J1601">
        <v>212</v>
      </c>
    </row>
    <row r="1602" spans="1:10" x14ac:dyDescent="0.35">
      <c r="A1602" t="s">
        <v>19247</v>
      </c>
      <c r="B1602">
        <v>43</v>
      </c>
      <c r="C1602">
        <v>196</v>
      </c>
      <c r="D1602">
        <v>662</v>
      </c>
      <c r="E1602" t="s">
        <v>311</v>
      </c>
      <c r="F1602" t="s">
        <v>0</v>
      </c>
      <c r="G1602" t="s">
        <v>1886</v>
      </c>
      <c r="I1602" t="s">
        <v>311</v>
      </c>
      <c r="J1602">
        <v>43</v>
      </c>
    </row>
    <row r="1603" spans="1:10" x14ac:dyDescent="0.35">
      <c r="A1603" t="s">
        <v>19248</v>
      </c>
      <c r="B1603">
        <v>155</v>
      </c>
      <c r="C1603">
        <v>196</v>
      </c>
      <c r="D1603">
        <v>662</v>
      </c>
      <c r="E1603" t="s">
        <v>334</v>
      </c>
      <c r="F1603" t="s">
        <v>0</v>
      </c>
      <c r="G1603" t="s">
        <v>2734</v>
      </c>
      <c r="H1603">
        <v>0.83299999999999996</v>
      </c>
      <c r="I1603">
        <v>4.4400000000000004</v>
      </c>
      <c r="J1603">
        <v>34</v>
      </c>
    </row>
    <row r="1604" spans="1:10" x14ac:dyDescent="0.35">
      <c r="A1604" t="s">
        <v>19249</v>
      </c>
      <c r="B1604">
        <v>39</v>
      </c>
      <c r="C1604">
        <v>195</v>
      </c>
      <c r="D1604">
        <v>664</v>
      </c>
      <c r="E1604" t="s">
        <v>312</v>
      </c>
      <c r="F1604" t="s">
        <v>0</v>
      </c>
      <c r="G1604" t="s">
        <v>4347</v>
      </c>
      <c r="H1604">
        <v>2.4470000000000001</v>
      </c>
      <c r="I1604">
        <v>45.21</v>
      </c>
      <c r="J1604">
        <v>16</v>
      </c>
    </row>
    <row r="1605" spans="1:10" x14ac:dyDescent="0.35">
      <c r="A1605" t="s">
        <v>19250</v>
      </c>
      <c r="B1605">
        <v>76</v>
      </c>
      <c r="C1605">
        <v>195</v>
      </c>
      <c r="D1605">
        <v>664</v>
      </c>
      <c r="E1605" t="s">
        <v>311</v>
      </c>
      <c r="F1605" t="s">
        <v>0</v>
      </c>
      <c r="G1605" t="s">
        <v>2392</v>
      </c>
      <c r="I1605" t="s">
        <v>311</v>
      </c>
      <c r="J1605">
        <v>30</v>
      </c>
    </row>
    <row r="1606" spans="1:10" x14ac:dyDescent="0.35">
      <c r="A1606" t="s">
        <v>19251</v>
      </c>
      <c r="B1606">
        <v>45</v>
      </c>
      <c r="C1606">
        <v>193</v>
      </c>
      <c r="D1606">
        <v>666</v>
      </c>
      <c r="E1606" t="s">
        <v>312</v>
      </c>
      <c r="F1606" t="s">
        <v>0</v>
      </c>
      <c r="G1606" t="s">
        <v>4090</v>
      </c>
      <c r="H1606">
        <v>2.1219999999999999</v>
      </c>
      <c r="I1606">
        <v>49.66</v>
      </c>
      <c r="J1606">
        <v>25</v>
      </c>
    </row>
    <row r="1607" spans="1:10" x14ac:dyDescent="0.35">
      <c r="A1607" t="s">
        <v>19252</v>
      </c>
      <c r="B1607">
        <v>78</v>
      </c>
      <c r="C1607">
        <v>192</v>
      </c>
      <c r="D1607">
        <v>667</v>
      </c>
      <c r="E1607" t="s">
        <v>334</v>
      </c>
      <c r="F1607" t="s">
        <v>0</v>
      </c>
      <c r="G1607" t="s">
        <v>3704</v>
      </c>
      <c r="H1607">
        <v>1.1639999999999999</v>
      </c>
      <c r="I1607">
        <v>11.64</v>
      </c>
      <c r="J1607">
        <v>12</v>
      </c>
    </row>
    <row r="1608" spans="1:10" x14ac:dyDescent="0.35">
      <c r="A1608" t="s">
        <v>19253</v>
      </c>
      <c r="B1608">
        <v>312</v>
      </c>
      <c r="C1608">
        <v>192</v>
      </c>
      <c r="D1608">
        <v>667</v>
      </c>
      <c r="E1608" t="s">
        <v>311</v>
      </c>
      <c r="F1608" t="s">
        <v>0</v>
      </c>
      <c r="G1608" t="s">
        <v>1969</v>
      </c>
      <c r="I1608" t="s">
        <v>311</v>
      </c>
      <c r="J1608">
        <v>50</v>
      </c>
    </row>
    <row r="1609" spans="1:10" x14ac:dyDescent="0.35">
      <c r="A1609" t="s">
        <v>19254</v>
      </c>
      <c r="B1609">
        <v>57</v>
      </c>
      <c r="C1609">
        <v>191</v>
      </c>
      <c r="D1609">
        <v>669</v>
      </c>
      <c r="E1609" t="s">
        <v>312</v>
      </c>
      <c r="F1609" t="s">
        <v>0</v>
      </c>
      <c r="G1609" t="s">
        <v>14804</v>
      </c>
      <c r="H1609">
        <v>1.925</v>
      </c>
      <c r="I1609">
        <v>40.729999999999997</v>
      </c>
      <c r="J1609">
        <v>14</v>
      </c>
    </row>
    <row r="1610" spans="1:10" x14ac:dyDescent="0.35">
      <c r="A1610" t="s">
        <v>19255</v>
      </c>
      <c r="B1610">
        <v>60</v>
      </c>
      <c r="C1610">
        <v>189</v>
      </c>
      <c r="D1610">
        <v>670</v>
      </c>
      <c r="E1610" t="s">
        <v>311</v>
      </c>
      <c r="F1610" t="s">
        <v>0</v>
      </c>
      <c r="G1610" t="s">
        <v>3026</v>
      </c>
      <c r="I1610" t="s">
        <v>311</v>
      </c>
      <c r="J1610">
        <v>26</v>
      </c>
    </row>
    <row r="1611" spans="1:10" x14ac:dyDescent="0.35">
      <c r="A1611" t="s">
        <v>19256</v>
      </c>
      <c r="B1611">
        <v>52</v>
      </c>
      <c r="C1611">
        <v>188</v>
      </c>
      <c r="D1611">
        <v>671</v>
      </c>
      <c r="E1611" t="s">
        <v>312</v>
      </c>
      <c r="F1611" t="s">
        <v>0</v>
      </c>
      <c r="G1611" t="s">
        <v>3026</v>
      </c>
      <c r="H1611">
        <v>2.415</v>
      </c>
      <c r="I1611">
        <v>48.88</v>
      </c>
      <c r="J1611">
        <v>25</v>
      </c>
    </row>
    <row r="1612" spans="1:10" x14ac:dyDescent="0.35">
      <c r="A1612" t="s">
        <v>19257</v>
      </c>
      <c r="B1612">
        <v>68</v>
      </c>
      <c r="C1612">
        <v>187</v>
      </c>
      <c r="D1612">
        <v>672</v>
      </c>
      <c r="E1612" t="s">
        <v>311</v>
      </c>
      <c r="F1612" t="s">
        <v>0</v>
      </c>
      <c r="G1612" t="s">
        <v>2592</v>
      </c>
      <c r="I1612" t="s">
        <v>311</v>
      </c>
      <c r="J1612">
        <v>34</v>
      </c>
    </row>
    <row r="1613" spans="1:10" x14ac:dyDescent="0.35">
      <c r="A1613" t="s">
        <v>19258</v>
      </c>
      <c r="B1613">
        <v>113</v>
      </c>
      <c r="C1613">
        <v>182</v>
      </c>
      <c r="D1613">
        <v>673</v>
      </c>
      <c r="E1613" t="s">
        <v>334</v>
      </c>
      <c r="F1613" t="s">
        <v>0</v>
      </c>
      <c r="G1613" t="s">
        <v>8180</v>
      </c>
      <c r="H1613">
        <v>2.4380000000000002</v>
      </c>
      <c r="I1613">
        <v>17.63</v>
      </c>
      <c r="J1613">
        <v>25</v>
      </c>
    </row>
    <row r="1614" spans="1:10" x14ac:dyDescent="0.35">
      <c r="A1614" t="s">
        <v>19259</v>
      </c>
      <c r="B1614">
        <v>53</v>
      </c>
      <c r="C1614">
        <v>182</v>
      </c>
      <c r="D1614">
        <v>673</v>
      </c>
      <c r="E1614" t="s">
        <v>312</v>
      </c>
      <c r="F1614" t="s">
        <v>0</v>
      </c>
      <c r="G1614" t="s">
        <v>19260</v>
      </c>
      <c r="H1614">
        <v>2.1179999999999999</v>
      </c>
      <c r="I1614">
        <v>28.02</v>
      </c>
      <c r="J1614">
        <v>14</v>
      </c>
    </row>
    <row r="1615" spans="1:10" x14ac:dyDescent="0.35">
      <c r="A1615" t="s">
        <v>19261</v>
      </c>
      <c r="B1615">
        <v>79</v>
      </c>
      <c r="C1615">
        <v>180</v>
      </c>
      <c r="D1615">
        <v>675</v>
      </c>
      <c r="E1615" t="s">
        <v>334</v>
      </c>
      <c r="F1615" t="s">
        <v>0</v>
      </c>
      <c r="G1615" t="s">
        <v>2412</v>
      </c>
      <c r="H1615">
        <v>1.3560000000000001</v>
      </c>
      <c r="I1615">
        <v>15.63</v>
      </c>
      <c r="J1615">
        <v>19</v>
      </c>
    </row>
    <row r="1616" spans="1:10" x14ac:dyDescent="0.35">
      <c r="A1616" t="s">
        <v>19262</v>
      </c>
      <c r="B1616">
        <v>100</v>
      </c>
      <c r="C1616">
        <v>180</v>
      </c>
      <c r="D1616">
        <v>675</v>
      </c>
      <c r="E1616" t="s">
        <v>312</v>
      </c>
      <c r="F1616" t="s">
        <v>0</v>
      </c>
      <c r="G1616" t="s">
        <v>19263</v>
      </c>
      <c r="H1616">
        <v>0.59099999999999997</v>
      </c>
      <c r="I1616">
        <v>34.840000000000003</v>
      </c>
      <c r="J1616">
        <v>50</v>
      </c>
    </row>
    <row r="1617" spans="1:10" x14ac:dyDescent="0.35">
      <c r="A1617" t="s">
        <v>19264</v>
      </c>
      <c r="B1617">
        <v>105</v>
      </c>
      <c r="C1617">
        <v>179</v>
      </c>
      <c r="D1617">
        <v>677</v>
      </c>
      <c r="E1617" t="s">
        <v>334</v>
      </c>
      <c r="F1617" t="s">
        <v>0</v>
      </c>
      <c r="G1617" t="s">
        <v>19265</v>
      </c>
      <c r="H1617">
        <v>0.85599999999999998</v>
      </c>
      <c r="I1617">
        <v>11.07</v>
      </c>
      <c r="J1617">
        <v>15</v>
      </c>
    </row>
    <row r="1618" spans="1:10" x14ac:dyDescent="0.35">
      <c r="A1618" t="s">
        <v>19266</v>
      </c>
      <c r="B1618">
        <v>35</v>
      </c>
      <c r="C1618">
        <v>178</v>
      </c>
      <c r="D1618">
        <v>678</v>
      </c>
      <c r="E1618" t="s">
        <v>312</v>
      </c>
      <c r="F1618" t="s">
        <v>0</v>
      </c>
      <c r="G1618" t="s">
        <v>3451</v>
      </c>
      <c r="H1618">
        <v>2.9350000000000001</v>
      </c>
      <c r="I1618">
        <v>37.78</v>
      </c>
      <c r="J1618">
        <v>13</v>
      </c>
    </row>
    <row r="1619" spans="1:10" x14ac:dyDescent="0.35">
      <c r="A1619" t="s">
        <v>19267</v>
      </c>
      <c r="B1619">
        <v>60</v>
      </c>
      <c r="C1619">
        <v>177</v>
      </c>
      <c r="D1619">
        <v>679</v>
      </c>
      <c r="E1619" t="s">
        <v>311</v>
      </c>
      <c r="F1619" t="s">
        <v>0</v>
      </c>
      <c r="G1619" t="s">
        <v>1967</v>
      </c>
      <c r="I1619" t="s">
        <v>311</v>
      </c>
      <c r="J1619">
        <v>58</v>
      </c>
    </row>
    <row r="1620" spans="1:10" x14ac:dyDescent="0.35">
      <c r="A1620" t="s">
        <v>19268</v>
      </c>
      <c r="B1620">
        <v>54</v>
      </c>
      <c r="C1620">
        <v>174</v>
      </c>
      <c r="D1620">
        <v>680</v>
      </c>
      <c r="E1620" t="s">
        <v>312</v>
      </c>
      <c r="F1620" t="s">
        <v>0</v>
      </c>
      <c r="G1620" t="s">
        <v>3446</v>
      </c>
      <c r="H1620">
        <v>1.6279999999999999</v>
      </c>
      <c r="I1620">
        <v>31.65</v>
      </c>
      <c r="J1620">
        <v>11</v>
      </c>
    </row>
    <row r="1621" spans="1:10" x14ac:dyDescent="0.35">
      <c r="A1621" t="s">
        <v>19269</v>
      </c>
      <c r="B1621">
        <v>61</v>
      </c>
      <c r="C1621">
        <v>173</v>
      </c>
      <c r="D1621">
        <v>681</v>
      </c>
      <c r="E1621" t="s">
        <v>328</v>
      </c>
      <c r="F1621" t="s">
        <v>0</v>
      </c>
      <c r="G1621" t="s">
        <v>4921</v>
      </c>
      <c r="H1621">
        <v>1.788</v>
      </c>
      <c r="I1621">
        <v>65.05</v>
      </c>
      <c r="J1621">
        <v>27</v>
      </c>
    </row>
    <row r="1622" spans="1:10" x14ac:dyDescent="0.35">
      <c r="A1622" t="s">
        <v>19270</v>
      </c>
      <c r="B1622">
        <v>45</v>
      </c>
      <c r="C1622">
        <v>171</v>
      </c>
      <c r="D1622">
        <v>682</v>
      </c>
      <c r="E1622" t="s">
        <v>312</v>
      </c>
      <c r="F1622" t="s">
        <v>0</v>
      </c>
      <c r="G1622" t="s">
        <v>19271</v>
      </c>
      <c r="H1622">
        <v>1.675</v>
      </c>
      <c r="I1622">
        <v>31.63</v>
      </c>
      <c r="J1622">
        <v>17</v>
      </c>
    </row>
    <row r="1623" spans="1:10" x14ac:dyDescent="0.35">
      <c r="A1623" t="s">
        <v>19272</v>
      </c>
      <c r="B1623">
        <v>43</v>
      </c>
      <c r="C1623">
        <v>170</v>
      </c>
      <c r="D1623">
        <v>683</v>
      </c>
      <c r="E1623" t="s">
        <v>311</v>
      </c>
      <c r="F1623" t="s">
        <v>0</v>
      </c>
      <c r="G1623" t="s">
        <v>2079</v>
      </c>
      <c r="I1623" t="s">
        <v>311</v>
      </c>
      <c r="J1623">
        <v>43</v>
      </c>
    </row>
    <row r="1624" spans="1:10" x14ac:dyDescent="0.35">
      <c r="A1624" t="s">
        <v>19273</v>
      </c>
      <c r="B1624">
        <v>92</v>
      </c>
      <c r="C1624">
        <v>169</v>
      </c>
      <c r="D1624">
        <v>684</v>
      </c>
      <c r="E1624" t="s">
        <v>312</v>
      </c>
      <c r="F1624" t="s">
        <v>0</v>
      </c>
      <c r="G1624" t="s">
        <v>3026</v>
      </c>
      <c r="H1624">
        <v>1.804</v>
      </c>
      <c r="I1624">
        <v>30.52</v>
      </c>
      <c r="J1624">
        <v>29</v>
      </c>
    </row>
    <row r="1625" spans="1:10" x14ac:dyDescent="0.35">
      <c r="A1625" t="s">
        <v>19274</v>
      </c>
      <c r="B1625">
        <v>88</v>
      </c>
      <c r="C1625">
        <v>168</v>
      </c>
      <c r="D1625">
        <v>685</v>
      </c>
      <c r="E1625" t="s">
        <v>312</v>
      </c>
      <c r="F1625" t="s">
        <v>0</v>
      </c>
      <c r="G1625" t="s">
        <v>8953</v>
      </c>
      <c r="H1625">
        <v>1.4079999999999999</v>
      </c>
      <c r="I1625">
        <v>28.33</v>
      </c>
      <c r="J1625">
        <v>41</v>
      </c>
    </row>
    <row r="1626" spans="1:10" x14ac:dyDescent="0.35">
      <c r="A1626" t="s">
        <v>19275</v>
      </c>
      <c r="B1626">
        <v>119</v>
      </c>
      <c r="C1626">
        <v>168</v>
      </c>
      <c r="D1626">
        <v>685</v>
      </c>
      <c r="E1626" t="s">
        <v>334</v>
      </c>
      <c r="F1626" t="s">
        <v>0</v>
      </c>
      <c r="G1626" t="s">
        <v>3704</v>
      </c>
      <c r="H1626">
        <v>1.1279999999999999</v>
      </c>
      <c r="I1626">
        <v>10.27</v>
      </c>
      <c r="J1626">
        <v>26</v>
      </c>
    </row>
    <row r="1627" spans="1:10" x14ac:dyDescent="0.35">
      <c r="A1627" t="s">
        <v>19276</v>
      </c>
      <c r="B1627">
        <v>41</v>
      </c>
      <c r="C1627">
        <v>168</v>
      </c>
      <c r="D1627">
        <v>685</v>
      </c>
      <c r="E1627" t="s">
        <v>312</v>
      </c>
      <c r="F1627" t="s">
        <v>0</v>
      </c>
      <c r="G1627" t="s">
        <v>19277</v>
      </c>
      <c r="H1627">
        <v>2</v>
      </c>
      <c r="I1627">
        <v>30.38</v>
      </c>
      <c r="J1627">
        <v>9</v>
      </c>
    </row>
    <row r="1628" spans="1:10" x14ac:dyDescent="0.35">
      <c r="A1628" t="s">
        <v>19278</v>
      </c>
      <c r="B1628">
        <v>85</v>
      </c>
      <c r="C1628">
        <v>167</v>
      </c>
      <c r="D1628">
        <v>688</v>
      </c>
      <c r="E1628" t="s">
        <v>311</v>
      </c>
      <c r="F1628" t="s">
        <v>0</v>
      </c>
      <c r="G1628" t="s">
        <v>2734</v>
      </c>
      <c r="I1628" t="s">
        <v>311</v>
      </c>
      <c r="J1628">
        <v>19</v>
      </c>
    </row>
    <row r="1629" spans="1:10" x14ac:dyDescent="0.35">
      <c r="A1629" t="s">
        <v>19279</v>
      </c>
      <c r="B1629">
        <v>163</v>
      </c>
      <c r="C1629">
        <v>166</v>
      </c>
      <c r="D1629">
        <v>689</v>
      </c>
      <c r="E1629" t="s">
        <v>311</v>
      </c>
      <c r="F1629" t="s">
        <v>0</v>
      </c>
      <c r="G1629" t="s">
        <v>4219</v>
      </c>
      <c r="I1629" t="s">
        <v>311</v>
      </c>
      <c r="J1629">
        <v>63</v>
      </c>
    </row>
    <row r="1630" spans="1:10" x14ac:dyDescent="0.35">
      <c r="A1630" t="s">
        <v>19280</v>
      </c>
      <c r="B1630">
        <v>33</v>
      </c>
      <c r="C1630">
        <v>166</v>
      </c>
      <c r="D1630">
        <v>689</v>
      </c>
      <c r="E1630" t="s">
        <v>311</v>
      </c>
      <c r="F1630" t="s">
        <v>0</v>
      </c>
      <c r="G1630" t="s">
        <v>2135</v>
      </c>
      <c r="I1630" t="s">
        <v>311</v>
      </c>
      <c r="J1630">
        <v>33</v>
      </c>
    </row>
    <row r="1631" spans="1:10" x14ac:dyDescent="0.35">
      <c r="A1631" t="s">
        <v>19281</v>
      </c>
      <c r="B1631">
        <v>49</v>
      </c>
      <c r="C1631">
        <v>165</v>
      </c>
      <c r="D1631">
        <v>691</v>
      </c>
      <c r="E1631" t="s">
        <v>311</v>
      </c>
      <c r="F1631" t="s">
        <v>0</v>
      </c>
      <c r="G1631" t="s">
        <v>3831</v>
      </c>
      <c r="I1631" t="s">
        <v>311</v>
      </c>
      <c r="J1631">
        <v>49</v>
      </c>
    </row>
    <row r="1632" spans="1:10" x14ac:dyDescent="0.35">
      <c r="A1632" t="s">
        <v>19282</v>
      </c>
      <c r="B1632">
        <v>91</v>
      </c>
      <c r="C1632">
        <v>165</v>
      </c>
      <c r="D1632">
        <v>691</v>
      </c>
      <c r="E1632" t="s">
        <v>334</v>
      </c>
      <c r="F1632" t="s">
        <v>0</v>
      </c>
      <c r="G1632" t="s">
        <v>3628</v>
      </c>
      <c r="H1632">
        <v>0.92700000000000005</v>
      </c>
      <c r="I1632">
        <v>17.2</v>
      </c>
      <c r="J1632">
        <v>51</v>
      </c>
    </row>
    <row r="1633" spans="1:10" x14ac:dyDescent="0.35">
      <c r="A1633" t="s">
        <v>19283</v>
      </c>
      <c r="B1633">
        <v>74</v>
      </c>
      <c r="C1633">
        <v>163</v>
      </c>
      <c r="D1633">
        <v>693</v>
      </c>
      <c r="E1633" t="s">
        <v>311</v>
      </c>
      <c r="F1633" t="s">
        <v>0</v>
      </c>
      <c r="G1633" t="s">
        <v>4347</v>
      </c>
      <c r="I1633" t="s">
        <v>311</v>
      </c>
      <c r="J1633">
        <v>16</v>
      </c>
    </row>
    <row r="1634" spans="1:10" x14ac:dyDescent="0.35">
      <c r="A1634" t="s">
        <v>19284</v>
      </c>
      <c r="B1634">
        <v>72</v>
      </c>
      <c r="C1634">
        <v>163</v>
      </c>
      <c r="D1634">
        <v>693</v>
      </c>
      <c r="E1634" t="s">
        <v>334</v>
      </c>
      <c r="F1634" t="s">
        <v>0</v>
      </c>
      <c r="G1634" t="s">
        <v>3704</v>
      </c>
      <c r="H1634">
        <v>1.29</v>
      </c>
      <c r="I1634">
        <v>14.38</v>
      </c>
      <c r="J1634">
        <v>4</v>
      </c>
    </row>
    <row r="1635" spans="1:10" x14ac:dyDescent="0.35">
      <c r="A1635" t="s">
        <v>19285</v>
      </c>
      <c r="B1635">
        <v>117</v>
      </c>
      <c r="C1635">
        <v>163</v>
      </c>
      <c r="D1635">
        <v>693</v>
      </c>
      <c r="E1635" t="s">
        <v>311</v>
      </c>
      <c r="F1635" t="s">
        <v>0</v>
      </c>
      <c r="G1635" t="s">
        <v>3819</v>
      </c>
      <c r="I1635" t="s">
        <v>311</v>
      </c>
      <c r="J1635">
        <v>51</v>
      </c>
    </row>
    <row r="1636" spans="1:10" x14ac:dyDescent="0.35">
      <c r="A1636" t="s">
        <v>19286</v>
      </c>
      <c r="B1636">
        <v>126</v>
      </c>
      <c r="C1636">
        <v>162</v>
      </c>
      <c r="D1636">
        <v>696</v>
      </c>
      <c r="E1636" t="s">
        <v>311</v>
      </c>
      <c r="F1636" t="s">
        <v>0</v>
      </c>
      <c r="G1636" t="s">
        <v>2448</v>
      </c>
      <c r="I1636" t="s">
        <v>311</v>
      </c>
      <c r="J1636">
        <v>36</v>
      </c>
    </row>
    <row r="1637" spans="1:10" x14ac:dyDescent="0.35">
      <c r="A1637" t="s">
        <v>19287</v>
      </c>
      <c r="B1637">
        <v>49</v>
      </c>
      <c r="C1637">
        <v>161</v>
      </c>
      <c r="D1637">
        <v>697</v>
      </c>
      <c r="E1637" t="s">
        <v>311</v>
      </c>
      <c r="F1637" t="s">
        <v>0</v>
      </c>
      <c r="G1637" t="s">
        <v>4347</v>
      </c>
      <c r="I1637" t="s">
        <v>311</v>
      </c>
      <c r="J1637">
        <v>28</v>
      </c>
    </row>
    <row r="1638" spans="1:10" x14ac:dyDescent="0.35">
      <c r="A1638" t="s">
        <v>19288</v>
      </c>
      <c r="B1638">
        <v>126</v>
      </c>
      <c r="C1638">
        <v>161</v>
      </c>
      <c r="D1638">
        <v>697</v>
      </c>
      <c r="E1638" t="s">
        <v>312</v>
      </c>
      <c r="F1638" t="s">
        <v>0</v>
      </c>
      <c r="G1638" t="s">
        <v>16118</v>
      </c>
      <c r="H1638">
        <v>1.86</v>
      </c>
      <c r="I1638">
        <v>38.479999999999997</v>
      </c>
      <c r="J1638">
        <v>36</v>
      </c>
    </row>
    <row r="1639" spans="1:10" x14ac:dyDescent="0.35">
      <c r="A1639" t="s">
        <v>19289</v>
      </c>
      <c r="B1639">
        <v>71</v>
      </c>
      <c r="C1639">
        <v>160</v>
      </c>
      <c r="D1639">
        <v>699</v>
      </c>
      <c r="E1639" t="s">
        <v>334</v>
      </c>
      <c r="F1639" t="s">
        <v>0</v>
      </c>
      <c r="G1639" t="s">
        <v>3819</v>
      </c>
      <c r="H1639">
        <v>1.4119999999999999</v>
      </c>
      <c r="I1639">
        <v>22.46</v>
      </c>
      <c r="J1639">
        <v>36</v>
      </c>
    </row>
    <row r="1640" spans="1:10" x14ac:dyDescent="0.35">
      <c r="A1640" t="s">
        <v>19290</v>
      </c>
      <c r="B1640">
        <v>23</v>
      </c>
      <c r="C1640">
        <v>159</v>
      </c>
      <c r="D1640">
        <v>700</v>
      </c>
      <c r="E1640" t="s">
        <v>311</v>
      </c>
      <c r="F1640" t="s">
        <v>0</v>
      </c>
      <c r="G1640" t="s">
        <v>6136</v>
      </c>
      <c r="I1640" t="s">
        <v>311</v>
      </c>
      <c r="J1640">
        <v>7</v>
      </c>
    </row>
    <row r="1641" spans="1:10" x14ac:dyDescent="0.35">
      <c r="A1641" t="s">
        <v>19291</v>
      </c>
      <c r="B1641">
        <v>97</v>
      </c>
      <c r="C1641">
        <v>159</v>
      </c>
      <c r="D1641">
        <v>700</v>
      </c>
      <c r="E1641" t="s">
        <v>311</v>
      </c>
      <c r="F1641" t="s">
        <v>0</v>
      </c>
      <c r="G1641" t="s">
        <v>2402</v>
      </c>
      <c r="I1641" t="s">
        <v>311</v>
      </c>
      <c r="J1641">
        <v>85</v>
      </c>
    </row>
    <row r="1642" spans="1:10" x14ac:dyDescent="0.35">
      <c r="A1642" t="s">
        <v>19292</v>
      </c>
      <c r="B1642">
        <v>97</v>
      </c>
      <c r="C1642">
        <v>158</v>
      </c>
      <c r="D1642">
        <v>702</v>
      </c>
      <c r="E1642" t="s">
        <v>311</v>
      </c>
      <c r="F1642" t="s">
        <v>0</v>
      </c>
      <c r="G1642" t="s">
        <v>2202</v>
      </c>
      <c r="I1642" t="s">
        <v>311</v>
      </c>
      <c r="J1642">
        <v>47</v>
      </c>
    </row>
    <row r="1643" spans="1:10" x14ac:dyDescent="0.35">
      <c r="A1643" t="s">
        <v>19293</v>
      </c>
      <c r="B1643">
        <v>53</v>
      </c>
      <c r="C1643">
        <v>156</v>
      </c>
      <c r="D1643">
        <v>703</v>
      </c>
      <c r="E1643" t="s">
        <v>334</v>
      </c>
      <c r="F1643" t="s">
        <v>0</v>
      </c>
      <c r="G1643" t="s">
        <v>3208</v>
      </c>
      <c r="H1643">
        <v>1.37</v>
      </c>
      <c r="I1643">
        <v>10.66</v>
      </c>
      <c r="J1643">
        <v>8</v>
      </c>
    </row>
    <row r="1644" spans="1:10" x14ac:dyDescent="0.35">
      <c r="A1644" t="s">
        <v>19294</v>
      </c>
      <c r="B1644">
        <v>41</v>
      </c>
      <c r="C1644">
        <v>156</v>
      </c>
      <c r="D1644">
        <v>703</v>
      </c>
      <c r="E1644" t="s">
        <v>312</v>
      </c>
      <c r="F1644" t="s">
        <v>0</v>
      </c>
      <c r="G1644" t="s">
        <v>13398</v>
      </c>
      <c r="H1644">
        <v>2.1709999999999998</v>
      </c>
      <c r="I1644">
        <v>32.68</v>
      </c>
      <c r="J1644">
        <v>8</v>
      </c>
    </row>
    <row r="1645" spans="1:10" x14ac:dyDescent="0.35">
      <c r="A1645" t="s">
        <v>19295</v>
      </c>
      <c r="B1645">
        <v>73</v>
      </c>
      <c r="C1645">
        <v>155</v>
      </c>
      <c r="D1645">
        <v>705</v>
      </c>
      <c r="E1645" t="s">
        <v>334</v>
      </c>
      <c r="F1645" t="s">
        <v>0</v>
      </c>
      <c r="G1645" t="s">
        <v>19296</v>
      </c>
      <c r="H1645">
        <v>0.98499999999999999</v>
      </c>
      <c r="I1645">
        <v>14.82</v>
      </c>
      <c r="J1645">
        <v>9</v>
      </c>
    </row>
    <row r="1646" spans="1:10" x14ac:dyDescent="0.35">
      <c r="A1646" t="s">
        <v>19297</v>
      </c>
      <c r="B1646">
        <v>68</v>
      </c>
      <c r="C1646">
        <v>155</v>
      </c>
      <c r="D1646">
        <v>705</v>
      </c>
      <c r="E1646" t="s">
        <v>311</v>
      </c>
      <c r="F1646" t="s">
        <v>0</v>
      </c>
      <c r="G1646" t="s">
        <v>3026</v>
      </c>
      <c r="I1646" t="s">
        <v>311</v>
      </c>
      <c r="J1646">
        <v>21</v>
      </c>
    </row>
    <row r="1647" spans="1:10" x14ac:dyDescent="0.35">
      <c r="A1647" t="s">
        <v>19298</v>
      </c>
      <c r="B1647">
        <v>79</v>
      </c>
      <c r="C1647">
        <v>154</v>
      </c>
      <c r="D1647">
        <v>707</v>
      </c>
      <c r="E1647" t="s">
        <v>312</v>
      </c>
      <c r="F1647" t="s">
        <v>0</v>
      </c>
      <c r="G1647" t="s">
        <v>9482</v>
      </c>
      <c r="H1647">
        <v>0.75</v>
      </c>
      <c r="I1647">
        <v>27.98</v>
      </c>
      <c r="J1647">
        <v>15</v>
      </c>
    </row>
    <row r="1648" spans="1:10" x14ac:dyDescent="0.35">
      <c r="A1648" t="s">
        <v>19300</v>
      </c>
      <c r="B1648">
        <v>60</v>
      </c>
      <c r="C1648">
        <v>151</v>
      </c>
      <c r="D1648">
        <v>709</v>
      </c>
      <c r="E1648" t="s">
        <v>311</v>
      </c>
      <c r="F1648" t="s">
        <v>0</v>
      </c>
      <c r="G1648" t="s">
        <v>3026</v>
      </c>
      <c r="I1648" t="s">
        <v>311</v>
      </c>
      <c r="J1648">
        <v>18</v>
      </c>
    </row>
    <row r="1649" spans="1:10" x14ac:dyDescent="0.35">
      <c r="A1649" t="s">
        <v>19301</v>
      </c>
      <c r="B1649">
        <v>72</v>
      </c>
      <c r="C1649">
        <v>149</v>
      </c>
      <c r="D1649">
        <v>710</v>
      </c>
      <c r="E1649" t="s">
        <v>334</v>
      </c>
      <c r="F1649" t="s">
        <v>0</v>
      </c>
      <c r="G1649" t="s">
        <v>3026</v>
      </c>
      <c r="H1649">
        <v>1.238</v>
      </c>
      <c r="I1649">
        <v>14.79</v>
      </c>
      <c r="J1649">
        <v>23</v>
      </c>
    </row>
    <row r="1650" spans="1:10" x14ac:dyDescent="0.35">
      <c r="A1650" t="s">
        <v>19302</v>
      </c>
      <c r="B1650">
        <v>31</v>
      </c>
      <c r="C1650">
        <v>149</v>
      </c>
      <c r="D1650">
        <v>710</v>
      </c>
      <c r="E1650" t="s">
        <v>311</v>
      </c>
      <c r="F1650" t="s">
        <v>0</v>
      </c>
      <c r="G1650" t="s">
        <v>2941</v>
      </c>
      <c r="I1650" t="s">
        <v>311</v>
      </c>
      <c r="J1650">
        <v>19</v>
      </c>
    </row>
    <row r="1651" spans="1:10" x14ac:dyDescent="0.35">
      <c r="A1651" t="s">
        <v>19304</v>
      </c>
      <c r="B1651">
        <v>64</v>
      </c>
      <c r="C1651">
        <v>147</v>
      </c>
      <c r="D1651">
        <v>713</v>
      </c>
      <c r="E1651" t="s">
        <v>328</v>
      </c>
      <c r="F1651" t="s">
        <v>0</v>
      </c>
      <c r="G1651" t="s">
        <v>4090</v>
      </c>
      <c r="H1651">
        <v>2.1560000000000001</v>
      </c>
      <c r="I1651">
        <v>50.34</v>
      </c>
      <c r="J1651">
        <v>12</v>
      </c>
    </row>
    <row r="1652" spans="1:10" x14ac:dyDescent="0.35">
      <c r="A1652" t="s">
        <v>19305</v>
      </c>
      <c r="B1652">
        <v>57</v>
      </c>
      <c r="C1652">
        <v>146</v>
      </c>
      <c r="D1652">
        <v>714</v>
      </c>
      <c r="E1652" t="s">
        <v>311</v>
      </c>
      <c r="F1652" t="s">
        <v>0</v>
      </c>
      <c r="G1652" t="s">
        <v>3026</v>
      </c>
      <c r="I1652" t="s">
        <v>311</v>
      </c>
      <c r="J1652">
        <v>20</v>
      </c>
    </row>
    <row r="1653" spans="1:10" x14ac:dyDescent="0.35">
      <c r="A1653" t="s">
        <v>19306</v>
      </c>
      <c r="B1653">
        <v>74</v>
      </c>
      <c r="C1653">
        <v>145</v>
      </c>
      <c r="D1653">
        <v>715</v>
      </c>
      <c r="E1653" t="s">
        <v>311</v>
      </c>
      <c r="F1653" t="s">
        <v>0</v>
      </c>
      <c r="G1653" t="s">
        <v>3831</v>
      </c>
      <c r="I1653" t="s">
        <v>311</v>
      </c>
      <c r="J1653">
        <v>26</v>
      </c>
    </row>
    <row r="1654" spans="1:10" x14ac:dyDescent="0.35">
      <c r="A1654" t="s">
        <v>19307</v>
      </c>
      <c r="B1654">
        <v>50</v>
      </c>
      <c r="C1654">
        <v>145</v>
      </c>
      <c r="D1654">
        <v>715</v>
      </c>
      <c r="E1654" t="s">
        <v>311</v>
      </c>
      <c r="F1654" t="s">
        <v>0</v>
      </c>
      <c r="G1654" t="s">
        <v>7676</v>
      </c>
      <c r="I1654" t="s">
        <v>311</v>
      </c>
      <c r="J1654">
        <v>16</v>
      </c>
    </row>
    <row r="1655" spans="1:10" x14ac:dyDescent="0.35">
      <c r="A1655" t="s">
        <v>19308</v>
      </c>
      <c r="B1655">
        <v>140</v>
      </c>
      <c r="C1655">
        <v>145</v>
      </c>
      <c r="D1655">
        <v>715</v>
      </c>
      <c r="E1655" t="s">
        <v>311</v>
      </c>
      <c r="F1655" t="s">
        <v>0</v>
      </c>
      <c r="G1655" t="s">
        <v>4090</v>
      </c>
      <c r="I1655" t="s">
        <v>311</v>
      </c>
      <c r="J1655">
        <v>32</v>
      </c>
    </row>
    <row r="1656" spans="1:10" x14ac:dyDescent="0.35">
      <c r="A1656" t="s">
        <v>19309</v>
      </c>
      <c r="B1656">
        <v>31</v>
      </c>
      <c r="C1656">
        <v>144</v>
      </c>
      <c r="D1656">
        <v>718</v>
      </c>
      <c r="E1656" t="s">
        <v>311</v>
      </c>
      <c r="F1656" t="s">
        <v>0</v>
      </c>
      <c r="G1656" t="s">
        <v>2959</v>
      </c>
      <c r="I1656" t="s">
        <v>311</v>
      </c>
      <c r="J1656">
        <v>31</v>
      </c>
    </row>
    <row r="1657" spans="1:10" x14ac:dyDescent="0.35">
      <c r="A1657" t="s">
        <v>19310</v>
      </c>
      <c r="B1657">
        <v>86</v>
      </c>
      <c r="C1657">
        <v>144</v>
      </c>
      <c r="D1657">
        <v>718</v>
      </c>
      <c r="E1657" t="s">
        <v>334</v>
      </c>
      <c r="F1657" t="s">
        <v>0</v>
      </c>
      <c r="G1657" t="s">
        <v>8805</v>
      </c>
      <c r="H1657">
        <v>0.95099999999999996</v>
      </c>
      <c r="I1657">
        <v>19.260000000000002</v>
      </c>
      <c r="J1657">
        <v>33</v>
      </c>
    </row>
    <row r="1658" spans="1:10" x14ac:dyDescent="0.35">
      <c r="A1658" t="s">
        <v>19311</v>
      </c>
      <c r="B1658">
        <v>60</v>
      </c>
      <c r="C1658">
        <v>143</v>
      </c>
      <c r="D1658">
        <v>720</v>
      </c>
      <c r="E1658" t="s">
        <v>334</v>
      </c>
      <c r="F1658" t="s">
        <v>0</v>
      </c>
      <c r="G1658" t="s">
        <v>4022</v>
      </c>
      <c r="H1658">
        <v>0.76500000000000001</v>
      </c>
      <c r="I1658">
        <v>11.5</v>
      </c>
      <c r="J1658">
        <v>31</v>
      </c>
    </row>
    <row r="1659" spans="1:10" x14ac:dyDescent="0.35">
      <c r="A1659" t="s">
        <v>19312</v>
      </c>
      <c r="B1659">
        <v>75</v>
      </c>
      <c r="C1659">
        <v>143</v>
      </c>
      <c r="D1659">
        <v>720</v>
      </c>
      <c r="E1659" t="s">
        <v>311</v>
      </c>
      <c r="F1659" t="s">
        <v>0</v>
      </c>
      <c r="G1659" t="s">
        <v>14900</v>
      </c>
      <c r="I1659" t="s">
        <v>311</v>
      </c>
      <c r="J1659">
        <v>27</v>
      </c>
    </row>
    <row r="1660" spans="1:10" x14ac:dyDescent="0.35">
      <c r="A1660" t="s">
        <v>19313</v>
      </c>
      <c r="B1660">
        <v>90</v>
      </c>
      <c r="C1660">
        <v>143</v>
      </c>
      <c r="D1660">
        <v>720</v>
      </c>
      <c r="E1660" t="s">
        <v>311</v>
      </c>
      <c r="F1660" t="s">
        <v>0</v>
      </c>
      <c r="G1660" t="s">
        <v>15671</v>
      </c>
      <c r="I1660" t="s">
        <v>311</v>
      </c>
      <c r="J1660">
        <v>45</v>
      </c>
    </row>
    <row r="1661" spans="1:10" x14ac:dyDescent="0.35">
      <c r="A1661" t="s">
        <v>19314</v>
      </c>
      <c r="B1661">
        <v>54</v>
      </c>
      <c r="C1661">
        <v>143</v>
      </c>
      <c r="D1661">
        <v>720</v>
      </c>
      <c r="E1661" t="s">
        <v>328</v>
      </c>
      <c r="F1661" t="s">
        <v>0</v>
      </c>
      <c r="G1661" t="s">
        <v>19315</v>
      </c>
      <c r="H1661">
        <v>1.2689999999999999</v>
      </c>
      <c r="I1661">
        <v>51.34</v>
      </c>
      <c r="J1661">
        <v>22</v>
      </c>
    </row>
    <row r="1662" spans="1:10" x14ac:dyDescent="0.35">
      <c r="A1662" t="s">
        <v>19316</v>
      </c>
      <c r="B1662">
        <v>65</v>
      </c>
      <c r="C1662">
        <v>142</v>
      </c>
      <c r="D1662">
        <v>724</v>
      </c>
      <c r="E1662" t="s">
        <v>311</v>
      </c>
      <c r="F1662" t="s">
        <v>0</v>
      </c>
      <c r="G1662" t="s">
        <v>3819</v>
      </c>
      <c r="I1662" t="s">
        <v>311</v>
      </c>
      <c r="J1662">
        <v>36</v>
      </c>
    </row>
    <row r="1663" spans="1:10" x14ac:dyDescent="0.35">
      <c r="A1663" t="s">
        <v>19317</v>
      </c>
      <c r="B1663">
        <v>198</v>
      </c>
      <c r="C1663">
        <v>140</v>
      </c>
      <c r="D1663">
        <v>725</v>
      </c>
      <c r="E1663" t="s">
        <v>328</v>
      </c>
      <c r="F1663" t="s">
        <v>0</v>
      </c>
      <c r="G1663" t="s">
        <v>17588</v>
      </c>
      <c r="H1663">
        <v>0.91900000000000004</v>
      </c>
      <c r="I1663">
        <v>36.04</v>
      </c>
      <c r="J1663">
        <v>47</v>
      </c>
    </row>
    <row r="1664" spans="1:10" x14ac:dyDescent="0.35">
      <c r="A1664" t="s">
        <v>19318</v>
      </c>
      <c r="B1664">
        <v>83</v>
      </c>
      <c r="C1664">
        <v>140</v>
      </c>
      <c r="D1664">
        <v>725</v>
      </c>
      <c r="E1664" t="s">
        <v>334</v>
      </c>
      <c r="F1664" t="s">
        <v>0</v>
      </c>
      <c r="G1664" t="s">
        <v>3704</v>
      </c>
      <c r="H1664">
        <v>0.76400000000000001</v>
      </c>
      <c r="I1664">
        <v>0.68</v>
      </c>
      <c r="J1664">
        <v>9</v>
      </c>
    </row>
    <row r="1665" spans="1:10" x14ac:dyDescent="0.35">
      <c r="A1665" t="s">
        <v>19319</v>
      </c>
      <c r="B1665">
        <v>39</v>
      </c>
      <c r="C1665">
        <v>137</v>
      </c>
      <c r="D1665">
        <v>727</v>
      </c>
      <c r="E1665" t="s">
        <v>334</v>
      </c>
      <c r="F1665" t="s">
        <v>0</v>
      </c>
      <c r="G1665" t="s">
        <v>1779</v>
      </c>
      <c r="H1665">
        <v>1.7949999999999999</v>
      </c>
      <c r="I1665">
        <v>8.3699999999999992</v>
      </c>
      <c r="J1665">
        <v>39</v>
      </c>
    </row>
    <row r="1666" spans="1:10" x14ac:dyDescent="0.35">
      <c r="A1666" t="s">
        <v>19320</v>
      </c>
      <c r="B1666">
        <v>231</v>
      </c>
      <c r="C1666">
        <v>134</v>
      </c>
      <c r="D1666">
        <v>728</v>
      </c>
      <c r="E1666" t="s">
        <v>328</v>
      </c>
      <c r="F1666" t="s">
        <v>0</v>
      </c>
      <c r="G1666" t="s">
        <v>10944</v>
      </c>
      <c r="H1666">
        <v>0.67</v>
      </c>
      <c r="I1666">
        <v>56.37</v>
      </c>
      <c r="J1666">
        <v>68</v>
      </c>
    </row>
    <row r="1667" spans="1:10" x14ac:dyDescent="0.35">
      <c r="A1667" t="s">
        <v>19321</v>
      </c>
      <c r="B1667">
        <v>134</v>
      </c>
      <c r="C1667">
        <v>134</v>
      </c>
      <c r="D1667">
        <v>728</v>
      </c>
      <c r="E1667" t="s">
        <v>311</v>
      </c>
      <c r="F1667" t="s">
        <v>0</v>
      </c>
      <c r="G1667" t="s">
        <v>2820</v>
      </c>
      <c r="I1667" t="s">
        <v>311</v>
      </c>
      <c r="J1667">
        <v>18</v>
      </c>
    </row>
    <row r="1668" spans="1:10" x14ac:dyDescent="0.35">
      <c r="A1668" t="s">
        <v>19322</v>
      </c>
      <c r="B1668">
        <v>61</v>
      </c>
      <c r="C1668">
        <v>134</v>
      </c>
      <c r="D1668">
        <v>728</v>
      </c>
      <c r="E1668" t="s">
        <v>334</v>
      </c>
      <c r="F1668" t="s">
        <v>0</v>
      </c>
      <c r="G1668" t="s">
        <v>4034</v>
      </c>
      <c r="H1668">
        <v>1.0329999999999999</v>
      </c>
      <c r="I1668">
        <v>13.27</v>
      </c>
      <c r="J1668">
        <v>21</v>
      </c>
    </row>
    <row r="1669" spans="1:10" x14ac:dyDescent="0.35">
      <c r="A1669" t="s">
        <v>19323</v>
      </c>
      <c r="B1669">
        <v>56</v>
      </c>
      <c r="C1669">
        <v>133</v>
      </c>
      <c r="D1669">
        <v>731</v>
      </c>
      <c r="E1669" t="s">
        <v>311</v>
      </c>
      <c r="F1669" t="s">
        <v>0</v>
      </c>
      <c r="G1669" t="s">
        <v>2494</v>
      </c>
      <c r="I1669" t="s">
        <v>311</v>
      </c>
      <c r="J1669">
        <v>14</v>
      </c>
    </row>
    <row r="1670" spans="1:10" x14ac:dyDescent="0.35">
      <c r="A1670" t="s">
        <v>19324</v>
      </c>
      <c r="B1670">
        <v>92</v>
      </c>
      <c r="C1670">
        <v>133</v>
      </c>
      <c r="D1670">
        <v>731</v>
      </c>
      <c r="E1670" t="s">
        <v>311</v>
      </c>
      <c r="F1670" t="s">
        <v>0</v>
      </c>
      <c r="G1670" t="s">
        <v>1699</v>
      </c>
      <c r="I1670" t="s">
        <v>311</v>
      </c>
      <c r="J1670">
        <v>92</v>
      </c>
    </row>
    <row r="1671" spans="1:10" x14ac:dyDescent="0.35">
      <c r="A1671" t="s">
        <v>19325</v>
      </c>
      <c r="B1671">
        <v>70</v>
      </c>
      <c r="C1671">
        <v>133</v>
      </c>
      <c r="D1671">
        <v>731</v>
      </c>
      <c r="E1671" t="s">
        <v>311</v>
      </c>
      <c r="F1671" t="s">
        <v>0</v>
      </c>
      <c r="G1671" t="s">
        <v>2546</v>
      </c>
      <c r="I1671" t="s">
        <v>311</v>
      </c>
      <c r="J1671">
        <v>70</v>
      </c>
    </row>
    <row r="1672" spans="1:10" x14ac:dyDescent="0.35">
      <c r="A1672" t="s">
        <v>19326</v>
      </c>
      <c r="B1672">
        <v>42</v>
      </c>
      <c r="C1672">
        <v>131</v>
      </c>
      <c r="D1672">
        <v>734</v>
      </c>
      <c r="E1672" t="s">
        <v>311</v>
      </c>
      <c r="F1672" t="s">
        <v>0</v>
      </c>
      <c r="G1672" t="s">
        <v>3375</v>
      </c>
      <c r="I1672" t="s">
        <v>311</v>
      </c>
      <c r="J1672">
        <v>25</v>
      </c>
    </row>
    <row r="1673" spans="1:10" x14ac:dyDescent="0.35">
      <c r="A1673" t="s">
        <v>19327</v>
      </c>
      <c r="B1673">
        <v>72</v>
      </c>
      <c r="C1673">
        <v>131</v>
      </c>
      <c r="D1673">
        <v>734</v>
      </c>
      <c r="E1673" t="s">
        <v>311</v>
      </c>
      <c r="F1673" t="s">
        <v>0</v>
      </c>
      <c r="G1673" t="s">
        <v>4347</v>
      </c>
      <c r="I1673" t="s">
        <v>311</v>
      </c>
      <c r="J1673">
        <v>71</v>
      </c>
    </row>
    <row r="1674" spans="1:10" x14ac:dyDescent="0.35">
      <c r="A1674" t="s">
        <v>19328</v>
      </c>
      <c r="B1674">
        <v>34</v>
      </c>
      <c r="C1674">
        <v>130</v>
      </c>
      <c r="D1674">
        <v>736</v>
      </c>
      <c r="E1674" t="s">
        <v>328</v>
      </c>
      <c r="F1674" t="s">
        <v>0</v>
      </c>
      <c r="G1674" t="s">
        <v>3926</v>
      </c>
      <c r="H1674">
        <v>2.121</v>
      </c>
      <c r="I1674">
        <v>54.5</v>
      </c>
      <c r="J1674">
        <v>11</v>
      </c>
    </row>
    <row r="1675" spans="1:10" x14ac:dyDescent="0.35">
      <c r="A1675" t="s">
        <v>19329</v>
      </c>
      <c r="B1675">
        <v>74</v>
      </c>
      <c r="C1675">
        <v>130</v>
      </c>
      <c r="D1675">
        <v>736</v>
      </c>
      <c r="E1675" t="s">
        <v>311</v>
      </c>
      <c r="F1675" t="s">
        <v>0</v>
      </c>
      <c r="G1675" t="s">
        <v>2037</v>
      </c>
      <c r="I1675" t="s">
        <v>311</v>
      </c>
      <c r="J1675">
        <v>21</v>
      </c>
    </row>
    <row r="1676" spans="1:10" x14ac:dyDescent="0.35">
      <c r="A1676" t="s">
        <v>19330</v>
      </c>
      <c r="B1676">
        <v>96</v>
      </c>
      <c r="C1676">
        <v>130</v>
      </c>
      <c r="D1676">
        <v>736</v>
      </c>
      <c r="E1676" t="s">
        <v>328</v>
      </c>
      <c r="F1676" t="s">
        <v>0</v>
      </c>
      <c r="G1676" t="s">
        <v>9482</v>
      </c>
      <c r="H1676">
        <v>1.34</v>
      </c>
      <c r="I1676">
        <v>63.69</v>
      </c>
      <c r="J1676">
        <v>28</v>
      </c>
    </row>
    <row r="1677" spans="1:10" x14ac:dyDescent="0.35">
      <c r="A1677" t="s">
        <v>19331</v>
      </c>
      <c r="B1677">
        <v>108</v>
      </c>
      <c r="C1677">
        <v>130</v>
      </c>
      <c r="D1677">
        <v>736</v>
      </c>
      <c r="E1677" t="s">
        <v>311</v>
      </c>
      <c r="F1677" t="s">
        <v>0</v>
      </c>
      <c r="G1677" t="s">
        <v>9016</v>
      </c>
      <c r="I1677" t="s">
        <v>311</v>
      </c>
      <c r="J1677">
        <v>37</v>
      </c>
    </row>
    <row r="1678" spans="1:10" x14ac:dyDescent="0.35">
      <c r="A1678" t="s">
        <v>19332</v>
      </c>
      <c r="B1678">
        <v>36</v>
      </c>
      <c r="C1678">
        <v>130</v>
      </c>
      <c r="D1678">
        <v>736</v>
      </c>
      <c r="E1678" t="s">
        <v>311</v>
      </c>
      <c r="F1678" t="s">
        <v>0</v>
      </c>
      <c r="G1678" t="s">
        <v>2119</v>
      </c>
      <c r="I1678" t="s">
        <v>311</v>
      </c>
      <c r="J1678">
        <v>36</v>
      </c>
    </row>
    <row r="1679" spans="1:10" x14ac:dyDescent="0.35">
      <c r="A1679" t="s">
        <v>19333</v>
      </c>
      <c r="B1679">
        <v>40</v>
      </c>
      <c r="C1679">
        <v>129</v>
      </c>
      <c r="D1679">
        <v>741</v>
      </c>
      <c r="E1679" t="s">
        <v>311</v>
      </c>
      <c r="F1679" t="s">
        <v>0</v>
      </c>
      <c r="G1679" t="s">
        <v>1819</v>
      </c>
      <c r="I1679" t="s">
        <v>311</v>
      </c>
      <c r="J1679">
        <v>16</v>
      </c>
    </row>
    <row r="1680" spans="1:10" x14ac:dyDescent="0.35">
      <c r="A1680" t="s">
        <v>19334</v>
      </c>
      <c r="B1680">
        <v>43</v>
      </c>
      <c r="C1680">
        <v>129</v>
      </c>
      <c r="D1680">
        <v>741</v>
      </c>
      <c r="E1680" t="s">
        <v>334</v>
      </c>
      <c r="F1680" t="s">
        <v>0</v>
      </c>
      <c r="G1680" t="s">
        <v>8332</v>
      </c>
      <c r="H1680">
        <v>1.429</v>
      </c>
      <c r="I1680">
        <v>24.83</v>
      </c>
      <c r="J1680">
        <v>23</v>
      </c>
    </row>
    <row r="1681" spans="1:10" x14ac:dyDescent="0.35">
      <c r="A1681" t="s">
        <v>19335</v>
      </c>
      <c r="B1681">
        <v>67</v>
      </c>
      <c r="C1681">
        <v>129</v>
      </c>
      <c r="D1681">
        <v>741</v>
      </c>
      <c r="E1681" t="s">
        <v>311</v>
      </c>
      <c r="F1681" t="s">
        <v>0</v>
      </c>
      <c r="G1681" t="s">
        <v>14417</v>
      </c>
      <c r="I1681" t="s">
        <v>311</v>
      </c>
      <c r="J1681">
        <v>19</v>
      </c>
    </row>
    <row r="1682" spans="1:10" x14ac:dyDescent="0.35">
      <c r="A1682" t="s">
        <v>19336</v>
      </c>
      <c r="B1682">
        <v>74</v>
      </c>
      <c r="C1682">
        <v>128</v>
      </c>
      <c r="D1682">
        <v>744</v>
      </c>
      <c r="E1682" t="s">
        <v>334</v>
      </c>
      <c r="F1682" t="s">
        <v>0</v>
      </c>
      <c r="G1682" t="s">
        <v>7917</v>
      </c>
      <c r="H1682">
        <v>0.72599999999999998</v>
      </c>
      <c r="I1682">
        <v>17.309999999999999</v>
      </c>
      <c r="J1682">
        <v>1</v>
      </c>
    </row>
    <row r="1683" spans="1:10" x14ac:dyDescent="0.35">
      <c r="A1683" t="s">
        <v>19337</v>
      </c>
      <c r="B1683">
        <v>50</v>
      </c>
      <c r="C1683">
        <v>127</v>
      </c>
      <c r="D1683">
        <v>745</v>
      </c>
      <c r="E1683" t="s">
        <v>311</v>
      </c>
      <c r="F1683" t="s">
        <v>0</v>
      </c>
      <c r="G1683" t="s">
        <v>3026</v>
      </c>
      <c r="I1683" t="s">
        <v>311</v>
      </c>
      <c r="J1683">
        <v>23</v>
      </c>
    </row>
    <row r="1684" spans="1:10" x14ac:dyDescent="0.35">
      <c r="A1684" t="s">
        <v>19338</v>
      </c>
      <c r="B1684">
        <v>46</v>
      </c>
      <c r="C1684">
        <v>127</v>
      </c>
      <c r="D1684">
        <v>745</v>
      </c>
      <c r="E1684" t="s">
        <v>311</v>
      </c>
      <c r="F1684" t="s">
        <v>0</v>
      </c>
      <c r="G1684" t="s">
        <v>1967</v>
      </c>
      <c r="I1684" t="s">
        <v>311</v>
      </c>
      <c r="J1684">
        <v>46</v>
      </c>
    </row>
    <row r="1685" spans="1:10" x14ac:dyDescent="0.35">
      <c r="A1685" t="s">
        <v>19339</v>
      </c>
      <c r="B1685">
        <v>64</v>
      </c>
      <c r="C1685">
        <v>126</v>
      </c>
      <c r="D1685">
        <v>747</v>
      </c>
      <c r="E1685" t="s">
        <v>311</v>
      </c>
      <c r="F1685" t="s">
        <v>0</v>
      </c>
      <c r="G1685" t="s">
        <v>3026</v>
      </c>
      <c r="I1685" t="s">
        <v>311</v>
      </c>
      <c r="J1685">
        <v>17</v>
      </c>
    </row>
    <row r="1686" spans="1:10" x14ac:dyDescent="0.35">
      <c r="A1686" t="s">
        <v>19340</v>
      </c>
      <c r="B1686">
        <v>159</v>
      </c>
      <c r="C1686">
        <v>125</v>
      </c>
      <c r="D1686">
        <v>748</v>
      </c>
      <c r="E1686" t="s">
        <v>311</v>
      </c>
      <c r="F1686" t="s">
        <v>0</v>
      </c>
      <c r="G1686" t="s">
        <v>2402</v>
      </c>
      <c r="I1686" t="s">
        <v>311</v>
      </c>
      <c r="J1686">
        <v>109</v>
      </c>
    </row>
    <row r="1687" spans="1:10" x14ac:dyDescent="0.35">
      <c r="A1687" t="s">
        <v>19341</v>
      </c>
      <c r="B1687">
        <v>77</v>
      </c>
      <c r="C1687">
        <v>125</v>
      </c>
      <c r="D1687">
        <v>748</v>
      </c>
      <c r="E1687" t="s">
        <v>334</v>
      </c>
      <c r="F1687" t="s">
        <v>0</v>
      </c>
      <c r="G1687" t="s">
        <v>2811</v>
      </c>
      <c r="H1687">
        <v>0.64</v>
      </c>
      <c r="I1687">
        <v>4.37</v>
      </c>
      <c r="J1687">
        <v>14</v>
      </c>
    </row>
    <row r="1688" spans="1:10" x14ac:dyDescent="0.35">
      <c r="A1688" t="s">
        <v>19342</v>
      </c>
      <c r="B1688">
        <v>47</v>
      </c>
      <c r="C1688">
        <v>124</v>
      </c>
      <c r="D1688">
        <v>750</v>
      </c>
      <c r="E1688" t="s">
        <v>311</v>
      </c>
      <c r="F1688" t="s">
        <v>0</v>
      </c>
      <c r="G1688" t="s">
        <v>3026</v>
      </c>
      <c r="I1688" t="s">
        <v>311</v>
      </c>
      <c r="J1688">
        <v>13</v>
      </c>
    </row>
    <row r="1689" spans="1:10" x14ac:dyDescent="0.35">
      <c r="A1689" t="s">
        <v>19343</v>
      </c>
      <c r="B1689">
        <v>76</v>
      </c>
      <c r="C1689">
        <v>124</v>
      </c>
      <c r="D1689">
        <v>750</v>
      </c>
      <c r="E1689" t="s">
        <v>311</v>
      </c>
      <c r="F1689" t="s">
        <v>0</v>
      </c>
      <c r="G1689" t="s">
        <v>8749</v>
      </c>
      <c r="I1689" t="s">
        <v>311</v>
      </c>
      <c r="J1689">
        <v>35</v>
      </c>
    </row>
    <row r="1690" spans="1:10" x14ac:dyDescent="0.35">
      <c r="A1690" t="s">
        <v>19344</v>
      </c>
      <c r="B1690">
        <v>151</v>
      </c>
      <c r="C1690">
        <v>122</v>
      </c>
      <c r="D1690">
        <v>752</v>
      </c>
      <c r="E1690" t="s">
        <v>334</v>
      </c>
      <c r="F1690" t="s">
        <v>0</v>
      </c>
      <c r="G1690" t="s">
        <v>1836</v>
      </c>
      <c r="H1690">
        <v>0.42399999999999999</v>
      </c>
      <c r="I1690">
        <v>0.31</v>
      </c>
      <c r="J1690">
        <v>150</v>
      </c>
    </row>
    <row r="1691" spans="1:10" x14ac:dyDescent="0.35">
      <c r="A1691" t="s">
        <v>19345</v>
      </c>
      <c r="B1691">
        <v>48</v>
      </c>
      <c r="C1691">
        <v>122</v>
      </c>
      <c r="D1691">
        <v>752</v>
      </c>
      <c r="E1691" t="s">
        <v>311</v>
      </c>
      <c r="F1691" t="s">
        <v>0</v>
      </c>
      <c r="G1691" t="s">
        <v>3026</v>
      </c>
      <c r="I1691" t="s">
        <v>311</v>
      </c>
      <c r="J1691">
        <v>9</v>
      </c>
    </row>
    <row r="1692" spans="1:10" x14ac:dyDescent="0.35">
      <c r="A1692" t="s">
        <v>19346</v>
      </c>
      <c r="B1692">
        <v>76</v>
      </c>
      <c r="C1692">
        <v>121</v>
      </c>
      <c r="D1692">
        <v>754</v>
      </c>
      <c r="E1692" t="s">
        <v>311</v>
      </c>
      <c r="F1692" t="s">
        <v>0</v>
      </c>
      <c r="G1692" t="s">
        <v>4022</v>
      </c>
      <c r="I1692" t="s">
        <v>311</v>
      </c>
      <c r="J1692">
        <v>47</v>
      </c>
    </row>
    <row r="1693" spans="1:10" x14ac:dyDescent="0.35">
      <c r="A1693" t="s">
        <v>19347</v>
      </c>
      <c r="B1693">
        <v>73</v>
      </c>
      <c r="C1693">
        <v>121</v>
      </c>
      <c r="D1693">
        <v>754</v>
      </c>
      <c r="E1693" t="s">
        <v>311</v>
      </c>
      <c r="F1693" t="s">
        <v>0</v>
      </c>
      <c r="G1693" t="s">
        <v>3026</v>
      </c>
      <c r="I1693" t="s">
        <v>311</v>
      </c>
      <c r="J1693">
        <v>37</v>
      </c>
    </row>
    <row r="1694" spans="1:10" x14ac:dyDescent="0.35">
      <c r="A1694" t="s">
        <v>19348</v>
      </c>
      <c r="B1694">
        <v>54</v>
      </c>
      <c r="C1694">
        <v>120</v>
      </c>
      <c r="D1694">
        <v>756</v>
      </c>
      <c r="E1694" t="s">
        <v>311</v>
      </c>
      <c r="F1694" t="s">
        <v>0</v>
      </c>
      <c r="G1694" t="s">
        <v>3026</v>
      </c>
      <c r="I1694" t="s">
        <v>311</v>
      </c>
      <c r="J1694">
        <v>11</v>
      </c>
    </row>
    <row r="1695" spans="1:10" x14ac:dyDescent="0.35">
      <c r="A1695" t="s">
        <v>19349</v>
      </c>
      <c r="B1695">
        <v>151</v>
      </c>
      <c r="C1695">
        <v>120</v>
      </c>
      <c r="D1695">
        <v>756</v>
      </c>
      <c r="E1695" t="s">
        <v>311</v>
      </c>
      <c r="F1695" t="s">
        <v>0</v>
      </c>
      <c r="G1695" t="s">
        <v>1699</v>
      </c>
      <c r="I1695" t="s">
        <v>311</v>
      </c>
      <c r="J1695">
        <v>150</v>
      </c>
    </row>
    <row r="1696" spans="1:10" x14ac:dyDescent="0.35">
      <c r="A1696" t="s">
        <v>19350</v>
      </c>
      <c r="B1696">
        <v>81</v>
      </c>
      <c r="C1696">
        <v>119</v>
      </c>
      <c r="D1696">
        <v>758</v>
      </c>
      <c r="E1696" t="s">
        <v>311</v>
      </c>
      <c r="F1696" t="s">
        <v>0</v>
      </c>
      <c r="G1696" t="s">
        <v>4022</v>
      </c>
      <c r="I1696" t="s">
        <v>311</v>
      </c>
      <c r="J1696">
        <v>13</v>
      </c>
    </row>
    <row r="1697" spans="1:10" x14ac:dyDescent="0.35">
      <c r="A1697" t="s">
        <v>19351</v>
      </c>
      <c r="B1697">
        <v>118</v>
      </c>
      <c r="C1697">
        <v>119</v>
      </c>
      <c r="D1697">
        <v>758</v>
      </c>
      <c r="E1697" t="s">
        <v>334</v>
      </c>
      <c r="F1697" t="s">
        <v>0</v>
      </c>
      <c r="G1697" t="s">
        <v>2167</v>
      </c>
      <c r="H1697">
        <v>0.55800000000000005</v>
      </c>
      <c r="I1697">
        <v>3.55</v>
      </c>
      <c r="J1697">
        <v>97</v>
      </c>
    </row>
    <row r="1698" spans="1:10" x14ac:dyDescent="0.35">
      <c r="A1698" t="s">
        <v>19352</v>
      </c>
      <c r="B1698">
        <v>73</v>
      </c>
      <c r="C1698">
        <v>118</v>
      </c>
      <c r="D1698">
        <v>760</v>
      </c>
      <c r="E1698" t="s">
        <v>334</v>
      </c>
      <c r="F1698" t="s">
        <v>0</v>
      </c>
      <c r="G1698" t="s">
        <v>19353</v>
      </c>
      <c r="H1698">
        <v>1.077</v>
      </c>
      <c r="I1698">
        <v>10.61</v>
      </c>
      <c r="J1698">
        <v>18</v>
      </c>
    </row>
    <row r="1699" spans="1:10" x14ac:dyDescent="0.35">
      <c r="A1699" t="s">
        <v>19354</v>
      </c>
      <c r="B1699">
        <v>75</v>
      </c>
      <c r="C1699">
        <v>118</v>
      </c>
      <c r="D1699">
        <v>760</v>
      </c>
      <c r="E1699" t="s">
        <v>312</v>
      </c>
      <c r="F1699" t="s">
        <v>0</v>
      </c>
      <c r="G1699" t="s">
        <v>8858</v>
      </c>
      <c r="H1699">
        <v>0.98399999999999999</v>
      </c>
      <c r="I1699">
        <v>27.68</v>
      </c>
      <c r="J1699">
        <v>27</v>
      </c>
    </row>
    <row r="1700" spans="1:10" x14ac:dyDescent="0.35">
      <c r="A1700" t="s">
        <v>19355</v>
      </c>
      <c r="B1700">
        <v>39</v>
      </c>
      <c r="C1700">
        <v>118</v>
      </c>
      <c r="D1700">
        <v>760</v>
      </c>
      <c r="E1700" t="s">
        <v>311</v>
      </c>
      <c r="F1700" t="s">
        <v>0</v>
      </c>
      <c r="G1700" t="s">
        <v>19356</v>
      </c>
      <c r="I1700" t="s">
        <v>311</v>
      </c>
      <c r="J1700">
        <v>7</v>
      </c>
    </row>
    <row r="1701" spans="1:10" x14ac:dyDescent="0.35">
      <c r="A1701" t="s">
        <v>19357</v>
      </c>
      <c r="B1701">
        <v>70</v>
      </c>
      <c r="C1701">
        <v>118</v>
      </c>
      <c r="D1701">
        <v>760</v>
      </c>
      <c r="E1701" t="s">
        <v>334</v>
      </c>
      <c r="F1701" t="s">
        <v>0</v>
      </c>
      <c r="G1701" t="s">
        <v>19358</v>
      </c>
      <c r="H1701">
        <v>0.82</v>
      </c>
      <c r="I1701">
        <v>7.14</v>
      </c>
      <c r="J1701">
        <v>8</v>
      </c>
    </row>
    <row r="1702" spans="1:10" x14ac:dyDescent="0.35">
      <c r="A1702" t="s">
        <v>19359</v>
      </c>
      <c r="B1702">
        <v>49</v>
      </c>
      <c r="C1702">
        <v>117</v>
      </c>
      <c r="D1702">
        <v>764</v>
      </c>
      <c r="E1702" t="s">
        <v>311</v>
      </c>
      <c r="F1702" t="s">
        <v>0</v>
      </c>
      <c r="G1702" t="s">
        <v>3171</v>
      </c>
      <c r="I1702" t="s">
        <v>311</v>
      </c>
      <c r="J1702">
        <v>49</v>
      </c>
    </row>
    <row r="1703" spans="1:10" x14ac:dyDescent="0.35">
      <c r="A1703" t="s">
        <v>19360</v>
      </c>
      <c r="B1703">
        <v>160</v>
      </c>
      <c r="C1703">
        <v>116</v>
      </c>
      <c r="D1703">
        <v>765</v>
      </c>
      <c r="E1703" t="s">
        <v>311</v>
      </c>
      <c r="F1703" t="s">
        <v>0</v>
      </c>
      <c r="G1703" t="s">
        <v>2381</v>
      </c>
      <c r="I1703" t="s">
        <v>311</v>
      </c>
      <c r="J1703">
        <v>31</v>
      </c>
    </row>
    <row r="1704" spans="1:10" x14ac:dyDescent="0.35">
      <c r="A1704" t="s">
        <v>19361</v>
      </c>
      <c r="B1704">
        <v>91</v>
      </c>
      <c r="C1704">
        <v>115</v>
      </c>
      <c r="D1704">
        <v>766</v>
      </c>
      <c r="E1704" t="s">
        <v>311</v>
      </c>
      <c r="F1704" t="s">
        <v>0</v>
      </c>
      <c r="G1704" t="s">
        <v>1876</v>
      </c>
      <c r="I1704" t="s">
        <v>311</v>
      </c>
      <c r="J1704">
        <v>80</v>
      </c>
    </row>
    <row r="1705" spans="1:10" x14ac:dyDescent="0.35">
      <c r="A1705" t="s">
        <v>19362</v>
      </c>
      <c r="B1705">
        <v>53</v>
      </c>
      <c r="C1705">
        <v>115</v>
      </c>
      <c r="D1705">
        <v>766</v>
      </c>
      <c r="E1705" t="s">
        <v>311</v>
      </c>
      <c r="F1705" t="s">
        <v>0</v>
      </c>
      <c r="G1705" t="s">
        <v>4347</v>
      </c>
      <c r="I1705" t="s">
        <v>311</v>
      </c>
      <c r="J1705">
        <v>19</v>
      </c>
    </row>
    <row r="1706" spans="1:10" x14ac:dyDescent="0.35">
      <c r="A1706" t="s">
        <v>19363</v>
      </c>
      <c r="B1706">
        <v>133</v>
      </c>
      <c r="C1706">
        <v>114</v>
      </c>
      <c r="D1706">
        <v>768</v>
      </c>
      <c r="E1706" t="s">
        <v>311</v>
      </c>
      <c r="F1706" t="s">
        <v>0</v>
      </c>
      <c r="G1706" t="s">
        <v>4647</v>
      </c>
      <c r="I1706" t="s">
        <v>311</v>
      </c>
      <c r="J1706">
        <v>72</v>
      </c>
    </row>
    <row r="1707" spans="1:10" x14ac:dyDescent="0.35">
      <c r="A1707" t="s">
        <v>19364</v>
      </c>
      <c r="B1707">
        <v>290</v>
      </c>
      <c r="C1707">
        <v>114</v>
      </c>
      <c r="D1707">
        <v>768</v>
      </c>
      <c r="E1707" t="s">
        <v>311</v>
      </c>
      <c r="F1707" t="s">
        <v>0</v>
      </c>
      <c r="G1707" t="s">
        <v>9016</v>
      </c>
      <c r="I1707" t="s">
        <v>311</v>
      </c>
      <c r="J1707">
        <v>83</v>
      </c>
    </row>
    <row r="1708" spans="1:10" x14ac:dyDescent="0.35">
      <c r="A1708" t="s">
        <v>19365</v>
      </c>
      <c r="B1708">
        <v>47</v>
      </c>
      <c r="C1708">
        <v>114</v>
      </c>
      <c r="D1708">
        <v>768</v>
      </c>
      <c r="E1708" t="s">
        <v>311</v>
      </c>
      <c r="F1708" t="s">
        <v>0</v>
      </c>
      <c r="G1708" t="s">
        <v>4347</v>
      </c>
      <c r="I1708" t="s">
        <v>311</v>
      </c>
      <c r="J1708">
        <v>22</v>
      </c>
    </row>
    <row r="1709" spans="1:10" x14ac:dyDescent="0.35">
      <c r="A1709" t="s">
        <v>19366</v>
      </c>
      <c r="B1709">
        <v>36</v>
      </c>
      <c r="C1709">
        <v>113</v>
      </c>
      <c r="D1709">
        <v>771</v>
      </c>
      <c r="E1709" t="s">
        <v>312</v>
      </c>
      <c r="F1709" t="s">
        <v>0</v>
      </c>
      <c r="G1709" t="s">
        <v>4050</v>
      </c>
      <c r="H1709">
        <v>1.2569999999999999</v>
      </c>
      <c r="I1709">
        <v>44.62</v>
      </c>
      <c r="J1709">
        <v>14</v>
      </c>
    </row>
    <row r="1710" spans="1:10" x14ac:dyDescent="0.35">
      <c r="A1710" t="s">
        <v>19367</v>
      </c>
      <c r="B1710">
        <v>44</v>
      </c>
      <c r="C1710">
        <v>112</v>
      </c>
      <c r="D1710">
        <v>772</v>
      </c>
      <c r="E1710" t="s">
        <v>312</v>
      </c>
      <c r="F1710" t="s">
        <v>0</v>
      </c>
      <c r="G1710" t="s">
        <v>1983</v>
      </c>
      <c r="H1710">
        <v>1.405</v>
      </c>
      <c r="I1710">
        <v>30.88</v>
      </c>
      <c r="J1710">
        <v>44</v>
      </c>
    </row>
    <row r="1711" spans="1:10" x14ac:dyDescent="0.35">
      <c r="A1711" t="s">
        <v>19368</v>
      </c>
      <c r="B1711">
        <v>42</v>
      </c>
      <c r="C1711">
        <v>111</v>
      </c>
      <c r="D1711">
        <v>773</v>
      </c>
      <c r="E1711" t="s">
        <v>311</v>
      </c>
      <c r="F1711" t="s">
        <v>0</v>
      </c>
      <c r="G1711" t="s">
        <v>2734</v>
      </c>
      <c r="I1711" t="s">
        <v>311</v>
      </c>
      <c r="J1711">
        <v>20</v>
      </c>
    </row>
    <row r="1712" spans="1:10" x14ac:dyDescent="0.35">
      <c r="A1712" t="s">
        <v>19369</v>
      </c>
      <c r="B1712">
        <v>138</v>
      </c>
      <c r="C1712">
        <v>111</v>
      </c>
      <c r="D1712">
        <v>773</v>
      </c>
      <c r="E1712" t="s">
        <v>319</v>
      </c>
      <c r="F1712" t="s">
        <v>0</v>
      </c>
      <c r="G1712" t="s">
        <v>8186</v>
      </c>
      <c r="H1712">
        <v>2.867</v>
      </c>
      <c r="I1712">
        <v>76.56</v>
      </c>
      <c r="J1712">
        <v>40</v>
      </c>
    </row>
    <row r="1713" spans="1:10" x14ac:dyDescent="0.35">
      <c r="A1713" t="s">
        <v>19370</v>
      </c>
      <c r="B1713">
        <v>48</v>
      </c>
      <c r="C1713">
        <v>111</v>
      </c>
      <c r="D1713">
        <v>773</v>
      </c>
      <c r="E1713" t="s">
        <v>311</v>
      </c>
      <c r="F1713" t="s">
        <v>0</v>
      </c>
      <c r="G1713" t="s">
        <v>1996</v>
      </c>
      <c r="I1713" t="s">
        <v>311</v>
      </c>
      <c r="J1713">
        <v>16</v>
      </c>
    </row>
    <row r="1714" spans="1:10" x14ac:dyDescent="0.35">
      <c r="A1714" t="s">
        <v>19371</v>
      </c>
      <c r="B1714">
        <v>47</v>
      </c>
      <c r="C1714">
        <v>109</v>
      </c>
      <c r="D1714">
        <v>776</v>
      </c>
      <c r="E1714" t="s">
        <v>311</v>
      </c>
      <c r="F1714" t="s">
        <v>0</v>
      </c>
      <c r="G1714" t="s">
        <v>7676</v>
      </c>
      <c r="I1714" t="s">
        <v>311</v>
      </c>
      <c r="J1714">
        <v>19</v>
      </c>
    </row>
    <row r="1715" spans="1:10" x14ac:dyDescent="0.35">
      <c r="A1715" t="s">
        <v>19372</v>
      </c>
      <c r="B1715">
        <v>63</v>
      </c>
      <c r="C1715">
        <v>108</v>
      </c>
      <c r="D1715">
        <v>777</v>
      </c>
      <c r="E1715" t="s">
        <v>328</v>
      </c>
      <c r="F1715" t="s">
        <v>0</v>
      </c>
      <c r="G1715" t="s">
        <v>4397</v>
      </c>
      <c r="H1715">
        <v>1.0369999999999999</v>
      </c>
      <c r="I1715">
        <v>58.75</v>
      </c>
      <c r="J1715">
        <v>34</v>
      </c>
    </row>
    <row r="1716" spans="1:10" x14ac:dyDescent="0.35">
      <c r="A1716" t="s">
        <v>19373</v>
      </c>
      <c r="B1716">
        <v>157</v>
      </c>
      <c r="C1716">
        <v>107</v>
      </c>
      <c r="D1716">
        <v>778</v>
      </c>
      <c r="E1716" t="s">
        <v>311</v>
      </c>
      <c r="F1716" t="s">
        <v>0</v>
      </c>
      <c r="G1716" t="s">
        <v>4219</v>
      </c>
      <c r="I1716" t="s">
        <v>311</v>
      </c>
      <c r="J1716">
        <v>41</v>
      </c>
    </row>
    <row r="1717" spans="1:10" x14ac:dyDescent="0.35">
      <c r="A1717" t="s">
        <v>19374</v>
      </c>
      <c r="B1717">
        <v>58</v>
      </c>
      <c r="C1717">
        <v>106</v>
      </c>
      <c r="D1717">
        <v>779</v>
      </c>
      <c r="E1717" t="s">
        <v>311</v>
      </c>
      <c r="F1717" t="s">
        <v>0</v>
      </c>
      <c r="G1717" t="s">
        <v>9482</v>
      </c>
      <c r="I1717" t="s">
        <v>311</v>
      </c>
      <c r="J1717">
        <v>25</v>
      </c>
    </row>
    <row r="1718" spans="1:10" x14ac:dyDescent="0.35">
      <c r="A1718" t="s">
        <v>19375</v>
      </c>
      <c r="B1718">
        <v>67</v>
      </c>
      <c r="C1718">
        <v>106</v>
      </c>
      <c r="D1718">
        <v>779</v>
      </c>
      <c r="E1718" t="s">
        <v>334</v>
      </c>
      <c r="F1718" t="s">
        <v>0</v>
      </c>
      <c r="G1718" t="s">
        <v>19376</v>
      </c>
      <c r="H1718">
        <v>0.90200000000000002</v>
      </c>
      <c r="I1718">
        <v>22.64</v>
      </c>
      <c r="J1718">
        <v>28</v>
      </c>
    </row>
    <row r="1719" spans="1:10" x14ac:dyDescent="0.35">
      <c r="A1719" t="s">
        <v>19377</v>
      </c>
      <c r="B1719">
        <v>43</v>
      </c>
      <c r="C1719">
        <v>106</v>
      </c>
      <c r="D1719">
        <v>779</v>
      </c>
      <c r="E1719" t="s">
        <v>311</v>
      </c>
      <c r="F1719" t="s">
        <v>0</v>
      </c>
      <c r="G1719" t="s">
        <v>2760</v>
      </c>
      <c r="I1719" t="s">
        <v>311</v>
      </c>
      <c r="J1719">
        <v>17</v>
      </c>
    </row>
    <row r="1720" spans="1:10" x14ac:dyDescent="0.35">
      <c r="A1720" t="s">
        <v>19378</v>
      </c>
      <c r="B1720">
        <v>28</v>
      </c>
      <c r="C1720">
        <v>105</v>
      </c>
      <c r="D1720">
        <v>782</v>
      </c>
      <c r="E1720" t="s">
        <v>334</v>
      </c>
      <c r="F1720" t="s">
        <v>0</v>
      </c>
      <c r="G1720" t="s">
        <v>15521</v>
      </c>
      <c r="H1720">
        <v>1.786</v>
      </c>
      <c r="I1720">
        <v>17.059999999999999</v>
      </c>
      <c r="J1720">
        <v>6</v>
      </c>
    </row>
    <row r="1721" spans="1:10" x14ac:dyDescent="0.35">
      <c r="A1721" t="s">
        <v>19379</v>
      </c>
      <c r="B1721">
        <v>68</v>
      </c>
      <c r="C1721">
        <v>105</v>
      </c>
      <c r="D1721">
        <v>782</v>
      </c>
      <c r="E1721" t="s">
        <v>311</v>
      </c>
      <c r="F1721" t="s">
        <v>0</v>
      </c>
      <c r="G1721" t="s">
        <v>3026</v>
      </c>
      <c r="I1721" t="s">
        <v>311</v>
      </c>
      <c r="J1721">
        <v>15</v>
      </c>
    </row>
    <row r="1722" spans="1:10" x14ac:dyDescent="0.35">
      <c r="A1722" t="s">
        <v>19380</v>
      </c>
      <c r="B1722">
        <v>80</v>
      </c>
      <c r="C1722">
        <v>104</v>
      </c>
      <c r="D1722">
        <v>784</v>
      </c>
      <c r="E1722" t="s">
        <v>311</v>
      </c>
      <c r="F1722" t="s">
        <v>0</v>
      </c>
      <c r="G1722" t="s">
        <v>14575</v>
      </c>
      <c r="I1722" t="s">
        <v>311</v>
      </c>
      <c r="J1722">
        <v>46</v>
      </c>
    </row>
    <row r="1723" spans="1:10" x14ac:dyDescent="0.35">
      <c r="A1723" t="s">
        <v>19381</v>
      </c>
      <c r="B1723">
        <v>32</v>
      </c>
      <c r="C1723">
        <v>104</v>
      </c>
      <c r="D1723">
        <v>784</v>
      </c>
      <c r="E1723" t="s">
        <v>311</v>
      </c>
      <c r="F1723" t="s">
        <v>0</v>
      </c>
      <c r="G1723" t="s">
        <v>2194</v>
      </c>
      <c r="I1723" t="s">
        <v>311</v>
      </c>
      <c r="J1723">
        <v>32</v>
      </c>
    </row>
    <row r="1724" spans="1:10" x14ac:dyDescent="0.35">
      <c r="A1724" t="s">
        <v>19382</v>
      </c>
      <c r="B1724">
        <v>63</v>
      </c>
      <c r="C1724">
        <v>104</v>
      </c>
      <c r="D1724">
        <v>784</v>
      </c>
      <c r="E1724" t="s">
        <v>311</v>
      </c>
      <c r="F1724" t="s">
        <v>0</v>
      </c>
      <c r="G1724" t="s">
        <v>1819</v>
      </c>
      <c r="I1724" t="s">
        <v>311</v>
      </c>
      <c r="J1724">
        <v>17</v>
      </c>
    </row>
    <row r="1725" spans="1:10" x14ac:dyDescent="0.35">
      <c r="A1725" t="s">
        <v>19383</v>
      </c>
      <c r="B1725">
        <v>70</v>
      </c>
      <c r="C1725">
        <v>103</v>
      </c>
      <c r="D1725">
        <v>787</v>
      </c>
      <c r="E1725" t="s">
        <v>312</v>
      </c>
      <c r="F1725" t="s">
        <v>0</v>
      </c>
      <c r="G1725" t="s">
        <v>7323</v>
      </c>
      <c r="H1725">
        <v>1.9259999999999999</v>
      </c>
      <c r="I1725">
        <v>29.76</v>
      </c>
      <c r="J1725">
        <v>22</v>
      </c>
    </row>
    <row r="1726" spans="1:10" x14ac:dyDescent="0.35">
      <c r="A1726" t="s">
        <v>19384</v>
      </c>
      <c r="B1726">
        <v>67</v>
      </c>
      <c r="C1726">
        <v>100</v>
      </c>
      <c r="D1726">
        <v>788</v>
      </c>
      <c r="E1726" t="s">
        <v>311</v>
      </c>
      <c r="F1726" t="s">
        <v>0</v>
      </c>
      <c r="G1726" t="s">
        <v>2772</v>
      </c>
      <c r="I1726" t="s">
        <v>311</v>
      </c>
      <c r="J1726">
        <v>21</v>
      </c>
    </row>
    <row r="1727" spans="1:10" x14ac:dyDescent="0.35">
      <c r="A1727" t="s">
        <v>19385</v>
      </c>
      <c r="B1727">
        <v>47</v>
      </c>
      <c r="C1727">
        <v>99</v>
      </c>
      <c r="D1727">
        <v>789</v>
      </c>
      <c r="E1727" t="s">
        <v>319</v>
      </c>
      <c r="F1727" t="s">
        <v>0</v>
      </c>
      <c r="G1727" t="s">
        <v>9482</v>
      </c>
      <c r="H1727">
        <v>1.8180000000000001</v>
      </c>
      <c r="I1727">
        <v>75.599999999999994</v>
      </c>
      <c r="J1727">
        <v>47</v>
      </c>
    </row>
    <row r="1728" spans="1:10" x14ac:dyDescent="0.35">
      <c r="A1728" t="s">
        <v>19386</v>
      </c>
      <c r="B1728">
        <v>45</v>
      </c>
      <c r="C1728">
        <v>99</v>
      </c>
      <c r="D1728">
        <v>789</v>
      </c>
      <c r="E1728" t="s">
        <v>319</v>
      </c>
      <c r="F1728" t="s">
        <v>0</v>
      </c>
      <c r="G1728" t="s">
        <v>16339</v>
      </c>
      <c r="H1728">
        <v>1.8919999999999999</v>
      </c>
      <c r="I1728">
        <v>58.82</v>
      </c>
      <c r="J1728">
        <v>45</v>
      </c>
    </row>
    <row r="1729" spans="1:10" x14ac:dyDescent="0.35">
      <c r="A1729" t="s">
        <v>19387</v>
      </c>
      <c r="B1729">
        <v>40</v>
      </c>
      <c r="C1729">
        <v>98</v>
      </c>
      <c r="D1729">
        <v>791</v>
      </c>
      <c r="E1729" t="s">
        <v>311</v>
      </c>
      <c r="F1729" t="s">
        <v>0</v>
      </c>
      <c r="G1729" t="s">
        <v>2734</v>
      </c>
      <c r="I1729" t="s">
        <v>311</v>
      </c>
      <c r="J1729">
        <v>40</v>
      </c>
    </row>
    <row r="1730" spans="1:10" x14ac:dyDescent="0.35">
      <c r="A1730" t="s">
        <v>19388</v>
      </c>
      <c r="B1730">
        <v>38</v>
      </c>
      <c r="C1730">
        <v>98</v>
      </c>
      <c r="D1730">
        <v>791</v>
      </c>
      <c r="E1730" t="s">
        <v>311</v>
      </c>
      <c r="F1730" t="s">
        <v>0</v>
      </c>
      <c r="G1730" t="s">
        <v>4347</v>
      </c>
      <c r="I1730" t="s">
        <v>311</v>
      </c>
      <c r="J1730">
        <v>11</v>
      </c>
    </row>
    <row r="1731" spans="1:10" x14ac:dyDescent="0.35">
      <c r="A1731" t="s">
        <v>19389</v>
      </c>
      <c r="B1731">
        <v>62</v>
      </c>
      <c r="C1731">
        <v>96</v>
      </c>
      <c r="D1731">
        <v>793</v>
      </c>
      <c r="E1731" t="s">
        <v>311</v>
      </c>
      <c r="F1731" t="s">
        <v>0</v>
      </c>
      <c r="G1731" t="s">
        <v>1886</v>
      </c>
      <c r="I1731" t="s">
        <v>311</v>
      </c>
      <c r="J1731">
        <v>61</v>
      </c>
    </row>
    <row r="1732" spans="1:10" x14ac:dyDescent="0.35">
      <c r="A1732" t="s">
        <v>19390</v>
      </c>
      <c r="B1732">
        <v>37</v>
      </c>
      <c r="C1732">
        <v>95</v>
      </c>
      <c r="D1732">
        <v>794</v>
      </c>
      <c r="E1732" t="s">
        <v>311</v>
      </c>
      <c r="F1732" t="s">
        <v>0</v>
      </c>
      <c r="G1732" t="s">
        <v>2053</v>
      </c>
      <c r="I1732" t="s">
        <v>311</v>
      </c>
      <c r="J1732">
        <v>11</v>
      </c>
    </row>
    <row r="1733" spans="1:10" x14ac:dyDescent="0.35">
      <c r="A1733" t="s">
        <v>19391</v>
      </c>
      <c r="B1733">
        <v>58</v>
      </c>
      <c r="C1733">
        <v>93</v>
      </c>
      <c r="D1733">
        <v>795</v>
      </c>
      <c r="E1733" t="s">
        <v>311</v>
      </c>
      <c r="F1733" t="s">
        <v>0</v>
      </c>
      <c r="G1733" t="s">
        <v>3026</v>
      </c>
      <c r="I1733" t="s">
        <v>311</v>
      </c>
      <c r="J1733">
        <v>24</v>
      </c>
    </row>
    <row r="1734" spans="1:10" x14ac:dyDescent="0.35">
      <c r="A1734" t="s">
        <v>19392</v>
      </c>
      <c r="B1734">
        <v>50</v>
      </c>
      <c r="C1734">
        <v>90</v>
      </c>
      <c r="D1734">
        <v>796</v>
      </c>
      <c r="E1734" t="s">
        <v>311</v>
      </c>
      <c r="F1734" t="s">
        <v>0</v>
      </c>
      <c r="G1734" t="s">
        <v>3026</v>
      </c>
      <c r="I1734" t="s">
        <v>311</v>
      </c>
      <c r="J1734">
        <v>28</v>
      </c>
    </row>
    <row r="1735" spans="1:10" x14ac:dyDescent="0.35">
      <c r="A1735" t="s">
        <v>19393</v>
      </c>
      <c r="B1735">
        <v>49</v>
      </c>
      <c r="C1735">
        <v>90</v>
      </c>
      <c r="D1735">
        <v>796</v>
      </c>
      <c r="E1735" t="s">
        <v>312</v>
      </c>
      <c r="F1735" t="s">
        <v>0</v>
      </c>
      <c r="G1735" t="s">
        <v>3052</v>
      </c>
      <c r="H1735">
        <v>1.1539999999999999</v>
      </c>
      <c r="I1735">
        <v>38.54</v>
      </c>
      <c r="J1735">
        <v>20</v>
      </c>
    </row>
    <row r="1736" spans="1:10" x14ac:dyDescent="0.35">
      <c r="A1736" t="s">
        <v>19394</v>
      </c>
      <c r="B1736">
        <v>55</v>
      </c>
      <c r="C1736">
        <v>89</v>
      </c>
      <c r="D1736">
        <v>798</v>
      </c>
      <c r="E1736" t="s">
        <v>311</v>
      </c>
      <c r="F1736" t="s">
        <v>0</v>
      </c>
      <c r="G1736" t="s">
        <v>3026</v>
      </c>
      <c r="I1736" t="s">
        <v>311</v>
      </c>
      <c r="J1736">
        <v>20</v>
      </c>
    </row>
    <row r="1737" spans="1:10" x14ac:dyDescent="0.35">
      <c r="A1737" t="s">
        <v>19395</v>
      </c>
      <c r="B1737">
        <v>45</v>
      </c>
      <c r="C1737">
        <v>89</v>
      </c>
      <c r="D1737">
        <v>798</v>
      </c>
      <c r="E1737" t="s">
        <v>311</v>
      </c>
      <c r="F1737" t="s">
        <v>0</v>
      </c>
      <c r="G1737" t="s">
        <v>3375</v>
      </c>
      <c r="I1737" t="s">
        <v>311</v>
      </c>
      <c r="J1737">
        <v>19</v>
      </c>
    </row>
    <row r="1738" spans="1:10" x14ac:dyDescent="0.35">
      <c r="A1738" t="s">
        <v>19396</v>
      </c>
      <c r="B1738">
        <v>38</v>
      </c>
      <c r="C1738">
        <v>87</v>
      </c>
      <c r="D1738">
        <v>800</v>
      </c>
      <c r="E1738" t="s">
        <v>311</v>
      </c>
      <c r="F1738" t="s">
        <v>0</v>
      </c>
      <c r="G1738" t="s">
        <v>2539</v>
      </c>
      <c r="I1738" t="s">
        <v>311</v>
      </c>
      <c r="J1738">
        <v>38</v>
      </c>
    </row>
    <row r="1739" spans="1:10" x14ac:dyDescent="0.35">
      <c r="A1739" t="s">
        <v>19397</v>
      </c>
      <c r="B1739">
        <v>117</v>
      </c>
      <c r="C1739">
        <v>86</v>
      </c>
      <c r="D1739">
        <v>801</v>
      </c>
      <c r="E1739" t="s">
        <v>311</v>
      </c>
      <c r="F1739" t="s">
        <v>0</v>
      </c>
      <c r="G1739" t="s">
        <v>17403</v>
      </c>
      <c r="I1739" t="s">
        <v>311</v>
      </c>
      <c r="J1739">
        <v>47</v>
      </c>
    </row>
    <row r="1740" spans="1:10" x14ac:dyDescent="0.35">
      <c r="A1740" t="s">
        <v>19398</v>
      </c>
      <c r="B1740">
        <v>96</v>
      </c>
      <c r="C1740">
        <v>83</v>
      </c>
      <c r="D1740">
        <v>802</v>
      </c>
      <c r="E1740" t="s">
        <v>312</v>
      </c>
      <c r="F1740" t="s">
        <v>0</v>
      </c>
      <c r="G1740" t="s">
        <v>19399</v>
      </c>
      <c r="H1740">
        <v>0.57899999999999996</v>
      </c>
      <c r="I1740">
        <v>16.43</v>
      </c>
      <c r="J1740">
        <v>30</v>
      </c>
    </row>
    <row r="1741" spans="1:10" x14ac:dyDescent="0.35">
      <c r="A1741" t="s">
        <v>19400</v>
      </c>
      <c r="B1741">
        <v>134</v>
      </c>
      <c r="C1741">
        <v>83</v>
      </c>
      <c r="D1741">
        <v>802</v>
      </c>
      <c r="E1741" t="s">
        <v>311</v>
      </c>
      <c r="F1741" t="s">
        <v>0</v>
      </c>
      <c r="G1741" t="s">
        <v>4397</v>
      </c>
      <c r="I1741" t="s">
        <v>311</v>
      </c>
      <c r="J1741">
        <v>18</v>
      </c>
    </row>
    <row r="1742" spans="1:10" x14ac:dyDescent="0.35">
      <c r="A1742" t="s">
        <v>19401</v>
      </c>
      <c r="B1742">
        <v>140</v>
      </c>
      <c r="C1742">
        <v>83</v>
      </c>
      <c r="D1742">
        <v>802</v>
      </c>
      <c r="E1742" t="s">
        <v>311</v>
      </c>
      <c r="F1742" t="s">
        <v>0</v>
      </c>
      <c r="G1742" t="s">
        <v>9431</v>
      </c>
      <c r="I1742" t="s">
        <v>311</v>
      </c>
      <c r="J1742">
        <v>138</v>
      </c>
    </row>
    <row r="1743" spans="1:10" x14ac:dyDescent="0.35">
      <c r="A1743" t="s">
        <v>19402</v>
      </c>
      <c r="B1743">
        <v>28</v>
      </c>
      <c r="C1743">
        <v>82</v>
      </c>
      <c r="D1743">
        <v>805</v>
      </c>
      <c r="E1743" t="s">
        <v>311</v>
      </c>
      <c r="F1743" t="s">
        <v>0</v>
      </c>
      <c r="G1743" t="s">
        <v>1781</v>
      </c>
      <c r="I1743" t="s">
        <v>311</v>
      </c>
      <c r="J1743">
        <v>28</v>
      </c>
    </row>
    <row r="1744" spans="1:10" x14ac:dyDescent="0.35">
      <c r="A1744" t="s">
        <v>19403</v>
      </c>
      <c r="B1744">
        <v>51</v>
      </c>
      <c r="C1744">
        <v>81</v>
      </c>
      <c r="D1744">
        <v>806</v>
      </c>
      <c r="E1744" t="s">
        <v>311</v>
      </c>
      <c r="F1744" t="s">
        <v>0</v>
      </c>
      <c r="G1744" t="s">
        <v>3375</v>
      </c>
      <c r="I1744" t="s">
        <v>311</v>
      </c>
      <c r="J1744">
        <v>28</v>
      </c>
    </row>
    <row r="1745" spans="1:10" x14ac:dyDescent="0.35">
      <c r="A1745" t="s">
        <v>19404</v>
      </c>
      <c r="B1745">
        <v>47</v>
      </c>
      <c r="C1745">
        <v>81</v>
      </c>
      <c r="D1745">
        <v>806</v>
      </c>
      <c r="E1745" t="s">
        <v>334</v>
      </c>
      <c r="F1745" t="s">
        <v>0</v>
      </c>
      <c r="G1745" t="s">
        <v>14801</v>
      </c>
      <c r="H1745">
        <v>0.92500000000000004</v>
      </c>
      <c r="I1745">
        <v>19.940000000000001</v>
      </c>
      <c r="J1745">
        <v>22</v>
      </c>
    </row>
    <row r="1746" spans="1:10" x14ac:dyDescent="0.35">
      <c r="A1746" t="s">
        <v>19405</v>
      </c>
      <c r="B1746">
        <v>49</v>
      </c>
      <c r="C1746">
        <v>81</v>
      </c>
      <c r="D1746">
        <v>806</v>
      </c>
      <c r="E1746" t="s">
        <v>312</v>
      </c>
      <c r="F1746" t="s">
        <v>0</v>
      </c>
      <c r="G1746" t="s">
        <v>4219</v>
      </c>
      <c r="H1746">
        <v>0.79500000000000004</v>
      </c>
      <c r="I1746">
        <v>25.65</v>
      </c>
      <c r="J1746">
        <v>34</v>
      </c>
    </row>
    <row r="1747" spans="1:10" x14ac:dyDescent="0.35">
      <c r="A1747" t="s">
        <v>19406</v>
      </c>
      <c r="B1747">
        <v>45</v>
      </c>
      <c r="C1747">
        <v>81</v>
      </c>
      <c r="D1747">
        <v>806</v>
      </c>
      <c r="E1747" t="s">
        <v>311</v>
      </c>
      <c r="F1747" t="s">
        <v>0</v>
      </c>
      <c r="G1747" t="s">
        <v>3026</v>
      </c>
      <c r="I1747" t="s">
        <v>311</v>
      </c>
      <c r="J1747">
        <v>15</v>
      </c>
    </row>
    <row r="1748" spans="1:10" x14ac:dyDescent="0.35">
      <c r="A1748" t="s">
        <v>19407</v>
      </c>
      <c r="B1748">
        <v>37</v>
      </c>
      <c r="C1748">
        <v>78</v>
      </c>
      <c r="D1748">
        <v>810</v>
      </c>
      <c r="E1748" t="s">
        <v>311</v>
      </c>
      <c r="F1748" t="s">
        <v>0</v>
      </c>
      <c r="G1748" t="s">
        <v>7676</v>
      </c>
      <c r="I1748" t="s">
        <v>311</v>
      </c>
      <c r="J1748">
        <v>11</v>
      </c>
    </row>
    <row r="1749" spans="1:10" x14ac:dyDescent="0.35">
      <c r="A1749" t="s">
        <v>19408</v>
      </c>
      <c r="B1749">
        <v>70</v>
      </c>
      <c r="C1749">
        <v>78</v>
      </c>
      <c r="D1749">
        <v>810</v>
      </c>
      <c r="E1749" t="s">
        <v>311</v>
      </c>
      <c r="F1749" t="s">
        <v>0</v>
      </c>
      <c r="G1749" t="s">
        <v>4347</v>
      </c>
      <c r="I1749" t="s">
        <v>311</v>
      </c>
      <c r="J1749">
        <v>27</v>
      </c>
    </row>
    <row r="1750" spans="1:10" x14ac:dyDescent="0.35">
      <c r="A1750" t="s">
        <v>19409</v>
      </c>
      <c r="B1750">
        <v>59</v>
      </c>
      <c r="C1750">
        <v>77</v>
      </c>
      <c r="D1750">
        <v>812</v>
      </c>
      <c r="E1750" t="s">
        <v>311</v>
      </c>
      <c r="F1750" t="s">
        <v>0</v>
      </c>
      <c r="G1750" t="s">
        <v>4219</v>
      </c>
      <c r="I1750" t="s">
        <v>311</v>
      </c>
      <c r="J1750">
        <v>27</v>
      </c>
    </row>
    <row r="1751" spans="1:10" x14ac:dyDescent="0.35">
      <c r="A1751" t="s">
        <v>19410</v>
      </c>
      <c r="B1751">
        <v>39</v>
      </c>
      <c r="C1751">
        <v>77</v>
      </c>
      <c r="D1751">
        <v>812</v>
      </c>
      <c r="E1751" t="s">
        <v>311</v>
      </c>
      <c r="F1751" t="s">
        <v>0</v>
      </c>
      <c r="G1751" t="s">
        <v>8186</v>
      </c>
      <c r="I1751" t="s">
        <v>311</v>
      </c>
      <c r="J1751">
        <v>13</v>
      </c>
    </row>
    <row r="1752" spans="1:10" x14ac:dyDescent="0.35">
      <c r="A1752" t="s">
        <v>19411</v>
      </c>
      <c r="B1752">
        <v>22</v>
      </c>
      <c r="C1752">
        <v>75</v>
      </c>
      <c r="D1752">
        <v>814</v>
      </c>
      <c r="E1752" t="s">
        <v>311</v>
      </c>
      <c r="F1752" t="s">
        <v>0</v>
      </c>
      <c r="G1752" t="s">
        <v>2073</v>
      </c>
      <c r="I1752" t="s">
        <v>311</v>
      </c>
      <c r="J1752">
        <v>21</v>
      </c>
    </row>
    <row r="1753" spans="1:10" x14ac:dyDescent="0.35">
      <c r="A1753" t="s">
        <v>19412</v>
      </c>
      <c r="B1753">
        <v>55</v>
      </c>
      <c r="C1753">
        <v>74</v>
      </c>
      <c r="D1753">
        <v>815</v>
      </c>
      <c r="E1753" t="s">
        <v>311</v>
      </c>
      <c r="F1753" t="s">
        <v>0</v>
      </c>
      <c r="G1753" t="s">
        <v>3026</v>
      </c>
      <c r="I1753" t="s">
        <v>311</v>
      </c>
      <c r="J1753">
        <v>18</v>
      </c>
    </row>
    <row r="1754" spans="1:10" x14ac:dyDescent="0.35">
      <c r="A1754" t="s">
        <v>19413</v>
      </c>
      <c r="B1754">
        <v>39</v>
      </c>
      <c r="C1754">
        <v>73</v>
      </c>
      <c r="D1754">
        <v>816</v>
      </c>
      <c r="E1754" t="s">
        <v>334</v>
      </c>
      <c r="F1754" t="s">
        <v>0</v>
      </c>
      <c r="G1754" t="s">
        <v>4090</v>
      </c>
      <c r="H1754">
        <v>0.89500000000000002</v>
      </c>
      <c r="I1754">
        <v>17.91</v>
      </c>
      <c r="J1754">
        <v>21</v>
      </c>
    </row>
    <row r="1755" spans="1:10" x14ac:dyDescent="0.35">
      <c r="A1755" t="s">
        <v>19414</v>
      </c>
      <c r="B1755">
        <v>8</v>
      </c>
      <c r="C1755">
        <v>73</v>
      </c>
      <c r="D1755">
        <v>816</v>
      </c>
      <c r="E1755" t="s">
        <v>311</v>
      </c>
      <c r="F1755" t="s">
        <v>0</v>
      </c>
      <c r="G1755" t="s">
        <v>1900</v>
      </c>
      <c r="I1755" t="s">
        <v>311</v>
      </c>
      <c r="J1755">
        <v>8</v>
      </c>
    </row>
    <row r="1756" spans="1:10" x14ac:dyDescent="0.35">
      <c r="A1756" t="s">
        <v>19415</v>
      </c>
      <c r="B1756">
        <v>41</v>
      </c>
      <c r="C1756">
        <v>72</v>
      </c>
      <c r="D1756">
        <v>818</v>
      </c>
      <c r="E1756" t="s">
        <v>311</v>
      </c>
      <c r="F1756" t="s">
        <v>0</v>
      </c>
      <c r="G1756" t="s">
        <v>3375</v>
      </c>
      <c r="I1756" t="s">
        <v>311</v>
      </c>
      <c r="J1756">
        <v>14</v>
      </c>
    </row>
    <row r="1757" spans="1:10" x14ac:dyDescent="0.35">
      <c r="A1757" t="s">
        <v>19416</v>
      </c>
      <c r="B1757">
        <v>41</v>
      </c>
      <c r="C1757">
        <v>72</v>
      </c>
      <c r="D1757">
        <v>818</v>
      </c>
      <c r="E1757" t="s">
        <v>312</v>
      </c>
      <c r="F1757" t="s">
        <v>0</v>
      </c>
      <c r="G1757" t="s">
        <v>19417</v>
      </c>
      <c r="H1757">
        <v>1</v>
      </c>
      <c r="I1757">
        <v>35.549999999999997</v>
      </c>
      <c r="J1757">
        <v>13</v>
      </c>
    </row>
    <row r="1758" spans="1:10" x14ac:dyDescent="0.35">
      <c r="A1758" t="s">
        <v>19418</v>
      </c>
      <c r="B1758">
        <v>98</v>
      </c>
      <c r="C1758">
        <v>71</v>
      </c>
      <c r="D1758">
        <v>820</v>
      </c>
      <c r="E1758" t="s">
        <v>311</v>
      </c>
      <c r="F1758" t="s">
        <v>0</v>
      </c>
      <c r="G1758" t="s">
        <v>11337</v>
      </c>
      <c r="I1758" t="s">
        <v>311</v>
      </c>
      <c r="J1758">
        <v>23</v>
      </c>
    </row>
    <row r="1759" spans="1:10" x14ac:dyDescent="0.35">
      <c r="A1759" t="s">
        <v>19419</v>
      </c>
      <c r="B1759">
        <v>8</v>
      </c>
      <c r="C1759">
        <v>69</v>
      </c>
      <c r="D1759">
        <v>821</v>
      </c>
      <c r="E1759" t="s">
        <v>311</v>
      </c>
      <c r="F1759" t="s">
        <v>0</v>
      </c>
      <c r="G1759" t="s">
        <v>1789</v>
      </c>
      <c r="I1759" t="s">
        <v>311</v>
      </c>
      <c r="J1759">
        <v>8</v>
      </c>
    </row>
    <row r="1760" spans="1:10" x14ac:dyDescent="0.35">
      <c r="A1760" t="s">
        <v>19420</v>
      </c>
      <c r="B1760">
        <v>102</v>
      </c>
      <c r="C1760">
        <v>69</v>
      </c>
      <c r="D1760">
        <v>821</v>
      </c>
      <c r="E1760" t="s">
        <v>311</v>
      </c>
      <c r="F1760" t="s">
        <v>0</v>
      </c>
      <c r="G1760" t="s">
        <v>8186</v>
      </c>
      <c r="I1760" t="s">
        <v>311</v>
      </c>
      <c r="J1760">
        <v>31</v>
      </c>
    </row>
    <row r="1761" spans="1:10" x14ac:dyDescent="0.35">
      <c r="A1761" t="s">
        <v>19421</v>
      </c>
      <c r="B1761">
        <v>90</v>
      </c>
      <c r="C1761">
        <v>68</v>
      </c>
      <c r="D1761">
        <v>823</v>
      </c>
      <c r="E1761" t="s">
        <v>311</v>
      </c>
      <c r="F1761" t="s">
        <v>0</v>
      </c>
      <c r="G1761" t="s">
        <v>3026</v>
      </c>
      <c r="I1761" t="s">
        <v>311</v>
      </c>
      <c r="J1761">
        <v>12</v>
      </c>
    </row>
    <row r="1762" spans="1:10" x14ac:dyDescent="0.35">
      <c r="A1762" t="s">
        <v>19422</v>
      </c>
      <c r="B1762">
        <v>39</v>
      </c>
      <c r="C1762">
        <v>67</v>
      </c>
      <c r="D1762">
        <v>824</v>
      </c>
      <c r="E1762" t="s">
        <v>312</v>
      </c>
      <c r="F1762" t="s">
        <v>0</v>
      </c>
      <c r="G1762" t="s">
        <v>19423</v>
      </c>
      <c r="H1762">
        <v>0.91200000000000003</v>
      </c>
      <c r="I1762">
        <v>18.22</v>
      </c>
      <c r="J1762">
        <v>14</v>
      </c>
    </row>
    <row r="1763" spans="1:10" x14ac:dyDescent="0.35">
      <c r="A1763" t="s">
        <v>19424</v>
      </c>
      <c r="B1763">
        <v>8</v>
      </c>
      <c r="C1763">
        <v>67</v>
      </c>
      <c r="D1763">
        <v>824</v>
      </c>
      <c r="E1763" t="s">
        <v>311</v>
      </c>
      <c r="F1763" t="s">
        <v>0</v>
      </c>
      <c r="G1763" t="s">
        <v>311</v>
      </c>
      <c r="I1763" t="s">
        <v>311</v>
      </c>
      <c r="J1763">
        <v>8</v>
      </c>
    </row>
    <row r="1764" spans="1:10" x14ac:dyDescent="0.35">
      <c r="A1764" t="s">
        <v>19425</v>
      </c>
      <c r="B1764">
        <v>87</v>
      </c>
      <c r="C1764">
        <v>66</v>
      </c>
      <c r="D1764">
        <v>826</v>
      </c>
      <c r="E1764" t="s">
        <v>311</v>
      </c>
      <c r="F1764" t="s">
        <v>0</v>
      </c>
      <c r="G1764" t="s">
        <v>9482</v>
      </c>
      <c r="I1764" t="s">
        <v>311</v>
      </c>
      <c r="J1764">
        <v>10</v>
      </c>
    </row>
    <row r="1765" spans="1:10" x14ac:dyDescent="0.35">
      <c r="A1765" t="s">
        <v>19426</v>
      </c>
      <c r="B1765">
        <v>30</v>
      </c>
      <c r="C1765">
        <v>66</v>
      </c>
      <c r="D1765">
        <v>826</v>
      </c>
      <c r="E1765" t="s">
        <v>311</v>
      </c>
      <c r="F1765" t="s">
        <v>0</v>
      </c>
      <c r="G1765" t="s">
        <v>3704</v>
      </c>
      <c r="I1765" t="s">
        <v>311</v>
      </c>
      <c r="J1765">
        <v>15</v>
      </c>
    </row>
    <row r="1766" spans="1:10" x14ac:dyDescent="0.35">
      <c r="A1766" t="s">
        <v>19427</v>
      </c>
      <c r="B1766">
        <v>38</v>
      </c>
      <c r="C1766">
        <v>65</v>
      </c>
      <c r="D1766">
        <v>828</v>
      </c>
      <c r="E1766" t="s">
        <v>311</v>
      </c>
      <c r="F1766" t="s">
        <v>0</v>
      </c>
      <c r="G1766" t="s">
        <v>2235</v>
      </c>
      <c r="I1766" t="s">
        <v>311</v>
      </c>
      <c r="J1766">
        <v>7</v>
      </c>
    </row>
    <row r="1767" spans="1:10" x14ac:dyDescent="0.35">
      <c r="A1767" t="s">
        <v>19428</v>
      </c>
      <c r="B1767">
        <v>70</v>
      </c>
      <c r="C1767">
        <v>65</v>
      </c>
      <c r="D1767">
        <v>828</v>
      </c>
      <c r="E1767" t="s">
        <v>311</v>
      </c>
      <c r="F1767" t="s">
        <v>0</v>
      </c>
      <c r="G1767" t="s">
        <v>4090</v>
      </c>
      <c r="I1767" t="s">
        <v>311</v>
      </c>
      <c r="J1767">
        <v>25</v>
      </c>
    </row>
    <row r="1768" spans="1:10" x14ac:dyDescent="0.35">
      <c r="A1768" t="s">
        <v>19429</v>
      </c>
      <c r="B1768">
        <v>152</v>
      </c>
      <c r="C1768">
        <v>65</v>
      </c>
      <c r="D1768">
        <v>828</v>
      </c>
      <c r="E1768" t="s">
        <v>311</v>
      </c>
      <c r="F1768" t="s">
        <v>0</v>
      </c>
      <c r="G1768" t="s">
        <v>9016</v>
      </c>
      <c r="I1768" t="s">
        <v>311</v>
      </c>
      <c r="J1768">
        <v>47</v>
      </c>
    </row>
    <row r="1769" spans="1:10" x14ac:dyDescent="0.35">
      <c r="A1769" t="s">
        <v>19430</v>
      </c>
      <c r="B1769">
        <v>88</v>
      </c>
      <c r="C1769">
        <v>65</v>
      </c>
      <c r="D1769">
        <v>828</v>
      </c>
      <c r="E1769" t="s">
        <v>334</v>
      </c>
      <c r="F1769" t="s">
        <v>0</v>
      </c>
      <c r="G1769" t="s">
        <v>4090</v>
      </c>
      <c r="H1769">
        <v>0.93799999999999994</v>
      </c>
      <c r="I1769">
        <v>18.579999999999998</v>
      </c>
      <c r="J1769">
        <v>29</v>
      </c>
    </row>
    <row r="1770" spans="1:10" x14ac:dyDescent="0.35">
      <c r="A1770" t="s">
        <v>19431</v>
      </c>
      <c r="B1770">
        <v>47</v>
      </c>
      <c r="C1770">
        <v>64</v>
      </c>
      <c r="D1770">
        <v>832</v>
      </c>
      <c r="E1770" t="s">
        <v>311</v>
      </c>
      <c r="F1770" t="s">
        <v>0</v>
      </c>
      <c r="G1770" t="s">
        <v>16183</v>
      </c>
      <c r="I1770" t="s">
        <v>311</v>
      </c>
      <c r="J1770">
        <v>18</v>
      </c>
    </row>
    <row r="1771" spans="1:10" x14ac:dyDescent="0.35">
      <c r="A1771" t="s">
        <v>19432</v>
      </c>
      <c r="B1771">
        <v>64</v>
      </c>
      <c r="C1771">
        <v>64</v>
      </c>
      <c r="D1771">
        <v>832</v>
      </c>
      <c r="E1771" t="s">
        <v>311</v>
      </c>
      <c r="F1771" t="s">
        <v>0</v>
      </c>
      <c r="G1771" t="s">
        <v>2073</v>
      </c>
      <c r="I1771" t="s">
        <v>311</v>
      </c>
      <c r="J1771">
        <v>17</v>
      </c>
    </row>
    <row r="1772" spans="1:10" x14ac:dyDescent="0.35">
      <c r="A1772" t="s">
        <v>19433</v>
      </c>
      <c r="B1772">
        <v>63</v>
      </c>
      <c r="C1772">
        <v>63</v>
      </c>
      <c r="D1772">
        <v>834</v>
      </c>
      <c r="E1772" t="s">
        <v>311</v>
      </c>
      <c r="F1772" t="s">
        <v>0</v>
      </c>
      <c r="G1772" t="s">
        <v>4022</v>
      </c>
      <c r="I1772" t="s">
        <v>311</v>
      </c>
      <c r="J1772">
        <v>19</v>
      </c>
    </row>
    <row r="1773" spans="1:10" x14ac:dyDescent="0.35">
      <c r="A1773" t="s">
        <v>19434</v>
      </c>
      <c r="B1773">
        <v>291</v>
      </c>
      <c r="C1773">
        <v>63</v>
      </c>
      <c r="D1773">
        <v>834</v>
      </c>
      <c r="E1773" t="s">
        <v>328</v>
      </c>
      <c r="F1773" t="s">
        <v>0</v>
      </c>
      <c r="G1773" t="s">
        <v>15069</v>
      </c>
      <c r="H1773">
        <v>0.80500000000000005</v>
      </c>
      <c r="I1773">
        <v>41.11</v>
      </c>
      <c r="J1773">
        <v>62</v>
      </c>
    </row>
    <row r="1774" spans="1:10" x14ac:dyDescent="0.35">
      <c r="A1774" t="s">
        <v>19435</v>
      </c>
      <c r="B1774">
        <v>63</v>
      </c>
      <c r="C1774">
        <v>62</v>
      </c>
      <c r="D1774">
        <v>836</v>
      </c>
      <c r="E1774" t="s">
        <v>311</v>
      </c>
      <c r="F1774" t="s">
        <v>0</v>
      </c>
      <c r="G1774" t="s">
        <v>9016</v>
      </c>
      <c r="I1774" t="s">
        <v>311</v>
      </c>
      <c r="J1774">
        <v>17</v>
      </c>
    </row>
    <row r="1775" spans="1:10" x14ac:dyDescent="0.35">
      <c r="A1775" t="s">
        <v>19436</v>
      </c>
      <c r="B1775">
        <v>42</v>
      </c>
      <c r="C1775">
        <v>62</v>
      </c>
      <c r="D1775">
        <v>836</v>
      </c>
      <c r="E1775" t="s">
        <v>311</v>
      </c>
      <c r="F1775" t="s">
        <v>0</v>
      </c>
      <c r="G1775" t="s">
        <v>1779</v>
      </c>
      <c r="I1775" t="s">
        <v>311</v>
      </c>
      <c r="J1775">
        <v>42</v>
      </c>
    </row>
    <row r="1776" spans="1:10" x14ac:dyDescent="0.35">
      <c r="A1776" t="s">
        <v>19437</v>
      </c>
      <c r="B1776">
        <v>53</v>
      </c>
      <c r="C1776">
        <v>60</v>
      </c>
      <c r="D1776">
        <v>838</v>
      </c>
      <c r="E1776" t="s">
        <v>334</v>
      </c>
      <c r="F1776" t="s">
        <v>0</v>
      </c>
      <c r="G1776" t="s">
        <v>7472</v>
      </c>
      <c r="H1776">
        <v>0.65900000000000003</v>
      </c>
      <c r="I1776">
        <v>5</v>
      </c>
      <c r="J1776">
        <v>20</v>
      </c>
    </row>
    <row r="1777" spans="1:10" x14ac:dyDescent="0.35">
      <c r="A1777" t="s">
        <v>19438</v>
      </c>
      <c r="B1777">
        <v>23</v>
      </c>
      <c r="C1777">
        <v>60</v>
      </c>
      <c r="D1777">
        <v>838</v>
      </c>
      <c r="E1777" t="s">
        <v>334</v>
      </c>
      <c r="F1777" t="s">
        <v>0</v>
      </c>
      <c r="G1777" t="s">
        <v>3704</v>
      </c>
      <c r="H1777">
        <v>1.476</v>
      </c>
      <c r="I1777">
        <v>19.850000000000001</v>
      </c>
      <c r="J1777">
        <v>23</v>
      </c>
    </row>
    <row r="1778" spans="1:10" x14ac:dyDescent="0.35">
      <c r="A1778" t="s">
        <v>19439</v>
      </c>
      <c r="B1778">
        <v>152</v>
      </c>
      <c r="C1778">
        <v>59</v>
      </c>
      <c r="D1778">
        <v>840</v>
      </c>
      <c r="E1778" t="s">
        <v>311</v>
      </c>
      <c r="F1778" t="s">
        <v>0</v>
      </c>
      <c r="G1778" t="s">
        <v>19440</v>
      </c>
      <c r="I1778" t="s">
        <v>311</v>
      </c>
      <c r="J1778">
        <v>31</v>
      </c>
    </row>
    <row r="1779" spans="1:10" x14ac:dyDescent="0.35">
      <c r="A1779" t="s">
        <v>19441</v>
      </c>
      <c r="B1779">
        <v>58</v>
      </c>
      <c r="C1779">
        <v>59</v>
      </c>
      <c r="D1779">
        <v>840</v>
      </c>
      <c r="E1779" t="s">
        <v>311</v>
      </c>
      <c r="F1779" t="s">
        <v>0</v>
      </c>
      <c r="G1779" t="s">
        <v>4090</v>
      </c>
      <c r="I1779" t="s">
        <v>311</v>
      </c>
      <c r="J1779">
        <v>19</v>
      </c>
    </row>
    <row r="1780" spans="1:10" x14ac:dyDescent="0.35">
      <c r="A1780" t="s">
        <v>19442</v>
      </c>
      <c r="B1780">
        <v>86</v>
      </c>
      <c r="C1780">
        <v>58</v>
      </c>
      <c r="D1780">
        <v>842</v>
      </c>
      <c r="E1780" t="s">
        <v>311</v>
      </c>
      <c r="F1780" t="s">
        <v>0</v>
      </c>
      <c r="G1780" t="s">
        <v>4022</v>
      </c>
      <c r="I1780" t="s">
        <v>311</v>
      </c>
      <c r="J1780">
        <v>10</v>
      </c>
    </row>
    <row r="1781" spans="1:10" x14ac:dyDescent="0.35">
      <c r="A1781" t="s">
        <v>19443</v>
      </c>
      <c r="B1781">
        <v>80</v>
      </c>
      <c r="C1781">
        <v>57</v>
      </c>
      <c r="D1781">
        <v>843</v>
      </c>
      <c r="E1781" t="s">
        <v>334</v>
      </c>
      <c r="F1781" t="s">
        <v>0</v>
      </c>
      <c r="G1781" t="s">
        <v>659</v>
      </c>
      <c r="H1781">
        <v>0.622</v>
      </c>
      <c r="I1781">
        <v>17.05</v>
      </c>
      <c r="J1781">
        <v>34</v>
      </c>
    </row>
    <row r="1782" spans="1:10" x14ac:dyDescent="0.35">
      <c r="A1782" t="s">
        <v>19444</v>
      </c>
      <c r="B1782">
        <v>48</v>
      </c>
      <c r="C1782">
        <v>57</v>
      </c>
      <c r="D1782">
        <v>843</v>
      </c>
      <c r="E1782" t="s">
        <v>311</v>
      </c>
      <c r="F1782" t="s">
        <v>0</v>
      </c>
      <c r="G1782" t="s">
        <v>1742</v>
      </c>
      <c r="I1782" t="s">
        <v>311</v>
      </c>
      <c r="J1782">
        <v>48</v>
      </c>
    </row>
    <row r="1783" spans="1:10" x14ac:dyDescent="0.35">
      <c r="A1783" t="s">
        <v>19445</v>
      </c>
      <c r="B1783">
        <v>18</v>
      </c>
      <c r="C1783">
        <v>57</v>
      </c>
      <c r="D1783">
        <v>843</v>
      </c>
      <c r="E1783" t="s">
        <v>334</v>
      </c>
      <c r="F1783" t="s">
        <v>0</v>
      </c>
      <c r="G1783" t="s">
        <v>2335</v>
      </c>
      <c r="H1783">
        <v>1.333</v>
      </c>
      <c r="I1783">
        <v>14.59</v>
      </c>
      <c r="J1783">
        <v>18</v>
      </c>
    </row>
    <row r="1784" spans="1:10" x14ac:dyDescent="0.35">
      <c r="A1784" t="s">
        <v>19446</v>
      </c>
      <c r="B1784">
        <v>37</v>
      </c>
      <c r="C1784">
        <v>57</v>
      </c>
      <c r="D1784">
        <v>843</v>
      </c>
      <c r="E1784" t="s">
        <v>311</v>
      </c>
      <c r="F1784" t="s">
        <v>0</v>
      </c>
      <c r="G1784" t="s">
        <v>311</v>
      </c>
      <c r="I1784" t="s">
        <v>311</v>
      </c>
      <c r="J1784">
        <v>37</v>
      </c>
    </row>
    <row r="1785" spans="1:10" x14ac:dyDescent="0.35">
      <c r="A1785" t="s">
        <v>19447</v>
      </c>
      <c r="B1785">
        <v>33</v>
      </c>
      <c r="C1785">
        <v>56</v>
      </c>
      <c r="D1785">
        <v>847</v>
      </c>
      <c r="E1785" t="s">
        <v>311</v>
      </c>
      <c r="F1785" t="s">
        <v>0</v>
      </c>
      <c r="G1785" t="s">
        <v>2131</v>
      </c>
      <c r="I1785" t="s">
        <v>311</v>
      </c>
      <c r="J1785">
        <v>17</v>
      </c>
    </row>
    <row r="1786" spans="1:10" x14ac:dyDescent="0.35">
      <c r="A1786" t="s">
        <v>19448</v>
      </c>
      <c r="B1786">
        <v>65</v>
      </c>
      <c r="C1786">
        <v>56</v>
      </c>
      <c r="D1786">
        <v>847</v>
      </c>
      <c r="E1786" t="s">
        <v>312</v>
      </c>
      <c r="F1786" t="s">
        <v>0</v>
      </c>
      <c r="G1786" t="s">
        <v>19449</v>
      </c>
      <c r="H1786">
        <v>0.53700000000000003</v>
      </c>
      <c r="I1786">
        <v>31.4</v>
      </c>
      <c r="J1786">
        <v>25</v>
      </c>
    </row>
    <row r="1787" spans="1:10" x14ac:dyDescent="0.35">
      <c r="A1787" t="s">
        <v>19450</v>
      </c>
      <c r="B1787">
        <v>96</v>
      </c>
      <c r="C1787">
        <v>54</v>
      </c>
      <c r="D1787">
        <v>849</v>
      </c>
      <c r="E1787" t="s">
        <v>311</v>
      </c>
      <c r="F1787" t="s">
        <v>0</v>
      </c>
      <c r="G1787" t="s">
        <v>8749</v>
      </c>
      <c r="I1787" t="s">
        <v>311</v>
      </c>
      <c r="J1787">
        <v>51</v>
      </c>
    </row>
    <row r="1788" spans="1:10" x14ac:dyDescent="0.35">
      <c r="A1788" t="s">
        <v>19451</v>
      </c>
      <c r="B1788">
        <v>88</v>
      </c>
      <c r="C1788">
        <v>54</v>
      </c>
      <c r="D1788">
        <v>849</v>
      </c>
      <c r="E1788" t="s">
        <v>312</v>
      </c>
      <c r="F1788" t="s">
        <v>0</v>
      </c>
      <c r="G1788" t="s">
        <v>19452</v>
      </c>
      <c r="H1788">
        <v>0.40300000000000002</v>
      </c>
      <c r="I1788">
        <v>12.52</v>
      </c>
      <c r="J1788">
        <v>22</v>
      </c>
    </row>
    <row r="1789" spans="1:10" x14ac:dyDescent="0.35">
      <c r="A1789" t="s">
        <v>19453</v>
      </c>
      <c r="B1789">
        <v>686</v>
      </c>
      <c r="C1789">
        <v>53</v>
      </c>
      <c r="D1789">
        <v>851</v>
      </c>
      <c r="E1789" t="s">
        <v>311</v>
      </c>
      <c r="F1789" t="s">
        <v>0</v>
      </c>
      <c r="G1789" t="s">
        <v>9016</v>
      </c>
      <c r="I1789" t="s">
        <v>311</v>
      </c>
      <c r="J1789">
        <v>21</v>
      </c>
    </row>
    <row r="1790" spans="1:10" x14ac:dyDescent="0.35">
      <c r="A1790" t="s">
        <v>19454</v>
      </c>
      <c r="B1790">
        <v>41</v>
      </c>
      <c r="C1790">
        <v>53</v>
      </c>
      <c r="D1790">
        <v>851</v>
      </c>
      <c r="E1790" t="s">
        <v>311</v>
      </c>
      <c r="F1790" t="s">
        <v>0</v>
      </c>
      <c r="G1790" t="s">
        <v>7676</v>
      </c>
      <c r="I1790" t="s">
        <v>311</v>
      </c>
      <c r="J1790">
        <v>14</v>
      </c>
    </row>
    <row r="1791" spans="1:10" x14ac:dyDescent="0.35">
      <c r="A1791" t="s">
        <v>19455</v>
      </c>
      <c r="B1791">
        <v>90</v>
      </c>
      <c r="C1791">
        <v>52</v>
      </c>
      <c r="D1791">
        <v>853</v>
      </c>
      <c r="E1791" t="s">
        <v>334</v>
      </c>
      <c r="F1791" t="s">
        <v>0</v>
      </c>
      <c r="G1791" t="s">
        <v>10944</v>
      </c>
      <c r="H1791">
        <v>0.214</v>
      </c>
      <c r="I1791">
        <v>10.29</v>
      </c>
      <c r="J1791">
        <v>37</v>
      </c>
    </row>
    <row r="1792" spans="1:10" x14ac:dyDescent="0.35">
      <c r="A1792" t="s">
        <v>19456</v>
      </c>
      <c r="B1792">
        <v>62</v>
      </c>
      <c r="C1792">
        <v>52</v>
      </c>
      <c r="D1792">
        <v>853</v>
      </c>
      <c r="E1792" t="s">
        <v>311</v>
      </c>
      <c r="F1792" t="s">
        <v>0</v>
      </c>
      <c r="G1792" t="s">
        <v>16619</v>
      </c>
      <c r="I1792" t="s">
        <v>311</v>
      </c>
      <c r="J1792">
        <v>5</v>
      </c>
    </row>
    <row r="1793" spans="1:10" x14ac:dyDescent="0.35">
      <c r="A1793" t="s">
        <v>19457</v>
      </c>
      <c r="B1793">
        <v>17</v>
      </c>
      <c r="C1793">
        <v>51</v>
      </c>
      <c r="D1793">
        <v>855</v>
      </c>
      <c r="E1793" t="s">
        <v>328</v>
      </c>
      <c r="F1793" t="s">
        <v>0</v>
      </c>
      <c r="G1793" t="s">
        <v>8186</v>
      </c>
      <c r="H1793">
        <v>2</v>
      </c>
      <c r="I1793">
        <v>50.52</v>
      </c>
      <c r="J1793">
        <v>11</v>
      </c>
    </row>
    <row r="1794" spans="1:10" x14ac:dyDescent="0.35">
      <c r="A1794" t="s">
        <v>19458</v>
      </c>
      <c r="B1794">
        <v>152</v>
      </c>
      <c r="C1794">
        <v>50</v>
      </c>
      <c r="D1794">
        <v>856</v>
      </c>
      <c r="E1794" t="s">
        <v>334</v>
      </c>
      <c r="F1794" t="s">
        <v>0</v>
      </c>
      <c r="G1794" t="s">
        <v>17383</v>
      </c>
      <c r="H1794">
        <v>0.17100000000000001</v>
      </c>
      <c r="I1794">
        <v>2.96</v>
      </c>
      <c r="J1794">
        <v>29</v>
      </c>
    </row>
    <row r="1795" spans="1:10" x14ac:dyDescent="0.35">
      <c r="A1795" t="s">
        <v>19459</v>
      </c>
      <c r="B1795">
        <v>66</v>
      </c>
      <c r="C1795">
        <v>49</v>
      </c>
      <c r="D1795">
        <v>857</v>
      </c>
      <c r="E1795" t="s">
        <v>334</v>
      </c>
      <c r="F1795" t="s">
        <v>0</v>
      </c>
      <c r="G1795" t="s">
        <v>3633</v>
      </c>
      <c r="H1795">
        <v>0.67400000000000004</v>
      </c>
      <c r="I1795">
        <v>25</v>
      </c>
      <c r="J1795">
        <v>40</v>
      </c>
    </row>
    <row r="1796" spans="1:10" x14ac:dyDescent="0.35">
      <c r="A1796" t="s">
        <v>19460</v>
      </c>
      <c r="B1796">
        <v>41</v>
      </c>
      <c r="C1796">
        <v>49</v>
      </c>
      <c r="D1796">
        <v>857</v>
      </c>
      <c r="E1796" t="s">
        <v>311</v>
      </c>
      <c r="F1796" t="s">
        <v>0</v>
      </c>
      <c r="G1796" t="s">
        <v>3819</v>
      </c>
      <c r="I1796" t="s">
        <v>311</v>
      </c>
      <c r="J1796">
        <v>18</v>
      </c>
    </row>
    <row r="1797" spans="1:10" x14ac:dyDescent="0.35">
      <c r="A1797" t="s">
        <v>19461</v>
      </c>
      <c r="B1797">
        <v>249</v>
      </c>
      <c r="C1797">
        <v>49</v>
      </c>
      <c r="D1797">
        <v>857</v>
      </c>
      <c r="E1797" t="s">
        <v>311</v>
      </c>
      <c r="F1797" t="s">
        <v>0</v>
      </c>
      <c r="G1797" t="s">
        <v>10944</v>
      </c>
      <c r="I1797" t="s">
        <v>311</v>
      </c>
      <c r="J1797">
        <v>66</v>
      </c>
    </row>
    <row r="1798" spans="1:10" x14ac:dyDescent="0.35">
      <c r="A1798" t="s">
        <v>19462</v>
      </c>
      <c r="B1798">
        <v>31</v>
      </c>
      <c r="C1798">
        <v>48</v>
      </c>
      <c r="D1798">
        <v>860</v>
      </c>
      <c r="E1798" t="s">
        <v>311</v>
      </c>
      <c r="F1798" t="s">
        <v>0</v>
      </c>
      <c r="G1798" t="s">
        <v>4022</v>
      </c>
      <c r="I1798" t="s">
        <v>311</v>
      </c>
      <c r="J1798">
        <v>31</v>
      </c>
    </row>
    <row r="1799" spans="1:10" x14ac:dyDescent="0.35">
      <c r="A1799" t="s">
        <v>19463</v>
      </c>
      <c r="B1799">
        <v>254</v>
      </c>
      <c r="C1799">
        <v>48</v>
      </c>
      <c r="D1799">
        <v>860</v>
      </c>
      <c r="E1799" t="s">
        <v>311</v>
      </c>
      <c r="F1799" t="s">
        <v>0</v>
      </c>
      <c r="G1799" t="s">
        <v>8272</v>
      </c>
      <c r="I1799" t="s">
        <v>311</v>
      </c>
      <c r="J1799">
        <v>172</v>
      </c>
    </row>
    <row r="1800" spans="1:10" x14ac:dyDescent="0.35">
      <c r="A1800" t="s">
        <v>19464</v>
      </c>
      <c r="B1800">
        <v>29</v>
      </c>
      <c r="C1800">
        <v>47</v>
      </c>
      <c r="D1800">
        <v>862</v>
      </c>
      <c r="E1800" t="s">
        <v>311</v>
      </c>
      <c r="F1800" t="s">
        <v>0</v>
      </c>
      <c r="G1800" t="s">
        <v>4219</v>
      </c>
      <c r="I1800" t="s">
        <v>311</v>
      </c>
      <c r="J1800">
        <v>17</v>
      </c>
    </row>
    <row r="1801" spans="1:10" x14ac:dyDescent="0.35">
      <c r="A1801" t="s">
        <v>19465</v>
      </c>
      <c r="B1801">
        <v>29</v>
      </c>
      <c r="C1801">
        <v>47</v>
      </c>
      <c r="D1801">
        <v>862</v>
      </c>
      <c r="E1801" t="s">
        <v>311</v>
      </c>
      <c r="F1801" t="s">
        <v>0</v>
      </c>
      <c r="G1801" t="s">
        <v>2592</v>
      </c>
      <c r="I1801" t="s">
        <v>311</v>
      </c>
      <c r="J1801">
        <v>15</v>
      </c>
    </row>
    <row r="1802" spans="1:10" x14ac:dyDescent="0.35">
      <c r="A1802" t="s">
        <v>19466</v>
      </c>
      <c r="B1802">
        <v>75</v>
      </c>
      <c r="C1802">
        <v>46</v>
      </c>
      <c r="D1802">
        <v>864</v>
      </c>
      <c r="E1802" t="s">
        <v>311</v>
      </c>
      <c r="F1802" t="s">
        <v>0</v>
      </c>
      <c r="G1802" t="s">
        <v>15026</v>
      </c>
      <c r="I1802" t="s">
        <v>311</v>
      </c>
      <c r="J1802">
        <v>15</v>
      </c>
    </row>
    <row r="1803" spans="1:10" x14ac:dyDescent="0.35">
      <c r="A1803" t="s">
        <v>19467</v>
      </c>
      <c r="B1803">
        <v>71</v>
      </c>
      <c r="C1803">
        <v>43</v>
      </c>
      <c r="D1803">
        <v>865</v>
      </c>
      <c r="E1803" t="s">
        <v>311</v>
      </c>
      <c r="F1803" t="s">
        <v>0</v>
      </c>
      <c r="G1803" t="s">
        <v>9016</v>
      </c>
      <c r="I1803" t="s">
        <v>311</v>
      </c>
      <c r="J1803">
        <v>18</v>
      </c>
    </row>
    <row r="1804" spans="1:10" x14ac:dyDescent="0.35">
      <c r="A1804" t="s">
        <v>19468</v>
      </c>
      <c r="B1804">
        <v>56</v>
      </c>
      <c r="C1804">
        <v>43</v>
      </c>
      <c r="D1804">
        <v>865</v>
      </c>
      <c r="E1804" t="s">
        <v>311</v>
      </c>
      <c r="F1804" t="s">
        <v>0</v>
      </c>
      <c r="G1804" t="s">
        <v>3926</v>
      </c>
      <c r="I1804" t="s">
        <v>311</v>
      </c>
      <c r="J1804">
        <v>23</v>
      </c>
    </row>
    <row r="1805" spans="1:10" x14ac:dyDescent="0.35">
      <c r="A1805" t="s">
        <v>19469</v>
      </c>
      <c r="B1805">
        <v>104</v>
      </c>
      <c r="C1805">
        <v>42</v>
      </c>
      <c r="D1805">
        <v>867</v>
      </c>
      <c r="E1805" t="s">
        <v>311</v>
      </c>
      <c r="F1805" t="s">
        <v>0</v>
      </c>
      <c r="G1805" t="s">
        <v>10944</v>
      </c>
      <c r="I1805" t="s">
        <v>311</v>
      </c>
      <c r="J1805">
        <v>41</v>
      </c>
    </row>
    <row r="1806" spans="1:10" x14ac:dyDescent="0.35">
      <c r="A1806" t="s">
        <v>19470</v>
      </c>
      <c r="B1806">
        <v>394</v>
      </c>
      <c r="C1806">
        <v>42</v>
      </c>
      <c r="D1806">
        <v>867</v>
      </c>
      <c r="E1806" t="s">
        <v>311</v>
      </c>
      <c r="F1806" t="s">
        <v>0</v>
      </c>
      <c r="G1806" t="s">
        <v>9016</v>
      </c>
      <c r="I1806" t="s">
        <v>311</v>
      </c>
      <c r="J1806">
        <v>58</v>
      </c>
    </row>
    <row r="1807" spans="1:10" x14ac:dyDescent="0.35">
      <c r="A1807" t="s">
        <v>19471</v>
      </c>
      <c r="B1807">
        <v>63</v>
      </c>
      <c r="C1807">
        <v>41</v>
      </c>
      <c r="D1807">
        <v>869</v>
      </c>
      <c r="E1807" t="s">
        <v>311</v>
      </c>
      <c r="F1807" t="s">
        <v>0</v>
      </c>
      <c r="G1807" t="s">
        <v>2799</v>
      </c>
      <c r="I1807" t="s">
        <v>311</v>
      </c>
      <c r="J1807">
        <v>19</v>
      </c>
    </row>
    <row r="1808" spans="1:10" x14ac:dyDescent="0.35">
      <c r="A1808" t="s">
        <v>19472</v>
      </c>
      <c r="B1808">
        <v>43</v>
      </c>
      <c r="C1808">
        <v>41</v>
      </c>
      <c r="D1808">
        <v>869</v>
      </c>
      <c r="E1808" t="s">
        <v>311</v>
      </c>
      <c r="F1808" t="s">
        <v>0</v>
      </c>
      <c r="G1808" t="s">
        <v>4347</v>
      </c>
      <c r="I1808" t="s">
        <v>311</v>
      </c>
      <c r="J1808">
        <v>17</v>
      </c>
    </row>
    <row r="1809" spans="1:10" x14ac:dyDescent="0.35">
      <c r="A1809" t="s">
        <v>19473</v>
      </c>
      <c r="B1809">
        <v>50</v>
      </c>
      <c r="C1809">
        <v>40</v>
      </c>
      <c r="D1809">
        <v>871</v>
      </c>
      <c r="E1809" t="s">
        <v>311</v>
      </c>
      <c r="F1809" t="s">
        <v>0</v>
      </c>
      <c r="G1809" t="s">
        <v>3926</v>
      </c>
      <c r="I1809" t="s">
        <v>311</v>
      </c>
      <c r="J1809">
        <v>20</v>
      </c>
    </row>
    <row r="1810" spans="1:10" x14ac:dyDescent="0.35">
      <c r="A1810" t="s">
        <v>19474</v>
      </c>
      <c r="B1810">
        <v>581</v>
      </c>
      <c r="C1810">
        <v>39</v>
      </c>
      <c r="D1810">
        <v>872</v>
      </c>
      <c r="E1810" t="s">
        <v>334</v>
      </c>
      <c r="F1810" t="s">
        <v>0</v>
      </c>
      <c r="G1810" t="s">
        <v>4090</v>
      </c>
      <c r="H1810">
        <v>0.35699999999999998</v>
      </c>
      <c r="I1810">
        <v>5.07</v>
      </c>
      <c r="J1810">
        <v>107</v>
      </c>
    </row>
    <row r="1811" spans="1:10" x14ac:dyDescent="0.35">
      <c r="A1811" t="s">
        <v>19475</v>
      </c>
      <c r="B1811">
        <v>38</v>
      </c>
      <c r="C1811">
        <v>37</v>
      </c>
      <c r="D1811">
        <v>873</v>
      </c>
      <c r="E1811" t="s">
        <v>334</v>
      </c>
      <c r="F1811" t="s">
        <v>0</v>
      </c>
      <c r="G1811" t="s">
        <v>3633</v>
      </c>
      <c r="H1811">
        <v>0.54200000000000004</v>
      </c>
      <c r="I1811">
        <v>17.27</v>
      </c>
      <c r="J1811">
        <v>16</v>
      </c>
    </row>
    <row r="1812" spans="1:10" x14ac:dyDescent="0.35">
      <c r="A1812" t="s">
        <v>19476</v>
      </c>
      <c r="B1812">
        <v>68</v>
      </c>
      <c r="C1812">
        <v>37</v>
      </c>
      <c r="D1812">
        <v>873</v>
      </c>
      <c r="E1812" t="s">
        <v>334</v>
      </c>
      <c r="F1812" t="s">
        <v>0</v>
      </c>
      <c r="G1812" t="s">
        <v>10944</v>
      </c>
      <c r="H1812">
        <v>0.316</v>
      </c>
      <c r="I1812">
        <v>19.12</v>
      </c>
      <c r="J1812">
        <v>24</v>
      </c>
    </row>
    <row r="1813" spans="1:10" x14ac:dyDescent="0.35">
      <c r="A1813" t="s">
        <v>19477</v>
      </c>
      <c r="B1813">
        <v>33</v>
      </c>
      <c r="C1813">
        <v>36</v>
      </c>
      <c r="D1813">
        <v>875</v>
      </c>
      <c r="E1813" t="s">
        <v>311</v>
      </c>
      <c r="F1813" t="s">
        <v>0</v>
      </c>
      <c r="G1813" t="s">
        <v>9482</v>
      </c>
      <c r="I1813" t="s">
        <v>311</v>
      </c>
      <c r="J1813">
        <v>10</v>
      </c>
    </row>
    <row r="1814" spans="1:10" x14ac:dyDescent="0.35">
      <c r="A1814" t="s">
        <v>19478</v>
      </c>
      <c r="B1814">
        <v>34</v>
      </c>
      <c r="C1814">
        <v>36</v>
      </c>
      <c r="D1814">
        <v>875</v>
      </c>
      <c r="E1814" t="s">
        <v>311</v>
      </c>
      <c r="F1814" t="s">
        <v>0</v>
      </c>
      <c r="G1814" t="s">
        <v>2053</v>
      </c>
      <c r="I1814" t="s">
        <v>311</v>
      </c>
      <c r="J1814">
        <v>13</v>
      </c>
    </row>
    <row r="1815" spans="1:10" x14ac:dyDescent="0.35">
      <c r="A1815" t="s">
        <v>19479</v>
      </c>
      <c r="B1815">
        <v>46</v>
      </c>
      <c r="C1815">
        <v>36</v>
      </c>
      <c r="D1815">
        <v>875</v>
      </c>
      <c r="E1815" t="s">
        <v>334</v>
      </c>
      <c r="F1815" t="s">
        <v>0</v>
      </c>
      <c r="G1815" t="s">
        <v>7323</v>
      </c>
      <c r="H1815">
        <v>0.46400000000000002</v>
      </c>
      <c r="I1815">
        <v>1.19</v>
      </c>
      <c r="J1815">
        <v>12</v>
      </c>
    </row>
    <row r="1816" spans="1:10" x14ac:dyDescent="0.35">
      <c r="A1816" t="s">
        <v>19480</v>
      </c>
      <c r="B1816">
        <v>55</v>
      </c>
      <c r="C1816">
        <v>35</v>
      </c>
      <c r="D1816">
        <v>878</v>
      </c>
      <c r="E1816" t="s">
        <v>311</v>
      </c>
      <c r="F1816" t="s">
        <v>0</v>
      </c>
      <c r="G1816" t="s">
        <v>3926</v>
      </c>
      <c r="I1816" t="s">
        <v>311</v>
      </c>
      <c r="J1816">
        <v>15</v>
      </c>
    </row>
    <row r="1817" spans="1:10" x14ac:dyDescent="0.35">
      <c r="A1817" t="s">
        <v>19481</v>
      </c>
      <c r="B1817">
        <v>139</v>
      </c>
      <c r="C1817">
        <v>33</v>
      </c>
      <c r="D1817">
        <v>879</v>
      </c>
      <c r="E1817" t="s">
        <v>311</v>
      </c>
      <c r="F1817" t="s">
        <v>0</v>
      </c>
      <c r="G1817" t="s">
        <v>9016</v>
      </c>
      <c r="I1817" t="s">
        <v>311</v>
      </c>
      <c r="J1817">
        <v>34</v>
      </c>
    </row>
    <row r="1818" spans="1:10" x14ac:dyDescent="0.35">
      <c r="A1818" t="s">
        <v>19482</v>
      </c>
      <c r="B1818">
        <v>5</v>
      </c>
      <c r="C1818">
        <v>32</v>
      </c>
      <c r="D1818">
        <v>880</v>
      </c>
      <c r="E1818" t="s">
        <v>311</v>
      </c>
      <c r="F1818" t="s">
        <v>0</v>
      </c>
      <c r="G1818" t="s">
        <v>3282</v>
      </c>
      <c r="I1818" t="s">
        <v>311</v>
      </c>
      <c r="J1818">
        <v>5</v>
      </c>
    </row>
    <row r="1819" spans="1:10" x14ac:dyDescent="0.35">
      <c r="A1819" t="s">
        <v>19484</v>
      </c>
      <c r="B1819">
        <v>159</v>
      </c>
      <c r="C1819">
        <v>30</v>
      </c>
      <c r="D1819">
        <v>882</v>
      </c>
      <c r="E1819" t="s">
        <v>311</v>
      </c>
      <c r="F1819" t="s">
        <v>0</v>
      </c>
      <c r="G1819" t="s">
        <v>9016</v>
      </c>
      <c r="I1819" t="s">
        <v>311</v>
      </c>
      <c r="J1819">
        <v>29</v>
      </c>
    </row>
    <row r="1820" spans="1:10" x14ac:dyDescent="0.35">
      <c r="A1820" t="s">
        <v>19485</v>
      </c>
      <c r="B1820">
        <v>51</v>
      </c>
      <c r="C1820">
        <v>30</v>
      </c>
      <c r="D1820">
        <v>882</v>
      </c>
      <c r="E1820" t="s">
        <v>311</v>
      </c>
      <c r="F1820" t="s">
        <v>0</v>
      </c>
      <c r="G1820" t="s">
        <v>8186</v>
      </c>
      <c r="I1820" t="s">
        <v>311</v>
      </c>
      <c r="J1820">
        <v>18</v>
      </c>
    </row>
    <row r="1821" spans="1:10" x14ac:dyDescent="0.35">
      <c r="A1821" t="s">
        <v>19486</v>
      </c>
      <c r="B1821">
        <v>4</v>
      </c>
      <c r="C1821">
        <v>30</v>
      </c>
      <c r="D1821">
        <v>882</v>
      </c>
      <c r="E1821" t="s">
        <v>311</v>
      </c>
      <c r="F1821" t="s">
        <v>0</v>
      </c>
      <c r="G1821" t="s">
        <v>311</v>
      </c>
      <c r="I1821" t="s">
        <v>311</v>
      </c>
      <c r="J1821">
        <v>3</v>
      </c>
    </row>
    <row r="1822" spans="1:10" x14ac:dyDescent="0.35">
      <c r="A1822" t="s">
        <v>19487</v>
      </c>
      <c r="B1822">
        <v>43</v>
      </c>
      <c r="C1822">
        <v>30</v>
      </c>
      <c r="D1822">
        <v>882</v>
      </c>
      <c r="E1822" t="s">
        <v>311</v>
      </c>
      <c r="F1822" t="s">
        <v>0</v>
      </c>
      <c r="G1822" t="s">
        <v>3704</v>
      </c>
      <c r="I1822" t="s">
        <v>311</v>
      </c>
      <c r="J1822">
        <v>20</v>
      </c>
    </row>
    <row r="1823" spans="1:10" x14ac:dyDescent="0.35">
      <c r="A1823" t="s">
        <v>19488</v>
      </c>
      <c r="B1823">
        <v>30</v>
      </c>
      <c r="C1823">
        <v>29</v>
      </c>
      <c r="D1823">
        <v>886</v>
      </c>
      <c r="E1823" t="s">
        <v>311</v>
      </c>
      <c r="F1823" t="s">
        <v>0</v>
      </c>
      <c r="G1823" t="s">
        <v>4347</v>
      </c>
      <c r="I1823" t="s">
        <v>311</v>
      </c>
      <c r="J1823">
        <v>7</v>
      </c>
    </row>
    <row r="1824" spans="1:10" x14ac:dyDescent="0.35">
      <c r="A1824" t="s">
        <v>19489</v>
      </c>
      <c r="B1824">
        <v>59</v>
      </c>
      <c r="C1824">
        <v>28</v>
      </c>
      <c r="D1824">
        <v>887</v>
      </c>
      <c r="E1824" t="s">
        <v>334</v>
      </c>
      <c r="F1824" t="s">
        <v>0</v>
      </c>
      <c r="G1824" t="s">
        <v>16058</v>
      </c>
      <c r="H1824">
        <v>0.28599999999999998</v>
      </c>
      <c r="I1824">
        <v>8.14</v>
      </c>
      <c r="J1824">
        <v>18</v>
      </c>
    </row>
    <row r="1825" spans="1:10" x14ac:dyDescent="0.35">
      <c r="A1825" t="s">
        <v>19490</v>
      </c>
      <c r="B1825">
        <v>128</v>
      </c>
      <c r="C1825">
        <v>28</v>
      </c>
      <c r="D1825">
        <v>887</v>
      </c>
      <c r="E1825" t="s">
        <v>311</v>
      </c>
      <c r="F1825" t="s">
        <v>0</v>
      </c>
      <c r="G1825" t="s">
        <v>9016</v>
      </c>
      <c r="I1825" t="s">
        <v>311</v>
      </c>
      <c r="J1825">
        <v>24</v>
      </c>
    </row>
    <row r="1826" spans="1:10" x14ac:dyDescent="0.35">
      <c r="A1826" t="s">
        <v>19491</v>
      </c>
      <c r="B1826">
        <v>31</v>
      </c>
      <c r="C1826">
        <v>28</v>
      </c>
      <c r="D1826">
        <v>887</v>
      </c>
      <c r="E1826" t="s">
        <v>311</v>
      </c>
      <c r="F1826" t="s">
        <v>0</v>
      </c>
      <c r="G1826" t="s">
        <v>9016</v>
      </c>
      <c r="I1826" t="s">
        <v>311</v>
      </c>
      <c r="J1826">
        <v>11</v>
      </c>
    </row>
    <row r="1827" spans="1:10" x14ac:dyDescent="0.35">
      <c r="A1827" t="s">
        <v>19492</v>
      </c>
      <c r="B1827">
        <v>188</v>
      </c>
      <c r="C1827">
        <v>27</v>
      </c>
      <c r="D1827">
        <v>890</v>
      </c>
      <c r="E1827" t="s">
        <v>311</v>
      </c>
      <c r="F1827" t="s">
        <v>0</v>
      </c>
      <c r="G1827" t="s">
        <v>9016</v>
      </c>
      <c r="I1827" t="s">
        <v>311</v>
      </c>
      <c r="J1827">
        <v>20</v>
      </c>
    </row>
    <row r="1828" spans="1:10" x14ac:dyDescent="0.35">
      <c r="A1828" t="s">
        <v>19493</v>
      </c>
      <c r="B1828">
        <v>70</v>
      </c>
      <c r="C1828">
        <v>27</v>
      </c>
      <c r="D1828">
        <v>890</v>
      </c>
      <c r="E1828" t="s">
        <v>311</v>
      </c>
      <c r="F1828" t="s">
        <v>0</v>
      </c>
      <c r="G1828" t="s">
        <v>2119</v>
      </c>
      <c r="I1828" t="s">
        <v>311</v>
      </c>
      <c r="J1828">
        <v>70</v>
      </c>
    </row>
    <row r="1829" spans="1:10" x14ac:dyDescent="0.35">
      <c r="A1829" t="s">
        <v>19494</v>
      </c>
      <c r="B1829">
        <v>55</v>
      </c>
      <c r="C1829">
        <v>27</v>
      </c>
      <c r="D1829">
        <v>890</v>
      </c>
      <c r="E1829" t="s">
        <v>311</v>
      </c>
      <c r="F1829" t="s">
        <v>0</v>
      </c>
      <c r="G1829" t="s">
        <v>10944</v>
      </c>
      <c r="I1829" t="s">
        <v>311</v>
      </c>
      <c r="J1829">
        <v>28</v>
      </c>
    </row>
    <row r="1830" spans="1:10" x14ac:dyDescent="0.35">
      <c r="A1830" t="s">
        <v>19495</v>
      </c>
      <c r="B1830">
        <v>63</v>
      </c>
      <c r="C1830">
        <v>26</v>
      </c>
      <c r="D1830">
        <v>893</v>
      </c>
      <c r="E1830" t="s">
        <v>311</v>
      </c>
      <c r="F1830" t="s">
        <v>0</v>
      </c>
      <c r="G1830" t="s">
        <v>2972</v>
      </c>
      <c r="I1830" t="s">
        <v>311</v>
      </c>
      <c r="J1830">
        <v>34</v>
      </c>
    </row>
    <row r="1831" spans="1:10" x14ac:dyDescent="0.35">
      <c r="A1831" t="s">
        <v>19496</v>
      </c>
      <c r="B1831">
        <v>257</v>
      </c>
      <c r="C1831">
        <v>26</v>
      </c>
      <c r="D1831">
        <v>893</v>
      </c>
      <c r="E1831" t="s">
        <v>311</v>
      </c>
      <c r="F1831" t="s">
        <v>0</v>
      </c>
      <c r="G1831" t="s">
        <v>9016</v>
      </c>
      <c r="I1831" t="s">
        <v>311</v>
      </c>
      <c r="J1831">
        <v>14</v>
      </c>
    </row>
    <row r="1832" spans="1:10" x14ac:dyDescent="0.35">
      <c r="A1832" t="s">
        <v>19497</v>
      </c>
      <c r="B1832">
        <v>102</v>
      </c>
      <c r="C1832">
        <v>24</v>
      </c>
      <c r="D1832">
        <v>895</v>
      </c>
      <c r="E1832" t="s">
        <v>334</v>
      </c>
      <c r="F1832" t="s">
        <v>0</v>
      </c>
      <c r="G1832" t="s">
        <v>4397</v>
      </c>
      <c r="H1832">
        <v>0.26800000000000002</v>
      </c>
      <c r="I1832">
        <v>10.48</v>
      </c>
      <c r="J1832">
        <v>25</v>
      </c>
    </row>
    <row r="1833" spans="1:10" x14ac:dyDescent="0.35">
      <c r="A1833" t="s">
        <v>19498</v>
      </c>
      <c r="B1833">
        <v>10</v>
      </c>
      <c r="C1833">
        <v>24</v>
      </c>
      <c r="D1833">
        <v>895</v>
      </c>
      <c r="E1833" t="s">
        <v>311</v>
      </c>
      <c r="F1833" t="s">
        <v>0</v>
      </c>
      <c r="G1833" t="s">
        <v>2019</v>
      </c>
      <c r="I1833" t="s">
        <v>311</v>
      </c>
      <c r="J1833">
        <v>10</v>
      </c>
    </row>
    <row r="1834" spans="1:10" x14ac:dyDescent="0.35">
      <c r="A1834" t="s">
        <v>19499</v>
      </c>
      <c r="B1834">
        <v>19</v>
      </c>
      <c r="C1834">
        <v>22</v>
      </c>
      <c r="D1834">
        <v>897</v>
      </c>
      <c r="E1834" t="s">
        <v>311</v>
      </c>
      <c r="F1834" t="s">
        <v>0</v>
      </c>
      <c r="G1834" t="s">
        <v>2053</v>
      </c>
      <c r="I1834" t="s">
        <v>311</v>
      </c>
      <c r="J1834">
        <v>3</v>
      </c>
    </row>
    <row r="1835" spans="1:10" x14ac:dyDescent="0.35">
      <c r="A1835" t="s">
        <v>19500</v>
      </c>
      <c r="B1835">
        <v>15</v>
      </c>
      <c r="C1835">
        <v>22</v>
      </c>
      <c r="D1835">
        <v>897</v>
      </c>
      <c r="E1835" t="s">
        <v>311</v>
      </c>
      <c r="F1835" t="s">
        <v>0</v>
      </c>
      <c r="G1835" t="s">
        <v>3704</v>
      </c>
      <c r="I1835" t="s">
        <v>311</v>
      </c>
      <c r="J1835">
        <v>15</v>
      </c>
    </row>
    <row r="1836" spans="1:10" x14ac:dyDescent="0.35">
      <c r="A1836" t="s">
        <v>19501</v>
      </c>
      <c r="B1836">
        <v>457</v>
      </c>
      <c r="C1836">
        <v>21</v>
      </c>
      <c r="D1836">
        <v>899</v>
      </c>
      <c r="E1836" t="s">
        <v>311</v>
      </c>
      <c r="F1836" t="s">
        <v>0</v>
      </c>
      <c r="G1836" t="s">
        <v>9016</v>
      </c>
      <c r="I1836" t="s">
        <v>311</v>
      </c>
      <c r="J1836">
        <v>37</v>
      </c>
    </row>
    <row r="1837" spans="1:10" x14ac:dyDescent="0.35">
      <c r="A1837" t="s">
        <v>19502</v>
      </c>
      <c r="B1837">
        <v>140</v>
      </c>
      <c r="C1837">
        <v>20</v>
      </c>
      <c r="D1837">
        <v>900</v>
      </c>
      <c r="E1837" t="s">
        <v>311</v>
      </c>
      <c r="F1837" t="s">
        <v>0</v>
      </c>
      <c r="G1837" t="s">
        <v>8272</v>
      </c>
      <c r="I1837" t="s">
        <v>311</v>
      </c>
      <c r="J1837">
        <v>42</v>
      </c>
    </row>
    <row r="1838" spans="1:10" x14ac:dyDescent="0.35">
      <c r="A1838" t="s">
        <v>19503</v>
      </c>
      <c r="B1838">
        <v>106</v>
      </c>
      <c r="C1838">
        <v>19</v>
      </c>
      <c r="D1838">
        <v>901</v>
      </c>
      <c r="E1838" t="s">
        <v>311</v>
      </c>
      <c r="F1838" t="s">
        <v>0</v>
      </c>
      <c r="G1838" t="s">
        <v>15035</v>
      </c>
      <c r="I1838" t="s">
        <v>311</v>
      </c>
      <c r="J1838">
        <v>28</v>
      </c>
    </row>
    <row r="1839" spans="1:10" x14ac:dyDescent="0.35">
      <c r="A1839" t="s">
        <v>19504</v>
      </c>
      <c r="B1839">
        <v>37</v>
      </c>
      <c r="C1839">
        <v>19</v>
      </c>
      <c r="D1839">
        <v>901</v>
      </c>
      <c r="E1839" t="s">
        <v>311</v>
      </c>
      <c r="F1839" t="s">
        <v>0</v>
      </c>
      <c r="G1839" t="s">
        <v>2972</v>
      </c>
      <c r="I1839" t="s">
        <v>311</v>
      </c>
      <c r="J1839">
        <v>7</v>
      </c>
    </row>
    <row r="1840" spans="1:10" x14ac:dyDescent="0.35">
      <c r="A1840" t="s">
        <v>19505</v>
      </c>
      <c r="B1840">
        <v>34</v>
      </c>
      <c r="C1840">
        <v>18</v>
      </c>
      <c r="D1840">
        <v>903</v>
      </c>
      <c r="E1840" t="s">
        <v>311</v>
      </c>
      <c r="F1840" t="s">
        <v>0</v>
      </c>
      <c r="G1840" t="s">
        <v>15063</v>
      </c>
      <c r="I1840" t="s">
        <v>311</v>
      </c>
      <c r="J1840">
        <v>15</v>
      </c>
    </row>
    <row r="1841" spans="1:10" x14ac:dyDescent="0.35">
      <c r="A1841" t="s">
        <v>19506</v>
      </c>
      <c r="B1841">
        <v>6</v>
      </c>
      <c r="C1841">
        <v>17</v>
      </c>
      <c r="D1841">
        <v>904</v>
      </c>
      <c r="E1841" t="s">
        <v>311</v>
      </c>
      <c r="F1841" t="s">
        <v>0</v>
      </c>
      <c r="G1841" t="s">
        <v>311</v>
      </c>
      <c r="I1841" t="s">
        <v>311</v>
      </c>
      <c r="J1841">
        <v>6</v>
      </c>
    </row>
    <row r="1842" spans="1:10" x14ac:dyDescent="0.35">
      <c r="A1842" t="s">
        <v>19507</v>
      </c>
      <c r="B1842">
        <v>2</v>
      </c>
      <c r="C1842">
        <v>17</v>
      </c>
      <c r="D1842">
        <v>904</v>
      </c>
      <c r="E1842" t="s">
        <v>311</v>
      </c>
      <c r="F1842" t="s">
        <v>0</v>
      </c>
      <c r="G1842" t="s">
        <v>311</v>
      </c>
      <c r="I1842" t="s">
        <v>311</v>
      </c>
      <c r="J1842">
        <v>2</v>
      </c>
    </row>
    <row r="1843" spans="1:10" x14ac:dyDescent="0.35">
      <c r="A1843" t="s">
        <v>19508</v>
      </c>
      <c r="B1843">
        <v>138</v>
      </c>
      <c r="C1843">
        <v>17</v>
      </c>
      <c r="D1843">
        <v>904</v>
      </c>
      <c r="E1843" t="s">
        <v>311</v>
      </c>
      <c r="F1843" t="s">
        <v>0</v>
      </c>
      <c r="G1843" t="s">
        <v>9016</v>
      </c>
      <c r="I1843" t="s">
        <v>311</v>
      </c>
      <c r="J1843">
        <v>31</v>
      </c>
    </row>
    <row r="1844" spans="1:10" x14ac:dyDescent="0.35">
      <c r="A1844" t="s">
        <v>19509</v>
      </c>
      <c r="B1844">
        <v>52</v>
      </c>
      <c r="C1844">
        <v>17</v>
      </c>
      <c r="D1844">
        <v>904</v>
      </c>
      <c r="E1844" t="s">
        <v>311</v>
      </c>
      <c r="F1844" t="s">
        <v>0</v>
      </c>
      <c r="G1844" t="s">
        <v>3375</v>
      </c>
      <c r="I1844" t="s">
        <v>311</v>
      </c>
      <c r="J1844">
        <v>18</v>
      </c>
    </row>
    <row r="1845" spans="1:10" x14ac:dyDescent="0.35">
      <c r="A1845" t="s">
        <v>19510</v>
      </c>
      <c r="B1845">
        <v>97</v>
      </c>
      <c r="C1845">
        <v>16</v>
      </c>
      <c r="D1845">
        <v>908</v>
      </c>
      <c r="E1845" t="s">
        <v>311</v>
      </c>
      <c r="F1845" t="s">
        <v>0</v>
      </c>
      <c r="G1845" t="s">
        <v>9016</v>
      </c>
      <c r="I1845" t="s">
        <v>311</v>
      </c>
      <c r="J1845">
        <v>14</v>
      </c>
    </row>
    <row r="1846" spans="1:10" x14ac:dyDescent="0.35">
      <c r="A1846" t="s">
        <v>19511</v>
      </c>
      <c r="B1846">
        <v>35</v>
      </c>
      <c r="C1846">
        <v>16</v>
      </c>
      <c r="D1846">
        <v>908</v>
      </c>
      <c r="E1846" t="s">
        <v>311</v>
      </c>
      <c r="F1846" t="s">
        <v>0</v>
      </c>
      <c r="G1846" t="s">
        <v>19512</v>
      </c>
      <c r="I1846" t="s">
        <v>311</v>
      </c>
      <c r="J1846">
        <v>18</v>
      </c>
    </row>
    <row r="1847" spans="1:10" x14ac:dyDescent="0.35">
      <c r="A1847" t="s">
        <v>19513</v>
      </c>
      <c r="B1847">
        <v>198</v>
      </c>
      <c r="C1847">
        <v>15</v>
      </c>
      <c r="D1847">
        <v>910</v>
      </c>
      <c r="E1847" t="s">
        <v>311</v>
      </c>
      <c r="F1847" t="s">
        <v>0</v>
      </c>
      <c r="G1847" t="s">
        <v>9016</v>
      </c>
      <c r="I1847" t="s">
        <v>311</v>
      </c>
      <c r="J1847">
        <v>33</v>
      </c>
    </row>
    <row r="1848" spans="1:10" x14ac:dyDescent="0.35">
      <c r="A1848" t="s">
        <v>19514</v>
      </c>
      <c r="B1848">
        <v>55</v>
      </c>
      <c r="C1848">
        <v>15</v>
      </c>
      <c r="D1848">
        <v>910</v>
      </c>
      <c r="E1848" t="s">
        <v>311</v>
      </c>
      <c r="F1848" t="s">
        <v>0</v>
      </c>
      <c r="G1848" t="s">
        <v>9016</v>
      </c>
      <c r="I1848" t="s">
        <v>311</v>
      </c>
      <c r="J1848">
        <v>15</v>
      </c>
    </row>
    <row r="1849" spans="1:10" x14ac:dyDescent="0.35">
      <c r="A1849" t="s">
        <v>19515</v>
      </c>
      <c r="B1849">
        <v>25</v>
      </c>
      <c r="C1849">
        <v>15</v>
      </c>
      <c r="D1849">
        <v>910</v>
      </c>
      <c r="E1849" t="s">
        <v>311</v>
      </c>
      <c r="F1849" t="s">
        <v>0</v>
      </c>
      <c r="G1849" t="s">
        <v>1779</v>
      </c>
      <c r="I1849" t="s">
        <v>311</v>
      </c>
      <c r="J1849">
        <v>4</v>
      </c>
    </row>
    <row r="1850" spans="1:10" x14ac:dyDescent="0.35">
      <c r="A1850" t="s">
        <v>19516</v>
      </c>
      <c r="B1850">
        <v>138</v>
      </c>
      <c r="C1850">
        <v>14</v>
      </c>
      <c r="D1850">
        <v>913</v>
      </c>
      <c r="E1850" t="s">
        <v>311</v>
      </c>
      <c r="F1850" t="s">
        <v>0</v>
      </c>
      <c r="G1850" t="s">
        <v>9016</v>
      </c>
      <c r="I1850" t="s">
        <v>311</v>
      </c>
      <c r="J1850">
        <v>27</v>
      </c>
    </row>
    <row r="1851" spans="1:10" x14ac:dyDescent="0.35">
      <c r="A1851" t="s">
        <v>19517</v>
      </c>
      <c r="B1851">
        <v>49</v>
      </c>
      <c r="C1851">
        <v>12</v>
      </c>
      <c r="D1851">
        <v>914</v>
      </c>
      <c r="E1851" t="s">
        <v>311</v>
      </c>
      <c r="F1851" t="s">
        <v>0</v>
      </c>
      <c r="G1851" t="s">
        <v>9016</v>
      </c>
      <c r="I1851" t="s">
        <v>311</v>
      </c>
      <c r="J1851">
        <v>23</v>
      </c>
    </row>
    <row r="1852" spans="1:10" x14ac:dyDescent="0.35">
      <c r="A1852" t="s">
        <v>19518</v>
      </c>
      <c r="B1852">
        <v>377</v>
      </c>
      <c r="C1852">
        <v>12</v>
      </c>
      <c r="D1852">
        <v>914</v>
      </c>
      <c r="E1852" t="s">
        <v>311</v>
      </c>
      <c r="F1852" t="s">
        <v>0</v>
      </c>
      <c r="G1852" t="s">
        <v>9016</v>
      </c>
      <c r="I1852" t="s">
        <v>311</v>
      </c>
      <c r="J1852">
        <v>21</v>
      </c>
    </row>
    <row r="1853" spans="1:10" x14ac:dyDescent="0.35">
      <c r="A1853" t="s">
        <v>19519</v>
      </c>
      <c r="B1853">
        <v>66</v>
      </c>
      <c r="C1853">
        <v>11</v>
      </c>
      <c r="D1853">
        <v>916</v>
      </c>
      <c r="E1853" t="s">
        <v>311</v>
      </c>
      <c r="F1853" t="s">
        <v>0</v>
      </c>
      <c r="G1853" t="s">
        <v>10944</v>
      </c>
      <c r="I1853" t="s">
        <v>311</v>
      </c>
      <c r="J1853">
        <v>20</v>
      </c>
    </row>
    <row r="1854" spans="1:10" x14ac:dyDescent="0.35">
      <c r="A1854" t="s">
        <v>19520</v>
      </c>
      <c r="B1854">
        <v>7</v>
      </c>
      <c r="C1854">
        <v>11</v>
      </c>
      <c r="D1854">
        <v>916</v>
      </c>
      <c r="E1854" t="s">
        <v>311</v>
      </c>
      <c r="F1854" t="s">
        <v>0</v>
      </c>
      <c r="G1854" t="s">
        <v>3819</v>
      </c>
      <c r="I1854" t="s">
        <v>311</v>
      </c>
      <c r="J1854">
        <v>1</v>
      </c>
    </row>
    <row r="1855" spans="1:10" x14ac:dyDescent="0.35">
      <c r="A1855" t="s">
        <v>19521</v>
      </c>
      <c r="B1855">
        <v>48</v>
      </c>
      <c r="C1855">
        <v>9</v>
      </c>
      <c r="D1855">
        <v>918</v>
      </c>
      <c r="E1855" t="s">
        <v>311</v>
      </c>
      <c r="F1855" t="s">
        <v>0</v>
      </c>
      <c r="G1855" t="s">
        <v>10944</v>
      </c>
      <c r="I1855" t="s">
        <v>311</v>
      </c>
      <c r="J1855">
        <v>26</v>
      </c>
    </row>
    <row r="1856" spans="1:10" x14ac:dyDescent="0.35">
      <c r="A1856" t="s">
        <v>19522</v>
      </c>
      <c r="B1856">
        <v>15</v>
      </c>
      <c r="C1856">
        <v>9</v>
      </c>
      <c r="D1856">
        <v>918</v>
      </c>
      <c r="E1856" t="s">
        <v>311</v>
      </c>
      <c r="F1856" t="s">
        <v>0</v>
      </c>
      <c r="G1856" t="s">
        <v>15183</v>
      </c>
      <c r="I1856" t="s">
        <v>311</v>
      </c>
      <c r="J1856">
        <v>14</v>
      </c>
    </row>
    <row r="1857" spans="1:10" x14ac:dyDescent="0.35">
      <c r="A1857" t="s">
        <v>19523</v>
      </c>
      <c r="B1857">
        <v>129</v>
      </c>
      <c r="C1857">
        <v>9</v>
      </c>
      <c r="D1857">
        <v>918</v>
      </c>
      <c r="E1857" t="s">
        <v>311</v>
      </c>
      <c r="F1857" t="s">
        <v>0</v>
      </c>
      <c r="G1857" t="s">
        <v>19524</v>
      </c>
      <c r="I1857" t="s">
        <v>311</v>
      </c>
      <c r="J1857">
        <v>34</v>
      </c>
    </row>
    <row r="1858" spans="1:10" x14ac:dyDescent="0.35">
      <c r="A1858" t="s">
        <v>19525</v>
      </c>
      <c r="B1858">
        <v>2</v>
      </c>
      <c r="C1858">
        <v>9</v>
      </c>
      <c r="D1858">
        <v>918</v>
      </c>
      <c r="E1858" t="s">
        <v>311</v>
      </c>
      <c r="F1858" t="s">
        <v>0</v>
      </c>
      <c r="G1858" t="s">
        <v>311</v>
      </c>
      <c r="I1858" t="s">
        <v>311</v>
      </c>
      <c r="J1858">
        <v>2</v>
      </c>
    </row>
    <row r="1859" spans="1:10" x14ac:dyDescent="0.35">
      <c r="A1859" t="s">
        <v>19526</v>
      </c>
      <c r="B1859">
        <v>48</v>
      </c>
      <c r="C1859">
        <v>8</v>
      </c>
      <c r="D1859">
        <v>922</v>
      </c>
      <c r="E1859" t="s">
        <v>311</v>
      </c>
      <c r="F1859" t="s">
        <v>0</v>
      </c>
      <c r="G1859" t="s">
        <v>15183</v>
      </c>
      <c r="I1859" t="s">
        <v>311</v>
      </c>
      <c r="J1859">
        <v>16</v>
      </c>
    </row>
    <row r="1860" spans="1:10" x14ac:dyDescent="0.35">
      <c r="A1860" t="s">
        <v>19527</v>
      </c>
      <c r="B1860">
        <v>32</v>
      </c>
      <c r="C1860">
        <v>8</v>
      </c>
      <c r="D1860">
        <v>922</v>
      </c>
      <c r="E1860" t="s">
        <v>311</v>
      </c>
      <c r="F1860" t="s">
        <v>0</v>
      </c>
      <c r="G1860" t="s">
        <v>9016</v>
      </c>
      <c r="I1860" t="s">
        <v>311</v>
      </c>
      <c r="J1860">
        <v>17</v>
      </c>
    </row>
    <row r="1861" spans="1:10" x14ac:dyDescent="0.35">
      <c r="A1861" t="s">
        <v>19528</v>
      </c>
      <c r="B1861">
        <v>15</v>
      </c>
      <c r="C1861">
        <v>7</v>
      </c>
      <c r="D1861">
        <v>924</v>
      </c>
      <c r="E1861" t="s">
        <v>328</v>
      </c>
      <c r="F1861" t="s">
        <v>0</v>
      </c>
      <c r="G1861" t="s">
        <v>19059</v>
      </c>
      <c r="H1861">
        <v>1.988</v>
      </c>
      <c r="I1861">
        <v>57.41</v>
      </c>
      <c r="J1861">
        <v>2</v>
      </c>
    </row>
    <row r="1862" spans="1:10" x14ac:dyDescent="0.35">
      <c r="A1862" t="s">
        <v>19529</v>
      </c>
      <c r="B1862">
        <v>173</v>
      </c>
      <c r="C1862">
        <v>6</v>
      </c>
      <c r="D1862">
        <v>925</v>
      </c>
      <c r="E1862" t="s">
        <v>311</v>
      </c>
      <c r="F1862" t="s">
        <v>0</v>
      </c>
      <c r="G1862" t="s">
        <v>4347</v>
      </c>
      <c r="I1862" t="s">
        <v>311</v>
      </c>
      <c r="J1862">
        <v>45</v>
      </c>
    </row>
    <row r="1863" spans="1:10" x14ac:dyDescent="0.35">
      <c r="A1863" t="s">
        <v>19530</v>
      </c>
      <c r="B1863">
        <v>59</v>
      </c>
      <c r="C1863">
        <v>6</v>
      </c>
      <c r="D1863">
        <v>925</v>
      </c>
      <c r="E1863" t="s">
        <v>311</v>
      </c>
      <c r="F1863" t="s">
        <v>0</v>
      </c>
      <c r="G1863" t="s">
        <v>9016</v>
      </c>
      <c r="I1863" t="s">
        <v>311</v>
      </c>
      <c r="J1863">
        <v>25</v>
      </c>
    </row>
    <row r="1864" spans="1:10" x14ac:dyDescent="0.35">
      <c r="A1864" t="s">
        <v>19531</v>
      </c>
      <c r="B1864">
        <v>53</v>
      </c>
      <c r="C1864">
        <v>6</v>
      </c>
      <c r="D1864">
        <v>925</v>
      </c>
      <c r="E1864" t="s">
        <v>311</v>
      </c>
      <c r="F1864" t="s">
        <v>0</v>
      </c>
      <c r="G1864" t="s">
        <v>17403</v>
      </c>
      <c r="I1864" t="s">
        <v>311</v>
      </c>
      <c r="J1864">
        <v>25</v>
      </c>
    </row>
    <row r="1865" spans="1:10" x14ac:dyDescent="0.35">
      <c r="A1865" t="s">
        <v>19532</v>
      </c>
      <c r="B1865">
        <v>9</v>
      </c>
      <c r="C1865">
        <v>5</v>
      </c>
      <c r="D1865">
        <v>928</v>
      </c>
      <c r="E1865" t="s">
        <v>311</v>
      </c>
      <c r="F1865" t="s">
        <v>0</v>
      </c>
      <c r="G1865" t="s">
        <v>19533</v>
      </c>
      <c r="I1865" t="s">
        <v>311</v>
      </c>
      <c r="J1865">
        <v>4</v>
      </c>
    </row>
    <row r="1866" spans="1:10" x14ac:dyDescent="0.35">
      <c r="A1866" t="s">
        <v>19534</v>
      </c>
      <c r="B1866">
        <v>63</v>
      </c>
      <c r="C1866">
        <v>5</v>
      </c>
      <c r="D1866">
        <v>928</v>
      </c>
      <c r="E1866" t="s">
        <v>311</v>
      </c>
      <c r="F1866" t="s">
        <v>0</v>
      </c>
      <c r="G1866" t="s">
        <v>19535</v>
      </c>
      <c r="I1866" t="s">
        <v>311</v>
      </c>
      <c r="J1866">
        <v>25</v>
      </c>
    </row>
    <row r="1867" spans="1:10" x14ac:dyDescent="0.35">
      <c r="A1867" t="s">
        <v>19536</v>
      </c>
      <c r="B1867">
        <v>2</v>
      </c>
      <c r="C1867">
        <v>4</v>
      </c>
      <c r="D1867">
        <v>930</v>
      </c>
      <c r="E1867" t="s">
        <v>311</v>
      </c>
      <c r="F1867" t="s">
        <v>0</v>
      </c>
      <c r="G1867" t="s">
        <v>1969</v>
      </c>
      <c r="I1867" t="s">
        <v>311</v>
      </c>
      <c r="J1867">
        <v>2</v>
      </c>
    </row>
    <row r="1868" spans="1:10" x14ac:dyDescent="0.35">
      <c r="A1868" t="s">
        <v>19537</v>
      </c>
      <c r="B1868">
        <v>53</v>
      </c>
      <c r="C1868">
        <v>3</v>
      </c>
      <c r="D1868">
        <v>931</v>
      </c>
      <c r="E1868" t="s">
        <v>311</v>
      </c>
      <c r="F1868" t="s">
        <v>0</v>
      </c>
      <c r="G1868" t="s">
        <v>9016</v>
      </c>
      <c r="I1868" t="s">
        <v>311</v>
      </c>
      <c r="J1868">
        <v>18</v>
      </c>
    </row>
    <row r="1869" spans="1:10" x14ac:dyDescent="0.35">
      <c r="A1869" t="s">
        <v>19538</v>
      </c>
      <c r="B1869">
        <v>18</v>
      </c>
      <c r="C1869">
        <v>2</v>
      </c>
      <c r="D1869">
        <v>932</v>
      </c>
      <c r="E1869" t="s">
        <v>311</v>
      </c>
      <c r="F1869" t="s">
        <v>0</v>
      </c>
      <c r="G1869" t="s">
        <v>9482</v>
      </c>
      <c r="I1869" t="s">
        <v>311</v>
      </c>
      <c r="J1869">
        <v>8</v>
      </c>
    </row>
    <row r="1870" spans="1:10" x14ac:dyDescent="0.35">
      <c r="A1870" t="s">
        <v>19539</v>
      </c>
      <c r="B1870">
        <v>1</v>
      </c>
      <c r="C1870">
        <v>2</v>
      </c>
      <c r="D1870">
        <v>932</v>
      </c>
      <c r="E1870" t="s">
        <v>311</v>
      </c>
      <c r="F1870" t="s">
        <v>0</v>
      </c>
      <c r="G1870" t="s">
        <v>311</v>
      </c>
      <c r="I1870" t="s">
        <v>311</v>
      </c>
      <c r="J1870">
        <v>1</v>
      </c>
    </row>
    <row r="1871" spans="1:10" x14ac:dyDescent="0.35">
      <c r="A1871" t="s">
        <v>19540</v>
      </c>
      <c r="B1871">
        <v>1</v>
      </c>
      <c r="C1871">
        <v>1</v>
      </c>
      <c r="D1871">
        <v>934</v>
      </c>
      <c r="E1871" t="s">
        <v>311</v>
      </c>
      <c r="F1871" t="s">
        <v>0</v>
      </c>
      <c r="G1871" t="s">
        <v>311</v>
      </c>
      <c r="I1871" t="s">
        <v>311</v>
      </c>
      <c r="J1871">
        <v>1</v>
      </c>
    </row>
    <row r="1872" spans="1:10" x14ac:dyDescent="0.35">
      <c r="A1872" t="s">
        <v>19541</v>
      </c>
      <c r="B1872">
        <v>1</v>
      </c>
      <c r="C1872">
        <v>1</v>
      </c>
      <c r="D1872">
        <v>934</v>
      </c>
      <c r="E1872" t="s">
        <v>311</v>
      </c>
      <c r="F1872" t="s">
        <v>0</v>
      </c>
      <c r="G1872" t="s">
        <v>311</v>
      </c>
      <c r="I1872" t="s">
        <v>311</v>
      </c>
      <c r="J1872">
        <v>1</v>
      </c>
    </row>
    <row r="1873" spans="1:10" x14ac:dyDescent="0.35">
      <c r="A1873" t="s">
        <v>19542</v>
      </c>
      <c r="B1873">
        <v>65</v>
      </c>
      <c r="C1873">
        <v>0</v>
      </c>
      <c r="D1873">
        <v>936</v>
      </c>
      <c r="E1873" t="s">
        <v>311</v>
      </c>
      <c r="F1873" t="s">
        <v>0</v>
      </c>
      <c r="G1873" t="s">
        <v>15083</v>
      </c>
      <c r="I1873" t="s">
        <v>311</v>
      </c>
      <c r="J1873">
        <v>8</v>
      </c>
    </row>
    <row r="1874" spans="1:10" x14ac:dyDescent="0.35">
      <c r="A1874" t="s">
        <v>19543</v>
      </c>
      <c r="B1874">
        <v>55</v>
      </c>
      <c r="C1874">
        <v>0</v>
      </c>
      <c r="D1874">
        <v>936</v>
      </c>
      <c r="E1874" t="s">
        <v>311</v>
      </c>
      <c r="F1874" t="s">
        <v>0</v>
      </c>
      <c r="G1874" t="s">
        <v>17798</v>
      </c>
      <c r="I1874" t="s">
        <v>311</v>
      </c>
      <c r="J1874">
        <v>23</v>
      </c>
    </row>
  </sheetData>
  <autoFilter ref="A1:J938" xr:uid="{9C3FBA01-3691-457D-B9D9-7B02A06C4579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5B6CB-AA2E-4952-AE71-414FBC5726E8}">
  <sheetPr filterMode="1"/>
  <dimension ref="A1:J2367"/>
  <sheetViews>
    <sheetView workbookViewId="0"/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x14ac:dyDescent="0.35">
      <c r="A2" t="s">
        <v>19544</v>
      </c>
      <c r="B2">
        <v>1976</v>
      </c>
      <c r="C2">
        <v>16866</v>
      </c>
      <c r="D2">
        <v>1</v>
      </c>
      <c r="E2" t="s">
        <v>319</v>
      </c>
      <c r="F2" t="s">
        <v>0</v>
      </c>
      <c r="G2" t="s">
        <v>3372</v>
      </c>
      <c r="H2">
        <v>4.2450000000000001</v>
      </c>
      <c r="I2">
        <v>84.91</v>
      </c>
      <c r="J2">
        <v>1117</v>
      </c>
    </row>
    <row r="3" spans="1:10" x14ac:dyDescent="0.35">
      <c r="A3" t="s">
        <v>19545</v>
      </c>
      <c r="B3">
        <v>593</v>
      </c>
      <c r="C3">
        <v>9789</v>
      </c>
      <c r="D3">
        <v>2</v>
      </c>
      <c r="E3" t="s">
        <v>319</v>
      </c>
      <c r="F3" t="s">
        <v>0</v>
      </c>
      <c r="G3" t="s">
        <v>13616</v>
      </c>
      <c r="H3">
        <v>10.592000000000001</v>
      </c>
      <c r="I3">
        <v>92.41</v>
      </c>
      <c r="J3">
        <v>372</v>
      </c>
    </row>
    <row r="4" spans="1:10" x14ac:dyDescent="0.35">
      <c r="A4" t="s">
        <v>19546</v>
      </c>
      <c r="B4">
        <v>744</v>
      </c>
      <c r="C4">
        <v>6025</v>
      </c>
      <c r="D4">
        <v>3</v>
      </c>
      <c r="E4" t="s">
        <v>328</v>
      </c>
      <c r="F4" t="s">
        <v>0</v>
      </c>
      <c r="G4" t="s">
        <v>19547</v>
      </c>
      <c r="H4">
        <v>4.5389999999999997</v>
      </c>
      <c r="I4">
        <v>59.68</v>
      </c>
      <c r="J4">
        <v>559</v>
      </c>
    </row>
    <row r="5" spans="1:10" x14ac:dyDescent="0.35">
      <c r="A5" t="s">
        <v>19548</v>
      </c>
      <c r="B5">
        <v>1450</v>
      </c>
      <c r="C5">
        <v>5293</v>
      </c>
      <c r="D5">
        <v>4</v>
      </c>
      <c r="E5" t="s">
        <v>319</v>
      </c>
      <c r="F5" t="s">
        <v>0</v>
      </c>
      <c r="G5" t="s">
        <v>2290</v>
      </c>
      <c r="H5">
        <v>6.52</v>
      </c>
      <c r="I5">
        <v>79.05</v>
      </c>
      <c r="J5">
        <v>1113</v>
      </c>
    </row>
    <row r="6" spans="1:10" x14ac:dyDescent="0.35">
      <c r="A6" t="s">
        <v>19549</v>
      </c>
      <c r="B6">
        <v>616</v>
      </c>
      <c r="C6">
        <v>4443</v>
      </c>
      <c r="D6">
        <v>5</v>
      </c>
      <c r="E6" t="s">
        <v>328</v>
      </c>
      <c r="F6" t="s">
        <v>0</v>
      </c>
      <c r="G6" t="s">
        <v>2290</v>
      </c>
      <c r="H6">
        <v>4.4340000000000002</v>
      </c>
      <c r="I6">
        <v>58.59</v>
      </c>
      <c r="J6">
        <v>612</v>
      </c>
    </row>
    <row r="7" spans="1:10" x14ac:dyDescent="0.35">
      <c r="A7" t="s">
        <v>19550</v>
      </c>
      <c r="B7">
        <v>577</v>
      </c>
      <c r="C7">
        <v>4166</v>
      </c>
      <c r="D7">
        <v>6</v>
      </c>
      <c r="E7" t="s">
        <v>312</v>
      </c>
      <c r="F7" t="s">
        <v>0</v>
      </c>
      <c r="G7" t="s">
        <v>2079</v>
      </c>
      <c r="H7">
        <v>4.125</v>
      </c>
      <c r="I7">
        <v>47.22</v>
      </c>
      <c r="J7">
        <v>432</v>
      </c>
    </row>
    <row r="8" spans="1:10" x14ac:dyDescent="0.35">
      <c r="A8" t="s">
        <v>19551</v>
      </c>
      <c r="B8">
        <v>424</v>
      </c>
      <c r="C8">
        <v>3543</v>
      </c>
      <c r="D8">
        <v>7</v>
      </c>
      <c r="E8" t="s">
        <v>319</v>
      </c>
      <c r="F8" t="s">
        <v>0</v>
      </c>
      <c r="G8" t="s">
        <v>1845</v>
      </c>
      <c r="H8">
        <v>10.670999999999999</v>
      </c>
      <c r="I8">
        <v>91.33</v>
      </c>
      <c r="J8">
        <v>363</v>
      </c>
    </row>
    <row r="9" spans="1:10" x14ac:dyDescent="0.35">
      <c r="A9" t="s">
        <v>19552</v>
      </c>
      <c r="B9">
        <v>878</v>
      </c>
      <c r="C9">
        <v>3450</v>
      </c>
      <c r="D9">
        <v>8</v>
      </c>
      <c r="E9" t="s">
        <v>319</v>
      </c>
      <c r="F9" t="s">
        <v>0</v>
      </c>
      <c r="G9" t="s">
        <v>19553</v>
      </c>
      <c r="H9">
        <v>7.1909999999999998</v>
      </c>
      <c r="I9">
        <v>85.45</v>
      </c>
      <c r="J9">
        <v>214</v>
      </c>
    </row>
    <row r="10" spans="1:10" x14ac:dyDescent="0.35">
      <c r="A10" t="s">
        <v>19554</v>
      </c>
      <c r="B10">
        <v>280</v>
      </c>
      <c r="C10">
        <v>3061</v>
      </c>
      <c r="D10">
        <v>9</v>
      </c>
      <c r="E10" t="s">
        <v>319</v>
      </c>
      <c r="F10" t="s">
        <v>0</v>
      </c>
      <c r="G10" t="s">
        <v>1845</v>
      </c>
      <c r="H10">
        <v>7.8179999999999996</v>
      </c>
      <c r="I10">
        <v>85.93</v>
      </c>
      <c r="J10">
        <v>279</v>
      </c>
    </row>
    <row r="11" spans="1:10" x14ac:dyDescent="0.35">
      <c r="A11" t="s">
        <v>19555</v>
      </c>
      <c r="B11">
        <v>4067</v>
      </c>
      <c r="C11">
        <v>3034</v>
      </c>
      <c r="D11">
        <v>10</v>
      </c>
      <c r="E11" t="s">
        <v>319</v>
      </c>
      <c r="F11" t="s">
        <v>0</v>
      </c>
      <c r="G11" t="s">
        <v>1845</v>
      </c>
      <c r="H11">
        <v>7.1559999999999997</v>
      </c>
      <c r="I11">
        <v>79.540000000000006</v>
      </c>
      <c r="J11">
        <v>218</v>
      </c>
    </row>
    <row r="12" spans="1:10" x14ac:dyDescent="0.35">
      <c r="A12" t="s">
        <v>19556</v>
      </c>
      <c r="B12">
        <v>273</v>
      </c>
      <c r="C12">
        <v>2892</v>
      </c>
      <c r="D12">
        <v>11</v>
      </c>
      <c r="E12" t="s">
        <v>319</v>
      </c>
      <c r="F12" t="s">
        <v>0</v>
      </c>
      <c r="G12" t="s">
        <v>2109</v>
      </c>
      <c r="H12">
        <v>6.3239999999999998</v>
      </c>
      <c r="I12">
        <v>92.53</v>
      </c>
      <c r="J12">
        <v>115</v>
      </c>
    </row>
    <row r="13" spans="1:10" x14ac:dyDescent="0.35">
      <c r="A13" t="s">
        <v>19557</v>
      </c>
      <c r="B13">
        <v>285</v>
      </c>
      <c r="C13">
        <v>2717</v>
      </c>
      <c r="D13">
        <v>12</v>
      </c>
      <c r="E13" t="s">
        <v>319</v>
      </c>
      <c r="F13" t="s">
        <v>0</v>
      </c>
      <c r="G13" t="s">
        <v>3784</v>
      </c>
      <c r="H13">
        <v>5.3170000000000002</v>
      </c>
      <c r="I13">
        <v>82.69</v>
      </c>
      <c r="J13">
        <v>186</v>
      </c>
    </row>
    <row r="14" spans="1:10" x14ac:dyDescent="0.35">
      <c r="A14" t="s">
        <v>3068</v>
      </c>
      <c r="B14">
        <v>392</v>
      </c>
      <c r="C14">
        <v>2504</v>
      </c>
      <c r="D14">
        <v>13</v>
      </c>
      <c r="E14" t="s">
        <v>328</v>
      </c>
      <c r="F14" t="s">
        <v>0</v>
      </c>
      <c r="G14" t="s">
        <v>3068</v>
      </c>
      <c r="H14">
        <v>3.2429999999999999</v>
      </c>
      <c r="I14">
        <v>67.95</v>
      </c>
      <c r="J14">
        <v>120</v>
      </c>
    </row>
    <row r="15" spans="1:10" x14ac:dyDescent="0.35">
      <c r="A15" t="s">
        <v>19558</v>
      </c>
      <c r="B15">
        <v>156</v>
      </c>
      <c r="C15">
        <v>2421</v>
      </c>
      <c r="D15">
        <v>14</v>
      </c>
      <c r="E15" t="s">
        <v>319</v>
      </c>
      <c r="F15" t="s">
        <v>0</v>
      </c>
      <c r="G15" t="s">
        <v>4022</v>
      </c>
      <c r="H15">
        <v>8.048</v>
      </c>
      <c r="I15">
        <v>98.13</v>
      </c>
      <c r="J15">
        <v>62</v>
      </c>
    </row>
    <row r="16" spans="1:10" x14ac:dyDescent="0.35">
      <c r="A16" t="s">
        <v>19559</v>
      </c>
      <c r="B16">
        <v>266</v>
      </c>
      <c r="C16">
        <v>2277</v>
      </c>
      <c r="D16">
        <v>15</v>
      </c>
      <c r="E16" t="s">
        <v>328</v>
      </c>
      <c r="F16" t="s">
        <v>0</v>
      </c>
      <c r="G16" t="s">
        <v>1845</v>
      </c>
      <c r="H16">
        <v>5.165</v>
      </c>
      <c r="I16">
        <v>67.48</v>
      </c>
      <c r="J16">
        <v>266</v>
      </c>
    </row>
    <row r="17" spans="1:10" x14ac:dyDescent="0.35">
      <c r="A17" t="s">
        <v>19560</v>
      </c>
      <c r="B17">
        <v>371</v>
      </c>
      <c r="C17">
        <v>2133</v>
      </c>
      <c r="D17">
        <v>16</v>
      </c>
      <c r="E17" t="s">
        <v>319</v>
      </c>
      <c r="F17" t="s">
        <v>0</v>
      </c>
      <c r="G17" t="s">
        <v>1967</v>
      </c>
      <c r="H17">
        <v>5.556</v>
      </c>
      <c r="I17">
        <v>80.42</v>
      </c>
      <c r="J17">
        <v>175</v>
      </c>
    </row>
    <row r="18" spans="1:10" x14ac:dyDescent="0.35">
      <c r="A18" t="s">
        <v>19561</v>
      </c>
      <c r="B18">
        <v>157</v>
      </c>
      <c r="C18">
        <v>2096</v>
      </c>
      <c r="D18">
        <v>17</v>
      </c>
      <c r="E18" t="s">
        <v>319</v>
      </c>
      <c r="F18" t="s">
        <v>0</v>
      </c>
      <c r="G18" t="s">
        <v>4022</v>
      </c>
      <c r="H18">
        <v>5.6150000000000002</v>
      </c>
      <c r="I18">
        <v>94.38</v>
      </c>
      <c r="J18">
        <v>84</v>
      </c>
    </row>
    <row r="19" spans="1:10" x14ac:dyDescent="0.35">
      <c r="A19" t="s">
        <v>19562</v>
      </c>
      <c r="B19">
        <v>284</v>
      </c>
      <c r="C19">
        <v>1748</v>
      </c>
      <c r="D19">
        <v>18</v>
      </c>
      <c r="E19" t="s">
        <v>328</v>
      </c>
      <c r="F19" t="s">
        <v>0</v>
      </c>
      <c r="G19" t="s">
        <v>7281</v>
      </c>
      <c r="H19">
        <v>3.718</v>
      </c>
      <c r="I19">
        <v>66.22</v>
      </c>
      <c r="J19">
        <v>148</v>
      </c>
    </row>
    <row r="20" spans="1:10" x14ac:dyDescent="0.35">
      <c r="A20" t="s">
        <v>19563</v>
      </c>
      <c r="B20">
        <v>190</v>
      </c>
      <c r="C20">
        <v>1695</v>
      </c>
      <c r="D20">
        <v>19</v>
      </c>
      <c r="E20" t="s">
        <v>319</v>
      </c>
      <c r="F20" t="s">
        <v>0</v>
      </c>
      <c r="G20" t="s">
        <v>19564</v>
      </c>
      <c r="H20">
        <v>4.7629999999999999</v>
      </c>
      <c r="I20">
        <v>91.68</v>
      </c>
      <c r="J20">
        <v>95</v>
      </c>
    </row>
    <row r="21" spans="1:10" x14ac:dyDescent="0.35">
      <c r="A21" t="s">
        <v>19565</v>
      </c>
      <c r="B21">
        <v>269</v>
      </c>
      <c r="C21">
        <v>1514</v>
      </c>
      <c r="D21">
        <v>20</v>
      </c>
      <c r="E21" t="s">
        <v>312</v>
      </c>
      <c r="F21" t="s">
        <v>0</v>
      </c>
      <c r="G21" t="s">
        <v>2077</v>
      </c>
      <c r="H21">
        <v>2.6560000000000001</v>
      </c>
      <c r="I21">
        <v>42.54</v>
      </c>
      <c r="J21">
        <v>64</v>
      </c>
    </row>
    <row r="22" spans="1:10" x14ac:dyDescent="0.35">
      <c r="A22" t="s">
        <v>19566</v>
      </c>
      <c r="B22">
        <v>462</v>
      </c>
      <c r="C22">
        <v>1483</v>
      </c>
      <c r="D22">
        <v>21</v>
      </c>
      <c r="E22" t="s">
        <v>312</v>
      </c>
      <c r="F22" t="s">
        <v>0</v>
      </c>
      <c r="G22" t="s">
        <v>3171</v>
      </c>
      <c r="H22">
        <v>2.1869999999999998</v>
      </c>
      <c r="I22">
        <v>38.369999999999997</v>
      </c>
      <c r="J22">
        <v>102</v>
      </c>
    </row>
    <row r="23" spans="1:10" x14ac:dyDescent="0.35">
      <c r="A23" t="s">
        <v>19567</v>
      </c>
      <c r="B23">
        <v>944</v>
      </c>
      <c r="C23">
        <v>1480</v>
      </c>
      <c r="D23">
        <v>22</v>
      </c>
      <c r="E23" t="s">
        <v>319</v>
      </c>
      <c r="F23" t="s">
        <v>0</v>
      </c>
      <c r="G23" t="s">
        <v>2079</v>
      </c>
      <c r="H23">
        <v>6.391</v>
      </c>
      <c r="I23">
        <v>81.67</v>
      </c>
      <c r="J23">
        <v>924</v>
      </c>
    </row>
    <row r="24" spans="1:10" x14ac:dyDescent="0.35">
      <c r="A24" t="s">
        <v>19568</v>
      </c>
      <c r="B24">
        <v>296</v>
      </c>
      <c r="C24">
        <v>1409</v>
      </c>
      <c r="D24">
        <v>23</v>
      </c>
      <c r="E24" t="s">
        <v>319</v>
      </c>
      <c r="F24" t="s">
        <v>0</v>
      </c>
      <c r="G24" t="s">
        <v>19569</v>
      </c>
      <c r="H24">
        <v>4.0990000000000002</v>
      </c>
      <c r="I24">
        <v>75.7</v>
      </c>
      <c r="J24">
        <v>85</v>
      </c>
    </row>
    <row r="25" spans="1:10" x14ac:dyDescent="0.35">
      <c r="A25" t="s">
        <v>19570</v>
      </c>
      <c r="B25">
        <v>75</v>
      </c>
      <c r="C25">
        <v>1405</v>
      </c>
      <c r="D25">
        <v>24</v>
      </c>
      <c r="E25" t="s">
        <v>319</v>
      </c>
      <c r="F25" t="s">
        <v>0</v>
      </c>
      <c r="G25" t="s">
        <v>4022</v>
      </c>
      <c r="H25">
        <v>9.0150000000000006</v>
      </c>
      <c r="I25">
        <v>98.66</v>
      </c>
      <c r="J25">
        <v>42</v>
      </c>
    </row>
    <row r="26" spans="1:10" x14ac:dyDescent="0.35">
      <c r="A26" t="s">
        <v>19571</v>
      </c>
      <c r="B26">
        <v>249</v>
      </c>
      <c r="C26">
        <v>1376</v>
      </c>
      <c r="D26">
        <v>25</v>
      </c>
      <c r="E26" t="s">
        <v>334</v>
      </c>
      <c r="F26" t="s">
        <v>0</v>
      </c>
      <c r="G26" t="s">
        <v>15857</v>
      </c>
      <c r="H26">
        <v>2.4060000000000001</v>
      </c>
      <c r="I26">
        <v>25</v>
      </c>
      <c r="J26">
        <v>36</v>
      </c>
    </row>
    <row r="27" spans="1:10" x14ac:dyDescent="0.35">
      <c r="A27" t="s">
        <v>19572</v>
      </c>
      <c r="B27">
        <v>244</v>
      </c>
      <c r="C27">
        <v>1351</v>
      </c>
      <c r="D27">
        <v>26</v>
      </c>
      <c r="E27" t="s">
        <v>328</v>
      </c>
      <c r="F27" t="s">
        <v>0</v>
      </c>
      <c r="G27" t="s">
        <v>3831</v>
      </c>
      <c r="H27">
        <v>3.7330000000000001</v>
      </c>
      <c r="I27">
        <v>74.430000000000007</v>
      </c>
      <c r="J27">
        <v>84</v>
      </c>
    </row>
    <row r="28" spans="1:10" x14ac:dyDescent="0.35">
      <c r="A28" t="s">
        <v>19573</v>
      </c>
      <c r="B28">
        <v>172</v>
      </c>
      <c r="C28">
        <v>1334</v>
      </c>
      <c r="D28">
        <v>27</v>
      </c>
      <c r="E28" t="s">
        <v>328</v>
      </c>
      <c r="F28" t="s">
        <v>0</v>
      </c>
      <c r="G28" t="s">
        <v>2652</v>
      </c>
      <c r="H28">
        <v>4.2779999999999996</v>
      </c>
      <c r="I28">
        <v>70.05</v>
      </c>
      <c r="J28">
        <v>170</v>
      </c>
    </row>
    <row r="29" spans="1:10" x14ac:dyDescent="0.35">
      <c r="A29" t="s">
        <v>19574</v>
      </c>
      <c r="B29">
        <v>735</v>
      </c>
      <c r="C29">
        <v>1323</v>
      </c>
      <c r="D29">
        <v>28</v>
      </c>
      <c r="E29" t="s">
        <v>334</v>
      </c>
      <c r="F29" t="s">
        <v>0</v>
      </c>
      <c r="G29" t="s">
        <v>4581</v>
      </c>
      <c r="H29">
        <v>1.0229999999999999</v>
      </c>
      <c r="I29">
        <v>4.49</v>
      </c>
      <c r="J29">
        <v>140</v>
      </c>
    </row>
    <row r="30" spans="1:10" x14ac:dyDescent="0.35">
      <c r="A30" t="s">
        <v>19575</v>
      </c>
      <c r="B30">
        <v>267</v>
      </c>
      <c r="C30">
        <v>1316</v>
      </c>
      <c r="D30">
        <v>29</v>
      </c>
      <c r="E30" t="s">
        <v>328</v>
      </c>
      <c r="F30" t="s">
        <v>0</v>
      </c>
      <c r="G30" t="s">
        <v>2460</v>
      </c>
      <c r="H30">
        <v>2.9569999999999999</v>
      </c>
      <c r="I30">
        <v>56.25</v>
      </c>
      <c r="J30">
        <v>252</v>
      </c>
    </row>
    <row r="31" spans="1:10" x14ac:dyDescent="0.35">
      <c r="A31" t="s">
        <v>19576</v>
      </c>
      <c r="B31">
        <v>99</v>
      </c>
      <c r="C31">
        <v>1277</v>
      </c>
      <c r="D31">
        <v>30</v>
      </c>
      <c r="E31" t="s">
        <v>319</v>
      </c>
      <c r="F31" t="s">
        <v>0</v>
      </c>
      <c r="G31" t="s">
        <v>2452</v>
      </c>
      <c r="H31">
        <v>6.51</v>
      </c>
      <c r="I31">
        <v>84.78</v>
      </c>
      <c r="J31">
        <v>90</v>
      </c>
    </row>
    <row r="32" spans="1:10" x14ac:dyDescent="0.35">
      <c r="A32" t="s">
        <v>19577</v>
      </c>
      <c r="B32">
        <v>306</v>
      </c>
      <c r="C32">
        <v>1271</v>
      </c>
      <c r="D32">
        <v>31</v>
      </c>
      <c r="E32" t="s">
        <v>328</v>
      </c>
      <c r="F32" t="s">
        <v>0</v>
      </c>
      <c r="G32" t="s">
        <v>19578</v>
      </c>
      <c r="H32">
        <v>1.8660000000000001</v>
      </c>
      <c r="I32">
        <v>49.27</v>
      </c>
      <c r="J32">
        <v>46</v>
      </c>
    </row>
    <row r="33" spans="1:10" x14ac:dyDescent="0.35">
      <c r="A33" t="s">
        <v>19579</v>
      </c>
      <c r="B33">
        <v>114</v>
      </c>
      <c r="C33">
        <v>1256</v>
      </c>
      <c r="D33">
        <v>32</v>
      </c>
      <c r="E33" t="s">
        <v>319</v>
      </c>
      <c r="F33" t="s">
        <v>0</v>
      </c>
      <c r="G33" t="s">
        <v>4022</v>
      </c>
      <c r="H33">
        <v>5.2389999999999999</v>
      </c>
      <c r="I33">
        <v>93.85</v>
      </c>
      <c r="J33">
        <v>46</v>
      </c>
    </row>
    <row r="34" spans="1:10" x14ac:dyDescent="0.35">
      <c r="A34" t="s">
        <v>19580</v>
      </c>
      <c r="B34">
        <v>168</v>
      </c>
      <c r="C34">
        <v>1235</v>
      </c>
      <c r="D34">
        <v>33</v>
      </c>
      <c r="E34" t="s">
        <v>319</v>
      </c>
      <c r="F34" t="s">
        <v>0</v>
      </c>
      <c r="G34" t="s">
        <v>2772</v>
      </c>
      <c r="H34">
        <v>4.3369999999999997</v>
      </c>
      <c r="I34">
        <v>80.06</v>
      </c>
      <c r="J34">
        <v>54</v>
      </c>
    </row>
    <row r="35" spans="1:10" x14ac:dyDescent="0.35">
      <c r="A35" t="s">
        <v>19581</v>
      </c>
      <c r="B35">
        <v>209</v>
      </c>
      <c r="C35">
        <v>1211</v>
      </c>
      <c r="D35">
        <v>34</v>
      </c>
      <c r="E35" t="s">
        <v>328</v>
      </c>
      <c r="F35" t="s">
        <v>0</v>
      </c>
      <c r="G35" t="s">
        <v>19582</v>
      </c>
      <c r="H35">
        <v>3.1139999999999999</v>
      </c>
      <c r="I35">
        <v>40.909999999999997</v>
      </c>
      <c r="J35">
        <v>107</v>
      </c>
    </row>
    <row r="36" spans="1:10" x14ac:dyDescent="0.35">
      <c r="A36" t="s">
        <v>19583</v>
      </c>
      <c r="B36">
        <v>245</v>
      </c>
      <c r="C36">
        <v>1202</v>
      </c>
      <c r="D36">
        <v>35</v>
      </c>
      <c r="E36" t="s">
        <v>328</v>
      </c>
      <c r="F36" t="s">
        <v>0</v>
      </c>
      <c r="G36" t="s">
        <v>4399</v>
      </c>
      <c r="H36">
        <v>2.6909999999999998</v>
      </c>
      <c r="I36">
        <v>51.47</v>
      </c>
      <c r="J36">
        <v>182</v>
      </c>
    </row>
    <row r="37" spans="1:10" x14ac:dyDescent="0.35">
      <c r="A37" t="s">
        <v>19584</v>
      </c>
      <c r="B37">
        <v>167</v>
      </c>
      <c r="C37">
        <v>1172</v>
      </c>
      <c r="D37">
        <v>36</v>
      </c>
      <c r="E37" t="s">
        <v>328</v>
      </c>
      <c r="F37" t="s">
        <v>0</v>
      </c>
      <c r="G37" t="s">
        <v>1821</v>
      </c>
      <c r="H37">
        <v>4.6040000000000001</v>
      </c>
      <c r="I37">
        <v>62.95</v>
      </c>
      <c r="J37">
        <v>81</v>
      </c>
    </row>
    <row r="38" spans="1:10" x14ac:dyDescent="0.35">
      <c r="A38" t="s">
        <v>19585</v>
      </c>
      <c r="B38">
        <v>525</v>
      </c>
      <c r="C38">
        <v>1134</v>
      </c>
      <c r="D38">
        <v>37</v>
      </c>
      <c r="E38" t="s">
        <v>319</v>
      </c>
      <c r="F38" t="s">
        <v>0</v>
      </c>
      <c r="G38" t="s">
        <v>19586</v>
      </c>
      <c r="H38">
        <v>21.356999999999999</v>
      </c>
      <c r="I38">
        <v>97.32</v>
      </c>
      <c r="J38">
        <v>112</v>
      </c>
    </row>
    <row r="39" spans="1:10" x14ac:dyDescent="0.35">
      <c r="A39" t="s">
        <v>19587</v>
      </c>
      <c r="B39">
        <v>489</v>
      </c>
      <c r="C39">
        <v>1084</v>
      </c>
      <c r="D39">
        <v>38</v>
      </c>
      <c r="E39" t="s">
        <v>328</v>
      </c>
      <c r="F39" t="s">
        <v>0</v>
      </c>
      <c r="G39" t="s">
        <v>4050</v>
      </c>
      <c r="H39">
        <v>2.024</v>
      </c>
      <c r="I39">
        <v>70.430000000000007</v>
      </c>
      <c r="J39">
        <v>193</v>
      </c>
    </row>
    <row r="40" spans="1:10" x14ac:dyDescent="0.35">
      <c r="A40" t="s">
        <v>19588</v>
      </c>
      <c r="B40">
        <v>202</v>
      </c>
      <c r="C40">
        <v>1068</v>
      </c>
      <c r="D40">
        <v>39</v>
      </c>
      <c r="E40" t="s">
        <v>312</v>
      </c>
      <c r="F40" t="s">
        <v>0</v>
      </c>
      <c r="G40" t="s">
        <v>2652</v>
      </c>
      <c r="H40">
        <v>2.7970000000000002</v>
      </c>
      <c r="I40">
        <v>45.65</v>
      </c>
      <c r="J40">
        <v>67</v>
      </c>
    </row>
    <row r="41" spans="1:10" x14ac:dyDescent="0.35">
      <c r="A41" t="s">
        <v>19589</v>
      </c>
      <c r="B41">
        <v>327</v>
      </c>
      <c r="C41">
        <v>1044</v>
      </c>
      <c r="D41">
        <v>40</v>
      </c>
      <c r="E41" t="s">
        <v>312</v>
      </c>
      <c r="F41" t="s">
        <v>0</v>
      </c>
      <c r="G41" t="s">
        <v>3088</v>
      </c>
      <c r="H41">
        <v>1.5589999999999999</v>
      </c>
      <c r="I41">
        <v>31.42</v>
      </c>
      <c r="J41">
        <v>94</v>
      </c>
    </row>
    <row r="42" spans="1:10" x14ac:dyDescent="0.35">
      <c r="A42" t="s">
        <v>19590</v>
      </c>
      <c r="B42">
        <v>240</v>
      </c>
      <c r="C42">
        <v>1039</v>
      </c>
      <c r="D42">
        <v>41</v>
      </c>
      <c r="E42" t="s">
        <v>328</v>
      </c>
      <c r="F42" t="s">
        <v>0</v>
      </c>
      <c r="G42" t="s">
        <v>2381</v>
      </c>
      <c r="H42">
        <v>2.8660000000000001</v>
      </c>
      <c r="I42">
        <v>60.94</v>
      </c>
      <c r="J42">
        <v>74</v>
      </c>
    </row>
    <row r="43" spans="1:10" x14ac:dyDescent="0.35">
      <c r="A43" t="s">
        <v>19591</v>
      </c>
      <c r="B43">
        <v>177</v>
      </c>
      <c r="C43">
        <v>1014</v>
      </c>
      <c r="D43">
        <v>42</v>
      </c>
      <c r="E43" t="s">
        <v>328</v>
      </c>
      <c r="F43" t="s">
        <v>0</v>
      </c>
      <c r="G43" t="s">
        <v>19592</v>
      </c>
      <c r="H43">
        <v>2.6469999999999998</v>
      </c>
      <c r="I43">
        <v>65.099999999999994</v>
      </c>
      <c r="J43">
        <v>20</v>
      </c>
    </row>
    <row r="44" spans="1:10" x14ac:dyDescent="0.35">
      <c r="A44" t="s">
        <v>19593</v>
      </c>
      <c r="B44">
        <v>107</v>
      </c>
      <c r="C44">
        <v>938</v>
      </c>
      <c r="D44">
        <v>43</v>
      </c>
      <c r="E44" t="s">
        <v>319</v>
      </c>
      <c r="F44" t="s">
        <v>0</v>
      </c>
      <c r="G44" t="s">
        <v>4173</v>
      </c>
      <c r="H44">
        <v>4.7300000000000004</v>
      </c>
      <c r="I44">
        <v>95.62</v>
      </c>
      <c r="J44">
        <v>41</v>
      </c>
    </row>
    <row r="45" spans="1:10" x14ac:dyDescent="0.35">
      <c r="A45" t="s">
        <v>19594</v>
      </c>
      <c r="B45">
        <v>110</v>
      </c>
      <c r="C45">
        <v>919</v>
      </c>
      <c r="D45">
        <v>44</v>
      </c>
      <c r="E45" t="s">
        <v>311</v>
      </c>
      <c r="F45" t="s">
        <v>0</v>
      </c>
      <c r="G45" t="s">
        <v>13866</v>
      </c>
      <c r="H45" t="s">
        <v>311</v>
      </c>
      <c r="I45" t="s">
        <v>311</v>
      </c>
      <c r="J45">
        <v>66</v>
      </c>
    </row>
    <row r="46" spans="1:10" x14ac:dyDescent="0.35">
      <c r="A46" t="s">
        <v>19595</v>
      </c>
      <c r="B46">
        <v>166</v>
      </c>
      <c r="C46">
        <v>918</v>
      </c>
      <c r="D46">
        <v>45</v>
      </c>
      <c r="E46" t="s">
        <v>312</v>
      </c>
      <c r="F46" t="s">
        <v>0</v>
      </c>
      <c r="G46" t="s">
        <v>1967</v>
      </c>
      <c r="H46">
        <v>3.0339999999999998</v>
      </c>
      <c r="I46">
        <v>44.52</v>
      </c>
      <c r="J46">
        <v>69</v>
      </c>
    </row>
    <row r="47" spans="1:10" x14ac:dyDescent="0.35">
      <c r="A47" t="s">
        <v>19596</v>
      </c>
      <c r="B47">
        <v>73</v>
      </c>
      <c r="C47">
        <v>908</v>
      </c>
      <c r="D47">
        <v>46</v>
      </c>
      <c r="E47" t="s">
        <v>319</v>
      </c>
      <c r="F47" t="s">
        <v>0</v>
      </c>
      <c r="G47" t="s">
        <v>7781</v>
      </c>
      <c r="H47">
        <v>5.7539999999999996</v>
      </c>
      <c r="I47">
        <v>96.43</v>
      </c>
      <c r="J47">
        <v>27</v>
      </c>
    </row>
    <row r="48" spans="1:10" x14ac:dyDescent="0.35">
      <c r="A48" t="s">
        <v>19597</v>
      </c>
      <c r="B48">
        <v>328</v>
      </c>
      <c r="C48">
        <v>866</v>
      </c>
      <c r="D48">
        <v>47</v>
      </c>
      <c r="E48" t="s">
        <v>312</v>
      </c>
      <c r="F48" t="s">
        <v>0</v>
      </c>
      <c r="G48" t="s">
        <v>1940</v>
      </c>
      <c r="H48">
        <v>2.915</v>
      </c>
      <c r="I48">
        <v>36.08</v>
      </c>
      <c r="J48">
        <v>324</v>
      </c>
    </row>
    <row r="49" spans="1:10" x14ac:dyDescent="0.35">
      <c r="A49" t="s">
        <v>19598</v>
      </c>
      <c r="B49">
        <v>150</v>
      </c>
      <c r="C49">
        <v>860</v>
      </c>
      <c r="D49">
        <v>48</v>
      </c>
      <c r="E49" t="s">
        <v>328</v>
      </c>
      <c r="F49" t="s">
        <v>0</v>
      </c>
      <c r="G49" t="s">
        <v>2675</v>
      </c>
      <c r="H49">
        <v>2.234</v>
      </c>
      <c r="I49">
        <v>59.44</v>
      </c>
      <c r="J49">
        <v>53</v>
      </c>
    </row>
    <row r="50" spans="1:10" x14ac:dyDescent="0.35">
      <c r="A50" t="s">
        <v>19599</v>
      </c>
      <c r="B50">
        <v>127</v>
      </c>
      <c r="C50">
        <v>857</v>
      </c>
      <c r="D50">
        <v>49</v>
      </c>
      <c r="E50" t="s">
        <v>312</v>
      </c>
      <c r="F50" t="s">
        <v>0</v>
      </c>
      <c r="G50" t="s">
        <v>3375</v>
      </c>
      <c r="H50">
        <v>3.64</v>
      </c>
      <c r="I50">
        <v>36.950000000000003</v>
      </c>
      <c r="J50">
        <v>36</v>
      </c>
    </row>
    <row r="51" spans="1:10" x14ac:dyDescent="0.35">
      <c r="A51" t="s">
        <v>19600</v>
      </c>
      <c r="B51">
        <v>273</v>
      </c>
      <c r="C51">
        <v>857</v>
      </c>
      <c r="D51">
        <v>49</v>
      </c>
      <c r="E51" t="s">
        <v>328</v>
      </c>
      <c r="F51" t="s">
        <v>0</v>
      </c>
      <c r="G51" t="s">
        <v>18218</v>
      </c>
      <c r="H51">
        <v>1.6040000000000001</v>
      </c>
      <c r="I51">
        <v>39.22</v>
      </c>
      <c r="J51">
        <v>124</v>
      </c>
    </row>
    <row r="52" spans="1:10" x14ac:dyDescent="0.35">
      <c r="A52" t="s">
        <v>19601</v>
      </c>
      <c r="B52">
        <v>165</v>
      </c>
      <c r="C52">
        <v>847</v>
      </c>
      <c r="D52">
        <v>51</v>
      </c>
      <c r="E52" t="s">
        <v>328</v>
      </c>
      <c r="F52" t="s">
        <v>0</v>
      </c>
      <c r="G52" t="s">
        <v>4017</v>
      </c>
      <c r="H52">
        <v>2.58</v>
      </c>
      <c r="I52">
        <v>62.84</v>
      </c>
      <c r="J52">
        <v>41</v>
      </c>
    </row>
    <row r="53" spans="1:10" x14ac:dyDescent="0.35">
      <c r="A53" t="s">
        <v>19602</v>
      </c>
      <c r="B53">
        <v>126</v>
      </c>
      <c r="C53">
        <v>840</v>
      </c>
      <c r="D53">
        <v>52</v>
      </c>
      <c r="E53" t="s">
        <v>328</v>
      </c>
      <c r="F53" t="s">
        <v>0</v>
      </c>
      <c r="G53" t="s">
        <v>2779</v>
      </c>
      <c r="H53">
        <v>2.915</v>
      </c>
      <c r="I53">
        <v>75.42</v>
      </c>
      <c r="J53">
        <v>36</v>
      </c>
    </row>
    <row r="54" spans="1:10" x14ac:dyDescent="0.35">
      <c r="A54" t="s">
        <v>19603</v>
      </c>
      <c r="B54">
        <v>893</v>
      </c>
      <c r="C54">
        <v>814</v>
      </c>
      <c r="D54">
        <v>53</v>
      </c>
      <c r="E54" t="s">
        <v>319</v>
      </c>
      <c r="F54" t="s">
        <v>0</v>
      </c>
      <c r="G54" t="s">
        <v>4022</v>
      </c>
      <c r="H54">
        <v>4.8470000000000004</v>
      </c>
      <c r="I54">
        <v>92.78</v>
      </c>
      <c r="J54">
        <v>74</v>
      </c>
    </row>
    <row r="55" spans="1:10" x14ac:dyDescent="0.35">
      <c r="A55" t="s">
        <v>19604</v>
      </c>
      <c r="B55">
        <v>241</v>
      </c>
      <c r="C55">
        <v>800</v>
      </c>
      <c r="D55">
        <v>54</v>
      </c>
      <c r="E55" t="s">
        <v>312</v>
      </c>
      <c r="F55" t="s">
        <v>0</v>
      </c>
      <c r="G55" t="s">
        <v>4017</v>
      </c>
      <c r="H55">
        <v>1.8069999999999999</v>
      </c>
      <c r="I55">
        <v>41.53</v>
      </c>
      <c r="J55">
        <v>50</v>
      </c>
    </row>
    <row r="56" spans="1:10" x14ac:dyDescent="0.35">
      <c r="A56" t="s">
        <v>19605</v>
      </c>
      <c r="B56">
        <v>219</v>
      </c>
      <c r="C56">
        <v>782</v>
      </c>
      <c r="D56">
        <v>55</v>
      </c>
      <c r="E56" t="s">
        <v>319</v>
      </c>
      <c r="F56" t="s">
        <v>0</v>
      </c>
      <c r="G56" t="s">
        <v>4022</v>
      </c>
      <c r="H56">
        <v>4</v>
      </c>
      <c r="I56">
        <v>83.16</v>
      </c>
      <c r="J56">
        <v>49</v>
      </c>
    </row>
    <row r="57" spans="1:10" x14ac:dyDescent="0.35">
      <c r="A57" t="s">
        <v>19606</v>
      </c>
      <c r="B57">
        <v>206</v>
      </c>
      <c r="C57">
        <v>776</v>
      </c>
      <c r="D57">
        <v>56</v>
      </c>
      <c r="E57" t="s">
        <v>328</v>
      </c>
      <c r="F57" t="s">
        <v>0</v>
      </c>
      <c r="G57" t="s">
        <v>1975</v>
      </c>
      <c r="H57">
        <v>2.0270000000000001</v>
      </c>
      <c r="I57">
        <v>40.799999999999997</v>
      </c>
      <c r="J57">
        <v>68</v>
      </c>
    </row>
    <row r="58" spans="1:10" x14ac:dyDescent="0.35">
      <c r="A58" t="s">
        <v>19607</v>
      </c>
      <c r="B58">
        <v>187</v>
      </c>
      <c r="C58">
        <v>753</v>
      </c>
      <c r="D58">
        <v>57</v>
      </c>
      <c r="E58" t="s">
        <v>312</v>
      </c>
      <c r="F58" t="s">
        <v>0</v>
      </c>
      <c r="G58" t="s">
        <v>13816</v>
      </c>
      <c r="H58">
        <v>2.4700000000000002</v>
      </c>
      <c r="I58">
        <v>30.59</v>
      </c>
      <c r="J58">
        <v>151</v>
      </c>
    </row>
    <row r="59" spans="1:10" x14ac:dyDescent="0.35">
      <c r="A59" t="s">
        <v>19608</v>
      </c>
      <c r="B59">
        <v>172</v>
      </c>
      <c r="C59">
        <v>731</v>
      </c>
      <c r="D59">
        <v>58</v>
      </c>
      <c r="E59" t="s">
        <v>328</v>
      </c>
      <c r="F59" t="s">
        <v>0</v>
      </c>
      <c r="G59" t="s">
        <v>4361</v>
      </c>
      <c r="H59">
        <v>2.048</v>
      </c>
      <c r="I59">
        <v>58.5</v>
      </c>
      <c r="J59">
        <v>26</v>
      </c>
    </row>
    <row r="60" spans="1:10" x14ac:dyDescent="0.35">
      <c r="A60" t="s">
        <v>19609</v>
      </c>
      <c r="B60">
        <v>202</v>
      </c>
      <c r="C60">
        <v>698</v>
      </c>
      <c r="D60">
        <v>59</v>
      </c>
      <c r="E60" t="s">
        <v>334</v>
      </c>
      <c r="F60" t="s">
        <v>0</v>
      </c>
      <c r="G60" t="s">
        <v>4619</v>
      </c>
      <c r="H60">
        <v>1.792</v>
      </c>
      <c r="I60">
        <v>13.89</v>
      </c>
      <c r="J60">
        <v>202</v>
      </c>
    </row>
    <row r="61" spans="1:10" hidden="1" x14ac:dyDescent="0.35">
      <c r="A61" t="s">
        <v>19610</v>
      </c>
      <c r="B61">
        <v>7</v>
      </c>
      <c r="C61">
        <v>676</v>
      </c>
      <c r="D61">
        <v>60</v>
      </c>
      <c r="E61" t="s">
        <v>311</v>
      </c>
      <c r="F61" t="s">
        <v>3848</v>
      </c>
      <c r="G61" t="s">
        <v>311</v>
      </c>
      <c r="H61" t="s">
        <v>311</v>
      </c>
      <c r="I61" t="s">
        <v>311</v>
      </c>
      <c r="J61">
        <v>0</v>
      </c>
    </row>
    <row r="62" spans="1:10" x14ac:dyDescent="0.35">
      <c r="A62" t="s">
        <v>19611</v>
      </c>
      <c r="B62">
        <v>92</v>
      </c>
      <c r="C62">
        <v>675</v>
      </c>
      <c r="D62">
        <v>61</v>
      </c>
      <c r="E62" t="s">
        <v>328</v>
      </c>
      <c r="F62" t="s">
        <v>0</v>
      </c>
      <c r="G62" t="s">
        <v>2246</v>
      </c>
      <c r="H62">
        <v>4.5129999999999999</v>
      </c>
      <c r="I62">
        <v>58.65</v>
      </c>
      <c r="J62">
        <v>36</v>
      </c>
    </row>
    <row r="63" spans="1:10" x14ac:dyDescent="0.35">
      <c r="A63" t="s">
        <v>19612</v>
      </c>
      <c r="B63">
        <v>272</v>
      </c>
      <c r="C63">
        <v>673</v>
      </c>
      <c r="D63">
        <v>62</v>
      </c>
      <c r="E63" t="s">
        <v>328</v>
      </c>
      <c r="F63" t="s">
        <v>0</v>
      </c>
      <c r="G63" t="s">
        <v>2590</v>
      </c>
      <c r="H63">
        <v>1.0660000000000001</v>
      </c>
      <c r="I63">
        <v>43.65</v>
      </c>
      <c r="J63">
        <v>220</v>
      </c>
    </row>
    <row r="64" spans="1:10" hidden="1" x14ac:dyDescent="0.35">
      <c r="A64" t="s">
        <v>19613</v>
      </c>
      <c r="B64">
        <v>15</v>
      </c>
      <c r="C64">
        <v>672</v>
      </c>
      <c r="D64">
        <v>63</v>
      </c>
      <c r="E64" t="s">
        <v>311</v>
      </c>
      <c r="F64" t="s">
        <v>3848</v>
      </c>
      <c r="G64" t="s">
        <v>311</v>
      </c>
      <c r="H64" t="s">
        <v>311</v>
      </c>
      <c r="I64" t="s">
        <v>311</v>
      </c>
      <c r="J64">
        <v>0</v>
      </c>
    </row>
    <row r="65" spans="1:10" x14ac:dyDescent="0.35">
      <c r="A65" t="s">
        <v>19614</v>
      </c>
      <c r="B65">
        <v>182</v>
      </c>
      <c r="C65">
        <v>663</v>
      </c>
      <c r="D65">
        <v>64</v>
      </c>
      <c r="E65" t="s">
        <v>312</v>
      </c>
      <c r="F65" t="s">
        <v>0</v>
      </c>
      <c r="G65" t="s">
        <v>19615</v>
      </c>
      <c r="H65">
        <v>2.4060000000000001</v>
      </c>
      <c r="I65">
        <v>26.52</v>
      </c>
      <c r="J65">
        <v>67</v>
      </c>
    </row>
    <row r="66" spans="1:10" x14ac:dyDescent="0.35">
      <c r="A66" t="s">
        <v>19616</v>
      </c>
      <c r="B66">
        <v>90</v>
      </c>
      <c r="C66">
        <v>652</v>
      </c>
      <c r="D66">
        <v>65</v>
      </c>
      <c r="E66" t="s">
        <v>319</v>
      </c>
      <c r="F66" t="s">
        <v>0</v>
      </c>
      <c r="G66" t="s">
        <v>16261</v>
      </c>
      <c r="H66">
        <v>4.0750000000000002</v>
      </c>
      <c r="I66">
        <v>66.89</v>
      </c>
      <c r="J66">
        <v>40</v>
      </c>
    </row>
    <row r="67" spans="1:10" x14ac:dyDescent="0.35">
      <c r="A67" t="s">
        <v>19617</v>
      </c>
      <c r="B67">
        <v>41</v>
      </c>
      <c r="C67">
        <v>640</v>
      </c>
      <c r="D67">
        <v>66</v>
      </c>
      <c r="E67" t="s">
        <v>319</v>
      </c>
      <c r="F67" t="s">
        <v>0</v>
      </c>
      <c r="G67" t="s">
        <v>2079</v>
      </c>
      <c r="H67">
        <v>8.1460000000000008</v>
      </c>
      <c r="I67">
        <v>89.44</v>
      </c>
      <c r="J67">
        <v>16</v>
      </c>
    </row>
    <row r="68" spans="1:10" x14ac:dyDescent="0.35">
      <c r="A68" t="s">
        <v>19618</v>
      </c>
      <c r="B68">
        <v>395</v>
      </c>
      <c r="C68">
        <v>634</v>
      </c>
      <c r="D68">
        <v>67</v>
      </c>
      <c r="E68" t="s">
        <v>328</v>
      </c>
      <c r="F68" t="s">
        <v>0</v>
      </c>
      <c r="G68" t="s">
        <v>4022</v>
      </c>
      <c r="H68">
        <v>2.3969999999999998</v>
      </c>
      <c r="I68">
        <v>60.7</v>
      </c>
      <c r="J68">
        <v>235</v>
      </c>
    </row>
    <row r="69" spans="1:10" x14ac:dyDescent="0.35">
      <c r="A69" t="s">
        <v>19619</v>
      </c>
      <c r="B69">
        <v>213</v>
      </c>
      <c r="C69">
        <v>608</v>
      </c>
      <c r="D69">
        <v>68</v>
      </c>
      <c r="E69" t="s">
        <v>328</v>
      </c>
      <c r="F69" t="s">
        <v>0</v>
      </c>
      <c r="G69" t="s">
        <v>2590</v>
      </c>
      <c r="H69">
        <v>1.327</v>
      </c>
      <c r="I69">
        <v>59.72</v>
      </c>
      <c r="J69">
        <v>126</v>
      </c>
    </row>
    <row r="70" spans="1:10" x14ac:dyDescent="0.35">
      <c r="A70" t="s">
        <v>19620</v>
      </c>
      <c r="B70">
        <v>128</v>
      </c>
      <c r="C70">
        <v>605</v>
      </c>
      <c r="D70">
        <v>69</v>
      </c>
      <c r="E70" t="s">
        <v>312</v>
      </c>
      <c r="F70" t="s">
        <v>0</v>
      </c>
      <c r="G70" t="s">
        <v>2962</v>
      </c>
      <c r="H70">
        <v>2.4670000000000001</v>
      </c>
      <c r="I70">
        <v>31.15</v>
      </c>
      <c r="J70">
        <v>56</v>
      </c>
    </row>
    <row r="71" spans="1:10" x14ac:dyDescent="0.35">
      <c r="A71" t="s">
        <v>19621</v>
      </c>
      <c r="B71">
        <v>106</v>
      </c>
      <c r="C71">
        <v>604</v>
      </c>
      <c r="D71">
        <v>70</v>
      </c>
      <c r="E71" t="s">
        <v>312</v>
      </c>
      <c r="F71" t="s">
        <v>0</v>
      </c>
      <c r="G71" t="s">
        <v>2652</v>
      </c>
      <c r="H71">
        <v>2.863</v>
      </c>
      <c r="I71">
        <v>46.94</v>
      </c>
      <c r="J71">
        <v>102</v>
      </c>
    </row>
    <row r="72" spans="1:10" x14ac:dyDescent="0.35">
      <c r="A72" t="s">
        <v>19622</v>
      </c>
      <c r="B72">
        <v>121</v>
      </c>
      <c r="C72">
        <v>589</v>
      </c>
      <c r="D72">
        <v>71</v>
      </c>
      <c r="E72" t="s">
        <v>319</v>
      </c>
      <c r="F72" t="s">
        <v>0</v>
      </c>
      <c r="G72" t="s">
        <v>17122</v>
      </c>
      <c r="H72">
        <v>2.7010000000000001</v>
      </c>
      <c r="I72">
        <v>60.8</v>
      </c>
      <c r="J72">
        <v>53</v>
      </c>
    </row>
    <row r="73" spans="1:10" x14ac:dyDescent="0.35">
      <c r="A73" t="s">
        <v>19623</v>
      </c>
      <c r="B73">
        <v>128</v>
      </c>
      <c r="C73">
        <v>575</v>
      </c>
      <c r="D73">
        <v>72</v>
      </c>
      <c r="E73" t="s">
        <v>311</v>
      </c>
      <c r="F73" t="s">
        <v>0</v>
      </c>
      <c r="G73" t="s">
        <v>4219</v>
      </c>
      <c r="H73" t="s">
        <v>311</v>
      </c>
      <c r="I73" t="s">
        <v>311</v>
      </c>
      <c r="J73">
        <v>98</v>
      </c>
    </row>
    <row r="74" spans="1:10" x14ac:dyDescent="0.35">
      <c r="A74" t="s">
        <v>19624</v>
      </c>
      <c r="B74">
        <v>252</v>
      </c>
      <c r="C74">
        <v>571</v>
      </c>
      <c r="D74">
        <v>73</v>
      </c>
      <c r="E74" t="s">
        <v>334</v>
      </c>
      <c r="F74" t="s">
        <v>0</v>
      </c>
      <c r="G74" t="s">
        <v>2594</v>
      </c>
      <c r="H74">
        <v>1.0900000000000001</v>
      </c>
      <c r="I74">
        <v>11.68</v>
      </c>
      <c r="J74">
        <v>38</v>
      </c>
    </row>
    <row r="75" spans="1:10" x14ac:dyDescent="0.35">
      <c r="A75" t="s">
        <v>19625</v>
      </c>
      <c r="B75">
        <v>146</v>
      </c>
      <c r="C75">
        <v>558</v>
      </c>
      <c r="D75">
        <v>74</v>
      </c>
      <c r="E75" t="s">
        <v>319</v>
      </c>
      <c r="F75" t="s">
        <v>0</v>
      </c>
      <c r="G75" t="s">
        <v>16573</v>
      </c>
      <c r="H75">
        <v>3.165</v>
      </c>
      <c r="I75">
        <v>80.45</v>
      </c>
      <c r="J75">
        <v>63</v>
      </c>
    </row>
    <row r="76" spans="1:10" x14ac:dyDescent="0.35">
      <c r="A76" t="s">
        <v>19626</v>
      </c>
      <c r="B76">
        <v>133</v>
      </c>
      <c r="C76">
        <v>555</v>
      </c>
      <c r="D76">
        <v>75</v>
      </c>
      <c r="E76" t="s">
        <v>312</v>
      </c>
      <c r="F76" t="s">
        <v>0</v>
      </c>
      <c r="G76" t="s">
        <v>19627</v>
      </c>
      <c r="H76">
        <v>2.1480000000000001</v>
      </c>
      <c r="I76">
        <v>36.090000000000003</v>
      </c>
      <c r="J76">
        <v>33</v>
      </c>
    </row>
    <row r="77" spans="1:10" x14ac:dyDescent="0.35">
      <c r="A77" t="s">
        <v>19628</v>
      </c>
      <c r="B77">
        <v>69</v>
      </c>
      <c r="C77">
        <v>553</v>
      </c>
      <c r="D77">
        <v>76</v>
      </c>
      <c r="E77" t="s">
        <v>319</v>
      </c>
      <c r="F77" t="s">
        <v>0</v>
      </c>
      <c r="G77" t="s">
        <v>4124</v>
      </c>
      <c r="H77">
        <v>4.7690000000000001</v>
      </c>
      <c r="I77">
        <v>93.17</v>
      </c>
      <c r="J77">
        <v>23</v>
      </c>
    </row>
    <row r="78" spans="1:10" hidden="1" x14ac:dyDescent="0.35">
      <c r="A78" t="s">
        <v>19629</v>
      </c>
      <c r="B78">
        <v>24</v>
      </c>
      <c r="C78">
        <v>548</v>
      </c>
      <c r="D78">
        <v>77</v>
      </c>
      <c r="E78" t="s">
        <v>311</v>
      </c>
      <c r="F78" t="s">
        <v>3848</v>
      </c>
      <c r="G78" t="s">
        <v>311</v>
      </c>
      <c r="H78" t="s">
        <v>311</v>
      </c>
      <c r="I78" t="s">
        <v>311</v>
      </c>
      <c r="J78">
        <v>24</v>
      </c>
    </row>
    <row r="79" spans="1:10" x14ac:dyDescent="0.35">
      <c r="A79" t="s">
        <v>19630</v>
      </c>
      <c r="B79">
        <v>89</v>
      </c>
      <c r="C79">
        <v>547</v>
      </c>
      <c r="D79">
        <v>78</v>
      </c>
      <c r="E79" t="s">
        <v>319</v>
      </c>
      <c r="F79" t="s">
        <v>0</v>
      </c>
      <c r="G79" t="s">
        <v>8186</v>
      </c>
      <c r="H79">
        <v>2.9060000000000001</v>
      </c>
      <c r="I79">
        <v>77.599999999999994</v>
      </c>
      <c r="J79">
        <v>58</v>
      </c>
    </row>
    <row r="80" spans="1:10" x14ac:dyDescent="0.35">
      <c r="A80" t="s">
        <v>19631</v>
      </c>
      <c r="B80">
        <v>65</v>
      </c>
      <c r="C80">
        <v>540</v>
      </c>
      <c r="D80">
        <v>79</v>
      </c>
      <c r="E80" t="s">
        <v>311</v>
      </c>
      <c r="F80" t="s">
        <v>0</v>
      </c>
      <c r="G80" t="s">
        <v>311</v>
      </c>
      <c r="H80" t="s">
        <v>311</v>
      </c>
      <c r="I80" t="s">
        <v>311</v>
      </c>
      <c r="J80">
        <v>64</v>
      </c>
    </row>
    <row r="81" spans="1:10" x14ac:dyDescent="0.35">
      <c r="A81" t="s">
        <v>19632</v>
      </c>
      <c r="B81">
        <v>150</v>
      </c>
      <c r="C81">
        <v>529</v>
      </c>
      <c r="D81">
        <v>80</v>
      </c>
      <c r="E81" t="s">
        <v>319</v>
      </c>
      <c r="F81" t="s">
        <v>0</v>
      </c>
      <c r="G81" t="s">
        <v>19633</v>
      </c>
      <c r="H81">
        <v>2.6539999999999999</v>
      </c>
      <c r="I81">
        <v>64.94</v>
      </c>
      <c r="J81">
        <v>56</v>
      </c>
    </row>
    <row r="82" spans="1:10" x14ac:dyDescent="0.35">
      <c r="A82" t="s">
        <v>19634</v>
      </c>
      <c r="B82">
        <v>185</v>
      </c>
      <c r="C82">
        <v>525</v>
      </c>
      <c r="D82">
        <v>81</v>
      </c>
      <c r="E82" t="s">
        <v>312</v>
      </c>
      <c r="F82" t="s">
        <v>0</v>
      </c>
      <c r="G82" t="s">
        <v>4204</v>
      </c>
      <c r="H82">
        <v>1.6279999999999999</v>
      </c>
      <c r="I82">
        <v>40.57</v>
      </c>
      <c r="J82">
        <v>65</v>
      </c>
    </row>
    <row r="83" spans="1:10" x14ac:dyDescent="0.35">
      <c r="A83" t="s">
        <v>19635</v>
      </c>
      <c r="B83">
        <v>201</v>
      </c>
      <c r="C83">
        <v>517</v>
      </c>
      <c r="D83">
        <v>82</v>
      </c>
      <c r="E83" t="s">
        <v>312</v>
      </c>
      <c r="F83" t="s">
        <v>0</v>
      </c>
      <c r="G83" t="s">
        <v>2053</v>
      </c>
      <c r="H83">
        <v>1.325</v>
      </c>
      <c r="I83">
        <v>27.31</v>
      </c>
      <c r="J83">
        <v>102</v>
      </c>
    </row>
    <row r="84" spans="1:10" x14ac:dyDescent="0.35">
      <c r="A84" t="s">
        <v>19636</v>
      </c>
      <c r="B84">
        <v>67</v>
      </c>
      <c r="C84">
        <v>501</v>
      </c>
      <c r="D84">
        <v>83</v>
      </c>
      <c r="E84" t="s">
        <v>319</v>
      </c>
      <c r="F84" t="s">
        <v>0</v>
      </c>
      <c r="G84" t="s">
        <v>4022</v>
      </c>
      <c r="H84">
        <v>3.508</v>
      </c>
      <c r="I84">
        <v>80.48</v>
      </c>
      <c r="J84">
        <v>35</v>
      </c>
    </row>
    <row r="85" spans="1:10" x14ac:dyDescent="0.35">
      <c r="A85" t="s">
        <v>19637</v>
      </c>
      <c r="B85">
        <v>98</v>
      </c>
      <c r="C85">
        <v>500</v>
      </c>
      <c r="D85">
        <v>84</v>
      </c>
      <c r="E85" t="s">
        <v>311</v>
      </c>
      <c r="F85" t="s">
        <v>0</v>
      </c>
      <c r="G85" t="s">
        <v>2079</v>
      </c>
      <c r="H85" t="s">
        <v>311</v>
      </c>
      <c r="I85" t="s">
        <v>311</v>
      </c>
      <c r="J85">
        <v>98</v>
      </c>
    </row>
    <row r="86" spans="1:10" x14ac:dyDescent="0.35">
      <c r="A86" t="s">
        <v>19638</v>
      </c>
      <c r="B86">
        <v>98</v>
      </c>
      <c r="C86">
        <v>497</v>
      </c>
      <c r="D86">
        <v>85</v>
      </c>
      <c r="E86" t="s">
        <v>312</v>
      </c>
      <c r="F86" t="s">
        <v>0</v>
      </c>
      <c r="G86" t="s">
        <v>3375</v>
      </c>
      <c r="H86">
        <v>3.7759999999999998</v>
      </c>
      <c r="I86">
        <v>39.6</v>
      </c>
      <c r="J86">
        <v>53</v>
      </c>
    </row>
    <row r="87" spans="1:10" x14ac:dyDescent="0.35">
      <c r="A87" t="s">
        <v>19639</v>
      </c>
      <c r="B87">
        <v>92</v>
      </c>
      <c r="C87">
        <v>492</v>
      </c>
      <c r="D87">
        <v>86</v>
      </c>
      <c r="E87" t="s">
        <v>319</v>
      </c>
      <c r="F87" t="s">
        <v>0</v>
      </c>
      <c r="G87" t="s">
        <v>19640</v>
      </c>
      <c r="H87">
        <v>2.6930000000000001</v>
      </c>
      <c r="I87">
        <v>77.03</v>
      </c>
      <c r="J87">
        <v>29</v>
      </c>
    </row>
    <row r="88" spans="1:10" x14ac:dyDescent="0.35">
      <c r="A88" t="s">
        <v>19641</v>
      </c>
      <c r="B88">
        <v>132</v>
      </c>
      <c r="C88">
        <v>487</v>
      </c>
      <c r="D88">
        <v>87</v>
      </c>
      <c r="E88" t="s">
        <v>328</v>
      </c>
      <c r="F88" t="s">
        <v>0</v>
      </c>
      <c r="G88" t="s">
        <v>3237</v>
      </c>
      <c r="H88">
        <v>2.544</v>
      </c>
      <c r="I88">
        <v>57.81</v>
      </c>
      <c r="J88">
        <v>39</v>
      </c>
    </row>
    <row r="89" spans="1:10" x14ac:dyDescent="0.35">
      <c r="A89" t="s">
        <v>19642</v>
      </c>
      <c r="B89">
        <v>104</v>
      </c>
      <c r="C89">
        <v>466</v>
      </c>
      <c r="D89">
        <v>88</v>
      </c>
      <c r="E89" t="s">
        <v>311</v>
      </c>
      <c r="F89" t="s">
        <v>0</v>
      </c>
      <c r="G89" t="s">
        <v>2962</v>
      </c>
      <c r="H89" t="s">
        <v>311</v>
      </c>
      <c r="I89" t="s">
        <v>311</v>
      </c>
      <c r="J89">
        <v>58</v>
      </c>
    </row>
    <row r="90" spans="1:10" x14ac:dyDescent="0.35">
      <c r="A90" t="s">
        <v>19643</v>
      </c>
      <c r="B90">
        <v>118</v>
      </c>
      <c r="C90">
        <v>462</v>
      </c>
      <c r="D90">
        <v>89</v>
      </c>
      <c r="E90" t="s">
        <v>312</v>
      </c>
      <c r="F90" t="s">
        <v>0</v>
      </c>
      <c r="G90" t="s">
        <v>2053</v>
      </c>
      <c r="H90">
        <v>2.0289999999999999</v>
      </c>
      <c r="I90">
        <v>49.21</v>
      </c>
      <c r="J90">
        <v>51</v>
      </c>
    </row>
    <row r="91" spans="1:10" x14ac:dyDescent="0.35">
      <c r="A91" t="s">
        <v>19644</v>
      </c>
      <c r="B91">
        <v>103</v>
      </c>
      <c r="C91">
        <v>461</v>
      </c>
      <c r="D91">
        <v>90</v>
      </c>
      <c r="E91" t="s">
        <v>312</v>
      </c>
      <c r="F91" t="s">
        <v>0</v>
      </c>
      <c r="G91" t="s">
        <v>4566</v>
      </c>
      <c r="H91">
        <v>1.75</v>
      </c>
      <c r="I91">
        <v>34.630000000000003</v>
      </c>
      <c r="J91">
        <v>41</v>
      </c>
    </row>
    <row r="92" spans="1:10" x14ac:dyDescent="0.35">
      <c r="A92" t="s">
        <v>19645</v>
      </c>
      <c r="B92">
        <v>94</v>
      </c>
      <c r="C92">
        <v>461</v>
      </c>
      <c r="D92">
        <v>90</v>
      </c>
      <c r="E92" t="s">
        <v>328</v>
      </c>
      <c r="F92" t="s">
        <v>0</v>
      </c>
      <c r="G92" t="s">
        <v>19646</v>
      </c>
      <c r="H92">
        <v>2.238</v>
      </c>
      <c r="I92">
        <v>52.95</v>
      </c>
      <c r="J92">
        <v>66</v>
      </c>
    </row>
    <row r="93" spans="1:10" x14ac:dyDescent="0.35">
      <c r="A93" t="s">
        <v>19647</v>
      </c>
      <c r="B93">
        <v>76</v>
      </c>
      <c r="C93">
        <v>456</v>
      </c>
      <c r="D93">
        <v>92</v>
      </c>
      <c r="E93" t="s">
        <v>319</v>
      </c>
      <c r="F93" t="s">
        <v>0</v>
      </c>
      <c r="G93" t="s">
        <v>19648</v>
      </c>
      <c r="H93">
        <v>3.153</v>
      </c>
      <c r="I93">
        <v>64.540000000000006</v>
      </c>
      <c r="J93">
        <v>41</v>
      </c>
    </row>
    <row r="94" spans="1:10" x14ac:dyDescent="0.35">
      <c r="A94" t="s">
        <v>19649</v>
      </c>
      <c r="B94">
        <v>206</v>
      </c>
      <c r="C94">
        <v>445</v>
      </c>
      <c r="D94">
        <v>93</v>
      </c>
      <c r="E94" t="s">
        <v>334</v>
      </c>
      <c r="F94" t="s">
        <v>0</v>
      </c>
      <c r="G94" t="s">
        <v>1983</v>
      </c>
      <c r="H94">
        <v>1.222</v>
      </c>
      <c r="I94">
        <v>19.12</v>
      </c>
      <c r="J94">
        <v>78</v>
      </c>
    </row>
    <row r="95" spans="1:10" x14ac:dyDescent="0.35">
      <c r="A95" t="s">
        <v>19650</v>
      </c>
      <c r="B95">
        <v>127</v>
      </c>
      <c r="C95">
        <v>435</v>
      </c>
      <c r="D95">
        <v>94</v>
      </c>
      <c r="E95" t="s">
        <v>334</v>
      </c>
      <c r="F95" t="s">
        <v>0</v>
      </c>
      <c r="G95" t="s">
        <v>19651</v>
      </c>
      <c r="H95">
        <v>1.3580000000000001</v>
      </c>
      <c r="I95">
        <v>20.37</v>
      </c>
      <c r="J95">
        <v>68</v>
      </c>
    </row>
    <row r="96" spans="1:10" x14ac:dyDescent="0.35">
      <c r="A96" t="s">
        <v>19652</v>
      </c>
      <c r="B96">
        <v>192</v>
      </c>
      <c r="C96">
        <v>433</v>
      </c>
      <c r="D96">
        <v>95</v>
      </c>
      <c r="E96" t="s">
        <v>319</v>
      </c>
      <c r="F96" t="s">
        <v>0</v>
      </c>
      <c r="G96" t="s">
        <v>4050</v>
      </c>
      <c r="H96">
        <v>3.129</v>
      </c>
      <c r="I96">
        <v>87.63</v>
      </c>
      <c r="J96">
        <v>27</v>
      </c>
    </row>
    <row r="97" spans="1:10" x14ac:dyDescent="0.35">
      <c r="A97" t="s">
        <v>19653</v>
      </c>
      <c r="B97">
        <v>243</v>
      </c>
      <c r="C97">
        <v>431</v>
      </c>
      <c r="D97">
        <v>96</v>
      </c>
      <c r="E97" t="s">
        <v>319</v>
      </c>
      <c r="F97" t="s">
        <v>0</v>
      </c>
      <c r="G97" t="s">
        <v>9482</v>
      </c>
      <c r="H97">
        <v>2.2309999999999999</v>
      </c>
      <c r="I97">
        <v>87.5</v>
      </c>
      <c r="J97">
        <v>33</v>
      </c>
    </row>
    <row r="98" spans="1:10" x14ac:dyDescent="0.35">
      <c r="A98" t="s">
        <v>19654</v>
      </c>
      <c r="B98">
        <v>119</v>
      </c>
      <c r="C98">
        <v>431</v>
      </c>
      <c r="D98">
        <v>96</v>
      </c>
      <c r="E98" t="s">
        <v>328</v>
      </c>
      <c r="F98" t="s">
        <v>0</v>
      </c>
      <c r="G98" t="s">
        <v>7731</v>
      </c>
      <c r="H98">
        <v>1.8280000000000001</v>
      </c>
      <c r="I98">
        <v>42.5</v>
      </c>
      <c r="J98">
        <v>39</v>
      </c>
    </row>
    <row r="99" spans="1:10" x14ac:dyDescent="0.35">
      <c r="A99" t="s">
        <v>19655</v>
      </c>
      <c r="B99">
        <v>137</v>
      </c>
      <c r="C99">
        <v>426</v>
      </c>
      <c r="D99">
        <v>98</v>
      </c>
      <c r="E99" t="s">
        <v>334</v>
      </c>
      <c r="F99" t="s">
        <v>0</v>
      </c>
      <c r="G99" t="s">
        <v>19656</v>
      </c>
      <c r="H99">
        <v>1.8180000000000001</v>
      </c>
      <c r="I99">
        <v>7.44</v>
      </c>
      <c r="J99">
        <v>12</v>
      </c>
    </row>
    <row r="100" spans="1:10" x14ac:dyDescent="0.35">
      <c r="A100" t="s">
        <v>19657</v>
      </c>
      <c r="B100">
        <v>144</v>
      </c>
      <c r="C100">
        <v>407</v>
      </c>
      <c r="D100">
        <v>99</v>
      </c>
      <c r="E100" t="s">
        <v>328</v>
      </c>
      <c r="F100" t="s">
        <v>0</v>
      </c>
      <c r="G100" t="s">
        <v>2520</v>
      </c>
      <c r="H100">
        <v>1.387</v>
      </c>
      <c r="I100">
        <v>74.849999999999994</v>
      </c>
      <c r="J100">
        <v>138</v>
      </c>
    </row>
    <row r="101" spans="1:10" x14ac:dyDescent="0.35">
      <c r="A101" t="s">
        <v>19658</v>
      </c>
      <c r="B101">
        <v>122</v>
      </c>
      <c r="C101">
        <v>404</v>
      </c>
      <c r="D101">
        <v>100</v>
      </c>
      <c r="E101" t="s">
        <v>311</v>
      </c>
      <c r="F101" t="s">
        <v>0</v>
      </c>
      <c r="G101" t="s">
        <v>1900</v>
      </c>
      <c r="H101" t="s">
        <v>311</v>
      </c>
      <c r="I101" t="s">
        <v>311</v>
      </c>
      <c r="J101">
        <v>120</v>
      </c>
    </row>
    <row r="102" spans="1:10" x14ac:dyDescent="0.35">
      <c r="A102" t="s">
        <v>19659</v>
      </c>
      <c r="B102">
        <v>182</v>
      </c>
      <c r="C102">
        <v>389</v>
      </c>
      <c r="D102">
        <v>101</v>
      </c>
      <c r="E102" t="s">
        <v>311</v>
      </c>
      <c r="F102" t="s">
        <v>0</v>
      </c>
      <c r="G102" t="s">
        <v>1845</v>
      </c>
      <c r="H102" t="s">
        <v>311</v>
      </c>
      <c r="I102" t="s">
        <v>311</v>
      </c>
      <c r="J102">
        <v>182</v>
      </c>
    </row>
    <row r="103" spans="1:10" x14ac:dyDescent="0.35">
      <c r="A103" t="s">
        <v>19660</v>
      </c>
      <c r="B103">
        <v>167</v>
      </c>
      <c r="C103">
        <v>387</v>
      </c>
      <c r="D103">
        <v>102</v>
      </c>
      <c r="E103" t="s">
        <v>328</v>
      </c>
      <c r="F103" t="s">
        <v>0</v>
      </c>
      <c r="G103" t="s">
        <v>16325</v>
      </c>
      <c r="H103">
        <v>2.6030000000000002</v>
      </c>
      <c r="I103">
        <v>65.25</v>
      </c>
      <c r="J103">
        <v>40</v>
      </c>
    </row>
    <row r="104" spans="1:10" x14ac:dyDescent="0.35">
      <c r="A104" t="s">
        <v>19661</v>
      </c>
      <c r="B104">
        <v>69</v>
      </c>
      <c r="C104">
        <v>387</v>
      </c>
      <c r="D104">
        <v>102</v>
      </c>
      <c r="E104" t="s">
        <v>312</v>
      </c>
      <c r="F104" t="s">
        <v>0</v>
      </c>
      <c r="G104" t="s">
        <v>3831</v>
      </c>
      <c r="H104">
        <v>2.516</v>
      </c>
      <c r="I104">
        <v>41.48</v>
      </c>
      <c r="J104">
        <v>29</v>
      </c>
    </row>
    <row r="105" spans="1:10" x14ac:dyDescent="0.35">
      <c r="A105" t="s">
        <v>19662</v>
      </c>
      <c r="B105">
        <v>63</v>
      </c>
      <c r="C105">
        <v>382</v>
      </c>
      <c r="D105">
        <v>104</v>
      </c>
      <c r="E105" t="s">
        <v>312</v>
      </c>
      <c r="F105" t="s">
        <v>0</v>
      </c>
      <c r="G105" t="s">
        <v>1845</v>
      </c>
      <c r="H105">
        <v>3.75</v>
      </c>
      <c r="I105">
        <v>45.48</v>
      </c>
      <c r="J105">
        <v>63</v>
      </c>
    </row>
    <row r="106" spans="1:10" x14ac:dyDescent="0.35">
      <c r="A106" t="s">
        <v>19663</v>
      </c>
      <c r="B106">
        <v>58</v>
      </c>
      <c r="C106">
        <v>377</v>
      </c>
      <c r="D106">
        <v>105</v>
      </c>
      <c r="E106" t="s">
        <v>328</v>
      </c>
      <c r="F106" t="s">
        <v>0</v>
      </c>
      <c r="G106" t="s">
        <v>2053</v>
      </c>
      <c r="H106">
        <v>3.4470000000000001</v>
      </c>
      <c r="I106">
        <v>71.37</v>
      </c>
      <c r="J106">
        <v>29</v>
      </c>
    </row>
    <row r="107" spans="1:10" x14ac:dyDescent="0.35">
      <c r="A107" t="s">
        <v>19664</v>
      </c>
      <c r="B107">
        <v>130</v>
      </c>
      <c r="C107">
        <v>373</v>
      </c>
      <c r="D107">
        <v>106</v>
      </c>
      <c r="E107" t="s">
        <v>319</v>
      </c>
      <c r="F107" t="s">
        <v>0</v>
      </c>
      <c r="G107" t="s">
        <v>16612</v>
      </c>
      <c r="H107">
        <v>2.9889999999999999</v>
      </c>
      <c r="I107">
        <v>85.14</v>
      </c>
      <c r="J107">
        <v>82</v>
      </c>
    </row>
    <row r="108" spans="1:10" x14ac:dyDescent="0.35">
      <c r="A108" t="s">
        <v>19665</v>
      </c>
      <c r="B108">
        <v>12</v>
      </c>
      <c r="C108">
        <v>361</v>
      </c>
      <c r="D108">
        <v>107</v>
      </c>
      <c r="E108" t="s">
        <v>319</v>
      </c>
      <c r="F108" t="s">
        <v>0</v>
      </c>
      <c r="G108" t="s">
        <v>2520</v>
      </c>
      <c r="H108">
        <v>15.583</v>
      </c>
      <c r="I108">
        <v>99.85</v>
      </c>
      <c r="J108">
        <v>8</v>
      </c>
    </row>
    <row r="109" spans="1:10" x14ac:dyDescent="0.35">
      <c r="A109" t="s">
        <v>19666</v>
      </c>
      <c r="B109">
        <v>57</v>
      </c>
      <c r="C109">
        <v>359</v>
      </c>
      <c r="D109">
        <v>108</v>
      </c>
      <c r="E109" t="s">
        <v>328</v>
      </c>
      <c r="F109" t="s">
        <v>0</v>
      </c>
      <c r="G109" t="s">
        <v>4022</v>
      </c>
      <c r="H109">
        <v>3.1230000000000002</v>
      </c>
      <c r="I109">
        <v>75.13</v>
      </c>
      <c r="J109">
        <v>38</v>
      </c>
    </row>
    <row r="110" spans="1:10" x14ac:dyDescent="0.35">
      <c r="A110" t="s">
        <v>19667</v>
      </c>
      <c r="B110">
        <v>109</v>
      </c>
      <c r="C110">
        <v>357</v>
      </c>
      <c r="D110">
        <v>109</v>
      </c>
      <c r="E110" t="s">
        <v>312</v>
      </c>
      <c r="F110" t="s">
        <v>0</v>
      </c>
      <c r="G110" t="s">
        <v>4416</v>
      </c>
      <c r="H110">
        <v>2.1379999999999999</v>
      </c>
      <c r="I110">
        <v>33.78</v>
      </c>
      <c r="J110">
        <v>55</v>
      </c>
    </row>
    <row r="111" spans="1:10" x14ac:dyDescent="0.35">
      <c r="A111" t="s">
        <v>19668</v>
      </c>
      <c r="B111">
        <v>27</v>
      </c>
      <c r="C111">
        <v>354</v>
      </c>
      <c r="D111">
        <v>110</v>
      </c>
      <c r="E111" t="s">
        <v>319</v>
      </c>
      <c r="F111" t="s">
        <v>0</v>
      </c>
      <c r="G111" t="s">
        <v>2438</v>
      </c>
      <c r="H111">
        <v>7.44</v>
      </c>
      <c r="I111">
        <v>90.97</v>
      </c>
      <c r="J111">
        <v>22</v>
      </c>
    </row>
    <row r="112" spans="1:10" x14ac:dyDescent="0.35">
      <c r="A112" t="s">
        <v>19669</v>
      </c>
      <c r="B112">
        <v>65</v>
      </c>
      <c r="C112">
        <v>346</v>
      </c>
      <c r="D112">
        <v>111</v>
      </c>
      <c r="E112" t="s">
        <v>319</v>
      </c>
      <c r="F112" t="s">
        <v>0</v>
      </c>
      <c r="G112" t="s">
        <v>14675</v>
      </c>
      <c r="H112">
        <v>3.9249999999999998</v>
      </c>
      <c r="I112">
        <v>77.94</v>
      </c>
      <c r="J112">
        <v>43</v>
      </c>
    </row>
    <row r="113" spans="1:10" x14ac:dyDescent="0.35">
      <c r="A113" t="s">
        <v>19670</v>
      </c>
      <c r="B113">
        <v>117</v>
      </c>
      <c r="C113">
        <v>338</v>
      </c>
      <c r="D113">
        <v>112</v>
      </c>
      <c r="E113" t="s">
        <v>312</v>
      </c>
      <c r="F113" t="s">
        <v>0</v>
      </c>
      <c r="G113" t="s">
        <v>4034</v>
      </c>
      <c r="H113">
        <v>1.526</v>
      </c>
      <c r="I113">
        <v>21.39</v>
      </c>
      <c r="J113">
        <v>31</v>
      </c>
    </row>
    <row r="114" spans="1:10" x14ac:dyDescent="0.35">
      <c r="A114" t="s">
        <v>19671</v>
      </c>
      <c r="B114">
        <v>152</v>
      </c>
      <c r="C114">
        <v>337</v>
      </c>
      <c r="D114">
        <v>113</v>
      </c>
      <c r="E114" t="s">
        <v>328</v>
      </c>
      <c r="F114" t="s">
        <v>0</v>
      </c>
      <c r="G114" t="s">
        <v>2520</v>
      </c>
      <c r="H114">
        <v>0.98</v>
      </c>
      <c r="I114">
        <v>51.66</v>
      </c>
      <c r="J114">
        <v>78</v>
      </c>
    </row>
    <row r="115" spans="1:10" x14ac:dyDescent="0.35">
      <c r="A115" t="s">
        <v>19672</v>
      </c>
      <c r="B115">
        <v>57</v>
      </c>
      <c r="C115">
        <v>335</v>
      </c>
      <c r="D115">
        <v>114</v>
      </c>
      <c r="E115" t="s">
        <v>328</v>
      </c>
      <c r="F115" t="s">
        <v>0</v>
      </c>
      <c r="G115" t="s">
        <v>14033</v>
      </c>
      <c r="H115">
        <v>2.6110000000000002</v>
      </c>
      <c r="I115">
        <v>56.78</v>
      </c>
      <c r="J115">
        <v>32</v>
      </c>
    </row>
    <row r="116" spans="1:10" hidden="1" x14ac:dyDescent="0.35">
      <c r="A116" t="s">
        <v>19673</v>
      </c>
      <c r="B116">
        <v>15</v>
      </c>
      <c r="C116">
        <v>329</v>
      </c>
      <c r="D116">
        <v>115</v>
      </c>
      <c r="E116" t="s">
        <v>311</v>
      </c>
      <c r="F116" t="s">
        <v>3848</v>
      </c>
      <c r="G116" t="s">
        <v>311</v>
      </c>
      <c r="H116" t="s">
        <v>311</v>
      </c>
      <c r="I116" t="s">
        <v>311</v>
      </c>
      <c r="J116">
        <v>0</v>
      </c>
    </row>
    <row r="117" spans="1:10" x14ac:dyDescent="0.35">
      <c r="A117" t="s">
        <v>19674</v>
      </c>
      <c r="B117">
        <v>193</v>
      </c>
      <c r="C117">
        <v>327</v>
      </c>
      <c r="D117">
        <v>116</v>
      </c>
      <c r="E117" t="s">
        <v>319</v>
      </c>
      <c r="F117" t="s">
        <v>0</v>
      </c>
      <c r="G117" t="s">
        <v>2760</v>
      </c>
      <c r="H117">
        <v>9.375</v>
      </c>
      <c r="I117">
        <v>92.17</v>
      </c>
      <c r="J117">
        <v>17</v>
      </c>
    </row>
    <row r="118" spans="1:10" x14ac:dyDescent="0.35">
      <c r="A118" t="s">
        <v>19675</v>
      </c>
      <c r="B118">
        <v>41</v>
      </c>
      <c r="C118">
        <v>325</v>
      </c>
      <c r="D118">
        <v>117</v>
      </c>
      <c r="E118" t="s">
        <v>319</v>
      </c>
      <c r="F118" t="s">
        <v>0</v>
      </c>
      <c r="G118" t="s">
        <v>4124</v>
      </c>
      <c r="H118">
        <v>4.2350000000000003</v>
      </c>
      <c r="I118">
        <v>89.38</v>
      </c>
      <c r="J118">
        <v>12</v>
      </c>
    </row>
    <row r="119" spans="1:10" x14ac:dyDescent="0.35">
      <c r="A119" t="s">
        <v>19676</v>
      </c>
      <c r="B119">
        <v>69</v>
      </c>
      <c r="C119">
        <v>320</v>
      </c>
      <c r="D119">
        <v>118</v>
      </c>
      <c r="E119" t="s">
        <v>319</v>
      </c>
      <c r="F119" t="s">
        <v>0</v>
      </c>
      <c r="G119" t="s">
        <v>14255</v>
      </c>
      <c r="H119">
        <v>4.6970000000000001</v>
      </c>
      <c r="I119">
        <v>67.98</v>
      </c>
      <c r="J119">
        <v>30</v>
      </c>
    </row>
    <row r="120" spans="1:10" x14ac:dyDescent="0.35">
      <c r="A120" t="s">
        <v>19677</v>
      </c>
      <c r="B120">
        <v>189</v>
      </c>
      <c r="C120">
        <v>318</v>
      </c>
      <c r="D120">
        <v>119</v>
      </c>
      <c r="E120" t="s">
        <v>319</v>
      </c>
      <c r="F120" t="s">
        <v>0</v>
      </c>
      <c r="G120" t="s">
        <v>8469</v>
      </c>
      <c r="H120">
        <v>2.4590000000000001</v>
      </c>
      <c r="I120">
        <v>76.48</v>
      </c>
      <c r="J120">
        <v>43</v>
      </c>
    </row>
    <row r="121" spans="1:10" x14ac:dyDescent="0.35">
      <c r="A121" t="s">
        <v>19678</v>
      </c>
      <c r="B121">
        <v>100</v>
      </c>
      <c r="C121">
        <v>318</v>
      </c>
      <c r="D121">
        <v>119</v>
      </c>
      <c r="E121" t="s">
        <v>328</v>
      </c>
      <c r="F121" t="s">
        <v>0</v>
      </c>
      <c r="G121" t="s">
        <v>2520</v>
      </c>
      <c r="H121">
        <v>1.286</v>
      </c>
      <c r="I121">
        <v>70.63</v>
      </c>
      <c r="J121">
        <v>76</v>
      </c>
    </row>
    <row r="122" spans="1:10" x14ac:dyDescent="0.35">
      <c r="A122" t="s">
        <v>19679</v>
      </c>
      <c r="B122">
        <v>101</v>
      </c>
      <c r="C122">
        <v>317</v>
      </c>
      <c r="D122">
        <v>121</v>
      </c>
      <c r="E122" t="s">
        <v>328</v>
      </c>
      <c r="F122" t="s">
        <v>0</v>
      </c>
      <c r="G122" t="s">
        <v>4219</v>
      </c>
      <c r="H122">
        <v>1.3959999999999999</v>
      </c>
      <c r="I122">
        <v>52.92</v>
      </c>
      <c r="J122">
        <v>43</v>
      </c>
    </row>
    <row r="123" spans="1:10" x14ac:dyDescent="0.35">
      <c r="A123" t="s">
        <v>19680</v>
      </c>
      <c r="B123">
        <v>155</v>
      </c>
      <c r="C123">
        <v>313</v>
      </c>
      <c r="D123">
        <v>122</v>
      </c>
      <c r="E123" t="s">
        <v>334</v>
      </c>
      <c r="F123" t="s">
        <v>0</v>
      </c>
      <c r="G123" t="s">
        <v>19681</v>
      </c>
      <c r="H123">
        <v>1.5660000000000001</v>
      </c>
      <c r="I123">
        <v>11.49</v>
      </c>
      <c r="J123">
        <v>48</v>
      </c>
    </row>
    <row r="124" spans="1:10" x14ac:dyDescent="0.35">
      <c r="A124" t="s">
        <v>19682</v>
      </c>
      <c r="B124">
        <v>110</v>
      </c>
      <c r="C124">
        <v>312</v>
      </c>
      <c r="D124">
        <v>123</v>
      </c>
      <c r="E124" t="s">
        <v>319</v>
      </c>
      <c r="F124" t="s">
        <v>0</v>
      </c>
      <c r="G124" t="s">
        <v>2590</v>
      </c>
      <c r="H124">
        <v>1.389</v>
      </c>
      <c r="I124">
        <v>62.95</v>
      </c>
      <c r="J124">
        <v>110</v>
      </c>
    </row>
    <row r="125" spans="1:10" x14ac:dyDescent="0.35">
      <c r="A125" t="s">
        <v>19683</v>
      </c>
      <c r="B125">
        <v>87</v>
      </c>
      <c r="C125">
        <v>305</v>
      </c>
      <c r="D125">
        <v>124</v>
      </c>
      <c r="E125" t="s">
        <v>312</v>
      </c>
      <c r="F125" t="s">
        <v>0</v>
      </c>
      <c r="G125" t="s">
        <v>19684</v>
      </c>
      <c r="H125">
        <v>2.1040000000000001</v>
      </c>
      <c r="I125">
        <v>27.45</v>
      </c>
      <c r="J125">
        <v>34</v>
      </c>
    </row>
    <row r="126" spans="1:10" x14ac:dyDescent="0.35">
      <c r="A126" t="s">
        <v>19685</v>
      </c>
      <c r="B126">
        <v>83</v>
      </c>
      <c r="C126">
        <v>304</v>
      </c>
      <c r="D126">
        <v>125</v>
      </c>
      <c r="E126" t="s">
        <v>311</v>
      </c>
      <c r="F126" t="s">
        <v>0</v>
      </c>
      <c r="G126" t="s">
        <v>311</v>
      </c>
      <c r="H126" t="s">
        <v>311</v>
      </c>
      <c r="I126" t="s">
        <v>311</v>
      </c>
      <c r="J126">
        <v>83</v>
      </c>
    </row>
    <row r="127" spans="1:10" x14ac:dyDescent="0.35">
      <c r="A127" t="s">
        <v>19686</v>
      </c>
      <c r="B127">
        <v>125</v>
      </c>
      <c r="C127">
        <v>300</v>
      </c>
      <c r="D127">
        <v>126</v>
      </c>
      <c r="E127" t="s">
        <v>328</v>
      </c>
      <c r="F127" t="s">
        <v>0</v>
      </c>
      <c r="G127" t="s">
        <v>2520</v>
      </c>
      <c r="H127">
        <v>1.0880000000000001</v>
      </c>
      <c r="I127">
        <v>59.79</v>
      </c>
      <c r="J127">
        <v>80</v>
      </c>
    </row>
    <row r="128" spans="1:10" x14ac:dyDescent="0.35">
      <c r="A128" t="s">
        <v>19687</v>
      </c>
      <c r="B128">
        <v>67</v>
      </c>
      <c r="C128">
        <v>299</v>
      </c>
      <c r="D128">
        <v>127</v>
      </c>
      <c r="E128" t="s">
        <v>311</v>
      </c>
      <c r="F128" t="s">
        <v>0</v>
      </c>
      <c r="G128" t="s">
        <v>3948</v>
      </c>
      <c r="H128" t="s">
        <v>311</v>
      </c>
      <c r="I128" t="s">
        <v>311</v>
      </c>
      <c r="J128">
        <v>22</v>
      </c>
    </row>
    <row r="129" spans="1:10" x14ac:dyDescent="0.35">
      <c r="A129" t="s">
        <v>19688</v>
      </c>
      <c r="B129">
        <v>123</v>
      </c>
      <c r="C129">
        <v>297</v>
      </c>
      <c r="D129">
        <v>128</v>
      </c>
      <c r="E129" t="s">
        <v>328</v>
      </c>
      <c r="F129" t="s">
        <v>0</v>
      </c>
      <c r="G129" t="s">
        <v>4219</v>
      </c>
      <c r="H129">
        <v>1.5880000000000001</v>
      </c>
      <c r="I129">
        <v>58.77</v>
      </c>
      <c r="J129">
        <v>49</v>
      </c>
    </row>
    <row r="130" spans="1:10" x14ac:dyDescent="0.35">
      <c r="A130" t="s">
        <v>19689</v>
      </c>
      <c r="B130">
        <v>93</v>
      </c>
      <c r="C130">
        <v>295</v>
      </c>
      <c r="D130">
        <v>129</v>
      </c>
      <c r="E130" t="s">
        <v>328</v>
      </c>
      <c r="F130" t="s">
        <v>0</v>
      </c>
      <c r="G130" t="s">
        <v>4219</v>
      </c>
      <c r="H130">
        <v>2</v>
      </c>
      <c r="I130">
        <v>72.400000000000006</v>
      </c>
      <c r="J130">
        <v>38</v>
      </c>
    </row>
    <row r="131" spans="1:10" x14ac:dyDescent="0.35">
      <c r="A131" t="s">
        <v>19690</v>
      </c>
      <c r="B131">
        <v>115</v>
      </c>
      <c r="C131">
        <v>291</v>
      </c>
      <c r="D131">
        <v>130</v>
      </c>
      <c r="E131" t="s">
        <v>312</v>
      </c>
      <c r="F131" t="s">
        <v>0</v>
      </c>
      <c r="G131" t="s">
        <v>2379</v>
      </c>
      <c r="H131">
        <v>1.2789999999999999</v>
      </c>
      <c r="I131">
        <v>25.42</v>
      </c>
      <c r="J131">
        <v>17</v>
      </c>
    </row>
    <row r="132" spans="1:10" x14ac:dyDescent="0.35">
      <c r="A132" t="s">
        <v>19691</v>
      </c>
      <c r="B132">
        <v>93</v>
      </c>
      <c r="C132">
        <v>289</v>
      </c>
      <c r="D132">
        <v>131</v>
      </c>
      <c r="E132" t="s">
        <v>328</v>
      </c>
      <c r="F132" t="s">
        <v>0</v>
      </c>
      <c r="G132" t="s">
        <v>1999</v>
      </c>
      <c r="H132">
        <v>1.444</v>
      </c>
      <c r="I132">
        <v>54.87</v>
      </c>
      <c r="J132">
        <v>56</v>
      </c>
    </row>
    <row r="133" spans="1:10" x14ac:dyDescent="0.35">
      <c r="A133" t="s">
        <v>19692</v>
      </c>
      <c r="B133">
        <v>102</v>
      </c>
      <c r="C133">
        <v>288</v>
      </c>
      <c r="D133">
        <v>132</v>
      </c>
      <c r="E133" t="s">
        <v>319</v>
      </c>
      <c r="F133" t="s">
        <v>0</v>
      </c>
      <c r="G133" t="s">
        <v>2520</v>
      </c>
      <c r="H133">
        <v>1.4550000000000001</v>
      </c>
      <c r="I133">
        <v>77.86</v>
      </c>
      <c r="J133">
        <v>83</v>
      </c>
    </row>
    <row r="134" spans="1:10" x14ac:dyDescent="0.35">
      <c r="A134" t="s">
        <v>19693</v>
      </c>
      <c r="B134">
        <v>246</v>
      </c>
      <c r="C134">
        <v>286</v>
      </c>
      <c r="D134">
        <v>133</v>
      </c>
      <c r="E134" t="s">
        <v>334</v>
      </c>
      <c r="F134" t="s">
        <v>0</v>
      </c>
      <c r="G134" t="s">
        <v>2520</v>
      </c>
      <c r="H134">
        <v>0.622</v>
      </c>
      <c r="I134">
        <v>20.329999999999998</v>
      </c>
      <c r="J134">
        <v>95</v>
      </c>
    </row>
    <row r="135" spans="1:10" x14ac:dyDescent="0.35">
      <c r="A135" t="s">
        <v>19694</v>
      </c>
      <c r="B135">
        <v>139</v>
      </c>
      <c r="C135">
        <v>285</v>
      </c>
      <c r="D135">
        <v>134</v>
      </c>
      <c r="E135" t="s">
        <v>334</v>
      </c>
      <c r="F135" t="s">
        <v>0</v>
      </c>
      <c r="G135" t="s">
        <v>3628</v>
      </c>
      <c r="H135">
        <v>1.1160000000000001</v>
      </c>
      <c r="I135">
        <v>25.2</v>
      </c>
      <c r="J135">
        <v>91</v>
      </c>
    </row>
    <row r="136" spans="1:10" x14ac:dyDescent="0.35">
      <c r="A136" t="s">
        <v>19695</v>
      </c>
      <c r="B136">
        <v>131</v>
      </c>
      <c r="C136">
        <v>281</v>
      </c>
      <c r="D136">
        <v>135</v>
      </c>
      <c r="E136" t="s">
        <v>312</v>
      </c>
      <c r="F136" t="s">
        <v>0</v>
      </c>
      <c r="G136" t="s">
        <v>4361</v>
      </c>
      <c r="H136">
        <v>1.115</v>
      </c>
      <c r="I136">
        <v>30.5</v>
      </c>
      <c r="J136">
        <v>20</v>
      </c>
    </row>
    <row r="137" spans="1:10" x14ac:dyDescent="0.35">
      <c r="A137" t="s">
        <v>19696</v>
      </c>
      <c r="B137">
        <v>43</v>
      </c>
      <c r="C137">
        <v>273</v>
      </c>
      <c r="D137">
        <v>136</v>
      </c>
      <c r="E137" t="s">
        <v>319</v>
      </c>
      <c r="F137" t="s">
        <v>0</v>
      </c>
      <c r="G137" t="s">
        <v>7781</v>
      </c>
      <c r="H137">
        <v>4.0910000000000002</v>
      </c>
      <c r="I137">
        <v>86.66</v>
      </c>
      <c r="J137">
        <v>20</v>
      </c>
    </row>
    <row r="138" spans="1:10" x14ac:dyDescent="0.35">
      <c r="A138" t="s">
        <v>19697</v>
      </c>
      <c r="B138">
        <v>160</v>
      </c>
      <c r="C138">
        <v>271</v>
      </c>
      <c r="D138">
        <v>137</v>
      </c>
      <c r="E138" t="s">
        <v>319</v>
      </c>
      <c r="F138" t="s">
        <v>0</v>
      </c>
      <c r="G138" t="s">
        <v>19698</v>
      </c>
      <c r="H138">
        <v>2.3919999999999999</v>
      </c>
      <c r="I138">
        <v>67.95</v>
      </c>
      <c r="J138">
        <v>30</v>
      </c>
    </row>
    <row r="139" spans="1:10" x14ac:dyDescent="0.35">
      <c r="A139" t="s">
        <v>19699</v>
      </c>
      <c r="B139">
        <v>121</v>
      </c>
      <c r="C139">
        <v>269</v>
      </c>
      <c r="D139">
        <v>138</v>
      </c>
      <c r="E139" t="s">
        <v>311</v>
      </c>
      <c r="F139" t="s">
        <v>0</v>
      </c>
      <c r="G139" t="s">
        <v>6759</v>
      </c>
      <c r="H139" t="s">
        <v>311</v>
      </c>
      <c r="I139" t="s">
        <v>311</v>
      </c>
      <c r="J139">
        <v>55</v>
      </c>
    </row>
    <row r="140" spans="1:10" x14ac:dyDescent="0.35">
      <c r="A140" t="s">
        <v>19700</v>
      </c>
      <c r="B140">
        <v>118</v>
      </c>
      <c r="C140">
        <v>268</v>
      </c>
      <c r="D140">
        <v>139</v>
      </c>
      <c r="E140" t="s">
        <v>312</v>
      </c>
      <c r="F140" t="s">
        <v>0</v>
      </c>
      <c r="G140" t="s">
        <v>2520</v>
      </c>
      <c r="H140">
        <v>0.94899999999999995</v>
      </c>
      <c r="I140">
        <v>48.64</v>
      </c>
      <c r="J140">
        <v>98</v>
      </c>
    </row>
    <row r="141" spans="1:10" x14ac:dyDescent="0.35">
      <c r="A141" t="s">
        <v>19701</v>
      </c>
      <c r="B141">
        <v>67</v>
      </c>
      <c r="C141">
        <v>268</v>
      </c>
      <c r="D141">
        <v>139</v>
      </c>
      <c r="E141" t="s">
        <v>328</v>
      </c>
      <c r="F141" t="s">
        <v>0</v>
      </c>
      <c r="G141" t="s">
        <v>4169</v>
      </c>
      <c r="H141">
        <v>2.383</v>
      </c>
      <c r="I141">
        <v>40.43</v>
      </c>
      <c r="J141">
        <v>35</v>
      </c>
    </row>
    <row r="142" spans="1:10" x14ac:dyDescent="0.35">
      <c r="A142" t="s">
        <v>19702</v>
      </c>
      <c r="B142">
        <v>89</v>
      </c>
      <c r="C142">
        <v>267</v>
      </c>
      <c r="D142">
        <v>141</v>
      </c>
      <c r="E142" t="s">
        <v>311</v>
      </c>
      <c r="F142" t="s">
        <v>0</v>
      </c>
      <c r="G142" t="s">
        <v>2972</v>
      </c>
      <c r="H142" t="s">
        <v>311</v>
      </c>
      <c r="I142" t="s">
        <v>311</v>
      </c>
      <c r="J142">
        <v>48</v>
      </c>
    </row>
    <row r="143" spans="1:10" x14ac:dyDescent="0.35">
      <c r="A143" t="s">
        <v>19703</v>
      </c>
      <c r="B143">
        <v>77</v>
      </c>
      <c r="C143">
        <v>259</v>
      </c>
      <c r="D143">
        <v>142</v>
      </c>
      <c r="E143" t="s">
        <v>311</v>
      </c>
      <c r="F143" t="s">
        <v>0</v>
      </c>
      <c r="G143" t="s">
        <v>2972</v>
      </c>
      <c r="H143" t="s">
        <v>311</v>
      </c>
      <c r="I143" t="s">
        <v>311</v>
      </c>
      <c r="J143">
        <v>21</v>
      </c>
    </row>
    <row r="144" spans="1:10" hidden="1" x14ac:dyDescent="0.35">
      <c r="A144" t="s">
        <v>19704</v>
      </c>
      <c r="B144">
        <v>10</v>
      </c>
      <c r="C144">
        <v>257</v>
      </c>
      <c r="D144">
        <v>143</v>
      </c>
      <c r="E144" t="s">
        <v>311</v>
      </c>
      <c r="F144" t="s">
        <v>3848</v>
      </c>
      <c r="G144" t="s">
        <v>311</v>
      </c>
      <c r="H144" t="s">
        <v>311</v>
      </c>
      <c r="I144" t="s">
        <v>311</v>
      </c>
      <c r="J144">
        <v>0</v>
      </c>
    </row>
    <row r="145" spans="1:10" x14ac:dyDescent="0.35">
      <c r="A145" t="s">
        <v>19705</v>
      </c>
      <c r="B145">
        <v>56</v>
      </c>
      <c r="C145">
        <v>257</v>
      </c>
      <c r="D145">
        <v>143</v>
      </c>
      <c r="E145" t="s">
        <v>319</v>
      </c>
      <c r="F145" t="s">
        <v>0</v>
      </c>
      <c r="G145" t="s">
        <v>7731</v>
      </c>
      <c r="H145">
        <v>2.66</v>
      </c>
      <c r="I145">
        <v>67.459999999999994</v>
      </c>
      <c r="J145">
        <v>31</v>
      </c>
    </row>
    <row r="146" spans="1:10" hidden="1" x14ac:dyDescent="0.35">
      <c r="A146" t="s">
        <v>19706</v>
      </c>
      <c r="B146">
        <v>9</v>
      </c>
      <c r="C146">
        <v>254</v>
      </c>
      <c r="D146">
        <v>145</v>
      </c>
      <c r="E146" t="s">
        <v>311</v>
      </c>
      <c r="F146" t="s">
        <v>3848</v>
      </c>
      <c r="G146" t="s">
        <v>311</v>
      </c>
      <c r="H146" t="s">
        <v>311</v>
      </c>
      <c r="I146" t="s">
        <v>311</v>
      </c>
      <c r="J146">
        <v>0</v>
      </c>
    </row>
    <row r="147" spans="1:10" x14ac:dyDescent="0.35">
      <c r="A147" t="s">
        <v>19707</v>
      </c>
      <c r="B147">
        <v>75</v>
      </c>
      <c r="C147">
        <v>252</v>
      </c>
      <c r="D147">
        <v>146</v>
      </c>
      <c r="E147" t="s">
        <v>328</v>
      </c>
      <c r="F147" t="s">
        <v>0</v>
      </c>
      <c r="G147" t="s">
        <v>19708</v>
      </c>
      <c r="H147">
        <v>1.841</v>
      </c>
      <c r="I147">
        <v>46.39</v>
      </c>
      <c r="J147">
        <v>42</v>
      </c>
    </row>
    <row r="148" spans="1:10" x14ac:dyDescent="0.35">
      <c r="A148" t="s">
        <v>19709</v>
      </c>
      <c r="B148">
        <v>70</v>
      </c>
      <c r="C148">
        <v>250</v>
      </c>
      <c r="D148">
        <v>147</v>
      </c>
      <c r="E148" t="s">
        <v>319</v>
      </c>
      <c r="F148" t="s">
        <v>0</v>
      </c>
      <c r="G148" t="s">
        <v>4219</v>
      </c>
      <c r="H148">
        <v>2.1030000000000002</v>
      </c>
      <c r="I148">
        <v>76.95</v>
      </c>
      <c r="J148">
        <v>42</v>
      </c>
    </row>
    <row r="149" spans="1:10" x14ac:dyDescent="0.35">
      <c r="A149" t="s">
        <v>19710</v>
      </c>
      <c r="B149">
        <v>63</v>
      </c>
      <c r="C149">
        <v>250</v>
      </c>
      <c r="D149">
        <v>147</v>
      </c>
      <c r="E149" t="s">
        <v>311</v>
      </c>
      <c r="F149" t="s">
        <v>0</v>
      </c>
      <c r="G149" t="s">
        <v>2065</v>
      </c>
      <c r="H149" t="s">
        <v>311</v>
      </c>
      <c r="I149" t="s">
        <v>311</v>
      </c>
      <c r="J149">
        <v>63</v>
      </c>
    </row>
    <row r="150" spans="1:10" x14ac:dyDescent="0.35">
      <c r="A150" t="s">
        <v>19711</v>
      </c>
      <c r="B150">
        <v>109</v>
      </c>
      <c r="C150">
        <v>244</v>
      </c>
      <c r="D150">
        <v>149</v>
      </c>
      <c r="E150" t="s">
        <v>311</v>
      </c>
      <c r="F150" t="s">
        <v>0</v>
      </c>
      <c r="G150" t="s">
        <v>2972</v>
      </c>
      <c r="H150" t="s">
        <v>311</v>
      </c>
      <c r="I150" t="s">
        <v>311</v>
      </c>
      <c r="J150">
        <v>36</v>
      </c>
    </row>
    <row r="151" spans="1:10" x14ac:dyDescent="0.35">
      <c r="A151" t="s">
        <v>19712</v>
      </c>
      <c r="B151">
        <v>67</v>
      </c>
      <c r="C151">
        <v>242</v>
      </c>
      <c r="D151">
        <v>150</v>
      </c>
      <c r="E151" t="s">
        <v>312</v>
      </c>
      <c r="F151" t="s">
        <v>0</v>
      </c>
      <c r="G151" t="s">
        <v>1803</v>
      </c>
      <c r="H151">
        <v>2.016</v>
      </c>
      <c r="I151">
        <v>26.74</v>
      </c>
      <c r="J151">
        <v>20</v>
      </c>
    </row>
    <row r="152" spans="1:10" x14ac:dyDescent="0.35">
      <c r="A152" t="s">
        <v>19713</v>
      </c>
      <c r="B152">
        <v>83</v>
      </c>
      <c r="C152">
        <v>242</v>
      </c>
      <c r="D152">
        <v>150</v>
      </c>
      <c r="E152" t="s">
        <v>312</v>
      </c>
      <c r="F152" t="s">
        <v>0</v>
      </c>
      <c r="G152" t="s">
        <v>19714</v>
      </c>
      <c r="H152">
        <v>1.734</v>
      </c>
      <c r="I152">
        <v>23.56</v>
      </c>
      <c r="J152">
        <v>17</v>
      </c>
    </row>
    <row r="153" spans="1:10" x14ac:dyDescent="0.35">
      <c r="A153" t="s">
        <v>19715</v>
      </c>
      <c r="B153">
        <v>79</v>
      </c>
      <c r="C153">
        <v>241</v>
      </c>
      <c r="D153">
        <v>152</v>
      </c>
      <c r="E153" t="s">
        <v>312</v>
      </c>
      <c r="F153" t="s">
        <v>0</v>
      </c>
      <c r="G153" t="s">
        <v>19716</v>
      </c>
      <c r="H153">
        <v>1.6339999999999999</v>
      </c>
      <c r="I153">
        <v>19.579999999999998</v>
      </c>
      <c r="J153">
        <v>31</v>
      </c>
    </row>
    <row r="154" spans="1:10" x14ac:dyDescent="0.35">
      <c r="A154" t="s">
        <v>19717</v>
      </c>
      <c r="B154">
        <v>108</v>
      </c>
      <c r="C154">
        <v>240</v>
      </c>
      <c r="D154">
        <v>153</v>
      </c>
      <c r="E154" t="s">
        <v>319</v>
      </c>
      <c r="F154" t="s">
        <v>0</v>
      </c>
      <c r="G154" t="s">
        <v>10944</v>
      </c>
      <c r="H154">
        <v>1</v>
      </c>
      <c r="I154">
        <v>83.82</v>
      </c>
      <c r="J154">
        <v>74</v>
      </c>
    </row>
    <row r="155" spans="1:10" x14ac:dyDescent="0.35">
      <c r="A155" t="s">
        <v>19718</v>
      </c>
      <c r="B155">
        <v>88</v>
      </c>
      <c r="C155">
        <v>240</v>
      </c>
      <c r="D155">
        <v>153</v>
      </c>
      <c r="E155" t="s">
        <v>328</v>
      </c>
      <c r="F155" t="s">
        <v>0</v>
      </c>
      <c r="G155" t="s">
        <v>19719</v>
      </c>
      <c r="H155">
        <v>1.708</v>
      </c>
      <c r="I155">
        <v>45.92</v>
      </c>
      <c r="J155">
        <v>31</v>
      </c>
    </row>
    <row r="156" spans="1:10" x14ac:dyDescent="0.35">
      <c r="A156" t="s">
        <v>19720</v>
      </c>
      <c r="B156">
        <v>76</v>
      </c>
      <c r="C156">
        <v>239</v>
      </c>
      <c r="D156">
        <v>155</v>
      </c>
      <c r="E156" t="s">
        <v>311</v>
      </c>
      <c r="F156" t="s">
        <v>0</v>
      </c>
      <c r="G156" t="s">
        <v>14810</v>
      </c>
      <c r="H156" t="s">
        <v>311</v>
      </c>
      <c r="I156" t="s">
        <v>311</v>
      </c>
      <c r="J156">
        <v>76</v>
      </c>
    </row>
    <row r="157" spans="1:10" x14ac:dyDescent="0.35">
      <c r="A157" t="s">
        <v>19721</v>
      </c>
      <c r="B157">
        <v>183</v>
      </c>
      <c r="C157">
        <v>236</v>
      </c>
      <c r="D157">
        <v>156</v>
      </c>
      <c r="E157" t="s">
        <v>312</v>
      </c>
      <c r="F157" t="s">
        <v>0</v>
      </c>
      <c r="G157" t="s">
        <v>4050</v>
      </c>
      <c r="H157">
        <v>1.2450000000000001</v>
      </c>
      <c r="I157">
        <v>43.55</v>
      </c>
      <c r="J157">
        <v>21</v>
      </c>
    </row>
    <row r="158" spans="1:10" x14ac:dyDescent="0.35">
      <c r="A158" t="s">
        <v>19722</v>
      </c>
      <c r="B158">
        <v>60</v>
      </c>
      <c r="C158">
        <v>236</v>
      </c>
      <c r="D158">
        <v>156</v>
      </c>
      <c r="E158" t="s">
        <v>311</v>
      </c>
      <c r="F158" t="s">
        <v>0</v>
      </c>
      <c r="G158" t="s">
        <v>6759</v>
      </c>
      <c r="H158" t="s">
        <v>311</v>
      </c>
      <c r="I158" t="s">
        <v>311</v>
      </c>
      <c r="J158">
        <v>21</v>
      </c>
    </row>
    <row r="159" spans="1:10" x14ac:dyDescent="0.35">
      <c r="A159" t="s">
        <v>19723</v>
      </c>
      <c r="B159">
        <v>68</v>
      </c>
      <c r="C159">
        <v>235</v>
      </c>
      <c r="D159">
        <v>158</v>
      </c>
      <c r="E159" t="s">
        <v>328</v>
      </c>
      <c r="F159" t="s">
        <v>0</v>
      </c>
      <c r="G159" t="s">
        <v>3948</v>
      </c>
      <c r="H159">
        <v>1.968</v>
      </c>
      <c r="I159">
        <v>50.47</v>
      </c>
      <c r="J159">
        <v>47</v>
      </c>
    </row>
    <row r="160" spans="1:10" x14ac:dyDescent="0.35">
      <c r="A160" t="s">
        <v>19724</v>
      </c>
      <c r="B160">
        <v>69</v>
      </c>
      <c r="C160">
        <v>234</v>
      </c>
      <c r="D160">
        <v>159</v>
      </c>
      <c r="E160" t="s">
        <v>312</v>
      </c>
      <c r="F160" t="s">
        <v>0</v>
      </c>
      <c r="G160" t="s">
        <v>2379</v>
      </c>
      <c r="H160">
        <v>1.585</v>
      </c>
      <c r="I160">
        <v>36.340000000000003</v>
      </c>
      <c r="J160">
        <v>15</v>
      </c>
    </row>
    <row r="161" spans="1:10" x14ac:dyDescent="0.35">
      <c r="A161" t="s">
        <v>19725</v>
      </c>
      <c r="B161">
        <v>38</v>
      </c>
      <c r="C161">
        <v>229</v>
      </c>
      <c r="D161">
        <v>160</v>
      </c>
      <c r="E161" t="s">
        <v>328</v>
      </c>
      <c r="F161" t="s">
        <v>0</v>
      </c>
      <c r="G161" t="s">
        <v>7781</v>
      </c>
      <c r="H161">
        <v>2.605</v>
      </c>
      <c r="I161">
        <v>69.75</v>
      </c>
      <c r="J161">
        <v>12</v>
      </c>
    </row>
    <row r="162" spans="1:10" x14ac:dyDescent="0.35">
      <c r="A162" t="s">
        <v>19726</v>
      </c>
      <c r="B162">
        <v>97</v>
      </c>
      <c r="C162">
        <v>228</v>
      </c>
      <c r="D162">
        <v>161</v>
      </c>
      <c r="E162" t="s">
        <v>319</v>
      </c>
      <c r="F162" t="s">
        <v>0</v>
      </c>
      <c r="G162" t="s">
        <v>19727</v>
      </c>
      <c r="H162">
        <v>0.92300000000000004</v>
      </c>
      <c r="I162">
        <v>35.340000000000003</v>
      </c>
      <c r="J162">
        <v>96</v>
      </c>
    </row>
    <row r="163" spans="1:10" x14ac:dyDescent="0.35">
      <c r="A163" t="s">
        <v>19728</v>
      </c>
      <c r="B163">
        <v>97</v>
      </c>
      <c r="C163">
        <v>220</v>
      </c>
      <c r="D163">
        <v>162</v>
      </c>
      <c r="E163" t="s">
        <v>328</v>
      </c>
      <c r="F163" t="s">
        <v>0</v>
      </c>
      <c r="G163" t="s">
        <v>19729</v>
      </c>
      <c r="H163">
        <v>1.2110000000000001</v>
      </c>
      <c r="I163">
        <v>43.83</v>
      </c>
      <c r="J163">
        <v>82</v>
      </c>
    </row>
    <row r="164" spans="1:10" x14ac:dyDescent="0.35">
      <c r="A164" t="s">
        <v>19730</v>
      </c>
      <c r="B164">
        <v>97</v>
      </c>
      <c r="C164">
        <v>219</v>
      </c>
      <c r="D164">
        <v>163</v>
      </c>
      <c r="E164" t="s">
        <v>312</v>
      </c>
      <c r="F164" t="s">
        <v>0</v>
      </c>
      <c r="G164" t="s">
        <v>19731</v>
      </c>
      <c r="H164">
        <v>1.7330000000000001</v>
      </c>
      <c r="I164">
        <v>41.44</v>
      </c>
      <c r="J164">
        <v>22</v>
      </c>
    </row>
    <row r="165" spans="1:10" x14ac:dyDescent="0.35">
      <c r="A165" t="s">
        <v>19732</v>
      </c>
      <c r="B165">
        <v>111</v>
      </c>
      <c r="C165">
        <v>218</v>
      </c>
      <c r="D165">
        <v>164</v>
      </c>
      <c r="E165" t="s">
        <v>312</v>
      </c>
      <c r="F165" t="s">
        <v>0</v>
      </c>
      <c r="G165" t="s">
        <v>9482</v>
      </c>
      <c r="H165">
        <v>1.075</v>
      </c>
      <c r="I165">
        <v>45.83</v>
      </c>
      <c r="J165">
        <v>35</v>
      </c>
    </row>
    <row r="166" spans="1:10" x14ac:dyDescent="0.35">
      <c r="A166" t="s">
        <v>19733</v>
      </c>
      <c r="B166">
        <v>212</v>
      </c>
      <c r="C166">
        <v>216</v>
      </c>
      <c r="D166">
        <v>165</v>
      </c>
      <c r="E166" t="s">
        <v>319</v>
      </c>
      <c r="F166" t="s">
        <v>0</v>
      </c>
      <c r="G166" t="s">
        <v>9482</v>
      </c>
      <c r="H166">
        <v>1.82</v>
      </c>
      <c r="I166">
        <v>76.790000000000006</v>
      </c>
      <c r="J166">
        <v>141</v>
      </c>
    </row>
    <row r="167" spans="1:10" x14ac:dyDescent="0.35">
      <c r="A167" t="s">
        <v>19734</v>
      </c>
      <c r="B167">
        <v>64</v>
      </c>
      <c r="C167">
        <v>212</v>
      </c>
      <c r="D167">
        <v>166</v>
      </c>
      <c r="E167" t="s">
        <v>311</v>
      </c>
      <c r="F167" t="s">
        <v>0</v>
      </c>
      <c r="G167" t="s">
        <v>19735</v>
      </c>
      <c r="H167" t="s">
        <v>311</v>
      </c>
      <c r="I167" t="s">
        <v>311</v>
      </c>
      <c r="J167">
        <v>43</v>
      </c>
    </row>
    <row r="168" spans="1:10" x14ac:dyDescent="0.35">
      <c r="A168" t="s">
        <v>19736</v>
      </c>
      <c r="B168">
        <v>66</v>
      </c>
      <c r="C168">
        <v>212</v>
      </c>
      <c r="D168">
        <v>166</v>
      </c>
      <c r="E168" t="s">
        <v>312</v>
      </c>
      <c r="F168" t="s">
        <v>0</v>
      </c>
      <c r="G168" t="s">
        <v>16063</v>
      </c>
      <c r="H168">
        <v>1.5609999999999999</v>
      </c>
      <c r="I168">
        <v>28.75</v>
      </c>
      <c r="J168">
        <v>15</v>
      </c>
    </row>
    <row r="169" spans="1:10" x14ac:dyDescent="0.35">
      <c r="A169" t="s">
        <v>19737</v>
      </c>
      <c r="B169">
        <v>192</v>
      </c>
      <c r="C169">
        <v>207</v>
      </c>
      <c r="D169">
        <v>168</v>
      </c>
      <c r="E169" t="s">
        <v>328</v>
      </c>
      <c r="F169" t="s">
        <v>0</v>
      </c>
      <c r="G169" t="s">
        <v>19738</v>
      </c>
      <c r="H169">
        <v>1.2350000000000001</v>
      </c>
      <c r="I169">
        <v>50.16</v>
      </c>
      <c r="J169">
        <v>48</v>
      </c>
    </row>
    <row r="170" spans="1:10" x14ac:dyDescent="0.35">
      <c r="A170" t="s">
        <v>19739</v>
      </c>
      <c r="B170">
        <v>100</v>
      </c>
      <c r="C170">
        <v>207</v>
      </c>
      <c r="D170">
        <v>168</v>
      </c>
      <c r="E170" t="s">
        <v>311</v>
      </c>
      <c r="F170" t="s">
        <v>0</v>
      </c>
      <c r="G170" t="s">
        <v>2053</v>
      </c>
      <c r="H170" t="s">
        <v>311</v>
      </c>
      <c r="I170" t="s">
        <v>311</v>
      </c>
      <c r="J170">
        <v>34</v>
      </c>
    </row>
    <row r="171" spans="1:10" x14ac:dyDescent="0.35">
      <c r="A171" t="s">
        <v>19740</v>
      </c>
      <c r="B171">
        <v>54</v>
      </c>
      <c r="C171">
        <v>206</v>
      </c>
      <c r="D171">
        <v>170</v>
      </c>
      <c r="E171" t="s">
        <v>328</v>
      </c>
      <c r="F171" t="s">
        <v>0</v>
      </c>
      <c r="G171" t="s">
        <v>3052</v>
      </c>
      <c r="H171">
        <v>2.2829999999999999</v>
      </c>
      <c r="I171">
        <v>70.489999999999995</v>
      </c>
      <c r="J171">
        <v>22</v>
      </c>
    </row>
    <row r="172" spans="1:10" x14ac:dyDescent="0.35">
      <c r="A172" t="s">
        <v>19741</v>
      </c>
      <c r="B172">
        <v>109</v>
      </c>
      <c r="C172">
        <v>205</v>
      </c>
      <c r="D172">
        <v>171</v>
      </c>
      <c r="E172" t="s">
        <v>328</v>
      </c>
      <c r="F172" t="s">
        <v>0</v>
      </c>
      <c r="G172" t="s">
        <v>16339</v>
      </c>
      <c r="H172">
        <v>1.673</v>
      </c>
      <c r="I172">
        <v>49.09</v>
      </c>
      <c r="J172">
        <v>8</v>
      </c>
    </row>
    <row r="173" spans="1:10" x14ac:dyDescent="0.35">
      <c r="A173" t="s">
        <v>19742</v>
      </c>
      <c r="B173">
        <v>94</v>
      </c>
      <c r="C173">
        <v>201</v>
      </c>
      <c r="D173">
        <v>172</v>
      </c>
      <c r="E173" t="s">
        <v>312</v>
      </c>
      <c r="F173" t="s">
        <v>0</v>
      </c>
      <c r="G173" t="s">
        <v>19743</v>
      </c>
      <c r="H173">
        <v>1.131</v>
      </c>
      <c r="I173">
        <v>28.41</v>
      </c>
      <c r="J173">
        <v>22</v>
      </c>
    </row>
    <row r="174" spans="1:10" x14ac:dyDescent="0.35">
      <c r="A174" t="s">
        <v>19744</v>
      </c>
      <c r="B174">
        <v>176</v>
      </c>
      <c r="C174">
        <v>201</v>
      </c>
      <c r="D174">
        <v>172</v>
      </c>
      <c r="E174" t="s">
        <v>319</v>
      </c>
      <c r="F174" t="s">
        <v>0</v>
      </c>
      <c r="G174" t="s">
        <v>19745</v>
      </c>
      <c r="H174">
        <v>1.0669999999999999</v>
      </c>
      <c r="I174">
        <v>39.950000000000003</v>
      </c>
      <c r="J174">
        <v>40</v>
      </c>
    </row>
    <row r="175" spans="1:10" x14ac:dyDescent="0.35">
      <c r="A175" t="s">
        <v>19746</v>
      </c>
      <c r="B175">
        <v>86</v>
      </c>
      <c r="C175">
        <v>200</v>
      </c>
      <c r="D175">
        <v>174</v>
      </c>
      <c r="E175" t="s">
        <v>328</v>
      </c>
      <c r="F175" t="s">
        <v>0</v>
      </c>
      <c r="G175" t="s">
        <v>14500</v>
      </c>
      <c r="H175">
        <v>2.1779999999999999</v>
      </c>
      <c r="I175">
        <v>35.64</v>
      </c>
      <c r="J175">
        <v>18</v>
      </c>
    </row>
    <row r="176" spans="1:10" x14ac:dyDescent="0.35">
      <c r="A176" t="s">
        <v>19747</v>
      </c>
      <c r="B176">
        <v>76</v>
      </c>
      <c r="C176">
        <v>196</v>
      </c>
      <c r="D176">
        <v>175</v>
      </c>
      <c r="E176" t="s">
        <v>312</v>
      </c>
      <c r="F176" t="s">
        <v>0</v>
      </c>
      <c r="G176" t="s">
        <v>7112</v>
      </c>
      <c r="H176">
        <v>1.651</v>
      </c>
      <c r="I176">
        <v>26.77</v>
      </c>
      <c r="J176">
        <v>16</v>
      </c>
    </row>
    <row r="177" spans="1:10" x14ac:dyDescent="0.35">
      <c r="A177" t="s">
        <v>19748</v>
      </c>
      <c r="B177">
        <v>46</v>
      </c>
      <c r="C177">
        <v>195</v>
      </c>
      <c r="D177">
        <v>176</v>
      </c>
      <c r="E177" t="s">
        <v>328</v>
      </c>
      <c r="F177" t="s">
        <v>0</v>
      </c>
      <c r="G177" t="s">
        <v>19749</v>
      </c>
      <c r="H177">
        <v>2.4569999999999999</v>
      </c>
      <c r="I177">
        <v>63.7</v>
      </c>
      <c r="J177">
        <v>25</v>
      </c>
    </row>
    <row r="178" spans="1:10" x14ac:dyDescent="0.35">
      <c r="A178" t="s">
        <v>19750</v>
      </c>
      <c r="B178">
        <v>70</v>
      </c>
      <c r="C178">
        <v>191</v>
      </c>
      <c r="D178">
        <v>177</v>
      </c>
      <c r="E178" t="s">
        <v>319</v>
      </c>
      <c r="F178" t="s">
        <v>0</v>
      </c>
      <c r="G178" t="s">
        <v>10944</v>
      </c>
      <c r="H178">
        <v>2</v>
      </c>
      <c r="I178">
        <v>96.57</v>
      </c>
      <c r="J178">
        <v>32</v>
      </c>
    </row>
    <row r="179" spans="1:10" x14ac:dyDescent="0.35">
      <c r="A179" t="s">
        <v>19751</v>
      </c>
      <c r="B179">
        <v>60</v>
      </c>
      <c r="C179">
        <v>190</v>
      </c>
      <c r="D179">
        <v>178</v>
      </c>
      <c r="E179" t="s">
        <v>334</v>
      </c>
      <c r="F179" t="s">
        <v>0</v>
      </c>
      <c r="G179" t="s">
        <v>2883</v>
      </c>
      <c r="H179">
        <v>1.8</v>
      </c>
      <c r="I179">
        <v>25.14</v>
      </c>
      <c r="J179">
        <v>11</v>
      </c>
    </row>
    <row r="180" spans="1:10" x14ac:dyDescent="0.35">
      <c r="A180" t="s">
        <v>19752</v>
      </c>
      <c r="B180">
        <v>119</v>
      </c>
      <c r="C180">
        <v>188</v>
      </c>
      <c r="D180">
        <v>179</v>
      </c>
      <c r="E180" t="s">
        <v>311</v>
      </c>
      <c r="F180" t="s">
        <v>0</v>
      </c>
      <c r="G180" t="s">
        <v>1845</v>
      </c>
      <c r="H180" t="s">
        <v>311</v>
      </c>
      <c r="I180" t="s">
        <v>311</v>
      </c>
      <c r="J180">
        <v>82</v>
      </c>
    </row>
    <row r="181" spans="1:10" x14ac:dyDescent="0.35">
      <c r="A181" t="s">
        <v>19753</v>
      </c>
      <c r="B181">
        <v>57</v>
      </c>
      <c r="C181">
        <v>187</v>
      </c>
      <c r="D181">
        <v>180</v>
      </c>
      <c r="E181" t="s">
        <v>311</v>
      </c>
      <c r="F181" t="s">
        <v>0</v>
      </c>
      <c r="G181" t="s">
        <v>8129</v>
      </c>
      <c r="H181" t="s">
        <v>311</v>
      </c>
      <c r="I181" t="s">
        <v>311</v>
      </c>
      <c r="J181">
        <v>11</v>
      </c>
    </row>
    <row r="182" spans="1:10" x14ac:dyDescent="0.35">
      <c r="A182" t="s">
        <v>19754</v>
      </c>
      <c r="B182">
        <v>153</v>
      </c>
      <c r="C182">
        <v>176</v>
      </c>
      <c r="D182">
        <v>181</v>
      </c>
      <c r="E182" t="s">
        <v>312</v>
      </c>
      <c r="F182" t="s">
        <v>0</v>
      </c>
      <c r="G182" t="s">
        <v>8641</v>
      </c>
      <c r="H182">
        <v>0.63400000000000001</v>
      </c>
      <c r="I182">
        <v>31.01</v>
      </c>
      <c r="J182">
        <v>104</v>
      </c>
    </row>
    <row r="183" spans="1:10" hidden="1" x14ac:dyDescent="0.35">
      <c r="A183" t="s">
        <v>19755</v>
      </c>
      <c r="B183">
        <v>46</v>
      </c>
      <c r="C183">
        <v>173</v>
      </c>
      <c r="D183">
        <v>182</v>
      </c>
      <c r="E183" t="s">
        <v>311</v>
      </c>
      <c r="F183" t="s">
        <v>3848</v>
      </c>
      <c r="G183" t="s">
        <v>311</v>
      </c>
      <c r="H183" t="s">
        <v>311</v>
      </c>
      <c r="I183" t="s">
        <v>311</v>
      </c>
      <c r="J183">
        <v>0</v>
      </c>
    </row>
    <row r="184" spans="1:10" x14ac:dyDescent="0.35">
      <c r="A184" t="s">
        <v>19756</v>
      </c>
      <c r="B184">
        <v>13</v>
      </c>
      <c r="C184">
        <v>172</v>
      </c>
      <c r="D184">
        <v>183</v>
      </c>
      <c r="E184" t="s">
        <v>319</v>
      </c>
      <c r="F184" t="s">
        <v>0</v>
      </c>
      <c r="G184" t="s">
        <v>3050</v>
      </c>
      <c r="H184">
        <v>7.6150000000000002</v>
      </c>
      <c r="I184">
        <v>81.22</v>
      </c>
      <c r="J184">
        <v>2</v>
      </c>
    </row>
    <row r="185" spans="1:10" x14ac:dyDescent="0.35">
      <c r="A185" t="s">
        <v>19757</v>
      </c>
      <c r="B185">
        <v>62</v>
      </c>
      <c r="C185">
        <v>171</v>
      </c>
      <c r="D185">
        <v>184</v>
      </c>
      <c r="E185" t="s">
        <v>328</v>
      </c>
      <c r="F185" t="s">
        <v>0</v>
      </c>
      <c r="G185" t="s">
        <v>2772</v>
      </c>
      <c r="H185">
        <v>2.2589999999999999</v>
      </c>
      <c r="I185">
        <v>45.41</v>
      </c>
      <c r="J185">
        <v>34</v>
      </c>
    </row>
    <row r="186" spans="1:10" x14ac:dyDescent="0.35">
      <c r="A186" t="s">
        <v>19758</v>
      </c>
      <c r="B186">
        <v>84</v>
      </c>
      <c r="C186">
        <v>171</v>
      </c>
      <c r="D186">
        <v>184</v>
      </c>
      <c r="E186" t="s">
        <v>328</v>
      </c>
      <c r="F186" t="s">
        <v>0</v>
      </c>
      <c r="G186" t="s">
        <v>2520</v>
      </c>
      <c r="H186">
        <v>0.98799999999999999</v>
      </c>
      <c r="I186">
        <v>52.86</v>
      </c>
      <c r="J186">
        <v>43</v>
      </c>
    </row>
    <row r="187" spans="1:10" x14ac:dyDescent="0.35">
      <c r="A187" t="s">
        <v>19759</v>
      </c>
      <c r="B187">
        <v>110</v>
      </c>
      <c r="C187">
        <v>170</v>
      </c>
      <c r="D187">
        <v>186</v>
      </c>
      <c r="E187" t="s">
        <v>312</v>
      </c>
      <c r="F187" t="s">
        <v>0</v>
      </c>
      <c r="G187" t="s">
        <v>19760</v>
      </c>
      <c r="H187">
        <v>1.1859999999999999</v>
      </c>
      <c r="I187">
        <v>27.53</v>
      </c>
      <c r="J187">
        <v>27</v>
      </c>
    </row>
    <row r="188" spans="1:10" hidden="1" x14ac:dyDescent="0.35">
      <c r="A188" t="s">
        <v>19761</v>
      </c>
      <c r="B188">
        <v>29</v>
      </c>
      <c r="C188">
        <v>168</v>
      </c>
      <c r="D188">
        <v>187</v>
      </c>
      <c r="E188" t="s">
        <v>311</v>
      </c>
      <c r="F188" t="s">
        <v>3848</v>
      </c>
      <c r="G188" t="s">
        <v>311</v>
      </c>
      <c r="H188" t="s">
        <v>311</v>
      </c>
      <c r="I188" t="s">
        <v>311</v>
      </c>
      <c r="J188">
        <v>0</v>
      </c>
    </row>
    <row r="189" spans="1:10" x14ac:dyDescent="0.35">
      <c r="A189" t="s">
        <v>19762</v>
      </c>
      <c r="B189">
        <v>111</v>
      </c>
      <c r="C189">
        <v>162</v>
      </c>
      <c r="D189">
        <v>188</v>
      </c>
      <c r="E189" t="s">
        <v>311</v>
      </c>
      <c r="F189" t="s">
        <v>0</v>
      </c>
      <c r="G189" t="s">
        <v>2972</v>
      </c>
      <c r="H189" t="s">
        <v>311</v>
      </c>
      <c r="I189" t="s">
        <v>311</v>
      </c>
      <c r="J189">
        <v>36</v>
      </c>
    </row>
    <row r="190" spans="1:10" x14ac:dyDescent="0.35">
      <c r="A190" t="s">
        <v>19763</v>
      </c>
      <c r="B190">
        <v>39</v>
      </c>
      <c r="C190">
        <v>160</v>
      </c>
      <c r="D190">
        <v>189</v>
      </c>
      <c r="E190" t="s">
        <v>311</v>
      </c>
      <c r="F190" t="s">
        <v>0</v>
      </c>
      <c r="G190" t="s">
        <v>8186</v>
      </c>
      <c r="H190" t="s">
        <v>311</v>
      </c>
      <c r="I190" t="s">
        <v>311</v>
      </c>
      <c r="J190">
        <v>20</v>
      </c>
    </row>
    <row r="191" spans="1:10" x14ac:dyDescent="0.35">
      <c r="A191" t="s">
        <v>19764</v>
      </c>
      <c r="B191">
        <v>142</v>
      </c>
      <c r="C191">
        <v>157</v>
      </c>
      <c r="D191">
        <v>190</v>
      </c>
      <c r="E191" t="s">
        <v>328</v>
      </c>
      <c r="F191" t="s">
        <v>0</v>
      </c>
      <c r="G191" t="s">
        <v>4397</v>
      </c>
      <c r="H191">
        <v>1.2450000000000001</v>
      </c>
      <c r="I191">
        <v>55.21</v>
      </c>
      <c r="J191">
        <v>31</v>
      </c>
    </row>
    <row r="192" spans="1:10" hidden="1" x14ac:dyDescent="0.35">
      <c r="A192" t="s">
        <v>19765</v>
      </c>
      <c r="B192">
        <v>16</v>
      </c>
      <c r="C192">
        <v>157</v>
      </c>
      <c r="D192">
        <v>190</v>
      </c>
      <c r="E192" t="s">
        <v>311</v>
      </c>
      <c r="F192" t="s">
        <v>3848</v>
      </c>
      <c r="G192" t="s">
        <v>311</v>
      </c>
      <c r="H192" t="s">
        <v>311</v>
      </c>
      <c r="I192" t="s">
        <v>311</v>
      </c>
      <c r="J192">
        <v>0</v>
      </c>
    </row>
    <row r="193" spans="1:10" x14ac:dyDescent="0.35">
      <c r="A193" t="s">
        <v>19766</v>
      </c>
      <c r="B193">
        <v>24</v>
      </c>
      <c r="C193">
        <v>156</v>
      </c>
      <c r="D193">
        <v>192</v>
      </c>
      <c r="E193" t="s">
        <v>319</v>
      </c>
      <c r="F193" t="s">
        <v>0</v>
      </c>
      <c r="G193" t="s">
        <v>3633</v>
      </c>
      <c r="H193">
        <v>3.87</v>
      </c>
      <c r="I193">
        <v>91.49</v>
      </c>
      <c r="J193">
        <v>8</v>
      </c>
    </row>
    <row r="194" spans="1:10" x14ac:dyDescent="0.35">
      <c r="A194" t="s">
        <v>19767</v>
      </c>
      <c r="B194">
        <v>64</v>
      </c>
      <c r="C194">
        <v>154</v>
      </c>
      <c r="D194">
        <v>193</v>
      </c>
      <c r="E194" t="s">
        <v>312</v>
      </c>
      <c r="F194" t="s">
        <v>0</v>
      </c>
      <c r="G194" t="s">
        <v>2379</v>
      </c>
      <c r="H194">
        <v>1.333</v>
      </c>
      <c r="I194">
        <v>27.52</v>
      </c>
      <c r="J194">
        <v>18</v>
      </c>
    </row>
    <row r="195" spans="1:10" hidden="1" x14ac:dyDescent="0.35">
      <c r="A195" t="s">
        <v>19768</v>
      </c>
      <c r="B195">
        <v>33</v>
      </c>
      <c r="C195">
        <v>153</v>
      </c>
      <c r="D195">
        <v>194</v>
      </c>
      <c r="E195" t="s">
        <v>311</v>
      </c>
      <c r="F195" t="s">
        <v>3848</v>
      </c>
      <c r="G195" t="s">
        <v>311</v>
      </c>
      <c r="H195" t="s">
        <v>311</v>
      </c>
      <c r="I195" t="s">
        <v>311</v>
      </c>
      <c r="J195">
        <v>0</v>
      </c>
    </row>
    <row r="196" spans="1:10" x14ac:dyDescent="0.35">
      <c r="A196" t="s">
        <v>19769</v>
      </c>
      <c r="B196">
        <v>163</v>
      </c>
      <c r="C196">
        <v>151</v>
      </c>
      <c r="D196">
        <v>195</v>
      </c>
      <c r="E196" t="s">
        <v>311</v>
      </c>
      <c r="F196" t="s">
        <v>0</v>
      </c>
      <c r="G196" t="s">
        <v>9233</v>
      </c>
      <c r="H196" t="s">
        <v>311</v>
      </c>
      <c r="I196" t="s">
        <v>311</v>
      </c>
      <c r="J196">
        <v>9</v>
      </c>
    </row>
    <row r="197" spans="1:10" x14ac:dyDescent="0.35">
      <c r="A197" t="s">
        <v>19770</v>
      </c>
      <c r="B197">
        <v>116</v>
      </c>
      <c r="C197">
        <v>151</v>
      </c>
      <c r="D197">
        <v>195</v>
      </c>
      <c r="E197" t="s">
        <v>334</v>
      </c>
      <c r="F197" t="s">
        <v>0</v>
      </c>
      <c r="G197" t="s">
        <v>3544</v>
      </c>
      <c r="H197">
        <v>0.96199999999999997</v>
      </c>
      <c r="I197">
        <v>8.81</v>
      </c>
      <c r="J197">
        <v>59</v>
      </c>
    </row>
    <row r="198" spans="1:10" x14ac:dyDescent="0.35">
      <c r="A198" t="s">
        <v>19771</v>
      </c>
      <c r="B198">
        <v>90</v>
      </c>
      <c r="C198">
        <v>151</v>
      </c>
      <c r="D198">
        <v>195</v>
      </c>
      <c r="E198" t="s">
        <v>334</v>
      </c>
      <c r="F198" t="s">
        <v>0</v>
      </c>
      <c r="G198" t="s">
        <v>1830</v>
      </c>
      <c r="H198">
        <v>0.61599999999999999</v>
      </c>
      <c r="I198">
        <v>7.8</v>
      </c>
      <c r="J198">
        <v>66</v>
      </c>
    </row>
    <row r="199" spans="1:10" x14ac:dyDescent="0.35">
      <c r="A199" t="s">
        <v>19772</v>
      </c>
      <c r="B199">
        <v>86</v>
      </c>
      <c r="C199">
        <v>146</v>
      </c>
      <c r="D199">
        <v>198</v>
      </c>
      <c r="E199" t="s">
        <v>312</v>
      </c>
      <c r="F199" t="s">
        <v>0</v>
      </c>
      <c r="G199" t="s">
        <v>4219</v>
      </c>
      <c r="H199">
        <v>1.113</v>
      </c>
      <c r="I199">
        <v>39.29</v>
      </c>
      <c r="J199">
        <v>54</v>
      </c>
    </row>
    <row r="200" spans="1:10" x14ac:dyDescent="0.35">
      <c r="A200" t="s">
        <v>19773</v>
      </c>
      <c r="B200">
        <v>48</v>
      </c>
      <c r="C200">
        <v>143</v>
      </c>
      <c r="D200">
        <v>199</v>
      </c>
      <c r="E200" t="s">
        <v>334</v>
      </c>
      <c r="F200" t="s">
        <v>0</v>
      </c>
      <c r="G200" t="s">
        <v>4022</v>
      </c>
      <c r="H200">
        <v>1.17</v>
      </c>
      <c r="I200">
        <v>23.26</v>
      </c>
      <c r="J200">
        <v>3</v>
      </c>
    </row>
    <row r="201" spans="1:10" x14ac:dyDescent="0.35">
      <c r="A201" t="s">
        <v>19774</v>
      </c>
      <c r="B201">
        <v>70</v>
      </c>
      <c r="C201">
        <v>143</v>
      </c>
      <c r="D201">
        <v>199</v>
      </c>
      <c r="E201" t="s">
        <v>319</v>
      </c>
      <c r="F201" t="s">
        <v>0</v>
      </c>
      <c r="G201" t="s">
        <v>19775</v>
      </c>
      <c r="H201">
        <v>0.95399999999999996</v>
      </c>
      <c r="I201">
        <v>73.540000000000006</v>
      </c>
      <c r="J201">
        <v>27</v>
      </c>
    </row>
    <row r="202" spans="1:10" hidden="1" x14ac:dyDescent="0.35">
      <c r="A202" t="s">
        <v>19776</v>
      </c>
      <c r="B202">
        <v>33</v>
      </c>
      <c r="C202">
        <v>141</v>
      </c>
      <c r="D202">
        <v>201</v>
      </c>
      <c r="E202" t="s">
        <v>311</v>
      </c>
      <c r="F202" t="s">
        <v>3848</v>
      </c>
      <c r="G202" t="s">
        <v>311</v>
      </c>
      <c r="H202" t="s">
        <v>311</v>
      </c>
      <c r="I202" t="s">
        <v>311</v>
      </c>
      <c r="J202">
        <v>33</v>
      </c>
    </row>
    <row r="203" spans="1:10" hidden="1" x14ac:dyDescent="0.35">
      <c r="A203" t="s">
        <v>19777</v>
      </c>
      <c r="B203">
        <v>23</v>
      </c>
      <c r="C203">
        <v>141</v>
      </c>
      <c r="D203">
        <v>201</v>
      </c>
      <c r="E203" t="s">
        <v>311</v>
      </c>
      <c r="F203" t="s">
        <v>3848</v>
      </c>
      <c r="G203" t="s">
        <v>311</v>
      </c>
      <c r="H203" t="s">
        <v>311</v>
      </c>
      <c r="I203" t="s">
        <v>311</v>
      </c>
      <c r="J203">
        <v>0</v>
      </c>
    </row>
    <row r="204" spans="1:10" x14ac:dyDescent="0.35">
      <c r="A204" t="s">
        <v>19778</v>
      </c>
      <c r="B204">
        <v>57</v>
      </c>
      <c r="C204">
        <v>140</v>
      </c>
      <c r="D204">
        <v>203</v>
      </c>
      <c r="E204" t="s">
        <v>311</v>
      </c>
      <c r="F204" t="s">
        <v>0</v>
      </c>
      <c r="G204" t="s">
        <v>6759</v>
      </c>
      <c r="H204" t="s">
        <v>311</v>
      </c>
      <c r="I204" t="s">
        <v>311</v>
      </c>
      <c r="J204">
        <v>33</v>
      </c>
    </row>
    <row r="205" spans="1:10" x14ac:dyDescent="0.35">
      <c r="A205" t="s">
        <v>19779</v>
      </c>
      <c r="B205">
        <v>22</v>
      </c>
      <c r="C205">
        <v>139</v>
      </c>
      <c r="D205">
        <v>204</v>
      </c>
      <c r="E205" t="s">
        <v>319</v>
      </c>
      <c r="F205" t="s">
        <v>0</v>
      </c>
      <c r="G205" t="s">
        <v>2590</v>
      </c>
      <c r="H205">
        <v>2.9550000000000001</v>
      </c>
      <c r="I205">
        <v>91.62</v>
      </c>
      <c r="J205">
        <v>22</v>
      </c>
    </row>
    <row r="206" spans="1:10" x14ac:dyDescent="0.35">
      <c r="A206" t="s">
        <v>19780</v>
      </c>
      <c r="B206">
        <v>70</v>
      </c>
      <c r="C206">
        <v>139</v>
      </c>
      <c r="D206">
        <v>204</v>
      </c>
      <c r="E206" t="s">
        <v>319</v>
      </c>
      <c r="F206" t="s">
        <v>0</v>
      </c>
      <c r="G206" t="s">
        <v>19781</v>
      </c>
      <c r="H206">
        <v>1.2170000000000001</v>
      </c>
      <c r="I206">
        <v>64.53</v>
      </c>
      <c r="J206">
        <v>38</v>
      </c>
    </row>
    <row r="207" spans="1:10" x14ac:dyDescent="0.35">
      <c r="A207" t="s">
        <v>19782</v>
      </c>
      <c r="B207">
        <v>85</v>
      </c>
      <c r="C207">
        <v>138</v>
      </c>
      <c r="D207">
        <v>206</v>
      </c>
      <c r="E207" t="s">
        <v>312</v>
      </c>
      <c r="F207" t="s">
        <v>0</v>
      </c>
      <c r="G207" t="s">
        <v>3633</v>
      </c>
      <c r="H207">
        <v>1.1559999999999999</v>
      </c>
      <c r="I207">
        <v>46.13</v>
      </c>
      <c r="J207">
        <v>25</v>
      </c>
    </row>
    <row r="208" spans="1:10" x14ac:dyDescent="0.35">
      <c r="A208" t="s">
        <v>19783</v>
      </c>
      <c r="B208">
        <v>154</v>
      </c>
      <c r="C208">
        <v>138</v>
      </c>
      <c r="D208">
        <v>206</v>
      </c>
      <c r="E208" t="s">
        <v>311</v>
      </c>
      <c r="F208" t="s">
        <v>0</v>
      </c>
      <c r="G208" t="s">
        <v>10944</v>
      </c>
      <c r="H208" t="s">
        <v>311</v>
      </c>
      <c r="I208" t="s">
        <v>311</v>
      </c>
      <c r="J208">
        <v>43</v>
      </c>
    </row>
    <row r="209" spans="1:10" x14ac:dyDescent="0.35">
      <c r="A209" t="s">
        <v>19784</v>
      </c>
      <c r="B209">
        <v>41</v>
      </c>
      <c r="C209">
        <v>136</v>
      </c>
      <c r="D209">
        <v>208</v>
      </c>
      <c r="E209" t="s">
        <v>311</v>
      </c>
      <c r="F209" t="s">
        <v>0</v>
      </c>
      <c r="G209" t="s">
        <v>4022</v>
      </c>
      <c r="H209" t="s">
        <v>311</v>
      </c>
      <c r="I209" t="s">
        <v>311</v>
      </c>
      <c r="J209">
        <v>9</v>
      </c>
    </row>
    <row r="210" spans="1:10" x14ac:dyDescent="0.35">
      <c r="A210" t="s">
        <v>19785</v>
      </c>
      <c r="B210">
        <v>80</v>
      </c>
      <c r="C210">
        <v>136</v>
      </c>
      <c r="D210">
        <v>208</v>
      </c>
      <c r="E210" t="s">
        <v>312</v>
      </c>
      <c r="F210" t="s">
        <v>0</v>
      </c>
      <c r="G210" t="s">
        <v>4219</v>
      </c>
      <c r="H210">
        <v>1.17</v>
      </c>
      <c r="I210">
        <v>42.53</v>
      </c>
      <c r="J210">
        <v>43</v>
      </c>
    </row>
    <row r="211" spans="1:10" x14ac:dyDescent="0.35">
      <c r="A211" t="s">
        <v>19786</v>
      </c>
      <c r="B211">
        <v>72</v>
      </c>
      <c r="C211">
        <v>135</v>
      </c>
      <c r="D211">
        <v>210</v>
      </c>
      <c r="E211" t="s">
        <v>319</v>
      </c>
      <c r="F211" t="s">
        <v>0</v>
      </c>
      <c r="G211" t="s">
        <v>19787</v>
      </c>
      <c r="H211">
        <v>1.016</v>
      </c>
      <c r="I211">
        <v>46.79</v>
      </c>
      <c r="J211">
        <v>28</v>
      </c>
    </row>
    <row r="212" spans="1:10" x14ac:dyDescent="0.35">
      <c r="A212" t="s">
        <v>19788</v>
      </c>
      <c r="B212">
        <v>50</v>
      </c>
      <c r="C212">
        <v>132</v>
      </c>
      <c r="D212">
        <v>211</v>
      </c>
      <c r="E212" t="s">
        <v>311</v>
      </c>
      <c r="F212" t="s">
        <v>0</v>
      </c>
      <c r="G212" t="s">
        <v>14810</v>
      </c>
      <c r="H212" t="s">
        <v>311</v>
      </c>
      <c r="I212" t="s">
        <v>311</v>
      </c>
      <c r="J212">
        <v>48</v>
      </c>
    </row>
    <row r="213" spans="1:10" x14ac:dyDescent="0.35">
      <c r="A213" t="s">
        <v>19789</v>
      </c>
      <c r="B213">
        <v>67</v>
      </c>
      <c r="C213">
        <v>132</v>
      </c>
      <c r="D213">
        <v>211</v>
      </c>
      <c r="E213" t="s">
        <v>328</v>
      </c>
      <c r="F213" t="s">
        <v>0</v>
      </c>
      <c r="G213" t="s">
        <v>19790</v>
      </c>
      <c r="H213">
        <v>1.615</v>
      </c>
      <c r="I213">
        <v>43.06</v>
      </c>
      <c r="J213">
        <v>28</v>
      </c>
    </row>
    <row r="214" spans="1:10" x14ac:dyDescent="0.35">
      <c r="A214" t="s">
        <v>19791</v>
      </c>
      <c r="B214">
        <v>503</v>
      </c>
      <c r="C214">
        <v>128</v>
      </c>
      <c r="D214">
        <v>213</v>
      </c>
      <c r="E214" t="s">
        <v>328</v>
      </c>
      <c r="F214" t="s">
        <v>0</v>
      </c>
      <c r="G214" t="s">
        <v>11337</v>
      </c>
      <c r="H214">
        <v>1.2370000000000001</v>
      </c>
      <c r="I214">
        <v>60.12</v>
      </c>
      <c r="J214">
        <v>68</v>
      </c>
    </row>
    <row r="215" spans="1:10" x14ac:dyDescent="0.35">
      <c r="A215" t="s">
        <v>19792</v>
      </c>
      <c r="B215">
        <v>240</v>
      </c>
      <c r="C215">
        <v>126</v>
      </c>
      <c r="D215">
        <v>214</v>
      </c>
      <c r="E215" t="s">
        <v>312</v>
      </c>
      <c r="F215" t="s">
        <v>0</v>
      </c>
      <c r="G215" t="s">
        <v>19793</v>
      </c>
      <c r="H215">
        <v>1.0580000000000001</v>
      </c>
      <c r="I215">
        <v>43.45</v>
      </c>
      <c r="J215">
        <v>19</v>
      </c>
    </row>
    <row r="216" spans="1:10" hidden="1" x14ac:dyDescent="0.35">
      <c r="A216" t="s">
        <v>19794</v>
      </c>
      <c r="B216">
        <v>21</v>
      </c>
      <c r="C216">
        <v>124</v>
      </c>
      <c r="D216">
        <v>215</v>
      </c>
      <c r="E216" t="s">
        <v>311</v>
      </c>
      <c r="F216" t="s">
        <v>3848</v>
      </c>
      <c r="G216" t="s">
        <v>311</v>
      </c>
      <c r="H216" t="s">
        <v>311</v>
      </c>
      <c r="I216" t="s">
        <v>311</v>
      </c>
      <c r="J216">
        <v>21</v>
      </c>
    </row>
    <row r="217" spans="1:10" x14ac:dyDescent="0.35">
      <c r="A217" t="s">
        <v>19795</v>
      </c>
      <c r="B217">
        <v>100</v>
      </c>
      <c r="C217">
        <v>124</v>
      </c>
      <c r="D217">
        <v>215</v>
      </c>
      <c r="E217" t="s">
        <v>311</v>
      </c>
      <c r="F217" t="s">
        <v>0</v>
      </c>
      <c r="G217" t="s">
        <v>10944</v>
      </c>
      <c r="H217" t="s">
        <v>311</v>
      </c>
      <c r="I217" t="s">
        <v>311</v>
      </c>
      <c r="J217">
        <v>45</v>
      </c>
    </row>
    <row r="218" spans="1:10" hidden="1" x14ac:dyDescent="0.35">
      <c r="A218" t="s">
        <v>19796</v>
      </c>
      <c r="B218">
        <v>21</v>
      </c>
      <c r="C218">
        <v>124</v>
      </c>
      <c r="D218">
        <v>215</v>
      </c>
      <c r="E218" t="s">
        <v>311</v>
      </c>
      <c r="F218" t="s">
        <v>3848</v>
      </c>
      <c r="G218" t="s">
        <v>311</v>
      </c>
      <c r="H218" t="s">
        <v>311</v>
      </c>
      <c r="I218" t="s">
        <v>311</v>
      </c>
      <c r="J218">
        <v>21</v>
      </c>
    </row>
    <row r="219" spans="1:10" x14ac:dyDescent="0.35">
      <c r="A219" t="s">
        <v>19797</v>
      </c>
      <c r="B219">
        <v>48</v>
      </c>
      <c r="C219">
        <v>123</v>
      </c>
      <c r="D219">
        <v>218</v>
      </c>
      <c r="E219" t="s">
        <v>311</v>
      </c>
      <c r="F219" t="s">
        <v>0</v>
      </c>
      <c r="G219" t="s">
        <v>2053</v>
      </c>
      <c r="H219" t="s">
        <v>311</v>
      </c>
      <c r="I219" t="s">
        <v>311</v>
      </c>
      <c r="J219">
        <v>19</v>
      </c>
    </row>
    <row r="220" spans="1:10" x14ac:dyDescent="0.35">
      <c r="A220" t="s">
        <v>19798</v>
      </c>
      <c r="B220">
        <v>133</v>
      </c>
      <c r="C220">
        <v>123</v>
      </c>
      <c r="D220">
        <v>218</v>
      </c>
      <c r="E220" t="s">
        <v>311</v>
      </c>
      <c r="F220" t="s">
        <v>0</v>
      </c>
      <c r="G220" t="s">
        <v>2402</v>
      </c>
      <c r="H220" t="s">
        <v>311</v>
      </c>
      <c r="I220" t="s">
        <v>311</v>
      </c>
      <c r="J220">
        <v>24</v>
      </c>
    </row>
    <row r="221" spans="1:10" x14ac:dyDescent="0.35">
      <c r="A221" t="s">
        <v>19799</v>
      </c>
      <c r="B221">
        <v>124</v>
      </c>
      <c r="C221">
        <v>122</v>
      </c>
      <c r="D221">
        <v>220</v>
      </c>
      <c r="E221" t="s">
        <v>328</v>
      </c>
      <c r="F221" t="s">
        <v>0</v>
      </c>
      <c r="G221" t="s">
        <v>19800</v>
      </c>
      <c r="H221">
        <v>0.76900000000000002</v>
      </c>
      <c r="I221">
        <v>47.58</v>
      </c>
      <c r="J221">
        <v>18</v>
      </c>
    </row>
    <row r="222" spans="1:10" x14ac:dyDescent="0.35">
      <c r="A222" t="s">
        <v>19801</v>
      </c>
      <c r="B222">
        <v>145</v>
      </c>
      <c r="C222">
        <v>118</v>
      </c>
      <c r="D222">
        <v>221</v>
      </c>
      <c r="E222" t="s">
        <v>328</v>
      </c>
      <c r="F222" t="s">
        <v>0</v>
      </c>
      <c r="G222" t="s">
        <v>16279</v>
      </c>
      <c r="H222">
        <v>0.84399999999999997</v>
      </c>
      <c r="I222">
        <v>34.14</v>
      </c>
      <c r="J222">
        <v>32</v>
      </c>
    </row>
    <row r="223" spans="1:10" x14ac:dyDescent="0.35">
      <c r="A223" t="s">
        <v>19802</v>
      </c>
      <c r="B223">
        <v>93</v>
      </c>
      <c r="C223">
        <v>118</v>
      </c>
      <c r="D223">
        <v>221</v>
      </c>
      <c r="E223" t="s">
        <v>334</v>
      </c>
      <c r="F223" t="s">
        <v>0</v>
      </c>
      <c r="G223" t="s">
        <v>2520</v>
      </c>
      <c r="H223">
        <v>0.57299999999999995</v>
      </c>
      <c r="I223">
        <v>15.51</v>
      </c>
      <c r="J223">
        <v>57</v>
      </c>
    </row>
    <row r="224" spans="1:10" x14ac:dyDescent="0.35">
      <c r="A224" t="s">
        <v>19803</v>
      </c>
      <c r="B224">
        <v>165</v>
      </c>
      <c r="C224">
        <v>115</v>
      </c>
      <c r="D224">
        <v>223</v>
      </c>
      <c r="E224" t="s">
        <v>328</v>
      </c>
      <c r="F224" t="s">
        <v>0</v>
      </c>
      <c r="G224" t="s">
        <v>4219</v>
      </c>
      <c r="H224">
        <v>1.909</v>
      </c>
      <c r="I224">
        <v>70.45</v>
      </c>
      <c r="J224">
        <v>39</v>
      </c>
    </row>
    <row r="225" spans="1:10" x14ac:dyDescent="0.35">
      <c r="A225" t="s">
        <v>19804</v>
      </c>
      <c r="B225">
        <v>219</v>
      </c>
      <c r="C225">
        <v>115</v>
      </c>
      <c r="D225">
        <v>223</v>
      </c>
      <c r="E225" t="s">
        <v>312</v>
      </c>
      <c r="F225" t="s">
        <v>0</v>
      </c>
      <c r="G225" t="s">
        <v>9482</v>
      </c>
      <c r="H225">
        <v>1.1299999999999999</v>
      </c>
      <c r="I225">
        <v>49.4</v>
      </c>
      <c r="J225">
        <v>21</v>
      </c>
    </row>
    <row r="226" spans="1:10" x14ac:dyDescent="0.35">
      <c r="A226" t="s">
        <v>19805</v>
      </c>
      <c r="B226">
        <v>40</v>
      </c>
      <c r="C226">
        <v>113</v>
      </c>
      <c r="D226">
        <v>225</v>
      </c>
      <c r="E226" t="s">
        <v>319</v>
      </c>
      <c r="F226" t="s">
        <v>0</v>
      </c>
      <c r="G226" t="s">
        <v>8469</v>
      </c>
      <c r="H226">
        <v>1.8</v>
      </c>
      <c r="I226">
        <v>74.989999999999995</v>
      </c>
      <c r="J226">
        <v>26</v>
      </c>
    </row>
    <row r="227" spans="1:10" x14ac:dyDescent="0.35">
      <c r="A227" t="s">
        <v>19806</v>
      </c>
      <c r="B227">
        <v>80</v>
      </c>
      <c r="C227">
        <v>111</v>
      </c>
      <c r="D227">
        <v>226</v>
      </c>
      <c r="E227" t="s">
        <v>312</v>
      </c>
      <c r="F227" t="s">
        <v>0</v>
      </c>
      <c r="G227" t="s">
        <v>3633</v>
      </c>
      <c r="H227">
        <v>1.018</v>
      </c>
      <c r="I227">
        <v>41.49</v>
      </c>
      <c r="J227">
        <v>27</v>
      </c>
    </row>
    <row r="228" spans="1:10" x14ac:dyDescent="0.35">
      <c r="A228" t="s">
        <v>19807</v>
      </c>
      <c r="B228">
        <v>82</v>
      </c>
      <c r="C228">
        <v>110</v>
      </c>
      <c r="D228">
        <v>227</v>
      </c>
      <c r="E228" t="s">
        <v>328</v>
      </c>
      <c r="F228" t="s">
        <v>0</v>
      </c>
      <c r="G228" t="s">
        <v>3633</v>
      </c>
      <c r="H228">
        <v>1.381</v>
      </c>
      <c r="I228">
        <v>53.35</v>
      </c>
      <c r="J228">
        <v>19</v>
      </c>
    </row>
    <row r="229" spans="1:10" x14ac:dyDescent="0.35">
      <c r="A229" t="s">
        <v>19808</v>
      </c>
      <c r="B229">
        <v>50</v>
      </c>
      <c r="C229">
        <v>109</v>
      </c>
      <c r="D229">
        <v>228</v>
      </c>
      <c r="E229" t="s">
        <v>311</v>
      </c>
      <c r="F229" t="s">
        <v>0</v>
      </c>
      <c r="G229" t="s">
        <v>15546</v>
      </c>
      <c r="H229" t="s">
        <v>311</v>
      </c>
      <c r="I229" t="s">
        <v>311</v>
      </c>
      <c r="J229">
        <v>4</v>
      </c>
    </row>
    <row r="230" spans="1:10" x14ac:dyDescent="0.35">
      <c r="A230" t="s">
        <v>19809</v>
      </c>
      <c r="B230">
        <v>163</v>
      </c>
      <c r="C230">
        <v>109</v>
      </c>
      <c r="D230">
        <v>228</v>
      </c>
      <c r="E230" t="s">
        <v>319</v>
      </c>
      <c r="F230" t="s">
        <v>0</v>
      </c>
      <c r="G230" t="s">
        <v>16279</v>
      </c>
      <c r="H230">
        <v>1.5</v>
      </c>
      <c r="I230">
        <v>44.88</v>
      </c>
      <c r="J230">
        <v>35</v>
      </c>
    </row>
    <row r="231" spans="1:10" x14ac:dyDescent="0.35">
      <c r="A231" t="s">
        <v>19810</v>
      </c>
      <c r="B231">
        <v>53</v>
      </c>
      <c r="C231">
        <v>107</v>
      </c>
      <c r="D231">
        <v>230</v>
      </c>
      <c r="E231" t="s">
        <v>311</v>
      </c>
      <c r="F231" t="s">
        <v>0</v>
      </c>
      <c r="G231" t="s">
        <v>3026</v>
      </c>
      <c r="H231" t="s">
        <v>311</v>
      </c>
      <c r="I231" t="s">
        <v>311</v>
      </c>
      <c r="J231">
        <v>7</v>
      </c>
    </row>
    <row r="232" spans="1:10" x14ac:dyDescent="0.35">
      <c r="A232" t="s">
        <v>19811</v>
      </c>
      <c r="B232">
        <v>121</v>
      </c>
      <c r="C232">
        <v>106</v>
      </c>
      <c r="D232">
        <v>231</v>
      </c>
      <c r="E232" t="s">
        <v>334</v>
      </c>
      <c r="F232" t="s">
        <v>0</v>
      </c>
      <c r="G232" t="s">
        <v>9482</v>
      </c>
      <c r="H232">
        <v>0.52100000000000002</v>
      </c>
      <c r="I232">
        <v>20.83</v>
      </c>
      <c r="J232">
        <v>44</v>
      </c>
    </row>
    <row r="233" spans="1:10" x14ac:dyDescent="0.35">
      <c r="A233" t="s">
        <v>19812</v>
      </c>
      <c r="B233">
        <v>43</v>
      </c>
      <c r="C233">
        <v>106</v>
      </c>
      <c r="D233">
        <v>231</v>
      </c>
      <c r="E233" t="s">
        <v>312</v>
      </c>
      <c r="F233" t="s">
        <v>0</v>
      </c>
      <c r="G233" t="s">
        <v>3554</v>
      </c>
      <c r="H233">
        <v>1.5429999999999999</v>
      </c>
      <c r="I233">
        <v>26.82</v>
      </c>
      <c r="J233">
        <v>25</v>
      </c>
    </row>
    <row r="234" spans="1:10" x14ac:dyDescent="0.35">
      <c r="A234" t="s">
        <v>19813</v>
      </c>
      <c r="B234">
        <v>112</v>
      </c>
      <c r="C234">
        <v>106</v>
      </c>
      <c r="D234">
        <v>231</v>
      </c>
      <c r="E234" t="s">
        <v>319</v>
      </c>
      <c r="F234" t="s">
        <v>0</v>
      </c>
      <c r="G234" t="s">
        <v>18397</v>
      </c>
      <c r="H234">
        <v>1.5680000000000001</v>
      </c>
      <c r="I234">
        <v>50.77</v>
      </c>
      <c r="J234">
        <v>105</v>
      </c>
    </row>
    <row r="235" spans="1:10" x14ac:dyDescent="0.35">
      <c r="A235" t="s">
        <v>19814</v>
      </c>
      <c r="B235">
        <v>59</v>
      </c>
      <c r="C235">
        <v>105</v>
      </c>
      <c r="D235">
        <v>234</v>
      </c>
      <c r="E235" t="s">
        <v>328</v>
      </c>
      <c r="F235" t="s">
        <v>0</v>
      </c>
      <c r="G235" t="s">
        <v>2520</v>
      </c>
      <c r="H235">
        <v>1.121</v>
      </c>
      <c r="I235">
        <v>61.6</v>
      </c>
      <c r="J235">
        <v>36</v>
      </c>
    </row>
    <row r="236" spans="1:10" hidden="1" x14ac:dyDescent="0.35">
      <c r="A236" t="s">
        <v>19815</v>
      </c>
      <c r="B236">
        <v>15</v>
      </c>
      <c r="C236">
        <v>103</v>
      </c>
      <c r="D236">
        <v>235</v>
      </c>
      <c r="E236" t="s">
        <v>311</v>
      </c>
      <c r="F236" t="s">
        <v>3848</v>
      </c>
      <c r="G236" t="s">
        <v>311</v>
      </c>
      <c r="H236" t="s">
        <v>311</v>
      </c>
      <c r="I236" t="s">
        <v>311</v>
      </c>
      <c r="J236">
        <v>15</v>
      </c>
    </row>
    <row r="237" spans="1:10" x14ac:dyDescent="0.35">
      <c r="A237" t="s">
        <v>19816</v>
      </c>
      <c r="B237">
        <v>82</v>
      </c>
      <c r="C237">
        <v>102</v>
      </c>
      <c r="D237">
        <v>236</v>
      </c>
      <c r="E237" t="s">
        <v>311</v>
      </c>
      <c r="F237" t="s">
        <v>0</v>
      </c>
      <c r="G237" t="s">
        <v>311</v>
      </c>
      <c r="H237" t="s">
        <v>311</v>
      </c>
      <c r="I237" t="s">
        <v>311</v>
      </c>
      <c r="J237">
        <v>82</v>
      </c>
    </row>
    <row r="238" spans="1:10" hidden="1" x14ac:dyDescent="0.35">
      <c r="A238" t="s">
        <v>19817</v>
      </c>
      <c r="B238">
        <v>19</v>
      </c>
      <c r="C238">
        <v>100</v>
      </c>
      <c r="D238">
        <v>237</v>
      </c>
      <c r="E238" t="s">
        <v>311</v>
      </c>
      <c r="F238" t="s">
        <v>3848</v>
      </c>
      <c r="G238" t="s">
        <v>311</v>
      </c>
      <c r="H238" t="s">
        <v>311</v>
      </c>
      <c r="I238" t="s">
        <v>311</v>
      </c>
      <c r="J238">
        <v>0</v>
      </c>
    </row>
    <row r="239" spans="1:10" x14ac:dyDescent="0.35">
      <c r="A239" t="s">
        <v>19818</v>
      </c>
      <c r="B239">
        <v>428</v>
      </c>
      <c r="C239">
        <v>99</v>
      </c>
      <c r="D239">
        <v>238</v>
      </c>
      <c r="E239" t="s">
        <v>328</v>
      </c>
      <c r="F239" t="s">
        <v>0</v>
      </c>
      <c r="G239" t="s">
        <v>10944</v>
      </c>
      <c r="H239">
        <v>0.76400000000000001</v>
      </c>
      <c r="I239">
        <v>64.22</v>
      </c>
      <c r="J239">
        <v>33</v>
      </c>
    </row>
    <row r="240" spans="1:10" x14ac:dyDescent="0.35">
      <c r="A240" t="s">
        <v>19819</v>
      </c>
      <c r="B240">
        <v>86</v>
      </c>
      <c r="C240">
        <v>99</v>
      </c>
      <c r="D240">
        <v>238</v>
      </c>
      <c r="E240" t="s">
        <v>319</v>
      </c>
      <c r="F240" t="s">
        <v>0</v>
      </c>
      <c r="G240" t="s">
        <v>10944</v>
      </c>
      <c r="H240">
        <v>0.96199999999999997</v>
      </c>
      <c r="I240">
        <v>81.86</v>
      </c>
      <c r="J240">
        <v>53</v>
      </c>
    </row>
    <row r="241" spans="1:10" x14ac:dyDescent="0.35">
      <c r="A241" t="s">
        <v>19820</v>
      </c>
      <c r="B241">
        <v>128</v>
      </c>
      <c r="C241">
        <v>99</v>
      </c>
      <c r="D241">
        <v>238</v>
      </c>
      <c r="E241" t="s">
        <v>328</v>
      </c>
      <c r="F241" t="s">
        <v>0</v>
      </c>
      <c r="G241" t="s">
        <v>9482</v>
      </c>
      <c r="H241">
        <v>1.137</v>
      </c>
      <c r="I241">
        <v>51.79</v>
      </c>
      <c r="J241">
        <v>20</v>
      </c>
    </row>
    <row r="242" spans="1:10" hidden="1" x14ac:dyDescent="0.35">
      <c r="A242" t="s">
        <v>19821</v>
      </c>
      <c r="B242">
        <v>11</v>
      </c>
      <c r="C242">
        <v>99</v>
      </c>
      <c r="D242">
        <v>238</v>
      </c>
      <c r="E242" t="s">
        <v>311</v>
      </c>
      <c r="F242" t="s">
        <v>3848</v>
      </c>
      <c r="G242" t="s">
        <v>311</v>
      </c>
      <c r="H242" t="s">
        <v>311</v>
      </c>
      <c r="I242" t="s">
        <v>311</v>
      </c>
      <c r="J242">
        <v>0</v>
      </c>
    </row>
    <row r="243" spans="1:10" x14ac:dyDescent="0.35">
      <c r="A243" t="s">
        <v>19822</v>
      </c>
      <c r="B243">
        <v>90</v>
      </c>
      <c r="C243">
        <v>98</v>
      </c>
      <c r="D243">
        <v>242</v>
      </c>
      <c r="E243" t="s">
        <v>311</v>
      </c>
      <c r="F243" t="s">
        <v>0</v>
      </c>
      <c r="G243" t="s">
        <v>9016</v>
      </c>
      <c r="H243" t="s">
        <v>311</v>
      </c>
      <c r="I243" t="s">
        <v>311</v>
      </c>
      <c r="J243">
        <v>28</v>
      </c>
    </row>
    <row r="244" spans="1:10" x14ac:dyDescent="0.35">
      <c r="A244" t="s">
        <v>19823</v>
      </c>
      <c r="B244">
        <v>54</v>
      </c>
      <c r="C244">
        <v>97</v>
      </c>
      <c r="D244">
        <v>243</v>
      </c>
      <c r="E244" t="s">
        <v>334</v>
      </c>
      <c r="F244" t="s">
        <v>0</v>
      </c>
      <c r="G244" t="s">
        <v>16677</v>
      </c>
      <c r="H244">
        <v>1.179</v>
      </c>
      <c r="I244">
        <v>11.8</v>
      </c>
      <c r="J244">
        <v>21</v>
      </c>
    </row>
    <row r="245" spans="1:10" x14ac:dyDescent="0.35">
      <c r="A245" t="s">
        <v>19824</v>
      </c>
      <c r="B245">
        <v>79</v>
      </c>
      <c r="C245">
        <v>96</v>
      </c>
      <c r="D245">
        <v>244</v>
      </c>
      <c r="E245" t="s">
        <v>311</v>
      </c>
      <c r="F245" t="s">
        <v>0</v>
      </c>
      <c r="G245" t="s">
        <v>6759</v>
      </c>
      <c r="H245" t="s">
        <v>311</v>
      </c>
      <c r="I245" t="s">
        <v>311</v>
      </c>
      <c r="J245">
        <v>32</v>
      </c>
    </row>
    <row r="246" spans="1:10" x14ac:dyDescent="0.35">
      <c r="A246" t="s">
        <v>19825</v>
      </c>
      <c r="B246">
        <v>54</v>
      </c>
      <c r="C246">
        <v>96</v>
      </c>
      <c r="D246">
        <v>244</v>
      </c>
      <c r="E246" t="s">
        <v>312</v>
      </c>
      <c r="F246" t="s">
        <v>0</v>
      </c>
      <c r="G246" t="s">
        <v>3633</v>
      </c>
      <c r="H246">
        <v>1.214</v>
      </c>
      <c r="I246">
        <v>47.68</v>
      </c>
      <c r="J246">
        <v>16</v>
      </c>
    </row>
    <row r="247" spans="1:10" x14ac:dyDescent="0.35">
      <c r="A247" t="s">
        <v>19826</v>
      </c>
      <c r="B247">
        <v>45</v>
      </c>
      <c r="C247">
        <v>95</v>
      </c>
      <c r="D247">
        <v>246</v>
      </c>
      <c r="E247" t="s">
        <v>334</v>
      </c>
      <c r="F247" t="s">
        <v>0</v>
      </c>
      <c r="G247" t="s">
        <v>19827</v>
      </c>
      <c r="H247">
        <v>1.1399999999999999</v>
      </c>
      <c r="I247">
        <v>5.57</v>
      </c>
      <c r="J247">
        <v>7</v>
      </c>
    </row>
    <row r="248" spans="1:10" x14ac:dyDescent="0.35">
      <c r="A248" t="s">
        <v>19828</v>
      </c>
      <c r="B248">
        <v>23</v>
      </c>
      <c r="C248">
        <v>90</v>
      </c>
      <c r="D248">
        <v>247</v>
      </c>
      <c r="E248" t="s">
        <v>312</v>
      </c>
      <c r="F248" t="s">
        <v>0</v>
      </c>
      <c r="G248" t="s">
        <v>2077</v>
      </c>
      <c r="H248">
        <v>2.952</v>
      </c>
      <c r="I248">
        <v>49</v>
      </c>
      <c r="J248">
        <v>23</v>
      </c>
    </row>
    <row r="249" spans="1:10" x14ac:dyDescent="0.35">
      <c r="A249" t="s">
        <v>19829</v>
      </c>
      <c r="B249">
        <v>35</v>
      </c>
      <c r="C249">
        <v>89</v>
      </c>
      <c r="D249">
        <v>248</v>
      </c>
      <c r="E249" t="s">
        <v>311</v>
      </c>
      <c r="F249" t="s">
        <v>0</v>
      </c>
      <c r="G249" t="s">
        <v>2972</v>
      </c>
      <c r="H249" t="s">
        <v>311</v>
      </c>
      <c r="I249" t="s">
        <v>311</v>
      </c>
      <c r="J249">
        <v>8</v>
      </c>
    </row>
    <row r="250" spans="1:10" x14ac:dyDescent="0.35">
      <c r="A250" t="s">
        <v>19830</v>
      </c>
      <c r="B250">
        <v>64</v>
      </c>
      <c r="C250">
        <v>88</v>
      </c>
      <c r="D250">
        <v>249</v>
      </c>
      <c r="E250" t="s">
        <v>312</v>
      </c>
      <c r="F250" t="s">
        <v>0</v>
      </c>
      <c r="G250" t="s">
        <v>3633</v>
      </c>
      <c r="H250">
        <v>1.1459999999999999</v>
      </c>
      <c r="I250">
        <v>44.59</v>
      </c>
      <c r="J250">
        <v>22</v>
      </c>
    </row>
    <row r="251" spans="1:10" hidden="1" x14ac:dyDescent="0.35">
      <c r="A251" t="s">
        <v>19831</v>
      </c>
      <c r="B251">
        <v>20</v>
      </c>
      <c r="C251">
        <v>87</v>
      </c>
      <c r="D251">
        <v>250</v>
      </c>
      <c r="E251" t="s">
        <v>311</v>
      </c>
      <c r="F251" t="s">
        <v>3848</v>
      </c>
      <c r="G251" t="s">
        <v>311</v>
      </c>
      <c r="H251" t="s">
        <v>311</v>
      </c>
      <c r="I251" t="s">
        <v>311</v>
      </c>
      <c r="J251">
        <v>0</v>
      </c>
    </row>
    <row r="252" spans="1:10" x14ac:dyDescent="0.35">
      <c r="A252" t="s">
        <v>19832</v>
      </c>
      <c r="B252">
        <v>58</v>
      </c>
      <c r="C252">
        <v>87</v>
      </c>
      <c r="D252">
        <v>250</v>
      </c>
      <c r="E252" t="s">
        <v>311</v>
      </c>
      <c r="F252" t="s">
        <v>0</v>
      </c>
      <c r="G252" t="s">
        <v>4022</v>
      </c>
      <c r="H252" t="s">
        <v>311</v>
      </c>
      <c r="I252" t="s">
        <v>311</v>
      </c>
      <c r="J252">
        <v>19</v>
      </c>
    </row>
    <row r="253" spans="1:10" x14ac:dyDescent="0.35">
      <c r="A253" t="s">
        <v>19833</v>
      </c>
      <c r="B253">
        <v>122</v>
      </c>
      <c r="C253">
        <v>85</v>
      </c>
      <c r="D253">
        <v>252</v>
      </c>
      <c r="E253" t="s">
        <v>334</v>
      </c>
      <c r="F253" t="s">
        <v>0</v>
      </c>
      <c r="G253" t="s">
        <v>4219</v>
      </c>
      <c r="H253">
        <v>0.38100000000000001</v>
      </c>
      <c r="I253">
        <v>9.42</v>
      </c>
      <c r="J253">
        <v>21</v>
      </c>
    </row>
    <row r="254" spans="1:10" hidden="1" x14ac:dyDescent="0.35">
      <c r="A254" t="s">
        <v>19834</v>
      </c>
      <c r="B254">
        <v>16</v>
      </c>
      <c r="C254">
        <v>83</v>
      </c>
      <c r="D254">
        <v>253</v>
      </c>
      <c r="E254" t="s">
        <v>311</v>
      </c>
      <c r="F254" t="s">
        <v>3848</v>
      </c>
      <c r="G254" t="s">
        <v>311</v>
      </c>
      <c r="H254" t="s">
        <v>311</v>
      </c>
      <c r="I254" t="s">
        <v>311</v>
      </c>
      <c r="J254">
        <v>0</v>
      </c>
    </row>
    <row r="255" spans="1:10" x14ac:dyDescent="0.35">
      <c r="A255" t="s">
        <v>19835</v>
      </c>
      <c r="B255">
        <v>41</v>
      </c>
      <c r="C255">
        <v>81</v>
      </c>
      <c r="D255">
        <v>254</v>
      </c>
      <c r="E255" t="s">
        <v>334</v>
      </c>
      <c r="F255" t="s">
        <v>0</v>
      </c>
      <c r="G255" t="s">
        <v>16109</v>
      </c>
      <c r="H255">
        <v>1</v>
      </c>
      <c r="I255">
        <v>6.33</v>
      </c>
      <c r="J255">
        <v>16</v>
      </c>
    </row>
    <row r="256" spans="1:10" x14ac:dyDescent="0.35">
      <c r="A256" t="s">
        <v>19836</v>
      </c>
      <c r="B256">
        <v>22</v>
      </c>
      <c r="C256">
        <v>78</v>
      </c>
      <c r="D256">
        <v>255</v>
      </c>
      <c r="E256" t="s">
        <v>334</v>
      </c>
      <c r="F256" t="s">
        <v>0</v>
      </c>
      <c r="G256" t="s">
        <v>19837</v>
      </c>
      <c r="H256">
        <v>1.895</v>
      </c>
      <c r="I256">
        <v>15.63</v>
      </c>
      <c r="J256">
        <v>12</v>
      </c>
    </row>
    <row r="257" spans="1:10" hidden="1" x14ac:dyDescent="0.35">
      <c r="A257" t="s">
        <v>19838</v>
      </c>
      <c r="B257">
        <v>15</v>
      </c>
      <c r="C257">
        <v>77</v>
      </c>
      <c r="D257">
        <v>256</v>
      </c>
      <c r="E257" t="s">
        <v>311</v>
      </c>
      <c r="F257" t="s">
        <v>3848</v>
      </c>
      <c r="G257" t="s">
        <v>311</v>
      </c>
      <c r="H257" t="s">
        <v>311</v>
      </c>
      <c r="I257" t="s">
        <v>311</v>
      </c>
      <c r="J257">
        <v>0</v>
      </c>
    </row>
    <row r="258" spans="1:10" x14ac:dyDescent="0.35">
      <c r="A258" t="s">
        <v>19839</v>
      </c>
      <c r="B258">
        <v>73</v>
      </c>
      <c r="C258">
        <v>76</v>
      </c>
      <c r="D258">
        <v>257</v>
      </c>
      <c r="E258" t="s">
        <v>311</v>
      </c>
      <c r="F258" t="s">
        <v>0</v>
      </c>
      <c r="G258" t="s">
        <v>15183</v>
      </c>
      <c r="H258" t="s">
        <v>311</v>
      </c>
      <c r="I258" t="s">
        <v>311</v>
      </c>
      <c r="J258">
        <v>29</v>
      </c>
    </row>
    <row r="259" spans="1:10" hidden="1" x14ac:dyDescent="0.35">
      <c r="A259" t="s">
        <v>19840</v>
      </c>
      <c r="B259">
        <v>35</v>
      </c>
      <c r="C259">
        <v>75</v>
      </c>
      <c r="D259">
        <v>258</v>
      </c>
      <c r="E259" t="s">
        <v>311</v>
      </c>
      <c r="F259" t="s">
        <v>3848</v>
      </c>
      <c r="G259" t="s">
        <v>311</v>
      </c>
      <c r="H259" t="s">
        <v>311</v>
      </c>
      <c r="I259" t="s">
        <v>311</v>
      </c>
      <c r="J259">
        <v>0</v>
      </c>
    </row>
    <row r="260" spans="1:10" x14ac:dyDescent="0.35">
      <c r="A260" t="s">
        <v>19841</v>
      </c>
      <c r="B260">
        <v>33</v>
      </c>
      <c r="C260">
        <v>75</v>
      </c>
      <c r="D260">
        <v>258</v>
      </c>
      <c r="E260" t="s">
        <v>334</v>
      </c>
      <c r="F260" t="s">
        <v>0</v>
      </c>
      <c r="G260" t="s">
        <v>2962</v>
      </c>
      <c r="H260">
        <v>1.355</v>
      </c>
      <c r="I260">
        <v>15</v>
      </c>
      <c r="J260">
        <v>9</v>
      </c>
    </row>
    <row r="261" spans="1:10" hidden="1" x14ac:dyDescent="0.35">
      <c r="A261" t="s">
        <v>19842</v>
      </c>
      <c r="B261">
        <v>13</v>
      </c>
      <c r="C261">
        <v>74</v>
      </c>
      <c r="D261">
        <v>260</v>
      </c>
      <c r="E261" t="s">
        <v>311</v>
      </c>
      <c r="F261" t="s">
        <v>3848</v>
      </c>
      <c r="G261" t="s">
        <v>311</v>
      </c>
      <c r="H261" t="s">
        <v>311</v>
      </c>
      <c r="I261" t="s">
        <v>311</v>
      </c>
      <c r="J261">
        <v>13</v>
      </c>
    </row>
    <row r="262" spans="1:10" hidden="1" x14ac:dyDescent="0.35">
      <c r="A262" t="s">
        <v>19843</v>
      </c>
      <c r="B262">
        <v>28</v>
      </c>
      <c r="C262">
        <v>74</v>
      </c>
      <c r="D262">
        <v>260</v>
      </c>
      <c r="E262" t="s">
        <v>311</v>
      </c>
      <c r="F262" t="s">
        <v>3848</v>
      </c>
      <c r="G262" t="s">
        <v>311</v>
      </c>
      <c r="H262" t="s">
        <v>311</v>
      </c>
      <c r="I262" t="s">
        <v>311</v>
      </c>
      <c r="J262">
        <v>0</v>
      </c>
    </row>
    <row r="263" spans="1:10" x14ac:dyDescent="0.35">
      <c r="A263" t="s">
        <v>19844</v>
      </c>
      <c r="B263">
        <v>123</v>
      </c>
      <c r="C263">
        <v>74</v>
      </c>
      <c r="D263">
        <v>260</v>
      </c>
      <c r="E263" t="s">
        <v>334</v>
      </c>
      <c r="F263" t="s">
        <v>0</v>
      </c>
      <c r="G263" t="s">
        <v>11337</v>
      </c>
      <c r="H263">
        <v>0.67300000000000004</v>
      </c>
      <c r="I263">
        <v>23.21</v>
      </c>
      <c r="J263">
        <v>13</v>
      </c>
    </row>
    <row r="264" spans="1:10" x14ac:dyDescent="0.35">
      <c r="A264" t="s">
        <v>19845</v>
      </c>
      <c r="B264">
        <v>84</v>
      </c>
      <c r="C264">
        <v>73</v>
      </c>
      <c r="D264">
        <v>263</v>
      </c>
      <c r="E264" t="s">
        <v>311</v>
      </c>
      <c r="F264" t="s">
        <v>0</v>
      </c>
      <c r="G264" t="s">
        <v>6759</v>
      </c>
      <c r="H264" t="s">
        <v>311</v>
      </c>
      <c r="I264" t="s">
        <v>311</v>
      </c>
      <c r="J264">
        <v>18</v>
      </c>
    </row>
    <row r="265" spans="1:10" x14ac:dyDescent="0.35">
      <c r="A265" t="s">
        <v>19846</v>
      </c>
      <c r="B265">
        <v>33</v>
      </c>
      <c r="C265">
        <v>72</v>
      </c>
      <c r="D265">
        <v>264</v>
      </c>
      <c r="E265" t="s">
        <v>312</v>
      </c>
      <c r="F265" t="s">
        <v>0</v>
      </c>
      <c r="G265" t="s">
        <v>3633</v>
      </c>
      <c r="H265">
        <v>1.0669999999999999</v>
      </c>
      <c r="I265">
        <v>43.04</v>
      </c>
      <c r="J265">
        <v>16</v>
      </c>
    </row>
    <row r="266" spans="1:10" x14ac:dyDescent="0.35">
      <c r="A266" t="s">
        <v>19847</v>
      </c>
      <c r="B266">
        <v>55</v>
      </c>
      <c r="C266">
        <v>71</v>
      </c>
      <c r="D266">
        <v>265</v>
      </c>
      <c r="E266" t="s">
        <v>312</v>
      </c>
      <c r="F266" t="s">
        <v>0</v>
      </c>
      <c r="G266" t="s">
        <v>3926</v>
      </c>
      <c r="H266">
        <v>1.5</v>
      </c>
      <c r="I266">
        <v>32.880000000000003</v>
      </c>
      <c r="J266">
        <v>20</v>
      </c>
    </row>
    <row r="267" spans="1:10" hidden="1" x14ac:dyDescent="0.35">
      <c r="A267" t="s">
        <v>19848</v>
      </c>
      <c r="B267">
        <v>18</v>
      </c>
      <c r="C267">
        <v>71</v>
      </c>
      <c r="D267">
        <v>265</v>
      </c>
      <c r="E267" t="s">
        <v>311</v>
      </c>
      <c r="F267" t="s">
        <v>3848</v>
      </c>
      <c r="G267" t="s">
        <v>311</v>
      </c>
      <c r="H267" t="s">
        <v>311</v>
      </c>
      <c r="I267" t="s">
        <v>311</v>
      </c>
      <c r="J267">
        <v>0</v>
      </c>
    </row>
    <row r="268" spans="1:10" x14ac:dyDescent="0.35">
      <c r="A268" t="s">
        <v>19849</v>
      </c>
      <c r="B268">
        <v>48</v>
      </c>
      <c r="C268">
        <v>70</v>
      </c>
      <c r="D268">
        <v>267</v>
      </c>
      <c r="E268" t="s">
        <v>334</v>
      </c>
      <c r="F268" t="s">
        <v>0</v>
      </c>
      <c r="G268" t="s">
        <v>1999</v>
      </c>
      <c r="H268">
        <v>0.71699999999999997</v>
      </c>
      <c r="I268">
        <v>12.92</v>
      </c>
      <c r="J268">
        <v>17</v>
      </c>
    </row>
    <row r="269" spans="1:10" hidden="1" x14ac:dyDescent="0.35">
      <c r="A269" t="s">
        <v>19850</v>
      </c>
      <c r="B269">
        <v>34</v>
      </c>
      <c r="C269">
        <v>69</v>
      </c>
      <c r="D269">
        <v>268</v>
      </c>
      <c r="E269" t="s">
        <v>311</v>
      </c>
      <c r="F269" t="s">
        <v>3848</v>
      </c>
      <c r="G269" t="s">
        <v>311</v>
      </c>
      <c r="H269" t="s">
        <v>311</v>
      </c>
      <c r="I269" t="s">
        <v>311</v>
      </c>
      <c r="J269">
        <v>33</v>
      </c>
    </row>
    <row r="270" spans="1:10" x14ac:dyDescent="0.35">
      <c r="A270" t="s">
        <v>19851</v>
      </c>
      <c r="B270">
        <v>181</v>
      </c>
      <c r="C270">
        <v>68</v>
      </c>
      <c r="D270">
        <v>269</v>
      </c>
      <c r="E270" t="s">
        <v>311</v>
      </c>
      <c r="F270" t="s">
        <v>0</v>
      </c>
      <c r="G270" t="s">
        <v>17746</v>
      </c>
      <c r="H270" t="s">
        <v>311</v>
      </c>
      <c r="I270" t="s">
        <v>311</v>
      </c>
      <c r="J270">
        <v>38</v>
      </c>
    </row>
    <row r="271" spans="1:10" x14ac:dyDescent="0.35">
      <c r="A271" t="s">
        <v>19852</v>
      </c>
      <c r="B271">
        <v>64</v>
      </c>
      <c r="C271">
        <v>68</v>
      </c>
      <c r="D271">
        <v>269</v>
      </c>
      <c r="E271" t="s">
        <v>311</v>
      </c>
      <c r="F271" t="s">
        <v>0</v>
      </c>
      <c r="G271" t="s">
        <v>4219</v>
      </c>
      <c r="H271" t="s">
        <v>311</v>
      </c>
      <c r="I271" t="s">
        <v>311</v>
      </c>
      <c r="J271">
        <v>29</v>
      </c>
    </row>
    <row r="272" spans="1:10" x14ac:dyDescent="0.35">
      <c r="A272" t="s">
        <v>19853</v>
      </c>
      <c r="B272">
        <v>116</v>
      </c>
      <c r="C272">
        <v>68</v>
      </c>
      <c r="D272">
        <v>269</v>
      </c>
      <c r="E272" t="s">
        <v>311</v>
      </c>
      <c r="F272" t="s">
        <v>0</v>
      </c>
      <c r="G272" t="s">
        <v>14761</v>
      </c>
      <c r="H272" t="s">
        <v>311</v>
      </c>
      <c r="I272" t="s">
        <v>311</v>
      </c>
      <c r="J272">
        <v>9</v>
      </c>
    </row>
    <row r="273" spans="1:10" x14ac:dyDescent="0.35">
      <c r="A273" t="s">
        <v>19854</v>
      </c>
      <c r="B273">
        <v>80</v>
      </c>
      <c r="C273">
        <v>67</v>
      </c>
      <c r="D273">
        <v>272</v>
      </c>
      <c r="E273" t="s">
        <v>334</v>
      </c>
      <c r="F273" t="s">
        <v>0</v>
      </c>
      <c r="G273" t="s">
        <v>3926</v>
      </c>
      <c r="H273">
        <v>0.82899999999999996</v>
      </c>
      <c r="I273">
        <v>18.47</v>
      </c>
      <c r="J273">
        <v>14</v>
      </c>
    </row>
    <row r="274" spans="1:10" x14ac:dyDescent="0.35">
      <c r="A274" t="s">
        <v>19855</v>
      </c>
      <c r="B274">
        <v>88</v>
      </c>
      <c r="C274">
        <v>67</v>
      </c>
      <c r="D274">
        <v>272</v>
      </c>
      <c r="E274" t="s">
        <v>311</v>
      </c>
      <c r="F274" t="s">
        <v>0</v>
      </c>
      <c r="G274" t="s">
        <v>17798</v>
      </c>
      <c r="H274" t="s">
        <v>311</v>
      </c>
      <c r="I274" t="s">
        <v>311</v>
      </c>
      <c r="J274">
        <v>16</v>
      </c>
    </row>
    <row r="275" spans="1:10" x14ac:dyDescent="0.35">
      <c r="A275" t="s">
        <v>19856</v>
      </c>
      <c r="B275">
        <v>179</v>
      </c>
      <c r="C275">
        <v>66</v>
      </c>
      <c r="D275">
        <v>274</v>
      </c>
      <c r="E275" t="s">
        <v>311</v>
      </c>
      <c r="F275" t="s">
        <v>0</v>
      </c>
      <c r="G275" t="s">
        <v>17453</v>
      </c>
      <c r="H275" t="s">
        <v>311</v>
      </c>
      <c r="I275" t="s">
        <v>311</v>
      </c>
      <c r="J275">
        <v>8</v>
      </c>
    </row>
    <row r="276" spans="1:10" hidden="1" x14ac:dyDescent="0.35">
      <c r="A276" t="s">
        <v>19857</v>
      </c>
      <c r="B276">
        <v>18</v>
      </c>
      <c r="C276">
        <v>65</v>
      </c>
      <c r="D276">
        <v>275</v>
      </c>
      <c r="E276" t="s">
        <v>311</v>
      </c>
      <c r="F276" t="s">
        <v>3848</v>
      </c>
      <c r="G276" t="s">
        <v>311</v>
      </c>
      <c r="H276" t="s">
        <v>311</v>
      </c>
      <c r="I276" t="s">
        <v>311</v>
      </c>
      <c r="J276">
        <v>18</v>
      </c>
    </row>
    <row r="277" spans="1:10" x14ac:dyDescent="0.35">
      <c r="A277" t="s">
        <v>19858</v>
      </c>
      <c r="B277">
        <v>156</v>
      </c>
      <c r="C277">
        <v>65</v>
      </c>
      <c r="D277">
        <v>275</v>
      </c>
      <c r="E277" t="s">
        <v>311</v>
      </c>
      <c r="F277" t="s">
        <v>0</v>
      </c>
      <c r="G277" t="s">
        <v>15183</v>
      </c>
      <c r="H277" t="s">
        <v>311</v>
      </c>
      <c r="I277" t="s">
        <v>311</v>
      </c>
      <c r="J277">
        <v>30</v>
      </c>
    </row>
    <row r="278" spans="1:10" x14ac:dyDescent="0.35">
      <c r="A278" t="s">
        <v>19859</v>
      </c>
      <c r="B278">
        <v>67</v>
      </c>
      <c r="C278">
        <v>64</v>
      </c>
      <c r="D278">
        <v>277</v>
      </c>
      <c r="E278" t="s">
        <v>311</v>
      </c>
      <c r="F278" t="s">
        <v>0</v>
      </c>
      <c r="G278" t="s">
        <v>4219</v>
      </c>
      <c r="H278" t="s">
        <v>311</v>
      </c>
      <c r="I278" t="s">
        <v>311</v>
      </c>
      <c r="J278">
        <v>19</v>
      </c>
    </row>
    <row r="279" spans="1:10" x14ac:dyDescent="0.35">
      <c r="A279" t="s">
        <v>19860</v>
      </c>
      <c r="B279">
        <v>39</v>
      </c>
      <c r="C279">
        <v>63</v>
      </c>
      <c r="D279">
        <v>278</v>
      </c>
      <c r="E279" t="s">
        <v>311</v>
      </c>
      <c r="F279" t="s">
        <v>0</v>
      </c>
      <c r="G279" t="s">
        <v>15122</v>
      </c>
      <c r="H279" t="s">
        <v>311</v>
      </c>
      <c r="I279" t="s">
        <v>311</v>
      </c>
      <c r="J279">
        <v>19</v>
      </c>
    </row>
    <row r="280" spans="1:10" x14ac:dyDescent="0.35">
      <c r="A280" t="s">
        <v>19861</v>
      </c>
      <c r="B280">
        <v>56</v>
      </c>
      <c r="C280">
        <v>62</v>
      </c>
      <c r="D280">
        <v>279</v>
      </c>
      <c r="E280" t="s">
        <v>334</v>
      </c>
      <c r="F280" t="s">
        <v>0</v>
      </c>
      <c r="G280" t="s">
        <v>3926</v>
      </c>
      <c r="H280">
        <v>0.9</v>
      </c>
      <c r="I280">
        <v>21.17</v>
      </c>
      <c r="J280">
        <v>17</v>
      </c>
    </row>
    <row r="281" spans="1:10" x14ac:dyDescent="0.35">
      <c r="A281" t="s">
        <v>19862</v>
      </c>
      <c r="B281">
        <v>120</v>
      </c>
      <c r="C281">
        <v>62</v>
      </c>
      <c r="D281">
        <v>279</v>
      </c>
      <c r="E281" t="s">
        <v>328</v>
      </c>
      <c r="F281" t="s">
        <v>0</v>
      </c>
      <c r="G281" t="s">
        <v>19775</v>
      </c>
      <c r="H281">
        <v>0.58299999999999996</v>
      </c>
      <c r="I281">
        <v>42.14</v>
      </c>
      <c r="J281">
        <v>24</v>
      </c>
    </row>
    <row r="282" spans="1:10" hidden="1" x14ac:dyDescent="0.35">
      <c r="A282" t="s">
        <v>19863</v>
      </c>
      <c r="B282">
        <v>8</v>
      </c>
      <c r="C282">
        <v>62</v>
      </c>
      <c r="D282">
        <v>279</v>
      </c>
      <c r="E282" t="s">
        <v>311</v>
      </c>
      <c r="F282" t="s">
        <v>3848</v>
      </c>
      <c r="G282" t="s">
        <v>311</v>
      </c>
      <c r="H282" t="s">
        <v>311</v>
      </c>
      <c r="I282" t="s">
        <v>311</v>
      </c>
      <c r="J282">
        <v>0</v>
      </c>
    </row>
    <row r="283" spans="1:10" hidden="1" x14ac:dyDescent="0.35">
      <c r="A283" t="s">
        <v>19864</v>
      </c>
      <c r="B283">
        <v>10</v>
      </c>
      <c r="C283">
        <v>61</v>
      </c>
      <c r="D283">
        <v>282</v>
      </c>
      <c r="E283" t="s">
        <v>311</v>
      </c>
      <c r="F283" t="s">
        <v>3848</v>
      </c>
      <c r="G283" t="s">
        <v>311</v>
      </c>
      <c r="H283" t="s">
        <v>311</v>
      </c>
      <c r="I283" t="s">
        <v>311</v>
      </c>
      <c r="J283">
        <v>0</v>
      </c>
    </row>
    <row r="284" spans="1:10" hidden="1" x14ac:dyDescent="0.35">
      <c r="A284" t="s">
        <v>19865</v>
      </c>
      <c r="B284">
        <v>13</v>
      </c>
      <c r="C284">
        <v>61</v>
      </c>
      <c r="D284">
        <v>282</v>
      </c>
      <c r="E284" t="s">
        <v>311</v>
      </c>
      <c r="F284" t="s">
        <v>3848</v>
      </c>
      <c r="G284" t="s">
        <v>311</v>
      </c>
      <c r="H284" t="s">
        <v>311</v>
      </c>
      <c r="I284" t="s">
        <v>311</v>
      </c>
      <c r="J284">
        <v>0</v>
      </c>
    </row>
    <row r="285" spans="1:10" x14ac:dyDescent="0.35">
      <c r="A285" t="s">
        <v>19866</v>
      </c>
      <c r="B285">
        <v>531</v>
      </c>
      <c r="C285">
        <v>61</v>
      </c>
      <c r="D285">
        <v>282</v>
      </c>
      <c r="E285" t="s">
        <v>334</v>
      </c>
      <c r="F285" t="s">
        <v>0</v>
      </c>
      <c r="G285" t="s">
        <v>19793</v>
      </c>
      <c r="H285">
        <v>0.34300000000000003</v>
      </c>
      <c r="I285">
        <v>6.55</v>
      </c>
      <c r="J285">
        <v>25</v>
      </c>
    </row>
    <row r="286" spans="1:10" x14ac:dyDescent="0.35">
      <c r="A286" t="s">
        <v>19867</v>
      </c>
      <c r="B286">
        <v>50</v>
      </c>
      <c r="C286">
        <v>60</v>
      </c>
      <c r="D286">
        <v>285</v>
      </c>
      <c r="E286" t="s">
        <v>311</v>
      </c>
      <c r="F286" t="s">
        <v>0</v>
      </c>
      <c r="G286" t="s">
        <v>8272</v>
      </c>
      <c r="H286" t="s">
        <v>311</v>
      </c>
      <c r="I286" t="s">
        <v>311</v>
      </c>
      <c r="J286">
        <v>10</v>
      </c>
    </row>
    <row r="287" spans="1:10" x14ac:dyDescent="0.35">
      <c r="A287" t="s">
        <v>19868</v>
      </c>
      <c r="B287">
        <v>33</v>
      </c>
      <c r="C287">
        <v>60</v>
      </c>
      <c r="D287">
        <v>285</v>
      </c>
      <c r="E287" t="s">
        <v>334</v>
      </c>
      <c r="F287" t="s">
        <v>0</v>
      </c>
      <c r="G287" t="s">
        <v>4022</v>
      </c>
      <c r="H287">
        <v>0.96</v>
      </c>
      <c r="I287">
        <v>16.84</v>
      </c>
      <c r="J287">
        <v>11</v>
      </c>
    </row>
    <row r="288" spans="1:10" x14ac:dyDescent="0.35">
      <c r="A288" t="s">
        <v>19869</v>
      </c>
      <c r="B288">
        <v>81</v>
      </c>
      <c r="C288">
        <v>59</v>
      </c>
      <c r="D288">
        <v>287</v>
      </c>
      <c r="E288" t="s">
        <v>311</v>
      </c>
      <c r="F288" t="s">
        <v>0</v>
      </c>
      <c r="G288" t="s">
        <v>9233</v>
      </c>
      <c r="H288" t="s">
        <v>311</v>
      </c>
      <c r="I288" t="s">
        <v>311</v>
      </c>
      <c r="J288">
        <v>18</v>
      </c>
    </row>
    <row r="289" spans="1:10" x14ac:dyDescent="0.35">
      <c r="A289" t="s">
        <v>19870</v>
      </c>
      <c r="B289">
        <v>94</v>
      </c>
      <c r="C289">
        <v>59</v>
      </c>
      <c r="D289">
        <v>287</v>
      </c>
      <c r="E289" t="s">
        <v>311</v>
      </c>
      <c r="F289" t="s">
        <v>0</v>
      </c>
      <c r="G289" t="s">
        <v>17598</v>
      </c>
      <c r="H289" t="s">
        <v>311</v>
      </c>
      <c r="I289" t="s">
        <v>311</v>
      </c>
      <c r="J289">
        <v>19</v>
      </c>
    </row>
    <row r="290" spans="1:10" x14ac:dyDescent="0.35">
      <c r="A290" t="s">
        <v>6759</v>
      </c>
      <c r="B290">
        <v>82</v>
      </c>
      <c r="C290">
        <v>58</v>
      </c>
      <c r="D290">
        <v>289</v>
      </c>
      <c r="E290" t="s">
        <v>311</v>
      </c>
      <c r="F290" t="s">
        <v>0</v>
      </c>
      <c r="G290" t="s">
        <v>6759</v>
      </c>
      <c r="H290" t="s">
        <v>311</v>
      </c>
      <c r="I290" t="s">
        <v>311</v>
      </c>
      <c r="J290">
        <v>26</v>
      </c>
    </row>
    <row r="291" spans="1:10" x14ac:dyDescent="0.35">
      <c r="A291" t="s">
        <v>19871</v>
      </c>
      <c r="B291">
        <v>71</v>
      </c>
      <c r="C291">
        <v>57</v>
      </c>
      <c r="D291">
        <v>290</v>
      </c>
      <c r="E291" t="s">
        <v>311</v>
      </c>
      <c r="F291" t="s">
        <v>0</v>
      </c>
      <c r="G291" t="s">
        <v>4219</v>
      </c>
      <c r="H291" t="s">
        <v>311</v>
      </c>
      <c r="I291" t="s">
        <v>311</v>
      </c>
      <c r="J291">
        <v>31</v>
      </c>
    </row>
    <row r="292" spans="1:10" x14ac:dyDescent="0.35">
      <c r="A292" t="s">
        <v>19872</v>
      </c>
      <c r="B292">
        <v>119</v>
      </c>
      <c r="C292">
        <v>57</v>
      </c>
      <c r="D292">
        <v>290</v>
      </c>
      <c r="E292" t="s">
        <v>328</v>
      </c>
      <c r="F292" t="s">
        <v>0</v>
      </c>
      <c r="G292" t="s">
        <v>10944</v>
      </c>
      <c r="H292">
        <v>0.7</v>
      </c>
      <c r="I292">
        <v>58.33</v>
      </c>
      <c r="J292">
        <v>114</v>
      </c>
    </row>
    <row r="293" spans="1:10" x14ac:dyDescent="0.35">
      <c r="A293" t="s">
        <v>19873</v>
      </c>
      <c r="B293">
        <v>42</v>
      </c>
      <c r="C293">
        <v>56</v>
      </c>
      <c r="D293">
        <v>292</v>
      </c>
      <c r="E293" t="s">
        <v>334</v>
      </c>
      <c r="F293" t="s">
        <v>0</v>
      </c>
      <c r="G293" t="s">
        <v>19874</v>
      </c>
      <c r="H293">
        <v>0.69399999999999995</v>
      </c>
      <c r="I293">
        <v>21.1</v>
      </c>
      <c r="J293">
        <v>9</v>
      </c>
    </row>
    <row r="294" spans="1:10" hidden="1" x14ac:dyDescent="0.35">
      <c r="A294" t="s">
        <v>19875</v>
      </c>
      <c r="B294">
        <v>13</v>
      </c>
      <c r="C294">
        <v>56</v>
      </c>
      <c r="D294">
        <v>292</v>
      </c>
      <c r="E294" t="s">
        <v>311</v>
      </c>
      <c r="F294" t="s">
        <v>3848</v>
      </c>
      <c r="G294" t="s">
        <v>311</v>
      </c>
      <c r="H294" t="s">
        <v>311</v>
      </c>
      <c r="I294" t="s">
        <v>311</v>
      </c>
      <c r="J294">
        <v>0</v>
      </c>
    </row>
    <row r="295" spans="1:10" x14ac:dyDescent="0.35">
      <c r="A295" t="s">
        <v>19876</v>
      </c>
      <c r="B295">
        <v>148</v>
      </c>
      <c r="C295">
        <v>56</v>
      </c>
      <c r="D295">
        <v>292</v>
      </c>
      <c r="E295" t="s">
        <v>312</v>
      </c>
      <c r="F295" t="s">
        <v>0</v>
      </c>
      <c r="G295" t="s">
        <v>10944</v>
      </c>
      <c r="H295">
        <v>0.52</v>
      </c>
      <c r="I295">
        <v>43.63</v>
      </c>
      <c r="J295">
        <v>22</v>
      </c>
    </row>
    <row r="296" spans="1:10" x14ac:dyDescent="0.35">
      <c r="A296" t="s">
        <v>19877</v>
      </c>
      <c r="B296">
        <v>227</v>
      </c>
      <c r="C296">
        <v>55</v>
      </c>
      <c r="D296">
        <v>295</v>
      </c>
      <c r="E296" t="s">
        <v>311</v>
      </c>
      <c r="F296" t="s">
        <v>0</v>
      </c>
      <c r="G296" t="s">
        <v>2972</v>
      </c>
      <c r="H296" t="s">
        <v>311</v>
      </c>
      <c r="I296" t="s">
        <v>311</v>
      </c>
      <c r="J296">
        <v>7</v>
      </c>
    </row>
    <row r="297" spans="1:10" hidden="1" x14ac:dyDescent="0.35">
      <c r="A297" t="s">
        <v>19878</v>
      </c>
      <c r="B297">
        <v>30</v>
      </c>
      <c r="C297">
        <v>55</v>
      </c>
      <c r="D297">
        <v>295</v>
      </c>
      <c r="E297" t="s">
        <v>311</v>
      </c>
      <c r="F297" t="s">
        <v>3848</v>
      </c>
      <c r="G297" t="s">
        <v>311</v>
      </c>
      <c r="H297" t="s">
        <v>311</v>
      </c>
      <c r="I297" t="s">
        <v>311</v>
      </c>
      <c r="J297">
        <v>0</v>
      </c>
    </row>
    <row r="298" spans="1:10" x14ac:dyDescent="0.35">
      <c r="A298" t="s">
        <v>19879</v>
      </c>
      <c r="B298">
        <v>373</v>
      </c>
      <c r="C298">
        <v>54</v>
      </c>
      <c r="D298">
        <v>297</v>
      </c>
      <c r="E298" t="s">
        <v>311</v>
      </c>
      <c r="F298" t="s">
        <v>0</v>
      </c>
      <c r="G298" t="s">
        <v>8272</v>
      </c>
      <c r="H298" t="s">
        <v>311</v>
      </c>
      <c r="I298" t="s">
        <v>311</v>
      </c>
      <c r="J298">
        <v>39</v>
      </c>
    </row>
    <row r="299" spans="1:10" hidden="1" x14ac:dyDescent="0.35">
      <c r="A299" t="s">
        <v>19880</v>
      </c>
      <c r="B299">
        <v>17</v>
      </c>
      <c r="C299">
        <v>53</v>
      </c>
      <c r="D299">
        <v>298</v>
      </c>
      <c r="E299" t="s">
        <v>311</v>
      </c>
      <c r="F299" t="s">
        <v>3848</v>
      </c>
      <c r="G299" t="s">
        <v>311</v>
      </c>
      <c r="H299" t="s">
        <v>311</v>
      </c>
      <c r="I299" t="s">
        <v>311</v>
      </c>
      <c r="J299">
        <v>0</v>
      </c>
    </row>
    <row r="300" spans="1:10" hidden="1" x14ac:dyDescent="0.35">
      <c r="A300" t="s">
        <v>19881</v>
      </c>
      <c r="B300">
        <v>25</v>
      </c>
      <c r="C300">
        <v>52</v>
      </c>
      <c r="D300">
        <v>299</v>
      </c>
      <c r="E300" t="s">
        <v>311</v>
      </c>
      <c r="F300" t="s">
        <v>3848</v>
      </c>
      <c r="G300" t="s">
        <v>311</v>
      </c>
      <c r="H300" t="s">
        <v>311</v>
      </c>
      <c r="I300" t="s">
        <v>311</v>
      </c>
      <c r="J300">
        <v>0</v>
      </c>
    </row>
    <row r="301" spans="1:10" x14ac:dyDescent="0.35">
      <c r="A301" t="s">
        <v>19882</v>
      </c>
      <c r="B301">
        <v>94</v>
      </c>
      <c r="C301">
        <v>51</v>
      </c>
      <c r="D301">
        <v>300</v>
      </c>
      <c r="E301" t="s">
        <v>311</v>
      </c>
      <c r="F301" t="s">
        <v>0</v>
      </c>
      <c r="G301" t="s">
        <v>7560</v>
      </c>
      <c r="H301" t="s">
        <v>311</v>
      </c>
      <c r="I301" t="s">
        <v>311</v>
      </c>
      <c r="J301">
        <v>22</v>
      </c>
    </row>
    <row r="302" spans="1:10" hidden="1" x14ac:dyDescent="0.35">
      <c r="A302" t="s">
        <v>19883</v>
      </c>
      <c r="B302">
        <v>23</v>
      </c>
      <c r="C302">
        <v>51</v>
      </c>
      <c r="D302">
        <v>300</v>
      </c>
      <c r="E302" t="s">
        <v>311</v>
      </c>
      <c r="F302" t="s">
        <v>3848</v>
      </c>
      <c r="G302" t="s">
        <v>311</v>
      </c>
      <c r="H302" t="s">
        <v>311</v>
      </c>
      <c r="I302" t="s">
        <v>311</v>
      </c>
      <c r="J302">
        <v>23</v>
      </c>
    </row>
    <row r="303" spans="1:10" x14ac:dyDescent="0.35">
      <c r="A303" t="s">
        <v>19884</v>
      </c>
      <c r="B303">
        <v>69</v>
      </c>
      <c r="C303">
        <v>51</v>
      </c>
      <c r="D303">
        <v>300</v>
      </c>
      <c r="E303" t="s">
        <v>311</v>
      </c>
      <c r="F303" t="s">
        <v>0</v>
      </c>
      <c r="G303" t="s">
        <v>9016</v>
      </c>
      <c r="H303" t="s">
        <v>311</v>
      </c>
      <c r="I303" t="s">
        <v>311</v>
      </c>
      <c r="J303">
        <v>13</v>
      </c>
    </row>
    <row r="304" spans="1:10" hidden="1" x14ac:dyDescent="0.35">
      <c r="A304" t="s">
        <v>19885</v>
      </c>
      <c r="B304">
        <v>12</v>
      </c>
      <c r="C304">
        <v>50</v>
      </c>
      <c r="D304">
        <v>303</v>
      </c>
      <c r="E304" t="s">
        <v>311</v>
      </c>
      <c r="F304" t="s">
        <v>3848</v>
      </c>
      <c r="G304" t="s">
        <v>311</v>
      </c>
      <c r="H304" t="s">
        <v>311</v>
      </c>
      <c r="I304" t="s">
        <v>311</v>
      </c>
      <c r="J304">
        <v>0</v>
      </c>
    </row>
    <row r="305" spans="1:10" hidden="1" x14ac:dyDescent="0.35">
      <c r="A305" t="s">
        <v>19886</v>
      </c>
      <c r="B305">
        <v>37</v>
      </c>
      <c r="C305">
        <v>50</v>
      </c>
      <c r="D305">
        <v>303</v>
      </c>
      <c r="E305" t="s">
        <v>311</v>
      </c>
      <c r="F305" t="s">
        <v>3848</v>
      </c>
      <c r="G305" t="s">
        <v>311</v>
      </c>
      <c r="H305" t="s">
        <v>311</v>
      </c>
      <c r="I305" t="s">
        <v>311</v>
      </c>
      <c r="J305">
        <v>0</v>
      </c>
    </row>
    <row r="306" spans="1:10" hidden="1" x14ac:dyDescent="0.35">
      <c r="A306" t="s">
        <v>19887</v>
      </c>
      <c r="B306">
        <v>6</v>
      </c>
      <c r="C306">
        <v>50</v>
      </c>
      <c r="D306">
        <v>303</v>
      </c>
      <c r="E306" t="s">
        <v>311</v>
      </c>
      <c r="F306" t="s">
        <v>3848</v>
      </c>
      <c r="G306" t="s">
        <v>311</v>
      </c>
      <c r="H306" t="s">
        <v>311</v>
      </c>
      <c r="I306" t="s">
        <v>311</v>
      </c>
      <c r="J306">
        <v>0</v>
      </c>
    </row>
    <row r="307" spans="1:10" x14ac:dyDescent="0.35">
      <c r="A307" t="s">
        <v>19888</v>
      </c>
      <c r="B307">
        <v>26</v>
      </c>
      <c r="C307">
        <v>49</v>
      </c>
      <c r="D307">
        <v>306</v>
      </c>
      <c r="E307" t="s">
        <v>311</v>
      </c>
      <c r="F307" t="s">
        <v>0</v>
      </c>
      <c r="G307" t="s">
        <v>9482</v>
      </c>
      <c r="H307" t="s">
        <v>311</v>
      </c>
      <c r="I307" t="s">
        <v>311</v>
      </c>
      <c r="J307">
        <v>2</v>
      </c>
    </row>
    <row r="308" spans="1:10" x14ac:dyDescent="0.35">
      <c r="A308" t="s">
        <v>19889</v>
      </c>
      <c r="B308">
        <v>901</v>
      </c>
      <c r="C308">
        <v>49</v>
      </c>
      <c r="D308">
        <v>306</v>
      </c>
      <c r="E308" t="s">
        <v>311</v>
      </c>
      <c r="F308" t="s">
        <v>0</v>
      </c>
      <c r="G308" t="s">
        <v>15063</v>
      </c>
      <c r="H308" t="s">
        <v>311</v>
      </c>
      <c r="I308" t="s">
        <v>311</v>
      </c>
      <c r="J308">
        <v>70</v>
      </c>
    </row>
    <row r="309" spans="1:10" hidden="1" x14ac:dyDescent="0.35">
      <c r="A309" t="s">
        <v>19890</v>
      </c>
      <c r="B309">
        <v>24</v>
      </c>
      <c r="C309">
        <v>49</v>
      </c>
      <c r="D309">
        <v>306</v>
      </c>
      <c r="E309" t="s">
        <v>311</v>
      </c>
      <c r="F309" t="s">
        <v>3848</v>
      </c>
      <c r="G309" t="s">
        <v>311</v>
      </c>
      <c r="H309" t="s">
        <v>311</v>
      </c>
      <c r="I309" t="s">
        <v>311</v>
      </c>
      <c r="J309">
        <v>0</v>
      </c>
    </row>
    <row r="310" spans="1:10" x14ac:dyDescent="0.35">
      <c r="A310" t="s">
        <v>19891</v>
      </c>
      <c r="B310">
        <v>50</v>
      </c>
      <c r="C310">
        <v>48</v>
      </c>
      <c r="D310">
        <v>309</v>
      </c>
      <c r="E310" t="s">
        <v>328</v>
      </c>
      <c r="F310" t="s">
        <v>0</v>
      </c>
      <c r="G310" t="s">
        <v>10944</v>
      </c>
      <c r="H310">
        <v>0.71399999999999997</v>
      </c>
      <c r="I310">
        <v>59.31</v>
      </c>
      <c r="J310">
        <v>11</v>
      </c>
    </row>
    <row r="311" spans="1:10" hidden="1" x14ac:dyDescent="0.35">
      <c r="A311" t="s">
        <v>19892</v>
      </c>
      <c r="B311">
        <v>19</v>
      </c>
      <c r="C311">
        <v>47</v>
      </c>
      <c r="D311">
        <v>310</v>
      </c>
      <c r="E311" t="s">
        <v>311</v>
      </c>
      <c r="F311" t="s">
        <v>3848</v>
      </c>
      <c r="G311" t="s">
        <v>311</v>
      </c>
      <c r="H311" t="s">
        <v>311</v>
      </c>
      <c r="I311" t="s">
        <v>311</v>
      </c>
      <c r="J311">
        <v>0</v>
      </c>
    </row>
    <row r="312" spans="1:10" x14ac:dyDescent="0.35">
      <c r="A312" t="s">
        <v>19893</v>
      </c>
      <c r="B312">
        <v>162</v>
      </c>
      <c r="C312">
        <v>47</v>
      </c>
      <c r="D312">
        <v>310</v>
      </c>
      <c r="E312" t="s">
        <v>319</v>
      </c>
      <c r="F312" t="s">
        <v>0</v>
      </c>
      <c r="G312" t="s">
        <v>10944</v>
      </c>
      <c r="H312">
        <v>0.84799999999999998</v>
      </c>
      <c r="I312">
        <v>75.98</v>
      </c>
      <c r="J312">
        <v>14</v>
      </c>
    </row>
    <row r="313" spans="1:10" x14ac:dyDescent="0.35">
      <c r="A313" t="s">
        <v>19894</v>
      </c>
      <c r="B313">
        <v>118</v>
      </c>
      <c r="C313">
        <v>46</v>
      </c>
      <c r="D313">
        <v>312</v>
      </c>
      <c r="E313" t="s">
        <v>311</v>
      </c>
      <c r="F313" t="s">
        <v>0</v>
      </c>
      <c r="G313" t="s">
        <v>17321</v>
      </c>
      <c r="H313" t="s">
        <v>311</v>
      </c>
      <c r="I313" t="s">
        <v>311</v>
      </c>
      <c r="J313">
        <v>18</v>
      </c>
    </row>
    <row r="314" spans="1:10" x14ac:dyDescent="0.35">
      <c r="A314" t="s">
        <v>19895</v>
      </c>
      <c r="B314">
        <v>39</v>
      </c>
      <c r="C314">
        <v>46</v>
      </c>
      <c r="D314">
        <v>312</v>
      </c>
      <c r="E314" t="s">
        <v>311</v>
      </c>
      <c r="F314" t="s">
        <v>0</v>
      </c>
      <c r="G314" t="s">
        <v>4219</v>
      </c>
      <c r="H314" t="s">
        <v>311</v>
      </c>
      <c r="I314" t="s">
        <v>311</v>
      </c>
      <c r="J314">
        <v>15</v>
      </c>
    </row>
    <row r="315" spans="1:10" x14ac:dyDescent="0.35">
      <c r="A315" t="s">
        <v>19896</v>
      </c>
      <c r="B315">
        <v>30</v>
      </c>
      <c r="C315">
        <v>46</v>
      </c>
      <c r="D315">
        <v>312</v>
      </c>
      <c r="E315" t="s">
        <v>334</v>
      </c>
      <c r="F315" t="s">
        <v>0</v>
      </c>
      <c r="G315" t="s">
        <v>7123</v>
      </c>
      <c r="H315">
        <v>0.79300000000000004</v>
      </c>
      <c r="I315">
        <v>9.51</v>
      </c>
      <c r="J315">
        <v>16</v>
      </c>
    </row>
    <row r="316" spans="1:10" hidden="1" x14ac:dyDescent="0.35">
      <c r="A316" t="s">
        <v>19897</v>
      </c>
      <c r="B316">
        <v>21</v>
      </c>
      <c r="C316">
        <v>45</v>
      </c>
      <c r="D316">
        <v>315</v>
      </c>
      <c r="E316" t="s">
        <v>311</v>
      </c>
      <c r="F316" t="s">
        <v>3848</v>
      </c>
      <c r="G316" t="s">
        <v>311</v>
      </c>
      <c r="H316" t="s">
        <v>311</v>
      </c>
      <c r="I316" t="s">
        <v>311</v>
      </c>
      <c r="J316">
        <v>21</v>
      </c>
    </row>
    <row r="317" spans="1:10" x14ac:dyDescent="0.35">
      <c r="A317" t="s">
        <v>19898</v>
      </c>
      <c r="B317">
        <v>36</v>
      </c>
      <c r="C317">
        <v>45</v>
      </c>
      <c r="D317">
        <v>315</v>
      </c>
      <c r="E317" t="s">
        <v>319</v>
      </c>
      <c r="F317" t="s">
        <v>0</v>
      </c>
      <c r="G317" t="s">
        <v>8641</v>
      </c>
      <c r="H317">
        <v>1.5</v>
      </c>
      <c r="I317">
        <v>88.49</v>
      </c>
      <c r="J317">
        <v>14</v>
      </c>
    </row>
    <row r="318" spans="1:10" x14ac:dyDescent="0.35">
      <c r="A318" t="s">
        <v>19899</v>
      </c>
      <c r="B318">
        <v>29</v>
      </c>
      <c r="C318">
        <v>45</v>
      </c>
      <c r="D318">
        <v>315</v>
      </c>
      <c r="E318" t="s">
        <v>334</v>
      </c>
      <c r="F318" t="s">
        <v>0</v>
      </c>
      <c r="G318" t="s">
        <v>4022</v>
      </c>
      <c r="H318">
        <v>0.76900000000000002</v>
      </c>
      <c r="I318">
        <v>12.03</v>
      </c>
      <c r="J318">
        <v>3</v>
      </c>
    </row>
    <row r="319" spans="1:10" hidden="1" x14ac:dyDescent="0.35">
      <c r="A319" t="s">
        <v>19900</v>
      </c>
      <c r="B319">
        <v>24</v>
      </c>
      <c r="C319">
        <v>44</v>
      </c>
      <c r="D319">
        <v>318</v>
      </c>
      <c r="E319" t="s">
        <v>311</v>
      </c>
      <c r="F319" t="s">
        <v>3848</v>
      </c>
      <c r="G319" t="s">
        <v>311</v>
      </c>
      <c r="H319" t="s">
        <v>311</v>
      </c>
      <c r="I319" t="s">
        <v>311</v>
      </c>
      <c r="J319">
        <v>0</v>
      </c>
    </row>
    <row r="320" spans="1:10" hidden="1" x14ac:dyDescent="0.35">
      <c r="A320" t="s">
        <v>19901</v>
      </c>
      <c r="B320">
        <v>25</v>
      </c>
      <c r="C320">
        <v>44</v>
      </c>
      <c r="D320">
        <v>318</v>
      </c>
      <c r="E320" t="s">
        <v>311</v>
      </c>
      <c r="F320" t="s">
        <v>3848</v>
      </c>
      <c r="G320" t="s">
        <v>311</v>
      </c>
      <c r="H320" t="s">
        <v>311</v>
      </c>
      <c r="I320" t="s">
        <v>311</v>
      </c>
      <c r="J320">
        <v>0</v>
      </c>
    </row>
    <row r="321" spans="1:10" hidden="1" x14ac:dyDescent="0.35">
      <c r="A321" t="s">
        <v>19902</v>
      </c>
      <c r="B321">
        <v>32</v>
      </c>
      <c r="C321">
        <v>44</v>
      </c>
      <c r="D321">
        <v>318</v>
      </c>
      <c r="E321" t="s">
        <v>311</v>
      </c>
      <c r="F321" t="s">
        <v>3848</v>
      </c>
      <c r="G321" t="s">
        <v>311</v>
      </c>
      <c r="H321" t="s">
        <v>311</v>
      </c>
      <c r="I321" t="s">
        <v>311</v>
      </c>
      <c r="J321">
        <v>0</v>
      </c>
    </row>
    <row r="322" spans="1:10" hidden="1" x14ac:dyDescent="0.35">
      <c r="A322" t="s">
        <v>19903</v>
      </c>
      <c r="B322">
        <v>15</v>
      </c>
      <c r="C322">
        <v>44</v>
      </c>
      <c r="D322">
        <v>318</v>
      </c>
      <c r="E322" t="s">
        <v>311</v>
      </c>
      <c r="F322" t="s">
        <v>3848</v>
      </c>
      <c r="G322" t="s">
        <v>311</v>
      </c>
      <c r="H322" t="s">
        <v>311</v>
      </c>
      <c r="I322" t="s">
        <v>311</v>
      </c>
      <c r="J322">
        <v>0</v>
      </c>
    </row>
    <row r="323" spans="1:10" hidden="1" x14ac:dyDescent="0.35">
      <c r="A323" t="s">
        <v>19904</v>
      </c>
      <c r="B323">
        <v>22</v>
      </c>
      <c r="C323">
        <v>43</v>
      </c>
      <c r="D323">
        <v>322</v>
      </c>
      <c r="E323" t="s">
        <v>311</v>
      </c>
      <c r="F323" t="s">
        <v>3848</v>
      </c>
      <c r="G323" t="s">
        <v>311</v>
      </c>
      <c r="H323" t="s">
        <v>311</v>
      </c>
      <c r="I323" t="s">
        <v>311</v>
      </c>
      <c r="J323">
        <v>22</v>
      </c>
    </row>
    <row r="324" spans="1:10" hidden="1" x14ac:dyDescent="0.35">
      <c r="A324" t="s">
        <v>19905</v>
      </c>
      <c r="B324">
        <v>25</v>
      </c>
      <c r="C324">
        <v>42</v>
      </c>
      <c r="D324">
        <v>323</v>
      </c>
      <c r="E324" t="s">
        <v>311</v>
      </c>
      <c r="F324" t="s">
        <v>3848</v>
      </c>
      <c r="G324" t="s">
        <v>311</v>
      </c>
      <c r="H324" t="s">
        <v>311</v>
      </c>
      <c r="I324" t="s">
        <v>311</v>
      </c>
      <c r="J324">
        <v>0</v>
      </c>
    </row>
    <row r="325" spans="1:10" x14ac:dyDescent="0.35">
      <c r="A325" t="s">
        <v>19906</v>
      </c>
      <c r="B325">
        <v>49</v>
      </c>
      <c r="C325">
        <v>42</v>
      </c>
      <c r="D325">
        <v>323</v>
      </c>
      <c r="E325" t="s">
        <v>334</v>
      </c>
      <c r="F325" t="s">
        <v>0</v>
      </c>
      <c r="G325" t="s">
        <v>4219</v>
      </c>
      <c r="H325">
        <v>0.27700000000000002</v>
      </c>
      <c r="I325">
        <v>5.52</v>
      </c>
      <c r="J325">
        <v>12</v>
      </c>
    </row>
    <row r="326" spans="1:10" x14ac:dyDescent="0.35">
      <c r="A326" t="s">
        <v>19907</v>
      </c>
      <c r="B326">
        <v>51</v>
      </c>
      <c r="C326">
        <v>42</v>
      </c>
      <c r="D326">
        <v>323</v>
      </c>
      <c r="E326" t="s">
        <v>311</v>
      </c>
      <c r="F326" t="s">
        <v>0</v>
      </c>
      <c r="G326" t="s">
        <v>9016</v>
      </c>
      <c r="H326" t="s">
        <v>311</v>
      </c>
      <c r="I326" t="s">
        <v>311</v>
      </c>
      <c r="J326">
        <v>16</v>
      </c>
    </row>
    <row r="327" spans="1:10" hidden="1" x14ac:dyDescent="0.35">
      <c r="A327" t="s">
        <v>19908</v>
      </c>
      <c r="B327">
        <v>6</v>
      </c>
      <c r="C327">
        <v>42</v>
      </c>
      <c r="D327">
        <v>323</v>
      </c>
      <c r="E327" t="s">
        <v>311</v>
      </c>
      <c r="F327" t="s">
        <v>3848</v>
      </c>
      <c r="G327" t="s">
        <v>311</v>
      </c>
      <c r="H327" t="s">
        <v>311</v>
      </c>
      <c r="I327" t="s">
        <v>311</v>
      </c>
      <c r="J327">
        <v>0</v>
      </c>
    </row>
    <row r="328" spans="1:10" x14ac:dyDescent="0.35">
      <c r="A328" t="s">
        <v>19909</v>
      </c>
      <c r="B328">
        <v>79</v>
      </c>
      <c r="C328">
        <v>42</v>
      </c>
      <c r="D328">
        <v>323</v>
      </c>
      <c r="E328" t="s">
        <v>334</v>
      </c>
      <c r="F328" t="s">
        <v>0</v>
      </c>
      <c r="G328" t="s">
        <v>4090</v>
      </c>
      <c r="H328">
        <v>0.87</v>
      </c>
      <c r="I328">
        <v>16.55</v>
      </c>
      <c r="J328">
        <v>12</v>
      </c>
    </row>
    <row r="329" spans="1:10" hidden="1" x14ac:dyDescent="0.35">
      <c r="A329" t="s">
        <v>19910</v>
      </c>
      <c r="B329">
        <v>12</v>
      </c>
      <c r="C329">
        <v>41</v>
      </c>
      <c r="D329">
        <v>328</v>
      </c>
      <c r="E329" t="s">
        <v>311</v>
      </c>
      <c r="F329" t="s">
        <v>3848</v>
      </c>
      <c r="G329" t="s">
        <v>311</v>
      </c>
      <c r="H329" t="s">
        <v>311</v>
      </c>
      <c r="I329" t="s">
        <v>311</v>
      </c>
      <c r="J329">
        <v>0</v>
      </c>
    </row>
    <row r="330" spans="1:10" x14ac:dyDescent="0.35">
      <c r="A330" t="s">
        <v>19911</v>
      </c>
      <c r="B330">
        <v>27</v>
      </c>
      <c r="C330">
        <v>41</v>
      </c>
      <c r="D330">
        <v>328</v>
      </c>
      <c r="E330" t="s">
        <v>311</v>
      </c>
      <c r="F330" t="s">
        <v>0</v>
      </c>
      <c r="G330" t="s">
        <v>4219</v>
      </c>
      <c r="H330" t="s">
        <v>311</v>
      </c>
      <c r="I330" t="s">
        <v>311</v>
      </c>
      <c r="J330">
        <v>14</v>
      </c>
    </row>
    <row r="331" spans="1:10" x14ac:dyDescent="0.35">
      <c r="A331" t="s">
        <v>19912</v>
      </c>
      <c r="B331">
        <v>85</v>
      </c>
      <c r="C331">
        <v>41</v>
      </c>
      <c r="D331">
        <v>328</v>
      </c>
      <c r="E331" t="s">
        <v>311</v>
      </c>
      <c r="F331" t="s">
        <v>0</v>
      </c>
      <c r="G331" t="s">
        <v>9016</v>
      </c>
      <c r="H331" t="s">
        <v>311</v>
      </c>
      <c r="I331" t="s">
        <v>311</v>
      </c>
      <c r="J331">
        <v>16</v>
      </c>
    </row>
    <row r="332" spans="1:10" hidden="1" x14ac:dyDescent="0.35">
      <c r="A332" t="s">
        <v>19913</v>
      </c>
      <c r="B332">
        <v>25</v>
      </c>
      <c r="C332">
        <v>41</v>
      </c>
      <c r="D332">
        <v>328</v>
      </c>
      <c r="E332" t="s">
        <v>311</v>
      </c>
      <c r="F332" t="s">
        <v>3848</v>
      </c>
      <c r="G332" t="s">
        <v>311</v>
      </c>
      <c r="H332" t="s">
        <v>311</v>
      </c>
      <c r="I332" t="s">
        <v>311</v>
      </c>
      <c r="J332">
        <v>0</v>
      </c>
    </row>
    <row r="333" spans="1:10" x14ac:dyDescent="0.35">
      <c r="A333" t="s">
        <v>19914</v>
      </c>
      <c r="B333">
        <v>54</v>
      </c>
      <c r="C333">
        <v>41</v>
      </c>
      <c r="D333">
        <v>328</v>
      </c>
      <c r="E333" t="s">
        <v>334</v>
      </c>
      <c r="F333" t="s">
        <v>0</v>
      </c>
      <c r="G333" t="s">
        <v>3633</v>
      </c>
      <c r="H333">
        <v>0.60599999999999998</v>
      </c>
      <c r="I333">
        <v>22.42</v>
      </c>
      <c r="J333">
        <v>17</v>
      </c>
    </row>
    <row r="334" spans="1:10" x14ac:dyDescent="0.35">
      <c r="A334" t="s">
        <v>19915</v>
      </c>
      <c r="B334">
        <v>262</v>
      </c>
      <c r="C334">
        <v>41</v>
      </c>
      <c r="D334">
        <v>328</v>
      </c>
      <c r="E334" t="s">
        <v>312</v>
      </c>
      <c r="F334" t="s">
        <v>0</v>
      </c>
      <c r="G334" t="s">
        <v>10944</v>
      </c>
      <c r="H334">
        <v>0.52900000000000003</v>
      </c>
      <c r="I334">
        <v>46.57</v>
      </c>
      <c r="J334">
        <v>6</v>
      </c>
    </row>
    <row r="335" spans="1:10" x14ac:dyDescent="0.35">
      <c r="A335" t="s">
        <v>19916</v>
      </c>
      <c r="B335">
        <v>128</v>
      </c>
      <c r="C335">
        <v>40</v>
      </c>
      <c r="D335">
        <v>334</v>
      </c>
      <c r="E335" t="s">
        <v>312</v>
      </c>
      <c r="F335" t="s">
        <v>0</v>
      </c>
      <c r="G335" t="s">
        <v>16568</v>
      </c>
      <c r="H335">
        <v>0.48</v>
      </c>
      <c r="I335">
        <v>26.91</v>
      </c>
      <c r="J335">
        <v>26</v>
      </c>
    </row>
    <row r="336" spans="1:10" hidden="1" x14ac:dyDescent="0.35">
      <c r="A336" t="s">
        <v>19917</v>
      </c>
      <c r="B336">
        <v>14</v>
      </c>
      <c r="C336">
        <v>40</v>
      </c>
      <c r="D336">
        <v>334</v>
      </c>
      <c r="E336" t="s">
        <v>311</v>
      </c>
      <c r="F336" t="s">
        <v>3848</v>
      </c>
      <c r="G336" t="s">
        <v>311</v>
      </c>
      <c r="H336" t="s">
        <v>311</v>
      </c>
      <c r="I336" t="s">
        <v>311</v>
      </c>
      <c r="J336">
        <v>0</v>
      </c>
    </row>
    <row r="337" spans="1:10" hidden="1" x14ac:dyDescent="0.35">
      <c r="A337" t="s">
        <v>19918</v>
      </c>
      <c r="B337">
        <v>15</v>
      </c>
      <c r="C337">
        <v>40</v>
      </c>
      <c r="D337">
        <v>334</v>
      </c>
      <c r="E337" t="s">
        <v>311</v>
      </c>
      <c r="F337" t="s">
        <v>3848</v>
      </c>
      <c r="G337" t="s">
        <v>311</v>
      </c>
      <c r="H337" t="s">
        <v>311</v>
      </c>
      <c r="I337" t="s">
        <v>311</v>
      </c>
      <c r="J337">
        <v>0</v>
      </c>
    </row>
    <row r="338" spans="1:10" hidden="1" x14ac:dyDescent="0.35">
      <c r="A338" t="s">
        <v>19919</v>
      </c>
      <c r="B338">
        <v>17</v>
      </c>
      <c r="C338">
        <v>40</v>
      </c>
      <c r="D338">
        <v>334</v>
      </c>
      <c r="E338" t="s">
        <v>311</v>
      </c>
      <c r="F338" t="s">
        <v>2692</v>
      </c>
      <c r="G338" t="s">
        <v>311</v>
      </c>
      <c r="H338" t="s">
        <v>311</v>
      </c>
      <c r="I338" t="s">
        <v>311</v>
      </c>
      <c r="J338">
        <v>0</v>
      </c>
    </row>
    <row r="339" spans="1:10" x14ac:dyDescent="0.35">
      <c r="A339" t="s">
        <v>19920</v>
      </c>
      <c r="B339">
        <v>151</v>
      </c>
      <c r="C339">
        <v>40</v>
      </c>
      <c r="D339">
        <v>334</v>
      </c>
      <c r="E339" t="s">
        <v>312</v>
      </c>
      <c r="F339" t="s">
        <v>0</v>
      </c>
      <c r="G339" t="s">
        <v>10944</v>
      </c>
      <c r="H339">
        <v>0.40699999999999997</v>
      </c>
      <c r="I339">
        <v>27.94</v>
      </c>
      <c r="J339">
        <v>18</v>
      </c>
    </row>
    <row r="340" spans="1:10" x14ac:dyDescent="0.35">
      <c r="A340" t="s">
        <v>19921</v>
      </c>
      <c r="B340">
        <v>18</v>
      </c>
      <c r="C340">
        <v>39</v>
      </c>
      <c r="D340">
        <v>339</v>
      </c>
      <c r="E340" t="s">
        <v>311</v>
      </c>
      <c r="F340" t="s">
        <v>0</v>
      </c>
      <c r="G340" t="s">
        <v>17598</v>
      </c>
      <c r="H340" t="s">
        <v>311</v>
      </c>
      <c r="I340" t="s">
        <v>311</v>
      </c>
      <c r="J340">
        <v>10</v>
      </c>
    </row>
    <row r="341" spans="1:10" hidden="1" x14ac:dyDescent="0.35">
      <c r="A341" t="s">
        <v>19922</v>
      </c>
      <c r="B341">
        <v>9</v>
      </c>
      <c r="C341">
        <v>39</v>
      </c>
      <c r="D341">
        <v>339</v>
      </c>
      <c r="E341" t="s">
        <v>311</v>
      </c>
      <c r="F341" t="s">
        <v>3848</v>
      </c>
      <c r="G341" t="s">
        <v>311</v>
      </c>
      <c r="H341" t="s">
        <v>311</v>
      </c>
      <c r="I341" t="s">
        <v>311</v>
      </c>
      <c r="J341">
        <v>0</v>
      </c>
    </row>
    <row r="342" spans="1:10" x14ac:dyDescent="0.35">
      <c r="A342" t="s">
        <v>19923</v>
      </c>
      <c r="B342">
        <v>96</v>
      </c>
      <c r="C342">
        <v>38</v>
      </c>
      <c r="D342">
        <v>341</v>
      </c>
      <c r="E342" t="s">
        <v>311</v>
      </c>
      <c r="F342" t="s">
        <v>0</v>
      </c>
      <c r="G342" t="s">
        <v>6759</v>
      </c>
      <c r="H342" t="s">
        <v>311</v>
      </c>
      <c r="I342" t="s">
        <v>311</v>
      </c>
      <c r="J342">
        <v>36</v>
      </c>
    </row>
    <row r="343" spans="1:10" hidden="1" x14ac:dyDescent="0.35">
      <c r="A343" t="s">
        <v>19924</v>
      </c>
      <c r="B343">
        <v>22</v>
      </c>
      <c r="C343">
        <v>37</v>
      </c>
      <c r="D343">
        <v>342</v>
      </c>
      <c r="E343" t="s">
        <v>311</v>
      </c>
      <c r="F343" t="s">
        <v>3848</v>
      </c>
      <c r="G343" t="s">
        <v>311</v>
      </c>
      <c r="H343" t="s">
        <v>311</v>
      </c>
      <c r="I343" t="s">
        <v>311</v>
      </c>
      <c r="J343">
        <v>0</v>
      </c>
    </row>
    <row r="344" spans="1:10" hidden="1" x14ac:dyDescent="0.35">
      <c r="A344" t="s">
        <v>19925</v>
      </c>
      <c r="B344">
        <v>37</v>
      </c>
      <c r="C344">
        <v>37</v>
      </c>
      <c r="D344">
        <v>342</v>
      </c>
      <c r="E344" t="s">
        <v>311</v>
      </c>
      <c r="F344" t="s">
        <v>3848</v>
      </c>
      <c r="G344" t="s">
        <v>311</v>
      </c>
      <c r="H344" t="s">
        <v>311</v>
      </c>
      <c r="I344" t="s">
        <v>311</v>
      </c>
      <c r="J344">
        <v>0</v>
      </c>
    </row>
    <row r="345" spans="1:10" x14ac:dyDescent="0.35">
      <c r="A345" t="s">
        <v>19926</v>
      </c>
      <c r="B345">
        <v>66</v>
      </c>
      <c r="C345">
        <v>36</v>
      </c>
      <c r="D345">
        <v>344</v>
      </c>
      <c r="E345" t="s">
        <v>311</v>
      </c>
      <c r="F345" t="s">
        <v>0</v>
      </c>
      <c r="G345" t="s">
        <v>17157</v>
      </c>
      <c r="H345" t="s">
        <v>311</v>
      </c>
      <c r="I345" t="s">
        <v>311</v>
      </c>
      <c r="J345">
        <v>11</v>
      </c>
    </row>
    <row r="346" spans="1:10" hidden="1" x14ac:dyDescent="0.35">
      <c r="A346" t="s">
        <v>19927</v>
      </c>
      <c r="B346">
        <v>21</v>
      </c>
      <c r="C346">
        <v>36</v>
      </c>
      <c r="D346">
        <v>344</v>
      </c>
      <c r="E346" t="s">
        <v>311</v>
      </c>
      <c r="F346" t="s">
        <v>3848</v>
      </c>
      <c r="G346" t="s">
        <v>311</v>
      </c>
      <c r="H346" t="s">
        <v>311</v>
      </c>
      <c r="I346" t="s">
        <v>311</v>
      </c>
      <c r="J346">
        <v>0</v>
      </c>
    </row>
    <row r="347" spans="1:10" hidden="1" x14ac:dyDescent="0.35">
      <c r="A347" t="s">
        <v>19928</v>
      </c>
      <c r="B347">
        <v>86</v>
      </c>
      <c r="C347">
        <v>36</v>
      </c>
      <c r="D347">
        <v>344</v>
      </c>
      <c r="E347" t="s">
        <v>311</v>
      </c>
      <c r="F347" t="s">
        <v>3848</v>
      </c>
      <c r="G347" t="s">
        <v>311</v>
      </c>
      <c r="H347" t="s">
        <v>311</v>
      </c>
      <c r="I347" t="s">
        <v>311</v>
      </c>
      <c r="J347">
        <v>0</v>
      </c>
    </row>
    <row r="348" spans="1:10" x14ac:dyDescent="0.35">
      <c r="A348" t="s">
        <v>19929</v>
      </c>
      <c r="B348">
        <v>68</v>
      </c>
      <c r="C348">
        <v>36</v>
      </c>
      <c r="D348">
        <v>344</v>
      </c>
      <c r="E348" t="s">
        <v>311</v>
      </c>
      <c r="F348" t="s">
        <v>0</v>
      </c>
      <c r="G348" t="s">
        <v>3633</v>
      </c>
      <c r="H348" t="s">
        <v>311</v>
      </c>
      <c r="I348" t="s">
        <v>311</v>
      </c>
      <c r="J348">
        <v>25</v>
      </c>
    </row>
    <row r="349" spans="1:10" x14ac:dyDescent="0.35">
      <c r="A349" t="s">
        <v>19930</v>
      </c>
      <c r="B349">
        <v>41</v>
      </c>
      <c r="C349">
        <v>36</v>
      </c>
      <c r="D349">
        <v>344</v>
      </c>
      <c r="E349" t="s">
        <v>328</v>
      </c>
      <c r="F349" t="s">
        <v>0</v>
      </c>
      <c r="G349" t="s">
        <v>19931</v>
      </c>
      <c r="H349">
        <v>0.56299999999999994</v>
      </c>
      <c r="I349">
        <v>31.08</v>
      </c>
      <c r="J349">
        <v>14</v>
      </c>
    </row>
    <row r="350" spans="1:10" x14ac:dyDescent="0.35">
      <c r="A350" t="s">
        <v>19932</v>
      </c>
      <c r="B350">
        <v>241</v>
      </c>
      <c r="C350">
        <v>36</v>
      </c>
      <c r="D350">
        <v>344</v>
      </c>
      <c r="E350" t="s">
        <v>311</v>
      </c>
      <c r="F350" t="s">
        <v>0</v>
      </c>
      <c r="G350" t="s">
        <v>2520</v>
      </c>
      <c r="H350" t="s">
        <v>311</v>
      </c>
      <c r="I350" t="s">
        <v>311</v>
      </c>
      <c r="J350">
        <v>11</v>
      </c>
    </row>
    <row r="351" spans="1:10" hidden="1" x14ac:dyDescent="0.35">
      <c r="A351" t="s">
        <v>19933</v>
      </c>
      <c r="B351">
        <v>16</v>
      </c>
      <c r="C351">
        <v>36</v>
      </c>
      <c r="D351">
        <v>344</v>
      </c>
      <c r="E351" t="s">
        <v>311</v>
      </c>
      <c r="F351" t="s">
        <v>3848</v>
      </c>
      <c r="G351" t="s">
        <v>311</v>
      </c>
      <c r="H351" t="s">
        <v>311</v>
      </c>
      <c r="I351" t="s">
        <v>311</v>
      </c>
      <c r="J351">
        <v>0</v>
      </c>
    </row>
    <row r="352" spans="1:10" x14ac:dyDescent="0.35">
      <c r="A352" t="s">
        <v>19934</v>
      </c>
      <c r="B352">
        <v>249</v>
      </c>
      <c r="C352">
        <v>35</v>
      </c>
      <c r="D352">
        <v>351</v>
      </c>
      <c r="E352" t="s">
        <v>311</v>
      </c>
      <c r="F352" t="s">
        <v>0</v>
      </c>
      <c r="G352" t="s">
        <v>17321</v>
      </c>
      <c r="H352" t="s">
        <v>311</v>
      </c>
      <c r="I352" t="s">
        <v>311</v>
      </c>
      <c r="J352">
        <v>18</v>
      </c>
    </row>
    <row r="353" spans="1:10" x14ac:dyDescent="0.35">
      <c r="A353" t="s">
        <v>19935</v>
      </c>
      <c r="B353">
        <v>49</v>
      </c>
      <c r="C353">
        <v>35</v>
      </c>
      <c r="D353">
        <v>351</v>
      </c>
      <c r="E353" t="s">
        <v>334</v>
      </c>
      <c r="F353" t="s">
        <v>0</v>
      </c>
      <c r="G353" t="s">
        <v>4397</v>
      </c>
      <c r="H353">
        <v>0.41499999999999998</v>
      </c>
      <c r="I353">
        <v>18.93</v>
      </c>
      <c r="J353">
        <v>25</v>
      </c>
    </row>
    <row r="354" spans="1:10" hidden="1" x14ac:dyDescent="0.35">
      <c r="A354" t="s">
        <v>19936</v>
      </c>
      <c r="B354">
        <v>9</v>
      </c>
      <c r="C354">
        <v>34</v>
      </c>
      <c r="D354">
        <v>353</v>
      </c>
      <c r="E354" t="s">
        <v>311</v>
      </c>
      <c r="F354" t="s">
        <v>3848</v>
      </c>
      <c r="G354" t="s">
        <v>311</v>
      </c>
      <c r="H354" t="s">
        <v>311</v>
      </c>
      <c r="I354" t="s">
        <v>311</v>
      </c>
      <c r="J354">
        <v>0</v>
      </c>
    </row>
    <row r="355" spans="1:10" x14ac:dyDescent="0.35">
      <c r="A355" t="s">
        <v>19937</v>
      </c>
      <c r="B355">
        <v>43</v>
      </c>
      <c r="C355">
        <v>34</v>
      </c>
      <c r="D355">
        <v>353</v>
      </c>
      <c r="E355" t="s">
        <v>311</v>
      </c>
      <c r="F355" t="s">
        <v>0</v>
      </c>
      <c r="G355" t="s">
        <v>4219</v>
      </c>
      <c r="H355" t="s">
        <v>311</v>
      </c>
      <c r="I355" t="s">
        <v>311</v>
      </c>
      <c r="J355">
        <v>15</v>
      </c>
    </row>
    <row r="356" spans="1:10" hidden="1" x14ac:dyDescent="0.35">
      <c r="A356" t="s">
        <v>19938</v>
      </c>
      <c r="B356">
        <v>15</v>
      </c>
      <c r="C356">
        <v>34</v>
      </c>
      <c r="D356">
        <v>353</v>
      </c>
      <c r="E356" t="s">
        <v>311</v>
      </c>
      <c r="F356" t="s">
        <v>3848</v>
      </c>
      <c r="G356" t="s">
        <v>311</v>
      </c>
      <c r="H356" t="s">
        <v>311</v>
      </c>
      <c r="I356" t="s">
        <v>311</v>
      </c>
      <c r="J356">
        <v>0</v>
      </c>
    </row>
    <row r="357" spans="1:10" hidden="1" x14ac:dyDescent="0.35">
      <c r="A357" t="s">
        <v>19939</v>
      </c>
      <c r="B357">
        <v>23</v>
      </c>
      <c r="C357">
        <v>33</v>
      </c>
      <c r="D357">
        <v>356</v>
      </c>
      <c r="E357" t="s">
        <v>311</v>
      </c>
      <c r="F357" t="s">
        <v>3848</v>
      </c>
      <c r="G357" t="s">
        <v>311</v>
      </c>
      <c r="H357" t="s">
        <v>311</v>
      </c>
      <c r="I357" t="s">
        <v>311</v>
      </c>
      <c r="J357">
        <v>0</v>
      </c>
    </row>
    <row r="358" spans="1:10" hidden="1" x14ac:dyDescent="0.35">
      <c r="A358" t="s">
        <v>19940</v>
      </c>
      <c r="B358">
        <v>21</v>
      </c>
      <c r="C358">
        <v>33</v>
      </c>
      <c r="D358">
        <v>356</v>
      </c>
      <c r="E358" t="s">
        <v>311</v>
      </c>
      <c r="F358" t="s">
        <v>3848</v>
      </c>
      <c r="G358" t="s">
        <v>311</v>
      </c>
      <c r="H358" t="s">
        <v>311</v>
      </c>
      <c r="I358" t="s">
        <v>311</v>
      </c>
      <c r="J358">
        <v>0</v>
      </c>
    </row>
    <row r="359" spans="1:10" x14ac:dyDescent="0.35">
      <c r="A359" t="s">
        <v>19941</v>
      </c>
      <c r="B359">
        <v>523</v>
      </c>
      <c r="C359">
        <v>33</v>
      </c>
      <c r="D359">
        <v>356</v>
      </c>
      <c r="E359" t="s">
        <v>311</v>
      </c>
      <c r="F359" t="s">
        <v>0</v>
      </c>
      <c r="G359" t="s">
        <v>15165</v>
      </c>
      <c r="H359" t="s">
        <v>311</v>
      </c>
      <c r="I359" t="s">
        <v>311</v>
      </c>
      <c r="J359">
        <v>26</v>
      </c>
    </row>
    <row r="360" spans="1:10" hidden="1" x14ac:dyDescent="0.35">
      <c r="A360" t="s">
        <v>19942</v>
      </c>
      <c r="B360">
        <v>15</v>
      </c>
      <c r="C360">
        <v>33</v>
      </c>
      <c r="D360">
        <v>356</v>
      </c>
      <c r="E360" t="s">
        <v>311</v>
      </c>
      <c r="F360" t="s">
        <v>3848</v>
      </c>
      <c r="G360" t="s">
        <v>311</v>
      </c>
      <c r="H360" t="s">
        <v>311</v>
      </c>
      <c r="I360" t="s">
        <v>311</v>
      </c>
      <c r="J360">
        <v>0</v>
      </c>
    </row>
    <row r="361" spans="1:10" hidden="1" x14ac:dyDescent="0.35">
      <c r="A361" t="s">
        <v>19943</v>
      </c>
      <c r="B361">
        <v>22</v>
      </c>
      <c r="C361">
        <v>32</v>
      </c>
      <c r="D361">
        <v>360</v>
      </c>
      <c r="E361" t="s">
        <v>311</v>
      </c>
      <c r="F361" t="s">
        <v>2692</v>
      </c>
      <c r="G361" t="s">
        <v>311</v>
      </c>
      <c r="H361" t="s">
        <v>311</v>
      </c>
      <c r="I361" t="s">
        <v>311</v>
      </c>
      <c r="J361">
        <v>0</v>
      </c>
    </row>
    <row r="362" spans="1:10" hidden="1" x14ac:dyDescent="0.35">
      <c r="A362" t="s">
        <v>19944</v>
      </c>
      <c r="B362">
        <v>10</v>
      </c>
      <c r="C362">
        <v>32</v>
      </c>
      <c r="D362">
        <v>360</v>
      </c>
      <c r="E362" t="s">
        <v>311</v>
      </c>
      <c r="F362" t="s">
        <v>3848</v>
      </c>
      <c r="G362" t="s">
        <v>311</v>
      </c>
      <c r="H362" t="s">
        <v>311</v>
      </c>
      <c r="I362" t="s">
        <v>311</v>
      </c>
      <c r="J362">
        <v>0</v>
      </c>
    </row>
    <row r="363" spans="1:10" hidden="1" x14ac:dyDescent="0.35">
      <c r="A363" t="s">
        <v>19945</v>
      </c>
      <c r="B363">
        <v>35</v>
      </c>
      <c r="C363">
        <v>32</v>
      </c>
      <c r="D363">
        <v>360</v>
      </c>
      <c r="E363" t="s">
        <v>311</v>
      </c>
      <c r="F363" t="s">
        <v>3848</v>
      </c>
      <c r="G363" t="s">
        <v>311</v>
      </c>
      <c r="H363" t="s">
        <v>311</v>
      </c>
      <c r="I363" t="s">
        <v>311</v>
      </c>
      <c r="J363">
        <v>0</v>
      </c>
    </row>
    <row r="364" spans="1:10" x14ac:dyDescent="0.35">
      <c r="A364" t="s">
        <v>19946</v>
      </c>
      <c r="B364">
        <v>166</v>
      </c>
      <c r="C364">
        <v>32</v>
      </c>
      <c r="D364">
        <v>360</v>
      </c>
      <c r="E364" t="s">
        <v>311</v>
      </c>
      <c r="F364" t="s">
        <v>0</v>
      </c>
      <c r="G364" t="s">
        <v>10944</v>
      </c>
      <c r="H364" t="s">
        <v>311</v>
      </c>
      <c r="I364" t="s">
        <v>311</v>
      </c>
      <c r="J364">
        <v>8</v>
      </c>
    </row>
    <row r="365" spans="1:10" hidden="1" x14ac:dyDescent="0.35">
      <c r="A365" t="s">
        <v>19947</v>
      </c>
      <c r="B365">
        <v>15</v>
      </c>
      <c r="C365">
        <v>32</v>
      </c>
      <c r="D365">
        <v>360</v>
      </c>
      <c r="E365" t="s">
        <v>311</v>
      </c>
      <c r="F365" t="s">
        <v>3848</v>
      </c>
      <c r="G365" t="s">
        <v>311</v>
      </c>
      <c r="H365" t="s">
        <v>311</v>
      </c>
      <c r="I365" t="s">
        <v>311</v>
      </c>
      <c r="J365">
        <v>0</v>
      </c>
    </row>
    <row r="366" spans="1:10" hidden="1" x14ac:dyDescent="0.35">
      <c r="A366" t="s">
        <v>19948</v>
      </c>
      <c r="B366">
        <v>12</v>
      </c>
      <c r="C366">
        <v>32</v>
      </c>
      <c r="D366">
        <v>360</v>
      </c>
      <c r="E366" t="s">
        <v>311</v>
      </c>
      <c r="F366" t="s">
        <v>2692</v>
      </c>
      <c r="G366" t="s">
        <v>311</v>
      </c>
      <c r="H366" t="s">
        <v>311</v>
      </c>
      <c r="I366" t="s">
        <v>311</v>
      </c>
      <c r="J366">
        <v>0</v>
      </c>
    </row>
    <row r="367" spans="1:10" x14ac:dyDescent="0.35">
      <c r="A367" t="s">
        <v>19949</v>
      </c>
      <c r="B367">
        <v>64</v>
      </c>
      <c r="C367">
        <v>31</v>
      </c>
      <c r="D367">
        <v>366</v>
      </c>
      <c r="E367" t="s">
        <v>311</v>
      </c>
      <c r="F367" t="s">
        <v>0</v>
      </c>
      <c r="G367" t="s">
        <v>9016</v>
      </c>
      <c r="H367" t="s">
        <v>311</v>
      </c>
      <c r="I367" t="s">
        <v>311</v>
      </c>
      <c r="J367">
        <v>9</v>
      </c>
    </row>
    <row r="368" spans="1:10" hidden="1" x14ac:dyDescent="0.35">
      <c r="A368" t="s">
        <v>19950</v>
      </c>
      <c r="B368">
        <v>12</v>
      </c>
      <c r="C368">
        <v>31</v>
      </c>
      <c r="D368">
        <v>366</v>
      </c>
      <c r="E368" t="s">
        <v>311</v>
      </c>
      <c r="F368" t="s">
        <v>3848</v>
      </c>
      <c r="G368" t="s">
        <v>311</v>
      </c>
      <c r="H368" t="s">
        <v>311</v>
      </c>
      <c r="I368" t="s">
        <v>311</v>
      </c>
      <c r="J368">
        <v>0</v>
      </c>
    </row>
    <row r="369" spans="1:10" hidden="1" x14ac:dyDescent="0.35">
      <c r="A369" t="s">
        <v>19951</v>
      </c>
      <c r="B369">
        <v>1</v>
      </c>
      <c r="C369">
        <v>31</v>
      </c>
      <c r="D369">
        <v>366</v>
      </c>
      <c r="E369" t="s">
        <v>311</v>
      </c>
      <c r="F369" t="s">
        <v>3848</v>
      </c>
      <c r="G369" t="s">
        <v>311</v>
      </c>
      <c r="H369" t="s">
        <v>311</v>
      </c>
      <c r="I369" t="s">
        <v>311</v>
      </c>
      <c r="J369">
        <v>0</v>
      </c>
    </row>
    <row r="370" spans="1:10" hidden="1" x14ac:dyDescent="0.35">
      <c r="A370" t="s">
        <v>19952</v>
      </c>
      <c r="B370">
        <v>16</v>
      </c>
      <c r="C370">
        <v>30</v>
      </c>
      <c r="D370">
        <v>369</v>
      </c>
      <c r="E370" t="s">
        <v>311</v>
      </c>
      <c r="F370" t="s">
        <v>3848</v>
      </c>
      <c r="G370" t="s">
        <v>311</v>
      </c>
      <c r="H370" t="s">
        <v>311</v>
      </c>
      <c r="I370" t="s">
        <v>311</v>
      </c>
      <c r="J370">
        <v>0</v>
      </c>
    </row>
    <row r="371" spans="1:10" hidden="1" x14ac:dyDescent="0.35">
      <c r="A371" t="s">
        <v>19953</v>
      </c>
      <c r="B371">
        <v>28</v>
      </c>
      <c r="C371">
        <v>30</v>
      </c>
      <c r="D371">
        <v>369</v>
      </c>
      <c r="E371" t="s">
        <v>311</v>
      </c>
      <c r="F371" t="s">
        <v>3848</v>
      </c>
      <c r="G371" t="s">
        <v>311</v>
      </c>
      <c r="H371" t="s">
        <v>311</v>
      </c>
      <c r="I371" t="s">
        <v>311</v>
      </c>
      <c r="J371">
        <v>0</v>
      </c>
    </row>
    <row r="372" spans="1:10" x14ac:dyDescent="0.35">
      <c r="A372" t="s">
        <v>19954</v>
      </c>
      <c r="B372">
        <v>123</v>
      </c>
      <c r="C372">
        <v>30</v>
      </c>
      <c r="D372">
        <v>369</v>
      </c>
      <c r="E372" t="s">
        <v>311</v>
      </c>
      <c r="F372" t="s">
        <v>0</v>
      </c>
      <c r="G372" t="s">
        <v>9016</v>
      </c>
      <c r="H372" t="s">
        <v>311</v>
      </c>
      <c r="I372" t="s">
        <v>311</v>
      </c>
      <c r="J372">
        <v>15</v>
      </c>
    </row>
    <row r="373" spans="1:10" x14ac:dyDescent="0.35">
      <c r="A373" t="s">
        <v>19955</v>
      </c>
      <c r="B373">
        <v>55</v>
      </c>
      <c r="C373">
        <v>30</v>
      </c>
      <c r="D373">
        <v>369</v>
      </c>
      <c r="E373" t="s">
        <v>334</v>
      </c>
      <c r="F373" t="s">
        <v>0</v>
      </c>
      <c r="G373" t="s">
        <v>19956</v>
      </c>
      <c r="H373">
        <v>0.26400000000000001</v>
      </c>
      <c r="I373">
        <v>3.81</v>
      </c>
      <c r="J373">
        <v>12</v>
      </c>
    </row>
    <row r="374" spans="1:10" x14ac:dyDescent="0.35">
      <c r="A374" t="s">
        <v>19957</v>
      </c>
      <c r="B374">
        <v>64</v>
      </c>
      <c r="C374">
        <v>30</v>
      </c>
      <c r="D374">
        <v>369</v>
      </c>
      <c r="E374" t="s">
        <v>311</v>
      </c>
      <c r="F374" t="s">
        <v>0</v>
      </c>
      <c r="G374" t="s">
        <v>8272</v>
      </c>
      <c r="H374" t="s">
        <v>311</v>
      </c>
      <c r="I374" t="s">
        <v>311</v>
      </c>
      <c r="J374">
        <v>5</v>
      </c>
    </row>
    <row r="375" spans="1:10" x14ac:dyDescent="0.35">
      <c r="A375" t="s">
        <v>19958</v>
      </c>
      <c r="B375">
        <v>195</v>
      </c>
      <c r="C375">
        <v>30</v>
      </c>
      <c r="D375">
        <v>369</v>
      </c>
      <c r="E375" t="s">
        <v>311</v>
      </c>
      <c r="F375" t="s">
        <v>0</v>
      </c>
      <c r="G375" t="s">
        <v>15183</v>
      </c>
      <c r="H375" t="s">
        <v>311</v>
      </c>
      <c r="I375" t="s">
        <v>311</v>
      </c>
      <c r="J375">
        <v>24</v>
      </c>
    </row>
    <row r="376" spans="1:10" x14ac:dyDescent="0.35">
      <c r="A376" t="s">
        <v>19959</v>
      </c>
      <c r="B376">
        <v>99</v>
      </c>
      <c r="C376">
        <v>30</v>
      </c>
      <c r="D376">
        <v>369</v>
      </c>
      <c r="E376" t="s">
        <v>311</v>
      </c>
      <c r="F376" t="s">
        <v>0</v>
      </c>
      <c r="G376" t="s">
        <v>15183</v>
      </c>
      <c r="H376" t="s">
        <v>311</v>
      </c>
      <c r="I376" t="s">
        <v>311</v>
      </c>
      <c r="J376">
        <v>12</v>
      </c>
    </row>
    <row r="377" spans="1:10" hidden="1" x14ac:dyDescent="0.35">
      <c r="A377" t="s">
        <v>19960</v>
      </c>
      <c r="B377">
        <v>14</v>
      </c>
      <c r="C377">
        <v>29</v>
      </c>
      <c r="D377">
        <v>376</v>
      </c>
      <c r="E377" t="s">
        <v>311</v>
      </c>
      <c r="F377" t="s">
        <v>3848</v>
      </c>
      <c r="G377" t="s">
        <v>311</v>
      </c>
      <c r="H377" t="s">
        <v>311</v>
      </c>
      <c r="I377" t="s">
        <v>311</v>
      </c>
      <c r="J377">
        <v>0</v>
      </c>
    </row>
    <row r="378" spans="1:10" x14ac:dyDescent="0.35">
      <c r="A378" t="s">
        <v>19961</v>
      </c>
      <c r="B378">
        <v>53</v>
      </c>
      <c r="C378">
        <v>29</v>
      </c>
      <c r="D378">
        <v>376</v>
      </c>
      <c r="E378" t="s">
        <v>311</v>
      </c>
      <c r="F378" t="s">
        <v>0</v>
      </c>
      <c r="G378" t="s">
        <v>15183</v>
      </c>
      <c r="H378" t="s">
        <v>311</v>
      </c>
      <c r="I378" t="s">
        <v>311</v>
      </c>
      <c r="J378">
        <v>10</v>
      </c>
    </row>
    <row r="379" spans="1:10" hidden="1" x14ac:dyDescent="0.35">
      <c r="A379" t="s">
        <v>19962</v>
      </c>
      <c r="B379">
        <v>39</v>
      </c>
      <c r="C379">
        <v>29</v>
      </c>
      <c r="D379">
        <v>376</v>
      </c>
      <c r="E379" t="s">
        <v>311</v>
      </c>
      <c r="F379" t="s">
        <v>3848</v>
      </c>
      <c r="G379" t="s">
        <v>311</v>
      </c>
      <c r="H379" t="s">
        <v>311</v>
      </c>
      <c r="I379" t="s">
        <v>311</v>
      </c>
      <c r="J379">
        <v>0</v>
      </c>
    </row>
    <row r="380" spans="1:10" hidden="1" x14ac:dyDescent="0.35">
      <c r="A380" t="s">
        <v>19963</v>
      </c>
      <c r="B380">
        <v>16</v>
      </c>
      <c r="C380">
        <v>29</v>
      </c>
      <c r="D380">
        <v>376</v>
      </c>
      <c r="E380" t="s">
        <v>311</v>
      </c>
      <c r="F380" t="s">
        <v>3848</v>
      </c>
      <c r="G380" t="s">
        <v>311</v>
      </c>
      <c r="H380" t="s">
        <v>311</v>
      </c>
      <c r="I380" t="s">
        <v>311</v>
      </c>
      <c r="J380">
        <v>0</v>
      </c>
    </row>
    <row r="381" spans="1:10" hidden="1" x14ac:dyDescent="0.35">
      <c r="A381" t="s">
        <v>19964</v>
      </c>
      <c r="B381">
        <v>35</v>
      </c>
      <c r="C381">
        <v>29</v>
      </c>
      <c r="D381">
        <v>376</v>
      </c>
      <c r="E381" t="s">
        <v>311</v>
      </c>
      <c r="F381" t="s">
        <v>3848</v>
      </c>
      <c r="G381" t="s">
        <v>311</v>
      </c>
      <c r="H381" t="s">
        <v>311</v>
      </c>
      <c r="I381" t="s">
        <v>311</v>
      </c>
      <c r="J381">
        <v>0</v>
      </c>
    </row>
    <row r="382" spans="1:10" x14ac:dyDescent="0.35">
      <c r="A382" t="s">
        <v>19965</v>
      </c>
      <c r="B382">
        <v>92</v>
      </c>
      <c r="C382">
        <v>29</v>
      </c>
      <c r="D382">
        <v>376</v>
      </c>
      <c r="E382" t="s">
        <v>311</v>
      </c>
      <c r="F382" t="s">
        <v>0</v>
      </c>
      <c r="G382" t="s">
        <v>4219</v>
      </c>
      <c r="H382" t="s">
        <v>311</v>
      </c>
      <c r="I382" t="s">
        <v>311</v>
      </c>
      <c r="J382">
        <v>28</v>
      </c>
    </row>
    <row r="383" spans="1:10" x14ac:dyDescent="0.35">
      <c r="A383" t="s">
        <v>19966</v>
      </c>
      <c r="B383">
        <v>141</v>
      </c>
      <c r="C383">
        <v>29</v>
      </c>
      <c r="D383">
        <v>376</v>
      </c>
      <c r="E383" t="s">
        <v>311</v>
      </c>
      <c r="F383" t="s">
        <v>0</v>
      </c>
      <c r="G383" t="s">
        <v>17746</v>
      </c>
      <c r="H383" t="s">
        <v>311</v>
      </c>
      <c r="I383" t="s">
        <v>311</v>
      </c>
      <c r="J383">
        <v>86</v>
      </c>
    </row>
    <row r="384" spans="1:10" hidden="1" x14ac:dyDescent="0.35">
      <c r="A384" t="s">
        <v>19967</v>
      </c>
      <c r="B384">
        <v>16</v>
      </c>
      <c r="C384">
        <v>29</v>
      </c>
      <c r="D384">
        <v>376</v>
      </c>
      <c r="E384" t="s">
        <v>311</v>
      </c>
      <c r="F384" t="s">
        <v>3848</v>
      </c>
      <c r="G384" t="s">
        <v>311</v>
      </c>
      <c r="H384" t="s">
        <v>311</v>
      </c>
      <c r="I384" t="s">
        <v>311</v>
      </c>
      <c r="J384">
        <v>0</v>
      </c>
    </row>
    <row r="385" spans="1:10" hidden="1" x14ac:dyDescent="0.35">
      <c r="A385" t="s">
        <v>19968</v>
      </c>
      <c r="B385">
        <v>16</v>
      </c>
      <c r="C385">
        <v>29</v>
      </c>
      <c r="D385">
        <v>376</v>
      </c>
      <c r="E385" t="s">
        <v>311</v>
      </c>
      <c r="F385" t="s">
        <v>3848</v>
      </c>
      <c r="G385" t="s">
        <v>311</v>
      </c>
      <c r="H385" t="s">
        <v>311</v>
      </c>
      <c r="I385" t="s">
        <v>311</v>
      </c>
      <c r="J385">
        <v>0</v>
      </c>
    </row>
    <row r="386" spans="1:10" hidden="1" x14ac:dyDescent="0.35">
      <c r="A386" t="s">
        <v>19969</v>
      </c>
      <c r="B386">
        <v>15</v>
      </c>
      <c r="C386">
        <v>29</v>
      </c>
      <c r="D386">
        <v>376</v>
      </c>
      <c r="E386" t="s">
        <v>311</v>
      </c>
      <c r="F386" t="s">
        <v>3848</v>
      </c>
      <c r="G386" t="s">
        <v>311</v>
      </c>
      <c r="H386" t="s">
        <v>311</v>
      </c>
      <c r="I386" t="s">
        <v>311</v>
      </c>
      <c r="J386">
        <v>0</v>
      </c>
    </row>
    <row r="387" spans="1:10" hidden="1" x14ac:dyDescent="0.35">
      <c r="A387" t="s">
        <v>19970</v>
      </c>
      <c r="B387">
        <v>16</v>
      </c>
      <c r="C387">
        <v>28</v>
      </c>
      <c r="D387">
        <v>386</v>
      </c>
      <c r="E387" t="s">
        <v>311</v>
      </c>
      <c r="F387" t="s">
        <v>3848</v>
      </c>
      <c r="G387" t="s">
        <v>311</v>
      </c>
      <c r="H387" t="s">
        <v>311</v>
      </c>
      <c r="I387" t="s">
        <v>311</v>
      </c>
      <c r="J387">
        <v>0</v>
      </c>
    </row>
    <row r="388" spans="1:10" hidden="1" x14ac:dyDescent="0.35">
      <c r="A388" t="s">
        <v>19971</v>
      </c>
      <c r="B388">
        <v>11</v>
      </c>
      <c r="C388">
        <v>28</v>
      </c>
      <c r="D388">
        <v>386</v>
      </c>
      <c r="E388" t="s">
        <v>311</v>
      </c>
      <c r="F388" t="s">
        <v>3848</v>
      </c>
      <c r="G388" t="s">
        <v>311</v>
      </c>
      <c r="H388" t="s">
        <v>311</v>
      </c>
      <c r="I388" t="s">
        <v>311</v>
      </c>
      <c r="J388">
        <v>0</v>
      </c>
    </row>
    <row r="389" spans="1:10" hidden="1" x14ac:dyDescent="0.35">
      <c r="A389" t="s">
        <v>19972</v>
      </c>
      <c r="B389">
        <v>9</v>
      </c>
      <c r="C389">
        <v>28</v>
      </c>
      <c r="D389">
        <v>386</v>
      </c>
      <c r="E389" t="s">
        <v>311</v>
      </c>
      <c r="F389" t="s">
        <v>3848</v>
      </c>
      <c r="G389" t="s">
        <v>311</v>
      </c>
      <c r="H389" t="s">
        <v>311</v>
      </c>
      <c r="I389" t="s">
        <v>311</v>
      </c>
      <c r="J389">
        <v>0</v>
      </c>
    </row>
    <row r="390" spans="1:10" x14ac:dyDescent="0.35">
      <c r="A390" t="s">
        <v>19973</v>
      </c>
      <c r="B390">
        <v>36</v>
      </c>
      <c r="C390">
        <v>28</v>
      </c>
      <c r="D390">
        <v>386</v>
      </c>
      <c r="E390" t="s">
        <v>334</v>
      </c>
      <c r="F390" t="s">
        <v>0</v>
      </c>
      <c r="G390" t="s">
        <v>15069</v>
      </c>
      <c r="H390">
        <v>0.222</v>
      </c>
      <c r="I390">
        <v>7.11</v>
      </c>
      <c r="J390">
        <v>4</v>
      </c>
    </row>
    <row r="391" spans="1:10" hidden="1" x14ac:dyDescent="0.35">
      <c r="A391" t="s">
        <v>19974</v>
      </c>
      <c r="B391">
        <v>15</v>
      </c>
      <c r="C391">
        <v>28</v>
      </c>
      <c r="D391">
        <v>386</v>
      </c>
      <c r="E391" t="s">
        <v>311</v>
      </c>
      <c r="F391" t="s">
        <v>3848</v>
      </c>
      <c r="G391" t="s">
        <v>311</v>
      </c>
      <c r="H391" t="s">
        <v>311</v>
      </c>
      <c r="I391" t="s">
        <v>311</v>
      </c>
      <c r="J391">
        <v>0</v>
      </c>
    </row>
    <row r="392" spans="1:10" hidden="1" x14ac:dyDescent="0.35">
      <c r="A392" t="s">
        <v>19975</v>
      </c>
      <c r="B392">
        <v>35</v>
      </c>
      <c r="C392">
        <v>28</v>
      </c>
      <c r="D392">
        <v>386</v>
      </c>
      <c r="E392" t="s">
        <v>311</v>
      </c>
      <c r="F392" t="s">
        <v>3848</v>
      </c>
      <c r="G392" t="s">
        <v>311</v>
      </c>
      <c r="H392" t="s">
        <v>311</v>
      </c>
      <c r="I392" t="s">
        <v>311</v>
      </c>
      <c r="J392">
        <v>0</v>
      </c>
    </row>
    <row r="393" spans="1:10" hidden="1" x14ac:dyDescent="0.35">
      <c r="A393" t="s">
        <v>19976</v>
      </c>
      <c r="B393">
        <v>24</v>
      </c>
      <c r="C393">
        <v>28</v>
      </c>
      <c r="D393">
        <v>386</v>
      </c>
      <c r="E393" t="s">
        <v>311</v>
      </c>
      <c r="F393" t="s">
        <v>3848</v>
      </c>
      <c r="G393" t="s">
        <v>311</v>
      </c>
      <c r="H393" t="s">
        <v>311</v>
      </c>
      <c r="I393" t="s">
        <v>311</v>
      </c>
      <c r="J393">
        <v>24</v>
      </c>
    </row>
    <row r="394" spans="1:10" hidden="1" x14ac:dyDescent="0.35">
      <c r="A394" t="s">
        <v>19977</v>
      </c>
      <c r="B394">
        <v>18</v>
      </c>
      <c r="C394">
        <v>28</v>
      </c>
      <c r="D394">
        <v>386</v>
      </c>
      <c r="E394" t="s">
        <v>311</v>
      </c>
      <c r="F394" t="s">
        <v>3848</v>
      </c>
      <c r="G394" t="s">
        <v>311</v>
      </c>
      <c r="H394" t="s">
        <v>311</v>
      </c>
      <c r="I394" t="s">
        <v>311</v>
      </c>
      <c r="J394">
        <v>0</v>
      </c>
    </row>
    <row r="395" spans="1:10" hidden="1" x14ac:dyDescent="0.35">
      <c r="A395" t="s">
        <v>19978</v>
      </c>
      <c r="B395">
        <v>12</v>
      </c>
      <c r="C395">
        <v>28</v>
      </c>
      <c r="D395">
        <v>386</v>
      </c>
      <c r="E395" t="s">
        <v>311</v>
      </c>
      <c r="F395" t="s">
        <v>3848</v>
      </c>
      <c r="G395" t="s">
        <v>311</v>
      </c>
      <c r="H395" t="s">
        <v>311</v>
      </c>
      <c r="I395" t="s">
        <v>311</v>
      </c>
      <c r="J395">
        <v>0</v>
      </c>
    </row>
    <row r="396" spans="1:10" hidden="1" x14ac:dyDescent="0.35">
      <c r="A396" t="s">
        <v>19979</v>
      </c>
      <c r="B396">
        <v>13</v>
      </c>
      <c r="C396">
        <v>27</v>
      </c>
      <c r="D396">
        <v>395</v>
      </c>
      <c r="E396" t="s">
        <v>311</v>
      </c>
      <c r="F396" t="s">
        <v>3848</v>
      </c>
      <c r="G396" t="s">
        <v>311</v>
      </c>
      <c r="H396" t="s">
        <v>311</v>
      </c>
      <c r="I396" t="s">
        <v>311</v>
      </c>
      <c r="J396">
        <v>0</v>
      </c>
    </row>
    <row r="397" spans="1:10" hidden="1" x14ac:dyDescent="0.35">
      <c r="A397" t="s">
        <v>19980</v>
      </c>
      <c r="B397">
        <v>13</v>
      </c>
      <c r="C397">
        <v>27</v>
      </c>
      <c r="D397">
        <v>395</v>
      </c>
      <c r="E397" t="s">
        <v>311</v>
      </c>
      <c r="F397" t="s">
        <v>3848</v>
      </c>
      <c r="G397" t="s">
        <v>311</v>
      </c>
      <c r="H397" t="s">
        <v>311</v>
      </c>
      <c r="I397" t="s">
        <v>311</v>
      </c>
      <c r="J397">
        <v>0</v>
      </c>
    </row>
    <row r="398" spans="1:10" hidden="1" x14ac:dyDescent="0.35">
      <c r="A398" t="s">
        <v>19981</v>
      </c>
      <c r="B398">
        <v>13</v>
      </c>
      <c r="C398">
        <v>27</v>
      </c>
      <c r="D398">
        <v>395</v>
      </c>
      <c r="E398" t="s">
        <v>311</v>
      </c>
      <c r="F398" t="s">
        <v>3848</v>
      </c>
      <c r="G398" t="s">
        <v>311</v>
      </c>
      <c r="H398" t="s">
        <v>311</v>
      </c>
      <c r="I398" t="s">
        <v>311</v>
      </c>
      <c r="J398">
        <v>0</v>
      </c>
    </row>
    <row r="399" spans="1:10" hidden="1" x14ac:dyDescent="0.35">
      <c r="A399" t="s">
        <v>19982</v>
      </c>
      <c r="B399">
        <v>14</v>
      </c>
      <c r="C399">
        <v>27</v>
      </c>
      <c r="D399">
        <v>395</v>
      </c>
      <c r="E399" t="s">
        <v>311</v>
      </c>
      <c r="F399" t="s">
        <v>3848</v>
      </c>
      <c r="G399" t="s">
        <v>311</v>
      </c>
      <c r="H399" t="s">
        <v>311</v>
      </c>
      <c r="I399" t="s">
        <v>311</v>
      </c>
      <c r="J399">
        <v>0</v>
      </c>
    </row>
    <row r="400" spans="1:10" hidden="1" x14ac:dyDescent="0.35">
      <c r="A400" t="s">
        <v>19983</v>
      </c>
      <c r="B400">
        <v>17</v>
      </c>
      <c r="C400">
        <v>27</v>
      </c>
      <c r="D400">
        <v>395</v>
      </c>
      <c r="E400" t="s">
        <v>311</v>
      </c>
      <c r="F400" t="s">
        <v>3848</v>
      </c>
      <c r="G400" t="s">
        <v>311</v>
      </c>
      <c r="H400" t="s">
        <v>311</v>
      </c>
      <c r="I400" t="s">
        <v>311</v>
      </c>
      <c r="J400">
        <v>0</v>
      </c>
    </row>
    <row r="401" spans="1:10" hidden="1" x14ac:dyDescent="0.35">
      <c r="A401" t="s">
        <v>19984</v>
      </c>
      <c r="B401">
        <v>10</v>
      </c>
      <c r="C401">
        <v>27</v>
      </c>
      <c r="D401">
        <v>395</v>
      </c>
      <c r="E401" t="s">
        <v>311</v>
      </c>
      <c r="F401" t="s">
        <v>3848</v>
      </c>
      <c r="G401" t="s">
        <v>311</v>
      </c>
      <c r="H401" t="s">
        <v>311</v>
      </c>
      <c r="I401" t="s">
        <v>311</v>
      </c>
      <c r="J401">
        <v>0</v>
      </c>
    </row>
    <row r="402" spans="1:10" hidden="1" x14ac:dyDescent="0.35">
      <c r="A402" t="s">
        <v>19985</v>
      </c>
      <c r="B402">
        <v>11</v>
      </c>
      <c r="C402">
        <v>26</v>
      </c>
      <c r="D402">
        <v>401</v>
      </c>
      <c r="E402" t="s">
        <v>311</v>
      </c>
      <c r="F402" t="s">
        <v>3848</v>
      </c>
      <c r="G402" t="s">
        <v>311</v>
      </c>
      <c r="H402" t="s">
        <v>311</v>
      </c>
      <c r="I402" t="s">
        <v>311</v>
      </c>
      <c r="J402">
        <v>0</v>
      </c>
    </row>
    <row r="403" spans="1:10" hidden="1" x14ac:dyDescent="0.35">
      <c r="A403" t="s">
        <v>19986</v>
      </c>
      <c r="B403">
        <v>10</v>
      </c>
      <c r="C403">
        <v>26</v>
      </c>
      <c r="D403">
        <v>401</v>
      </c>
      <c r="E403" t="s">
        <v>311</v>
      </c>
      <c r="F403" t="s">
        <v>3848</v>
      </c>
      <c r="G403" t="s">
        <v>311</v>
      </c>
      <c r="H403" t="s">
        <v>311</v>
      </c>
      <c r="I403" t="s">
        <v>311</v>
      </c>
      <c r="J403">
        <v>0</v>
      </c>
    </row>
    <row r="404" spans="1:10" hidden="1" x14ac:dyDescent="0.35">
      <c r="A404" t="s">
        <v>19987</v>
      </c>
      <c r="B404">
        <v>8</v>
      </c>
      <c r="C404">
        <v>26</v>
      </c>
      <c r="D404">
        <v>401</v>
      </c>
      <c r="E404" t="s">
        <v>311</v>
      </c>
      <c r="F404" t="s">
        <v>2692</v>
      </c>
      <c r="G404" t="s">
        <v>311</v>
      </c>
      <c r="H404" t="s">
        <v>311</v>
      </c>
      <c r="I404" t="s">
        <v>311</v>
      </c>
      <c r="J404">
        <v>0</v>
      </c>
    </row>
    <row r="405" spans="1:10" hidden="1" x14ac:dyDescent="0.35">
      <c r="A405" t="s">
        <v>19988</v>
      </c>
      <c r="B405">
        <v>12</v>
      </c>
      <c r="C405">
        <v>25</v>
      </c>
      <c r="D405">
        <v>404</v>
      </c>
      <c r="E405" t="s">
        <v>311</v>
      </c>
      <c r="F405" t="s">
        <v>3848</v>
      </c>
      <c r="G405" t="s">
        <v>311</v>
      </c>
      <c r="H405" t="s">
        <v>311</v>
      </c>
      <c r="I405" t="s">
        <v>311</v>
      </c>
      <c r="J405">
        <v>0</v>
      </c>
    </row>
    <row r="406" spans="1:10" hidden="1" x14ac:dyDescent="0.35">
      <c r="A406" t="s">
        <v>19989</v>
      </c>
      <c r="B406">
        <v>10</v>
      </c>
      <c r="C406">
        <v>25</v>
      </c>
      <c r="D406">
        <v>404</v>
      </c>
      <c r="E406" t="s">
        <v>311</v>
      </c>
      <c r="F406" t="s">
        <v>3848</v>
      </c>
      <c r="G406" t="s">
        <v>311</v>
      </c>
      <c r="H406" t="s">
        <v>311</v>
      </c>
      <c r="I406" t="s">
        <v>311</v>
      </c>
      <c r="J406">
        <v>0</v>
      </c>
    </row>
    <row r="407" spans="1:10" hidden="1" x14ac:dyDescent="0.35">
      <c r="A407" t="s">
        <v>19990</v>
      </c>
      <c r="B407">
        <v>24</v>
      </c>
      <c r="C407">
        <v>25</v>
      </c>
      <c r="D407">
        <v>404</v>
      </c>
      <c r="E407" t="s">
        <v>311</v>
      </c>
      <c r="F407" t="s">
        <v>3848</v>
      </c>
      <c r="G407" t="s">
        <v>311</v>
      </c>
      <c r="H407" t="s">
        <v>311</v>
      </c>
      <c r="I407" t="s">
        <v>311</v>
      </c>
      <c r="J407">
        <v>0</v>
      </c>
    </row>
    <row r="408" spans="1:10" hidden="1" x14ac:dyDescent="0.35">
      <c r="A408" t="s">
        <v>19991</v>
      </c>
      <c r="B408">
        <v>64</v>
      </c>
      <c r="C408">
        <v>25</v>
      </c>
      <c r="D408">
        <v>404</v>
      </c>
      <c r="E408" t="s">
        <v>311</v>
      </c>
      <c r="F408" t="s">
        <v>3848</v>
      </c>
      <c r="G408" t="s">
        <v>311</v>
      </c>
      <c r="H408" t="s">
        <v>311</v>
      </c>
      <c r="I408" t="s">
        <v>311</v>
      </c>
      <c r="J408">
        <v>0</v>
      </c>
    </row>
    <row r="409" spans="1:10" hidden="1" x14ac:dyDescent="0.35">
      <c r="A409" t="s">
        <v>19992</v>
      </c>
      <c r="B409">
        <v>17</v>
      </c>
      <c r="C409">
        <v>25</v>
      </c>
      <c r="D409">
        <v>404</v>
      </c>
      <c r="E409" t="s">
        <v>311</v>
      </c>
      <c r="F409" t="s">
        <v>3848</v>
      </c>
      <c r="G409" t="s">
        <v>311</v>
      </c>
      <c r="H409" t="s">
        <v>311</v>
      </c>
      <c r="I409" t="s">
        <v>311</v>
      </c>
      <c r="J409">
        <v>0</v>
      </c>
    </row>
    <row r="410" spans="1:10" hidden="1" x14ac:dyDescent="0.35">
      <c r="A410" t="s">
        <v>19993</v>
      </c>
      <c r="B410">
        <v>8</v>
      </c>
      <c r="C410">
        <v>24</v>
      </c>
      <c r="D410">
        <v>409</v>
      </c>
      <c r="E410" t="s">
        <v>311</v>
      </c>
      <c r="F410" t="s">
        <v>3848</v>
      </c>
      <c r="G410" t="s">
        <v>311</v>
      </c>
      <c r="H410" t="s">
        <v>311</v>
      </c>
      <c r="I410" t="s">
        <v>311</v>
      </c>
      <c r="J410">
        <v>0</v>
      </c>
    </row>
    <row r="411" spans="1:10" hidden="1" x14ac:dyDescent="0.35">
      <c r="A411" t="s">
        <v>19994</v>
      </c>
      <c r="B411">
        <v>12</v>
      </c>
      <c r="C411">
        <v>24</v>
      </c>
      <c r="D411">
        <v>409</v>
      </c>
      <c r="E411" t="s">
        <v>311</v>
      </c>
      <c r="F411" t="s">
        <v>3848</v>
      </c>
      <c r="G411" t="s">
        <v>311</v>
      </c>
      <c r="H411" t="s">
        <v>311</v>
      </c>
      <c r="I411" t="s">
        <v>311</v>
      </c>
      <c r="J411">
        <v>0</v>
      </c>
    </row>
    <row r="412" spans="1:10" hidden="1" x14ac:dyDescent="0.35">
      <c r="A412" t="s">
        <v>19995</v>
      </c>
      <c r="B412">
        <v>8</v>
      </c>
      <c r="C412">
        <v>24</v>
      </c>
      <c r="D412">
        <v>409</v>
      </c>
      <c r="E412" t="s">
        <v>311</v>
      </c>
      <c r="F412" t="s">
        <v>3848</v>
      </c>
      <c r="G412" t="s">
        <v>311</v>
      </c>
      <c r="H412" t="s">
        <v>311</v>
      </c>
      <c r="I412" t="s">
        <v>311</v>
      </c>
      <c r="J412">
        <v>8</v>
      </c>
    </row>
    <row r="413" spans="1:10" hidden="1" x14ac:dyDescent="0.35">
      <c r="A413" t="s">
        <v>19996</v>
      </c>
      <c r="B413">
        <v>22</v>
      </c>
      <c r="C413">
        <v>24</v>
      </c>
      <c r="D413">
        <v>409</v>
      </c>
      <c r="E413" t="s">
        <v>311</v>
      </c>
      <c r="F413" t="s">
        <v>3848</v>
      </c>
      <c r="G413" t="s">
        <v>311</v>
      </c>
      <c r="H413" t="s">
        <v>311</v>
      </c>
      <c r="I413" t="s">
        <v>311</v>
      </c>
      <c r="J413">
        <v>0</v>
      </c>
    </row>
    <row r="414" spans="1:10" hidden="1" x14ac:dyDescent="0.35">
      <c r="A414" t="s">
        <v>19997</v>
      </c>
      <c r="B414">
        <v>10</v>
      </c>
      <c r="C414">
        <v>24</v>
      </c>
      <c r="D414">
        <v>409</v>
      </c>
      <c r="E414" t="s">
        <v>311</v>
      </c>
      <c r="F414" t="s">
        <v>3848</v>
      </c>
      <c r="G414" t="s">
        <v>311</v>
      </c>
      <c r="H414" t="s">
        <v>311</v>
      </c>
      <c r="I414" t="s">
        <v>311</v>
      </c>
      <c r="J414">
        <v>0</v>
      </c>
    </row>
    <row r="415" spans="1:10" hidden="1" x14ac:dyDescent="0.35">
      <c r="A415" t="s">
        <v>19998</v>
      </c>
      <c r="B415">
        <v>11</v>
      </c>
      <c r="C415">
        <v>24</v>
      </c>
      <c r="D415">
        <v>409</v>
      </c>
      <c r="E415" t="s">
        <v>311</v>
      </c>
      <c r="F415" t="s">
        <v>3848</v>
      </c>
      <c r="G415" t="s">
        <v>311</v>
      </c>
      <c r="H415" t="s">
        <v>311</v>
      </c>
      <c r="I415" t="s">
        <v>311</v>
      </c>
      <c r="J415">
        <v>0</v>
      </c>
    </row>
    <row r="416" spans="1:10" hidden="1" x14ac:dyDescent="0.35">
      <c r="A416" t="s">
        <v>19999</v>
      </c>
      <c r="B416">
        <v>20</v>
      </c>
      <c r="C416">
        <v>24</v>
      </c>
      <c r="D416">
        <v>409</v>
      </c>
      <c r="E416" t="s">
        <v>311</v>
      </c>
      <c r="F416" t="s">
        <v>3848</v>
      </c>
      <c r="G416" t="s">
        <v>311</v>
      </c>
      <c r="H416" t="s">
        <v>311</v>
      </c>
      <c r="I416" t="s">
        <v>311</v>
      </c>
      <c r="J416">
        <v>0</v>
      </c>
    </row>
    <row r="417" spans="1:10" hidden="1" x14ac:dyDescent="0.35">
      <c r="A417" t="s">
        <v>20000</v>
      </c>
      <c r="B417">
        <v>15</v>
      </c>
      <c r="C417">
        <v>24</v>
      </c>
      <c r="D417">
        <v>409</v>
      </c>
      <c r="E417" t="s">
        <v>311</v>
      </c>
      <c r="F417" t="s">
        <v>3848</v>
      </c>
      <c r="G417" t="s">
        <v>311</v>
      </c>
      <c r="H417" t="s">
        <v>311</v>
      </c>
      <c r="I417" t="s">
        <v>311</v>
      </c>
      <c r="J417">
        <v>0</v>
      </c>
    </row>
    <row r="418" spans="1:10" hidden="1" x14ac:dyDescent="0.35">
      <c r="A418" t="s">
        <v>20001</v>
      </c>
      <c r="B418">
        <v>7</v>
      </c>
      <c r="C418">
        <v>24</v>
      </c>
      <c r="D418">
        <v>409</v>
      </c>
      <c r="E418" t="s">
        <v>311</v>
      </c>
      <c r="F418" t="s">
        <v>3848</v>
      </c>
      <c r="G418" t="s">
        <v>311</v>
      </c>
      <c r="H418" t="s">
        <v>311</v>
      </c>
      <c r="I418" t="s">
        <v>311</v>
      </c>
      <c r="J418">
        <v>0</v>
      </c>
    </row>
    <row r="419" spans="1:10" hidden="1" x14ac:dyDescent="0.35">
      <c r="A419" t="s">
        <v>20002</v>
      </c>
      <c r="B419">
        <v>26</v>
      </c>
      <c r="C419">
        <v>23</v>
      </c>
      <c r="D419">
        <v>418</v>
      </c>
      <c r="E419" t="s">
        <v>311</v>
      </c>
      <c r="F419" t="s">
        <v>3848</v>
      </c>
      <c r="G419" t="s">
        <v>311</v>
      </c>
      <c r="H419" t="s">
        <v>311</v>
      </c>
      <c r="I419" t="s">
        <v>311</v>
      </c>
      <c r="J419">
        <v>0</v>
      </c>
    </row>
    <row r="420" spans="1:10" x14ac:dyDescent="0.35">
      <c r="A420" t="s">
        <v>20003</v>
      </c>
      <c r="B420">
        <v>88</v>
      </c>
      <c r="C420">
        <v>23</v>
      </c>
      <c r="D420">
        <v>418</v>
      </c>
      <c r="E420" t="s">
        <v>334</v>
      </c>
      <c r="F420" t="s">
        <v>0</v>
      </c>
      <c r="G420" t="s">
        <v>10944</v>
      </c>
      <c r="H420">
        <v>0.2</v>
      </c>
      <c r="I420">
        <v>9.31</v>
      </c>
      <c r="J420">
        <v>22</v>
      </c>
    </row>
    <row r="421" spans="1:10" hidden="1" x14ac:dyDescent="0.35">
      <c r="A421" t="s">
        <v>20004</v>
      </c>
      <c r="B421">
        <v>9</v>
      </c>
      <c r="C421">
        <v>23</v>
      </c>
      <c r="D421">
        <v>418</v>
      </c>
      <c r="E421" t="s">
        <v>311</v>
      </c>
      <c r="F421" t="s">
        <v>3848</v>
      </c>
      <c r="G421" t="s">
        <v>311</v>
      </c>
      <c r="H421" t="s">
        <v>311</v>
      </c>
      <c r="I421" t="s">
        <v>311</v>
      </c>
      <c r="J421">
        <v>0</v>
      </c>
    </row>
    <row r="422" spans="1:10" hidden="1" x14ac:dyDescent="0.35">
      <c r="A422" t="s">
        <v>20005</v>
      </c>
      <c r="B422">
        <v>12</v>
      </c>
      <c r="C422">
        <v>23</v>
      </c>
      <c r="D422">
        <v>418</v>
      </c>
      <c r="E422" t="s">
        <v>311</v>
      </c>
      <c r="F422" t="s">
        <v>3848</v>
      </c>
      <c r="G422" t="s">
        <v>311</v>
      </c>
      <c r="H422" t="s">
        <v>311</v>
      </c>
      <c r="I422" t="s">
        <v>311</v>
      </c>
      <c r="J422">
        <v>0</v>
      </c>
    </row>
    <row r="423" spans="1:10" x14ac:dyDescent="0.35">
      <c r="A423" t="s">
        <v>20006</v>
      </c>
      <c r="B423">
        <v>464</v>
      </c>
      <c r="C423">
        <v>23</v>
      </c>
      <c r="D423">
        <v>418</v>
      </c>
      <c r="E423" t="s">
        <v>311</v>
      </c>
      <c r="F423" t="s">
        <v>0</v>
      </c>
      <c r="G423" t="s">
        <v>15165</v>
      </c>
      <c r="H423" t="s">
        <v>311</v>
      </c>
      <c r="I423" t="s">
        <v>311</v>
      </c>
      <c r="J423">
        <v>9</v>
      </c>
    </row>
    <row r="424" spans="1:10" hidden="1" x14ac:dyDescent="0.35">
      <c r="A424" t="s">
        <v>20007</v>
      </c>
      <c r="B424">
        <v>18</v>
      </c>
      <c r="C424">
        <v>23</v>
      </c>
      <c r="D424">
        <v>418</v>
      </c>
      <c r="E424" t="s">
        <v>311</v>
      </c>
      <c r="F424" t="s">
        <v>3848</v>
      </c>
      <c r="G424" t="s">
        <v>311</v>
      </c>
      <c r="H424" t="s">
        <v>311</v>
      </c>
      <c r="I424" t="s">
        <v>311</v>
      </c>
      <c r="J424">
        <v>0</v>
      </c>
    </row>
    <row r="425" spans="1:10" hidden="1" x14ac:dyDescent="0.35">
      <c r="A425" t="s">
        <v>20008</v>
      </c>
      <c r="B425">
        <v>1</v>
      </c>
      <c r="C425">
        <v>23</v>
      </c>
      <c r="D425">
        <v>418</v>
      </c>
      <c r="E425" t="s">
        <v>311</v>
      </c>
      <c r="F425" t="s">
        <v>3848</v>
      </c>
      <c r="G425" t="s">
        <v>311</v>
      </c>
      <c r="H425" t="s">
        <v>311</v>
      </c>
      <c r="I425" t="s">
        <v>311</v>
      </c>
      <c r="J425">
        <v>0</v>
      </c>
    </row>
    <row r="426" spans="1:10" hidden="1" x14ac:dyDescent="0.35">
      <c r="A426" t="s">
        <v>20009</v>
      </c>
      <c r="B426">
        <v>17</v>
      </c>
      <c r="C426">
        <v>23</v>
      </c>
      <c r="D426">
        <v>418</v>
      </c>
      <c r="E426" t="s">
        <v>311</v>
      </c>
      <c r="F426" t="s">
        <v>3848</v>
      </c>
      <c r="G426" t="s">
        <v>311</v>
      </c>
      <c r="H426" t="s">
        <v>311</v>
      </c>
      <c r="I426" t="s">
        <v>311</v>
      </c>
      <c r="J426">
        <v>0</v>
      </c>
    </row>
    <row r="427" spans="1:10" hidden="1" x14ac:dyDescent="0.35">
      <c r="A427" t="s">
        <v>20010</v>
      </c>
      <c r="B427">
        <v>15</v>
      </c>
      <c r="C427">
        <v>23</v>
      </c>
      <c r="D427">
        <v>418</v>
      </c>
      <c r="E427" t="s">
        <v>311</v>
      </c>
      <c r="F427" t="s">
        <v>3848</v>
      </c>
      <c r="G427" t="s">
        <v>311</v>
      </c>
      <c r="H427" t="s">
        <v>311</v>
      </c>
      <c r="I427" t="s">
        <v>311</v>
      </c>
      <c r="J427">
        <v>0</v>
      </c>
    </row>
    <row r="428" spans="1:10" x14ac:dyDescent="0.35">
      <c r="A428" t="s">
        <v>20011</v>
      </c>
      <c r="B428">
        <v>23</v>
      </c>
      <c r="C428">
        <v>23</v>
      </c>
      <c r="D428">
        <v>418</v>
      </c>
      <c r="E428" t="s">
        <v>334</v>
      </c>
      <c r="F428" t="s">
        <v>0</v>
      </c>
      <c r="G428" t="s">
        <v>3633</v>
      </c>
      <c r="H428">
        <v>0.58799999999999997</v>
      </c>
      <c r="I428">
        <v>20.88</v>
      </c>
      <c r="J428">
        <v>4</v>
      </c>
    </row>
    <row r="429" spans="1:10" hidden="1" x14ac:dyDescent="0.35">
      <c r="A429" t="s">
        <v>20012</v>
      </c>
      <c r="B429">
        <v>12</v>
      </c>
      <c r="C429">
        <v>22</v>
      </c>
      <c r="D429">
        <v>428</v>
      </c>
      <c r="E429" t="s">
        <v>311</v>
      </c>
      <c r="F429" t="s">
        <v>3848</v>
      </c>
      <c r="G429" t="s">
        <v>311</v>
      </c>
      <c r="H429" t="s">
        <v>311</v>
      </c>
      <c r="I429" t="s">
        <v>311</v>
      </c>
      <c r="J429">
        <v>0</v>
      </c>
    </row>
    <row r="430" spans="1:10" hidden="1" x14ac:dyDescent="0.35">
      <c r="A430" t="s">
        <v>20013</v>
      </c>
      <c r="B430">
        <v>17</v>
      </c>
      <c r="C430">
        <v>22</v>
      </c>
      <c r="D430">
        <v>428</v>
      </c>
      <c r="E430" t="s">
        <v>311</v>
      </c>
      <c r="F430" t="s">
        <v>3848</v>
      </c>
      <c r="G430" t="s">
        <v>311</v>
      </c>
      <c r="H430" t="s">
        <v>311</v>
      </c>
      <c r="I430" t="s">
        <v>311</v>
      </c>
      <c r="J430">
        <v>0</v>
      </c>
    </row>
    <row r="431" spans="1:10" hidden="1" x14ac:dyDescent="0.35">
      <c r="A431" t="s">
        <v>20014</v>
      </c>
      <c r="B431">
        <v>9</v>
      </c>
      <c r="C431">
        <v>22</v>
      </c>
      <c r="D431">
        <v>428</v>
      </c>
      <c r="E431" t="s">
        <v>311</v>
      </c>
      <c r="F431" t="s">
        <v>3848</v>
      </c>
      <c r="G431" t="s">
        <v>311</v>
      </c>
      <c r="H431" t="s">
        <v>311</v>
      </c>
      <c r="I431" t="s">
        <v>311</v>
      </c>
      <c r="J431">
        <v>0</v>
      </c>
    </row>
    <row r="432" spans="1:10" x14ac:dyDescent="0.35">
      <c r="A432" t="s">
        <v>20015</v>
      </c>
      <c r="B432">
        <v>224</v>
      </c>
      <c r="C432">
        <v>22</v>
      </c>
      <c r="D432">
        <v>428</v>
      </c>
      <c r="E432" t="s">
        <v>311</v>
      </c>
      <c r="F432" t="s">
        <v>0</v>
      </c>
      <c r="G432" t="s">
        <v>17746</v>
      </c>
      <c r="H432" t="s">
        <v>311</v>
      </c>
      <c r="I432" t="s">
        <v>311</v>
      </c>
      <c r="J432">
        <v>19</v>
      </c>
    </row>
    <row r="433" spans="1:10" x14ac:dyDescent="0.35">
      <c r="A433" t="s">
        <v>20016</v>
      </c>
      <c r="B433">
        <v>85</v>
      </c>
      <c r="C433">
        <v>22</v>
      </c>
      <c r="D433">
        <v>428</v>
      </c>
      <c r="E433" t="s">
        <v>311</v>
      </c>
      <c r="F433" t="s">
        <v>0</v>
      </c>
      <c r="G433" t="s">
        <v>18463</v>
      </c>
      <c r="H433" t="s">
        <v>311</v>
      </c>
      <c r="I433" t="s">
        <v>311</v>
      </c>
      <c r="J433">
        <v>12</v>
      </c>
    </row>
    <row r="434" spans="1:10" hidden="1" x14ac:dyDescent="0.35">
      <c r="A434" t="s">
        <v>20017</v>
      </c>
      <c r="B434">
        <v>13</v>
      </c>
      <c r="C434">
        <v>22</v>
      </c>
      <c r="D434">
        <v>428</v>
      </c>
      <c r="E434" t="s">
        <v>311</v>
      </c>
      <c r="F434" t="s">
        <v>2692</v>
      </c>
      <c r="G434" t="s">
        <v>311</v>
      </c>
      <c r="H434" t="s">
        <v>311</v>
      </c>
      <c r="I434" t="s">
        <v>311</v>
      </c>
      <c r="J434">
        <v>0</v>
      </c>
    </row>
    <row r="435" spans="1:10" x14ac:dyDescent="0.35">
      <c r="A435" t="s">
        <v>20018</v>
      </c>
      <c r="B435">
        <v>132</v>
      </c>
      <c r="C435">
        <v>22</v>
      </c>
      <c r="D435">
        <v>428</v>
      </c>
      <c r="E435" t="s">
        <v>311</v>
      </c>
      <c r="F435" t="s">
        <v>0</v>
      </c>
      <c r="G435" t="s">
        <v>9482</v>
      </c>
      <c r="H435" t="s">
        <v>311</v>
      </c>
      <c r="I435" t="s">
        <v>311</v>
      </c>
      <c r="J435">
        <v>19</v>
      </c>
    </row>
    <row r="436" spans="1:10" hidden="1" x14ac:dyDescent="0.35">
      <c r="A436" t="s">
        <v>20019</v>
      </c>
      <c r="B436">
        <v>13</v>
      </c>
      <c r="C436">
        <v>22</v>
      </c>
      <c r="D436">
        <v>428</v>
      </c>
      <c r="E436" t="s">
        <v>311</v>
      </c>
      <c r="F436" t="s">
        <v>3848</v>
      </c>
      <c r="G436" t="s">
        <v>311</v>
      </c>
      <c r="H436" t="s">
        <v>311</v>
      </c>
      <c r="I436" t="s">
        <v>311</v>
      </c>
      <c r="J436">
        <v>0</v>
      </c>
    </row>
    <row r="437" spans="1:10" hidden="1" x14ac:dyDescent="0.35">
      <c r="A437" t="s">
        <v>20020</v>
      </c>
      <c r="B437">
        <v>11</v>
      </c>
      <c r="C437">
        <v>21</v>
      </c>
      <c r="D437">
        <v>436</v>
      </c>
      <c r="E437" t="s">
        <v>311</v>
      </c>
      <c r="F437" t="s">
        <v>3848</v>
      </c>
      <c r="G437" t="s">
        <v>311</v>
      </c>
      <c r="H437" t="s">
        <v>311</v>
      </c>
      <c r="I437" t="s">
        <v>311</v>
      </c>
      <c r="J437">
        <v>0</v>
      </c>
    </row>
    <row r="438" spans="1:10" hidden="1" x14ac:dyDescent="0.35">
      <c r="A438" t="s">
        <v>20021</v>
      </c>
      <c r="B438">
        <v>14</v>
      </c>
      <c r="C438">
        <v>21</v>
      </c>
      <c r="D438">
        <v>436</v>
      </c>
      <c r="E438" t="s">
        <v>311</v>
      </c>
      <c r="F438" t="s">
        <v>3848</v>
      </c>
      <c r="G438" t="s">
        <v>311</v>
      </c>
      <c r="H438" t="s">
        <v>311</v>
      </c>
      <c r="I438" t="s">
        <v>311</v>
      </c>
      <c r="J438">
        <v>0</v>
      </c>
    </row>
    <row r="439" spans="1:10" hidden="1" x14ac:dyDescent="0.35">
      <c r="A439" t="s">
        <v>20022</v>
      </c>
      <c r="B439">
        <v>14</v>
      </c>
      <c r="C439">
        <v>21</v>
      </c>
      <c r="D439">
        <v>436</v>
      </c>
      <c r="E439" t="s">
        <v>311</v>
      </c>
      <c r="F439" t="s">
        <v>3848</v>
      </c>
      <c r="G439" t="s">
        <v>311</v>
      </c>
      <c r="H439" t="s">
        <v>311</v>
      </c>
      <c r="I439" t="s">
        <v>311</v>
      </c>
      <c r="J439">
        <v>0</v>
      </c>
    </row>
    <row r="440" spans="1:10" hidden="1" x14ac:dyDescent="0.35">
      <c r="A440" t="s">
        <v>20023</v>
      </c>
      <c r="B440">
        <v>14</v>
      </c>
      <c r="C440">
        <v>21</v>
      </c>
      <c r="D440">
        <v>436</v>
      </c>
      <c r="E440" t="s">
        <v>311</v>
      </c>
      <c r="F440" t="s">
        <v>3848</v>
      </c>
      <c r="G440" t="s">
        <v>311</v>
      </c>
      <c r="H440" t="s">
        <v>311</v>
      </c>
      <c r="I440" t="s">
        <v>311</v>
      </c>
      <c r="J440">
        <v>14</v>
      </c>
    </row>
    <row r="441" spans="1:10" hidden="1" x14ac:dyDescent="0.35">
      <c r="A441" t="s">
        <v>20024</v>
      </c>
      <c r="B441">
        <v>8</v>
      </c>
      <c r="C441">
        <v>21</v>
      </c>
      <c r="D441">
        <v>436</v>
      </c>
      <c r="E441" t="s">
        <v>311</v>
      </c>
      <c r="F441" t="s">
        <v>3848</v>
      </c>
      <c r="G441" t="s">
        <v>311</v>
      </c>
      <c r="H441" t="s">
        <v>311</v>
      </c>
      <c r="I441" t="s">
        <v>311</v>
      </c>
      <c r="J441">
        <v>0</v>
      </c>
    </row>
    <row r="442" spans="1:10" hidden="1" x14ac:dyDescent="0.35">
      <c r="A442" t="s">
        <v>20025</v>
      </c>
      <c r="B442">
        <v>10</v>
      </c>
      <c r="C442">
        <v>21</v>
      </c>
      <c r="D442">
        <v>436</v>
      </c>
      <c r="E442" t="s">
        <v>311</v>
      </c>
      <c r="F442" t="s">
        <v>3848</v>
      </c>
      <c r="G442" t="s">
        <v>311</v>
      </c>
      <c r="H442" t="s">
        <v>311</v>
      </c>
      <c r="I442" t="s">
        <v>311</v>
      </c>
      <c r="J442">
        <v>0</v>
      </c>
    </row>
    <row r="443" spans="1:10" x14ac:dyDescent="0.35">
      <c r="A443" t="s">
        <v>20026</v>
      </c>
      <c r="B443">
        <v>30</v>
      </c>
      <c r="C443">
        <v>21</v>
      </c>
      <c r="D443">
        <v>436</v>
      </c>
      <c r="E443" t="s">
        <v>334</v>
      </c>
      <c r="F443" t="s">
        <v>0</v>
      </c>
      <c r="G443" t="s">
        <v>3633</v>
      </c>
      <c r="H443">
        <v>0.435</v>
      </c>
      <c r="I443">
        <v>13.14</v>
      </c>
      <c r="J443">
        <v>15</v>
      </c>
    </row>
    <row r="444" spans="1:10" hidden="1" x14ac:dyDescent="0.35">
      <c r="A444" t="s">
        <v>20027</v>
      </c>
      <c r="B444">
        <v>10</v>
      </c>
      <c r="C444">
        <v>21</v>
      </c>
      <c r="D444">
        <v>436</v>
      </c>
      <c r="E444" t="s">
        <v>311</v>
      </c>
      <c r="F444" t="s">
        <v>3848</v>
      </c>
      <c r="G444" t="s">
        <v>311</v>
      </c>
      <c r="H444" t="s">
        <v>311</v>
      </c>
      <c r="I444" t="s">
        <v>311</v>
      </c>
      <c r="J444">
        <v>0</v>
      </c>
    </row>
    <row r="445" spans="1:10" hidden="1" x14ac:dyDescent="0.35">
      <c r="A445" t="s">
        <v>20028</v>
      </c>
      <c r="B445">
        <v>14</v>
      </c>
      <c r="C445">
        <v>21</v>
      </c>
      <c r="D445">
        <v>436</v>
      </c>
      <c r="E445" t="s">
        <v>311</v>
      </c>
      <c r="F445" t="s">
        <v>3848</v>
      </c>
      <c r="G445" t="s">
        <v>311</v>
      </c>
      <c r="H445" t="s">
        <v>311</v>
      </c>
      <c r="I445" t="s">
        <v>311</v>
      </c>
      <c r="J445">
        <v>0</v>
      </c>
    </row>
    <row r="446" spans="1:10" hidden="1" x14ac:dyDescent="0.35">
      <c r="A446" t="s">
        <v>20029</v>
      </c>
      <c r="B446">
        <v>26</v>
      </c>
      <c r="C446">
        <v>21</v>
      </c>
      <c r="D446">
        <v>436</v>
      </c>
      <c r="E446" t="s">
        <v>311</v>
      </c>
      <c r="F446" t="s">
        <v>3848</v>
      </c>
      <c r="G446" t="s">
        <v>311</v>
      </c>
      <c r="H446" t="s">
        <v>311</v>
      </c>
      <c r="I446" t="s">
        <v>311</v>
      </c>
      <c r="J446">
        <v>0</v>
      </c>
    </row>
    <row r="447" spans="1:10" x14ac:dyDescent="0.35">
      <c r="A447" t="s">
        <v>20030</v>
      </c>
      <c r="B447">
        <v>141</v>
      </c>
      <c r="C447">
        <v>21</v>
      </c>
      <c r="D447">
        <v>436</v>
      </c>
      <c r="E447" t="s">
        <v>311</v>
      </c>
      <c r="F447" t="s">
        <v>0</v>
      </c>
      <c r="G447" t="s">
        <v>15165</v>
      </c>
      <c r="H447" t="s">
        <v>311</v>
      </c>
      <c r="I447" t="s">
        <v>311</v>
      </c>
      <c r="J447">
        <v>13</v>
      </c>
    </row>
    <row r="448" spans="1:10" hidden="1" x14ac:dyDescent="0.35">
      <c r="A448" t="s">
        <v>20031</v>
      </c>
      <c r="B448">
        <v>9</v>
      </c>
      <c r="C448">
        <v>20</v>
      </c>
      <c r="D448">
        <v>447</v>
      </c>
      <c r="E448" t="s">
        <v>311</v>
      </c>
      <c r="F448" t="s">
        <v>3848</v>
      </c>
      <c r="G448" t="s">
        <v>311</v>
      </c>
      <c r="H448" t="s">
        <v>311</v>
      </c>
      <c r="I448" t="s">
        <v>311</v>
      </c>
      <c r="J448">
        <v>0</v>
      </c>
    </row>
    <row r="449" spans="1:10" x14ac:dyDescent="0.35">
      <c r="A449" t="s">
        <v>20032</v>
      </c>
      <c r="B449">
        <v>60</v>
      </c>
      <c r="C449">
        <v>20</v>
      </c>
      <c r="D449">
        <v>447</v>
      </c>
      <c r="E449" t="s">
        <v>311</v>
      </c>
      <c r="F449" t="s">
        <v>0</v>
      </c>
      <c r="G449" t="s">
        <v>8272</v>
      </c>
      <c r="H449" t="s">
        <v>311</v>
      </c>
      <c r="I449" t="s">
        <v>311</v>
      </c>
      <c r="J449">
        <v>18</v>
      </c>
    </row>
    <row r="450" spans="1:10" x14ac:dyDescent="0.35">
      <c r="A450" t="s">
        <v>20033</v>
      </c>
      <c r="B450">
        <v>144</v>
      </c>
      <c r="C450">
        <v>20</v>
      </c>
      <c r="D450">
        <v>447</v>
      </c>
      <c r="E450" t="s">
        <v>311</v>
      </c>
      <c r="F450" t="s">
        <v>0</v>
      </c>
      <c r="G450" t="s">
        <v>9016</v>
      </c>
      <c r="H450" t="s">
        <v>311</v>
      </c>
      <c r="I450" t="s">
        <v>311</v>
      </c>
      <c r="J450">
        <v>19</v>
      </c>
    </row>
    <row r="451" spans="1:10" hidden="1" x14ac:dyDescent="0.35">
      <c r="A451" t="s">
        <v>20034</v>
      </c>
      <c r="B451">
        <v>11</v>
      </c>
      <c r="C451">
        <v>20</v>
      </c>
      <c r="D451">
        <v>447</v>
      </c>
      <c r="E451" t="s">
        <v>311</v>
      </c>
      <c r="F451" t="s">
        <v>3848</v>
      </c>
      <c r="G451" t="s">
        <v>311</v>
      </c>
      <c r="H451" t="s">
        <v>311</v>
      </c>
      <c r="I451" t="s">
        <v>311</v>
      </c>
      <c r="J451">
        <v>0</v>
      </c>
    </row>
    <row r="452" spans="1:10" x14ac:dyDescent="0.35">
      <c r="A452" t="s">
        <v>20035</v>
      </c>
      <c r="B452">
        <v>68</v>
      </c>
      <c r="C452">
        <v>20</v>
      </c>
      <c r="D452">
        <v>447</v>
      </c>
      <c r="E452" t="s">
        <v>311</v>
      </c>
      <c r="F452" t="s">
        <v>0</v>
      </c>
      <c r="G452" t="s">
        <v>6759</v>
      </c>
      <c r="H452" t="s">
        <v>311</v>
      </c>
      <c r="I452" t="s">
        <v>311</v>
      </c>
      <c r="J452">
        <v>16</v>
      </c>
    </row>
    <row r="453" spans="1:10" hidden="1" x14ac:dyDescent="0.35">
      <c r="A453" t="s">
        <v>20036</v>
      </c>
      <c r="B453">
        <v>34</v>
      </c>
      <c r="C453">
        <v>20</v>
      </c>
      <c r="D453">
        <v>447</v>
      </c>
      <c r="E453" t="s">
        <v>311</v>
      </c>
      <c r="F453" t="s">
        <v>3848</v>
      </c>
      <c r="G453" t="s">
        <v>311</v>
      </c>
      <c r="H453" t="s">
        <v>311</v>
      </c>
      <c r="I453" t="s">
        <v>311</v>
      </c>
      <c r="J453">
        <v>0</v>
      </c>
    </row>
    <row r="454" spans="1:10" hidden="1" x14ac:dyDescent="0.35">
      <c r="A454" t="s">
        <v>20037</v>
      </c>
      <c r="B454">
        <v>10</v>
      </c>
      <c r="C454">
        <v>20</v>
      </c>
      <c r="D454">
        <v>447</v>
      </c>
      <c r="E454" t="s">
        <v>311</v>
      </c>
      <c r="F454" t="s">
        <v>3848</v>
      </c>
      <c r="G454" t="s">
        <v>311</v>
      </c>
      <c r="H454" t="s">
        <v>311</v>
      </c>
      <c r="I454" t="s">
        <v>311</v>
      </c>
      <c r="J454">
        <v>10</v>
      </c>
    </row>
    <row r="455" spans="1:10" hidden="1" x14ac:dyDescent="0.35">
      <c r="A455" t="s">
        <v>20038</v>
      </c>
      <c r="B455">
        <v>9</v>
      </c>
      <c r="C455">
        <v>20</v>
      </c>
      <c r="D455">
        <v>447</v>
      </c>
      <c r="E455" t="s">
        <v>311</v>
      </c>
      <c r="F455" t="s">
        <v>3848</v>
      </c>
      <c r="G455" t="s">
        <v>311</v>
      </c>
      <c r="H455" t="s">
        <v>311</v>
      </c>
      <c r="I455" t="s">
        <v>311</v>
      </c>
      <c r="J455">
        <v>0</v>
      </c>
    </row>
    <row r="456" spans="1:10" hidden="1" x14ac:dyDescent="0.35">
      <c r="A456" t="s">
        <v>20039</v>
      </c>
      <c r="B456">
        <v>7</v>
      </c>
      <c r="C456">
        <v>20</v>
      </c>
      <c r="D456">
        <v>447</v>
      </c>
      <c r="E456" t="s">
        <v>311</v>
      </c>
      <c r="F456" t="s">
        <v>3848</v>
      </c>
      <c r="G456" t="s">
        <v>311</v>
      </c>
      <c r="H456" t="s">
        <v>311</v>
      </c>
      <c r="I456" t="s">
        <v>311</v>
      </c>
      <c r="J456">
        <v>0</v>
      </c>
    </row>
    <row r="457" spans="1:10" hidden="1" x14ac:dyDescent="0.35">
      <c r="A457" t="s">
        <v>20040</v>
      </c>
      <c r="B457">
        <v>10</v>
      </c>
      <c r="C457">
        <v>19</v>
      </c>
      <c r="D457">
        <v>456</v>
      </c>
      <c r="E457" t="s">
        <v>311</v>
      </c>
      <c r="F457" t="s">
        <v>3848</v>
      </c>
      <c r="G457" t="s">
        <v>311</v>
      </c>
      <c r="H457" t="s">
        <v>311</v>
      </c>
      <c r="I457" t="s">
        <v>311</v>
      </c>
      <c r="J457">
        <v>0</v>
      </c>
    </row>
    <row r="458" spans="1:10" hidden="1" x14ac:dyDescent="0.35">
      <c r="A458" t="s">
        <v>20041</v>
      </c>
      <c r="B458">
        <v>10</v>
      </c>
      <c r="C458">
        <v>19</v>
      </c>
      <c r="D458">
        <v>456</v>
      </c>
      <c r="E458" t="s">
        <v>311</v>
      </c>
      <c r="F458" t="s">
        <v>3848</v>
      </c>
      <c r="G458" t="s">
        <v>311</v>
      </c>
      <c r="H458" t="s">
        <v>311</v>
      </c>
      <c r="I458" t="s">
        <v>311</v>
      </c>
      <c r="J458">
        <v>0</v>
      </c>
    </row>
    <row r="459" spans="1:10" hidden="1" x14ac:dyDescent="0.35">
      <c r="A459" t="s">
        <v>20042</v>
      </c>
      <c r="B459">
        <v>13</v>
      </c>
      <c r="C459">
        <v>19</v>
      </c>
      <c r="D459">
        <v>456</v>
      </c>
      <c r="E459" t="s">
        <v>311</v>
      </c>
      <c r="F459" t="s">
        <v>3848</v>
      </c>
      <c r="G459" t="s">
        <v>311</v>
      </c>
      <c r="H459" t="s">
        <v>311</v>
      </c>
      <c r="I459" t="s">
        <v>311</v>
      </c>
      <c r="J459">
        <v>0</v>
      </c>
    </row>
    <row r="460" spans="1:10" hidden="1" x14ac:dyDescent="0.35">
      <c r="A460" t="s">
        <v>20043</v>
      </c>
      <c r="B460">
        <v>19</v>
      </c>
      <c r="C460">
        <v>19</v>
      </c>
      <c r="D460">
        <v>456</v>
      </c>
      <c r="E460" t="s">
        <v>311</v>
      </c>
      <c r="F460" t="s">
        <v>3848</v>
      </c>
      <c r="G460" t="s">
        <v>311</v>
      </c>
      <c r="H460" t="s">
        <v>311</v>
      </c>
      <c r="I460" t="s">
        <v>311</v>
      </c>
      <c r="J460">
        <v>0</v>
      </c>
    </row>
    <row r="461" spans="1:10" x14ac:dyDescent="0.35">
      <c r="A461" t="s">
        <v>20044</v>
      </c>
      <c r="B461">
        <v>119</v>
      </c>
      <c r="C461">
        <v>19</v>
      </c>
      <c r="D461">
        <v>456</v>
      </c>
      <c r="E461" t="s">
        <v>311</v>
      </c>
      <c r="F461" t="s">
        <v>0</v>
      </c>
      <c r="G461" t="s">
        <v>17453</v>
      </c>
      <c r="H461" t="s">
        <v>311</v>
      </c>
      <c r="I461" t="s">
        <v>311</v>
      </c>
      <c r="J461">
        <v>20</v>
      </c>
    </row>
    <row r="462" spans="1:10" hidden="1" x14ac:dyDescent="0.35">
      <c r="A462" t="s">
        <v>20045</v>
      </c>
      <c r="B462">
        <v>42</v>
      </c>
      <c r="C462">
        <v>19</v>
      </c>
      <c r="D462">
        <v>456</v>
      </c>
      <c r="E462" t="s">
        <v>311</v>
      </c>
      <c r="F462" t="s">
        <v>3848</v>
      </c>
      <c r="G462" t="s">
        <v>311</v>
      </c>
      <c r="H462" t="s">
        <v>311</v>
      </c>
      <c r="I462" t="s">
        <v>311</v>
      </c>
      <c r="J462">
        <v>42</v>
      </c>
    </row>
    <row r="463" spans="1:10" hidden="1" x14ac:dyDescent="0.35">
      <c r="A463" t="s">
        <v>20046</v>
      </c>
      <c r="B463">
        <v>40</v>
      </c>
      <c r="C463">
        <v>19</v>
      </c>
      <c r="D463">
        <v>456</v>
      </c>
      <c r="E463" t="s">
        <v>311</v>
      </c>
      <c r="F463" t="s">
        <v>3848</v>
      </c>
      <c r="G463" t="s">
        <v>311</v>
      </c>
      <c r="H463" t="s">
        <v>311</v>
      </c>
      <c r="I463" t="s">
        <v>311</v>
      </c>
      <c r="J463">
        <v>0</v>
      </c>
    </row>
    <row r="464" spans="1:10" x14ac:dyDescent="0.35">
      <c r="A464" t="s">
        <v>20047</v>
      </c>
      <c r="B464">
        <v>108</v>
      </c>
      <c r="C464">
        <v>19</v>
      </c>
      <c r="D464">
        <v>456</v>
      </c>
      <c r="E464" t="s">
        <v>311</v>
      </c>
      <c r="F464" t="s">
        <v>0</v>
      </c>
      <c r="G464" t="s">
        <v>17453</v>
      </c>
      <c r="H464" t="s">
        <v>311</v>
      </c>
      <c r="I464" t="s">
        <v>311</v>
      </c>
      <c r="J464">
        <v>12</v>
      </c>
    </row>
    <row r="465" spans="1:10" hidden="1" x14ac:dyDescent="0.35">
      <c r="A465" t="s">
        <v>20048</v>
      </c>
      <c r="B465">
        <v>9</v>
      </c>
      <c r="C465">
        <v>19</v>
      </c>
      <c r="D465">
        <v>456</v>
      </c>
      <c r="E465" t="s">
        <v>311</v>
      </c>
      <c r="F465" t="s">
        <v>3848</v>
      </c>
      <c r="G465" t="s">
        <v>311</v>
      </c>
      <c r="H465" t="s">
        <v>311</v>
      </c>
      <c r="I465" t="s">
        <v>311</v>
      </c>
      <c r="J465">
        <v>0</v>
      </c>
    </row>
    <row r="466" spans="1:10" hidden="1" x14ac:dyDescent="0.35">
      <c r="A466" t="s">
        <v>20049</v>
      </c>
      <c r="B466">
        <v>9</v>
      </c>
      <c r="C466">
        <v>19</v>
      </c>
      <c r="D466">
        <v>456</v>
      </c>
      <c r="E466" t="s">
        <v>311</v>
      </c>
      <c r="F466" t="s">
        <v>3848</v>
      </c>
      <c r="G466" t="s">
        <v>311</v>
      </c>
      <c r="H466" t="s">
        <v>311</v>
      </c>
      <c r="I466" t="s">
        <v>311</v>
      </c>
      <c r="J466">
        <v>9</v>
      </c>
    </row>
    <row r="467" spans="1:10" hidden="1" x14ac:dyDescent="0.35">
      <c r="A467" t="s">
        <v>20050</v>
      </c>
      <c r="B467">
        <v>11</v>
      </c>
      <c r="C467">
        <v>19</v>
      </c>
      <c r="D467">
        <v>456</v>
      </c>
      <c r="E467" t="s">
        <v>311</v>
      </c>
      <c r="F467" t="s">
        <v>3848</v>
      </c>
      <c r="G467" t="s">
        <v>311</v>
      </c>
      <c r="H467" t="s">
        <v>311</v>
      </c>
      <c r="I467" t="s">
        <v>311</v>
      </c>
      <c r="J467">
        <v>0</v>
      </c>
    </row>
    <row r="468" spans="1:10" x14ac:dyDescent="0.35">
      <c r="A468" t="s">
        <v>20051</v>
      </c>
      <c r="B468">
        <v>37</v>
      </c>
      <c r="C468">
        <v>19</v>
      </c>
      <c r="D468">
        <v>456</v>
      </c>
      <c r="E468" t="s">
        <v>311</v>
      </c>
      <c r="F468" t="s">
        <v>0</v>
      </c>
      <c r="G468" t="s">
        <v>15183</v>
      </c>
      <c r="H468" t="s">
        <v>311</v>
      </c>
      <c r="I468" t="s">
        <v>311</v>
      </c>
      <c r="J468">
        <v>16</v>
      </c>
    </row>
    <row r="469" spans="1:10" x14ac:dyDescent="0.35">
      <c r="A469" t="s">
        <v>20052</v>
      </c>
      <c r="B469">
        <v>79</v>
      </c>
      <c r="C469">
        <v>19</v>
      </c>
      <c r="D469">
        <v>456</v>
      </c>
      <c r="E469" t="s">
        <v>311</v>
      </c>
      <c r="F469" t="s">
        <v>0</v>
      </c>
      <c r="G469" t="s">
        <v>14900</v>
      </c>
      <c r="H469" t="s">
        <v>311</v>
      </c>
      <c r="I469" t="s">
        <v>311</v>
      </c>
      <c r="J469">
        <v>32</v>
      </c>
    </row>
    <row r="470" spans="1:10" x14ac:dyDescent="0.35">
      <c r="A470" t="s">
        <v>20053</v>
      </c>
      <c r="B470">
        <v>126</v>
      </c>
      <c r="C470">
        <v>19</v>
      </c>
      <c r="D470">
        <v>456</v>
      </c>
      <c r="E470" t="s">
        <v>311</v>
      </c>
      <c r="F470" t="s">
        <v>0</v>
      </c>
      <c r="G470" t="s">
        <v>17453</v>
      </c>
      <c r="H470" t="s">
        <v>311</v>
      </c>
      <c r="I470" t="s">
        <v>311</v>
      </c>
      <c r="J470">
        <v>14</v>
      </c>
    </row>
    <row r="471" spans="1:10" hidden="1" x14ac:dyDescent="0.35">
      <c r="A471" t="s">
        <v>20054</v>
      </c>
      <c r="B471">
        <v>21</v>
      </c>
      <c r="C471">
        <v>18</v>
      </c>
      <c r="D471">
        <v>470</v>
      </c>
      <c r="E471" t="s">
        <v>311</v>
      </c>
      <c r="F471" t="s">
        <v>3848</v>
      </c>
      <c r="G471" t="s">
        <v>311</v>
      </c>
      <c r="H471" t="s">
        <v>311</v>
      </c>
      <c r="I471" t="s">
        <v>311</v>
      </c>
      <c r="J471">
        <v>0</v>
      </c>
    </row>
    <row r="472" spans="1:10" hidden="1" x14ac:dyDescent="0.35">
      <c r="A472" t="s">
        <v>20055</v>
      </c>
      <c r="B472">
        <v>14</v>
      </c>
      <c r="C472">
        <v>18</v>
      </c>
      <c r="D472">
        <v>470</v>
      </c>
      <c r="E472" t="s">
        <v>311</v>
      </c>
      <c r="F472" t="s">
        <v>3848</v>
      </c>
      <c r="G472" t="s">
        <v>311</v>
      </c>
      <c r="H472" t="s">
        <v>311</v>
      </c>
      <c r="I472" t="s">
        <v>311</v>
      </c>
      <c r="J472">
        <v>0</v>
      </c>
    </row>
    <row r="473" spans="1:10" x14ac:dyDescent="0.35">
      <c r="A473" t="s">
        <v>20056</v>
      </c>
      <c r="B473">
        <v>25</v>
      </c>
      <c r="C473">
        <v>18</v>
      </c>
      <c r="D473">
        <v>470</v>
      </c>
      <c r="E473" t="s">
        <v>311</v>
      </c>
      <c r="F473" t="s">
        <v>0</v>
      </c>
      <c r="G473" t="s">
        <v>15063</v>
      </c>
      <c r="H473" t="s">
        <v>311</v>
      </c>
      <c r="I473" t="s">
        <v>311</v>
      </c>
      <c r="J473">
        <v>6</v>
      </c>
    </row>
    <row r="474" spans="1:10" hidden="1" x14ac:dyDescent="0.35">
      <c r="A474" t="s">
        <v>20057</v>
      </c>
      <c r="B474">
        <v>31</v>
      </c>
      <c r="C474">
        <v>18</v>
      </c>
      <c r="D474">
        <v>470</v>
      </c>
      <c r="E474" t="s">
        <v>311</v>
      </c>
      <c r="F474" t="s">
        <v>3848</v>
      </c>
      <c r="G474" t="s">
        <v>311</v>
      </c>
      <c r="H474" t="s">
        <v>311</v>
      </c>
      <c r="I474" t="s">
        <v>311</v>
      </c>
      <c r="J474">
        <v>0</v>
      </c>
    </row>
    <row r="475" spans="1:10" hidden="1" x14ac:dyDescent="0.35">
      <c r="A475" t="s">
        <v>20058</v>
      </c>
      <c r="B475">
        <v>9</v>
      </c>
      <c r="C475">
        <v>18</v>
      </c>
      <c r="D475">
        <v>470</v>
      </c>
      <c r="E475" t="s">
        <v>311</v>
      </c>
      <c r="F475" t="s">
        <v>3848</v>
      </c>
      <c r="G475" t="s">
        <v>311</v>
      </c>
      <c r="H475" t="s">
        <v>311</v>
      </c>
      <c r="I475" t="s">
        <v>311</v>
      </c>
      <c r="J475">
        <v>0</v>
      </c>
    </row>
    <row r="476" spans="1:10" hidden="1" x14ac:dyDescent="0.35">
      <c r="A476" t="s">
        <v>20059</v>
      </c>
      <c r="B476">
        <v>11</v>
      </c>
      <c r="C476">
        <v>18</v>
      </c>
      <c r="D476">
        <v>470</v>
      </c>
      <c r="E476" t="s">
        <v>311</v>
      </c>
      <c r="F476" t="s">
        <v>3848</v>
      </c>
      <c r="G476" t="s">
        <v>311</v>
      </c>
      <c r="H476" t="s">
        <v>311</v>
      </c>
      <c r="I476" t="s">
        <v>311</v>
      </c>
      <c r="J476">
        <v>0</v>
      </c>
    </row>
    <row r="477" spans="1:10" hidden="1" x14ac:dyDescent="0.35">
      <c r="A477" t="s">
        <v>20060</v>
      </c>
      <c r="B477">
        <v>16</v>
      </c>
      <c r="C477">
        <v>18</v>
      </c>
      <c r="D477">
        <v>470</v>
      </c>
      <c r="E477" t="s">
        <v>311</v>
      </c>
      <c r="F477" t="s">
        <v>3848</v>
      </c>
      <c r="G477" t="s">
        <v>311</v>
      </c>
      <c r="H477" t="s">
        <v>311</v>
      </c>
      <c r="I477" t="s">
        <v>311</v>
      </c>
      <c r="J477">
        <v>16</v>
      </c>
    </row>
    <row r="478" spans="1:10" hidden="1" x14ac:dyDescent="0.35">
      <c r="A478" t="s">
        <v>20061</v>
      </c>
      <c r="B478">
        <v>9</v>
      </c>
      <c r="C478">
        <v>18</v>
      </c>
      <c r="D478">
        <v>470</v>
      </c>
      <c r="E478" t="s">
        <v>311</v>
      </c>
      <c r="F478" t="s">
        <v>3848</v>
      </c>
      <c r="G478" t="s">
        <v>311</v>
      </c>
      <c r="H478" t="s">
        <v>311</v>
      </c>
      <c r="I478" t="s">
        <v>311</v>
      </c>
      <c r="J478">
        <v>9</v>
      </c>
    </row>
    <row r="479" spans="1:10" hidden="1" x14ac:dyDescent="0.35">
      <c r="A479" t="s">
        <v>20062</v>
      </c>
      <c r="B479">
        <v>15</v>
      </c>
      <c r="C479">
        <v>18</v>
      </c>
      <c r="D479">
        <v>470</v>
      </c>
      <c r="E479" t="s">
        <v>311</v>
      </c>
      <c r="F479" t="s">
        <v>2692</v>
      </c>
      <c r="G479" t="s">
        <v>311</v>
      </c>
      <c r="H479" t="s">
        <v>311</v>
      </c>
      <c r="I479" t="s">
        <v>311</v>
      </c>
      <c r="J479">
        <v>0</v>
      </c>
    </row>
    <row r="480" spans="1:10" hidden="1" x14ac:dyDescent="0.35">
      <c r="A480" t="s">
        <v>20063</v>
      </c>
      <c r="B480">
        <v>23</v>
      </c>
      <c r="C480">
        <v>18</v>
      </c>
      <c r="D480">
        <v>470</v>
      </c>
      <c r="E480" t="s">
        <v>311</v>
      </c>
      <c r="F480" t="s">
        <v>3848</v>
      </c>
      <c r="G480" t="s">
        <v>311</v>
      </c>
      <c r="H480" t="s">
        <v>311</v>
      </c>
      <c r="I480" t="s">
        <v>311</v>
      </c>
      <c r="J480">
        <v>0</v>
      </c>
    </row>
    <row r="481" spans="1:10" hidden="1" x14ac:dyDescent="0.35">
      <c r="A481" t="s">
        <v>20064</v>
      </c>
      <c r="B481">
        <v>18</v>
      </c>
      <c r="C481">
        <v>18</v>
      </c>
      <c r="D481">
        <v>470</v>
      </c>
      <c r="E481" t="s">
        <v>311</v>
      </c>
      <c r="F481" t="s">
        <v>3848</v>
      </c>
      <c r="G481" t="s">
        <v>311</v>
      </c>
      <c r="H481" t="s">
        <v>311</v>
      </c>
      <c r="I481" t="s">
        <v>311</v>
      </c>
      <c r="J481">
        <v>0</v>
      </c>
    </row>
    <row r="482" spans="1:10" x14ac:dyDescent="0.35">
      <c r="A482" t="s">
        <v>20065</v>
      </c>
      <c r="B482">
        <v>21</v>
      </c>
      <c r="C482">
        <v>18</v>
      </c>
      <c r="D482">
        <v>470</v>
      </c>
      <c r="E482" t="s">
        <v>311</v>
      </c>
      <c r="F482" t="s">
        <v>0</v>
      </c>
      <c r="G482" t="s">
        <v>17321</v>
      </c>
      <c r="H482" t="s">
        <v>311</v>
      </c>
      <c r="I482" t="s">
        <v>311</v>
      </c>
      <c r="J482">
        <v>5</v>
      </c>
    </row>
    <row r="483" spans="1:10" hidden="1" x14ac:dyDescent="0.35">
      <c r="A483" t="s">
        <v>20066</v>
      </c>
      <c r="B483">
        <v>19</v>
      </c>
      <c r="C483">
        <v>18</v>
      </c>
      <c r="D483">
        <v>470</v>
      </c>
      <c r="E483" t="s">
        <v>311</v>
      </c>
      <c r="F483" t="s">
        <v>3848</v>
      </c>
      <c r="G483" t="s">
        <v>311</v>
      </c>
      <c r="H483" t="s">
        <v>311</v>
      </c>
      <c r="I483" t="s">
        <v>311</v>
      </c>
      <c r="J483">
        <v>0</v>
      </c>
    </row>
    <row r="484" spans="1:10" x14ac:dyDescent="0.35">
      <c r="A484" t="s">
        <v>20067</v>
      </c>
      <c r="B484">
        <v>112</v>
      </c>
      <c r="C484">
        <v>18</v>
      </c>
      <c r="D484">
        <v>470</v>
      </c>
      <c r="E484" t="s">
        <v>312</v>
      </c>
      <c r="F484" t="s">
        <v>0</v>
      </c>
      <c r="G484" t="s">
        <v>10944</v>
      </c>
      <c r="H484">
        <v>0.4</v>
      </c>
      <c r="I484">
        <v>25.98</v>
      </c>
      <c r="J484">
        <v>6</v>
      </c>
    </row>
    <row r="485" spans="1:10" hidden="1" x14ac:dyDescent="0.35">
      <c r="A485" t="s">
        <v>20068</v>
      </c>
      <c r="B485">
        <v>36</v>
      </c>
      <c r="C485">
        <v>18</v>
      </c>
      <c r="D485">
        <v>470</v>
      </c>
      <c r="E485" t="s">
        <v>311</v>
      </c>
      <c r="F485" t="s">
        <v>3848</v>
      </c>
      <c r="G485" t="s">
        <v>311</v>
      </c>
      <c r="H485" t="s">
        <v>311</v>
      </c>
      <c r="I485" t="s">
        <v>311</v>
      </c>
      <c r="J485">
        <v>0</v>
      </c>
    </row>
    <row r="486" spans="1:10" hidden="1" x14ac:dyDescent="0.35">
      <c r="A486" t="s">
        <v>20069</v>
      </c>
      <c r="B486">
        <v>21</v>
      </c>
      <c r="C486">
        <v>18</v>
      </c>
      <c r="D486">
        <v>470</v>
      </c>
      <c r="E486" t="s">
        <v>311</v>
      </c>
      <c r="F486" t="s">
        <v>3848</v>
      </c>
      <c r="G486" t="s">
        <v>311</v>
      </c>
      <c r="H486" t="s">
        <v>311</v>
      </c>
      <c r="I486" t="s">
        <v>311</v>
      </c>
      <c r="J486">
        <v>0</v>
      </c>
    </row>
    <row r="487" spans="1:10" x14ac:dyDescent="0.35">
      <c r="A487" t="s">
        <v>20070</v>
      </c>
      <c r="B487">
        <v>19</v>
      </c>
      <c r="C487">
        <v>18</v>
      </c>
      <c r="D487">
        <v>470</v>
      </c>
      <c r="E487" t="s">
        <v>311</v>
      </c>
      <c r="F487" t="s">
        <v>0</v>
      </c>
      <c r="G487" t="s">
        <v>7676</v>
      </c>
      <c r="H487" t="s">
        <v>311</v>
      </c>
      <c r="I487" t="s">
        <v>311</v>
      </c>
      <c r="J487">
        <v>4</v>
      </c>
    </row>
    <row r="488" spans="1:10" hidden="1" x14ac:dyDescent="0.35">
      <c r="A488" t="s">
        <v>20071</v>
      </c>
      <c r="B488">
        <v>45</v>
      </c>
      <c r="C488">
        <v>18</v>
      </c>
      <c r="D488">
        <v>470</v>
      </c>
      <c r="E488" t="s">
        <v>311</v>
      </c>
      <c r="F488" t="s">
        <v>3848</v>
      </c>
      <c r="G488" t="s">
        <v>311</v>
      </c>
      <c r="H488" t="s">
        <v>311</v>
      </c>
      <c r="I488" t="s">
        <v>311</v>
      </c>
      <c r="J488">
        <v>0</v>
      </c>
    </row>
    <row r="489" spans="1:10" hidden="1" x14ac:dyDescent="0.35">
      <c r="A489" t="s">
        <v>20072</v>
      </c>
      <c r="B489">
        <v>9</v>
      </c>
      <c r="C489">
        <v>18</v>
      </c>
      <c r="D489">
        <v>470</v>
      </c>
      <c r="E489" t="s">
        <v>311</v>
      </c>
      <c r="F489" t="s">
        <v>3848</v>
      </c>
      <c r="G489" t="s">
        <v>311</v>
      </c>
      <c r="H489" t="s">
        <v>311</v>
      </c>
      <c r="I489" t="s">
        <v>311</v>
      </c>
      <c r="J489">
        <v>9</v>
      </c>
    </row>
    <row r="490" spans="1:10" hidden="1" x14ac:dyDescent="0.35">
      <c r="A490" t="s">
        <v>20073</v>
      </c>
      <c r="B490">
        <v>16</v>
      </c>
      <c r="C490">
        <v>17</v>
      </c>
      <c r="D490">
        <v>489</v>
      </c>
      <c r="E490" t="s">
        <v>311</v>
      </c>
      <c r="F490" t="s">
        <v>3848</v>
      </c>
      <c r="G490" t="s">
        <v>311</v>
      </c>
      <c r="H490" t="s">
        <v>311</v>
      </c>
      <c r="I490" t="s">
        <v>311</v>
      </c>
      <c r="J490">
        <v>0</v>
      </c>
    </row>
    <row r="491" spans="1:10" hidden="1" x14ac:dyDescent="0.35">
      <c r="A491" t="s">
        <v>20074</v>
      </c>
      <c r="B491">
        <v>18</v>
      </c>
      <c r="C491">
        <v>17</v>
      </c>
      <c r="D491">
        <v>489</v>
      </c>
      <c r="E491" t="s">
        <v>311</v>
      </c>
      <c r="F491" t="s">
        <v>3848</v>
      </c>
      <c r="G491" t="s">
        <v>311</v>
      </c>
      <c r="H491" t="s">
        <v>311</v>
      </c>
      <c r="I491" t="s">
        <v>311</v>
      </c>
      <c r="J491">
        <v>0</v>
      </c>
    </row>
    <row r="492" spans="1:10" hidden="1" x14ac:dyDescent="0.35">
      <c r="A492" t="s">
        <v>20075</v>
      </c>
      <c r="B492">
        <v>13</v>
      </c>
      <c r="C492">
        <v>17</v>
      </c>
      <c r="D492">
        <v>489</v>
      </c>
      <c r="E492" t="s">
        <v>311</v>
      </c>
      <c r="F492" t="s">
        <v>3848</v>
      </c>
      <c r="G492" t="s">
        <v>311</v>
      </c>
      <c r="H492" t="s">
        <v>311</v>
      </c>
      <c r="I492" t="s">
        <v>311</v>
      </c>
      <c r="J492">
        <v>0</v>
      </c>
    </row>
    <row r="493" spans="1:10" hidden="1" x14ac:dyDescent="0.35">
      <c r="A493" t="s">
        <v>20076</v>
      </c>
      <c r="B493">
        <v>17</v>
      </c>
      <c r="C493">
        <v>17</v>
      </c>
      <c r="D493">
        <v>489</v>
      </c>
      <c r="E493" t="s">
        <v>311</v>
      </c>
      <c r="F493" t="s">
        <v>3848</v>
      </c>
      <c r="G493" t="s">
        <v>311</v>
      </c>
      <c r="H493" t="s">
        <v>311</v>
      </c>
      <c r="I493" t="s">
        <v>311</v>
      </c>
      <c r="J493">
        <v>0</v>
      </c>
    </row>
    <row r="494" spans="1:10" hidden="1" x14ac:dyDescent="0.35">
      <c r="A494" t="s">
        <v>20077</v>
      </c>
      <c r="B494">
        <v>11</v>
      </c>
      <c r="C494">
        <v>17</v>
      </c>
      <c r="D494">
        <v>489</v>
      </c>
      <c r="E494" t="s">
        <v>311</v>
      </c>
      <c r="F494" t="s">
        <v>3848</v>
      </c>
      <c r="G494" t="s">
        <v>311</v>
      </c>
      <c r="H494" t="s">
        <v>311</v>
      </c>
      <c r="I494" t="s">
        <v>311</v>
      </c>
      <c r="J494">
        <v>0</v>
      </c>
    </row>
    <row r="495" spans="1:10" hidden="1" x14ac:dyDescent="0.35">
      <c r="A495" t="s">
        <v>20078</v>
      </c>
      <c r="B495">
        <v>8</v>
      </c>
      <c r="C495">
        <v>17</v>
      </c>
      <c r="D495">
        <v>489</v>
      </c>
      <c r="E495" t="s">
        <v>311</v>
      </c>
      <c r="F495" t="s">
        <v>3848</v>
      </c>
      <c r="G495" t="s">
        <v>311</v>
      </c>
      <c r="H495" t="s">
        <v>311</v>
      </c>
      <c r="I495" t="s">
        <v>311</v>
      </c>
      <c r="J495">
        <v>0</v>
      </c>
    </row>
    <row r="496" spans="1:10" hidden="1" x14ac:dyDescent="0.35">
      <c r="A496" t="s">
        <v>20079</v>
      </c>
      <c r="B496">
        <v>30</v>
      </c>
      <c r="C496">
        <v>17</v>
      </c>
      <c r="D496">
        <v>489</v>
      </c>
      <c r="E496" t="s">
        <v>311</v>
      </c>
      <c r="F496" t="s">
        <v>3848</v>
      </c>
      <c r="G496" t="s">
        <v>311</v>
      </c>
      <c r="H496" t="s">
        <v>311</v>
      </c>
      <c r="I496" t="s">
        <v>311</v>
      </c>
      <c r="J496">
        <v>0</v>
      </c>
    </row>
    <row r="497" spans="1:10" hidden="1" x14ac:dyDescent="0.35">
      <c r="A497" t="s">
        <v>20080</v>
      </c>
      <c r="B497">
        <v>21</v>
      </c>
      <c r="C497">
        <v>17</v>
      </c>
      <c r="D497">
        <v>489</v>
      </c>
      <c r="E497" t="s">
        <v>311</v>
      </c>
      <c r="F497" t="s">
        <v>3848</v>
      </c>
      <c r="G497" t="s">
        <v>311</v>
      </c>
      <c r="H497" t="s">
        <v>311</v>
      </c>
      <c r="I497" t="s">
        <v>311</v>
      </c>
      <c r="J497">
        <v>0</v>
      </c>
    </row>
    <row r="498" spans="1:10" hidden="1" x14ac:dyDescent="0.35">
      <c r="A498" t="s">
        <v>20081</v>
      </c>
      <c r="B498">
        <v>46</v>
      </c>
      <c r="C498">
        <v>17</v>
      </c>
      <c r="D498">
        <v>489</v>
      </c>
      <c r="E498" t="s">
        <v>311</v>
      </c>
      <c r="F498" t="s">
        <v>3848</v>
      </c>
      <c r="G498" t="s">
        <v>311</v>
      </c>
      <c r="H498" t="s">
        <v>311</v>
      </c>
      <c r="I498" t="s">
        <v>311</v>
      </c>
      <c r="J498">
        <v>46</v>
      </c>
    </row>
    <row r="499" spans="1:10" x14ac:dyDescent="0.35">
      <c r="A499" t="s">
        <v>20082</v>
      </c>
      <c r="B499">
        <v>31</v>
      </c>
      <c r="C499">
        <v>17</v>
      </c>
      <c r="D499">
        <v>489</v>
      </c>
      <c r="E499" t="s">
        <v>311</v>
      </c>
      <c r="F499" t="s">
        <v>0</v>
      </c>
      <c r="G499" t="s">
        <v>3704</v>
      </c>
      <c r="H499" t="s">
        <v>311</v>
      </c>
      <c r="I499" t="s">
        <v>311</v>
      </c>
      <c r="J499">
        <v>3</v>
      </c>
    </row>
    <row r="500" spans="1:10" hidden="1" x14ac:dyDescent="0.35">
      <c r="A500" t="s">
        <v>20083</v>
      </c>
      <c r="B500">
        <v>10</v>
      </c>
      <c r="C500">
        <v>17</v>
      </c>
      <c r="D500">
        <v>489</v>
      </c>
      <c r="E500" t="s">
        <v>311</v>
      </c>
      <c r="F500" t="s">
        <v>3848</v>
      </c>
      <c r="G500" t="s">
        <v>311</v>
      </c>
      <c r="H500" t="s">
        <v>311</v>
      </c>
      <c r="I500" t="s">
        <v>311</v>
      </c>
      <c r="J500">
        <v>8</v>
      </c>
    </row>
    <row r="501" spans="1:10" hidden="1" x14ac:dyDescent="0.35">
      <c r="A501" t="s">
        <v>20084</v>
      </c>
      <c r="B501">
        <v>11</v>
      </c>
      <c r="C501">
        <v>17</v>
      </c>
      <c r="D501">
        <v>489</v>
      </c>
      <c r="E501" t="s">
        <v>311</v>
      </c>
      <c r="F501" t="s">
        <v>3848</v>
      </c>
      <c r="G501" t="s">
        <v>311</v>
      </c>
      <c r="H501" t="s">
        <v>311</v>
      </c>
      <c r="I501" t="s">
        <v>311</v>
      </c>
      <c r="J501">
        <v>0</v>
      </c>
    </row>
    <row r="502" spans="1:10" hidden="1" x14ac:dyDescent="0.35">
      <c r="A502" t="s">
        <v>20085</v>
      </c>
      <c r="B502">
        <v>15</v>
      </c>
      <c r="C502">
        <v>17</v>
      </c>
      <c r="D502">
        <v>489</v>
      </c>
      <c r="E502" t="s">
        <v>311</v>
      </c>
      <c r="F502" t="s">
        <v>3848</v>
      </c>
      <c r="G502" t="s">
        <v>311</v>
      </c>
      <c r="H502" t="s">
        <v>311</v>
      </c>
      <c r="I502" t="s">
        <v>311</v>
      </c>
      <c r="J502">
        <v>0</v>
      </c>
    </row>
    <row r="503" spans="1:10" hidden="1" x14ac:dyDescent="0.35">
      <c r="A503" t="s">
        <v>20086</v>
      </c>
      <c r="B503">
        <v>21</v>
      </c>
      <c r="C503">
        <v>17</v>
      </c>
      <c r="D503">
        <v>489</v>
      </c>
      <c r="E503" t="s">
        <v>311</v>
      </c>
      <c r="F503" t="s">
        <v>3848</v>
      </c>
      <c r="G503" t="s">
        <v>311</v>
      </c>
      <c r="H503" t="s">
        <v>311</v>
      </c>
      <c r="I503" t="s">
        <v>311</v>
      </c>
      <c r="J503">
        <v>0</v>
      </c>
    </row>
    <row r="504" spans="1:10" hidden="1" x14ac:dyDescent="0.35">
      <c r="A504" t="s">
        <v>20087</v>
      </c>
      <c r="B504">
        <v>18</v>
      </c>
      <c r="C504">
        <v>17</v>
      </c>
      <c r="D504">
        <v>489</v>
      </c>
      <c r="E504" t="s">
        <v>311</v>
      </c>
      <c r="F504" t="s">
        <v>3848</v>
      </c>
      <c r="G504" t="s">
        <v>311</v>
      </c>
      <c r="H504" t="s">
        <v>311</v>
      </c>
      <c r="I504" t="s">
        <v>311</v>
      </c>
      <c r="J504">
        <v>18</v>
      </c>
    </row>
    <row r="505" spans="1:10" hidden="1" x14ac:dyDescent="0.35">
      <c r="A505" t="s">
        <v>20088</v>
      </c>
      <c r="B505">
        <v>14</v>
      </c>
      <c r="C505">
        <v>17</v>
      </c>
      <c r="D505">
        <v>489</v>
      </c>
      <c r="E505" t="s">
        <v>311</v>
      </c>
      <c r="F505" t="s">
        <v>3848</v>
      </c>
      <c r="G505" t="s">
        <v>311</v>
      </c>
      <c r="H505" t="s">
        <v>311</v>
      </c>
      <c r="I505" t="s">
        <v>311</v>
      </c>
      <c r="J505">
        <v>0</v>
      </c>
    </row>
    <row r="506" spans="1:10" hidden="1" x14ac:dyDescent="0.35">
      <c r="A506" t="s">
        <v>20089</v>
      </c>
      <c r="B506">
        <v>27</v>
      </c>
      <c r="C506">
        <v>17</v>
      </c>
      <c r="D506">
        <v>489</v>
      </c>
      <c r="E506" t="s">
        <v>311</v>
      </c>
      <c r="F506" t="s">
        <v>3848</v>
      </c>
      <c r="G506" t="s">
        <v>311</v>
      </c>
      <c r="H506" t="s">
        <v>311</v>
      </c>
      <c r="I506" t="s">
        <v>311</v>
      </c>
      <c r="J506">
        <v>0</v>
      </c>
    </row>
    <row r="507" spans="1:10" hidden="1" x14ac:dyDescent="0.35">
      <c r="A507" t="s">
        <v>20090</v>
      </c>
      <c r="B507">
        <v>20</v>
      </c>
      <c r="C507">
        <v>17</v>
      </c>
      <c r="D507">
        <v>489</v>
      </c>
      <c r="E507" t="s">
        <v>311</v>
      </c>
      <c r="F507" t="s">
        <v>3848</v>
      </c>
      <c r="G507" t="s">
        <v>311</v>
      </c>
      <c r="H507" t="s">
        <v>311</v>
      </c>
      <c r="I507" t="s">
        <v>311</v>
      </c>
      <c r="J507">
        <v>0</v>
      </c>
    </row>
    <row r="508" spans="1:10" hidden="1" x14ac:dyDescent="0.35">
      <c r="A508" t="s">
        <v>20091</v>
      </c>
      <c r="B508">
        <v>13</v>
      </c>
      <c r="C508">
        <v>17</v>
      </c>
      <c r="D508">
        <v>489</v>
      </c>
      <c r="E508" t="s">
        <v>311</v>
      </c>
      <c r="F508" t="s">
        <v>3848</v>
      </c>
      <c r="G508" t="s">
        <v>311</v>
      </c>
      <c r="H508" t="s">
        <v>311</v>
      </c>
      <c r="I508" t="s">
        <v>311</v>
      </c>
      <c r="J508">
        <v>0</v>
      </c>
    </row>
    <row r="509" spans="1:10" hidden="1" x14ac:dyDescent="0.35">
      <c r="A509" t="s">
        <v>20092</v>
      </c>
      <c r="B509">
        <v>13</v>
      </c>
      <c r="C509">
        <v>16</v>
      </c>
      <c r="D509">
        <v>508</v>
      </c>
      <c r="E509" t="s">
        <v>311</v>
      </c>
      <c r="F509" t="s">
        <v>3848</v>
      </c>
      <c r="G509" t="s">
        <v>311</v>
      </c>
      <c r="H509" t="s">
        <v>311</v>
      </c>
      <c r="I509" t="s">
        <v>311</v>
      </c>
      <c r="J509">
        <v>0</v>
      </c>
    </row>
    <row r="510" spans="1:10" hidden="1" x14ac:dyDescent="0.35">
      <c r="A510" t="s">
        <v>20093</v>
      </c>
      <c r="B510">
        <v>8</v>
      </c>
      <c r="C510">
        <v>16</v>
      </c>
      <c r="D510">
        <v>508</v>
      </c>
      <c r="E510" t="s">
        <v>311</v>
      </c>
      <c r="F510" t="s">
        <v>3848</v>
      </c>
      <c r="G510" t="s">
        <v>311</v>
      </c>
      <c r="H510" t="s">
        <v>311</v>
      </c>
      <c r="I510" t="s">
        <v>311</v>
      </c>
      <c r="J510">
        <v>0</v>
      </c>
    </row>
    <row r="511" spans="1:10" hidden="1" x14ac:dyDescent="0.35">
      <c r="A511" t="s">
        <v>20094</v>
      </c>
      <c r="B511">
        <v>11</v>
      </c>
      <c r="C511">
        <v>16</v>
      </c>
      <c r="D511">
        <v>508</v>
      </c>
      <c r="E511" t="s">
        <v>311</v>
      </c>
      <c r="F511" t="s">
        <v>3848</v>
      </c>
      <c r="G511" t="s">
        <v>311</v>
      </c>
      <c r="H511" t="s">
        <v>311</v>
      </c>
      <c r="I511" t="s">
        <v>311</v>
      </c>
      <c r="J511">
        <v>11</v>
      </c>
    </row>
    <row r="512" spans="1:10" hidden="1" x14ac:dyDescent="0.35">
      <c r="A512" t="s">
        <v>20095</v>
      </c>
      <c r="B512">
        <v>13</v>
      </c>
      <c r="C512">
        <v>16</v>
      </c>
      <c r="D512">
        <v>508</v>
      </c>
      <c r="E512" t="s">
        <v>311</v>
      </c>
      <c r="F512" t="s">
        <v>3848</v>
      </c>
      <c r="G512" t="s">
        <v>311</v>
      </c>
      <c r="H512" t="s">
        <v>311</v>
      </c>
      <c r="I512" t="s">
        <v>311</v>
      </c>
      <c r="J512">
        <v>0</v>
      </c>
    </row>
    <row r="513" spans="1:10" hidden="1" x14ac:dyDescent="0.35">
      <c r="A513" t="s">
        <v>20096</v>
      </c>
      <c r="B513">
        <v>20</v>
      </c>
      <c r="C513">
        <v>16</v>
      </c>
      <c r="D513">
        <v>508</v>
      </c>
      <c r="E513" t="s">
        <v>311</v>
      </c>
      <c r="F513" t="s">
        <v>3848</v>
      </c>
      <c r="G513" t="s">
        <v>311</v>
      </c>
      <c r="H513" t="s">
        <v>311</v>
      </c>
      <c r="I513" t="s">
        <v>311</v>
      </c>
      <c r="J513">
        <v>0</v>
      </c>
    </row>
    <row r="514" spans="1:10" hidden="1" x14ac:dyDescent="0.35">
      <c r="A514" t="s">
        <v>20097</v>
      </c>
      <c r="B514">
        <v>15</v>
      </c>
      <c r="C514">
        <v>16</v>
      </c>
      <c r="D514">
        <v>508</v>
      </c>
      <c r="E514" t="s">
        <v>311</v>
      </c>
      <c r="F514" t="s">
        <v>3848</v>
      </c>
      <c r="G514" t="s">
        <v>311</v>
      </c>
      <c r="H514" t="s">
        <v>311</v>
      </c>
      <c r="I514" t="s">
        <v>311</v>
      </c>
      <c r="J514">
        <v>0</v>
      </c>
    </row>
    <row r="515" spans="1:10" hidden="1" x14ac:dyDescent="0.35">
      <c r="A515" t="s">
        <v>20098</v>
      </c>
      <c r="B515">
        <v>8</v>
      </c>
      <c r="C515">
        <v>16</v>
      </c>
      <c r="D515">
        <v>508</v>
      </c>
      <c r="E515" t="s">
        <v>311</v>
      </c>
      <c r="F515" t="s">
        <v>3848</v>
      </c>
      <c r="G515" t="s">
        <v>311</v>
      </c>
      <c r="H515" t="s">
        <v>311</v>
      </c>
      <c r="I515" t="s">
        <v>311</v>
      </c>
      <c r="J515">
        <v>0</v>
      </c>
    </row>
    <row r="516" spans="1:10" hidden="1" x14ac:dyDescent="0.35">
      <c r="A516" t="s">
        <v>20099</v>
      </c>
      <c r="B516">
        <v>13</v>
      </c>
      <c r="C516">
        <v>16</v>
      </c>
      <c r="D516">
        <v>508</v>
      </c>
      <c r="E516" t="s">
        <v>311</v>
      </c>
      <c r="F516" t="s">
        <v>3848</v>
      </c>
      <c r="G516" t="s">
        <v>311</v>
      </c>
      <c r="H516" t="s">
        <v>311</v>
      </c>
      <c r="I516" t="s">
        <v>311</v>
      </c>
      <c r="J516">
        <v>0</v>
      </c>
    </row>
    <row r="517" spans="1:10" hidden="1" x14ac:dyDescent="0.35">
      <c r="A517" t="s">
        <v>20100</v>
      </c>
      <c r="B517">
        <v>16</v>
      </c>
      <c r="C517">
        <v>16</v>
      </c>
      <c r="D517">
        <v>508</v>
      </c>
      <c r="E517" t="s">
        <v>311</v>
      </c>
      <c r="F517" t="s">
        <v>2692</v>
      </c>
      <c r="G517" t="s">
        <v>311</v>
      </c>
      <c r="H517" t="s">
        <v>311</v>
      </c>
      <c r="I517" t="s">
        <v>311</v>
      </c>
      <c r="J517">
        <v>0</v>
      </c>
    </row>
    <row r="518" spans="1:10" hidden="1" x14ac:dyDescent="0.35">
      <c r="A518" t="s">
        <v>20101</v>
      </c>
      <c r="B518">
        <v>10</v>
      </c>
      <c r="C518">
        <v>16</v>
      </c>
      <c r="D518">
        <v>508</v>
      </c>
      <c r="E518" t="s">
        <v>311</v>
      </c>
      <c r="F518" t="s">
        <v>3848</v>
      </c>
      <c r="G518" t="s">
        <v>311</v>
      </c>
      <c r="H518" t="s">
        <v>311</v>
      </c>
      <c r="I518" t="s">
        <v>311</v>
      </c>
      <c r="J518">
        <v>0</v>
      </c>
    </row>
    <row r="519" spans="1:10" hidden="1" x14ac:dyDescent="0.35">
      <c r="A519" t="s">
        <v>20102</v>
      </c>
      <c r="B519">
        <v>20</v>
      </c>
      <c r="C519">
        <v>16</v>
      </c>
      <c r="D519">
        <v>508</v>
      </c>
      <c r="E519" t="s">
        <v>311</v>
      </c>
      <c r="F519" t="s">
        <v>3848</v>
      </c>
      <c r="G519" t="s">
        <v>311</v>
      </c>
      <c r="H519" t="s">
        <v>311</v>
      </c>
      <c r="I519" t="s">
        <v>311</v>
      </c>
      <c r="J519">
        <v>0</v>
      </c>
    </row>
    <row r="520" spans="1:10" x14ac:dyDescent="0.35">
      <c r="A520" t="s">
        <v>20103</v>
      </c>
      <c r="B520">
        <v>25</v>
      </c>
      <c r="C520">
        <v>16</v>
      </c>
      <c r="D520">
        <v>508</v>
      </c>
      <c r="E520" t="s">
        <v>311</v>
      </c>
      <c r="F520" t="s">
        <v>0</v>
      </c>
      <c r="G520" t="s">
        <v>15183</v>
      </c>
      <c r="H520" t="s">
        <v>311</v>
      </c>
      <c r="I520" t="s">
        <v>311</v>
      </c>
      <c r="J520">
        <v>7</v>
      </c>
    </row>
    <row r="521" spans="1:10" hidden="1" x14ac:dyDescent="0.35">
      <c r="A521" t="s">
        <v>20104</v>
      </c>
      <c r="B521">
        <v>6</v>
      </c>
      <c r="C521">
        <v>16</v>
      </c>
      <c r="D521">
        <v>508</v>
      </c>
      <c r="E521" t="s">
        <v>311</v>
      </c>
      <c r="F521" t="s">
        <v>3848</v>
      </c>
      <c r="G521" t="s">
        <v>311</v>
      </c>
      <c r="H521" t="s">
        <v>311</v>
      </c>
      <c r="I521" t="s">
        <v>311</v>
      </c>
      <c r="J521">
        <v>0</v>
      </c>
    </row>
    <row r="522" spans="1:10" hidden="1" x14ac:dyDescent="0.35">
      <c r="A522" t="s">
        <v>20105</v>
      </c>
      <c r="B522">
        <v>23</v>
      </c>
      <c r="C522">
        <v>16</v>
      </c>
      <c r="D522">
        <v>508</v>
      </c>
      <c r="E522" t="s">
        <v>311</v>
      </c>
      <c r="F522" t="s">
        <v>2692</v>
      </c>
      <c r="G522" t="s">
        <v>311</v>
      </c>
      <c r="H522" t="s">
        <v>311</v>
      </c>
      <c r="I522" t="s">
        <v>311</v>
      </c>
      <c r="J522">
        <v>0</v>
      </c>
    </row>
    <row r="523" spans="1:10" hidden="1" x14ac:dyDescent="0.35">
      <c r="A523" t="s">
        <v>20106</v>
      </c>
      <c r="B523">
        <v>12</v>
      </c>
      <c r="C523">
        <v>16</v>
      </c>
      <c r="D523">
        <v>508</v>
      </c>
      <c r="E523" t="s">
        <v>311</v>
      </c>
      <c r="F523" t="s">
        <v>3848</v>
      </c>
      <c r="G523" t="s">
        <v>311</v>
      </c>
      <c r="H523" t="s">
        <v>311</v>
      </c>
      <c r="I523" t="s">
        <v>311</v>
      </c>
      <c r="J523">
        <v>0</v>
      </c>
    </row>
    <row r="524" spans="1:10" hidden="1" x14ac:dyDescent="0.35">
      <c r="A524" t="s">
        <v>20107</v>
      </c>
      <c r="B524">
        <v>12</v>
      </c>
      <c r="C524">
        <v>16</v>
      </c>
      <c r="D524">
        <v>508</v>
      </c>
      <c r="E524" t="s">
        <v>311</v>
      </c>
      <c r="F524" t="s">
        <v>3848</v>
      </c>
      <c r="G524" t="s">
        <v>311</v>
      </c>
      <c r="H524" t="s">
        <v>311</v>
      </c>
      <c r="I524" t="s">
        <v>311</v>
      </c>
      <c r="J524">
        <v>0</v>
      </c>
    </row>
    <row r="525" spans="1:10" hidden="1" x14ac:dyDescent="0.35">
      <c r="A525" t="s">
        <v>20108</v>
      </c>
      <c r="B525">
        <v>22</v>
      </c>
      <c r="C525">
        <v>16</v>
      </c>
      <c r="D525">
        <v>508</v>
      </c>
      <c r="E525" t="s">
        <v>311</v>
      </c>
      <c r="F525" t="s">
        <v>3848</v>
      </c>
      <c r="G525" t="s">
        <v>311</v>
      </c>
      <c r="H525" t="s">
        <v>311</v>
      </c>
      <c r="I525" t="s">
        <v>311</v>
      </c>
      <c r="J525">
        <v>0</v>
      </c>
    </row>
    <row r="526" spans="1:10" hidden="1" x14ac:dyDescent="0.35">
      <c r="A526" t="s">
        <v>20109</v>
      </c>
      <c r="B526">
        <v>18</v>
      </c>
      <c r="C526">
        <v>16</v>
      </c>
      <c r="D526">
        <v>508</v>
      </c>
      <c r="E526" t="s">
        <v>311</v>
      </c>
      <c r="F526" t="s">
        <v>3848</v>
      </c>
      <c r="G526" t="s">
        <v>311</v>
      </c>
      <c r="H526" t="s">
        <v>311</v>
      </c>
      <c r="I526" t="s">
        <v>311</v>
      </c>
      <c r="J526">
        <v>18</v>
      </c>
    </row>
    <row r="527" spans="1:10" hidden="1" x14ac:dyDescent="0.35">
      <c r="A527" t="s">
        <v>20110</v>
      </c>
      <c r="B527">
        <v>23</v>
      </c>
      <c r="C527">
        <v>16</v>
      </c>
      <c r="D527">
        <v>508</v>
      </c>
      <c r="E527" t="s">
        <v>311</v>
      </c>
      <c r="F527" t="s">
        <v>3848</v>
      </c>
      <c r="G527" t="s">
        <v>311</v>
      </c>
      <c r="H527" t="s">
        <v>311</v>
      </c>
      <c r="I527" t="s">
        <v>311</v>
      </c>
      <c r="J527">
        <v>0</v>
      </c>
    </row>
    <row r="528" spans="1:10" hidden="1" x14ac:dyDescent="0.35">
      <c r="A528" t="s">
        <v>20111</v>
      </c>
      <c r="B528">
        <v>19</v>
      </c>
      <c r="C528">
        <v>16</v>
      </c>
      <c r="D528">
        <v>508</v>
      </c>
      <c r="E528" t="s">
        <v>311</v>
      </c>
      <c r="F528" t="s">
        <v>3848</v>
      </c>
      <c r="G528" t="s">
        <v>311</v>
      </c>
      <c r="H528" t="s">
        <v>311</v>
      </c>
      <c r="I528" t="s">
        <v>311</v>
      </c>
      <c r="J528">
        <v>0</v>
      </c>
    </row>
    <row r="529" spans="1:10" hidden="1" x14ac:dyDescent="0.35">
      <c r="A529" t="s">
        <v>20112</v>
      </c>
      <c r="B529">
        <v>10</v>
      </c>
      <c r="C529">
        <v>16</v>
      </c>
      <c r="D529">
        <v>508</v>
      </c>
      <c r="E529" t="s">
        <v>311</v>
      </c>
      <c r="F529" t="s">
        <v>3848</v>
      </c>
      <c r="G529" t="s">
        <v>311</v>
      </c>
      <c r="H529" t="s">
        <v>311</v>
      </c>
      <c r="I529" t="s">
        <v>311</v>
      </c>
      <c r="J529">
        <v>10</v>
      </c>
    </row>
    <row r="530" spans="1:10" hidden="1" x14ac:dyDescent="0.35">
      <c r="A530" t="s">
        <v>20113</v>
      </c>
      <c r="B530">
        <v>9</v>
      </c>
      <c r="C530">
        <v>16</v>
      </c>
      <c r="D530">
        <v>508</v>
      </c>
      <c r="E530" t="s">
        <v>311</v>
      </c>
      <c r="F530" t="s">
        <v>3848</v>
      </c>
      <c r="G530" t="s">
        <v>311</v>
      </c>
      <c r="H530" t="s">
        <v>311</v>
      </c>
      <c r="I530" t="s">
        <v>311</v>
      </c>
      <c r="J530">
        <v>0</v>
      </c>
    </row>
    <row r="531" spans="1:10" hidden="1" x14ac:dyDescent="0.35">
      <c r="A531" t="s">
        <v>20114</v>
      </c>
      <c r="B531">
        <v>9</v>
      </c>
      <c r="C531">
        <v>16</v>
      </c>
      <c r="D531">
        <v>508</v>
      </c>
      <c r="E531" t="s">
        <v>311</v>
      </c>
      <c r="F531" t="s">
        <v>3848</v>
      </c>
      <c r="G531" t="s">
        <v>311</v>
      </c>
      <c r="H531" t="s">
        <v>311</v>
      </c>
      <c r="I531" t="s">
        <v>311</v>
      </c>
      <c r="J531">
        <v>0</v>
      </c>
    </row>
    <row r="532" spans="1:10" hidden="1" x14ac:dyDescent="0.35">
      <c r="A532" t="s">
        <v>20115</v>
      </c>
      <c r="B532">
        <v>17</v>
      </c>
      <c r="C532">
        <v>16</v>
      </c>
      <c r="D532">
        <v>508</v>
      </c>
      <c r="E532" t="s">
        <v>311</v>
      </c>
      <c r="F532" t="s">
        <v>3848</v>
      </c>
      <c r="G532" t="s">
        <v>311</v>
      </c>
      <c r="H532" t="s">
        <v>311</v>
      </c>
      <c r="I532" t="s">
        <v>311</v>
      </c>
      <c r="J532">
        <v>0</v>
      </c>
    </row>
    <row r="533" spans="1:10" hidden="1" x14ac:dyDescent="0.35">
      <c r="A533" t="s">
        <v>20116</v>
      </c>
      <c r="B533">
        <v>8</v>
      </c>
      <c r="C533">
        <v>15</v>
      </c>
      <c r="D533">
        <v>532</v>
      </c>
      <c r="E533" t="s">
        <v>311</v>
      </c>
      <c r="F533" t="s">
        <v>3848</v>
      </c>
      <c r="G533" t="s">
        <v>311</v>
      </c>
      <c r="H533" t="s">
        <v>311</v>
      </c>
      <c r="I533" t="s">
        <v>311</v>
      </c>
      <c r="J533">
        <v>0</v>
      </c>
    </row>
    <row r="534" spans="1:10" hidden="1" x14ac:dyDescent="0.35">
      <c r="A534" t="s">
        <v>20117</v>
      </c>
      <c r="B534">
        <v>8</v>
      </c>
      <c r="C534">
        <v>15</v>
      </c>
      <c r="D534">
        <v>532</v>
      </c>
      <c r="E534" t="s">
        <v>311</v>
      </c>
      <c r="F534" t="s">
        <v>3848</v>
      </c>
      <c r="G534" t="s">
        <v>311</v>
      </c>
      <c r="H534" t="s">
        <v>311</v>
      </c>
      <c r="I534" t="s">
        <v>311</v>
      </c>
      <c r="J534">
        <v>0</v>
      </c>
    </row>
    <row r="535" spans="1:10" hidden="1" x14ac:dyDescent="0.35">
      <c r="A535" t="s">
        <v>20118</v>
      </c>
      <c r="B535">
        <v>11</v>
      </c>
      <c r="C535">
        <v>15</v>
      </c>
      <c r="D535">
        <v>532</v>
      </c>
      <c r="E535" t="s">
        <v>311</v>
      </c>
      <c r="F535" t="s">
        <v>3848</v>
      </c>
      <c r="G535" t="s">
        <v>311</v>
      </c>
      <c r="H535" t="s">
        <v>311</v>
      </c>
      <c r="I535" t="s">
        <v>311</v>
      </c>
      <c r="J535">
        <v>0</v>
      </c>
    </row>
    <row r="536" spans="1:10" hidden="1" x14ac:dyDescent="0.35">
      <c r="A536" t="s">
        <v>20119</v>
      </c>
      <c r="B536">
        <v>10</v>
      </c>
      <c r="C536">
        <v>15</v>
      </c>
      <c r="D536">
        <v>532</v>
      </c>
      <c r="E536" t="s">
        <v>311</v>
      </c>
      <c r="F536" t="s">
        <v>3848</v>
      </c>
      <c r="G536" t="s">
        <v>311</v>
      </c>
      <c r="H536" t="s">
        <v>311</v>
      </c>
      <c r="I536" t="s">
        <v>311</v>
      </c>
      <c r="J536">
        <v>0</v>
      </c>
    </row>
    <row r="537" spans="1:10" hidden="1" x14ac:dyDescent="0.35">
      <c r="A537" t="s">
        <v>20120</v>
      </c>
      <c r="B537">
        <v>12</v>
      </c>
      <c r="C537">
        <v>15</v>
      </c>
      <c r="D537">
        <v>532</v>
      </c>
      <c r="E537" t="s">
        <v>311</v>
      </c>
      <c r="F537" t="s">
        <v>3848</v>
      </c>
      <c r="G537" t="s">
        <v>311</v>
      </c>
      <c r="H537" t="s">
        <v>311</v>
      </c>
      <c r="I537" t="s">
        <v>311</v>
      </c>
      <c r="J537">
        <v>0</v>
      </c>
    </row>
    <row r="538" spans="1:10" hidden="1" x14ac:dyDescent="0.35">
      <c r="A538" t="s">
        <v>20121</v>
      </c>
      <c r="B538">
        <v>8</v>
      </c>
      <c r="C538">
        <v>15</v>
      </c>
      <c r="D538">
        <v>532</v>
      </c>
      <c r="E538" t="s">
        <v>311</v>
      </c>
      <c r="F538" t="s">
        <v>3848</v>
      </c>
      <c r="G538" t="s">
        <v>311</v>
      </c>
      <c r="H538" t="s">
        <v>311</v>
      </c>
      <c r="I538" t="s">
        <v>311</v>
      </c>
      <c r="J538">
        <v>8</v>
      </c>
    </row>
    <row r="539" spans="1:10" hidden="1" x14ac:dyDescent="0.35">
      <c r="A539" t="s">
        <v>20122</v>
      </c>
      <c r="B539">
        <v>11</v>
      </c>
      <c r="C539">
        <v>15</v>
      </c>
      <c r="D539">
        <v>532</v>
      </c>
      <c r="E539" t="s">
        <v>311</v>
      </c>
      <c r="F539" t="s">
        <v>3848</v>
      </c>
      <c r="G539" t="s">
        <v>311</v>
      </c>
      <c r="H539" t="s">
        <v>311</v>
      </c>
      <c r="I539" t="s">
        <v>311</v>
      </c>
      <c r="J539">
        <v>0</v>
      </c>
    </row>
    <row r="540" spans="1:10" x14ac:dyDescent="0.35">
      <c r="A540" t="s">
        <v>20123</v>
      </c>
      <c r="B540">
        <v>58</v>
      </c>
      <c r="C540">
        <v>15</v>
      </c>
      <c r="D540">
        <v>532</v>
      </c>
      <c r="E540" t="s">
        <v>311</v>
      </c>
      <c r="F540" t="s">
        <v>0</v>
      </c>
      <c r="G540" t="s">
        <v>17321</v>
      </c>
      <c r="H540" t="s">
        <v>311</v>
      </c>
      <c r="I540" t="s">
        <v>311</v>
      </c>
      <c r="J540">
        <v>4</v>
      </c>
    </row>
    <row r="541" spans="1:10" hidden="1" x14ac:dyDescent="0.35">
      <c r="A541" t="s">
        <v>20124</v>
      </c>
      <c r="B541">
        <v>20</v>
      </c>
      <c r="C541">
        <v>15</v>
      </c>
      <c r="D541">
        <v>532</v>
      </c>
      <c r="E541" t="s">
        <v>311</v>
      </c>
      <c r="F541" t="s">
        <v>3848</v>
      </c>
      <c r="G541" t="s">
        <v>311</v>
      </c>
      <c r="H541" t="s">
        <v>311</v>
      </c>
      <c r="I541" t="s">
        <v>311</v>
      </c>
      <c r="J541">
        <v>0</v>
      </c>
    </row>
    <row r="542" spans="1:10" hidden="1" x14ac:dyDescent="0.35">
      <c r="A542" t="s">
        <v>20125</v>
      </c>
      <c r="B542">
        <v>16</v>
      </c>
      <c r="C542">
        <v>15</v>
      </c>
      <c r="D542">
        <v>532</v>
      </c>
      <c r="E542" t="s">
        <v>311</v>
      </c>
      <c r="F542" t="s">
        <v>3848</v>
      </c>
      <c r="G542" t="s">
        <v>311</v>
      </c>
      <c r="H542" t="s">
        <v>311</v>
      </c>
      <c r="I542" t="s">
        <v>311</v>
      </c>
      <c r="J542">
        <v>16</v>
      </c>
    </row>
    <row r="543" spans="1:10" hidden="1" x14ac:dyDescent="0.35">
      <c r="A543" t="s">
        <v>20126</v>
      </c>
      <c r="B543">
        <v>9</v>
      </c>
      <c r="C543">
        <v>15</v>
      </c>
      <c r="D543">
        <v>532</v>
      </c>
      <c r="E543" t="s">
        <v>311</v>
      </c>
      <c r="F543" t="s">
        <v>3848</v>
      </c>
      <c r="G543" t="s">
        <v>311</v>
      </c>
      <c r="H543" t="s">
        <v>311</v>
      </c>
      <c r="I543" t="s">
        <v>311</v>
      </c>
      <c r="J543">
        <v>0</v>
      </c>
    </row>
    <row r="544" spans="1:10" x14ac:dyDescent="0.35">
      <c r="A544" t="s">
        <v>20127</v>
      </c>
      <c r="B544">
        <v>87</v>
      </c>
      <c r="C544">
        <v>15</v>
      </c>
      <c r="D544">
        <v>532</v>
      </c>
      <c r="E544" t="s">
        <v>311</v>
      </c>
      <c r="F544" t="s">
        <v>0</v>
      </c>
      <c r="G544" t="s">
        <v>15183</v>
      </c>
      <c r="H544" t="s">
        <v>311</v>
      </c>
      <c r="I544" t="s">
        <v>311</v>
      </c>
      <c r="J544">
        <v>1</v>
      </c>
    </row>
    <row r="545" spans="1:10" hidden="1" x14ac:dyDescent="0.35">
      <c r="A545" t="s">
        <v>20128</v>
      </c>
      <c r="B545">
        <v>19</v>
      </c>
      <c r="C545">
        <v>15</v>
      </c>
      <c r="D545">
        <v>532</v>
      </c>
      <c r="E545" t="s">
        <v>311</v>
      </c>
      <c r="F545" t="s">
        <v>3848</v>
      </c>
      <c r="G545" t="s">
        <v>311</v>
      </c>
      <c r="H545" t="s">
        <v>311</v>
      </c>
      <c r="I545" t="s">
        <v>311</v>
      </c>
      <c r="J545">
        <v>0</v>
      </c>
    </row>
    <row r="546" spans="1:10" hidden="1" x14ac:dyDescent="0.35">
      <c r="A546" t="s">
        <v>20129</v>
      </c>
      <c r="B546">
        <v>8</v>
      </c>
      <c r="C546">
        <v>15</v>
      </c>
      <c r="D546">
        <v>532</v>
      </c>
      <c r="E546" t="s">
        <v>311</v>
      </c>
      <c r="F546" t="s">
        <v>3848</v>
      </c>
      <c r="G546" t="s">
        <v>311</v>
      </c>
      <c r="H546" t="s">
        <v>311</v>
      </c>
      <c r="I546" t="s">
        <v>311</v>
      </c>
      <c r="J546">
        <v>0</v>
      </c>
    </row>
    <row r="547" spans="1:10" hidden="1" x14ac:dyDescent="0.35">
      <c r="A547" t="s">
        <v>20130</v>
      </c>
      <c r="B547">
        <v>16</v>
      </c>
      <c r="C547">
        <v>15</v>
      </c>
      <c r="D547">
        <v>532</v>
      </c>
      <c r="E547" t="s">
        <v>311</v>
      </c>
      <c r="F547" t="s">
        <v>3848</v>
      </c>
      <c r="G547" t="s">
        <v>311</v>
      </c>
      <c r="H547" t="s">
        <v>311</v>
      </c>
      <c r="I547" t="s">
        <v>311</v>
      </c>
      <c r="J547">
        <v>0</v>
      </c>
    </row>
    <row r="548" spans="1:10" hidden="1" x14ac:dyDescent="0.35">
      <c r="A548" t="s">
        <v>20131</v>
      </c>
      <c r="B548">
        <v>10</v>
      </c>
      <c r="C548">
        <v>15</v>
      </c>
      <c r="D548">
        <v>532</v>
      </c>
      <c r="E548" t="s">
        <v>311</v>
      </c>
      <c r="F548" t="s">
        <v>3848</v>
      </c>
      <c r="G548" t="s">
        <v>311</v>
      </c>
      <c r="H548" t="s">
        <v>311</v>
      </c>
      <c r="I548" t="s">
        <v>311</v>
      </c>
      <c r="J548">
        <v>0</v>
      </c>
    </row>
    <row r="549" spans="1:10" hidden="1" x14ac:dyDescent="0.35">
      <c r="A549" t="s">
        <v>20132</v>
      </c>
      <c r="B549">
        <v>30</v>
      </c>
      <c r="C549">
        <v>15</v>
      </c>
      <c r="D549">
        <v>532</v>
      </c>
      <c r="E549" t="s">
        <v>311</v>
      </c>
      <c r="F549" t="s">
        <v>3848</v>
      </c>
      <c r="G549" t="s">
        <v>311</v>
      </c>
      <c r="H549" t="s">
        <v>311</v>
      </c>
      <c r="I549" t="s">
        <v>311</v>
      </c>
      <c r="J549">
        <v>30</v>
      </c>
    </row>
    <row r="550" spans="1:10" hidden="1" x14ac:dyDescent="0.35">
      <c r="A550" t="s">
        <v>20133</v>
      </c>
      <c r="B550">
        <v>24</v>
      </c>
      <c r="C550">
        <v>15</v>
      </c>
      <c r="D550">
        <v>532</v>
      </c>
      <c r="E550" t="s">
        <v>311</v>
      </c>
      <c r="F550" t="s">
        <v>3848</v>
      </c>
      <c r="G550" t="s">
        <v>311</v>
      </c>
      <c r="H550" t="s">
        <v>311</v>
      </c>
      <c r="I550" t="s">
        <v>311</v>
      </c>
      <c r="J550">
        <v>0</v>
      </c>
    </row>
    <row r="551" spans="1:10" hidden="1" x14ac:dyDescent="0.35">
      <c r="A551" t="s">
        <v>20134</v>
      </c>
      <c r="B551">
        <v>27</v>
      </c>
      <c r="C551">
        <v>15</v>
      </c>
      <c r="D551">
        <v>532</v>
      </c>
      <c r="E551" t="s">
        <v>311</v>
      </c>
      <c r="F551" t="s">
        <v>3848</v>
      </c>
      <c r="G551" t="s">
        <v>311</v>
      </c>
      <c r="H551" t="s">
        <v>311</v>
      </c>
      <c r="I551" t="s">
        <v>311</v>
      </c>
      <c r="J551">
        <v>0</v>
      </c>
    </row>
    <row r="552" spans="1:10" hidden="1" x14ac:dyDescent="0.35">
      <c r="A552" t="s">
        <v>20135</v>
      </c>
      <c r="B552">
        <v>13</v>
      </c>
      <c r="C552">
        <v>15</v>
      </c>
      <c r="D552">
        <v>532</v>
      </c>
      <c r="E552" t="s">
        <v>311</v>
      </c>
      <c r="F552" t="s">
        <v>3848</v>
      </c>
      <c r="G552" t="s">
        <v>311</v>
      </c>
      <c r="H552" t="s">
        <v>311</v>
      </c>
      <c r="I552" t="s">
        <v>311</v>
      </c>
      <c r="J552">
        <v>0</v>
      </c>
    </row>
    <row r="553" spans="1:10" hidden="1" x14ac:dyDescent="0.35">
      <c r="A553" t="s">
        <v>20136</v>
      </c>
      <c r="B553">
        <v>17</v>
      </c>
      <c r="C553">
        <v>14</v>
      </c>
      <c r="D553">
        <v>552</v>
      </c>
      <c r="E553" t="s">
        <v>311</v>
      </c>
      <c r="F553" t="s">
        <v>3848</v>
      </c>
      <c r="G553" t="s">
        <v>311</v>
      </c>
      <c r="H553" t="s">
        <v>311</v>
      </c>
      <c r="I553" t="s">
        <v>311</v>
      </c>
      <c r="J553">
        <v>0</v>
      </c>
    </row>
    <row r="554" spans="1:10" hidden="1" x14ac:dyDescent="0.35">
      <c r="A554" t="s">
        <v>20137</v>
      </c>
      <c r="B554">
        <v>37</v>
      </c>
      <c r="C554">
        <v>14</v>
      </c>
      <c r="D554">
        <v>552</v>
      </c>
      <c r="E554" t="s">
        <v>311</v>
      </c>
      <c r="F554" t="s">
        <v>3848</v>
      </c>
      <c r="G554" t="s">
        <v>311</v>
      </c>
      <c r="H554" t="s">
        <v>311</v>
      </c>
      <c r="I554" t="s">
        <v>311</v>
      </c>
      <c r="J554">
        <v>37</v>
      </c>
    </row>
    <row r="555" spans="1:10" hidden="1" x14ac:dyDescent="0.35">
      <c r="A555" t="s">
        <v>20138</v>
      </c>
      <c r="B555">
        <v>11</v>
      </c>
      <c r="C555">
        <v>14</v>
      </c>
      <c r="D555">
        <v>552</v>
      </c>
      <c r="E555" t="s">
        <v>311</v>
      </c>
      <c r="F555" t="s">
        <v>3848</v>
      </c>
      <c r="G555" t="s">
        <v>311</v>
      </c>
      <c r="H555" t="s">
        <v>311</v>
      </c>
      <c r="I555" t="s">
        <v>311</v>
      </c>
      <c r="J555">
        <v>11</v>
      </c>
    </row>
    <row r="556" spans="1:10" hidden="1" x14ac:dyDescent="0.35">
      <c r="A556" t="s">
        <v>20139</v>
      </c>
      <c r="B556">
        <v>37</v>
      </c>
      <c r="C556">
        <v>14</v>
      </c>
      <c r="D556">
        <v>552</v>
      </c>
      <c r="E556" t="s">
        <v>311</v>
      </c>
      <c r="F556" t="s">
        <v>3848</v>
      </c>
      <c r="G556" t="s">
        <v>311</v>
      </c>
      <c r="H556" t="s">
        <v>311</v>
      </c>
      <c r="I556" t="s">
        <v>311</v>
      </c>
      <c r="J556">
        <v>0</v>
      </c>
    </row>
    <row r="557" spans="1:10" hidden="1" x14ac:dyDescent="0.35">
      <c r="A557" t="s">
        <v>20140</v>
      </c>
      <c r="B557">
        <v>36</v>
      </c>
      <c r="C557">
        <v>14</v>
      </c>
      <c r="D557">
        <v>552</v>
      </c>
      <c r="E557" t="s">
        <v>311</v>
      </c>
      <c r="F557" t="s">
        <v>3848</v>
      </c>
      <c r="G557" t="s">
        <v>311</v>
      </c>
      <c r="H557" t="s">
        <v>311</v>
      </c>
      <c r="I557" t="s">
        <v>311</v>
      </c>
      <c r="J557">
        <v>0</v>
      </c>
    </row>
    <row r="558" spans="1:10" hidden="1" x14ac:dyDescent="0.35">
      <c r="A558" t="s">
        <v>20141</v>
      </c>
      <c r="B558">
        <v>11</v>
      </c>
      <c r="C558">
        <v>14</v>
      </c>
      <c r="D558">
        <v>552</v>
      </c>
      <c r="E558" t="s">
        <v>311</v>
      </c>
      <c r="F558" t="s">
        <v>3848</v>
      </c>
      <c r="G558" t="s">
        <v>311</v>
      </c>
      <c r="H558" t="s">
        <v>311</v>
      </c>
      <c r="I558" t="s">
        <v>311</v>
      </c>
      <c r="J558">
        <v>0</v>
      </c>
    </row>
    <row r="559" spans="1:10" hidden="1" x14ac:dyDescent="0.35">
      <c r="A559" t="s">
        <v>20142</v>
      </c>
      <c r="B559">
        <v>10</v>
      </c>
      <c r="C559">
        <v>14</v>
      </c>
      <c r="D559">
        <v>552</v>
      </c>
      <c r="E559" t="s">
        <v>311</v>
      </c>
      <c r="F559" t="s">
        <v>3848</v>
      </c>
      <c r="G559" t="s">
        <v>311</v>
      </c>
      <c r="H559" t="s">
        <v>311</v>
      </c>
      <c r="I559" t="s">
        <v>311</v>
      </c>
      <c r="J559">
        <v>0</v>
      </c>
    </row>
    <row r="560" spans="1:10" hidden="1" x14ac:dyDescent="0.35">
      <c r="A560" t="s">
        <v>20143</v>
      </c>
      <c r="B560">
        <v>9</v>
      </c>
      <c r="C560">
        <v>14</v>
      </c>
      <c r="D560">
        <v>552</v>
      </c>
      <c r="E560" t="s">
        <v>311</v>
      </c>
      <c r="F560" t="s">
        <v>3848</v>
      </c>
      <c r="G560" t="s">
        <v>311</v>
      </c>
      <c r="H560" t="s">
        <v>311</v>
      </c>
      <c r="I560" t="s">
        <v>311</v>
      </c>
      <c r="J560">
        <v>0</v>
      </c>
    </row>
    <row r="561" spans="1:10" hidden="1" x14ac:dyDescent="0.35">
      <c r="A561" t="s">
        <v>20144</v>
      </c>
      <c r="B561">
        <v>10</v>
      </c>
      <c r="C561">
        <v>14</v>
      </c>
      <c r="D561">
        <v>552</v>
      </c>
      <c r="E561" t="s">
        <v>311</v>
      </c>
      <c r="F561" t="s">
        <v>3848</v>
      </c>
      <c r="G561" t="s">
        <v>311</v>
      </c>
      <c r="H561" t="s">
        <v>311</v>
      </c>
      <c r="I561" t="s">
        <v>311</v>
      </c>
      <c r="J561">
        <v>0</v>
      </c>
    </row>
    <row r="562" spans="1:10" hidden="1" x14ac:dyDescent="0.35">
      <c r="A562" t="s">
        <v>20145</v>
      </c>
      <c r="B562">
        <v>18</v>
      </c>
      <c r="C562">
        <v>14</v>
      </c>
      <c r="D562">
        <v>552</v>
      </c>
      <c r="E562" t="s">
        <v>311</v>
      </c>
      <c r="F562" t="s">
        <v>3848</v>
      </c>
      <c r="G562" t="s">
        <v>311</v>
      </c>
      <c r="H562" t="s">
        <v>311</v>
      </c>
      <c r="I562" t="s">
        <v>311</v>
      </c>
      <c r="J562">
        <v>0</v>
      </c>
    </row>
    <row r="563" spans="1:10" hidden="1" x14ac:dyDescent="0.35">
      <c r="A563" t="s">
        <v>20146</v>
      </c>
      <c r="B563">
        <v>16</v>
      </c>
      <c r="C563">
        <v>14</v>
      </c>
      <c r="D563">
        <v>552</v>
      </c>
      <c r="E563" t="s">
        <v>311</v>
      </c>
      <c r="F563" t="s">
        <v>3848</v>
      </c>
      <c r="G563" t="s">
        <v>311</v>
      </c>
      <c r="H563" t="s">
        <v>311</v>
      </c>
      <c r="I563" t="s">
        <v>311</v>
      </c>
      <c r="J563">
        <v>0</v>
      </c>
    </row>
    <row r="564" spans="1:10" hidden="1" x14ac:dyDescent="0.35">
      <c r="A564" t="s">
        <v>20147</v>
      </c>
      <c r="B564">
        <v>25</v>
      </c>
      <c r="C564">
        <v>14</v>
      </c>
      <c r="D564">
        <v>552</v>
      </c>
      <c r="E564" t="s">
        <v>311</v>
      </c>
      <c r="F564" t="s">
        <v>3848</v>
      </c>
      <c r="G564" t="s">
        <v>311</v>
      </c>
      <c r="H564" t="s">
        <v>311</v>
      </c>
      <c r="I564" t="s">
        <v>311</v>
      </c>
      <c r="J564">
        <v>0</v>
      </c>
    </row>
    <row r="565" spans="1:10" hidden="1" x14ac:dyDescent="0.35">
      <c r="A565" t="s">
        <v>20148</v>
      </c>
      <c r="B565">
        <v>16</v>
      </c>
      <c r="C565">
        <v>14</v>
      </c>
      <c r="D565">
        <v>552</v>
      </c>
      <c r="E565" t="s">
        <v>311</v>
      </c>
      <c r="F565" t="s">
        <v>3848</v>
      </c>
      <c r="G565" t="s">
        <v>311</v>
      </c>
      <c r="H565" t="s">
        <v>311</v>
      </c>
      <c r="I565" t="s">
        <v>311</v>
      </c>
      <c r="J565">
        <v>0</v>
      </c>
    </row>
    <row r="566" spans="1:10" hidden="1" x14ac:dyDescent="0.35">
      <c r="A566" t="s">
        <v>20149</v>
      </c>
      <c r="B566">
        <v>9</v>
      </c>
      <c r="C566">
        <v>14</v>
      </c>
      <c r="D566">
        <v>552</v>
      </c>
      <c r="E566" t="s">
        <v>311</v>
      </c>
      <c r="F566" t="s">
        <v>3848</v>
      </c>
      <c r="G566" t="s">
        <v>311</v>
      </c>
      <c r="H566" t="s">
        <v>311</v>
      </c>
      <c r="I566" t="s">
        <v>311</v>
      </c>
      <c r="J566">
        <v>0</v>
      </c>
    </row>
    <row r="567" spans="1:10" hidden="1" x14ac:dyDescent="0.35">
      <c r="A567" t="s">
        <v>20150</v>
      </c>
      <c r="B567">
        <v>13</v>
      </c>
      <c r="C567">
        <v>14</v>
      </c>
      <c r="D567">
        <v>552</v>
      </c>
      <c r="E567" t="s">
        <v>311</v>
      </c>
      <c r="F567" t="s">
        <v>3848</v>
      </c>
      <c r="G567" t="s">
        <v>311</v>
      </c>
      <c r="H567" t="s">
        <v>311</v>
      </c>
      <c r="I567" t="s">
        <v>311</v>
      </c>
      <c r="J567">
        <v>0</v>
      </c>
    </row>
    <row r="568" spans="1:10" hidden="1" x14ac:dyDescent="0.35">
      <c r="A568" t="s">
        <v>20151</v>
      </c>
      <c r="B568">
        <v>17</v>
      </c>
      <c r="C568">
        <v>14</v>
      </c>
      <c r="D568">
        <v>552</v>
      </c>
      <c r="E568" t="s">
        <v>311</v>
      </c>
      <c r="F568" t="s">
        <v>3848</v>
      </c>
      <c r="G568" t="s">
        <v>311</v>
      </c>
      <c r="H568" t="s">
        <v>311</v>
      </c>
      <c r="I568" t="s">
        <v>311</v>
      </c>
      <c r="J568">
        <v>0</v>
      </c>
    </row>
    <row r="569" spans="1:10" hidden="1" x14ac:dyDescent="0.35">
      <c r="A569" t="s">
        <v>20152</v>
      </c>
      <c r="B569">
        <v>7</v>
      </c>
      <c r="C569">
        <v>14</v>
      </c>
      <c r="D569">
        <v>552</v>
      </c>
      <c r="E569" t="s">
        <v>311</v>
      </c>
      <c r="F569" t="s">
        <v>3848</v>
      </c>
      <c r="G569" t="s">
        <v>311</v>
      </c>
      <c r="H569" t="s">
        <v>311</v>
      </c>
      <c r="I569" t="s">
        <v>311</v>
      </c>
      <c r="J569">
        <v>0</v>
      </c>
    </row>
    <row r="570" spans="1:10" hidden="1" x14ac:dyDescent="0.35">
      <c r="A570" t="s">
        <v>20153</v>
      </c>
      <c r="B570">
        <v>16</v>
      </c>
      <c r="C570">
        <v>14</v>
      </c>
      <c r="D570">
        <v>552</v>
      </c>
      <c r="E570" t="s">
        <v>311</v>
      </c>
      <c r="F570" t="s">
        <v>3848</v>
      </c>
      <c r="G570" t="s">
        <v>311</v>
      </c>
      <c r="H570" t="s">
        <v>311</v>
      </c>
      <c r="I570" t="s">
        <v>311</v>
      </c>
      <c r="J570">
        <v>0</v>
      </c>
    </row>
    <row r="571" spans="1:10" x14ac:dyDescent="0.35">
      <c r="A571" t="s">
        <v>20154</v>
      </c>
      <c r="B571">
        <v>26</v>
      </c>
      <c r="C571">
        <v>14</v>
      </c>
      <c r="D571">
        <v>552</v>
      </c>
      <c r="E571" t="s">
        <v>311</v>
      </c>
      <c r="F571" t="s">
        <v>0</v>
      </c>
      <c r="G571" t="s">
        <v>2972</v>
      </c>
      <c r="H571" t="s">
        <v>311</v>
      </c>
      <c r="I571" t="s">
        <v>311</v>
      </c>
      <c r="J571">
        <v>2</v>
      </c>
    </row>
    <row r="572" spans="1:10" hidden="1" x14ac:dyDescent="0.35">
      <c r="A572" t="s">
        <v>20155</v>
      </c>
      <c r="B572">
        <v>16</v>
      </c>
      <c r="C572">
        <v>13</v>
      </c>
      <c r="D572">
        <v>571</v>
      </c>
      <c r="E572" t="s">
        <v>311</v>
      </c>
      <c r="F572" t="s">
        <v>3848</v>
      </c>
      <c r="G572" t="s">
        <v>311</v>
      </c>
      <c r="H572" t="s">
        <v>311</v>
      </c>
      <c r="I572" t="s">
        <v>311</v>
      </c>
      <c r="J572">
        <v>0</v>
      </c>
    </row>
    <row r="573" spans="1:10" x14ac:dyDescent="0.35">
      <c r="A573" t="s">
        <v>20156</v>
      </c>
      <c r="B573">
        <v>64</v>
      </c>
      <c r="C573">
        <v>13</v>
      </c>
      <c r="D573">
        <v>571</v>
      </c>
      <c r="E573" t="s">
        <v>311</v>
      </c>
      <c r="F573" t="s">
        <v>0</v>
      </c>
      <c r="G573" t="s">
        <v>15165</v>
      </c>
      <c r="H573" t="s">
        <v>311</v>
      </c>
      <c r="I573" t="s">
        <v>311</v>
      </c>
      <c r="J573">
        <v>7</v>
      </c>
    </row>
    <row r="574" spans="1:10" hidden="1" x14ac:dyDescent="0.35">
      <c r="A574" t="s">
        <v>20157</v>
      </c>
      <c r="B574">
        <v>10</v>
      </c>
      <c r="C574">
        <v>13</v>
      </c>
      <c r="D574">
        <v>571</v>
      </c>
      <c r="E574" t="s">
        <v>311</v>
      </c>
      <c r="F574" t="s">
        <v>3848</v>
      </c>
      <c r="G574" t="s">
        <v>311</v>
      </c>
      <c r="H574" t="s">
        <v>311</v>
      </c>
      <c r="I574" t="s">
        <v>311</v>
      </c>
      <c r="J574">
        <v>0</v>
      </c>
    </row>
    <row r="575" spans="1:10" hidden="1" x14ac:dyDescent="0.35">
      <c r="A575" t="s">
        <v>20158</v>
      </c>
      <c r="B575">
        <v>28</v>
      </c>
      <c r="C575">
        <v>13</v>
      </c>
      <c r="D575">
        <v>571</v>
      </c>
      <c r="E575" t="s">
        <v>311</v>
      </c>
      <c r="F575" t="s">
        <v>2692</v>
      </c>
      <c r="G575" t="s">
        <v>311</v>
      </c>
      <c r="H575" t="s">
        <v>311</v>
      </c>
      <c r="I575" t="s">
        <v>311</v>
      </c>
      <c r="J575">
        <v>0</v>
      </c>
    </row>
    <row r="576" spans="1:10" hidden="1" x14ac:dyDescent="0.35">
      <c r="A576" t="s">
        <v>20159</v>
      </c>
      <c r="B576">
        <v>57</v>
      </c>
      <c r="C576">
        <v>13</v>
      </c>
      <c r="D576">
        <v>571</v>
      </c>
      <c r="E576" t="s">
        <v>311</v>
      </c>
      <c r="F576" t="s">
        <v>3848</v>
      </c>
      <c r="G576" t="s">
        <v>311</v>
      </c>
      <c r="H576" t="s">
        <v>311</v>
      </c>
      <c r="I576" t="s">
        <v>311</v>
      </c>
      <c r="J576">
        <v>0</v>
      </c>
    </row>
    <row r="577" spans="1:10" hidden="1" x14ac:dyDescent="0.35">
      <c r="A577" t="s">
        <v>20160</v>
      </c>
      <c r="B577">
        <v>13</v>
      </c>
      <c r="C577">
        <v>13</v>
      </c>
      <c r="D577">
        <v>571</v>
      </c>
      <c r="E577" t="s">
        <v>311</v>
      </c>
      <c r="F577" t="s">
        <v>3848</v>
      </c>
      <c r="G577" t="s">
        <v>311</v>
      </c>
      <c r="H577" t="s">
        <v>311</v>
      </c>
      <c r="I577" t="s">
        <v>311</v>
      </c>
      <c r="J577">
        <v>0</v>
      </c>
    </row>
    <row r="578" spans="1:10" hidden="1" x14ac:dyDescent="0.35">
      <c r="A578" t="s">
        <v>20161</v>
      </c>
      <c r="B578">
        <v>18</v>
      </c>
      <c r="C578">
        <v>13</v>
      </c>
      <c r="D578">
        <v>571</v>
      </c>
      <c r="E578" t="s">
        <v>311</v>
      </c>
      <c r="F578" t="s">
        <v>3848</v>
      </c>
      <c r="G578" t="s">
        <v>311</v>
      </c>
      <c r="H578" t="s">
        <v>311</v>
      </c>
      <c r="I578" t="s">
        <v>311</v>
      </c>
      <c r="J578">
        <v>0</v>
      </c>
    </row>
    <row r="579" spans="1:10" hidden="1" x14ac:dyDescent="0.35">
      <c r="A579" t="s">
        <v>20162</v>
      </c>
      <c r="B579">
        <v>13</v>
      </c>
      <c r="C579">
        <v>13</v>
      </c>
      <c r="D579">
        <v>571</v>
      </c>
      <c r="E579" t="s">
        <v>311</v>
      </c>
      <c r="F579" t="s">
        <v>3848</v>
      </c>
      <c r="G579" t="s">
        <v>311</v>
      </c>
      <c r="H579" t="s">
        <v>311</v>
      </c>
      <c r="I579" t="s">
        <v>311</v>
      </c>
      <c r="J579">
        <v>0</v>
      </c>
    </row>
    <row r="580" spans="1:10" hidden="1" x14ac:dyDescent="0.35">
      <c r="A580" t="s">
        <v>20163</v>
      </c>
      <c r="B580">
        <v>8</v>
      </c>
      <c r="C580">
        <v>13</v>
      </c>
      <c r="D580">
        <v>571</v>
      </c>
      <c r="E580" t="s">
        <v>311</v>
      </c>
      <c r="F580" t="s">
        <v>3848</v>
      </c>
      <c r="G580" t="s">
        <v>311</v>
      </c>
      <c r="H580" t="s">
        <v>311</v>
      </c>
      <c r="I580" t="s">
        <v>311</v>
      </c>
      <c r="J580">
        <v>8</v>
      </c>
    </row>
    <row r="581" spans="1:10" hidden="1" x14ac:dyDescent="0.35">
      <c r="A581" t="s">
        <v>20164</v>
      </c>
      <c r="B581">
        <v>17</v>
      </c>
      <c r="C581">
        <v>13</v>
      </c>
      <c r="D581">
        <v>571</v>
      </c>
      <c r="E581" t="s">
        <v>311</v>
      </c>
      <c r="F581" t="s">
        <v>3848</v>
      </c>
      <c r="G581" t="s">
        <v>311</v>
      </c>
      <c r="H581" t="s">
        <v>311</v>
      </c>
      <c r="I581" t="s">
        <v>311</v>
      </c>
      <c r="J581">
        <v>0</v>
      </c>
    </row>
    <row r="582" spans="1:10" hidden="1" x14ac:dyDescent="0.35">
      <c r="A582" t="s">
        <v>20165</v>
      </c>
      <c r="B582">
        <v>9</v>
      </c>
      <c r="C582">
        <v>13</v>
      </c>
      <c r="D582">
        <v>571</v>
      </c>
      <c r="E582" t="s">
        <v>311</v>
      </c>
      <c r="F582" t="s">
        <v>3848</v>
      </c>
      <c r="G582" t="s">
        <v>311</v>
      </c>
      <c r="H582" t="s">
        <v>311</v>
      </c>
      <c r="I582" t="s">
        <v>311</v>
      </c>
      <c r="J582">
        <v>0</v>
      </c>
    </row>
    <row r="583" spans="1:10" hidden="1" x14ac:dyDescent="0.35">
      <c r="A583" t="s">
        <v>20166</v>
      </c>
      <c r="B583">
        <v>19</v>
      </c>
      <c r="C583">
        <v>13</v>
      </c>
      <c r="D583">
        <v>571</v>
      </c>
      <c r="E583" t="s">
        <v>311</v>
      </c>
      <c r="F583" t="s">
        <v>3848</v>
      </c>
      <c r="G583" t="s">
        <v>311</v>
      </c>
      <c r="H583" t="s">
        <v>311</v>
      </c>
      <c r="I583" t="s">
        <v>311</v>
      </c>
      <c r="J583">
        <v>0</v>
      </c>
    </row>
    <row r="584" spans="1:10" hidden="1" x14ac:dyDescent="0.35">
      <c r="A584" t="s">
        <v>20167</v>
      </c>
      <c r="B584">
        <v>24</v>
      </c>
      <c r="C584">
        <v>13</v>
      </c>
      <c r="D584">
        <v>571</v>
      </c>
      <c r="E584" t="s">
        <v>311</v>
      </c>
      <c r="F584" t="s">
        <v>3848</v>
      </c>
      <c r="G584" t="s">
        <v>311</v>
      </c>
      <c r="H584" t="s">
        <v>311</v>
      </c>
      <c r="I584" t="s">
        <v>311</v>
      </c>
      <c r="J584">
        <v>0</v>
      </c>
    </row>
    <row r="585" spans="1:10" hidden="1" x14ac:dyDescent="0.35">
      <c r="A585" t="s">
        <v>20168</v>
      </c>
      <c r="B585">
        <v>9</v>
      </c>
      <c r="C585">
        <v>13</v>
      </c>
      <c r="D585">
        <v>571</v>
      </c>
      <c r="E585" t="s">
        <v>311</v>
      </c>
      <c r="F585" t="s">
        <v>3848</v>
      </c>
      <c r="G585" t="s">
        <v>311</v>
      </c>
      <c r="H585" t="s">
        <v>311</v>
      </c>
      <c r="I585" t="s">
        <v>311</v>
      </c>
      <c r="J585">
        <v>0</v>
      </c>
    </row>
    <row r="586" spans="1:10" hidden="1" x14ac:dyDescent="0.35">
      <c r="A586" t="s">
        <v>20169</v>
      </c>
      <c r="B586">
        <v>25</v>
      </c>
      <c r="C586">
        <v>13</v>
      </c>
      <c r="D586">
        <v>571</v>
      </c>
      <c r="E586" t="s">
        <v>311</v>
      </c>
      <c r="F586" t="s">
        <v>3848</v>
      </c>
      <c r="G586" t="s">
        <v>311</v>
      </c>
      <c r="H586" t="s">
        <v>311</v>
      </c>
      <c r="I586" t="s">
        <v>311</v>
      </c>
      <c r="J586">
        <v>0</v>
      </c>
    </row>
    <row r="587" spans="1:10" hidden="1" x14ac:dyDescent="0.35">
      <c r="A587" t="s">
        <v>20170</v>
      </c>
      <c r="B587">
        <v>15</v>
      </c>
      <c r="C587">
        <v>13</v>
      </c>
      <c r="D587">
        <v>571</v>
      </c>
      <c r="E587" t="s">
        <v>311</v>
      </c>
      <c r="F587" t="s">
        <v>3848</v>
      </c>
      <c r="G587" t="s">
        <v>311</v>
      </c>
      <c r="H587" t="s">
        <v>311</v>
      </c>
      <c r="I587" t="s">
        <v>311</v>
      </c>
      <c r="J587">
        <v>0</v>
      </c>
    </row>
    <row r="588" spans="1:10" hidden="1" x14ac:dyDescent="0.35">
      <c r="A588" t="s">
        <v>20171</v>
      </c>
      <c r="B588">
        <v>9</v>
      </c>
      <c r="C588">
        <v>13</v>
      </c>
      <c r="D588">
        <v>571</v>
      </c>
      <c r="E588" t="s">
        <v>311</v>
      </c>
      <c r="F588" t="s">
        <v>3848</v>
      </c>
      <c r="G588" t="s">
        <v>311</v>
      </c>
      <c r="H588" t="s">
        <v>311</v>
      </c>
      <c r="I588" t="s">
        <v>311</v>
      </c>
      <c r="J588">
        <v>0</v>
      </c>
    </row>
    <row r="589" spans="1:10" hidden="1" x14ac:dyDescent="0.35">
      <c r="A589" t="s">
        <v>20172</v>
      </c>
      <c r="B589">
        <v>9</v>
      </c>
      <c r="C589">
        <v>13</v>
      </c>
      <c r="D589">
        <v>571</v>
      </c>
      <c r="E589" t="s">
        <v>311</v>
      </c>
      <c r="F589" t="s">
        <v>3848</v>
      </c>
      <c r="G589" t="s">
        <v>311</v>
      </c>
      <c r="H589" t="s">
        <v>311</v>
      </c>
      <c r="I589" t="s">
        <v>311</v>
      </c>
      <c r="J589">
        <v>0</v>
      </c>
    </row>
    <row r="590" spans="1:10" hidden="1" x14ac:dyDescent="0.35">
      <c r="A590" t="s">
        <v>20173</v>
      </c>
      <c r="B590">
        <v>14</v>
      </c>
      <c r="C590">
        <v>13</v>
      </c>
      <c r="D590">
        <v>571</v>
      </c>
      <c r="E590" t="s">
        <v>311</v>
      </c>
      <c r="F590" t="s">
        <v>3848</v>
      </c>
      <c r="G590" t="s">
        <v>311</v>
      </c>
      <c r="H590" t="s">
        <v>311</v>
      </c>
      <c r="I590" t="s">
        <v>311</v>
      </c>
      <c r="J590">
        <v>0</v>
      </c>
    </row>
    <row r="591" spans="1:10" hidden="1" x14ac:dyDescent="0.35">
      <c r="A591" t="s">
        <v>20174</v>
      </c>
      <c r="B591">
        <v>11</v>
      </c>
      <c r="C591">
        <v>12</v>
      </c>
      <c r="D591">
        <v>590</v>
      </c>
      <c r="E591" t="s">
        <v>311</v>
      </c>
      <c r="F591" t="s">
        <v>3848</v>
      </c>
      <c r="G591" t="s">
        <v>311</v>
      </c>
      <c r="H591" t="s">
        <v>311</v>
      </c>
      <c r="I591" t="s">
        <v>311</v>
      </c>
      <c r="J591">
        <v>0</v>
      </c>
    </row>
    <row r="592" spans="1:10" hidden="1" x14ac:dyDescent="0.35">
      <c r="A592" t="s">
        <v>20175</v>
      </c>
      <c r="B592">
        <v>10</v>
      </c>
      <c r="C592">
        <v>12</v>
      </c>
      <c r="D592">
        <v>590</v>
      </c>
      <c r="E592" t="s">
        <v>311</v>
      </c>
      <c r="F592" t="s">
        <v>3848</v>
      </c>
      <c r="G592" t="s">
        <v>311</v>
      </c>
      <c r="H592" t="s">
        <v>311</v>
      </c>
      <c r="I592" t="s">
        <v>311</v>
      </c>
      <c r="J592">
        <v>0</v>
      </c>
    </row>
    <row r="593" spans="1:10" hidden="1" x14ac:dyDescent="0.35">
      <c r="A593" t="s">
        <v>20176</v>
      </c>
      <c r="B593">
        <v>10</v>
      </c>
      <c r="C593">
        <v>12</v>
      </c>
      <c r="D593">
        <v>590</v>
      </c>
      <c r="E593" t="s">
        <v>311</v>
      </c>
      <c r="F593" t="s">
        <v>3848</v>
      </c>
      <c r="G593" t="s">
        <v>311</v>
      </c>
      <c r="H593" t="s">
        <v>311</v>
      </c>
      <c r="I593" t="s">
        <v>311</v>
      </c>
      <c r="J593">
        <v>0</v>
      </c>
    </row>
    <row r="594" spans="1:10" hidden="1" x14ac:dyDescent="0.35">
      <c r="A594" t="s">
        <v>20177</v>
      </c>
      <c r="B594">
        <v>34</v>
      </c>
      <c r="C594">
        <v>12</v>
      </c>
      <c r="D594">
        <v>590</v>
      </c>
      <c r="E594" t="s">
        <v>311</v>
      </c>
      <c r="F594" t="s">
        <v>3848</v>
      </c>
      <c r="G594" t="s">
        <v>311</v>
      </c>
      <c r="H594" t="s">
        <v>311</v>
      </c>
      <c r="I594" t="s">
        <v>311</v>
      </c>
      <c r="J594">
        <v>0</v>
      </c>
    </row>
    <row r="595" spans="1:10" hidden="1" x14ac:dyDescent="0.35">
      <c r="A595" t="s">
        <v>20178</v>
      </c>
      <c r="B595">
        <v>15</v>
      </c>
      <c r="C595">
        <v>12</v>
      </c>
      <c r="D595">
        <v>590</v>
      </c>
      <c r="E595" t="s">
        <v>311</v>
      </c>
      <c r="F595" t="s">
        <v>3848</v>
      </c>
      <c r="G595" t="s">
        <v>311</v>
      </c>
      <c r="H595" t="s">
        <v>311</v>
      </c>
      <c r="I595" t="s">
        <v>311</v>
      </c>
      <c r="J595">
        <v>0</v>
      </c>
    </row>
    <row r="596" spans="1:10" hidden="1" x14ac:dyDescent="0.35">
      <c r="A596" t="s">
        <v>20179</v>
      </c>
      <c r="B596">
        <v>12</v>
      </c>
      <c r="C596">
        <v>12</v>
      </c>
      <c r="D596">
        <v>590</v>
      </c>
      <c r="E596" t="s">
        <v>311</v>
      </c>
      <c r="F596" t="s">
        <v>3848</v>
      </c>
      <c r="G596" t="s">
        <v>311</v>
      </c>
      <c r="H596" t="s">
        <v>311</v>
      </c>
      <c r="I596" t="s">
        <v>311</v>
      </c>
      <c r="J596">
        <v>0</v>
      </c>
    </row>
    <row r="597" spans="1:10" hidden="1" x14ac:dyDescent="0.35">
      <c r="A597" t="s">
        <v>20180</v>
      </c>
      <c r="B597">
        <v>19</v>
      </c>
      <c r="C597">
        <v>12</v>
      </c>
      <c r="D597">
        <v>590</v>
      </c>
      <c r="E597" t="s">
        <v>311</v>
      </c>
      <c r="F597" t="s">
        <v>2692</v>
      </c>
      <c r="G597" t="s">
        <v>311</v>
      </c>
      <c r="H597" t="s">
        <v>311</v>
      </c>
      <c r="I597" t="s">
        <v>311</v>
      </c>
      <c r="J597">
        <v>0</v>
      </c>
    </row>
    <row r="598" spans="1:10" hidden="1" x14ac:dyDescent="0.35">
      <c r="A598" t="s">
        <v>20181</v>
      </c>
      <c r="B598">
        <v>34</v>
      </c>
      <c r="C598">
        <v>12</v>
      </c>
      <c r="D598">
        <v>590</v>
      </c>
      <c r="E598" t="s">
        <v>311</v>
      </c>
      <c r="F598" t="s">
        <v>3848</v>
      </c>
      <c r="G598" t="s">
        <v>311</v>
      </c>
      <c r="H598" t="s">
        <v>311</v>
      </c>
      <c r="I598" t="s">
        <v>311</v>
      </c>
      <c r="J598">
        <v>0</v>
      </c>
    </row>
    <row r="599" spans="1:10" hidden="1" x14ac:dyDescent="0.35">
      <c r="A599" t="s">
        <v>20182</v>
      </c>
      <c r="B599">
        <v>12</v>
      </c>
      <c r="C599">
        <v>12</v>
      </c>
      <c r="D599">
        <v>590</v>
      </c>
      <c r="E599" t="s">
        <v>311</v>
      </c>
      <c r="F599" t="s">
        <v>3848</v>
      </c>
      <c r="G599" t="s">
        <v>311</v>
      </c>
      <c r="H599" t="s">
        <v>311</v>
      </c>
      <c r="I599" t="s">
        <v>311</v>
      </c>
      <c r="J599">
        <v>0</v>
      </c>
    </row>
    <row r="600" spans="1:10" x14ac:dyDescent="0.35">
      <c r="A600" t="s">
        <v>20183</v>
      </c>
      <c r="B600">
        <v>16</v>
      </c>
      <c r="C600">
        <v>12</v>
      </c>
      <c r="D600">
        <v>590</v>
      </c>
      <c r="E600" t="s">
        <v>311</v>
      </c>
      <c r="F600" t="s">
        <v>0</v>
      </c>
      <c r="G600" t="s">
        <v>17746</v>
      </c>
      <c r="H600" t="s">
        <v>311</v>
      </c>
      <c r="I600" t="s">
        <v>311</v>
      </c>
      <c r="J600">
        <v>7</v>
      </c>
    </row>
    <row r="601" spans="1:10" hidden="1" x14ac:dyDescent="0.35">
      <c r="A601" t="s">
        <v>20184</v>
      </c>
      <c r="B601">
        <v>26</v>
      </c>
      <c r="C601">
        <v>12</v>
      </c>
      <c r="D601">
        <v>590</v>
      </c>
      <c r="E601" t="s">
        <v>311</v>
      </c>
      <c r="F601" t="s">
        <v>3848</v>
      </c>
      <c r="G601" t="s">
        <v>311</v>
      </c>
      <c r="H601" t="s">
        <v>311</v>
      </c>
      <c r="I601" t="s">
        <v>311</v>
      </c>
      <c r="J601">
        <v>0</v>
      </c>
    </row>
    <row r="602" spans="1:10" hidden="1" x14ac:dyDescent="0.35">
      <c r="A602" t="s">
        <v>20185</v>
      </c>
      <c r="B602">
        <v>15</v>
      </c>
      <c r="C602">
        <v>12</v>
      </c>
      <c r="D602">
        <v>590</v>
      </c>
      <c r="E602" t="s">
        <v>311</v>
      </c>
      <c r="F602" t="s">
        <v>3848</v>
      </c>
      <c r="G602" t="s">
        <v>311</v>
      </c>
      <c r="H602" t="s">
        <v>311</v>
      </c>
      <c r="I602" t="s">
        <v>311</v>
      </c>
      <c r="J602">
        <v>0</v>
      </c>
    </row>
    <row r="603" spans="1:10" hidden="1" x14ac:dyDescent="0.35">
      <c r="A603" t="s">
        <v>20186</v>
      </c>
      <c r="B603">
        <v>11</v>
      </c>
      <c r="C603">
        <v>12</v>
      </c>
      <c r="D603">
        <v>590</v>
      </c>
      <c r="E603" t="s">
        <v>311</v>
      </c>
      <c r="F603" t="s">
        <v>3848</v>
      </c>
      <c r="G603" t="s">
        <v>311</v>
      </c>
      <c r="H603" t="s">
        <v>311</v>
      </c>
      <c r="I603" t="s">
        <v>311</v>
      </c>
      <c r="J603">
        <v>0</v>
      </c>
    </row>
    <row r="604" spans="1:10" hidden="1" x14ac:dyDescent="0.35">
      <c r="A604" t="s">
        <v>20187</v>
      </c>
      <c r="B604">
        <v>10</v>
      </c>
      <c r="C604">
        <v>12</v>
      </c>
      <c r="D604">
        <v>590</v>
      </c>
      <c r="E604" t="s">
        <v>311</v>
      </c>
      <c r="F604" t="s">
        <v>3848</v>
      </c>
      <c r="G604" t="s">
        <v>311</v>
      </c>
      <c r="H604" t="s">
        <v>311</v>
      </c>
      <c r="I604" t="s">
        <v>311</v>
      </c>
      <c r="J604">
        <v>10</v>
      </c>
    </row>
    <row r="605" spans="1:10" hidden="1" x14ac:dyDescent="0.35">
      <c r="A605" t="s">
        <v>20188</v>
      </c>
      <c r="B605">
        <v>12</v>
      </c>
      <c r="C605">
        <v>12</v>
      </c>
      <c r="D605">
        <v>590</v>
      </c>
      <c r="E605" t="s">
        <v>311</v>
      </c>
      <c r="F605" t="s">
        <v>3848</v>
      </c>
      <c r="G605" t="s">
        <v>311</v>
      </c>
      <c r="H605" t="s">
        <v>311</v>
      </c>
      <c r="I605" t="s">
        <v>311</v>
      </c>
      <c r="J605">
        <v>0</v>
      </c>
    </row>
    <row r="606" spans="1:10" x14ac:dyDescent="0.35">
      <c r="A606" t="s">
        <v>20189</v>
      </c>
      <c r="B606">
        <v>89</v>
      </c>
      <c r="C606">
        <v>12</v>
      </c>
      <c r="D606">
        <v>590</v>
      </c>
      <c r="E606" t="s">
        <v>311</v>
      </c>
      <c r="F606" t="s">
        <v>0</v>
      </c>
      <c r="G606" t="s">
        <v>8272</v>
      </c>
      <c r="H606" t="s">
        <v>311</v>
      </c>
      <c r="I606" t="s">
        <v>311</v>
      </c>
      <c r="J606">
        <v>13</v>
      </c>
    </row>
    <row r="607" spans="1:10" hidden="1" x14ac:dyDescent="0.35">
      <c r="A607" t="s">
        <v>20190</v>
      </c>
      <c r="B607">
        <v>14</v>
      </c>
      <c r="C607">
        <v>12</v>
      </c>
      <c r="D607">
        <v>590</v>
      </c>
      <c r="E607" t="s">
        <v>311</v>
      </c>
      <c r="F607" t="s">
        <v>3848</v>
      </c>
      <c r="G607" t="s">
        <v>311</v>
      </c>
      <c r="H607" t="s">
        <v>311</v>
      </c>
      <c r="I607" t="s">
        <v>311</v>
      </c>
      <c r="J607">
        <v>0</v>
      </c>
    </row>
    <row r="608" spans="1:10" x14ac:dyDescent="0.35">
      <c r="A608" t="s">
        <v>20191</v>
      </c>
      <c r="B608">
        <v>193</v>
      </c>
      <c r="C608">
        <v>12</v>
      </c>
      <c r="D608">
        <v>590</v>
      </c>
      <c r="E608" t="s">
        <v>311</v>
      </c>
      <c r="F608" t="s">
        <v>0</v>
      </c>
      <c r="G608" t="s">
        <v>9016</v>
      </c>
      <c r="H608" t="s">
        <v>311</v>
      </c>
      <c r="I608" t="s">
        <v>311</v>
      </c>
      <c r="J608">
        <v>7</v>
      </c>
    </row>
    <row r="609" spans="1:10" hidden="1" x14ac:dyDescent="0.35">
      <c r="A609" t="s">
        <v>20192</v>
      </c>
      <c r="B609">
        <v>16</v>
      </c>
      <c r="C609">
        <v>12</v>
      </c>
      <c r="D609">
        <v>590</v>
      </c>
      <c r="E609" t="s">
        <v>311</v>
      </c>
      <c r="F609" t="s">
        <v>3848</v>
      </c>
      <c r="G609" t="s">
        <v>311</v>
      </c>
      <c r="H609" t="s">
        <v>311</v>
      </c>
      <c r="I609" t="s">
        <v>311</v>
      </c>
      <c r="J609">
        <v>0</v>
      </c>
    </row>
    <row r="610" spans="1:10" hidden="1" x14ac:dyDescent="0.35">
      <c r="A610" t="s">
        <v>20193</v>
      </c>
      <c r="B610">
        <v>37</v>
      </c>
      <c r="C610">
        <v>12</v>
      </c>
      <c r="D610">
        <v>590</v>
      </c>
      <c r="E610" t="s">
        <v>311</v>
      </c>
      <c r="F610" t="s">
        <v>3848</v>
      </c>
      <c r="G610" t="s">
        <v>311</v>
      </c>
      <c r="H610" t="s">
        <v>311</v>
      </c>
      <c r="I610" t="s">
        <v>311</v>
      </c>
      <c r="J610">
        <v>0</v>
      </c>
    </row>
    <row r="611" spans="1:10" hidden="1" x14ac:dyDescent="0.35">
      <c r="A611" t="s">
        <v>20194</v>
      </c>
      <c r="B611">
        <v>29</v>
      </c>
      <c r="C611">
        <v>12</v>
      </c>
      <c r="D611">
        <v>590</v>
      </c>
      <c r="E611" t="s">
        <v>311</v>
      </c>
      <c r="F611" t="s">
        <v>3848</v>
      </c>
      <c r="G611" t="s">
        <v>311</v>
      </c>
      <c r="H611" t="s">
        <v>311</v>
      </c>
      <c r="I611" t="s">
        <v>311</v>
      </c>
      <c r="J611">
        <v>0</v>
      </c>
    </row>
    <row r="612" spans="1:10" hidden="1" x14ac:dyDescent="0.35">
      <c r="A612" t="s">
        <v>20195</v>
      </c>
      <c r="B612">
        <v>18</v>
      </c>
      <c r="C612">
        <v>12</v>
      </c>
      <c r="D612">
        <v>590</v>
      </c>
      <c r="E612" t="s">
        <v>311</v>
      </c>
      <c r="F612" t="s">
        <v>3848</v>
      </c>
      <c r="G612" t="s">
        <v>311</v>
      </c>
      <c r="H612" t="s">
        <v>311</v>
      </c>
      <c r="I612" t="s">
        <v>311</v>
      </c>
      <c r="J612">
        <v>0</v>
      </c>
    </row>
    <row r="613" spans="1:10" hidden="1" x14ac:dyDescent="0.35">
      <c r="A613" t="s">
        <v>20196</v>
      </c>
      <c r="B613">
        <v>9</v>
      </c>
      <c r="C613">
        <v>12</v>
      </c>
      <c r="D613">
        <v>590</v>
      </c>
      <c r="E613" t="s">
        <v>311</v>
      </c>
      <c r="F613" t="s">
        <v>3848</v>
      </c>
      <c r="G613" t="s">
        <v>311</v>
      </c>
      <c r="H613" t="s">
        <v>311</v>
      </c>
      <c r="I613" t="s">
        <v>311</v>
      </c>
      <c r="J613">
        <v>0</v>
      </c>
    </row>
    <row r="614" spans="1:10" hidden="1" x14ac:dyDescent="0.35">
      <c r="A614" t="s">
        <v>20197</v>
      </c>
      <c r="B614">
        <v>19</v>
      </c>
      <c r="C614">
        <v>12</v>
      </c>
      <c r="D614">
        <v>590</v>
      </c>
      <c r="E614" t="s">
        <v>311</v>
      </c>
      <c r="F614" t="s">
        <v>3848</v>
      </c>
      <c r="G614" t="s">
        <v>311</v>
      </c>
      <c r="H614" t="s">
        <v>311</v>
      </c>
      <c r="I614" t="s">
        <v>311</v>
      </c>
      <c r="J614">
        <v>0</v>
      </c>
    </row>
    <row r="615" spans="1:10" hidden="1" x14ac:dyDescent="0.35">
      <c r="A615" t="s">
        <v>20198</v>
      </c>
      <c r="B615">
        <v>12</v>
      </c>
      <c r="C615">
        <v>12</v>
      </c>
      <c r="D615">
        <v>590</v>
      </c>
      <c r="E615" t="s">
        <v>311</v>
      </c>
      <c r="F615" t="s">
        <v>3848</v>
      </c>
      <c r="G615" t="s">
        <v>311</v>
      </c>
      <c r="H615" t="s">
        <v>311</v>
      </c>
      <c r="I615" t="s">
        <v>311</v>
      </c>
      <c r="J615">
        <v>12</v>
      </c>
    </row>
    <row r="616" spans="1:10" hidden="1" x14ac:dyDescent="0.35">
      <c r="A616" t="s">
        <v>20199</v>
      </c>
      <c r="B616">
        <v>11</v>
      </c>
      <c r="C616">
        <v>11</v>
      </c>
      <c r="D616">
        <v>615</v>
      </c>
      <c r="E616" t="s">
        <v>311</v>
      </c>
      <c r="F616" t="s">
        <v>2692</v>
      </c>
      <c r="G616" t="s">
        <v>311</v>
      </c>
      <c r="H616" t="s">
        <v>311</v>
      </c>
      <c r="I616" t="s">
        <v>311</v>
      </c>
      <c r="J616">
        <v>0</v>
      </c>
    </row>
    <row r="617" spans="1:10" hidden="1" x14ac:dyDescent="0.35">
      <c r="A617" t="s">
        <v>20200</v>
      </c>
      <c r="B617">
        <v>14</v>
      </c>
      <c r="C617">
        <v>11</v>
      </c>
      <c r="D617">
        <v>615</v>
      </c>
      <c r="E617" t="s">
        <v>311</v>
      </c>
      <c r="F617" t="s">
        <v>3848</v>
      </c>
      <c r="G617" t="s">
        <v>311</v>
      </c>
      <c r="H617" t="s">
        <v>311</v>
      </c>
      <c r="I617" t="s">
        <v>311</v>
      </c>
      <c r="J617">
        <v>0</v>
      </c>
    </row>
    <row r="618" spans="1:10" hidden="1" x14ac:dyDescent="0.35">
      <c r="A618" t="s">
        <v>20201</v>
      </c>
      <c r="B618">
        <v>17</v>
      </c>
      <c r="C618">
        <v>11</v>
      </c>
      <c r="D618">
        <v>615</v>
      </c>
      <c r="E618" t="s">
        <v>311</v>
      </c>
      <c r="F618" t="s">
        <v>3848</v>
      </c>
      <c r="G618" t="s">
        <v>311</v>
      </c>
      <c r="H618" t="s">
        <v>311</v>
      </c>
      <c r="I618" t="s">
        <v>311</v>
      </c>
      <c r="J618">
        <v>17</v>
      </c>
    </row>
    <row r="619" spans="1:10" hidden="1" x14ac:dyDescent="0.35">
      <c r="A619" t="s">
        <v>20202</v>
      </c>
      <c r="B619">
        <v>8</v>
      </c>
      <c r="C619">
        <v>11</v>
      </c>
      <c r="D619">
        <v>615</v>
      </c>
      <c r="E619" t="s">
        <v>311</v>
      </c>
      <c r="F619" t="s">
        <v>3848</v>
      </c>
      <c r="G619" t="s">
        <v>311</v>
      </c>
      <c r="H619" t="s">
        <v>311</v>
      </c>
      <c r="I619" t="s">
        <v>311</v>
      </c>
      <c r="J619">
        <v>0</v>
      </c>
    </row>
    <row r="620" spans="1:10" hidden="1" x14ac:dyDescent="0.35">
      <c r="A620" t="s">
        <v>20203</v>
      </c>
      <c r="B620">
        <v>15</v>
      </c>
      <c r="C620">
        <v>11</v>
      </c>
      <c r="D620">
        <v>615</v>
      </c>
      <c r="E620" t="s">
        <v>311</v>
      </c>
      <c r="F620" t="s">
        <v>3848</v>
      </c>
      <c r="G620" t="s">
        <v>311</v>
      </c>
      <c r="H620" t="s">
        <v>311</v>
      </c>
      <c r="I620" t="s">
        <v>311</v>
      </c>
      <c r="J620">
        <v>0</v>
      </c>
    </row>
    <row r="621" spans="1:10" x14ac:dyDescent="0.35">
      <c r="A621" t="s">
        <v>20204</v>
      </c>
      <c r="B621">
        <v>20</v>
      </c>
      <c r="C621">
        <v>11</v>
      </c>
      <c r="D621">
        <v>615</v>
      </c>
      <c r="E621" t="s">
        <v>311</v>
      </c>
      <c r="F621" t="s">
        <v>0</v>
      </c>
      <c r="G621" t="s">
        <v>6334</v>
      </c>
      <c r="H621" t="s">
        <v>311</v>
      </c>
      <c r="I621" t="s">
        <v>311</v>
      </c>
      <c r="J621">
        <v>2</v>
      </c>
    </row>
    <row r="622" spans="1:10" hidden="1" x14ac:dyDescent="0.35">
      <c r="A622" t="s">
        <v>20205</v>
      </c>
      <c r="B622">
        <v>20</v>
      </c>
      <c r="C622">
        <v>11</v>
      </c>
      <c r="D622">
        <v>615</v>
      </c>
      <c r="E622" t="s">
        <v>311</v>
      </c>
      <c r="F622" t="s">
        <v>3848</v>
      </c>
      <c r="G622" t="s">
        <v>311</v>
      </c>
      <c r="H622" t="s">
        <v>311</v>
      </c>
      <c r="I622" t="s">
        <v>311</v>
      </c>
      <c r="J622">
        <v>0</v>
      </c>
    </row>
    <row r="623" spans="1:10" hidden="1" x14ac:dyDescent="0.35">
      <c r="A623" t="s">
        <v>20206</v>
      </c>
      <c r="B623">
        <v>10</v>
      </c>
      <c r="C623">
        <v>11</v>
      </c>
      <c r="D623">
        <v>615</v>
      </c>
      <c r="E623" t="s">
        <v>311</v>
      </c>
      <c r="F623" t="s">
        <v>3848</v>
      </c>
      <c r="G623" t="s">
        <v>311</v>
      </c>
      <c r="H623" t="s">
        <v>311</v>
      </c>
      <c r="I623" t="s">
        <v>311</v>
      </c>
      <c r="J623">
        <v>0</v>
      </c>
    </row>
    <row r="624" spans="1:10" hidden="1" x14ac:dyDescent="0.35">
      <c r="A624" t="s">
        <v>20207</v>
      </c>
      <c r="B624">
        <v>9</v>
      </c>
      <c r="C624">
        <v>11</v>
      </c>
      <c r="D624">
        <v>615</v>
      </c>
      <c r="E624" t="s">
        <v>311</v>
      </c>
      <c r="F624" t="s">
        <v>3848</v>
      </c>
      <c r="G624" t="s">
        <v>311</v>
      </c>
      <c r="H624" t="s">
        <v>311</v>
      </c>
      <c r="I624" t="s">
        <v>311</v>
      </c>
      <c r="J624">
        <v>0</v>
      </c>
    </row>
    <row r="625" spans="1:10" hidden="1" x14ac:dyDescent="0.35">
      <c r="A625" t="s">
        <v>20208</v>
      </c>
      <c r="B625">
        <v>11</v>
      </c>
      <c r="C625">
        <v>11</v>
      </c>
      <c r="D625">
        <v>615</v>
      </c>
      <c r="E625" t="s">
        <v>311</v>
      </c>
      <c r="F625" t="s">
        <v>3848</v>
      </c>
      <c r="G625" t="s">
        <v>311</v>
      </c>
      <c r="H625" t="s">
        <v>311</v>
      </c>
      <c r="I625" t="s">
        <v>311</v>
      </c>
      <c r="J625">
        <v>0</v>
      </c>
    </row>
    <row r="626" spans="1:10" hidden="1" x14ac:dyDescent="0.35">
      <c r="A626" t="s">
        <v>20209</v>
      </c>
      <c r="B626">
        <v>9</v>
      </c>
      <c r="C626">
        <v>11</v>
      </c>
      <c r="D626">
        <v>615</v>
      </c>
      <c r="E626" t="s">
        <v>311</v>
      </c>
      <c r="F626" t="s">
        <v>3848</v>
      </c>
      <c r="G626" t="s">
        <v>311</v>
      </c>
      <c r="H626" t="s">
        <v>311</v>
      </c>
      <c r="I626" t="s">
        <v>311</v>
      </c>
      <c r="J626">
        <v>0</v>
      </c>
    </row>
    <row r="627" spans="1:10" hidden="1" x14ac:dyDescent="0.35">
      <c r="A627" t="s">
        <v>20210</v>
      </c>
      <c r="B627">
        <v>8</v>
      </c>
      <c r="C627">
        <v>11</v>
      </c>
      <c r="D627">
        <v>615</v>
      </c>
      <c r="E627" t="s">
        <v>311</v>
      </c>
      <c r="F627" t="s">
        <v>3848</v>
      </c>
      <c r="G627" t="s">
        <v>311</v>
      </c>
      <c r="H627" t="s">
        <v>311</v>
      </c>
      <c r="I627" t="s">
        <v>311</v>
      </c>
      <c r="J627">
        <v>8</v>
      </c>
    </row>
    <row r="628" spans="1:10" hidden="1" x14ac:dyDescent="0.35">
      <c r="A628" t="s">
        <v>20211</v>
      </c>
      <c r="B628">
        <v>13</v>
      </c>
      <c r="C628">
        <v>11</v>
      </c>
      <c r="D628">
        <v>615</v>
      </c>
      <c r="E628" t="s">
        <v>311</v>
      </c>
      <c r="F628" t="s">
        <v>3848</v>
      </c>
      <c r="G628" t="s">
        <v>311</v>
      </c>
      <c r="H628" t="s">
        <v>311</v>
      </c>
      <c r="I628" t="s">
        <v>311</v>
      </c>
      <c r="J628">
        <v>0</v>
      </c>
    </row>
    <row r="629" spans="1:10" hidden="1" x14ac:dyDescent="0.35">
      <c r="A629" t="s">
        <v>20212</v>
      </c>
      <c r="B629">
        <v>12</v>
      </c>
      <c r="C629">
        <v>11</v>
      </c>
      <c r="D629">
        <v>615</v>
      </c>
      <c r="E629" t="s">
        <v>311</v>
      </c>
      <c r="F629" t="s">
        <v>3848</v>
      </c>
      <c r="G629" t="s">
        <v>311</v>
      </c>
      <c r="H629" t="s">
        <v>311</v>
      </c>
      <c r="I629" t="s">
        <v>311</v>
      </c>
      <c r="J629">
        <v>0</v>
      </c>
    </row>
    <row r="630" spans="1:10" hidden="1" x14ac:dyDescent="0.35">
      <c r="A630" t="s">
        <v>20213</v>
      </c>
      <c r="B630">
        <v>15</v>
      </c>
      <c r="C630">
        <v>11</v>
      </c>
      <c r="D630">
        <v>615</v>
      </c>
      <c r="E630" t="s">
        <v>311</v>
      </c>
      <c r="F630" t="s">
        <v>3848</v>
      </c>
      <c r="G630" t="s">
        <v>311</v>
      </c>
      <c r="H630" t="s">
        <v>311</v>
      </c>
      <c r="I630" t="s">
        <v>311</v>
      </c>
      <c r="J630">
        <v>0</v>
      </c>
    </row>
    <row r="631" spans="1:10" hidden="1" x14ac:dyDescent="0.35">
      <c r="A631" t="s">
        <v>20214</v>
      </c>
      <c r="B631">
        <v>20</v>
      </c>
      <c r="C631">
        <v>11</v>
      </c>
      <c r="D631">
        <v>615</v>
      </c>
      <c r="E631" t="s">
        <v>311</v>
      </c>
      <c r="F631" t="s">
        <v>3848</v>
      </c>
      <c r="G631" t="s">
        <v>311</v>
      </c>
      <c r="H631" t="s">
        <v>311</v>
      </c>
      <c r="I631" t="s">
        <v>311</v>
      </c>
      <c r="J631">
        <v>0</v>
      </c>
    </row>
    <row r="632" spans="1:10" hidden="1" x14ac:dyDescent="0.35">
      <c r="A632" t="s">
        <v>20215</v>
      </c>
      <c r="B632">
        <v>13</v>
      </c>
      <c r="C632">
        <v>11</v>
      </c>
      <c r="D632">
        <v>615</v>
      </c>
      <c r="E632" t="s">
        <v>311</v>
      </c>
      <c r="F632" t="s">
        <v>3848</v>
      </c>
      <c r="G632" t="s">
        <v>311</v>
      </c>
      <c r="H632" t="s">
        <v>311</v>
      </c>
      <c r="I632" t="s">
        <v>311</v>
      </c>
      <c r="J632">
        <v>0</v>
      </c>
    </row>
    <row r="633" spans="1:10" hidden="1" x14ac:dyDescent="0.35">
      <c r="A633" t="s">
        <v>20216</v>
      </c>
      <c r="B633">
        <v>1</v>
      </c>
      <c r="C633">
        <v>11</v>
      </c>
      <c r="D633">
        <v>615</v>
      </c>
      <c r="E633" t="s">
        <v>311</v>
      </c>
      <c r="F633" t="s">
        <v>3848</v>
      </c>
      <c r="G633" t="s">
        <v>311</v>
      </c>
      <c r="H633" t="s">
        <v>311</v>
      </c>
      <c r="I633" t="s">
        <v>311</v>
      </c>
      <c r="J633">
        <v>0</v>
      </c>
    </row>
    <row r="634" spans="1:10" hidden="1" x14ac:dyDescent="0.35">
      <c r="A634" t="s">
        <v>20217</v>
      </c>
      <c r="B634">
        <v>8</v>
      </c>
      <c r="C634">
        <v>11</v>
      </c>
      <c r="D634">
        <v>615</v>
      </c>
      <c r="E634" t="s">
        <v>311</v>
      </c>
      <c r="F634" t="s">
        <v>3848</v>
      </c>
      <c r="G634" t="s">
        <v>311</v>
      </c>
      <c r="H634" t="s">
        <v>311</v>
      </c>
      <c r="I634" t="s">
        <v>311</v>
      </c>
      <c r="J634">
        <v>0</v>
      </c>
    </row>
    <row r="635" spans="1:10" hidden="1" x14ac:dyDescent="0.35">
      <c r="A635" t="s">
        <v>20218</v>
      </c>
      <c r="B635">
        <v>8</v>
      </c>
      <c r="C635">
        <v>11</v>
      </c>
      <c r="D635">
        <v>615</v>
      </c>
      <c r="E635" t="s">
        <v>311</v>
      </c>
      <c r="F635" t="s">
        <v>3848</v>
      </c>
      <c r="G635" t="s">
        <v>311</v>
      </c>
      <c r="H635" t="s">
        <v>311</v>
      </c>
      <c r="I635" t="s">
        <v>311</v>
      </c>
      <c r="J635">
        <v>0</v>
      </c>
    </row>
    <row r="636" spans="1:10" hidden="1" x14ac:dyDescent="0.35">
      <c r="A636" t="s">
        <v>20219</v>
      </c>
      <c r="B636">
        <v>9</v>
      </c>
      <c r="C636">
        <v>11</v>
      </c>
      <c r="D636">
        <v>615</v>
      </c>
      <c r="E636" t="s">
        <v>311</v>
      </c>
      <c r="F636" t="s">
        <v>3848</v>
      </c>
      <c r="G636" t="s">
        <v>311</v>
      </c>
      <c r="H636" t="s">
        <v>311</v>
      </c>
      <c r="I636" t="s">
        <v>311</v>
      </c>
      <c r="J636">
        <v>0</v>
      </c>
    </row>
    <row r="637" spans="1:10" hidden="1" x14ac:dyDescent="0.35">
      <c r="A637" t="s">
        <v>20220</v>
      </c>
      <c r="B637">
        <v>15</v>
      </c>
      <c r="C637">
        <v>11</v>
      </c>
      <c r="D637">
        <v>615</v>
      </c>
      <c r="E637" t="s">
        <v>311</v>
      </c>
      <c r="F637" t="s">
        <v>3848</v>
      </c>
      <c r="G637" t="s">
        <v>311</v>
      </c>
      <c r="H637" t="s">
        <v>311</v>
      </c>
      <c r="I637" t="s">
        <v>311</v>
      </c>
      <c r="J637">
        <v>0</v>
      </c>
    </row>
    <row r="638" spans="1:10" hidden="1" x14ac:dyDescent="0.35">
      <c r="A638" t="s">
        <v>20221</v>
      </c>
      <c r="B638">
        <v>10</v>
      </c>
      <c r="C638">
        <v>11</v>
      </c>
      <c r="D638">
        <v>615</v>
      </c>
      <c r="E638" t="s">
        <v>311</v>
      </c>
      <c r="F638" t="s">
        <v>3848</v>
      </c>
      <c r="G638" t="s">
        <v>311</v>
      </c>
      <c r="H638" t="s">
        <v>311</v>
      </c>
      <c r="I638" t="s">
        <v>311</v>
      </c>
      <c r="J638">
        <v>0</v>
      </c>
    </row>
    <row r="639" spans="1:10" hidden="1" x14ac:dyDescent="0.35">
      <c r="A639" t="s">
        <v>20222</v>
      </c>
      <c r="B639">
        <v>37</v>
      </c>
      <c r="C639">
        <v>11</v>
      </c>
      <c r="D639">
        <v>615</v>
      </c>
      <c r="E639" t="s">
        <v>311</v>
      </c>
      <c r="F639" t="s">
        <v>3848</v>
      </c>
      <c r="G639" t="s">
        <v>311</v>
      </c>
      <c r="H639" t="s">
        <v>311</v>
      </c>
      <c r="I639" t="s">
        <v>311</v>
      </c>
      <c r="J639">
        <v>0</v>
      </c>
    </row>
    <row r="640" spans="1:10" x14ac:dyDescent="0.35">
      <c r="A640" t="s">
        <v>20223</v>
      </c>
      <c r="B640">
        <v>16</v>
      </c>
      <c r="C640">
        <v>11</v>
      </c>
      <c r="D640">
        <v>615</v>
      </c>
      <c r="E640" t="s">
        <v>311</v>
      </c>
      <c r="F640" t="s">
        <v>0</v>
      </c>
      <c r="G640" t="s">
        <v>2972</v>
      </c>
      <c r="H640" t="s">
        <v>311</v>
      </c>
      <c r="I640" t="s">
        <v>311</v>
      </c>
      <c r="J640">
        <v>1</v>
      </c>
    </row>
    <row r="641" spans="1:10" hidden="1" x14ac:dyDescent="0.35">
      <c r="A641" t="s">
        <v>20224</v>
      </c>
      <c r="B641">
        <v>9</v>
      </c>
      <c r="C641">
        <v>11</v>
      </c>
      <c r="D641">
        <v>615</v>
      </c>
      <c r="E641" t="s">
        <v>311</v>
      </c>
      <c r="F641" t="s">
        <v>3848</v>
      </c>
      <c r="G641" t="s">
        <v>311</v>
      </c>
      <c r="H641" t="s">
        <v>311</v>
      </c>
      <c r="I641" t="s">
        <v>311</v>
      </c>
      <c r="J641">
        <v>0</v>
      </c>
    </row>
    <row r="642" spans="1:10" hidden="1" x14ac:dyDescent="0.35">
      <c r="A642" t="s">
        <v>20225</v>
      </c>
      <c r="B642">
        <v>1</v>
      </c>
      <c r="C642">
        <v>11</v>
      </c>
      <c r="D642">
        <v>615</v>
      </c>
      <c r="E642" t="s">
        <v>311</v>
      </c>
      <c r="F642" t="s">
        <v>3848</v>
      </c>
      <c r="G642" t="s">
        <v>311</v>
      </c>
      <c r="H642" t="s">
        <v>311</v>
      </c>
      <c r="I642" t="s">
        <v>311</v>
      </c>
      <c r="J642">
        <v>1</v>
      </c>
    </row>
    <row r="643" spans="1:10" hidden="1" x14ac:dyDescent="0.35">
      <c r="A643" t="s">
        <v>20226</v>
      </c>
      <c r="B643">
        <v>16</v>
      </c>
      <c r="C643">
        <v>11</v>
      </c>
      <c r="D643">
        <v>615</v>
      </c>
      <c r="E643" t="s">
        <v>311</v>
      </c>
      <c r="F643" t="s">
        <v>3848</v>
      </c>
      <c r="G643" t="s">
        <v>311</v>
      </c>
      <c r="H643" t="s">
        <v>311</v>
      </c>
      <c r="I643" t="s">
        <v>311</v>
      </c>
      <c r="J643">
        <v>0</v>
      </c>
    </row>
    <row r="644" spans="1:10" hidden="1" x14ac:dyDescent="0.35">
      <c r="A644" t="s">
        <v>20227</v>
      </c>
      <c r="B644">
        <v>20</v>
      </c>
      <c r="C644">
        <v>11</v>
      </c>
      <c r="D644">
        <v>615</v>
      </c>
      <c r="E644" t="s">
        <v>311</v>
      </c>
      <c r="F644" t="s">
        <v>3848</v>
      </c>
      <c r="G644" t="s">
        <v>311</v>
      </c>
      <c r="H644" t="s">
        <v>311</v>
      </c>
      <c r="I644" t="s">
        <v>311</v>
      </c>
      <c r="J644">
        <v>20</v>
      </c>
    </row>
    <row r="645" spans="1:10" hidden="1" x14ac:dyDescent="0.35">
      <c r="A645" t="s">
        <v>20228</v>
      </c>
      <c r="B645">
        <v>28</v>
      </c>
      <c r="C645">
        <v>10</v>
      </c>
      <c r="D645">
        <v>644</v>
      </c>
      <c r="E645" t="s">
        <v>311</v>
      </c>
      <c r="F645" t="s">
        <v>3848</v>
      </c>
      <c r="G645" t="s">
        <v>311</v>
      </c>
      <c r="H645" t="s">
        <v>311</v>
      </c>
      <c r="I645" t="s">
        <v>311</v>
      </c>
      <c r="J645">
        <v>0</v>
      </c>
    </row>
    <row r="646" spans="1:10" hidden="1" x14ac:dyDescent="0.35">
      <c r="A646" t="s">
        <v>20229</v>
      </c>
      <c r="B646">
        <v>10</v>
      </c>
      <c r="C646">
        <v>10</v>
      </c>
      <c r="D646">
        <v>644</v>
      </c>
      <c r="E646" t="s">
        <v>311</v>
      </c>
      <c r="F646" t="s">
        <v>3848</v>
      </c>
      <c r="G646" t="s">
        <v>311</v>
      </c>
      <c r="H646" t="s">
        <v>311</v>
      </c>
      <c r="I646" t="s">
        <v>311</v>
      </c>
      <c r="J646">
        <v>0</v>
      </c>
    </row>
    <row r="647" spans="1:10" hidden="1" x14ac:dyDescent="0.35">
      <c r="A647" t="s">
        <v>20230</v>
      </c>
      <c r="B647">
        <v>10</v>
      </c>
      <c r="C647">
        <v>10</v>
      </c>
      <c r="D647">
        <v>644</v>
      </c>
      <c r="E647" t="s">
        <v>311</v>
      </c>
      <c r="F647" t="s">
        <v>3848</v>
      </c>
      <c r="G647" t="s">
        <v>311</v>
      </c>
      <c r="H647" t="s">
        <v>311</v>
      </c>
      <c r="I647" t="s">
        <v>311</v>
      </c>
      <c r="J647">
        <v>0</v>
      </c>
    </row>
    <row r="648" spans="1:10" hidden="1" x14ac:dyDescent="0.35">
      <c r="A648" t="s">
        <v>20231</v>
      </c>
      <c r="B648">
        <v>11</v>
      </c>
      <c r="C648">
        <v>10</v>
      </c>
      <c r="D648">
        <v>644</v>
      </c>
      <c r="E648" t="s">
        <v>311</v>
      </c>
      <c r="F648" t="s">
        <v>3848</v>
      </c>
      <c r="G648" t="s">
        <v>311</v>
      </c>
      <c r="H648" t="s">
        <v>311</v>
      </c>
      <c r="I648" t="s">
        <v>311</v>
      </c>
      <c r="J648">
        <v>0</v>
      </c>
    </row>
    <row r="649" spans="1:10" hidden="1" x14ac:dyDescent="0.35">
      <c r="A649" t="s">
        <v>20232</v>
      </c>
      <c r="B649">
        <v>8</v>
      </c>
      <c r="C649">
        <v>10</v>
      </c>
      <c r="D649">
        <v>644</v>
      </c>
      <c r="E649" t="s">
        <v>311</v>
      </c>
      <c r="F649" t="s">
        <v>3848</v>
      </c>
      <c r="G649" t="s">
        <v>311</v>
      </c>
      <c r="H649" t="s">
        <v>311</v>
      </c>
      <c r="I649" t="s">
        <v>311</v>
      </c>
      <c r="J649">
        <v>0</v>
      </c>
    </row>
    <row r="650" spans="1:10" hidden="1" x14ac:dyDescent="0.35">
      <c r="A650" t="s">
        <v>20233</v>
      </c>
      <c r="B650">
        <v>14</v>
      </c>
      <c r="C650">
        <v>10</v>
      </c>
      <c r="D650">
        <v>644</v>
      </c>
      <c r="E650" t="s">
        <v>311</v>
      </c>
      <c r="F650" t="s">
        <v>3848</v>
      </c>
      <c r="G650" t="s">
        <v>311</v>
      </c>
      <c r="H650" t="s">
        <v>311</v>
      </c>
      <c r="I650" t="s">
        <v>311</v>
      </c>
      <c r="J650">
        <v>0</v>
      </c>
    </row>
    <row r="651" spans="1:10" hidden="1" x14ac:dyDescent="0.35">
      <c r="A651" t="s">
        <v>20234</v>
      </c>
      <c r="B651">
        <v>18</v>
      </c>
      <c r="C651">
        <v>10</v>
      </c>
      <c r="D651">
        <v>644</v>
      </c>
      <c r="E651" t="s">
        <v>311</v>
      </c>
      <c r="F651" t="s">
        <v>3848</v>
      </c>
      <c r="G651" t="s">
        <v>311</v>
      </c>
      <c r="H651" t="s">
        <v>311</v>
      </c>
      <c r="I651" t="s">
        <v>311</v>
      </c>
      <c r="J651">
        <v>0</v>
      </c>
    </row>
    <row r="652" spans="1:10" hidden="1" x14ac:dyDescent="0.35">
      <c r="A652" t="s">
        <v>20235</v>
      </c>
      <c r="B652">
        <v>13</v>
      </c>
      <c r="C652">
        <v>10</v>
      </c>
      <c r="D652">
        <v>644</v>
      </c>
      <c r="E652" t="s">
        <v>311</v>
      </c>
      <c r="F652" t="s">
        <v>3848</v>
      </c>
      <c r="G652" t="s">
        <v>311</v>
      </c>
      <c r="H652" t="s">
        <v>311</v>
      </c>
      <c r="I652" t="s">
        <v>311</v>
      </c>
      <c r="J652">
        <v>0</v>
      </c>
    </row>
    <row r="653" spans="1:10" hidden="1" x14ac:dyDescent="0.35">
      <c r="A653" t="s">
        <v>20236</v>
      </c>
      <c r="B653">
        <v>1</v>
      </c>
      <c r="C653">
        <v>10</v>
      </c>
      <c r="D653">
        <v>644</v>
      </c>
      <c r="E653" t="s">
        <v>311</v>
      </c>
      <c r="F653" t="s">
        <v>3848</v>
      </c>
      <c r="G653" t="s">
        <v>311</v>
      </c>
      <c r="H653" t="s">
        <v>311</v>
      </c>
      <c r="I653" t="s">
        <v>311</v>
      </c>
      <c r="J653">
        <v>1</v>
      </c>
    </row>
    <row r="654" spans="1:10" hidden="1" x14ac:dyDescent="0.35">
      <c r="A654" t="s">
        <v>20237</v>
      </c>
      <c r="B654">
        <v>11</v>
      </c>
      <c r="C654">
        <v>10</v>
      </c>
      <c r="D654">
        <v>644</v>
      </c>
      <c r="E654" t="s">
        <v>311</v>
      </c>
      <c r="F654" t="s">
        <v>3848</v>
      </c>
      <c r="G654" t="s">
        <v>311</v>
      </c>
      <c r="H654" t="s">
        <v>311</v>
      </c>
      <c r="I654" t="s">
        <v>311</v>
      </c>
      <c r="J654">
        <v>0</v>
      </c>
    </row>
    <row r="655" spans="1:10" hidden="1" x14ac:dyDescent="0.35">
      <c r="A655" t="s">
        <v>20238</v>
      </c>
      <c r="B655">
        <v>12</v>
      </c>
      <c r="C655">
        <v>10</v>
      </c>
      <c r="D655">
        <v>644</v>
      </c>
      <c r="E655" t="s">
        <v>311</v>
      </c>
      <c r="F655" t="s">
        <v>2692</v>
      </c>
      <c r="G655" t="s">
        <v>311</v>
      </c>
      <c r="H655" t="s">
        <v>311</v>
      </c>
      <c r="I655" t="s">
        <v>311</v>
      </c>
      <c r="J655">
        <v>0</v>
      </c>
    </row>
    <row r="656" spans="1:10" hidden="1" x14ac:dyDescent="0.35">
      <c r="A656" t="s">
        <v>20239</v>
      </c>
      <c r="B656">
        <v>11</v>
      </c>
      <c r="C656">
        <v>10</v>
      </c>
      <c r="D656">
        <v>644</v>
      </c>
      <c r="E656" t="s">
        <v>311</v>
      </c>
      <c r="F656" t="s">
        <v>3848</v>
      </c>
      <c r="G656" t="s">
        <v>311</v>
      </c>
      <c r="H656" t="s">
        <v>311</v>
      </c>
      <c r="I656" t="s">
        <v>311</v>
      </c>
      <c r="J656">
        <v>11</v>
      </c>
    </row>
    <row r="657" spans="1:10" hidden="1" x14ac:dyDescent="0.35">
      <c r="A657" t="s">
        <v>20240</v>
      </c>
      <c r="B657">
        <v>11</v>
      </c>
      <c r="C657">
        <v>10</v>
      </c>
      <c r="D657">
        <v>644</v>
      </c>
      <c r="E657" t="s">
        <v>311</v>
      </c>
      <c r="F657" t="s">
        <v>3848</v>
      </c>
      <c r="G657" t="s">
        <v>311</v>
      </c>
      <c r="H657" t="s">
        <v>311</v>
      </c>
      <c r="I657" t="s">
        <v>311</v>
      </c>
      <c r="J657">
        <v>0</v>
      </c>
    </row>
    <row r="658" spans="1:10" hidden="1" x14ac:dyDescent="0.35">
      <c r="A658" t="s">
        <v>20241</v>
      </c>
      <c r="B658">
        <v>8</v>
      </c>
      <c r="C658">
        <v>10</v>
      </c>
      <c r="D658">
        <v>644</v>
      </c>
      <c r="E658" t="s">
        <v>311</v>
      </c>
      <c r="F658" t="s">
        <v>3848</v>
      </c>
      <c r="G658" t="s">
        <v>311</v>
      </c>
      <c r="H658" t="s">
        <v>311</v>
      </c>
      <c r="I658" t="s">
        <v>311</v>
      </c>
      <c r="J658">
        <v>0</v>
      </c>
    </row>
    <row r="659" spans="1:10" hidden="1" x14ac:dyDescent="0.35">
      <c r="A659" t="s">
        <v>20242</v>
      </c>
      <c r="B659">
        <v>12</v>
      </c>
      <c r="C659">
        <v>10</v>
      </c>
      <c r="D659">
        <v>644</v>
      </c>
      <c r="E659" t="s">
        <v>311</v>
      </c>
      <c r="F659" t="s">
        <v>3848</v>
      </c>
      <c r="G659" t="s">
        <v>311</v>
      </c>
      <c r="H659" t="s">
        <v>311</v>
      </c>
      <c r="I659" t="s">
        <v>311</v>
      </c>
      <c r="J659">
        <v>0</v>
      </c>
    </row>
    <row r="660" spans="1:10" hidden="1" x14ac:dyDescent="0.35">
      <c r="A660" t="s">
        <v>20243</v>
      </c>
      <c r="B660">
        <v>13</v>
      </c>
      <c r="C660">
        <v>10</v>
      </c>
      <c r="D660">
        <v>644</v>
      </c>
      <c r="E660" t="s">
        <v>311</v>
      </c>
      <c r="F660" t="s">
        <v>3848</v>
      </c>
      <c r="G660" t="s">
        <v>311</v>
      </c>
      <c r="H660" t="s">
        <v>311</v>
      </c>
      <c r="I660" t="s">
        <v>311</v>
      </c>
      <c r="J660">
        <v>13</v>
      </c>
    </row>
    <row r="661" spans="1:10" hidden="1" x14ac:dyDescent="0.35">
      <c r="A661" t="s">
        <v>20244</v>
      </c>
      <c r="B661">
        <v>10</v>
      </c>
      <c r="C661">
        <v>10</v>
      </c>
      <c r="D661">
        <v>644</v>
      </c>
      <c r="E661" t="s">
        <v>311</v>
      </c>
      <c r="F661" t="s">
        <v>3848</v>
      </c>
      <c r="G661" t="s">
        <v>311</v>
      </c>
      <c r="H661" t="s">
        <v>311</v>
      </c>
      <c r="I661" t="s">
        <v>311</v>
      </c>
      <c r="J661">
        <v>0</v>
      </c>
    </row>
    <row r="662" spans="1:10" hidden="1" x14ac:dyDescent="0.35">
      <c r="A662" t="s">
        <v>20245</v>
      </c>
      <c r="B662">
        <v>8</v>
      </c>
      <c r="C662">
        <v>10</v>
      </c>
      <c r="D662">
        <v>644</v>
      </c>
      <c r="E662" t="s">
        <v>311</v>
      </c>
      <c r="F662" t="s">
        <v>3848</v>
      </c>
      <c r="G662" t="s">
        <v>311</v>
      </c>
      <c r="H662" t="s">
        <v>311</v>
      </c>
      <c r="I662" t="s">
        <v>311</v>
      </c>
      <c r="J662">
        <v>0</v>
      </c>
    </row>
    <row r="663" spans="1:10" hidden="1" x14ac:dyDescent="0.35">
      <c r="A663" t="s">
        <v>20246</v>
      </c>
      <c r="B663">
        <v>14</v>
      </c>
      <c r="C663">
        <v>10</v>
      </c>
      <c r="D663">
        <v>644</v>
      </c>
      <c r="E663" t="s">
        <v>311</v>
      </c>
      <c r="F663" t="s">
        <v>3848</v>
      </c>
      <c r="G663" t="s">
        <v>311</v>
      </c>
      <c r="H663" t="s">
        <v>311</v>
      </c>
      <c r="I663" t="s">
        <v>311</v>
      </c>
      <c r="J663">
        <v>0</v>
      </c>
    </row>
    <row r="664" spans="1:10" hidden="1" x14ac:dyDescent="0.35">
      <c r="A664" t="s">
        <v>20247</v>
      </c>
      <c r="B664">
        <v>15</v>
      </c>
      <c r="C664">
        <v>10</v>
      </c>
      <c r="D664">
        <v>644</v>
      </c>
      <c r="E664" t="s">
        <v>311</v>
      </c>
      <c r="F664" t="s">
        <v>3848</v>
      </c>
      <c r="G664" t="s">
        <v>311</v>
      </c>
      <c r="H664" t="s">
        <v>311</v>
      </c>
      <c r="I664" t="s">
        <v>311</v>
      </c>
      <c r="J664">
        <v>0</v>
      </c>
    </row>
    <row r="665" spans="1:10" hidden="1" x14ac:dyDescent="0.35">
      <c r="A665" t="s">
        <v>20248</v>
      </c>
      <c r="B665">
        <v>15</v>
      </c>
      <c r="C665">
        <v>10</v>
      </c>
      <c r="D665">
        <v>644</v>
      </c>
      <c r="E665" t="s">
        <v>311</v>
      </c>
      <c r="F665" t="s">
        <v>2692</v>
      </c>
      <c r="G665" t="s">
        <v>311</v>
      </c>
      <c r="H665" t="s">
        <v>311</v>
      </c>
      <c r="I665" t="s">
        <v>311</v>
      </c>
      <c r="J665">
        <v>0</v>
      </c>
    </row>
    <row r="666" spans="1:10" hidden="1" x14ac:dyDescent="0.35">
      <c r="A666" t="s">
        <v>20249</v>
      </c>
      <c r="B666">
        <v>11</v>
      </c>
      <c r="C666">
        <v>10</v>
      </c>
      <c r="D666">
        <v>644</v>
      </c>
      <c r="E666" t="s">
        <v>311</v>
      </c>
      <c r="F666" t="s">
        <v>3848</v>
      </c>
      <c r="G666" t="s">
        <v>311</v>
      </c>
      <c r="H666" t="s">
        <v>311</v>
      </c>
      <c r="I666" t="s">
        <v>311</v>
      </c>
      <c r="J666">
        <v>0</v>
      </c>
    </row>
    <row r="667" spans="1:10" hidden="1" x14ac:dyDescent="0.35">
      <c r="A667" t="s">
        <v>20250</v>
      </c>
      <c r="B667">
        <v>10</v>
      </c>
      <c r="C667">
        <v>10</v>
      </c>
      <c r="D667">
        <v>644</v>
      </c>
      <c r="E667" t="s">
        <v>311</v>
      </c>
      <c r="F667" t="s">
        <v>3848</v>
      </c>
      <c r="G667" t="s">
        <v>311</v>
      </c>
      <c r="H667" t="s">
        <v>311</v>
      </c>
      <c r="I667" t="s">
        <v>311</v>
      </c>
      <c r="J667">
        <v>0</v>
      </c>
    </row>
    <row r="668" spans="1:10" hidden="1" x14ac:dyDescent="0.35">
      <c r="A668" t="s">
        <v>20251</v>
      </c>
      <c r="B668">
        <v>15</v>
      </c>
      <c r="C668">
        <v>10</v>
      </c>
      <c r="D668">
        <v>644</v>
      </c>
      <c r="E668" t="s">
        <v>311</v>
      </c>
      <c r="F668" t="s">
        <v>3848</v>
      </c>
      <c r="G668" t="s">
        <v>311</v>
      </c>
      <c r="H668" t="s">
        <v>311</v>
      </c>
      <c r="I668" t="s">
        <v>311</v>
      </c>
      <c r="J668">
        <v>0</v>
      </c>
    </row>
    <row r="669" spans="1:10" hidden="1" x14ac:dyDescent="0.35">
      <c r="A669" t="s">
        <v>20252</v>
      </c>
      <c r="B669">
        <v>19</v>
      </c>
      <c r="C669">
        <v>10</v>
      </c>
      <c r="D669">
        <v>644</v>
      </c>
      <c r="E669" t="s">
        <v>311</v>
      </c>
      <c r="F669" t="s">
        <v>2692</v>
      </c>
      <c r="G669" t="s">
        <v>311</v>
      </c>
      <c r="H669" t="s">
        <v>311</v>
      </c>
      <c r="I669" t="s">
        <v>311</v>
      </c>
      <c r="J669">
        <v>0</v>
      </c>
    </row>
    <row r="670" spans="1:10" hidden="1" x14ac:dyDescent="0.35">
      <c r="A670" t="s">
        <v>20253</v>
      </c>
      <c r="B670">
        <v>10</v>
      </c>
      <c r="C670">
        <v>10</v>
      </c>
      <c r="D670">
        <v>644</v>
      </c>
      <c r="E670" t="s">
        <v>311</v>
      </c>
      <c r="F670" t="s">
        <v>3848</v>
      </c>
      <c r="G670" t="s">
        <v>311</v>
      </c>
      <c r="H670" t="s">
        <v>311</v>
      </c>
      <c r="I670" t="s">
        <v>311</v>
      </c>
      <c r="J670">
        <v>0</v>
      </c>
    </row>
    <row r="671" spans="1:10" hidden="1" x14ac:dyDescent="0.35">
      <c r="A671" t="s">
        <v>20254</v>
      </c>
      <c r="B671">
        <v>11</v>
      </c>
      <c r="C671">
        <v>10</v>
      </c>
      <c r="D671">
        <v>644</v>
      </c>
      <c r="E671" t="s">
        <v>311</v>
      </c>
      <c r="F671" t="s">
        <v>3848</v>
      </c>
      <c r="G671" t="s">
        <v>311</v>
      </c>
      <c r="H671" t="s">
        <v>311</v>
      </c>
      <c r="I671" t="s">
        <v>311</v>
      </c>
      <c r="J671">
        <v>0</v>
      </c>
    </row>
    <row r="672" spans="1:10" hidden="1" x14ac:dyDescent="0.35">
      <c r="A672" t="s">
        <v>20255</v>
      </c>
      <c r="B672">
        <v>15</v>
      </c>
      <c r="C672">
        <v>10</v>
      </c>
      <c r="D672">
        <v>644</v>
      </c>
      <c r="E672" t="s">
        <v>311</v>
      </c>
      <c r="F672" t="s">
        <v>3848</v>
      </c>
      <c r="G672" t="s">
        <v>311</v>
      </c>
      <c r="H672" t="s">
        <v>311</v>
      </c>
      <c r="I672" t="s">
        <v>311</v>
      </c>
      <c r="J672">
        <v>0</v>
      </c>
    </row>
    <row r="673" spans="1:10" hidden="1" x14ac:dyDescent="0.35">
      <c r="A673" t="s">
        <v>20256</v>
      </c>
      <c r="B673">
        <v>23</v>
      </c>
      <c r="C673">
        <v>10</v>
      </c>
      <c r="D673">
        <v>644</v>
      </c>
      <c r="E673" t="s">
        <v>311</v>
      </c>
      <c r="F673" t="s">
        <v>3848</v>
      </c>
      <c r="G673" t="s">
        <v>311</v>
      </c>
      <c r="H673" t="s">
        <v>311</v>
      </c>
      <c r="I673" t="s">
        <v>311</v>
      </c>
      <c r="J673">
        <v>0</v>
      </c>
    </row>
    <row r="674" spans="1:10" hidden="1" x14ac:dyDescent="0.35">
      <c r="A674" t="s">
        <v>20257</v>
      </c>
      <c r="B674">
        <v>26</v>
      </c>
      <c r="C674">
        <v>10</v>
      </c>
      <c r="D674">
        <v>644</v>
      </c>
      <c r="E674" t="s">
        <v>311</v>
      </c>
      <c r="F674" t="s">
        <v>3848</v>
      </c>
      <c r="G674" t="s">
        <v>311</v>
      </c>
      <c r="H674" t="s">
        <v>311</v>
      </c>
      <c r="I674" t="s">
        <v>311</v>
      </c>
      <c r="J674">
        <v>0</v>
      </c>
    </row>
    <row r="675" spans="1:10" hidden="1" x14ac:dyDescent="0.35">
      <c r="A675" t="s">
        <v>20258</v>
      </c>
      <c r="B675">
        <v>7</v>
      </c>
      <c r="C675">
        <v>10</v>
      </c>
      <c r="D675">
        <v>644</v>
      </c>
      <c r="E675" t="s">
        <v>311</v>
      </c>
      <c r="F675" t="s">
        <v>3848</v>
      </c>
      <c r="G675" t="s">
        <v>311</v>
      </c>
      <c r="H675" t="s">
        <v>311</v>
      </c>
      <c r="I675" t="s">
        <v>311</v>
      </c>
      <c r="J675">
        <v>7</v>
      </c>
    </row>
    <row r="676" spans="1:10" hidden="1" x14ac:dyDescent="0.35">
      <c r="A676" t="s">
        <v>20259</v>
      </c>
      <c r="B676">
        <v>8</v>
      </c>
      <c r="C676">
        <v>10</v>
      </c>
      <c r="D676">
        <v>644</v>
      </c>
      <c r="E676" t="s">
        <v>311</v>
      </c>
      <c r="F676" t="s">
        <v>3848</v>
      </c>
      <c r="G676" t="s">
        <v>311</v>
      </c>
      <c r="H676" t="s">
        <v>311</v>
      </c>
      <c r="I676" t="s">
        <v>311</v>
      </c>
      <c r="J676">
        <v>8</v>
      </c>
    </row>
    <row r="677" spans="1:10" hidden="1" x14ac:dyDescent="0.35">
      <c r="A677" t="s">
        <v>20260</v>
      </c>
      <c r="B677">
        <v>26</v>
      </c>
      <c r="C677">
        <v>10</v>
      </c>
      <c r="D677">
        <v>644</v>
      </c>
      <c r="E677" t="s">
        <v>311</v>
      </c>
      <c r="F677" t="s">
        <v>3848</v>
      </c>
      <c r="G677" t="s">
        <v>311</v>
      </c>
      <c r="H677" t="s">
        <v>311</v>
      </c>
      <c r="I677" t="s">
        <v>311</v>
      </c>
      <c r="J677">
        <v>0</v>
      </c>
    </row>
    <row r="678" spans="1:10" hidden="1" x14ac:dyDescent="0.35">
      <c r="A678" t="s">
        <v>20261</v>
      </c>
      <c r="B678">
        <v>8</v>
      </c>
      <c r="C678">
        <v>10</v>
      </c>
      <c r="D678">
        <v>644</v>
      </c>
      <c r="E678" t="s">
        <v>311</v>
      </c>
      <c r="F678" t="s">
        <v>3848</v>
      </c>
      <c r="G678" t="s">
        <v>311</v>
      </c>
      <c r="H678" t="s">
        <v>311</v>
      </c>
      <c r="I678" t="s">
        <v>311</v>
      </c>
      <c r="J678">
        <v>0</v>
      </c>
    </row>
    <row r="679" spans="1:10" hidden="1" x14ac:dyDescent="0.35">
      <c r="A679" t="s">
        <v>20262</v>
      </c>
      <c r="B679">
        <v>16</v>
      </c>
      <c r="C679">
        <v>10</v>
      </c>
      <c r="D679">
        <v>644</v>
      </c>
      <c r="E679" t="s">
        <v>311</v>
      </c>
      <c r="F679" t="s">
        <v>3848</v>
      </c>
      <c r="G679" t="s">
        <v>311</v>
      </c>
      <c r="H679" t="s">
        <v>311</v>
      </c>
      <c r="I679" t="s">
        <v>311</v>
      </c>
      <c r="J679">
        <v>0</v>
      </c>
    </row>
    <row r="680" spans="1:10" hidden="1" x14ac:dyDescent="0.35">
      <c r="A680" t="s">
        <v>20263</v>
      </c>
      <c r="B680">
        <v>16</v>
      </c>
      <c r="C680">
        <v>10</v>
      </c>
      <c r="D680">
        <v>644</v>
      </c>
      <c r="E680" t="s">
        <v>311</v>
      </c>
      <c r="F680" t="s">
        <v>3848</v>
      </c>
      <c r="G680" t="s">
        <v>311</v>
      </c>
      <c r="H680" t="s">
        <v>311</v>
      </c>
      <c r="I680" t="s">
        <v>311</v>
      </c>
      <c r="J680">
        <v>0</v>
      </c>
    </row>
    <row r="681" spans="1:10" hidden="1" x14ac:dyDescent="0.35">
      <c r="A681" t="s">
        <v>20264</v>
      </c>
      <c r="B681">
        <v>15</v>
      </c>
      <c r="C681">
        <v>10</v>
      </c>
      <c r="D681">
        <v>644</v>
      </c>
      <c r="E681" t="s">
        <v>311</v>
      </c>
      <c r="F681" t="s">
        <v>3848</v>
      </c>
      <c r="G681" t="s">
        <v>311</v>
      </c>
      <c r="H681" t="s">
        <v>311</v>
      </c>
      <c r="I681" t="s">
        <v>311</v>
      </c>
      <c r="J681">
        <v>0</v>
      </c>
    </row>
    <row r="682" spans="1:10" hidden="1" x14ac:dyDescent="0.35">
      <c r="A682" t="s">
        <v>20265</v>
      </c>
      <c r="B682">
        <v>11</v>
      </c>
      <c r="C682">
        <v>10</v>
      </c>
      <c r="D682">
        <v>644</v>
      </c>
      <c r="E682" t="s">
        <v>311</v>
      </c>
      <c r="F682" t="s">
        <v>3848</v>
      </c>
      <c r="G682" t="s">
        <v>311</v>
      </c>
      <c r="H682" t="s">
        <v>311</v>
      </c>
      <c r="I682" t="s">
        <v>311</v>
      </c>
      <c r="J682">
        <v>0</v>
      </c>
    </row>
    <row r="683" spans="1:10" hidden="1" x14ac:dyDescent="0.35">
      <c r="A683" t="s">
        <v>20266</v>
      </c>
      <c r="B683">
        <v>9</v>
      </c>
      <c r="C683">
        <v>10</v>
      </c>
      <c r="D683">
        <v>644</v>
      </c>
      <c r="E683" t="s">
        <v>311</v>
      </c>
      <c r="F683" t="s">
        <v>3848</v>
      </c>
      <c r="G683" t="s">
        <v>311</v>
      </c>
      <c r="H683" t="s">
        <v>311</v>
      </c>
      <c r="I683" t="s">
        <v>311</v>
      </c>
      <c r="J683">
        <v>0</v>
      </c>
    </row>
    <row r="684" spans="1:10" hidden="1" x14ac:dyDescent="0.35">
      <c r="A684" t="s">
        <v>20267</v>
      </c>
      <c r="B684">
        <v>10</v>
      </c>
      <c r="C684">
        <v>10</v>
      </c>
      <c r="D684">
        <v>644</v>
      </c>
      <c r="E684" t="s">
        <v>311</v>
      </c>
      <c r="F684" t="s">
        <v>3848</v>
      </c>
      <c r="G684" t="s">
        <v>311</v>
      </c>
      <c r="H684" t="s">
        <v>311</v>
      </c>
      <c r="I684" t="s">
        <v>311</v>
      </c>
      <c r="J684">
        <v>0</v>
      </c>
    </row>
    <row r="685" spans="1:10" hidden="1" x14ac:dyDescent="0.35">
      <c r="A685" t="s">
        <v>20268</v>
      </c>
      <c r="B685">
        <v>19</v>
      </c>
      <c r="C685">
        <v>10</v>
      </c>
      <c r="D685">
        <v>644</v>
      </c>
      <c r="E685" t="s">
        <v>311</v>
      </c>
      <c r="F685" t="s">
        <v>3848</v>
      </c>
      <c r="G685" t="s">
        <v>311</v>
      </c>
      <c r="H685" t="s">
        <v>311</v>
      </c>
      <c r="I685" t="s">
        <v>311</v>
      </c>
      <c r="J685">
        <v>0</v>
      </c>
    </row>
    <row r="686" spans="1:10" hidden="1" x14ac:dyDescent="0.35">
      <c r="A686" t="s">
        <v>20269</v>
      </c>
      <c r="B686">
        <v>10</v>
      </c>
      <c r="C686">
        <v>10</v>
      </c>
      <c r="D686">
        <v>644</v>
      </c>
      <c r="E686" t="s">
        <v>311</v>
      </c>
      <c r="F686" t="s">
        <v>3848</v>
      </c>
      <c r="G686" t="s">
        <v>311</v>
      </c>
      <c r="H686" t="s">
        <v>311</v>
      </c>
      <c r="I686" t="s">
        <v>311</v>
      </c>
      <c r="J686">
        <v>0</v>
      </c>
    </row>
    <row r="687" spans="1:10" hidden="1" x14ac:dyDescent="0.35">
      <c r="A687" t="s">
        <v>20270</v>
      </c>
      <c r="B687">
        <v>13</v>
      </c>
      <c r="C687">
        <v>9</v>
      </c>
      <c r="D687">
        <v>686</v>
      </c>
      <c r="E687" t="s">
        <v>311</v>
      </c>
      <c r="F687" t="s">
        <v>3848</v>
      </c>
      <c r="G687" t="s">
        <v>311</v>
      </c>
      <c r="H687" t="s">
        <v>311</v>
      </c>
      <c r="I687" t="s">
        <v>311</v>
      </c>
      <c r="J687">
        <v>0</v>
      </c>
    </row>
    <row r="688" spans="1:10" hidden="1" x14ac:dyDescent="0.35">
      <c r="A688" t="s">
        <v>20271</v>
      </c>
      <c r="B688">
        <v>8</v>
      </c>
      <c r="C688">
        <v>9</v>
      </c>
      <c r="D688">
        <v>686</v>
      </c>
      <c r="E688" t="s">
        <v>311</v>
      </c>
      <c r="F688" t="s">
        <v>3848</v>
      </c>
      <c r="G688" t="s">
        <v>311</v>
      </c>
      <c r="H688" t="s">
        <v>311</v>
      </c>
      <c r="I688" t="s">
        <v>311</v>
      </c>
      <c r="J688">
        <v>0</v>
      </c>
    </row>
    <row r="689" spans="1:10" hidden="1" x14ac:dyDescent="0.35">
      <c r="A689" t="s">
        <v>20272</v>
      </c>
      <c r="B689">
        <v>18</v>
      </c>
      <c r="C689">
        <v>9</v>
      </c>
      <c r="D689">
        <v>686</v>
      </c>
      <c r="E689" t="s">
        <v>311</v>
      </c>
      <c r="F689" t="s">
        <v>3848</v>
      </c>
      <c r="G689" t="s">
        <v>311</v>
      </c>
      <c r="H689" t="s">
        <v>311</v>
      </c>
      <c r="I689" t="s">
        <v>311</v>
      </c>
      <c r="J689">
        <v>0</v>
      </c>
    </row>
    <row r="690" spans="1:10" x14ac:dyDescent="0.35">
      <c r="A690" t="s">
        <v>20273</v>
      </c>
      <c r="B690">
        <v>54</v>
      </c>
      <c r="C690">
        <v>9</v>
      </c>
      <c r="D690">
        <v>686</v>
      </c>
      <c r="E690" t="s">
        <v>311</v>
      </c>
      <c r="F690" t="s">
        <v>0</v>
      </c>
      <c r="G690" t="s">
        <v>17746</v>
      </c>
      <c r="H690" t="s">
        <v>311</v>
      </c>
      <c r="I690" t="s">
        <v>311</v>
      </c>
      <c r="J690">
        <v>4</v>
      </c>
    </row>
    <row r="691" spans="1:10" hidden="1" x14ac:dyDescent="0.35">
      <c r="A691" t="s">
        <v>20274</v>
      </c>
      <c r="B691">
        <v>11</v>
      </c>
      <c r="C691">
        <v>9</v>
      </c>
      <c r="D691">
        <v>686</v>
      </c>
      <c r="E691" t="s">
        <v>311</v>
      </c>
      <c r="F691" t="s">
        <v>3848</v>
      </c>
      <c r="G691" t="s">
        <v>311</v>
      </c>
      <c r="H691" t="s">
        <v>311</v>
      </c>
      <c r="I691" t="s">
        <v>311</v>
      </c>
      <c r="J691">
        <v>0</v>
      </c>
    </row>
    <row r="692" spans="1:10" hidden="1" x14ac:dyDescent="0.35">
      <c r="A692" t="s">
        <v>20275</v>
      </c>
      <c r="B692">
        <v>11</v>
      </c>
      <c r="C692">
        <v>9</v>
      </c>
      <c r="D692">
        <v>686</v>
      </c>
      <c r="E692" t="s">
        <v>311</v>
      </c>
      <c r="F692" t="s">
        <v>3848</v>
      </c>
      <c r="G692" t="s">
        <v>311</v>
      </c>
      <c r="H692" t="s">
        <v>311</v>
      </c>
      <c r="I692" t="s">
        <v>311</v>
      </c>
      <c r="J692">
        <v>0</v>
      </c>
    </row>
    <row r="693" spans="1:10" hidden="1" x14ac:dyDescent="0.35">
      <c r="A693" t="s">
        <v>20276</v>
      </c>
      <c r="B693">
        <v>18</v>
      </c>
      <c r="C693">
        <v>9</v>
      </c>
      <c r="D693">
        <v>686</v>
      </c>
      <c r="E693" t="s">
        <v>311</v>
      </c>
      <c r="F693" t="s">
        <v>3848</v>
      </c>
      <c r="G693" t="s">
        <v>311</v>
      </c>
      <c r="H693" t="s">
        <v>311</v>
      </c>
      <c r="I693" t="s">
        <v>311</v>
      </c>
      <c r="J693">
        <v>0</v>
      </c>
    </row>
    <row r="694" spans="1:10" hidden="1" x14ac:dyDescent="0.35">
      <c r="A694" t="s">
        <v>20277</v>
      </c>
      <c r="B694">
        <v>18</v>
      </c>
      <c r="C694">
        <v>9</v>
      </c>
      <c r="D694">
        <v>686</v>
      </c>
      <c r="E694" t="s">
        <v>311</v>
      </c>
      <c r="F694" t="s">
        <v>3848</v>
      </c>
      <c r="G694" t="s">
        <v>311</v>
      </c>
      <c r="H694" t="s">
        <v>311</v>
      </c>
      <c r="I694" t="s">
        <v>311</v>
      </c>
      <c r="J694">
        <v>0</v>
      </c>
    </row>
    <row r="695" spans="1:10" hidden="1" x14ac:dyDescent="0.35">
      <c r="A695" t="s">
        <v>20278</v>
      </c>
      <c r="B695">
        <v>10</v>
      </c>
      <c r="C695">
        <v>9</v>
      </c>
      <c r="D695">
        <v>686</v>
      </c>
      <c r="E695" t="s">
        <v>311</v>
      </c>
      <c r="F695" t="s">
        <v>3848</v>
      </c>
      <c r="G695" t="s">
        <v>311</v>
      </c>
      <c r="H695" t="s">
        <v>311</v>
      </c>
      <c r="I695" t="s">
        <v>311</v>
      </c>
      <c r="J695">
        <v>0</v>
      </c>
    </row>
    <row r="696" spans="1:10" hidden="1" x14ac:dyDescent="0.35">
      <c r="A696" t="s">
        <v>20279</v>
      </c>
      <c r="B696">
        <v>13</v>
      </c>
      <c r="C696">
        <v>9</v>
      </c>
      <c r="D696">
        <v>686</v>
      </c>
      <c r="E696" t="s">
        <v>311</v>
      </c>
      <c r="F696" t="s">
        <v>3848</v>
      </c>
      <c r="G696" t="s">
        <v>311</v>
      </c>
      <c r="H696" t="s">
        <v>311</v>
      </c>
      <c r="I696" t="s">
        <v>311</v>
      </c>
      <c r="J696">
        <v>0</v>
      </c>
    </row>
    <row r="697" spans="1:10" hidden="1" x14ac:dyDescent="0.35">
      <c r="A697" t="s">
        <v>20280</v>
      </c>
      <c r="B697">
        <v>11</v>
      </c>
      <c r="C697">
        <v>9</v>
      </c>
      <c r="D697">
        <v>686</v>
      </c>
      <c r="E697" t="s">
        <v>311</v>
      </c>
      <c r="F697" t="s">
        <v>3848</v>
      </c>
      <c r="G697" t="s">
        <v>311</v>
      </c>
      <c r="H697" t="s">
        <v>311</v>
      </c>
      <c r="I697" t="s">
        <v>311</v>
      </c>
      <c r="J697">
        <v>0</v>
      </c>
    </row>
    <row r="698" spans="1:10" hidden="1" x14ac:dyDescent="0.35">
      <c r="A698" t="s">
        <v>20281</v>
      </c>
      <c r="B698">
        <v>9</v>
      </c>
      <c r="C698">
        <v>9</v>
      </c>
      <c r="D698">
        <v>686</v>
      </c>
      <c r="E698" t="s">
        <v>311</v>
      </c>
      <c r="F698" t="s">
        <v>3848</v>
      </c>
      <c r="G698" t="s">
        <v>311</v>
      </c>
      <c r="H698" t="s">
        <v>311</v>
      </c>
      <c r="I698" t="s">
        <v>311</v>
      </c>
      <c r="J698">
        <v>0</v>
      </c>
    </row>
    <row r="699" spans="1:10" hidden="1" x14ac:dyDescent="0.35">
      <c r="A699" t="s">
        <v>20282</v>
      </c>
      <c r="B699">
        <v>18</v>
      </c>
      <c r="C699">
        <v>9</v>
      </c>
      <c r="D699">
        <v>686</v>
      </c>
      <c r="E699" t="s">
        <v>311</v>
      </c>
      <c r="F699" t="s">
        <v>3848</v>
      </c>
      <c r="G699" t="s">
        <v>311</v>
      </c>
      <c r="H699" t="s">
        <v>311</v>
      </c>
      <c r="I699" t="s">
        <v>311</v>
      </c>
      <c r="J699">
        <v>0</v>
      </c>
    </row>
    <row r="700" spans="1:10" hidden="1" x14ac:dyDescent="0.35">
      <c r="A700" t="s">
        <v>20283</v>
      </c>
      <c r="B700">
        <v>13</v>
      </c>
      <c r="C700">
        <v>9</v>
      </c>
      <c r="D700">
        <v>686</v>
      </c>
      <c r="E700" t="s">
        <v>311</v>
      </c>
      <c r="F700" t="s">
        <v>3848</v>
      </c>
      <c r="G700" t="s">
        <v>311</v>
      </c>
      <c r="H700" t="s">
        <v>311</v>
      </c>
      <c r="I700" t="s">
        <v>311</v>
      </c>
      <c r="J700">
        <v>0</v>
      </c>
    </row>
    <row r="701" spans="1:10" hidden="1" x14ac:dyDescent="0.35">
      <c r="A701" t="s">
        <v>20284</v>
      </c>
      <c r="B701">
        <v>12</v>
      </c>
      <c r="C701">
        <v>9</v>
      </c>
      <c r="D701">
        <v>686</v>
      </c>
      <c r="E701" t="s">
        <v>311</v>
      </c>
      <c r="F701" t="s">
        <v>3848</v>
      </c>
      <c r="G701" t="s">
        <v>311</v>
      </c>
      <c r="H701" t="s">
        <v>311</v>
      </c>
      <c r="I701" t="s">
        <v>311</v>
      </c>
      <c r="J701">
        <v>0</v>
      </c>
    </row>
    <row r="702" spans="1:10" hidden="1" x14ac:dyDescent="0.35">
      <c r="A702" t="s">
        <v>20285</v>
      </c>
      <c r="B702">
        <v>21</v>
      </c>
      <c r="C702">
        <v>9</v>
      </c>
      <c r="D702">
        <v>686</v>
      </c>
      <c r="E702" t="s">
        <v>311</v>
      </c>
      <c r="F702" t="s">
        <v>3848</v>
      </c>
      <c r="G702" t="s">
        <v>311</v>
      </c>
      <c r="H702" t="s">
        <v>311</v>
      </c>
      <c r="I702" t="s">
        <v>311</v>
      </c>
      <c r="J702">
        <v>0</v>
      </c>
    </row>
    <row r="703" spans="1:10" hidden="1" x14ac:dyDescent="0.35">
      <c r="A703" t="s">
        <v>20286</v>
      </c>
      <c r="B703">
        <v>9</v>
      </c>
      <c r="C703">
        <v>9</v>
      </c>
      <c r="D703">
        <v>686</v>
      </c>
      <c r="E703" t="s">
        <v>311</v>
      </c>
      <c r="F703" t="s">
        <v>3848</v>
      </c>
      <c r="G703" t="s">
        <v>311</v>
      </c>
      <c r="H703" t="s">
        <v>311</v>
      </c>
      <c r="I703" t="s">
        <v>311</v>
      </c>
      <c r="J703">
        <v>0</v>
      </c>
    </row>
    <row r="704" spans="1:10" hidden="1" x14ac:dyDescent="0.35">
      <c r="A704" t="s">
        <v>20287</v>
      </c>
      <c r="B704">
        <v>25</v>
      </c>
      <c r="C704">
        <v>9</v>
      </c>
      <c r="D704">
        <v>686</v>
      </c>
      <c r="E704" t="s">
        <v>311</v>
      </c>
      <c r="F704" t="s">
        <v>3848</v>
      </c>
      <c r="G704" t="s">
        <v>311</v>
      </c>
      <c r="H704" t="s">
        <v>311</v>
      </c>
      <c r="I704" t="s">
        <v>311</v>
      </c>
      <c r="J704">
        <v>25</v>
      </c>
    </row>
    <row r="705" spans="1:10" hidden="1" x14ac:dyDescent="0.35">
      <c r="A705" t="s">
        <v>20288</v>
      </c>
      <c r="B705">
        <v>20</v>
      </c>
      <c r="C705">
        <v>9</v>
      </c>
      <c r="D705">
        <v>686</v>
      </c>
      <c r="E705" t="s">
        <v>311</v>
      </c>
      <c r="F705" t="s">
        <v>3848</v>
      </c>
      <c r="G705" t="s">
        <v>311</v>
      </c>
      <c r="H705" t="s">
        <v>311</v>
      </c>
      <c r="I705" t="s">
        <v>311</v>
      </c>
      <c r="J705">
        <v>0</v>
      </c>
    </row>
    <row r="706" spans="1:10" hidden="1" x14ac:dyDescent="0.35">
      <c r="A706" t="s">
        <v>20289</v>
      </c>
      <c r="B706">
        <v>9</v>
      </c>
      <c r="C706">
        <v>9</v>
      </c>
      <c r="D706">
        <v>686</v>
      </c>
      <c r="E706" t="s">
        <v>311</v>
      </c>
      <c r="F706" t="s">
        <v>3848</v>
      </c>
      <c r="G706" t="s">
        <v>311</v>
      </c>
      <c r="H706" t="s">
        <v>311</v>
      </c>
      <c r="I706" t="s">
        <v>311</v>
      </c>
      <c r="J706">
        <v>9</v>
      </c>
    </row>
    <row r="707" spans="1:10" hidden="1" x14ac:dyDescent="0.35">
      <c r="A707" t="s">
        <v>20290</v>
      </c>
      <c r="B707">
        <v>13</v>
      </c>
      <c r="C707">
        <v>9</v>
      </c>
      <c r="D707">
        <v>686</v>
      </c>
      <c r="E707" t="s">
        <v>311</v>
      </c>
      <c r="F707" t="s">
        <v>3848</v>
      </c>
      <c r="G707" t="s">
        <v>311</v>
      </c>
      <c r="H707" t="s">
        <v>311</v>
      </c>
      <c r="I707" t="s">
        <v>311</v>
      </c>
      <c r="J707">
        <v>0</v>
      </c>
    </row>
    <row r="708" spans="1:10" hidden="1" x14ac:dyDescent="0.35">
      <c r="A708" t="s">
        <v>20291</v>
      </c>
      <c r="B708">
        <v>14</v>
      </c>
      <c r="C708">
        <v>9</v>
      </c>
      <c r="D708">
        <v>686</v>
      </c>
      <c r="E708" t="s">
        <v>311</v>
      </c>
      <c r="F708" t="s">
        <v>3848</v>
      </c>
      <c r="G708" t="s">
        <v>311</v>
      </c>
      <c r="H708" t="s">
        <v>311</v>
      </c>
      <c r="I708" t="s">
        <v>311</v>
      </c>
      <c r="J708">
        <v>0</v>
      </c>
    </row>
    <row r="709" spans="1:10" hidden="1" x14ac:dyDescent="0.35">
      <c r="A709" t="s">
        <v>20292</v>
      </c>
      <c r="B709">
        <v>10</v>
      </c>
      <c r="C709">
        <v>9</v>
      </c>
      <c r="D709">
        <v>686</v>
      </c>
      <c r="E709" t="s">
        <v>311</v>
      </c>
      <c r="F709" t="s">
        <v>3848</v>
      </c>
      <c r="G709" t="s">
        <v>311</v>
      </c>
      <c r="H709" t="s">
        <v>311</v>
      </c>
      <c r="I709" t="s">
        <v>311</v>
      </c>
      <c r="J709">
        <v>0</v>
      </c>
    </row>
    <row r="710" spans="1:10" hidden="1" x14ac:dyDescent="0.35">
      <c r="A710" t="s">
        <v>20293</v>
      </c>
      <c r="B710">
        <v>10</v>
      </c>
      <c r="C710">
        <v>9</v>
      </c>
      <c r="D710">
        <v>686</v>
      </c>
      <c r="E710" t="s">
        <v>311</v>
      </c>
      <c r="F710" t="s">
        <v>3848</v>
      </c>
      <c r="G710" t="s">
        <v>311</v>
      </c>
      <c r="H710" t="s">
        <v>311</v>
      </c>
      <c r="I710" t="s">
        <v>311</v>
      </c>
      <c r="J710">
        <v>0</v>
      </c>
    </row>
    <row r="711" spans="1:10" hidden="1" x14ac:dyDescent="0.35">
      <c r="A711" t="s">
        <v>20294</v>
      </c>
      <c r="B711">
        <v>7</v>
      </c>
      <c r="C711">
        <v>9</v>
      </c>
      <c r="D711">
        <v>686</v>
      </c>
      <c r="E711" t="s">
        <v>311</v>
      </c>
      <c r="F711" t="s">
        <v>3848</v>
      </c>
      <c r="G711" t="s">
        <v>311</v>
      </c>
      <c r="H711" t="s">
        <v>311</v>
      </c>
      <c r="I711" t="s">
        <v>311</v>
      </c>
      <c r="J711">
        <v>0</v>
      </c>
    </row>
    <row r="712" spans="1:10" hidden="1" x14ac:dyDescent="0.35">
      <c r="A712" t="s">
        <v>20295</v>
      </c>
      <c r="B712">
        <v>10</v>
      </c>
      <c r="C712">
        <v>9</v>
      </c>
      <c r="D712">
        <v>686</v>
      </c>
      <c r="E712" t="s">
        <v>311</v>
      </c>
      <c r="F712" t="s">
        <v>3848</v>
      </c>
      <c r="G712" t="s">
        <v>311</v>
      </c>
      <c r="H712" t="s">
        <v>311</v>
      </c>
      <c r="I712" t="s">
        <v>311</v>
      </c>
      <c r="J712">
        <v>0</v>
      </c>
    </row>
    <row r="713" spans="1:10" hidden="1" x14ac:dyDescent="0.35">
      <c r="A713" t="s">
        <v>20296</v>
      </c>
      <c r="B713">
        <v>6</v>
      </c>
      <c r="C713">
        <v>9</v>
      </c>
      <c r="D713">
        <v>686</v>
      </c>
      <c r="E713" t="s">
        <v>311</v>
      </c>
      <c r="F713" t="s">
        <v>3848</v>
      </c>
      <c r="G713" t="s">
        <v>311</v>
      </c>
      <c r="H713" t="s">
        <v>311</v>
      </c>
      <c r="I713" t="s">
        <v>311</v>
      </c>
      <c r="J713">
        <v>0</v>
      </c>
    </row>
    <row r="714" spans="1:10" hidden="1" x14ac:dyDescent="0.35">
      <c r="A714" t="s">
        <v>20297</v>
      </c>
      <c r="B714">
        <v>9</v>
      </c>
      <c r="C714">
        <v>9</v>
      </c>
      <c r="D714">
        <v>686</v>
      </c>
      <c r="E714" t="s">
        <v>311</v>
      </c>
      <c r="F714" t="s">
        <v>3848</v>
      </c>
      <c r="G714" t="s">
        <v>311</v>
      </c>
      <c r="H714" t="s">
        <v>311</v>
      </c>
      <c r="I714" t="s">
        <v>311</v>
      </c>
      <c r="J714">
        <v>9</v>
      </c>
    </row>
    <row r="715" spans="1:10" hidden="1" x14ac:dyDescent="0.35">
      <c r="A715" t="s">
        <v>20298</v>
      </c>
      <c r="B715">
        <v>10</v>
      </c>
      <c r="C715">
        <v>9</v>
      </c>
      <c r="D715">
        <v>686</v>
      </c>
      <c r="E715" t="s">
        <v>311</v>
      </c>
      <c r="F715" t="s">
        <v>3848</v>
      </c>
      <c r="G715" t="s">
        <v>311</v>
      </c>
      <c r="H715" t="s">
        <v>311</v>
      </c>
      <c r="I715" t="s">
        <v>311</v>
      </c>
      <c r="J715">
        <v>0</v>
      </c>
    </row>
    <row r="716" spans="1:10" hidden="1" x14ac:dyDescent="0.35">
      <c r="A716" t="s">
        <v>20299</v>
      </c>
      <c r="B716">
        <v>9</v>
      </c>
      <c r="C716">
        <v>9</v>
      </c>
      <c r="D716">
        <v>686</v>
      </c>
      <c r="E716" t="s">
        <v>311</v>
      </c>
      <c r="F716" t="s">
        <v>3848</v>
      </c>
      <c r="G716" t="s">
        <v>311</v>
      </c>
      <c r="H716" t="s">
        <v>311</v>
      </c>
      <c r="I716" t="s">
        <v>311</v>
      </c>
      <c r="J716">
        <v>0</v>
      </c>
    </row>
    <row r="717" spans="1:10" hidden="1" x14ac:dyDescent="0.35">
      <c r="A717" t="s">
        <v>20300</v>
      </c>
      <c r="B717">
        <v>12</v>
      </c>
      <c r="C717">
        <v>9</v>
      </c>
      <c r="D717">
        <v>686</v>
      </c>
      <c r="E717" t="s">
        <v>311</v>
      </c>
      <c r="F717" t="s">
        <v>3848</v>
      </c>
      <c r="G717" t="s">
        <v>311</v>
      </c>
      <c r="H717" t="s">
        <v>311</v>
      </c>
      <c r="I717" t="s">
        <v>311</v>
      </c>
      <c r="J717">
        <v>0</v>
      </c>
    </row>
    <row r="718" spans="1:10" hidden="1" x14ac:dyDescent="0.35">
      <c r="A718" t="s">
        <v>20301</v>
      </c>
      <c r="B718">
        <v>25</v>
      </c>
      <c r="C718">
        <v>9</v>
      </c>
      <c r="D718">
        <v>686</v>
      </c>
      <c r="E718" t="s">
        <v>311</v>
      </c>
      <c r="F718" t="s">
        <v>3848</v>
      </c>
      <c r="G718" t="s">
        <v>311</v>
      </c>
      <c r="H718" t="s">
        <v>311</v>
      </c>
      <c r="I718" t="s">
        <v>311</v>
      </c>
      <c r="J718">
        <v>0</v>
      </c>
    </row>
    <row r="719" spans="1:10" hidden="1" x14ac:dyDescent="0.35">
      <c r="A719" t="s">
        <v>20302</v>
      </c>
      <c r="B719">
        <v>8</v>
      </c>
      <c r="C719">
        <v>9</v>
      </c>
      <c r="D719">
        <v>686</v>
      </c>
      <c r="E719" t="s">
        <v>311</v>
      </c>
      <c r="F719" t="s">
        <v>3848</v>
      </c>
      <c r="G719" t="s">
        <v>311</v>
      </c>
      <c r="H719" t="s">
        <v>311</v>
      </c>
      <c r="I719" t="s">
        <v>311</v>
      </c>
      <c r="J719">
        <v>0</v>
      </c>
    </row>
    <row r="720" spans="1:10" x14ac:dyDescent="0.35">
      <c r="A720" t="s">
        <v>20303</v>
      </c>
      <c r="B720">
        <v>32</v>
      </c>
      <c r="C720">
        <v>9</v>
      </c>
      <c r="D720">
        <v>686</v>
      </c>
      <c r="E720" t="s">
        <v>311</v>
      </c>
      <c r="F720" t="s">
        <v>0</v>
      </c>
      <c r="G720" t="s">
        <v>20304</v>
      </c>
      <c r="H720" t="s">
        <v>311</v>
      </c>
      <c r="I720" t="s">
        <v>311</v>
      </c>
      <c r="J720">
        <v>3</v>
      </c>
    </row>
    <row r="721" spans="1:10" hidden="1" x14ac:dyDescent="0.35">
      <c r="A721" t="s">
        <v>20305</v>
      </c>
      <c r="B721">
        <v>16</v>
      </c>
      <c r="C721">
        <v>9</v>
      </c>
      <c r="D721">
        <v>686</v>
      </c>
      <c r="E721" t="s">
        <v>311</v>
      </c>
      <c r="F721" t="s">
        <v>3848</v>
      </c>
      <c r="G721" t="s">
        <v>311</v>
      </c>
      <c r="H721" t="s">
        <v>311</v>
      </c>
      <c r="I721" t="s">
        <v>311</v>
      </c>
      <c r="J721">
        <v>0</v>
      </c>
    </row>
    <row r="722" spans="1:10" hidden="1" x14ac:dyDescent="0.35">
      <c r="A722" t="s">
        <v>20306</v>
      </c>
      <c r="B722">
        <v>8</v>
      </c>
      <c r="C722">
        <v>9</v>
      </c>
      <c r="D722">
        <v>686</v>
      </c>
      <c r="E722" t="s">
        <v>311</v>
      </c>
      <c r="F722" t="s">
        <v>3848</v>
      </c>
      <c r="G722" t="s">
        <v>311</v>
      </c>
      <c r="H722" t="s">
        <v>311</v>
      </c>
      <c r="I722" t="s">
        <v>311</v>
      </c>
      <c r="J722">
        <v>0</v>
      </c>
    </row>
    <row r="723" spans="1:10" hidden="1" x14ac:dyDescent="0.35">
      <c r="A723" t="s">
        <v>20307</v>
      </c>
      <c r="B723">
        <v>31</v>
      </c>
      <c r="C723">
        <v>9</v>
      </c>
      <c r="D723">
        <v>686</v>
      </c>
      <c r="E723" t="s">
        <v>311</v>
      </c>
      <c r="F723" t="s">
        <v>3848</v>
      </c>
      <c r="G723" t="s">
        <v>311</v>
      </c>
      <c r="H723" t="s">
        <v>311</v>
      </c>
      <c r="I723" t="s">
        <v>311</v>
      </c>
      <c r="J723">
        <v>0</v>
      </c>
    </row>
    <row r="724" spans="1:10" hidden="1" x14ac:dyDescent="0.35">
      <c r="A724" t="s">
        <v>20308</v>
      </c>
      <c r="B724">
        <v>8</v>
      </c>
      <c r="C724">
        <v>9</v>
      </c>
      <c r="D724">
        <v>686</v>
      </c>
      <c r="E724" t="s">
        <v>311</v>
      </c>
      <c r="F724" t="s">
        <v>3848</v>
      </c>
      <c r="G724" t="s">
        <v>311</v>
      </c>
      <c r="H724" t="s">
        <v>311</v>
      </c>
      <c r="I724" t="s">
        <v>311</v>
      </c>
      <c r="J724">
        <v>0</v>
      </c>
    </row>
    <row r="725" spans="1:10" hidden="1" x14ac:dyDescent="0.35">
      <c r="A725" t="s">
        <v>20309</v>
      </c>
      <c r="B725">
        <v>18</v>
      </c>
      <c r="C725">
        <v>9</v>
      </c>
      <c r="D725">
        <v>686</v>
      </c>
      <c r="E725" t="s">
        <v>311</v>
      </c>
      <c r="F725" t="s">
        <v>3848</v>
      </c>
      <c r="G725" t="s">
        <v>311</v>
      </c>
      <c r="H725" t="s">
        <v>311</v>
      </c>
      <c r="I725" t="s">
        <v>311</v>
      </c>
      <c r="J725">
        <v>0</v>
      </c>
    </row>
    <row r="726" spans="1:10" hidden="1" x14ac:dyDescent="0.35">
      <c r="A726" t="s">
        <v>20310</v>
      </c>
      <c r="B726">
        <v>12</v>
      </c>
      <c r="C726">
        <v>9</v>
      </c>
      <c r="D726">
        <v>686</v>
      </c>
      <c r="E726" t="s">
        <v>311</v>
      </c>
      <c r="F726" t="s">
        <v>3848</v>
      </c>
      <c r="G726" t="s">
        <v>311</v>
      </c>
      <c r="H726" t="s">
        <v>311</v>
      </c>
      <c r="I726" t="s">
        <v>311</v>
      </c>
      <c r="J726">
        <v>0</v>
      </c>
    </row>
    <row r="727" spans="1:10" hidden="1" x14ac:dyDescent="0.35">
      <c r="A727" t="s">
        <v>20311</v>
      </c>
      <c r="B727">
        <v>4</v>
      </c>
      <c r="C727">
        <v>9</v>
      </c>
      <c r="D727">
        <v>686</v>
      </c>
      <c r="E727" t="s">
        <v>311</v>
      </c>
      <c r="F727" t="s">
        <v>3848</v>
      </c>
      <c r="G727" t="s">
        <v>311</v>
      </c>
      <c r="H727" t="s">
        <v>311</v>
      </c>
      <c r="I727" t="s">
        <v>311</v>
      </c>
      <c r="J727">
        <v>0</v>
      </c>
    </row>
    <row r="728" spans="1:10" hidden="1" x14ac:dyDescent="0.35">
      <c r="A728" t="s">
        <v>20312</v>
      </c>
      <c r="B728">
        <v>21</v>
      </c>
      <c r="C728">
        <v>9</v>
      </c>
      <c r="D728">
        <v>686</v>
      </c>
      <c r="E728" t="s">
        <v>311</v>
      </c>
      <c r="F728" t="s">
        <v>3848</v>
      </c>
      <c r="G728" t="s">
        <v>311</v>
      </c>
      <c r="H728" t="s">
        <v>311</v>
      </c>
      <c r="I728" t="s">
        <v>311</v>
      </c>
      <c r="J728">
        <v>0</v>
      </c>
    </row>
    <row r="729" spans="1:10" hidden="1" x14ac:dyDescent="0.35">
      <c r="A729" t="s">
        <v>20313</v>
      </c>
      <c r="B729">
        <v>12</v>
      </c>
      <c r="C729">
        <v>9</v>
      </c>
      <c r="D729">
        <v>686</v>
      </c>
      <c r="E729" t="s">
        <v>311</v>
      </c>
      <c r="F729" t="s">
        <v>3848</v>
      </c>
      <c r="G729" t="s">
        <v>311</v>
      </c>
      <c r="H729" t="s">
        <v>311</v>
      </c>
      <c r="I729" t="s">
        <v>311</v>
      </c>
      <c r="J729">
        <v>0</v>
      </c>
    </row>
    <row r="730" spans="1:10" hidden="1" x14ac:dyDescent="0.35">
      <c r="A730" t="s">
        <v>20314</v>
      </c>
      <c r="B730">
        <v>23</v>
      </c>
      <c r="C730">
        <v>8</v>
      </c>
      <c r="D730">
        <v>729</v>
      </c>
      <c r="E730" t="s">
        <v>311</v>
      </c>
      <c r="F730" t="s">
        <v>3848</v>
      </c>
      <c r="G730" t="s">
        <v>311</v>
      </c>
      <c r="H730" t="s">
        <v>311</v>
      </c>
      <c r="I730" t="s">
        <v>311</v>
      </c>
      <c r="J730">
        <v>0</v>
      </c>
    </row>
    <row r="731" spans="1:10" hidden="1" x14ac:dyDescent="0.35">
      <c r="A731" t="s">
        <v>20315</v>
      </c>
      <c r="B731">
        <v>14</v>
      </c>
      <c r="C731">
        <v>8</v>
      </c>
      <c r="D731">
        <v>729</v>
      </c>
      <c r="E731" t="s">
        <v>311</v>
      </c>
      <c r="F731" t="s">
        <v>3848</v>
      </c>
      <c r="G731" t="s">
        <v>311</v>
      </c>
      <c r="H731" t="s">
        <v>311</v>
      </c>
      <c r="I731" t="s">
        <v>311</v>
      </c>
      <c r="J731">
        <v>0</v>
      </c>
    </row>
    <row r="732" spans="1:10" hidden="1" x14ac:dyDescent="0.35">
      <c r="A732" t="s">
        <v>20316</v>
      </c>
      <c r="B732">
        <v>10</v>
      </c>
      <c r="C732">
        <v>8</v>
      </c>
      <c r="D732">
        <v>729</v>
      </c>
      <c r="E732" t="s">
        <v>311</v>
      </c>
      <c r="F732" t="s">
        <v>3848</v>
      </c>
      <c r="G732" t="s">
        <v>311</v>
      </c>
      <c r="H732" t="s">
        <v>311</v>
      </c>
      <c r="I732" t="s">
        <v>311</v>
      </c>
      <c r="J732">
        <v>10</v>
      </c>
    </row>
    <row r="733" spans="1:10" hidden="1" x14ac:dyDescent="0.35">
      <c r="A733" t="s">
        <v>20317</v>
      </c>
      <c r="B733">
        <v>16</v>
      </c>
      <c r="C733">
        <v>8</v>
      </c>
      <c r="D733">
        <v>729</v>
      </c>
      <c r="E733" t="s">
        <v>311</v>
      </c>
      <c r="F733" t="s">
        <v>3848</v>
      </c>
      <c r="G733" t="s">
        <v>311</v>
      </c>
      <c r="H733" t="s">
        <v>311</v>
      </c>
      <c r="I733" t="s">
        <v>311</v>
      </c>
      <c r="J733">
        <v>0</v>
      </c>
    </row>
    <row r="734" spans="1:10" hidden="1" x14ac:dyDescent="0.35">
      <c r="A734" t="s">
        <v>20318</v>
      </c>
      <c r="B734">
        <v>9</v>
      </c>
      <c r="C734">
        <v>8</v>
      </c>
      <c r="D734">
        <v>729</v>
      </c>
      <c r="E734" t="s">
        <v>311</v>
      </c>
      <c r="F734" t="s">
        <v>3848</v>
      </c>
      <c r="G734" t="s">
        <v>311</v>
      </c>
      <c r="H734" t="s">
        <v>311</v>
      </c>
      <c r="I734" t="s">
        <v>311</v>
      </c>
      <c r="J734">
        <v>0</v>
      </c>
    </row>
    <row r="735" spans="1:10" hidden="1" x14ac:dyDescent="0.35">
      <c r="A735" t="s">
        <v>20319</v>
      </c>
      <c r="B735">
        <v>7</v>
      </c>
      <c r="C735">
        <v>8</v>
      </c>
      <c r="D735">
        <v>729</v>
      </c>
      <c r="E735" t="s">
        <v>311</v>
      </c>
      <c r="F735" t="s">
        <v>3848</v>
      </c>
      <c r="G735" t="s">
        <v>311</v>
      </c>
      <c r="H735" t="s">
        <v>311</v>
      </c>
      <c r="I735" t="s">
        <v>311</v>
      </c>
      <c r="J735">
        <v>0</v>
      </c>
    </row>
    <row r="736" spans="1:10" hidden="1" x14ac:dyDescent="0.35">
      <c r="A736" t="s">
        <v>20320</v>
      </c>
      <c r="B736">
        <v>11</v>
      </c>
      <c r="C736">
        <v>8</v>
      </c>
      <c r="D736">
        <v>729</v>
      </c>
      <c r="E736" t="s">
        <v>311</v>
      </c>
      <c r="F736" t="s">
        <v>3848</v>
      </c>
      <c r="G736" t="s">
        <v>311</v>
      </c>
      <c r="H736" t="s">
        <v>311</v>
      </c>
      <c r="I736" t="s">
        <v>311</v>
      </c>
      <c r="J736">
        <v>0</v>
      </c>
    </row>
    <row r="737" spans="1:10" hidden="1" x14ac:dyDescent="0.35">
      <c r="A737" t="s">
        <v>20321</v>
      </c>
      <c r="B737">
        <v>10</v>
      </c>
      <c r="C737">
        <v>8</v>
      </c>
      <c r="D737">
        <v>729</v>
      </c>
      <c r="E737" t="s">
        <v>311</v>
      </c>
      <c r="F737" t="s">
        <v>3848</v>
      </c>
      <c r="G737" t="s">
        <v>311</v>
      </c>
      <c r="H737" t="s">
        <v>311</v>
      </c>
      <c r="I737" t="s">
        <v>311</v>
      </c>
      <c r="J737">
        <v>0</v>
      </c>
    </row>
    <row r="738" spans="1:10" hidden="1" x14ac:dyDescent="0.35">
      <c r="A738" t="s">
        <v>20322</v>
      </c>
      <c r="B738">
        <v>20</v>
      </c>
      <c r="C738">
        <v>8</v>
      </c>
      <c r="D738">
        <v>729</v>
      </c>
      <c r="E738" t="s">
        <v>311</v>
      </c>
      <c r="F738" t="s">
        <v>3848</v>
      </c>
      <c r="G738" t="s">
        <v>311</v>
      </c>
      <c r="H738" t="s">
        <v>311</v>
      </c>
      <c r="I738" t="s">
        <v>311</v>
      </c>
      <c r="J738">
        <v>0</v>
      </c>
    </row>
    <row r="739" spans="1:10" hidden="1" x14ac:dyDescent="0.35">
      <c r="A739" t="s">
        <v>20323</v>
      </c>
      <c r="B739">
        <v>11</v>
      </c>
      <c r="C739">
        <v>8</v>
      </c>
      <c r="D739">
        <v>729</v>
      </c>
      <c r="E739" t="s">
        <v>311</v>
      </c>
      <c r="F739" t="s">
        <v>3848</v>
      </c>
      <c r="G739" t="s">
        <v>311</v>
      </c>
      <c r="H739" t="s">
        <v>311</v>
      </c>
      <c r="I739" t="s">
        <v>311</v>
      </c>
      <c r="J739">
        <v>11</v>
      </c>
    </row>
    <row r="740" spans="1:10" hidden="1" x14ac:dyDescent="0.35">
      <c r="A740" t="s">
        <v>20324</v>
      </c>
      <c r="B740">
        <v>12</v>
      </c>
      <c r="C740">
        <v>8</v>
      </c>
      <c r="D740">
        <v>729</v>
      </c>
      <c r="E740" t="s">
        <v>311</v>
      </c>
      <c r="F740" t="s">
        <v>3848</v>
      </c>
      <c r="G740" t="s">
        <v>311</v>
      </c>
      <c r="H740" t="s">
        <v>311</v>
      </c>
      <c r="I740" t="s">
        <v>311</v>
      </c>
      <c r="J740">
        <v>0</v>
      </c>
    </row>
    <row r="741" spans="1:10" hidden="1" x14ac:dyDescent="0.35">
      <c r="A741" t="s">
        <v>20325</v>
      </c>
      <c r="B741">
        <v>19</v>
      </c>
      <c r="C741">
        <v>8</v>
      </c>
      <c r="D741">
        <v>729</v>
      </c>
      <c r="E741" t="s">
        <v>311</v>
      </c>
      <c r="F741" t="s">
        <v>3848</v>
      </c>
      <c r="G741" t="s">
        <v>311</v>
      </c>
      <c r="H741" t="s">
        <v>311</v>
      </c>
      <c r="I741" t="s">
        <v>311</v>
      </c>
      <c r="J741">
        <v>19</v>
      </c>
    </row>
    <row r="742" spans="1:10" hidden="1" x14ac:dyDescent="0.35">
      <c r="A742" t="s">
        <v>20326</v>
      </c>
      <c r="B742">
        <v>9</v>
      </c>
      <c r="C742">
        <v>8</v>
      </c>
      <c r="D742">
        <v>729</v>
      </c>
      <c r="E742" t="s">
        <v>311</v>
      </c>
      <c r="F742" t="s">
        <v>3848</v>
      </c>
      <c r="G742" t="s">
        <v>311</v>
      </c>
      <c r="H742" t="s">
        <v>311</v>
      </c>
      <c r="I742" t="s">
        <v>311</v>
      </c>
      <c r="J742">
        <v>0</v>
      </c>
    </row>
    <row r="743" spans="1:10" hidden="1" x14ac:dyDescent="0.35">
      <c r="A743" t="s">
        <v>20327</v>
      </c>
      <c r="B743">
        <v>9</v>
      </c>
      <c r="C743">
        <v>8</v>
      </c>
      <c r="D743">
        <v>729</v>
      </c>
      <c r="E743" t="s">
        <v>311</v>
      </c>
      <c r="F743" t="s">
        <v>3848</v>
      </c>
      <c r="G743" t="s">
        <v>311</v>
      </c>
      <c r="H743" t="s">
        <v>311</v>
      </c>
      <c r="I743" t="s">
        <v>311</v>
      </c>
      <c r="J743">
        <v>0</v>
      </c>
    </row>
    <row r="744" spans="1:10" hidden="1" x14ac:dyDescent="0.35">
      <c r="A744" t="s">
        <v>20328</v>
      </c>
      <c r="B744">
        <v>11</v>
      </c>
      <c r="C744">
        <v>8</v>
      </c>
      <c r="D744">
        <v>729</v>
      </c>
      <c r="E744" t="s">
        <v>311</v>
      </c>
      <c r="F744" t="s">
        <v>3848</v>
      </c>
      <c r="G744" t="s">
        <v>311</v>
      </c>
      <c r="H744" t="s">
        <v>311</v>
      </c>
      <c r="I744" t="s">
        <v>311</v>
      </c>
      <c r="J744">
        <v>0</v>
      </c>
    </row>
    <row r="745" spans="1:10" hidden="1" x14ac:dyDescent="0.35">
      <c r="A745" t="s">
        <v>20329</v>
      </c>
      <c r="B745">
        <v>1</v>
      </c>
      <c r="C745">
        <v>8</v>
      </c>
      <c r="D745">
        <v>729</v>
      </c>
      <c r="E745" t="s">
        <v>311</v>
      </c>
      <c r="F745" t="s">
        <v>3848</v>
      </c>
      <c r="G745" t="s">
        <v>311</v>
      </c>
      <c r="H745" t="s">
        <v>311</v>
      </c>
      <c r="I745" t="s">
        <v>311</v>
      </c>
      <c r="J745">
        <v>0</v>
      </c>
    </row>
    <row r="746" spans="1:10" hidden="1" x14ac:dyDescent="0.35">
      <c r="A746" t="s">
        <v>20330</v>
      </c>
      <c r="B746">
        <v>16</v>
      </c>
      <c r="C746">
        <v>8</v>
      </c>
      <c r="D746">
        <v>729</v>
      </c>
      <c r="E746" t="s">
        <v>311</v>
      </c>
      <c r="F746" t="s">
        <v>3848</v>
      </c>
      <c r="G746" t="s">
        <v>311</v>
      </c>
      <c r="H746" t="s">
        <v>311</v>
      </c>
      <c r="I746" t="s">
        <v>311</v>
      </c>
      <c r="J746">
        <v>0</v>
      </c>
    </row>
    <row r="747" spans="1:10" hidden="1" x14ac:dyDescent="0.35">
      <c r="A747" t="s">
        <v>20331</v>
      </c>
      <c r="B747">
        <v>11</v>
      </c>
      <c r="C747">
        <v>8</v>
      </c>
      <c r="D747">
        <v>729</v>
      </c>
      <c r="E747" t="s">
        <v>311</v>
      </c>
      <c r="F747" t="s">
        <v>3848</v>
      </c>
      <c r="G747" t="s">
        <v>311</v>
      </c>
      <c r="H747" t="s">
        <v>311</v>
      </c>
      <c r="I747" t="s">
        <v>311</v>
      </c>
      <c r="J747">
        <v>0</v>
      </c>
    </row>
    <row r="748" spans="1:10" hidden="1" x14ac:dyDescent="0.35">
      <c r="A748" t="s">
        <v>20332</v>
      </c>
      <c r="B748">
        <v>13</v>
      </c>
      <c r="C748">
        <v>8</v>
      </c>
      <c r="D748">
        <v>729</v>
      </c>
      <c r="E748" t="s">
        <v>311</v>
      </c>
      <c r="F748" t="s">
        <v>2692</v>
      </c>
      <c r="G748" t="s">
        <v>311</v>
      </c>
      <c r="H748" t="s">
        <v>311</v>
      </c>
      <c r="I748" t="s">
        <v>311</v>
      </c>
      <c r="J748">
        <v>0</v>
      </c>
    </row>
    <row r="749" spans="1:10" hidden="1" x14ac:dyDescent="0.35">
      <c r="A749" t="s">
        <v>20333</v>
      </c>
      <c r="B749">
        <v>15</v>
      </c>
      <c r="C749">
        <v>8</v>
      </c>
      <c r="D749">
        <v>729</v>
      </c>
      <c r="E749" t="s">
        <v>311</v>
      </c>
      <c r="F749" t="s">
        <v>3848</v>
      </c>
      <c r="G749" t="s">
        <v>311</v>
      </c>
      <c r="H749" t="s">
        <v>311</v>
      </c>
      <c r="I749" t="s">
        <v>311</v>
      </c>
      <c r="J749">
        <v>0</v>
      </c>
    </row>
    <row r="750" spans="1:10" hidden="1" x14ac:dyDescent="0.35">
      <c r="A750" t="s">
        <v>20334</v>
      </c>
      <c r="B750">
        <v>11</v>
      </c>
      <c r="C750">
        <v>8</v>
      </c>
      <c r="D750">
        <v>729</v>
      </c>
      <c r="E750" t="s">
        <v>311</v>
      </c>
      <c r="F750" t="s">
        <v>3848</v>
      </c>
      <c r="G750" t="s">
        <v>311</v>
      </c>
      <c r="H750" t="s">
        <v>311</v>
      </c>
      <c r="I750" t="s">
        <v>311</v>
      </c>
      <c r="J750">
        <v>0</v>
      </c>
    </row>
    <row r="751" spans="1:10" hidden="1" x14ac:dyDescent="0.35">
      <c r="A751" t="s">
        <v>20335</v>
      </c>
      <c r="B751">
        <v>11</v>
      </c>
      <c r="C751">
        <v>8</v>
      </c>
      <c r="D751">
        <v>729</v>
      </c>
      <c r="E751" t="s">
        <v>311</v>
      </c>
      <c r="F751" t="s">
        <v>3848</v>
      </c>
      <c r="G751" t="s">
        <v>311</v>
      </c>
      <c r="H751" t="s">
        <v>311</v>
      </c>
      <c r="I751" t="s">
        <v>311</v>
      </c>
      <c r="J751">
        <v>0</v>
      </c>
    </row>
    <row r="752" spans="1:10" hidden="1" x14ac:dyDescent="0.35">
      <c r="A752" t="s">
        <v>20336</v>
      </c>
      <c r="B752">
        <v>8</v>
      </c>
      <c r="C752">
        <v>8</v>
      </c>
      <c r="D752">
        <v>729</v>
      </c>
      <c r="E752" t="s">
        <v>311</v>
      </c>
      <c r="F752" t="s">
        <v>3848</v>
      </c>
      <c r="G752" t="s">
        <v>311</v>
      </c>
      <c r="H752" t="s">
        <v>311</v>
      </c>
      <c r="I752" t="s">
        <v>311</v>
      </c>
      <c r="J752">
        <v>0</v>
      </c>
    </row>
    <row r="753" spans="1:10" hidden="1" x14ac:dyDescent="0.35">
      <c r="A753" t="s">
        <v>20337</v>
      </c>
      <c r="B753">
        <v>10</v>
      </c>
      <c r="C753">
        <v>8</v>
      </c>
      <c r="D753">
        <v>729</v>
      </c>
      <c r="E753" t="s">
        <v>311</v>
      </c>
      <c r="F753" t="s">
        <v>3848</v>
      </c>
      <c r="G753" t="s">
        <v>311</v>
      </c>
      <c r="H753" t="s">
        <v>311</v>
      </c>
      <c r="I753" t="s">
        <v>311</v>
      </c>
      <c r="J753">
        <v>0</v>
      </c>
    </row>
    <row r="754" spans="1:10" x14ac:dyDescent="0.35">
      <c r="A754" t="s">
        <v>20338</v>
      </c>
      <c r="B754">
        <v>150</v>
      </c>
      <c r="C754">
        <v>8</v>
      </c>
      <c r="D754">
        <v>729</v>
      </c>
      <c r="E754" t="s">
        <v>311</v>
      </c>
      <c r="F754" t="s">
        <v>0</v>
      </c>
      <c r="G754" t="s">
        <v>17746</v>
      </c>
      <c r="H754" t="s">
        <v>311</v>
      </c>
      <c r="I754" t="s">
        <v>311</v>
      </c>
      <c r="J754">
        <v>5</v>
      </c>
    </row>
    <row r="755" spans="1:10" hidden="1" x14ac:dyDescent="0.35">
      <c r="A755" t="s">
        <v>20339</v>
      </c>
      <c r="B755">
        <v>8</v>
      </c>
      <c r="C755">
        <v>8</v>
      </c>
      <c r="D755">
        <v>729</v>
      </c>
      <c r="E755" t="s">
        <v>311</v>
      </c>
      <c r="F755" t="s">
        <v>3848</v>
      </c>
      <c r="G755" t="s">
        <v>311</v>
      </c>
      <c r="H755" t="s">
        <v>311</v>
      </c>
      <c r="I755" t="s">
        <v>311</v>
      </c>
      <c r="J755">
        <v>0</v>
      </c>
    </row>
    <row r="756" spans="1:10" hidden="1" x14ac:dyDescent="0.35">
      <c r="A756" t="s">
        <v>20340</v>
      </c>
      <c r="B756">
        <v>32</v>
      </c>
      <c r="C756">
        <v>8</v>
      </c>
      <c r="D756">
        <v>729</v>
      </c>
      <c r="E756" t="s">
        <v>311</v>
      </c>
      <c r="F756" t="s">
        <v>3848</v>
      </c>
      <c r="G756" t="s">
        <v>311</v>
      </c>
      <c r="H756" t="s">
        <v>311</v>
      </c>
      <c r="I756" t="s">
        <v>311</v>
      </c>
      <c r="J756">
        <v>0</v>
      </c>
    </row>
    <row r="757" spans="1:10" hidden="1" x14ac:dyDescent="0.35">
      <c r="A757" t="s">
        <v>20341</v>
      </c>
      <c r="B757">
        <v>12</v>
      </c>
      <c r="C757">
        <v>8</v>
      </c>
      <c r="D757">
        <v>729</v>
      </c>
      <c r="E757" t="s">
        <v>311</v>
      </c>
      <c r="F757" t="s">
        <v>3848</v>
      </c>
      <c r="G757" t="s">
        <v>311</v>
      </c>
      <c r="H757" t="s">
        <v>311</v>
      </c>
      <c r="I757" t="s">
        <v>311</v>
      </c>
      <c r="J757">
        <v>0</v>
      </c>
    </row>
    <row r="758" spans="1:10" hidden="1" x14ac:dyDescent="0.35">
      <c r="A758" t="s">
        <v>20342</v>
      </c>
      <c r="B758">
        <v>11</v>
      </c>
      <c r="C758">
        <v>8</v>
      </c>
      <c r="D758">
        <v>729</v>
      </c>
      <c r="E758" t="s">
        <v>311</v>
      </c>
      <c r="F758" t="s">
        <v>3848</v>
      </c>
      <c r="G758" t="s">
        <v>311</v>
      </c>
      <c r="H758" t="s">
        <v>311</v>
      </c>
      <c r="I758" t="s">
        <v>311</v>
      </c>
      <c r="J758">
        <v>0</v>
      </c>
    </row>
    <row r="759" spans="1:10" x14ac:dyDescent="0.35">
      <c r="A759" t="s">
        <v>20343</v>
      </c>
      <c r="B759">
        <v>20</v>
      </c>
      <c r="C759">
        <v>8</v>
      </c>
      <c r="D759">
        <v>729</v>
      </c>
      <c r="E759" t="s">
        <v>311</v>
      </c>
      <c r="F759" t="s">
        <v>0</v>
      </c>
      <c r="G759" t="s">
        <v>17746</v>
      </c>
      <c r="H759" t="s">
        <v>311</v>
      </c>
      <c r="I759" t="s">
        <v>311</v>
      </c>
      <c r="J759">
        <v>0</v>
      </c>
    </row>
    <row r="760" spans="1:10" hidden="1" x14ac:dyDescent="0.35">
      <c r="A760" t="s">
        <v>20344</v>
      </c>
      <c r="B760">
        <v>15</v>
      </c>
      <c r="C760">
        <v>8</v>
      </c>
      <c r="D760">
        <v>729</v>
      </c>
      <c r="E760" t="s">
        <v>311</v>
      </c>
      <c r="F760" t="s">
        <v>3848</v>
      </c>
      <c r="G760" t="s">
        <v>311</v>
      </c>
      <c r="H760" t="s">
        <v>311</v>
      </c>
      <c r="I760" t="s">
        <v>311</v>
      </c>
      <c r="J760">
        <v>0</v>
      </c>
    </row>
    <row r="761" spans="1:10" hidden="1" x14ac:dyDescent="0.35">
      <c r="A761" t="s">
        <v>20345</v>
      </c>
      <c r="B761">
        <v>25</v>
      </c>
      <c r="C761">
        <v>8</v>
      </c>
      <c r="D761">
        <v>729</v>
      </c>
      <c r="E761" t="s">
        <v>311</v>
      </c>
      <c r="F761" t="s">
        <v>3848</v>
      </c>
      <c r="G761" t="s">
        <v>311</v>
      </c>
      <c r="H761" t="s">
        <v>311</v>
      </c>
      <c r="I761" t="s">
        <v>311</v>
      </c>
      <c r="J761">
        <v>0</v>
      </c>
    </row>
    <row r="762" spans="1:10" hidden="1" x14ac:dyDescent="0.35">
      <c r="A762" t="s">
        <v>20346</v>
      </c>
      <c r="B762">
        <v>11</v>
      </c>
      <c r="C762">
        <v>8</v>
      </c>
      <c r="D762">
        <v>729</v>
      </c>
      <c r="E762" t="s">
        <v>311</v>
      </c>
      <c r="F762" t="s">
        <v>3848</v>
      </c>
      <c r="G762" t="s">
        <v>311</v>
      </c>
      <c r="H762" t="s">
        <v>311</v>
      </c>
      <c r="I762" t="s">
        <v>311</v>
      </c>
      <c r="J762">
        <v>0</v>
      </c>
    </row>
    <row r="763" spans="1:10" hidden="1" x14ac:dyDescent="0.35">
      <c r="A763" t="s">
        <v>20347</v>
      </c>
      <c r="B763">
        <v>5</v>
      </c>
      <c r="C763">
        <v>8</v>
      </c>
      <c r="D763">
        <v>729</v>
      </c>
      <c r="E763" t="s">
        <v>311</v>
      </c>
      <c r="F763" t="s">
        <v>3848</v>
      </c>
      <c r="G763" t="s">
        <v>311</v>
      </c>
      <c r="H763" t="s">
        <v>311</v>
      </c>
      <c r="I763" t="s">
        <v>311</v>
      </c>
      <c r="J763">
        <v>0</v>
      </c>
    </row>
    <row r="764" spans="1:10" hidden="1" x14ac:dyDescent="0.35">
      <c r="A764" t="s">
        <v>20348</v>
      </c>
      <c r="B764">
        <v>12</v>
      </c>
      <c r="C764">
        <v>8</v>
      </c>
      <c r="D764">
        <v>729</v>
      </c>
      <c r="E764" t="s">
        <v>311</v>
      </c>
      <c r="F764" t="s">
        <v>3848</v>
      </c>
      <c r="G764" t="s">
        <v>311</v>
      </c>
      <c r="H764" t="s">
        <v>311</v>
      </c>
      <c r="I764" t="s">
        <v>311</v>
      </c>
      <c r="J764">
        <v>0</v>
      </c>
    </row>
    <row r="765" spans="1:10" hidden="1" x14ac:dyDescent="0.35">
      <c r="A765" t="s">
        <v>20349</v>
      </c>
      <c r="B765">
        <v>15</v>
      </c>
      <c r="C765">
        <v>8</v>
      </c>
      <c r="D765">
        <v>729</v>
      </c>
      <c r="E765" t="s">
        <v>311</v>
      </c>
      <c r="F765" t="s">
        <v>2692</v>
      </c>
      <c r="G765" t="s">
        <v>311</v>
      </c>
      <c r="H765" t="s">
        <v>311</v>
      </c>
      <c r="I765" t="s">
        <v>311</v>
      </c>
      <c r="J765">
        <v>0</v>
      </c>
    </row>
    <row r="766" spans="1:10" hidden="1" x14ac:dyDescent="0.35">
      <c r="A766" t="s">
        <v>20350</v>
      </c>
      <c r="B766">
        <v>16</v>
      </c>
      <c r="C766">
        <v>8</v>
      </c>
      <c r="D766">
        <v>729</v>
      </c>
      <c r="E766" t="s">
        <v>311</v>
      </c>
      <c r="F766" t="s">
        <v>3848</v>
      </c>
      <c r="G766" t="s">
        <v>311</v>
      </c>
      <c r="H766" t="s">
        <v>311</v>
      </c>
      <c r="I766" t="s">
        <v>311</v>
      </c>
      <c r="J766">
        <v>0</v>
      </c>
    </row>
    <row r="767" spans="1:10" hidden="1" x14ac:dyDescent="0.35">
      <c r="A767" t="s">
        <v>20351</v>
      </c>
      <c r="B767">
        <v>24</v>
      </c>
      <c r="C767">
        <v>8</v>
      </c>
      <c r="D767">
        <v>729</v>
      </c>
      <c r="E767" t="s">
        <v>311</v>
      </c>
      <c r="F767" t="s">
        <v>3848</v>
      </c>
      <c r="G767" t="s">
        <v>311</v>
      </c>
      <c r="H767" t="s">
        <v>311</v>
      </c>
      <c r="I767" t="s">
        <v>311</v>
      </c>
      <c r="J767">
        <v>0</v>
      </c>
    </row>
    <row r="768" spans="1:10" hidden="1" x14ac:dyDescent="0.35">
      <c r="A768" t="s">
        <v>20352</v>
      </c>
      <c r="B768">
        <v>13</v>
      </c>
      <c r="C768">
        <v>8</v>
      </c>
      <c r="D768">
        <v>729</v>
      </c>
      <c r="E768" t="s">
        <v>311</v>
      </c>
      <c r="F768" t="s">
        <v>3848</v>
      </c>
      <c r="G768" t="s">
        <v>311</v>
      </c>
      <c r="H768" t="s">
        <v>311</v>
      </c>
      <c r="I768" t="s">
        <v>311</v>
      </c>
      <c r="J768">
        <v>0</v>
      </c>
    </row>
    <row r="769" spans="1:10" hidden="1" x14ac:dyDescent="0.35">
      <c r="A769" t="s">
        <v>20353</v>
      </c>
      <c r="B769">
        <v>11</v>
      </c>
      <c r="C769">
        <v>8</v>
      </c>
      <c r="D769">
        <v>729</v>
      </c>
      <c r="E769" t="s">
        <v>311</v>
      </c>
      <c r="F769" t="s">
        <v>3848</v>
      </c>
      <c r="G769" t="s">
        <v>311</v>
      </c>
      <c r="H769" t="s">
        <v>311</v>
      </c>
      <c r="I769" t="s">
        <v>311</v>
      </c>
      <c r="J769">
        <v>11</v>
      </c>
    </row>
    <row r="770" spans="1:10" hidden="1" x14ac:dyDescent="0.35">
      <c r="A770" t="s">
        <v>20354</v>
      </c>
      <c r="B770">
        <v>8</v>
      </c>
      <c r="C770">
        <v>8</v>
      </c>
      <c r="D770">
        <v>729</v>
      </c>
      <c r="E770" t="s">
        <v>311</v>
      </c>
      <c r="F770" t="s">
        <v>3848</v>
      </c>
      <c r="G770" t="s">
        <v>311</v>
      </c>
      <c r="H770" t="s">
        <v>311</v>
      </c>
      <c r="I770" t="s">
        <v>311</v>
      </c>
      <c r="J770">
        <v>8</v>
      </c>
    </row>
    <row r="771" spans="1:10" hidden="1" x14ac:dyDescent="0.35">
      <c r="A771" t="s">
        <v>20355</v>
      </c>
      <c r="B771">
        <v>11</v>
      </c>
      <c r="C771">
        <v>8</v>
      </c>
      <c r="D771">
        <v>729</v>
      </c>
      <c r="E771" t="s">
        <v>311</v>
      </c>
      <c r="F771" t="s">
        <v>3848</v>
      </c>
      <c r="G771" t="s">
        <v>311</v>
      </c>
      <c r="H771" t="s">
        <v>311</v>
      </c>
      <c r="I771" t="s">
        <v>311</v>
      </c>
      <c r="J771">
        <v>0</v>
      </c>
    </row>
    <row r="772" spans="1:10" hidden="1" x14ac:dyDescent="0.35">
      <c r="A772" t="s">
        <v>20356</v>
      </c>
      <c r="B772">
        <v>11</v>
      </c>
      <c r="C772">
        <v>8</v>
      </c>
      <c r="D772">
        <v>729</v>
      </c>
      <c r="E772" t="s">
        <v>311</v>
      </c>
      <c r="F772" t="s">
        <v>3848</v>
      </c>
      <c r="G772" t="s">
        <v>311</v>
      </c>
      <c r="H772" t="s">
        <v>311</v>
      </c>
      <c r="I772" t="s">
        <v>311</v>
      </c>
      <c r="J772">
        <v>11</v>
      </c>
    </row>
    <row r="773" spans="1:10" hidden="1" x14ac:dyDescent="0.35">
      <c r="A773" t="s">
        <v>20357</v>
      </c>
      <c r="B773">
        <v>35</v>
      </c>
      <c r="C773">
        <v>8</v>
      </c>
      <c r="D773">
        <v>729</v>
      </c>
      <c r="E773" t="s">
        <v>311</v>
      </c>
      <c r="F773" t="s">
        <v>3848</v>
      </c>
      <c r="G773" t="s">
        <v>311</v>
      </c>
      <c r="H773" t="s">
        <v>311</v>
      </c>
      <c r="I773" t="s">
        <v>311</v>
      </c>
      <c r="J773">
        <v>0</v>
      </c>
    </row>
    <row r="774" spans="1:10" hidden="1" x14ac:dyDescent="0.35">
      <c r="A774" t="s">
        <v>20358</v>
      </c>
      <c r="B774">
        <v>8</v>
      </c>
      <c r="C774">
        <v>8</v>
      </c>
      <c r="D774">
        <v>729</v>
      </c>
      <c r="E774" t="s">
        <v>311</v>
      </c>
      <c r="F774" t="s">
        <v>3848</v>
      </c>
      <c r="G774" t="s">
        <v>311</v>
      </c>
      <c r="H774" t="s">
        <v>311</v>
      </c>
      <c r="I774" t="s">
        <v>311</v>
      </c>
      <c r="J774">
        <v>0</v>
      </c>
    </row>
    <row r="775" spans="1:10" hidden="1" x14ac:dyDescent="0.35">
      <c r="A775" t="s">
        <v>20359</v>
      </c>
      <c r="B775">
        <v>103</v>
      </c>
      <c r="C775">
        <v>8</v>
      </c>
      <c r="D775">
        <v>729</v>
      </c>
      <c r="E775" t="s">
        <v>311</v>
      </c>
      <c r="F775" t="s">
        <v>2692</v>
      </c>
      <c r="G775" t="s">
        <v>311</v>
      </c>
      <c r="H775" t="s">
        <v>311</v>
      </c>
      <c r="I775" t="s">
        <v>311</v>
      </c>
      <c r="J775">
        <v>35</v>
      </c>
    </row>
    <row r="776" spans="1:10" hidden="1" x14ac:dyDescent="0.35">
      <c r="A776" t="s">
        <v>20360</v>
      </c>
      <c r="B776">
        <v>9</v>
      </c>
      <c r="C776">
        <v>8</v>
      </c>
      <c r="D776">
        <v>729</v>
      </c>
      <c r="E776" t="s">
        <v>311</v>
      </c>
      <c r="F776" t="s">
        <v>3848</v>
      </c>
      <c r="G776" t="s">
        <v>311</v>
      </c>
      <c r="H776" t="s">
        <v>311</v>
      </c>
      <c r="I776" t="s">
        <v>311</v>
      </c>
      <c r="J776">
        <v>0</v>
      </c>
    </row>
    <row r="777" spans="1:10" hidden="1" x14ac:dyDescent="0.35">
      <c r="A777" t="s">
        <v>20361</v>
      </c>
      <c r="B777">
        <v>10</v>
      </c>
      <c r="C777">
        <v>7</v>
      </c>
      <c r="D777">
        <v>776</v>
      </c>
      <c r="E777" t="s">
        <v>311</v>
      </c>
      <c r="F777" t="s">
        <v>3848</v>
      </c>
      <c r="G777" t="s">
        <v>311</v>
      </c>
      <c r="H777" t="s">
        <v>311</v>
      </c>
      <c r="I777" t="s">
        <v>311</v>
      </c>
      <c r="J777">
        <v>0</v>
      </c>
    </row>
    <row r="778" spans="1:10" hidden="1" x14ac:dyDescent="0.35">
      <c r="A778" t="s">
        <v>20362</v>
      </c>
      <c r="B778">
        <v>8</v>
      </c>
      <c r="C778">
        <v>7</v>
      </c>
      <c r="D778">
        <v>776</v>
      </c>
      <c r="E778" t="s">
        <v>311</v>
      </c>
      <c r="F778" t="s">
        <v>3848</v>
      </c>
      <c r="G778" t="s">
        <v>311</v>
      </c>
      <c r="H778" t="s">
        <v>311</v>
      </c>
      <c r="I778" t="s">
        <v>311</v>
      </c>
      <c r="J778">
        <v>0</v>
      </c>
    </row>
    <row r="779" spans="1:10" hidden="1" x14ac:dyDescent="0.35">
      <c r="A779" t="s">
        <v>20363</v>
      </c>
      <c r="B779">
        <v>22</v>
      </c>
      <c r="C779">
        <v>7</v>
      </c>
      <c r="D779">
        <v>776</v>
      </c>
      <c r="E779" t="s">
        <v>311</v>
      </c>
      <c r="F779" t="s">
        <v>3848</v>
      </c>
      <c r="G779" t="s">
        <v>311</v>
      </c>
      <c r="H779" t="s">
        <v>311</v>
      </c>
      <c r="I779" t="s">
        <v>311</v>
      </c>
      <c r="J779">
        <v>0</v>
      </c>
    </row>
    <row r="780" spans="1:10" hidden="1" x14ac:dyDescent="0.35">
      <c r="A780" t="s">
        <v>20364</v>
      </c>
      <c r="B780">
        <v>12</v>
      </c>
      <c r="C780">
        <v>7</v>
      </c>
      <c r="D780">
        <v>776</v>
      </c>
      <c r="E780" t="s">
        <v>311</v>
      </c>
      <c r="F780" t="s">
        <v>3848</v>
      </c>
      <c r="G780" t="s">
        <v>311</v>
      </c>
      <c r="H780" t="s">
        <v>311</v>
      </c>
      <c r="I780" t="s">
        <v>311</v>
      </c>
      <c r="J780">
        <v>0</v>
      </c>
    </row>
    <row r="781" spans="1:10" hidden="1" x14ac:dyDescent="0.35">
      <c r="A781" t="s">
        <v>20365</v>
      </c>
      <c r="B781">
        <v>8</v>
      </c>
      <c r="C781">
        <v>7</v>
      </c>
      <c r="D781">
        <v>776</v>
      </c>
      <c r="E781" t="s">
        <v>311</v>
      </c>
      <c r="F781" t="s">
        <v>3848</v>
      </c>
      <c r="G781" t="s">
        <v>311</v>
      </c>
      <c r="H781" t="s">
        <v>311</v>
      </c>
      <c r="I781" t="s">
        <v>311</v>
      </c>
      <c r="J781">
        <v>0</v>
      </c>
    </row>
    <row r="782" spans="1:10" hidden="1" x14ac:dyDescent="0.35">
      <c r="A782" t="s">
        <v>20366</v>
      </c>
      <c r="B782">
        <v>17</v>
      </c>
      <c r="C782">
        <v>7</v>
      </c>
      <c r="D782">
        <v>776</v>
      </c>
      <c r="E782" t="s">
        <v>311</v>
      </c>
      <c r="F782" t="s">
        <v>3848</v>
      </c>
      <c r="G782" t="s">
        <v>311</v>
      </c>
      <c r="H782" t="s">
        <v>311</v>
      </c>
      <c r="I782" t="s">
        <v>311</v>
      </c>
      <c r="J782">
        <v>0</v>
      </c>
    </row>
    <row r="783" spans="1:10" hidden="1" x14ac:dyDescent="0.35">
      <c r="A783" t="s">
        <v>20367</v>
      </c>
      <c r="B783">
        <v>10</v>
      </c>
      <c r="C783">
        <v>7</v>
      </c>
      <c r="D783">
        <v>776</v>
      </c>
      <c r="E783" t="s">
        <v>311</v>
      </c>
      <c r="F783" t="s">
        <v>3848</v>
      </c>
      <c r="G783" t="s">
        <v>311</v>
      </c>
      <c r="H783" t="s">
        <v>311</v>
      </c>
      <c r="I783" t="s">
        <v>311</v>
      </c>
      <c r="J783">
        <v>0</v>
      </c>
    </row>
    <row r="784" spans="1:10" hidden="1" x14ac:dyDescent="0.35">
      <c r="A784" t="s">
        <v>20368</v>
      </c>
      <c r="B784">
        <v>8</v>
      </c>
      <c r="C784">
        <v>7</v>
      </c>
      <c r="D784">
        <v>776</v>
      </c>
      <c r="E784" t="s">
        <v>311</v>
      </c>
      <c r="F784" t="s">
        <v>3848</v>
      </c>
      <c r="G784" t="s">
        <v>311</v>
      </c>
      <c r="H784" t="s">
        <v>311</v>
      </c>
      <c r="I784" t="s">
        <v>311</v>
      </c>
      <c r="J784">
        <v>0</v>
      </c>
    </row>
    <row r="785" spans="1:10" hidden="1" x14ac:dyDescent="0.35">
      <c r="A785" t="s">
        <v>20369</v>
      </c>
      <c r="B785">
        <v>16</v>
      </c>
      <c r="C785">
        <v>7</v>
      </c>
      <c r="D785">
        <v>776</v>
      </c>
      <c r="E785" t="s">
        <v>311</v>
      </c>
      <c r="F785" t="s">
        <v>3848</v>
      </c>
      <c r="G785" t="s">
        <v>311</v>
      </c>
      <c r="H785" t="s">
        <v>311</v>
      </c>
      <c r="I785" t="s">
        <v>311</v>
      </c>
      <c r="J785">
        <v>0</v>
      </c>
    </row>
    <row r="786" spans="1:10" hidden="1" x14ac:dyDescent="0.35">
      <c r="A786" t="s">
        <v>20370</v>
      </c>
      <c r="B786">
        <v>8</v>
      </c>
      <c r="C786">
        <v>7</v>
      </c>
      <c r="D786">
        <v>776</v>
      </c>
      <c r="E786" t="s">
        <v>311</v>
      </c>
      <c r="F786" t="s">
        <v>3848</v>
      </c>
      <c r="G786" t="s">
        <v>311</v>
      </c>
      <c r="H786" t="s">
        <v>311</v>
      </c>
      <c r="I786" t="s">
        <v>311</v>
      </c>
      <c r="J786">
        <v>0</v>
      </c>
    </row>
    <row r="787" spans="1:10" hidden="1" x14ac:dyDescent="0.35">
      <c r="A787" t="s">
        <v>20371</v>
      </c>
      <c r="B787">
        <v>10</v>
      </c>
      <c r="C787">
        <v>7</v>
      </c>
      <c r="D787">
        <v>776</v>
      </c>
      <c r="E787" t="s">
        <v>311</v>
      </c>
      <c r="F787" t="s">
        <v>3848</v>
      </c>
      <c r="G787" t="s">
        <v>311</v>
      </c>
      <c r="H787" t="s">
        <v>311</v>
      </c>
      <c r="I787" t="s">
        <v>311</v>
      </c>
      <c r="J787">
        <v>0</v>
      </c>
    </row>
    <row r="788" spans="1:10" hidden="1" x14ac:dyDescent="0.35">
      <c r="A788" t="s">
        <v>20372</v>
      </c>
      <c r="B788">
        <v>16</v>
      </c>
      <c r="C788">
        <v>7</v>
      </c>
      <c r="D788">
        <v>776</v>
      </c>
      <c r="E788" t="s">
        <v>311</v>
      </c>
      <c r="F788" t="s">
        <v>3848</v>
      </c>
      <c r="G788" t="s">
        <v>311</v>
      </c>
      <c r="H788" t="s">
        <v>311</v>
      </c>
      <c r="I788" t="s">
        <v>311</v>
      </c>
      <c r="J788">
        <v>0</v>
      </c>
    </row>
    <row r="789" spans="1:10" hidden="1" x14ac:dyDescent="0.35">
      <c r="A789" t="s">
        <v>20373</v>
      </c>
      <c r="B789">
        <v>8</v>
      </c>
      <c r="C789">
        <v>7</v>
      </c>
      <c r="D789">
        <v>776</v>
      </c>
      <c r="E789" t="s">
        <v>311</v>
      </c>
      <c r="F789" t="s">
        <v>3848</v>
      </c>
      <c r="G789" t="s">
        <v>311</v>
      </c>
      <c r="H789" t="s">
        <v>311</v>
      </c>
      <c r="I789" t="s">
        <v>311</v>
      </c>
      <c r="J789">
        <v>0</v>
      </c>
    </row>
    <row r="790" spans="1:10" hidden="1" x14ac:dyDescent="0.35">
      <c r="A790" t="s">
        <v>20374</v>
      </c>
      <c r="B790">
        <v>21</v>
      </c>
      <c r="C790">
        <v>7</v>
      </c>
      <c r="D790">
        <v>776</v>
      </c>
      <c r="E790" t="s">
        <v>311</v>
      </c>
      <c r="F790" t="s">
        <v>3848</v>
      </c>
      <c r="G790" t="s">
        <v>311</v>
      </c>
      <c r="H790" t="s">
        <v>311</v>
      </c>
      <c r="I790" t="s">
        <v>311</v>
      </c>
      <c r="J790">
        <v>0</v>
      </c>
    </row>
    <row r="791" spans="1:10" hidden="1" x14ac:dyDescent="0.35">
      <c r="A791" t="s">
        <v>20375</v>
      </c>
      <c r="B791">
        <v>19</v>
      </c>
      <c r="C791">
        <v>7</v>
      </c>
      <c r="D791">
        <v>776</v>
      </c>
      <c r="E791" t="s">
        <v>311</v>
      </c>
      <c r="F791" t="s">
        <v>3848</v>
      </c>
      <c r="G791" t="s">
        <v>311</v>
      </c>
      <c r="H791" t="s">
        <v>311</v>
      </c>
      <c r="I791" t="s">
        <v>311</v>
      </c>
      <c r="J791">
        <v>0</v>
      </c>
    </row>
    <row r="792" spans="1:10" hidden="1" x14ac:dyDescent="0.35">
      <c r="A792" t="s">
        <v>20376</v>
      </c>
      <c r="B792">
        <v>8</v>
      </c>
      <c r="C792">
        <v>7</v>
      </c>
      <c r="D792">
        <v>776</v>
      </c>
      <c r="E792" t="s">
        <v>311</v>
      </c>
      <c r="F792" t="s">
        <v>3848</v>
      </c>
      <c r="G792" t="s">
        <v>311</v>
      </c>
      <c r="H792" t="s">
        <v>311</v>
      </c>
      <c r="I792" t="s">
        <v>311</v>
      </c>
      <c r="J792">
        <v>8</v>
      </c>
    </row>
    <row r="793" spans="1:10" hidden="1" x14ac:dyDescent="0.35">
      <c r="A793" t="s">
        <v>20377</v>
      </c>
      <c r="B793">
        <v>7</v>
      </c>
      <c r="C793">
        <v>7</v>
      </c>
      <c r="D793">
        <v>776</v>
      </c>
      <c r="E793" t="s">
        <v>311</v>
      </c>
      <c r="F793" t="s">
        <v>3848</v>
      </c>
      <c r="G793" t="s">
        <v>311</v>
      </c>
      <c r="H793" t="s">
        <v>311</v>
      </c>
      <c r="I793" t="s">
        <v>311</v>
      </c>
      <c r="J793">
        <v>0</v>
      </c>
    </row>
    <row r="794" spans="1:10" hidden="1" x14ac:dyDescent="0.35">
      <c r="A794" t="s">
        <v>20378</v>
      </c>
      <c r="B794">
        <v>14</v>
      </c>
      <c r="C794">
        <v>7</v>
      </c>
      <c r="D794">
        <v>776</v>
      </c>
      <c r="E794" t="s">
        <v>311</v>
      </c>
      <c r="F794" t="s">
        <v>3848</v>
      </c>
      <c r="G794" t="s">
        <v>311</v>
      </c>
      <c r="H794" t="s">
        <v>311</v>
      </c>
      <c r="I794" t="s">
        <v>311</v>
      </c>
      <c r="J794">
        <v>0</v>
      </c>
    </row>
    <row r="795" spans="1:10" hidden="1" x14ac:dyDescent="0.35">
      <c r="A795" t="s">
        <v>20379</v>
      </c>
      <c r="B795">
        <v>18</v>
      </c>
      <c r="C795">
        <v>7</v>
      </c>
      <c r="D795">
        <v>776</v>
      </c>
      <c r="E795" t="s">
        <v>311</v>
      </c>
      <c r="F795" t="s">
        <v>3848</v>
      </c>
      <c r="G795" t="s">
        <v>311</v>
      </c>
      <c r="H795" t="s">
        <v>311</v>
      </c>
      <c r="I795" t="s">
        <v>311</v>
      </c>
      <c r="J795">
        <v>0</v>
      </c>
    </row>
    <row r="796" spans="1:10" hidden="1" x14ac:dyDescent="0.35">
      <c r="A796" t="s">
        <v>20380</v>
      </c>
      <c r="B796">
        <v>15</v>
      </c>
      <c r="C796">
        <v>7</v>
      </c>
      <c r="D796">
        <v>776</v>
      </c>
      <c r="E796" t="s">
        <v>311</v>
      </c>
      <c r="F796" t="s">
        <v>3848</v>
      </c>
      <c r="G796" t="s">
        <v>311</v>
      </c>
      <c r="H796" t="s">
        <v>311</v>
      </c>
      <c r="I796" t="s">
        <v>311</v>
      </c>
      <c r="J796">
        <v>0</v>
      </c>
    </row>
    <row r="797" spans="1:10" hidden="1" x14ac:dyDescent="0.35">
      <c r="A797" t="s">
        <v>20381</v>
      </c>
      <c r="B797">
        <v>8</v>
      </c>
      <c r="C797">
        <v>7</v>
      </c>
      <c r="D797">
        <v>776</v>
      </c>
      <c r="E797" t="s">
        <v>311</v>
      </c>
      <c r="F797" t="s">
        <v>3848</v>
      </c>
      <c r="G797" t="s">
        <v>311</v>
      </c>
      <c r="H797" t="s">
        <v>311</v>
      </c>
      <c r="I797" t="s">
        <v>311</v>
      </c>
      <c r="J797">
        <v>0</v>
      </c>
    </row>
    <row r="798" spans="1:10" hidden="1" x14ac:dyDescent="0.35">
      <c r="A798" t="s">
        <v>20382</v>
      </c>
      <c r="B798">
        <v>9</v>
      </c>
      <c r="C798">
        <v>7</v>
      </c>
      <c r="D798">
        <v>776</v>
      </c>
      <c r="E798" t="s">
        <v>311</v>
      </c>
      <c r="F798" t="s">
        <v>3848</v>
      </c>
      <c r="G798" t="s">
        <v>311</v>
      </c>
      <c r="H798" t="s">
        <v>311</v>
      </c>
      <c r="I798" t="s">
        <v>311</v>
      </c>
      <c r="J798">
        <v>0</v>
      </c>
    </row>
    <row r="799" spans="1:10" hidden="1" x14ac:dyDescent="0.35">
      <c r="A799" t="s">
        <v>20383</v>
      </c>
      <c r="B799">
        <v>16</v>
      </c>
      <c r="C799">
        <v>7</v>
      </c>
      <c r="D799">
        <v>776</v>
      </c>
      <c r="E799" t="s">
        <v>311</v>
      </c>
      <c r="F799" t="s">
        <v>3848</v>
      </c>
      <c r="G799" t="s">
        <v>311</v>
      </c>
      <c r="H799" t="s">
        <v>311</v>
      </c>
      <c r="I799" t="s">
        <v>311</v>
      </c>
      <c r="J799">
        <v>0</v>
      </c>
    </row>
    <row r="800" spans="1:10" hidden="1" x14ac:dyDescent="0.35">
      <c r="A800" t="s">
        <v>20384</v>
      </c>
      <c r="B800">
        <v>25</v>
      </c>
      <c r="C800">
        <v>7</v>
      </c>
      <c r="D800">
        <v>776</v>
      </c>
      <c r="E800" t="s">
        <v>311</v>
      </c>
      <c r="F800" t="s">
        <v>3848</v>
      </c>
      <c r="G800" t="s">
        <v>311</v>
      </c>
      <c r="H800" t="s">
        <v>311</v>
      </c>
      <c r="I800" t="s">
        <v>311</v>
      </c>
      <c r="J800">
        <v>0</v>
      </c>
    </row>
    <row r="801" spans="1:10" hidden="1" x14ac:dyDescent="0.35">
      <c r="A801" t="s">
        <v>20385</v>
      </c>
      <c r="B801">
        <v>9</v>
      </c>
      <c r="C801">
        <v>7</v>
      </c>
      <c r="D801">
        <v>776</v>
      </c>
      <c r="E801" t="s">
        <v>311</v>
      </c>
      <c r="F801" t="s">
        <v>3848</v>
      </c>
      <c r="G801" t="s">
        <v>311</v>
      </c>
      <c r="H801" t="s">
        <v>311</v>
      </c>
      <c r="I801" t="s">
        <v>311</v>
      </c>
      <c r="J801">
        <v>0</v>
      </c>
    </row>
    <row r="802" spans="1:10" hidden="1" x14ac:dyDescent="0.35">
      <c r="A802" t="s">
        <v>20386</v>
      </c>
      <c r="B802">
        <v>5</v>
      </c>
      <c r="C802">
        <v>7</v>
      </c>
      <c r="D802">
        <v>776</v>
      </c>
      <c r="E802" t="s">
        <v>311</v>
      </c>
      <c r="F802" t="s">
        <v>3848</v>
      </c>
      <c r="G802" t="s">
        <v>311</v>
      </c>
      <c r="H802" t="s">
        <v>311</v>
      </c>
      <c r="I802" t="s">
        <v>311</v>
      </c>
      <c r="J802">
        <v>0</v>
      </c>
    </row>
    <row r="803" spans="1:10" hidden="1" x14ac:dyDescent="0.35">
      <c r="A803" t="s">
        <v>20387</v>
      </c>
      <c r="B803">
        <v>9</v>
      </c>
      <c r="C803">
        <v>7</v>
      </c>
      <c r="D803">
        <v>776</v>
      </c>
      <c r="E803" t="s">
        <v>311</v>
      </c>
      <c r="F803" t="s">
        <v>3848</v>
      </c>
      <c r="G803" t="s">
        <v>311</v>
      </c>
      <c r="H803" t="s">
        <v>311</v>
      </c>
      <c r="I803" t="s">
        <v>311</v>
      </c>
      <c r="J803">
        <v>0</v>
      </c>
    </row>
    <row r="804" spans="1:10" hidden="1" x14ac:dyDescent="0.35">
      <c r="A804" t="s">
        <v>20388</v>
      </c>
      <c r="B804">
        <v>16</v>
      </c>
      <c r="C804">
        <v>7</v>
      </c>
      <c r="D804">
        <v>776</v>
      </c>
      <c r="E804" t="s">
        <v>311</v>
      </c>
      <c r="F804" t="s">
        <v>3848</v>
      </c>
      <c r="G804" t="s">
        <v>311</v>
      </c>
      <c r="H804" t="s">
        <v>311</v>
      </c>
      <c r="I804" t="s">
        <v>311</v>
      </c>
      <c r="J804">
        <v>0</v>
      </c>
    </row>
    <row r="805" spans="1:10" hidden="1" x14ac:dyDescent="0.35">
      <c r="A805" t="s">
        <v>20389</v>
      </c>
      <c r="B805">
        <v>26</v>
      </c>
      <c r="C805">
        <v>7</v>
      </c>
      <c r="D805">
        <v>776</v>
      </c>
      <c r="E805" t="s">
        <v>311</v>
      </c>
      <c r="F805" t="s">
        <v>3848</v>
      </c>
      <c r="G805" t="s">
        <v>311</v>
      </c>
      <c r="H805" t="s">
        <v>311</v>
      </c>
      <c r="I805" t="s">
        <v>311</v>
      </c>
      <c r="J805">
        <v>0</v>
      </c>
    </row>
    <row r="806" spans="1:10" hidden="1" x14ac:dyDescent="0.35">
      <c r="A806" t="s">
        <v>20390</v>
      </c>
      <c r="B806">
        <v>15</v>
      </c>
      <c r="C806">
        <v>7</v>
      </c>
      <c r="D806">
        <v>776</v>
      </c>
      <c r="E806" t="s">
        <v>311</v>
      </c>
      <c r="F806" t="s">
        <v>3848</v>
      </c>
      <c r="G806" t="s">
        <v>311</v>
      </c>
      <c r="H806" t="s">
        <v>311</v>
      </c>
      <c r="I806" t="s">
        <v>311</v>
      </c>
      <c r="J806">
        <v>0</v>
      </c>
    </row>
    <row r="807" spans="1:10" hidden="1" x14ac:dyDescent="0.35">
      <c r="A807" t="s">
        <v>20391</v>
      </c>
      <c r="B807">
        <v>11</v>
      </c>
      <c r="C807">
        <v>7</v>
      </c>
      <c r="D807">
        <v>776</v>
      </c>
      <c r="E807" t="s">
        <v>311</v>
      </c>
      <c r="F807" t="s">
        <v>3848</v>
      </c>
      <c r="G807" t="s">
        <v>311</v>
      </c>
      <c r="H807" t="s">
        <v>311</v>
      </c>
      <c r="I807" t="s">
        <v>311</v>
      </c>
      <c r="J807">
        <v>0</v>
      </c>
    </row>
    <row r="808" spans="1:10" hidden="1" x14ac:dyDescent="0.35">
      <c r="A808" t="s">
        <v>20392</v>
      </c>
      <c r="B808">
        <v>9</v>
      </c>
      <c r="C808">
        <v>7</v>
      </c>
      <c r="D808">
        <v>776</v>
      </c>
      <c r="E808" t="s">
        <v>311</v>
      </c>
      <c r="F808" t="s">
        <v>3848</v>
      </c>
      <c r="G808" t="s">
        <v>311</v>
      </c>
      <c r="H808" t="s">
        <v>311</v>
      </c>
      <c r="I808" t="s">
        <v>311</v>
      </c>
      <c r="J808">
        <v>0</v>
      </c>
    </row>
    <row r="809" spans="1:10" hidden="1" x14ac:dyDescent="0.35">
      <c r="A809" t="s">
        <v>20393</v>
      </c>
      <c r="B809">
        <v>13</v>
      </c>
      <c r="C809">
        <v>7</v>
      </c>
      <c r="D809">
        <v>776</v>
      </c>
      <c r="E809" t="s">
        <v>311</v>
      </c>
      <c r="F809" t="s">
        <v>3848</v>
      </c>
      <c r="G809" t="s">
        <v>311</v>
      </c>
      <c r="H809" t="s">
        <v>311</v>
      </c>
      <c r="I809" t="s">
        <v>311</v>
      </c>
      <c r="J809">
        <v>0</v>
      </c>
    </row>
    <row r="810" spans="1:10" hidden="1" x14ac:dyDescent="0.35">
      <c r="A810" t="s">
        <v>20394</v>
      </c>
      <c r="B810">
        <v>15</v>
      </c>
      <c r="C810">
        <v>7</v>
      </c>
      <c r="D810">
        <v>776</v>
      </c>
      <c r="E810" t="s">
        <v>311</v>
      </c>
      <c r="F810" t="s">
        <v>3848</v>
      </c>
      <c r="G810" t="s">
        <v>311</v>
      </c>
      <c r="H810" t="s">
        <v>311</v>
      </c>
      <c r="I810" t="s">
        <v>311</v>
      </c>
      <c r="J810">
        <v>0</v>
      </c>
    </row>
    <row r="811" spans="1:10" hidden="1" x14ac:dyDescent="0.35">
      <c r="A811" t="s">
        <v>20395</v>
      </c>
      <c r="B811">
        <v>1</v>
      </c>
      <c r="C811">
        <v>7</v>
      </c>
      <c r="D811">
        <v>776</v>
      </c>
      <c r="E811" t="s">
        <v>311</v>
      </c>
      <c r="F811" t="s">
        <v>3848</v>
      </c>
      <c r="G811" t="s">
        <v>311</v>
      </c>
      <c r="H811" t="s">
        <v>311</v>
      </c>
      <c r="I811" t="s">
        <v>311</v>
      </c>
      <c r="J811">
        <v>0</v>
      </c>
    </row>
    <row r="812" spans="1:10" hidden="1" x14ac:dyDescent="0.35">
      <c r="A812" t="s">
        <v>20396</v>
      </c>
      <c r="B812">
        <v>19</v>
      </c>
      <c r="C812">
        <v>7</v>
      </c>
      <c r="D812">
        <v>776</v>
      </c>
      <c r="E812" t="s">
        <v>311</v>
      </c>
      <c r="F812" t="s">
        <v>3848</v>
      </c>
      <c r="G812" t="s">
        <v>311</v>
      </c>
      <c r="H812" t="s">
        <v>311</v>
      </c>
      <c r="I812" t="s">
        <v>311</v>
      </c>
      <c r="J812">
        <v>19</v>
      </c>
    </row>
    <row r="813" spans="1:10" hidden="1" x14ac:dyDescent="0.35">
      <c r="A813" t="s">
        <v>20397</v>
      </c>
      <c r="B813">
        <v>7</v>
      </c>
      <c r="C813">
        <v>7</v>
      </c>
      <c r="D813">
        <v>776</v>
      </c>
      <c r="E813" t="s">
        <v>311</v>
      </c>
      <c r="F813" t="s">
        <v>3848</v>
      </c>
      <c r="G813" t="s">
        <v>311</v>
      </c>
      <c r="H813" t="s">
        <v>311</v>
      </c>
      <c r="I813" t="s">
        <v>311</v>
      </c>
      <c r="J813">
        <v>0</v>
      </c>
    </row>
    <row r="814" spans="1:10" hidden="1" x14ac:dyDescent="0.35">
      <c r="A814" t="s">
        <v>20398</v>
      </c>
      <c r="B814">
        <v>8</v>
      </c>
      <c r="C814">
        <v>7</v>
      </c>
      <c r="D814">
        <v>776</v>
      </c>
      <c r="E814" t="s">
        <v>311</v>
      </c>
      <c r="F814" t="s">
        <v>3848</v>
      </c>
      <c r="G814" t="s">
        <v>311</v>
      </c>
      <c r="H814" t="s">
        <v>311</v>
      </c>
      <c r="I814" t="s">
        <v>311</v>
      </c>
      <c r="J814">
        <v>0</v>
      </c>
    </row>
    <row r="815" spans="1:10" hidden="1" x14ac:dyDescent="0.35">
      <c r="A815" t="s">
        <v>20399</v>
      </c>
      <c r="B815">
        <v>9</v>
      </c>
      <c r="C815">
        <v>7</v>
      </c>
      <c r="D815">
        <v>776</v>
      </c>
      <c r="E815" t="s">
        <v>311</v>
      </c>
      <c r="F815" t="s">
        <v>3848</v>
      </c>
      <c r="G815" t="s">
        <v>311</v>
      </c>
      <c r="H815" t="s">
        <v>311</v>
      </c>
      <c r="I815" t="s">
        <v>311</v>
      </c>
      <c r="J815">
        <v>0</v>
      </c>
    </row>
    <row r="816" spans="1:10" hidden="1" x14ac:dyDescent="0.35">
      <c r="A816" t="s">
        <v>20400</v>
      </c>
      <c r="B816">
        <v>28</v>
      </c>
      <c r="C816">
        <v>7</v>
      </c>
      <c r="D816">
        <v>776</v>
      </c>
      <c r="E816" t="s">
        <v>311</v>
      </c>
      <c r="F816" t="s">
        <v>3848</v>
      </c>
      <c r="G816" t="s">
        <v>311</v>
      </c>
      <c r="H816" t="s">
        <v>311</v>
      </c>
      <c r="I816" t="s">
        <v>311</v>
      </c>
      <c r="J816">
        <v>0</v>
      </c>
    </row>
    <row r="817" spans="1:10" hidden="1" x14ac:dyDescent="0.35">
      <c r="A817" t="s">
        <v>20401</v>
      </c>
      <c r="B817">
        <v>12</v>
      </c>
      <c r="C817">
        <v>7</v>
      </c>
      <c r="D817">
        <v>776</v>
      </c>
      <c r="E817" t="s">
        <v>311</v>
      </c>
      <c r="F817" t="s">
        <v>3848</v>
      </c>
      <c r="G817" t="s">
        <v>311</v>
      </c>
      <c r="H817" t="s">
        <v>311</v>
      </c>
      <c r="I817" t="s">
        <v>311</v>
      </c>
      <c r="J817">
        <v>0</v>
      </c>
    </row>
    <row r="818" spans="1:10" hidden="1" x14ac:dyDescent="0.35">
      <c r="A818" t="s">
        <v>20402</v>
      </c>
      <c r="B818">
        <v>14</v>
      </c>
      <c r="C818">
        <v>7</v>
      </c>
      <c r="D818">
        <v>776</v>
      </c>
      <c r="E818" t="s">
        <v>311</v>
      </c>
      <c r="F818" t="s">
        <v>3848</v>
      </c>
      <c r="G818" t="s">
        <v>311</v>
      </c>
      <c r="H818" t="s">
        <v>311</v>
      </c>
      <c r="I818" t="s">
        <v>311</v>
      </c>
      <c r="J818">
        <v>0</v>
      </c>
    </row>
    <row r="819" spans="1:10" hidden="1" x14ac:dyDescent="0.35">
      <c r="A819" t="s">
        <v>20403</v>
      </c>
      <c r="B819">
        <v>9</v>
      </c>
      <c r="C819">
        <v>7</v>
      </c>
      <c r="D819">
        <v>776</v>
      </c>
      <c r="E819" t="s">
        <v>311</v>
      </c>
      <c r="F819" t="s">
        <v>3848</v>
      </c>
      <c r="G819" t="s">
        <v>311</v>
      </c>
      <c r="H819" t="s">
        <v>311</v>
      </c>
      <c r="I819" t="s">
        <v>311</v>
      </c>
      <c r="J819">
        <v>0</v>
      </c>
    </row>
    <row r="820" spans="1:10" hidden="1" x14ac:dyDescent="0.35">
      <c r="A820" t="s">
        <v>20404</v>
      </c>
      <c r="B820">
        <v>10</v>
      </c>
      <c r="C820">
        <v>7</v>
      </c>
      <c r="D820">
        <v>776</v>
      </c>
      <c r="E820" t="s">
        <v>311</v>
      </c>
      <c r="F820" t="s">
        <v>3848</v>
      </c>
      <c r="G820" t="s">
        <v>311</v>
      </c>
      <c r="H820" t="s">
        <v>311</v>
      </c>
      <c r="I820" t="s">
        <v>311</v>
      </c>
      <c r="J820">
        <v>0</v>
      </c>
    </row>
    <row r="821" spans="1:10" hidden="1" x14ac:dyDescent="0.35">
      <c r="A821" t="s">
        <v>20405</v>
      </c>
      <c r="B821">
        <v>23</v>
      </c>
      <c r="C821">
        <v>7</v>
      </c>
      <c r="D821">
        <v>776</v>
      </c>
      <c r="E821" t="s">
        <v>311</v>
      </c>
      <c r="F821" t="s">
        <v>3848</v>
      </c>
      <c r="G821" t="s">
        <v>311</v>
      </c>
      <c r="H821" t="s">
        <v>311</v>
      </c>
      <c r="I821" t="s">
        <v>311</v>
      </c>
      <c r="J821">
        <v>0</v>
      </c>
    </row>
    <row r="822" spans="1:10" hidden="1" x14ac:dyDescent="0.35">
      <c r="A822" t="s">
        <v>20406</v>
      </c>
      <c r="B822">
        <v>20</v>
      </c>
      <c r="C822">
        <v>7</v>
      </c>
      <c r="D822">
        <v>776</v>
      </c>
      <c r="E822" t="s">
        <v>311</v>
      </c>
      <c r="F822" t="s">
        <v>3848</v>
      </c>
      <c r="G822" t="s">
        <v>311</v>
      </c>
      <c r="H822" t="s">
        <v>311</v>
      </c>
      <c r="I822" t="s">
        <v>311</v>
      </c>
      <c r="J822">
        <v>0</v>
      </c>
    </row>
    <row r="823" spans="1:10" hidden="1" x14ac:dyDescent="0.35">
      <c r="A823" t="s">
        <v>20407</v>
      </c>
      <c r="B823">
        <v>16</v>
      </c>
      <c r="C823">
        <v>7</v>
      </c>
      <c r="D823">
        <v>776</v>
      </c>
      <c r="E823" t="s">
        <v>311</v>
      </c>
      <c r="F823" t="s">
        <v>3848</v>
      </c>
      <c r="G823" t="s">
        <v>311</v>
      </c>
      <c r="H823" t="s">
        <v>311</v>
      </c>
      <c r="I823" t="s">
        <v>311</v>
      </c>
      <c r="J823">
        <v>0</v>
      </c>
    </row>
    <row r="824" spans="1:10" hidden="1" x14ac:dyDescent="0.35">
      <c r="A824" t="s">
        <v>20408</v>
      </c>
      <c r="B824">
        <v>12</v>
      </c>
      <c r="C824">
        <v>7</v>
      </c>
      <c r="D824">
        <v>776</v>
      </c>
      <c r="E824" t="s">
        <v>311</v>
      </c>
      <c r="F824" t="s">
        <v>3848</v>
      </c>
      <c r="G824" t="s">
        <v>311</v>
      </c>
      <c r="H824" t="s">
        <v>311</v>
      </c>
      <c r="I824" t="s">
        <v>311</v>
      </c>
      <c r="J824">
        <v>0</v>
      </c>
    </row>
    <row r="825" spans="1:10" hidden="1" x14ac:dyDescent="0.35">
      <c r="A825" t="s">
        <v>20409</v>
      </c>
      <c r="B825">
        <v>10</v>
      </c>
      <c r="C825">
        <v>7</v>
      </c>
      <c r="D825">
        <v>776</v>
      </c>
      <c r="E825" t="s">
        <v>311</v>
      </c>
      <c r="F825" t="s">
        <v>3848</v>
      </c>
      <c r="G825" t="s">
        <v>311</v>
      </c>
      <c r="H825" t="s">
        <v>311</v>
      </c>
      <c r="I825" t="s">
        <v>311</v>
      </c>
      <c r="J825">
        <v>0</v>
      </c>
    </row>
    <row r="826" spans="1:10" hidden="1" x14ac:dyDescent="0.35">
      <c r="A826" t="s">
        <v>20410</v>
      </c>
      <c r="B826">
        <v>10</v>
      </c>
      <c r="C826">
        <v>7</v>
      </c>
      <c r="D826">
        <v>776</v>
      </c>
      <c r="E826" t="s">
        <v>311</v>
      </c>
      <c r="F826" t="s">
        <v>3848</v>
      </c>
      <c r="G826" t="s">
        <v>311</v>
      </c>
      <c r="H826" t="s">
        <v>311</v>
      </c>
      <c r="I826" t="s">
        <v>311</v>
      </c>
      <c r="J826">
        <v>10</v>
      </c>
    </row>
    <row r="827" spans="1:10" hidden="1" x14ac:dyDescent="0.35">
      <c r="A827" t="s">
        <v>20411</v>
      </c>
      <c r="B827">
        <v>26</v>
      </c>
      <c r="C827">
        <v>7</v>
      </c>
      <c r="D827">
        <v>776</v>
      </c>
      <c r="E827" t="s">
        <v>311</v>
      </c>
      <c r="F827" t="s">
        <v>3848</v>
      </c>
      <c r="G827" t="s">
        <v>311</v>
      </c>
      <c r="H827" t="s">
        <v>311</v>
      </c>
      <c r="I827" t="s">
        <v>311</v>
      </c>
      <c r="J827">
        <v>0</v>
      </c>
    </row>
    <row r="828" spans="1:10" hidden="1" x14ac:dyDescent="0.35">
      <c r="A828" t="s">
        <v>20412</v>
      </c>
      <c r="B828">
        <v>12</v>
      </c>
      <c r="C828">
        <v>6</v>
      </c>
      <c r="D828">
        <v>827</v>
      </c>
      <c r="E828" t="s">
        <v>311</v>
      </c>
      <c r="F828" t="s">
        <v>3848</v>
      </c>
      <c r="G828" t="s">
        <v>311</v>
      </c>
      <c r="H828" t="s">
        <v>311</v>
      </c>
      <c r="I828" t="s">
        <v>311</v>
      </c>
      <c r="J828">
        <v>0</v>
      </c>
    </row>
    <row r="829" spans="1:10" hidden="1" x14ac:dyDescent="0.35">
      <c r="A829" t="s">
        <v>20413</v>
      </c>
      <c r="B829">
        <v>10</v>
      </c>
      <c r="C829">
        <v>6</v>
      </c>
      <c r="D829">
        <v>827</v>
      </c>
      <c r="E829" t="s">
        <v>311</v>
      </c>
      <c r="F829" t="s">
        <v>3848</v>
      </c>
      <c r="G829" t="s">
        <v>311</v>
      </c>
      <c r="H829" t="s">
        <v>311</v>
      </c>
      <c r="I829" t="s">
        <v>311</v>
      </c>
      <c r="J829">
        <v>10</v>
      </c>
    </row>
    <row r="830" spans="1:10" hidden="1" x14ac:dyDescent="0.35">
      <c r="A830" t="s">
        <v>20414</v>
      </c>
      <c r="B830">
        <v>12</v>
      </c>
      <c r="C830">
        <v>6</v>
      </c>
      <c r="D830">
        <v>827</v>
      </c>
      <c r="E830" t="s">
        <v>311</v>
      </c>
      <c r="F830" t="s">
        <v>3848</v>
      </c>
      <c r="G830" t="s">
        <v>311</v>
      </c>
      <c r="H830" t="s">
        <v>311</v>
      </c>
      <c r="I830" t="s">
        <v>311</v>
      </c>
      <c r="J830">
        <v>0</v>
      </c>
    </row>
    <row r="831" spans="1:10" hidden="1" x14ac:dyDescent="0.35">
      <c r="A831" t="s">
        <v>20415</v>
      </c>
      <c r="B831">
        <v>12</v>
      </c>
      <c r="C831">
        <v>6</v>
      </c>
      <c r="D831">
        <v>827</v>
      </c>
      <c r="E831" t="s">
        <v>311</v>
      </c>
      <c r="F831" t="s">
        <v>3848</v>
      </c>
      <c r="G831" t="s">
        <v>311</v>
      </c>
      <c r="H831" t="s">
        <v>311</v>
      </c>
      <c r="I831" t="s">
        <v>311</v>
      </c>
      <c r="J831">
        <v>0</v>
      </c>
    </row>
    <row r="832" spans="1:10" hidden="1" x14ac:dyDescent="0.35">
      <c r="A832" t="s">
        <v>20416</v>
      </c>
      <c r="B832">
        <v>13</v>
      </c>
      <c r="C832">
        <v>6</v>
      </c>
      <c r="D832">
        <v>827</v>
      </c>
      <c r="E832" t="s">
        <v>311</v>
      </c>
      <c r="F832" t="s">
        <v>3848</v>
      </c>
      <c r="G832" t="s">
        <v>311</v>
      </c>
      <c r="H832" t="s">
        <v>311</v>
      </c>
      <c r="I832" t="s">
        <v>311</v>
      </c>
      <c r="J832">
        <v>0</v>
      </c>
    </row>
    <row r="833" spans="1:10" hidden="1" x14ac:dyDescent="0.35">
      <c r="A833" t="s">
        <v>20417</v>
      </c>
      <c r="B833">
        <v>44</v>
      </c>
      <c r="C833">
        <v>6</v>
      </c>
      <c r="D833">
        <v>827</v>
      </c>
      <c r="E833" t="s">
        <v>311</v>
      </c>
      <c r="F833" t="s">
        <v>3848</v>
      </c>
      <c r="G833" t="s">
        <v>311</v>
      </c>
      <c r="H833" t="s">
        <v>311</v>
      </c>
      <c r="I833" t="s">
        <v>311</v>
      </c>
      <c r="J833">
        <v>0</v>
      </c>
    </row>
    <row r="834" spans="1:10" hidden="1" x14ac:dyDescent="0.35">
      <c r="A834" t="s">
        <v>20418</v>
      </c>
      <c r="B834">
        <v>20</v>
      </c>
      <c r="C834">
        <v>6</v>
      </c>
      <c r="D834">
        <v>827</v>
      </c>
      <c r="E834" t="s">
        <v>311</v>
      </c>
      <c r="F834" t="s">
        <v>3848</v>
      </c>
      <c r="G834" t="s">
        <v>311</v>
      </c>
      <c r="H834" t="s">
        <v>311</v>
      </c>
      <c r="I834" t="s">
        <v>311</v>
      </c>
      <c r="J834">
        <v>0</v>
      </c>
    </row>
    <row r="835" spans="1:10" hidden="1" x14ac:dyDescent="0.35">
      <c r="A835" t="s">
        <v>20419</v>
      </c>
      <c r="B835">
        <v>15</v>
      </c>
      <c r="C835">
        <v>6</v>
      </c>
      <c r="D835">
        <v>827</v>
      </c>
      <c r="E835" t="s">
        <v>311</v>
      </c>
      <c r="F835" t="s">
        <v>3848</v>
      </c>
      <c r="G835" t="s">
        <v>311</v>
      </c>
      <c r="H835" t="s">
        <v>311</v>
      </c>
      <c r="I835" t="s">
        <v>311</v>
      </c>
      <c r="J835">
        <v>0</v>
      </c>
    </row>
    <row r="836" spans="1:10" hidden="1" x14ac:dyDescent="0.35">
      <c r="A836" t="s">
        <v>20420</v>
      </c>
      <c r="B836">
        <v>8</v>
      </c>
      <c r="C836">
        <v>6</v>
      </c>
      <c r="D836">
        <v>827</v>
      </c>
      <c r="E836" t="s">
        <v>311</v>
      </c>
      <c r="F836" t="s">
        <v>3848</v>
      </c>
      <c r="G836" t="s">
        <v>311</v>
      </c>
      <c r="H836" t="s">
        <v>311</v>
      </c>
      <c r="I836" t="s">
        <v>311</v>
      </c>
      <c r="J836">
        <v>0</v>
      </c>
    </row>
    <row r="837" spans="1:10" hidden="1" x14ac:dyDescent="0.35">
      <c r="A837" t="s">
        <v>20421</v>
      </c>
      <c r="B837">
        <v>7</v>
      </c>
      <c r="C837">
        <v>6</v>
      </c>
      <c r="D837">
        <v>827</v>
      </c>
      <c r="E837" t="s">
        <v>311</v>
      </c>
      <c r="F837" t="s">
        <v>3848</v>
      </c>
      <c r="G837" t="s">
        <v>311</v>
      </c>
      <c r="H837" t="s">
        <v>311</v>
      </c>
      <c r="I837" t="s">
        <v>311</v>
      </c>
      <c r="J837">
        <v>0</v>
      </c>
    </row>
    <row r="838" spans="1:10" x14ac:dyDescent="0.35">
      <c r="A838" t="s">
        <v>20422</v>
      </c>
      <c r="B838">
        <v>87</v>
      </c>
      <c r="C838">
        <v>6</v>
      </c>
      <c r="D838">
        <v>827</v>
      </c>
      <c r="E838" t="s">
        <v>311</v>
      </c>
      <c r="F838" t="s">
        <v>0</v>
      </c>
      <c r="G838" t="s">
        <v>15183</v>
      </c>
      <c r="H838" t="s">
        <v>311</v>
      </c>
      <c r="I838" t="s">
        <v>311</v>
      </c>
      <c r="J838">
        <v>8</v>
      </c>
    </row>
    <row r="839" spans="1:10" hidden="1" x14ac:dyDescent="0.35">
      <c r="A839" t="s">
        <v>20423</v>
      </c>
      <c r="B839">
        <v>13</v>
      </c>
      <c r="C839">
        <v>6</v>
      </c>
      <c r="D839">
        <v>827</v>
      </c>
      <c r="E839" t="s">
        <v>311</v>
      </c>
      <c r="F839" t="s">
        <v>3848</v>
      </c>
      <c r="G839" t="s">
        <v>311</v>
      </c>
      <c r="H839" t="s">
        <v>311</v>
      </c>
      <c r="I839" t="s">
        <v>311</v>
      </c>
      <c r="J839">
        <v>0</v>
      </c>
    </row>
    <row r="840" spans="1:10" hidden="1" x14ac:dyDescent="0.35">
      <c r="A840" t="s">
        <v>20424</v>
      </c>
      <c r="B840">
        <v>180</v>
      </c>
      <c r="C840">
        <v>6</v>
      </c>
      <c r="D840">
        <v>827</v>
      </c>
      <c r="E840" t="s">
        <v>311</v>
      </c>
      <c r="F840" t="s">
        <v>3848</v>
      </c>
      <c r="G840" t="s">
        <v>311</v>
      </c>
      <c r="H840" t="s">
        <v>311</v>
      </c>
      <c r="I840" t="s">
        <v>311</v>
      </c>
      <c r="J840">
        <v>0</v>
      </c>
    </row>
    <row r="841" spans="1:10" x14ac:dyDescent="0.35">
      <c r="A841" t="s">
        <v>20425</v>
      </c>
      <c r="B841">
        <v>31</v>
      </c>
      <c r="C841">
        <v>6</v>
      </c>
      <c r="D841">
        <v>827</v>
      </c>
      <c r="E841" t="s">
        <v>311</v>
      </c>
      <c r="F841" t="s">
        <v>0</v>
      </c>
      <c r="G841" t="s">
        <v>15165</v>
      </c>
      <c r="H841" t="s">
        <v>311</v>
      </c>
      <c r="I841" t="s">
        <v>311</v>
      </c>
      <c r="J841">
        <v>6</v>
      </c>
    </row>
    <row r="842" spans="1:10" hidden="1" x14ac:dyDescent="0.35">
      <c r="A842" t="s">
        <v>20426</v>
      </c>
      <c r="B842">
        <v>19</v>
      </c>
      <c r="C842">
        <v>6</v>
      </c>
      <c r="D842">
        <v>827</v>
      </c>
      <c r="E842" t="s">
        <v>311</v>
      </c>
      <c r="F842" t="s">
        <v>3848</v>
      </c>
      <c r="G842" t="s">
        <v>311</v>
      </c>
      <c r="H842" t="s">
        <v>311</v>
      </c>
      <c r="I842" t="s">
        <v>311</v>
      </c>
      <c r="J842">
        <v>0</v>
      </c>
    </row>
    <row r="843" spans="1:10" hidden="1" x14ac:dyDescent="0.35">
      <c r="A843" t="s">
        <v>20427</v>
      </c>
      <c r="B843">
        <v>11</v>
      </c>
      <c r="C843">
        <v>6</v>
      </c>
      <c r="D843">
        <v>827</v>
      </c>
      <c r="E843" t="s">
        <v>311</v>
      </c>
      <c r="F843" t="s">
        <v>3848</v>
      </c>
      <c r="G843" t="s">
        <v>311</v>
      </c>
      <c r="H843" t="s">
        <v>311</v>
      </c>
      <c r="I843" t="s">
        <v>311</v>
      </c>
      <c r="J843">
        <v>0</v>
      </c>
    </row>
    <row r="844" spans="1:10" hidden="1" x14ac:dyDescent="0.35">
      <c r="A844" t="s">
        <v>20428</v>
      </c>
      <c r="B844">
        <v>19</v>
      </c>
      <c r="C844">
        <v>6</v>
      </c>
      <c r="D844">
        <v>827</v>
      </c>
      <c r="E844" t="s">
        <v>311</v>
      </c>
      <c r="F844" t="s">
        <v>3848</v>
      </c>
      <c r="G844" t="s">
        <v>311</v>
      </c>
      <c r="H844" t="s">
        <v>311</v>
      </c>
      <c r="I844" t="s">
        <v>311</v>
      </c>
      <c r="J844">
        <v>0</v>
      </c>
    </row>
    <row r="845" spans="1:10" hidden="1" x14ac:dyDescent="0.35">
      <c r="A845" t="s">
        <v>20429</v>
      </c>
      <c r="B845">
        <v>11</v>
      </c>
      <c r="C845">
        <v>6</v>
      </c>
      <c r="D845">
        <v>827</v>
      </c>
      <c r="E845" t="s">
        <v>311</v>
      </c>
      <c r="F845" t="s">
        <v>3848</v>
      </c>
      <c r="G845" t="s">
        <v>311</v>
      </c>
      <c r="H845" t="s">
        <v>311</v>
      </c>
      <c r="I845" t="s">
        <v>311</v>
      </c>
      <c r="J845">
        <v>0</v>
      </c>
    </row>
    <row r="846" spans="1:10" hidden="1" x14ac:dyDescent="0.35">
      <c r="A846" t="s">
        <v>20430</v>
      </c>
      <c r="B846">
        <v>9</v>
      </c>
      <c r="C846">
        <v>6</v>
      </c>
      <c r="D846">
        <v>827</v>
      </c>
      <c r="E846" t="s">
        <v>311</v>
      </c>
      <c r="F846" t="s">
        <v>3848</v>
      </c>
      <c r="G846" t="s">
        <v>311</v>
      </c>
      <c r="H846" t="s">
        <v>311</v>
      </c>
      <c r="I846" t="s">
        <v>311</v>
      </c>
      <c r="J846">
        <v>0</v>
      </c>
    </row>
    <row r="847" spans="1:10" hidden="1" x14ac:dyDescent="0.35">
      <c r="A847" t="s">
        <v>20431</v>
      </c>
      <c r="B847">
        <v>1</v>
      </c>
      <c r="C847">
        <v>6</v>
      </c>
      <c r="D847">
        <v>827</v>
      </c>
      <c r="E847" t="s">
        <v>311</v>
      </c>
      <c r="F847" t="s">
        <v>3848</v>
      </c>
      <c r="G847" t="s">
        <v>311</v>
      </c>
      <c r="H847" t="s">
        <v>311</v>
      </c>
      <c r="I847" t="s">
        <v>311</v>
      </c>
      <c r="J847">
        <v>0</v>
      </c>
    </row>
    <row r="848" spans="1:10" hidden="1" x14ac:dyDescent="0.35">
      <c r="A848" t="s">
        <v>20432</v>
      </c>
      <c r="B848">
        <v>12</v>
      </c>
      <c r="C848">
        <v>6</v>
      </c>
      <c r="D848">
        <v>827</v>
      </c>
      <c r="E848" t="s">
        <v>311</v>
      </c>
      <c r="F848" t="s">
        <v>3848</v>
      </c>
      <c r="G848" t="s">
        <v>311</v>
      </c>
      <c r="H848" t="s">
        <v>311</v>
      </c>
      <c r="I848" t="s">
        <v>311</v>
      </c>
      <c r="J848">
        <v>0</v>
      </c>
    </row>
    <row r="849" spans="1:10" hidden="1" x14ac:dyDescent="0.35">
      <c r="A849" t="s">
        <v>20433</v>
      </c>
      <c r="B849">
        <v>12</v>
      </c>
      <c r="C849">
        <v>6</v>
      </c>
      <c r="D849">
        <v>827</v>
      </c>
      <c r="E849" t="s">
        <v>311</v>
      </c>
      <c r="F849" t="s">
        <v>3848</v>
      </c>
      <c r="G849" t="s">
        <v>311</v>
      </c>
      <c r="H849" t="s">
        <v>311</v>
      </c>
      <c r="I849" t="s">
        <v>311</v>
      </c>
      <c r="J849">
        <v>0</v>
      </c>
    </row>
    <row r="850" spans="1:10" hidden="1" x14ac:dyDescent="0.35">
      <c r="A850" t="s">
        <v>20434</v>
      </c>
      <c r="B850">
        <v>34</v>
      </c>
      <c r="C850">
        <v>6</v>
      </c>
      <c r="D850">
        <v>827</v>
      </c>
      <c r="E850" t="s">
        <v>311</v>
      </c>
      <c r="F850" t="s">
        <v>3848</v>
      </c>
      <c r="G850" t="s">
        <v>311</v>
      </c>
      <c r="H850" t="s">
        <v>311</v>
      </c>
      <c r="I850" t="s">
        <v>311</v>
      </c>
      <c r="J850">
        <v>0</v>
      </c>
    </row>
    <row r="851" spans="1:10" hidden="1" x14ac:dyDescent="0.35">
      <c r="A851" t="s">
        <v>20435</v>
      </c>
      <c r="B851">
        <v>16</v>
      </c>
      <c r="C851">
        <v>6</v>
      </c>
      <c r="D851">
        <v>827</v>
      </c>
      <c r="E851" t="s">
        <v>311</v>
      </c>
      <c r="F851" t="s">
        <v>3848</v>
      </c>
      <c r="G851" t="s">
        <v>311</v>
      </c>
      <c r="H851" t="s">
        <v>311</v>
      </c>
      <c r="I851" t="s">
        <v>311</v>
      </c>
      <c r="J851">
        <v>0</v>
      </c>
    </row>
    <row r="852" spans="1:10" hidden="1" x14ac:dyDescent="0.35">
      <c r="A852" t="s">
        <v>20436</v>
      </c>
      <c r="B852">
        <v>18</v>
      </c>
      <c r="C852">
        <v>6</v>
      </c>
      <c r="D852">
        <v>827</v>
      </c>
      <c r="E852" t="s">
        <v>311</v>
      </c>
      <c r="F852" t="s">
        <v>3848</v>
      </c>
      <c r="G852" t="s">
        <v>311</v>
      </c>
      <c r="H852" t="s">
        <v>311</v>
      </c>
      <c r="I852" t="s">
        <v>311</v>
      </c>
      <c r="J852">
        <v>18</v>
      </c>
    </row>
    <row r="853" spans="1:10" hidden="1" x14ac:dyDescent="0.35">
      <c r="A853" t="s">
        <v>20437</v>
      </c>
      <c r="B853">
        <v>10</v>
      </c>
      <c r="C853">
        <v>6</v>
      </c>
      <c r="D853">
        <v>827</v>
      </c>
      <c r="E853" t="s">
        <v>311</v>
      </c>
      <c r="F853" t="s">
        <v>3848</v>
      </c>
      <c r="G853" t="s">
        <v>311</v>
      </c>
      <c r="H853" t="s">
        <v>311</v>
      </c>
      <c r="I853" t="s">
        <v>311</v>
      </c>
      <c r="J853">
        <v>0</v>
      </c>
    </row>
    <row r="854" spans="1:10" hidden="1" x14ac:dyDescent="0.35">
      <c r="A854" t="s">
        <v>20438</v>
      </c>
      <c r="B854">
        <v>14</v>
      </c>
      <c r="C854">
        <v>6</v>
      </c>
      <c r="D854">
        <v>827</v>
      </c>
      <c r="E854" t="s">
        <v>311</v>
      </c>
      <c r="F854" t="s">
        <v>3848</v>
      </c>
      <c r="G854" t="s">
        <v>311</v>
      </c>
      <c r="H854" t="s">
        <v>311</v>
      </c>
      <c r="I854" t="s">
        <v>311</v>
      </c>
      <c r="J854">
        <v>0</v>
      </c>
    </row>
    <row r="855" spans="1:10" hidden="1" x14ac:dyDescent="0.35">
      <c r="A855" t="s">
        <v>20439</v>
      </c>
      <c r="B855">
        <v>10</v>
      </c>
      <c r="C855">
        <v>6</v>
      </c>
      <c r="D855">
        <v>827</v>
      </c>
      <c r="E855" t="s">
        <v>311</v>
      </c>
      <c r="F855" t="s">
        <v>3848</v>
      </c>
      <c r="G855" t="s">
        <v>311</v>
      </c>
      <c r="H855" t="s">
        <v>311</v>
      </c>
      <c r="I855" t="s">
        <v>311</v>
      </c>
      <c r="J855">
        <v>0</v>
      </c>
    </row>
    <row r="856" spans="1:10" hidden="1" x14ac:dyDescent="0.35">
      <c r="A856" t="s">
        <v>20440</v>
      </c>
      <c r="B856">
        <v>18</v>
      </c>
      <c r="C856">
        <v>6</v>
      </c>
      <c r="D856">
        <v>827</v>
      </c>
      <c r="E856" t="s">
        <v>311</v>
      </c>
      <c r="F856" t="s">
        <v>3848</v>
      </c>
      <c r="G856" t="s">
        <v>311</v>
      </c>
      <c r="H856" t="s">
        <v>311</v>
      </c>
      <c r="I856" t="s">
        <v>311</v>
      </c>
      <c r="J856">
        <v>0</v>
      </c>
    </row>
    <row r="857" spans="1:10" hidden="1" x14ac:dyDescent="0.35">
      <c r="A857" t="s">
        <v>20441</v>
      </c>
      <c r="B857">
        <v>11</v>
      </c>
      <c r="C857">
        <v>6</v>
      </c>
      <c r="D857">
        <v>827</v>
      </c>
      <c r="E857" t="s">
        <v>311</v>
      </c>
      <c r="F857" t="s">
        <v>3848</v>
      </c>
      <c r="G857" t="s">
        <v>311</v>
      </c>
      <c r="H857" t="s">
        <v>311</v>
      </c>
      <c r="I857" t="s">
        <v>311</v>
      </c>
      <c r="J857">
        <v>0</v>
      </c>
    </row>
    <row r="858" spans="1:10" hidden="1" x14ac:dyDescent="0.35">
      <c r="A858" t="s">
        <v>20442</v>
      </c>
      <c r="B858">
        <v>25</v>
      </c>
      <c r="C858">
        <v>6</v>
      </c>
      <c r="D858">
        <v>827</v>
      </c>
      <c r="E858" t="s">
        <v>311</v>
      </c>
      <c r="F858" t="s">
        <v>3848</v>
      </c>
      <c r="G858" t="s">
        <v>311</v>
      </c>
      <c r="H858" t="s">
        <v>311</v>
      </c>
      <c r="I858" t="s">
        <v>311</v>
      </c>
      <c r="J858">
        <v>0</v>
      </c>
    </row>
    <row r="859" spans="1:10" hidden="1" x14ac:dyDescent="0.35">
      <c r="A859" t="s">
        <v>20443</v>
      </c>
      <c r="B859">
        <v>33</v>
      </c>
      <c r="C859">
        <v>6</v>
      </c>
      <c r="D859">
        <v>827</v>
      </c>
      <c r="E859" t="s">
        <v>311</v>
      </c>
      <c r="F859" t="s">
        <v>3848</v>
      </c>
      <c r="G859" t="s">
        <v>311</v>
      </c>
      <c r="H859" t="s">
        <v>311</v>
      </c>
      <c r="I859" t="s">
        <v>311</v>
      </c>
      <c r="J859">
        <v>0</v>
      </c>
    </row>
    <row r="860" spans="1:10" hidden="1" x14ac:dyDescent="0.35">
      <c r="A860" t="s">
        <v>20444</v>
      </c>
      <c r="B860">
        <v>10</v>
      </c>
      <c r="C860">
        <v>6</v>
      </c>
      <c r="D860">
        <v>827</v>
      </c>
      <c r="E860" t="s">
        <v>311</v>
      </c>
      <c r="F860" t="s">
        <v>3848</v>
      </c>
      <c r="G860" t="s">
        <v>311</v>
      </c>
      <c r="H860" t="s">
        <v>311</v>
      </c>
      <c r="I860" t="s">
        <v>311</v>
      </c>
      <c r="J860">
        <v>0</v>
      </c>
    </row>
    <row r="861" spans="1:10" hidden="1" x14ac:dyDescent="0.35">
      <c r="A861" t="s">
        <v>20445</v>
      </c>
      <c r="B861">
        <v>12</v>
      </c>
      <c r="C861">
        <v>6</v>
      </c>
      <c r="D861">
        <v>827</v>
      </c>
      <c r="E861" t="s">
        <v>311</v>
      </c>
      <c r="F861" t="s">
        <v>3848</v>
      </c>
      <c r="G861" t="s">
        <v>311</v>
      </c>
      <c r="H861" t="s">
        <v>311</v>
      </c>
      <c r="I861" t="s">
        <v>311</v>
      </c>
      <c r="J861">
        <v>12</v>
      </c>
    </row>
    <row r="862" spans="1:10" hidden="1" x14ac:dyDescent="0.35">
      <c r="A862" t="s">
        <v>20446</v>
      </c>
      <c r="B862">
        <v>9</v>
      </c>
      <c r="C862">
        <v>6</v>
      </c>
      <c r="D862">
        <v>827</v>
      </c>
      <c r="E862" t="s">
        <v>311</v>
      </c>
      <c r="F862" t="s">
        <v>3848</v>
      </c>
      <c r="G862" t="s">
        <v>311</v>
      </c>
      <c r="H862" t="s">
        <v>311</v>
      </c>
      <c r="I862" t="s">
        <v>311</v>
      </c>
      <c r="J862">
        <v>0</v>
      </c>
    </row>
    <row r="863" spans="1:10" hidden="1" x14ac:dyDescent="0.35">
      <c r="A863" t="s">
        <v>20447</v>
      </c>
      <c r="B863">
        <v>12</v>
      </c>
      <c r="C863">
        <v>6</v>
      </c>
      <c r="D863">
        <v>827</v>
      </c>
      <c r="E863" t="s">
        <v>311</v>
      </c>
      <c r="F863" t="s">
        <v>3848</v>
      </c>
      <c r="G863" t="s">
        <v>311</v>
      </c>
      <c r="H863" t="s">
        <v>311</v>
      </c>
      <c r="I863" t="s">
        <v>311</v>
      </c>
      <c r="J863">
        <v>0</v>
      </c>
    </row>
    <row r="864" spans="1:10" hidden="1" x14ac:dyDescent="0.35">
      <c r="A864" t="s">
        <v>20448</v>
      </c>
      <c r="B864">
        <v>10</v>
      </c>
      <c r="C864">
        <v>6</v>
      </c>
      <c r="D864">
        <v>827</v>
      </c>
      <c r="E864" t="s">
        <v>311</v>
      </c>
      <c r="F864" t="s">
        <v>3848</v>
      </c>
      <c r="G864" t="s">
        <v>311</v>
      </c>
      <c r="H864" t="s">
        <v>311</v>
      </c>
      <c r="I864" t="s">
        <v>311</v>
      </c>
      <c r="J864">
        <v>0</v>
      </c>
    </row>
    <row r="865" spans="1:10" hidden="1" x14ac:dyDescent="0.35">
      <c r="A865" t="s">
        <v>20449</v>
      </c>
      <c r="B865">
        <v>14</v>
      </c>
      <c r="C865">
        <v>6</v>
      </c>
      <c r="D865">
        <v>827</v>
      </c>
      <c r="E865" t="s">
        <v>311</v>
      </c>
      <c r="F865" t="s">
        <v>3848</v>
      </c>
      <c r="G865" t="s">
        <v>311</v>
      </c>
      <c r="H865" t="s">
        <v>311</v>
      </c>
      <c r="I865" t="s">
        <v>311</v>
      </c>
      <c r="J865">
        <v>0</v>
      </c>
    </row>
    <row r="866" spans="1:10" hidden="1" x14ac:dyDescent="0.35">
      <c r="A866" t="s">
        <v>20450</v>
      </c>
      <c r="B866">
        <v>10</v>
      </c>
      <c r="C866">
        <v>6</v>
      </c>
      <c r="D866">
        <v>827</v>
      </c>
      <c r="E866" t="s">
        <v>311</v>
      </c>
      <c r="F866" t="s">
        <v>3848</v>
      </c>
      <c r="G866" t="s">
        <v>311</v>
      </c>
      <c r="H866" t="s">
        <v>311</v>
      </c>
      <c r="I866" t="s">
        <v>311</v>
      </c>
      <c r="J866">
        <v>0</v>
      </c>
    </row>
    <row r="867" spans="1:10" hidden="1" x14ac:dyDescent="0.35">
      <c r="A867" t="s">
        <v>20451</v>
      </c>
      <c r="B867">
        <v>10</v>
      </c>
      <c r="C867">
        <v>6</v>
      </c>
      <c r="D867">
        <v>827</v>
      </c>
      <c r="E867" t="s">
        <v>311</v>
      </c>
      <c r="F867" t="s">
        <v>3848</v>
      </c>
      <c r="G867" t="s">
        <v>311</v>
      </c>
      <c r="H867" t="s">
        <v>311</v>
      </c>
      <c r="I867" t="s">
        <v>311</v>
      </c>
      <c r="J867">
        <v>0</v>
      </c>
    </row>
    <row r="868" spans="1:10" hidden="1" x14ac:dyDescent="0.35">
      <c r="A868" t="s">
        <v>20452</v>
      </c>
      <c r="B868">
        <v>25</v>
      </c>
      <c r="C868">
        <v>6</v>
      </c>
      <c r="D868">
        <v>827</v>
      </c>
      <c r="E868" t="s">
        <v>311</v>
      </c>
      <c r="F868" t="s">
        <v>3848</v>
      </c>
      <c r="G868" t="s">
        <v>311</v>
      </c>
      <c r="H868" t="s">
        <v>311</v>
      </c>
      <c r="I868" t="s">
        <v>311</v>
      </c>
      <c r="J868">
        <v>0</v>
      </c>
    </row>
    <row r="869" spans="1:10" hidden="1" x14ac:dyDescent="0.35">
      <c r="A869" t="s">
        <v>20453</v>
      </c>
      <c r="B869">
        <v>51</v>
      </c>
      <c r="C869">
        <v>6</v>
      </c>
      <c r="D869">
        <v>827</v>
      </c>
      <c r="E869" t="s">
        <v>311</v>
      </c>
      <c r="F869" t="s">
        <v>3848</v>
      </c>
      <c r="G869" t="s">
        <v>311</v>
      </c>
      <c r="H869" t="s">
        <v>311</v>
      </c>
      <c r="I869" t="s">
        <v>311</v>
      </c>
      <c r="J869">
        <v>0</v>
      </c>
    </row>
    <row r="870" spans="1:10" hidden="1" x14ac:dyDescent="0.35">
      <c r="A870" t="s">
        <v>20454</v>
      </c>
      <c r="B870">
        <v>11</v>
      </c>
      <c r="C870">
        <v>6</v>
      </c>
      <c r="D870">
        <v>827</v>
      </c>
      <c r="E870" t="s">
        <v>311</v>
      </c>
      <c r="F870" t="s">
        <v>2692</v>
      </c>
      <c r="G870" t="s">
        <v>311</v>
      </c>
      <c r="H870" t="s">
        <v>311</v>
      </c>
      <c r="I870" t="s">
        <v>311</v>
      </c>
      <c r="J870">
        <v>0</v>
      </c>
    </row>
    <row r="871" spans="1:10" hidden="1" x14ac:dyDescent="0.35">
      <c r="A871" t="s">
        <v>20455</v>
      </c>
      <c r="B871">
        <v>11</v>
      </c>
      <c r="C871">
        <v>6</v>
      </c>
      <c r="D871">
        <v>827</v>
      </c>
      <c r="E871" t="s">
        <v>311</v>
      </c>
      <c r="F871" t="s">
        <v>3848</v>
      </c>
      <c r="G871" t="s">
        <v>311</v>
      </c>
      <c r="H871" t="s">
        <v>311</v>
      </c>
      <c r="I871" t="s">
        <v>311</v>
      </c>
      <c r="J871">
        <v>0</v>
      </c>
    </row>
    <row r="872" spans="1:10" hidden="1" x14ac:dyDescent="0.35">
      <c r="A872" t="s">
        <v>20456</v>
      </c>
      <c r="B872">
        <v>27</v>
      </c>
      <c r="C872">
        <v>6</v>
      </c>
      <c r="D872">
        <v>827</v>
      </c>
      <c r="E872" t="s">
        <v>311</v>
      </c>
      <c r="F872" t="s">
        <v>3848</v>
      </c>
      <c r="G872" t="s">
        <v>311</v>
      </c>
      <c r="H872" t="s">
        <v>311</v>
      </c>
      <c r="I872" t="s">
        <v>311</v>
      </c>
      <c r="J872">
        <v>0</v>
      </c>
    </row>
    <row r="873" spans="1:10" hidden="1" x14ac:dyDescent="0.35">
      <c r="A873" t="s">
        <v>20457</v>
      </c>
      <c r="B873">
        <v>10</v>
      </c>
      <c r="C873">
        <v>6</v>
      </c>
      <c r="D873">
        <v>827</v>
      </c>
      <c r="E873" t="s">
        <v>311</v>
      </c>
      <c r="F873" t="s">
        <v>3848</v>
      </c>
      <c r="G873" t="s">
        <v>311</v>
      </c>
      <c r="H873" t="s">
        <v>311</v>
      </c>
      <c r="I873" t="s">
        <v>311</v>
      </c>
      <c r="J873">
        <v>0</v>
      </c>
    </row>
    <row r="874" spans="1:10" hidden="1" x14ac:dyDescent="0.35">
      <c r="A874" t="s">
        <v>20458</v>
      </c>
      <c r="B874">
        <v>9</v>
      </c>
      <c r="C874">
        <v>6</v>
      </c>
      <c r="D874">
        <v>827</v>
      </c>
      <c r="E874" t="s">
        <v>311</v>
      </c>
      <c r="F874" t="s">
        <v>3848</v>
      </c>
      <c r="G874" t="s">
        <v>311</v>
      </c>
      <c r="H874" t="s">
        <v>311</v>
      </c>
      <c r="I874" t="s">
        <v>311</v>
      </c>
      <c r="J874">
        <v>0</v>
      </c>
    </row>
    <row r="875" spans="1:10" hidden="1" x14ac:dyDescent="0.35">
      <c r="A875" t="s">
        <v>20459</v>
      </c>
      <c r="B875">
        <v>12</v>
      </c>
      <c r="C875">
        <v>6</v>
      </c>
      <c r="D875">
        <v>827</v>
      </c>
      <c r="E875" t="s">
        <v>311</v>
      </c>
      <c r="F875" t="s">
        <v>3848</v>
      </c>
      <c r="G875" t="s">
        <v>311</v>
      </c>
      <c r="H875" t="s">
        <v>311</v>
      </c>
      <c r="I875" t="s">
        <v>311</v>
      </c>
      <c r="J875">
        <v>0</v>
      </c>
    </row>
    <row r="876" spans="1:10" hidden="1" x14ac:dyDescent="0.35">
      <c r="A876" t="s">
        <v>20460</v>
      </c>
      <c r="B876">
        <v>10</v>
      </c>
      <c r="C876">
        <v>6</v>
      </c>
      <c r="D876">
        <v>827</v>
      </c>
      <c r="E876" t="s">
        <v>311</v>
      </c>
      <c r="F876" t="s">
        <v>3848</v>
      </c>
      <c r="G876" t="s">
        <v>311</v>
      </c>
      <c r="H876" t="s">
        <v>311</v>
      </c>
      <c r="I876" t="s">
        <v>311</v>
      </c>
      <c r="J876">
        <v>0</v>
      </c>
    </row>
    <row r="877" spans="1:10" hidden="1" x14ac:dyDescent="0.35">
      <c r="A877" t="s">
        <v>20461</v>
      </c>
      <c r="B877">
        <v>9</v>
      </c>
      <c r="C877">
        <v>6</v>
      </c>
      <c r="D877">
        <v>827</v>
      </c>
      <c r="E877" t="s">
        <v>311</v>
      </c>
      <c r="F877" t="s">
        <v>3848</v>
      </c>
      <c r="G877" t="s">
        <v>311</v>
      </c>
      <c r="H877" t="s">
        <v>311</v>
      </c>
      <c r="I877" t="s">
        <v>311</v>
      </c>
      <c r="J877">
        <v>0</v>
      </c>
    </row>
    <row r="878" spans="1:10" hidden="1" x14ac:dyDescent="0.35">
      <c r="A878" t="s">
        <v>20462</v>
      </c>
      <c r="B878">
        <v>17</v>
      </c>
      <c r="C878">
        <v>6</v>
      </c>
      <c r="D878">
        <v>827</v>
      </c>
      <c r="E878" t="s">
        <v>311</v>
      </c>
      <c r="F878" t="s">
        <v>3848</v>
      </c>
      <c r="G878" t="s">
        <v>311</v>
      </c>
      <c r="H878" t="s">
        <v>311</v>
      </c>
      <c r="I878" t="s">
        <v>311</v>
      </c>
      <c r="J878">
        <v>0</v>
      </c>
    </row>
    <row r="879" spans="1:10" hidden="1" x14ac:dyDescent="0.35">
      <c r="A879" t="s">
        <v>20463</v>
      </c>
      <c r="B879">
        <v>39</v>
      </c>
      <c r="C879">
        <v>6</v>
      </c>
      <c r="D879">
        <v>827</v>
      </c>
      <c r="E879" t="s">
        <v>311</v>
      </c>
      <c r="F879" t="s">
        <v>3848</v>
      </c>
      <c r="G879" t="s">
        <v>311</v>
      </c>
      <c r="H879" t="s">
        <v>311</v>
      </c>
      <c r="I879" t="s">
        <v>311</v>
      </c>
      <c r="J879">
        <v>39</v>
      </c>
    </row>
    <row r="880" spans="1:10" hidden="1" x14ac:dyDescent="0.35">
      <c r="A880" t="s">
        <v>20464</v>
      </c>
      <c r="B880">
        <v>14</v>
      </c>
      <c r="C880">
        <v>6</v>
      </c>
      <c r="D880">
        <v>827</v>
      </c>
      <c r="E880" t="s">
        <v>311</v>
      </c>
      <c r="F880" t="s">
        <v>3848</v>
      </c>
      <c r="G880" t="s">
        <v>311</v>
      </c>
      <c r="H880" t="s">
        <v>311</v>
      </c>
      <c r="I880" t="s">
        <v>311</v>
      </c>
      <c r="J880">
        <v>0</v>
      </c>
    </row>
    <row r="881" spans="1:10" hidden="1" x14ac:dyDescent="0.35">
      <c r="A881" t="s">
        <v>20465</v>
      </c>
      <c r="B881">
        <v>12</v>
      </c>
      <c r="C881">
        <v>6</v>
      </c>
      <c r="D881">
        <v>827</v>
      </c>
      <c r="E881" t="s">
        <v>311</v>
      </c>
      <c r="F881" t="s">
        <v>3848</v>
      </c>
      <c r="G881" t="s">
        <v>311</v>
      </c>
      <c r="H881" t="s">
        <v>311</v>
      </c>
      <c r="I881" t="s">
        <v>311</v>
      </c>
      <c r="J881">
        <v>0</v>
      </c>
    </row>
    <row r="882" spans="1:10" hidden="1" x14ac:dyDescent="0.35">
      <c r="A882" t="s">
        <v>20466</v>
      </c>
      <c r="B882">
        <v>14</v>
      </c>
      <c r="C882">
        <v>6</v>
      </c>
      <c r="D882">
        <v>827</v>
      </c>
      <c r="E882" t="s">
        <v>311</v>
      </c>
      <c r="F882" t="s">
        <v>3848</v>
      </c>
      <c r="G882" t="s">
        <v>311</v>
      </c>
      <c r="H882" t="s">
        <v>311</v>
      </c>
      <c r="I882" t="s">
        <v>311</v>
      </c>
      <c r="J882">
        <v>0</v>
      </c>
    </row>
    <row r="883" spans="1:10" hidden="1" x14ac:dyDescent="0.35">
      <c r="A883" t="s">
        <v>20467</v>
      </c>
      <c r="B883">
        <v>18</v>
      </c>
      <c r="C883">
        <v>6</v>
      </c>
      <c r="D883">
        <v>827</v>
      </c>
      <c r="E883" t="s">
        <v>311</v>
      </c>
      <c r="F883" t="s">
        <v>3848</v>
      </c>
      <c r="G883" t="s">
        <v>311</v>
      </c>
      <c r="H883" t="s">
        <v>311</v>
      </c>
      <c r="I883" t="s">
        <v>311</v>
      </c>
      <c r="J883">
        <v>0</v>
      </c>
    </row>
    <row r="884" spans="1:10" hidden="1" x14ac:dyDescent="0.35">
      <c r="A884" t="s">
        <v>20468</v>
      </c>
      <c r="B884">
        <v>20</v>
      </c>
      <c r="C884">
        <v>6</v>
      </c>
      <c r="D884">
        <v>827</v>
      </c>
      <c r="E884" t="s">
        <v>311</v>
      </c>
      <c r="F884" t="s">
        <v>3848</v>
      </c>
      <c r="G884" t="s">
        <v>311</v>
      </c>
      <c r="H884" t="s">
        <v>311</v>
      </c>
      <c r="I884" t="s">
        <v>311</v>
      </c>
      <c r="J884">
        <v>0</v>
      </c>
    </row>
    <row r="885" spans="1:10" hidden="1" x14ac:dyDescent="0.35">
      <c r="A885" t="s">
        <v>20469</v>
      </c>
      <c r="B885">
        <v>15</v>
      </c>
      <c r="C885">
        <v>6</v>
      </c>
      <c r="D885">
        <v>827</v>
      </c>
      <c r="E885" t="s">
        <v>311</v>
      </c>
      <c r="F885" t="s">
        <v>3848</v>
      </c>
      <c r="G885" t="s">
        <v>311</v>
      </c>
      <c r="H885" t="s">
        <v>311</v>
      </c>
      <c r="I885" t="s">
        <v>311</v>
      </c>
      <c r="J885">
        <v>15</v>
      </c>
    </row>
    <row r="886" spans="1:10" hidden="1" x14ac:dyDescent="0.35">
      <c r="A886" t="s">
        <v>20470</v>
      </c>
      <c r="B886">
        <v>10</v>
      </c>
      <c r="C886">
        <v>6</v>
      </c>
      <c r="D886">
        <v>827</v>
      </c>
      <c r="E886" t="s">
        <v>311</v>
      </c>
      <c r="F886" t="s">
        <v>3848</v>
      </c>
      <c r="G886" t="s">
        <v>311</v>
      </c>
      <c r="H886" t="s">
        <v>311</v>
      </c>
      <c r="I886" t="s">
        <v>311</v>
      </c>
      <c r="J886">
        <v>0</v>
      </c>
    </row>
    <row r="887" spans="1:10" hidden="1" x14ac:dyDescent="0.35">
      <c r="A887" t="s">
        <v>20471</v>
      </c>
      <c r="B887">
        <v>12</v>
      </c>
      <c r="C887">
        <v>6</v>
      </c>
      <c r="D887">
        <v>827</v>
      </c>
      <c r="E887" t="s">
        <v>311</v>
      </c>
      <c r="F887" t="s">
        <v>3848</v>
      </c>
      <c r="G887" t="s">
        <v>311</v>
      </c>
      <c r="H887" t="s">
        <v>311</v>
      </c>
      <c r="I887" t="s">
        <v>311</v>
      </c>
      <c r="J887">
        <v>0</v>
      </c>
    </row>
    <row r="888" spans="1:10" hidden="1" x14ac:dyDescent="0.35">
      <c r="A888" t="s">
        <v>20472</v>
      </c>
      <c r="B888">
        <v>11</v>
      </c>
      <c r="C888">
        <v>6</v>
      </c>
      <c r="D888">
        <v>827</v>
      </c>
      <c r="E888" t="s">
        <v>311</v>
      </c>
      <c r="F888" t="s">
        <v>2692</v>
      </c>
      <c r="G888" t="s">
        <v>311</v>
      </c>
      <c r="H888" t="s">
        <v>311</v>
      </c>
      <c r="I888" t="s">
        <v>311</v>
      </c>
      <c r="J888">
        <v>0</v>
      </c>
    </row>
    <row r="889" spans="1:10" hidden="1" x14ac:dyDescent="0.35">
      <c r="A889" t="s">
        <v>20473</v>
      </c>
      <c r="B889">
        <v>13</v>
      </c>
      <c r="C889">
        <v>6</v>
      </c>
      <c r="D889">
        <v>827</v>
      </c>
      <c r="E889" t="s">
        <v>311</v>
      </c>
      <c r="F889" t="s">
        <v>3848</v>
      </c>
      <c r="G889" t="s">
        <v>311</v>
      </c>
      <c r="H889" t="s">
        <v>311</v>
      </c>
      <c r="I889" t="s">
        <v>311</v>
      </c>
      <c r="J889">
        <v>0</v>
      </c>
    </row>
    <row r="890" spans="1:10" hidden="1" x14ac:dyDescent="0.35">
      <c r="A890" t="s">
        <v>20474</v>
      </c>
      <c r="B890">
        <v>1</v>
      </c>
      <c r="C890">
        <v>6</v>
      </c>
      <c r="D890">
        <v>827</v>
      </c>
      <c r="E890" t="s">
        <v>311</v>
      </c>
      <c r="F890" t="s">
        <v>3848</v>
      </c>
      <c r="G890" t="s">
        <v>311</v>
      </c>
      <c r="H890" t="s">
        <v>311</v>
      </c>
      <c r="I890" t="s">
        <v>311</v>
      </c>
      <c r="J890">
        <v>0</v>
      </c>
    </row>
    <row r="891" spans="1:10" hidden="1" x14ac:dyDescent="0.35">
      <c r="A891" t="s">
        <v>20475</v>
      </c>
      <c r="B891">
        <v>16</v>
      </c>
      <c r="C891">
        <v>6</v>
      </c>
      <c r="D891">
        <v>827</v>
      </c>
      <c r="E891" t="s">
        <v>311</v>
      </c>
      <c r="F891" t="s">
        <v>3848</v>
      </c>
      <c r="G891" t="s">
        <v>311</v>
      </c>
      <c r="H891" t="s">
        <v>311</v>
      </c>
      <c r="I891" t="s">
        <v>311</v>
      </c>
      <c r="J891">
        <v>0</v>
      </c>
    </row>
    <row r="892" spans="1:10" hidden="1" x14ac:dyDescent="0.35">
      <c r="A892" t="s">
        <v>20476</v>
      </c>
      <c r="B892">
        <v>9</v>
      </c>
      <c r="C892">
        <v>6</v>
      </c>
      <c r="D892">
        <v>827</v>
      </c>
      <c r="E892" t="s">
        <v>311</v>
      </c>
      <c r="F892" t="s">
        <v>3848</v>
      </c>
      <c r="G892" t="s">
        <v>311</v>
      </c>
      <c r="H892" t="s">
        <v>311</v>
      </c>
      <c r="I892" t="s">
        <v>311</v>
      </c>
      <c r="J892">
        <v>0</v>
      </c>
    </row>
    <row r="893" spans="1:10" hidden="1" x14ac:dyDescent="0.35">
      <c r="A893" t="s">
        <v>20477</v>
      </c>
      <c r="B893">
        <v>20</v>
      </c>
      <c r="C893">
        <v>6</v>
      </c>
      <c r="D893">
        <v>827</v>
      </c>
      <c r="E893" t="s">
        <v>311</v>
      </c>
      <c r="F893" t="s">
        <v>2692</v>
      </c>
      <c r="G893" t="s">
        <v>311</v>
      </c>
      <c r="H893" t="s">
        <v>311</v>
      </c>
      <c r="I893" t="s">
        <v>311</v>
      </c>
      <c r="J893">
        <v>0</v>
      </c>
    </row>
    <row r="894" spans="1:10" hidden="1" x14ac:dyDescent="0.35">
      <c r="A894" t="s">
        <v>20478</v>
      </c>
      <c r="B894">
        <v>6</v>
      </c>
      <c r="C894">
        <v>6</v>
      </c>
      <c r="D894">
        <v>827</v>
      </c>
      <c r="E894" t="s">
        <v>311</v>
      </c>
      <c r="F894" t="s">
        <v>3848</v>
      </c>
      <c r="G894" t="s">
        <v>311</v>
      </c>
      <c r="H894" t="s">
        <v>311</v>
      </c>
      <c r="I894" t="s">
        <v>311</v>
      </c>
      <c r="J894">
        <v>0</v>
      </c>
    </row>
    <row r="895" spans="1:10" hidden="1" x14ac:dyDescent="0.35">
      <c r="A895" t="s">
        <v>20479</v>
      </c>
      <c r="B895">
        <v>15</v>
      </c>
      <c r="C895">
        <v>6</v>
      </c>
      <c r="D895">
        <v>827</v>
      </c>
      <c r="E895" t="s">
        <v>311</v>
      </c>
      <c r="F895" t="s">
        <v>3848</v>
      </c>
      <c r="G895" t="s">
        <v>311</v>
      </c>
      <c r="H895" t="s">
        <v>311</v>
      </c>
      <c r="I895" t="s">
        <v>311</v>
      </c>
      <c r="J895">
        <v>0</v>
      </c>
    </row>
    <row r="896" spans="1:10" hidden="1" x14ac:dyDescent="0.35">
      <c r="A896" t="s">
        <v>20480</v>
      </c>
      <c r="B896">
        <v>10</v>
      </c>
      <c r="C896">
        <v>6</v>
      </c>
      <c r="D896">
        <v>827</v>
      </c>
      <c r="E896" t="s">
        <v>311</v>
      </c>
      <c r="F896" t="s">
        <v>3848</v>
      </c>
      <c r="G896" t="s">
        <v>311</v>
      </c>
      <c r="H896" t="s">
        <v>311</v>
      </c>
      <c r="I896" t="s">
        <v>311</v>
      </c>
      <c r="J896">
        <v>0</v>
      </c>
    </row>
    <row r="897" spans="1:10" hidden="1" x14ac:dyDescent="0.35">
      <c r="A897" t="s">
        <v>20481</v>
      </c>
      <c r="B897">
        <v>14</v>
      </c>
      <c r="C897">
        <v>6</v>
      </c>
      <c r="D897">
        <v>827</v>
      </c>
      <c r="E897" t="s">
        <v>311</v>
      </c>
      <c r="F897" t="s">
        <v>3848</v>
      </c>
      <c r="G897" t="s">
        <v>311</v>
      </c>
      <c r="H897" t="s">
        <v>311</v>
      </c>
      <c r="I897" t="s">
        <v>311</v>
      </c>
      <c r="J897">
        <v>0</v>
      </c>
    </row>
    <row r="898" spans="1:10" hidden="1" x14ac:dyDescent="0.35">
      <c r="A898" t="s">
        <v>20482</v>
      </c>
      <c r="B898">
        <v>19</v>
      </c>
      <c r="C898">
        <v>6</v>
      </c>
      <c r="D898">
        <v>827</v>
      </c>
      <c r="E898" t="s">
        <v>311</v>
      </c>
      <c r="F898" t="s">
        <v>3848</v>
      </c>
      <c r="G898" t="s">
        <v>311</v>
      </c>
      <c r="H898" t="s">
        <v>311</v>
      </c>
      <c r="I898" t="s">
        <v>311</v>
      </c>
      <c r="J898">
        <v>0</v>
      </c>
    </row>
    <row r="899" spans="1:10" hidden="1" x14ac:dyDescent="0.35">
      <c r="A899" t="s">
        <v>20483</v>
      </c>
      <c r="B899">
        <v>10</v>
      </c>
      <c r="C899">
        <v>6</v>
      </c>
      <c r="D899">
        <v>827</v>
      </c>
      <c r="E899" t="s">
        <v>311</v>
      </c>
      <c r="F899" t="s">
        <v>3848</v>
      </c>
      <c r="G899" t="s">
        <v>311</v>
      </c>
      <c r="H899" t="s">
        <v>311</v>
      </c>
      <c r="I899" t="s">
        <v>311</v>
      </c>
      <c r="J899">
        <v>0</v>
      </c>
    </row>
    <row r="900" spans="1:10" hidden="1" x14ac:dyDescent="0.35">
      <c r="A900" t="s">
        <v>20484</v>
      </c>
      <c r="B900">
        <v>18</v>
      </c>
      <c r="C900">
        <v>5</v>
      </c>
      <c r="D900">
        <v>899</v>
      </c>
      <c r="E900" t="s">
        <v>311</v>
      </c>
      <c r="F900" t="s">
        <v>3848</v>
      </c>
      <c r="G900" t="s">
        <v>311</v>
      </c>
      <c r="H900" t="s">
        <v>311</v>
      </c>
      <c r="I900" t="s">
        <v>311</v>
      </c>
      <c r="J900">
        <v>0</v>
      </c>
    </row>
    <row r="901" spans="1:10" hidden="1" x14ac:dyDescent="0.35">
      <c r="A901" t="s">
        <v>20485</v>
      </c>
      <c r="B901">
        <v>10</v>
      </c>
      <c r="C901">
        <v>5</v>
      </c>
      <c r="D901">
        <v>899</v>
      </c>
      <c r="E901" t="s">
        <v>311</v>
      </c>
      <c r="F901" t="s">
        <v>3848</v>
      </c>
      <c r="G901" t="s">
        <v>311</v>
      </c>
      <c r="H901" t="s">
        <v>311</v>
      </c>
      <c r="I901" t="s">
        <v>311</v>
      </c>
      <c r="J901">
        <v>0</v>
      </c>
    </row>
    <row r="902" spans="1:10" hidden="1" x14ac:dyDescent="0.35">
      <c r="A902" t="s">
        <v>20486</v>
      </c>
      <c r="B902">
        <v>10</v>
      </c>
      <c r="C902">
        <v>5</v>
      </c>
      <c r="D902">
        <v>899</v>
      </c>
      <c r="E902" t="s">
        <v>311</v>
      </c>
      <c r="F902" t="s">
        <v>3848</v>
      </c>
      <c r="G902" t="s">
        <v>311</v>
      </c>
      <c r="H902" t="s">
        <v>311</v>
      </c>
      <c r="I902" t="s">
        <v>311</v>
      </c>
      <c r="J902">
        <v>0</v>
      </c>
    </row>
    <row r="903" spans="1:10" hidden="1" x14ac:dyDescent="0.35">
      <c r="A903" t="s">
        <v>20487</v>
      </c>
      <c r="B903">
        <v>28</v>
      </c>
      <c r="C903">
        <v>5</v>
      </c>
      <c r="D903">
        <v>899</v>
      </c>
      <c r="E903" t="s">
        <v>311</v>
      </c>
      <c r="F903" t="s">
        <v>3848</v>
      </c>
      <c r="G903" t="s">
        <v>311</v>
      </c>
      <c r="H903" t="s">
        <v>311</v>
      </c>
      <c r="I903" t="s">
        <v>311</v>
      </c>
      <c r="J903">
        <v>28</v>
      </c>
    </row>
    <row r="904" spans="1:10" hidden="1" x14ac:dyDescent="0.35">
      <c r="A904" t="s">
        <v>20488</v>
      </c>
      <c r="B904">
        <v>1</v>
      </c>
      <c r="C904">
        <v>5</v>
      </c>
      <c r="D904">
        <v>899</v>
      </c>
      <c r="E904" t="s">
        <v>311</v>
      </c>
      <c r="F904" t="s">
        <v>3848</v>
      </c>
      <c r="G904" t="s">
        <v>311</v>
      </c>
      <c r="H904" t="s">
        <v>311</v>
      </c>
      <c r="I904" t="s">
        <v>311</v>
      </c>
      <c r="J904">
        <v>0</v>
      </c>
    </row>
    <row r="905" spans="1:10" hidden="1" x14ac:dyDescent="0.35">
      <c r="A905" t="s">
        <v>20489</v>
      </c>
      <c r="B905">
        <v>18</v>
      </c>
      <c r="C905">
        <v>5</v>
      </c>
      <c r="D905">
        <v>899</v>
      </c>
      <c r="E905" t="s">
        <v>311</v>
      </c>
      <c r="F905" t="s">
        <v>3848</v>
      </c>
      <c r="G905" t="s">
        <v>311</v>
      </c>
      <c r="H905" t="s">
        <v>311</v>
      </c>
      <c r="I905" t="s">
        <v>311</v>
      </c>
      <c r="J905">
        <v>0</v>
      </c>
    </row>
    <row r="906" spans="1:10" hidden="1" x14ac:dyDescent="0.35">
      <c r="A906" t="s">
        <v>20490</v>
      </c>
      <c r="B906">
        <v>8</v>
      </c>
      <c r="C906">
        <v>5</v>
      </c>
      <c r="D906">
        <v>899</v>
      </c>
      <c r="E906" t="s">
        <v>311</v>
      </c>
      <c r="F906" t="s">
        <v>3848</v>
      </c>
      <c r="G906" t="s">
        <v>311</v>
      </c>
      <c r="H906" t="s">
        <v>311</v>
      </c>
      <c r="I906" t="s">
        <v>311</v>
      </c>
      <c r="J906">
        <v>8</v>
      </c>
    </row>
    <row r="907" spans="1:10" hidden="1" x14ac:dyDescent="0.35">
      <c r="A907" t="s">
        <v>20491</v>
      </c>
      <c r="B907">
        <v>6</v>
      </c>
      <c r="C907">
        <v>5</v>
      </c>
      <c r="D907">
        <v>899</v>
      </c>
      <c r="E907" t="s">
        <v>311</v>
      </c>
      <c r="F907" t="s">
        <v>3848</v>
      </c>
      <c r="G907" t="s">
        <v>311</v>
      </c>
      <c r="H907" t="s">
        <v>311</v>
      </c>
      <c r="I907" t="s">
        <v>311</v>
      </c>
      <c r="J907">
        <v>0</v>
      </c>
    </row>
    <row r="908" spans="1:10" hidden="1" x14ac:dyDescent="0.35">
      <c r="A908" t="s">
        <v>20492</v>
      </c>
      <c r="B908">
        <v>9</v>
      </c>
      <c r="C908">
        <v>5</v>
      </c>
      <c r="D908">
        <v>899</v>
      </c>
      <c r="E908" t="s">
        <v>311</v>
      </c>
      <c r="F908" t="s">
        <v>3848</v>
      </c>
      <c r="G908" t="s">
        <v>311</v>
      </c>
      <c r="H908" t="s">
        <v>311</v>
      </c>
      <c r="I908" t="s">
        <v>311</v>
      </c>
      <c r="J908">
        <v>0</v>
      </c>
    </row>
    <row r="909" spans="1:10" hidden="1" x14ac:dyDescent="0.35">
      <c r="A909" t="s">
        <v>20493</v>
      </c>
      <c r="B909">
        <v>11</v>
      </c>
      <c r="C909">
        <v>5</v>
      </c>
      <c r="D909">
        <v>899</v>
      </c>
      <c r="E909" t="s">
        <v>311</v>
      </c>
      <c r="F909" t="s">
        <v>3848</v>
      </c>
      <c r="G909" t="s">
        <v>311</v>
      </c>
      <c r="H909" t="s">
        <v>311</v>
      </c>
      <c r="I909" t="s">
        <v>311</v>
      </c>
      <c r="J909">
        <v>0</v>
      </c>
    </row>
    <row r="910" spans="1:10" hidden="1" x14ac:dyDescent="0.35">
      <c r="A910" t="s">
        <v>20494</v>
      </c>
      <c r="B910">
        <v>12</v>
      </c>
      <c r="C910">
        <v>5</v>
      </c>
      <c r="D910">
        <v>899</v>
      </c>
      <c r="E910" t="s">
        <v>311</v>
      </c>
      <c r="F910" t="s">
        <v>3848</v>
      </c>
      <c r="G910" t="s">
        <v>311</v>
      </c>
      <c r="H910" t="s">
        <v>311</v>
      </c>
      <c r="I910" t="s">
        <v>311</v>
      </c>
      <c r="J910">
        <v>12</v>
      </c>
    </row>
    <row r="911" spans="1:10" hidden="1" x14ac:dyDescent="0.35">
      <c r="A911" t="s">
        <v>20495</v>
      </c>
      <c r="B911">
        <v>19</v>
      </c>
      <c r="C911">
        <v>5</v>
      </c>
      <c r="D911">
        <v>899</v>
      </c>
      <c r="E911" t="s">
        <v>311</v>
      </c>
      <c r="F911" t="s">
        <v>3848</v>
      </c>
      <c r="G911" t="s">
        <v>311</v>
      </c>
      <c r="H911" t="s">
        <v>311</v>
      </c>
      <c r="I911" t="s">
        <v>311</v>
      </c>
      <c r="J911">
        <v>0</v>
      </c>
    </row>
    <row r="912" spans="1:10" hidden="1" x14ac:dyDescent="0.35">
      <c r="A912" t="s">
        <v>20496</v>
      </c>
      <c r="B912">
        <v>15</v>
      </c>
      <c r="C912">
        <v>5</v>
      </c>
      <c r="D912">
        <v>899</v>
      </c>
      <c r="E912" t="s">
        <v>311</v>
      </c>
      <c r="F912" t="s">
        <v>3848</v>
      </c>
      <c r="G912" t="s">
        <v>311</v>
      </c>
      <c r="H912" t="s">
        <v>311</v>
      </c>
      <c r="I912" t="s">
        <v>311</v>
      </c>
      <c r="J912">
        <v>0</v>
      </c>
    </row>
    <row r="913" spans="1:10" hidden="1" x14ac:dyDescent="0.35">
      <c r="A913" t="s">
        <v>20497</v>
      </c>
      <c r="B913">
        <v>16</v>
      </c>
      <c r="C913">
        <v>5</v>
      </c>
      <c r="D913">
        <v>899</v>
      </c>
      <c r="E913" t="s">
        <v>311</v>
      </c>
      <c r="F913" t="s">
        <v>3848</v>
      </c>
      <c r="G913" t="s">
        <v>311</v>
      </c>
      <c r="H913" t="s">
        <v>311</v>
      </c>
      <c r="I913" t="s">
        <v>311</v>
      </c>
      <c r="J913">
        <v>0</v>
      </c>
    </row>
    <row r="914" spans="1:10" hidden="1" x14ac:dyDescent="0.35">
      <c r="A914" t="s">
        <v>20498</v>
      </c>
      <c r="B914">
        <v>6</v>
      </c>
      <c r="C914">
        <v>5</v>
      </c>
      <c r="D914">
        <v>899</v>
      </c>
      <c r="E914" t="s">
        <v>311</v>
      </c>
      <c r="F914" t="s">
        <v>3848</v>
      </c>
      <c r="G914" t="s">
        <v>311</v>
      </c>
      <c r="H914" t="s">
        <v>311</v>
      </c>
      <c r="I914" t="s">
        <v>311</v>
      </c>
      <c r="J914">
        <v>0</v>
      </c>
    </row>
    <row r="915" spans="1:10" hidden="1" x14ac:dyDescent="0.35">
      <c r="A915" t="s">
        <v>20499</v>
      </c>
      <c r="B915">
        <v>11</v>
      </c>
      <c r="C915">
        <v>5</v>
      </c>
      <c r="D915">
        <v>899</v>
      </c>
      <c r="E915" t="s">
        <v>311</v>
      </c>
      <c r="F915" t="s">
        <v>3848</v>
      </c>
      <c r="G915" t="s">
        <v>311</v>
      </c>
      <c r="H915" t="s">
        <v>311</v>
      </c>
      <c r="I915" t="s">
        <v>311</v>
      </c>
      <c r="J915">
        <v>0</v>
      </c>
    </row>
    <row r="916" spans="1:10" hidden="1" x14ac:dyDescent="0.35">
      <c r="A916" t="s">
        <v>20500</v>
      </c>
      <c r="B916">
        <v>9</v>
      </c>
      <c r="C916">
        <v>5</v>
      </c>
      <c r="D916">
        <v>899</v>
      </c>
      <c r="E916" t="s">
        <v>311</v>
      </c>
      <c r="F916" t="s">
        <v>3848</v>
      </c>
      <c r="G916" t="s">
        <v>311</v>
      </c>
      <c r="H916" t="s">
        <v>311</v>
      </c>
      <c r="I916" t="s">
        <v>311</v>
      </c>
      <c r="J916">
        <v>0</v>
      </c>
    </row>
    <row r="917" spans="1:10" hidden="1" x14ac:dyDescent="0.35">
      <c r="A917" t="s">
        <v>20501</v>
      </c>
      <c r="B917">
        <v>17</v>
      </c>
      <c r="C917">
        <v>5</v>
      </c>
      <c r="D917">
        <v>899</v>
      </c>
      <c r="E917" t="s">
        <v>311</v>
      </c>
      <c r="F917" t="s">
        <v>3848</v>
      </c>
      <c r="G917" t="s">
        <v>311</v>
      </c>
      <c r="H917" t="s">
        <v>311</v>
      </c>
      <c r="I917" t="s">
        <v>311</v>
      </c>
      <c r="J917">
        <v>0</v>
      </c>
    </row>
    <row r="918" spans="1:10" x14ac:dyDescent="0.35">
      <c r="A918" t="s">
        <v>20502</v>
      </c>
      <c r="B918">
        <v>134</v>
      </c>
      <c r="C918">
        <v>5</v>
      </c>
      <c r="D918">
        <v>899</v>
      </c>
      <c r="E918" t="s">
        <v>311</v>
      </c>
      <c r="F918" t="s">
        <v>0</v>
      </c>
      <c r="G918" t="s">
        <v>15183</v>
      </c>
      <c r="H918" t="s">
        <v>311</v>
      </c>
      <c r="I918" t="s">
        <v>311</v>
      </c>
      <c r="J918">
        <v>10</v>
      </c>
    </row>
    <row r="919" spans="1:10" hidden="1" x14ac:dyDescent="0.35">
      <c r="A919" t="s">
        <v>20503</v>
      </c>
      <c r="B919">
        <v>34</v>
      </c>
      <c r="C919">
        <v>5</v>
      </c>
      <c r="D919">
        <v>899</v>
      </c>
      <c r="E919" t="s">
        <v>311</v>
      </c>
      <c r="F919" t="s">
        <v>3848</v>
      </c>
      <c r="G919" t="s">
        <v>311</v>
      </c>
      <c r="H919" t="s">
        <v>311</v>
      </c>
      <c r="I919" t="s">
        <v>311</v>
      </c>
      <c r="J919">
        <v>0</v>
      </c>
    </row>
    <row r="920" spans="1:10" hidden="1" x14ac:dyDescent="0.35">
      <c r="A920" t="s">
        <v>20504</v>
      </c>
      <c r="B920">
        <v>125</v>
      </c>
      <c r="C920">
        <v>5</v>
      </c>
      <c r="D920">
        <v>899</v>
      </c>
      <c r="E920" t="s">
        <v>311</v>
      </c>
      <c r="F920" t="s">
        <v>3848</v>
      </c>
      <c r="G920" t="s">
        <v>311</v>
      </c>
      <c r="H920" t="s">
        <v>311</v>
      </c>
      <c r="I920" t="s">
        <v>311</v>
      </c>
      <c r="J920">
        <v>0</v>
      </c>
    </row>
    <row r="921" spans="1:10" hidden="1" x14ac:dyDescent="0.35">
      <c r="A921" t="s">
        <v>20505</v>
      </c>
      <c r="B921">
        <v>11</v>
      </c>
      <c r="C921">
        <v>5</v>
      </c>
      <c r="D921">
        <v>899</v>
      </c>
      <c r="E921" t="s">
        <v>311</v>
      </c>
      <c r="F921" t="s">
        <v>3848</v>
      </c>
      <c r="G921" t="s">
        <v>311</v>
      </c>
      <c r="H921" t="s">
        <v>311</v>
      </c>
      <c r="I921" t="s">
        <v>311</v>
      </c>
      <c r="J921">
        <v>0</v>
      </c>
    </row>
    <row r="922" spans="1:10" hidden="1" x14ac:dyDescent="0.35">
      <c r="A922" t="s">
        <v>20506</v>
      </c>
      <c r="B922">
        <v>13</v>
      </c>
      <c r="C922">
        <v>5</v>
      </c>
      <c r="D922">
        <v>899</v>
      </c>
      <c r="E922" t="s">
        <v>311</v>
      </c>
      <c r="F922" t="s">
        <v>3848</v>
      </c>
      <c r="G922" t="s">
        <v>311</v>
      </c>
      <c r="H922" t="s">
        <v>311</v>
      </c>
      <c r="I922" t="s">
        <v>311</v>
      </c>
      <c r="J922">
        <v>0</v>
      </c>
    </row>
    <row r="923" spans="1:10" hidden="1" x14ac:dyDescent="0.35">
      <c r="A923" t="s">
        <v>20507</v>
      </c>
      <c r="B923">
        <v>7</v>
      </c>
      <c r="C923">
        <v>5</v>
      </c>
      <c r="D923">
        <v>899</v>
      </c>
      <c r="E923" t="s">
        <v>311</v>
      </c>
      <c r="F923" t="s">
        <v>3848</v>
      </c>
      <c r="G923" t="s">
        <v>311</v>
      </c>
      <c r="H923" t="s">
        <v>311</v>
      </c>
      <c r="I923" t="s">
        <v>311</v>
      </c>
      <c r="J923">
        <v>0</v>
      </c>
    </row>
    <row r="924" spans="1:10" hidden="1" x14ac:dyDescent="0.35">
      <c r="A924" t="s">
        <v>20508</v>
      </c>
      <c r="B924">
        <v>18</v>
      </c>
      <c r="C924">
        <v>5</v>
      </c>
      <c r="D924">
        <v>899</v>
      </c>
      <c r="E924" t="s">
        <v>311</v>
      </c>
      <c r="F924" t="s">
        <v>3848</v>
      </c>
      <c r="G924" t="s">
        <v>311</v>
      </c>
      <c r="H924" t="s">
        <v>311</v>
      </c>
      <c r="I924" t="s">
        <v>311</v>
      </c>
      <c r="J924">
        <v>0</v>
      </c>
    </row>
    <row r="925" spans="1:10" hidden="1" x14ac:dyDescent="0.35">
      <c r="A925" t="s">
        <v>20509</v>
      </c>
      <c r="B925">
        <v>14</v>
      </c>
      <c r="C925">
        <v>5</v>
      </c>
      <c r="D925">
        <v>899</v>
      </c>
      <c r="E925" t="s">
        <v>311</v>
      </c>
      <c r="F925" t="s">
        <v>3848</v>
      </c>
      <c r="G925" t="s">
        <v>311</v>
      </c>
      <c r="H925" t="s">
        <v>311</v>
      </c>
      <c r="I925" t="s">
        <v>311</v>
      </c>
      <c r="J925">
        <v>0</v>
      </c>
    </row>
    <row r="926" spans="1:10" hidden="1" x14ac:dyDescent="0.35">
      <c r="A926" t="s">
        <v>20510</v>
      </c>
      <c r="B926">
        <v>12</v>
      </c>
      <c r="C926">
        <v>5</v>
      </c>
      <c r="D926">
        <v>899</v>
      </c>
      <c r="E926" t="s">
        <v>311</v>
      </c>
      <c r="F926" t="s">
        <v>3848</v>
      </c>
      <c r="G926" t="s">
        <v>311</v>
      </c>
      <c r="H926" t="s">
        <v>311</v>
      </c>
      <c r="I926" t="s">
        <v>311</v>
      </c>
      <c r="J926">
        <v>0</v>
      </c>
    </row>
    <row r="927" spans="1:10" hidden="1" x14ac:dyDescent="0.35">
      <c r="A927" t="s">
        <v>20511</v>
      </c>
      <c r="B927">
        <v>25</v>
      </c>
      <c r="C927">
        <v>5</v>
      </c>
      <c r="D927">
        <v>899</v>
      </c>
      <c r="E927" t="s">
        <v>311</v>
      </c>
      <c r="F927" t="s">
        <v>3848</v>
      </c>
      <c r="G927" t="s">
        <v>311</v>
      </c>
      <c r="H927" t="s">
        <v>311</v>
      </c>
      <c r="I927" t="s">
        <v>311</v>
      </c>
      <c r="J927">
        <v>0</v>
      </c>
    </row>
    <row r="928" spans="1:10" hidden="1" x14ac:dyDescent="0.35">
      <c r="A928" t="s">
        <v>20512</v>
      </c>
      <c r="B928">
        <v>29</v>
      </c>
      <c r="C928">
        <v>5</v>
      </c>
      <c r="D928">
        <v>899</v>
      </c>
      <c r="E928" t="s">
        <v>311</v>
      </c>
      <c r="F928" t="s">
        <v>3848</v>
      </c>
      <c r="G928" t="s">
        <v>311</v>
      </c>
      <c r="H928" t="s">
        <v>311</v>
      </c>
      <c r="I928" t="s">
        <v>311</v>
      </c>
      <c r="J928">
        <v>0</v>
      </c>
    </row>
    <row r="929" spans="1:10" hidden="1" x14ac:dyDescent="0.35">
      <c r="A929" t="s">
        <v>20513</v>
      </c>
      <c r="B929">
        <v>13</v>
      </c>
      <c r="C929">
        <v>5</v>
      </c>
      <c r="D929">
        <v>899</v>
      </c>
      <c r="E929" t="s">
        <v>311</v>
      </c>
      <c r="F929" t="s">
        <v>3848</v>
      </c>
      <c r="G929" t="s">
        <v>311</v>
      </c>
      <c r="H929" t="s">
        <v>311</v>
      </c>
      <c r="I929" t="s">
        <v>311</v>
      </c>
      <c r="J929">
        <v>13</v>
      </c>
    </row>
    <row r="930" spans="1:10" x14ac:dyDescent="0.35">
      <c r="A930" t="s">
        <v>20514</v>
      </c>
      <c r="B930">
        <v>18</v>
      </c>
      <c r="C930">
        <v>5</v>
      </c>
      <c r="D930">
        <v>899</v>
      </c>
      <c r="E930" t="s">
        <v>311</v>
      </c>
      <c r="F930" t="s">
        <v>0</v>
      </c>
      <c r="G930" t="s">
        <v>15183</v>
      </c>
      <c r="H930" t="s">
        <v>311</v>
      </c>
      <c r="I930" t="s">
        <v>311</v>
      </c>
      <c r="J930">
        <v>4</v>
      </c>
    </row>
    <row r="931" spans="1:10" hidden="1" x14ac:dyDescent="0.35">
      <c r="A931" t="s">
        <v>20515</v>
      </c>
      <c r="B931">
        <v>31</v>
      </c>
      <c r="C931">
        <v>5</v>
      </c>
      <c r="D931">
        <v>899</v>
      </c>
      <c r="E931" t="s">
        <v>311</v>
      </c>
      <c r="F931" t="s">
        <v>3848</v>
      </c>
      <c r="G931" t="s">
        <v>311</v>
      </c>
      <c r="H931" t="s">
        <v>311</v>
      </c>
      <c r="I931" t="s">
        <v>311</v>
      </c>
      <c r="J931">
        <v>0</v>
      </c>
    </row>
    <row r="932" spans="1:10" hidden="1" x14ac:dyDescent="0.35">
      <c r="A932" t="s">
        <v>20516</v>
      </c>
      <c r="B932">
        <v>21</v>
      </c>
      <c r="C932">
        <v>5</v>
      </c>
      <c r="D932">
        <v>899</v>
      </c>
      <c r="E932" t="s">
        <v>311</v>
      </c>
      <c r="F932" t="s">
        <v>3848</v>
      </c>
      <c r="G932" t="s">
        <v>311</v>
      </c>
      <c r="H932" t="s">
        <v>311</v>
      </c>
      <c r="I932" t="s">
        <v>311</v>
      </c>
      <c r="J932">
        <v>0</v>
      </c>
    </row>
    <row r="933" spans="1:10" hidden="1" x14ac:dyDescent="0.35">
      <c r="A933" t="s">
        <v>20517</v>
      </c>
      <c r="B933">
        <v>8</v>
      </c>
      <c r="C933">
        <v>5</v>
      </c>
      <c r="D933">
        <v>899</v>
      </c>
      <c r="E933" t="s">
        <v>311</v>
      </c>
      <c r="F933" t="s">
        <v>3848</v>
      </c>
      <c r="G933" t="s">
        <v>311</v>
      </c>
      <c r="H933" t="s">
        <v>311</v>
      </c>
      <c r="I933" t="s">
        <v>311</v>
      </c>
      <c r="J933">
        <v>0</v>
      </c>
    </row>
    <row r="934" spans="1:10" hidden="1" x14ac:dyDescent="0.35">
      <c r="A934" t="s">
        <v>20518</v>
      </c>
      <c r="B934">
        <v>10</v>
      </c>
      <c r="C934">
        <v>5</v>
      </c>
      <c r="D934">
        <v>899</v>
      </c>
      <c r="E934" t="s">
        <v>311</v>
      </c>
      <c r="F934" t="s">
        <v>3848</v>
      </c>
      <c r="G934" t="s">
        <v>311</v>
      </c>
      <c r="H934" t="s">
        <v>311</v>
      </c>
      <c r="I934" t="s">
        <v>311</v>
      </c>
      <c r="J934">
        <v>0</v>
      </c>
    </row>
    <row r="935" spans="1:10" hidden="1" x14ac:dyDescent="0.35">
      <c r="A935" t="s">
        <v>20519</v>
      </c>
      <c r="B935">
        <v>12</v>
      </c>
      <c r="C935">
        <v>5</v>
      </c>
      <c r="D935">
        <v>899</v>
      </c>
      <c r="E935" t="s">
        <v>311</v>
      </c>
      <c r="F935" t="s">
        <v>3848</v>
      </c>
      <c r="G935" t="s">
        <v>311</v>
      </c>
      <c r="H935" t="s">
        <v>311</v>
      </c>
      <c r="I935" t="s">
        <v>311</v>
      </c>
      <c r="J935">
        <v>0</v>
      </c>
    </row>
    <row r="936" spans="1:10" hidden="1" x14ac:dyDescent="0.35">
      <c r="A936" t="s">
        <v>8406</v>
      </c>
      <c r="B936">
        <v>10</v>
      </c>
      <c r="C936">
        <v>5</v>
      </c>
      <c r="D936">
        <v>899</v>
      </c>
      <c r="E936" t="s">
        <v>311</v>
      </c>
      <c r="F936" t="s">
        <v>3848</v>
      </c>
      <c r="G936" t="s">
        <v>311</v>
      </c>
      <c r="H936" t="s">
        <v>311</v>
      </c>
      <c r="I936" t="s">
        <v>311</v>
      </c>
      <c r="J936">
        <v>0</v>
      </c>
    </row>
    <row r="937" spans="1:10" hidden="1" x14ac:dyDescent="0.35">
      <c r="A937" t="s">
        <v>20520</v>
      </c>
      <c r="B937">
        <v>7</v>
      </c>
      <c r="C937">
        <v>5</v>
      </c>
      <c r="D937">
        <v>899</v>
      </c>
      <c r="E937" t="s">
        <v>311</v>
      </c>
      <c r="F937" t="s">
        <v>3848</v>
      </c>
      <c r="G937" t="s">
        <v>311</v>
      </c>
      <c r="H937" t="s">
        <v>311</v>
      </c>
      <c r="I937" t="s">
        <v>311</v>
      </c>
      <c r="J937">
        <v>0</v>
      </c>
    </row>
    <row r="938" spans="1:10" hidden="1" x14ac:dyDescent="0.35">
      <c r="A938" t="s">
        <v>20521</v>
      </c>
      <c r="B938">
        <v>8</v>
      </c>
      <c r="C938">
        <v>5</v>
      </c>
      <c r="D938">
        <v>899</v>
      </c>
      <c r="E938" t="s">
        <v>311</v>
      </c>
      <c r="F938" t="s">
        <v>3848</v>
      </c>
      <c r="G938" t="s">
        <v>311</v>
      </c>
      <c r="H938" t="s">
        <v>311</v>
      </c>
      <c r="I938" t="s">
        <v>311</v>
      </c>
      <c r="J938">
        <v>0</v>
      </c>
    </row>
    <row r="939" spans="1:10" hidden="1" x14ac:dyDescent="0.35">
      <c r="A939" t="s">
        <v>20522</v>
      </c>
      <c r="B939">
        <v>11</v>
      </c>
      <c r="C939">
        <v>5</v>
      </c>
      <c r="D939">
        <v>899</v>
      </c>
      <c r="E939" t="s">
        <v>311</v>
      </c>
      <c r="F939" t="s">
        <v>3848</v>
      </c>
      <c r="G939" t="s">
        <v>311</v>
      </c>
      <c r="H939" t="s">
        <v>311</v>
      </c>
      <c r="I939" t="s">
        <v>311</v>
      </c>
      <c r="J939">
        <v>0</v>
      </c>
    </row>
    <row r="940" spans="1:10" hidden="1" x14ac:dyDescent="0.35">
      <c r="A940" t="s">
        <v>20523</v>
      </c>
      <c r="B940">
        <v>51</v>
      </c>
      <c r="C940">
        <v>5</v>
      </c>
      <c r="D940">
        <v>899</v>
      </c>
      <c r="E940" t="s">
        <v>311</v>
      </c>
      <c r="F940" t="s">
        <v>3848</v>
      </c>
      <c r="G940" t="s">
        <v>311</v>
      </c>
      <c r="H940" t="s">
        <v>311</v>
      </c>
      <c r="I940" t="s">
        <v>311</v>
      </c>
      <c r="J940">
        <v>0</v>
      </c>
    </row>
    <row r="941" spans="1:10" hidden="1" x14ac:dyDescent="0.35">
      <c r="A941" t="s">
        <v>20524</v>
      </c>
      <c r="B941">
        <v>8</v>
      </c>
      <c r="C941">
        <v>5</v>
      </c>
      <c r="D941">
        <v>899</v>
      </c>
      <c r="E941" t="s">
        <v>311</v>
      </c>
      <c r="F941" t="s">
        <v>3848</v>
      </c>
      <c r="G941" t="s">
        <v>311</v>
      </c>
      <c r="H941" t="s">
        <v>311</v>
      </c>
      <c r="I941" t="s">
        <v>311</v>
      </c>
      <c r="J941">
        <v>0</v>
      </c>
    </row>
    <row r="942" spans="1:10" hidden="1" x14ac:dyDescent="0.35">
      <c r="A942" t="s">
        <v>20525</v>
      </c>
      <c r="B942">
        <v>13</v>
      </c>
      <c r="C942">
        <v>5</v>
      </c>
      <c r="D942">
        <v>899</v>
      </c>
      <c r="E942" t="s">
        <v>311</v>
      </c>
      <c r="F942" t="s">
        <v>3848</v>
      </c>
      <c r="G942" t="s">
        <v>311</v>
      </c>
      <c r="H942" t="s">
        <v>311</v>
      </c>
      <c r="I942" t="s">
        <v>311</v>
      </c>
      <c r="J942">
        <v>13</v>
      </c>
    </row>
    <row r="943" spans="1:10" hidden="1" x14ac:dyDescent="0.35">
      <c r="A943" t="s">
        <v>20526</v>
      </c>
      <c r="B943">
        <v>11</v>
      </c>
      <c r="C943">
        <v>5</v>
      </c>
      <c r="D943">
        <v>899</v>
      </c>
      <c r="E943" t="s">
        <v>311</v>
      </c>
      <c r="F943" t="s">
        <v>3848</v>
      </c>
      <c r="G943" t="s">
        <v>311</v>
      </c>
      <c r="H943" t="s">
        <v>311</v>
      </c>
      <c r="I943" t="s">
        <v>311</v>
      </c>
      <c r="J943">
        <v>0</v>
      </c>
    </row>
    <row r="944" spans="1:10" hidden="1" x14ac:dyDescent="0.35">
      <c r="A944" t="s">
        <v>20527</v>
      </c>
      <c r="B944">
        <v>31</v>
      </c>
      <c r="C944">
        <v>5</v>
      </c>
      <c r="D944">
        <v>899</v>
      </c>
      <c r="E944" t="s">
        <v>311</v>
      </c>
      <c r="F944" t="s">
        <v>3848</v>
      </c>
      <c r="G944" t="s">
        <v>311</v>
      </c>
      <c r="H944" t="s">
        <v>311</v>
      </c>
      <c r="I944" t="s">
        <v>311</v>
      </c>
      <c r="J944">
        <v>0</v>
      </c>
    </row>
    <row r="945" spans="1:10" hidden="1" x14ac:dyDescent="0.35">
      <c r="A945" t="s">
        <v>20528</v>
      </c>
      <c r="B945">
        <v>29</v>
      </c>
      <c r="C945">
        <v>5</v>
      </c>
      <c r="D945">
        <v>899</v>
      </c>
      <c r="E945" t="s">
        <v>311</v>
      </c>
      <c r="F945" t="s">
        <v>3848</v>
      </c>
      <c r="G945" t="s">
        <v>311</v>
      </c>
      <c r="H945" t="s">
        <v>311</v>
      </c>
      <c r="I945" t="s">
        <v>311</v>
      </c>
      <c r="J945">
        <v>0</v>
      </c>
    </row>
    <row r="946" spans="1:10" hidden="1" x14ac:dyDescent="0.35">
      <c r="A946" t="s">
        <v>20529</v>
      </c>
      <c r="B946">
        <v>1</v>
      </c>
      <c r="C946">
        <v>5</v>
      </c>
      <c r="D946">
        <v>899</v>
      </c>
      <c r="E946" t="s">
        <v>311</v>
      </c>
      <c r="F946" t="s">
        <v>3848</v>
      </c>
      <c r="G946" t="s">
        <v>311</v>
      </c>
      <c r="H946" t="s">
        <v>311</v>
      </c>
      <c r="I946" t="s">
        <v>311</v>
      </c>
      <c r="J946">
        <v>0</v>
      </c>
    </row>
    <row r="947" spans="1:10" hidden="1" x14ac:dyDescent="0.35">
      <c r="A947" t="s">
        <v>20530</v>
      </c>
      <c r="B947">
        <v>17</v>
      </c>
      <c r="C947">
        <v>5</v>
      </c>
      <c r="D947">
        <v>899</v>
      </c>
      <c r="E947" t="s">
        <v>311</v>
      </c>
      <c r="F947" t="s">
        <v>3848</v>
      </c>
      <c r="G947" t="s">
        <v>311</v>
      </c>
      <c r="H947" t="s">
        <v>311</v>
      </c>
      <c r="I947" t="s">
        <v>311</v>
      </c>
      <c r="J947">
        <v>0</v>
      </c>
    </row>
    <row r="948" spans="1:10" hidden="1" x14ac:dyDescent="0.35">
      <c r="A948" t="s">
        <v>20531</v>
      </c>
      <c r="B948">
        <v>12</v>
      </c>
      <c r="C948">
        <v>5</v>
      </c>
      <c r="D948">
        <v>899</v>
      </c>
      <c r="E948" t="s">
        <v>311</v>
      </c>
      <c r="F948" t="s">
        <v>2692</v>
      </c>
      <c r="G948" t="s">
        <v>311</v>
      </c>
      <c r="H948" t="s">
        <v>311</v>
      </c>
      <c r="I948" t="s">
        <v>311</v>
      </c>
      <c r="J948">
        <v>0</v>
      </c>
    </row>
    <row r="949" spans="1:10" x14ac:dyDescent="0.35">
      <c r="A949" t="s">
        <v>20532</v>
      </c>
      <c r="B949">
        <v>522</v>
      </c>
      <c r="C949">
        <v>5</v>
      </c>
      <c r="D949">
        <v>899</v>
      </c>
      <c r="E949" t="s">
        <v>311</v>
      </c>
      <c r="F949" t="s">
        <v>0</v>
      </c>
      <c r="G949" t="s">
        <v>311</v>
      </c>
      <c r="H949" t="s">
        <v>311</v>
      </c>
      <c r="I949" t="s">
        <v>311</v>
      </c>
      <c r="J949">
        <v>11</v>
      </c>
    </row>
    <row r="950" spans="1:10" hidden="1" x14ac:dyDescent="0.35">
      <c r="A950" t="s">
        <v>20533</v>
      </c>
      <c r="B950">
        <v>8</v>
      </c>
      <c r="C950">
        <v>5</v>
      </c>
      <c r="D950">
        <v>899</v>
      </c>
      <c r="E950" t="s">
        <v>311</v>
      </c>
      <c r="F950" t="s">
        <v>3848</v>
      </c>
      <c r="G950" t="s">
        <v>311</v>
      </c>
      <c r="H950" t="s">
        <v>311</v>
      </c>
      <c r="I950" t="s">
        <v>311</v>
      </c>
      <c r="J950">
        <v>8</v>
      </c>
    </row>
    <row r="951" spans="1:10" hidden="1" x14ac:dyDescent="0.35">
      <c r="A951" t="s">
        <v>20534</v>
      </c>
      <c r="B951">
        <v>33</v>
      </c>
      <c r="C951">
        <v>5</v>
      </c>
      <c r="D951">
        <v>899</v>
      </c>
      <c r="E951" t="s">
        <v>311</v>
      </c>
      <c r="F951" t="s">
        <v>3848</v>
      </c>
      <c r="G951" t="s">
        <v>311</v>
      </c>
      <c r="H951" t="s">
        <v>311</v>
      </c>
      <c r="I951" t="s">
        <v>311</v>
      </c>
      <c r="J951">
        <v>0</v>
      </c>
    </row>
    <row r="952" spans="1:10" hidden="1" x14ac:dyDescent="0.35">
      <c r="A952" t="s">
        <v>20535</v>
      </c>
      <c r="B952">
        <v>15</v>
      </c>
      <c r="C952">
        <v>5</v>
      </c>
      <c r="D952">
        <v>899</v>
      </c>
      <c r="E952" t="s">
        <v>311</v>
      </c>
      <c r="F952" t="s">
        <v>3848</v>
      </c>
      <c r="G952" t="s">
        <v>311</v>
      </c>
      <c r="H952" t="s">
        <v>311</v>
      </c>
      <c r="I952" t="s">
        <v>311</v>
      </c>
      <c r="J952">
        <v>15</v>
      </c>
    </row>
    <row r="953" spans="1:10" hidden="1" x14ac:dyDescent="0.35">
      <c r="A953" t="s">
        <v>20536</v>
      </c>
      <c r="B953">
        <v>43</v>
      </c>
      <c r="C953">
        <v>5</v>
      </c>
      <c r="D953">
        <v>899</v>
      </c>
      <c r="E953" t="s">
        <v>311</v>
      </c>
      <c r="F953" t="s">
        <v>3848</v>
      </c>
      <c r="G953" t="s">
        <v>311</v>
      </c>
      <c r="H953" t="s">
        <v>311</v>
      </c>
      <c r="I953" t="s">
        <v>311</v>
      </c>
      <c r="J953">
        <v>0</v>
      </c>
    </row>
    <row r="954" spans="1:10" hidden="1" x14ac:dyDescent="0.35">
      <c r="A954" t="s">
        <v>20537</v>
      </c>
      <c r="B954">
        <v>9</v>
      </c>
      <c r="C954">
        <v>5</v>
      </c>
      <c r="D954">
        <v>899</v>
      </c>
      <c r="E954" t="s">
        <v>311</v>
      </c>
      <c r="F954" t="s">
        <v>3848</v>
      </c>
      <c r="G954" t="s">
        <v>311</v>
      </c>
      <c r="H954" t="s">
        <v>311</v>
      </c>
      <c r="I954" t="s">
        <v>311</v>
      </c>
      <c r="J954">
        <v>0</v>
      </c>
    </row>
    <row r="955" spans="1:10" hidden="1" x14ac:dyDescent="0.35">
      <c r="A955" t="s">
        <v>20538</v>
      </c>
      <c r="B955">
        <v>10</v>
      </c>
      <c r="C955">
        <v>5</v>
      </c>
      <c r="D955">
        <v>899</v>
      </c>
      <c r="E955" t="s">
        <v>311</v>
      </c>
      <c r="F955" t="s">
        <v>3848</v>
      </c>
      <c r="G955" t="s">
        <v>311</v>
      </c>
      <c r="H955" t="s">
        <v>311</v>
      </c>
      <c r="I955" t="s">
        <v>311</v>
      </c>
      <c r="J955">
        <v>0</v>
      </c>
    </row>
    <row r="956" spans="1:10" hidden="1" x14ac:dyDescent="0.35">
      <c r="A956" t="s">
        <v>20539</v>
      </c>
      <c r="B956">
        <v>28</v>
      </c>
      <c r="C956">
        <v>5</v>
      </c>
      <c r="D956">
        <v>899</v>
      </c>
      <c r="E956" t="s">
        <v>311</v>
      </c>
      <c r="F956" t="s">
        <v>3848</v>
      </c>
      <c r="G956" t="s">
        <v>311</v>
      </c>
      <c r="H956" t="s">
        <v>311</v>
      </c>
      <c r="I956" t="s">
        <v>311</v>
      </c>
      <c r="J956">
        <v>0</v>
      </c>
    </row>
    <row r="957" spans="1:10" hidden="1" x14ac:dyDescent="0.35">
      <c r="A957" t="s">
        <v>20540</v>
      </c>
      <c r="B957">
        <v>18</v>
      </c>
      <c r="C957">
        <v>5</v>
      </c>
      <c r="D957">
        <v>899</v>
      </c>
      <c r="E957" t="s">
        <v>311</v>
      </c>
      <c r="F957" t="s">
        <v>3848</v>
      </c>
      <c r="G957" t="s">
        <v>311</v>
      </c>
      <c r="H957" t="s">
        <v>311</v>
      </c>
      <c r="I957" t="s">
        <v>311</v>
      </c>
      <c r="J957">
        <v>0</v>
      </c>
    </row>
    <row r="958" spans="1:10" hidden="1" x14ac:dyDescent="0.35">
      <c r="A958" t="s">
        <v>20541</v>
      </c>
      <c r="B958">
        <v>8</v>
      </c>
      <c r="C958">
        <v>5</v>
      </c>
      <c r="D958">
        <v>899</v>
      </c>
      <c r="E958" t="s">
        <v>311</v>
      </c>
      <c r="F958" t="s">
        <v>3848</v>
      </c>
      <c r="G958" t="s">
        <v>311</v>
      </c>
      <c r="H958" t="s">
        <v>311</v>
      </c>
      <c r="I958" t="s">
        <v>311</v>
      </c>
      <c r="J958">
        <v>0</v>
      </c>
    </row>
    <row r="959" spans="1:10" hidden="1" x14ac:dyDescent="0.35">
      <c r="A959" t="s">
        <v>20542</v>
      </c>
      <c r="B959">
        <v>13</v>
      </c>
      <c r="C959">
        <v>5</v>
      </c>
      <c r="D959">
        <v>899</v>
      </c>
      <c r="E959" t="s">
        <v>311</v>
      </c>
      <c r="F959" t="s">
        <v>3848</v>
      </c>
      <c r="G959" t="s">
        <v>311</v>
      </c>
      <c r="H959" t="s">
        <v>311</v>
      </c>
      <c r="I959" t="s">
        <v>311</v>
      </c>
      <c r="J959">
        <v>0</v>
      </c>
    </row>
    <row r="960" spans="1:10" hidden="1" x14ac:dyDescent="0.35">
      <c r="A960" t="s">
        <v>20543</v>
      </c>
      <c r="B960">
        <v>10</v>
      </c>
      <c r="C960">
        <v>5</v>
      </c>
      <c r="D960">
        <v>899</v>
      </c>
      <c r="E960" t="s">
        <v>311</v>
      </c>
      <c r="F960" t="s">
        <v>3848</v>
      </c>
      <c r="G960" t="s">
        <v>311</v>
      </c>
      <c r="H960" t="s">
        <v>311</v>
      </c>
      <c r="I960" t="s">
        <v>311</v>
      </c>
      <c r="J960">
        <v>0</v>
      </c>
    </row>
    <row r="961" spans="1:10" hidden="1" x14ac:dyDescent="0.35">
      <c r="A961" t="s">
        <v>20544</v>
      </c>
      <c r="B961">
        <v>15</v>
      </c>
      <c r="C961">
        <v>5</v>
      </c>
      <c r="D961">
        <v>899</v>
      </c>
      <c r="E961" t="s">
        <v>311</v>
      </c>
      <c r="F961" t="s">
        <v>3848</v>
      </c>
      <c r="G961" t="s">
        <v>311</v>
      </c>
      <c r="H961" t="s">
        <v>311</v>
      </c>
      <c r="I961" t="s">
        <v>311</v>
      </c>
      <c r="J961">
        <v>0</v>
      </c>
    </row>
    <row r="962" spans="1:10" hidden="1" x14ac:dyDescent="0.35">
      <c r="A962" t="s">
        <v>20545</v>
      </c>
      <c r="B962">
        <v>11</v>
      </c>
      <c r="C962">
        <v>5</v>
      </c>
      <c r="D962">
        <v>899</v>
      </c>
      <c r="E962" t="s">
        <v>311</v>
      </c>
      <c r="F962" t="s">
        <v>3848</v>
      </c>
      <c r="G962" t="s">
        <v>311</v>
      </c>
      <c r="H962" t="s">
        <v>311</v>
      </c>
      <c r="I962" t="s">
        <v>311</v>
      </c>
      <c r="J962">
        <v>0</v>
      </c>
    </row>
    <row r="963" spans="1:10" hidden="1" x14ac:dyDescent="0.35">
      <c r="A963" t="s">
        <v>20546</v>
      </c>
      <c r="B963">
        <v>21</v>
      </c>
      <c r="C963">
        <v>5</v>
      </c>
      <c r="D963">
        <v>899</v>
      </c>
      <c r="E963" t="s">
        <v>311</v>
      </c>
      <c r="F963" t="s">
        <v>3848</v>
      </c>
      <c r="G963" t="s">
        <v>311</v>
      </c>
      <c r="H963" t="s">
        <v>311</v>
      </c>
      <c r="I963" t="s">
        <v>311</v>
      </c>
      <c r="J963">
        <v>0</v>
      </c>
    </row>
    <row r="964" spans="1:10" hidden="1" x14ac:dyDescent="0.35">
      <c r="A964" t="s">
        <v>20547</v>
      </c>
      <c r="B964">
        <v>12</v>
      </c>
      <c r="C964">
        <v>5</v>
      </c>
      <c r="D964">
        <v>899</v>
      </c>
      <c r="E964" t="s">
        <v>311</v>
      </c>
      <c r="F964" t="s">
        <v>2692</v>
      </c>
      <c r="G964" t="s">
        <v>311</v>
      </c>
      <c r="H964" t="s">
        <v>311</v>
      </c>
      <c r="I964" t="s">
        <v>311</v>
      </c>
      <c r="J964">
        <v>0</v>
      </c>
    </row>
    <row r="965" spans="1:10" hidden="1" x14ac:dyDescent="0.35">
      <c r="A965" t="s">
        <v>20548</v>
      </c>
      <c r="B965">
        <v>9</v>
      </c>
      <c r="C965">
        <v>5</v>
      </c>
      <c r="D965">
        <v>899</v>
      </c>
      <c r="E965" t="s">
        <v>311</v>
      </c>
      <c r="F965" t="s">
        <v>3848</v>
      </c>
      <c r="G965" t="s">
        <v>311</v>
      </c>
      <c r="H965" t="s">
        <v>311</v>
      </c>
      <c r="I965" t="s">
        <v>311</v>
      </c>
      <c r="J965">
        <v>0</v>
      </c>
    </row>
    <row r="966" spans="1:10" hidden="1" x14ac:dyDescent="0.35">
      <c r="A966" t="s">
        <v>20549</v>
      </c>
      <c r="B966">
        <v>25</v>
      </c>
      <c r="C966">
        <v>5</v>
      </c>
      <c r="D966">
        <v>899</v>
      </c>
      <c r="E966" t="s">
        <v>311</v>
      </c>
      <c r="F966" t="s">
        <v>3848</v>
      </c>
      <c r="G966" t="s">
        <v>311</v>
      </c>
      <c r="H966" t="s">
        <v>311</v>
      </c>
      <c r="I966" t="s">
        <v>311</v>
      </c>
      <c r="J966">
        <v>0</v>
      </c>
    </row>
    <row r="967" spans="1:10" hidden="1" x14ac:dyDescent="0.35">
      <c r="A967" t="s">
        <v>20550</v>
      </c>
      <c r="B967">
        <v>17</v>
      </c>
      <c r="C967">
        <v>5</v>
      </c>
      <c r="D967">
        <v>899</v>
      </c>
      <c r="E967" t="s">
        <v>311</v>
      </c>
      <c r="F967" t="s">
        <v>3848</v>
      </c>
      <c r="G967" t="s">
        <v>311</v>
      </c>
      <c r="H967" t="s">
        <v>311</v>
      </c>
      <c r="I967" t="s">
        <v>311</v>
      </c>
      <c r="J967">
        <v>0</v>
      </c>
    </row>
    <row r="968" spans="1:10" hidden="1" x14ac:dyDescent="0.35">
      <c r="A968" t="s">
        <v>20551</v>
      </c>
      <c r="B968">
        <v>8</v>
      </c>
      <c r="C968">
        <v>5</v>
      </c>
      <c r="D968">
        <v>899</v>
      </c>
      <c r="E968" t="s">
        <v>311</v>
      </c>
      <c r="F968" t="s">
        <v>3848</v>
      </c>
      <c r="G968" t="s">
        <v>311</v>
      </c>
      <c r="H968" t="s">
        <v>311</v>
      </c>
      <c r="I968" t="s">
        <v>311</v>
      </c>
      <c r="J968">
        <v>0</v>
      </c>
    </row>
    <row r="969" spans="1:10" hidden="1" x14ac:dyDescent="0.35">
      <c r="A969" t="s">
        <v>20552</v>
      </c>
      <c r="B969">
        <v>7</v>
      </c>
      <c r="C969">
        <v>5</v>
      </c>
      <c r="D969">
        <v>899</v>
      </c>
      <c r="E969" t="s">
        <v>311</v>
      </c>
      <c r="F969" t="s">
        <v>3848</v>
      </c>
      <c r="G969" t="s">
        <v>311</v>
      </c>
      <c r="H969" t="s">
        <v>311</v>
      </c>
      <c r="I969" t="s">
        <v>311</v>
      </c>
      <c r="J969">
        <v>0</v>
      </c>
    </row>
    <row r="970" spans="1:10" hidden="1" x14ac:dyDescent="0.35">
      <c r="A970" t="s">
        <v>20553</v>
      </c>
      <c r="B970">
        <v>32</v>
      </c>
      <c r="C970">
        <v>5</v>
      </c>
      <c r="D970">
        <v>899</v>
      </c>
      <c r="E970" t="s">
        <v>311</v>
      </c>
      <c r="F970" t="s">
        <v>3848</v>
      </c>
      <c r="G970" t="s">
        <v>311</v>
      </c>
      <c r="H970" t="s">
        <v>311</v>
      </c>
      <c r="I970" t="s">
        <v>311</v>
      </c>
      <c r="J970">
        <v>0</v>
      </c>
    </row>
    <row r="971" spans="1:10" hidden="1" x14ac:dyDescent="0.35">
      <c r="A971" t="s">
        <v>20554</v>
      </c>
      <c r="B971">
        <v>13</v>
      </c>
      <c r="C971">
        <v>5</v>
      </c>
      <c r="D971">
        <v>899</v>
      </c>
      <c r="E971" t="s">
        <v>311</v>
      </c>
      <c r="F971" t="s">
        <v>3848</v>
      </c>
      <c r="G971" t="s">
        <v>311</v>
      </c>
      <c r="H971" t="s">
        <v>311</v>
      </c>
      <c r="I971" t="s">
        <v>311</v>
      </c>
      <c r="J971">
        <v>0</v>
      </c>
    </row>
    <row r="972" spans="1:10" hidden="1" x14ac:dyDescent="0.35">
      <c r="A972" t="s">
        <v>20555</v>
      </c>
      <c r="B972">
        <v>13</v>
      </c>
      <c r="C972">
        <v>5</v>
      </c>
      <c r="D972">
        <v>899</v>
      </c>
      <c r="E972" t="s">
        <v>311</v>
      </c>
      <c r="F972" t="s">
        <v>3848</v>
      </c>
      <c r="G972" t="s">
        <v>311</v>
      </c>
      <c r="H972" t="s">
        <v>311</v>
      </c>
      <c r="I972" t="s">
        <v>311</v>
      </c>
      <c r="J972">
        <v>0</v>
      </c>
    </row>
    <row r="973" spans="1:10" hidden="1" x14ac:dyDescent="0.35">
      <c r="A973" t="s">
        <v>20556</v>
      </c>
      <c r="B973">
        <v>13</v>
      </c>
      <c r="C973">
        <v>5</v>
      </c>
      <c r="D973">
        <v>899</v>
      </c>
      <c r="E973" t="s">
        <v>311</v>
      </c>
      <c r="F973" t="s">
        <v>3848</v>
      </c>
      <c r="G973" t="s">
        <v>311</v>
      </c>
      <c r="H973" t="s">
        <v>311</v>
      </c>
      <c r="I973" t="s">
        <v>311</v>
      </c>
      <c r="J973">
        <v>13</v>
      </c>
    </row>
    <row r="974" spans="1:10" hidden="1" x14ac:dyDescent="0.35">
      <c r="A974" t="s">
        <v>20557</v>
      </c>
      <c r="B974">
        <v>9</v>
      </c>
      <c r="C974">
        <v>5</v>
      </c>
      <c r="D974">
        <v>899</v>
      </c>
      <c r="E974" t="s">
        <v>311</v>
      </c>
      <c r="F974" t="s">
        <v>3848</v>
      </c>
      <c r="G974" t="s">
        <v>311</v>
      </c>
      <c r="H974" t="s">
        <v>311</v>
      </c>
      <c r="I974" t="s">
        <v>311</v>
      </c>
      <c r="J974">
        <v>9</v>
      </c>
    </row>
    <row r="975" spans="1:10" hidden="1" x14ac:dyDescent="0.35">
      <c r="A975" t="s">
        <v>20558</v>
      </c>
      <c r="B975">
        <v>9</v>
      </c>
      <c r="C975">
        <v>5</v>
      </c>
      <c r="D975">
        <v>899</v>
      </c>
      <c r="E975" t="s">
        <v>311</v>
      </c>
      <c r="F975" t="s">
        <v>3848</v>
      </c>
      <c r="G975" t="s">
        <v>311</v>
      </c>
      <c r="H975" t="s">
        <v>311</v>
      </c>
      <c r="I975" t="s">
        <v>311</v>
      </c>
      <c r="J975">
        <v>0</v>
      </c>
    </row>
    <row r="976" spans="1:10" hidden="1" x14ac:dyDescent="0.35">
      <c r="A976" t="s">
        <v>20559</v>
      </c>
      <c r="B976">
        <v>21</v>
      </c>
      <c r="C976">
        <v>5</v>
      </c>
      <c r="D976">
        <v>899</v>
      </c>
      <c r="E976" t="s">
        <v>311</v>
      </c>
      <c r="F976" t="s">
        <v>3848</v>
      </c>
      <c r="G976" t="s">
        <v>311</v>
      </c>
      <c r="H976" t="s">
        <v>311</v>
      </c>
      <c r="I976" t="s">
        <v>311</v>
      </c>
      <c r="J976">
        <v>0</v>
      </c>
    </row>
    <row r="977" spans="1:10" hidden="1" x14ac:dyDescent="0.35">
      <c r="A977" t="s">
        <v>20560</v>
      </c>
      <c r="B977">
        <v>11</v>
      </c>
      <c r="C977">
        <v>5</v>
      </c>
      <c r="D977">
        <v>899</v>
      </c>
      <c r="E977" t="s">
        <v>311</v>
      </c>
      <c r="F977" t="s">
        <v>3848</v>
      </c>
      <c r="G977" t="s">
        <v>311</v>
      </c>
      <c r="H977" t="s">
        <v>311</v>
      </c>
      <c r="I977" t="s">
        <v>311</v>
      </c>
      <c r="J977">
        <v>0</v>
      </c>
    </row>
    <row r="978" spans="1:10" hidden="1" x14ac:dyDescent="0.35">
      <c r="A978" t="s">
        <v>20561</v>
      </c>
      <c r="B978">
        <v>9</v>
      </c>
      <c r="C978">
        <v>5</v>
      </c>
      <c r="D978">
        <v>899</v>
      </c>
      <c r="E978" t="s">
        <v>311</v>
      </c>
      <c r="F978" t="s">
        <v>3848</v>
      </c>
      <c r="G978" t="s">
        <v>311</v>
      </c>
      <c r="H978" t="s">
        <v>311</v>
      </c>
      <c r="I978" t="s">
        <v>311</v>
      </c>
      <c r="J978">
        <v>0</v>
      </c>
    </row>
    <row r="979" spans="1:10" hidden="1" x14ac:dyDescent="0.35">
      <c r="A979" t="s">
        <v>20562</v>
      </c>
      <c r="B979">
        <v>21</v>
      </c>
      <c r="C979">
        <v>5</v>
      </c>
      <c r="D979">
        <v>899</v>
      </c>
      <c r="E979" t="s">
        <v>311</v>
      </c>
      <c r="F979" t="s">
        <v>3848</v>
      </c>
      <c r="G979" t="s">
        <v>311</v>
      </c>
      <c r="H979" t="s">
        <v>311</v>
      </c>
      <c r="I979" t="s">
        <v>311</v>
      </c>
      <c r="J979">
        <v>21</v>
      </c>
    </row>
    <row r="980" spans="1:10" hidden="1" x14ac:dyDescent="0.35">
      <c r="A980" t="s">
        <v>20563</v>
      </c>
      <c r="B980">
        <v>12</v>
      </c>
      <c r="C980">
        <v>5</v>
      </c>
      <c r="D980">
        <v>899</v>
      </c>
      <c r="E980" t="s">
        <v>311</v>
      </c>
      <c r="F980" t="s">
        <v>3848</v>
      </c>
      <c r="G980" t="s">
        <v>311</v>
      </c>
      <c r="H980" t="s">
        <v>311</v>
      </c>
      <c r="I980" t="s">
        <v>311</v>
      </c>
      <c r="J980">
        <v>0</v>
      </c>
    </row>
    <row r="981" spans="1:10" hidden="1" x14ac:dyDescent="0.35">
      <c r="A981" t="s">
        <v>20564</v>
      </c>
      <c r="B981">
        <v>20</v>
      </c>
      <c r="C981">
        <v>5</v>
      </c>
      <c r="D981">
        <v>899</v>
      </c>
      <c r="E981" t="s">
        <v>311</v>
      </c>
      <c r="F981" t="s">
        <v>3848</v>
      </c>
      <c r="G981" t="s">
        <v>311</v>
      </c>
      <c r="H981" t="s">
        <v>311</v>
      </c>
      <c r="I981" t="s">
        <v>311</v>
      </c>
      <c r="J981">
        <v>20</v>
      </c>
    </row>
    <row r="982" spans="1:10" hidden="1" x14ac:dyDescent="0.35">
      <c r="A982" t="s">
        <v>20565</v>
      </c>
      <c r="B982">
        <v>9</v>
      </c>
      <c r="C982">
        <v>5</v>
      </c>
      <c r="D982">
        <v>899</v>
      </c>
      <c r="E982" t="s">
        <v>311</v>
      </c>
      <c r="F982" t="s">
        <v>3848</v>
      </c>
      <c r="G982" t="s">
        <v>311</v>
      </c>
      <c r="H982" t="s">
        <v>311</v>
      </c>
      <c r="I982" t="s">
        <v>311</v>
      </c>
      <c r="J982">
        <v>0</v>
      </c>
    </row>
    <row r="983" spans="1:10" hidden="1" x14ac:dyDescent="0.35">
      <c r="A983" t="s">
        <v>20566</v>
      </c>
      <c r="B983">
        <v>22</v>
      </c>
      <c r="C983">
        <v>5</v>
      </c>
      <c r="D983">
        <v>899</v>
      </c>
      <c r="E983" t="s">
        <v>311</v>
      </c>
      <c r="F983" t="s">
        <v>3848</v>
      </c>
      <c r="G983" t="s">
        <v>311</v>
      </c>
      <c r="H983" t="s">
        <v>311</v>
      </c>
      <c r="I983" t="s">
        <v>311</v>
      </c>
      <c r="J983">
        <v>0</v>
      </c>
    </row>
    <row r="984" spans="1:10" hidden="1" x14ac:dyDescent="0.35">
      <c r="A984" t="s">
        <v>20567</v>
      </c>
      <c r="B984">
        <v>23</v>
      </c>
      <c r="C984">
        <v>5</v>
      </c>
      <c r="D984">
        <v>899</v>
      </c>
      <c r="E984" t="s">
        <v>311</v>
      </c>
      <c r="F984" t="s">
        <v>3848</v>
      </c>
      <c r="G984" t="s">
        <v>311</v>
      </c>
      <c r="H984" t="s">
        <v>311</v>
      </c>
      <c r="I984" t="s">
        <v>311</v>
      </c>
      <c r="J984">
        <v>0</v>
      </c>
    </row>
    <row r="985" spans="1:10" hidden="1" x14ac:dyDescent="0.35">
      <c r="A985" t="s">
        <v>20568</v>
      </c>
      <c r="B985">
        <v>12</v>
      </c>
      <c r="C985">
        <v>5</v>
      </c>
      <c r="D985">
        <v>899</v>
      </c>
      <c r="E985" t="s">
        <v>311</v>
      </c>
      <c r="F985" t="s">
        <v>3848</v>
      </c>
      <c r="G985" t="s">
        <v>311</v>
      </c>
      <c r="H985" t="s">
        <v>311</v>
      </c>
      <c r="I985" t="s">
        <v>311</v>
      </c>
      <c r="J985">
        <v>0</v>
      </c>
    </row>
    <row r="986" spans="1:10" hidden="1" x14ac:dyDescent="0.35">
      <c r="A986" t="s">
        <v>20569</v>
      </c>
      <c r="B986">
        <v>9</v>
      </c>
      <c r="C986">
        <v>5</v>
      </c>
      <c r="D986">
        <v>899</v>
      </c>
      <c r="E986" t="s">
        <v>311</v>
      </c>
      <c r="F986" t="s">
        <v>3848</v>
      </c>
      <c r="G986" t="s">
        <v>311</v>
      </c>
      <c r="H986" t="s">
        <v>311</v>
      </c>
      <c r="I986" t="s">
        <v>311</v>
      </c>
      <c r="J986">
        <v>0</v>
      </c>
    </row>
    <row r="987" spans="1:10" hidden="1" x14ac:dyDescent="0.35">
      <c r="A987" t="s">
        <v>20570</v>
      </c>
      <c r="B987">
        <v>12</v>
      </c>
      <c r="C987">
        <v>5</v>
      </c>
      <c r="D987">
        <v>899</v>
      </c>
      <c r="E987" t="s">
        <v>311</v>
      </c>
      <c r="F987" t="s">
        <v>2692</v>
      </c>
      <c r="G987" t="s">
        <v>311</v>
      </c>
      <c r="H987" t="s">
        <v>311</v>
      </c>
      <c r="I987" t="s">
        <v>311</v>
      </c>
      <c r="J987">
        <v>0</v>
      </c>
    </row>
    <row r="988" spans="1:10" hidden="1" x14ac:dyDescent="0.35">
      <c r="A988" t="s">
        <v>20571</v>
      </c>
      <c r="B988">
        <v>10</v>
      </c>
      <c r="C988">
        <v>4</v>
      </c>
      <c r="D988">
        <v>987</v>
      </c>
      <c r="E988" t="s">
        <v>311</v>
      </c>
      <c r="F988" t="s">
        <v>3848</v>
      </c>
      <c r="G988" t="s">
        <v>311</v>
      </c>
      <c r="H988" t="s">
        <v>311</v>
      </c>
      <c r="I988" t="s">
        <v>311</v>
      </c>
      <c r="J988">
        <v>0</v>
      </c>
    </row>
    <row r="989" spans="1:10" hidden="1" x14ac:dyDescent="0.35">
      <c r="A989" t="s">
        <v>20572</v>
      </c>
      <c r="B989">
        <v>8</v>
      </c>
      <c r="C989">
        <v>4</v>
      </c>
      <c r="D989">
        <v>987</v>
      </c>
      <c r="E989" t="s">
        <v>311</v>
      </c>
      <c r="F989" t="s">
        <v>3848</v>
      </c>
      <c r="G989" t="s">
        <v>311</v>
      </c>
      <c r="H989" t="s">
        <v>311</v>
      </c>
      <c r="I989" t="s">
        <v>311</v>
      </c>
      <c r="J989">
        <v>0</v>
      </c>
    </row>
    <row r="990" spans="1:10" hidden="1" x14ac:dyDescent="0.35">
      <c r="A990" t="s">
        <v>20573</v>
      </c>
      <c r="B990">
        <v>14</v>
      </c>
      <c r="C990">
        <v>4</v>
      </c>
      <c r="D990">
        <v>987</v>
      </c>
      <c r="E990" t="s">
        <v>311</v>
      </c>
      <c r="F990" t="s">
        <v>3848</v>
      </c>
      <c r="G990" t="s">
        <v>311</v>
      </c>
      <c r="H990" t="s">
        <v>311</v>
      </c>
      <c r="I990" t="s">
        <v>311</v>
      </c>
      <c r="J990">
        <v>0</v>
      </c>
    </row>
    <row r="991" spans="1:10" hidden="1" x14ac:dyDescent="0.35">
      <c r="A991" t="s">
        <v>20574</v>
      </c>
      <c r="B991">
        <v>11</v>
      </c>
      <c r="C991">
        <v>4</v>
      </c>
      <c r="D991">
        <v>987</v>
      </c>
      <c r="E991" t="s">
        <v>311</v>
      </c>
      <c r="F991" t="s">
        <v>3848</v>
      </c>
      <c r="G991" t="s">
        <v>311</v>
      </c>
      <c r="H991" t="s">
        <v>311</v>
      </c>
      <c r="I991" t="s">
        <v>311</v>
      </c>
      <c r="J991">
        <v>0</v>
      </c>
    </row>
    <row r="992" spans="1:10" hidden="1" x14ac:dyDescent="0.35">
      <c r="A992" t="s">
        <v>20575</v>
      </c>
      <c r="B992">
        <v>10</v>
      </c>
      <c r="C992">
        <v>4</v>
      </c>
      <c r="D992">
        <v>987</v>
      </c>
      <c r="E992" t="s">
        <v>311</v>
      </c>
      <c r="F992" t="s">
        <v>3848</v>
      </c>
      <c r="G992" t="s">
        <v>311</v>
      </c>
      <c r="H992" t="s">
        <v>311</v>
      </c>
      <c r="I992" t="s">
        <v>311</v>
      </c>
      <c r="J992">
        <v>0</v>
      </c>
    </row>
    <row r="993" spans="1:10" hidden="1" x14ac:dyDescent="0.35">
      <c r="A993" t="s">
        <v>20576</v>
      </c>
      <c r="B993">
        <v>12</v>
      </c>
      <c r="C993">
        <v>4</v>
      </c>
      <c r="D993">
        <v>987</v>
      </c>
      <c r="E993" t="s">
        <v>311</v>
      </c>
      <c r="F993" t="s">
        <v>3848</v>
      </c>
      <c r="G993" t="s">
        <v>311</v>
      </c>
      <c r="H993" t="s">
        <v>311</v>
      </c>
      <c r="I993" t="s">
        <v>311</v>
      </c>
      <c r="J993">
        <v>0</v>
      </c>
    </row>
    <row r="994" spans="1:10" hidden="1" x14ac:dyDescent="0.35">
      <c r="A994" t="s">
        <v>20577</v>
      </c>
      <c r="B994">
        <v>8</v>
      </c>
      <c r="C994">
        <v>4</v>
      </c>
      <c r="D994">
        <v>987</v>
      </c>
      <c r="E994" t="s">
        <v>311</v>
      </c>
      <c r="F994" t="s">
        <v>3848</v>
      </c>
      <c r="G994" t="s">
        <v>311</v>
      </c>
      <c r="H994" t="s">
        <v>311</v>
      </c>
      <c r="I994" t="s">
        <v>311</v>
      </c>
      <c r="J994">
        <v>8</v>
      </c>
    </row>
    <row r="995" spans="1:10" hidden="1" x14ac:dyDescent="0.35">
      <c r="A995" t="s">
        <v>20578</v>
      </c>
      <c r="B995">
        <v>16</v>
      </c>
      <c r="C995">
        <v>4</v>
      </c>
      <c r="D995">
        <v>987</v>
      </c>
      <c r="E995" t="s">
        <v>311</v>
      </c>
      <c r="F995" t="s">
        <v>3848</v>
      </c>
      <c r="G995" t="s">
        <v>311</v>
      </c>
      <c r="H995" t="s">
        <v>311</v>
      </c>
      <c r="I995" t="s">
        <v>311</v>
      </c>
      <c r="J995">
        <v>0</v>
      </c>
    </row>
    <row r="996" spans="1:10" hidden="1" x14ac:dyDescent="0.35">
      <c r="A996" t="s">
        <v>20579</v>
      </c>
      <c r="B996">
        <v>13</v>
      </c>
      <c r="C996">
        <v>4</v>
      </c>
      <c r="D996">
        <v>987</v>
      </c>
      <c r="E996" t="s">
        <v>311</v>
      </c>
      <c r="F996" t="s">
        <v>3848</v>
      </c>
      <c r="G996" t="s">
        <v>311</v>
      </c>
      <c r="H996" t="s">
        <v>311</v>
      </c>
      <c r="I996" t="s">
        <v>311</v>
      </c>
      <c r="J996">
        <v>0</v>
      </c>
    </row>
    <row r="997" spans="1:10" hidden="1" x14ac:dyDescent="0.35">
      <c r="A997" t="s">
        <v>20580</v>
      </c>
      <c r="B997">
        <v>8</v>
      </c>
      <c r="C997">
        <v>4</v>
      </c>
      <c r="D997">
        <v>987</v>
      </c>
      <c r="E997" t="s">
        <v>311</v>
      </c>
      <c r="F997" t="s">
        <v>3848</v>
      </c>
      <c r="G997" t="s">
        <v>311</v>
      </c>
      <c r="H997" t="s">
        <v>311</v>
      </c>
      <c r="I997" t="s">
        <v>311</v>
      </c>
      <c r="J997">
        <v>0</v>
      </c>
    </row>
    <row r="998" spans="1:10" hidden="1" x14ac:dyDescent="0.35">
      <c r="A998" t="s">
        <v>20581</v>
      </c>
      <c r="B998">
        <v>11</v>
      </c>
      <c r="C998">
        <v>4</v>
      </c>
      <c r="D998">
        <v>987</v>
      </c>
      <c r="E998" t="s">
        <v>311</v>
      </c>
      <c r="F998" t="s">
        <v>3848</v>
      </c>
      <c r="G998" t="s">
        <v>311</v>
      </c>
      <c r="H998" t="s">
        <v>311</v>
      </c>
      <c r="I998" t="s">
        <v>311</v>
      </c>
      <c r="J998">
        <v>0</v>
      </c>
    </row>
    <row r="999" spans="1:10" hidden="1" x14ac:dyDescent="0.35">
      <c r="A999" t="s">
        <v>20582</v>
      </c>
      <c r="B999">
        <v>17</v>
      </c>
      <c r="C999">
        <v>4</v>
      </c>
      <c r="D999">
        <v>987</v>
      </c>
      <c r="E999" t="s">
        <v>311</v>
      </c>
      <c r="F999" t="s">
        <v>3848</v>
      </c>
      <c r="G999" t="s">
        <v>311</v>
      </c>
      <c r="H999" t="s">
        <v>311</v>
      </c>
      <c r="I999" t="s">
        <v>311</v>
      </c>
      <c r="J999">
        <v>0</v>
      </c>
    </row>
    <row r="1000" spans="1:10" hidden="1" x14ac:dyDescent="0.35">
      <c r="A1000" t="s">
        <v>20583</v>
      </c>
      <c r="B1000">
        <v>11</v>
      </c>
      <c r="C1000">
        <v>4</v>
      </c>
      <c r="D1000">
        <v>987</v>
      </c>
      <c r="E1000" t="s">
        <v>311</v>
      </c>
      <c r="F1000" t="s">
        <v>3848</v>
      </c>
      <c r="G1000" t="s">
        <v>311</v>
      </c>
      <c r="H1000" t="s">
        <v>311</v>
      </c>
      <c r="I1000" t="s">
        <v>311</v>
      </c>
      <c r="J1000">
        <v>0</v>
      </c>
    </row>
    <row r="1001" spans="1:10" hidden="1" x14ac:dyDescent="0.35">
      <c r="A1001" t="s">
        <v>20584</v>
      </c>
      <c r="B1001">
        <v>13</v>
      </c>
      <c r="C1001">
        <v>4</v>
      </c>
      <c r="D1001">
        <v>987</v>
      </c>
      <c r="E1001" t="s">
        <v>311</v>
      </c>
      <c r="F1001" t="s">
        <v>3848</v>
      </c>
      <c r="G1001" t="s">
        <v>311</v>
      </c>
      <c r="H1001" t="s">
        <v>311</v>
      </c>
      <c r="I1001" t="s">
        <v>311</v>
      </c>
      <c r="J1001">
        <v>0</v>
      </c>
    </row>
    <row r="1002" spans="1:10" hidden="1" x14ac:dyDescent="0.35">
      <c r="A1002" t="s">
        <v>20585</v>
      </c>
      <c r="B1002">
        <v>3</v>
      </c>
      <c r="C1002">
        <v>4</v>
      </c>
      <c r="D1002">
        <v>987</v>
      </c>
      <c r="E1002" t="s">
        <v>311</v>
      </c>
      <c r="F1002" t="s">
        <v>3848</v>
      </c>
      <c r="G1002" t="s">
        <v>311</v>
      </c>
      <c r="H1002" t="s">
        <v>311</v>
      </c>
      <c r="I1002" t="s">
        <v>311</v>
      </c>
      <c r="J1002">
        <v>0</v>
      </c>
    </row>
    <row r="1003" spans="1:10" hidden="1" x14ac:dyDescent="0.35">
      <c r="A1003" t="s">
        <v>20586</v>
      </c>
      <c r="B1003">
        <v>8</v>
      </c>
      <c r="C1003">
        <v>4</v>
      </c>
      <c r="D1003">
        <v>987</v>
      </c>
      <c r="E1003" t="s">
        <v>311</v>
      </c>
      <c r="F1003" t="s">
        <v>3848</v>
      </c>
      <c r="G1003" t="s">
        <v>311</v>
      </c>
      <c r="H1003" t="s">
        <v>311</v>
      </c>
      <c r="I1003" t="s">
        <v>311</v>
      </c>
      <c r="J1003">
        <v>8</v>
      </c>
    </row>
    <row r="1004" spans="1:10" hidden="1" x14ac:dyDescent="0.35">
      <c r="A1004" t="s">
        <v>20587</v>
      </c>
      <c r="B1004">
        <v>9</v>
      </c>
      <c r="C1004">
        <v>4</v>
      </c>
      <c r="D1004">
        <v>987</v>
      </c>
      <c r="E1004" t="s">
        <v>311</v>
      </c>
      <c r="F1004" t="s">
        <v>3848</v>
      </c>
      <c r="G1004" t="s">
        <v>311</v>
      </c>
      <c r="H1004" t="s">
        <v>311</v>
      </c>
      <c r="I1004" t="s">
        <v>311</v>
      </c>
      <c r="J1004">
        <v>9</v>
      </c>
    </row>
    <row r="1005" spans="1:10" hidden="1" x14ac:dyDescent="0.35">
      <c r="A1005" t="s">
        <v>20588</v>
      </c>
      <c r="B1005">
        <v>15</v>
      </c>
      <c r="C1005">
        <v>4</v>
      </c>
      <c r="D1005">
        <v>987</v>
      </c>
      <c r="E1005" t="s">
        <v>311</v>
      </c>
      <c r="F1005" t="s">
        <v>3848</v>
      </c>
      <c r="G1005" t="s">
        <v>311</v>
      </c>
      <c r="H1005" t="s">
        <v>311</v>
      </c>
      <c r="I1005" t="s">
        <v>311</v>
      </c>
      <c r="J1005">
        <v>0</v>
      </c>
    </row>
    <row r="1006" spans="1:10" hidden="1" x14ac:dyDescent="0.35">
      <c r="A1006" t="s">
        <v>20589</v>
      </c>
      <c r="B1006">
        <v>14</v>
      </c>
      <c r="C1006">
        <v>4</v>
      </c>
      <c r="D1006">
        <v>987</v>
      </c>
      <c r="E1006" t="s">
        <v>311</v>
      </c>
      <c r="F1006" t="s">
        <v>3848</v>
      </c>
      <c r="G1006" t="s">
        <v>311</v>
      </c>
      <c r="H1006" t="s">
        <v>311</v>
      </c>
      <c r="I1006" t="s">
        <v>311</v>
      </c>
      <c r="J1006">
        <v>0</v>
      </c>
    </row>
    <row r="1007" spans="1:10" hidden="1" x14ac:dyDescent="0.35">
      <c r="A1007" t="s">
        <v>20590</v>
      </c>
      <c r="B1007">
        <v>23</v>
      </c>
      <c r="C1007">
        <v>4</v>
      </c>
      <c r="D1007">
        <v>987</v>
      </c>
      <c r="E1007" t="s">
        <v>311</v>
      </c>
      <c r="F1007" t="s">
        <v>3848</v>
      </c>
      <c r="G1007" t="s">
        <v>311</v>
      </c>
      <c r="H1007" t="s">
        <v>311</v>
      </c>
      <c r="I1007" t="s">
        <v>311</v>
      </c>
      <c r="J1007">
        <v>23</v>
      </c>
    </row>
    <row r="1008" spans="1:10" hidden="1" x14ac:dyDescent="0.35">
      <c r="A1008" t="s">
        <v>20591</v>
      </c>
      <c r="B1008">
        <v>12</v>
      </c>
      <c r="C1008">
        <v>4</v>
      </c>
      <c r="D1008">
        <v>987</v>
      </c>
      <c r="E1008" t="s">
        <v>311</v>
      </c>
      <c r="F1008" t="s">
        <v>3848</v>
      </c>
      <c r="G1008" t="s">
        <v>311</v>
      </c>
      <c r="H1008" t="s">
        <v>311</v>
      </c>
      <c r="I1008" t="s">
        <v>311</v>
      </c>
      <c r="J1008">
        <v>0</v>
      </c>
    </row>
    <row r="1009" spans="1:10" hidden="1" x14ac:dyDescent="0.35">
      <c r="A1009" t="s">
        <v>20592</v>
      </c>
      <c r="B1009">
        <v>22</v>
      </c>
      <c r="C1009">
        <v>4</v>
      </c>
      <c r="D1009">
        <v>987</v>
      </c>
      <c r="E1009" t="s">
        <v>311</v>
      </c>
      <c r="F1009" t="s">
        <v>2692</v>
      </c>
      <c r="G1009" t="s">
        <v>311</v>
      </c>
      <c r="H1009" t="s">
        <v>311</v>
      </c>
      <c r="I1009" t="s">
        <v>311</v>
      </c>
      <c r="J1009">
        <v>0</v>
      </c>
    </row>
    <row r="1010" spans="1:10" hidden="1" x14ac:dyDescent="0.35">
      <c r="A1010" t="s">
        <v>20593</v>
      </c>
      <c r="B1010">
        <v>13</v>
      </c>
      <c r="C1010">
        <v>4</v>
      </c>
      <c r="D1010">
        <v>987</v>
      </c>
      <c r="E1010" t="s">
        <v>311</v>
      </c>
      <c r="F1010" t="s">
        <v>3848</v>
      </c>
      <c r="G1010" t="s">
        <v>311</v>
      </c>
      <c r="H1010" t="s">
        <v>311</v>
      </c>
      <c r="I1010" t="s">
        <v>311</v>
      </c>
      <c r="J1010">
        <v>0</v>
      </c>
    </row>
    <row r="1011" spans="1:10" hidden="1" x14ac:dyDescent="0.35">
      <c r="A1011" t="s">
        <v>20594</v>
      </c>
      <c r="B1011">
        <v>10</v>
      </c>
      <c r="C1011">
        <v>4</v>
      </c>
      <c r="D1011">
        <v>987</v>
      </c>
      <c r="E1011" t="s">
        <v>311</v>
      </c>
      <c r="F1011" t="s">
        <v>3848</v>
      </c>
      <c r="G1011" t="s">
        <v>311</v>
      </c>
      <c r="H1011" t="s">
        <v>311</v>
      </c>
      <c r="I1011" t="s">
        <v>311</v>
      </c>
      <c r="J1011">
        <v>0</v>
      </c>
    </row>
    <row r="1012" spans="1:10" hidden="1" x14ac:dyDescent="0.35">
      <c r="A1012" t="s">
        <v>20595</v>
      </c>
      <c r="B1012">
        <v>11</v>
      </c>
      <c r="C1012">
        <v>4</v>
      </c>
      <c r="D1012">
        <v>987</v>
      </c>
      <c r="E1012" t="s">
        <v>311</v>
      </c>
      <c r="F1012" t="s">
        <v>3848</v>
      </c>
      <c r="G1012" t="s">
        <v>311</v>
      </c>
      <c r="H1012" t="s">
        <v>311</v>
      </c>
      <c r="I1012" t="s">
        <v>311</v>
      </c>
      <c r="J1012">
        <v>0</v>
      </c>
    </row>
    <row r="1013" spans="1:10" hidden="1" x14ac:dyDescent="0.35">
      <c r="A1013" t="s">
        <v>20596</v>
      </c>
      <c r="B1013">
        <v>12</v>
      </c>
      <c r="C1013">
        <v>4</v>
      </c>
      <c r="D1013">
        <v>987</v>
      </c>
      <c r="E1013" t="s">
        <v>311</v>
      </c>
      <c r="F1013" t="s">
        <v>3848</v>
      </c>
      <c r="G1013" t="s">
        <v>311</v>
      </c>
      <c r="H1013" t="s">
        <v>311</v>
      </c>
      <c r="I1013" t="s">
        <v>311</v>
      </c>
      <c r="J1013">
        <v>0</v>
      </c>
    </row>
    <row r="1014" spans="1:10" hidden="1" x14ac:dyDescent="0.35">
      <c r="A1014" t="s">
        <v>20597</v>
      </c>
      <c r="B1014">
        <v>17</v>
      </c>
      <c r="C1014">
        <v>4</v>
      </c>
      <c r="D1014">
        <v>987</v>
      </c>
      <c r="E1014" t="s">
        <v>311</v>
      </c>
      <c r="F1014" t="s">
        <v>3848</v>
      </c>
      <c r="G1014" t="s">
        <v>311</v>
      </c>
      <c r="H1014" t="s">
        <v>311</v>
      </c>
      <c r="I1014" t="s">
        <v>311</v>
      </c>
      <c r="J1014">
        <v>0</v>
      </c>
    </row>
    <row r="1015" spans="1:10" hidden="1" x14ac:dyDescent="0.35">
      <c r="A1015" t="s">
        <v>20598</v>
      </c>
      <c r="B1015">
        <v>9</v>
      </c>
      <c r="C1015">
        <v>4</v>
      </c>
      <c r="D1015">
        <v>987</v>
      </c>
      <c r="E1015" t="s">
        <v>311</v>
      </c>
      <c r="F1015" t="s">
        <v>3848</v>
      </c>
      <c r="G1015" t="s">
        <v>311</v>
      </c>
      <c r="H1015" t="s">
        <v>311</v>
      </c>
      <c r="I1015" t="s">
        <v>311</v>
      </c>
      <c r="J1015">
        <v>0</v>
      </c>
    </row>
    <row r="1016" spans="1:10" hidden="1" x14ac:dyDescent="0.35">
      <c r="A1016" t="s">
        <v>20599</v>
      </c>
      <c r="B1016">
        <v>22</v>
      </c>
      <c r="C1016">
        <v>4</v>
      </c>
      <c r="D1016">
        <v>987</v>
      </c>
      <c r="E1016" t="s">
        <v>311</v>
      </c>
      <c r="F1016" t="s">
        <v>2692</v>
      </c>
      <c r="G1016" t="s">
        <v>311</v>
      </c>
      <c r="H1016" t="s">
        <v>311</v>
      </c>
      <c r="I1016" t="s">
        <v>311</v>
      </c>
      <c r="J1016">
        <v>0</v>
      </c>
    </row>
    <row r="1017" spans="1:10" hidden="1" x14ac:dyDescent="0.35">
      <c r="A1017" t="s">
        <v>20600</v>
      </c>
      <c r="B1017">
        <v>9</v>
      </c>
      <c r="C1017">
        <v>4</v>
      </c>
      <c r="D1017">
        <v>987</v>
      </c>
      <c r="E1017" t="s">
        <v>311</v>
      </c>
      <c r="F1017" t="s">
        <v>3848</v>
      </c>
      <c r="G1017" t="s">
        <v>311</v>
      </c>
      <c r="H1017" t="s">
        <v>311</v>
      </c>
      <c r="I1017" t="s">
        <v>311</v>
      </c>
      <c r="J1017">
        <v>0</v>
      </c>
    </row>
    <row r="1018" spans="1:10" hidden="1" x14ac:dyDescent="0.35">
      <c r="A1018" t="s">
        <v>20601</v>
      </c>
      <c r="B1018">
        <v>1</v>
      </c>
      <c r="C1018">
        <v>4</v>
      </c>
      <c r="D1018">
        <v>987</v>
      </c>
      <c r="E1018" t="s">
        <v>311</v>
      </c>
      <c r="F1018" t="s">
        <v>3848</v>
      </c>
      <c r="G1018" t="s">
        <v>311</v>
      </c>
      <c r="H1018" t="s">
        <v>311</v>
      </c>
      <c r="I1018" t="s">
        <v>311</v>
      </c>
      <c r="J1018">
        <v>0</v>
      </c>
    </row>
    <row r="1019" spans="1:10" hidden="1" x14ac:dyDescent="0.35">
      <c r="A1019" t="s">
        <v>20602</v>
      </c>
      <c r="B1019">
        <v>15</v>
      </c>
      <c r="C1019">
        <v>4</v>
      </c>
      <c r="D1019">
        <v>987</v>
      </c>
      <c r="E1019" t="s">
        <v>311</v>
      </c>
      <c r="F1019" t="s">
        <v>3848</v>
      </c>
      <c r="G1019" t="s">
        <v>311</v>
      </c>
      <c r="H1019" t="s">
        <v>311</v>
      </c>
      <c r="I1019" t="s">
        <v>311</v>
      </c>
      <c r="J1019">
        <v>0</v>
      </c>
    </row>
    <row r="1020" spans="1:10" hidden="1" x14ac:dyDescent="0.35">
      <c r="A1020" t="s">
        <v>20603</v>
      </c>
      <c r="B1020">
        <v>15</v>
      </c>
      <c r="C1020">
        <v>4</v>
      </c>
      <c r="D1020">
        <v>987</v>
      </c>
      <c r="E1020" t="s">
        <v>311</v>
      </c>
      <c r="F1020" t="s">
        <v>3848</v>
      </c>
      <c r="G1020" t="s">
        <v>311</v>
      </c>
      <c r="H1020" t="s">
        <v>311</v>
      </c>
      <c r="I1020" t="s">
        <v>311</v>
      </c>
      <c r="J1020">
        <v>0</v>
      </c>
    </row>
    <row r="1021" spans="1:10" hidden="1" x14ac:dyDescent="0.35">
      <c r="A1021" t="s">
        <v>20604</v>
      </c>
      <c r="B1021">
        <v>21</v>
      </c>
      <c r="C1021">
        <v>4</v>
      </c>
      <c r="D1021">
        <v>987</v>
      </c>
      <c r="E1021" t="s">
        <v>311</v>
      </c>
      <c r="F1021" t="s">
        <v>3848</v>
      </c>
      <c r="G1021" t="s">
        <v>311</v>
      </c>
      <c r="H1021" t="s">
        <v>311</v>
      </c>
      <c r="I1021" t="s">
        <v>311</v>
      </c>
      <c r="J1021">
        <v>0</v>
      </c>
    </row>
    <row r="1022" spans="1:10" hidden="1" x14ac:dyDescent="0.35">
      <c r="A1022" t="s">
        <v>20605</v>
      </c>
      <c r="B1022">
        <v>9</v>
      </c>
      <c r="C1022">
        <v>4</v>
      </c>
      <c r="D1022">
        <v>987</v>
      </c>
      <c r="E1022" t="s">
        <v>311</v>
      </c>
      <c r="F1022" t="s">
        <v>3848</v>
      </c>
      <c r="G1022" t="s">
        <v>311</v>
      </c>
      <c r="H1022" t="s">
        <v>311</v>
      </c>
      <c r="I1022" t="s">
        <v>311</v>
      </c>
      <c r="J1022">
        <v>0</v>
      </c>
    </row>
    <row r="1023" spans="1:10" hidden="1" x14ac:dyDescent="0.35">
      <c r="A1023" t="s">
        <v>20606</v>
      </c>
      <c r="B1023">
        <v>18</v>
      </c>
      <c r="C1023">
        <v>4</v>
      </c>
      <c r="D1023">
        <v>987</v>
      </c>
      <c r="E1023" t="s">
        <v>311</v>
      </c>
      <c r="F1023" t="s">
        <v>3848</v>
      </c>
      <c r="G1023" t="s">
        <v>311</v>
      </c>
      <c r="H1023" t="s">
        <v>311</v>
      </c>
      <c r="I1023" t="s">
        <v>311</v>
      </c>
      <c r="J1023">
        <v>0</v>
      </c>
    </row>
    <row r="1024" spans="1:10" hidden="1" x14ac:dyDescent="0.35">
      <c r="A1024" t="s">
        <v>20607</v>
      </c>
      <c r="B1024">
        <v>33</v>
      </c>
      <c r="C1024">
        <v>4</v>
      </c>
      <c r="D1024">
        <v>987</v>
      </c>
      <c r="E1024" t="s">
        <v>311</v>
      </c>
      <c r="F1024" t="s">
        <v>3848</v>
      </c>
      <c r="G1024" t="s">
        <v>311</v>
      </c>
      <c r="H1024" t="s">
        <v>311</v>
      </c>
      <c r="I1024" t="s">
        <v>311</v>
      </c>
      <c r="J1024">
        <v>0</v>
      </c>
    </row>
    <row r="1025" spans="1:10" hidden="1" x14ac:dyDescent="0.35">
      <c r="A1025" t="s">
        <v>20608</v>
      </c>
      <c r="B1025">
        <v>7</v>
      </c>
      <c r="C1025">
        <v>4</v>
      </c>
      <c r="D1025">
        <v>987</v>
      </c>
      <c r="E1025" t="s">
        <v>311</v>
      </c>
      <c r="F1025" t="s">
        <v>3848</v>
      </c>
      <c r="G1025" t="s">
        <v>311</v>
      </c>
      <c r="H1025" t="s">
        <v>311</v>
      </c>
      <c r="I1025" t="s">
        <v>311</v>
      </c>
      <c r="J1025">
        <v>0</v>
      </c>
    </row>
    <row r="1026" spans="1:10" hidden="1" x14ac:dyDescent="0.35">
      <c r="A1026" t="s">
        <v>20609</v>
      </c>
      <c r="B1026">
        <v>1</v>
      </c>
      <c r="C1026">
        <v>4</v>
      </c>
      <c r="D1026">
        <v>987</v>
      </c>
      <c r="E1026" t="s">
        <v>311</v>
      </c>
      <c r="F1026" t="s">
        <v>3848</v>
      </c>
      <c r="G1026" t="s">
        <v>311</v>
      </c>
      <c r="H1026" t="s">
        <v>311</v>
      </c>
      <c r="I1026" t="s">
        <v>311</v>
      </c>
      <c r="J1026">
        <v>0</v>
      </c>
    </row>
    <row r="1027" spans="1:10" hidden="1" x14ac:dyDescent="0.35">
      <c r="A1027" t="s">
        <v>20610</v>
      </c>
      <c r="B1027">
        <v>22</v>
      </c>
      <c r="C1027">
        <v>4</v>
      </c>
      <c r="D1027">
        <v>987</v>
      </c>
      <c r="E1027" t="s">
        <v>311</v>
      </c>
      <c r="F1027" t="s">
        <v>3848</v>
      </c>
      <c r="G1027" t="s">
        <v>311</v>
      </c>
      <c r="H1027" t="s">
        <v>311</v>
      </c>
      <c r="I1027" t="s">
        <v>311</v>
      </c>
      <c r="J1027">
        <v>0</v>
      </c>
    </row>
    <row r="1028" spans="1:10" hidden="1" x14ac:dyDescent="0.35">
      <c r="A1028" t="s">
        <v>20611</v>
      </c>
      <c r="B1028">
        <v>22</v>
      </c>
      <c r="C1028">
        <v>4</v>
      </c>
      <c r="D1028">
        <v>987</v>
      </c>
      <c r="E1028" t="s">
        <v>311</v>
      </c>
      <c r="F1028" t="s">
        <v>3848</v>
      </c>
      <c r="G1028" t="s">
        <v>311</v>
      </c>
      <c r="H1028" t="s">
        <v>311</v>
      </c>
      <c r="I1028" t="s">
        <v>311</v>
      </c>
      <c r="J1028">
        <v>0</v>
      </c>
    </row>
    <row r="1029" spans="1:10" hidden="1" x14ac:dyDescent="0.35">
      <c r="A1029" t="s">
        <v>20612</v>
      </c>
      <c r="B1029">
        <v>1</v>
      </c>
      <c r="C1029">
        <v>4</v>
      </c>
      <c r="D1029">
        <v>987</v>
      </c>
      <c r="E1029" t="s">
        <v>311</v>
      </c>
      <c r="F1029" t="s">
        <v>3848</v>
      </c>
      <c r="G1029" t="s">
        <v>311</v>
      </c>
      <c r="H1029" t="s">
        <v>311</v>
      </c>
      <c r="I1029" t="s">
        <v>311</v>
      </c>
      <c r="J1029">
        <v>0</v>
      </c>
    </row>
    <row r="1030" spans="1:10" hidden="1" x14ac:dyDescent="0.35">
      <c r="A1030" t="s">
        <v>20613</v>
      </c>
      <c r="B1030">
        <v>7</v>
      </c>
      <c r="C1030">
        <v>4</v>
      </c>
      <c r="D1030">
        <v>987</v>
      </c>
      <c r="E1030" t="s">
        <v>311</v>
      </c>
      <c r="F1030" t="s">
        <v>3848</v>
      </c>
      <c r="G1030" t="s">
        <v>311</v>
      </c>
      <c r="H1030" t="s">
        <v>311</v>
      </c>
      <c r="I1030" t="s">
        <v>311</v>
      </c>
      <c r="J1030">
        <v>0</v>
      </c>
    </row>
    <row r="1031" spans="1:10" hidden="1" x14ac:dyDescent="0.35">
      <c r="A1031" t="s">
        <v>20614</v>
      </c>
      <c r="B1031">
        <v>11</v>
      </c>
      <c r="C1031">
        <v>4</v>
      </c>
      <c r="D1031">
        <v>987</v>
      </c>
      <c r="E1031" t="s">
        <v>311</v>
      </c>
      <c r="F1031" t="s">
        <v>3848</v>
      </c>
      <c r="G1031" t="s">
        <v>311</v>
      </c>
      <c r="H1031" t="s">
        <v>311</v>
      </c>
      <c r="I1031" t="s">
        <v>311</v>
      </c>
      <c r="J1031">
        <v>0</v>
      </c>
    </row>
    <row r="1032" spans="1:10" hidden="1" x14ac:dyDescent="0.35">
      <c r="A1032" t="s">
        <v>20615</v>
      </c>
      <c r="B1032">
        <v>10</v>
      </c>
      <c r="C1032">
        <v>4</v>
      </c>
      <c r="D1032">
        <v>987</v>
      </c>
      <c r="E1032" t="s">
        <v>311</v>
      </c>
      <c r="F1032" t="s">
        <v>3848</v>
      </c>
      <c r="G1032" t="s">
        <v>311</v>
      </c>
      <c r="H1032" t="s">
        <v>311</v>
      </c>
      <c r="I1032" t="s">
        <v>311</v>
      </c>
      <c r="J1032">
        <v>0</v>
      </c>
    </row>
    <row r="1033" spans="1:10" hidden="1" x14ac:dyDescent="0.35">
      <c r="A1033" t="s">
        <v>20616</v>
      </c>
      <c r="B1033">
        <v>14</v>
      </c>
      <c r="C1033">
        <v>4</v>
      </c>
      <c r="D1033">
        <v>987</v>
      </c>
      <c r="E1033" t="s">
        <v>311</v>
      </c>
      <c r="F1033" t="s">
        <v>3848</v>
      </c>
      <c r="G1033" t="s">
        <v>311</v>
      </c>
      <c r="H1033" t="s">
        <v>311</v>
      </c>
      <c r="I1033" t="s">
        <v>311</v>
      </c>
      <c r="J1033">
        <v>0</v>
      </c>
    </row>
    <row r="1034" spans="1:10" hidden="1" x14ac:dyDescent="0.35">
      <c r="A1034" t="s">
        <v>20617</v>
      </c>
      <c r="B1034">
        <v>24</v>
      </c>
      <c r="C1034">
        <v>4</v>
      </c>
      <c r="D1034">
        <v>987</v>
      </c>
      <c r="E1034" t="s">
        <v>311</v>
      </c>
      <c r="F1034" t="s">
        <v>3848</v>
      </c>
      <c r="G1034" t="s">
        <v>311</v>
      </c>
      <c r="H1034" t="s">
        <v>311</v>
      </c>
      <c r="I1034" t="s">
        <v>311</v>
      </c>
      <c r="J1034">
        <v>24</v>
      </c>
    </row>
    <row r="1035" spans="1:10" hidden="1" x14ac:dyDescent="0.35">
      <c r="A1035" t="s">
        <v>20618</v>
      </c>
      <c r="B1035">
        <v>11</v>
      </c>
      <c r="C1035">
        <v>4</v>
      </c>
      <c r="D1035">
        <v>987</v>
      </c>
      <c r="E1035" t="s">
        <v>311</v>
      </c>
      <c r="F1035" t="s">
        <v>3848</v>
      </c>
      <c r="G1035" t="s">
        <v>311</v>
      </c>
      <c r="H1035" t="s">
        <v>311</v>
      </c>
      <c r="I1035" t="s">
        <v>311</v>
      </c>
      <c r="J1035">
        <v>0</v>
      </c>
    </row>
    <row r="1036" spans="1:10" hidden="1" x14ac:dyDescent="0.35">
      <c r="A1036" t="s">
        <v>20619</v>
      </c>
      <c r="B1036">
        <v>30</v>
      </c>
      <c r="C1036">
        <v>4</v>
      </c>
      <c r="D1036">
        <v>987</v>
      </c>
      <c r="E1036" t="s">
        <v>311</v>
      </c>
      <c r="F1036" t="s">
        <v>3848</v>
      </c>
      <c r="G1036" t="s">
        <v>311</v>
      </c>
      <c r="H1036" t="s">
        <v>311</v>
      </c>
      <c r="I1036" t="s">
        <v>311</v>
      </c>
      <c r="J1036">
        <v>30</v>
      </c>
    </row>
    <row r="1037" spans="1:10" hidden="1" x14ac:dyDescent="0.35">
      <c r="A1037" t="s">
        <v>20620</v>
      </c>
      <c r="B1037">
        <v>10</v>
      </c>
      <c r="C1037">
        <v>4</v>
      </c>
      <c r="D1037">
        <v>987</v>
      </c>
      <c r="E1037" t="s">
        <v>311</v>
      </c>
      <c r="F1037" t="s">
        <v>3848</v>
      </c>
      <c r="G1037" t="s">
        <v>311</v>
      </c>
      <c r="H1037" t="s">
        <v>311</v>
      </c>
      <c r="I1037" t="s">
        <v>311</v>
      </c>
      <c r="J1037">
        <v>0</v>
      </c>
    </row>
    <row r="1038" spans="1:10" hidden="1" x14ac:dyDescent="0.35">
      <c r="A1038" t="s">
        <v>20621</v>
      </c>
      <c r="B1038">
        <v>1</v>
      </c>
      <c r="C1038">
        <v>4</v>
      </c>
      <c r="D1038">
        <v>987</v>
      </c>
      <c r="E1038" t="s">
        <v>311</v>
      </c>
      <c r="F1038" t="s">
        <v>3848</v>
      </c>
      <c r="G1038" t="s">
        <v>311</v>
      </c>
      <c r="H1038" t="s">
        <v>311</v>
      </c>
      <c r="I1038" t="s">
        <v>311</v>
      </c>
      <c r="J1038">
        <v>0</v>
      </c>
    </row>
    <row r="1039" spans="1:10" hidden="1" x14ac:dyDescent="0.35">
      <c r="A1039" t="s">
        <v>20622</v>
      </c>
      <c r="B1039">
        <v>9</v>
      </c>
      <c r="C1039">
        <v>4</v>
      </c>
      <c r="D1039">
        <v>987</v>
      </c>
      <c r="E1039" t="s">
        <v>311</v>
      </c>
      <c r="F1039" t="s">
        <v>3848</v>
      </c>
      <c r="G1039" t="s">
        <v>311</v>
      </c>
      <c r="H1039" t="s">
        <v>311</v>
      </c>
      <c r="I1039" t="s">
        <v>311</v>
      </c>
      <c r="J1039">
        <v>0</v>
      </c>
    </row>
    <row r="1040" spans="1:10" hidden="1" x14ac:dyDescent="0.35">
      <c r="A1040" t="s">
        <v>20623</v>
      </c>
      <c r="B1040">
        <v>1</v>
      </c>
      <c r="C1040">
        <v>4</v>
      </c>
      <c r="D1040">
        <v>987</v>
      </c>
      <c r="E1040" t="s">
        <v>311</v>
      </c>
      <c r="F1040" t="s">
        <v>3848</v>
      </c>
      <c r="G1040" t="s">
        <v>311</v>
      </c>
      <c r="H1040" t="s">
        <v>311</v>
      </c>
      <c r="I1040" t="s">
        <v>311</v>
      </c>
      <c r="J1040">
        <v>0</v>
      </c>
    </row>
    <row r="1041" spans="1:10" hidden="1" x14ac:dyDescent="0.35">
      <c r="A1041" t="s">
        <v>20624</v>
      </c>
      <c r="B1041">
        <v>13</v>
      </c>
      <c r="C1041">
        <v>4</v>
      </c>
      <c r="D1041">
        <v>987</v>
      </c>
      <c r="E1041" t="s">
        <v>311</v>
      </c>
      <c r="F1041" t="s">
        <v>2692</v>
      </c>
      <c r="G1041" t="s">
        <v>311</v>
      </c>
      <c r="H1041" t="s">
        <v>311</v>
      </c>
      <c r="I1041" t="s">
        <v>311</v>
      </c>
      <c r="J1041">
        <v>0</v>
      </c>
    </row>
    <row r="1042" spans="1:10" hidden="1" x14ac:dyDescent="0.35">
      <c r="A1042" t="s">
        <v>20625</v>
      </c>
      <c r="B1042">
        <v>1</v>
      </c>
      <c r="C1042">
        <v>4</v>
      </c>
      <c r="D1042">
        <v>987</v>
      </c>
      <c r="E1042" t="s">
        <v>311</v>
      </c>
      <c r="F1042" t="s">
        <v>3848</v>
      </c>
      <c r="G1042" t="s">
        <v>311</v>
      </c>
      <c r="H1042" t="s">
        <v>311</v>
      </c>
      <c r="I1042" t="s">
        <v>311</v>
      </c>
      <c r="J1042">
        <v>0</v>
      </c>
    </row>
    <row r="1043" spans="1:10" hidden="1" x14ac:dyDescent="0.35">
      <c r="A1043" t="s">
        <v>20626</v>
      </c>
      <c r="B1043">
        <v>9</v>
      </c>
      <c r="C1043">
        <v>4</v>
      </c>
      <c r="D1043">
        <v>987</v>
      </c>
      <c r="E1043" t="s">
        <v>311</v>
      </c>
      <c r="F1043" t="s">
        <v>3848</v>
      </c>
      <c r="G1043" t="s">
        <v>311</v>
      </c>
      <c r="H1043" t="s">
        <v>311</v>
      </c>
      <c r="I1043" t="s">
        <v>311</v>
      </c>
      <c r="J1043">
        <v>0</v>
      </c>
    </row>
    <row r="1044" spans="1:10" hidden="1" x14ac:dyDescent="0.35">
      <c r="A1044" t="s">
        <v>20627</v>
      </c>
      <c r="B1044">
        <v>18</v>
      </c>
      <c r="C1044">
        <v>4</v>
      </c>
      <c r="D1044">
        <v>987</v>
      </c>
      <c r="E1044" t="s">
        <v>311</v>
      </c>
      <c r="F1044" t="s">
        <v>3848</v>
      </c>
      <c r="G1044" t="s">
        <v>311</v>
      </c>
      <c r="H1044" t="s">
        <v>311</v>
      </c>
      <c r="I1044" t="s">
        <v>311</v>
      </c>
      <c r="J1044">
        <v>0</v>
      </c>
    </row>
    <row r="1045" spans="1:10" hidden="1" x14ac:dyDescent="0.35">
      <c r="A1045" t="s">
        <v>20628</v>
      </c>
      <c r="B1045">
        <v>14</v>
      </c>
      <c r="C1045">
        <v>4</v>
      </c>
      <c r="D1045">
        <v>987</v>
      </c>
      <c r="E1045" t="s">
        <v>311</v>
      </c>
      <c r="F1045" t="s">
        <v>3848</v>
      </c>
      <c r="G1045" t="s">
        <v>311</v>
      </c>
      <c r="H1045" t="s">
        <v>311</v>
      </c>
      <c r="I1045" t="s">
        <v>311</v>
      </c>
      <c r="J1045">
        <v>0</v>
      </c>
    </row>
    <row r="1046" spans="1:10" hidden="1" x14ac:dyDescent="0.35">
      <c r="A1046" t="s">
        <v>20629</v>
      </c>
      <c r="B1046">
        <v>7</v>
      </c>
      <c r="C1046">
        <v>4</v>
      </c>
      <c r="D1046">
        <v>987</v>
      </c>
      <c r="E1046" t="s">
        <v>311</v>
      </c>
      <c r="F1046" t="s">
        <v>3848</v>
      </c>
      <c r="G1046" t="s">
        <v>311</v>
      </c>
      <c r="H1046" t="s">
        <v>311</v>
      </c>
      <c r="I1046" t="s">
        <v>311</v>
      </c>
      <c r="J1046">
        <v>0</v>
      </c>
    </row>
    <row r="1047" spans="1:10" hidden="1" x14ac:dyDescent="0.35">
      <c r="A1047" t="s">
        <v>20630</v>
      </c>
      <c r="B1047">
        <v>1</v>
      </c>
      <c r="C1047">
        <v>4</v>
      </c>
      <c r="D1047">
        <v>987</v>
      </c>
      <c r="E1047" t="s">
        <v>311</v>
      </c>
      <c r="F1047" t="s">
        <v>3848</v>
      </c>
      <c r="G1047" t="s">
        <v>311</v>
      </c>
      <c r="H1047" t="s">
        <v>311</v>
      </c>
      <c r="I1047" t="s">
        <v>311</v>
      </c>
      <c r="J1047">
        <v>0</v>
      </c>
    </row>
    <row r="1048" spans="1:10" hidden="1" x14ac:dyDescent="0.35">
      <c r="A1048" t="s">
        <v>20631</v>
      </c>
      <c r="B1048">
        <v>8</v>
      </c>
      <c r="C1048">
        <v>4</v>
      </c>
      <c r="D1048">
        <v>987</v>
      </c>
      <c r="E1048" t="s">
        <v>311</v>
      </c>
      <c r="F1048" t="s">
        <v>3848</v>
      </c>
      <c r="G1048" t="s">
        <v>311</v>
      </c>
      <c r="H1048" t="s">
        <v>311</v>
      </c>
      <c r="I1048" t="s">
        <v>311</v>
      </c>
      <c r="J1048">
        <v>0</v>
      </c>
    </row>
    <row r="1049" spans="1:10" hidden="1" x14ac:dyDescent="0.35">
      <c r="A1049" t="s">
        <v>20632</v>
      </c>
      <c r="B1049">
        <v>9</v>
      </c>
      <c r="C1049">
        <v>4</v>
      </c>
      <c r="D1049">
        <v>987</v>
      </c>
      <c r="E1049" t="s">
        <v>311</v>
      </c>
      <c r="F1049" t="s">
        <v>3848</v>
      </c>
      <c r="G1049" t="s">
        <v>311</v>
      </c>
      <c r="H1049" t="s">
        <v>311</v>
      </c>
      <c r="I1049" t="s">
        <v>311</v>
      </c>
      <c r="J1049">
        <v>0</v>
      </c>
    </row>
    <row r="1050" spans="1:10" hidden="1" x14ac:dyDescent="0.35">
      <c r="A1050" t="s">
        <v>20633</v>
      </c>
      <c r="B1050">
        <v>15</v>
      </c>
      <c r="C1050">
        <v>4</v>
      </c>
      <c r="D1050">
        <v>987</v>
      </c>
      <c r="E1050" t="s">
        <v>311</v>
      </c>
      <c r="F1050" t="s">
        <v>3848</v>
      </c>
      <c r="G1050" t="s">
        <v>311</v>
      </c>
      <c r="H1050" t="s">
        <v>311</v>
      </c>
      <c r="I1050" t="s">
        <v>311</v>
      </c>
      <c r="J1050">
        <v>0</v>
      </c>
    </row>
    <row r="1051" spans="1:10" hidden="1" x14ac:dyDescent="0.35">
      <c r="A1051" t="s">
        <v>20634</v>
      </c>
      <c r="B1051">
        <v>13</v>
      </c>
      <c r="C1051">
        <v>4</v>
      </c>
      <c r="D1051">
        <v>987</v>
      </c>
      <c r="E1051" t="s">
        <v>311</v>
      </c>
      <c r="F1051" t="s">
        <v>3848</v>
      </c>
      <c r="G1051" t="s">
        <v>311</v>
      </c>
      <c r="H1051" t="s">
        <v>311</v>
      </c>
      <c r="I1051" t="s">
        <v>311</v>
      </c>
      <c r="J1051">
        <v>0</v>
      </c>
    </row>
    <row r="1052" spans="1:10" hidden="1" x14ac:dyDescent="0.35">
      <c r="A1052" t="s">
        <v>20635</v>
      </c>
      <c r="B1052">
        <v>1</v>
      </c>
      <c r="C1052">
        <v>4</v>
      </c>
      <c r="D1052">
        <v>987</v>
      </c>
      <c r="E1052" t="s">
        <v>311</v>
      </c>
      <c r="F1052" t="s">
        <v>3848</v>
      </c>
      <c r="G1052" t="s">
        <v>311</v>
      </c>
      <c r="H1052" t="s">
        <v>311</v>
      </c>
      <c r="I1052" t="s">
        <v>311</v>
      </c>
      <c r="J1052">
        <v>0</v>
      </c>
    </row>
    <row r="1053" spans="1:10" hidden="1" x14ac:dyDescent="0.35">
      <c r="A1053" t="s">
        <v>20636</v>
      </c>
      <c r="B1053">
        <v>15</v>
      </c>
      <c r="C1053">
        <v>4</v>
      </c>
      <c r="D1053">
        <v>987</v>
      </c>
      <c r="E1053" t="s">
        <v>311</v>
      </c>
      <c r="F1053" t="s">
        <v>3848</v>
      </c>
      <c r="G1053" t="s">
        <v>311</v>
      </c>
      <c r="H1053" t="s">
        <v>311</v>
      </c>
      <c r="I1053" t="s">
        <v>311</v>
      </c>
      <c r="J1053">
        <v>0</v>
      </c>
    </row>
    <row r="1054" spans="1:10" hidden="1" x14ac:dyDescent="0.35">
      <c r="A1054" t="s">
        <v>20637</v>
      </c>
      <c r="B1054">
        <v>13</v>
      </c>
      <c r="C1054">
        <v>4</v>
      </c>
      <c r="D1054">
        <v>987</v>
      </c>
      <c r="E1054" t="s">
        <v>311</v>
      </c>
      <c r="F1054" t="s">
        <v>3848</v>
      </c>
      <c r="G1054" t="s">
        <v>311</v>
      </c>
      <c r="H1054" t="s">
        <v>311</v>
      </c>
      <c r="I1054" t="s">
        <v>311</v>
      </c>
      <c r="J1054">
        <v>0</v>
      </c>
    </row>
    <row r="1055" spans="1:10" hidden="1" x14ac:dyDescent="0.35">
      <c r="A1055" t="s">
        <v>20638</v>
      </c>
      <c r="B1055">
        <v>9</v>
      </c>
      <c r="C1055">
        <v>4</v>
      </c>
      <c r="D1055">
        <v>987</v>
      </c>
      <c r="E1055" t="s">
        <v>311</v>
      </c>
      <c r="F1055" t="s">
        <v>3848</v>
      </c>
      <c r="G1055" t="s">
        <v>311</v>
      </c>
      <c r="H1055" t="s">
        <v>311</v>
      </c>
      <c r="I1055" t="s">
        <v>311</v>
      </c>
      <c r="J1055">
        <v>0</v>
      </c>
    </row>
    <row r="1056" spans="1:10" hidden="1" x14ac:dyDescent="0.35">
      <c r="A1056" t="s">
        <v>20639</v>
      </c>
      <c r="B1056">
        <v>26</v>
      </c>
      <c r="C1056">
        <v>4</v>
      </c>
      <c r="D1056">
        <v>987</v>
      </c>
      <c r="E1056" t="s">
        <v>311</v>
      </c>
      <c r="F1056" t="s">
        <v>3848</v>
      </c>
      <c r="G1056" t="s">
        <v>311</v>
      </c>
      <c r="H1056" t="s">
        <v>311</v>
      </c>
      <c r="I1056" t="s">
        <v>311</v>
      </c>
      <c r="J1056">
        <v>0</v>
      </c>
    </row>
    <row r="1057" spans="1:10" hidden="1" x14ac:dyDescent="0.35">
      <c r="A1057" t="s">
        <v>20640</v>
      </c>
      <c r="B1057">
        <v>11</v>
      </c>
      <c r="C1057">
        <v>4</v>
      </c>
      <c r="D1057">
        <v>987</v>
      </c>
      <c r="E1057" t="s">
        <v>311</v>
      </c>
      <c r="F1057" t="s">
        <v>3848</v>
      </c>
      <c r="G1057" t="s">
        <v>311</v>
      </c>
      <c r="H1057" t="s">
        <v>311</v>
      </c>
      <c r="I1057" t="s">
        <v>311</v>
      </c>
      <c r="J1057">
        <v>0</v>
      </c>
    </row>
    <row r="1058" spans="1:10" hidden="1" x14ac:dyDescent="0.35">
      <c r="A1058" t="s">
        <v>20641</v>
      </c>
      <c r="B1058">
        <v>22</v>
      </c>
      <c r="C1058">
        <v>4</v>
      </c>
      <c r="D1058">
        <v>987</v>
      </c>
      <c r="E1058" t="s">
        <v>311</v>
      </c>
      <c r="F1058" t="s">
        <v>3848</v>
      </c>
      <c r="G1058" t="s">
        <v>311</v>
      </c>
      <c r="H1058" t="s">
        <v>311</v>
      </c>
      <c r="I1058" t="s">
        <v>311</v>
      </c>
      <c r="J1058">
        <v>22</v>
      </c>
    </row>
    <row r="1059" spans="1:10" hidden="1" x14ac:dyDescent="0.35">
      <c r="A1059" t="s">
        <v>20642</v>
      </c>
      <c r="B1059">
        <v>10</v>
      </c>
      <c r="C1059">
        <v>4</v>
      </c>
      <c r="D1059">
        <v>987</v>
      </c>
      <c r="E1059" t="s">
        <v>311</v>
      </c>
      <c r="F1059" t="s">
        <v>3848</v>
      </c>
      <c r="G1059" t="s">
        <v>311</v>
      </c>
      <c r="H1059" t="s">
        <v>311</v>
      </c>
      <c r="I1059" t="s">
        <v>311</v>
      </c>
      <c r="J1059">
        <v>0</v>
      </c>
    </row>
    <row r="1060" spans="1:10" hidden="1" x14ac:dyDescent="0.35">
      <c r="A1060" t="s">
        <v>20643</v>
      </c>
      <c r="B1060">
        <v>15</v>
      </c>
      <c r="C1060">
        <v>4</v>
      </c>
      <c r="D1060">
        <v>987</v>
      </c>
      <c r="E1060" t="s">
        <v>311</v>
      </c>
      <c r="F1060" t="s">
        <v>3848</v>
      </c>
      <c r="G1060" t="s">
        <v>311</v>
      </c>
      <c r="H1060" t="s">
        <v>311</v>
      </c>
      <c r="I1060" t="s">
        <v>311</v>
      </c>
      <c r="J1060">
        <v>0</v>
      </c>
    </row>
    <row r="1061" spans="1:10" hidden="1" x14ac:dyDescent="0.35">
      <c r="A1061" t="s">
        <v>20644</v>
      </c>
      <c r="B1061">
        <v>10</v>
      </c>
      <c r="C1061">
        <v>4</v>
      </c>
      <c r="D1061">
        <v>987</v>
      </c>
      <c r="E1061" t="s">
        <v>311</v>
      </c>
      <c r="F1061" t="s">
        <v>3848</v>
      </c>
      <c r="G1061" t="s">
        <v>311</v>
      </c>
      <c r="H1061" t="s">
        <v>311</v>
      </c>
      <c r="I1061" t="s">
        <v>311</v>
      </c>
      <c r="J1061">
        <v>0</v>
      </c>
    </row>
    <row r="1062" spans="1:10" hidden="1" x14ac:dyDescent="0.35">
      <c r="A1062" t="s">
        <v>20645</v>
      </c>
      <c r="B1062">
        <v>9</v>
      </c>
      <c r="C1062">
        <v>4</v>
      </c>
      <c r="D1062">
        <v>987</v>
      </c>
      <c r="E1062" t="s">
        <v>311</v>
      </c>
      <c r="F1062" t="s">
        <v>3848</v>
      </c>
      <c r="G1062" t="s">
        <v>311</v>
      </c>
      <c r="H1062" t="s">
        <v>311</v>
      </c>
      <c r="I1062" t="s">
        <v>311</v>
      </c>
      <c r="J1062">
        <v>0</v>
      </c>
    </row>
    <row r="1063" spans="1:10" hidden="1" x14ac:dyDescent="0.35">
      <c r="A1063" t="s">
        <v>20646</v>
      </c>
      <c r="B1063">
        <v>10</v>
      </c>
      <c r="C1063">
        <v>4</v>
      </c>
      <c r="D1063">
        <v>987</v>
      </c>
      <c r="E1063" t="s">
        <v>311</v>
      </c>
      <c r="F1063" t="s">
        <v>3848</v>
      </c>
      <c r="G1063" t="s">
        <v>311</v>
      </c>
      <c r="H1063" t="s">
        <v>311</v>
      </c>
      <c r="I1063" t="s">
        <v>311</v>
      </c>
      <c r="J1063">
        <v>0</v>
      </c>
    </row>
    <row r="1064" spans="1:10" hidden="1" x14ac:dyDescent="0.35">
      <c r="A1064" t="s">
        <v>20647</v>
      </c>
      <c r="B1064">
        <v>12</v>
      </c>
      <c r="C1064">
        <v>4</v>
      </c>
      <c r="D1064">
        <v>987</v>
      </c>
      <c r="E1064" t="s">
        <v>311</v>
      </c>
      <c r="F1064" t="s">
        <v>3848</v>
      </c>
      <c r="G1064" t="s">
        <v>311</v>
      </c>
      <c r="H1064" t="s">
        <v>311</v>
      </c>
      <c r="I1064" t="s">
        <v>311</v>
      </c>
      <c r="J1064">
        <v>0</v>
      </c>
    </row>
    <row r="1065" spans="1:10" hidden="1" x14ac:dyDescent="0.35">
      <c r="A1065" t="s">
        <v>20648</v>
      </c>
      <c r="B1065">
        <v>15</v>
      </c>
      <c r="C1065">
        <v>4</v>
      </c>
      <c r="D1065">
        <v>987</v>
      </c>
      <c r="E1065" t="s">
        <v>311</v>
      </c>
      <c r="F1065" t="s">
        <v>3848</v>
      </c>
      <c r="G1065" t="s">
        <v>311</v>
      </c>
      <c r="H1065" t="s">
        <v>311</v>
      </c>
      <c r="I1065" t="s">
        <v>311</v>
      </c>
      <c r="J1065">
        <v>0</v>
      </c>
    </row>
    <row r="1066" spans="1:10" hidden="1" x14ac:dyDescent="0.35">
      <c r="A1066" t="s">
        <v>20649</v>
      </c>
      <c r="B1066">
        <v>1</v>
      </c>
      <c r="C1066">
        <v>4</v>
      </c>
      <c r="D1066">
        <v>987</v>
      </c>
      <c r="E1066" t="s">
        <v>311</v>
      </c>
      <c r="F1066" t="s">
        <v>3848</v>
      </c>
      <c r="G1066" t="s">
        <v>311</v>
      </c>
      <c r="H1066" t="s">
        <v>311</v>
      </c>
      <c r="I1066" t="s">
        <v>311</v>
      </c>
      <c r="J1066">
        <v>1</v>
      </c>
    </row>
    <row r="1067" spans="1:10" hidden="1" x14ac:dyDescent="0.35">
      <c r="A1067" t="s">
        <v>20650</v>
      </c>
      <c r="B1067">
        <v>13</v>
      </c>
      <c r="C1067">
        <v>4</v>
      </c>
      <c r="D1067">
        <v>987</v>
      </c>
      <c r="E1067" t="s">
        <v>311</v>
      </c>
      <c r="F1067" t="s">
        <v>3848</v>
      </c>
      <c r="G1067" t="s">
        <v>311</v>
      </c>
      <c r="H1067" t="s">
        <v>311</v>
      </c>
      <c r="I1067" t="s">
        <v>311</v>
      </c>
      <c r="J1067">
        <v>13</v>
      </c>
    </row>
    <row r="1068" spans="1:10" hidden="1" x14ac:dyDescent="0.35">
      <c r="A1068" t="s">
        <v>20651</v>
      </c>
      <c r="B1068">
        <v>12</v>
      </c>
      <c r="C1068">
        <v>4</v>
      </c>
      <c r="D1068">
        <v>987</v>
      </c>
      <c r="E1068" t="s">
        <v>311</v>
      </c>
      <c r="F1068" t="s">
        <v>3848</v>
      </c>
      <c r="G1068" t="s">
        <v>311</v>
      </c>
      <c r="H1068" t="s">
        <v>311</v>
      </c>
      <c r="I1068" t="s">
        <v>311</v>
      </c>
      <c r="J1068">
        <v>0</v>
      </c>
    </row>
    <row r="1069" spans="1:10" x14ac:dyDescent="0.35">
      <c r="A1069" t="s">
        <v>20652</v>
      </c>
      <c r="B1069">
        <v>16</v>
      </c>
      <c r="C1069">
        <v>4</v>
      </c>
      <c r="D1069">
        <v>987</v>
      </c>
      <c r="E1069" t="s">
        <v>311</v>
      </c>
      <c r="F1069" t="s">
        <v>0</v>
      </c>
      <c r="G1069" t="s">
        <v>17746</v>
      </c>
      <c r="H1069" t="s">
        <v>311</v>
      </c>
      <c r="I1069" t="s">
        <v>311</v>
      </c>
      <c r="J1069">
        <v>1</v>
      </c>
    </row>
    <row r="1070" spans="1:10" hidden="1" x14ac:dyDescent="0.35">
      <c r="A1070" t="s">
        <v>20653</v>
      </c>
      <c r="B1070">
        <v>10</v>
      </c>
      <c r="C1070">
        <v>4</v>
      </c>
      <c r="D1070">
        <v>987</v>
      </c>
      <c r="E1070" t="s">
        <v>311</v>
      </c>
      <c r="F1070" t="s">
        <v>3848</v>
      </c>
      <c r="G1070" t="s">
        <v>311</v>
      </c>
      <c r="H1070" t="s">
        <v>311</v>
      </c>
      <c r="I1070" t="s">
        <v>311</v>
      </c>
      <c r="J1070">
        <v>0</v>
      </c>
    </row>
    <row r="1071" spans="1:10" hidden="1" x14ac:dyDescent="0.35">
      <c r="A1071" t="s">
        <v>20654</v>
      </c>
      <c r="B1071">
        <v>25</v>
      </c>
      <c r="C1071">
        <v>4</v>
      </c>
      <c r="D1071">
        <v>987</v>
      </c>
      <c r="E1071" t="s">
        <v>311</v>
      </c>
      <c r="F1071" t="s">
        <v>3848</v>
      </c>
      <c r="G1071" t="s">
        <v>311</v>
      </c>
      <c r="H1071" t="s">
        <v>311</v>
      </c>
      <c r="I1071" t="s">
        <v>311</v>
      </c>
      <c r="J1071">
        <v>0</v>
      </c>
    </row>
    <row r="1072" spans="1:10" hidden="1" x14ac:dyDescent="0.35">
      <c r="A1072" t="s">
        <v>20655</v>
      </c>
      <c r="B1072">
        <v>10</v>
      </c>
      <c r="C1072">
        <v>4</v>
      </c>
      <c r="D1072">
        <v>987</v>
      </c>
      <c r="E1072" t="s">
        <v>311</v>
      </c>
      <c r="F1072" t="s">
        <v>3848</v>
      </c>
      <c r="G1072" t="s">
        <v>311</v>
      </c>
      <c r="H1072" t="s">
        <v>311</v>
      </c>
      <c r="I1072" t="s">
        <v>311</v>
      </c>
      <c r="J1072">
        <v>0</v>
      </c>
    </row>
    <row r="1073" spans="1:10" hidden="1" x14ac:dyDescent="0.35">
      <c r="A1073" t="s">
        <v>20656</v>
      </c>
      <c r="B1073">
        <v>13</v>
      </c>
      <c r="C1073">
        <v>4</v>
      </c>
      <c r="D1073">
        <v>987</v>
      </c>
      <c r="E1073" t="s">
        <v>311</v>
      </c>
      <c r="F1073" t="s">
        <v>3848</v>
      </c>
      <c r="G1073" t="s">
        <v>311</v>
      </c>
      <c r="H1073" t="s">
        <v>311</v>
      </c>
      <c r="I1073" t="s">
        <v>311</v>
      </c>
      <c r="J1073">
        <v>0</v>
      </c>
    </row>
    <row r="1074" spans="1:10" hidden="1" x14ac:dyDescent="0.35">
      <c r="A1074" t="s">
        <v>20657</v>
      </c>
      <c r="B1074">
        <v>13</v>
      </c>
      <c r="C1074">
        <v>4</v>
      </c>
      <c r="D1074">
        <v>987</v>
      </c>
      <c r="E1074" t="s">
        <v>311</v>
      </c>
      <c r="F1074" t="s">
        <v>3848</v>
      </c>
      <c r="G1074" t="s">
        <v>311</v>
      </c>
      <c r="H1074" t="s">
        <v>311</v>
      </c>
      <c r="I1074" t="s">
        <v>311</v>
      </c>
      <c r="J1074">
        <v>0</v>
      </c>
    </row>
    <row r="1075" spans="1:10" hidden="1" x14ac:dyDescent="0.35">
      <c r="A1075" t="s">
        <v>20658</v>
      </c>
      <c r="B1075">
        <v>54</v>
      </c>
      <c r="C1075">
        <v>4</v>
      </c>
      <c r="D1075">
        <v>987</v>
      </c>
      <c r="E1075" t="s">
        <v>311</v>
      </c>
      <c r="F1075" t="s">
        <v>3848</v>
      </c>
      <c r="G1075" t="s">
        <v>311</v>
      </c>
      <c r="H1075" t="s">
        <v>311</v>
      </c>
      <c r="I1075" t="s">
        <v>311</v>
      </c>
      <c r="J1075">
        <v>0</v>
      </c>
    </row>
    <row r="1076" spans="1:10" hidden="1" x14ac:dyDescent="0.35">
      <c r="A1076" t="s">
        <v>20659</v>
      </c>
      <c r="B1076">
        <v>8</v>
      </c>
      <c r="C1076">
        <v>4</v>
      </c>
      <c r="D1076">
        <v>987</v>
      </c>
      <c r="E1076" t="s">
        <v>311</v>
      </c>
      <c r="F1076" t="s">
        <v>3848</v>
      </c>
      <c r="G1076" t="s">
        <v>311</v>
      </c>
      <c r="H1076" t="s">
        <v>311</v>
      </c>
      <c r="I1076" t="s">
        <v>311</v>
      </c>
      <c r="J1076">
        <v>0</v>
      </c>
    </row>
    <row r="1077" spans="1:10" hidden="1" x14ac:dyDescent="0.35">
      <c r="A1077" t="s">
        <v>20660</v>
      </c>
      <c r="B1077">
        <v>9</v>
      </c>
      <c r="C1077">
        <v>4</v>
      </c>
      <c r="D1077">
        <v>987</v>
      </c>
      <c r="E1077" t="s">
        <v>311</v>
      </c>
      <c r="F1077" t="s">
        <v>3848</v>
      </c>
      <c r="G1077" t="s">
        <v>311</v>
      </c>
      <c r="H1077" t="s">
        <v>311</v>
      </c>
      <c r="I1077" t="s">
        <v>311</v>
      </c>
      <c r="J1077">
        <v>9</v>
      </c>
    </row>
    <row r="1078" spans="1:10" hidden="1" x14ac:dyDescent="0.35">
      <c r="A1078" t="s">
        <v>20661</v>
      </c>
      <c r="B1078">
        <v>13</v>
      </c>
      <c r="C1078">
        <v>4</v>
      </c>
      <c r="D1078">
        <v>987</v>
      </c>
      <c r="E1078" t="s">
        <v>311</v>
      </c>
      <c r="F1078" t="s">
        <v>3848</v>
      </c>
      <c r="G1078" t="s">
        <v>311</v>
      </c>
      <c r="H1078" t="s">
        <v>311</v>
      </c>
      <c r="I1078" t="s">
        <v>311</v>
      </c>
      <c r="J1078">
        <v>0</v>
      </c>
    </row>
    <row r="1079" spans="1:10" hidden="1" x14ac:dyDescent="0.35">
      <c r="A1079" t="s">
        <v>20662</v>
      </c>
      <c r="B1079">
        <v>15</v>
      </c>
      <c r="C1079">
        <v>4</v>
      </c>
      <c r="D1079">
        <v>987</v>
      </c>
      <c r="E1079" t="s">
        <v>311</v>
      </c>
      <c r="F1079" t="s">
        <v>3848</v>
      </c>
      <c r="G1079" t="s">
        <v>311</v>
      </c>
      <c r="H1079" t="s">
        <v>311</v>
      </c>
      <c r="I1079" t="s">
        <v>311</v>
      </c>
      <c r="J1079">
        <v>0</v>
      </c>
    </row>
    <row r="1080" spans="1:10" hidden="1" x14ac:dyDescent="0.35">
      <c r="A1080" t="s">
        <v>20663</v>
      </c>
      <c r="B1080">
        <v>16</v>
      </c>
      <c r="C1080">
        <v>4</v>
      </c>
      <c r="D1080">
        <v>987</v>
      </c>
      <c r="E1080" t="s">
        <v>311</v>
      </c>
      <c r="F1080" t="s">
        <v>3848</v>
      </c>
      <c r="G1080" t="s">
        <v>311</v>
      </c>
      <c r="H1080" t="s">
        <v>311</v>
      </c>
      <c r="I1080" t="s">
        <v>311</v>
      </c>
      <c r="J1080">
        <v>0</v>
      </c>
    </row>
    <row r="1081" spans="1:10" hidden="1" x14ac:dyDescent="0.35">
      <c r="A1081" t="s">
        <v>20664</v>
      </c>
      <c r="B1081">
        <v>12</v>
      </c>
      <c r="C1081">
        <v>4</v>
      </c>
      <c r="D1081">
        <v>987</v>
      </c>
      <c r="E1081" t="s">
        <v>311</v>
      </c>
      <c r="F1081" t="s">
        <v>3848</v>
      </c>
      <c r="G1081" t="s">
        <v>311</v>
      </c>
      <c r="H1081" t="s">
        <v>311</v>
      </c>
      <c r="I1081" t="s">
        <v>311</v>
      </c>
      <c r="J1081">
        <v>0</v>
      </c>
    </row>
    <row r="1082" spans="1:10" hidden="1" x14ac:dyDescent="0.35">
      <c r="A1082" t="s">
        <v>20665</v>
      </c>
      <c r="B1082">
        <v>6</v>
      </c>
      <c r="C1082">
        <v>4</v>
      </c>
      <c r="D1082">
        <v>987</v>
      </c>
      <c r="E1082" t="s">
        <v>311</v>
      </c>
      <c r="F1082" t="s">
        <v>3848</v>
      </c>
      <c r="G1082" t="s">
        <v>311</v>
      </c>
      <c r="H1082" t="s">
        <v>311</v>
      </c>
      <c r="I1082" t="s">
        <v>311</v>
      </c>
      <c r="J1082">
        <v>6</v>
      </c>
    </row>
    <row r="1083" spans="1:10" hidden="1" x14ac:dyDescent="0.35">
      <c r="A1083" t="s">
        <v>20666</v>
      </c>
      <c r="B1083">
        <v>9</v>
      </c>
      <c r="C1083">
        <v>4</v>
      </c>
      <c r="D1083">
        <v>987</v>
      </c>
      <c r="E1083" t="s">
        <v>311</v>
      </c>
      <c r="F1083" t="s">
        <v>3848</v>
      </c>
      <c r="G1083" t="s">
        <v>311</v>
      </c>
      <c r="H1083" t="s">
        <v>311</v>
      </c>
      <c r="I1083" t="s">
        <v>311</v>
      </c>
      <c r="J1083">
        <v>0</v>
      </c>
    </row>
    <row r="1084" spans="1:10" hidden="1" x14ac:dyDescent="0.35">
      <c r="A1084" t="s">
        <v>20667</v>
      </c>
      <c r="B1084">
        <v>22</v>
      </c>
      <c r="C1084">
        <v>4</v>
      </c>
      <c r="D1084">
        <v>987</v>
      </c>
      <c r="E1084" t="s">
        <v>311</v>
      </c>
      <c r="F1084" t="s">
        <v>3848</v>
      </c>
      <c r="G1084" t="s">
        <v>311</v>
      </c>
      <c r="H1084" t="s">
        <v>311</v>
      </c>
      <c r="I1084" t="s">
        <v>311</v>
      </c>
      <c r="J1084">
        <v>0</v>
      </c>
    </row>
    <row r="1085" spans="1:10" hidden="1" x14ac:dyDescent="0.35">
      <c r="A1085" t="s">
        <v>20668</v>
      </c>
      <c r="B1085">
        <v>11</v>
      </c>
      <c r="C1085">
        <v>4</v>
      </c>
      <c r="D1085">
        <v>987</v>
      </c>
      <c r="E1085" t="s">
        <v>311</v>
      </c>
      <c r="F1085" t="s">
        <v>3848</v>
      </c>
      <c r="G1085" t="s">
        <v>311</v>
      </c>
      <c r="H1085" t="s">
        <v>311</v>
      </c>
      <c r="I1085" t="s">
        <v>311</v>
      </c>
      <c r="J1085">
        <v>0</v>
      </c>
    </row>
    <row r="1086" spans="1:10" hidden="1" x14ac:dyDescent="0.35">
      <c r="A1086" t="s">
        <v>20669</v>
      </c>
      <c r="B1086">
        <v>9</v>
      </c>
      <c r="C1086">
        <v>4</v>
      </c>
      <c r="D1086">
        <v>987</v>
      </c>
      <c r="E1086" t="s">
        <v>311</v>
      </c>
      <c r="F1086" t="s">
        <v>3848</v>
      </c>
      <c r="G1086" t="s">
        <v>311</v>
      </c>
      <c r="H1086" t="s">
        <v>311</v>
      </c>
      <c r="I1086" t="s">
        <v>311</v>
      </c>
      <c r="J1086">
        <v>0</v>
      </c>
    </row>
    <row r="1087" spans="1:10" hidden="1" x14ac:dyDescent="0.35">
      <c r="A1087" t="s">
        <v>20670</v>
      </c>
      <c r="B1087">
        <v>11</v>
      </c>
      <c r="C1087">
        <v>4</v>
      </c>
      <c r="D1087">
        <v>987</v>
      </c>
      <c r="E1087" t="s">
        <v>311</v>
      </c>
      <c r="F1087" t="s">
        <v>3848</v>
      </c>
      <c r="G1087" t="s">
        <v>311</v>
      </c>
      <c r="H1087" t="s">
        <v>311</v>
      </c>
      <c r="I1087" t="s">
        <v>311</v>
      </c>
      <c r="J1087">
        <v>0</v>
      </c>
    </row>
    <row r="1088" spans="1:10" hidden="1" x14ac:dyDescent="0.35">
      <c r="A1088" t="s">
        <v>20671</v>
      </c>
      <c r="B1088">
        <v>1</v>
      </c>
      <c r="C1088">
        <v>4</v>
      </c>
      <c r="D1088">
        <v>987</v>
      </c>
      <c r="E1088" t="s">
        <v>311</v>
      </c>
      <c r="F1088" t="s">
        <v>3848</v>
      </c>
      <c r="G1088" t="s">
        <v>311</v>
      </c>
      <c r="H1088" t="s">
        <v>311</v>
      </c>
      <c r="I1088" t="s">
        <v>311</v>
      </c>
      <c r="J1088">
        <v>0</v>
      </c>
    </row>
    <row r="1089" spans="1:10" hidden="1" x14ac:dyDescent="0.35">
      <c r="A1089" t="s">
        <v>20672</v>
      </c>
      <c r="B1089">
        <v>13</v>
      </c>
      <c r="C1089">
        <v>4</v>
      </c>
      <c r="D1089">
        <v>987</v>
      </c>
      <c r="E1089" t="s">
        <v>311</v>
      </c>
      <c r="F1089" t="s">
        <v>3848</v>
      </c>
      <c r="G1089" t="s">
        <v>311</v>
      </c>
      <c r="H1089" t="s">
        <v>311</v>
      </c>
      <c r="I1089" t="s">
        <v>311</v>
      </c>
      <c r="J1089">
        <v>13</v>
      </c>
    </row>
    <row r="1090" spans="1:10" hidden="1" x14ac:dyDescent="0.35">
      <c r="A1090" t="s">
        <v>20673</v>
      </c>
      <c r="B1090">
        <v>15</v>
      </c>
      <c r="C1090">
        <v>4</v>
      </c>
      <c r="D1090">
        <v>987</v>
      </c>
      <c r="E1090" t="s">
        <v>311</v>
      </c>
      <c r="F1090" t="s">
        <v>3848</v>
      </c>
      <c r="G1090" t="s">
        <v>311</v>
      </c>
      <c r="H1090" t="s">
        <v>311</v>
      </c>
      <c r="I1090" t="s">
        <v>311</v>
      </c>
      <c r="J1090">
        <v>0</v>
      </c>
    </row>
    <row r="1091" spans="1:10" hidden="1" x14ac:dyDescent="0.35">
      <c r="A1091" t="s">
        <v>20674</v>
      </c>
      <c r="B1091">
        <v>13</v>
      </c>
      <c r="C1091">
        <v>4</v>
      </c>
      <c r="D1091">
        <v>987</v>
      </c>
      <c r="E1091" t="s">
        <v>311</v>
      </c>
      <c r="F1091" t="s">
        <v>3848</v>
      </c>
      <c r="G1091" t="s">
        <v>311</v>
      </c>
      <c r="H1091" t="s">
        <v>311</v>
      </c>
      <c r="I1091" t="s">
        <v>311</v>
      </c>
      <c r="J1091">
        <v>0</v>
      </c>
    </row>
    <row r="1092" spans="1:10" hidden="1" x14ac:dyDescent="0.35">
      <c r="A1092" t="s">
        <v>20675</v>
      </c>
      <c r="B1092">
        <v>8</v>
      </c>
      <c r="C1092">
        <v>3</v>
      </c>
      <c r="D1092">
        <v>1091</v>
      </c>
      <c r="E1092" t="s">
        <v>311</v>
      </c>
      <c r="F1092" t="s">
        <v>3848</v>
      </c>
      <c r="G1092" t="s">
        <v>311</v>
      </c>
      <c r="H1092" t="s">
        <v>311</v>
      </c>
      <c r="I1092" t="s">
        <v>311</v>
      </c>
      <c r="J1092">
        <v>8</v>
      </c>
    </row>
    <row r="1093" spans="1:10" hidden="1" x14ac:dyDescent="0.35">
      <c r="A1093" t="s">
        <v>20676</v>
      </c>
      <c r="B1093">
        <v>17</v>
      </c>
      <c r="C1093">
        <v>3</v>
      </c>
      <c r="D1093">
        <v>1091</v>
      </c>
      <c r="E1093" t="s">
        <v>311</v>
      </c>
      <c r="F1093" t="s">
        <v>3848</v>
      </c>
      <c r="G1093" t="s">
        <v>311</v>
      </c>
      <c r="H1093" t="s">
        <v>311</v>
      </c>
      <c r="I1093" t="s">
        <v>311</v>
      </c>
      <c r="J1093">
        <v>0</v>
      </c>
    </row>
    <row r="1094" spans="1:10" hidden="1" x14ac:dyDescent="0.35">
      <c r="A1094" t="s">
        <v>20677</v>
      </c>
      <c r="B1094">
        <v>25</v>
      </c>
      <c r="C1094">
        <v>3</v>
      </c>
      <c r="D1094">
        <v>1091</v>
      </c>
      <c r="E1094" t="s">
        <v>311</v>
      </c>
      <c r="F1094" t="s">
        <v>3848</v>
      </c>
      <c r="G1094" t="s">
        <v>311</v>
      </c>
      <c r="H1094" t="s">
        <v>311</v>
      </c>
      <c r="I1094" t="s">
        <v>311</v>
      </c>
      <c r="J1094">
        <v>25</v>
      </c>
    </row>
    <row r="1095" spans="1:10" hidden="1" x14ac:dyDescent="0.35">
      <c r="A1095" t="s">
        <v>20678</v>
      </c>
      <c r="B1095">
        <v>18</v>
      </c>
      <c r="C1095">
        <v>3</v>
      </c>
      <c r="D1095">
        <v>1091</v>
      </c>
      <c r="E1095" t="s">
        <v>311</v>
      </c>
      <c r="F1095" t="s">
        <v>3848</v>
      </c>
      <c r="G1095" t="s">
        <v>311</v>
      </c>
      <c r="H1095" t="s">
        <v>311</v>
      </c>
      <c r="I1095" t="s">
        <v>311</v>
      </c>
      <c r="J1095">
        <v>0</v>
      </c>
    </row>
    <row r="1096" spans="1:10" hidden="1" x14ac:dyDescent="0.35">
      <c r="A1096" t="s">
        <v>20679</v>
      </c>
      <c r="B1096">
        <v>14</v>
      </c>
      <c r="C1096">
        <v>3</v>
      </c>
      <c r="D1096">
        <v>1091</v>
      </c>
      <c r="E1096" t="s">
        <v>311</v>
      </c>
      <c r="F1096" t="s">
        <v>3848</v>
      </c>
      <c r="G1096" t="s">
        <v>311</v>
      </c>
      <c r="H1096" t="s">
        <v>311</v>
      </c>
      <c r="I1096" t="s">
        <v>311</v>
      </c>
      <c r="J1096">
        <v>14</v>
      </c>
    </row>
    <row r="1097" spans="1:10" hidden="1" x14ac:dyDescent="0.35">
      <c r="A1097" t="s">
        <v>20680</v>
      </c>
      <c r="B1097">
        <v>1</v>
      </c>
      <c r="C1097">
        <v>3</v>
      </c>
      <c r="D1097">
        <v>1091</v>
      </c>
      <c r="E1097" t="s">
        <v>311</v>
      </c>
      <c r="F1097" t="s">
        <v>3848</v>
      </c>
      <c r="G1097" t="s">
        <v>311</v>
      </c>
      <c r="H1097" t="s">
        <v>311</v>
      </c>
      <c r="I1097" t="s">
        <v>311</v>
      </c>
      <c r="J1097">
        <v>0</v>
      </c>
    </row>
    <row r="1098" spans="1:10" hidden="1" x14ac:dyDescent="0.35">
      <c r="A1098" t="s">
        <v>20681</v>
      </c>
      <c r="B1098">
        <v>9</v>
      </c>
      <c r="C1098">
        <v>3</v>
      </c>
      <c r="D1098">
        <v>1091</v>
      </c>
      <c r="E1098" t="s">
        <v>311</v>
      </c>
      <c r="F1098" t="s">
        <v>3848</v>
      </c>
      <c r="G1098" t="s">
        <v>311</v>
      </c>
      <c r="H1098" t="s">
        <v>311</v>
      </c>
      <c r="I1098" t="s">
        <v>311</v>
      </c>
      <c r="J1098">
        <v>0</v>
      </c>
    </row>
    <row r="1099" spans="1:10" hidden="1" x14ac:dyDescent="0.35">
      <c r="A1099" t="s">
        <v>20682</v>
      </c>
      <c r="B1099">
        <v>13</v>
      </c>
      <c r="C1099">
        <v>3</v>
      </c>
      <c r="D1099">
        <v>1091</v>
      </c>
      <c r="E1099" t="s">
        <v>311</v>
      </c>
      <c r="F1099" t="s">
        <v>3848</v>
      </c>
      <c r="G1099" t="s">
        <v>311</v>
      </c>
      <c r="H1099" t="s">
        <v>311</v>
      </c>
      <c r="I1099" t="s">
        <v>311</v>
      </c>
      <c r="J1099">
        <v>0</v>
      </c>
    </row>
    <row r="1100" spans="1:10" hidden="1" x14ac:dyDescent="0.35">
      <c r="A1100" t="s">
        <v>20683</v>
      </c>
      <c r="B1100">
        <v>17</v>
      </c>
      <c r="C1100">
        <v>3</v>
      </c>
      <c r="D1100">
        <v>1091</v>
      </c>
      <c r="E1100" t="s">
        <v>311</v>
      </c>
      <c r="F1100" t="s">
        <v>3848</v>
      </c>
      <c r="G1100" t="s">
        <v>311</v>
      </c>
      <c r="H1100" t="s">
        <v>311</v>
      </c>
      <c r="I1100" t="s">
        <v>311</v>
      </c>
      <c r="J1100">
        <v>0</v>
      </c>
    </row>
    <row r="1101" spans="1:10" hidden="1" x14ac:dyDescent="0.35">
      <c r="A1101" t="s">
        <v>20684</v>
      </c>
      <c r="B1101">
        <v>10</v>
      </c>
      <c r="C1101">
        <v>3</v>
      </c>
      <c r="D1101">
        <v>1091</v>
      </c>
      <c r="E1101" t="s">
        <v>311</v>
      </c>
      <c r="F1101" t="s">
        <v>3848</v>
      </c>
      <c r="G1101" t="s">
        <v>311</v>
      </c>
      <c r="H1101" t="s">
        <v>311</v>
      </c>
      <c r="I1101" t="s">
        <v>311</v>
      </c>
      <c r="J1101">
        <v>0</v>
      </c>
    </row>
    <row r="1102" spans="1:10" hidden="1" x14ac:dyDescent="0.35">
      <c r="A1102" t="s">
        <v>20685</v>
      </c>
      <c r="B1102">
        <v>41</v>
      </c>
      <c r="C1102">
        <v>3</v>
      </c>
      <c r="D1102">
        <v>1091</v>
      </c>
      <c r="E1102" t="s">
        <v>311</v>
      </c>
      <c r="F1102" t="s">
        <v>3848</v>
      </c>
      <c r="G1102" t="s">
        <v>311</v>
      </c>
      <c r="H1102" t="s">
        <v>311</v>
      </c>
      <c r="I1102" t="s">
        <v>311</v>
      </c>
      <c r="J1102">
        <v>0</v>
      </c>
    </row>
    <row r="1103" spans="1:10" hidden="1" x14ac:dyDescent="0.35">
      <c r="A1103" t="s">
        <v>20686</v>
      </c>
      <c r="B1103">
        <v>10</v>
      </c>
      <c r="C1103">
        <v>3</v>
      </c>
      <c r="D1103">
        <v>1091</v>
      </c>
      <c r="E1103" t="s">
        <v>311</v>
      </c>
      <c r="F1103" t="s">
        <v>3848</v>
      </c>
      <c r="G1103" t="s">
        <v>311</v>
      </c>
      <c r="H1103" t="s">
        <v>311</v>
      </c>
      <c r="I1103" t="s">
        <v>311</v>
      </c>
      <c r="J1103">
        <v>0</v>
      </c>
    </row>
    <row r="1104" spans="1:10" hidden="1" x14ac:dyDescent="0.35">
      <c r="A1104" t="s">
        <v>20687</v>
      </c>
      <c r="B1104">
        <v>55</v>
      </c>
      <c r="C1104">
        <v>3</v>
      </c>
      <c r="D1104">
        <v>1091</v>
      </c>
      <c r="E1104" t="s">
        <v>311</v>
      </c>
      <c r="F1104" t="s">
        <v>3848</v>
      </c>
      <c r="G1104" t="s">
        <v>311</v>
      </c>
      <c r="H1104" t="s">
        <v>311</v>
      </c>
      <c r="I1104" t="s">
        <v>311</v>
      </c>
      <c r="J1104">
        <v>0</v>
      </c>
    </row>
    <row r="1105" spans="1:10" hidden="1" x14ac:dyDescent="0.35">
      <c r="A1105" t="s">
        <v>20688</v>
      </c>
      <c r="B1105">
        <v>10</v>
      </c>
      <c r="C1105">
        <v>3</v>
      </c>
      <c r="D1105">
        <v>1091</v>
      </c>
      <c r="E1105" t="s">
        <v>311</v>
      </c>
      <c r="F1105" t="s">
        <v>3848</v>
      </c>
      <c r="G1105" t="s">
        <v>311</v>
      </c>
      <c r="H1105" t="s">
        <v>311</v>
      </c>
      <c r="I1105" t="s">
        <v>311</v>
      </c>
      <c r="J1105">
        <v>0</v>
      </c>
    </row>
    <row r="1106" spans="1:10" hidden="1" x14ac:dyDescent="0.35">
      <c r="A1106" t="s">
        <v>20689</v>
      </c>
      <c r="B1106">
        <v>28</v>
      </c>
      <c r="C1106">
        <v>3</v>
      </c>
      <c r="D1106">
        <v>1091</v>
      </c>
      <c r="E1106" t="s">
        <v>311</v>
      </c>
      <c r="F1106" t="s">
        <v>3848</v>
      </c>
      <c r="G1106" t="s">
        <v>311</v>
      </c>
      <c r="H1106" t="s">
        <v>311</v>
      </c>
      <c r="I1106" t="s">
        <v>311</v>
      </c>
      <c r="J1106">
        <v>0</v>
      </c>
    </row>
    <row r="1107" spans="1:10" hidden="1" x14ac:dyDescent="0.35">
      <c r="A1107" t="s">
        <v>20690</v>
      </c>
      <c r="B1107">
        <v>8</v>
      </c>
      <c r="C1107">
        <v>3</v>
      </c>
      <c r="D1107">
        <v>1091</v>
      </c>
      <c r="E1107" t="s">
        <v>311</v>
      </c>
      <c r="F1107" t="s">
        <v>3848</v>
      </c>
      <c r="G1107" t="s">
        <v>311</v>
      </c>
      <c r="H1107" t="s">
        <v>311</v>
      </c>
      <c r="I1107" t="s">
        <v>311</v>
      </c>
      <c r="J1107">
        <v>0</v>
      </c>
    </row>
    <row r="1108" spans="1:10" hidden="1" x14ac:dyDescent="0.35">
      <c r="A1108" t="s">
        <v>20691</v>
      </c>
      <c r="B1108">
        <v>9</v>
      </c>
      <c r="C1108">
        <v>3</v>
      </c>
      <c r="D1108">
        <v>1091</v>
      </c>
      <c r="E1108" t="s">
        <v>311</v>
      </c>
      <c r="F1108" t="s">
        <v>3848</v>
      </c>
      <c r="G1108" t="s">
        <v>311</v>
      </c>
      <c r="H1108" t="s">
        <v>311</v>
      </c>
      <c r="I1108" t="s">
        <v>311</v>
      </c>
      <c r="J1108">
        <v>0</v>
      </c>
    </row>
    <row r="1109" spans="1:10" hidden="1" x14ac:dyDescent="0.35">
      <c r="A1109" t="s">
        <v>20692</v>
      </c>
      <c r="B1109">
        <v>10</v>
      </c>
      <c r="C1109">
        <v>3</v>
      </c>
      <c r="D1109">
        <v>1091</v>
      </c>
      <c r="E1109" t="s">
        <v>311</v>
      </c>
      <c r="F1109" t="s">
        <v>3848</v>
      </c>
      <c r="G1109" t="s">
        <v>311</v>
      </c>
      <c r="H1109" t="s">
        <v>311</v>
      </c>
      <c r="I1109" t="s">
        <v>311</v>
      </c>
      <c r="J1109">
        <v>0</v>
      </c>
    </row>
    <row r="1110" spans="1:10" hidden="1" x14ac:dyDescent="0.35">
      <c r="A1110" t="s">
        <v>20693</v>
      </c>
      <c r="B1110">
        <v>10</v>
      </c>
      <c r="C1110">
        <v>3</v>
      </c>
      <c r="D1110">
        <v>1091</v>
      </c>
      <c r="E1110" t="s">
        <v>311</v>
      </c>
      <c r="F1110" t="s">
        <v>3848</v>
      </c>
      <c r="G1110" t="s">
        <v>311</v>
      </c>
      <c r="H1110" t="s">
        <v>311</v>
      </c>
      <c r="I1110" t="s">
        <v>311</v>
      </c>
      <c r="J1110">
        <v>0</v>
      </c>
    </row>
    <row r="1111" spans="1:10" hidden="1" x14ac:dyDescent="0.35">
      <c r="A1111" t="s">
        <v>20694</v>
      </c>
      <c r="B1111">
        <v>13</v>
      </c>
      <c r="C1111">
        <v>3</v>
      </c>
      <c r="D1111">
        <v>1091</v>
      </c>
      <c r="E1111" t="s">
        <v>311</v>
      </c>
      <c r="F1111" t="s">
        <v>3848</v>
      </c>
      <c r="G1111" t="s">
        <v>311</v>
      </c>
      <c r="H1111" t="s">
        <v>311</v>
      </c>
      <c r="I1111" t="s">
        <v>311</v>
      </c>
      <c r="J1111">
        <v>0</v>
      </c>
    </row>
    <row r="1112" spans="1:10" hidden="1" x14ac:dyDescent="0.35">
      <c r="A1112" t="s">
        <v>20695</v>
      </c>
      <c r="B1112">
        <v>16</v>
      </c>
      <c r="C1112">
        <v>3</v>
      </c>
      <c r="D1112">
        <v>1091</v>
      </c>
      <c r="E1112" t="s">
        <v>311</v>
      </c>
      <c r="F1112" t="s">
        <v>3848</v>
      </c>
      <c r="G1112" t="s">
        <v>311</v>
      </c>
      <c r="H1112" t="s">
        <v>311</v>
      </c>
      <c r="I1112" t="s">
        <v>311</v>
      </c>
      <c r="J1112">
        <v>0</v>
      </c>
    </row>
    <row r="1113" spans="1:10" hidden="1" x14ac:dyDescent="0.35">
      <c r="A1113" t="s">
        <v>20696</v>
      </c>
      <c r="B1113">
        <v>18</v>
      </c>
      <c r="C1113">
        <v>3</v>
      </c>
      <c r="D1113">
        <v>1091</v>
      </c>
      <c r="E1113" t="s">
        <v>311</v>
      </c>
      <c r="F1113" t="s">
        <v>3848</v>
      </c>
      <c r="G1113" t="s">
        <v>311</v>
      </c>
      <c r="H1113" t="s">
        <v>311</v>
      </c>
      <c r="I1113" t="s">
        <v>311</v>
      </c>
      <c r="J1113">
        <v>0</v>
      </c>
    </row>
    <row r="1114" spans="1:10" hidden="1" x14ac:dyDescent="0.35">
      <c r="A1114" t="s">
        <v>20697</v>
      </c>
      <c r="B1114">
        <v>11</v>
      </c>
      <c r="C1114">
        <v>3</v>
      </c>
      <c r="D1114">
        <v>1091</v>
      </c>
      <c r="E1114" t="s">
        <v>311</v>
      </c>
      <c r="F1114" t="s">
        <v>3848</v>
      </c>
      <c r="G1114" t="s">
        <v>311</v>
      </c>
      <c r="H1114" t="s">
        <v>311</v>
      </c>
      <c r="I1114" t="s">
        <v>311</v>
      </c>
      <c r="J1114">
        <v>0</v>
      </c>
    </row>
    <row r="1115" spans="1:10" hidden="1" x14ac:dyDescent="0.35">
      <c r="A1115" t="s">
        <v>20698</v>
      </c>
      <c r="B1115">
        <v>2</v>
      </c>
      <c r="C1115">
        <v>3</v>
      </c>
      <c r="D1115">
        <v>1091</v>
      </c>
      <c r="E1115" t="s">
        <v>311</v>
      </c>
      <c r="F1115" t="s">
        <v>3848</v>
      </c>
      <c r="G1115" t="s">
        <v>311</v>
      </c>
      <c r="H1115" t="s">
        <v>311</v>
      </c>
      <c r="I1115" t="s">
        <v>311</v>
      </c>
      <c r="J1115">
        <v>0</v>
      </c>
    </row>
    <row r="1116" spans="1:10" hidden="1" x14ac:dyDescent="0.35">
      <c r="A1116" t="s">
        <v>20699</v>
      </c>
      <c r="B1116">
        <v>11</v>
      </c>
      <c r="C1116">
        <v>3</v>
      </c>
      <c r="D1116">
        <v>1091</v>
      </c>
      <c r="E1116" t="s">
        <v>311</v>
      </c>
      <c r="F1116" t="s">
        <v>3848</v>
      </c>
      <c r="G1116" t="s">
        <v>311</v>
      </c>
      <c r="H1116" t="s">
        <v>311</v>
      </c>
      <c r="I1116" t="s">
        <v>311</v>
      </c>
      <c r="J1116">
        <v>0</v>
      </c>
    </row>
    <row r="1117" spans="1:10" hidden="1" x14ac:dyDescent="0.35">
      <c r="A1117" t="s">
        <v>20700</v>
      </c>
      <c r="B1117">
        <v>10</v>
      </c>
      <c r="C1117">
        <v>3</v>
      </c>
      <c r="D1117">
        <v>1091</v>
      </c>
      <c r="E1117" t="s">
        <v>311</v>
      </c>
      <c r="F1117" t="s">
        <v>3848</v>
      </c>
      <c r="G1117" t="s">
        <v>311</v>
      </c>
      <c r="H1117" t="s">
        <v>311</v>
      </c>
      <c r="I1117" t="s">
        <v>311</v>
      </c>
      <c r="J1117">
        <v>0</v>
      </c>
    </row>
    <row r="1118" spans="1:10" hidden="1" x14ac:dyDescent="0.35">
      <c r="A1118" t="s">
        <v>20701</v>
      </c>
      <c r="B1118">
        <v>6</v>
      </c>
      <c r="C1118">
        <v>3</v>
      </c>
      <c r="D1118">
        <v>1091</v>
      </c>
      <c r="E1118" t="s">
        <v>311</v>
      </c>
      <c r="F1118" t="s">
        <v>3848</v>
      </c>
      <c r="G1118" t="s">
        <v>311</v>
      </c>
      <c r="H1118" t="s">
        <v>311</v>
      </c>
      <c r="I1118" t="s">
        <v>311</v>
      </c>
      <c r="J1118">
        <v>0</v>
      </c>
    </row>
    <row r="1119" spans="1:10" hidden="1" x14ac:dyDescent="0.35">
      <c r="A1119" t="s">
        <v>20702</v>
      </c>
      <c r="B1119">
        <v>8</v>
      </c>
      <c r="C1119">
        <v>3</v>
      </c>
      <c r="D1119">
        <v>1091</v>
      </c>
      <c r="E1119" t="s">
        <v>311</v>
      </c>
      <c r="F1119" t="s">
        <v>3848</v>
      </c>
      <c r="G1119" t="s">
        <v>311</v>
      </c>
      <c r="H1119" t="s">
        <v>311</v>
      </c>
      <c r="I1119" t="s">
        <v>311</v>
      </c>
      <c r="J1119">
        <v>0</v>
      </c>
    </row>
    <row r="1120" spans="1:10" hidden="1" x14ac:dyDescent="0.35">
      <c r="A1120" t="s">
        <v>20703</v>
      </c>
      <c r="B1120">
        <v>9</v>
      </c>
      <c r="C1120">
        <v>3</v>
      </c>
      <c r="D1120">
        <v>1091</v>
      </c>
      <c r="E1120" t="s">
        <v>311</v>
      </c>
      <c r="F1120" t="s">
        <v>3848</v>
      </c>
      <c r="G1120" t="s">
        <v>311</v>
      </c>
      <c r="H1120" t="s">
        <v>311</v>
      </c>
      <c r="I1120" t="s">
        <v>311</v>
      </c>
      <c r="J1120">
        <v>0</v>
      </c>
    </row>
    <row r="1121" spans="1:10" hidden="1" x14ac:dyDescent="0.35">
      <c r="A1121" t="s">
        <v>20704</v>
      </c>
      <c r="B1121">
        <v>11</v>
      </c>
      <c r="C1121">
        <v>3</v>
      </c>
      <c r="D1121">
        <v>1091</v>
      </c>
      <c r="E1121" t="s">
        <v>311</v>
      </c>
      <c r="F1121" t="s">
        <v>3848</v>
      </c>
      <c r="G1121" t="s">
        <v>311</v>
      </c>
      <c r="H1121" t="s">
        <v>311</v>
      </c>
      <c r="I1121" t="s">
        <v>311</v>
      </c>
      <c r="J1121">
        <v>0</v>
      </c>
    </row>
    <row r="1122" spans="1:10" hidden="1" x14ac:dyDescent="0.35">
      <c r="A1122" t="s">
        <v>20705</v>
      </c>
      <c r="B1122">
        <v>16</v>
      </c>
      <c r="C1122">
        <v>3</v>
      </c>
      <c r="D1122">
        <v>1091</v>
      </c>
      <c r="E1122" t="s">
        <v>311</v>
      </c>
      <c r="F1122" t="s">
        <v>3848</v>
      </c>
      <c r="G1122" t="s">
        <v>311</v>
      </c>
      <c r="H1122" t="s">
        <v>311</v>
      </c>
      <c r="I1122" t="s">
        <v>311</v>
      </c>
      <c r="J1122">
        <v>16</v>
      </c>
    </row>
    <row r="1123" spans="1:10" hidden="1" x14ac:dyDescent="0.35">
      <c r="A1123" t="s">
        <v>20706</v>
      </c>
      <c r="B1123">
        <v>33</v>
      </c>
      <c r="C1123">
        <v>3</v>
      </c>
      <c r="D1123">
        <v>1091</v>
      </c>
      <c r="E1123" t="s">
        <v>311</v>
      </c>
      <c r="F1123" t="s">
        <v>3848</v>
      </c>
      <c r="G1123" t="s">
        <v>311</v>
      </c>
      <c r="H1123" t="s">
        <v>311</v>
      </c>
      <c r="I1123" t="s">
        <v>311</v>
      </c>
      <c r="J1123">
        <v>0</v>
      </c>
    </row>
    <row r="1124" spans="1:10" hidden="1" x14ac:dyDescent="0.35">
      <c r="A1124" t="s">
        <v>20707</v>
      </c>
      <c r="B1124">
        <v>10</v>
      </c>
      <c r="C1124">
        <v>3</v>
      </c>
      <c r="D1124">
        <v>1091</v>
      </c>
      <c r="E1124" t="s">
        <v>311</v>
      </c>
      <c r="F1124" t="s">
        <v>3848</v>
      </c>
      <c r="G1124" t="s">
        <v>311</v>
      </c>
      <c r="H1124" t="s">
        <v>311</v>
      </c>
      <c r="I1124" t="s">
        <v>311</v>
      </c>
      <c r="J1124">
        <v>0</v>
      </c>
    </row>
    <row r="1125" spans="1:10" hidden="1" x14ac:dyDescent="0.35">
      <c r="A1125" t="s">
        <v>20708</v>
      </c>
      <c r="B1125">
        <v>12</v>
      </c>
      <c r="C1125">
        <v>3</v>
      </c>
      <c r="D1125">
        <v>1091</v>
      </c>
      <c r="E1125" t="s">
        <v>311</v>
      </c>
      <c r="F1125" t="s">
        <v>3848</v>
      </c>
      <c r="G1125" t="s">
        <v>311</v>
      </c>
      <c r="H1125" t="s">
        <v>311</v>
      </c>
      <c r="I1125" t="s">
        <v>311</v>
      </c>
      <c r="J1125">
        <v>0</v>
      </c>
    </row>
    <row r="1126" spans="1:10" hidden="1" x14ac:dyDescent="0.35">
      <c r="A1126" t="s">
        <v>20709</v>
      </c>
      <c r="B1126">
        <v>8</v>
      </c>
      <c r="C1126">
        <v>3</v>
      </c>
      <c r="D1126">
        <v>1091</v>
      </c>
      <c r="E1126" t="s">
        <v>311</v>
      </c>
      <c r="F1126" t="s">
        <v>3848</v>
      </c>
      <c r="G1126" t="s">
        <v>311</v>
      </c>
      <c r="H1126" t="s">
        <v>311</v>
      </c>
      <c r="I1126" t="s">
        <v>311</v>
      </c>
      <c r="J1126">
        <v>0</v>
      </c>
    </row>
    <row r="1127" spans="1:10" hidden="1" x14ac:dyDescent="0.35">
      <c r="A1127" t="s">
        <v>20710</v>
      </c>
      <c r="B1127">
        <v>2</v>
      </c>
      <c r="C1127">
        <v>3</v>
      </c>
      <c r="D1127">
        <v>1091</v>
      </c>
      <c r="E1127" t="s">
        <v>311</v>
      </c>
      <c r="F1127" t="s">
        <v>3848</v>
      </c>
      <c r="G1127" t="s">
        <v>311</v>
      </c>
      <c r="H1127" t="s">
        <v>311</v>
      </c>
      <c r="I1127" t="s">
        <v>311</v>
      </c>
      <c r="J1127">
        <v>1</v>
      </c>
    </row>
    <row r="1128" spans="1:10" hidden="1" x14ac:dyDescent="0.35">
      <c r="A1128" t="s">
        <v>20711</v>
      </c>
      <c r="B1128">
        <v>11</v>
      </c>
      <c r="C1128">
        <v>3</v>
      </c>
      <c r="D1128">
        <v>1091</v>
      </c>
      <c r="E1128" t="s">
        <v>311</v>
      </c>
      <c r="F1128" t="s">
        <v>3848</v>
      </c>
      <c r="G1128" t="s">
        <v>311</v>
      </c>
      <c r="H1128" t="s">
        <v>311</v>
      </c>
      <c r="I1128" t="s">
        <v>311</v>
      </c>
      <c r="J1128">
        <v>0</v>
      </c>
    </row>
    <row r="1129" spans="1:10" hidden="1" x14ac:dyDescent="0.35">
      <c r="A1129" t="s">
        <v>20712</v>
      </c>
      <c r="B1129">
        <v>11</v>
      </c>
      <c r="C1129">
        <v>3</v>
      </c>
      <c r="D1129">
        <v>1091</v>
      </c>
      <c r="E1129" t="s">
        <v>311</v>
      </c>
      <c r="F1129" t="s">
        <v>3848</v>
      </c>
      <c r="G1129" t="s">
        <v>311</v>
      </c>
      <c r="H1129" t="s">
        <v>311</v>
      </c>
      <c r="I1129" t="s">
        <v>311</v>
      </c>
      <c r="J1129">
        <v>0</v>
      </c>
    </row>
    <row r="1130" spans="1:10" hidden="1" x14ac:dyDescent="0.35">
      <c r="A1130" t="s">
        <v>20713</v>
      </c>
      <c r="B1130">
        <v>26</v>
      </c>
      <c r="C1130">
        <v>3</v>
      </c>
      <c r="D1130">
        <v>1091</v>
      </c>
      <c r="E1130" t="s">
        <v>311</v>
      </c>
      <c r="F1130" t="s">
        <v>3848</v>
      </c>
      <c r="G1130" t="s">
        <v>311</v>
      </c>
      <c r="H1130" t="s">
        <v>311</v>
      </c>
      <c r="I1130" t="s">
        <v>311</v>
      </c>
      <c r="J1130">
        <v>0</v>
      </c>
    </row>
    <row r="1131" spans="1:10" hidden="1" x14ac:dyDescent="0.35">
      <c r="A1131" t="s">
        <v>20714</v>
      </c>
      <c r="B1131">
        <v>10</v>
      </c>
      <c r="C1131">
        <v>3</v>
      </c>
      <c r="D1131">
        <v>1091</v>
      </c>
      <c r="E1131" t="s">
        <v>311</v>
      </c>
      <c r="F1131" t="s">
        <v>3848</v>
      </c>
      <c r="G1131" t="s">
        <v>311</v>
      </c>
      <c r="H1131" t="s">
        <v>311</v>
      </c>
      <c r="I1131" t="s">
        <v>311</v>
      </c>
      <c r="J1131">
        <v>0</v>
      </c>
    </row>
    <row r="1132" spans="1:10" hidden="1" x14ac:dyDescent="0.35">
      <c r="A1132" t="s">
        <v>20715</v>
      </c>
      <c r="B1132">
        <v>9</v>
      </c>
      <c r="C1132">
        <v>3</v>
      </c>
      <c r="D1132">
        <v>1091</v>
      </c>
      <c r="E1132" t="s">
        <v>311</v>
      </c>
      <c r="F1132" t="s">
        <v>3848</v>
      </c>
      <c r="G1132" t="s">
        <v>311</v>
      </c>
      <c r="H1132" t="s">
        <v>311</v>
      </c>
      <c r="I1132" t="s">
        <v>311</v>
      </c>
      <c r="J1132">
        <v>0</v>
      </c>
    </row>
    <row r="1133" spans="1:10" hidden="1" x14ac:dyDescent="0.35">
      <c r="A1133" t="s">
        <v>20716</v>
      </c>
      <c r="B1133">
        <v>15</v>
      </c>
      <c r="C1133">
        <v>3</v>
      </c>
      <c r="D1133">
        <v>1091</v>
      </c>
      <c r="E1133" t="s">
        <v>311</v>
      </c>
      <c r="F1133" t="s">
        <v>3848</v>
      </c>
      <c r="G1133" t="s">
        <v>311</v>
      </c>
      <c r="H1133" t="s">
        <v>311</v>
      </c>
      <c r="I1133" t="s">
        <v>311</v>
      </c>
      <c r="J1133">
        <v>0</v>
      </c>
    </row>
    <row r="1134" spans="1:10" hidden="1" x14ac:dyDescent="0.35">
      <c r="A1134" t="s">
        <v>20717</v>
      </c>
      <c r="B1134">
        <v>12</v>
      </c>
      <c r="C1134">
        <v>3</v>
      </c>
      <c r="D1134">
        <v>1091</v>
      </c>
      <c r="E1134" t="s">
        <v>311</v>
      </c>
      <c r="F1134" t="s">
        <v>3848</v>
      </c>
      <c r="G1134" t="s">
        <v>311</v>
      </c>
      <c r="H1134" t="s">
        <v>311</v>
      </c>
      <c r="I1134" t="s">
        <v>311</v>
      </c>
      <c r="J1134">
        <v>0</v>
      </c>
    </row>
    <row r="1135" spans="1:10" hidden="1" x14ac:dyDescent="0.35">
      <c r="A1135" t="s">
        <v>20718</v>
      </c>
      <c r="B1135">
        <v>13</v>
      </c>
      <c r="C1135">
        <v>3</v>
      </c>
      <c r="D1135">
        <v>1091</v>
      </c>
      <c r="E1135" t="s">
        <v>311</v>
      </c>
      <c r="F1135" t="s">
        <v>3848</v>
      </c>
      <c r="G1135" t="s">
        <v>311</v>
      </c>
      <c r="H1135" t="s">
        <v>311</v>
      </c>
      <c r="I1135" t="s">
        <v>311</v>
      </c>
      <c r="J1135">
        <v>0</v>
      </c>
    </row>
    <row r="1136" spans="1:10" hidden="1" x14ac:dyDescent="0.35">
      <c r="A1136" t="s">
        <v>20719</v>
      </c>
      <c r="B1136">
        <v>19</v>
      </c>
      <c r="C1136">
        <v>3</v>
      </c>
      <c r="D1136">
        <v>1091</v>
      </c>
      <c r="E1136" t="s">
        <v>311</v>
      </c>
      <c r="F1136" t="s">
        <v>3848</v>
      </c>
      <c r="G1136" t="s">
        <v>311</v>
      </c>
      <c r="H1136" t="s">
        <v>311</v>
      </c>
      <c r="I1136" t="s">
        <v>311</v>
      </c>
      <c r="J1136">
        <v>0</v>
      </c>
    </row>
    <row r="1137" spans="1:10" hidden="1" x14ac:dyDescent="0.35">
      <c r="A1137" t="s">
        <v>20720</v>
      </c>
      <c r="B1137">
        <v>10</v>
      </c>
      <c r="C1137">
        <v>3</v>
      </c>
      <c r="D1137">
        <v>1091</v>
      </c>
      <c r="E1137" t="s">
        <v>311</v>
      </c>
      <c r="F1137" t="s">
        <v>3848</v>
      </c>
      <c r="G1137" t="s">
        <v>311</v>
      </c>
      <c r="H1137" t="s">
        <v>311</v>
      </c>
      <c r="I1137" t="s">
        <v>311</v>
      </c>
      <c r="J1137">
        <v>0</v>
      </c>
    </row>
    <row r="1138" spans="1:10" hidden="1" x14ac:dyDescent="0.35">
      <c r="A1138" t="s">
        <v>20721</v>
      </c>
      <c r="B1138">
        <v>10</v>
      </c>
      <c r="C1138">
        <v>3</v>
      </c>
      <c r="D1138">
        <v>1091</v>
      </c>
      <c r="E1138" t="s">
        <v>311</v>
      </c>
      <c r="F1138" t="s">
        <v>3848</v>
      </c>
      <c r="G1138" t="s">
        <v>311</v>
      </c>
      <c r="H1138" t="s">
        <v>311</v>
      </c>
      <c r="I1138" t="s">
        <v>311</v>
      </c>
      <c r="J1138">
        <v>0</v>
      </c>
    </row>
    <row r="1139" spans="1:10" hidden="1" x14ac:dyDescent="0.35">
      <c r="A1139" t="s">
        <v>20722</v>
      </c>
      <c r="B1139">
        <v>18</v>
      </c>
      <c r="C1139">
        <v>3</v>
      </c>
      <c r="D1139">
        <v>1091</v>
      </c>
      <c r="E1139" t="s">
        <v>311</v>
      </c>
      <c r="F1139" t="s">
        <v>3848</v>
      </c>
      <c r="G1139" t="s">
        <v>311</v>
      </c>
      <c r="H1139" t="s">
        <v>311</v>
      </c>
      <c r="I1139" t="s">
        <v>311</v>
      </c>
      <c r="J1139">
        <v>0</v>
      </c>
    </row>
    <row r="1140" spans="1:10" hidden="1" x14ac:dyDescent="0.35">
      <c r="A1140" t="s">
        <v>20723</v>
      </c>
      <c r="B1140">
        <v>11</v>
      </c>
      <c r="C1140">
        <v>3</v>
      </c>
      <c r="D1140">
        <v>1091</v>
      </c>
      <c r="E1140" t="s">
        <v>311</v>
      </c>
      <c r="F1140" t="s">
        <v>3848</v>
      </c>
      <c r="G1140" t="s">
        <v>311</v>
      </c>
      <c r="H1140" t="s">
        <v>311</v>
      </c>
      <c r="I1140" t="s">
        <v>311</v>
      </c>
      <c r="J1140">
        <v>0</v>
      </c>
    </row>
    <row r="1141" spans="1:10" hidden="1" x14ac:dyDescent="0.35">
      <c r="A1141" t="s">
        <v>20724</v>
      </c>
      <c r="B1141">
        <v>18</v>
      </c>
      <c r="C1141">
        <v>3</v>
      </c>
      <c r="D1141">
        <v>1091</v>
      </c>
      <c r="E1141" t="s">
        <v>311</v>
      </c>
      <c r="F1141" t="s">
        <v>3848</v>
      </c>
      <c r="G1141" t="s">
        <v>311</v>
      </c>
      <c r="H1141" t="s">
        <v>311</v>
      </c>
      <c r="I1141" t="s">
        <v>311</v>
      </c>
      <c r="J1141">
        <v>0</v>
      </c>
    </row>
    <row r="1142" spans="1:10" hidden="1" x14ac:dyDescent="0.35">
      <c r="A1142" t="s">
        <v>20725</v>
      </c>
      <c r="B1142">
        <v>5</v>
      </c>
      <c r="C1142">
        <v>3</v>
      </c>
      <c r="D1142">
        <v>1091</v>
      </c>
      <c r="E1142" t="s">
        <v>311</v>
      </c>
      <c r="F1142" t="s">
        <v>3848</v>
      </c>
      <c r="G1142" t="s">
        <v>311</v>
      </c>
      <c r="H1142" t="s">
        <v>311</v>
      </c>
      <c r="I1142" t="s">
        <v>311</v>
      </c>
      <c r="J1142">
        <v>0</v>
      </c>
    </row>
    <row r="1143" spans="1:10" hidden="1" x14ac:dyDescent="0.35">
      <c r="A1143" t="s">
        <v>20726</v>
      </c>
      <c r="B1143">
        <v>16</v>
      </c>
      <c r="C1143">
        <v>3</v>
      </c>
      <c r="D1143">
        <v>1091</v>
      </c>
      <c r="E1143" t="s">
        <v>311</v>
      </c>
      <c r="F1143" t="s">
        <v>3848</v>
      </c>
      <c r="G1143" t="s">
        <v>311</v>
      </c>
      <c r="H1143" t="s">
        <v>311</v>
      </c>
      <c r="I1143" t="s">
        <v>311</v>
      </c>
      <c r="J1143">
        <v>0</v>
      </c>
    </row>
    <row r="1144" spans="1:10" hidden="1" x14ac:dyDescent="0.35">
      <c r="A1144" t="s">
        <v>20727</v>
      </c>
      <c r="B1144">
        <v>12</v>
      </c>
      <c r="C1144">
        <v>3</v>
      </c>
      <c r="D1144">
        <v>1091</v>
      </c>
      <c r="E1144" t="s">
        <v>311</v>
      </c>
      <c r="F1144" t="s">
        <v>3848</v>
      </c>
      <c r="G1144" t="s">
        <v>311</v>
      </c>
      <c r="H1144" t="s">
        <v>311</v>
      </c>
      <c r="I1144" t="s">
        <v>311</v>
      </c>
      <c r="J1144">
        <v>0</v>
      </c>
    </row>
    <row r="1145" spans="1:10" hidden="1" x14ac:dyDescent="0.35">
      <c r="A1145" t="s">
        <v>20728</v>
      </c>
      <c r="B1145">
        <v>21</v>
      </c>
      <c r="C1145">
        <v>3</v>
      </c>
      <c r="D1145">
        <v>1091</v>
      </c>
      <c r="E1145" t="s">
        <v>311</v>
      </c>
      <c r="F1145" t="s">
        <v>3848</v>
      </c>
      <c r="G1145" t="s">
        <v>311</v>
      </c>
      <c r="H1145" t="s">
        <v>311</v>
      </c>
      <c r="I1145" t="s">
        <v>311</v>
      </c>
      <c r="J1145">
        <v>0</v>
      </c>
    </row>
    <row r="1146" spans="1:10" hidden="1" x14ac:dyDescent="0.35">
      <c r="A1146" t="s">
        <v>20729</v>
      </c>
      <c r="B1146">
        <v>20</v>
      </c>
      <c r="C1146">
        <v>3</v>
      </c>
      <c r="D1146">
        <v>1091</v>
      </c>
      <c r="E1146" t="s">
        <v>311</v>
      </c>
      <c r="F1146" t="s">
        <v>3848</v>
      </c>
      <c r="G1146" t="s">
        <v>311</v>
      </c>
      <c r="H1146" t="s">
        <v>311</v>
      </c>
      <c r="I1146" t="s">
        <v>311</v>
      </c>
      <c r="J1146">
        <v>0</v>
      </c>
    </row>
    <row r="1147" spans="1:10" hidden="1" x14ac:dyDescent="0.35">
      <c r="A1147" t="s">
        <v>20730</v>
      </c>
      <c r="B1147">
        <v>11</v>
      </c>
      <c r="C1147">
        <v>3</v>
      </c>
      <c r="D1147">
        <v>1091</v>
      </c>
      <c r="E1147" t="s">
        <v>311</v>
      </c>
      <c r="F1147" t="s">
        <v>3848</v>
      </c>
      <c r="G1147" t="s">
        <v>311</v>
      </c>
      <c r="H1147" t="s">
        <v>311</v>
      </c>
      <c r="I1147" t="s">
        <v>311</v>
      </c>
      <c r="J1147">
        <v>0</v>
      </c>
    </row>
    <row r="1148" spans="1:10" hidden="1" x14ac:dyDescent="0.35">
      <c r="A1148" t="s">
        <v>20731</v>
      </c>
      <c r="B1148">
        <v>11</v>
      </c>
      <c r="C1148">
        <v>3</v>
      </c>
      <c r="D1148">
        <v>1091</v>
      </c>
      <c r="E1148" t="s">
        <v>311</v>
      </c>
      <c r="F1148" t="s">
        <v>2692</v>
      </c>
      <c r="G1148" t="s">
        <v>311</v>
      </c>
      <c r="H1148" t="s">
        <v>311</v>
      </c>
      <c r="I1148" t="s">
        <v>311</v>
      </c>
      <c r="J1148">
        <v>0</v>
      </c>
    </row>
    <row r="1149" spans="1:10" hidden="1" x14ac:dyDescent="0.35">
      <c r="A1149" t="s">
        <v>20732</v>
      </c>
      <c r="B1149">
        <v>38</v>
      </c>
      <c r="C1149">
        <v>3</v>
      </c>
      <c r="D1149">
        <v>1091</v>
      </c>
      <c r="E1149" t="s">
        <v>311</v>
      </c>
      <c r="F1149" t="s">
        <v>3848</v>
      </c>
      <c r="G1149" t="s">
        <v>311</v>
      </c>
      <c r="H1149" t="s">
        <v>311</v>
      </c>
      <c r="I1149" t="s">
        <v>311</v>
      </c>
      <c r="J1149">
        <v>0</v>
      </c>
    </row>
    <row r="1150" spans="1:10" hidden="1" x14ac:dyDescent="0.35">
      <c r="A1150" t="s">
        <v>20733</v>
      </c>
      <c r="B1150">
        <v>1</v>
      </c>
      <c r="C1150">
        <v>3</v>
      </c>
      <c r="D1150">
        <v>1091</v>
      </c>
      <c r="E1150" t="s">
        <v>311</v>
      </c>
      <c r="F1150" t="s">
        <v>3848</v>
      </c>
      <c r="G1150" t="s">
        <v>311</v>
      </c>
      <c r="H1150" t="s">
        <v>311</v>
      </c>
      <c r="I1150" t="s">
        <v>311</v>
      </c>
      <c r="J1150">
        <v>0</v>
      </c>
    </row>
    <row r="1151" spans="1:10" hidden="1" x14ac:dyDescent="0.35">
      <c r="A1151" t="s">
        <v>20734</v>
      </c>
      <c r="B1151">
        <v>7</v>
      </c>
      <c r="C1151">
        <v>3</v>
      </c>
      <c r="D1151">
        <v>1091</v>
      </c>
      <c r="E1151" t="s">
        <v>311</v>
      </c>
      <c r="F1151" t="s">
        <v>3848</v>
      </c>
      <c r="G1151" t="s">
        <v>311</v>
      </c>
      <c r="H1151" t="s">
        <v>311</v>
      </c>
      <c r="I1151" t="s">
        <v>311</v>
      </c>
      <c r="J1151">
        <v>7</v>
      </c>
    </row>
    <row r="1152" spans="1:10" hidden="1" x14ac:dyDescent="0.35">
      <c r="A1152" t="s">
        <v>20735</v>
      </c>
      <c r="B1152">
        <v>12</v>
      </c>
      <c r="C1152">
        <v>3</v>
      </c>
      <c r="D1152">
        <v>1091</v>
      </c>
      <c r="E1152" t="s">
        <v>311</v>
      </c>
      <c r="F1152" t="s">
        <v>3848</v>
      </c>
      <c r="G1152" t="s">
        <v>311</v>
      </c>
      <c r="H1152" t="s">
        <v>311</v>
      </c>
      <c r="I1152" t="s">
        <v>311</v>
      </c>
      <c r="J1152">
        <v>0</v>
      </c>
    </row>
    <row r="1153" spans="1:10" hidden="1" x14ac:dyDescent="0.35">
      <c r="A1153" t="s">
        <v>20736</v>
      </c>
      <c r="B1153">
        <v>12</v>
      </c>
      <c r="C1153">
        <v>3</v>
      </c>
      <c r="D1153">
        <v>1091</v>
      </c>
      <c r="E1153" t="s">
        <v>311</v>
      </c>
      <c r="F1153" t="s">
        <v>3848</v>
      </c>
      <c r="G1153" t="s">
        <v>311</v>
      </c>
      <c r="H1153" t="s">
        <v>311</v>
      </c>
      <c r="I1153" t="s">
        <v>311</v>
      </c>
      <c r="J1153">
        <v>0</v>
      </c>
    </row>
    <row r="1154" spans="1:10" hidden="1" x14ac:dyDescent="0.35">
      <c r="A1154" t="s">
        <v>20737</v>
      </c>
      <c r="B1154">
        <v>10</v>
      </c>
      <c r="C1154">
        <v>3</v>
      </c>
      <c r="D1154">
        <v>1091</v>
      </c>
      <c r="E1154" t="s">
        <v>311</v>
      </c>
      <c r="F1154" t="s">
        <v>3848</v>
      </c>
      <c r="G1154" t="s">
        <v>311</v>
      </c>
      <c r="H1154" t="s">
        <v>311</v>
      </c>
      <c r="I1154" t="s">
        <v>311</v>
      </c>
      <c r="J1154">
        <v>0</v>
      </c>
    </row>
    <row r="1155" spans="1:10" hidden="1" x14ac:dyDescent="0.35">
      <c r="A1155" t="s">
        <v>20738</v>
      </c>
      <c r="B1155">
        <v>11</v>
      </c>
      <c r="C1155">
        <v>3</v>
      </c>
      <c r="D1155">
        <v>1091</v>
      </c>
      <c r="E1155" t="s">
        <v>311</v>
      </c>
      <c r="F1155" t="s">
        <v>3848</v>
      </c>
      <c r="G1155" t="s">
        <v>311</v>
      </c>
      <c r="H1155" t="s">
        <v>311</v>
      </c>
      <c r="I1155" t="s">
        <v>311</v>
      </c>
      <c r="J1155">
        <v>0</v>
      </c>
    </row>
    <row r="1156" spans="1:10" hidden="1" x14ac:dyDescent="0.35">
      <c r="A1156" t="s">
        <v>20739</v>
      </c>
      <c r="B1156">
        <v>12</v>
      </c>
      <c r="C1156">
        <v>3</v>
      </c>
      <c r="D1156">
        <v>1091</v>
      </c>
      <c r="E1156" t="s">
        <v>311</v>
      </c>
      <c r="F1156" t="s">
        <v>3848</v>
      </c>
      <c r="G1156" t="s">
        <v>311</v>
      </c>
      <c r="H1156" t="s">
        <v>311</v>
      </c>
      <c r="I1156" t="s">
        <v>311</v>
      </c>
      <c r="J1156">
        <v>12</v>
      </c>
    </row>
    <row r="1157" spans="1:10" hidden="1" x14ac:dyDescent="0.35">
      <c r="A1157" t="s">
        <v>20740</v>
      </c>
      <c r="B1157">
        <v>8</v>
      </c>
      <c r="C1157">
        <v>3</v>
      </c>
      <c r="D1157">
        <v>1091</v>
      </c>
      <c r="E1157" t="s">
        <v>311</v>
      </c>
      <c r="F1157" t="s">
        <v>3848</v>
      </c>
      <c r="G1157" t="s">
        <v>311</v>
      </c>
      <c r="H1157" t="s">
        <v>311</v>
      </c>
      <c r="I1157" t="s">
        <v>311</v>
      </c>
      <c r="J1157">
        <v>0</v>
      </c>
    </row>
    <row r="1158" spans="1:10" hidden="1" x14ac:dyDescent="0.35">
      <c r="A1158" t="s">
        <v>20741</v>
      </c>
      <c r="B1158">
        <v>13</v>
      </c>
      <c r="C1158">
        <v>3</v>
      </c>
      <c r="D1158">
        <v>1091</v>
      </c>
      <c r="E1158" t="s">
        <v>311</v>
      </c>
      <c r="F1158" t="s">
        <v>3848</v>
      </c>
      <c r="G1158" t="s">
        <v>311</v>
      </c>
      <c r="H1158" t="s">
        <v>311</v>
      </c>
      <c r="I1158" t="s">
        <v>311</v>
      </c>
      <c r="J1158">
        <v>0</v>
      </c>
    </row>
    <row r="1159" spans="1:10" hidden="1" x14ac:dyDescent="0.35">
      <c r="A1159" t="s">
        <v>20742</v>
      </c>
      <c r="B1159">
        <v>18</v>
      </c>
      <c r="C1159">
        <v>3</v>
      </c>
      <c r="D1159">
        <v>1091</v>
      </c>
      <c r="E1159" t="s">
        <v>311</v>
      </c>
      <c r="F1159" t="s">
        <v>3848</v>
      </c>
      <c r="G1159" t="s">
        <v>311</v>
      </c>
      <c r="H1159" t="s">
        <v>311</v>
      </c>
      <c r="I1159" t="s">
        <v>311</v>
      </c>
      <c r="J1159">
        <v>0</v>
      </c>
    </row>
    <row r="1160" spans="1:10" hidden="1" x14ac:dyDescent="0.35">
      <c r="A1160" t="s">
        <v>20743</v>
      </c>
      <c r="B1160">
        <v>8</v>
      </c>
      <c r="C1160">
        <v>3</v>
      </c>
      <c r="D1160">
        <v>1091</v>
      </c>
      <c r="E1160" t="s">
        <v>311</v>
      </c>
      <c r="F1160" t="s">
        <v>3848</v>
      </c>
      <c r="G1160" t="s">
        <v>311</v>
      </c>
      <c r="H1160" t="s">
        <v>311</v>
      </c>
      <c r="I1160" t="s">
        <v>311</v>
      </c>
      <c r="J1160">
        <v>0</v>
      </c>
    </row>
    <row r="1161" spans="1:10" hidden="1" x14ac:dyDescent="0.35">
      <c r="A1161" t="s">
        <v>20744</v>
      </c>
      <c r="B1161">
        <v>9</v>
      </c>
      <c r="C1161">
        <v>3</v>
      </c>
      <c r="D1161">
        <v>1091</v>
      </c>
      <c r="E1161" t="s">
        <v>311</v>
      </c>
      <c r="F1161" t="s">
        <v>3848</v>
      </c>
      <c r="G1161" t="s">
        <v>311</v>
      </c>
      <c r="H1161" t="s">
        <v>311</v>
      </c>
      <c r="I1161" t="s">
        <v>311</v>
      </c>
      <c r="J1161">
        <v>0</v>
      </c>
    </row>
    <row r="1162" spans="1:10" hidden="1" x14ac:dyDescent="0.35">
      <c r="A1162" t="s">
        <v>20745</v>
      </c>
      <c r="B1162">
        <v>17</v>
      </c>
      <c r="C1162">
        <v>3</v>
      </c>
      <c r="D1162">
        <v>1091</v>
      </c>
      <c r="E1162" t="s">
        <v>311</v>
      </c>
      <c r="F1162" t="s">
        <v>3848</v>
      </c>
      <c r="G1162" t="s">
        <v>311</v>
      </c>
      <c r="H1162" t="s">
        <v>311</v>
      </c>
      <c r="I1162" t="s">
        <v>311</v>
      </c>
      <c r="J1162">
        <v>0</v>
      </c>
    </row>
    <row r="1163" spans="1:10" hidden="1" x14ac:dyDescent="0.35">
      <c r="A1163" t="s">
        <v>20746</v>
      </c>
      <c r="B1163">
        <v>9</v>
      </c>
      <c r="C1163">
        <v>3</v>
      </c>
      <c r="D1163">
        <v>1091</v>
      </c>
      <c r="E1163" t="s">
        <v>311</v>
      </c>
      <c r="F1163" t="s">
        <v>3848</v>
      </c>
      <c r="G1163" t="s">
        <v>311</v>
      </c>
      <c r="H1163" t="s">
        <v>311</v>
      </c>
      <c r="I1163" t="s">
        <v>311</v>
      </c>
      <c r="J1163">
        <v>0</v>
      </c>
    </row>
    <row r="1164" spans="1:10" hidden="1" x14ac:dyDescent="0.35">
      <c r="A1164" t="s">
        <v>20747</v>
      </c>
      <c r="B1164">
        <v>9</v>
      </c>
      <c r="C1164">
        <v>3</v>
      </c>
      <c r="D1164">
        <v>1091</v>
      </c>
      <c r="E1164" t="s">
        <v>311</v>
      </c>
      <c r="F1164" t="s">
        <v>3848</v>
      </c>
      <c r="G1164" t="s">
        <v>311</v>
      </c>
      <c r="H1164" t="s">
        <v>311</v>
      </c>
      <c r="I1164" t="s">
        <v>311</v>
      </c>
      <c r="J1164">
        <v>0</v>
      </c>
    </row>
    <row r="1165" spans="1:10" hidden="1" x14ac:dyDescent="0.35">
      <c r="A1165" t="s">
        <v>20748</v>
      </c>
      <c r="B1165">
        <v>18</v>
      </c>
      <c r="C1165">
        <v>3</v>
      </c>
      <c r="D1165">
        <v>1091</v>
      </c>
      <c r="E1165" t="s">
        <v>311</v>
      </c>
      <c r="F1165" t="s">
        <v>3848</v>
      </c>
      <c r="G1165" t="s">
        <v>311</v>
      </c>
      <c r="H1165" t="s">
        <v>311</v>
      </c>
      <c r="I1165" t="s">
        <v>311</v>
      </c>
      <c r="J1165">
        <v>0</v>
      </c>
    </row>
    <row r="1166" spans="1:10" hidden="1" x14ac:dyDescent="0.35">
      <c r="A1166" t="s">
        <v>20749</v>
      </c>
      <c r="B1166">
        <v>12</v>
      </c>
      <c r="C1166">
        <v>3</v>
      </c>
      <c r="D1166">
        <v>1091</v>
      </c>
      <c r="E1166" t="s">
        <v>311</v>
      </c>
      <c r="F1166" t="s">
        <v>3848</v>
      </c>
      <c r="G1166" t="s">
        <v>311</v>
      </c>
      <c r="H1166" t="s">
        <v>311</v>
      </c>
      <c r="I1166" t="s">
        <v>311</v>
      </c>
      <c r="J1166">
        <v>0</v>
      </c>
    </row>
    <row r="1167" spans="1:10" hidden="1" x14ac:dyDescent="0.35">
      <c r="A1167" t="s">
        <v>20750</v>
      </c>
      <c r="B1167">
        <v>10</v>
      </c>
      <c r="C1167">
        <v>3</v>
      </c>
      <c r="D1167">
        <v>1091</v>
      </c>
      <c r="E1167" t="s">
        <v>311</v>
      </c>
      <c r="F1167" t="s">
        <v>3848</v>
      </c>
      <c r="G1167" t="s">
        <v>311</v>
      </c>
      <c r="H1167" t="s">
        <v>311</v>
      </c>
      <c r="I1167" t="s">
        <v>311</v>
      </c>
      <c r="J1167">
        <v>0</v>
      </c>
    </row>
    <row r="1168" spans="1:10" hidden="1" x14ac:dyDescent="0.35">
      <c r="A1168" t="s">
        <v>20751</v>
      </c>
      <c r="B1168">
        <v>12</v>
      </c>
      <c r="C1168">
        <v>3</v>
      </c>
      <c r="D1168">
        <v>1091</v>
      </c>
      <c r="E1168" t="s">
        <v>311</v>
      </c>
      <c r="F1168" t="s">
        <v>3848</v>
      </c>
      <c r="G1168" t="s">
        <v>311</v>
      </c>
      <c r="H1168" t="s">
        <v>311</v>
      </c>
      <c r="I1168" t="s">
        <v>311</v>
      </c>
      <c r="J1168">
        <v>0</v>
      </c>
    </row>
    <row r="1169" spans="1:10" hidden="1" x14ac:dyDescent="0.35">
      <c r="A1169" t="s">
        <v>20752</v>
      </c>
      <c r="B1169">
        <v>9</v>
      </c>
      <c r="C1169">
        <v>3</v>
      </c>
      <c r="D1169">
        <v>1091</v>
      </c>
      <c r="E1169" t="s">
        <v>311</v>
      </c>
      <c r="F1169" t="s">
        <v>3848</v>
      </c>
      <c r="G1169" t="s">
        <v>311</v>
      </c>
      <c r="H1169" t="s">
        <v>311</v>
      </c>
      <c r="I1169" t="s">
        <v>311</v>
      </c>
      <c r="J1169">
        <v>0</v>
      </c>
    </row>
    <row r="1170" spans="1:10" hidden="1" x14ac:dyDescent="0.35">
      <c r="A1170" t="s">
        <v>20753</v>
      </c>
      <c r="B1170">
        <v>14</v>
      </c>
      <c r="C1170">
        <v>3</v>
      </c>
      <c r="D1170">
        <v>1091</v>
      </c>
      <c r="E1170" t="s">
        <v>311</v>
      </c>
      <c r="F1170" t="s">
        <v>3848</v>
      </c>
      <c r="G1170" t="s">
        <v>311</v>
      </c>
      <c r="H1170" t="s">
        <v>311</v>
      </c>
      <c r="I1170" t="s">
        <v>311</v>
      </c>
      <c r="J1170">
        <v>0</v>
      </c>
    </row>
    <row r="1171" spans="1:10" hidden="1" x14ac:dyDescent="0.35">
      <c r="A1171" t="s">
        <v>20754</v>
      </c>
      <c r="B1171">
        <v>9</v>
      </c>
      <c r="C1171">
        <v>3</v>
      </c>
      <c r="D1171">
        <v>1091</v>
      </c>
      <c r="E1171" t="s">
        <v>311</v>
      </c>
      <c r="F1171" t="s">
        <v>3848</v>
      </c>
      <c r="G1171" t="s">
        <v>311</v>
      </c>
      <c r="H1171" t="s">
        <v>311</v>
      </c>
      <c r="I1171" t="s">
        <v>311</v>
      </c>
      <c r="J1171">
        <v>9</v>
      </c>
    </row>
    <row r="1172" spans="1:10" hidden="1" x14ac:dyDescent="0.35">
      <c r="A1172" t="s">
        <v>20755</v>
      </c>
      <c r="B1172">
        <v>11</v>
      </c>
      <c r="C1172">
        <v>3</v>
      </c>
      <c r="D1172">
        <v>1091</v>
      </c>
      <c r="E1172" t="s">
        <v>311</v>
      </c>
      <c r="F1172" t="s">
        <v>3848</v>
      </c>
      <c r="G1172" t="s">
        <v>311</v>
      </c>
      <c r="H1172" t="s">
        <v>311</v>
      </c>
      <c r="I1172" t="s">
        <v>311</v>
      </c>
      <c r="J1172">
        <v>0</v>
      </c>
    </row>
    <row r="1173" spans="1:10" hidden="1" x14ac:dyDescent="0.35">
      <c r="A1173" t="s">
        <v>20756</v>
      </c>
      <c r="B1173">
        <v>1</v>
      </c>
      <c r="C1173">
        <v>3</v>
      </c>
      <c r="D1173">
        <v>1091</v>
      </c>
      <c r="E1173" t="s">
        <v>311</v>
      </c>
      <c r="F1173" t="s">
        <v>3848</v>
      </c>
      <c r="G1173" t="s">
        <v>311</v>
      </c>
      <c r="H1173" t="s">
        <v>311</v>
      </c>
      <c r="I1173" t="s">
        <v>311</v>
      </c>
      <c r="J1173">
        <v>0</v>
      </c>
    </row>
    <row r="1174" spans="1:10" hidden="1" x14ac:dyDescent="0.35">
      <c r="A1174" t="s">
        <v>20757</v>
      </c>
      <c r="B1174">
        <v>9</v>
      </c>
      <c r="C1174">
        <v>3</v>
      </c>
      <c r="D1174">
        <v>1091</v>
      </c>
      <c r="E1174" t="s">
        <v>311</v>
      </c>
      <c r="F1174" t="s">
        <v>3848</v>
      </c>
      <c r="G1174" t="s">
        <v>311</v>
      </c>
      <c r="H1174" t="s">
        <v>311</v>
      </c>
      <c r="I1174" t="s">
        <v>311</v>
      </c>
      <c r="J1174">
        <v>9</v>
      </c>
    </row>
    <row r="1175" spans="1:10" hidden="1" x14ac:dyDescent="0.35">
      <c r="A1175" t="s">
        <v>20758</v>
      </c>
      <c r="B1175">
        <v>16</v>
      </c>
      <c r="C1175">
        <v>3</v>
      </c>
      <c r="D1175">
        <v>1091</v>
      </c>
      <c r="E1175" t="s">
        <v>311</v>
      </c>
      <c r="F1175" t="s">
        <v>3848</v>
      </c>
      <c r="G1175" t="s">
        <v>311</v>
      </c>
      <c r="H1175" t="s">
        <v>311</v>
      </c>
      <c r="I1175" t="s">
        <v>311</v>
      </c>
      <c r="J1175">
        <v>0</v>
      </c>
    </row>
    <row r="1176" spans="1:10" hidden="1" x14ac:dyDescent="0.35">
      <c r="A1176" t="s">
        <v>20759</v>
      </c>
      <c r="B1176">
        <v>12</v>
      </c>
      <c r="C1176">
        <v>3</v>
      </c>
      <c r="D1176">
        <v>1091</v>
      </c>
      <c r="E1176" t="s">
        <v>311</v>
      </c>
      <c r="F1176" t="s">
        <v>3848</v>
      </c>
      <c r="G1176" t="s">
        <v>311</v>
      </c>
      <c r="H1176" t="s">
        <v>311</v>
      </c>
      <c r="I1176" t="s">
        <v>311</v>
      </c>
      <c r="J1176">
        <v>0</v>
      </c>
    </row>
    <row r="1177" spans="1:10" hidden="1" x14ac:dyDescent="0.35">
      <c r="A1177" t="s">
        <v>20760</v>
      </c>
      <c r="B1177">
        <v>8</v>
      </c>
      <c r="C1177">
        <v>3</v>
      </c>
      <c r="D1177">
        <v>1091</v>
      </c>
      <c r="E1177" t="s">
        <v>311</v>
      </c>
      <c r="F1177" t="s">
        <v>3848</v>
      </c>
      <c r="G1177" t="s">
        <v>311</v>
      </c>
      <c r="H1177" t="s">
        <v>311</v>
      </c>
      <c r="I1177" t="s">
        <v>311</v>
      </c>
      <c r="J1177">
        <v>0</v>
      </c>
    </row>
    <row r="1178" spans="1:10" hidden="1" x14ac:dyDescent="0.35">
      <c r="A1178" t="s">
        <v>20761</v>
      </c>
      <c r="B1178">
        <v>12</v>
      </c>
      <c r="C1178">
        <v>3</v>
      </c>
      <c r="D1178">
        <v>1091</v>
      </c>
      <c r="E1178" t="s">
        <v>311</v>
      </c>
      <c r="F1178" t="s">
        <v>3848</v>
      </c>
      <c r="G1178" t="s">
        <v>311</v>
      </c>
      <c r="H1178" t="s">
        <v>311</v>
      </c>
      <c r="I1178" t="s">
        <v>311</v>
      </c>
      <c r="J1178">
        <v>0</v>
      </c>
    </row>
    <row r="1179" spans="1:10" hidden="1" x14ac:dyDescent="0.35">
      <c r="A1179" t="s">
        <v>20762</v>
      </c>
      <c r="B1179">
        <v>10</v>
      </c>
      <c r="C1179">
        <v>3</v>
      </c>
      <c r="D1179">
        <v>1091</v>
      </c>
      <c r="E1179" t="s">
        <v>311</v>
      </c>
      <c r="F1179" t="s">
        <v>3848</v>
      </c>
      <c r="G1179" t="s">
        <v>311</v>
      </c>
      <c r="H1179" t="s">
        <v>311</v>
      </c>
      <c r="I1179" t="s">
        <v>311</v>
      </c>
      <c r="J1179">
        <v>0</v>
      </c>
    </row>
    <row r="1180" spans="1:10" hidden="1" x14ac:dyDescent="0.35">
      <c r="A1180" t="s">
        <v>20763</v>
      </c>
      <c r="B1180">
        <v>10</v>
      </c>
      <c r="C1180">
        <v>3</v>
      </c>
      <c r="D1180">
        <v>1091</v>
      </c>
      <c r="E1180" t="s">
        <v>311</v>
      </c>
      <c r="F1180" t="s">
        <v>3848</v>
      </c>
      <c r="G1180" t="s">
        <v>311</v>
      </c>
      <c r="H1180" t="s">
        <v>311</v>
      </c>
      <c r="I1180" t="s">
        <v>311</v>
      </c>
      <c r="J1180">
        <v>0</v>
      </c>
    </row>
    <row r="1181" spans="1:10" hidden="1" x14ac:dyDescent="0.35">
      <c r="A1181" t="s">
        <v>20764</v>
      </c>
      <c r="B1181">
        <v>17</v>
      </c>
      <c r="C1181">
        <v>3</v>
      </c>
      <c r="D1181">
        <v>1091</v>
      </c>
      <c r="E1181" t="s">
        <v>311</v>
      </c>
      <c r="F1181" t="s">
        <v>3848</v>
      </c>
      <c r="G1181" t="s">
        <v>311</v>
      </c>
      <c r="H1181" t="s">
        <v>311</v>
      </c>
      <c r="I1181" t="s">
        <v>311</v>
      </c>
      <c r="J1181">
        <v>0</v>
      </c>
    </row>
    <row r="1182" spans="1:10" hidden="1" x14ac:dyDescent="0.35">
      <c r="A1182" t="s">
        <v>20765</v>
      </c>
      <c r="B1182">
        <v>11</v>
      </c>
      <c r="C1182">
        <v>3</v>
      </c>
      <c r="D1182">
        <v>1091</v>
      </c>
      <c r="E1182" t="s">
        <v>311</v>
      </c>
      <c r="F1182" t="s">
        <v>3848</v>
      </c>
      <c r="G1182" t="s">
        <v>311</v>
      </c>
      <c r="H1182" t="s">
        <v>311</v>
      </c>
      <c r="I1182" t="s">
        <v>311</v>
      </c>
      <c r="J1182">
        <v>0</v>
      </c>
    </row>
    <row r="1183" spans="1:10" hidden="1" x14ac:dyDescent="0.35">
      <c r="A1183" t="s">
        <v>20766</v>
      </c>
      <c r="B1183">
        <v>9</v>
      </c>
      <c r="C1183">
        <v>3</v>
      </c>
      <c r="D1183">
        <v>1091</v>
      </c>
      <c r="E1183" t="s">
        <v>311</v>
      </c>
      <c r="F1183" t="s">
        <v>3848</v>
      </c>
      <c r="G1183" t="s">
        <v>311</v>
      </c>
      <c r="H1183" t="s">
        <v>311</v>
      </c>
      <c r="I1183" t="s">
        <v>311</v>
      </c>
      <c r="J1183">
        <v>0</v>
      </c>
    </row>
    <row r="1184" spans="1:10" hidden="1" x14ac:dyDescent="0.35">
      <c r="A1184" t="s">
        <v>20767</v>
      </c>
      <c r="B1184">
        <v>9</v>
      </c>
      <c r="C1184">
        <v>3</v>
      </c>
      <c r="D1184">
        <v>1091</v>
      </c>
      <c r="E1184" t="s">
        <v>311</v>
      </c>
      <c r="F1184" t="s">
        <v>3848</v>
      </c>
      <c r="G1184" t="s">
        <v>311</v>
      </c>
      <c r="H1184" t="s">
        <v>311</v>
      </c>
      <c r="I1184" t="s">
        <v>311</v>
      </c>
      <c r="J1184">
        <v>0</v>
      </c>
    </row>
    <row r="1185" spans="1:10" hidden="1" x14ac:dyDescent="0.35">
      <c r="A1185" t="s">
        <v>20768</v>
      </c>
      <c r="B1185">
        <v>8</v>
      </c>
      <c r="C1185">
        <v>3</v>
      </c>
      <c r="D1185">
        <v>1091</v>
      </c>
      <c r="E1185" t="s">
        <v>311</v>
      </c>
      <c r="F1185" t="s">
        <v>3848</v>
      </c>
      <c r="G1185" t="s">
        <v>311</v>
      </c>
      <c r="H1185" t="s">
        <v>311</v>
      </c>
      <c r="I1185" t="s">
        <v>311</v>
      </c>
      <c r="J1185">
        <v>0</v>
      </c>
    </row>
    <row r="1186" spans="1:10" hidden="1" x14ac:dyDescent="0.35">
      <c r="A1186" t="s">
        <v>20769</v>
      </c>
      <c r="B1186">
        <v>13</v>
      </c>
      <c r="C1186">
        <v>3</v>
      </c>
      <c r="D1186">
        <v>1091</v>
      </c>
      <c r="E1186" t="s">
        <v>311</v>
      </c>
      <c r="F1186" t="s">
        <v>3848</v>
      </c>
      <c r="G1186" t="s">
        <v>311</v>
      </c>
      <c r="H1186" t="s">
        <v>311</v>
      </c>
      <c r="I1186" t="s">
        <v>311</v>
      </c>
      <c r="J1186">
        <v>0</v>
      </c>
    </row>
    <row r="1187" spans="1:10" hidden="1" x14ac:dyDescent="0.35">
      <c r="A1187" t="s">
        <v>20770</v>
      </c>
      <c r="B1187">
        <v>8</v>
      </c>
      <c r="C1187">
        <v>3</v>
      </c>
      <c r="D1187">
        <v>1091</v>
      </c>
      <c r="E1187" t="s">
        <v>311</v>
      </c>
      <c r="F1187" t="s">
        <v>3848</v>
      </c>
      <c r="G1187" t="s">
        <v>311</v>
      </c>
      <c r="H1187" t="s">
        <v>311</v>
      </c>
      <c r="I1187" t="s">
        <v>311</v>
      </c>
      <c r="J1187">
        <v>0</v>
      </c>
    </row>
    <row r="1188" spans="1:10" hidden="1" x14ac:dyDescent="0.35">
      <c r="A1188" t="s">
        <v>20771</v>
      </c>
      <c r="B1188">
        <v>12</v>
      </c>
      <c r="C1188">
        <v>3</v>
      </c>
      <c r="D1188">
        <v>1091</v>
      </c>
      <c r="E1188" t="s">
        <v>311</v>
      </c>
      <c r="F1188" t="s">
        <v>3848</v>
      </c>
      <c r="G1188" t="s">
        <v>311</v>
      </c>
      <c r="H1188" t="s">
        <v>311</v>
      </c>
      <c r="I1188" t="s">
        <v>311</v>
      </c>
      <c r="J1188">
        <v>0</v>
      </c>
    </row>
    <row r="1189" spans="1:10" hidden="1" x14ac:dyDescent="0.35">
      <c r="A1189" t="s">
        <v>20772</v>
      </c>
      <c r="B1189">
        <v>8</v>
      </c>
      <c r="C1189">
        <v>3</v>
      </c>
      <c r="D1189">
        <v>1091</v>
      </c>
      <c r="E1189" t="s">
        <v>311</v>
      </c>
      <c r="F1189" t="s">
        <v>3848</v>
      </c>
      <c r="G1189" t="s">
        <v>311</v>
      </c>
      <c r="H1189" t="s">
        <v>311</v>
      </c>
      <c r="I1189" t="s">
        <v>311</v>
      </c>
      <c r="J1189">
        <v>0</v>
      </c>
    </row>
    <row r="1190" spans="1:10" hidden="1" x14ac:dyDescent="0.35">
      <c r="A1190" t="s">
        <v>20773</v>
      </c>
      <c r="B1190">
        <v>9</v>
      </c>
      <c r="C1190">
        <v>3</v>
      </c>
      <c r="D1190">
        <v>1091</v>
      </c>
      <c r="E1190" t="s">
        <v>311</v>
      </c>
      <c r="F1190" t="s">
        <v>3848</v>
      </c>
      <c r="G1190" t="s">
        <v>311</v>
      </c>
      <c r="H1190" t="s">
        <v>311</v>
      </c>
      <c r="I1190" t="s">
        <v>311</v>
      </c>
      <c r="J1190">
        <v>0</v>
      </c>
    </row>
    <row r="1191" spans="1:10" hidden="1" x14ac:dyDescent="0.35">
      <c r="A1191" t="s">
        <v>20774</v>
      </c>
      <c r="B1191">
        <v>7</v>
      </c>
      <c r="C1191">
        <v>3</v>
      </c>
      <c r="D1191">
        <v>1091</v>
      </c>
      <c r="E1191" t="s">
        <v>311</v>
      </c>
      <c r="F1191" t="s">
        <v>3848</v>
      </c>
      <c r="G1191" t="s">
        <v>311</v>
      </c>
      <c r="H1191" t="s">
        <v>311</v>
      </c>
      <c r="I1191" t="s">
        <v>311</v>
      </c>
      <c r="J1191">
        <v>0</v>
      </c>
    </row>
    <row r="1192" spans="1:10" hidden="1" x14ac:dyDescent="0.35">
      <c r="A1192" t="s">
        <v>20775</v>
      </c>
      <c r="B1192">
        <v>10</v>
      </c>
      <c r="C1192">
        <v>3</v>
      </c>
      <c r="D1192">
        <v>1091</v>
      </c>
      <c r="E1192" t="s">
        <v>311</v>
      </c>
      <c r="F1192" t="s">
        <v>3848</v>
      </c>
      <c r="G1192" t="s">
        <v>311</v>
      </c>
      <c r="H1192" t="s">
        <v>311</v>
      </c>
      <c r="I1192" t="s">
        <v>311</v>
      </c>
      <c r="J1192">
        <v>0</v>
      </c>
    </row>
    <row r="1193" spans="1:10" hidden="1" x14ac:dyDescent="0.35">
      <c r="A1193" t="s">
        <v>20776</v>
      </c>
      <c r="B1193">
        <v>6</v>
      </c>
      <c r="C1193">
        <v>3</v>
      </c>
      <c r="D1193">
        <v>1091</v>
      </c>
      <c r="E1193" t="s">
        <v>311</v>
      </c>
      <c r="F1193" t="s">
        <v>3848</v>
      </c>
      <c r="G1193" t="s">
        <v>311</v>
      </c>
      <c r="H1193" t="s">
        <v>311</v>
      </c>
      <c r="I1193" t="s">
        <v>311</v>
      </c>
      <c r="J1193">
        <v>0</v>
      </c>
    </row>
    <row r="1194" spans="1:10" hidden="1" x14ac:dyDescent="0.35">
      <c r="A1194" t="s">
        <v>20777</v>
      </c>
      <c r="B1194">
        <v>9</v>
      </c>
      <c r="C1194">
        <v>3</v>
      </c>
      <c r="D1194">
        <v>1091</v>
      </c>
      <c r="E1194" t="s">
        <v>311</v>
      </c>
      <c r="F1194" t="s">
        <v>3848</v>
      </c>
      <c r="G1194" t="s">
        <v>311</v>
      </c>
      <c r="H1194" t="s">
        <v>311</v>
      </c>
      <c r="I1194" t="s">
        <v>311</v>
      </c>
      <c r="J1194">
        <v>0</v>
      </c>
    </row>
    <row r="1195" spans="1:10" hidden="1" x14ac:dyDescent="0.35">
      <c r="A1195" t="s">
        <v>20778</v>
      </c>
      <c r="B1195">
        <v>11</v>
      </c>
      <c r="C1195">
        <v>3</v>
      </c>
      <c r="D1195">
        <v>1091</v>
      </c>
      <c r="E1195" t="s">
        <v>311</v>
      </c>
      <c r="F1195" t="s">
        <v>3848</v>
      </c>
      <c r="G1195" t="s">
        <v>311</v>
      </c>
      <c r="H1195" t="s">
        <v>311</v>
      </c>
      <c r="I1195" t="s">
        <v>311</v>
      </c>
      <c r="J1195">
        <v>0</v>
      </c>
    </row>
    <row r="1196" spans="1:10" hidden="1" x14ac:dyDescent="0.35">
      <c r="A1196" t="s">
        <v>20779</v>
      </c>
      <c r="B1196">
        <v>12</v>
      </c>
      <c r="C1196">
        <v>3</v>
      </c>
      <c r="D1196">
        <v>1091</v>
      </c>
      <c r="E1196" t="s">
        <v>311</v>
      </c>
      <c r="F1196" t="s">
        <v>3848</v>
      </c>
      <c r="G1196" t="s">
        <v>311</v>
      </c>
      <c r="H1196" t="s">
        <v>311</v>
      </c>
      <c r="I1196" t="s">
        <v>311</v>
      </c>
      <c r="J1196">
        <v>0</v>
      </c>
    </row>
    <row r="1197" spans="1:10" hidden="1" x14ac:dyDescent="0.35">
      <c r="A1197" t="s">
        <v>20780</v>
      </c>
      <c r="B1197">
        <v>8</v>
      </c>
      <c r="C1197">
        <v>3</v>
      </c>
      <c r="D1197">
        <v>1091</v>
      </c>
      <c r="E1197" t="s">
        <v>311</v>
      </c>
      <c r="F1197" t="s">
        <v>3848</v>
      </c>
      <c r="G1197" t="s">
        <v>311</v>
      </c>
      <c r="H1197" t="s">
        <v>311</v>
      </c>
      <c r="I1197" t="s">
        <v>311</v>
      </c>
      <c r="J1197">
        <v>0</v>
      </c>
    </row>
    <row r="1198" spans="1:10" hidden="1" x14ac:dyDescent="0.35">
      <c r="A1198" t="s">
        <v>20781</v>
      </c>
      <c r="B1198">
        <v>23</v>
      </c>
      <c r="C1198">
        <v>3</v>
      </c>
      <c r="D1198">
        <v>1091</v>
      </c>
      <c r="E1198" t="s">
        <v>311</v>
      </c>
      <c r="F1198" t="s">
        <v>3848</v>
      </c>
      <c r="G1198" t="s">
        <v>311</v>
      </c>
      <c r="H1198" t="s">
        <v>311</v>
      </c>
      <c r="I1198" t="s">
        <v>311</v>
      </c>
      <c r="J1198">
        <v>0</v>
      </c>
    </row>
    <row r="1199" spans="1:10" hidden="1" x14ac:dyDescent="0.35">
      <c r="A1199" t="s">
        <v>20782</v>
      </c>
      <c r="B1199">
        <v>19</v>
      </c>
      <c r="C1199">
        <v>3</v>
      </c>
      <c r="D1199">
        <v>1091</v>
      </c>
      <c r="E1199" t="s">
        <v>311</v>
      </c>
      <c r="F1199" t="s">
        <v>3848</v>
      </c>
      <c r="G1199" t="s">
        <v>311</v>
      </c>
      <c r="H1199" t="s">
        <v>311</v>
      </c>
      <c r="I1199" t="s">
        <v>311</v>
      </c>
      <c r="J1199">
        <v>0</v>
      </c>
    </row>
    <row r="1200" spans="1:10" hidden="1" x14ac:dyDescent="0.35">
      <c r="A1200" t="s">
        <v>20783</v>
      </c>
      <c r="B1200">
        <v>1</v>
      </c>
      <c r="C1200">
        <v>3</v>
      </c>
      <c r="D1200">
        <v>1091</v>
      </c>
      <c r="E1200" t="s">
        <v>311</v>
      </c>
      <c r="F1200" t="s">
        <v>3848</v>
      </c>
      <c r="G1200" t="s">
        <v>311</v>
      </c>
      <c r="H1200" t="s">
        <v>311</v>
      </c>
      <c r="I1200" t="s">
        <v>311</v>
      </c>
      <c r="J1200">
        <v>0</v>
      </c>
    </row>
    <row r="1201" spans="1:10" hidden="1" x14ac:dyDescent="0.35">
      <c r="A1201" t="s">
        <v>20784</v>
      </c>
      <c r="B1201">
        <v>15</v>
      </c>
      <c r="C1201">
        <v>3</v>
      </c>
      <c r="D1201">
        <v>1091</v>
      </c>
      <c r="E1201" t="s">
        <v>311</v>
      </c>
      <c r="F1201" t="s">
        <v>3848</v>
      </c>
      <c r="G1201" t="s">
        <v>311</v>
      </c>
      <c r="H1201" t="s">
        <v>311</v>
      </c>
      <c r="I1201" t="s">
        <v>311</v>
      </c>
      <c r="J1201">
        <v>0</v>
      </c>
    </row>
    <row r="1202" spans="1:10" hidden="1" x14ac:dyDescent="0.35">
      <c r="A1202" t="s">
        <v>20785</v>
      </c>
      <c r="B1202">
        <v>9</v>
      </c>
      <c r="C1202">
        <v>3</v>
      </c>
      <c r="D1202">
        <v>1091</v>
      </c>
      <c r="E1202" t="s">
        <v>311</v>
      </c>
      <c r="F1202" t="s">
        <v>3848</v>
      </c>
      <c r="G1202" t="s">
        <v>311</v>
      </c>
      <c r="H1202" t="s">
        <v>311</v>
      </c>
      <c r="I1202" t="s">
        <v>311</v>
      </c>
      <c r="J1202">
        <v>0</v>
      </c>
    </row>
    <row r="1203" spans="1:10" hidden="1" x14ac:dyDescent="0.35">
      <c r="A1203" t="s">
        <v>20786</v>
      </c>
      <c r="B1203">
        <v>9</v>
      </c>
      <c r="C1203">
        <v>3</v>
      </c>
      <c r="D1203">
        <v>1091</v>
      </c>
      <c r="E1203" t="s">
        <v>311</v>
      </c>
      <c r="F1203" t="s">
        <v>3848</v>
      </c>
      <c r="G1203" t="s">
        <v>311</v>
      </c>
      <c r="H1203" t="s">
        <v>311</v>
      </c>
      <c r="I1203" t="s">
        <v>311</v>
      </c>
      <c r="J1203">
        <v>0</v>
      </c>
    </row>
    <row r="1204" spans="1:10" hidden="1" x14ac:dyDescent="0.35">
      <c r="A1204" t="s">
        <v>20787</v>
      </c>
      <c r="B1204">
        <v>12</v>
      </c>
      <c r="C1204">
        <v>3</v>
      </c>
      <c r="D1204">
        <v>1091</v>
      </c>
      <c r="E1204" t="s">
        <v>311</v>
      </c>
      <c r="F1204" t="s">
        <v>3848</v>
      </c>
      <c r="G1204" t="s">
        <v>311</v>
      </c>
      <c r="H1204" t="s">
        <v>311</v>
      </c>
      <c r="I1204" t="s">
        <v>311</v>
      </c>
      <c r="J1204">
        <v>0</v>
      </c>
    </row>
    <row r="1205" spans="1:10" hidden="1" x14ac:dyDescent="0.35">
      <c r="A1205" t="s">
        <v>20788</v>
      </c>
      <c r="B1205">
        <v>6</v>
      </c>
      <c r="C1205">
        <v>3</v>
      </c>
      <c r="D1205">
        <v>1091</v>
      </c>
      <c r="E1205" t="s">
        <v>311</v>
      </c>
      <c r="F1205" t="s">
        <v>3848</v>
      </c>
      <c r="G1205" t="s">
        <v>311</v>
      </c>
      <c r="H1205" t="s">
        <v>311</v>
      </c>
      <c r="I1205" t="s">
        <v>311</v>
      </c>
      <c r="J1205">
        <v>0</v>
      </c>
    </row>
    <row r="1206" spans="1:10" hidden="1" x14ac:dyDescent="0.35">
      <c r="A1206" t="s">
        <v>20789</v>
      </c>
      <c r="B1206">
        <v>10</v>
      </c>
      <c r="C1206">
        <v>3</v>
      </c>
      <c r="D1206">
        <v>1091</v>
      </c>
      <c r="E1206" t="s">
        <v>311</v>
      </c>
      <c r="F1206" t="s">
        <v>3848</v>
      </c>
      <c r="G1206" t="s">
        <v>311</v>
      </c>
      <c r="H1206" t="s">
        <v>311</v>
      </c>
      <c r="I1206" t="s">
        <v>311</v>
      </c>
      <c r="J1206">
        <v>0</v>
      </c>
    </row>
    <row r="1207" spans="1:10" hidden="1" x14ac:dyDescent="0.35">
      <c r="A1207" t="s">
        <v>20790</v>
      </c>
      <c r="B1207">
        <v>20</v>
      </c>
      <c r="C1207">
        <v>3</v>
      </c>
      <c r="D1207">
        <v>1091</v>
      </c>
      <c r="E1207" t="s">
        <v>311</v>
      </c>
      <c r="F1207" t="s">
        <v>3848</v>
      </c>
      <c r="G1207" t="s">
        <v>311</v>
      </c>
      <c r="H1207" t="s">
        <v>311</v>
      </c>
      <c r="I1207" t="s">
        <v>311</v>
      </c>
      <c r="J1207">
        <v>0</v>
      </c>
    </row>
    <row r="1208" spans="1:10" hidden="1" x14ac:dyDescent="0.35">
      <c r="A1208" t="s">
        <v>20791</v>
      </c>
      <c r="B1208">
        <v>10</v>
      </c>
      <c r="C1208">
        <v>2</v>
      </c>
      <c r="D1208">
        <v>1207</v>
      </c>
      <c r="E1208" t="s">
        <v>311</v>
      </c>
      <c r="F1208" t="s">
        <v>3848</v>
      </c>
      <c r="G1208" t="s">
        <v>311</v>
      </c>
      <c r="H1208" t="s">
        <v>311</v>
      </c>
      <c r="I1208" t="s">
        <v>311</v>
      </c>
      <c r="J1208">
        <v>0</v>
      </c>
    </row>
    <row r="1209" spans="1:10" hidden="1" x14ac:dyDescent="0.35">
      <c r="A1209" t="s">
        <v>20792</v>
      </c>
      <c r="B1209">
        <v>8</v>
      </c>
      <c r="C1209">
        <v>2</v>
      </c>
      <c r="D1209">
        <v>1207</v>
      </c>
      <c r="E1209" t="s">
        <v>311</v>
      </c>
      <c r="F1209" t="s">
        <v>3848</v>
      </c>
      <c r="G1209" t="s">
        <v>311</v>
      </c>
      <c r="H1209" t="s">
        <v>311</v>
      </c>
      <c r="I1209" t="s">
        <v>311</v>
      </c>
      <c r="J1209">
        <v>0</v>
      </c>
    </row>
    <row r="1210" spans="1:10" hidden="1" x14ac:dyDescent="0.35">
      <c r="A1210" t="s">
        <v>20793</v>
      </c>
      <c r="B1210">
        <v>1</v>
      </c>
      <c r="C1210">
        <v>2</v>
      </c>
      <c r="D1210">
        <v>1207</v>
      </c>
      <c r="E1210" t="s">
        <v>311</v>
      </c>
      <c r="F1210" t="s">
        <v>3848</v>
      </c>
      <c r="G1210" t="s">
        <v>311</v>
      </c>
      <c r="H1210" t="s">
        <v>311</v>
      </c>
      <c r="I1210" t="s">
        <v>311</v>
      </c>
      <c r="J1210">
        <v>0</v>
      </c>
    </row>
    <row r="1211" spans="1:10" hidden="1" x14ac:dyDescent="0.35">
      <c r="A1211" t="s">
        <v>20794</v>
      </c>
      <c r="B1211">
        <v>8</v>
      </c>
      <c r="C1211">
        <v>2</v>
      </c>
      <c r="D1211">
        <v>1207</v>
      </c>
      <c r="E1211" t="s">
        <v>311</v>
      </c>
      <c r="F1211" t="s">
        <v>3848</v>
      </c>
      <c r="G1211" t="s">
        <v>311</v>
      </c>
      <c r="H1211" t="s">
        <v>311</v>
      </c>
      <c r="I1211" t="s">
        <v>311</v>
      </c>
      <c r="J1211">
        <v>0</v>
      </c>
    </row>
    <row r="1212" spans="1:10" hidden="1" x14ac:dyDescent="0.35">
      <c r="A1212" t="s">
        <v>20795</v>
      </c>
      <c r="B1212">
        <v>1</v>
      </c>
      <c r="C1212">
        <v>2</v>
      </c>
      <c r="D1212">
        <v>1207</v>
      </c>
      <c r="E1212" t="s">
        <v>311</v>
      </c>
      <c r="F1212" t="s">
        <v>3848</v>
      </c>
      <c r="G1212" t="s">
        <v>311</v>
      </c>
      <c r="H1212" t="s">
        <v>311</v>
      </c>
      <c r="I1212" t="s">
        <v>311</v>
      </c>
      <c r="J1212">
        <v>0</v>
      </c>
    </row>
    <row r="1213" spans="1:10" hidden="1" x14ac:dyDescent="0.35">
      <c r="A1213" t="s">
        <v>20796</v>
      </c>
      <c r="B1213">
        <v>19</v>
      </c>
      <c r="C1213">
        <v>2</v>
      </c>
      <c r="D1213">
        <v>1207</v>
      </c>
      <c r="E1213" t="s">
        <v>311</v>
      </c>
      <c r="F1213" t="s">
        <v>3848</v>
      </c>
      <c r="G1213" t="s">
        <v>311</v>
      </c>
      <c r="H1213" t="s">
        <v>311</v>
      </c>
      <c r="I1213" t="s">
        <v>311</v>
      </c>
      <c r="J1213">
        <v>0</v>
      </c>
    </row>
    <row r="1214" spans="1:10" hidden="1" x14ac:dyDescent="0.35">
      <c r="A1214" t="s">
        <v>20797</v>
      </c>
      <c r="B1214">
        <v>6</v>
      </c>
      <c r="C1214">
        <v>2</v>
      </c>
      <c r="D1214">
        <v>1207</v>
      </c>
      <c r="E1214" t="s">
        <v>311</v>
      </c>
      <c r="F1214" t="s">
        <v>3848</v>
      </c>
      <c r="G1214" t="s">
        <v>311</v>
      </c>
      <c r="H1214" t="s">
        <v>311</v>
      </c>
      <c r="I1214" t="s">
        <v>311</v>
      </c>
      <c r="J1214">
        <v>0</v>
      </c>
    </row>
    <row r="1215" spans="1:10" hidden="1" x14ac:dyDescent="0.35">
      <c r="A1215" t="s">
        <v>20798</v>
      </c>
      <c r="B1215">
        <v>7</v>
      </c>
      <c r="C1215">
        <v>2</v>
      </c>
      <c r="D1215">
        <v>1207</v>
      </c>
      <c r="E1215" t="s">
        <v>311</v>
      </c>
      <c r="F1215" t="s">
        <v>3848</v>
      </c>
      <c r="G1215" t="s">
        <v>311</v>
      </c>
      <c r="H1215" t="s">
        <v>311</v>
      </c>
      <c r="I1215" t="s">
        <v>311</v>
      </c>
      <c r="J1215">
        <v>0</v>
      </c>
    </row>
    <row r="1216" spans="1:10" hidden="1" x14ac:dyDescent="0.35">
      <c r="A1216" t="s">
        <v>20799</v>
      </c>
      <c r="B1216">
        <v>22</v>
      </c>
      <c r="C1216">
        <v>2</v>
      </c>
      <c r="D1216">
        <v>1207</v>
      </c>
      <c r="E1216" t="s">
        <v>311</v>
      </c>
      <c r="F1216" t="s">
        <v>3848</v>
      </c>
      <c r="G1216" t="s">
        <v>311</v>
      </c>
      <c r="H1216" t="s">
        <v>311</v>
      </c>
      <c r="I1216" t="s">
        <v>311</v>
      </c>
      <c r="J1216">
        <v>0</v>
      </c>
    </row>
    <row r="1217" spans="1:10" hidden="1" x14ac:dyDescent="0.35">
      <c r="A1217" t="s">
        <v>20800</v>
      </c>
      <c r="B1217">
        <v>18</v>
      </c>
      <c r="C1217">
        <v>2</v>
      </c>
      <c r="D1217">
        <v>1207</v>
      </c>
      <c r="E1217" t="s">
        <v>311</v>
      </c>
      <c r="F1217" t="s">
        <v>3848</v>
      </c>
      <c r="G1217" t="s">
        <v>311</v>
      </c>
      <c r="H1217" t="s">
        <v>311</v>
      </c>
      <c r="I1217" t="s">
        <v>311</v>
      </c>
      <c r="J1217">
        <v>0</v>
      </c>
    </row>
    <row r="1218" spans="1:10" x14ac:dyDescent="0.35">
      <c r="A1218" t="s">
        <v>20801</v>
      </c>
      <c r="B1218">
        <v>1</v>
      </c>
      <c r="C1218">
        <v>2</v>
      </c>
      <c r="D1218">
        <v>1207</v>
      </c>
      <c r="E1218" t="s">
        <v>319</v>
      </c>
      <c r="F1218" t="s">
        <v>0</v>
      </c>
      <c r="G1218" t="s">
        <v>3948</v>
      </c>
      <c r="H1218">
        <v>2.5449999999999999</v>
      </c>
      <c r="I1218">
        <v>68.930000000000007</v>
      </c>
      <c r="J1218">
        <v>1</v>
      </c>
    </row>
    <row r="1219" spans="1:10" hidden="1" x14ac:dyDescent="0.35">
      <c r="A1219" t="s">
        <v>20802</v>
      </c>
      <c r="B1219">
        <v>15</v>
      </c>
      <c r="C1219">
        <v>2</v>
      </c>
      <c r="D1219">
        <v>1207</v>
      </c>
      <c r="E1219" t="s">
        <v>311</v>
      </c>
      <c r="F1219" t="s">
        <v>3848</v>
      </c>
      <c r="G1219" t="s">
        <v>311</v>
      </c>
      <c r="H1219" t="s">
        <v>311</v>
      </c>
      <c r="I1219" t="s">
        <v>311</v>
      </c>
      <c r="J1219">
        <v>0</v>
      </c>
    </row>
    <row r="1220" spans="1:10" hidden="1" x14ac:dyDescent="0.35">
      <c r="A1220" t="s">
        <v>20803</v>
      </c>
      <c r="B1220">
        <v>12</v>
      </c>
      <c r="C1220">
        <v>2</v>
      </c>
      <c r="D1220">
        <v>1207</v>
      </c>
      <c r="E1220" t="s">
        <v>311</v>
      </c>
      <c r="F1220" t="s">
        <v>3848</v>
      </c>
      <c r="G1220" t="s">
        <v>311</v>
      </c>
      <c r="H1220" t="s">
        <v>311</v>
      </c>
      <c r="I1220" t="s">
        <v>311</v>
      </c>
      <c r="J1220">
        <v>0</v>
      </c>
    </row>
    <row r="1221" spans="1:10" hidden="1" x14ac:dyDescent="0.35">
      <c r="A1221" t="s">
        <v>20804</v>
      </c>
      <c r="B1221">
        <v>33</v>
      </c>
      <c r="C1221">
        <v>2</v>
      </c>
      <c r="D1221">
        <v>1207</v>
      </c>
      <c r="E1221" t="s">
        <v>311</v>
      </c>
      <c r="F1221" t="s">
        <v>3848</v>
      </c>
      <c r="G1221" t="s">
        <v>311</v>
      </c>
      <c r="H1221" t="s">
        <v>311</v>
      </c>
      <c r="I1221" t="s">
        <v>311</v>
      </c>
      <c r="J1221">
        <v>0</v>
      </c>
    </row>
    <row r="1222" spans="1:10" hidden="1" x14ac:dyDescent="0.35">
      <c r="A1222" t="s">
        <v>20805</v>
      </c>
      <c r="B1222">
        <v>10</v>
      </c>
      <c r="C1222">
        <v>2</v>
      </c>
      <c r="D1222">
        <v>1207</v>
      </c>
      <c r="E1222" t="s">
        <v>311</v>
      </c>
      <c r="F1222" t="s">
        <v>3848</v>
      </c>
      <c r="G1222" t="s">
        <v>311</v>
      </c>
      <c r="H1222" t="s">
        <v>311</v>
      </c>
      <c r="I1222" t="s">
        <v>311</v>
      </c>
      <c r="J1222">
        <v>0</v>
      </c>
    </row>
    <row r="1223" spans="1:10" hidden="1" x14ac:dyDescent="0.35">
      <c r="A1223" t="s">
        <v>20806</v>
      </c>
      <c r="B1223">
        <v>7</v>
      </c>
      <c r="C1223">
        <v>2</v>
      </c>
      <c r="D1223">
        <v>1207</v>
      </c>
      <c r="E1223" t="s">
        <v>311</v>
      </c>
      <c r="F1223" t="s">
        <v>3848</v>
      </c>
      <c r="G1223" t="s">
        <v>311</v>
      </c>
      <c r="H1223" t="s">
        <v>311</v>
      </c>
      <c r="I1223" t="s">
        <v>311</v>
      </c>
      <c r="J1223">
        <v>0</v>
      </c>
    </row>
    <row r="1224" spans="1:10" hidden="1" x14ac:dyDescent="0.35">
      <c r="A1224" t="s">
        <v>20807</v>
      </c>
      <c r="B1224">
        <v>36</v>
      </c>
      <c r="C1224">
        <v>2</v>
      </c>
      <c r="D1224">
        <v>1207</v>
      </c>
      <c r="E1224" t="s">
        <v>311</v>
      </c>
      <c r="F1224" t="s">
        <v>3848</v>
      </c>
      <c r="G1224" t="s">
        <v>311</v>
      </c>
      <c r="H1224" t="s">
        <v>311</v>
      </c>
      <c r="I1224" t="s">
        <v>311</v>
      </c>
      <c r="J1224">
        <v>0</v>
      </c>
    </row>
    <row r="1225" spans="1:10" hidden="1" x14ac:dyDescent="0.35">
      <c r="A1225" t="s">
        <v>20808</v>
      </c>
      <c r="B1225">
        <v>18</v>
      </c>
      <c r="C1225">
        <v>2</v>
      </c>
      <c r="D1225">
        <v>1207</v>
      </c>
      <c r="E1225" t="s">
        <v>311</v>
      </c>
      <c r="F1225" t="s">
        <v>3848</v>
      </c>
      <c r="G1225" t="s">
        <v>311</v>
      </c>
      <c r="H1225" t="s">
        <v>311</v>
      </c>
      <c r="I1225" t="s">
        <v>311</v>
      </c>
      <c r="J1225">
        <v>0</v>
      </c>
    </row>
    <row r="1226" spans="1:10" hidden="1" x14ac:dyDescent="0.35">
      <c r="A1226" t="s">
        <v>20809</v>
      </c>
      <c r="B1226">
        <v>9</v>
      </c>
      <c r="C1226">
        <v>2</v>
      </c>
      <c r="D1226">
        <v>1207</v>
      </c>
      <c r="E1226" t="s">
        <v>311</v>
      </c>
      <c r="F1226" t="s">
        <v>3848</v>
      </c>
      <c r="G1226" t="s">
        <v>311</v>
      </c>
      <c r="H1226" t="s">
        <v>311</v>
      </c>
      <c r="I1226" t="s">
        <v>311</v>
      </c>
      <c r="J1226">
        <v>0</v>
      </c>
    </row>
    <row r="1227" spans="1:10" hidden="1" x14ac:dyDescent="0.35">
      <c r="A1227" t="s">
        <v>20810</v>
      </c>
      <c r="B1227">
        <v>3</v>
      </c>
      <c r="C1227">
        <v>2</v>
      </c>
      <c r="D1227">
        <v>1207</v>
      </c>
      <c r="E1227" t="s">
        <v>311</v>
      </c>
      <c r="F1227" t="s">
        <v>3848</v>
      </c>
      <c r="G1227" t="s">
        <v>311</v>
      </c>
      <c r="H1227" t="s">
        <v>311</v>
      </c>
      <c r="I1227" t="s">
        <v>311</v>
      </c>
      <c r="J1227">
        <v>0</v>
      </c>
    </row>
    <row r="1228" spans="1:10" hidden="1" x14ac:dyDescent="0.35">
      <c r="A1228" t="s">
        <v>20811</v>
      </c>
      <c r="B1228">
        <v>17</v>
      </c>
      <c r="C1228">
        <v>2</v>
      </c>
      <c r="D1228">
        <v>1207</v>
      </c>
      <c r="E1228" t="s">
        <v>311</v>
      </c>
      <c r="F1228" t="s">
        <v>3848</v>
      </c>
      <c r="G1228" t="s">
        <v>311</v>
      </c>
      <c r="H1228" t="s">
        <v>311</v>
      </c>
      <c r="I1228" t="s">
        <v>311</v>
      </c>
      <c r="J1228">
        <v>0</v>
      </c>
    </row>
    <row r="1229" spans="1:10" hidden="1" x14ac:dyDescent="0.35">
      <c r="A1229" t="s">
        <v>20812</v>
      </c>
      <c r="B1229">
        <v>8</v>
      </c>
      <c r="C1229">
        <v>2</v>
      </c>
      <c r="D1229">
        <v>1207</v>
      </c>
      <c r="E1229" t="s">
        <v>311</v>
      </c>
      <c r="F1229" t="s">
        <v>3848</v>
      </c>
      <c r="G1229" t="s">
        <v>311</v>
      </c>
      <c r="H1229" t="s">
        <v>311</v>
      </c>
      <c r="I1229" t="s">
        <v>311</v>
      </c>
      <c r="J1229">
        <v>0</v>
      </c>
    </row>
    <row r="1230" spans="1:10" hidden="1" x14ac:dyDescent="0.35">
      <c r="A1230" t="s">
        <v>20813</v>
      </c>
      <c r="B1230">
        <v>8</v>
      </c>
      <c r="C1230">
        <v>2</v>
      </c>
      <c r="D1230">
        <v>1207</v>
      </c>
      <c r="E1230" t="s">
        <v>311</v>
      </c>
      <c r="F1230" t="s">
        <v>3848</v>
      </c>
      <c r="G1230" t="s">
        <v>311</v>
      </c>
      <c r="H1230" t="s">
        <v>311</v>
      </c>
      <c r="I1230" t="s">
        <v>311</v>
      </c>
      <c r="J1230">
        <v>0</v>
      </c>
    </row>
    <row r="1231" spans="1:10" hidden="1" x14ac:dyDescent="0.35">
      <c r="A1231" t="s">
        <v>20814</v>
      </c>
      <c r="B1231">
        <v>33</v>
      </c>
      <c r="C1231">
        <v>2</v>
      </c>
      <c r="D1231">
        <v>1207</v>
      </c>
      <c r="E1231" t="s">
        <v>311</v>
      </c>
      <c r="F1231" t="s">
        <v>3848</v>
      </c>
      <c r="G1231" t="s">
        <v>311</v>
      </c>
      <c r="H1231" t="s">
        <v>311</v>
      </c>
      <c r="I1231" t="s">
        <v>311</v>
      </c>
      <c r="J1231">
        <v>0</v>
      </c>
    </row>
    <row r="1232" spans="1:10" hidden="1" x14ac:dyDescent="0.35">
      <c r="A1232" t="s">
        <v>20815</v>
      </c>
      <c r="B1232">
        <v>11</v>
      </c>
      <c r="C1232">
        <v>2</v>
      </c>
      <c r="D1232">
        <v>1207</v>
      </c>
      <c r="E1232" t="s">
        <v>311</v>
      </c>
      <c r="F1232" t="s">
        <v>3848</v>
      </c>
      <c r="G1232" t="s">
        <v>311</v>
      </c>
      <c r="H1232" t="s">
        <v>311</v>
      </c>
      <c r="I1232" t="s">
        <v>311</v>
      </c>
      <c r="J1232">
        <v>0</v>
      </c>
    </row>
    <row r="1233" spans="1:10" hidden="1" x14ac:dyDescent="0.35">
      <c r="A1233" t="s">
        <v>20816</v>
      </c>
      <c r="B1233">
        <v>10</v>
      </c>
      <c r="C1233">
        <v>2</v>
      </c>
      <c r="D1233">
        <v>1207</v>
      </c>
      <c r="E1233" t="s">
        <v>311</v>
      </c>
      <c r="F1233" t="s">
        <v>3848</v>
      </c>
      <c r="G1233" t="s">
        <v>311</v>
      </c>
      <c r="H1233" t="s">
        <v>311</v>
      </c>
      <c r="I1233" t="s">
        <v>311</v>
      </c>
      <c r="J1233">
        <v>0</v>
      </c>
    </row>
    <row r="1234" spans="1:10" hidden="1" x14ac:dyDescent="0.35">
      <c r="A1234" t="s">
        <v>20817</v>
      </c>
      <c r="B1234">
        <v>7</v>
      </c>
      <c r="C1234">
        <v>2</v>
      </c>
      <c r="D1234">
        <v>1207</v>
      </c>
      <c r="E1234" t="s">
        <v>311</v>
      </c>
      <c r="F1234" t="s">
        <v>3848</v>
      </c>
      <c r="G1234" t="s">
        <v>311</v>
      </c>
      <c r="H1234" t="s">
        <v>311</v>
      </c>
      <c r="I1234" t="s">
        <v>311</v>
      </c>
      <c r="J1234">
        <v>0</v>
      </c>
    </row>
    <row r="1235" spans="1:10" hidden="1" x14ac:dyDescent="0.35">
      <c r="A1235" t="s">
        <v>20818</v>
      </c>
      <c r="B1235">
        <v>1</v>
      </c>
      <c r="C1235">
        <v>2</v>
      </c>
      <c r="D1235">
        <v>1207</v>
      </c>
      <c r="E1235" t="s">
        <v>311</v>
      </c>
      <c r="F1235" t="s">
        <v>3848</v>
      </c>
      <c r="G1235" t="s">
        <v>311</v>
      </c>
      <c r="H1235" t="s">
        <v>311</v>
      </c>
      <c r="I1235" t="s">
        <v>311</v>
      </c>
      <c r="J1235">
        <v>0</v>
      </c>
    </row>
    <row r="1236" spans="1:10" hidden="1" x14ac:dyDescent="0.35">
      <c r="A1236" t="s">
        <v>20819</v>
      </c>
      <c r="B1236">
        <v>9</v>
      </c>
      <c r="C1236">
        <v>2</v>
      </c>
      <c r="D1236">
        <v>1207</v>
      </c>
      <c r="E1236" t="s">
        <v>311</v>
      </c>
      <c r="F1236" t="s">
        <v>3848</v>
      </c>
      <c r="G1236" t="s">
        <v>311</v>
      </c>
      <c r="H1236" t="s">
        <v>311</v>
      </c>
      <c r="I1236" t="s">
        <v>311</v>
      </c>
      <c r="J1236">
        <v>0</v>
      </c>
    </row>
    <row r="1237" spans="1:10" hidden="1" x14ac:dyDescent="0.35">
      <c r="A1237" t="s">
        <v>20820</v>
      </c>
      <c r="B1237">
        <v>42</v>
      </c>
      <c r="C1237">
        <v>2</v>
      </c>
      <c r="D1237">
        <v>1207</v>
      </c>
      <c r="E1237" t="s">
        <v>311</v>
      </c>
      <c r="F1237" t="s">
        <v>3848</v>
      </c>
      <c r="G1237" t="s">
        <v>311</v>
      </c>
      <c r="H1237" t="s">
        <v>311</v>
      </c>
      <c r="I1237" t="s">
        <v>311</v>
      </c>
      <c r="J1237">
        <v>0</v>
      </c>
    </row>
    <row r="1238" spans="1:10" hidden="1" x14ac:dyDescent="0.35">
      <c r="A1238" t="s">
        <v>20821</v>
      </c>
      <c r="B1238">
        <v>9</v>
      </c>
      <c r="C1238">
        <v>2</v>
      </c>
      <c r="D1238">
        <v>1207</v>
      </c>
      <c r="E1238" t="s">
        <v>311</v>
      </c>
      <c r="F1238" t="s">
        <v>3848</v>
      </c>
      <c r="G1238" t="s">
        <v>311</v>
      </c>
      <c r="H1238" t="s">
        <v>311</v>
      </c>
      <c r="I1238" t="s">
        <v>311</v>
      </c>
      <c r="J1238">
        <v>0</v>
      </c>
    </row>
    <row r="1239" spans="1:10" hidden="1" x14ac:dyDescent="0.35">
      <c r="A1239" t="s">
        <v>20822</v>
      </c>
      <c r="B1239">
        <v>10</v>
      </c>
      <c r="C1239">
        <v>2</v>
      </c>
      <c r="D1239">
        <v>1207</v>
      </c>
      <c r="E1239" t="s">
        <v>311</v>
      </c>
      <c r="F1239" t="s">
        <v>3848</v>
      </c>
      <c r="G1239" t="s">
        <v>311</v>
      </c>
      <c r="H1239" t="s">
        <v>311</v>
      </c>
      <c r="I1239" t="s">
        <v>311</v>
      </c>
      <c r="J1239">
        <v>0</v>
      </c>
    </row>
    <row r="1240" spans="1:10" hidden="1" x14ac:dyDescent="0.35">
      <c r="A1240" t="s">
        <v>20823</v>
      </c>
      <c r="B1240">
        <v>11</v>
      </c>
      <c r="C1240">
        <v>2</v>
      </c>
      <c r="D1240">
        <v>1207</v>
      </c>
      <c r="E1240" t="s">
        <v>311</v>
      </c>
      <c r="F1240" t="s">
        <v>3848</v>
      </c>
      <c r="G1240" t="s">
        <v>311</v>
      </c>
      <c r="H1240" t="s">
        <v>311</v>
      </c>
      <c r="I1240" t="s">
        <v>311</v>
      </c>
      <c r="J1240">
        <v>0</v>
      </c>
    </row>
    <row r="1241" spans="1:10" hidden="1" x14ac:dyDescent="0.35">
      <c r="A1241" t="s">
        <v>20824</v>
      </c>
      <c r="B1241">
        <v>14</v>
      </c>
      <c r="C1241">
        <v>2</v>
      </c>
      <c r="D1241">
        <v>1207</v>
      </c>
      <c r="E1241" t="s">
        <v>311</v>
      </c>
      <c r="F1241" t="s">
        <v>3848</v>
      </c>
      <c r="G1241" t="s">
        <v>311</v>
      </c>
      <c r="H1241" t="s">
        <v>311</v>
      </c>
      <c r="I1241" t="s">
        <v>311</v>
      </c>
      <c r="J1241">
        <v>0</v>
      </c>
    </row>
    <row r="1242" spans="1:10" hidden="1" x14ac:dyDescent="0.35">
      <c r="A1242" t="s">
        <v>20825</v>
      </c>
      <c r="B1242">
        <v>9</v>
      </c>
      <c r="C1242">
        <v>2</v>
      </c>
      <c r="D1242">
        <v>1207</v>
      </c>
      <c r="E1242" t="s">
        <v>311</v>
      </c>
      <c r="F1242" t="s">
        <v>3848</v>
      </c>
      <c r="G1242" t="s">
        <v>311</v>
      </c>
      <c r="H1242" t="s">
        <v>311</v>
      </c>
      <c r="I1242" t="s">
        <v>311</v>
      </c>
      <c r="J1242">
        <v>0</v>
      </c>
    </row>
    <row r="1243" spans="1:10" hidden="1" x14ac:dyDescent="0.35">
      <c r="A1243" t="s">
        <v>20826</v>
      </c>
      <c r="B1243">
        <v>9</v>
      </c>
      <c r="C1243">
        <v>2</v>
      </c>
      <c r="D1243">
        <v>1207</v>
      </c>
      <c r="E1243" t="s">
        <v>311</v>
      </c>
      <c r="F1243" t="s">
        <v>3848</v>
      </c>
      <c r="G1243" t="s">
        <v>311</v>
      </c>
      <c r="H1243" t="s">
        <v>311</v>
      </c>
      <c r="I1243" t="s">
        <v>311</v>
      </c>
      <c r="J1243">
        <v>0</v>
      </c>
    </row>
    <row r="1244" spans="1:10" hidden="1" x14ac:dyDescent="0.35">
      <c r="A1244" t="s">
        <v>20827</v>
      </c>
      <c r="B1244">
        <v>12</v>
      </c>
      <c r="C1244">
        <v>2</v>
      </c>
      <c r="D1244">
        <v>1207</v>
      </c>
      <c r="E1244" t="s">
        <v>311</v>
      </c>
      <c r="F1244" t="s">
        <v>3848</v>
      </c>
      <c r="G1244" t="s">
        <v>311</v>
      </c>
      <c r="H1244" t="s">
        <v>311</v>
      </c>
      <c r="I1244" t="s">
        <v>311</v>
      </c>
      <c r="J1244">
        <v>0</v>
      </c>
    </row>
    <row r="1245" spans="1:10" hidden="1" x14ac:dyDescent="0.35">
      <c r="A1245" t="s">
        <v>20828</v>
      </c>
      <c r="B1245">
        <v>11</v>
      </c>
      <c r="C1245">
        <v>2</v>
      </c>
      <c r="D1245">
        <v>1207</v>
      </c>
      <c r="E1245" t="s">
        <v>311</v>
      </c>
      <c r="F1245" t="s">
        <v>3848</v>
      </c>
      <c r="G1245" t="s">
        <v>311</v>
      </c>
      <c r="H1245" t="s">
        <v>311</v>
      </c>
      <c r="I1245" t="s">
        <v>311</v>
      </c>
      <c r="J1245">
        <v>0</v>
      </c>
    </row>
    <row r="1246" spans="1:10" hidden="1" x14ac:dyDescent="0.35">
      <c r="A1246" t="s">
        <v>20829</v>
      </c>
      <c r="B1246">
        <v>13</v>
      </c>
      <c r="C1246">
        <v>2</v>
      </c>
      <c r="D1246">
        <v>1207</v>
      </c>
      <c r="E1246" t="s">
        <v>311</v>
      </c>
      <c r="F1246" t="s">
        <v>3848</v>
      </c>
      <c r="G1246" t="s">
        <v>311</v>
      </c>
      <c r="H1246" t="s">
        <v>311</v>
      </c>
      <c r="I1246" t="s">
        <v>311</v>
      </c>
      <c r="J1246">
        <v>0</v>
      </c>
    </row>
    <row r="1247" spans="1:10" hidden="1" x14ac:dyDescent="0.35">
      <c r="A1247" t="s">
        <v>20830</v>
      </c>
      <c r="B1247">
        <v>14</v>
      </c>
      <c r="C1247">
        <v>2</v>
      </c>
      <c r="D1247">
        <v>1207</v>
      </c>
      <c r="E1247" t="s">
        <v>311</v>
      </c>
      <c r="F1247" t="s">
        <v>3848</v>
      </c>
      <c r="G1247" t="s">
        <v>311</v>
      </c>
      <c r="H1247" t="s">
        <v>311</v>
      </c>
      <c r="I1247" t="s">
        <v>311</v>
      </c>
      <c r="J1247">
        <v>0</v>
      </c>
    </row>
    <row r="1248" spans="1:10" hidden="1" x14ac:dyDescent="0.35">
      <c r="A1248" t="s">
        <v>20831</v>
      </c>
      <c r="B1248">
        <v>8</v>
      </c>
      <c r="C1248">
        <v>2</v>
      </c>
      <c r="D1248">
        <v>1207</v>
      </c>
      <c r="E1248" t="s">
        <v>311</v>
      </c>
      <c r="F1248" t="s">
        <v>3848</v>
      </c>
      <c r="G1248" t="s">
        <v>311</v>
      </c>
      <c r="H1248" t="s">
        <v>311</v>
      </c>
      <c r="I1248" t="s">
        <v>311</v>
      </c>
      <c r="J1248">
        <v>0</v>
      </c>
    </row>
    <row r="1249" spans="1:10" hidden="1" x14ac:dyDescent="0.35">
      <c r="A1249" t="s">
        <v>20832</v>
      </c>
      <c r="B1249">
        <v>8</v>
      </c>
      <c r="C1249">
        <v>2</v>
      </c>
      <c r="D1249">
        <v>1207</v>
      </c>
      <c r="E1249" t="s">
        <v>311</v>
      </c>
      <c r="F1249" t="s">
        <v>3848</v>
      </c>
      <c r="G1249" t="s">
        <v>311</v>
      </c>
      <c r="H1249" t="s">
        <v>311</v>
      </c>
      <c r="I1249" t="s">
        <v>311</v>
      </c>
      <c r="J1249">
        <v>0</v>
      </c>
    </row>
    <row r="1250" spans="1:10" hidden="1" x14ac:dyDescent="0.35">
      <c r="A1250" t="s">
        <v>20833</v>
      </c>
      <c r="B1250">
        <v>10</v>
      </c>
      <c r="C1250">
        <v>2</v>
      </c>
      <c r="D1250">
        <v>1207</v>
      </c>
      <c r="E1250" t="s">
        <v>311</v>
      </c>
      <c r="F1250" t="s">
        <v>3848</v>
      </c>
      <c r="G1250" t="s">
        <v>311</v>
      </c>
      <c r="H1250" t="s">
        <v>311</v>
      </c>
      <c r="I1250" t="s">
        <v>311</v>
      </c>
      <c r="J1250">
        <v>0</v>
      </c>
    </row>
    <row r="1251" spans="1:10" hidden="1" x14ac:dyDescent="0.35">
      <c r="A1251" t="s">
        <v>20834</v>
      </c>
      <c r="B1251">
        <v>16</v>
      </c>
      <c r="C1251">
        <v>2</v>
      </c>
      <c r="D1251">
        <v>1207</v>
      </c>
      <c r="E1251" t="s">
        <v>311</v>
      </c>
      <c r="F1251" t="s">
        <v>3848</v>
      </c>
      <c r="G1251" t="s">
        <v>311</v>
      </c>
      <c r="H1251" t="s">
        <v>311</v>
      </c>
      <c r="I1251" t="s">
        <v>311</v>
      </c>
      <c r="J1251">
        <v>0</v>
      </c>
    </row>
    <row r="1252" spans="1:10" hidden="1" x14ac:dyDescent="0.35">
      <c r="A1252" t="s">
        <v>20835</v>
      </c>
      <c r="B1252">
        <v>9</v>
      </c>
      <c r="C1252">
        <v>2</v>
      </c>
      <c r="D1252">
        <v>1207</v>
      </c>
      <c r="E1252" t="s">
        <v>311</v>
      </c>
      <c r="F1252" t="s">
        <v>3848</v>
      </c>
      <c r="G1252" t="s">
        <v>311</v>
      </c>
      <c r="H1252" t="s">
        <v>311</v>
      </c>
      <c r="I1252" t="s">
        <v>311</v>
      </c>
      <c r="J1252">
        <v>0</v>
      </c>
    </row>
    <row r="1253" spans="1:10" hidden="1" x14ac:dyDescent="0.35">
      <c r="A1253" t="s">
        <v>20836</v>
      </c>
      <c r="B1253">
        <v>11</v>
      </c>
      <c r="C1253">
        <v>2</v>
      </c>
      <c r="D1253">
        <v>1207</v>
      </c>
      <c r="E1253" t="s">
        <v>311</v>
      </c>
      <c r="F1253" t="s">
        <v>3848</v>
      </c>
      <c r="G1253" t="s">
        <v>311</v>
      </c>
      <c r="H1253" t="s">
        <v>311</v>
      </c>
      <c r="I1253" t="s">
        <v>311</v>
      </c>
      <c r="J1253">
        <v>0</v>
      </c>
    </row>
    <row r="1254" spans="1:10" hidden="1" x14ac:dyDescent="0.35">
      <c r="A1254" t="s">
        <v>20837</v>
      </c>
      <c r="B1254">
        <v>10</v>
      </c>
      <c r="C1254">
        <v>2</v>
      </c>
      <c r="D1254">
        <v>1207</v>
      </c>
      <c r="E1254" t="s">
        <v>311</v>
      </c>
      <c r="F1254" t="s">
        <v>3848</v>
      </c>
      <c r="G1254" t="s">
        <v>311</v>
      </c>
      <c r="H1254" t="s">
        <v>311</v>
      </c>
      <c r="I1254" t="s">
        <v>311</v>
      </c>
      <c r="J1254">
        <v>0</v>
      </c>
    </row>
    <row r="1255" spans="1:10" hidden="1" x14ac:dyDescent="0.35">
      <c r="A1255" t="s">
        <v>20838</v>
      </c>
      <c r="B1255">
        <v>8</v>
      </c>
      <c r="C1255">
        <v>2</v>
      </c>
      <c r="D1255">
        <v>1207</v>
      </c>
      <c r="E1255" t="s">
        <v>311</v>
      </c>
      <c r="F1255" t="s">
        <v>3848</v>
      </c>
      <c r="G1255" t="s">
        <v>311</v>
      </c>
      <c r="H1255" t="s">
        <v>311</v>
      </c>
      <c r="I1255" t="s">
        <v>311</v>
      </c>
      <c r="J1255">
        <v>0</v>
      </c>
    </row>
    <row r="1256" spans="1:10" hidden="1" x14ac:dyDescent="0.35">
      <c r="A1256" t="s">
        <v>20839</v>
      </c>
      <c r="B1256">
        <v>14</v>
      </c>
      <c r="C1256">
        <v>2</v>
      </c>
      <c r="D1256">
        <v>1207</v>
      </c>
      <c r="E1256" t="s">
        <v>311</v>
      </c>
      <c r="F1256" t="s">
        <v>3848</v>
      </c>
      <c r="G1256" t="s">
        <v>311</v>
      </c>
      <c r="H1256" t="s">
        <v>311</v>
      </c>
      <c r="I1256" t="s">
        <v>311</v>
      </c>
      <c r="J1256">
        <v>0</v>
      </c>
    </row>
    <row r="1257" spans="1:10" hidden="1" x14ac:dyDescent="0.35">
      <c r="A1257" t="s">
        <v>20840</v>
      </c>
      <c r="B1257">
        <v>9</v>
      </c>
      <c r="C1257">
        <v>2</v>
      </c>
      <c r="D1257">
        <v>1207</v>
      </c>
      <c r="E1257" t="s">
        <v>311</v>
      </c>
      <c r="F1257" t="s">
        <v>3848</v>
      </c>
      <c r="G1257" t="s">
        <v>311</v>
      </c>
      <c r="H1257" t="s">
        <v>311</v>
      </c>
      <c r="I1257" t="s">
        <v>311</v>
      </c>
      <c r="J1257">
        <v>0</v>
      </c>
    </row>
    <row r="1258" spans="1:10" hidden="1" x14ac:dyDescent="0.35">
      <c r="A1258" t="s">
        <v>20841</v>
      </c>
      <c r="B1258">
        <v>10</v>
      </c>
      <c r="C1258">
        <v>2</v>
      </c>
      <c r="D1258">
        <v>1207</v>
      </c>
      <c r="E1258" t="s">
        <v>311</v>
      </c>
      <c r="F1258" t="s">
        <v>3848</v>
      </c>
      <c r="G1258" t="s">
        <v>311</v>
      </c>
      <c r="H1258" t="s">
        <v>311</v>
      </c>
      <c r="I1258" t="s">
        <v>311</v>
      </c>
      <c r="J1258">
        <v>0</v>
      </c>
    </row>
    <row r="1259" spans="1:10" hidden="1" x14ac:dyDescent="0.35">
      <c r="A1259" t="s">
        <v>20842</v>
      </c>
      <c r="B1259">
        <v>9</v>
      </c>
      <c r="C1259">
        <v>2</v>
      </c>
      <c r="D1259">
        <v>1207</v>
      </c>
      <c r="E1259" t="s">
        <v>311</v>
      </c>
      <c r="F1259" t="s">
        <v>3848</v>
      </c>
      <c r="G1259" t="s">
        <v>311</v>
      </c>
      <c r="H1259" t="s">
        <v>311</v>
      </c>
      <c r="I1259" t="s">
        <v>311</v>
      </c>
      <c r="J1259">
        <v>0</v>
      </c>
    </row>
    <row r="1260" spans="1:10" hidden="1" x14ac:dyDescent="0.35">
      <c r="A1260" t="s">
        <v>20843</v>
      </c>
      <c r="B1260">
        <v>9</v>
      </c>
      <c r="C1260">
        <v>2</v>
      </c>
      <c r="D1260">
        <v>1207</v>
      </c>
      <c r="E1260" t="s">
        <v>311</v>
      </c>
      <c r="F1260" t="s">
        <v>3848</v>
      </c>
      <c r="G1260" t="s">
        <v>311</v>
      </c>
      <c r="H1260" t="s">
        <v>311</v>
      </c>
      <c r="I1260" t="s">
        <v>311</v>
      </c>
      <c r="J1260">
        <v>0</v>
      </c>
    </row>
    <row r="1261" spans="1:10" hidden="1" x14ac:dyDescent="0.35">
      <c r="A1261" t="s">
        <v>20844</v>
      </c>
      <c r="B1261">
        <v>10</v>
      </c>
      <c r="C1261">
        <v>2</v>
      </c>
      <c r="D1261">
        <v>1207</v>
      </c>
      <c r="E1261" t="s">
        <v>311</v>
      </c>
      <c r="F1261" t="s">
        <v>3848</v>
      </c>
      <c r="G1261" t="s">
        <v>311</v>
      </c>
      <c r="H1261" t="s">
        <v>311</v>
      </c>
      <c r="I1261" t="s">
        <v>311</v>
      </c>
      <c r="J1261">
        <v>0</v>
      </c>
    </row>
    <row r="1262" spans="1:10" hidden="1" x14ac:dyDescent="0.35">
      <c r="A1262" t="s">
        <v>20845</v>
      </c>
      <c r="B1262">
        <v>10</v>
      </c>
      <c r="C1262">
        <v>2</v>
      </c>
      <c r="D1262">
        <v>1207</v>
      </c>
      <c r="E1262" t="s">
        <v>311</v>
      </c>
      <c r="F1262" t="s">
        <v>3848</v>
      </c>
      <c r="G1262" t="s">
        <v>311</v>
      </c>
      <c r="H1262" t="s">
        <v>311</v>
      </c>
      <c r="I1262" t="s">
        <v>311</v>
      </c>
      <c r="J1262">
        <v>0</v>
      </c>
    </row>
    <row r="1263" spans="1:10" hidden="1" x14ac:dyDescent="0.35">
      <c r="A1263" t="s">
        <v>20846</v>
      </c>
      <c r="B1263">
        <v>7</v>
      </c>
      <c r="C1263">
        <v>2</v>
      </c>
      <c r="D1263">
        <v>1207</v>
      </c>
      <c r="E1263" t="s">
        <v>311</v>
      </c>
      <c r="F1263" t="s">
        <v>3848</v>
      </c>
      <c r="G1263" t="s">
        <v>311</v>
      </c>
      <c r="H1263" t="s">
        <v>311</v>
      </c>
      <c r="I1263" t="s">
        <v>311</v>
      </c>
      <c r="J1263">
        <v>0</v>
      </c>
    </row>
    <row r="1264" spans="1:10" hidden="1" x14ac:dyDescent="0.35">
      <c r="A1264" t="s">
        <v>20847</v>
      </c>
      <c r="B1264">
        <v>13</v>
      </c>
      <c r="C1264">
        <v>2</v>
      </c>
      <c r="D1264">
        <v>1207</v>
      </c>
      <c r="E1264" t="s">
        <v>311</v>
      </c>
      <c r="F1264" t="s">
        <v>2692</v>
      </c>
      <c r="G1264" t="s">
        <v>311</v>
      </c>
      <c r="H1264" t="s">
        <v>311</v>
      </c>
      <c r="I1264" t="s">
        <v>311</v>
      </c>
      <c r="J1264">
        <v>0</v>
      </c>
    </row>
    <row r="1265" spans="1:10" hidden="1" x14ac:dyDescent="0.35">
      <c r="A1265" t="s">
        <v>20848</v>
      </c>
      <c r="B1265">
        <v>20</v>
      </c>
      <c r="C1265">
        <v>2</v>
      </c>
      <c r="D1265">
        <v>1207</v>
      </c>
      <c r="E1265" t="s">
        <v>311</v>
      </c>
      <c r="F1265" t="s">
        <v>3848</v>
      </c>
      <c r="G1265" t="s">
        <v>311</v>
      </c>
      <c r="H1265" t="s">
        <v>311</v>
      </c>
      <c r="I1265" t="s">
        <v>311</v>
      </c>
      <c r="J1265">
        <v>0</v>
      </c>
    </row>
    <row r="1266" spans="1:10" hidden="1" x14ac:dyDescent="0.35">
      <c r="A1266" t="s">
        <v>20849</v>
      </c>
      <c r="B1266">
        <v>10</v>
      </c>
      <c r="C1266">
        <v>2</v>
      </c>
      <c r="D1266">
        <v>1207</v>
      </c>
      <c r="E1266" t="s">
        <v>311</v>
      </c>
      <c r="F1266" t="s">
        <v>3848</v>
      </c>
      <c r="G1266" t="s">
        <v>311</v>
      </c>
      <c r="H1266" t="s">
        <v>311</v>
      </c>
      <c r="I1266" t="s">
        <v>311</v>
      </c>
      <c r="J1266">
        <v>0</v>
      </c>
    </row>
    <row r="1267" spans="1:10" hidden="1" x14ac:dyDescent="0.35">
      <c r="A1267" t="s">
        <v>20850</v>
      </c>
      <c r="B1267">
        <v>45</v>
      </c>
      <c r="C1267">
        <v>2</v>
      </c>
      <c r="D1267">
        <v>1207</v>
      </c>
      <c r="E1267" t="s">
        <v>311</v>
      </c>
      <c r="F1267" t="s">
        <v>3848</v>
      </c>
      <c r="G1267" t="s">
        <v>311</v>
      </c>
      <c r="H1267" t="s">
        <v>311</v>
      </c>
      <c r="I1267" t="s">
        <v>311</v>
      </c>
      <c r="J1267">
        <v>0</v>
      </c>
    </row>
    <row r="1268" spans="1:10" hidden="1" x14ac:dyDescent="0.35">
      <c r="A1268" t="s">
        <v>20851</v>
      </c>
      <c r="B1268">
        <v>9</v>
      </c>
      <c r="C1268">
        <v>2</v>
      </c>
      <c r="D1268">
        <v>1207</v>
      </c>
      <c r="E1268" t="s">
        <v>311</v>
      </c>
      <c r="F1268" t="s">
        <v>3848</v>
      </c>
      <c r="G1268" t="s">
        <v>311</v>
      </c>
      <c r="H1268" t="s">
        <v>311</v>
      </c>
      <c r="I1268" t="s">
        <v>311</v>
      </c>
      <c r="J1268">
        <v>0</v>
      </c>
    </row>
    <row r="1269" spans="1:10" hidden="1" x14ac:dyDescent="0.35">
      <c r="A1269" t="s">
        <v>20852</v>
      </c>
      <c r="B1269">
        <v>9</v>
      </c>
      <c r="C1269">
        <v>2</v>
      </c>
      <c r="D1269">
        <v>1207</v>
      </c>
      <c r="E1269" t="s">
        <v>311</v>
      </c>
      <c r="F1269" t="s">
        <v>3848</v>
      </c>
      <c r="G1269" t="s">
        <v>311</v>
      </c>
      <c r="H1269" t="s">
        <v>311</v>
      </c>
      <c r="I1269" t="s">
        <v>311</v>
      </c>
      <c r="J1269">
        <v>0</v>
      </c>
    </row>
    <row r="1270" spans="1:10" hidden="1" x14ac:dyDescent="0.35">
      <c r="A1270" t="s">
        <v>20853</v>
      </c>
      <c r="B1270">
        <v>13</v>
      </c>
      <c r="C1270">
        <v>2</v>
      </c>
      <c r="D1270">
        <v>1207</v>
      </c>
      <c r="E1270" t="s">
        <v>311</v>
      </c>
      <c r="F1270" t="s">
        <v>3848</v>
      </c>
      <c r="G1270" t="s">
        <v>311</v>
      </c>
      <c r="H1270" t="s">
        <v>311</v>
      </c>
      <c r="I1270" t="s">
        <v>311</v>
      </c>
      <c r="J1270">
        <v>0</v>
      </c>
    </row>
    <row r="1271" spans="1:10" hidden="1" x14ac:dyDescent="0.35">
      <c r="A1271" t="s">
        <v>20854</v>
      </c>
      <c r="B1271">
        <v>10</v>
      </c>
      <c r="C1271">
        <v>2</v>
      </c>
      <c r="D1271">
        <v>1207</v>
      </c>
      <c r="E1271" t="s">
        <v>311</v>
      </c>
      <c r="F1271" t="s">
        <v>3848</v>
      </c>
      <c r="G1271" t="s">
        <v>311</v>
      </c>
      <c r="H1271" t="s">
        <v>311</v>
      </c>
      <c r="I1271" t="s">
        <v>311</v>
      </c>
      <c r="J1271">
        <v>0</v>
      </c>
    </row>
    <row r="1272" spans="1:10" hidden="1" x14ac:dyDescent="0.35">
      <c r="A1272" t="s">
        <v>20855</v>
      </c>
      <c r="B1272">
        <v>11</v>
      </c>
      <c r="C1272">
        <v>2</v>
      </c>
      <c r="D1272">
        <v>1207</v>
      </c>
      <c r="E1272" t="s">
        <v>311</v>
      </c>
      <c r="F1272" t="s">
        <v>3848</v>
      </c>
      <c r="G1272" t="s">
        <v>311</v>
      </c>
      <c r="H1272" t="s">
        <v>311</v>
      </c>
      <c r="I1272" t="s">
        <v>311</v>
      </c>
      <c r="J1272">
        <v>11</v>
      </c>
    </row>
    <row r="1273" spans="1:10" hidden="1" x14ac:dyDescent="0.35">
      <c r="A1273" t="s">
        <v>20856</v>
      </c>
      <c r="B1273">
        <v>12</v>
      </c>
      <c r="C1273">
        <v>2</v>
      </c>
      <c r="D1273">
        <v>1207</v>
      </c>
      <c r="E1273" t="s">
        <v>311</v>
      </c>
      <c r="F1273" t="s">
        <v>3848</v>
      </c>
      <c r="G1273" t="s">
        <v>311</v>
      </c>
      <c r="H1273" t="s">
        <v>311</v>
      </c>
      <c r="I1273" t="s">
        <v>311</v>
      </c>
      <c r="J1273">
        <v>0</v>
      </c>
    </row>
    <row r="1274" spans="1:10" hidden="1" x14ac:dyDescent="0.35">
      <c r="A1274" t="s">
        <v>20857</v>
      </c>
      <c r="B1274">
        <v>11</v>
      </c>
      <c r="C1274">
        <v>2</v>
      </c>
      <c r="D1274">
        <v>1207</v>
      </c>
      <c r="E1274" t="s">
        <v>311</v>
      </c>
      <c r="F1274" t="s">
        <v>3848</v>
      </c>
      <c r="G1274" t="s">
        <v>311</v>
      </c>
      <c r="H1274" t="s">
        <v>311</v>
      </c>
      <c r="I1274" t="s">
        <v>311</v>
      </c>
      <c r="J1274">
        <v>0</v>
      </c>
    </row>
    <row r="1275" spans="1:10" hidden="1" x14ac:dyDescent="0.35">
      <c r="A1275" t="s">
        <v>20858</v>
      </c>
      <c r="B1275">
        <v>19</v>
      </c>
      <c r="C1275">
        <v>2</v>
      </c>
      <c r="D1275">
        <v>1207</v>
      </c>
      <c r="E1275" t="s">
        <v>311</v>
      </c>
      <c r="F1275" t="s">
        <v>3848</v>
      </c>
      <c r="G1275" t="s">
        <v>311</v>
      </c>
      <c r="H1275" t="s">
        <v>311</v>
      </c>
      <c r="I1275" t="s">
        <v>311</v>
      </c>
      <c r="J1275">
        <v>0</v>
      </c>
    </row>
    <row r="1276" spans="1:10" hidden="1" x14ac:dyDescent="0.35">
      <c r="A1276" t="s">
        <v>20859</v>
      </c>
      <c r="B1276">
        <v>13</v>
      </c>
      <c r="C1276">
        <v>2</v>
      </c>
      <c r="D1276">
        <v>1207</v>
      </c>
      <c r="E1276" t="s">
        <v>311</v>
      </c>
      <c r="F1276" t="s">
        <v>3848</v>
      </c>
      <c r="G1276" t="s">
        <v>311</v>
      </c>
      <c r="H1276" t="s">
        <v>311</v>
      </c>
      <c r="I1276" t="s">
        <v>311</v>
      </c>
      <c r="J1276">
        <v>0</v>
      </c>
    </row>
    <row r="1277" spans="1:10" hidden="1" x14ac:dyDescent="0.35">
      <c r="A1277" t="s">
        <v>20860</v>
      </c>
      <c r="B1277">
        <v>7</v>
      </c>
      <c r="C1277">
        <v>2</v>
      </c>
      <c r="D1277">
        <v>1207</v>
      </c>
      <c r="E1277" t="s">
        <v>311</v>
      </c>
      <c r="F1277" t="s">
        <v>3848</v>
      </c>
      <c r="G1277" t="s">
        <v>311</v>
      </c>
      <c r="H1277" t="s">
        <v>311</v>
      </c>
      <c r="I1277" t="s">
        <v>311</v>
      </c>
      <c r="J1277">
        <v>0</v>
      </c>
    </row>
    <row r="1278" spans="1:10" x14ac:dyDescent="0.35">
      <c r="A1278" t="s">
        <v>20861</v>
      </c>
      <c r="B1278">
        <v>49</v>
      </c>
      <c r="C1278">
        <v>2</v>
      </c>
      <c r="D1278">
        <v>1207</v>
      </c>
      <c r="E1278" t="s">
        <v>311</v>
      </c>
      <c r="F1278" t="s">
        <v>0</v>
      </c>
      <c r="G1278" t="s">
        <v>9482</v>
      </c>
      <c r="H1278" t="s">
        <v>311</v>
      </c>
      <c r="I1278" t="s">
        <v>311</v>
      </c>
      <c r="J1278">
        <v>17</v>
      </c>
    </row>
    <row r="1279" spans="1:10" hidden="1" x14ac:dyDescent="0.35">
      <c r="A1279" t="s">
        <v>20862</v>
      </c>
      <c r="B1279">
        <v>11</v>
      </c>
      <c r="C1279">
        <v>2</v>
      </c>
      <c r="D1279">
        <v>1207</v>
      </c>
      <c r="E1279" t="s">
        <v>311</v>
      </c>
      <c r="F1279" t="s">
        <v>3848</v>
      </c>
      <c r="G1279" t="s">
        <v>311</v>
      </c>
      <c r="H1279" t="s">
        <v>311</v>
      </c>
      <c r="I1279" t="s">
        <v>311</v>
      </c>
      <c r="J1279">
        <v>0</v>
      </c>
    </row>
    <row r="1280" spans="1:10" hidden="1" x14ac:dyDescent="0.35">
      <c r="A1280" t="s">
        <v>20863</v>
      </c>
      <c r="B1280">
        <v>15</v>
      </c>
      <c r="C1280">
        <v>2</v>
      </c>
      <c r="D1280">
        <v>1207</v>
      </c>
      <c r="E1280" t="s">
        <v>311</v>
      </c>
      <c r="F1280" t="s">
        <v>3848</v>
      </c>
      <c r="G1280" t="s">
        <v>311</v>
      </c>
      <c r="H1280" t="s">
        <v>311</v>
      </c>
      <c r="I1280" t="s">
        <v>311</v>
      </c>
      <c r="J1280">
        <v>0</v>
      </c>
    </row>
    <row r="1281" spans="1:10" x14ac:dyDescent="0.35">
      <c r="A1281" t="s">
        <v>20864</v>
      </c>
      <c r="B1281">
        <v>45</v>
      </c>
      <c r="C1281">
        <v>2</v>
      </c>
      <c r="D1281">
        <v>1207</v>
      </c>
      <c r="E1281" t="s">
        <v>311</v>
      </c>
      <c r="F1281" t="s">
        <v>0</v>
      </c>
      <c r="G1281" t="s">
        <v>20865</v>
      </c>
      <c r="H1281" t="s">
        <v>311</v>
      </c>
      <c r="I1281" t="s">
        <v>311</v>
      </c>
      <c r="J1281">
        <v>4</v>
      </c>
    </row>
    <row r="1282" spans="1:10" hidden="1" x14ac:dyDescent="0.35">
      <c r="A1282" t="s">
        <v>20866</v>
      </c>
      <c r="B1282">
        <v>22</v>
      </c>
      <c r="C1282">
        <v>2</v>
      </c>
      <c r="D1282">
        <v>1207</v>
      </c>
      <c r="E1282" t="s">
        <v>311</v>
      </c>
      <c r="F1282" t="s">
        <v>3848</v>
      </c>
      <c r="G1282" t="s">
        <v>311</v>
      </c>
      <c r="H1282" t="s">
        <v>311</v>
      </c>
      <c r="I1282" t="s">
        <v>311</v>
      </c>
      <c r="J1282">
        <v>0</v>
      </c>
    </row>
    <row r="1283" spans="1:10" hidden="1" x14ac:dyDescent="0.35">
      <c r="A1283" t="s">
        <v>20867</v>
      </c>
      <c r="B1283">
        <v>8</v>
      </c>
      <c r="C1283">
        <v>2</v>
      </c>
      <c r="D1283">
        <v>1207</v>
      </c>
      <c r="E1283" t="s">
        <v>311</v>
      </c>
      <c r="F1283" t="s">
        <v>3848</v>
      </c>
      <c r="G1283" t="s">
        <v>311</v>
      </c>
      <c r="H1283" t="s">
        <v>311</v>
      </c>
      <c r="I1283" t="s">
        <v>311</v>
      </c>
      <c r="J1283">
        <v>0</v>
      </c>
    </row>
    <row r="1284" spans="1:10" hidden="1" x14ac:dyDescent="0.35">
      <c r="A1284" t="s">
        <v>20868</v>
      </c>
      <c r="B1284">
        <v>22</v>
      </c>
      <c r="C1284">
        <v>2</v>
      </c>
      <c r="D1284">
        <v>1207</v>
      </c>
      <c r="E1284" t="s">
        <v>311</v>
      </c>
      <c r="F1284" t="s">
        <v>3848</v>
      </c>
      <c r="G1284" t="s">
        <v>311</v>
      </c>
      <c r="H1284" t="s">
        <v>311</v>
      </c>
      <c r="I1284" t="s">
        <v>311</v>
      </c>
      <c r="J1284">
        <v>22</v>
      </c>
    </row>
    <row r="1285" spans="1:10" hidden="1" x14ac:dyDescent="0.35">
      <c r="A1285" t="s">
        <v>20869</v>
      </c>
      <c r="B1285">
        <v>13</v>
      </c>
      <c r="C1285">
        <v>2</v>
      </c>
      <c r="D1285">
        <v>1207</v>
      </c>
      <c r="E1285" t="s">
        <v>311</v>
      </c>
      <c r="F1285" t="s">
        <v>3848</v>
      </c>
      <c r="G1285" t="s">
        <v>311</v>
      </c>
      <c r="H1285" t="s">
        <v>311</v>
      </c>
      <c r="I1285" t="s">
        <v>311</v>
      </c>
      <c r="J1285">
        <v>0</v>
      </c>
    </row>
    <row r="1286" spans="1:10" hidden="1" x14ac:dyDescent="0.35">
      <c r="A1286" t="s">
        <v>20870</v>
      </c>
      <c r="B1286">
        <v>10</v>
      </c>
      <c r="C1286">
        <v>2</v>
      </c>
      <c r="D1286">
        <v>1207</v>
      </c>
      <c r="E1286" t="s">
        <v>311</v>
      </c>
      <c r="F1286" t="s">
        <v>3848</v>
      </c>
      <c r="G1286" t="s">
        <v>311</v>
      </c>
      <c r="H1286" t="s">
        <v>311</v>
      </c>
      <c r="I1286" t="s">
        <v>311</v>
      </c>
      <c r="J1286">
        <v>0</v>
      </c>
    </row>
    <row r="1287" spans="1:10" hidden="1" x14ac:dyDescent="0.35">
      <c r="A1287" t="s">
        <v>20871</v>
      </c>
      <c r="B1287">
        <v>22</v>
      </c>
      <c r="C1287">
        <v>2</v>
      </c>
      <c r="D1287">
        <v>1207</v>
      </c>
      <c r="E1287" t="s">
        <v>311</v>
      </c>
      <c r="F1287" t="s">
        <v>3848</v>
      </c>
      <c r="G1287" t="s">
        <v>311</v>
      </c>
      <c r="H1287" t="s">
        <v>311</v>
      </c>
      <c r="I1287" t="s">
        <v>311</v>
      </c>
      <c r="J1287">
        <v>0</v>
      </c>
    </row>
    <row r="1288" spans="1:10" hidden="1" x14ac:dyDescent="0.35">
      <c r="A1288" t="s">
        <v>20872</v>
      </c>
      <c r="B1288">
        <v>10</v>
      </c>
      <c r="C1288">
        <v>2</v>
      </c>
      <c r="D1288">
        <v>1207</v>
      </c>
      <c r="E1288" t="s">
        <v>311</v>
      </c>
      <c r="F1288" t="s">
        <v>3848</v>
      </c>
      <c r="G1288" t="s">
        <v>311</v>
      </c>
      <c r="H1288" t="s">
        <v>311</v>
      </c>
      <c r="I1288" t="s">
        <v>311</v>
      </c>
      <c r="J1288">
        <v>0</v>
      </c>
    </row>
    <row r="1289" spans="1:10" hidden="1" x14ac:dyDescent="0.35">
      <c r="A1289" t="s">
        <v>20873</v>
      </c>
      <c r="B1289">
        <v>17</v>
      </c>
      <c r="C1289">
        <v>2</v>
      </c>
      <c r="D1289">
        <v>1207</v>
      </c>
      <c r="E1289" t="s">
        <v>311</v>
      </c>
      <c r="F1289" t="s">
        <v>3848</v>
      </c>
      <c r="G1289" t="s">
        <v>311</v>
      </c>
      <c r="H1289" t="s">
        <v>311</v>
      </c>
      <c r="I1289" t="s">
        <v>311</v>
      </c>
      <c r="J1289">
        <v>0</v>
      </c>
    </row>
    <row r="1290" spans="1:10" hidden="1" x14ac:dyDescent="0.35">
      <c r="A1290" t="s">
        <v>20874</v>
      </c>
      <c r="B1290">
        <v>11</v>
      </c>
      <c r="C1290">
        <v>2</v>
      </c>
      <c r="D1290">
        <v>1207</v>
      </c>
      <c r="E1290" t="s">
        <v>311</v>
      </c>
      <c r="F1290" t="s">
        <v>3848</v>
      </c>
      <c r="G1290" t="s">
        <v>311</v>
      </c>
      <c r="H1290" t="s">
        <v>311</v>
      </c>
      <c r="I1290" t="s">
        <v>311</v>
      </c>
      <c r="J1290">
        <v>0</v>
      </c>
    </row>
    <row r="1291" spans="1:10" hidden="1" x14ac:dyDescent="0.35">
      <c r="A1291" t="s">
        <v>20875</v>
      </c>
      <c r="B1291">
        <v>7</v>
      </c>
      <c r="C1291">
        <v>2</v>
      </c>
      <c r="D1291">
        <v>1207</v>
      </c>
      <c r="E1291" t="s">
        <v>311</v>
      </c>
      <c r="F1291" t="s">
        <v>3848</v>
      </c>
      <c r="G1291" t="s">
        <v>311</v>
      </c>
      <c r="H1291" t="s">
        <v>311</v>
      </c>
      <c r="I1291" t="s">
        <v>311</v>
      </c>
      <c r="J1291">
        <v>0</v>
      </c>
    </row>
    <row r="1292" spans="1:10" hidden="1" x14ac:dyDescent="0.35">
      <c r="A1292" t="s">
        <v>20876</v>
      </c>
      <c r="B1292">
        <v>15</v>
      </c>
      <c r="C1292">
        <v>2</v>
      </c>
      <c r="D1292">
        <v>1207</v>
      </c>
      <c r="E1292" t="s">
        <v>311</v>
      </c>
      <c r="F1292" t="s">
        <v>3848</v>
      </c>
      <c r="G1292" t="s">
        <v>311</v>
      </c>
      <c r="H1292" t="s">
        <v>311</v>
      </c>
      <c r="I1292" t="s">
        <v>311</v>
      </c>
      <c r="J1292">
        <v>0</v>
      </c>
    </row>
    <row r="1293" spans="1:10" hidden="1" x14ac:dyDescent="0.35">
      <c r="A1293" t="s">
        <v>20877</v>
      </c>
      <c r="B1293">
        <v>1</v>
      </c>
      <c r="C1293">
        <v>2</v>
      </c>
      <c r="D1293">
        <v>1207</v>
      </c>
      <c r="E1293" t="s">
        <v>311</v>
      </c>
      <c r="F1293" t="s">
        <v>3848</v>
      </c>
      <c r="G1293" t="s">
        <v>311</v>
      </c>
      <c r="H1293" t="s">
        <v>311</v>
      </c>
      <c r="I1293" t="s">
        <v>311</v>
      </c>
      <c r="J1293">
        <v>0</v>
      </c>
    </row>
    <row r="1294" spans="1:10" hidden="1" x14ac:dyDescent="0.35">
      <c r="A1294" t="s">
        <v>20878</v>
      </c>
      <c r="B1294">
        <v>11</v>
      </c>
      <c r="C1294">
        <v>2</v>
      </c>
      <c r="D1294">
        <v>1207</v>
      </c>
      <c r="E1294" t="s">
        <v>311</v>
      </c>
      <c r="F1294" t="s">
        <v>3848</v>
      </c>
      <c r="G1294" t="s">
        <v>311</v>
      </c>
      <c r="H1294" t="s">
        <v>311</v>
      </c>
      <c r="I1294" t="s">
        <v>311</v>
      </c>
      <c r="J1294">
        <v>0</v>
      </c>
    </row>
    <row r="1295" spans="1:10" hidden="1" x14ac:dyDescent="0.35">
      <c r="A1295" t="s">
        <v>20879</v>
      </c>
      <c r="B1295">
        <v>17</v>
      </c>
      <c r="C1295">
        <v>2</v>
      </c>
      <c r="D1295">
        <v>1207</v>
      </c>
      <c r="E1295" t="s">
        <v>311</v>
      </c>
      <c r="F1295" t="s">
        <v>3848</v>
      </c>
      <c r="G1295" t="s">
        <v>311</v>
      </c>
      <c r="H1295" t="s">
        <v>311</v>
      </c>
      <c r="I1295" t="s">
        <v>311</v>
      </c>
      <c r="J1295">
        <v>0</v>
      </c>
    </row>
    <row r="1296" spans="1:10" hidden="1" x14ac:dyDescent="0.35">
      <c r="A1296" t="s">
        <v>20880</v>
      </c>
      <c r="B1296">
        <v>9</v>
      </c>
      <c r="C1296">
        <v>2</v>
      </c>
      <c r="D1296">
        <v>1207</v>
      </c>
      <c r="E1296" t="s">
        <v>311</v>
      </c>
      <c r="F1296" t="s">
        <v>3848</v>
      </c>
      <c r="G1296" t="s">
        <v>311</v>
      </c>
      <c r="H1296" t="s">
        <v>311</v>
      </c>
      <c r="I1296" t="s">
        <v>311</v>
      </c>
      <c r="J1296">
        <v>0</v>
      </c>
    </row>
    <row r="1297" spans="1:10" hidden="1" x14ac:dyDescent="0.35">
      <c r="A1297" t="s">
        <v>20881</v>
      </c>
      <c r="B1297">
        <v>16</v>
      </c>
      <c r="C1297">
        <v>2</v>
      </c>
      <c r="D1297">
        <v>1207</v>
      </c>
      <c r="E1297" t="s">
        <v>311</v>
      </c>
      <c r="F1297" t="s">
        <v>3848</v>
      </c>
      <c r="G1297" t="s">
        <v>311</v>
      </c>
      <c r="H1297" t="s">
        <v>311</v>
      </c>
      <c r="I1297" t="s">
        <v>311</v>
      </c>
      <c r="J1297">
        <v>0</v>
      </c>
    </row>
    <row r="1298" spans="1:10" hidden="1" x14ac:dyDescent="0.35">
      <c r="A1298" t="s">
        <v>20882</v>
      </c>
      <c r="B1298">
        <v>12</v>
      </c>
      <c r="C1298">
        <v>2</v>
      </c>
      <c r="D1298">
        <v>1207</v>
      </c>
      <c r="E1298" t="s">
        <v>311</v>
      </c>
      <c r="F1298" t="s">
        <v>3848</v>
      </c>
      <c r="G1298" t="s">
        <v>311</v>
      </c>
      <c r="H1298" t="s">
        <v>311</v>
      </c>
      <c r="I1298" t="s">
        <v>311</v>
      </c>
      <c r="J1298">
        <v>0</v>
      </c>
    </row>
    <row r="1299" spans="1:10" hidden="1" x14ac:dyDescent="0.35">
      <c r="A1299" t="s">
        <v>20883</v>
      </c>
      <c r="B1299">
        <v>1</v>
      </c>
      <c r="C1299">
        <v>2</v>
      </c>
      <c r="D1299">
        <v>1207</v>
      </c>
      <c r="E1299" t="s">
        <v>311</v>
      </c>
      <c r="F1299" t="s">
        <v>3848</v>
      </c>
      <c r="G1299" t="s">
        <v>311</v>
      </c>
      <c r="H1299" t="s">
        <v>311</v>
      </c>
      <c r="I1299" t="s">
        <v>311</v>
      </c>
      <c r="J1299">
        <v>0</v>
      </c>
    </row>
    <row r="1300" spans="1:10" hidden="1" x14ac:dyDescent="0.35">
      <c r="A1300" t="s">
        <v>20884</v>
      </c>
      <c r="B1300">
        <v>18</v>
      </c>
      <c r="C1300">
        <v>2</v>
      </c>
      <c r="D1300">
        <v>1207</v>
      </c>
      <c r="E1300" t="s">
        <v>311</v>
      </c>
      <c r="F1300" t="s">
        <v>3848</v>
      </c>
      <c r="G1300" t="s">
        <v>311</v>
      </c>
      <c r="H1300" t="s">
        <v>311</v>
      </c>
      <c r="I1300" t="s">
        <v>311</v>
      </c>
      <c r="J1300">
        <v>0</v>
      </c>
    </row>
    <row r="1301" spans="1:10" hidden="1" x14ac:dyDescent="0.35">
      <c r="A1301" t="s">
        <v>20885</v>
      </c>
      <c r="B1301">
        <v>17</v>
      </c>
      <c r="C1301">
        <v>2</v>
      </c>
      <c r="D1301">
        <v>1207</v>
      </c>
      <c r="E1301" t="s">
        <v>311</v>
      </c>
      <c r="F1301" t="s">
        <v>3848</v>
      </c>
      <c r="G1301" t="s">
        <v>311</v>
      </c>
      <c r="H1301" t="s">
        <v>311</v>
      </c>
      <c r="I1301" t="s">
        <v>311</v>
      </c>
      <c r="J1301">
        <v>0</v>
      </c>
    </row>
    <row r="1302" spans="1:10" hidden="1" x14ac:dyDescent="0.35">
      <c r="A1302" t="s">
        <v>20886</v>
      </c>
      <c r="B1302">
        <v>10</v>
      </c>
      <c r="C1302">
        <v>2</v>
      </c>
      <c r="D1302">
        <v>1207</v>
      </c>
      <c r="E1302" t="s">
        <v>311</v>
      </c>
      <c r="F1302" t="s">
        <v>3848</v>
      </c>
      <c r="G1302" t="s">
        <v>311</v>
      </c>
      <c r="H1302" t="s">
        <v>311</v>
      </c>
      <c r="I1302" t="s">
        <v>311</v>
      </c>
      <c r="J1302">
        <v>0</v>
      </c>
    </row>
    <row r="1303" spans="1:10" hidden="1" x14ac:dyDescent="0.35">
      <c r="A1303" t="s">
        <v>20887</v>
      </c>
      <c r="B1303">
        <v>7</v>
      </c>
      <c r="C1303">
        <v>2</v>
      </c>
      <c r="D1303">
        <v>1207</v>
      </c>
      <c r="E1303" t="s">
        <v>311</v>
      </c>
      <c r="F1303" t="s">
        <v>3848</v>
      </c>
      <c r="G1303" t="s">
        <v>311</v>
      </c>
      <c r="H1303" t="s">
        <v>311</v>
      </c>
      <c r="I1303" t="s">
        <v>311</v>
      </c>
      <c r="J1303">
        <v>0</v>
      </c>
    </row>
    <row r="1304" spans="1:10" hidden="1" x14ac:dyDescent="0.35">
      <c r="A1304" t="s">
        <v>20888</v>
      </c>
      <c r="B1304">
        <v>10</v>
      </c>
      <c r="C1304">
        <v>2</v>
      </c>
      <c r="D1304">
        <v>1207</v>
      </c>
      <c r="E1304" t="s">
        <v>311</v>
      </c>
      <c r="F1304" t="s">
        <v>3848</v>
      </c>
      <c r="G1304" t="s">
        <v>311</v>
      </c>
      <c r="H1304" t="s">
        <v>311</v>
      </c>
      <c r="I1304" t="s">
        <v>311</v>
      </c>
      <c r="J1304">
        <v>0</v>
      </c>
    </row>
    <row r="1305" spans="1:10" hidden="1" x14ac:dyDescent="0.35">
      <c r="A1305" t="s">
        <v>20889</v>
      </c>
      <c r="B1305">
        <v>11</v>
      </c>
      <c r="C1305">
        <v>2</v>
      </c>
      <c r="D1305">
        <v>1207</v>
      </c>
      <c r="E1305" t="s">
        <v>311</v>
      </c>
      <c r="F1305" t="s">
        <v>3848</v>
      </c>
      <c r="G1305" t="s">
        <v>311</v>
      </c>
      <c r="H1305" t="s">
        <v>311</v>
      </c>
      <c r="I1305" t="s">
        <v>311</v>
      </c>
      <c r="J1305">
        <v>0</v>
      </c>
    </row>
    <row r="1306" spans="1:10" hidden="1" x14ac:dyDescent="0.35">
      <c r="A1306" t="s">
        <v>20890</v>
      </c>
      <c r="B1306">
        <v>23</v>
      </c>
      <c r="C1306">
        <v>2</v>
      </c>
      <c r="D1306">
        <v>1207</v>
      </c>
      <c r="E1306" t="s">
        <v>311</v>
      </c>
      <c r="F1306" t="s">
        <v>3848</v>
      </c>
      <c r="G1306" t="s">
        <v>311</v>
      </c>
      <c r="H1306" t="s">
        <v>311</v>
      </c>
      <c r="I1306" t="s">
        <v>311</v>
      </c>
      <c r="J1306">
        <v>0</v>
      </c>
    </row>
    <row r="1307" spans="1:10" hidden="1" x14ac:dyDescent="0.35">
      <c r="A1307" t="s">
        <v>20891</v>
      </c>
      <c r="B1307">
        <v>16</v>
      </c>
      <c r="C1307">
        <v>2</v>
      </c>
      <c r="D1307">
        <v>1207</v>
      </c>
      <c r="E1307" t="s">
        <v>311</v>
      </c>
      <c r="F1307" t="s">
        <v>3848</v>
      </c>
      <c r="G1307" t="s">
        <v>311</v>
      </c>
      <c r="H1307" t="s">
        <v>311</v>
      </c>
      <c r="I1307" t="s">
        <v>311</v>
      </c>
      <c r="J1307">
        <v>0</v>
      </c>
    </row>
    <row r="1308" spans="1:10" hidden="1" x14ac:dyDescent="0.35">
      <c r="A1308" t="s">
        <v>20892</v>
      </c>
      <c r="B1308">
        <v>1</v>
      </c>
      <c r="C1308">
        <v>2</v>
      </c>
      <c r="D1308">
        <v>1207</v>
      </c>
      <c r="E1308" t="s">
        <v>311</v>
      </c>
      <c r="F1308" t="s">
        <v>3848</v>
      </c>
      <c r="G1308" t="s">
        <v>311</v>
      </c>
      <c r="H1308" t="s">
        <v>311</v>
      </c>
      <c r="I1308" t="s">
        <v>311</v>
      </c>
      <c r="J1308">
        <v>0</v>
      </c>
    </row>
    <row r="1309" spans="1:10" hidden="1" x14ac:dyDescent="0.35">
      <c r="A1309" t="s">
        <v>20893</v>
      </c>
      <c r="B1309">
        <v>9</v>
      </c>
      <c r="C1309">
        <v>2</v>
      </c>
      <c r="D1309">
        <v>1207</v>
      </c>
      <c r="E1309" t="s">
        <v>311</v>
      </c>
      <c r="F1309" t="s">
        <v>3848</v>
      </c>
      <c r="G1309" t="s">
        <v>311</v>
      </c>
      <c r="H1309" t="s">
        <v>311</v>
      </c>
      <c r="I1309" t="s">
        <v>311</v>
      </c>
      <c r="J1309">
        <v>0</v>
      </c>
    </row>
    <row r="1310" spans="1:10" hidden="1" x14ac:dyDescent="0.35">
      <c r="A1310" t="s">
        <v>20894</v>
      </c>
      <c r="B1310">
        <v>15</v>
      </c>
      <c r="C1310">
        <v>2</v>
      </c>
      <c r="D1310">
        <v>1207</v>
      </c>
      <c r="E1310" t="s">
        <v>311</v>
      </c>
      <c r="F1310" t="s">
        <v>3848</v>
      </c>
      <c r="G1310" t="s">
        <v>311</v>
      </c>
      <c r="H1310" t="s">
        <v>311</v>
      </c>
      <c r="I1310" t="s">
        <v>311</v>
      </c>
      <c r="J1310">
        <v>1</v>
      </c>
    </row>
    <row r="1311" spans="1:10" hidden="1" x14ac:dyDescent="0.35">
      <c r="A1311" t="s">
        <v>20895</v>
      </c>
      <c r="B1311">
        <v>11</v>
      </c>
      <c r="C1311">
        <v>2</v>
      </c>
      <c r="D1311">
        <v>1207</v>
      </c>
      <c r="E1311" t="s">
        <v>311</v>
      </c>
      <c r="F1311" t="s">
        <v>3848</v>
      </c>
      <c r="G1311" t="s">
        <v>311</v>
      </c>
      <c r="H1311" t="s">
        <v>311</v>
      </c>
      <c r="I1311" t="s">
        <v>311</v>
      </c>
      <c r="J1311">
        <v>11</v>
      </c>
    </row>
    <row r="1312" spans="1:10" hidden="1" x14ac:dyDescent="0.35">
      <c r="A1312" t="s">
        <v>20896</v>
      </c>
      <c r="B1312">
        <v>8</v>
      </c>
      <c r="C1312">
        <v>2</v>
      </c>
      <c r="D1312">
        <v>1207</v>
      </c>
      <c r="E1312" t="s">
        <v>311</v>
      </c>
      <c r="F1312" t="s">
        <v>3848</v>
      </c>
      <c r="G1312" t="s">
        <v>311</v>
      </c>
      <c r="H1312" t="s">
        <v>311</v>
      </c>
      <c r="I1312" t="s">
        <v>311</v>
      </c>
      <c r="J1312">
        <v>0</v>
      </c>
    </row>
    <row r="1313" spans="1:10" hidden="1" x14ac:dyDescent="0.35">
      <c r="A1313" t="s">
        <v>20897</v>
      </c>
      <c r="B1313">
        <v>7</v>
      </c>
      <c r="C1313">
        <v>2</v>
      </c>
      <c r="D1313">
        <v>1207</v>
      </c>
      <c r="E1313" t="s">
        <v>311</v>
      </c>
      <c r="F1313" t="s">
        <v>3848</v>
      </c>
      <c r="G1313" t="s">
        <v>311</v>
      </c>
      <c r="H1313" t="s">
        <v>311</v>
      </c>
      <c r="I1313" t="s">
        <v>311</v>
      </c>
      <c r="J1313">
        <v>7</v>
      </c>
    </row>
    <row r="1314" spans="1:10" hidden="1" x14ac:dyDescent="0.35">
      <c r="A1314" t="s">
        <v>20898</v>
      </c>
      <c r="B1314">
        <v>12</v>
      </c>
      <c r="C1314">
        <v>2</v>
      </c>
      <c r="D1314">
        <v>1207</v>
      </c>
      <c r="E1314" t="s">
        <v>311</v>
      </c>
      <c r="F1314" t="s">
        <v>3848</v>
      </c>
      <c r="G1314" t="s">
        <v>311</v>
      </c>
      <c r="H1314" t="s">
        <v>311</v>
      </c>
      <c r="I1314" t="s">
        <v>311</v>
      </c>
      <c r="J1314">
        <v>12</v>
      </c>
    </row>
    <row r="1315" spans="1:10" hidden="1" x14ac:dyDescent="0.35">
      <c r="A1315" t="s">
        <v>20899</v>
      </c>
      <c r="B1315">
        <v>15</v>
      </c>
      <c r="C1315">
        <v>2</v>
      </c>
      <c r="D1315">
        <v>1207</v>
      </c>
      <c r="E1315" t="s">
        <v>311</v>
      </c>
      <c r="F1315" t="s">
        <v>3848</v>
      </c>
      <c r="G1315" t="s">
        <v>311</v>
      </c>
      <c r="H1315" t="s">
        <v>311</v>
      </c>
      <c r="I1315" t="s">
        <v>311</v>
      </c>
      <c r="J1315">
        <v>0</v>
      </c>
    </row>
    <row r="1316" spans="1:10" hidden="1" x14ac:dyDescent="0.35">
      <c r="A1316" t="s">
        <v>20900</v>
      </c>
      <c r="B1316">
        <v>11</v>
      </c>
      <c r="C1316">
        <v>2</v>
      </c>
      <c r="D1316">
        <v>1207</v>
      </c>
      <c r="E1316" t="s">
        <v>311</v>
      </c>
      <c r="F1316" t="s">
        <v>3848</v>
      </c>
      <c r="G1316" t="s">
        <v>311</v>
      </c>
      <c r="H1316" t="s">
        <v>311</v>
      </c>
      <c r="I1316" t="s">
        <v>311</v>
      </c>
      <c r="J1316">
        <v>0</v>
      </c>
    </row>
    <row r="1317" spans="1:10" hidden="1" x14ac:dyDescent="0.35">
      <c r="A1317" t="s">
        <v>20901</v>
      </c>
      <c r="B1317">
        <v>10</v>
      </c>
      <c r="C1317">
        <v>2</v>
      </c>
      <c r="D1317">
        <v>1207</v>
      </c>
      <c r="E1317" t="s">
        <v>311</v>
      </c>
      <c r="F1317" t="s">
        <v>3848</v>
      </c>
      <c r="G1317" t="s">
        <v>311</v>
      </c>
      <c r="H1317" t="s">
        <v>311</v>
      </c>
      <c r="I1317" t="s">
        <v>311</v>
      </c>
      <c r="J1317">
        <v>0</v>
      </c>
    </row>
    <row r="1318" spans="1:10" hidden="1" x14ac:dyDescent="0.35">
      <c r="A1318" t="s">
        <v>20902</v>
      </c>
      <c r="B1318">
        <v>20</v>
      </c>
      <c r="C1318">
        <v>2</v>
      </c>
      <c r="D1318">
        <v>1207</v>
      </c>
      <c r="E1318" t="s">
        <v>311</v>
      </c>
      <c r="F1318" t="s">
        <v>2692</v>
      </c>
      <c r="G1318" t="s">
        <v>311</v>
      </c>
      <c r="H1318" t="s">
        <v>311</v>
      </c>
      <c r="I1318" t="s">
        <v>311</v>
      </c>
      <c r="J1318">
        <v>0</v>
      </c>
    </row>
    <row r="1319" spans="1:10" hidden="1" x14ac:dyDescent="0.35">
      <c r="A1319" t="s">
        <v>20903</v>
      </c>
      <c r="B1319">
        <v>13</v>
      </c>
      <c r="C1319">
        <v>2</v>
      </c>
      <c r="D1319">
        <v>1207</v>
      </c>
      <c r="E1319" t="s">
        <v>311</v>
      </c>
      <c r="F1319" t="s">
        <v>3848</v>
      </c>
      <c r="G1319" t="s">
        <v>311</v>
      </c>
      <c r="H1319" t="s">
        <v>311</v>
      </c>
      <c r="I1319" t="s">
        <v>311</v>
      </c>
      <c r="J1319">
        <v>0</v>
      </c>
    </row>
    <row r="1320" spans="1:10" hidden="1" x14ac:dyDescent="0.35">
      <c r="A1320" t="s">
        <v>20904</v>
      </c>
      <c r="B1320">
        <v>14</v>
      </c>
      <c r="C1320">
        <v>2</v>
      </c>
      <c r="D1320">
        <v>1207</v>
      </c>
      <c r="E1320" t="s">
        <v>311</v>
      </c>
      <c r="F1320" t="s">
        <v>3848</v>
      </c>
      <c r="G1320" t="s">
        <v>311</v>
      </c>
      <c r="H1320" t="s">
        <v>311</v>
      </c>
      <c r="I1320" t="s">
        <v>311</v>
      </c>
      <c r="J1320">
        <v>0</v>
      </c>
    </row>
    <row r="1321" spans="1:10" hidden="1" x14ac:dyDescent="0.35">
      <c r="A1321" t="s">
        <v>20905</v>
      </c>
      <c r="B1321">
        <v>10</v>
      </c>
      <c r="C1321">
        <v>2</v>
      </c>
      <c r="D1321">
        <v>1207</v>
      </c>
      <c r="E1321" t="s">
        <v>311</v>
      </c>
      <c r="F1321" t="s">
        <v>3848</v>
      </c>
      <c r="G1321" t="s">
        <v>311</v>
      </c>
      <c r="H1321" t="s">
        <v>311</v>
      </c>
      <c r="I1321" t="s">
        <v>311</v>
      </c>
      <c r="J1321">
        <v>0</v>
      </c>
    </row>
    <row r="1322" spans="1:10" hidden="1" x14ac:dyDescent="0.35">
      <c r="A1322" t="s">
        <v>20906</v>
      </c>
      <c r="B1322">
        <v>9</v>
      </c>
      <c r="C1322">
        <v>2</v>
      </c>
      <c r="D1322">
        <v>1207</v>
      </c>
      <c r="E1322" t="s">
        <v>311</v>
      </c>
      <c r="F1322" t="s">
        <v>3848</v>
      </c>
      <c r="G1322" t="s">
        <v>311</v>
      </c>
      <c r="H1322" t="s">
        <v>311</v>
      </c>
      <c r="I1322" t="s">
        <v>311</v>
      </c>
      <c r="J1322">
        <v>0</v>
      </c>
    </row>
    <row r="1323" spans="1:10" hidden="1" x14ac:dyDescent="0.35">
      <c r="A1323" t="s">
        <v>20907</v>
      </c>
      <c r="B1323">
        <v>6</v>
      </c>
      <c r="C1323">
        <v>2</v>
      </c>
      <c r="D1323">
        <v>1207</v>
      </c>
      <c r="E1323" t="s">
        <v>311</v>
      </c>
      <c r="F1323" t="s">
        <v>3848</v>
      </c>
      <c r="G1323" t="s">
        <v>311</v>
      </c>
      <c r="H1323" t="s">
        <v>311</v>
      </c>
      <c r="I1323" t="s">
        <v>311</v>
      </c>
      <c r="J1323">
        <v>0</v>
      </c>
    </row>
    <row r="1324" spans="1:10" hidden="1" x14ac:dyDescent="0.35">
      <c r="A1324" t="s">
        <v>20908</v>
      </c>
      <c r="B1324">
        <v>17</v>
      </c>
      <c r="C1324">
        <v>2</v>
      </c>
      <c r="D1324">
        <v>1207</v>
      </c>
      <c r="E1324" t="s">
        <v>311</v>
      </c>
      <c r="F1324" t="s">
        <v>3848</v>
      </c>
      <c r="G1324" t="s">
        <v>311</v>
      </c>
      <c r="H1324" t="s">
        <v>311</v>
      </c>
      <c r="I1324" t="s">
        <v>311</v>
      </c>
      <c r="J1324">
        <v>0</v>
      </c>
    </row>
    <row r="1325" spans="1:10" hidden="1" x14ac:dyDescent="0.35">
      <c r="A1325" t="s">
        <v>20909</v>
      </c>
      <c r="B1325">
        <v>12</v>
      </c>
      <c r="C1325">
        <v>2</v>
      </c>
      <c r="D1325">
        <v>1207</v>
      </c>
      <c r="E1325" t="s">
        <v>311</v>
      </c>
      <c r="F1325" t="s">
        <v>3848</v>
      </c>
      <c r="G1325" t="s">
        <v>311</v>
      </c>
      <c r="H1325" t="s">
        <v>311</v>
      </c>
      <c r="I1325" t="s">
        <v>311</v>
      </c>
      <c r="J1325">
        <v>0</v>
      </c>
    </row>
    <row r="1326" spans="1:10" hidden="1" x14ac:dyDescent="0.35">
      <c r="A1326" t="s">
        <v>20910</v>
      </c>
      <c r="B1326">
        <v>19</v>
      </c>
      <c r="C1326">
        <v>2</v>
      </c>
      <c r="D1326">
        <v>1207</v>
      </c>
      <c r="E1326" t="s">
        <v>311</v>
      </c>
      <c r="F1326" t="s">
        <v>2692</v>
      </c>
      <c r="G1326" t="s">
        <v>311</v>
      </c>
      <c r="H1326" t="s">
        <v>311</v>
      </c>
      <c r="I1326" t="s">
        <v>311</v>
      </c>
      <c r="J1326">
        <v>0</v>
      </c>
    </row>
    <row r="1327" spans="1:10" hidden="1" x14ac:dyDescent="0.35">
      <c r="A1327" t="s">
        <v>20911</v>
      </c>
      <c r="B1327">
        <v>7</v>
      </c>
      <c r="C1327">
        <v>2</v>
      </c>
      <c r="D1327">
        <v>1207</v>
      </c>
      <c r="E1327" t="s">
        <v>311</v>
      </c>
      <c r="F1327" t="s">
        <v>3848</v>
      </c>
      <c r="G1327" t="s">
        <v>311</v>
      </c>
      <c r="H1327" t="s">
        <v>311</v>
      </c>
      <c r="I1327" t="s">
        <v>311</v>
      </c>
      <c r="J1327">
        <v>0</v>
      </c>
    </row>
    <row r="1328" spans="1:10" hidden="1" x14ac:dyDescent="0.35">
      <c r="A1328" t="s">
        <v>20912</v>
      </c>
      <c r="B1328">
        <v>9</v>
      </c>
      <c r="C1328">
        <v>2</v>
      </c>
      <c r="D1328">
        <v>1207</v>
      </c>
      <c r="E1328" t="s">
        <v>311</v>
      </c>
      <c r="F1328" t="s">
        <v>3848</v>
      </c>
      <c r="G1328" t="s">
        <v>311</v>
      </c>
      <c r="H1328" t="s">
        <v>311</v>
      </c>
      <c r="I1328" t="s">
        <v>311</v>
      </c>
      <c r="J1328">
        <v>0</v>
      </c>
    </row>
    <row r="1329" spans="1:10" hidden="1" x14ac:dyDescent="0.35">
      <c r="A1329" t="s">
        <v>20913</v>
      </c>
      <c r="B1329">
        <v>12</v>
      </c>
      <c r="C1329">
        <v>2</v>
      </c>
      <c r="D1329">
        <v>1207</v>
      </c>
      <c r="E1329" t="s">
        <v>311</v>
      </c>
      <c r="F1329" t="s">
        <v>3848</v>
      </c>
      <c r="G1329" t="s">
        <v>311</v>
      </c>
      <c r="H1329" t="s">
        <v>311</v>
      </c>
      <c r="I1329" t="s">
        <v>311</v>
      </c>
      <c r="J1329">
        <v>0</v>
      </c>
    </row>
    <row r="1330" spans="1:10" hidden="1" x14ac:dyDescent="0.35">
      <c r="A1330" t="s">
        <v>20914</v>
      </c>
      <c r="B1330">
        <v>15</v>
      </c>
      <c r="C1330">
        <v>2</v>
      </c>
      <c r="D1330">
        <v>1207</v>
      </c>
      <c r="E1330" t="s">
        <v>311</v>
      </c>
      <c r="F1330" t="s">
        <v>3848</v>
      </c>
      <c r="G1330" t="s">
        <v>311</v>
      </c>
      <c r="H1330" t="s">
        <v>311</v>
      </c>
      <c r="I1330" t="s">
        <v>311</v>
      </c>
      <c r="J1330">
        <v>0</v>
      </c>
    </row>
    <row r="1331" spans="1:10" hidden="1" x14ac:dyDescent="0.35">
      <c r="A1331" t="s">
        <v>20915</v>
      </c>
      <c r="B1331">
        <v>5</v>
      </c>
      <c r="C1331">
        <v>2</v>
      </c>
      <c r="D1331">
        <v>1207</v>
      </c>
      <c r="E1331" t="s">
        <v>311</v>
      </c>
      <c r="F1331" t="s">
        <v>3848</v>
      </c>
      <c r="G1331" t="s">
        <v>311</v>
      </c>
      <c r="H1331" t="s">
        <v>311</v>
      </c>
      <c r="I1331" t="s">
        <v>311</v>
      </c>
      <c r="J1331">
        <v>0</v>
      </c>
    </row>
    <row r="1332" spans="1:10" hidden="1" x14ac:dyDescent="0.35">
      <c r="A1332" t="s">
        <v>20916</v>
      </c>
      <c r="B1332">
        <v>10</v>
      </c>
      <c r="C1332">
        <v>2</v>
      </c>
      <c r="D1332">
        <v>1207</v>
      </c>
      <c r="E1332" t="s">
        <v>311</v>
      </c>
      <c r="F1332" t="s">
        <v>3848</v>
      </c>
      <c r="G1332" t="s">
        <v>311</v>
      </c>
      <c r="H1332" t="s">
        <v>311</v>
      </c>
      <c r="I1332" t="s">
        <v>311</v>
      </c>
      <c r="J1332">
        <v>10</v>
      </c>
    </row>
    <row r="1333" spans="1:10" hidden="1" x14ac:dyDescent="0.35">
      <c r="A1333" t="s">
        <v>20917</v>
      </c>
      <c r="B1333">
        <v>7</v>
      </c>
      <c r="C1333">
        <v>2</v>
      </c>
      <c r="D1333">
        <v>1207</v>
      </c>
      <c r="E1333" t="s">
        <v>311</v>
      </c>
      <c r="F1333" t="s">
        <v>3848</v>
      </c>
      <c r="G1333" t="s">
        <v>311</v>
      </c>
      <c r="H1333" t="s">
        <v>311</v>
      </c>
      <c r="I1333" t="s">
        <v>311</v>
      </c>
      <c r="J1333">
        <v>0</v>
      </c>
    </row>
    <row r="1334" spans="1:10" hidden="1" x14ac:dyDescent="0.35">
      <c r="A1334" t="s">
        <v>20918</v>
      </c>
      <c r="B1334">
        <v>23</v>
      </c>
      <c r="C1334">
        <v>2</v>
      </c>
      <c r="D1334">
        <v>1207</v>
      </c>
      <c r="E1334" t="s">
        <v>311</v>
      </c>
      <c r="F1334" t="s">
        <v>3848</v>
      </c>
      <c r="G1334" t="s">
        <v>311</v>
      </c>
      <c r="H1334" t="s">
        <v>311</v>
      </c>
      <c r="I1334" t="s">
        <v>311</v>
      </c>
      <c r="J1334">
        <v>0</v>
      </c>
    </row>
    <row r="1335" spans="1:10" hidden="1" x14ac:dyDescent="0.35">
      <c r="A1335" t="s">
        <v>20919</v>
      </c>
      <c r="B1335">
        <v>11</v>
      </c>
      <c r="C1335">
        <v>2</v>
      </c>
      <c r="D1335">
        <v>1207</v>
      </c>
      <c r="E1335" t="s">
        <v>311</v>
      </c>
      <c r="F1335" t="s">
        <v>3848</v>
      </c>
      <c r="G1335" t="s">
        <v>311</v>
      </c>
      <c r="H1335" t="s">
        <v>311</v>
      </c>
      <c r="I1335" t="s">
        <v>311</v>
      </c>
      <c r="J1335">
        <v>0</v>
      </c>
    </row>
    <row r="1336" spans="1:10" hidden="1" x14ac:dyDescent="0.35">
      <c r="A1336" t="s">
        <v>20920</v>
      </c>
      <c r="B1336">
        <v>14</v>
      </c>
      <c r="C1336">
        <v>2</v>
      </c>
      <c r="D1336">
        <v>1207</v>
      </c>
      <c r="E1336" t="s">
        <v>311</v>
      </c>
      <c r="F1336" t="s">
        <v>3848</v>
      </c>
      <c r="G1336" t="s">
        <v>311</v>
      </c>
      <c r="H1336" t="s">
        <v>311</v>
      </c>
      <c r="I1336" t="s">
        <v>311</v>
      </c>
      <c r="J1336">
        <v>0</v>
      </c>
    </row>
    <row r="1337" spans="1:10" hidden="1" x14ac:dyDescent="0.35">
      <c r="A1337" t="s">
        <v>20921</v>
      </c>
      <c r="B1337">
        <v>9</v>
      </c>
      <c r="C1337">
        <v>2</v>
      </c>
      <c r="D1337">
        <v>1207</v>
      </c>
      <c r="E1337" t="s">
        <v>311</v>
      </c>
      <c r="F1337" t="s">
        <v>3848</v>
      </c>
      <c r="G1337" t="s">
        <v>311</v>
      </c>
      <c r="H1337" t="s">
        <v>311</v>
      </c>
      <c r="I1337" t="s">
        <v>311</v>
      </c>
      <c r="J1337">
        <v>0</v>
      </c>
    </row>
    <row r="1338" spans="1:10" hidden="1" x14ac:dyDescent="0.35">
      <c r="A1338" t="s">
        <v>20922</v>
      </c>
      <c r="B1338">
        <v>8</v>
      </c>
      <c r="C1338">
        <v>2</v>
      </c>
      <c r="D1338">
        <v>1207</v>
      </c>
      <c r="E1338" t="s">
        <v>311</v>
      </c>
      <c r="F1338" t="s">
        <v>3848</v>
      </c>
      <c r="G1338" t="s">
        <v>311</v>
      </c>
      <c r="H1338" t="s">
        <v>311</v>
      </c>
      <c r="I1338" t="s">
        <v>311</v>
      </c>
      <c r="J1338">
        <v>0</v>
      </c>
    </row>
    <row r="1339" spans="1:10" hidden="1" x14ac:dyDescent="0.35">
      <c r="A1339" t="s">
        <v>20923</v>
      </c>
      <c r="B1339">
        <v>9</v>
      </c>
      <c r="C1339">
        <v>2</v>
      </c>
      <c r="D1339">
        <v>1207</v>
      </c>
      <c r="E1339" t="s">
        <v>311</v>
      </c>
      <c r="F1339" t="s">
        <v>3848</v>
      </c>
      <c r="G1339" t="s">
        <v>311</v>
      </c>
      <c r="H1339" t="s">
        <v>311</v>
      </c>
      <c r="I1339" t="s">
        <v>311</v>
      </c>
      <c r="J1339">
        <v>0</v>
      </c>
    </row>
    <row r="1340" spans="1:10" hidden="1" x14ac:dyDescent="0.35">
      <c r="A1340" t="s">
        <v>20924</v>
      </c>
      <c r="B1340">
        <v>8</v>
      </c>
      <c r="C1340">
        <v>2</v>
      </c>
      <c r="D1340">
        <v>1207</v>
      </c>
      <c r="E1340" t="s">
        <v>311</v>
      </c>
      <c r="F1340" t="s">
        <v>3848</v>
      </c>
      <c r="G1340" t="s">
        <v>311</v>
      </c>
      <c r="H1340" t="s">
        <v>311</v>
      </c>
      <c r="I1340" t="s">
        <v>311</v>
      </c>
      <c r="J1340">
        <v>0</v>
      </c>
    </row>
    <row r="1341" spans="1:10" hidden="1" x14ac:dyDescent="0.35">
      <c r="A1341" t="s">
        <v>20925</v>
      </c>
      <c r="B1341">
        <v>24</v>
      </c>
      <c r="C1341">
        <v>2</v>
      </c>
      <c r="D1341">
        <v>1207</v>
      </c>
      <c r="E1341" t="s">
        <v>311</v>
      </c>
      <c r="F1341" t="s">
        <v>3848</v>
      </c>
      <c r="G1341" t="s">
        <v>311</v>
      </c>
      <c r="H1341" t="s">
        <v>311</v>
      </c>
      <c r="I1341" t="s">
        <v>311</v>
      </c>
      <c r="J1341">
        <v>0</v>
      </c>
    </row>
    <row r="1342" spans="1:10" hidden="1" x14ac:dyDescent="0.35">
      <c r="A1342" t="s">
        <v>20926</v>
      </c>
      <c r="B1342">
        <v>8</v>
      </c>
      <c r="C1342">
        <v>2</v>
      </c>
      <c r="D1342">
        <v>1207</v>
      </c>
      <c r="E1342" t="s">
        <v>311</v>
      </c>
      <c r="F1342" t="s">
        <v>3848</v>
      </c>
      <c r="G1342" t="s">
        <v>311</v>
      </c>
      <c r="H1342" t="s">
        <v>311</v>
      </c>
      <c r="I1342" t="s">
        <v>311</v>
      </c>
      <c r="J1342">
        <v>0</v>
      </c>
    </row>
    <row r="1343" spans="1:10" hidden="1" x14ac:dyDescent="0.35">
      <c r="A1343" t="s">
        <v>20927</v>
      </c>
      <c r="B1343">
        <v>13</v>
      </c>
      <c r="C1343">
        <v>2</v>
      </c>
      <c r="D1343">
        <v>1207</v>
      </c>
      <c r="E1343" t="s">
        <v>311</v>
      </c>
      <c r="F1343" t="s">
        <v>3848</v>
      </c>
      <c r="G1343" t="s">
        <v>311</v>
      </c>
      <c r="H1343" t="s">
        <v>311</v>
      </c>
      <c r="I1343" t="s">
        <v>311</v>
      </c>
      <c r="J1343">
        <v>0</v>
      </c>
    </row>
    <row r="1344" spans="1:10" hidden="1" x14ac:dyDescent="0.35">
      <c r="A1344" t="s">
        <v>20928</v>
      </c>
      <c r="B1344">
        <v>19</v>
      </c>
      <c r="C1344">
        <v>2</v>
      </c>
      <c r="D1344">
        <v>1207</v>
      </c>
      <c r="E1344" t="s">
        <v>311</v>
      </c>
      <c r="F1344" t="s">
        <v>3848</v>
      </c>
      <c r="G1344" t="s">
        <v>311</v>
      </c>
      <c r="H1344" t="s">
        <v>311</v>
      </c>
      <c r="I1344" t="s">
        <v>311</v>
      </c>
      <c r="J1344">
        <v>0</v>
      </c>
    </row>
    <row r="1345" spans="1:10" hidden="1" x14ac:dyDescent="0.35">
      <c r="A1345" t="s">
        <v>20929</v>
      </c>
      <c r="B1345">
        <v>10</v>
      </c>
      <c r="C1345">
        <v>2</v>
      </c>
      <c r="D1345">
        <v>1207</v>
      </c>
      <c r="E1345" t="s">
        <v>311</v>
      </c>
      <c r="F1345" t="s">
        <v>3848</v>
      </c>
      <c r="G1345" t="s">
        <v>311</v>
      </c>
      <c r="H1345" t="s">
        <v>311</v>
      </c>
      <c r="I1345" t="s">
        <v>311</v>
      </c>
      <c r="J1345">
        <v>0</v>
      </c>
    </row>
    <row r="1346" spans="1:10" hidden="1" x14ac:dyDescent="0.35">
      <c r="A1346" t="s">
        <v>20930</v>
      </c>
      <c r="B1346">
        <v>21</v>
      </c>
      <c r="C1346">
        <v>2</v>
      </c>
      <c r="D1346">
        <v>1207</v>
      </c>
      <c r="E1346" t="s">
        <v>311</v>
      </c>
      <c r="F1346" t="s">
        <v>3848</v>
      </c>
      <c r="G1346" t="s">
        <v>311</v>
      </c>
      <c r="H1346" t="s">
        <v>311</v>
      </c>
      <c r="I1346" t="s">
        <v>311</v>
      </c>
      <c r="J1346">
        <v>0</v>
      </c>
    </row>
    <row r="1347" spans="1:10" hidden="1" x14ac:dyDescent="0.35">
      <c r="A1347" t="s">
        <v>20931</v>
      </c>
      <c r="B1347">
        <v>10</v>
      </c>
      <c r="C1347">
        <v>2</v>
      </c>
      <c r="D1347">
        <v>1207</v>
      </c>
      <c r="E1347" t="s">
        <v>311</v>
      </c>
      <c r="F1347" t="s">
        <v>3848</v>
      </c>
      <c r="G1347" t="s">
        <v>311</v>
      </c>
      <c r="H1347" t="s">
        <v>311</v>
      </c>
      <c r="I1347" t="s">
        <v>311</v>
      </c>
      <c r="J1347">
        <v>0</v>
      </c>
    </row>
    <row r="1348" spans="1:10" hidden="1" x14ac:dyDescent="0.35">
      <c r="A1348" t="s">
        <v>20932</v>
      </c>
      <c r="B1348">
        <v>7</v>
      </c>
      <c r="C1348">
        <v>2</v>
      </c>
      <c r="D1348">
        <v>1207</v>
      </c>
      <c r="E1348" t="s">
        <v>311</v>
      </c>
      <c r="F1348" t="s">
        <v>3848</v>
      </c>
      <c r="G1348" t="s">
        <v>311</v>
      </c>
      <c r="H1348" t="s">
        <v>311</v>
      </c>
      <c r="I1348" t="s">
        <v>311</v>
      </c>
      <c r="J1348">
        <v>0</v>
      </c>
    </row>
    <row r="1349" spans="1:10" hidden="1" x14ac:dyDescent="0.35">
      <c r="A1349" t="s">
        <v>20933</v>
      </c>
      <c r="B1349">
        <v>17</v>
      </c>
      <c r="C1349">
        <v>2</v>
      </c>
      <c r="D1349">
        <v>1207</v>
      </c>
      <c r="E1349" t="s">
        <v>311</v>
      </c>
      <c r="F1349" t="s">
        <v>3848</v>
      </c>
      <c r="G1349" t="s">
        <v>311</v>
      </c>
      <c r="H1349" t="s">
        <v>311</v>
      </c>
      <c r="I1349" t="s">
        <v>311</v>
      </c>
      <c r="J1349">
        <v>0</v>
      </c>
    </row>
    <row r="1350" spans="1:10" hidden="1" x14ac:dyDescent="0.35">
      <c r="A1350" t="s">
        <v>20934</v>
      </c>
      <c r="B1350">
        <v>8</v>
      </c>
      <c r="C1350">
        <v>2</v>
      </c>
      <c r="D1350">
        <v>1207</v>
      </c>
      <c r="E1350" t="s">
        <v>311</v>
      </c>
      <c r="F1350" t="s">
        <v>3848</v>
      </c>
      <c r="G1350" t="s">
        <v>311</v>
      </c>
      <c r="H1350" t="s">
        <v>311</v>
      </c>
      <c r="I1350" t="s">
        <v>311</v>
      </c>
      <c r="J1350">
        <v>0</v>
      </c>
    </row>
    <row r="1351" spans="1:10" hidden="1" x14ac:dyDescent="0.35">
      <c r="A1351" t="s">
        <v>20935</v>
      </c>
      <c r="B1351">
        <v>12</v>
      </c>
      <c r="C1351">
        <v>2</v>
      </c>
      <c r="D1351">
        <v>1207</v>
      </c>
      <c r="E1351" t="s">
        <v>311</v>
      </c>
      <c r="F1351" t="s">
        <v>3848</v>
      </c>
      <c r="G1351" t="s">
        <v>311</v>
      </c>
      <c r="H1351" t="s">
        <v>311</v>
      </c>
      <c r="I1351" t="s">
        <v>311</v>
      </c>
      <c r="J1351">
        <v>0</v>
      </c>
    </row>
    <row r="1352" spans="1:10" hidden="1" x14ac:dyDescent="0.35">
      <c r="A1352" t="s">
        <v>20936</v>
      </c>
      <c r="B1352">
        <v>1</v>
      </c>
      <c r="C1352">
        <v>2</v>
      </c>
      <c r="D1352">
        <v>1207</v>
      </c>
      <c r="E1352" t="s">
        <v>311</v>
      </c>
      <c r="F1352" t="s">
        <v>3848</v>
      </c>
      <c r="G1352" t="s">
        <v>311</v>
      </c>
      <c r="H1352" t="s">
        <v>311</v>
      </c>
      <c r="I1352" t="s">
        <v>311</v>
      </c>
      <c r="J1352">
        <v>0</v>
      </c>
    </row>
    <row r="1353" spans="1:10" hidden="1" x14ac:dyDescent="0.35">
      <c r="A1353" t="s">
        <v>20937</v>
      </c>
      <c r="B1353">
        <v>10</v>
      </c>
      <c r="C1353">
        <v>2</v>
      </c>
      <c r="D1353">
        <v>1207</v>
      </c>
      <c r="E1353" t="s">
        <v>311</v>
      </c>
      <c r="F1353" t="s">
        <v>3848</v>
      </c>
      <c r="G1353" t="s">
        <v>311</v>
      </c>
      <c r="H1353" t="s">
        <v>311</v>
      </c>
      <c r="I1353" t="s">
        <v>311</v>
      </c>
      <c r="J1353">
        <v>0</v>
      </c>
    </row>
    <row r="1354" spans="1:10" hidden="1" x14ac:dyDescent="0.35">
      <c r="A1354" t="s">
        <v>20938</v>
      </c>
      <c r="B1354">
        <v>11</v>
      </c>
      <c r="C1354">
        <v>2</v>
      </c>
      <c r="D1354">
        <v>1207</v>
      </c>
      <c r="E1354" t="s">
        <v>311</v>
      </c>
      <c r="F1354" t="s">
        <v>3848</v>
      </c>
      <c r="G1354" t="s">
        <v>311</v>
      </c>
      <c r="H1354" t="s">
        <v>311</v>
      </c>
      <c r="I1354" t="s">
        <v>311</v>
      </c>
      <c r="J1354">
        <v>0</v>
      </c>
    </row>
    <row r="1355" spans="1:10" hidden="1" x14ac:dyDescent="0.35">
      <c r="A1355" t="s">
        <v>20939</v>
      </c>
      <c r="B1355">
        <v>10</v>
      </c>
      <c r="C1355">
        <v>2</v>
      </c>
      <c r="D1355">
        <v>1207</v>
      </c>
      <c r="E1355" t="s">
        <v>311</v>
      </c>
      <c r="F1355" t="s">
        <v>3848</v>
      </c>
      <c r="G1355" t="s">
        <v>311</v>
      </c>
      <c r="H1355" t="s">
        <v>311</v>
      </c>
      <c r="I1355" t="s">
        <v>311</v>
      </c>
      <c r="J1355">
        <v>0</v>
      </c>
    </row>
    <row r="1356" spans="1:10" hidden="1" x14ac:dyDescent="0.35">
      <c r="A1356" t="s">
        <v>20940</v>
      </c>
      <c r="B1356">
        <v>27</v>
      </c>
      <c r="C1356">
        <v>2</v>
      </c>
      <c r="D1356">
        <v>1207</v>
      </c>
      <c r="E1356" t="s">
        <v>311</v>
      </c>
      <c r="F1356" t="s">
        <v>3848</v>
      </c>
      <c r="G1356" t="s">
        <v>311</v>
      </c>
      <c r="H1356" t="s">
        <v>311</v>
      </c>
      <c r="I1356" t="s">
        <v>311</v>
      </c>
      <c r="J1356">
        <v>0</v>
      </c>
    </row>
    <row r="1357" spans="1:10" hidden="1" x14ac:dyDescent="0.35">
      <c r="A1357" t="s">
        <v>20941</v>
      </c>
      <c r="B1357">
        <v>7</v>
      </c>
      <c r="C1357">
        <v>2</v>
      </c>
      <c r="D1357">
        <v>1207</v>
      </c>
      <c r="E1357" t="s">
        <v>311</v>
      </c>
      <c r="F1357" t="s">
        <v>3848</v>
      </c>
      <c r="G1357" t="s">
        <v>311</v>
      </c>
      <c r="H1357" t="s">
        <v>311</v>
      </c>
      <c r="I1357" t="s">
        <v>311</v>
      </c>
      <c r="J1357">
        <v>0</v>
      </c>
    </row>
    <row r="1358" spans="1:10" hidden="1" x14ac:dyDescent="0.35">
      <c r="A1358" t="s">
        <v>20942</v>
      </c>
      <c r="B1358">
        <v>20</v>
      </c>
      <c r="C1358">
        <v>2</v>
      </c>
      <c r="D1358">
        <v>1207</v>
      </c>
      <c r="E1358" t="s">
        <v>311</v>
      </c>
      <c r="F1358" t="s">
        <v>3848</v>
      </c>
      <c r="G1358" t="s">
        <v>311</v>
      </c>
      <c r="H1358" t="s">
        <v>311</v>
      </c>
      <c r="I1358" t="s">
        <v>311</v>
      </c>
      <c r="J1358">
        <v>0</v>
      </c>
    </row>
    <row r="1359" spans="1:10" hidden="1" x14ac:dyDescent="0.35">
      <c r="A1359" t="s">
        <v>20943</v>
      </c>
      <c r="B1359">
        <v>14</v>
      </c>
      <c r="C1359">
        <v>2</v>
      </c>
      <c r="D1359">
        <v>1207</v>
      </c>
      <c r="E1359" t="s">
        <v>311</v>
      </c>
      <c r="F1359" t="s">
        <v>3848</v>
      </c>
      <c r="G1359" t="s">
        <v>311</v>
      </c>
      <c r="H1359" t="s">
        <v>311</v>
      </c>
      <c r="I1359" t="s">
        <v>311</v>
      </c>
      <c r="J1359">
        <v>0</v>
      </c>
    </row>
    <row r="1360" spans="1:10" hidden="1" x14ac:dyDescent="0.35">
      <c r="A1360" t="s">
        <v>20944</v>
      </c>
      <c r="B1360">
        <v>17</v>
      </c>
      <c r="C1360">
        <v>2</v>
      </c>
      <c r="D1360">
        <v>1207</v>
      </c>
      <c r="E1360" t="s">
        <v>311</v>
      </c>
      <c r="F1360" t="s">
        <v>3848</v>
      </c>
      <c r="G1360" t="s">
        <v>311</v>
      </c>
      <c r="H1360" t="s">
        <v>311</v>
      </c>
      <c r="I1360" t="s">
        <v>311</v>
      </c>
      <c r="J1360">
        <v>0</v>
      </c>
    </row>
    <row r="1361" spans="1:10" hidden="1" x14ac:dyDescent="0.35">
      <c r="A1361" t="s">
        <v>20945</v>
      </c>
      <c r="B1361">
        <v>9</v>
      </c>
      <c r="C1361">
        <v>2</v>
      </c>
      <c r="D1361">
        <v>1207</v>
      </c>
      <c r="E1361" t="s">
        <v>311</v>
      </c>
      <c r="F1361" t="s">
        <v>3848</v>
      </c>
      <c r="G1361" t="s">
        <v>311</v>
      </c>
      <c r="H1361" t="s">
        <v>311</v>
      </c>
      <c r="I1361" t="s">
        <v>311</v>
      </c>
      <c r="J1361">
        <v>0</v>
      </c>
    </row>
    <row r="1362" spans="1:10" hidden="1" x14ac:dyDescent="0.35">
      <c r="A1362" t="s">
        <v>20946</v>
      </c>
      <c r="B1362">
        <v>11</v>
      </c>
      <c r="C1362">
        <v>2</v>
      </c>
      <c r="D1362">
        <v>1207</v>
      </c>
      <c r="E1362" t="s">
        <v>311</v>
      </c>
      <c r="F1362" t="s">
        <v>3848</v>
      </c>
      <c r="G1362" t="s">
        <v>311</v>
      </c>
      <c r="H1362" t="s">
        <v>311</v>
      </c>
      <c r="I1362" t="s">
        <v>311</v>
      </c>
      <c r="J1362">
        <v>0</v>
      </c>
    </row>
    <row r="1363" spans="1:10" hidden="1" x14ac:dyDescent="0.35">
      <c r="A1363" t="s">
        <v>20947</v>
      </c>
      <c r="B1363">
        <v>1</v>
      </c>
      <c r="C1363">
        <v>2</v>
      </c>
      <c r="D1363">
        <v>1207</v>
      </c>
      <c r="E1363" t="s">
        <v>311</v>
      </c>
      <c r="F1363" t="s">
        <v>3848</v>
      </c>
      <c r="G1363" t="s">
        <v>311</v>
      </c>
      <c r="H1363" t="s">
        <v>311</v>
      </c>
      <c r="I1363" t="s">
        <v>311</v>
      </c>
      <c r="J1363">
        <v>0</v>
      </c>
    </row>
    <row r="1364" spans="1:10" hidden="1" x14ac:dyDescent="0.35">
      <c r="A1364" t="s">
        <v>20948</v>
      </c>
      <c r="B1364">
        <v>9</v>
      </c>
      <c r="C1364">
        <v>2</v>
      </c>
      <c r="D1364">
        <v>1207</v>
      </c>
      <c r="E1364" t="s">
        <v>311</v>
      </c>
      <c r="F1364" t="s">
        <v>3848</v>
      </c>
      <c r="G1364" t="s">
        <v>311</v>
      </c>
      <c r="H1364" t="s">
        <v>311</v>
      </c>
      <c r="I1364" t="s">
        <v>311</v>
      </c>
      <c r="J1364">
        <v>0</v>
      </c>
    </row>
    <row r="1365" spans="1:10" hidden="1" x14ac:dyDescent="0.35">
      <c r="A1365" t="s">
        <v>20949</v>
      </c>
      <c r="B1365">
        <v>17</v>
      </c>
      <c r="C1365">
        <v>2</v>
      </c>
      <c r="D1365">
        <v>1207</v>
      </c>
      <c r="E1365" t="s">
        <v>311</v>
      </c>
      <c r="F1365" t="s">
        <v>3848</v>
      </c>
      <c r="G1365" t="s">
        <v>311</v>
      </c>
      <c r="H1365" t="s">
        <v>311</v>
      </c>
      <c r="I1365" t="s">
        <v>311</v>
      </c>
      <c r="J1365">
        <v>0</v>
      </c>
    </row>
    <row r="1366" spans="1:10" hidden="1" x14ac:dyDescent="0.35">
      <c r="A1366" t="s">
        <v>20950</v>
      </c>
      <c r="B1366">
        <v>11</v>
      </c>
      <c r="C1366">
        <v>2</v>
      </c>
      <c r="D1366">
        <v>1207</v>
      </c>
      <c r="E1366" t="s">
        <v>311</v>
      </c>
      <c r="F1366" t="s">
        <v>3848</v>
      </c>
      <c r="G1366" t="s">
        <v>311</v>
      </c>
      <c r="H1366" t="s">
        <v>311</v>
      </c>
      <c r="I1366" t="s">
        <v>311</v>
      </c>
      <c r="J1366">
        <v>0</v>
      </c>
    </row>
    <row r="1367" spans="1:10" hidden="1" x14ac:dyDescent="0.35">
      <c r="A1367" t="s">
        <v>20951</v>
      </c>
      <c r="B1367">
        <v>11</v>
      </c>
      <c r="C1367">
        <v>1</v>
      </c>
      <c r="D1367">
        <v>1366</v>
      </c>
      <c r="E1367" t="s">
        <v>311</v>
      </c>
      <c r="F1367" t="s">
        <v>3848</v>
      </c>
      <c r="G1367" t="s">
        <v>311</v>
      </c>
      <c r="H1367" t="s">
        <v>311</v>
      </c>
      <c r="I1367" t="s">
        <v>311</v>
      </c>
      <c r="J1367">
        <v>0</v>
      </c>
    </row>
    <row r="1368" spans="1:10" hidden="1" x14ac:dyDescent="0.35">
      <c r="A1368" t="s">
        <v>20952</v>
      </c>
      <c r="B1368">
        <v>8</v>
      </c>
      <c r="C1368">
        <v>1</v>
      </c>
      <c r="D1368">
        <v>1366</v>
      </c>
      <c r="E1368" t="s">
        <v>311</v>
      </c>
      <c r="F1368" t="s">
        <v>3848</v>
      </c>
      <c r="G1368" t="s">
        <v>311</v>
      </c>
      <c r="H1368" t="s">
        <v>311</v>
      </c>
      <c r="I1368" t="s">
        <v>311</v>
      </c>
      <c r="J1368">
        <v>0</v>
      </c>
    </row>
    <row r="1369" spans="1:10" hidden="1" x14ac:dyDescent="0.35">
      <c r="A1369" t="s">
        <v>20953</v>
      </c>
      <c r="B1369">
        <v>19</v>
      </c>
      <c r="C1369">
        <v>1</v>
      </c>
      <c r="D1369">
        <v>1366</v>
      </c>
      <c r="E1369" t="s">
        <v>311</v>
      </c>
      <c r="F1369" t="s">
        <v>3848</v>
      </c>
      <c r="G1369" t="s">
        <v>311</v>
      </c>
      <c r="H1369" t="s">
        <v>311</v>
      </c>
      <c r="I1369" t="s">
        <v>311</v>
      </c>
      <c r="J1369">
        <v>0</v>
      </c>
    </row>
    <row r="1370" spans="1:10" hidden="1" x14ac:dyDescent="0.35">
      <c r="A1370" t="s">
        <v>20954</v>
      </c>
      <c r="B1370">
        <v>11</v>
      </c>
      <c r="C1370">
        <v>1</v>
      </c>
      <c r="D1370">
        <v>1366</v>
      </c>
      <c r="E1370" t="s">
        <v>311</v>
      </c>
      <c r="F1370" t="s">
        <v>3848</v>
      </c>
      <c r="G1370" t="s">
        <v>311</v>
      </c>
      <c r="H1370" t="s">
        <v>311</v>
      </c>
      <c r="I1370" t="s">
        <v>311</v>
      </c>
      <c r="J1370">
        <v>0</v>
      </c>
    </row>
    <row r="1371" spans="1:10" hidden="1" x14ac:dyDescent="0.35">
      <c r="A1371" t="s">
        <v>20955</v>
      </c>
      <c r="B1371">
        <v>13</v>
      </c>
      <c r="C1371">
        <v>1</v>
      </c>
      <c r="D1371">
        <v>1366</v>
      </c>
      <c r="E1371" t="s">
        <v>311</v>
      </c>
      <c r="F1371" t="s">
        <v>3848</v>
      </c>
      <c r="G1371" t="s">
        <v>311</v>
      </c>
      <c r="H1371" t="s">
        <v>311</v>
      </c>
      <c r="I1371" t="s">
        <v>311</v>
      </c>
      <c r="J1371">
        <v>0</v>
      </c>
    </row>
    <row r="1372" spans="1:10" hidden="1" x14ac:dyDescent="0.35">
      <c r="A1372" t="s">
        <v>20956</v>
      </c>
      <c r="B1372">
        <v>11</v>
      </c>
      <c r="C1372">
        <v>1</v>
      </c>
      <c r="D1372">
        <v>1366</v>
      </c>
      <c r="E1372" t="s">
        <v>311</v>
      </c>
      <c r="F1372" t="s">
        <v>3848</v>
      </c>
      <c r="G1372" t="s">
        <v>311</v>
      </c>
      <c r="H1372" t="s">
        <v>311</v>
      </c>
      <c r="I1372" t="s">
        <v>311</v>
      </c>
      <c r="J1372">
        <v>0</v>
      </c>
    </row>
    <row r="1373" spans="1:10" hidden="1" x14ac:dyDescent="0.35">
      <c r="A1373" t="s">
        <v>20957</v>
      </c>
      <c r="B1373">
        <v>8</v>
      </c>
      <c r="C1373">
        <v>1</v>
      </c>
      <c r="D1373">
        <v>1366</v>
      </c>
      <c r="E1373" t="s">
        <v>311</v>
      </c>
      <c r="F1373" t="s">
        <v>3848</v>
      </c>
      <c r="G1373" t="s">
        <v>311</v>
      </c>
      <c r="H1373" t="s">
        <v>311</v>
      </c>
      <c r="I1373" t="s">
        <v>311</v>
      </c>
      <c r="J1373">
        <v>0</v>
      </c>
    </row>
    <row r="1374" spans="1:10" hidden="1" x14ac:dyDescent="0.35">
      <c r="A1374" t="s">
        <v>20958</v>
      </c>
      <c r="B1374">
        <v>8</v>
      </c>
      <c r="C1374">
        <v>1</v>
      </c>
      <c r="D1374">
        <v>1366</v>
      </c>
      <c r="E1374" t="s">
        <v>311</v>
      </c>
      <c r="F1374" t="s">
        <v>3848</v>
      </c>
      <c r="G1374" t="s">
        <v>311</v>
      </c>
      <c r="H1374" t="s">
        <v>311</v>
      </c>
      <c r="I1374" t="s">
        <v>311</v>
      </c>
      <c r="J1374">
        <v>0</v>
      </c>
    </row>
    <row r="1375" spans="1:10" hidden="1" x14ac:dyDescent="0.35">
      <c r="A1375" t="s">
        <v>20959</v>
      </c>
      <c r="B1375">
        <v>9</v>
      </c>
      <c r="C1375">
        <v>1</v>
      </c>
      <c r="D1375">
        <v>1366</v>
      </c>
      <c r="E1375" t="s">
        <v>311</v>
      </c>
      <c r="F1375" t="s">
        <v>3848</v>
      </c>
      <c r="G1375" t="s">
        <v>311</v>
      </c>
      <c r="H1375" t="s">
        <v>311</v>
      </c>
      <c r="I1375" t="s">
        <v>311</v>
      </c>
      <c r="J1375">
        <v>0</v>
      </c>
    </row>
    <row r="1376" spans="1:10" hidden="1" x14ac:dyDescent="0.35">
      <c r="A1376" t="s">
        <v>20960</v>
      </c>
      <c r="B1376">
        <v>13</v>
      </c>
      <c r="C1376">
        <v>1</v>
      </c>
      <c r="D1376">
        <v>1366</v>
      </c>
      <c r="E1376" t="s">
        <v>311</v>
      </c>
      <c r="F1376" t="s">
        <v>3848</v>
      </c>
      <c r="G1376" t="s">
        <v>311</v>
      </c>
      <c r="H1376" t="s">
        <v>311</v>
      </c>
      <c r="I1376" t="s">
        <v>311</v>
      </c>
      <c r="J1376">
        <v>13</v>
      </c>
    </row>
    <row r="1377" spans="1:10" hidden="1" x14ac:dyDescent="0.35">
      <c r="A1377" t="s">
        <v>20961</v>
      </c>
      <c r="B1377">
        <v>9</v>
      </c>
      <c r="C1377">
        <v>1</v>
      </c>
      <c r="D1377">
        <v>1366</v>
      </c>
      <c r="E1377" t="s">
        <v>311</v>
      </c>
      <c r="F1377" t="s">
        <v>3848</v>
      </c>
      <c r="G1377" t="s">
        <v>311</v>
      </c>
      <c r="H1377" t="s">
        <v>311</v>
      </c>
      <c r="I1377" t="s">
        <v>311</v>
      </c>
      <c r="J1377">
        <v>0</v>
      </c>
    </row>
    <row r="1378" spans="1:10" hidden="1" x14ac:dyDescent="0.35">
      <c r="A1378" t="s">
        <v>20962</v>
      </c>
      <c r="B1378">
        <v>24</v>
      </c>
      <c r="C1378">
        <v>1</v>
      </c>
      <c r="D1378">
        <v>1366</v>
      </c>
      <c r="E1378" t="s">
        <v>311</v>
      </c>
      <c r="F1378" t="s">
        <v>3848</v>
      </c>
      <c r="G1378" t="s">
        <v>311</v>
      </c>
      <c r="H1378" t="s">
        <v>311</v>
      </c>
      <c r="I1378" t="s">
        <v>311</v>
      </c>
      <c r="J1378">
        <v>0</v>
      </c>
    </row>
    <row r="1379" spans="1:10" hidden="1" x14ac:dyDescent="0.35">
      <c r="A1379" t="s">
        <v>20963</v>
      </c>
      <c r="B1379">
        <v>9</v>
      </c>
      <c r="C1379">
        <v>1</v>
      </c>
      <c r="D1379">
        <v>1366</v>
      </c>
      <c r="E1379" t="s">
        <v>311</v>
      </c>
      <c r="F1379" t="s">
        <v>3848</v>
      </c>
      <c r="G1379" t="s">
        <v>311</v>
      </c>
      <c r="H1379" t="s">
        <v>311</v>
      </c>
      <c r="I1379" t="s">
        <v>311</v>
      </c>
      <c r="J1379">
        <v>0</v>
      </c>
    </row>
    <row r="1380" spans="1:10" hidden="1" x14ac:dyDescent="0.35">
      <c r="A1380" t="s">
        <v>20964</v>
      </c>
      <c r="B1380">
        <v>15</v>
      </c>
      <c r="C1380">
        <v>1</v>
      </c>
      <c r="D1380">
        <v>1366</v>
      </c>
      <c r="E1380" t="s">
        <v>311</v>
      </c>
      <c r="F1380" t="s">
        <v>3848</v>
      </c>
      <c r="G1380" t="s">
        <v>311</v>
      </c>
      <c r="H1380" t="s">
        <v>311</v>
      </c>
      <c r="I1380" t="s">
        <v>311</v>
      </c>
      <c r="J1380">
        <v>0</v>
      </c>
    </row>
    <row r="1381" spans="1:10" hidden="1" x14ac:dyDescent="0.35">
      <c r="A1381" t="s">
        <v>20965</v>
      </c>
      <c r="B1381">
        <v>14</v>
      </c>
      <c r="C1381">
        <v>1</v>
      </c>
      <c r="D1381">
        <v>1366</v>
      </c>
      <c r="E1381" t="s">
        <v>311</v>
      </c>
      <c r="F1381" t="s">
        <v>3848</v>
      </c>
      <c r="G1381" t="s">
        <v>311</v>
      </c>
      <c r="H1381" t="s">
        <v>311</v>
      </c>
      <c r="I1381" t="s">
        <v>311</v>
      </c>
      <c r="J1381">
        <v>0</v>
      </c>
    </row>
    <row r="1382" spans="1:10" hidden="1" x14ac:dyDescent="0.35">
      <c r="A1382" t="s">
        <v>20966</v>
      </c>
      <c r="B1382">
        <v>11</v>
      </c>
      <c r="C1382">
        <v>1</v>
      </c>
      <c r="D1382">
        <v>1366</v>
      </c>
      <c r="E1382" t="s">
        <v>311</v>
      </c>
      <c r="F1382" t="s">
        <v>3848</v>
      </c>
      <c r="G1382" t="s">
        <v>311</v>
      </c>
      <c r="H1382" t="s">
        <v>311</v>
      </c>
      <c r="I1382" t="s">
        <v>311</v>
      </c>
      <c r="J1382">
        <v>0</v>
      </c>
    </row>
    <row r="1383" spans="1:10" hidden="1" x14ac:dyDescent="0.35">
      <c r="A1383" t="s">
        <v>20967</v>
      </c>
      <c r="B1383">
        <v>10</v>
      </c>
      <c r="C1383">
        <v>1</v>
      </c>
      <c r="D1383">
        <v>1366</v>
      </c>
      <c r="E1383" t="s">
        <v>311</v>
      </c>
      <c r="F1383" t="s">
        <v>3848</v>
      </c>
      <c r="G1383" t="s">
        <v>311</v>
      </c>
      <c r="H1383" t="s">
        <v>311</v>
      </c>
      <c r="I1383" t="s">
        <v>311</v>
      </c>
      <c r="J1383">
        <v>10</v>
      </c>
    </row>
    <row r="1384" spans="1:10" hidden="1" x14ac:dyDescent="0.35">
      <c r="A1384" t="s">
        <v>20968</v>
      </c>
      <c r="B1384">
        <v>15</v>
      </c>
      <c r="C1384">
        <v>1</v>
      </c>
      <c r="D1384">
        <v>1366</v>
      </c>
      <c r="E1384" t="s">
        <v>311</v>
      </c>
      <c r="F1384" t="s">
        <v>3848</v>
      </c>
      <c r="G1384" t="s">
        <v>311</v>
      </c>
      <c r="H1384" t="s">
        <v>311</v>
      </c>
      <c r="I1384" t="s">
        <v>311</v>
      </c>
      <c r="J1384">
        <v>0</v>
      </c>
    </row>
    <row r="1385" spans="1:10" hidden="1" x14ac:dyDescent="0.35">
      <c r="A1385" t="s">
        <v>20969</v>
      </c>
      <c r="B1385">
        <v>1</v>
      </c>
      <c r="C1385">
        <v>1</v>
      </c>
      <c r="D1385">
        <v>1366</v>
      </c>
      <c r="E1385" t="s">
        <v>311</v>
      </c>
      <c r="F1385" t="s">
        <v>3848</v>
      </c>
      <c r="G1385" t="s">
        <v>311</v>
      </c>
      <c r="H1385" t="s">
        <v>311</v>
      </c>
      <c r="I1385" t="s">
        <v>311</v>
      </c>
      <c r="J1385">
        <v>0</v>
      </c>
    </row>
    <row r="1386" spans="1:10" hidden="1" x14ac:dyDescent="0.35">
      <c r="A1386" t="s">
        <v>20970</v>
      </c>
      <c r="B1386">
        <v>8</v>
      </c>
      <c r="C1386">
        <v>1</v>
      </c>
      <c r="D1386">
        <v>1366</v>
      </c>
      <c r="E1386" t="s">
        <v>311</v>
      </c>
      <c r="F1386" t="s">
        <v>3848</v>
      </c>
      <c r="G1386" t="s">
        <v>311</v>
      </c>
      <c r="H1386" t="s">
        <v>311</v>
      </c>
      <c r="I1386" t="s">
        <v>311</v>
      </c>
      <c r="J1386">
        <v>0</v>
      </c>
    </row>
    <row r="1387" spans="1:10" hidden="1" x14ac:dyDescent="0.35">
      <c r="A1387" t="s">
        <v>20971</v>
      </c>
      <c r="B1387">
        <v>8</v>
      </c>
      <c r="C1387">
        <v>1</v>
      </c>
      <c r="D1387">
        <v>1366</v>
      </c>
      <c r="E1387" t="s">
        <v>311</v>
      </c>
      <c r="F1387" t="s">
        <v>3848</v>
      </c>
      <c r="G1387" t="s">
        <v>311</v>
      </c>
      <c r="H1387" t="s">
        <v>311</v>
      </c>
      <c r="I1387" t="s">
        <v>311</v>
      </c>
      <c r="J1387">
        <v>0</v>
      </c>
    </row>
    <row r="1388" spans="1:10" hidden="1" x14ac:dyDescent="0.35">
      <c r="A1388" t="s">
        <v>20972</v>
      </c>
      <c r="B1388">
        <v>9</v>
      </c>
      <c r="C1388">
        <v>1</v>
      </c>
      <c r="D1388">
        <v>1366</v>
      </c>
      <c r="E1388" t="s">
        <v>311</v>
      </c>
      <c r="F1388" t="s">
        <v>3848</v>
      </c>
      <c r="G1388" t="s">
        <v>311</v>
      </c>
      <c r="H1388" t="s">
        <v>311</v>
      </c>
      <c r="I1388" t="s">
        <v>311</v>
      </c>
      <c r="J1388">
        <v>0</v>
      </c>
    </row>
    <row r="1389" spans="1:10" hidden="1" x14ac:dyDescent="0.35">
      <c r="A1389" t="s">
        <v>20973</v>
      </c>
      <c r="B1389">
        <v>31</v>
      </c>
      <c r="C1389">
        <v>1</v>
      </c>
      <c r="D1389">
        <v>1366</v>
      </c>
      <c r="E1389" t="s">
        <v>311</v>
      </c>
      <c r="F1389" t="s">
        <v>3848</v>
      </c>
      <c r="G1389" t="s">
        <v>311</v>
      </c>
      <c r="H1389" t="s">
        <v>311</v>
      </c>
      <c r="I1389" t="s">
        <v>311</v>
      </c>
      <c r="J1389">
        <v>0</v>
      </c>
    </row>
    <row r="1390" spans="1:10" hidden="1" x14ac:dyDescent="0.35">
      <c r="A1390" t="s">
        <v>20974</v>
      </c>
      <c r="B1390">
        <v>8</v>
      </c>
      <c r="C1390">
        <v>1</v>
      </c>
      <c r="D1390">
        <v>1366</v>
      </c>
      <c r="E1390" t="s">
        <v>311</v>
      </c>
      <c r="F1390" t="s">
        <v>3848</v>
      </c>
      <c r="G1390" t="s">
        <v>311</v>
      </c>
      <c r="H1390" t="s">
        <v>311</v>
      </c>
      <c r="I1390" t="s">
        <v>311</v>
      </c>
      <c r="J1390">
        <v>8</v>
      </c>
    </row>
    <row r="1391" spans="1:10" hidden="1" x14ac:dyDescent="0.35">
      <c r="A1391" t="s">
        <v>20975</v>
      </c>
      <c r="B1391">
        <v>12</v>
      </c>
      <c r="C1391">
        <v>1</v>
      </c>
      <c r="D1391">
        <v>1366</v>
      </c>
      <c r="E1391" t="s">
        <v>311</v>
      </c>
      <c r="F1391" t="s">
        <v>3848</v>
      </c>
      <c r="G1391" t="s">
        <v>311</v>
      </c>
      <c r="H1391" t="s">
        <v>311</v>
      </c>
      <c r="I1391" t="s">
        <v>311</v>
      </c>
      <c r="J1391">
        <v>0</v>
      </c>
    </row>
    <row r="1392" spans="1:10" hidden="1" x14ac:dyDescent="0.35">
      <c r="A1392" t="s">
        <v>20976</v>
      </c>
      <c r="B1392">
        <v>13</v>
      </c>
      <c r="C1392">
        <v>1</v>
      </c>
      <c r="D1392">
        <v>1366</v>
      </c>
      <c r="E1392" t="s">
        <v>311</v>
      </c>
      <c r="F1392" t="s">
        <v>3848</v>
      </c>
      <c r="G1392" t="s">
        <v>311</v>
      </c>
      <c r="H1392" t="s">
        <v>311</v>
      </c>
      <c r="I1392" t="s">
        <v>311</v>
      </c>
      <c r="J1392">
        <v>0</v>
      </c>
    </row>
    <row r="1393" spans="1:10" hidden="1" x14ac:dyDescent="0.35">
      <c r="A1393" t="s">
        <v>20977</v>
      </c>
      <c r="B1393">
        <v>11</v>
      </c>
      <c r="C1393">
        <v>1</v>
      </c>
      <c r="D1393">
        <v>1366</v>
      </c>
      <c r="E1393" t="s">
        <v>311</v>
      </c>
      <c r="F1393" t="s">
        <v>3848</v>
      </c>
      <c r="G1393" t="s">
        <v>311</v>
      </c>
      <c r="H1393" t="s">
        <v>311</v>
      </c>
      <c r="I1393" t="s">
        <v>311</v>
      </c>
      <c r="J1393">
        <v>0</v>
      </c>
    </row>
    <row r="1394" spans="1:10" hidden="1" x14ac:dyDescent="0.35">
      <c r="A1394" t="s">
        <v>20978</v>
      </c>
      <c r="B1394">
        <v>4</v>
      </c>
      <c r="C1394">
        <v>1</v>
      </c>
      <c r="D1394">
        <v>1366</v>
      </c>
      <c r="E1394" t="s">
        <v>311</v>
      </c>
      <c r="F1394" t="s">
        <v>3848</v>
      </c>
      <c r="G1394" t="s">
        <v>311</v>
      </c>
      <c r="H1394" t="s">
        <v>311</v>
      </c>
      <c r="I1394" t="s">
        <v>311</v>
      </c>
      <c r="J1394">
        <v>0</v>
      </c>
    </row>
    <row r="1395" spans="1:10" hidden="1" x14ac:dyDescent="0.35">
      <c r="A1395" t="s">
        <v>20979</v>
      </c>
      <c r="B1395">
        <v>1</v>
      </c>
      <c r="C1395">
        <v>1</v>
      </c>
      <c r="D1395">
        <v>1366</v>
      </c>
      <c r="E1395" t="s">
        <v>311</v>
      </c>
      <c r="F1395" t="s">
        <v>3848</v>
      </c>
      <c r="G1395" t="s">
        <v>311</v>
      </c>
      <c r="H1395" t="s">
        <v>311</v>
      </c>
      <c r="I1395" t="s">
        <v>311</v>
      </c>
      <c r="J1395">
        <v>0</v>
      </c>
    </row>
    <row r="1396" spans="1:10" hidden="1" x14ac:dyDescent="0.35">
      <c r="A1396" t="s">
        <v>20980</v>
      </c>
      <c r="B1396">
        <v>14</v>
      </c>
      <c r="C1396">
        <v>1</v>
      </c>
      <c r="D1396">
        <v>1366</v>
      </c>
      <c r="E1396" t="s">
        <v>311</v>
      </c>
      <c r="F1396" t="s">
        <v>3848</v>
      </c>
      <c r="G1396" t="s">
        <v>311</v>
      </c>
      <c r="H1396" t="s">
        <v>311</v>
      </c>
      <c r="I1396" t="s">
        <v>311</v>
      </c>
      <c r="J1396">
        <v>0</v>
      </c>
    </row>
    <row r="1397" spans="1:10" hidden="1" x14ac:dyDescent="0.35">
      <c r="A1397" t="s">
        <v>20981</v>
      </c>
      <c r="B1397">
        <v>21</v>
      </c>
      <c r="C1397">
        <v>1</v>
      </c>
      <c r="D1397">
        <v>1366</v>
      </c>
      <c r="E1397" t="s">
        <v>311</v>
      </c>
      <c r="F1397" t="s">
        <v>3848</v>
      </c>
      <c r="G1397" t="s">
        <v>311</v>
      </c>
      <c r="H1397" t="s">
        <v>311</v>
      </c>
      <c r="I1397" t="s">
        <v>311</v>
      </c>
      <c r="J1397">
        <v>0</v>
      </c>
    </row>
    <row r="1398" spans="1:10" hidden="1" x14ac:dyDescent="0.35">
      <c r="A1398" t="s">
        <v>20982</v>
      </c>
      <c r="B1398">
        <v>13</v>
      </c>
      <c r="C1398">
        <v>1</v>
      </c>
      <c r="D1398">
        <v>1366</v>
      </c>
      <c r="E1398" t="s">
        <v>311</v>
      </c>
      <c r="F1398" t="s">
        <v>3848</v>
      </c>
      <c r="G1398" t="s">
        <v>311</v>
      </c>
      <c r="H1398" t="s">
        <v>311</v>
      </c>
      <c r="I1398" t="s">
        <v>311</v>
      </c>
      <c r="J1398">
        <v>0</v>
      </c>
    </row>
    <row r="1399" spans="1:10" hidden="1" x14ac:dyDescent="0.35">
      <c r="A1399" t="s">
        <v>20983</v>
      </c>
      <c r="B1399">
        <v>13</v>
      </c>
      <c r="C1399">
        <v>1</v>
      </c>
      <c r="D1399">
        <v>1366</v>
      </c>
      <c r="E1399" t="s">
        <v>311</v>
      </c>
      <c r="F1399" t="s">
        <v>3848</v>
      </c>
      <c r="G1399" t="s">
        <v>311</v>
      </c>
      <c r="H1399" t="s">
        <v>311</v>
      </c>
      <c r="I1399" t="s">
        <v>311</v>
      </c>
      <c r="J1399">
        <v>0</v>
      </c>
    </row>
    <row r="1400" spans="1:10" hidden="1" x14ac:dyDescent="0.35">
      <c r="A1400" t="s">
        <v>20984</v>
      </c>
      <c r="B1400">
        <v>9</v>
      </c>
      <c r="C1400">
        <v>1</v>
      </c>
      <c r="D1400">
        <v>1366</v>
      </c>
      <c r="E1400" t="s">
        <v>311</v>
      </c>
      <c r="F1400" t="s">
        <v>3848</v>
      </c>
      <c r="G1400" t="s">
        <v>311</v>
      </c>
      <c r="H1400" t="s">
        <v>311</v>
      </c>
      <c r="I1400" t="s">
        <v>311</v>
      </c>
      <c r="J1400">
        <v>0</v>
      </c>
    </row>
    <row r="1401" spans="1:10" hidden="1" x14ac:dyDescent="0.35">
      <c r="A1401" t="s">
        <v>20985</v>
      </c>
      <c r="B1401">
        <v>9</v>
      </c>
      <c r="C1401">
        <v>1</v>
      </c>
      <c r="D1401">
        <v>1366</v>
      </c>
      <c r="E1401" t="s">
        <v>311</v>
      </c>
      <c r="F1401" t="s">
        <v>3848</v>
      </c>
      <c r="G1401" t="s">
        <v>311</v>
      </c>
      <c r="H1401" t="s">
        <v>311</v>
      </c>
      <c r="I1401" t="s">
        <v>311</v>
      </c>
      <c r="J1401">
        <v>0</v>
      </c>
    </row>
    <row r="1402" spans="1:10" hidden="1" x14ac:dyDescent="0.35">
      <c r="A1402" t="s">
        <v>20986</v>
      </c>
      <c r="B1402">
        <v>7</v>
      </c>
      <c r="C1402">
        <v>1</v>
      </c>
      <c r="D1402">
        <v>1366</v>
      </c>
      <c r="E1402" t="s">
        <v>311</v>
      </c>
      <c r="F1402" t="s">
        <v>3848</v>
      </c>
      <c r="G1402" t="s">
        <v>311</v>
      </c>
      <c r="H1402" t="s">
        <v>311</v>
      </c>
      <c r="I1402" t="s">
        <v>311</v>
      </c>
      <c r="J1402">
        <v>0</v>
      </c>
    </row>
    <row r="1403" spans="1:10" hidden="1" x14ac:dyDescent="0.35">
      <c r="A1403" t="s">
        <v>20987</v>
      </c>
      <c r="B1403">
        <v>13</v>
      </c>
      <c r="C1403">
        <v>1</v>
      </c>
      <c r="D1403">
        <v>1366</v>
      </c>
      <c r="E1403" t="s">
        <v>311</v>
      </c>
      <c r="F1403" t="s">
        <v>3848</v>
      </c>
      <c r="G1403" t="s">
        <v>311</v>
      </c>
      <c r="H1403" t="s">
        <v>311</v>
      </c>
      <c r="I1403" t="s">
        <v>311</v>
      </c>
      <c r="J1403">
        <v>0</v>
      </c>
    </row>
    <row r="1404" spans="1:10" hidden="1" x14ac:dyDescent="0.35">
      <c r="A1404" t="s">
        <v>20988</v>
      </c>
      <c r="B1404">
        <v>10</v>
      </c>
      <c r="C1404">
        <v>1</v>
      </c>
      <c r="D1404">
        <v>1366</v>
      </c>
      <c r="E1404" t="s">
        <v>311</v>
      </c>
      <c r="F1404" t="s">
        <v>3848</v>
      </c>
      <c r="G1404" t="s">
        <v>311</v>
      </c>
      <c r="H1404" t="s">
        <v>311</v>
      </c>
      <c r="I1404" t="s">
        <v>311</v>
      </c>
      <c r="J1404">
        <v>0</v>
      </c>
    </row>
    <row r="1405" spans="1:10" hidden="1" x14ac:dyDescent="0.35">
      <c r="A1405" t="s">
        <v>20989</v>
      </c>
      <c r="B1405">
        <v>12</v>
      </c>
      <c r="C1405">
        <v>1</v>
      </c>
      <c r="D1405">
        <v>1366</v>
      </c>
      <c r="E1405" t="s">
        <v>311</v>
      </c>
      <c r="F1405" t="s">
        <v>3848</v>
      </c>
      <c r="G1405" t="s">
        <v>311</v>
      </c>
      <c r="H1405" t="s">
        <v>311</v>
      </c>
      <c r="I1405" t="s">
        <v>311</v>
      </c>
      <c r="J1405">
        <v>0</v>
      </c>
    </row>
    <row r="1406" spans="1:10" hidden="1" x14ac:dyDescent="0.35">
      <c r="A1406" t="s">
        <v>20990</v>
      </c>
      <c r="B1406">
        <v>7</v>
      </c>
      <c r="C1406">
        <v>1</v>
      </c>
      <c r="D1406">
        <v>1366</v>
      </c>
      <c r="E1406" t="s">
        <v>311</v>
      </c>
      <c r="F1406" t="s">
        <v>3848</v>
      </c>
      <c r="G1406" t="s">
        <v>311</v>
      </c>
      <c r="H1406" t="s">
        <v>311</v>
      </c>
      <c r="I1406" t="s">
        <v>311</v>
      </c>
      <c r="J1406">
        <v>0</v>
      </c>
    </row>
    <row r="1407" spans="1:10" hidden="1" x14ac:dyDescent="0.35">
      <c r="A1407" t="s">
        <v>20991</v>
      </c>
      <c r="B1407">
        <v>8</v>
      </c>
      <c r="C1407">
        <v>1</v>
      </c>
      <c r="D1407">
        <v>1366</v>
      </c>
      <c r="E1407" t="s">
        <v>311</v>
      </c>
      <c r="F1407" t="s">
        <v>3848</v>
      </c>
      <c r="G1407" t="s">
        <v>311</v>
      </c>
      <c r="H1407" t="s">
        <v>311</v>
      </c>
      <c r="I1407" t="s">
        <v>311</v>
      </c>
      <c r="J1407">
        <v>0</v>
      </c>
    </row>
    <row r="1408" spans="1:10" hidden="1" x14ac:dyDescent="0.35">
      <c r="A1408" t="s">
        <v>20992</v>
      </c>
      <c r="B1408">
        <v>9</v>
      </c>
      <c r="C1408">
        <v>1</v>
      </c>
      <c r="D1408">
        <v>1366</v>
      </c>
      <c r="E1408" t="s">
        <v>311</v>
      </c>
      <c r="F1408" t="s">
        <v>3848</v>
      </c>
      <c r="G1408" t="s">
        <v>311</v>
      </c>
      <c r="H1408" t="s">
        <v>311</v>
      </c>
      <c r="I1408" t="s">
        <v>311</v>
      </c>
      <c r="J1408">
        <v>9</v>
      </c>
    </row>
    <row r="1409" spans="1:10" hidden="1" x14ac:dyDescent="0.35">
      <c r="A1409" t="s">
        <v>20993</v>
      </c>
      <c r="B1409">
        <v>13</v>
      </c>
      <c r="C1409">
        <v>1</v>
      </c>
      <c r="D1409">
        <v>1366</v>
      </c>
      <c r="E1409" t="s">
        <v>311</v>
      </c>
      <c r="F1409" t="s">
        <v>3848</v>
      </c>
      <c r="G1409" t="s">
        <v>311</v>
      </c>
      <c r="H1409" t="s">
        <v>311</v>
      </c>
      <c r="I1409" t="s">
        <v>311</v>
      </c>
      <c r="J1409">
        <v>0</v>
      </c>
    </row>
    <row r="1410" spans="1:10" hidden="1" x14ac:dyDescent="0.35">
      <c r="A1410" t="s">
        <v>20994</v>
      </c>
      <c r="B1410">
        <v>9</v>
      </c>
      <c r="C1410">
        <v>1</v>
      </c>
      <c r="D1410">
        <v>1366</v>
      </c>
      <c r="E1410" t="s">
        <v>311</v>
      </c>
      <c r="F1410" t="s">
        <v>3848</v>
      </c>
      <c r="G1410" t="s">
        <v>311</v>
      </c>
      <c r="H1410" t="s">
        <v>311</v>
      </c>
      <c r="I1410" t="s">
        <v>311</v>
      </c>
      <c r="J1410">
        <v>0</v>
      </c>
    </row>
    <row r="1411" spans="1:10" hidden="1" x14ac:dyDescent="0.35">
      <c r="A1411" t="s">
        <v>20995</v>
      </c>
      <c r="B1411">
        <v>11</v>
      </c>
      <c r="C1411">
        <v>1</v>
      </c>
      <c r="D1411">
        <v>1366</v>
      </c>
      <c r="E1411" t="s">
        <v>311</v>
      </c>
      <c r="F1411" t="s">
        <v>3848</v>
      </c>
      <c r="G1411" t="s">
        <v>311</v>
      </c>
      <c r="H1411" t="s">
        <v>311</v>
      </c>
      <c r="I1411" t="s">
        <v>311</v>
      </c>
      <c r="J1411">
        <v>0</v>
      </c>
    </row>
    <row r="1412" spans="1:10" hidden="1" x14ac:dyDescent="0.35">
      <c r="A1412" t="s">
        <v>20996</v>
      </c>
      <c r="B1412">
        <v>10</v>
      </c>
      <c r="C1412">
        <v>1</v>
      </c>
      <c r="D1412">
        <v>1366</v>
      </c>
      <c r="E1412" t="s">
        <v>311</v>
      </c>
      <c r="F1412" t="s">
        <v>3848</v>
      </c>
      <c r="G1412" t="s">
        <v>311</v>
      </c>
      <c r="H1412" t="s">
        <v>311</v>
      </c>
      <c r="I1412" t="s">
        <v>311</v>
      </c>
      <c r="J1412">
        <v>0</v>
      </c>
    </row>
    <row r="1413" spans="1:10" hidden="1" x14ac:dyDescent="0.35">
      <c r="A1413" t="s">
        <v>20997</v>
      </c>
      <c r="B1413">
        <v>1</v>
      </c>
      <c r="C1413">
        <v>1</v>
      </c>
      <c r="D1413">
        <v>1366</v>
      </c>
      <c r="E1413" t="s">
        <v>311</v>
      </c>
      <c r="F1413" t="s">
        <v>3848</v>
      </c>
      <c r="G1413" t="s">
        <v>311</v>
      </c>
      <c r="H1413" t="s">
        <v>311</v>
      </c>
      <c r="I1413" t="s">
        <v>311</v>
      </c>
      <c r="J1413">
        <v>0</v>
      </c>
    </row>
    <row r="1414" spans="1:10" hidden="1" x14ac:dyDescent="0.35">
      <c r="A1414" t="s">
        <v>20998</v>
      </c>
      <c r="B1414">
        <v>5</v>
      </c>
      <c r="C1414">
        <v>1</v>
      </c>
      <c r="D1414">
        <v>1366</v>
      </c>
      <c r="E1414" t="s">
        <v>311</v>
      </c>
      <c r="F1414" t="s">
        <v>3848</v>
      </c>
      <c r="G1414" t="s">
        <v>311</v>
      </c>
      <c r="H1414" t="s">
        <v>311</v>
      </c>
      <c r="I1414" t="s">
        <v>311</v>
      </c>
      <c r="J1414">
        <v>0</v>
      </c>
    </row>
    <row r="1415" spans="1:10" hidden="1" x14ac:dyDescent="0.35">
      <c r="A1415" t="s">
        <v>20999</v>
      </c>
      <c r="B1415">
        <v>1</v>
      </c>
      <c r="C1415">
        <v>1</v>
      </c>
      <c r="D1415">
        <v>1366</v>
      </c>
      <c r="E1415" t="s">
        <v>311</v>
      </c>
      <c r="F1415" t="s">
        <v>3848</v>
      </c>
      <c r="G1415" t="s">
        <v>311</v>
      </c>
      <c r="H1415" t="s">
        <v>311</v>
      </c>
      <c r="I1415" t="s">
        <v>311</v>
      </c>
      <c r="J1415">
        <v>0</v>
      </c>
    </row>
    <row r="1416" spans="1:10" hidden="1" x14ac:dyDescent="0.35">
      <c r="A1416" t="s">
        <v>21000</v>
      </c>
      <c r="B1416">
        <v>24</v>
      </c>
      <c r="C1416">
        <v>1</v>
      </c>
      <c r="D1416">
        <v>1366</v>
      </c>
      <c r="E1416" t="s">
        <v>311</v>
      </c>
      <c r="F1416" t="s">
        <v>3848</v>
      </c>
      <c r="G1416" t="s">
        <v>311</v>
      </c>
      <c r="H1416" t="s">
        <v>311</v>
      </c>
      <c r="I1416" t="s">
        <v>311</v>
      </c>
      <c r="J1416">
        <v>0</v>
      </c>
    </row>
    <row r="1417" spans="1:10" hidden="1" x14ac:dyDescent="0.35">
      <c r="A1417" t="s">
        <v>21001</v>
      </c>
      <c r="B1417">
        <v>7</v>
      </c>
      <c r="C1417">
        <v>1</v>
      </c>
      <c r="D1417">
        <v>1366</v>
      </c>
      <c r="E1417" t="s">
        <v>311</v>
      </c>
      <c r="F1417" t="s">
        <v>3848</v>
      </c>
      <c r="G1417" t="s">
        <v>311</v>
      </c>
      <c r="H1417" t="s">
        <v>311</v>
      </c>
      <c r="I1417" t="s">
        <v>311</v>
      </c>
      <c r="J1417">
        <v>7</v>
      </c>
    </row>
    <row r="1418" spans="1:10" hidden="1" x14ac:dyDescent="0.35">
      <c r="A1418" t="s">
        <v>21002</v>
      </c>
      <c r="B1418">
        <v>10</v>
      </c>
      <c r="C1418">
        <v>1</v>
      </c>
      <c r="D1418">
        <v>1366</v>
      </c>
      <c r="E1418" t="s">
        <v>311</v>
      </c>
      <c r="F1418" t="s">
        <v>3848</v>
      </c>
      <c r="G1418" t="s">
        <v>311</v>
      </c>
      <c r="H1418" t="s">
        <v>311</v>
      </c>
      <c r="I1418" t="s">
        <v>311</v>
      </c>
      <c r="J1418">
        <v>0</v>
      </c>
    </row>
    <row r="1419" spans="1:10" hidden="1" x14ac:dyDescent="0.35">
      <c r="A1419" t="s">
        <v>21003</v>
      </c>
      <c r="B1419">
        <v>7</v>
      </c>
      <c r="C1419">
        <v>1</v>
      </c>
      <c r="D1419">
        <v>1366</v>
      </c>
      <c r="E1419" t="s">
        <v>311</v>
      </c>
      <c r="F1419" t="s">
        <v>3848</v>
      </c>
      <c r="G1419" t="s">
        <v>311</v>
      </c>
      <c r="H1419" t="s">
        <v>311</v>
      </c>
      <c r="I1419" t="s">
        <v>311</v>
      </c>
      <c r="J1419">
        <v>0</v>
      </c>
    </row>
    <row r="1420" spans="1:10" hidden="1" x14ac:dyDescent="0.35">
      <c r="A1420" t="s">
        <v>21004</v>
      </c>
      <c r="B1420">
        <v>9</v>
      </c>
      <c r="C1420">
        <v>1</v>
      </c>
      <c r="D1420">
        <v>1366</v>
      </c>
      <c r="E1420" t="s">
        <v>311</v>
      </c>
      <c r="F1420" t="s">
        <v>3848</v>
      </c>
      <c r="G1420" t="s">
        <v>311</v>
      </c>
      <c r="H1420" t="s">
        <v>311</v>
      </c>
      <c r="I1420" t="s">
        <v>311</v>
      </c>
      <c r="J1420">
        <v>0</v>
      </c>
    </row>
    <row r="1421" spans="1:10" hidden="1" x14ac:dyDescent="0.35">
      <c r="A1421" t="s">
        <v>21005</v>
      </c>
      <c r="B1421">
        <v>11</v>
      </c>
      <c r="C1421">
        <v>1</v>
      </c>
      <c r="D1421">
        <v>1366</v>
      </c>
      <c r="E1421" t="s">
        <v>311</v>
      </c>
      <c r="F1421" t="s">
        <v>3848</v>
      </c>
      <c r="G1421" t="s">
        <v>311</v>
      </c>
      <c r="H1421" t="s">
        <v>311</v>
      </c>
      <c r="I1421" t="s">
        <v>311</v>
      </c>
      <c r="J1421">
        <v>0</v>
      </c>
    </row>
    <row r="1422" spans="1:10" hidden="1" x14ac:dyDescent="0.35">
      <c r="A1422" t="s">
        <v>21006</v>
      </c>
      <c r="B1422">
        <v>10</v>
      </c>
      <c r="C1422">
        <v>1</v>
      </c>
      <c r="D1422">
        <v>1366</v>
      </c>
      <c r="E1422" t="s">
        <v>311</v>
      </c>
      <c r="F1422" t="s">
        <v>3848</v>
      </c>
      <c r="G1422" t="s">
        <v>311</v>
      </c>
      <c r="H1422" t="s">
        <v>311</v>
      </c>
      <c r="I1422" t="s">
        <v>311</v>
      </c>
      <c r="J1422">
        <v>0</v>
      </c>
    </row>
    <row r="1423" spans="1:10" hidden="1" x14ac:dyDescent="0.35">
      <c r="A1423" t="s">
        <v>21007</v>
      </c>
      <c r="B1423">
        <v>15</v>
      </c>
      <c r="C1423">
        <v>1</v>
      </c>
      <c r="D1423">
        <v>1366</v>
      </c>
      <c r="E1423" t="s">
        <v>311</v>
      </c>
      <c r="F1423" t="s">
        <v>3848</v>
      </c>
      <c r="G1423" t="s">
        <v>311</v>
      </c>
      <c r="H1423" t="s">
        <v>311</v>
      </c>
      <c r="I1423" t="s">
        <v>311</v>
      </c>
      <c r="J1423">
        <v>0</v>
      </c>
    </row>
    <row r="1424" spans="1:10" hidden="1" x14ac:dyDescent="0.35">
      <c r="A1424" t="s">
        <v>21008</v>
      </c>
      <c r="B1424">
        <v>9</v>
      </c>
      <c r="C1424">
        <v>1</v>
      </c>
      <c r="D1424">
        <v>1366</v>
      </c>
      <c r="E1424" t="s">
        <v>311</v>
      </c>
      <c r="F1424" t="s">
        <v>3848</v>
      </c>
      <c r="G1424" t="s">
        <v>311</v>
      </c>
      <c r="H1424" t="s">
        <v>311</v>
      </c>
      <c r="I1424" t="s">
        <v>311</v>
      </c>
      <c r="J1424">
        <v>0</v>
      </c>
    </row>
    <row r="1425" spans="1:10" hidden="1" x14ac:dyDescent="0.35">
      <c r="A1425" t="s">
        <v>21009</v>
      </c>
      <c r="B1425">
        <v>12</v>
      </c>
      <c r="C1425">
        <v>1</v>
      </c>
      <c r="D1425">
        <v>1366</v>
      </c>
      <c r="E1425" t="s">
        <v>311</v>
      </c>
      <c r="F1425" t="s">
        <v>3848</v>
      </c>
      <c r="G1425" t="s">
        <v>311</v>
      </c>
      <c r="H1425" t="s">
        <v>311</v>
      </c>
      <c r="I1425" t="s">
        <v>311</v>
      </c>
      <c r="J1425">
        <v>0</v>
      </c>
    </row>
    <row r="1426" spans="1:10" hidden="1" x14ac:dyDescent="0.35">
      <c r="A1426" t="s">
        <v>21010</v>
      </c>
      <c r="B1426">
        <v>7</v>
      </c>
      <c r="C1426">
        <v>1</v>
      </c>
      <c r="D1426">
        <v>1366</v>
      </c>
      <c r="E1426" t="s">
        <v>311</v>
      </c>
      <c r="F1426" t="s">
        <v>3848</v>
      </c>
      <c r="G1426" t="s">
        <v>311</v>
      </c>
      <c r="H1426" t="s">
        <v>311</v>
      </c>
      <c r="I1426" t="s">
        <v>311</v>
      </c>
      <c r="J1426">
        <v>0</v>
      </c>
    </row>
    <row r="1427" spans="1:10" hidden="1" x14ac:dyDescent="0.35">
      <c r="A1427" t="s">
        <v>21011</v>
      </c>
      <c r="B1427">
        <v>9</v>
      </c>
      <c r="C1427">
        <v>1</v>
      </c>
      <c r="D1427">
        <v>1366</v>
      </c>
      <c r="E1427" t="s">
        <v>311</v>
      </c>
      <c r="F1427" t="s">
        <v>3848</v>
      </c>
      <c r="G1427" t="s">
        <v>311</v>
      </c>
      <c r="H1427" t="s">
        <v>311</v>
      </c>
      <c r="I1427" t="s">
        <v>311</v>
      </c>
      <c r="J1427">
        <v>0</v>
      </c>
    </row>
    <row r="1428" spans="1:10" hidden="1" x14ac:dyDescent="0.35">
      <c r="A1428" t="s">
        <v>21012</v>
      </c>
      <c r="B1428">
        <v>13</v>
      </c>
      <c r="C1428">
        <v>1</v>
      </c>
      <c r="D1428">
        <v>1366</v>
      </c>
      <c r="E1428" t="s">
        <v>311</v>
      </c>
      <c r="F1428" t="s">
        <v>3848</v>
      </c>
      <c r="G1428" t="s">
        <v>311</v>
      </c>
      <c r="H1428" t="s">
        <v>311</v>
      </c>
      <c r="I1428" t="s">
        <v>311</v>
      </c>
      <c r="J1428">
        <v>0</v>
      </c>
    </row>
    <row r="1429" spans="1:10" hidden="1" x14ac:dyDescent="0.35">
      <c r="A1429" t="s">
        <v>21013</v>
      </c>
      <c r="B1429">
        <v>9</v>
      </c>
      <c r="C1429">
        <v>1</v>
      </c>
      <c r="D1429">
        <v>1366</v>
      </c>
      <c r="E1429" t="s">
        <v>311</v>
      </c>
      <c r="F1429" t="s">
        <v>3848</v>
      </c>
      <c r="G1429" t="s">
        <v>311</v>
      </c>
      <c r="H1429" t="s">
        <v>311</v>
      </c>
      <c r="I1429" t="s">
        <v>311</v>
      </c>
      <c r="J1429">
        <v>0</v>
      </c>
    </row>
    <row r="1430" spans="1:10" hidden="1" x14ac:dyDescent="0.35">
      <c r="A1430" t="s">
        <v>21014</v>
      </c>
      <c r="B1430">
        <v>10</v>
      </c>
      <c r="C1430">
        <v>1</v>
      </c>
      <c r="D1430">
        <v>1366</v>
      </c>
      <c r="E1430" t="s">
        <v>311</v>
      </c>
      <c r="F1430" t="s">
        <v>3848</v>
      </c>
      <c r="G1430" t="s">
        <v>311</v>
      </c>
      <c r="H1430" t="s">
        <v>311</v>
      </c>
      <c r="I1430" t="s">
        <v>311</v>
      </c>
      <c r="J1430">
        <v>0</v>
      </c>
    </row>
    <row r="1431" spans="1:10" hidden="1" x14ac:dyDescent="0.35">
      <c r="A1431" t="s">
        <v>21015</v>
      </c>
      <c r="B1431">
        <v>11</v>
      </c>
      <c r="C1431">
        <v>1</v>
      </c>
      <c r="D1431">
        <v>1366</v>
      </c>
      <c r="E1431" t="s">
        <v>311</v>
      </c>
      <c r="F1431" t="s">
        <v>3848</v>
      </c>
      <c r="G1431" t="s">
        <v>311</v>
      </c>
      <c r="H1431" t="s">
        <v>311</v>
      </c>
      <c r="I1431" t="s">
        <v>311</v>
      </c>
      <c r="J1431">
        <v>0</v>
      </c>
    </row>
    <row r="1432" spans="1:10" hidden="1" x14ac:dyDescent="0.35">
      <c r="A1432" t="s">
        <v>21016</v>
      </c>
      <c r="B1432">
        <v>5</v>
      </c>
      <c r="C1432">
        <v>1</v>
      </c>
      <c r="D1432">
        <v>1366</v>
      </c>
      <c r="E1432" t="s">
        <v>311</v>
      </c>
      <c r="F1432" t="s">
        <v>3848</v>
      </c>
      <c r="G1432" t="s">
        <v>311</v>
      </c>
      <c r="H1432" t="s">
        <v>311</v>
      </c>
      <c r="I1432" t="s">
        <v>311</v>
      </c>
      <c r="J1432">
        <v>0</v>
      </c>
    </row>
    <row r="1433" spans="1:10" hidden="1" x14ac:dyDescent="0.35">
      <c r="A1433" t="s">
        <v>21017</v>
      </c>
      <c r="B1433">
        <v>12</v>
      </c>
      <c r="C1433">
        <v>1</v>
      </c>
      <c r="D1433">
        <v>1366</v>
      </c>
      <c r="E1433" t="s">
        <v>311</v>
      </c>
      <c r="F1433" t="s">
        <v>3848</v>
      </c>
      <c r="G1433" t="s">
        <v>311</v>
      </c>
      <c r="H1433" t="s">
        <v>311</v>
      </c>
      <c r="I1433" t="s">
        <v>311</v>
      </c>
      <c r="J1433">
        <v>0</v>
      </c>
    </row>
    <row r="1434" spans="1:10" hidden="1" x14ac:dyDescent="0.35">
      <c r="A1434" t="s">
        <v>21018</v>
      </c>
      <c r="B1434">
        <v>28</v>
      </c>
      <c r="C1434">
        <v>1</v>
      </c>
      <c r="D1434">
        <v>1366</v>
      </c>
      <c r="E1434" t="s">
        <v>311</v>
      </c>
      <c r="F1434" t="s">
        <v>3848</v>
      </c>
      <c r="G1434" t="s">
        <v>311</v>
      </c>
      <c r="H1434" t="s">
        <v>311</v>
      </c>
      <c r="I1434" t="s">
        <v>311</v>
      </c>
      <c r="J1434">
        <v>0</v>
      </c>
    </row>
    <row r="1435" spans="1:10" hidden="1" x14ac:dyDescent="0.35">
      <c r="A1435" t="s">
        <v>21019</v>
      </c>
      <c r="B1435">
        <v>7</v>
      </c>
      <c r="C1435">
        <v>1</v>
      </c>
      <c r="D1435">
        <v>1366</v>
      </c>
      <c r="E1435" t="s">
        <v>311</v>
      </c>
      <c r="F1435" t="s">
        <v>3848</v>
      </c>
      <c r="G1435" t="s">
        <v>311</v>
      </c>
      <c r="H1435" t="s">
        <v>311</v>
      </c>
      <c r="I1435" t="s">
        <v>311</v>
      </c>
      <c r="J1435">
        <v>0</v>
      </c>
    </row>
    <row r="1436" spans="1:10" hidden="1" x14ac:dyDescent="0.35">
      <c r="A1436" t="s">
        <v>21020</v>
      </c>
      <c r="B1436">
        <v>12</v>
      </c>
      <c r="C1436">
        <v>1</v>
      </c>
      <c r="D1436">
        <v>1366</v>
      </c>
      <c r="E1436" t="s">
        <v>311</v>
      </c>
      <c r="F1436" t="s">
        <v>3848</v>
      </c>
      <c r="G1436" t="s">
        <v>311</v>
      </c>
      <c r="H1436" t="s">
        <v>311</v>
      </c>
      <c r="I1436" t="s">
        <v>311</v>
      </c>
      <c r="J1436">
        <v>0</v>
      </c>
    </row>
    <row r="1437" spans="1:10" hidden="1" x14ac:dyDescent="0.35">
      <c r="A1437" t="s">
        <v>21021</v>
      </c>
      <c r="B1437">
        <v>9</v>
      </c>
      <c r="C1437">
        <v>1</v>
      </c>
      <c r="D1437">
        <v>1366</v>
      </c>
      <c r="E1437" t="s">
        <v>311</v>
      </c>
      <c r="F1437" t="s">
        <v>3848</v>
      </c>
      <c r="G1437" t="s">
        <v>311</v>
      </c>
      <c r="H1437" t="s">
        <v>311</v>
      </c>
      <c r="I1437" t="s">
        <v>311</v>
      </c>
      <c r="J1437">
        <v>0</v>
      </c>
    </row>
    <row r="1438" spans="1:10" hidden="1" x14ac:dyDescent="0.35">
      <c r="A1438" t="s">
        <v>21022</v>
      </c>
      <c r="B1438">
        <v>7</v>
      </c>
      <c r="C1438">
        <v>1</v>
      </c>
      <c r="D1438">
        <v>1366</v>
      </c>
      <c r="E1438" t="s">
        <v>311</v>
      </c>
      <c r="F1438" t="s">
        <v>3848</v>
      </c>
      <c r="G1438" t="s">
        <v>311</v>
      </c>
      <c r="H1438" t="s">
        <v>311</v>
      </c>
      <c r="I1438" t="s">
        <v>311</v>
      </c>
      <c r="J1438">
        <v>0</v>
      </c>
    </row>
    <row r="1439" spans="1:10" hidden="1" x14ac:dyDescent="0.35">
      <c r="A1439" t="s">
        <v>21023</v>
      </c>
      <c r="B1439">
        <v>7</v>
      </c>
      <c r="C1439">
        <v>1</v>
      </c>
      <c r="D1439">
        <v>1366</v>
      </c>
      <c r="E1439" t="s">
        <v>311</v>
      </c>
      <c r="F1439" t="s">
        <v>3848</v>
      </c>
      <c r="G1439" t="s">
        <v>311</v>
      </c>
      <c r="H1439" t="s">
        <v>311</v>
      </c>
      <c r="I1439" t="s">
        <v>311</v>
      </c>
      <c r="J1439">
        <v>0</v>
      </c>
    </row>
    <row r="1440" spans="1:10" hidden="1" x14ac:dyDescent="0.35">
      <c r="A1440" t="s">
        <v>21024</v>
      </c>
      <c r="B1440">
        <v>9</v>
      </c>
      <c r="C1440">
        <v>1</v>
      </c>
      <c r="D1440">
        <v>1366</v>
      </c>
      <c r="E1440" t="s">
        <v>311</v>
      </c>
      <c r="F1440" t="s">
        <v>3848</v>
      </c>
      <c r="G1440" t="s">
        <v>311</v>
      </c>
      <c r="H1440" t="s">
        <v>311</v>
      </c>
      <c r="I1440" t="s">
        <v>311</v>
      </c>
      <c r="J1440">
        <v>0</v>
      </c>
    </row>
    <row r="1441" spans="1:10" hidden="1" x14ac:dyDescent="0.35">
      <c r="A1441" t="s">
        <v>21025</v>
      </c>
      <c r="B1441">
        <v>12</v>
      </c>
      <c r="C1441">
        <v>1</v>
      </c>
      <c r="D1441">
        <v>1366</v>
      </c>
      <c r="E1441" t="s">
        <v>311</v>
      </c>
      <c r="F1441" t="s">
        <v>3848</v>
      </c>
      <c r="G1441" t="s">
        <v>311</v>
      </c>
      <c r="H1441" t="s">
        <v>311</v>
      </c>
      <c r="I1441" t="s">
        <v>311</v>
      </c>
      <c r="J1441">
        <v>0</v>
      </c>
    </row>
    <row r="1442" spans="1:10" hidden="1" x14ac:dyDescent="0.35">
      <c r="A1442" t="s">
        <v>21026</v>
      </c>
      <c r="B1442">
        <v>16</v>
      </c>
      <c r="C1442">
        <v>1</v>
      </c>
      <c r="D1442">
        <v>1366</v>
      </c>
      <c r="E1442" t="s">
        <v>311</v>
      </c>
      <c r="F1442" t="s">
        <v>3848</v>
      </c>
      <c r="G1442" t="s">
        <v>311</v>
      </c>
      <c r="H1442" t="s">
        <v>311</v>
      </c>
      <c r="I1442" t="s">
        <v>311</v>
      </c>
      <c r="J1442">
        <v>0</v>
      </c>
    </row>
    <row r="1443" spans="1:10" hidden="1" x14ac:dyDescent="0.35">
      <c r="A1443" t="s">
        <v>21027</v>
      </c>
      <c r="B1443">
        <v>11</v>
      </c>
      <c r="C1443">
        <v>1</v>
      </c>
      <c r="D1443">
        <v>1366</v>
      </c>
      <c r="E1443" t="s">
        <v>311</v>
      </c>
      <c r="F1443" t="s">
        <v>3848</v>
      </c>
      <c r="G1443" t="s">
        <v>311</v>
      </c>
      <c r="H1443" t="s">
        <v>311</v>
      </c>
      <c r="I1443" t="s">
        <v>311</v>
      </c>
      <c r="J1443">
        <v>11</v>
      </c>
    </row>
    <row r="1444" spans="1:10" hidden="1" x14ac:dyDescent="0.35">
      <c r="A1444" t="s">
        <v>21028</v>
      </c>
      <c r="B1444">
        <v>8</v>
      </c>
      <c r="C1444">
        <v>1</v>
      </c>
      <c r="D1444">
        <v>1366</v>
      </c>
      <c r="E1444" t="s">
        <v>311</v>
      </c>
      <c r="F1444" t="s">
        <v>3848</v>
      </c>
      <c r="G1444" t="s">
        <v>311</v>
      </c>
      <c r="H1444" t="s">
        <v>311</v>
      </c>
      <c r="I1444" t="s">
        <v>311</v>
      </c>
      <c r="J1444">
        <v>0</v>
      </c>
    </row>
    <row r="1445" spans="1:10" hidden="1" x14ac:dyDescent="0.35">
      <c r="A1445" t="s">
        <v>21029</v>
      </c>
      <c r="B1445">
        <v>19</v>
      </c>
      <c r="C1445">
        <v>1</v>
      </c>
      <c r="D1445">
        <v>1366</v>
      </c>
      <c r="E1445" t="s">
        <v>311</v>
      </c>
      <c r="F1445" t="s">
        <v>3848</v>
      </c>
      <c r="G1445" t="s">
        <v>311</v>
      </c>
      <c r="H1445" t="s">
        <v>311</v>
      </c>
      <c r="I1445" t="s">
        <v>311</v>
      </c>
      <c r="J1445">
        <v>0</v>
      </c>
    </row>
    <row r="1446" spans="1:10" hidden="1" x14ac:dyDescent="0.35">
      <c r="A1446" t="s">
        <v>21030</v>
      </c>
      <c r="B1446">
        <v>8</v>
      </c>
      <c r="C1446">
        <v>1</v>
      </c>
      <c r="D1446">
        <v>1366</v>
      </c>
      <c r="E1446" t="s">
        <v>311</v>
      </c>
      <c r="F1446" t="s">
        <v>3848</v>
      </c>
      <c r="G1446" t="s">
        <v>311</v>
      </c>
      <c r="H1446" t="s">
        <v>311</v>
      </c>
      <c r="I1446" t="s">
        <v>311</v>
      </c>
      <c r="J1446">
        <v>0</v>
      </c>
    </row>
    <row r="1447" spans="1:10" hidden="1" x14ac:dyDescent="0.35">
      <c r="A1447" t="s">
        <v>21031</v>
      </c>
      <c r="B1447">
        <v>20</v>
      </c>
      <c r="C1447">
        <v>1</v>
      </c>
      <c r="D1447">
        <v>1366</v>
      </c>
      <c r="E1447" t="s">
        <v>311</v>
      </c>
      <c r="F1447" t="s">
        <v>3848</v>
      </c>
      <c r="G1447" t="s">
        <v>311</v>
      </c>
      <c r="H1447" t="s">
        <v>311</v>
      </c>
      <c r="I1447" t="s">
        <v>311</v>
      </c>
      <c r="J1447">
        <v>0</v>
      </c>
    </row>
    <row r="1448" spans="1:10" hidden="1" x14ac:dyDescent="0.35">
      <c r="A1448" t="s">
        <v>21032</v>
      </c>
      <c r="B1448">
        <v>22</v>
      </c>
      <c r="C1448">
        <v>1</v>
      </c>
      <c r="D1448">
        <v>1366</v>
      </c>
      <c r="E1448" t="s">
        <v>311</v>
      </c>
      <c r="F1448" t="s">
        <v>3848</v>
      </c>
      <c r="G1448" t="s">
        <v>311</v>
      </c>
      <c r="H1448" t="s">
        <v>311</v>
      </c>
      <c r="I1448" t="s">
        <v>311</v>
      </c>
      <c r="J1448">
        <v>0</v>
      </c>
    </row>
    <row r="1449" spans="1:10" hidden="1" x14ac:dyDescent="0.35">
      <c r="A1449" t="s">
        <v>21033</v>
      </c>
      <c r="B1449">
        <v>16</v>
      </c>
      <c r="C1449">
        <v>1</v>
      </c>
      <c r="D1449">
        <v>1366</v>
      </c>
      <c r="E1449" t="s">
        <v>311</v>
      </c>
      <c r="F1449" t="s">
        <v>3848</v>
      </c>
      <c r="G1449" t="s">
        <v>311</v>
      </c>
      <c r="H1449" t="s">
        <v>311</v>
      </c>
      <c r="I1449" t="s">
        <v>311</v>
      </c>
      <c r="J1449">
        <v>0</v>
      </c>
    </row>
    <row r="1450" spans="1:10" hidden="1" x14ac:dyDescent="0.35">
      <c r="A1450" t="s">
        <v>21034</v>
      </c>
      <c r="B1450">
        <v>14</v>
      </c>
      <c r="C1450">
        <v>1</v>
      </c>
      <c r="D1450">
        <v>1366</v>
      </c>
      <c r="E1450" t="s">
        <v>311</v>
      </c>
      <c r="F1450" t="s">
        <v>3848</v>
      </c>
      <c r="G1450" t="s">
        <v>311</v>
      </c>
      <c r="H1450" t="s">
        <v>311</v>
      </c>
      <c r="I1450" t="s">
        <v>311</v>
      </c>
      <c r="J1450">
        <v>0</v>
      </c>
    </row>
    <row r="1451" spans="1:10" hidden="1" x14ac:dyDescent="0.35">
      <c r="A1451" t="s">
        <v>21035</v>
      </c>
      <c r="B1451">
        <v>8</v>
      </c>
      <c r="C1451">
        <v>1</v>
      </c>
      <c r="D1451">
        <v>1366</v>
      </c>
      <c r="E1451" t="s">
        <v>311</v>
      </c>
      <c r="F1451" t="s">
        <v>3848</v>
      </c>
      <c r="G1451" t="s">
        <v>311</v>
      </c>
      <c r="H1451" t="s">
        <v>311</v>
      </c>
      <c r="I1451" t="s">
        <v>311</v>
      </c>
      <c r="J1451">
        <v>0</v>
      </c>
    </row>
    <row r="1452" spans="1:10" hidden="1" x14ac:dyDescent="0.35">
      <c r="A1452" t="s">
        <v>21036</v>
      </c>
      <c r="B1452">
        <v>18</v>
      </c>
      <c r="C1452">
        <v>1</v>
      </c>
      <c r="D1452">
        <v>1366</v>
      </c>
      <c r="E1452" t="s">
        <v>311</v>
      </c>
      <c r="F1452" t="s">
        <v>3848</v>
      </c>
      <c r="G1452" t="s">
        <v>311</v>
      </c>
      <c r="H1452" t="s">
        <v>311</v>
      </c>
      <c r="I1452" t="s">
        <v>311</v>
      </c>
      <c r="J1452">
        <v>0</v>
      </c>
    </row>
    <row r="1453" spans="1:10" hidden="1" x14ac:dyDescent="0.35">
      <c r="A1453" t="s">
        <v>21037</v>
      </c>
      <c r="B1453">
        <v>11</v>
      </c>
      <c r="C1453">
        <v>1</v>
      </c>
      <c r="D1453">
        <v>1366</v>
      </c>
      <c r="E1453" t="s">
        <v>311</v>
      </c>
      <c r="F1453" t="s">
        <v>3848</v>
      </c>
      <c r="G1453" t="s">
        <v>311</v>
      </c>
      <c r="H1453" t="s">
        <v>311</v>
      </c>
      <c r="I1453" t="s">
        <v>311</v>
      </c>
      <c r="J1453">
        <v>0</v>
      </c>
    </row>
    <row r="1454" spans="1:10" hidden="1" x14ac:dyDescent="0.35">
      <c r="A1454" t="s">
        <v>21038</v>
      </c>
      <c r="B1454">
        <v>16</v>
      </c>
      <c r="C1454">
        <v>1</v>
      </c>
      <c r="D1454">
        <v>1366</v>
      </c>
      <c r="E1454" t="s">
        <v>311</v>
      </c>
      <c r="F1454" t="s">
        <v>3848</v>
      </c>
      <c r="G1454" t="s">
        <v>311</v>
      </c>
      <c r="H1454" t="s">
        <v>311</v>
      </c>
      <c r="I1454" t="s">
        <v>311</v>
      </c>
      <c r="J1454">
        <v>0</v>
      </c>
    </row>
    <row r="1455" spans="1:10" hidden="1" x14ac:dyDescent="0.35">
      <c r="A1455" t="s">
        <v>21039</v>
      </c>
      <c r="B1455">
        <v>18</v>
      </c>
      <c r="C1455">
        <v>1</v>
      </c>
      <c r="D1455">
        <v>1366</v>
      </c>
      <c r="E1455" t="s">
        <v>311</v>
      </c>
      <c r="F1455" t="s">
        <v>3848</v>
      </c>
      <c r="G1455" t="s">
        <v>311</v>
      </c>
      <c r="H1455" t="s">
        <v>311</v>
      </c>
      <c r="I1455" t="s">
        <v>311</v>
      </c>
      <c r="J1455">
        <v>18</v>
      </c>
    </row>
    <row r="1456" spans="1:10" hidden="1" x14ac:dyDescent="0.35">
      <c r="A1456" t="s">
        <v>21040</v>
      </c>
      <c r="B1456">
        <v>11</v>
      </c>
      <c r="C1456">
        <v>1</v>
      </c>
      <c r="D1456">
        <v>1366</v>
      </c>
      <c r="E1456" t="s">
        <v>311</v>
      </c>
      <c r="F1456" t="s">
        <v>3848</v>
      </c>
      <c r="G1456" t="s">
        <v>311</v>
      </c>
      <c r="H1456" t="s">
        <v>311</v>
      </c>
      <c r="I1456" t="s">
        <v>311</v>
      </c>
      <c r="J1456">
        <v>11</v>
      </c>
    </row>
    <row r="1457" spans="1:10" hidden="1" x14ac:dyDescent="0.35">
      <c r="A1457" t="s">
        <v>21041</v>
      </c>
      <c r="B1457">
        <v>8</v>
      </c>
      <c r="C1457">
        <v>1</v>
      </c>
      <c r="D1457">
        <v>1366</v>
      </c>
      <c r="E1457" t="s">
        <v>311</v>
      </c>
      <c r="F1457" t="s">
        <v>3848</v>
      </c>
      <c r="G1457" t="s">
        <v>311</v>
      </c>
      <c r="H1457" t="s">
        <v>311</v>
      </c>
      <c r="I1457" t="s">
        <v>311</v>
      </c>
      <c r="J1457">
        <v>0</v>
      </c>
    </row>
    <row r="1458" spans="1:10" hidden="1" x14ac:dyDescent="0.35">
      <c r="A1458" t="s">
        <v>21042</v>
      </c>
      <c r="B1458">
        <v>9</v>
      </c>
      <c r="C1458">
        <v>1</v>
      </c>
      <c r="D1458">
        <v>1366</v>
      </c>
      <c r="E1458" t="s">
        <v>311</v>
      </c>
      <c r="F1458" t="s">
        <v>3848</v>
      </c>
      <c r="G1458" t="s">
        <v>311</v>
      </c>
      <c r="H1458" t="s">
        <v>311</v>
      </c>
      <c r="I1458" t="s">
        <v>311</v>
      </c>
      <c r="J1458">
        <v>9</v>
      </c>
    </row>
    <row r="1459" spans="1:10" hidden="1" x14ac:dyDescent="0.35">
      <c r="A1459" t="s">
        <v>21043</v>
      </c>
      <c r="B1459">
        <v>12</v>
      </c>
      <c r="C1459">
        <v>1</v>
      </c>
      <c r="D1459">
        <v>1366</v>
      </c>
      <c r="E1459" t="s">
        <v>311</v>
      </c>
      <c r="F1459" t="s">
        <v>3848</v>
      </c>
      <c r="G1459" t="s">
        <v>311</v>
      </c>
      <c r="H1459" t="s">
        <v>311</v>
      </c>
      <c r="I1459" t="s">
        <v>311</v>
      </c>
      <c r="J1459">
        <v>0</v>
      </c>
    </row>
    <row r="1460" spans="1:10" hidden="1" x14ac:dyDescent="0.35">
      <c r="A1460" t="s">
        <v>21044</v>
      </c>
      <c r="B1460">
        <v>18</v>
      </c>
      <c r="C1460">
        <v>1</v>
      </c>
      <c r="D1460">
        <v>1366</v>
      </c>
      <c r="E1460" t="s">
        <v>311</v>
      </c>
      <c r="F1460" t="s">
        <v>3848</v>
      </c>
      <c r="G1460" t="s">
        <v>311</v>
      </c>
      <c r="H1460" t="s">
        <v>311</v>
      </c>
      <c r="I1460" t="s">
        <v>311</v>
      </c>
      <c r="J1460">
        <v>0</v>
      </c>
    </row>
    <row r="1461" spans="1:10" hidden="1" x14ac:dyDescent="0.35">
      <c r="A1461" t="s">
        <v>21045</v>
      </c>
      <c r="B1461">
        <v>11</v>
      </c>
      <c r="C1461">
        <v>1</v>
      </c>
      <c r="D1461">
        <v>1366</v>
      </c>
      <c r="E1461" t="s">
        <v>311</v>
      </c>
      <c r="F1461" t="s">
        <v>3848</v>
      </c>
      <c r="G1461" t="s">
        <v>311</v>
      </c>
      <c r="H1461" t="s">
        <v>311</v>
      </c>
      <c r="I1461" t="s">
        <v>311</v>
      </c>
      <c r="J1461">
        <v>0</v>
      </c>
    </row>
    <row r="1462" spans="1:10" hidden="1" x14ac:dyDescent="0.35">
      <c r="A1462" t="s">
        <v>21046</v>
      </c>
      <c r="B1462">
        <v>11</v>
      </c>
      <c r="C1462">
        <v>1</v>
      </c>
      <c r="D1462">
        <v>1366</v>
      </c>
      <c r="E1462" t="s">
        <v>311</v>
      </c>
      <c r="F1462" t="s">
        <v>3848</v>
      </c>
      <c r="G1462" t="s">
        <v>311</v>
      </c>
      <c r="H1462" t="s">
        <v>311</v>
      </c>
      <c r="I1462" t="s">
        <v>311</v>
      </c>
      <c r="J1462">
        <v>0</v>
      </c>
    </row>
    <row r="1463" spans="1:10" hidden="1" x14ac:dyDescent="0.35">
      <c r="A1463" t="s">
        <v>21047</v>
      </c>
      <c r="B1463">
        <v>1</v>
      </c>
      <c r="C1463">
        <v>1</v>
      </c>
      <c r="D1463">
        <v>1366</v>
      </c>
      <c r="E1463" t="s">
        <v>311</v>
      </c>
      <c r="F1463" t="s">
        <v>3848</v>
      </c>
      <c r="G1463" t="s">
        <v>311</v>
      </c>
      <c r="H1463" t="s">
        <v>311</v>
      </c>
      <c r="I1463" t="s">
        <v>311</v>
      </c>
      <c r="J1463">
        <v>0</v>
      </c>
    </row>
    <row r="1464" spans="1:10" hidden="1" x14ac:dyDescent="0.35">
      <c r="A1464" t="s">
        <v>21048</v>
      </c>
      <c r="B1464">
        <v>13</v>
      </c>
      <c r="C1464">
        <v>1</v>
      </c>
      <c r="D1464">
        <v>1366</v>
      </c>
      <c r="E1464" t="s">
        <v>311</v>
      </c>
      <c r="F1464" t="s">
        <v>3848</v>
      </c>
      <c r="G1464" t="s">
        <v>311</v>
      </c>
      <c r="H1464" t="s">
        <v>311</v>
      </c>
      <c r="I1464" t="s">
        <v>311</v>
      </c>
      <c r="J1464">
        <v>0</v>
      </c>
    </row>
    <row r="1465" spans="1:10" hidden="1" x14ac:dyDescent="0.35">
      <c r="A1465" t="s">
        <v>21049</v>
      </c>
      <c r="B1465">
        <v>9</v>
      </c>
      <c r="C1465">
        <v>1</v>
      </c>
      <c r="D1465">
        <v>1366</v>
      </c>
      <c r="E1465" t="s">
        <v>311</v>
      </c>
      <c r="F1465" t="s">
        <v>3848</v>
      </c>
      <c r="G1465" t="s">
        <v>311</v>
      </c>
      <c r="H1465" t="s">
        <v>311</v>
      </c>
      <c r="I1465" t="s">
        <v>311</v>
      </c>
      <c r="J1465">
        <v>0</v>
      </c>
    </row>
    <row r="1466" spans="1:10" hidden="1" x14ac:dyDescent="0.35">
      <c r="A1466" t="s">
        <v>21050</v>
      </c>
      <c r="B1466">
        <v>10</v>
      </c>
      <c r="C1466">
        <v>1</v>
      </c>
      <c r="D1466">
        <v>1366</v>
      </c>
      <c r="E1466" t="s">
        <v>311</v>
      </c>
      <c r="F1466" t="s">
        <v>3848</v>
      </c>
      <c r="G1466" t="s">
        <v>311</v>
      </c>
      <c r="H1466" t="s">
        <v>311</v>
      </c>
      <c r="I1466" t="s">
        <v>311</v>
      </c>
      <c r="J1466">
        <v>10</v>
      </c>
    </row>
    <row r="1467" spans="1:10" hidden="1" x14ac:dyDescent="0.35">
      <c r="A1467" t="s">
        <v>21051</v>
      </c>
      <c r="B1467">
        <v>14</v>
      </c>
      <c r="C1467">
        <v>1</v>
      </c>
      <c r="D1467">
        <v>1366</v>
      </c>
      <c r="E1467" t="s">
        <v>311</v>
      </c>
      <c r="F1467" t="s">
        <v>3848</v>
      </c>
      <c r="G1467" t="s">
        <v>311</v>
      </c>
      <c r="H1467" t="s">
        <v>311</v>
      </c>
      <c r="I1467" t="s">
        <v>311</v>
      </c>
      <c r="J1467">
        <v>0</v>
      </c>
    </row>
    <row r="1468" spans="1:10" hidden="1" x14ac:dyDescent="0.35">
      <c r="A1468" t="s">
        <v>21052</v>
      </c>
      <c r="B1468">
        <v>13</v>
      </c>
      <c r="C1468">
        <v>1</v>
      </c>
      <c r="D1468">
        <v>1366</v>
      </c>
      <c r="E1468" t="s">
        <v>311</v>
      </c>
      <c r="F1468" t="s">
        <v>3848</v>
      </c>
      <c r="G1468" t="s">
        <v>311</v>
      </c>
      <c r="H1468" t="s">
        <v>311</v>
      </c>
      <c r="I1468" t="s">
        <v>311</v>
      </c>
      <c r="J1468">
        <v>0</v>
      </c>
    </row>
    <row r="1469" spans="1:10" hidden="1" x14ac:dyDescent="0.35">
      <c r="A1469" t="s">
        <v>21053</v>
      </c>
      <c r="B1469">
        <v>23</v>
      </c>
      <c r="C1469">
        <v>1</v>
      </c>
      <c r="D1469">
        <v>1366</v>
      </c>
      <c r="E1469" t="s">
        <v>311</v>
      </c>
      <c r="F1469" t="s">
        <v>3848</v>
      </c>
      <c r="G1469" t="s">
        <v>311</v>
      </c>
      <c r="H1469" t="s">
        <v>311</v>
      </c>
      <c r="I1469" t="s">
        <v>311</v>
      </c>
      <c r="J1469">
        <v>0</v>
      </c>
    </row>
    <row r="1470" spans="1:10" hidden="1" x14ac:dyDescent="0.35">
      <c r="A1470" t="s">
        <v>21054</v>
      </c>
      <c r="B1470">
        <v>7</v>
      </c>
      <c r="C1470">
        <v>1</v>
      </c>
      <c r="D1470">
        <v>1366</v>
      </c>
      <c r="E1470" t="s">
        <v>311</v>
      </c>
      <c r="F1470" t="s">
        <v>3848</v>
      </c>
      <c r="G1470" t="s">
        <v>311</v>
      </c>
      <c r="H1470" t="s">
        <v>311</v>
      </c>
      <c r="I1470" t="s">
        <v>311</v>
      </c>
      <c r="J1470">
        <v>0</v>
      </c>
    </row>
    <row r="1471" spans="1:10" hidden="1" x14ac:dyDescent="0.35">
      <c r="A1471" t="s">
        <v>21055</v>
      </c>
      <c r="B1471">
        <v>15</v>
      </c>
      <c r="C1471">
        <v>1</v>
      </c>
      <c r="D1471">
        <v>1366</v>
      </c>
      <c r="E1471" t="s">
        <v>311</v>
      </c>
      <c r="F1471" t="s">
        <v>3848</v>
      </c>
      <c r="G1471" t="s">
        <v>311</v>
      </c>
      <c r="H1471" t="s">
        <v>311</v>
      </c>
      <c r="I1471" t="s">
        <v>311</v>
      </c>
      <c r="J1471">
        <v>0</v>
      </c>
    </row>
    <row r="1472" spans="1:10" hidden="1" x14ac:dyDescent="0.35">
      <c r="A1472" t="s">
        <v>21056</v>
      </c>
      <c r="B1472">
        <v>13</v>
      </c>
      <c r="C1472">
        <v>1</v>
      </c>
      <c r="D1472">
        <v>1366</v>
      </c>
      <c r="E1472" t="s">
        <v>311</v>
      </c>
      <c r="F1472" t="s">
        <v>3848</v>
      </c>
      <c r="G1472" t="s">
        <v>311</v>
      </c>
      <c r="H1472" t="s">
        <v>311</v>
      </c>
      <c r="I1472" t="s">
        <v>311</v>
      </c>
      <c r="J1472">
        <v>13</v>
      </c>
    </row>
    <row r="1473" spans="1:10" hidden="1" x14ac:dyDescent="0.35">
      <c r="A1473" t="s">
        <v>21057</v>
      </c>
      <c r="B1473">
        <v>13</v>
      </c>
      <c r="C1473">
        <v>1</v>
      </c>
      <c r="D1473">
        <v>1366</v>
      </c>
      <c r="E1473" t="s">
        <v>311</v>
      </c>
      <c r="F1473" t="s">
        <v>3848</v>
      </c>
      <c r="G1473" t="s">
        <v>311</v>
      </c>
      <c r="H1473" t="s">
        <v>311</v>
      </c>
      <c r="I1473" t="s">
        <v>311</v>
      </c>
      <c r="J1473">
        <v>0</v>
      </c>
    </row>
    <row r="1474" spans="1:10" hidden="1" x14ac:dyDescent="0.35">
      <c r="A1474" t="s">
        <v>21058</v>
      </c>
      <c r="B1474">
        <v>36</v>
      </c>
      <c r="C1474">
        <v>1</v>
      </c>
      <c r="D1474">
        <v>1366</v>
      </c>
      <c r="E1474" t="s">
        <v>311</v>
      </c>
      <c r="F1474" t="s">
        <v>3848</v>
      </c>
      <c r="G1474" t="s">
        <v>311</v>
      </c>
      <c r="H1474" t="s">
        <v>311</v>
      </c>
      <c r="I1474" t="s">
        <v>311</v>
      </c>
      <c r="J1474">
        <v>0</v>
      </c>
    </row>
    <row r="1475" spans="1:10" hidden="1" x14ac:dyDescent="0.35">
      <c r="A1475" t="s">
        <v>21059</v>
      </c>
      <c r="B1475">
        <v>8</v>
      </c>
      <c r="C1475">
        <v>1</v>
      </c>
      <c r="D1475">
        <v>1366</v>
      </c>
      <c r="E1475" t="s">
        <v>311</v>
      </c>
      <c r="F1475" t="s">
        <v>3848</v>
      </c>
      <c r="G1475" t="s">
        <v>311</v>
      </c>
      <c r="H1475" t="s">
        <v>311</v>
      </c>
      <c r="I1475" t="s">
        <v>311</v>
      </c>
      <c r="J1475">
        <v>0</v>
      </c>
    </row>
    <row r="1476" spans="1:10" hidden="1" x14ac:dyDescent="0.35">
      <c r="A1476" t="s">
        <v>21060</v>
      </c>
      <c r="B1476">
        <v>19</v>
      </c>
      <c r="C1476">
        <v>1</v>
      </c>
      <c r="D1476">
        <v>1366</v>
      </c>
      <c r="E1476" t="s">
        <v>311</v>
      </c>
      <c r="F1476" t="s">
        <v>3848</v>
      </c>
      <c r="G1476" t="s">
        <v>311</v>
      </c>
      <c r="H1476" t="s">
        <v>311</v>
      </c>
      <c r="I1476" t="s">
        <v>311</v>
      </c>
      <c r="J1476">
        <v>0</v>
      </c>
    </row>
    <row r="1477" spans="1:10" hidden="1" x14ac:dyDescent="0.35">
      <c r="A1477" t="s">
        <v>21061</v>
      </c>
      <c r="B1477">
        <v>8</v>
      </c>
      <c r="C1477">
        <v>1</v>
      </c>
      <c r="D1477">
        <v>1366</v>
      </c>
      <c r="E1477" t="s">
        <v>311</v>
      </c>
      <c r="F1477" t="s">
        <v>3848</v>
      </c>
      <c r="G1477" t="s">
        <v>311</v>
      </c>
      <c r="H1477" t="s">
        <v>311</v>
      </c>
      <c r="I1477" t="s">
        <v>311</v>
      </c>
      <c r="J1477">
        <v>0</v>
      </c>
    </row>
    <row r="1478" spans="1:10" hidden="1" x14ac:dyDescent="0.35">
      <c r="A1478" t="s">
        <v>21062</v>
      </c>
      <c r="B1478">
        <v>10</v>
      </c>
      <c r="C1478">
        <v>1</v>
      </c>
      <c r="D1478">
        <v>1366</v>
      </c>
      <c r="E1478" t="s">
        <v>311</v>
      </c>
      <c r="F1478" t="s">
        <v>3848</v>
      </c>
      <c r="G1478" t="s">
        <v>311</v>
      </c>
      <c r="H1478" t="s">
        <v>311</v>
      </c>
      <c r="I1478" t="s">
        <v>311</v>
      </c>
      <c r="J1478">
        <v>0</v>
      </c>
    </row>
    <row r="1479" spans="1:10" hidden="1" x14ac:dyDescent="0.35">
      <c r="A1479" t="s">
        <v>21063</v>
      </c>
      <c r="B1479">
        <v>7</v>
      </c>
      <c r="C1479">
        <v>1</v>
      </c>
      <c r="D1479">
        <v>1366</v>
      </c>
      <c r="E1479" t="s">
        <v>311</v>
      </c>
      <c r="F1479" t="s">
        <v>3848</v>
      </c>
      <c r="G1479" t="s">
        <v>311</v>
      </c>
      <c r="H1479" t="s">
        <v>311</v>
      </c>
      <c r="I1479" t="s">
        <v>311</v>
      </c>
      <c r="J1479">
        <v>0</v>
      </c>
    </row>
    <row r="1480" spans="1:10" hidden="1" x14ac:dyDescent="0.35">
      <c r="A1480" t="s">
        <v>21064</v>
      </c>
      <c r="B1480">
        <v>9</v>
      </c>
      <c r="C1480">
        <v>1</v>
      </c>
      <c r="D1480">
        <v>1366</v>
      </c>
      <c r="E1480" t="s">
        <v>311</v>
      </c>
      <c r="F1480" t="s">
        <v>3848</v>
      </c>
      <c r="G1480" t="s">
        <v>311</v>
      </c>
      <c r="H1480" t="s">
        <v>311</v>
      </c>
      <c r="I1480" t="s">
        <v>311</v>
      </c>
      <c r="J1480">
        <v>9</v>
      </c>
    </row>
    <row r="1481" spans="1:10" hidden="1" x14ac:dyDescent="0.35">
      <c r="A1481" t="s">
        <v>21065</v>
      </c>
      <c r="B1481">
        <v>1</v>
      </c>
      <c r="C1481">
        <v>1</v>
      </c>
      <c r="D1481">
        <v>1366</v>
      </c>
      <c r="E1481" t="s">
        <v>311</v>
      </c>
      <c r="F1481" t="s">
        <v>3848</v>
      </c>
      <c r="G1481" t="s">
        <v>311</v>
      </c>
      <c r="H1481" t="s">
        <v>311</v>
      </c>
      <c r="I1481" t="s">
        <v>311</v>
      </c>
      <c r="J1481">
        <v>0</v>
      </c>
    </row>
    <row r="1482" spans="1:10" hidden="1" x14ac:dyDescent="0.35">
      <c r="A1482" t="s">
        <v>21066</v>
      </c>
      <c r="B1482">
        <v>21</v>
      </c>
      <c r="C1482">
        <v>1</v>
      </c>
      <c r="D1482">
        <v>1366</v>
      </c>
      <c r="E1482" t="s">
        <v>311</v>
      </c>
      <c r="F1482" t="s">
        <v>3848</v>
      </c>
      <c r="G1482" t="s">
        <v>311</v>
      </c>
      <c r="H1482" t="s">
        <v>311</v>
      </c>
      <c r="I1482" t="s">
        <v>311</v>
      </c>
      <c r="J1482">
        <v>21</v>
      </c>
    </row>
    <row r="1483" spans="1:10" hidden="1" x14ac:dyDescent="0.35">
      <c r="A1483" t="s">
        <v>21067</v>
      </c>
      <c r="B1483">
        <v>8</v>
      </c>
      <c r="C1483">
        <v>1</v>
      </c>
      <c r="D1483">
        <v>1366</v>
      </c>
      <c r="E1483" t="s">
        <v>311</v>
      </c>
      <c r="F1483" t="s">
        <v>3848</v>
      </c>
      <c r="G1483" t="s">
        <v>311</v>
      </c>
      <c r="H1483" t="s">
        <v>311</v>
      </c>
      <c r="I1483" t="s">
        <v>311</v>
      </c>
      <c r="J1483">
        <v>0</v>
      </c>
    </row>
    <row r="1484" spans="1:10" hidden="1" x14ac:dyDescent="0.35">
      <c r="A1484" t="s">
        <v>21068</v>
      </c>
      <c r="B1484">
        <v>10</v>
      </c>
      <c r="C1484">
        <v>1</v>
      </c>
      <c r="D1484">
        <v>1366</v>
      </c>
      <c r="E1484" t="s">
        <v>311</v>
      </c>
      <c r="F1484" t="s">
        <v>3848</v>
      </c>
      <c r="G1484" t="s">
        <v>311</v>
      </c>
      <c r="H1484" t="s">
        <v>311</v>
      </c>
      <c r="I1484" t="s">
        <v>311</v>
      </c>
      <c r="J1484">
        <v>0</v>
      </c>
    </row>
    <row r="1485" spans="1:10" hidden="1" x14ac:dyDescent="0.35">
      <c r="A1485" t="s">
        <v>21069</v>
      </c>
      <c r="B1485">
        <v>12</v>
      </c>
      <c r="C1485">
        <v>1</v>
      </c>
      <c r="D1485">
        <v>1366</v>
      </c>
      <c r="E1485" t="s">
        <v>311</v>
      </c>
      <c r="F1485" t="s">
        <v>3848</v>
      </c>
      <c r="G1485" t="s">
        <v>311</v>
      </c>
      <c r="H1485" t="s">
        <v>311</v>
      </c>
      <c r="I1485" t="s">
        <v>311</v>
      </c>
      <c r="J1485">
        <v>0</v>
      </c>
    </row>
    <row r="1486" spans="1:10" hidden="1" x14ac:dyDescent="0.35">
      <c r="A1486" t="s">
        <v>21070</v>
      </c>
      <c r="B1486">
        <v>24</v>
      </c>
      <c r="C1486">
        <v>1</v>
      </c>
      <c r="D1486">
        <v>1366</v>
      </c>
      <c r="E1486" t="s">
        <v>311</v>
      </c>
      <c r="F1486" t="s">
        <v>3848</v>
      </c>
      <c r="G1486" t="s">
        <v>311</v>
      </c>
      <c r="H1486" t="s">
        <v>311</v>
      </c>
      <c r="I1486" t="s">
        <v>311</v>
      </c>
      <c r="J1486">
        <v>0</v>
      </c>
    </row>
    <row r="1487" spans="1:10" hidden="1" x14ac:dyDescent="0.35">
      <c r="A1487" t="s">
        <v>21071</v>
      </c>
      <c r="B1487">
        <v>9</v>
      </c>
      <c r="C1487">
        <v>1</v>
      </c>
      <c r="D1487">
        <v>1366</v>
      </c>
      <c r="E1487" t="s">
        <v>311</v>
      </c>
      <c r="F1487" t="s">
        <v>3848</v>
      </c>
      <c r="G1487" t="s">
        <v>311</v>
      </c>
      <c r="H1487" t="s">
        <v>311</v>
      </c>
      <c r="I1487" t="s">
        <v>311</v>
      </c>
      <c r="J1487">
        <v>0</v>
      </c>
    </row>
    <row r="1488" spans="1:10" hidden="1" x14ac:dyDescent="0.35">
      <c r="A1488" t="s">
        <v>21072</v>
      </c>
      <c r="B1488">
        <v>9</v>
      </c>
      <c r="C1488">
        <v>1</v>
      </c>
      <c r="D1488">
        <v>1366</v>
      </c>
      <c r="E1488" t="s">
        <v>311</v>
      </c>
      <c r="F1488" t="s">
        <v>3848</v>
      </c>
      <c r="G1488" t="s">
        <v>311</v>
      </c>
      <c r="H1488" t="s">
        <v>311</v>
      </c>
      <c r="I1488" t="s">
        <v>311</v>
      </c>
      <c r="J1488">
        <v>0</v>
      </c>
    </row>
    <row r="1489" spans="1:10" hidden="1" x14ac:dyDescent="0.35">
      <c r="A1489" t="s">
        <v>21073</v>
      </c>
      <c r="B1489">
        <v>16</v>
      </c>
      <c r="C1489">
        <v>1</v>
      </c>
      <c r="D1489">
        <v>1366</v>
      </c>
      <c r="E1489" t="s">
        <v>311</v>
      </c>
      <c r="F1489" t="s">
        <v>3848</v>
      </c>
      <c r="G1489" t="s">
        <v>311</v>
      </c>
      <c r="H1489" t="s">
        <v>311</v>
      </c>
      <c r="I1489" t="s">
        <v>311</v>
      </c>
      <c r="J1489">
        <v>16</v>
      </c>
    </row>
    <row r="1490" spans="1:10" hidden="1" x14ac:dyDescent="0.35">
      <c r="A1490" t="s">
        <v>21074</v>
      </c>
      <c r="B1490">
        <v>23</v>
      </c>
      <c r="C1490">
        <v>1</v>
      </c>
      <c r="D1490">
        <v>1366</v>
      </c>
      <c r="E1490" t="s">
        <v>311</v>
      </c>
      <c r="F1490" t="s">
        <v>3848</v>
      </c>
      <c r="G1490" t="s">
        <v>311</v>
      </c>
      <c r="H1490" t="s">
        <v>311</v>
      </c>
      <c r="I1490" t="s">
        <v>311</v>
      </c>
      <c r="J1490">
        <v>23</v>
      </c>
    </row>
    <row r="1491" spans="1:10" hidden="1" x14ac:dyDescent="0.35">
      <c r="A1491" t="s">
        <v>21075</v>
      </c>
      <c r="B1491">
        <v>1</v>
      </c>
      <c r="C1491">
        <v>1</v>
      </c>
      <c r="D1491">
        <v>1366</v>
      </c>
      <c r="E1491" t="s">
        <v>311</v>
      </c>
      <c r="F1491" t="s">
        <v>3848</v>
      </c>
      <c r="G1491" t="s">
        <v>311</v>
      </c>
      <c r="H1491" t="s">
        <v>311</v>
      </c>
      <c r="I1491" t="s">
        <v>311</v>
      </c>
      <c r="J1491">
        <v>0</v>
      </c>
    </row>
    <row r="1492" spans="1:10" hidden="1" x14ac:dyDescent="0.35">
      <c r="A1492" t="s">
        <v>21076</v>
      </c>
      <c r="B1492">
        <v>9</v>
      </c>
      <c r="C1492">
        <v>1</v>
      </c>
      <c r="D1492">
        <v>1366</v>
      </c>
      <c r="E1492" t="s">
        <v>311</v>
      </c>
      <c r="F1492" t="s">
        <v>3848</v>
      </c>
      <c r="G1492" t="s">
        <v>311</v>
      </c>
      <c r="H1492" t="s">
        <v>311</v>
      </c>
      <c r="I1492" t="s">
        <v>311</v>
      </c>
      <c r="J1492">
        <v>0</v>
      </c>
    </row>
    <row r="1493" spans="1:10" hidden="1" x14ac:dyDescent="0.35">
      <c r="A1493" t="s">
        <v>21077</v>
      </c>
      <c r="B1493">
        <v>11</v>
      </c>
      <c r="C1493">
        <v>1</v>
      </c>
      <c r="D1493">
        <v>1366</v>
      </c>
      <c r="E1493" t="s">
        <v>311</v>
      </c>
      <c r="F1493" t="s">
        <v>3848</v>
      </c>
      <c r="G1493" t="s">
        <v>311</v>
      </c>
      <c r="H1493" t="s">
        <v>311</v>
      </c>
      <c r="I1493" t="s">
        <v>311</v>
      </c>
      <c r="J1493">
        <v>0</v>
      </c>
    </row>
    <row r="1494" spans="1:10" hidden="1" x14ac:dyDescent="0.35">
      <c r="A1494" t="s">
        <v>21078</v>
      </c>
      <c r="B1494">
        <v>39</v>
      </c>
      <c r="C1494">
        <v>1</v>
      </c>
      <c r="D1494">
        <v>1366</v>
      </c>
      <c r="E1494" t="s">
        <v>311</v>
      </c>
      <c r="F1494" t="s">
        <v>3848</v>
      </c>
      <c r="G1494" t="s">
        <v>311</v>
      </c>
      <c r="H1494" t="s">
        <v>311</v>
      </c>
      <c r="I1494" t="s">
        <v>311</v>
      </c>
      <c r="J1494">
        <v>0</v>
      </c>
    </row>
    <row r="1495" spans="1:10" hidden="1" x14ac:dyDescent="0.35">
      <c r="A1495" t="s">
        <v>21079</v>
      </c>
      <c r="B1495">
        <v>12</v>
      </c>
      <c r="C1495">
        <v>1</v>
      </c>
      <c r="D1495">
        <v>1366</v>
      </c>
      <c r="E1495" t="s">
        <v>311</v>
      </c>
      <c r="F1495" t="s">
        <v>3848</v>
      </c>
      <c r="G1495" t="s">
        <v>311</v>
      </c>
      <c r="H1495" t="s">
        <v>311</v>
      </c>
      <c r="I1495" t="s">
        <v>311</v>
      </c>
      <c r="J1495">
        <v>0</v>
      </c>
    </row>
    <row r="1496" spans="1:10" hidden="1" x14ac:dyDescent="0.35">
      <c r="A1496" t="s">
        <v>21080</v>
      </c>
      <c r="B1496">
        <v>8</v>
      </c>
      <c r="C1496">
        <v>1</v>
      </c>
      <c r="D1496">
        <v>1366</v>
      </c>
      <c r="E1496" t="s">
        <v>311</v>
      </c>
      <c r="F1496" t="s">
        <v>3848</v>
      </c>
      <c r="G1496" t="s">
        <v>311</v>
      </c>
      <c r="H1496" t="s">
        <v>311</v>
      </c>
      <c r="I1496" t="s">
        <v>311</v>
      </c>
      <c r="J1496">
        <v>0</v>
      </c>
    </row>
    <row r="1497" spans="1:10" hidden="1" x14ac:dyDescent="0.35">
      <c r="A1497" t="s">
        <v>21081</v>
      </c>
      <c r="B1497">
        <v>8</v>
      </c>
      <c r="C1497">
        <v>1</v>
      </c>
      <c r="D1497">
        <v>1366</v>
      </c>
      <c r="E1497" t="s">
        <v>311</v>
      </c>
      <c r="F1497" t="s">
        <v>3848</v>
      </c>
      <c r="G1497" t="s">
        <v>311</v>
      </c>
      <c r="H1497" t="s">
        <v>311</v>
      </c>
      <c r="I1497" t="s">
        <v>311</v>
      </c>
      <c r="J1497">
        <v>0</v>
      </c>
    </row>
    <row r="1498" spans="1:10" hidden="1" x14ac:dyDescent="0.35">
      <c r="A1498" t="s">
        <v>21082</v>
      </c>
      <c r="B1498">
        <v>16</v>
      </c>
      <c r="C1498">
        <v>1</v>
      </c>
      <c r="D1498">
        <v>1366</v>
      </c>
      <c r="E1498" t="s">
        <v>311</v>
      </c>
      <c r="F1498" t="s">
        <v>3848</v>
      </c>
      <c r="G1498" t="s">
        <v>311</v>
      </c>
      <c r="H1498" t="s">
        <v>311</v>
      </c>
      <c r="I1498" t="s">
        <v>311</v>
      </c>
      <c r="J1498">
        <v>0</v>
      </c>
    </row>
    <row r="1499" spans="1:10" hidden="1" x14ac:dyDescent="0.35">
      <c r="A1499" t="s">
        <v>21083</v>
      </c>
      <c r="B1499">
        <v>11</v>
      </c>
      <c r="C1499">
        <v>1</v>
      </c>
      <c r="D1499">
        <v>1366</v>
      </c>
      <c r="E1499" t="s">
        <v>311</v>
      </c>
      <c r="F1499" t="s">
        <v>3848</v>
      </c>
      <c r="G1499" t="s">
        <v>311</v>
      </c>
      <c r="H1499" t="s">
        <v>311</v>
      </c>
      <c r="I1499" t="s">
        <v>311</v>
      </c>
      <c r="J1499">
        <v>0</v>
      </c>
    </row>
    <row r="1500" spans="1:10" hidden="1" x14ac:dyDescent="0.35">
      <c r="A1500" t="s">
        <v>21084</v>
      </c>
      <c r="B1500">
        <v>8</v>
      </c>
      <c r="C1500">
        <v>1</v>
      </c>
      <c r="D1500">
        <v>1366</v>
      </c>
      <c r="E1500" t="s">
        <v>311</v>
      </c>
      <c r="F1500" t="s">
        <v>3848</v>
      </c>
      <c r="G1500" t="s">
        <v>311</v>
      </c>
      <c r="H1500" t="s">
        <v>311</v>
      </c>
      <c r="I1500" t="s">
        <v>311</v>
      </c>
      <c r="J1500">
        <v>0</v>
      </c>
    </row>
    <row r="1501" spans="1:10" hidden="1" x14ac:dyDescent="0.35">
      <c r="A1501" t="s">
        <v>21085</v>
      </c>
      <c r="B1501">
        <v>10</v>
      </c>
      <c r="C1501">
        <v>1</v>
      </c>
      <c r="D1501">
        <v>1366</v>
      </c>
      <c r="E1501" t="s">
        <v>311</v>
      </c>
      <c r="F1501" t="s">
        <v>3848</v>
      </c>
      <c r="G1501" t="s">
        <v>311</v>
      </c>
      <c r="H1501" t="s">
        <v>311</v>
      </c>
      <c r="I1501" t="s">
        <v>311</v>
      </c>
      <c r="J1501">
        <v>0</v>
      </c>
    </row>
    <row r="1502" spans="1:10" hidden="1" x14ac:dyDescent="0.35">
      <c r="A1502" t="s">
        <v>21086</v>
      </c>
      <c r="B1502">
        <v>9</v>
      </c>
      <c r="C1502">
        <v>1</v>
      </c>
      <c r="D1502">
        <v>1366</v>
      </c>
      <c r="E1502" t="s">
        <v>311</v>
      </c>
      <c r="F1502" t="s">
        <v>3848</v>
      </c>
      <c r="G1502" t="s">
        <v>311</v>
      </c>
      <c r="H1502" t="s">
        <v>311</v>
      </c>
      <c r="I1502" t="s">
        <v>311</v>
      </c>
      <c r="J1502">
        <v>0</v>
      </c>
    </row>
    <row r="1503" spans="1:10" hidden="1" x14ac:dyDescent="0.35">
      <c r="A1503" t="s">
        <v>21087</v>
      </c>
      <c r="B1503">
        <v>9</v>
      </c>
      <c r="C1503">
        <v>1</v>
      </c>
      <c r="D1503">
        <v>1366</v>
      </c>
      <c r="E1503" t="s">
        <v>311</v>
      </c>
      <c r="F1503" t="s">
        <v>3848</v>
      </c>
      <c r="G1503" t="s">
        <v>311</v>
      </c>
      <c r="H1503" t="s">
        <v>311</v>
      </c>
      <c r="I1503" t="s">
        <v>311</v>
      </c>
      <c r="J1503">
        <v>0</v>
      </c>
    </row>
    <row r="1504" spans="1:10" hidden="1" x14ac:dyDescent="0.35">
      <c r="A1504" t="s">
        <v>21088</v>
      </c>
      <c r="B1504">
        <v>15</v>
      </c>
      <c r="C1504">
        <v>1</v>
      </c>
      <c r="D1504">
        <v>1366</v>
      </c>
      <c r="E1504" t="s">
        <v>311</v>
      </c>
      <c r="F1504" t="s">
        <v>3848</v>
      </c>
      <c r="G1504" t="s">
        <v>311</v>
      </c>
      <c r="H1504" t="s">
        <v>311</v>
      </c>
      <c r="I1504" t="s">
        <v>311</v>
      </c>
      <c r="J1504">
        <v>0</v>
      </c>
    </row>
    <row r="1505" spans="1:10" hidden="1" x14ac:dyDescent="0.35">
      <c r="A1505" t="s">
        <v>21089</v>
      </c>
      <c r="B1505">
        <v>13</v>
      </c>
      <c r="C1505">
        <v>1</v>
      </c>
      <c r="D1505">
        <v>1366</v>
      </c>
      <c r="E1505" t="s">
        <v>311</v>
      </c>
      <c r="F1505" t="s">
        <v>3848</v>
      </c>
      <c r="G1505" t="s">
        <v>311</v>
      </c>
      <c r="H1505" t="s">
        <v>311</v>
      </c>
      <c r="I1505" t="s">
        <v>311</v>
      </c>
      <c r="J1505">
        <v>0</v>
      </c>
    </row>
    <row r="1506" spans="1:10" hidden="1" x14ac:dyDescent="0.35">
      <c r="A1506" t="s">
        <v>21090</v>
      </c>
      <c r="B1506">
        <v>11</v>
      </c>
      <c r="C1506">
        <v>1</v>
      </c>
      <c r="D1506">
        <v>1366</v>
      </c>
      <c r="E1506" t="s">
        <v>311</v>
      </c>
      <c r="F1506" t="s">
        <v>3848</v>
      </c>
      <c r="G1506" t="s">
        <v>311</v>
      </c>
      <c r="H1506" t="s">
        <v>311</v>
      </c>
      <c r="I1506" t="s">
        <v>311</v>
      </c>
      <c r="J1506">
        <v>11</v>
      </c>
    </row>
    <row r="1507" spans="1:10" hidden="1" x14ac:dyDescent="0.35">
      <c r="A1507" t="s">
        <v>21091</v>
      </c>
      <c r="B1507">
        <v>13</v>
      </c>
      <c r="C1507">
        <v>1</v>
      </c>
      <c r="D1507">
        <v>1366</v>
      </c>
      <c r="E1507" t="s">
        <v>311</v>
      </c>
      <c r="F1507" t="s">
        <v>3848</v>
      </c>
      <c r="G1507" t="s">
        <v>311</v>
      </c>
      <c r="H1507" t="s">
        <v>311</v>
      </c>
      <c r="I1507" t="s">
        <v>311</v>
      </c>
      <c r="J1507">
        <v>0</v>
      </c>
    </row>
    <row r="1508" spans="1:10" hidden="1" x14ac:dyDescent="0.35">
      <c r="A1508" t="s">
        <v>21092</v>
      </c>
      <c r="B1508">
        <v>8</v>
      </c>
      <c r="C1508">
        <v>1</v>
      </c>
      <c r="D1508">
        <v>1366</v>
      </c>
      <c r="E1508" t="s">
        <v>311</v>
      </c>
      <c r="F1508" t="s">
        <v>3848</v>
      </c>
      <c r="G1508" t="s">
        <v>311</v>
      </c>
      <c r="H1508" t="s">
        <v>311</v>
      </c>
      <c r="I1508" t="s">
        <v>311</v>
      </c>
      <c r="J1508">
        <v>0</v>
      </c>
    </row>
    <row r="1509" spans="1:10" hidden="1" x14ac:dyDescent="0.35">
      <c r="A1509" t="s">
        <v>21093</v>
      </c>
      <c r="B1509">
        <v>8</v>
      </c>
      <c r="C1509">
        <v>1</v>
      </c>
      <c r="D1509">
        <v>1366</v>
      </c>
      <c r="E1509" t="s">
        <v>311</v>
      </c>
      <c r="F1509" t="s">
        <v>3848</v>
      </c>
      <c r="G1509" t="s">
        <v>311</v>
      </c>
      <c r="H1509" t="s">
        <v>311</v>
      </c>
      <c r="I1509" t="s">
        <v>311</v>
      </c>
      <c r="J1509">
        <v>0</v>
      </c>
    </row>
    <row r="1510" spans="1:10" hidden="1" x14ac:dyDescent="0.35">
      <c r="A1510" t="s">
        <v>21094</v>
      </c>
      <c r="B1510">
        <v>13</v>
      </c>
      <c r="C1510">
        <v>1</v>
      </c>
      <c r="D1510">
        <v>1366</v>
      </c>
      <c r="E1510" t="s">
        <v>311</v>
      </c>
      <c r="F1510" t="s">
        <v>3848</v>
      </c>
      <c r="G1510" t="s">
        <v>311</v>
      </c>
      <c r="H1510" t="s">
        <v>311</v>
      </c>
      <c r="I1510" t="s">
        <v>311</v>
      </c>
      <c r="J1510">
        <v>0</v>
      </c>
    </row>
    <row r="1511" spans="1:10" hidden="1" x14ac:dyDescent="0.35">
      <c r="A1511" t="s">
        <v>21095</v>
      </c>
      <c r="B1511">
        <v>22</v>
      </c>
      <c r="C1511">
        <v>1</v>
      </c>
      <c r="D1511">
        <v>1366</v>
      </c>
      <c r="E1511" t="s">
        <v>311</v>
      </c>
      <c r="F1511" t="s">
        <v>3848</v>
      </c>
      <c r="G1511" t="s">
        <v>311</v>
      </c>
      <c r="H1511" t="s">
        <v>311</v>
      </c>
      <c r="I1511" t="s">
        <v>311</v>
      </c>
      <c r="J1511">
        <v>0</v>
      </c>
    </row>
    <row r="1512" spans="1:10" hidden="1" x14ac:dyDescent="0.35">
      <c r="A1512" t="s">
        <v>21096</v>
      </c>
      <c r="B1512">
        <v>8</v>
      </c>
      <c r="C1512">
        <v>1</v>
      </c>
      <c r="D1512">
        <v>1366</v>
      </c>
      <c r="E1512" t="s">
        <v>311</v>
      </c>
      <c r="F1512" t="s">
        <v>3848</v>
      </c>
      <c r="G1512" t="s">
        <v>311</v>
      </c>
      <c r="H1512" t="s">
        <v>311</v>
      </c>
      <c r="I1512" t="s">
        <v>311</v>
      </c>
      <c r="J1512">
        <v>0</v>
      </c>
    </row>
    <row r="1513" spans="1:10" hidden="1" x14ac:dyDescent="0.35">
      <c r="A1513" t="s">
        <v>21097</v>
      </c>
      <c r="B1513">
        <v>11</v>
      </c>
      <c r="C1513">
        <v>1</v>
      </c>
      <c r="D1513">
        <v>1366</v>
      </c>
      <c r="E1513" t="s">
        <v>311</v>
      </c>
      <c r="F1513" t="s">
        <v>3848</v>
      </c>
      <c r="G1513" t="s">
        <v>311</v>
      </c>
      <c r="H1513" t="s">
        <v>311</v>
      </c>
      <c r="I1513" t="s">
        <v>311</v>
      </c>
      <c r="J1513">
        <v>0</v>
      </c>
    </row>
    <row r="1514" spans="1:10" hidden="1" x14ac:dyDescent="0.35">
      <c r="A1514" t="s">
        <v>21098</v>
      </c>
      <c r="B1514">
        <v>8</v>
      </c>
      <c r="C1514">
        <v>1</v>
      </c>
      <c r="D1514">
        <v>1366</v>
      </c>
      <c r="E1514" t="s">
        <v>311</v>
      </c>
      <c r="F1514" t="s">
        <v>3848</v>
      </c>
      <c r="G1514" t="s">
        <v>311</v>
      </c>
      <c r="H1514" t="s">
        <v>311</v>
      </c>
      <c r="I1514" t="s">
        <v>311</v>
      </c>
      <c r="J1514">
        <v>0</v>
      </c>
    </row>
    <row r="1515" spans="1:10" hidden="1" x14ac:dyDescent="0.35">
      <c r="A1515" t="s">
        <v>21099</v>
      </c>
      <c r="B1515">
        <v>51</v>
      </c>
      <c r="C1515">
        <v>1</v>
      </c>
      <c r="D1515">
        <v>1366</v>
      </c>
      <c r="E1515" t="s">
        <v>311</v>
      </c>
      <c r="F1515" t="s">
        <v>3848</v>
      </c>
      <c r="G1515" t="s">
        <v>311</v>
      </c>
      <c r="H1515" t="s">
        <v>311</v>
      </c>
      <c r="I1515" t="s">
        <v>311</v>
      </c>
      <c r="J1515">
        <v>0</v>
      </c>
    </row>
    <row r="1516" spans="1:10" hidden="1" x14ac:dyDescent="0.35">
      <c r="A1516" t="s">
        <v>21100</v>
      </c>
      <c r="B1516">
        <v>12</v>
      </c>
      <c r="C1516">
        <v>1</v>
      </c>
      <c r="D1516">
        <v>1366</v>
      </c>
      <c r="E1516" t="s">
        <v>311</v>
      </c>
      <c r="F1516" t="s">
        <v>3848</v>
      </c>
      <c r="G1516" t="s">
        <v>311</v>
      </c>
      <c r="H1516" t="s">
        <v>311</v>
      </c>
      <c r="I1516" t="s">
        <v>311</v>
      </c>
      <c r="J1516">
        <v>0</v>
      </c>
    </row>
    <row r="1517" spans="1:10" hidden="1" x14ac:dyDescent="0.35">
      <c r="A1517" t="s">
        <v>21101</v>
      </c>
      <c r="B1517">
        <v>8</v>
      </c>
      <c r="C1517">
        <v>1</v>
      </c>
      <c r="D1517">
        <v>1366</v>
      </c>
      <c r="E1517" t="s">
        <v>311</v>
      </c>
      <c r="F1517" t="s">
        <v>3848</v>
      </c>
      <c r="G1517" t="s">
        <v>311</v>
      </c>
      <c r="H1517" t="s">
        <v>311</v>
      </c>
      <c r="I1517" t="s">
        <v>311</v>
      </c>
      <c r="J1517">
        <v>0</v>
      </c>
    </row>
    <row r="1518" spans="1:10" hidden="1" x14ac:dyDescent="0.35">
      <c r="A1518" t="s">
        <v>21102</v>
      </c>
      <c r="B1518">
        <v>8</v>
      </c>
      <c r="C1518">
        <v>1</v>
      </c>
      <c r="D1518">
        <v>1366</v>
      </c>
      <c r="E1518" t="s">
        <v>311</v>
      </c>
      <c r="F1518" t="s">
        <v>3848</v>
      </c>
      <c r="G1518" t="s">
        <v>311</v>
      </c>
      <c r="H1518" t="s">
        <v>311</v>
      </c>
      <c r="I1518" t="s">
        <v>311</v>
      </c>
      <c r="J1518">
        <v>0</v>
      </c>
    </row>
    <row r="1519" spans="1:10" hidden="1" x14ac:dyDescent="0.35">
      <c r="A1519" t="s">
        <v>21103</v>
      </c>
      <c r="B1519">
        <v>29</v>
      </c>
      <c r="C1519">
        <v>1</v>
      </c>
      <c r="D1519">
        <v>1366</v>
      </c>
      <c r="E1519" t="s">
        <v>311</v>
      </c>
      <c r="F1519" t="s">
        <v>3848</v>
      </c>
      <c r="G1519" t="s">
        <v>311</v>
      </c>
      <c r="H1519" t="s">
        <v>311</v>
      </c>
      <c r="I1519" t="s">
        <v>311</v>
      </c>
      <c r="J1519">
        <v>29</v>
      </c>
    </row>
    <row r="1520" spans="1:10" hidden="1" x14ac:dyDescent="0.35">
      <c r="A1520" t="s">
        <v>21104</v>
      </c>
      <c r="B1520">
        <v>9</v>
      </c>
      <c r="C1520">
        <v>1</v>
      </c>
      <c r="D1520">
        <v>1366</v>
      </c>
      <c r="E1520" t="s">
        <v>311</v>
      </c>
      <c r="F1520" t="s">
        <v>3848</v>
      </c>
      <c r="G1520" t="s">
        <v>311</v>
      </c>
      <c r="H1520" t="s">
        <v>311</v>
      </c>
      <c r="I1520" t="s">
        <v>311</v>
      </c>
      <c r="J1520">
        <v>0</v>
      </c>
    </row>
    <row r="1521" spans="1:10" hidden="1" x14ac:dyDescent="0.35">
      <c r="A1521" t="s">
        <v>21105</v>
      </c>
      <c r="B1521">
        <v>11</v>
      </c>
      <c r="C1521">
        <v>1</v>
      </c>
      <c r="D1521">
        <v>1366</v>
      </c>
      <c r="E1521" t="s">
        <v>311</v>
      </c>
      <c r="F1521" t="s">
        <v>3848</v>
      </c>
      <c r="G1521" t="s">
        <v>311</v>
      </c>
      <c r="H1521" t="s">
        <v>311</v>
      </c>
      <c r="I1521" t="s">
        <v>311</v>
      </c>
      <c r="J1521">
        <v>0</v>
      </c>
    </row>
    <row r="1522" spans="1:10" hidden="1" x14ac:dyDescent="0.35">
      <c r="A1522" t="s">
        <v>21106</v>
      </c>
      <c r="B1522">
        <v>12</v>
      </c>
      <c r="C1522">
        <v>1</v>
      </c>
      <c r="D1522">
        <v>1366</v>
      </c>
      <c r="E1522" t="s">
        <v>311</v>
      </c>
      <c r="F1522" t="s">
        <v>3848</v>
      </c>
      <c r="G1522" t="s">
        <v>311</v>
      </c>
      <c r="H1522" t="s">
        <v>311</v>
      </c>
      <c r="I1522" t="s">
        <v>311</v>
      </c>
      <c r="J1522">
        <v>0</v>
      </c>
    </row>
    <row r="1523" spans="1:10" hidden="1" x14ac:dyDescent="0.35">
      <c r="A1523" t="s">
        <v>21107</v>
      </c>
      <c r="B1523">
        <v>10</v>
      </c>
      <c r="C1523">
        <v>1</v>
      </c>
      <c r="D1523">
        <v>1366</v>
      </c>
      <c r="E1523" t="s">
        <v>311</v>
      </c>
      <c r="F1523" t="s">
        <v>3848</v>
      </c>
      <c r="G1523" t="s">
        <v>311</v>
      </c>
      <c r="H1523" t="s">
        <v>311</v>
      </c>
      <c r="I1523" t="s">
        <v>311</v>
      </c>
      <c r="J1523">
        <v>0</v>
      </c>
    </row>
    <row r="1524" spans="1:10" hidden="1" x14ac:dyDescent="0.35">
      <c r="A1524" t="s">
        <v>21108</v>
      </c>
      <c r="B1524">
        <v>9</v>
      </c>
      <c r="C1524">
        <v>1</v>
      </c>
      <c r="D1524">
        <v>1366</v>
      </c>
      <c r="E1524" t="s">
        <v>311</v>
      </c>
      <c r="F1524" t="s">
        <v>3848</v>
      </c>
      <c r="G1524" t="s">
        <v>311</v>
      </c>
      <c r="H1524" t="s">
        <v>311</v>
      </c>
      <c r="I1524" t="s">
        <v>311</v>
      </c>
      <c r="J1524">
        <v>0</v>
      </c>
    </row>
    <row r="1525" spans="1:10" hidden="1" x14ac:dyDescent="0.35">
      <c r="A1525" t="s">
        <v>21109</v>
      </c>
      <c r="B1525">
        <v>8</v>
      </c>
      <c r="C1525">
        <v>1</v>
      </c>
      <c r="D1525">
        <v>1366</v>
      </c>
      <c r="E1525" t="s">
        <v>311</v>
      </c>
      <c r="F1525" t="s">
        <v>3848</v>
      </c>
      <c r="G1525" t="s">
        <v>311</v>
      </c>
      <c r="H1525" t="s">
        <v>311</v>
      </c>
      <c r="I1525" t="s">
        <v>311</v>
      </c>
      <c r="J1525">
        <v>0</v>
      </c>
    </row>
    <row r="1526" spans="1:10" hidden="1" x14ac:dyDescent="0.35">
      <c r="A1526" t="s">
        <v>21110</v>
      </c>
      <c r="B1526">
        <v>7</v>
      </c>
      <c r="C1526">
        <v>1</v>
      </c>
      <c r="D1526">
        <v>1366</v>
      </c>
      <c r="E1526" t="s">
        <v>311</v>
      </c>
      <c r="F1526" t="s">
        <v>3848</v>
      </c>
      <c r="G1526" t="s">
        <v>311</v>
      </c>
      <c r="H1526" t="s">
        <v>311</v>
      </c>
      <c r="I1526" t="s">
        <v>311</v>
      </c>
      <c r="J1526">
        <v>0</v>
      </c>
    </row>
    <row r="1527" spans="1:10" hidden="1" x14ac:dyDescent="0.35">
      <c r="A1527" t="s">
        <v>21111</v>
      </c>
      <c r="B1527">
        <v>1</v>
      </c>
      <c r="C1527">
        <v>1</v>
      </c>
      <c r="D1527">
        <v>1366</v>
      </c>
      <c r="E1527" t="s">
        <v>311</v>
      </c>
      <c r="F1527" t="s">
        <v>3848</v>
      </c>
      <c r="G1527" t="s">
        <v>311</v>
      </c>
      <c r="H1527" t="s">
        <v>311</v>
      </c>
      <c r="I1527" t="s">
        <v>311</v>
      </c>
      <c r="J1527">
        <v>0</v>
      </c>
    </row>
    <row r="1528" spans="1:10" hidden="1" x14ac:dyDescent="0.35">
      <c r="A1528" t="s">
        <v>21112</v>
      </c>
      <c r="B1528">
        <v>7</v>
      </c>
      <c r="C1528">
        <v>1</v>
      </c>
      <c r="D1528">
        <v>1366</v>
      </c>
      <c r="E1528" t="s">
        <v>311</v>
      </c>
      <c r="F1528" t="s">
        <v>3848</v>
      </c>
      <c r="G1528" t="s">
        <v>311</v>
      </c>
      <c r="H1528" t="s">
        <v>311</v>
      </c>
      <c r="I1528" t="s">
        <v>311</v>
      </c>
      <c r="J1528">
        <v>0</v>
      </c>
    </row>
    <row r="1529" spans="1:10" hidden="1" x14ac:dyDescent="0.35">
      <c r="A1529" t="s">
        <v>21113</v>
      </c>
      <c r="B1529">
        <v>7</v>
      </c>
      <c r="C1529">
        <v>1</v>
      </c>
      <c r="D1529">
        <v>1366</v>
      </c>
      <c r="E1529" t="s">
        <v>311</v>
      </c>
      <c r="F1529" t="s">
        <v>3848</v>
      </c>
      <c r="G1529" t="s">
        <v>311</v>
      </c>
      <c r="H1529" t="s">
        <v>311</v>
      </c>
      <c r="I1529" t="s">
        <v>311</v>
      </c>
      <c r="J1529">
        <v>0</v>
      </c>
    </row>
    <row r="1530" spans="1:10" hidden="1" x14ac:dyDescent="0.35">
      <c r="A1530" t="s">
        <v>21114</v>
      </c>
      <c r="B1530">
        <v>8</v>
      </c>
      <c r="C1530">
        <v>1</v>
      </c>
      <c r="D1530">
        <v>1366</v>
      </c>
      <c r="E1530" t="s">
        <v>311</v>
      </c>
      <c r="F1530" t="s">
        <v>3848</v>
      </c>
      <c r="G1530" t="s">
        <v>311</v>
      </c>
      <c r="H1530" t="s">
        <v>311</v>
      </c>
      <c r="I1530" t="s">
        <v>311</v>
      </c>
      <c r="J1530">
        <v>0</v>
      </c>
    </row>
    <row r="1531" spans="1:10" hidden="1" x14ac:dyDescent="0.35">
      <c r="A1531" t="s">
        <v>21115</v>
      </c>
      <c r="B1531">
        <v>17</v>
      </c>
      <c r="C1531">
        <v>1</v>
      </c>
      <c r="D1531">
        <v>1366</v>
      </c>
      <c r="E1531" t="s">
        <v>311</v>
      </c>
      <c r="F1531" t="s">
        <v>3848</v>
      </c>
      <c r="G1531" t="s">
        <v>311</v>
      </c>
      <c r="H1531" t="s">
        <v>311</v>
      </c>
      <c r="I1531" t="s">
        <v>311</v>
      </c>
      <c r="J1531">
        <v>0</v>
      </c>
    </row>
    <row r="1532" spans="1:10" hidden="1" x14ac:dyDescent="0.35">
      <c r="A1532" t="s">
        <v>21116</v>
      </c>
      <c r="B1532">
        <v>9</v>
      </c>
      <c r="C1532">
        <v>1</v>
      </c>
      <c r="D1532">
        <v>1366</v>
      </c>
      <c r="E1532" t="s">
        <v>311</v>
      </c>
      <c r="F1532" t="s">
        <v>3848</v>
      </c>
      <c r="G1532" t="s">
        <v>311</v>
      </c>
      <c r="H1532" t="s">
        <v>311</v>
      </c>
      <c r="I1532" t="s">
        <v>311</v>
      </c>
      <c r="J1532">
        <v>0</v>
      </c>
    </row>
    <row r="1533" spans="1:10" hidden="1" x14ac:dyDescent="0.35">
      <c r="A1533" t="s">
        <v>21117</v>
      </c>
      <c r="B1533">
        <v>7</v>
      </c>
      <c r="C1533">
        <v>1</v>
      </c>
      <c r="D1533">
        <v>1366</v>
      </c>
      <c r="E1533" t="s">
        <v>311</v>
      </c>
      <c r="F1533" t="s">
        <v>3848</v>
      </c>
      <c r="G1533" t="s">
        <v>311</v>
      </c>
      <c r="H1533" t="s">
        <v>311</v>
      </c>
      <c r="I1533" t="s">
        <v>311</v>
      </c>
      <c r="J1533">
        <v>0</v>
      </c>
    </row>
    <row r="1534" spans="1:10" hidden="1" x14ac:dyDescent="0.35">
      <c r="A1534" t="s">
        <v>21118</v>
      </c>
      <c r="B1534">
        <v>17</v>
      </c>
      <c r="C1534">
        <v>1</v>
      </c>
      <c r="D1534">
        <v>1366</v>
      </c>
      <c r="E1534" t="s">
        <v>311</v>
      </c>
      <c r="F1534" t="s">
        <v>3848</v>
      </c>
      <c r="G1534" t="s">
        <v>311</v>
      </c>
      <c r="H1534" t="s">
        <v>311</v>
      </c>
      <c r="I1534" t="s">
        <v>311</v>
      </c>
      <c r="J1534">
        <v>0</v>
      </c>
    </row>
    <row r="1535" spans="1:10" hidden="1" x14ac:dyDescent="0.35">
      <c r="A1535" t="s">
        <v>21119</v>
      </c>
      <c r="B1535">
        <v>1</v>
      </c>
      <c r="C1535">
        <v>1</v>
      </c>
      <c r="D1535">
        <v>1366</v>
      </c>
      <c r="E1535" t="s">
        <v>311</v>
      </c>
      <c r="F1535" t="s">
        <v>3848</v>
      </c>
      <c r="G1535" t="s">
        <v>311</v>
      </c>
      <c r="H1535" t="s">
        <v>311</v>
      </c>
      <c r="I1535" t="s">
        <v>311</v>
      </c>
      <c r="J1535">
        <v>1</v>
      </c>
    </row>
    <row r="1536" spans="1:10" hidden="1" x14ac:dyDescent="0.35">
      <c r="A1536" t="s">
        <v>21120</v>
      </c>
      <c r="B1536">
        <v>9</v>
      </c>
      <c r="C1536">
        <v>1</v>
      </c>
      <c r="D1536">
        <v>1366</v>
      </c>
      <c r="E1536" t="s">
        <v>311</v>
      </c>
      <c r="F1536" t="s">
        <v>3848</v>
      </c>
      <c r="G1536" t="s">
        <v>311</v>
      </c>
      <c r="H1536" t="s">
        <v>311</v>
      </c>
      <c r="I1536" t="s">
        <v>311</v>
      </c>
      <c r="J1536">
        <v>0</v>
      </c>
    </row>
    <row r="1537" spans="1:10" hidden="1" x14ac:dyDescent="0.35">
      <c r="A1537" t="s">
        <v>21121</v>
      </c>
      <c r="B1537">
        <v>11</v>
      </c>
      <c r="C1537">
        <v>1</v>
      </c>
      <c r="D1537">
        <v>1366</v>
      </c>
      <c r="E1537" t="s">
        <v>311</v>
      </c>
      <c r="F1537" t="s">
        <v>3848</v>
      </c>
      <c r="G1537" t="s">
        <v>311</v>
      </c>
      <c r="H1537" t="s">
        <v>311</v>
      </c>
      <c r="I1537" t="s">
        <v>311</v>
      </c>
      <c r="J1537">
        <v>0</v>
      </c>
    </row>
    <row r="1538" spans="1:10" hidden="1" x14ac:dyDescent="0.35">
      <c r="A1538" t="s">
        <v>21122</v>
      </c>
      <c r="B1538">
        <v>13</v>
      </c>
      <c r="C1538">
        <v>1</v>
      </c>
      <c r="D1538">
        <v>1366</v>
      </c>
      <c r="E1538" t="s">
        <v>311</v>
      </c>
      <c r="F1538" t="s">
        <v>3848</v>
      </c>
      <c r="G1538" t="s">
        <v>311</v>
      </c>
      <c r="H1538" t="s">
        <v>311</v>
      </c>
      <c r="I1538" t="s">
        <v>311</v>
      </c>
      <c r="J1538">
        <v>0</v>
      </c>
    </row>
    <row r="1539" spans="1:10" hidden="1" x14ac:dyDescent="0.35">
      <c r="A1539" t="s">
        <v>21123</v>
      </c>
      <c r="B1539">
        <v>13</v>
      </c>
      <c r="C1539">
        <v>1</v>
      </c>
      <c r="D1539">
        <v>1366</v>
      </c>
      <c r="E1539" t="s">
        <v>311</v>
      </c>
      <c r="F1539" t="s">
        <v>3848</v>
      </c>
      <c r="G1539" t="s">
        <v>311</v>
      </c>
      <c r="H1539" t="s">
        <v>311</v>
      </c>
      <c r="I1539" t="s">
        <v>311</v>
      </c>
      <c r="J1539">
        <v>0</v>
      </c>
    </row>
    <row r="1540" spans="1:10" hidden="1" x14ac:dyDescent="0.35">
      <c r="A1540" t="s">
        <v>21124</v>
      </c>
      <c r="B1540">
        <v>12</v>
      </c>
      <c r="C1540">
        <v>1</v>
      </c>
      <c r="D1540">
        <v>1366</v>
      </c>
      <c r="E1540" t="s">
        <v>311</v>
      </c>
      <c r="F1540" t="s">
        <v>3848</v>
      </c>
      <c r="G1540" t="s">
        <v>311</v>
      </c>
      <c r="H1540" t="s">
        <v>311</v>
      </c>
      <c r="I1540" t="s">
        <v>311</v>
      </c>
      <c r="J1540">
        <v>0</v>
      </c>
    </row>
    <row r="1541" spans="1:10" hidden="1" x14ac:dyDescent="0.35">
      <c r="A1541" t="s">
        <v>21125</v>
      </c>
      <c r="B1541">
        <v>15</v>
      </c>
      <c r="C1541">
        <v>1</v>
      </c>
      <c r="D1541">
        <v>1366</v>
      </c>
      <c r="E1541" t="s">
        <v>311</v>
      </c>
      <c r="F1541" t="s">
        <v>3848</v>
      </c>
      <c r="G1541" t="s">
        <v>311</v>
      </c>
      <c r="H1541" t="s">
        <v>311</v>
      </c>
      <c r="I1541" t="s">
        <v>311</v>
      </c>
      <c r="J1541">
        <v>0</v>
      </c>
    </row>
    <row r="1542" spans="1:10" hidden="1" x14ac:dyDescent="0.35">
      <c r="A1542" t="s">
        <v>21126</v>
      </c>
      <c r="B1542">
        <v>12</v>
      </c>
      <c r="C1542">
        <v>1</v>
      </c>
      <c r="D1542">
        <v>1366</v>
      </c>
      <c r="E1542" t="s">
        <v>311</v>
      </c>
      <c r="F1542" t="s">
        <v>3848</v>
      </c>
      <c r="G1542" t="s">
        <v>311</v>
      </c>
      <c r="H1542" t="s">
        <v>311</v>
      </c>
      <c r="I1542" t="s">
        <v>311</v>
      </c>
      <c r="J1542">
        <v>0</v>
      </c>
    </row>
    <row r="1543" spans="1:10" hidden="1" x14ac:dyDescent="0.35">
      <c r="A1543" t="s">
        <v>21127</v>
      </c>
      <c r="B1543">
        <v>10</v>
      </c>
      <c r="C1543">
        <v>1</v>
      </c>
      <c r="D1543">
        <v>1366</v>
      </c>
      <c r="E1543" t="s">
        <v>311</v>
      </c>
      <c r="F1543" t="s">
        <v>3848</v>
      </c>
      <c r="G1543" t="s">
        <v>311</v>
      </c>
      <c r="H1543" t="s">
        <v>311</v>
      </c>
      <c r="I1543" t="s">
        <v>311</v>
      </c>
      <c r="J1543">
        <v>0</v>
      </c>
    </row>
    <row r="1544" spans="1:10" hidden="1" x14ac:dyDescent="0.35">
      <c r="A1544" t="s">
        <v>21128</v>
      </c>
      <c r="B1544">
        <v>11</v>
      </c>
      <c r="C1544">
        <v>1</v>
      </c>
      <c r="D1544">
        <v>1366</v>
      </c>
      <c r="E1544" t="s">
        <v>311</v>
      </c>
      <c r="F1544" t="s">
        <v>3848</v>
      </c>
      <c r="G1544" t="s">
        <v>311</v>
      </c>
      <c r="H1544" t="s">
        <v>311</v>
      </c>
      <c r="I1544" t="s">
        <v>311</v>
      </c>
      <c r="J1544">
        <v>0</v>
      </c>
    </row>
    <row r="1545" spans="1:10" hidden="1" x14ac:dyDescent="0.35">
      <c r="A1545" t="s">
        <v>21129</v>
      </c>
      <c r="B1545">
        <v>12</v>
      </c>
      <c r="C1545">
        <v>1</v>
      </c>
      <c r="D1545">
        <v>1366</v>
      </c>
      <c r="E1545" t="s">
        <v>311</v>
      </c>
      <c r="F1545" t="s">
        <v>3848</v>
      </c>
      <c r="G1545" t="s">
        <v>311</v>
      </c>
      <c r="H1545" t="s">
        <v>311</v>
      </c>
      <c r="I1545" t="s">
        <v>311</v>
      </c>
      <c r="J1545">
        <v>0</v>
      </c>
    </row>
    <row r="1546" spans="1:10" hidden="1" x14ac:dyDescent="0.35">
      <c r="A1546" t="s">
        <v>21130</v>
      </c>
      <c r="B1546">
        <v>13</v>
      </c>
      <c r="C1546">
        <v>1</v>
      </c>
      <c r="D1546">
        <v>1366</v>
      </c>
      <c r="E1546" t="s">
        <v>311</v>
      </c>
      <c r="F1546" t="s">
        <v>3848</v>
      </c>
      <c r="G1546" t="s">
        <v>311</v>
      </c>
      <c r="H1546" t="s">
        <v>311</v>
      </c>
      <c r="I1546" t="s">
        <v>311</v>
      </c>
      <c r="J1546">
        <v>0</v>
      </c>
    </row>
    <row r="1547" spans="1:10" hidden="1" x14ac:dyDescent="0.35">
      <c r="A1547" t="s">
        <v>21131</v>
      </c>
      <c r="B1547">
        <v>15</v>
      </c>
      <c r="C1547">
        <v>1</v>
      </c>
      <c r="D1547">
        <v>1366</v>
      </c>
      <c r="E1547" t="s">
        <v>311</v>
      </c>
      <c r="F1547" t="s">
        <v>3848</v>
      </c>
      <c r="G1547" t="s">
        <v>311</v>
      </c>
      <c r="H1547" t="s">
        <v>311</v>
      </c>
      <c r="I1547" t="s">
        <v>311</v>
      </c>
      <c r="J1547">
        <v>0</v>
      </c>
    </row>
    <row r="1548" spans="1:10" hidden="1" x14ac:dyDescent="0.35">
      <c r="A1548" t="s">
        <v>21132</v>
      </c>
      <c r="B1548">
        <v>9</v>
      </c>
      <c r="C1548">
        <v>1</v>
      </c>
      <c r="D1548">
        <v>1366</v>
      </c>
      <c r="E1548" t="s">
        <v>311</v>
      </c>
      <c r="F1548" t="s">
        <v>3848</v>
      </c>
      <c r="G1548" t="s">
        <v>311</v>
      </c>
      <c r="H1548" t="s">
        <v>311</v>
      </c>
      <c r="I1548" t="s">
        <v>311</v>
      </c>
      <c r="J1548">
        <v>0</v>
      </c>
    </row>
    <row r="1549" spans="1:10" hidden="1" x14ac:dyDescent="0.35">
      <c r="A1549" t="s">
        <v>21133</v>
      </c>
      <c r="B1549">
        <v>13</v>
      </c>
      <c r="C1549">
        <v>1</v>
      </c>
      <c r="D1549">
        <v>1366</v>
      </c>
      <c r="E1549" t="s">
        <v>311</v>
      </c>
      <c r="F1549" t="s">
        <v>3848</v>
      </c>
      <c r="G1549" t="s">
        <v>311</v>
      </c>
      <c r="H1549" t="s">
        <v>311</v>
      </c>
      <c r="I1549" t="s">
        <v>311</v>
      </c>
      <c r="J1549">
        <v>0</v>
      </c>
    </row>
    <row r="1550" spans="1:10" hidden="1" x14ac:dyDescent="0.35">
      <c r="A1550" t="s">
        <v>21134</v>
      </c>
      <c r="B1550">
        <v>11</v>
      </c>
      <c r="C1550">
        <v>1</v>
      </c>
      <c r="D1550">
        <v>1366</v>
      </c>
      <c r="E1550" t="s">
        <v>311</v>
      </c>
      <c r="F1550" t="s">
        <v>3848</v>
      </c>
      <c r="G1550" t="s">
        <v>311</v>
      </c>
      <c r="H1550" t="s">
        <v>311</v>
      </c>
      <c r="I1550" t="s">
        <v>311</v>
      </c>
      <c r="J1550">
        <v>0</v>
      </c>
    </row>
    <row r="1551" spans="1:10" hidden="1" x14ac:dyDescent="0.35">
      <c r="A1551" t="s">
        <v>21135</v>
      </c>
      <c r="B1551">
        <v>11</v>
      </c>
      <c r="C1551">
        <v>1</v>
      </c>
      <c r="D1551">
        <v>1366</v>
      </c>
      <c r="E1551" t="s">
        <v>311</v>
      </c>
      <c r="F1551" t="s">
        <v>3848</v>
      </c>
      <c r="G1551" t="s">
        <v>311</v>
      </c>
      <c r="H1551" t="s">
        <v>311</v>
      </c>
      <c r="I1551" t="s">
        <v>311</v>
      </c>
      <c r="J1551">
        <v>0</v>
      </c>
    </row>
    <row r="1552" spans="1:10" hidden="1" x14ac:dyDescent="0.35">
      <c r="A1552" t="s">
        <v>21136</v>
      </c>
      <c r="B1552">
        <v>10</v>
      </c>
      <c r="C1552">
        <v>1</v>
      </c>
      <c r="D1552">
        <v>1366</v>
      </c>
      <c r="E1552" t="s">
        <v>311</v>
      </c>
      <c r="F1552" t="s">
        <v>3848</v>
      </c>
      <c r="G1552" t="s">
        <v>311</v>
      </c>
      <c r="H1552" t="s">
        <v>311</v>
      </c>
      <c r="I1552" t="s">
        <v>311</v>
      </c>
      <c r="J1552">
        <v>0</v>
      </c>
    </row>
    <row r="1553" spans="1:10" hidden="1" x14ac:dyDescent="0.35">
      <c r="A1553" t="s">
        <v>21137</v>
      </c>
      <c r="B1553">
        <v>25</v>
      </c>
      <c r="C1553">
        <v>1</v>
      </c>
      <c r="D1553">
        <v>1366</v>
      </c>
      <c r="E1553" t="s">
        <v>311</v>
      </c>
      <c r="F1553" t="s">
        <v>3848</v>
      </c>
      <c r="G1553" t="s">
        <v>311</v>
      </c>
      <c r="H1553" t="s">
        <v>311</v>
      </c>
      <c r="I1553" t="s">
        <v>311</v>
      </c>
      <c r="J1553">
        <v>0</v>
      </c>
    </row>
    <row r="1554" spans="1:10" hidden="1" x14ac:dyDescent="0.35">
      <c r="A1554" t="s">
        <v>21138</v>
      </c>
      <c r="B1554">
        <v>14</v>
      </c>
      <c r="C1554">
        <v>1</v>
      </c>
      <c r="D1554">
        <v>1366</v>
      </c>
      <c r="E1554" t="s">
        <v>311</v>
      </c>
      <c r="F1554" t="s">
        <v>3848</v>
      </c>
      <c r="G1554" t="s">
        <v>311</v>
      </c>
      <c r="H1554" t="s">
        <v>311</v>
      </c>
      <c r="I1554" t="s">
        <v>311</v>
      </c>
      <c r="J1554">
        <v>0</v>
      </c>
    </row>
    <row r="1555" spans="1:10" hidden="1" x14ac:dyDescent="0.35">
      <c r="A1555" t="s">
        <v>21139</v>
      </c>
      <c r="B1555">
        <v>9</v>
      </c>
      <c r="C1555">
        <v>1</v>
      </c>
      <c r="D1555">
        <v>1366</v>
      </c>
      <c r="E1555" t="s">
        <v>311</v>
      </c>
      <c r="F1555" t="s">
        <v>3848</v>
      </c>
      <c r="G1555" t="s">
        <v>311</v>
      </c>
      <c r="H1555" t="s">
        <v>311</v>
      </c>
      <c r="I1555" t="s">
        <v>311</v>
      </c>
      <c r="J1555">
        <v>9</v>
      </c>
    </row>
    <row r="1556" spans="1:10" hidden="1" x14ac:dyDescent="0.35">
      <c r="A1556" t="s">
        <v>21140</v>
      </c>
      <c r="B1556">
        <v>9</v>
      </c>
      <c r="C1556">
        <v>1</v>
      </c>
      <c r="D1556">
        <v>1366</v>
      </c>
      <c r="E1556" t="s">
        <v>311</v>
      </c>
      <c r="F1556" t="s">
        <v>3848</v>
      </c>
      <c r="G1556" t="s">
        <v>311</v>
      </c>
      <c r="H1556" t="s">
        <v>311</v>
      </c>
      <c r="I1556" t="s">
        <v>311</v>
      </c>
      <c r="J1556">
        <v>0</v>
      </c>
    </row>
    <row r="1557" spans="1:10" hidden="1" x14ac:dyDescent="0.35">
      <c r="A1557" t="s">
        <v>21141</v>
      </c>
      <c r="B1557">
        <v>1</v>
      </c>
      <c r="C1557">
        <v>1</v>
      </c>
      <c r="D1557">
        <v>1366</v>
      </c>
      <c r="E1557" t="s">
        <v>311</v>
      </c>
      <c r="F1557" t="s">
        <v>3848</v>
      </c>
      <c r="G1557" t="s">
        <v>311</v>
      </c>
      <c r="H1557" t="s">
        <v>311</v>
      </c>
      <c r="I1557" t="s">
        <v>311</v>
      </c>
      <c r="J1557">
        <v>0</v>
      </c>
    </row>
    <row r="1558" spans="1:10" hidden="1" x14ac:dyDescent="0.35">
      <c r="A1558" t="s">
        <v>21142</v>
      </c>
      <c r="B1558">
        <v>12</v>
      </c>
      <c r="C1558">
        <v>1</v>
      </c>
      <c r="D1558">
        <v>1366</v>
      </c>
      <c r="E1558" t="s">
        <v>311</v>
      </c>
      <c r="F1558" t="s">
        <v>3848</v>
      </c>
      <c r="G1558" t="s">
        <v>311</v>
      </c>
      <c r="H1558" t="s">
        <v>311</v>
      </c>
      <c r="I1558" t="s">
        <v>311</v>
      </c>
      <c r="J1558">
        <v>0</v>
      </c>
    </row>
    <row r="1559" spans="1:10" hidden="1" x14ac:dyDescent="0.35">
      <c r="A1559" t="s">
        <v>21143</v>
      </c>
      <c r="B1559">
        <v>8</v>
      </c>
      <c r="C1559">
        <v>1</v>
      </c>
      <c r="D1559">
        <v>1366</v>
      </c>
      <c r="E1559" t="s">
        <v>311</v>
      </c>
      <c r="F1559" t="s">
        <v>3848</v>
      </c>
      <c r="G1559" t="s">
        <v>311</v>
      </c>
      <c r="H1559" t="s">
        <v>311</v>
      </c>
      <c r="I1559" t="s">
        <v>311</v>
      </c>
      <c r="J1559">
        <v>8</v>
      </c>
    </row>
    <row r="1560" spans="1:10" hidden="1" x14ac:dyDescent="0.35">
      <c r="A1560" t="s">
        <v>21144</v>
      </c>
      <c r="B1560">
        <v>8</v>
      </c>
      <c r="C1560">
        <v>1</v>
      </c>
      <c r="D1560">
        <v>1366</v>
      </c>
      <c r="E1560" t="s">
        <v>311</v>
      </c>
      <c r="F1560" t="s">
        <v>3848</v>
      </c>
      <c r="G1560" t="s">
        <v>311</v>
      </c>
      <c r="H1560" t="s">
        <v>311</v>
      </c>
      <c r="I1560" t="s">
        <v>311</v>
      </c>
      <c r="J1560">
        <v>0</v>
      </c>
    </row>
    <row r="1561" spans="1:10" hidden="1" x14ac:dyDescent="0.35">
      <c r="A1561" t="s">
        <v>21145</v>
      </c>
      <c r="B1561">
        <v>1</v>
      </c>
      <c r="C1561">
        <v>1</v>
      </c>
      <c r="D1561">
        <v>1366</v>
      </c>
      <c r="E1561" t="s">
        <v>311</v>
      </c>
      <c r="F1561" t="s">
        <v>3848</v>
      </c>
      <c r="G1561" t="s">
        <v>311</v>
      </c>
      <c r="H1561" t="s">
        <v>311</v>
      </c>
      <c r="I1561" t="s">
        <v>311</v>
      </c>
      <c r="J1561">
        <v>0</v>
      </c>
    </row>
    <row r="1562" spans="1:10" hidden="1" x14ac:dyDescent="0.35">
      <c r="A1562" t="s">
        <v>21146</v>
      </c>
      <c r="B1562">
        <v>8</v>
      </c>
      <c r="C1562">
        <v>1</v>
      </c>
      <c r="D1562">
        <v>1366</v>
      </c>
      <c r="E1562" t="s">
        <v>311</v>
      </c>
      <c r="F1562" t="s">
        <v>3848</v>
      </c>
      <c r="G1562" t="s">
        <v>311</v>
      </c>
      <c r="H1562" t="s">
        <v>311</v>
      </c>
      <c r="I1562" t="s">
        <v>311</v>
      </c>
      <c r="J1562">
        <v>0</v>
      </c>
    </row>
    <row r="1563" spans="1:10" hidden="1" x14ac:dyDescent="0.35">
      <c r="A1563" t="s">
        <v>21147</v>
      </c>
      <c r="B1563">
        <v>12</v>
      </c>
      <c r="C1563">
        <v>1</v>
      </c>
      <c r="D1563">
        <v>1366</v>
      </c>
      <c r="E1563" t="s">
        <v>311</v>
      </c>
      <c r="F1563" t="s">
        <v>3848</v>
      </c>
      <c r="G1563" t="s">
        <v>311</v>
      </c>
      <c r="H1563" t="s">
        <v>311</v>
      </c>
      <c r="I1563" t="s">
        <v>311</v>
      </c>
      <c r="J1563">
        <v>0</v>
      </c>
    </row>
    <row r="1564" spans="1:10" hidden="1" x14ac:dyDescent="0.35">
      <c r="A1564" t="s">
        <v>21148</v>
      </c>
      <c r="B1564">
        <v>16</v>
      </c>
      <c r="C1564">
        <v>1</v>
      </c>
      <c r="D1564">
        <v>1366</v>
      </c>
      <c r="E1564" t="s">
        <v>311</v>
      </c>
      <c r="F1564" t="s">
        <v>3848</v>
      </c>
      <c r="G1564" t="s">
        <v>311</v>
      </c>
      <c r="H1564" t="s">
        <v>311</v>
      </c>
      <c r="I1564" t="s">
        <v>311</v>
      </c>
      <c r="J1564">
        <v>16</v>
      </c>
    </row>
    <row r="1565" spans="1:10" hidden="1" x14ac:dyDescent="0.35">
      <c r="A1565" t="s">
        <v>21149</v>
      </c>
      <c r="B1565">
        <v>9</v>
      </c>
      <c r="C1565">
        <v>1</v>
      </c>
      <c r="D1565">
        <v>1366</v>
      </c>
      <c r="E1565" t="s">
        <v>311</v>
      </c>
      <c r="F1565" t="s">
        <v>3848</v>
      </c>
      <c r="G1565" t="s">
        <v>311</v>
      </c>
      <c r="H1565" t="s">
        <v>311</v>
      </c>
      <c r="I1565" t="s">
        <v>311</v>
      </c>
      <c r="J1565">
        <v>0</v>
      </c>
    </row>
    <row r="1566" spans="1:10" hidden="1" x14ac:dyDescent="0.35">
      <c r="A1566" t="s">
        <v>21150</v>
      </c>
      <c r="B1566">
        <v>20</v>
      </c>
      <c r="C1566">
        <v>1</v>
      </c>
      <c r="D1566">
        <v>1366</v>
      </c>
      <c r="E1566" t="s">
        <v>311</v>
      </c>
      <c r="F1566" t="s">
        <v>3848</v>
      </c>
      <c r="G1566" t="s">
        <v>311</v>
      </c>
      <c r="H1566" t="s">
        <v>311</v>
      </c>
      <c r="I1566" t="s">
        <v>311</v>
      </c>
      <c r="J1566">
        <v>0</v>
      </c>
    </row>
    <row r="1567" spans="1:10" hidden="1" x14ac:dyDescent="0.35">
      <c r="A1567" t="s">
        <v>21151</v>
      </c>
      <c r="B1567">
        <v>11</v>
      </c>
      <c r="C1567">
        <v>1</v>
      </c>
      <c r="D1567">
        <v>1366</v>
      </c>
      <c r="E1567" t="s">
        <v>311</v>
      </c>
      <c r="F1567" t="s">
        <v>3848</v>
      </c>
      <c r="G1567" t="s">
        <v>311</v>
      </c>
      <c r="H1567" t="s">
        <v>311</v>
      </c>
      <c r="I1567" t="s">
        <v>311</v>
      </c>
      <c r="J1567">
        <v>0</v>
      </c>
    </row>
    <row r="1568" spans="1:10" hidden="1" x14ac:dyDescent="0.35">
      <c r="A1568" t="s">
        <v>21152</v>
      </c>
      <c r="B1568">
        <v>32</v>
      </c>
      <c r="C1568">
        <v>1</v>
      </c>
      <c r="D1568">
        <v>1366</v>
      </c>
      <c r="E1568" t="s">
        <v>311</v>
      </c>
      <c r="F1568" t="s">
        <v>3848</v>
      </c>
      <c r="G1568" t="s">
        <v>311</v>
      </c>
      <c r="H1568" t="s">
        <v>311</v>
      </c>
      <c r="I1568" t="s">
        <v>311</v>
      </c>
      <c r="J1568">
        <v>0</v>
      </c>
    </row>
    <row r="1569" spans="1:10" hidden="1" x14ac:dyDescent="0.35">
      <c r="A1569" t="s">
        <v>21153</v>
      </c>
      <c r="B1569">
        <v>10</v>
      </c>
      <c r="C1569">
        <v>1</v>
      </c>
      <c r="D1569">
        <v>1366</v>
      </c>
      <c r="E1569" t="s">
        <v>311</v>
      </c>
      <c r="F1569" t="s">
        <v>3848</v>
      </c>
      <c r="G1569" t="s">
        <v>311</v>
      </c>
      <c r="H1569" t="s">
        <v>311</v>
      </c>
      <c r="I1569" t="s">
        <v>311</v>
      </c>
      <c r="J1569">
        <v>0</v>
      </c>
    </row>
    <row r="1570" spans="1:10" hidden="1" x14ac:dyDescent="0.35">
      <c r="A1570" t="s">
        <v>21154</v>
      </c>
      <c r="B1570">
        <v>8</v>
      </c>
      <c r="C1570">
        <v>1</v>
      </c>
      <c r="D1570">
        <v>1366</v>
      </c>
      <c r="E1570" t="s">
        <v>311</v>
      </c>
      <c r="F1570" t="s">
        <v>3848</v>
      </c>
      <c r="G1570" t="s">
        <v>311</v>
      </c>
      <c r="H1570" t="s">
        <v>311</v>
      </c>
      <c r="I1570" t="s">
        <v>311</v>
      </c>
      <c r="J1570">
        <v>0</v>
      </c>
    </row>
    <row r="1571" spans="1:10" hidden="1" x14ac:dyDescent="0.35">
      <c r="A1571" t="s">
        <v>21155</v>
      </c>
      <c r="B1571">
        <v>26</v>
      </c>
      <c r="C1571">
        <v>1</v>
      </c>
      <c r="D1571">
        <v>1366</v>
      </c>
      <c r="E1571" t="s">
        <v>311</v>
      </c>
      <c r="F1571" t="s">
        <v>3848</v>
      </c>
      <c r="G1571" t="s">
        <v>311</v>
      </c>
      <c r="H1571" t="s">
        <v>311</v>
      </c>
      <c r="I1571" t="s">
        <v>311</v>
      </c>
      <c r="J1571">
        <v>26</v>
      </c>
    </row>
    <row r="1572" spans="1:10" hidden="1" x14ac:dyDescent="0.35">
      <c r="A1572" t="s">
        <v>21156</v>
      </c>
      <c r="B1572">
        <v>10</v>
      </c>
      <c r="C1572">
        <v>1</v>
      </c>
      <c r="D1572">
        <v>1366</v>
      </c>
      <c r="E1572" t="s">
        <v>311</v>
      </c>
      <c r="F1572" t="s">
        <v>3848</v>
      </c>
      <c r="G1572" t="s">
        <v>311</v>
      </c>
      <c r="H1572" t="s">
        <v>311</v>
      </c>
      <c r="I1572" t="s">
        <v>311</v>
      </c>
      <c r="J1572">
        <v>10</v>
      </c>
    </row>
    <row r="1573" spans="1:10" hidden="1" x14ac:dyDescent="0.35">
      <c r="A1573" t="s">
        <v>21157</v>
      </c>
      <c r="B1573">
        <v>9</v>
      </c>
      <c r="C1573">
        <v>1</v>
      </c>
      <c r="D1573">
        <v>1366</v>
      </c>
      <c r="E1573" t="s">
        <v>311</v>
      </c>
      <c r="F1573" t="s">
        <v>3848</v>
      </c>
      <c r="G1573" t="s">
        <v>311</v>
      </c>
      <c r="H1573" t="s">
        <v>311</v>
      </c>
      <c r="I1573" t="s">
        <v>311</v>
      </c>
      <c r="J1573">
        <v>0</v>
      </c>
    </row>
    <row r="1574" spans="1:10" hidden="1" x14ac:dyDescent="0.35">
      <c r="A1574" t="s">
        <v>21158</v>
      </c>
      <c r="B1574">
        <v>10</v>
      </c>
      <c r="C1574">
        <v>1</v>
      </c>
      <c r="D1574">
        <v>1366</v>
      </c>
      <c r="E1574" t="s">
        <v>311</v>
      </c>
      <c r="F1574" t="s">
        <v>3848</v>
      </c>
      <c r="G1574" t="s">
        <v>311</v>
      </c>
      <c r="H1574" t="s">
        <v>311</v>
      </c>
      <c r="I1574" t="s">
        <v>311</v>
      </c>
      <c r="J1574">
        <v>0</v>
      </c>
    </row>
    <row r="1575" spans="1:10" hidden="1" x14ac:dyDescent="0.35">
      <c r="A1575" t="s">
        <v>21159</v>
      </c>
      <c r="B1575">
        <v>11</v>
      </c>
      <c r="C1575">
        <v>1</v>
      </c>
      <c r="D1575">
        <v>1366</v>
      </c>
      <c r="E1575" t="s">
        <v>311</v>
      </c>
      <c r="F1575" t="s">
        <v>3848</v>
      </c>
      <c r="G1575" t="s">
        <v>311</v>
      </c>
      <c r="H1575" t="s">
        <v>311</v>
      </c>
      <c r="I1575" t="s">
        <v>311</v>
      </c>
      <c r="J1575">
        <v>0</v>
      </c>
    </row>
    <row r="1576" spans="1:10" hidden="1" x14ac:dyDescent="0.35">
      <c r="A1576" t="s">
        <v>21160</v>
      </c>
      <c r="B1576">
        <v>12</v>
      </c>
      <c r="C1576">
        <v>1</v>
      </c>
      <c r="D1576">
        <v>1366</v>
      </c>
      <c r="E1576" t="s">
        <v>311</v>
      </c>
      <c r="F1576" t="s">
        <v>3848</v>
      </c>
      <c r="G1576" t="s">
        <v>311</v>
      </c>
      <c r="H1576" t="s">
        <v>311</v>
      </c>
      <c r="I1576" t="s">
        <v>311</v>
      </c>
      <c r="J1576">
        <v>0</v>
      </c>
    </row>
    <row r="1577" spans="1:10" hidden="1" x14ac:dyDescent="0.35">
      <c r="A1577" t="s">
        <v>21161</v>
      </c>
      <c r="B1577">
        <v>8</v>
      </c>
      <c r="C1577">
        <v>1</v>
      </c>
      <c r="D1577">
        <v>1366</v>
      </c>
      <c r="E1577" t="s">
        <v>311</v>
      </c>
      <c r="F1577" t="s">
        <v>3848</v>
      </c>
      <c r="G1577" t="s">
        <v>311</v>
      </c>
      <c r="H1577" t="s">
        <v>311</v>
      </c>
      <c r="I1577" t="s">
        <v>311</v>
      </c>
      <c r="J1577">
        <v>0</v>
      </c>
    </row>
    <row r="1578" spans="1:10" hidden="1" x14ac:dyDescent="0.35">
      <c r="A1578" t="s">
        <v>21162</v>
      </c>
      <c r="B1578">
        <v>8</v>
      </c>
      <c r="C1578">
        <v>1</v>
      </c>
      <c r="D1578">
        <v>1366</v>
      </c>
      <c r="E1578" t="s">
        <v>311</v>
      </c>
      <c r="F1578" t="s">
        <v>3848</v>
      </c>
      <c r="G1578" t="s">
        <v>311</v>
      </c>
      <c r="H1578" t="s">
        <v>311</v>
      </c>
      <c r="I1578" t="s">
        <v>311</v>
      </c>
      <c r="J1578">
        <v>0</v>
      </c>
    </row>
    <row r="1579" spans="1:10" hidden="1" x14ac:dyDescent="0.35">
      <c r="A1579" t="s">
        <v>21163</v>
      </c>
      <c r="B1579">
        <v>15</v>
      </c>
      <c r="C1579">
        <v>1</v>
      </c>
      <c r="D1579">
        <v>1366</v>
      </c>
      <c r="E1579" t="s">
        <v>311</v>
      </c>
      <c r="F1579" t="s">
        <v>3848</v>
      </c>
      <c r="G1579" t="s">
        <v>311</v>
      </c>
      <c r="H1579" t="s">
        <v>311</v>
      </c>
      <c r="I1579" t="s">
        <v>311</v>
      </c>
      <c r="J1579">
        <v>0</v>
      </c>
    </row>
    <row r="1580" spans="1:10" hidden="1" x14ac:dyDescent="0.35">
      <c r="A1580" t="s">
        <v>21164</v>
      </c>
      <c r="B1580">
        <v>11</v>
      </c>
      <c r="C1580">
        <v>1</v>
      </c>
      <c r="D1580">
        <v>1366</v>
      </c>
      <c r="E1580" t="s">
        <v>311</v>
      </c>
      <c r="F1580" t="s">
        <v>3848</v>
      </c>
      <c r="G1580" t="s">
        <v>311</v>
      </c>
      <c r="H1580" t="s">
        <v>311</v>
      </c>
      <c r="I1580" t="s">
        <v>311</v>
      </c>
      <c r="J1580">
        <v>0</v>
      </c>
    </row>
    <row r="1581" spans="1:10" hidden="1" x14ac:dyDescent="0.35">
      <c r="A1581" t="s">
        <v>21165</v>
      </c>
      <c r="B1581">
        <v>9</v>
      </c>
      <c r="C1581">
        <v>1</v>
      </c>
      <c r="D1581">
        <v>1366</v>
      </c>
      <c r="E1581" t="s">
        <v>311</v>
      </c>
      <c r="F1581" t="s">
        <v>3848</v>
      </c>
      <c r="G1581" t="s">
        <v>311</v>
      </c>
      <c r="H1581" t="s">
        <v>311</v>
      </c>
      <c r="I1581" t="s">
        <v>311</v>
      </c>
      <c r="J1581">
        <v>0</v>
      </c>
    </row>
    <row r="1582" spans="1:10" hidden="1" x14ac:dyDescent="0.35">
      <c r="A1582" t="s">
        <v>21166</v>
      </c>
      <c r="B1582">
        <v>7</v>
      </c>
      <c r="C1582">
        <v>1</v>
      </c>
      <c r="D1582">
        <v>1366</v>
      </c>
      <c r="E1582" t="s">
        <v>311</v>
      </c>
      <c r="F1582" t="s">
        <v>3848</v>
      </c>
      <c r="G1582" t="s">
        <v>311</v>
      </c>
      <c r="H1582" t="s">
        <v>311</v>
      </c>
      <c r="I1582" t="s">
        <v>311</v>
      </c>
      <c r="J1582">
        <v>0</v>
      </c>
    </row>
    <row r="1583" spans="1:10" hidden="1" x14ac:dyDescent="0.35">
      <c r="A1583" t="s">
        <v>21167</v>
      </c>
      <c r="B1583">
        <v>8</v>
      </c>
      <c r="C1583">
        <v>1</v>
      </c>
      <c r="D1583">
        <v>1366</v>
      </c>
      <c r="E1583" t="s">
        <v>311</v>
      </c>
      <c r="F1583" t="s">
        <v>3848</v>
      </c>
      <c r="G1583" t="s">
        <v>311</v>
      </c>
      <c r="H1583" t="s">
        <v>311</v>
      </c>
      <c r="I1583" t="s">
        <v>311</v>
      </c>
      <c r="J1583">
        <v>0</v>
      </c>
    </row>
    <row r="1584" spans="1:10" hidden="1" x14ac:dyDescent="0.35">
      <c r="A1584" t="s">
        <v>21168</v>
      </c>
      <c r="B1584">
        <v>18</v>
      </c>
      <c r="C1584">
        <v>1</v>
      </c>
      <c r="D1584">
        <v>1366</v>
      </c>
      <c r="E1584" t="s">
        <v>311</v>
      </c>
      <c r="F1584" t="s">
        <v>3848</v>
      </c>
      <c r="G1584" t="s">
        <v>311</v>
      </c>
      <c r="H1584" t="s">
        <v>311</v>
      </c>
      <c r="I1584" t="s">
        <v>311</v>
      </c>
      <c r="J1584">
        <v>0</v>
      </c>
    </row>
    <row r="1585" spans="1:10" hidden="1" x14ac:dyDescent="0.35">
      <c r="A1585" t="s">
        <v>21169</v>
      </c>
      <c r="B1585">
        <v>15</v>
      </c>
      <c r="C1585">
        <v>1</v>
      </c>
      <c r="D1585">
        <v>1366</v>
      </c>
      <c r="E1585" t="s">
        <v>311</v>
      </c>
      <c r="F1585" t="s">
        <v>3848</v>
      </c>
      <c r="G1585" t="s">
        <v>311</v>
      </c>
      <c r="H1585" t="s">
        <v>311</v>
      </c>
      <c r="I1585" t="s">
        <v>311</v>
      </c>
      <c r="J1585">
        <v>0</v>
      </c>
    </row>
    <row r="1586" spans="1:10" hidden="1" x14ac:dyDescent="0.35">
      <c r="A1586" t="s">
        <v>21170</v>
      </c>
      <c r="B1586">
        <v>15</v>
      </c>
      <c r="C1586">
        <v>1</v>
      </c>
      <c r="D1586">
        <v>1366</v>
      </c>
      <c r="E1586" t="s">
        <v>311</v>
      </c>
      <c r="F1586" t="s">
        <v>3848</v>
      </c>
      <c r="G1586" t="s">
        <v>311</v>
      </c>
      <c r="H1586" t="s">
        <v>311</v>
      </c>
      <c r="I1586" t="s">
        <v>311</v>
      </c>
      <c r="J1586">
        <v>0</v>
      </c>
    </row>
    <row r="1587" spans="1:10" hidden="1" x14ac:dyDescent="0.35">
      <c r="A1587" t="s">
        <v>21171</v>
      </c>
      <c r="B1587">
        <v>9</v>
      </c>
      <c r="C1587">
        <v>1</v>
      </c>
      <c r="D1587">
        <v>1366</v>
      </c>
      <c r="E1587" t="s">
        <v>311</v>
      </c>
      <c r="F1587" t="s">
        <v>3848</v>
      </c>
      <c r="G1587" t="s">
        <v>311</v>
      </c>
      <c r="H1587" t="s">
        <v>311</v>
      </c>
      <c r="I1587" t="s">
        <v>311</v>
      </c>
      <c r="J1587">
        <v>9</v>
      </c>
    </row>
    <row r="1588" spans="1:10" hidden="1" x14ac:dyDescent="0.35">
      <c r="A1588" t="s">
        <v>21172</v>
      </c>
      <c r="B1588">
        <v>1</v>
      </c>
      <c r="C1588">
        <v>1</v>
      </c>
      <c r="D1588">
        <v>1366</v>
      </c>
      <c r="E1588" t="s">
        <v>311</v>
      </c>
      <c r="F1588" t="s">
        <v>3848</v>
      </c>
      <c r="G1588" t="s">
        <v>311</v>
      </c>
      <c r="H1588" t="s">
        <v>311</v>
      </c>
      <c r="I1588" t="s">
        <v>311</v>
      </c>
      <c r="J1588">
        <v>0</v>
      </c>
    </row>
    <row r="1589" spans="1:10" hidden="1" x14ac:dyDescent="0.35">
      <c r="A1589" t="s">
        <v>21173</v>
      </c>
      <c r="B1589">
        <v>8</v>
      </c>
      <c r="C1589">
        <v>1</v>
      </c>
      <c r="D1589">
        <v>1366</v>
      </c>
      <c r="E1589" t="s">
        <v>311</v>
      </c>
      <c r="F1589" t="s">
        <v>3848</v>
      </c>
      <c r="G1589" t="s">
        <v>311</v>
      </c>
      <c r="H1589" t="s">
        <v>311</v>
      </c>
      <c r="I1589" t="s">
        <v>311</v>
      </c>
      <c r="J1589">
        <v>0</v>
      </c>
    </row>
    <row r="1590" spans="1:10" hidden="1" x14ac:dyDescent="0.35">
      <c r="A1590" t="s">
        <v>21174</v>
      </c>
      <c r="B1590">
        <v>9</v>
      </c>
      <c r="C1590">
        <v>1</v>
      </c>
      <c r="D1590">
        <v>1366</v>
      </c>
      <c r="E1590" t="s">
        <v>311</v>
      </c>
      <c r="F1590" t="s">
        <v>3848</v>
      </c>
      <c r="G1590" t="s">
        <v>311</v>
      </c>
      <c r="H1590" t="s">
        <v>311</v>
      </c>
      <c r="I1590" t="s">
        <v>311</v>
      </c>
      <c r="J1590">
        <v>9</v>
      </c>
    </row>
    <row r="1591" spans="1:10" hidden="1" x14ac:dyDescent="0.35">
      <c r="A1591" t="s">
        <v>21175</v>
      </c>
      <c r="B1591">
        <v>8</v>
      </c>
      <c r="C1591">
        <v>1</v>
      </c>
      <c r="D1591">
        <v>1366</v>
      </c>
      <c r="E1591" t="s">
        <v>311</v>
      </c>
      <c r="F1591" t="s">
        <v>3848</v>
      </c>
      <c r="G1591" t="s">
        <v>311</v>
      </c>
      <c r="H1591" t="s">
        <v>311</v>
      </c>
      <c r="I1591" t="s">
        <v>311</v>
      </c>
      <c r="J1591">
        <v>0</v>
      </c>
    </row>
    <row r="1592" spans="1:10" hidden="1" x14ac:dyDescent="0.35">
      <c r="A1592" t="s">
        <v>21176</v>
      </c>
      <c r="B1592">
        <v>7</v>
      </c>
      <c r="C1592">
        <v>1</v>
      </c>
      <c r="D1592">
        <v>1366</v>
      </c>
      <c r="E1592" t="s">
        <v>311</v>
      </c>
      <c r="F1592" t="s">
        <v>3848</v>
      </c>
      <c r="G1592" t="s">
        <v>311</v>
      </c>
      <c r="H1592" t="s">
        <v>311</v>
      </c>
      <c r="I1592" t="s">
        <v>311</v>
      </c>
      <c r="J1592">
        <v>0</v>
      </c>
    </row>
    <row r="1593" spans="1:10" hidden="1" x14ac:dyDescent="0.35">
      <c r="A1593" t="s">
        <v>21177</v>
      </c>
      <c r="B1593">
        <v>17</v>
      </c>
      <c r="C1593">
        <v>1</v>
      </c>
      <c r="D1593">
        <v>1366</v>
      </c>
      <c r="E1593" t="s">
        <v>311</v>
      </c>
      <c r="F1593" t="s">
        <v>3848</v>
      </c>
      <c r="G1593" t="s">
        <v>311</v>
      </c>
      <c r="H1593" t="s">
        <v>311</v>
      </c>
      <c r="I1593" t="s">
        <v>311</v>
      </c>
      <c r="J1593">
        <v>0</v>
      </c>
    </row>
    <row r="1594" spans="1:10" hidden="1" x14ac:dyDescent="0.35">
      <c r="A1594" t="s">
        <v>21178</v>
      </c>
      <c r="B1594">
        <v>11</v>
      </c>
      <c r="C1594">
        <v>0</v>
      </c>
      <c r="D1594">
        <v>1593</v>
      </c>
      <c r="E1594" t="s">
        <v>311</v>
      </c>
      <c r="F1594" t="s">
        <v>3848</v>
      </c>
      <c r="G1594" t="s">
        <v>311</v>
      </c>
      <c r="H1594" t="s">
        <v>311</v>
      </c>
      <c r="I1594" t="s">
        <v>311</v>
      </c>
      <c r="J1594">
        <v>0</v>
      </c>
    </row>
    <row r="1595" spans="1:10" hidden="1" x14ac:dyDescent="0.35">
      <c r="A1595" t="s">
        <v>21179</v>
      </c>
      <c r="B1595">
        <v>37</v>
      </c>
      <c r="C1595">
        <v>0</v>
      </c>
      <c r="D1595">
        <v>1593</v>
      </c>
      <c r="E1595" t="s">
        <v>311</v>
      </c>
      <c r="F1595" t="s">
        <v>3848</v>
      </c>
      <c r="G1595" t="s">
        <v>311</v>
      </c>
      <c r="H1595" t="s">
        <v>311</v>
      </c>
      <c r="I1595" t="s">
        <v>311</v>
      </c>
      <c r="J1595">
        <v>0</v>
      </c>
    </row>
    <row r="1596" spans="1:10" hidden="1" x14ac:dyDescent="0.35">
      <c r="A1596" t="s">
        <v>21180</v>
      </c>
      <c r="B1596">
        <v>9</v>
      </c>
      <c r="C1596">
        <v>0</v>
      </c>
      <c r="D1596">
        <v>1593</v>
      </c>
      <c r="E1596" t="s">
        <v>311</v>
      </c>
      <c r="F1596" t="s">
        <v>3848</v>
      </c>
      <c r="G1596" t="s">
        <v>311</v>
      </c>
      <c r="H1596" t="s">
        <v>311</v>
      </c>
      <c r="I1596" t="s">
        <v>311</v>
      </c>
      <c r="J1596">
        <v>0</v>
      </c>
    </row>
    <row r="1597" spans="1:10" hidden="1" x14ac:dyDescent="0.35">
      <c r="A1597" t="s">
        <v>21181</v>
      </c>
      <c r="B1597">
        <v>15</v>
      </c>
      <c r="C1597">
        <v>0</v>
      </c>
      <c r="D1597">
        <v>1593</v>
      </c>
      <c r="E1597" t="s">
        <v>311</v>
      </c>
      <c r="F1597" t="s">
        <v>3848</v>
      </c>
      <c r="G1597" t="s">
        <v>311</v>
      </c>
      <c r="H1597" t="s">
        <v>311</v>
      </c>
      <c r="I1597" t="s">
        <v>311</v>
      </c>
      <c r="J1597">
        <v>0</v>
      </c>
    </row>
    <row r="1598" spans="1:10" hidden="1" x14ac:dyDescent="0.35">
      <c r="A1598" t="s">
        <v>21182</v>
      </c>
      <c r="B1598">
        <v>13</v>
      </c>
      <c r="C1598">
        <v>0</v>
      </c>
      <c r="D1598">
        <v>1593</v>
      </c>
      <c r="E1598" t="s">
        <v>311</v>
      </c>
      <c r="F1598" t="s">
        <v>3848</v>
      </c>
      <c r="G1598" t="s">
        <v>311</v>
      </c>
      <c r="H1598" t="s">
        <v>311</v>
      </c>
      <c r="I1598" t="s">
        <v>311</v>
      </c>
      <c r="J1598">
        <v>0</v>
      </c>
    </row>
    <row r="1599" spans="1:10" hidden="1" x14ac:dyDescent="0.35">
      <c r="A1599" t="s">
        <v>21183</v>
      </c>
      <c r="B1599">
        <v>9</v>
      </c>
      <c r="C1599">
        <v>0</v>
      </c>
      <c r="D1599">
        <v>1593</v>
      </c>
      <c r="E1599" t="s">
        <v>311</v>
      </c>
      <c r="F1599" t="s">
        <v>3848</v>
      </c>
      <c r="G1599" t="s">
        <v>311</v>
      </c>
      <c r="H1599" t="s">
        <v>311</v>
      </c>
      <c r="I1599" t="s">
        <v>311</v>
      </c>
      <c r="J1599">
        <v>0</v>
      </c>
    </row>
    <row r="1600" spans="1:10" hidden="1" x14ac:dyDescent="0.35">
      <c r="A1600" t="s">
        <v>21184</v>
      </c>
      <c r="B1600">
        <v>26</v>
      </c>
      <c r="C1600">
        <v>0</v>
      </c>
      <c r="D1600">
        <v>1593</v>
      </c>
      <c r="E1600" t="s">
        <v>311</v>
      </c>
      <c r="F1600" t="s">
        <v>3848</v>
      </c>
      <c r="G1600" t="s">
        <v>311</v>
      </c>
      <c r="H1600" t="s">
        <v>311</v>
      </c>
      <c r="I1600" t="s">
        <v>311</v>
      </c>
      <c r="J1600">
        <v>0</v>
      </c>
    </row>
    <row r="1601" spans="1:10" hidden="1" x14ac:dyDescent="0.35">
      <c r="A1601" t="s">
        <v>21185</v>
      </c>
      <c r="B1601">
        <v>9</v>
      </c>
      <c r="C1601">
        <v>0</v>
      </c>
      <c r="D1601">
        <v>1593</v>
      </c>
      <c r="E1601" t="s">
        <v>311</v>
      </c>
      <c r="F1601" t="s">
        <v>3848</v>
      </c>
      <c r="G1601" t="s">
        <v>311</v>
      </c>
      <c r="H1601" t="s">
        <v>311</v>
      </c>
      <c r="I1601" t="s">
        <v>311</v>
      </c>
      <c r="J1601">
        <v>0</v>
      </c>
    </row>
    <row r="1602" spans="1:10" hidden="1" x14ac:dyDescent="0.35">
      <c r="A1602" t="s">
        <v>21186</v>
      </c>
      <c r="B1602">
        <v>1</v>
      </c>
      <c r="C1602">
        <v>0</v>
      </c>
      <c r="D1602">
        <v>1593</v>
      </c>
      <c r="E1602" t="s">
        <v>311</v>
      </c>
      <c r="F1602" t="s">
        <v>3848</v>
      </c>
      <c r="G1602" t="s">
        <v>311</v>
      </c>
      <c r="H1602" t="s">
        <v>311</v>
      </c>
      <c r="I1602" t="s">
        <v>311</v>
      </c>
      <c r="J1602">
        <v>1</v>
      </c>
    </row>
    <row r="1603" spans="1:10" hidden="1" x14ac:dyDescent="0.35">
      <c r="A1603" t="s">
        <v>21187</v>
      </c>
      <c r="B1603">
        <v>10</v>
      </c>
      <c r="C1603">
        <v>0</v>
      </c>
      <c r="D1603">
        <v>1593</v>
      </c>
      <c r="E1603" t="s">
        <v>311</v>
      </c>
      <c r="F1603" t="s">
        <v>3848</v>
      </c>
      <c r="G1603" t="s">
        <v>311</v>
      </c>
      <c r="H1603" t="s">
        <v>311</v>
      </c>
      <c r="I1603" t="s">
        <v>311</v>
      </c>
      <c r="J1603">
        <v>0</v>
      </c>
    </row>
    <row r="1604" spans="1:10" hidden="1" x14ac:dyDescent="0.35">
      <c r="A1604" t="s">
        <v>21188</v>
      </c>
      <c r="B1604">
        <v>13</v>
      </c>
      <c r="C1604">
        <v>0</v>
      </c>
      <c r="D1604">
        <v>1593</v>
      </c>
      <c r="E1604" t="s">
        <v>311</v>
      </c>
      <c r="F1604" t="s">
        <v>3848</v>
      </c>
      <c r="G1604" t="s">
        <v>311</v>
      </c>
      <c r="H1604" t="s">
        <v>311</v>
      </c>
      <c r="I1604" t="s">
        <v>311</v>
      </c>
      <c r="J1604">
        <v>0</v>
      </c>
    </row>
    <row r="1605" spans="1:10" hidden="1" x14ac:dyDescent="0.35">
      <c r="A1605" t="s">
        <v>21189</v>
      </c>
      <c r="B1605">
        <v>8</v>
      </c>
      <c r="C1605">
        <v>0</v>
      </c>
      <c r="D1605">
        <v>1593</v>
      </c>
      <c r="E1605" t="s">
        <v>311</v>
      </c>
      <c r="F1605" t="s">
        <v>3848</v>
      </c>
      <c r="G1605" t="s">
        <v>311</v>
      </c>
      <c r="H1605" t="s">
        <v>311</v>
      </c>
      <c r="I1605" t="s">
        <v>311</v>
      </c>
      <c r="J1605">
        <v>0</v>
      </c>
    </row>
    <row r="1606" spans="1:10" hidden="1" x14ac:dyDescent="0.35">
      <c r="A1606" t="s">
        <v>21190</v>
      </c>
      <c r="B1606">
        <v>14</v>
      </c>
      <c r="C1606">
        <v>0</v>
      </c>
      <c r="D1606">
        <v>1593</v>
      </c>
      <c r="E1606" t="s">
        <v>311</v>
      </c>
      <c r="F1606" t="s">
        <v>3848</v>
      </c>
      <c r="G1606" t="s">
        <v>311</v>
      </c>
      <c r="H1606" t="s">
        <v>311</v>
      </c>
      <c r="I1606" t="s">
        <v>311</v>
      </c>
      <c r="J1606">
        <v>14</v>
      </c>
    </row>
    <row r="1607" spans="1:10" hidden="1" x14ac:dyDescent="0.35">
      <c r="A1607" t="s">
        <v>21191</v>
      </c>
      <c r="B1607">
        <v>12</v>
      </c>
      <c r="C1607">
        <v>0</v>
      </c>
      <c r="D1607">
        <v>1593</v>
      </c>
      <c r="E1607" t="s">
        <v>311</v>
      </c>
      <c r="F1607" t="s">
        <v>3848</v>
      </c>
      <c r="G1607" t="s">
        <v>311</v>
      </c>
      <c r="H1607" t="s">
        <v>311</v>
      </c>
      <c r="I1607" t="s">
        <v>311</v>
      </c>
      <c r="J1607">
        <v>0</v>
      </c>
    </row>
    <row r="1608" spans="1:10" hidden="1" x14ac:dyDescent="0.35">
      <c r="A1608" t="s">
        <v>21192</v>
      </c>
      <c r="B1608">
        <v>8</v>
      </c>
      <c r="C1608">
        <v>0</v>
      </c>
      <c r="D1608">
        <v>1593</v>
      </c>
      <c r="E1608" t="s">
        <v>311</v>
      </c>
      <c r="F1608" t="s">
        <v>3848</v>
      </c>
      <c r="G1608" t="s">
        <v>311</v>
      </c>
      <c r="H1608" t="s">
        <v>311</v>
      </c>
      <c r="I1608" t="s">
        <v>311</v>
      </c>
      <c r="J1608">
        <v>0</v>
      </c>
    </row>
    <row r="1609" spans="1:10" hidden="1" x14ac:dyDescent="0.35">
      <c r="A1609" t="s">
        <v>21193</v>
      </c>
      <c r="B1609">
        <v>18</v>
      </c>
      <c r="C1609">
        <v>0</v>
      </c>
      <c r="D1609">
        <v>1593</v>
      </c>
      <c r="E1609" t="s">
        <v>311</v>
      </c>
      <c r="F1609" t="s">
        <v>3848</v>
      </c>
      <c r="G1609" t="s">
        <v>311</v>
      </c>
      <c r="H1609" t="s">
        <v>311</v>
      </c>
      <c r="I1609" t="s">
        <v>311</v>
      </c>
      <c r="J1609">
        <v>0</v>
      </c>
    </row>
    <row r="1610" spans="1:10" hidden="1" x14ac:dyDescent="0.35">
      <c r="A1610" t="s">
        <v>21194</v>
      </c>
      <c r="B1610">
        <v>9</v>
      </c>
      <c r="C1610">
        <v>0</v>
      </c>
      <c r="D1610">
        <v>1593</v>
      </c>
      <c r="E1610" t="s">
        <v>311</v>
      </c>
      <c r="F1610" t="s">
        <v>3848</v>
      </c>
      <c r="G1610" t="s">
        <v>311</v>
      </c>
      <c r="H1610" t="s">
        <v>311</v>
      </c>
      <c r="I1610" t="s">
        <v>311</v>
      </c>
      <c r="J1610">
        <v>9</v>
      </c>
    </row>
    <row r="1611" spans="1:10" hidden="1" x14ac:dyDescent="0.35">
      <c r="A1611" t="s">
        <v>21195</v>
      </c>
      <c r="B1611">
        <v>22</v>
      </c>
      <c r="C1611">
        <v>0</v>
      </c>
      <c r="D1611">
        <v>1593</v>
      </c>
      <c r="E1611" t="s">
        <v>311</v>
      </c>
      <c r="F1611" t="s">
        <v>3848</v>
      </c>
      <c r="G1611" t="s">
        <v>311</v>
      </c>
      <c r="H1611" t="s">
        <v>311</v>
      </c>
      <c r="I1611" t="s">
        <v>311</v>
      </c>
      <c r="J1611">
        <v>0</v>
      </c>
    </row>
    <row r="1612" spans="1:10" hidden="1" x14ac:dyDescent="0.35">
      <c r="A1612" t="s">
        <v>21196</v>
      </c>
      <c r="B1612">
        <v>1</v>
      </c>
      <c r="C1612">
        <v>0</v>
      </c>
      <c r="D1612">
        <v>1593</v>
      </c>
      <c r="E1612" t="s">
        <v>311</v>
      </c>
      <c r="F1612" t="s">
        <v>3848</v>
      </c>
      <c r="G1612" t="s">
        <v>311</v>
      </c>
      <c r="H1612" t="s">
        <v>311</v>
      </c>
      <c r="I1612" t="s">
        <v>311</v>
      </c>
      <c r="J1612">
        <v>0</v>
      </c>
    </row>
    <row r="1613" spans="1:10" hidden="1" x14ac:dyDescent="0.35">
      <c r="A1613" t="s">
        <v>21197</v>
      </c>
      <c r="B1613">
        <v>8</v>
      </c>
      <c r="C1613">
        <v>0</v>
      </c>
      <c r="D1613">
        <v>1593</v>
      </c>
      <c r="E1613" t="s">
        <v>311</v>
      </c>
      <c r="F1613" t="s">
        <v>3848</v>
      </c>
      <c r="G1613" t="s">
        <v>311</v>
      </c>
      <c r="H1613" t="s">
        <v>311</v>
      </c>
      <c r="I1613" t="s">
        <v>311</v>
      </c>
      <c r="J1613">
        <v>0</v>
      </c>
    </row>
    <row r="1614" spans="1:10" hidden="1" x14ac:dyDescent="0.35">
      <c r="A1614" t="s">
        <v>21198</v>
      </c>
      <c r="B1614">
        <v>6</v>
      </c>
      <c r="C1614">
        <v>0</v>
      </c>
      <c r="D1614">
        <v>1593</v>
      </c>
      <c r="E1614" t="s">
        <v>311</v>
      </c>
      <c r="F1614" t="s">
        <v>3848</v>
      </c>
      <c r="G1614" t="s">
        <v>311</v>
      </c>
      <c r="H1614" t="s">
        <v>311</v>
      </c>
      <c r="I1614" t="s">
        <v>311</v>
      </c>
      <c r="J1614">
        <v>0</v>
      </c>
    </row>
    <row r="1615" spans="1:10" hidden="1" x14ac:dyDescent="0.35">
      <c r="A1615" t="s">
        <v>21199</v>
      </c>
      <c r="B1615">
        <v>1</v>
      </c>
      <c r="C1615">
        <v>0</v>
      </c>
      <c r="D1615">
        <v>1593</v>
      </c>
      <c r="E1615" t="s">
        <v>311</v>
      </c>
      <c r="F1615" t="s">
        <v>3848</v>
      </c>
      <c r="G1615" t="s">
        <v>311</v>
      </c>
      <c r="H1615" t="s">
        <v>311</v>
      </c>
      <c r="I1615" t="s">
        <v>311</v>
      </c>
      <c r="J1615">
        <v>0</v>
      </c>
    </row>
    <row r="1616" spans="1:10" hidden="1" x14ac:dyDescent="0.35">
      <c r="A1616" t="s">
        <v>21200</v>
      </c>
      <c r="B1616">
        <v>16</v>
      </c>
      <c r="C1616">
        <v>0</v>
      </c>
      <c r="D1616">
        <v>1593</v>
      </c>
      <c r="E1616" t="s">
        <v>311</v>
      </c>
      <c r="F1616" t="s">
        <v>3848</v>
      </c>
      <c r="G1616" t="s">
        <v>311</v>
      </c>
      <c r="H1616" t="s">
        <v>311</v>
      </c>
      <c r="I1616" t="s">
        <v>311</v>
      </c>
      <c r="J1616">
        <v>0</v>
      </c>
    </row>
    <row r="1617" spans="1:10" hidden="1" x14ac:dyDescent="0.35">
      <c r="A1617" t="s">
        <v>21201</v>
      </c>
      <c r="B1617">
        <v>12</v>
      </c>
      <c r="C1617">
        <v>0</v>
      </c>
      <c r="D1617">
        <v>1593</v>
      </c>
      <c r="E1617" t="s">
        <v>311</v>
      </c>
      <c r="F1617" t="s">
        <v>3848</v>
      </c>
      <c r="G1617" t="s">
        <v>311</v>
      </c>
      <c r="H1617" t="s">
        <v>311</v>
      </c>
      <c r="I1617" t="s">
        <v>311</v>
      </c>
      <c r="J1617">
        <v>0</v>
      </c>
    </row>
    <row r="1618" spans="1:10" hidden="1" x14ac:dyDescent="0.35">
      <c r="A1618" t="s">
        <v>21202</v>
      </c>
      <c r="B1618">
        <v>24</v>
      </c>
      <c r="C1618">
        <v>0</v>
      </c>
      <c r="D1618">
        <v>1593</v>
      </c>
      <c r="E1618" t="s">
        <v>311</v>
      </c>
      <c r="F1618" t="s">
        <v>3848</v>
      </c>
      <c r="G1618" t="s">
        <v>311</v>
      </c>
      <c r="H1618" t="s">
        <v>311</v>
      </c>
      <c r="I1618" t="s">
        <v>311</v>
      </c>
      <c r="J1618">
        <v>0</v>
      </c>
    </row>
    <row r="1619" spans="1:10" hidden="1" x14ac:dyDescent="0.35">
      <c r="A1619" t="s">
        <v>21203</v>
      </c>
      <c r="B1619">
        <v>6</v>
      </c>
      <c r="C1619">
        <v>0</v>
      </c>
      <c r="D1619">
        <v>1593</v>
      </c>
      <c r="E1619" t="s">
        <v>311</v>
      </c>
      <c r="F1619" t="s">
        <v>3848</v>
      </c>
      <c r="G1619" t="s">
        <v>311</v>
      </c>
      <c r="H1619" t="s">
        <v>311</v>
      </c>
      <c r="I1619" t="s">
        <v>311</v>
      </c>
      <c r="J1619">
        <v>0</v>
      </c>
    </row>
    <row r="1620" spans="1:10" hidden="1" x14ac:dyDescent="0.35">
      <c r="A1620" t="s">
        <v>21204</v>
      </c>
      <c r="B1620">
        <v>11</v>
      </c>
      <c r="C1620">
        <v>0</v>
      </c>
      <c r="D1620">
        <v>1593</v>
      </c>
      <c r="E1620" t="s">
        <v>311</v>
      </c>
      <c r="F1620" t="s">
        <v>3848</v>
      </c>
      <c r="G1620" t="s">
        <v>311</v>
      </c>
      <c r="H1620" t="s">
        <v>311</v>
      </c>
      <c r="I1620" t="s">
        <v>311</v>
      </c>
      <c r="J1620">
        <v>0</v>
      </c>
    </row>
    <row r="1621" spans="1:10" hidden="1" x14ac:dyDescent="0.35">
      <c r="A1621" t="s">
        <v>21205</v>
      </c>
      <c r="B1621">
        <v>14</v>
      </c>
      <c r="C1621">
        <v>0</v>
      </c>
      <c r="D1621">
        <v>1593</v>
      </c>
      <c r="E1621" t="s">
        <v>311</v>
      </c>
      <c r="F1621" t="s">
        <v>3848</v>
      </c>
      <c r="G1621" t="s">
        <v>311</v>
      </c>
      <c r="H1621" t="s">
        <v>311</v>
      </c>
      <c r="I1621" t="s">
        <v>311</v>
      </c>
      <c r="J1621">
        <v>0</v>
      </c>
    </row>
    <row r="1622" spans="1:10" hidden="1" x14ac:dyDescent="0.35">
      <c r="A1622" t="s">
        <v>21206</v>
      </c>
      <c r="B1622">
        <v>8</v>
      </c>
      <c r="C1622">
        <v>0</v>
      </c>
      <c r="D1622">
        <v>1593</v>
      </c>
      <c r="E1622" t="s">
        <v>311</v>
      </c>
      <c r="F1622" t="s">
        <v>3848</v>
      </c>
      <c r="G1622" t="s">
        <v>311</v>
      </c>
      <c r="H1622" t="s">
        <v>311</v>
      </c>
      <c r="I1622" t="s">
        <v>311</v>
      </c>
      <c r="J1622">
        <v>0</v>
      </c>
    </row>
    <row r="1623" spans="1:10" hidden="1" x14ac:dyDescent="0.35">
      <c r="A1623" t="s">
        <v>21207</v>
      </c>
      <c r="B1623">
        <v>7</v>
      </c>
      <c r="C1623">
        <v>0</v>
      </c>
      <c r="D1623">
        <v>1593</v>
      </c>
      <c r="E1623" t="s">
        <v>311</v>
      </c>
      <c r="F1623" t="s">
        <v>3848</v>
      </c>
      <c r="G1623" t="s">
        <v>311</v>
      </c>
      <c r="H1623" t="s">
        <v>311</v>
      </c>
      <c r="I1623" t="s">
        <v>311</v>
      </c>
      <c r="J1623">
        <v>0</v>
      </c>
    </row>
    <row r="1624" spans="1:10" hidden="1" x14ac:dyDescent="0.35">
      <c r="A1624" t="s">
        <v>21208</v>
      </c>
      <c r="B1624">
        <v>8</v>
      </c>
      <c r="C1624">
        <v>0</v>
      </c>
      <c r="D1624">
        <v>1593</v>
      </c>
      <c r="E1624" t="s">
        <v>311</v>
      </c>
      <c r="F1624" t="s">
        <v>3848</v>
      </c>
      <c r="G1624" t="s">
        <v>311</v>
      </c>
      <c r="H1624" t="s">
        <v>311</v>
      </c>
      <c r="I1624" t="s">
        <v>311</v>
      </c>
      <c r="J1624">
        <v>0</v>
      </c>
    </row>
    <row r="1625" spans="1:10" hidden="1" x14ac:dyDescent="0.35">
      <c r="A1625" t="s">
        <v>21209</v>
      </c>
      <c r="B1625">
        <v>21</v>
      </c>
      <c r="C1625">
        <v>0</v>
      </c>
      <c r="D1625">
        <v>1593</v>
      </c>
      <c r="E1625" t="s">
        <v>311</v>
      </c>
      <c r="F1625" t="s">
        <v>3848</v>
      </c>
      <c r="G1625" t="s">
        <v>311</v>
      </c>
      <c r="H1625" t="s">
        <v>311</v>
      </c>
      <c r="I1625" t="s">
        <v>311</v>
      </c>
      <c r="J1625">
        <v>0</v>
      </c>
    </row>
    <row r="1626" spans="1:10" hidden="1" x14ac:dyDescent="0.35">
      <c r="A1626" t="s">
        <v>21210</v>
      </c>
      <c r="B1626">
        <v>1</v>
      </c>
      <c r="C1626">
        <v>0</v>
      </c>
      <c r="D1626">
        <v>1593</v>
      </c>
      <c r="E1626" t="s">
        <v>311</v>
      </c>
      <c r="F1626" t="s">
        <v>3848</v>
      </c>
      <c r="G1626" t="s">
        <v>311</v>
      </c>
      <c r="H1626" t="s">
        <v>311</v>
      </c>
      <c r="I1626" t="s">
        <v>311</v>
      </c>
      <c r="J1626">
        <v>0</v>
      </c>
    </row>
    <row r="1627" spans="1:10" hidden="1" x14ac:dyDescent="0.35">
      <c r="A1627" t="s">
        <v>21211</v>
      </c>
      <c r="B1627">
        <v>10</v>
      </c>
      <c r="C1627">
        <v>0</v>
      </c>
      <c r="D1627">
        <v>1593</v>
      </c>
      <c r="E1627" t="s">
        <v>311</v>
      </c>
      <c r="F1627" t="s">
        <v>3848</v>
      </c>
      <c r="G1627" t="s">
        <v>311</v>
      </c>
      <c r="H1627" t="s">
        <v>311</v>
      </c>
      <c r="I1627" t="s">
        <v>311</v>
      </c>
      <c r="J1627">
        <v>0</v>
      </c>
    </row>
    <row r="1628" spans="1:10" hidden="1" x14ac:dyDescent="0.35">
      <c r="A1628" t="s">
        <v>21212</v>
      </c>
      <c r="B1628">
        <v>10</v>
      </c>
      <c r="C1628">
        <v>0</v>
      </c>
      <c r="D1628">
        <v>1593</v>
      </c>
      <c r="E1628" t="s">
        <v>311</v>
      </c>
      <c r="F1628" t="s">
        <v>3848</v>
      </c>
      <c r="G1628" t="s">
        <v>311</v>
      </c>
      <c r="H1628" t="s">
        <v>311</v>
      </c>
      <c r="I1628" t="s">
        <v>311</v>
      </c>
      <c r="J1628">
        <v>0</v>
      </c>
    </row>
    <row r="1629" spans="1:10" hidden="1" x14ac:dyDescent="0.35">
      <c r="A1629" t="s">
        <v>21213</v>
      </c>
      <c r="B1629">
        <v>9</v>
      </c>
      <c r="C1629">
        <v>0</v>
      </c>
      <c r="D1629">
        <v>1593</v>
      </c>
      <c r="E1629" t="s">
        <v>311</v>
      </c>
      <c r="F1629" t="s">
        <v>3848</v>
      </c>
      <c r="G1629" t="s">
        <v>311</v>
      </c>
      <c r="H1629" t="s">
        <v>311</v>
      </c>
      <c r="I1629" t="s">
        <v>311</v>
      </c>
      <c r="J1629">
        <v>9</v>
      </c>
    </row>
    <row r="1630" spans="1:10" hidden="1" x14ac:dyDescent="0.35">
      <c r="A1630" t="s">
        <v>21214</v>
      </c>
      <c r="B1630">
        <v>7</v>
      </c>
      <c r="C1630">
        <v>0</v>
      </c>
      <c r="D1630">
        <v>1593</v>
      </c>
      <c r="E1630" t="s">
        <v>311</v>
      </c>
      <c r="F1630" t="s">
        <v>3848</v>
      </c>
      <c r="G1630" t="s">
        <v>311</v>
      </c>
      <c r="H1630" t="s">
        <v>311</v>
      </c>
      <c r="I1630" t="s">
        <v>311</v>
      </c>
      <c r="J1630">
        <v>0</v>
      </c>
    </row>
    <row r="1631" spans="1:10" hidden="1" x14ac:dyDescent="0.35">
      <c r="A1631" t="s">
        <v>21215</v>
      </c>
      <c r="B1631">
        <v>8</v>
      </c>
      <c r="C1631">
        <v>0</v>
      </c>
      <c r="D1631">
        <v>1593</v>
      </c>
      <c r="E1631" t="s">
        <v>311</v>
      </c>
      <c r="F1631" t="s">
        <v>3848</v>
      </c>
      <c r="G1631" t="s">
        <v>311</v>
      </c>
      <c r="H1631" t="s">
        <v>311</v>
      </c>
      <c r="I1631" t="s">
        <v>311</v>
      </c>
      <c r="J1631">
        <v>0</v>
      </c>
    </row>
    <row r="1632" spans="1:10" hidden="1" x14ac:dyDescent="0.35">
      <c r="A1632" t="s">
        <v>21216</v>
      </c>
      <c r="B1632">
        <v>8</v>
      </c>
      <c r="C1632">
        <v>0</v>
      </c>
      <c r="D1632">
        <v>1593</v>
      </c>
      <c r="E1632" t="s">
        <v>311</v>
      </c>
      <c r="F1632" t="s">
        <v>3848</v>
      </c>
      <c r="G1632" t="s">
        <v>311</v>
      </c>
      <c r="H1632" t="s">
        <v>311</v>
      </c>
      <c r="I1632" t="s">
        <v>311</v>
      </c>
      <c r="J1632">
        <v>0</v>
      </c>
    </row>
    <row r="1633" spans="1:10" hidden="1" x14ac:dyDescent="0.35">
      <c r="A1633" t="s">
        <v>21217</v>
      </c>
      <c r="B1633">
        <v>10</v>
      </c>
      <c r="C1633">
        <v>0</v>
      </c>
      <c r="D1633">
        <v>1593</v>
      </c>
      <c r="E1633" t="s">
        <v>311</v>
      </c>
      <c r="F1633" t="s">
        <v>3848</v>
      </c>
      <c r="G1633" t="s">
        <v>311</v>
      </c>
      <c r="H1633" t="s">
        <v>311</v>
      </c>
      <c r="I1633" t="s">
        <v>311</v>
      </c>
      <c r="J1633">
        <v>0</v>
      </c>
    </row>
    <row r="1634" spans="1:10" hidden="1" x14ac:dyDescent="0.35">
      <c r="A1634" t="s">
        <v>21218</v>
      </c>
      <c r="B1634">
        <v>42</v>
      </c>
      <c r="C1634">
        <v>0</v>
      </c>
      <c r="D1634">
        <v>1593</v>
      </c>
      <c r="E1634" t="s">
        <v>311</v>
      </c>
      <c r="F1634" t="s">
        <v>3848</v>
      </c>
      <c r="G1634" t="s">
        <v>311</v>
      </c>
      <c r="H1634" t="s">
        <v>311</v>
      </c>
      <c r="I1634" t="s">
        <v>311</v>
      </c>
      <c r="J1634">
        <v>0</v>
      </c>
    </row>
    <row r="1635" spans="1:10" hidden="1" x14ac:dyDescent="0.35">
      <c r="A1635" t="s">
        <v>21219</v>
      </c>
      <c r="B1635">
        <v>11</v>
      </c>
      <c r="C1635">
        <v>0</v>
      </c>
      <c r="D1635">
        <v>1593</v>
      </c>
      <c r="E1635" t="s">
        <v>311</v>
      </c>
      <c r="F1635" t="s">
        <v>3848</v>
      </c>
      <c r="G1635" t="s">
        <v>311</v>
      </c>
      <c r="H1635" t="s">
        <v>311</v>
      </c>
      <c r="I1635" t="s">
        <v>311</v>
      </c>
      <c r="J1635">
        <v>0</v>
      </c>
    </row>
    <row r="1636" spans="1:10" hidden="1" x14ac:dyDescent="0.35">
      <c r="A1636" t="s">
        <v>21220</v>
      </c>
      <c r="B1636">
        <v>8</v>
      </c>
      <c r="C1636">
        <v>0</v>
      </c>
      <c r="D1636">
        <v>1593</v>
      </c>
      <c r="E1636" t="s">
        <v>311</v>
      </c>
      <c r="F1636" t="s">
        <v>3848</v>
      </c>
      <c r="G1636" t="s">
        <v>311</v>
      </c>
      <c r="H1636" t="s">
        <v>311</v>
      </c>
      <c r="I1636" t="s">
        <v>311</v>
      </c>
      <c r="J1636">
        <v>0</v>
      </c>
    </row>
    <row r="1637" spans="1:10" hidden="1" x14ac:dyDescent="0.35">
      <c r="A1637" t="s">
        <v>21221</v>
      </c>
      <c r="B1637">
        <v>9</v>
      </c>
      <c r="C1637">
        <v>0</v>
      </c>
      <c r="D1637">
        <v>1593</v>
      </c>
      <c r="E1637" t="s">
        <v>311</v>
      </c>
      <c r="F1637" t="s">
        <v>3848</v>
      </c>
      <c r="G1637" t="s">
        <v>311</v>
      </c>
      <c r="H1637" t="s">
        <v>311</v>
      </c>
      <c r="I1637" t="s">
        <v>311</v>
      </c>
      <c r="J1637">
        <v>0</v>
      </c>
    </row>
    <row r="1638" spans="1:10" hidden="1" x14ac:dyDescent="0.35">
      <c r="A1638" t="s">
        <v>21222</v>
      </c>
      <c r="B1638">
        <v>10</v>
      </c>
      <c r="C1638">
        <v>0</v>
      </c>
      <c r="D1638">
        <v>1593</v>
      </c>
      <c r="E1638" t="s">
        <v>311</v>
      </c>
      <c r="F1638" t="s">
        <v>3848</v>
      </c>
      <c r="G1638" t="s">
        <v>311</v>
      </c>
      <c r="H1638" t="s">
        <v>311</v>
      </c>
      <c r="I1638" t="s">
        <v>311</v>
      </c>
      <c r="J1638">
        <v>0</v>
      </c>
    </row>
    <row r="1639" spans="1:10" hidden="1" x14ac:dyDescent="0.35">
      <c r="A1639" t="s">
        <v>21223</v>
      </c>
      <c r="B1639">
        <v>8</v>
      </c>
      <c r="C1639">
        <v>0</v>
      </c>
      <c r="D1639">
        <v>1593</v>
      </c>
      <c r="E1639" t="s">
        <v>311</v>
      </c>
      <c r="F1639" t="s">
        <v>3848</v>
      </c>
      <c r="G1639" t="s">
        <v>311</v>
      </c>
      <c r="H1639" t="s">
        <v>311</v>
      </c>
      <c r="I1639" t="s">
        <v>311</v>
      </c>
      <c r="J1639">
        <v>0</v>
      </c>
    </row>
    <row r="1640" spans="1:10" hidden="1" x14ac:dyDescent="0.35">
      <c r="A1640" t="s">
        <v>21224</v>
      </c>
      <c r="B1640">
        <v>16</v>
      </c>
      <c r="C1640">
        <v>0</v>
      </c>
      <c r="D1640">
        <v>1593</v>
      </c>
      <c r="E1640" t="s">
        <v>311</v>
      </c>
      <c r="F1640" t="s">
        <v>3848</v>
      </c>
      <c r="G1640" t="s">
        <v>311</v>
      </c>
      <c r="H1640" t="s">
        <v>311</v>
      </c>
      <c r="I1640" t="s">
        <v>311</v>
      </c>
      <c r="J1640">
        <v>16</v>
      </c>
    </row>
    <row r="1641" spans="1:10" hidden="1" x14ac:dyDescent="0.35">
      <c r="A1641" t="s">
        <v>21225</v>
      </c>
      <c r="B1641">
        <v>7</v>
      </c>
      <c r="C1641">
        <v>0</v>
      </c>
      <c r="D1641">
        <v>1593</v>
      </c>
      <c r="E1641" t="s">
        <v>311</v>
      </c>
      <c r="F1641" t="s">
        <v>3848</v>
      </c>
      <c r="G1641" t="s">
        <v>311</v>
      </c>
      <c r="H1641" t="s">
        <v>311</v>
      </c>
      <c r="I1641" t="s">
        <v>311</v>
      </c>
      <c r="J1641">
        <v>0</v>
      </c>
    </row>
    <row r="1642" spans="1:10" hidden="1" x14ac:dyDescent="0.35">
      <c r="A1642" t="s">
        <v>21226</v>
      </c>
      <c r="B1642">
        <v>8</v>
      </c>
      <c r="C1642">
        <v>0</v>
      </c>
      <c r="D1642">
        <v>1593</v>
      </c>
      <c r="E1642" t="s">
        <v>311</v>
      </c>
      <c r="F1642" t="s">
        <v>3848</v>
      </c>
      <c r="G1642" t="s">
        <v>311</v>
      </c>
      <c r="H1642" t="s">
        <v>311</v>
      </c>
      <c r="I1642" t="s">
        <v>311</v>
      </c>
      <c r="J1642">
        <v>0</v>
      </c>
    </row>
    <row r="1643" spans="1:10" hidden="1" x14ac:dyDescent="0.35">
      <c r="A1643" t="s">
        <v>21227</v>
      </c>
      <c r="B1643">
        <v>12</v>
      </c>
      <c r="C1643">
        <v>0</v>
      </c>
      <c r="D1643">
        <v>1593</v>
      </c>
      <c r="E1643" t="s">
        <v>311</v>
      </c>
      <c r="F1643" t="s">
        <v>3848</v>
      </c>
      <c r="G1643" t="s">
        <v>311</v>
      </c>
      <c r="H1643" t="s">
        <v>311</v>
      </c>
      <c r="I1643" t="s">
        <v>311</v>
      </c>
      <c r="J1643">
        <v>0</v>
      </c>
    </row>
    <row r="1644" spans="1:10" hidden="1" x14ac:dyDescent="0.35">
      <c r="A1644" t="s">
        <v>21228</v>
      </c>
      <c r="B1644">
        <v>12</v>
      </c>
      <c r="C1644">
        <v>0</v>
      </c>
      <c r="D1644">
        <v>1593</v>
      </c>
      <c r="E1644" t="s">
        <v>311</v>
      </c>
      <c r="F1644" t="s">
        <v>3848</v>
      </c>
      <c r="G1644" t="s">
        <v>311</v>
      </c>
      <c r="H1644" t="s">
        <v>311</v>
      </c>
      <c r="I1644" t="s">
        <v>311</v>
      </c>
      <c r="J1644">
        <v>0</v>
      </c>
    </row>
    <row r="1645" spans="1:10" hidden="1" x14ac:dyDescent="0.35">
      <c r="A1645" t="s">
        <v>21229</v>
      </c>
      <c r="B1645">
        <v>1</v>
      </c>
      <c r="C1645">
        <v>0</v>
      </c>
      <c r="D1645">
        <v>1593</v>
      </c>
      <c r="E1645" t="s">
        <v>311</v>
      </c>
      <c r="F1645" t="s">
        <v>3848</v>
      </c>
      <c r="G1645" t="s">
        <v>311</v>
      </c>
      <c r="H1645" t="s">
        <v>311</v>
      </c>
      <c r="I1645" t="s">
        <v>311</v>
      </c>
      <c r="J1645">
        <v>0</v>
      </c>
    </row>
    <row r="1646" spans="1:10" hidden="1" x14ac:dyDescent="0.35">
      <c r="A1646" t="s">
        <v>21230</v>
      </c>
      <c r="B1646">
        <v>11</v>
      </c>
      <c r="C1646">
        <v>0</v>
      </c>
      <c r="D1646">
        <v>1593</v>
      </c>
      <c r="E1646" t="s">
        <v>311</v>
      </c>
      <c r="F1646" t="s">
        <v>3848</v>
      </c>
      <c r="G1646" t="s">
        <v>311</v>
      </c>
      <c r="H1646" t="s">
        <v>311</v>
      </c>
      <c r="I1646" t="s">
        <v>311</v>
      </c>
      <c r="J1646">
        <v>0</v>
      </c>
    </row>
    <row r="1647" spans="1:10" hidden="1" x14ac:dyDescent="0.35">
      <c r="A1647" t="s">
        <v>21231</v>
      </c>
      <c r="B1647">
        <v>9</v>
      </c>
      <c r="C1647">
        <v>0</v>
      </c>
      <c r="D1647">
        <v>1593</v>
      </c>
      <c r="E1647" t="s">
        <v>311</v>
      </c>
      <c r="F1647" t="s">
        <v>3848</v>
      </c>
      <c r="G1647" t="s">
        <v>311</v>
      </c>
      <c r="H1647" t="s">
        <v>311</v>
      </c>
      <c r="I1647" t="s">
        <v>311</v>
      </c>
      <c r="J1647">
        <v>0</v>
      </c>
    </row>
    <row r="1648" spans="1:10" hidden="1" x14ac:dyDescent="0.35">
      <c r="A1648" t="s">
        <v>21232</v>
      </c>
      <c r="B1648">
        <v>17</v>
      </c>
      <c r="C1648">
        <v>0</v>
      </c>
      <c r="D1648">
        <v>1593</v>
      </c>
      <c r="E1648" t="s">
        <v>311</v>
      </c>
      <c r="F1648" t="s">
        <v>3848</v>
      </c>
      <c r="G1648" t="s">
        <v>311</v>
      </c>
      <c r="H1648" t="s">
        <v>311</v>
      </c>
      <c r="I1648" t="s">
        <v>311</v>
      </c>
      <c r="J1648">
        <v>0</v>
      </c>
    </row>
    <row r="1649" spans="1:10" hidden="1" x14ac:dyDescent="0.35">
      <c r="A1649" t="s">
        <v>21233</v>
      </c>
      <c r="B1649">
        <v>4</v>
      </c>
      <c r="C1649">
        <v>0</v>
      </c>
      <c r="D1649">
        <v>1593</v>
      </c>
      <c r="E1649" t="s">
        <v>311</v>
      </c>
      <c r="F1649" t="s">
        <v>3848</v>
      </c>
      <c r="G1649" t="s">
        <v>311</v>
      </c>
      <c r="H1649" t="s">
        <v>311</v>
      </c>
      <c r="I1649" t="s">
        <v>311</v>
      </c>
      <c r="J1649">
        <v>0</v>
      </c>
    </row>
    <row r="1650" spans="1:10" hidden="1" x14ac:dyDescent="0.35">
      <c r="A1650" t="s">
        <v>21234</v>
      </c>
      <c r="B1650">
        <v>13</v>
      </c>
      <c r="C1650">
        <v>0</v>
      </c>
      <c r="D1650">
        <v>1593</v>
      </c>
      <c r="E1650" t="s">
        <v>311</v>
      </c>
      <c r="F1650" t="s">
        <v>3848</v>
      </c>
      <c r="G1650" t="s">
        <v>311</v>
      </c>
      <c r="H1650" t="s">
        <v>311</v>
      </c>
      <c r="I1650" t="s">
        <v>311</v>
      </c>
      <c r="J1650">
        <v>0</v>
      </c>
    </row>
    <row r="1651" spans="1:10" hidden="1" x14ac:dyDescent="0.35">
      <c r="A1651" t="s">
        <v>21235</v>
      </c>
      <c r="B1651">
        <v>10</v>
      </c>
      <c r="C1651">
        <v>0</v>
      </c>
      <c r="D1651">
        <v>1593</v>
      </c>
      <c r="E1651" t="s">
        <v>311</v>
      </c>
      <c r="F1651" t="s">
        <v>3848</v>
      </c>
      <c r="G1651" t="s">
        <v>311</v>
      </c>
      <c r="H1651" t="s">
        <v>311</v>
      </c>
      <c r="I1651" t="s">
        <v>311</v>
      </c>
      <c r="J1651">
        <v>0</v>
      </c>
    </row>
    <row r="1652" spans="1:10" hidden="1" x14ac:dyDescent="0.35">
      <c r="A1652" t="s">
        <v>21236</v>
      </c>
      <c r="B1652">
        <v>13</v>
      </c>
      <c r="C1652">
        <v>0</v>
      </c>
      <c r="D1652">
        <v>1593</v>
      </c>
      <c r="E1652" t="s">
        <v>311</v>
      </c>
      <c r="F1652" t="s">
        <v>3848</v>
      </c>
      <c r="G1652" t="s">
        <v>311</v>
      </c>
      <c r="H1652" t="s">
        <v>311</v>
      </c>
      <c r="I1652" t="s">
        <v>311</v>
      </c>
      <c r="J1652">
        <v>0</v>
      </c>
    </row>
    <row r="1653" spans="1:10" hidden="1" x14ac:dyDescent="0.35">
      <c r="A1653" t="s">
        <v>21237</v>
      </c>
      <c r="B1653">
        <v>11</v>
      </c>
      <c r="C1653">
        <v>0</v>
      </c>
      <c r="D1653">
        <v>1593</v>
      </c>
      <c r="E1653" t="s">
        <v>311</v>
      </c>
      <c r="F1653" t="s">
        <v>3848</v>
      </c>
      <c r="G1653" t="s">
        <v>311</v>
      </c>
      <c r="H1653" t="s">
        <v>311</v>
      </c>
      <c r="I1653" t="s">
        <v>311</v>
      </c>
      <c r="J1653">
        <v>0</v>
      </c>
    </row>
    <row r="1654" spans="1:10" hidden="1" x14ac:dyDescent="0.35">
      <c r="A1654" t="s">
        <v>21238</v>
      </c>
      <c r="B1654">
        <v>10</v>
      </c>
      <c r="C1654">
        <v>0</v>
      </c>
      <c r="D1654">
        <v>1593</v>
      </c>
      <c r="E1654" t="s">
        <v>311</v>
      </c>
      <c r="F1654" t="s">
        <v>3848</v>
      </c>
      <c r="G1654" t="s">
        <v>311</v>
      </c>
      <c r="H1654" t="s">
        <v>311</v>
      </c>
      <c r="I1654" t="s">
        <v>311</v>
      </c>
      <c r="J1654">
        <v>0</v>
      </c>
    </row>
    <row r="1655" spans="1:10" hidden="1" x14ac:dyDescent="0.35">
      <c r="A1655" t="s">
        <v>21239</v>
      </c>
      <c r="B1655">
        <v>12</v>
      </c>
      <c r="C1655">
        <v>0</v>
      </c>
      <c r="D1655">
        <v>1593</v>
      </c>
      <c r="E1655" t="s">
        <v>311</v>
      </c>
      <c r="F1655" t="s">
        <v>3848</v>
      </c>
      <c r="G1655" t="s">
        <v>311</v>
      </c>
      <c r="H1655" t="s">
        <v>311</v>
      </c>
      <c r="I1655" t="s">
        <v>311</v>
      </c>
      <c r="J1655">
        <v>0</v>
      </c>
    </row>
    <row r="1656" spans="1:10" hidden="1" x14ac:dyDescent="0.35">
      <c r="A1656" t="s">
        <v>21240</v>
      </c>
      <c r="B1656">
        <v>8</v>
      </c>
      <c r="C1656">
        <v>0</v>
      </c>
      <c r="D1656">
        <v>1593</v>
      </c>
      <c r="E1656" t="s">
        <v>311</v>
      </c>
      <c r="F1656" t="s">
        <v>3848</v>
      </c>
      <c r="G1656" t="s">
        <v>311</v>
      </c>
      <c r="H1656" t="s">
        <v>311</v>
      </c>
      <c r="I1656" t="s">
        <v>311</v>
      </c>
      <c r="J1656">
        <v>0</v>
      </c>
    </row>
    <row r="1657" spans="1:10" hidden="1" x14ac:dyDescent="0.35">
      <c r="A1657" t="s">
        <v>21241</v>
      </c>
      <c r="B1657">
        <v>10</v>
      </c>
      <c r="C1657">
        <v>0</v>
      </c>
      <c r="D1657">
        <v>1593</v>
      </c>
      <c r="E1657" t="s">
        <v>311</v>
      </c>
      <c r="F1657" t="s">
        <v>3848</v>
      </c>
      <c r="G1657" t="s">
        <v>311</v>
      </c>
      <c r="H1657" t="s">
        <v>311</v>
      </c>
      <c r="I1657" t="s">
        <v>311</v>
      </c>
      <c r="J1657">
        <v>0</v>
      </c>
    </row>
    <row r="1658" spans="1:10" hidden="1" x14ac:dyDescent="0.35">
      <c r="A1658" t="s">
        <v>21242</v>
      </c>
      <c r="B1658">
        <v>9</v>
      </c>
      <c r="C1658">
        <v>0</v>
      </c>
      <c r="D1658">
        <v>1593</v>
      </c>
      <c r="E1658" t="s">
        <v>311</v>
      </c>
      <c r="F1658" t="s">
        <v>3848</v>
      </c>
      <c r="G1658" t="s">
        <v>311</v>
      </c>
      <c r="H1658" t="s">
        <v>311</v>
      </c>
      <c r="I1658" t="s">
        <v>311</v>
      </c>
      <c r="J1658">
        <v>0</v>
      </c>
    </row>
    <row r="1659" spans="1:10" hidden="1" x14ac:dyDescent="0.35">
      <c r="A1659" t="s">
        <v>21243</v>
      </c>
      <c r="B1659">
        <v>5</v>
      </c>
      <c r="C1659">
        <v>0</v>
      </c>
      <c r="D1659">
        <v>1593</v>
      </c>
      <c r="E1659" t="s">
        <v>311</v>
      </c>
      <c r="F1659" t="s">
        <v>3848</v>
      </c>
      <c r="G1659" t="s">
        <v>311</v>
      </c>
      <c r="H1659" t="s">
        <v>311</v>
      </c>
      <c r="I1659" t="s">
        <v>311</v>
      </c>
      <c r="J1659">
        <v>0</v>
      </c>
    </row>
    <row r="1660" spans="1:10" hidden="1" x14ac:dyDescent="0.35">
      <c r="A1660" t="s">
        <v>21244</v>
      </c>
      <c r="B1660">
        <v>14</v>
      </c>
      <c r="C1660">
        <v>0</v>
      </c>
      <c r="D1660">
        <v>1593</v>
      </c>
      <c r="E1660" t="s">
        <v>311</v>
      </c>
      <c r="F1660" t="s">
        <v>3848</v>
      </c>
      <c r="G1660" t="s">
        <v>311</v>
      </c>
      <c r="H1660" t="s">
        <v>311</v>
      </c>
      <c r="I1660" t="s">
        <v>311</v>
      </c>
      <c r="J1660">
        <v>0</v>
      </c>
    </row>
    <row r="1661" spans="1:10" hidden="1" x14ac:dyDescent="0.35">
      <c r="A1661" t="s">
        <v>21245</v>
      </c>
      <c r="B1661">
        <v>9</v>
      </c>
      <c r="C1661">
        <v>0</v>
      </c>
      <c r="D1661">
        <v>1593</v>
      </c>
      <c r="E1661" t="s">
        <v>311</v>
      </c>
      <c r="F1661" t="s">
        <v>3848</v>
      </c>
      <c r="G1661" t="s">
        <v>311</v>
      </c>
      <c r="H1661" t="s">
        <v>311</v>
      </c>
      <c r="I1661" t="s">
        <v>311</v>
      </c>
      <c r="J1661">
        <v>0</v>
      </c>
    </row>
    <row r="1662" spans="1:10" hidden="1" x14ac:dyDescent="0.35">
      <c r="A1662" t="s">
        <v>21246</v>
      </c>
      <c r="B1662">
        <v>11</v>
      </c>
      <c r="C1662">
        <v>0</v>
      </c>
      <c r="D1662">
        <v>1593</v>
      </c>
      <c r="E1662" t="s">
        <v>311</v>
      </c>
      <c r="F1662" t="s">
        <v>3848</v>
      </c>
      <c r="G1662" t="s">
        <v>311</v>
      </c>
      <c r="H1662" t="s">
        <v>311</v>
      </c>
      <c r="I1662" t="s">
        <v>311</v>
      </c>
      <c r="J1662">
        <v>11</v>
      </c>
    </row>
    <row r="1663" spans="1:10" hidden="1" x14ac:dyDescent="0.35">
      <c r="A1663" t="s">
        <v>21247</v>
      </c>
      <c r="B1663">
        <v>7</v>
      </c>
      <c r="C1663">
        <v>0</v>
      </c>
      <c r="D1663">
        <v>1593</v>
      </c>
      <c r="E1663" t="s">
        <v>311</v>
      </c>
      <c r="F1663" t="s">
        <v>3848</v>
      </c>
      <c r="G1663" t="s">
        <v>311</v>
      </c>
      <c r="H1663" t="s">
        <v>311</v>
      </c>
      <c r="I1663" t="s">
        <v>311</v>
      </c>
      <c r="J1663">
        <v>0</v>
      </c>
    </row>
    <row r="1664" spans="1:10" hidden="1" x14ac:dyDescent="0.35">
      <c r="A1664" t="s">
        <v>21248</v>
      </c>
      <c r="B1664">
        <v>9</v>
      </c>
      <c r="C1664">
        <v>0</v>
      </c>
      <c r="D1664">
        <v>1593</v>
      </c>
      <c r="E1664" t="s">
        <v>311</v>
      </c>
      <c r="F1664" t="s">
        <v>3848</v>
      </c>
      <c r="G1664" t="s">
        <v>311</v>
      </c>
      <c r="H1664" t="s">
        <v>311</v>
      </c>
      <c r="I1664" t="s">
        <v>311</v>
      </c>
      <c r="J1664">
        <v>0</v>
      </c>
    </row>
    <row r="1665" spans="1:10" hidden="1" x14ac:dyDescent="0.35">
      <c r="A1665" t="s">
        <v>21249</v>
      </c>
      <c r="B1665">
        <v>11</v>
      </c>
      <c r="C1665">
        <v>0</v>
      </c>
      <c r="D1665">
        <v>1593</v>
      </c>
      <c r="E1665" t="s">
        <v>311</v>
      </c>
      <c r="F1665" t="s">
        <v>3848</v>
      </c>
      <c r="G1665" t="s">
        <v>311</v>
      </c>
      <c r="H1665" t="s">
        <v>311</v>
      </c>
      <c r="I1665" t="s">
        <v>311</v>
      </c>
      <c r="J1665">
        <v>0</v>
      </c>
    </row>
    <row r="1666" spans="1:10" hidden="1" x14ac:dyDescent="0.35">
      <c r="A1666" t="s">
        <v>21250</v>
      </c>
      <c r="B1666">
        <v>9</v>
      </c>
      <c r="C1666">
        <v>0</v>
      </c>
      <c r="D1666">
        <v>1593</v>
      </c>
      <c r="E1666" t="s">
        <v>311</v>
      </c>
      <c r="F1666" t="s">
        <v>3848</v>
      </c>
      <c r="G1666" t="s">
        <v>311</v>
      </c>
      <c r="H1666" t="s">
        <v>311</v>
      </c>
      <c r="I1666" t="s">
        <v>311</v>
      </c>
      <c r="J1666">
        <v>9</v>
      </c>
    </row>
    <row r="1667" spans="1:10" hidden="1" x14ac:dyDescent="0.35">
      <c r="A1667" t="s">
        <v>21251</v>
      </c>
      <c r="B1667">
        <v>1</v>
      </c>
      <c r="C1667">
        <v>0</v>
      </c>
      <c r="D1667">
        <v>1593</v>
      </c>
      <c r="E1667" t="s">
        <v>311</v>
      </c>
      <c r="F1667" t="s">
        <v>3848</v>
      </c>
      <c r="G1667" t="s">
        <v>311</v>
      </c>
      <c r="H1667" t="s">
        <v>311</v>
      </c>
      <c r="I1667" t="s">
        <v>311</v>
      </c>
      <c r="J1667">
        <v>0</v>
      </c>
    </row>
    <row r="1668" spans="1:10" hidden="1" x14ac:dyDescent="0.35">
      <c r="A1668" t="s">
        <v>21252</v>
      </c>
      <c r="B1668">
        <v>11</v>
      </c>
      <c r="C1668">
        <v>0</v>
      </c>
      <c r="D1668">
        <v>1593</v>
      </c>
      <c r="E1668" t="s">
        <v>311</v>
      </c>
      <c r="F1668" t="s">
        <v>3848</v>
      </c>
      <c r="G1668" t="s">
        <v>311</v>
      </c>
      <c r="H1668" t="s">
        <v>311</v>
      </c>
      <c r="I1668" t="s">
        <v>311</v>
      </c>
      <c r="J1668">
        <v>0</v>
      </c>
    </row>
    <row r="1669" spans="1:10" hidden="1" x14ac:dyDescent="0.35">
      <c r="A1669" t="s">
        <v>21253</v>
      </c>
      <c r="B1669">
        <v>1</v>
      </c>
      <c r="C1669">
        <v>0</v>
      </c>
      <c r="D1669">
        <v>1593</v>
      </c>
      <c r="E1669" t="s">
        <v>311</v>
      </c>
      <c r="F1669" t="s">
        <v>3848</v>
      </c>
      <c r="G1669" t="s">
        <v>311</v>
      </c>
      <c r="H1669" t="s">
        <v>311</v>
      </c>
      <c r="I1669" t="s">
        <v>311</v>
      </c>
      <c r="J1669">
        <v>0</v>
      </c>
    </row>
    <row r="1670" spans="1:10" hidden="1" x14ac:dyDescent="0.35">
      <c r="A1670" t="s">
        <v>21254</v>
      </c>
      <c r="B1670">
        <v>8</v>
      </c>
      <c r="C1670">
        <v>0</v>
      </c>
      <c r="D1670">
        <v>1593</v>
      </c>
      <c r="E1670" t="s">
        <v>311</v>
      </c>
      <c r="F1670" t="s">
        <v>3848</v>
      </c>
      <c r="G1670" t="s">
        <v>311</v>
      </c>
      <c r="H1670" t="s">
        <v>311</v>
      </c>
      <c r="I1670" t="s">
        <v>311</v>
      </c>
      <c r="J1670">
        <v>8</v>
      </c>
    </row>
    <row r="1671" spans="1:10" hidden="1" x14ac:dyDescent="0.35">
      <c r="A1671" t="s">
        <v>21255</v>
      </c>
      <c r="B1671">
        <v>10</v>
      </c>
      <c r="C1671">
        <v>0</v>
      </c>
      <c r="D1671">
        <v>1593</v>
      </c>
      <c r="E1671" t="s">
        <v>311</v>
      </c>
      <c r="F1671" t="s">
        <v>3848</v>
      </c>
      <c r="G1671" t="s">
        <v>311</v>
      </c>
      <c r="H1671" t="s">
        <v>311</v>
      </c>
      <c r="I1671" t="s">
        <v>311</v>
      </c>
      <c r="J1671">
        <v>0</v>
      </c>
    </row>
    <row r="1672" spans="1:10" hidden="1" x14ac:dyDescent="0.35">
      <c r="A1672" t="s">
        <v>21256</v>
      </c>
      <c r="B1672">
        <v>10</v>
      </c>
      <c r="C1672">
        <v>0</v>
      </c>
      <c r="D1672">
        <v>1593</v>
      </c>
      <c r="E1672" t="s">
        <v>311</v>
      </c>
      <c r="F1672" t="s">
        <v>3848</v>
      </c>
      <c r="G1672" t="s">
        <v>311</v>
      </c>
      <c r="H1672" t="s">
        <v>311</v>
      </c>
      <c r="I1672" t="s">
        <v>311</v>
      </c>
      <c r="J1672">
        <v>0</v>
      </c>
    </row>
    <row r="1673" spans="1:10" hidden="1" x14ac:dyDescent="0.35">
      <c r="A1673" t="s">
        <v>21257</v>
      </c>
      <c r="B1673">
        <v>8</v>
      </c>
      <c r="C1673">
        <v>0</v>
      </c>
      <c r="D1673">
        <v>1593</v>
      </c>
      <c r="E1673" t="s">
        <v>311</v>
      </c>
      <c r="F1673" t="s">
        <v>3848</v>
      </c>
      <c r="G1673" t="s">
        <v>311</v>
      </c>
      <c r="H1673" t="s">
        <v>311</v>
      </c>
      <c r="I1673" t="s">
        <v>311</v>
      </c>
      <c r="J1673">
        <v>8</v>
      </c>
    </row>
    <row r="1674" spans="1:10" hidden="1" x14ac:dyDescent="0.35">
      <c r="A1674" t="s">
        <v>21258</v>
      </c>
      <c r="B1674">
        <v>8</v>
      </c>
      <c r="C1674">
        <v>0</v>
      </c>
      <c r="D1674">
        <v>1593</v>
      </c>
      <c r="E1674" t="s">
        <v>311</v>
      </c>
      <c r="F1674" t="s">
        <v>3848</v>
      </c>
      <c r="G1674" t="s">
        <v>311</v>
      </c>
      <c r="H1674" t="s">
        <v>311</v>
      </c>
      <c r="I1674" t="s">
        <v>311</v>
      </c>
      <c r="J1674">
        <v>0</v>
      </c>
    </row>
    <row r="1675" spans="1:10" hidden="1" x14ac:dyDescent="0.35">
      <c r="A1675" t="s">
        <v>21259</v>
      </c>
      <c r="B1675">
        <v>1</v>
      </c>
      <c r="C1675">
        <v>0</v>
      </c>
      <c r="D1675">
        <v>1593</v>
      </c>
      <c r="E1675" t="s">
        <v>311</v>
      </c>
      <c r="F1675" t="s">
        <v>3848</v>
      </c>
      <c r="G1675" t="s">
        <v>311</v>
      </c>
      <c r="H1675" t="s">
        <v>311</v>
      </c>
      <c r="I1675" t="s">
        <v>311</v>
      </c>
      <c r="J1675">
        <v>0</v>
      </c>
    </row>
    <row r="1676" spans="1:10" hidden="1" x14ac:dyDescent="0.35">
      <c r="A1676" t="s">
        <v>21260</v>
      </c>
      <c r="B1676">
        <v>11</v>
      </c>
      <c r="C1676">
        <v>0</v>
      </c>
      <c r="D1676">
        <v>1593</v>
      </c>
      <c r="E1676" t="s">
        <v>311</v>
      </c>
      <c r="F1676" t="s">
        <v>3848</v>
      </c>
      <c r="G1676" t="s">
        <v>311</v>
      </c>
      <c r="H1676" t="s">
        <v>311</v>
      </c>
      <c r="I1676" t="s">
        <v>311</v>
      </c>
      <c r="J1676">
        <v>0</v>
      </c>
    </row>
    <row r="1677" spans="1:10" hidden="1" x14ac:dyDescent="0.35">
      <c r="A1677" t="s">
        <v>21261</v>
      </c>
      <c r="B1677">
        <v>7</v>
      </c>
      <c r="C1677">
        <v>0</v>
      </c>
      <c r="D1677">
        <v>1593</v>
      </c>
      <c r="E1677" t="s">
        <v>311</v>
      </c>
      <c r="F1677" t="s">
        <v>3848</v>
      </c>
      <c r="G1677" t="s">
        <v>311</v>
      </c>
      <c r="H1677" t="s">
        <v>311</v>
      </c>
      <c r="I1677" t="s">
        <v>311</v>
      </c>
      <c r="J1677">
        <v>0</v>
      </c>
    </row>
    <row r="1678" spans="1:10" hidden="1" x14ac:dyDescent="0.35">
      <c r="A1678" t="s">
        <v>21262</v>
      </c>
      <c r="B1678">
        <v>8</v>
      </c>
      <c r="C1678">
        <v>0</v>
      </c>
      <c r="D1678">
        <v>1593</v>
      </c>
      <c r="E1678" t="s">
        <v>311</v>
      </c>
      <c r="F1678" t="s">
        <v>3848</v>
      </c>
      <c r="G1678" t="s">
        <v>311</v>
      </c>
      <c r="H1678" t="s">
        <v>311</v>
      </c>
      <c r="I1678" t="s">
        <v>311</v>
      </c>
      <c r="J1678">
        <v>0</v>
      </c>
    </row>
    <row r="1679" spans="1:10" hidden="1" x14ac:dyDescent="0.35">
      <c r="A1679" t="s">
        <v>21263</v>
      </c>
      <c r="B1679">
        <v>18</v>
      </c>
      <c r="C1679">
        <v>0</v>
      </c>
      <c r="D1679">
        <v>1593</v>
      </c>
      <c r="E1679" t="s">
        <v>311</v>
      </c>
      <c r="F1679" t="s">
        <v>3848</v>
      </c>
      <c r="G1679" t="s">
        <v>311</v>
      </c>
      <c r="H1679" t="s">
        <v>311</v>
      </c>
      <c r="I1679" t="s">
        <v>311</v>
      </c>
      <c r="J1679">
        <v>0</v>
      </c>
    </row>
    <row r="1680" spans="1:10" hidden="1" x14ac:dyDescent="0.35">
      <c r="A1680" t="s">
        <v>21264</v>
      </c>
      <c r="B1680">
        <v>9</v>
      </c>
      <c r="C1680">
        <v>0</v>
      </c>
      <c r="D1680">
        <v>1593</v>
      </c>
      <c r="E1680" t="s">
        <v>311</v>
      </c>
      <c r="F1680" t="s">
        <v>3848</v>
      </c>
      <c r="G1680" t="s">
        <v>311</v>
      </c>
      <c r="H1680" t="s">
        <v>311</v>
      </c>
      <c r="I1680" t="s">
        <v>311</v>
      </c>
      <c r="J1680">
        <v>0</v>
      </c>
    </row>
    <row r="1681" spans="1:10" hidden="1" x14ac:dyDescent="0.35">
      <c r="A1681" t="s">
        <v>21265</v>
      </c>
      <c r="B1681">
        <v>13</v>
      </c>
      <c r="C1681">
        <v>0</v>
      </c>
      <c r="D1681">
        <v>1593</v>
      </c>
      <c r="E1681" t="s">
        <v>311</v>
      </c>
      <c r="F1681" t="s">
        <v>3848</v>
      </c>
      <c r="G1681" t="s">
        <v>311</v>
      </c>
      <c r="H1681" t="s">
        <v>311</v>
      </c>
      <c r="I1681" t="s">
        <v>311</v>
      </c>
      <c r="J1681">
        <v>0</v>
      </c>
    </row>
    <row r="1682" spans="1:10" hidden="1" x14ac:dyDescent="0.35">
      <c r="A1682" t="s">
        <v>21266</v>
      </c>
      <c r="B1682">
        <v>10</v>
      </c>
      <c r="C1682">
        <v>0</v>
      </c>
      <c r="D1682">
        <v>1593</v>
      </c>
      <c r="E1682" t="s">
        <v>311</v>
      </c>
      <c r="F1682" t="s">
        <v>3848</v>
      </c>
      <c r="G1682" t="s">
        <v>311</v>
      </c>
      <c r="H1682" t="s">
        <v>311</v>
      </c>
      <c r="I1682" t="s">
        <v>311</v>
      </c>
      <c r="J1682">
        <v>0</v>
      </c>
    </row>
    <row r="1683" spans="1:10" hidden="1" x14ac:dyDescent="0.35">
      <c r="A1683" t="s">
        <v>21267</v>
      </c>
      <c r="B1683">
        <v>9</v>
      </c>
      <c r="C1683">
        <v>0</v>
      </c>
      <c r="D1683">
        <v>1593</v>
      </c>
      <c r="E1683" t="s">
        <v>311</v>
      </c>
      <c r="F1683" t="s">
        <v>3848</v>
      </c>
      <c r="G1683" t="s">
        <v>311</v>
      </c>
      <c r="H1683" t="s">
        <v>311</v>
      </c>
      <c r="I1683" t="s">
        <v>311</v>
      </c>
      <c r="J1683">
        <v>9</v>
      </c>
    </row>
    <row r="1684" spans="1:10" hidden="1" x14ac:dyDescent="0.35">
      <c r="A1684" t="s">
        <v>21268</v>
      </c>
      <c r="B1684">
        <v>7</v>
      </c>
      <c r="C1684">
        <v>0</v>
      </c>
      <c r="D1684">
        <v>1593</v>
      </c>
      <c r="E1684" t="s">
        <v>311</v>
      </c>
      <c r="F1684" t="s">
        <v>3848</v>
      </c>
      <c r="G1684" t="s">
        <v>311</v>
      </c>
      <c r="H1684" t="s">
        <v>311</v>
      </c>
      <c r="I1684" t="s">
        <v>311</v>
      </c>
      <c r="J1684">
        <v>0</v>
      </c>
    </row>
    <row r="1685" spans="1:10" hidden="1" x14ac:dyDescent="0.35">
      <c r="A1685" t="s">
        <v>21269</v>
      </c>
      <c r="B1685">
        <v>10</v>
      </c>
      <c r="C1685">
        <v>0</v>
      </c>
      <c r="D1685">
        <v>1593</v>
      </c>
      <c r="E1685" t="s">
        <v>311</v>
      </c>
      <c r="F1685" t="s">
        <v>3848</v>
      </c>
      <c r="G1685" t="s">
        <v>311</v>
      </c>
      <c r="H1685" t="s">
        <v>311</v>
      </c>
      <c r="I1685" t="s">
        <v>311</v>
      </c>
      <c r="J1685">
        <v>0</v>
      </c>
    </row>
    <row r="1686" spans="1:10" hidden="1" x14ac:dyDescent="0.35">
      <c r="A1686" t="s">
        <v>21270</v>
      </c>
      <c r="B1686">
        <v>9</v>
      </c>
      <c r="C1686">
        <v>0</v>
      </c>
      <c r="D1686">
        <v>1593</v>
      </c>
      <c r="E1686" t="s">
        <v>311</v>
      </c>
      <c r="F1686" t="s">
        <v>3848</v>
      </c>
      <c r="G1686" t="s">
        <v>311</v>
      </c>
      <c r="H1686" t="s">
        <v>311</v>
      </c>
      <c r="I1686" t="s">
        <v>311</v>
      </c>
      <c r="J1686">
        <v>0</v>
      </c>
    </row>
    <row r="1687" spans="1:10" hidden="1" x14ac:dyDescent="0.35">
      <c r="A1687" t="s">
        <v>21271</v>
      </c>
      <c r="B1687">
        <v>11</v>
      </c>
      <c r="C1687">
        <v>0</v>
      </c>
      <c r="D1687">
        <v>1593</v>
      </c>
      <c r="E1687" t="s">
        <v>311</v>
      </c>
      <c r="F1687" t="s">
        <v>3848</v>
      </c>
      <c r="G1687" t="s">
        <v>311</v>
      </c>
      <c r="H1687" t="s">
        <v>311</v>
      </c>
      <c r="I1687" t="s">
        <v>311</v>
      </c>
      <c r="J1687">
        <v>0</v>
      </c>
    </row>
    <row r="1688" spans="1:10" hidden="1" x14ac:dyDescent="0.35">
      <c r="A1688" t="s">
        <v>21272</v>
      </c>
      <c r="B1688">
        <v>29</v>
      </c>
      <c r="C1688">
        <v>0</v>
      </c>
      <c r="D1688">
        <v>1593</v>
      </c>
      <c r="E1688" t="s">
        <v>311</v>
      </c>
      <c r="F1688" t="s">
        <v>3848</v>
      </c>
      <c r="G1688" t="s">
        <v>311</v>
      </c>
      <c r="H1688" t="s">
        <v>311</v>
      </c>
      <c r="I1688" t="s">
        <v>311</v>
      </c>
      <c r="J1688">
        <v>29</v>
      </c>
    </row>
    <row r="1689" spans="1:10" hidden="1" x14ac:dyDescent="0.35">
      <c r="A1689" t="s">
        <v>21273</v>
      </c>
      <c r="B1689">
        <v>7</v>
      </c>
      <c r="C1689">
        <v>0</v>
      </c>
      <c r="D1689">
        <v>1593</v>
      </c>
      <c r="E1689" t="s">
        <v>311</v>
      </c>
      <c r="F1689" t="s">
        <v>3848</v>
      </c>
      <c r="G1689" t="s">
        <v>311</v>
      </c>
      <c r="H1689" t="s">
        <v>311</v>
      </c>
      <c r="I1689" t="s">
        <v>311</v>
      </c>
      <c r="J1689">
        <v>0</v>
      </c>
    </row>
    <row r="1690" spans="1:10" hidden="1" x14ac:dyDescent="0.35">
      <c r="A1690" t="s">
        <v>21274</v>
      </c>
      <c r="B1690">
        <v>8</v>
      </c>
      <c r="C1690">
        <v>0</v>
      </c>
      <c r="D1690">
        <v>1593</v>
      </c>
      <c r="E1690" t="s">
        <v>311</v>
      </c>
      <c r="F1690" t="s">
        <v>3848</v>
      </c>
      <c r="G1690" t="s">
        <v>311</v>
      </c>
      <c r="H1690" t="s">
        <v>311</v>
      </c>
      <c r="I1690" t="s">
        <v>311</v>
      </c>
      <c r="J1690">
        <v>0</v>
      </c>
    </row>
    <row r="1691" spans="1:10" hidden="1" x14ac:dyDescent="0.35">
      <c r="A1691" t="s">
        <v>21275</v>
      </c>
      <c r="B1691">
        <v>11</v>
      </c>
      <c r="C1691">
        <v>0</v>
      </c>
      <c r="D1691">
        <v>1593</v>
      </c>
      <c r="E1691" t="s">
        <v>311</v>
      </c>
      <c r="F1691" t="s">
        <v>3848</v>
      </c>
      <c r="G1691" t="s">
        <v>311</v>
      </c>
      <c r="H1691" t="s">
        <v>311</v>
      </c>
      <c r="I1691" t="s">
        <v>311</v>
      </c>
      <c r="J1691">
        <v>0</v>
      </c>
    </row>
    <row r="1692" spans="1:10" hidden="1" x14ac:dyDescent="0.35">
      <c r="A1692" t="s">
        <v>21276</v>
      </c>
      <c r="B1692">
        <v>7</v>
      </c>
      <c r="C1692">
        <v>0</v>
      </c>
      <c r="D1692">
        <v>1593</v>
      </c>
      <c r="E1692" t="s">
        <v>311</v>
      </c>
      <c r="F1692" t="s">
        <v>3848</v>
      </c>
      <c r="G1692" t="s">
        <v>311</v>
      </c>
      <c r="H1692" t="s">
        <v>311</v>
      </c>
      <c r="I1692" t="s">
        <v>311</v>
      </c>
      <c r="J1692">
        <v>0</v>
      </c>
    </row>
    <row r="1693" spans="1:10" hidden="1" x14ac:dyDescent="0.35">
      <c r="A1693" t="s">
        <v>21277</v>
      </c>
      <c r="B1693">
        <v>15</v>
      </c>
      <c r="C1693">
        <v>0</v>
      </c>
      <c r="D1693">
        <v>1593</v>
      </c>
      <c r="E1693" t="s">
        <v>311</v>
      </c>
      <c r="F1693" t="s">
        <v>3848</v>
      </c>
      <c r="G1693" t="s">
        <v>311</v>
      </c>
      <c r="H1693" t="s">
        <v>311</v>
      </c>
      <c r="I1693" t="s">
        <v>311</v>
      </c>
      <c r="J1693">
        <v>0</v>
      </c>
    </row>
    <row r="1694" spans="1:10" hidden="1" x14ac:dyDescent="0.35">
      <c r="A1694" t="s">
        <v>21278</v>
      </c>
      <c r="B1694">
        <v>1</v>
      </c>
      <c r="C1694">
        <v>0</v>
      </c>
      <c r="D1694">
        <v>1593</v>
      </c>
      <c r="E1694" t="s">
        <v>311</v>
      </c>
      <c r="F1694" t="s">
        <v>3848</v>
      </c>
      <c r="G1694" t="s">
        <v>311</v>
      </c>
      <c r="H1694" t="s">
        <v>311</v>
      </c>
      <c r="I1694" t="s">
        <v>311</v>
      </c>
      <c r="J1694">
        <v>0</v>
      </c>
    </row>
    <row r="1695" spans="1:10" hidden="1" x14ac:dyDescent="0.35">
      <c r="A1695" t="s">
        <v>21279</v>
      </c>
      <c r="B1695">
        <v>11</v>
      </c>
      <c r="C1695">
        <v>0</v>
      </c>
      <c r="D1695">
        <v>1593</v>
      </c>
      <c r="E1695" t="s">
        <v>311</v>
      </c>
      <c r="F1695" t="s">
        <v>3848</v>
      </c>
      <c r="G1695" t="s">
        <v>311</v>
      </c>
      <c r="H1695" t="s">
        <v>311</v>
      </c>
      <c r="I1695" t="s">
        <v>311</v>
      </c>
      <c r="J1695">
        <v>0</v>
      </c>
    </row>
    <row r="1696" spans="1:10" hidden="1" x14ac:dyDescent="0.35">
      <c r="A1696" t="s">
        <v>21280</v>
      </c>
      <c r="B1696">
        <v>11</v>
      </c>
      <c r="C1696">
        <v>0</v>
      </c>
      <c r="D1696">
        <v>1593</v>
      </c>
      <c r="E1696" t="s">
        <v>311</v>
      </c>
      <c r="F1696" t="s">
        <v>3848</v>
      </c>
      <c r="G1696" t="s">
        <v>311</v>
      </c>
      <c r="H1696" t="s">
        <v>311</v>
      </c>
      <c r="I1696" t="s">
        <v>311</v>
      </c>
      <c r="J1696">
        <v>0</v>
      </c>
    </row>
    <row r="1697" spans="1:10" hidden="1" x14ac:dyDescent="0.35">
      <c r="A1697" t="s">
        <v>21281</v>
      </c>
      <c r="B1697">
        <v>9</v>
      </c>
      <c r="C1697">
        <v>0</v>
      </c>
      <c r="D1697">
        <v>1593</v>
      </c>
      <c r="E1697" t="s">
        <v>311</v>
      </c>
      <c r="F1697" t="s">
        <v>3848</v>
      </c>
      <c r="G1697" t="s">
        <v>311</v>
      </c>
      <c r="H1697" t="s">
        <v>311</v>
      </c>
      <c r="I1697" t="s">
        <v>311</v>
      </c>
      <c r="J1697">
        <v>0</v>
      </c>
    </row>
    <row r="1698" spans="1:10" hidden="1" x14ac:dyDescent="0.35">
      <c r="A1698" t="s">
        <v>21282</v>
      </c>
      <c r="B1698">
        <v>15</v>
      </c>
      <c r="C1698">
        <v>0</v>
      </c>
      <c r="D1698">
        <v>1593</v>
      </c>
      <c r="E1698" t="s">
        <v>311</v>
      </c>
      <c r="F1698" t="s">
        <v>3848</v>
      </c>
      <c r="G1698" t="s">
        <v>311</v>
      </c>
      <c r="H1698" t="s">
        <v>311</v>
      </c>
      <c r="I1698" t="s">
        <v>311</v>
      </c>
      <c r="J1698">
        <v>0</v>
      </c>
    </row>
    <row r="1699" spans="1:10" hidden="1" x14ac:dyDescent="0.35">
      <c r="A1699" t="s">
        <v>21283</v>
      </c>
      <c r="B1699">
        <v>12</v>
      </c>
      <c r="C1699">
        <v>0</v>
      </c>
      <c r="D1699">
        <v>1593</v>
      </c>
      <c r="E1699" t="s">
        <v>311</v>
      </c>
      <c r="F1699" t="s">
        <v>3848</v>
      </c>
      <c r="G1699" t="s">
        <v>311</v>
      </c>
      <c r="H1699" t="s">
        <v>311</v>
      </c>
      <c r="I1699" t="s">
        <v>311</v>
      </c>
      <c r="J1699">
        <v>0</v>
      </c>
    </row>
    <row r="1700" spans="1:10" hidden="1" x14ac:dyDescent="0.35">
      <c r="A1700" t="s">
        <v>21284</v>
      </c>
      <c r="B1700">
        <v>9</v>
      </c>
      <c r="C1700">
        <v>0</v>
      </c>
      <c r="D1700">
        <v>1593</v>
      </c>
      <c r="E1700" t="s">
        <v>311</v>
      </c>
      <c r="F1700" t="s">
        <v>3848</v>
      </c>
      <c r="G1700" t="s">
        <v>311</v>
      </c>
      <c r="H1700" t="s">
        <v>311</v>
      </c>
      <c r="I1700" t="s">
        <v>311</v>
      </c>
      <c r="J1700">
        <v>0</v>
      </c>
    </row>
    <row r="1701" spans="1:10" hidden="1" x14ac:dyDescent="0.35">
      <c r="A1701" t="s">
        <v>21285</v>
      </c>
      <c r="B1701">
        <v>12</v>
      </c>
      <c r="C1701">
        <v>0</v>
      </c>
      <c r="D1701">
        <v>1593</v>
      </c>
      <c r="E1701" t="s">
        <v>311</v>
      </c>
      <c r="F1701" t="s">
        <v>3848</v>
      </c>
      <c r="G1701" t="s">
        <v>311</v>
      </c>
      <c r="H1701" t="s">
        <v>311</v>
      </c>
      <c r="I1701" t="s">
        <v>311</v>
      </c>
      <c r="J1701">
        <v>0</v>
      </c>
    </row>
    <row r="1702" spans="1:10" hidden="1" x14ac:dyDescent="0.35">
      <c r="A1702" t="s">
        <v>21286</v>
      </c>
      <c r="B1702">
        <v>10</v>
      </c>
      <c r="C1702">
        <v>0</v>
      </c>
      <c r="D1702">
        <v>1593</v>
      </c>
      <c r="E1702" t="s">
        <v>311</v>
      </c>
      <c r="F1702" t="s">
        <v>3848</v>
      </c>
      <c r="G1702" t="s">
        <v>311</v>
      </c>
      <c r="H1702" t="s">
        <v>311</v>
      </c>
      <c r="I1702" t="s">
        <v>311</v>
      </c>
      <c r="J1702">
        <v>0</v>
      </c>
    </row>
    <row r="1703" spans="1:10" hidden="1" x14ac:dyDescent="0.35">
      <c r="A1703" t="s">
        <v>21287</v>
      </c>
      <c r="B1703">
        <v>9</v>
      </c>
      <c r="C1703">
        <v>0</v>
      </c>
      <c r="D1703">
        <v>1593</v>
      </c>
      <c r="E1703" t="s">
        <v>311</v>
      </c>
      <c r="F1703" t="s">
        <v>3848</v>
      </c>
      <c r="G1703" t="s">
        <v>311</v>
      </c>
      <c r="H1703" t="s">
        <v>311</v>
      </c>
      <c r="I1703" t="s">
        <v>311</v>
      </c>
      <c r="J1703">
        <v>0</v>
      </c>
    </row>
    <row r="1704" spans="1:10" hidden="1" x14ac:dyDescent="0.35">
      <c r="A1704" t="s">
        <v>21288</v>
      </c>
      <c r="B1704">
        <v>10</v>
      </c>
      <c r="C1704">
        <v>0</v>
      </c>
      <c r="D1704">
        <v>1593</v>
      </c>
      <c r="E1704" t="s">
        <v>311</v>
      </c>
      <c r="F1704" t="s">
        <v>3848</v>
      </c>
      <c r="G1704" t="s">
        <v>311</v>
      </c>
      <c r="H1704" t="s">
        <v>311</v>
      </c>
      <c r="I1704" t="s">
        <v>311</v>
      </c>
      <c r="J1704">
        <v>0</v>
      </c>
    </row>
    <row r="1705" spans="1:10" hidden="1" x14ac:dyDescent="0.35">
      <c r="A1705" t="s">
        <v>21289</v>
      </c>
      <c r="B1705">
        <v>10</v>
      </c>
      <c r="C1705">
        <v>0</v>
      </c>
      <c r="D1705">
        <v>1593</v>
      </c>
      <c r="E1705" t="s">
        <v>311</v>
      </c>
      <c r="F1705" t="s">
        <v>3848</v>
      </c>
      <c r="G1705" t="s">
        <v>311</v>
      </c>
      <c r="H1705" t="s">
        <v>311</v>
      </c>
      <c r="I1705" t="s">
        <v>311</v>
      </c>
      <c r="J1705">
        <v>0</v>
      </c>
    </row>
    <row r="1706" spans="1:10" hidden="1" x14ac:dyDescent="0.35">
      <c r="A1706" t="s">
        <v>21290</v>
      </c>
      <c r="B1706">
        <v>8</v>
      </c>
      <c r="C1706">
        <v>0</v>
      </c>
      <c r="D1706">
        <v>1593</v>
      </c>
      <c r="E1706" t="s">
        <v>311</v>
      </c>
      <c r="F1706" t="s">
        <v>3848</v>
      </c>
      <c r="G1706" t="s">
        <v>311</v>
      </c>
      <c r="H1706" t="s">
        <v>311</v>
      </c>
      <c r="I1706" t="s">
        <v>311</v>
      </c>
      <c r="J1706">
        <v>0</v>
      </c>
    </row>
    <row r="1707" spans="1:10" hidden="1" x14ac:dyDescent="0.35">
      <c r="A1707" t="s">
        <v>21291</v>
      </c>
      <c r="B1707">
        <v>8</v>
      </c>
      <c r="C1707">
        <v>0</v>
      </c>
      <c r="D1707">
        <v>1593</v>
      </c>
      <c r="E1707" t="s">
        <v>311</v>
      </c>
      <c r="F1707" t="s">
        <v>3848</v>
      </c>
      <c r="G1707" t="s">
        <v>311</v>
      </c>
      <c r="H1707" t="s">
        <v>311</v>
      </c>
      <c r="I1707" t="s">
        <v>311</v>
      </c>
      <c r="J1707">
        <v>0</v>
      </c>
    </row>
    <row r="1708" spans="1:10" hidden="1" x14ac:dyDescent="0.35">
      <c r="A1708" t="s">
        <v>21292</v>
      </c>
      <c r="B1708">
        <v>20</v>
      </c>
      <c r="C1708">
        <v>0</v>
      </c>
      <c r="D1708">
        <v>1593</v>
      </c>
      <c r="E1708" t="s">
        <v>311</v>
      </c>
      <c r="F1708" t="s">
        <v>3848</v>
      </c>
      <c r="G1708" t="s">
        <v>311</v>
      </c>
      <c r="H1708" t="s">
        <v>311</v>
      </c>
      <c r="I1708" t="s">
        <v>311</v>
      </c>
      <c r="J1708">
        <v>0</v>
      </c>
    </row>
    <row r="1709" spans="1:10" hidden="1" x14ac:dyDescent="0.35">
      <c r="A1709" t="s">
        <v>21293</v>
      </c>
      <c r="B1709">
        <v>12</v>
      </c>
      <c r="C1709">
        <v>0</v>
      </c>
      <c r="D1709">
        <v>1593</v>
      </c>
      <c r="E1709" t="s">
        <v>311</v>
      </c>
      <c r="F1709" t="s">
        <v>3848</v>
      </c>
      <c r="G1709" t="s">
        <v>311</v>
      </c>
      <c r="H1709" t="s">
        <v>311</v>
      </c>
      <c r="I1709" t="s">
        <v>311</v>
      </c>
      <c r="J1709">
        <v>0</v>
      </c>
    </row>
    <row r="1710" spans="1:10" hidden="1" x14ac:dyDescent="0.35">
      <c r="A1710" t="s">
        <v>21294</v>
      </c>
      <c r="B1710">
        <v>9</v>
      </c>
      <c r="C1710">
        <v>0</v>
      </c>
      <c r="D1710">
        <v>1593</v>
      </c>
      <c r="E1710" t="s">
        <v>311</v>
      </c>
      <c r="F1710" t="s">
        <v>3848</v>
      </c>
      <c r="G1710" t="s">
        <v>311</v>
      </c>
      <c r="H1710" t="s">
        <v>311</v>
      </c>
      <c r="I1710" t="s">
        <v>311</v>
      </c>
      <c r="J1710">
        <v>0</v>
      </c>
    </row>
    <row r="1711" spans="1:10" hidden="1" x14ac:dyDescent="0.35">
      <c r="A1711" t="s">
        <v>21295</v>
      </c>
      <c r="B1711">
        <v>18</v>
      </c>
      <c r="C1711">
        <v>0</v>
      </c>
      <c r="D1711">
        <v>1593</v>
      </c>
      <c r="E1711" t="s">
        <v>311</v>
      </c>
      <c r="F1711" t="s">
        <v>3848</v>
      </c>
      <c r="G1711" t="s">
        <v>311</v>
      </c>
      <c r="H1711" t="s">
        <v>311</v>
      </c>
      <c r="I1711" t="s">
        <v>311</v>
      </c>
      <c r="J1711">
        <v>0</v>
      </c>
    </row>
    <row r="1712" spans="1:10" hidden="1" x14ac:dyDescent="0.35">
      <c r="A1712" t="s">
        <v>21296</v>
      </c>
      <c r="B1712">
        <v>10</v>
      </c>
      <c r="C1712">
        <v>0</v>
      </c>
      <c r="D1712">
        <v>1593</v>
      </c>
      <c r="E1712" t="s">
        <v>311</v>
      </c>
      <c r="F1712" t="s">
        <v>3848</v>
      </c>
      <c r="G1712" t="s">
        <v>311</v>
      </c>
      <c r="H1712" t="s">
        <v>311</v>
      </c>
      <c r="I1712" t="s">
        <v>311</v>
      </c>
      <c r="J1712">
        <v>0</v>
      </c>
    </row>
    <row r="1713" spans="1:10" hidden="1" x14ac:dyDescent="0.35">
      <c r="A1713" t="s">
        <v>21297</v>
      </c>
      <c r="B1713">
        <v>42</v>
      </c>
      <c r="C1713">
        <v>0</v>
      </c>
      <c r="D1713">
        <v>1593</v>
      </c>
      <c r="E1713" t="s">
        <v>311</v>
      </c>
      <c r="F1713" t="s">
        <v>3848</v>
      </c>
      <c r="G1713" t="s">
        <v>311</v>
      </c>
      <c r="H1713" t="s">
        <v>311</v>
      </c>
      <c r="I1713" t="s">
        <v>311</v>
      </c>
      <c r="J1713">
        <v>0</v>
      </c>
    </row>
    <row r="1714" spans="1:10" hidden="1" x14ac:dyDescent="0.35">
      <c r="A1714" t="s">
        <v>21298</v>
      </c>
      <c r="B1714">
        <v>1</v>
      </c>
      <c r="C1714">
        <v>0</v>
      </c>
      <c r="D1714">
        <v>1593</v>
      </c>
      <c r="E1714" t="s">
        <v>311</v>
      </c>
      <c r="F1714" t="s">
        <v>3848</v>
      </c>
      <c r="G1714" t="s">
        <v>311</v>
      </c>
      <c r="H1714" t="s">
        <v>311</v>
      </c>
      <c r="I1714" t="s">
        <v>311</v>
      </c>
      <c r="J1714">
        <v>0</v>
      </c>
    </row>
    <row r="1715" spans="1:10" hidden="1" x14ac:dyDescent="0.35">
      <c r="A1715" t="s">
        <v>21299</v>
      </c>
      <c r="B1715">
        <v>6</v>
      </c>
      <c r="C1715">
        <v>0</v>
      </c>
      <c r="D1715">
        <v>1593</v>
      </c>
      <c r="E1715" t="s">
        <v>311</v>
      </c>
      <c r="F1715" t="s">
        <v>3848</v>
      </c>
      <c r="G1715" t="s">
        <v>311</v>
      </c>
      <c r="H1715" t="s">
        <v>311</v>
      </c>
      <c r="I1715" t="s">
        <v>311</v>
      </c>
      <c r="J1715">
        <v>0</v>
      </c>
    </row>
    <row r="1716" spans="1:10" hidden="1" x14ac:dyDescent="0.35">
      <c r="A1716" t="s">
        <v>21300</v>
      </c>
      <c r="B1716">
        <v>10</v>
      </c>
      <c r="C1716">
        <v>0</v>
      </c>
      <c r="D1716">
        <v>1593</v>
      </c>
      <c r="E1716" t="s">
        <v>311</v>
      </c>
      <c r="F1716" t="s">
        <v>3848</v>
      </c>
      <c r="G1716" t="s">
        <v>311</v>
      </c>
      <c r="H1716" t="s">
        <v>311</v>
      </c>
      <c r="I1716" t="s">
        <v>311</v>
      </c>
      <c r="J1716">
        <v>0</v>
      </c>
    </row>
    <row r="1717" spans="1:10" hidden="1" x14ac:dyDescent="0.35">
      <c r="A1717" t="s">
        <v>21301</v>
      </c>
      <c r="B1717">
        <v>8</v>
      </c>
      <c r="C1717">
        <v>0</v>
      </c>
      <c r="D1717">
        <v>1593</v>
      </c>
      <c r="E1717" t="s">
        <v>311</v>
      </c>
      <c r="F1717" t="s">
        <v>3848</v>
      </c>
      <c r="G1717" t="s">
        <v>311</v>
      </c>
      <c r="H1717" t="s">
        <v>311</v>
      </c>
      <c r="I1717" t="s">
        <v>311</v>
      </c>
      <c r="J1717">
        <v>0</v>
      </c>
    </row>
    <row r="1718" spans="1:10" hidden="1" x14ac:dyDescent="0.35">
      <c r="A1718" t="s">
        <v>21302</v>
      </c>
      <c r="B1718">
        <v>1</v>
      </c>
      <c r="C1718">
        <v>0</v>
      </c>
      <c r="D1718">
        <v>1593</v>
      </c>
      <c r="E1718" t="s">
        <v>311</v>
      </c>
      <c r="F1718" t="s">
        <v>3848</v>
      </c>
      <c r="G1718" t="s">
        <v>311</v>
      </c>
      <c r="H1718" t="s">
        <v>311</v>
      </c>
      <c r="I1718" t="s">
        <v>311</v>
      </c>
      <c r="J1718">
        <v>0</v>
      </c>
    </row>
    <row r="1719" spans="1:10" hidden="1" x14ac:dyDescent="0.35">
      <c r="A1719" t="s">
        <v>21303</v>
      </c>
      <c r="B1719">
        <v>12</v>
      </c>
      <c r="C1719">
        <v>0</v>
      </c>
      <c r="D1719">
        <v>1593</v>
      </c>
      <c r="E1719" t="s">
        <v>311</v>
      </c>
      <c r="F1719" t="s">
        <v>3848</v>
      </c>
      <c r="G1719" t="s">
        <v>311</v>
      </c>
      <c r="H1719" t="s">
        <v>311</v>
      </c>
      <c r="I1719" t="s">
        <v>311</v>
      </c>
      <c r="J1719">
        <v>12</v>
      </c>
    </row>
    <row r="1720" spans="1:10" hidden="1" x14ac:dyDescent="0.35">
      <c r="A1720" t="s">
        <v>21304</v>
      </c>
      <c r="B1720">
        <v>8</v>
      </c>
      <c r="C1720">
        <v>0</v>
      </c>
      <c r="D1720">
        <v>1593</v>
      </c>
      <c r="E1720" t="s">
        <v>311</v>
      </c>
      <c r="F1720" t="s">
        <v>3848</v>
      </c>
      <c r="G1720" t="s">
        <v>311</v>
      </c>
      <c r="H1720" t="s">
        <v>311</v>
      </c>
      <c r="I1720" t="s">
        <v>311</v>
      </c>
      <c r="J1720">
        <v>0</v>
      </c>
    </row>
    <row r="1721" spans="1:10" hidden="1" x14ac:dyDescent="0.35">
      <c r="A1721" t="s">
        <v>21305</v>
      </c>
      <c r="B1721">
        <v>28</v>
      </c>
      <c r="C1721">
        <v>0</v>
      </c>
      <c r="D1721">
        <v>1593</v>
      </c>
      <c r="E1721" t="s">
        <v>311</v>
      </c>
      <c r="F1721" t="s">
        <v>3848</v>
      </c>
      <c r="G1721" t="s">
        <v>311</v>
      </c>
      <c r="H1721" t="s">
        <v>311</v>
      </c>
      <c r="I1721" t="s">
        <v>311</v>
      </c>
      <c r="J1721">
        <v>0</v>
      </c>
    </row>
    <row r="1722" spans="1:10" hidden="1" x14ac:dyDescent="0.35">
      <c r="A1722" t="s">
        <v>21306</v>
      </c>
      <c r="B1722">
        <v>6</v>
      </c>
      <c r="C1722">
        <v>0</v>
      </c>
      <c r="D1722">
        <v>1593</v>
      </c>
      <c r="E1722" t="s">
        <v>311</v>
      </c>
      <c r="F1722" t="s">
        <v>3848</v>
      </c>
      <c r="G1722" t="s">
        <v>311</v>
      </c>
      <c r="H1722" t="s">
        <v>311</v>
      </c>
      <c r="I1722" t="s">
        <v>311</v>
      </c>
      <c r="J1722">
        <v>0</v>
      </c>
    </row>
    <row r="1723" spans="1:10" hidden="1" x14ac:dyDescent="0.35">
      <c r="A1723" t="s">
        <v>21307</v>
      </c>
      <c r="B1723">
        <v>8</v>
      </c>
      <c r="C1723">
        <v>0</v>
      </c>
      <c r="D1723">
        <v>1593</v>
      </c>
      <c r="E1723" t="s">
        <v>311</v>
      </c>
      <c r="F1723" t="s">
        <v>3848</v>
      </c>
      <c r="G1723" t="s">
        <v>311</v>
      </c>
      <c r="H1723" t="s">
        <v>311</v>
      </c>
      <c r="I1723" t="s">
        <v>311</v>
      </c>
      <c r="J1723">
        <v>8</v>
      </c>
    </row>
    <row r="1724" spans="1:10" hidden="1" x14ac:dyDescent="0.35">
      <c r="A1724" t="s">
        <v>21308</v>
      </c>
      <c r="B1724">
        <v>8</v>
      </c>
      <c r="C1724">
        <v>0</v>
      </c>
      <c r="D1724">
        <v>1593</v>
      </c>
      <c r="E1724" t="s">
        <v>311</v>
      </c>
      <c r="F1724" t="s">
        <v>3848</v>
      </c>
      <c r="G1724" t="s">
        <v>311</v>
      </c>
      <c r="H1724" t="s">
        <v>311</v>
      </c>
      <c r="I1724" t="s">
        <v>311</v>
      </c>
      <c r="J1724">
        <v>0</v>
      </c>
    </row>
    <row r="1725" spans="1:10" hidden="1" x14ac:dyDescent="0.35">
      <c r="A1725" t="s">
        <v>21309</v>
      </c>
      <c r="B1725">
        <v>15</v>
      </c>
      <c r="C1725">
        <v>0</v>
      </c>
      <c r="D1725">
        <v>1593</v>
      </c>
      <c r="E1725" t="s">
        <v>311</v>
      </c>
      <c r="F1725" t="s">
        <v>3848</v>
      </c>
      <c r="G1725" t="s">
        <v>311</v>
      </c>
      <c r="H1725" t="s">
        <v>311</v>
      </c>
      <c r="I1725" t="s">
        <v>311</v>
      </c>
      <c r="J1725">
        <v>0</v>
      </c>
    </row>
    <row r="1726" spans="1:10" hidden="1" x14ac:dyDescent="0.35">
      <c r="A1726" t="s">
        <v>21310</v>
      </c>
      <c r="B1726">
        <v>9</v>
      </c>
      <c r="C1726">
        <v>0</v>
      </c>
      <c r="D1726">
        <v>1593</v>
      </c>
      <c r="E1726" t="s">
        <v>311</v>
      </c>
      <c r="F1726" t="s">
        <v>3848</v>
      </c>
      <c r="G1726" t="s">
        <v>311</v>
      </c>
      <c r="H1726" t="s">
        <v>311</v>
      </c>
      <c r="I1726" t="s">
        <v>311</v>
      </c>
      <c r="J1726">
        <v>0</v>
      </c>
    </row>
    <row r="1727" spans="1:10" hidden="1" x14ac:dyDescent="0.35">
      <c r="A1727" t="s">
        <v>21311</v>
      </c>
      <c r="B1727">
        <v>37</v>
      </c>
      <c r="C1727">
        <v>0</v>
      </c>
      <c r="D1727">
        <v>1593</v>
      </c>
      <c r="E1727" t="s">
        <v>311</v>
      </c>
      <c r="F1727" t="s">
        <v>3848</v>
      </c>
      <c r="G1727" t="s">
        <v>311</v>
      </c>
      <c r="H1727" t="s">
        <v>311</v>
      </c>
      <c r="I1727" t="s">
        <v>311</v>
      </c>
      <c r="J1727">
        <v>0</v>
      </c>
    </row>
    <row r="1728" spans="1:10" hidden="1" x14ac:dyDescent="0.35">
      <c r="A1728" t="s">
        <v>21312</v>
      </c>
      <c r="B1728">
        <v>10</v>
      </c>
      <c r="C1728">
        <v>0</v>
      </c>
      <c r="D1728">
        <v>1593</v>
      </c>
      <c r="E1728" t="s">
        <v>311</v>
      </c>
      <c r="F1728" t="s">
        <v>3848</v>
      </c>
      <c r="G1728" t="s">
        <v>311</v>
      </c>
      <c r="H1728" t="s">
        <v>311</v>
      </c>
      <c r="I1728" t="s">
        <v>311</v>
      </c>
      <c r="J1728">
        <v>0</v>
      </c>
    </row>
    <row r="1729" spans="1:10" hidden="1" x14ac:dyDescent="0.35">
      <c r="A1729" t="s">
        <v>21313</v>
      </c>
      <c r="B1729">
        <v>15</v>
      </c>
      <c r="C1729">
        <v>0</v>
      </c>
      <c r="D1729">
        <v>1593</v>
      </c>
      <c r="E1729" t="s">
        <v>311</v>
      </c>
      <c r="F1729" t="s">
        <v>3848</v>
      </c>
      <c r="G1729" t="s">
        <v>311</v>
      </c>
      <c r="H1729" t="s">
        <v>311</v>
      </c>
      <c r="I1729" t="s">
        <v>311</v>
      </c>
      <c r="J1729">
        <v>0</v>
      </c>
    </row>
    <row r="1730" spans="1:10" hidden="1" x14ac:dyDescent="0.35">
      <c r="A1730" t="s">
        <v>21314</v>
      </c>
      <c r="B1730">
        <v>10</v>
      </c>
      <c r="C1730">
        <v>0</v>
      </c>
      <c r="D1730">
        <v>1593</v>
      </c>
      <c r="E1730" t="s">
        <v>311</v>
      </c>
      <c r="F1730" t="s">
        <v>3848</v>
      </c>
      <c r="G1730" t="s">
        <v>311</v>
      </c>
      <c r="H1730" t="s">
        <v>311</v>
      </c>
      <c r="I1730" t="s">
        <v>311</v>
      </c>
      <c r="J1730">
        <v>0</v>
      </c>
    </row>
    <row r="1731" spans="1:10" hidden="1" x14ac:dyDescent="0.35">
      <c r="A1731" t="s">
        <v>21315</v>
      </c>
      <c r="B1731">
        <v>11</v>
      </c>
      <c r="C1731">
        <v>0</v>
      </c>
      <c r="D1731">
        <v>1593</v>
      </c>
      <c r="E1731" t="s">
        <v>311</v>
      </c>
      <c r="F1731" t="s">
        <v>3848</v>
      </c>
      <c r="G1731" t="s">
        <v>311</v>
      </c>
      <c r="H1731" t="s">
        <v>311</v>
      </c>
      <c r="I1731" t="s">
        <v>311</v>
      </c>
      <c r="J1731">
        <v>11</v>
      </c>
    </row>
    <row r="1732" spans="1:10" hidden="1" x14ac:dyDescent="0.35">
      <c r="A1732" t="s">
        <v>21316</v>
      </c>
      <c r="B1732">
        <v>49</v>
      </c>
      <c r="C1732">
        <v>0</v>
      </c>
      <c r="D1732">
        <v>1593</v>
      </c>
      <c r="E1732" t="s">
        <v>311</v>
      </c>
      <c r="F1732" t="s">
        <v>3848</v>
      </c>
      <c r="G1732" t="s">
        <v>311</v>
      </c>
      <c r="H1732" t="s">
        <v>311</v>
      </c>
      <c r="I1732" t="s">
        <v>311</v>
      </c>
      <c r="J1732">
        <v>0</v>
      </c>
    </row>
    <row r="1733" spans="1:10" hidden="1" x14ac:dyDescent="0.35">
      <c r="A1733" t="s">
        <v>21317</v>
      </c>
      <c r="B1733">
        <v>9</v>
      </c>
      <c r="C1733">
        <v>0</v>
      </c>
      <c r="D1733">
        <v>1593</v>
      </c>
      <c r="E1733" t="s">
        <v>311</v>
      </c>
      <c r="F1733" t="s">
        <v>3848</v>
      </c>
      <c r="G1733" t="s">
        <v>311</v>
      </c>
      <c r="H1733" t="s">
        <v>311</v>
      </c>
      <c r="I1733" t="s">
        <v>311</v>
      </c>
      <c r="J1733">
        <v>0</v>
      </c>
    </row>
    <row r="1734" spans="1:10" hidden="1" x14ac:dyDescent="0.35">
      <c r="A1734" t="s">
        <v>21318</v>
      </c>
      <c r="B1734">
        <v>9</v>
      </c>
      <c r="C1734">
        <v>0</v>
      </c>
      <c r="D1734">
        <v>1593</v>
      </c>
      <c r="E1734" t="s">
        <v>311</v>
      </c>
      <c r="F1734" t="s">
        <v>3848</v>
      </c>
      <c r="G1734" t="s">
        <v>311</v>
      </c>
      <c r="H1734" t="s">
        <v>311</v>
      </c>
      <c r="I1734" t="s">
        <v>311</v>
      </c>
      <c r="J1734">
        <v>0</v>
      </c>
    </row>
    <row r="1735" spans="1:10" hidden="1" x14ac:dyDescent="0.35">
      <c r="A1735" t="s">
        <v>21319</v>
      </c>
      <c r="B1735">
        <v>1</v>
      </c>
      <c r="C1735">
        <v>0</v>
      </c>
      <c r="D1735">
        <v>1593</v>
      </c>
      <c r="E1735" t="s">
        <v>311</v>
      </c>
      <c r="F1735" t="s">
        <v>3848</v>
      </c>
      <c r="G1735" t="s">
        <v>311</v>
      </c>
      <c r="H1735" t="s">
        <v>311</v>
      </c>
      <c r="I1735" t="s">
        <v>311</v>
      </c>
      <c r="J1735">
        <v>0</v>
      </c>
    </row>
    <row r="1736" spans="1:10" hidden="1" x14ac:dyDescent="0.35">
      <c r="A1736" t="s">
        <v>21320</v>
      </c>
      <c r="B1736">
        <v>9</v>
      </c>
      <c r="C1736">
        <v>0</v>
      </c>
      <c r="D1736">
        <v>1593</v>
      </c>
      <c r="E1736" t="s">
        <v>311</v>
      </c>
      <c r="F1736" t="s">
        <v>3848</v>
      </c>
      <c r="G1736" t="s">
        <v>311</v>
      </c>
      <c r="H1736" t="s">
        <v>311</v>
      </c>
      <c r="I1736" t="s">
        <v>311</v>
      </c>
      <c r="J1736">
        <v>0</v>
      </c>
    </row>
    <row r="1737" spans="1:10" hidden="1" x14ac:dyDescent="0.35">
      <c r="A1737" t="s">
        <v>21321</v>
      </c>
      <c r="B1737">
        <v>8</v>
      </c>
      <c r="C1737">
        <v>0</v>
      </c>
      <c r="D1737">
        <v>1593</v>
      </c>
      <c r="E1737" t="s">
        <v>311</v>
      </c>
      <c r="F1737" t="s">
        <v>3848</v>
      </c>
      <c r="G1737" t="s">
        <v>311</v>
      </c>
      <c r="H1737" t="s">
        <v>311</v>
      </c>
      <c r="I1737" t="s">
        <v>311</v>
      </c>
      <c r="J1737">
        <v>0</v>
      </c>
    </row>
    <row r="1738" spans="1:10" hidden="1" x14ac:dyDescent="0.35">
      <c r="A1738" t="s">
        <v>21322</v>
      </c>
      <c r="B1738">
        <v>17</v>
      </c>
      <c r="C1738">
        <v>0</v>
      </c>
      <c r="D1738">
        <v>1593</v>
      </c>
      <c r="E1738" t="s">
        <v>311</v>
      </c>
      <c r="F1738" t="s">
        <v>3848</v>
      </c>
      <c r="G1738" t="s">
        <v>311</v>
      </c>
      <c r="H1738" t="s">
        <v>311</v>
      </c>
      <c r="I1738" t="s">
        <v>311</v>
      </c>
      <c r="J1738">
        <v>0</v>
      </c>
    </row>
    <row r="1739" spans="1:10" hidden="1" x14ac:dyDescent="0.35">
      <c r="A1739" t="s">
        <v>21323</v>
      </c>
      <c r="B1739">
        <v>8</v>
      </c>
      <c r="C1739">
        <v>0</v>
      </c>
      <c r="D1739">
        <v>1593</v>
      </c>
      <c r="E1739" t="s">
        <v>311</v>
      </c>
      <c r="F1739" t="s">
        <v>3848</v>
      </c>
      <c r="G1739" t="s">
        <v>311</v>
      </c>
      <c r="H1739" t="s">
        <v>311</v>
      </c>
      <c r="I1739" t="s">
        <v>311</v>
      </c>
      <c r="J1739">
        <v>0</v>
      </c>
    </row>
    <row r="1740" spans="1:10" hidden="1" x14ac:dyDescent="0.35">
      <c r="A1740" t="s">
        <v>21324</v>
      </c>
      <c r="B1740">
        <v>16</v>
      </c>
      <c r="C1740">
        <v>0</v>
      </c>
      <c r="D1740">
        <v>1593</v>
      </c>
      <c r="E1740" t="s">
        <v>311</v>
      </c>
      <c r="F1740" t="s">
        <v>3848</v>
      </c>
      <c r="G1740" t="s">
        <v>311</v>
      </c>
      <c r="H1740" t="s">
        <v>311</v>
      </c>
      <c r="I1740" t="s">
        <v>311</v>
      </c>
      <c r="J1740">
        <v>0</v>
      </c>
    </row>
    <row r="1741" spans="1:10" hidden="1" x14ac:dyDescent="0.35">
      <c r="A1741" t="s">
        <v>21325</v>
      </c>
      <c r="B1741">
        <v>15</v>
      </c>
      <c r="C1741">
        <v>0</v>
      </c>
      <c r="D1741">
        <v>1593</v>
      </c>
      <c r="E1741" t="s">
        <v>311</v>
      </c>
      <c r="F1741" t="s">
        <v>3848</v>
      </c>
      <c r="G1741" t="s">
        <v>311</v>
      </c>
      <c r="H1741" t="s">
        <v>311</v>
      </c>
      <c r="I1741" t="s">
        <v>311</v>
      </c>
      <c r="J1741">
        <v>0</v>
      </c>
    </row>
    <row r="1742" spans="1:10" hidden="1" x14ac:dyDescent="0.35">
      <c r="A1742" t="s">
        <v>21326</v>
      </c>
      <c r="B1742">
        <v>10</v>
      </c>
      <c r="C1742">
        <v>0</v>
      </c>
      <c r="D1742">
        <v>1593</v>
      </c>
      <c r="E1742" t="s">
        <v>311</v>
      </c>
      <c r="F1742" t="s">
        <v>3848</v>
      </c>
      <c r="G1742" t="s">
        <v>311</v>
      </c>
      <c r="H1742" t="s">
        <v>311</v>
      </c>
      <c r="I1742" t="s">
        <v>311</v>
      </c>
      <c r="J1742">
        <v>0</v>
      </c>
    </row>
    <row r="1743" spans="1:10" hidden="1" x14ac:dyDescent="0.35">
      <c r="A1743" t="s">
        <v>21327</v>
      </c>
      <c r="B1743">
        <v>9</v>
      </c>
      <c r="C1743">
        <v>0</v>
      </c>
      <c r="D1743">
        <v>1593</v>
      </c>
      <c r="E1743" t="s">
        <v>311</v>
      </c>
      <c r="F1743" t="s">
        <v>3848</v>
      </c>
      <c r="G1743" t="s">
        <v>311</v>
      </c>
      <c r="H1743" t="s">
        <v>311</v>
      </c>
      <c r="I1743" t="s">
        <v>311</v>
      </c>
      <c r="J1743">
        <v>9</v>
      </c>
    </row>
    <row r="1744" spans="1:10" hidden="1" x14ac:dyDescent="0.35">
      <c r="A1744" t="s">
        <v>21328</v>
      </c>
      <c r="B1744">
        <v>9</v>
      </c>
      <c r="C1744">
        <v>0</v>
      </c>
      <c r="D1744">
        <v>1593</v>
      </c>
      <c r="E1744" t="s">
        <v>311</v>
      </c>
      <c r="F1744" t="s">
        <v>3848</v>
      </c>
      <c r="G1744" t="s">
        <v>311</v>
      </c>
      <c r="H1744" t="s">
        <v>311</v>
      </c>
      <c r="I1744" t="s">
        <v>311</v>
      </c>
      <c r="J1744">
        <v>0</v>
      </c>
    </row>
    <row r="1745" spans="1:10" hidden="1" x14ac:dyDescent="0.35">
      <c r="A1745" t="s">
        <v>21329</v>
      </c>
      <c r="B1745">
        <v>8</v>
      </c>
      <c r="C1745">
        <v>0</v>
      </c>
      <c r="D1745">
        <v>1593</v>
      </c>
      <c r="E1745" t="s">
        <v>311</v>
      </c>
      <c r="F1745" t="s">
        <v>3848</v>
      </c>
      <c r="G1745" t="s">
        <v>311</v>
      </c>
      <c r="H1745" t="s">
        <v>311</v>
      </c>
      <c r="I1745" t="s">
        <v>311</v>
      </c>
      <c r="J1745">
        <v>0</v>
      </c>
    </row>
    <row r="1746" spans="1:10" hidden="1" x14ac:dyDescent="0.35">
      <c r="A1746" t="s">
        <v>21330</v>
      </c>
      <c r="B1746">
        <v>9</v>
      </c>
      <c r="C1746">
        <v>0</v>
      </c>
      <c r="D1746">
        <v>1593</v>
      </c>
      <c r="E1746" t="s">
        <v>311</v>
      </c>
      <c r="F1746" t="s">
        <v>3848</v>
      </c>
      <c r="G1746" t="s">
        <v>311</v>
      </c>
      <c r="H1746" t="s">
        <v>311</v>
      </c>
      <c r="I1746" t="s">
        <v>311</v>
      </c>
      <c r="J1746">
        <v>0</v>
      </c>
    </row>
    <row r="1747" spans="1:10" hidden="1" x14ac:dyDescent="0.35">
      <c r="A1747" t="s">
        <v>21331</v>
      </c>
      <c r="B1747">
        <v>9</v>
      </c>
      <c r="C1747">
        <v>0</v>
      </c>
      <c r="D1747">
        <v>1593</v>
      </c>
      <c r="E1747" t="s">
        <v>311</v>
      </c>
      <c r="F1747" t="s">
        <v>3848</v>
      </c>
      <c r="G1747" t="s">
        <v>311</v>
      </c>
      <c r="H1747" t="s">
        <v>311</v>
      </c>
      <c r="I1747" t="s">
        <v>311</v>
      </c>
      <c r="J1747">
        <v>9</v>
      </c>
    </row>
    <row r="1748" spans="1:10" hidden="1" x14ac:dyDescent="0.35">
      <c r="A1748" t="s">
        <v>21332</v>
      </c>
      <c r="B1748">
        <v>1</v>
      </c>
      <c r="C1748">
        <v>0</v>
      </c>
      <c r="D1748">
        <v>1593</v>
      </c>
      <c r="E1748" t="s">
        <v>311</v>
      </c>
      <c r="F1748" t="s">
        <v>3848</v>
      </c>
      <c r="G1748" t="s">
        <v>311</v>
      </c>
      <c r="H1748" t="s">
        <v>311</v>
      </c>
      <c r="I1748" t="s">
        <v>311</v>
      </c>
      <c r="J1748">
        <v>0</v>
      </c>
    </row>
    <row r="1749" spans="1:10" hidden="1" x14ac:dyDescent="0.35">
      <c r="A1749" t="s">
        <v>21333</v>
      </c>
      <c r="B1749">
        <v>9</v>
      </c>
      <c r="C1749">
        <v>0</v>
      </c>
      <c r="D1749">
        <v>1593</v>
      </c>
      <c r="E1749" t="s">
        <v>311</v>
      </c>
      <c r="F1749" t="s">
        <v>3848</v>
      </c>
      <c r="G1749" t="s">
        <v>311</v>
      </c>
      <c r="H1749" t="s">
        <v>311</v>
      </c>
      <c r="I1749" t="s">
        <v>311</v>
      </c>
      <c r="J1749">
        <v>0</v>
      </c>
    </row>
    <row r="1750" spans="1:10" hidden="1" x14ac:dyDescent="0.35">
      <c r="A1750" t="s">
        <v>21334</v>
      </c>
      <c r="B1750">
        <v>23</v>
      </c>
      <c r="C1750">
        <v>0</v>
      </c>
      <c r="D1750">
        <v>1593</v>
      </c>
      <c r="E1750" t="s">
        <v>311</v>
      </c>
      <c r="F1750" t="s">
        <v>3848</v>
      </c>
      <c r="G1750" t="s">
        <v>311</v>
      </c>
      <c r="H1750" t="s">
        <v>311</v>
      </c>
      <c r="I1750" t="s">
        <v>311</v>
      </c>
      <c r="J1750">
        <v>0</v>
      </c>
    </row>
    <row r="1751" spans="1:10" hidden="1" x14ac:dyDescent="0.35">
      <c r="A1751" t="s">
        <v>21335</v>
      </c>
      <c r="B1751">
        <v>10</v>
      </c>
      <c r="C1751">
        <v>0</v>
      </c>
      <c r="D1751">
        <v>1593</v>
      </c>
      <c r="E1751" t="s">
        <v>311</v>
      </c>
      <c r="F1751" t="s">
        <v>3848</v>
      </c>
      <c r="G1751" t="s">
        <v>311</v>
      </c>
      <c r="H1751" t="s">
        <v>311</v>
      </c>
      <c r="I1751" t="s">
        <v>311</v>
      </c>
      <c r="J1751">
        <v>0</v>
      </c>
    </row>
    <row r="1752" spans="1:10" hidden="1" x14ac:dyDescent="0.35">
      <c r="A1752" t="s">
        <v>21336</v>
      </c>
      <c r="B1752">
        <v>9</v>
      </c>
      <c r="C1752">
        <v>0</v>
      </c>
      <c r="D1752">
        <v>1593</v>
      </c>
      <c r="E1752" t="s">
        <v>311</v>
      </c>
      <c r="F1752" t="s">
        <v>3848</v>
      </c>
      <c r="G1752" t="s">
        <v>311</v>
      </c>
      <c r="H1752" t="s">
        <v>311</v>
      </c>
      <c r="I1752" t="s">
        <v>311</v>
      </c>
      <c r="J1752">
        <v>0</v>
      </c>
    </row>
    <row r="1753" spans="1:10" hidden="1" x14ac:dyDescent="0.35">
      <c r="A1753" t="s">
        <v>21337</v>
      </c>
      <c r="B1753">
        <v>10</v>
      </c>
      <c r="C1753">
        <v>0</v>
      </c>
      <c r="D1753">
        <v>1593</v>
      </c>
      <c r="E1753" t="s">
        <v>311</v>
      </c>
      <c r="F1753" t="s">
        <v>3848</v>
      </c>
      <c r="G1753" t="s">
        <v>311</v>
      </c>
      <c r="H1753" t="s">
        <v>311</v>
      </c>
      <c r="I1753" t="s">
        <v>311</v>
      </c>
      <c r="J1753">
        <v>0</v>
      </c>
    </row>
    <row r="1754" spans="1:10" hidden="1" x14ac:dyDescent="0.35">
      <c r="A1754" t="s">
        <v>21338</v>
      </c>
      <c r="B1754">
        <v>9</v>
      </c>
      <c r="C1754">
        <v>0</v>
      </c>
      <c r="D1754">
        <v>1593</v>
      </c>
      <c r="E1754" t="s">
        <v>311</v>
      </c>
      <c r="F1754" t="s">
        <v>3848</v>
      </c>
      <c r="G1754" t="s">
        <v>311</v>
      </c>
      <c r="H1754" t="s">
        <v>311</v>
      </c>
      <c r="I1754" t="s">
        <v>311</v>
      </c>
      <c r="J1754">
        <v>0</v>
      </c>
    </row>
    <row r="1755" spans="1:10" hidden="1" x14ac:dyDescent="0.35">
      <c r="A1755" t="s">
        <v>21339</v>
      </c>
      <c r="B1755">
        <v>7</v>
      </c>
      <c r="C1755">
        <v>0</v>
      </c>
      <c r="D1755">
        <v>1593</v>
      </c>
      <c r="E1755" t="s">
        <v>311</v>
      </c>
      <c r="F1755" t="s">
        <v>3848</v>
      </c>
      <c r="G1755" t="s">
        <v>311</v>
      </c>
      <c r="H1755" t="s">
        <v>311</v>
      </c>
      <c r="I1755" t="s">
        <v>311</v>
      </c>
      <c r="J1755">
        <v>0</v>
      </c>
    </row>
    <row r="1756" spans="1:10" hidden="1" x14ac:dyDescent="0.35">
      <c r="A1756" t="s">
        <v>21340</v>
      </c>
      <c r="B1756">
        <v>8</v>
      </c>
      <c r="C1756">
        <v>0</v>
      </c>
      <c r="D1756">
        <v>1593</v>
      </c>
      <c r="E1756" t="s">
        <v>311</v>
      </c>
      <c r="F1756" t="s">
        <v>3848</v>
      </c>
      <c r="G1756" t="s">
        <v>311</v>
      </c>
      <c r="H1756" t="s">
        <v>311</v>
      </c>
      <c r="I1756" t="s">
        <v>311</v>
      </c>
      <c r="J1756">
        <v>8</v>
      </c>
    </row>
    <row r="1757" spans="1:10" hidden="1" x14ac:dyDescent="0.35">
      <c r="A1757" t="s">
        <v>21341</v>
      </c>
      <c r="B1757">
        <v>18</v>
      </c>
      <c r="C1757">
        <v>0</v>
      </c>
      <c r="D1757">
        <v>1593</v>
      </c>
      <c r="E1757" t="s">
        <v>311</v>
      </c>
      <c r="F1757" t="s">
        <v>3848</v>
      </c>
      <c r="G1757" t="s">
        <v>311</v>
      </c>
      <c r="H1757" t="s">
        <v>311</v>
      </c>
      <c r="I1757" t="s">
        <v>311</v>
      </c>
      <c r="J1757">
        <v>0</v>
      </c>
    </row>
    <row r="1758" spans="1:10" hidden="1" x14ac:dyDescent="0.35">
      <c r="A1758" t="s">
        <v>21342</v>
      </c>
      <c r="B1758">
        <v>2</v>
      </c>
      <c r="C1758">
        <v>0</v>
      </c>
      <c r="D1758">
        <v>1593</v>
      </c>
      <c r="E1758" t="s">
        <v>311</v>
      </c>
      <c r="F1758" t="s">
        <v>3848</v>
      </c>
      <c r="G1758" t="s">
        <v>311</v>
      </c>
      <c r="H1758" t="s">
        <v>311</v>
      </c>
      <c r="I1758" t="s">
        <v>311</v>
      </c>
      <c r="J1758">
        <v>0</v>
      </c>
    </row>
    <row r="1759" spans="1:10" hidden="1" x14ac:dyDescent="0.35">
      <c r="A1759" t="s">
        <v>21343</v>
      </c>
      <c r="B1759">
        <v>9</v>
      </c>
      <c r="C1759">
        <v>0</v>
      </c>
      <c r="D1759">
        <v>1593</v>
      </c>
      <c r="E1759" t="s">
        <v>311</v>
      </c>
      <c r="F1759" t="s">
        <v>3848</v>
      </c>
      <c r="G1759" t="s">
        <v>311</v>
      </c>
      <c r="H1759" t="s">
        <v>311</v>
      </c>
      <c r="I1759" t="s">
        <v>311</v>
      </c>
      <c r="J1759">
        <v>0</v>
      </c>
    </row>
    <row r="1760" spans="1:10" hidden="1" x14ac:dyDescent="0.35">
      <c r="A1760" t="s">
        <v>21344</v>
      </c>
      <c r="B1760">
        <v>10</v>
      </c>
      <c r="C1760">
        <v>0</v>
      </c>
      <c r="D1760">
        <v>1593</v>
      </c>
      <c r="E1760" t="s">
        <v>311</v>
      </c>
      <c r="F1760" t="s">
        <v>3848</v>
      </c>
      <c r="G1760" t="s">
        <v>311</v>
      </c>
      <c r="H1760" t="s">
        <v>311</v>
      </c>
      <c r="I1760" t="s">
        <v>311</v>
      </c>
      <c r="J1760">
        <v>0</v>
      </c>
    </row>
    <row r="1761" spans="1:10" hidden="1" x14ac:dyDescent="0.35">
      <c r="A1761" t="s">
        <v>21345</v>
      </c>
      <c r="B1761">
        <v>8</v>
      </c>
      <c r="C1761">
        <v>0</v>
      </c>
      <c r="D1761">
        <v>1593</v>
      </c>
      <c r="E1761" t="s">
        <v>311</v>
      </c>
      <c r="F1761" t="s">
        <v>3848</v>
      </c>
      <c r="G1761" t="s">
        <v>311</v>
      </c>
      <c r="H1761" t="s">
        <v>311</v>
      </c>
      <c r="I1761" t="s">
        <v>311</v>
      </c>
      <c r="J1761">
        <v>0</v>
      </c>
    </row>
    <row r="1762" spans="1:10" hidden="1" x14ac:dyDescent="0.35">
      <c r="A1762" t="s">
        <v>21346</v>
      </c>
      <c r="B1762">
        <v>1</v>
      </c>
      <c r="C1762">
        <v>0</v>
      </c>
      <c r="D1762">
        <v>1593</v>
      </c>
      <c r="E1762" t="s">
        <v>311</v>
      </c>
      <c r="F1762" t="s">
        <v>3848</v>
      </c>
      <c r="G1762" t="s">
        <v>311</v>
      </c>
      <c r="H1762" t="s">
        <v>311</v>
      </c>
      <c r="I1762" t="s">
        <v>311</v>
      </c>
      <c r="J1762">
        <v>0</v>
      </c>
    </row>
    <row r="1763" spans="1:10" hidden="1" x14ac:dyDescent="0.35">
      <c r="A1763" t="s">
        <v>21347</v>
      </c>
      <c r="B1763">
        <v>11</v>
      </c>
      <c r="C1763">
        <v>0</v>
      </c>
      <c r="D1763">
        <v>1593</v>
      </c>
      <c r="E1763" t="s">
        <v>311</v>
      </c>
      <c r="F1763" t="s">
        <v>3848</v>
      </c>
      <c r="G1763" t="s">
        <v>311</v>
      </c>
      <c r="H1763" t="s">
        <v>311</v>
      </c>
      <c r="I1763" t="s">
        <v>311</v>
      </c>
      <c r="J1763">
        <v>0</v>
      </c>
    </row>
    <row r="1764" spans="1:10" hidden="1" x14ac:dyDescent="0.35">
      <c r="A1764" t="s">
        <v>21348</v>
      </c>
      <c r="B1764">
        <v>13</v>
      </c>
      <c r="C1764">
        <v>0</v>
      </c>
      <c r="D1764">
        <v>1593</v>
      </c>
      <c r="E1764" t="s">
        <v>311</v>
      </c>
      <c r="F1764" t="s">
        <v>3848</v>
      </c>
      <c r="G1764" t="s">
        <v>311</v>
      </c>
      <c r="H1764" t="s">
        <v>311</v>
      </c>
      <c r="I1764" t="s">
        <v>311</v>
      </c>
      <c r="J1764">
        <v>0</v>
      </c>
    </row>
    <row r="1765" spans="1:10" hidden="1" x14ac:dyDescent="0.35">
      <c r="A1765" t="s">
        <v>21349</v>
      </c>
      <c r="B1765">
        <v>9</v>
      </c>
      <c r="C1765">
        <v>0</v>
      </c>
      <c r="D1765">
        <v>1593</v>
      </c>
      <c r="E1765" t="s">
        <v>311</v>
      </c>
      <c r="F1765" t="s">
        <v>3848</v>
      </c>
      <c r="G1765" t="s">
        <v>311</v>
      </c>
      <c r="H1765" t="s">
        <v>311</v>
      </c>
      <c r="I1765" t="s">
        <v>311</v>
      </c>
      <c r="J1765">
        <v>0</v>
      </c>
    </row>
    <row r="1766" spans="1:10" hidden="1" x14ac:dyDescent="0.35">
      <c r="A1766" t="s">
        <v>21350</v>
      </c>
      <c r="B1766">
        <v>11</v>
      </c>
      <c r="C1766">
        <v>0</v>
      </c>
      <c r="D1766">
        <v>1593</v>
      </c>
      <c r="E1766" t="s">
        <v>311</v>
      </c>
      <c r="F1766" t="s">
        <v>3848</v>
      </c>
      <c r="G1766" t="s">
        <v>311</v>
      </c>
      <c r="H1766" t="s">
        <v>311</v>
      </c>
      <c r="I1766" t="s">
        <v>311</v>
      </c>
      <c r="J1766">
        <v>11</v>
      </c>
    </row>
    <row r="1767" spans="1:10" hidden="1" x14ac:dyDescent="0.35">
      <c r="A1767" t="s">
        <v>21351</v>
      </c>
      <c r="B1767">
        <v>11</v>
      </c>
      <c r="C1767">
        <v>0</v>
      </c>
      <c r="D1767">
        <v>1593</v>
      </c>
      <c r="E1767" t="s">
        <v>311</v>
      </c>
      <c r="F1767" t="s">
        <v>3848</v>
      </c>
      <c r="G1767" t="s">
        <v>311</v>
      </c>
      <c r="H1767" t="s">
        <v>311</v>
      </c>
      <c r="I1767" t="s">
        <v>311</v>
      </c>
      <c r="J1767">
        <v>0</v>
      </c>
    </row>
    <row r="1768" spans="1:10" hidden="1" x14ac:dyDescent="0.35">
      <c r="A1768" t="s">
        <v>21352</v>
      </c>
      <c r="B1768">
        <v>8</v>
      </c>
      <c r="C1768">
        <v>0</v>
      </c>
      <c r="D1768">
        <v>1593</v>
      </c>
      <c r="E1768" t="s">
        <v>311</v>
      </c>
      <c r="F1768" t="s">
        <v>3848</v>
      </c>
      <c r="G1768" t="s">
        <v>311</v>
      </c>
      <c r="H1768" t="s">
        <v>311</v>
      </c>
      <c r="I1768" t="s">
        <v>311</v>
      </c>
      <c r="J1768">
        <v>0</v>
      </c>
    </row>
    <row r="1769" spans="1:10" hidden="1" x14ac:dyDescent="0.35">
      <c r="A1769" t="s">
        <v>21353</v>
      </c>
      <c r="B1769">
        <v>11</v>
      </c>
      <c r="C1769">
        <v>0</v>
      </c>
      <c r="D1769">
        <v>1593</v>
      </c>
      <c r="E1769" t="s">
        <v>311</v>
      </c>
      <c r="F1769" t="s">
        <v>2692</v>
      </c>
      <c r="G1769" t="s">
        <v>311</v>
      </c>
      <c r="H1769" t="s">
        <v>311</v>
      </c>
      <c r="I1769" t="s">
        <v>311</v>
      </c>
      <c r="J1769">
        <v>0</v>
      </c>
    </row>
    <row r="1770" spans="1:10" hidden="1" x14ac:dyDescent="0.35">
      <c r="A1770" t="s">
        <v>21354</v>
      </c>
      <c r="B1770">
        <v>11</v>
      </c>
      <c r="C1770">
        <v>0</v>
      </c>
      <c r="D1770">
        <v>1593</v>
      </c>
      <c r="E1770" t="s">
        <v>311</v>
      </c>
      <c r="F1770" t="s">
        <v>3848</v>
      </c>
      <c r="G1770" t="s">
        <v>311</v>
      </c>
      <c r="H1770" t="s">
        <v>311</v>
      </c>
      <c r="I1770" t="s">
        <v>311</v>
      </c>
      <c r="J1770">
        <v>0</v>
      </c>
    </row>
    <row r="1771" spans="1:10" hidden="1" x14ac:dyDescent="0.35">
      <c r="A1771" t="s">
        <v>21355</v>
      </c>
      <c r="B1771">
        <v>100</v>
      </c>
      <c r="C1771">
        <v>0</v>
      </c>
      <c r="D1771">
        <v>1593</v>
      </c>
      <c r="E1771" t="s">
        <v>311</v>
      </c>
      <c r="F1771" t="s">
        <v>3848</v>
      </c>
      <c r="G1771" t="s">
        <v>311</v>
      </c>
      <c r="H1771" t="s">
        <v>311</v>
      </c>
      <c r="I1771" t="s">
        <v>311</v>
      </c>
      <c r="J1771">
        <v>0</v>
      </c>
    </row>
    <row r="1772" spans="1:10" hidden="1" x14ac:dyDescent="0.35">
      <c r="A1772" t="s">
        <v>21356</v>
      </c>
      <c r="B1772">
        <v>14</v>
      </c>
      <c r="C1772">
        <v>0</v>
      </c>
      <c r="D1772">
        <v>1593</v>
      </c>
      <c r="E1772" t="s">
        <v>311</v>
      </c>
      <c r="F1772" t="s">
        <v>3848</v>
      </c>
      <c r="G1772" t="s">
        <v>311</v>
      </c>
      <c r="H1772" t="s">
        <v>311</v>
      </c>
      <c r="I1772" t="s">
        <v>311</v>
      </c>
      <c r="J1772">
        <v>0</v>
      </c>
    </row>
    <row r="1773" spans="1:10" hidden="1" x14ac:dyDescent="0.35">
      <c r="A1773" t="s">
        <v>21357</v>
      </c>
      <c r="B1773">
        <v>9</v>
      </c>
      <c r="C1773">
        <v>0</v>
      </c>
      <c r="D1773">
        <v>1593</v>
      </c>
      <c r="E1773" t="s">
        <v>311</v>
      </c>
      <c r="F1773" t="s">
        <v>3848</v>
      </c>
      <c r="G1773" t="s">
        <v>311</v>
      </c>
      <c r="H1773" t="s">
        <v>311</v>
      </c>
      <c r="I1773" t="s">
        <v>311</v>
      </c>
      <c r="J1773">
        <v>0</v>
      </c>
    </row>
    <row r="1774" spans="1:10" hidden="1" x14ac:dyDescent="0.35">
      <c r="A1774" t="s">
        <v>21358</v>
      </c>
      <c r="B1774">
        <v>1</v>
      </c>
      <c r="C1774">
        <v>0</v>
      </c>
      <c r="D1774">
        <v>1593</v>
      </c>
      <c r="E1774" t="s">
        <v>311</v>
      </c>
      <c r="F1774" t="s">
        <v>3848</v>
      </c>
      <c r="G1774" t="s">
        <v>311</v>
      </c>
      <c r="H1774" t="s">
        <v>311</v>
      </c>
      <c r="I1774" t="s">
        <v>311</v>
      </c>
      <c r="J1774">
        <v>0</v>
      </c>
    </row>
    <row r="1775" spans="1:10" hidden="1" x14ac:dyDescent="0.35">
      <c r="A1775" t="s">
        <v>21359</v>
      </c>
      <c r="B1775">
        <v>13</v>
      </c>
      <c r="C1775">
        <v>0</v>
      </c>
      <c r="D1775">
        <v>1593</v>
      </c>
      <c r="E1775" t="s">
        <v>311</v>
      </c>
      <c r="F1775" t="s">
        <v>3848</v>
      </c>
      <c r="G1775" t="s">
        <v>311</v>
      </c>
      <c r="H1775" t="s">
        <v>311</v>
      </c>
      <c r="I1775" t="s">
        <v>311</v>
      </c>
      <c r="J1775">
        <v>0</v>
      </c>
    </row>
    <row r="1776" spans="1:10" hidden="1" x14ac:dyDescent="0.35">
      <c r="A1776" t="s">
        <v>21360</v>
      </c>
      <c r="B1776">
        <v>10</v>
      </c>
      <c r="C1776">
        <v>0</v>
      </c>
      <c r="D1776">
        <v>1593</v>
      </c>
      <c r="E1776" t="s">
        <v>311</v>
      </c>
      <c r="F1776" t="s">
        <v>3848</v>
      </c>
      <c r="G1776" t="s">
        <v>311</v>
      </c>
      <c r="H1776" t="s">
        <v>311</v>
      </c>
      <c r="I1776" t="s">
        <v>311</v>
      </c>
      <c r="J1776">
        <v>0</v>
      </c>
    </row>
    <row r="1777" spans="1:10" hidden="1" x14ac:dyDescent="0.35">
      <c r="A1777" t="s">
        <v>21361</v>
      </c>
      <c r="B1777">
        <v>8</v>
      </c>
      <c r="C1777">
        <v>0</v>
      </c>
      <c r="D1777">
        <v>1593</v>
      </c>
      <c r="E1777" t="s">
        <v>311</v>
      </c>
      <c r="F1777" t="s">
        <v>3848</v>
      </c>
      <c r="G1777" t="s">
        <v>311</v>
      </c>
      <c r="H1777" t="s">
        <v>311</v>
      </c>
      <c r="I1777" t="s">
        <v>311</v>
      </c>
      <c r="J1777">
        <v>0</v>
      </c>
    </row>
    <row r="1778" spans="1:10" hidden="1" x14ac:dyDescent="0.35">
      <c r="A1778" t="s">
        <v>21362</v>
      </c>
      <c r="B1778">
        <v>1</v>
      </c>
      <c r="C1778">
        <v>0</v>
      </c>
      <c r="D1778">
        <v>1593</v>
      </c>
      <c r="E1778" t="s">
        <v>311</v>
      </c>
      <c r="F1778" t="s">
        <v>3848</v>
      </c>
      <c r="G1778" t="s">
        <v>311</v>
      </c>
      <c r="H1778" t="s">
        <v>311</v>
      </c>
      <c r="I1778" t="s">
        <v>311</v>
      </c>
      <c r="J1778">
        <v>0</v>
      </c>
    </row>
    <row r="1779" spans="1:10" hidden="1" x14ac:dyDescent="0.35">
      <c r="A1779" t="s">
        <v>21363</v>
      </c>
      <c r="B1779">
        <v>13</v>
      </c>
      <c r="C1779">
        <v>0</v>
      </c>
      <c r="D1779">
        <v>1593</v>
      </c>
      <c r="E1779" t="s">
        <v>311</v>
      </c>
      <c r="F1779" t="s">
        <v>3848</v>
      </c>
      <c r="G1779" t="s">
        <v>311</v>
      </c>
      <c r="H1779" t="s">
        <v>311</v>
      </c>
      <c r="I1779" t="s">
        <v>311</v>
      </c>
      <c r="J1779">
        <v>0</v>
      </c>
    </row>
    <row r="1780" spans="1:10" hidden="1" x14ac:dyDescent="0.35">
      <c r="A1780" t="s">
        <v>21364</v>
      </c>
      <c r="B1780">
        <v>13</v>
      </c>
      <c r="C1780">
        <v>0</v>
      </c>
      <c r="D1780">
        <v>1593</v>
      </c>
      <c r="E1780" t="s">
        <v>311</v>
      </c>
      <c r="F1780" t="s">
        <v>3848</v>
      </c>
      <c r="G1780" t="s">
        <v>311</v>
      </c>
      <c r="H1780" t="s">
        <v>311</v>
      </c>
      <c r="I1780" t="s">
        <v>311</v>
      </c>
      <c r="J1780">
        <v>13</v>
      </c>
    </row>
    <row r="1781" spans="1:10" hidden="1" x14ac:dyDescent="0.35">
      <c r="A1781" t="s">
        <v>21365</v>
      </c>
      <c r="B1781">
        <v>1</v>
      </c>
      <c r="C1781">
        <v>0</v>
      </c>
      <c r="D1781">
        <v>1593</v>
      </c>
      <c r="E1781" t="s">
        <v>311</v>
      </c>
      <c r="F1781" t="s">
        <v>3848</v>
      </c>
      <c r="G1781" t="s">
        <v>311</v>
      </c>
      <c r="H1781" t="s">
        <v>311</v>
      </c>
      <c r="I1781" t="s">
        <v>311</v>
      </c>
      <c r="J1781">
        <v>0</v>
      </c>
    </row>
    <row r="1782" spans="1:10" hidden="1" x14ac:dyDescent="0.35">
      <c r="A1782" t="s">
        <v>21366</v>
      </c>
      <c r="B1782">
        <v>10</v>
      </c>
      <c r="C1782">
        <v>0</v>
      </c>
      <c r="D1782">
        <v>1593</v>
      </c>
      <c r="E1782" t="s">
        <v>311</v>
      </c>
      <c r="F1782" t="s">
        <v>3848</v>
      </c>
      <c r="G1782" t="s">
        <v>311</v>
      </c>
      <c r="H1782" t="s">
        <v>311</v>
      </c>
      <c r="I1782" t="s">
        <v>311</v>
      </c>
      <c r="J1782">
        <v>0</v>
      </c>
    </row>
    <row r="1783" spans="1:10" hidden="1" x14ac:dyDescent="0.35">
      <c r="A1783" t="s">
        <v>21367</v>
      </c>
      <c r="B1783">
        <v>19</v>
      </c>
      <c r="C1783">
        <v>0</v>
      </c>
      <c r="D1783">
        <v>1593</v>
      </c>
      <c r="E1783" t="s">
        <v>311</v>
      </c>
      <c r="F1783" t="s">
        <v>3848</v>
      </c>
      <c r="G1783" t="s">
        <v>311</v>
      </c>
      <c r="H1783" t="s">
        <v>311</v>
      </c>
      <c r="I1783" t="s">
        <v>311</v>
      </c>
      <c r="J1783">
        <v>0</v>
      </c>
    </row>
    <row r="1784" spans="1:10" hidden="1" x14ac:dyDescent="0.35">
      <c r="A1784" t="s">
        <v>21368</v>
      </c>
      <c r="B1784">
        <v>2</v>
      </c>
      <c r="C1784">
        <v>0</v>
      </c>
      <c r="D1784">
        <v>1593</v>
      </c>
      <c r="E1784" t="s">
        <v>311</v>
      </c>
      <c r="F1784" t="s">
        <v>3848</v>
      </c>
      <c r="G1784" t="s">
        <v>311</v>
      </c>
      <c r="H1784" t="s">
        <v>311</v>
      </c>
      <c r="I1784" t="s">
        <v>311</v>
      </c>
      <c r="J1784">
        <v>2</v>
      </c>
    </row>
    <row r="1785" spans="1:10" hidden="1" x14ac:dyDescent="0.35">
      <c r="A1785" t="s">
        <v>21369</v>
      </c>
      <c r="B1785">
        <v>8</v>
      </c>
      <c r="C1785">
        <v>0</v>
      </c>
      <c r="D1785">
        <v>1593</v>
      </c>
      <c r="E1785" t="s">
        <v>311</v>
      </c>
      <c r="F1785" t="s">
        <v>3848</v>
      </c>
      <c r="G1785" t="s">
        <v>311</v>
      </c>
      <c r="H1785" t="s">
        <v>311</v>
      </c>
      <c r="I1785" t="s">
        <v>311</v>
      </c>
      <c r="J1785">
        <v>0</v>
      </c>
    </row>
    <row r="1786" spans="1:10" hidden="1" x14ac:dyDescent="0.35">
      <c r="A1786" t="s">
        <v>21370</v>
      </c>
      <c r="B1786">
        <v>10</v>
      </c>
      <c r="C1786">
        <v>0</v>
      </c>
      <c r="D1786">
        <v>1593</v>
      </c>
      <c r="E1786" t="s">
        <v>311</v>
      </c>
      <c r="F1786" t="s">
        <v>3848</v>
      </c>
      <c r="G1786" t="s">
        <v>311</v>
      </c>
      <c r="H1786" t="s">
        <v>311</v>
      </c>
      <c r="I1786" t="s">
        <v>311</v>
      </c>
      <c r="J1786">
        <v>10</v>
      </c>
    </row>
    <row r="1787" spans="1:10" hidden="1" x14ac:dyDescent="0.35">
      <c r="A1787" t="s">
        <v>21371</v>
      </c>
      <c r="B1787">
        <v>8</v>
      </c>
      <c r="C1787">
        <v>0</v>
      </c>
      <c r="D1787">
        <v>1593</v>
      </c>
      <c r="E1787" t="s">
        <v>311</v>
      </c>
      <c r="F1787" t="s">
        <v>3848</v>
      </c>
      <c r="G1787" t="s">
        <v>311</v>
      </c>
      <c r="H1787" t="s">
        <v>311</v>
      </c>
      <c r="I1787" t="s">
        <v>311</v>
      </c>
      <c r="J1787">
        <v>8</v>
      </c>
    </row>
    <row r="1788" spans="1:10" hidden="1" x14ac:dyDescent="0.35">
      <c r="A1788" t="s">
        <v>21372</v>
      </c>
      <c r="B1788">
        <v>8</v>
      </c>
      <c r="C1788">
        <v>0</v>
      </c>
      <c r="D1788">
        <v>1593</v>
      </c>
      <c r="E1788" t="s">
        <v>311</v>
      </c>
      <c r="F1788" t="s">
        <v>3848</v>
      </c>
      <c r="G1788" t="s">
        <v>311</v>
      </c>
      <c r="H1788" t="s">
        <v>311</v>
      </c>
      <c r="I1788" t="s">
        <v>311</v>
      </c>
      <c r="J1788">
        <v>0</v>
      </c>
    </row>
    <row r="1789" spans="1:10" hidden="1" x14ac:dyDescent="0.35">
      <c r="A1789" t="s">
        <v>21373</v>
      </c>
      <c r="B1789">
        <v>11</v>
      </c>
      <c r="C1789">
        <v>0</v>
      </c>
      <c r="D1789">
        <v>1593</v>
      </c>
      <c r="E1789" t="s">
        <v>311</v>
      </c>
      <c r="F1789" t="s">
        <v>3848</v>
      </c>
      <c r="G1789" t="s">
        <v>311</v>
      </c>
      <c r="H1789" t="s">
        <v>311</v>
      </c>
      <c r="I1789" t="s">
        <v>311</v>
      </c>
      <c r="J1789">
        <v>11</v>
      </c>
    </row>
    <row r="1790" spans="1:10" hidden="1" x14ac:dyDescent="0.35">
      <c r="A1790" t="s">
        <v>21374</v>
      </c>
      <c r="B1790">
        <v>11</v>
      </c>
      <c r="C1790">
        <v>0</v>
      </c>
      <c r="D1790">
        <v>1593</v>
      </c>
      <c r="E1790" t="s">
        <v>311</v>
      </c>
      <c r="F1790" t="s">
        <v>3848</v>
      </c>
      <c r="G1790" t="s">
        <v>311</v>
      </c>
      <c r="H1790" t="s">
        <v>311</v>
      </c>
      <c r="I1790" t="s">
        <v>311</v>
      </c>
      <c r="J1790">
        <v>0</v>
      </c>
    </row>
    <row r="1791" spans="1:10" hidden="1" x14ac:dyDescent="0.35">
      <c r="A1791" t="s">
        <v>21375</v>
      </c>
      <c r="B1791">
        <v>7</v>
      </c>
      <c r="C1791">
        <v>0</v>
      </c>
      <c r="D1791">
        <v>1593</v>
      </c>
      <c r="E1791" t="s">
        <v>311</v>
      </c>
      <c r="F1791" t="s">
        <v>3848</v>
      </c>
      <c r="G1791" t="s">
        <v>311</v>
      </c>
      <c r="H1791" t="s">
        <v>311</v>
      </c>
      <c r="I1791" t="s">
        <v>311</v>
      </c>
      <c r="J1791">
        <v>0</v>
      </c>
    </row>
    <row r="1792" spans="1:10" hidden="1" x14ac:dyDescent="0.35">
      <c r="A1792" t="s">
        <v>21376</v>
      </c>
      <c r="B1792">
        <v>9</v>
      </c>
      <c r="C1792">
        <v>0</v>
      </c>
      <c r="D1792">
        <v>1593</v>
      </c>
      <c r="E1792" t="s">
        <v>311</v>
      </c>
      <c r="F1792" t="s">
        <v>3848</v>
      </c>
      <c r="G1792" t="s">
        <v>311</v>
      </c>
      <c r="H1792" t="s">
        <v>311</v>
      </c>
      <c r="I1792" t="s">
        <v>311</v>
      </c>
      <c r="J1792">
        <v>0</v>
      </c>
    </row>
    <row r="1793" spans="1:10" hidden="1" x14ac:dyDescent="0.35">
      <c r="A1793" t="s">
        <v>21377</v>
      </c>
      <c r="B1793">
        <v>12</v>
      </c>
      <c r="C1793">
        <v>0</v>
      </c>
      <c r="D1793">
        <v>1593</v>
      </c>
      <c r="E1793" t="s">
        <v>311</v>
      </c>
      <c r="F1793" t="s">
        <v>3848</v>
      </c>
      <c r="G1793" t="s">
        <v>311</v>
      </c>
      <c r="H1793" t="s">
        <v>311</v>
      </c>
      <c r="I1793" t="s">
        <v>311</v>
      </c>
      <c r="J1793">
        <v>0</v>
      </c>
    </row>
    <row r="1794" spans="1:10" hidden="1" x14ac:dyDescent="0.35">
      <c r="A1794" t="s">
        <v>21378</v>
      </c>
      <c r="B1794">
        <v>11</v>
      </c>
      <c r="C1794">
        <v>0</v>
      </c>
      <c r="D1794">
        <v>1593</v>
      </c>
      <c r="E1794" t="s">
        <v>311</v>
      </c>
      <c r="F1794" t="s">
        <v>3848</v>
      </c>
      <c r="G1794" t="s">
        <v>311</v>
      </c>
      <c r="H1794" t="s">
        <v>311</v>
      </c>
      <c r="I1794" t="s">
        <v>311</v>
      </c>
      <c r="J1794">
        <v>0</v>
      </c>
    </row>
    <row r="1795" spans="1:10" hidden="1" x14ac:dyDescent="0.35">
      <c r="A1795" t="s">
        <v>21379</v>
      </c>
      <c r="B1795">
        <v>9</v>
      </c>
      <c r="C1795">
        <v>0</v>
      </c>
      <c r="D1795">
        <v>1593</v>
      </c>
      <c r="E1795" t="s">
        <v>311</v>
      </c>
      <c r="F1795" t="s">
        <v>3848</v>
      </c>
      <c r="G1795" t="s">
        <v>311</v>
      </c>
      <c r="H1795" t="s">
        <v>311</v>
      </c>
      <c r="I1795" t="s">
        <v>311</v>
      </c>
      <c r="J1795">
        <v>0</v>
      </c>
    </row>
    <row r="1796" spans="1:10" hidden="1" x14ac:dyDescent="0.35">
      <c r="A1796" t="s">
        <v>21380</v>
      </c>
      <c r="B1796">
        <v>17</v>
      </c>
      <c r="C1796">
        <v>0</v>
      </c>
      <c r="D1796">
        <v>1593</v>
      </c>
      <c r="E1796" t="s">
        <v>311</v>
      </c>
      <c r="F1796" t="s">
        <v>3848</v>
      </c>
      <c r="G1796" t="s">
        <v>311</v>
      </c>
      <c r="H1796" t="s">
        <v>311</v>
      </c>
      <c r="I1796" t="s">
        <v>311</v>
      </c>
      <c r="J1796">
        <v>17</v>
      </c>
    </row>
    <row r="1797" spans="1:10" hidden="1" x14ac:dyDescent="0.35">
      <c r="A1797" t="s">
        <v>21381</v>
      </c>
      <c r="B1797">
        <v>14</v>
      </c>
      <c r="C1797">
        <v>0</v>
      </c>
      <c r="D1797">
        <v>1593</v>
      </c>
      <c r="E1797" t="s">
        <v>311</v>
      </c>
      <c r="F1797" t="s">
        <v>3848</v>
      </c>
      <c r="G1797" t="s">
        <v>311</v>
      </c>
      <c r="H1797" t="s">
        <v>311</v>
      </c>
      <c r="I1797" t="s">
        <v>311</v>
      </c>
      <c r="J1797">
        <v>0</v>
      </c>
    </row>
    <row r="1798" spans="1:10" hidden="1" x14ac:dyDescent="0.35">
      <c r="A1798" t="s">
        <v>21382</v>
      </c>
      <c r="B1798">
        <v>116</v>
      </c>
      <c r="C1798">
        <v>0</v>
      </c>
      <c r="D1798">
        <v>1593</v>
      </c>
      <c r="E1798" t="s">
        <v>311</v>
      </c>
      <c r="F1798" t="s">
        <v>3848</v>
      </c>
      <c r="G1798" t="s">
        <v>311</v>
      </c>
      <c r="H1798" t="s">
        <v>311</v>
      </c>
      <c r="I1798" t="s">
        <v>311</v>
      </c>
      <c r="J1798">
        <v>0</v>
      </c>
    </row>
    <row r="1799" spans="1:10" hidden="1" x14ac:dyDescent="0.35">
      <c r="A1799" t="s">
        <v>21383</v>
      </c>
      <c r="B1799">
        <v>12</v>
      </c>
      <c r="C1799">
        <v>0</v>
      </c>
      <c r="D1799">
        <v>1593</v>
      </c>
      <c r="E1799" t="s">
        <v>311</v>
      </c>
      <c r="F1799" t="s">
        <v>3848</v>
      </c>
      <c r="G1799" t="s">
        <v>311</v>
      </c>
      <c r="H1799" t="s">
        <v>311</v>
      </c>
      <c r="I1799" t="s">
        <v>311</v>
      </c>
      <c r="J1799">
        <v>0</v>
      </c>
    </row>
    <row r="1800" spans="1:10" hidden="1" x14ac:dyDescent="0.35">
      <c r="A1800" t="s">
        <v>21384</v>
      </c>
      <c r="B1800">
        <v>12</v>
      </c>
      <c r="C1800">
        <v>0</v>
      </c>
      <c r="D1800">
        <v>1593</v>
      </c>
      <c r="E1800" t="s">
        <v>311</v>
      </c>
      <c r="F1800" t="s">
        <v>3848</v>
      </c>
      <c r="G1800" t="s">
        <v>311</v>
      </c>
      <c r="H1800" t="s">
        <v>311</v>
      </c>
      <c r="I1800" t="s">
        <v>311</v>
      </c>
      <c r="J1800">
        <v>0</v>
      </c>
    </row>
    <row r="1801" spans="1:10" hidden="1" x14ac:dyDescent="0.35">
      <c r="A1801" t="s">
        <v>21385</v>
      </c>
      <c r="B1801">
        <v>15</v>
      </c>
      <c r="C1801">
        <v>0</v>
      </c>
      <c r="D1801">
        <v>1593</v>
      </c>
      <c r="E1801" t="s">
        <v>311</v>
      </c>
      <c r="F1801" t="s">
        <v>3848</v>
      </c>
      <c r="G1801" t="s">
        <v>311</v>
      </c>
      <c r="H1801" t="s">
        <v>311</v>
      </c>
      <c r="I1801" t="s">
        <v>311</v>
      </c>
      <c r="J1801">
        <v>0</v>
      </c>
    </row>
    <row r="1802" spans="1:10" hidden="1" x14ac:dyDescent="0.35">
      <c r="A1802" t="s">
        <v>21386</v>
      </c>
      <c r="B1802">
        <v>19</v>
      </c>
      <c r="C1802">
        <v>0</v>
      </c>
      <c r="D1802">
        <v>1593</v>
      </c>
      <c r="E1802" t="s">
        <v>311</v>
      </c>
      <c r="F1802" t="s">
        <v>3848</v>
      </c>
      <c r="G1802" t="s">
        <v>311</v>
      </c>
      <c r="H1802" t="s">
        <v>311</v>
      </c>
      <c r="I1802" t="s">
        <v>311</v>
      </c>
      <c r="J1802">
        <v>0</v>
      </c>
    </row>
    <row r="1803" spans="1:10" hidden="1" x14ac:dyDescent="0.35">
      <c r="A1803" t="s">
        <v>21387</v>
      </c>
      <c r="B1803">
        <v>1</v>
      </c>
      <c r="C1803">
        <v>0</v>
      </c>
      <c r="D1803">
        <v>1593</v>
      </c>
      <c r="E1803" t="s">
        <v>311</v>
      </c>
      <c r="F1803" t="s">
        <v>3848</v>
      </c>
      <c r="G1803" t="s">
        <v>311</v>
      </c>
      <c r="H1803" t="s">
        <v>311</v>
      </c>
      <c r="I1803" t="s">
        <v>311</v>
      </c>
      <c r="J1803">
        <v>0</v>
      </c>
    </row>
    <row r="1804" spans="1:10" hidden="1" x14ac:dyDescent="0.35">
      <c r="A1804" t="s">
        <v>21388</v>
      </c>
      <c r="B1804">
        <v>12</v>
      </c>
      <c r="C1804">
        <v>0</v>
      </c>
      <c r="D1804">
        <v>1593</v>
      </c>
      <c r="E1804" t="s">
        <v>311</v>
      </c>
      <c r="F1804" t="s">
        <v>3848</v>
      </c>
      <c r="G1804" t="s">
        <v>311</v>
      </c>
      <c r="H1804" t="s">
        <v>311</v>
      </c>
      <c r="I1804" t="s">
        <v>311</v>
      </c>
      <c r="J1804">
        <v>0</v>
      </c>
    </row>
    <row r="1805" spans="1:10" hidden="1" x14ac:dyDescent="0.35">
      <c r="A1805" t="s">
        <v>21389</v>
      </c>
      <c r="B1805">
        <v>9</v>
      </c>
      <c r="C1805">
        <v>0</v>
      </c>
      <c r="D1805">
        <v>1593</v>
      </c>
      <c r="E1805" t="s">
        <v>311</v>
      </c>
      <c r="F1805" t="s">
        <v>3848</v>
      </c>
      <c r="G1805" t="s">
        <v>311</v>
      </c>
      <c r="H1805" t="s">
        <v>311</v>
      </c>
      <c r="I1805" t="s">
        <v>311</v>
      </c>
      <c r="J1805">
        <v>0</v>
      </c>
    </row>
    <row r="1806" spans="1:10" hidden="1" x14ac:dyDescent="0.35">
      <c r="A1806" t="s">
        <v>21390</v>
      </c>
      <c r="B1806">
        <v>1</v>
      </c>
      <c r="C1806">
        <v>0</v>
      </c>
      <c r="D1806">
        <v>1593</v>
      </c>
      <c r="E1806" t="s">
        <v>311</v>
      </c>
      <c r="F1806" t="s">
        <v>3848</v>
      </c>
      <c r="G1806" t="s">
        <v>311</v>
      </c>
      <c r="H1806" t="s">
        <v>311</v>
      </c>
      <c r="I1806" t="s">
        <v>311</v>
      </c>
      <c r="J1806">
        <v>0</v>
      </c>
    </row>
    <row r="1807" spans="1:10" hidden="1" x14ac:dyDescent="0.35">
      <c r="A1807" t="s">
        <v>21391</v>
      </c>
      <c r="B1807">
        <v>16</v>
      </c>
      <c r="C1807">
        <v>0</v>
      </c>
      <c r="D1807">
        <v>1593</v>
      </c>
      <c r="E1807" t="s">
        <v>311</v>
      </c>
      <c r="F1807" t="s">
        <v>3848</v>
      </c>
      <c r="G1807" t="s">
        <v>311</v>
      </c>
      <c r="H1807" t="s">
        <v>311</v>
      </c>
      <c r="I1807" t="s">
        <v>311</v>
      </c>
      <c r="J1807">
        <v>0</v>
      </c>
    </row>
    <row r="1808" spans="1:10" hidden="1" x14ac:dyDescent="0.35">
      <c r="A1808" t="s">
        <v>21392</v>
      </c>
      <c r="B1808">
        <v>13</v>
      </c>
      <c r="C1808">
        <v>0</v>
      </c>
      <c r="D1808">
        <v>1593</v>
      </c>
      <c r="E1808" t="s">
        <v>311</v>
      </c>
      <c r="F1808" t="s">
        <v>3848</v>
      </c>
      <c r="G1808" t="s">
        <v>311</v>
      </c>
      <c r="H1808" t="s">
        <v>311</v>
      </c>
      <c r="I1808" t="s">
        <v>311</v>
      </c>
      <c r="J1808">
        <v>0</v>
      </c>
    </row>
    <row r="1809" spans="1:10" hidden="1" x14ac:dyDescent="0.35">
      <c r="A1809" t="s">
        <v>21393</v>
      </c>
      <c r="B1809">
        <v>8</v>
      </c>
      <c r="C1809">
        <v>0</v>
      </c>
      <c r="D1809">
        <v>1593</v>
      </c>
      <c r="E1809" t="s">
        <v>311</v>
      </c>
      <c r="F1809" t="s">
        <v>3848</v>
      </c>
      <c r="G1809" t="s">
        <v>311</v>
      </c>
      <c r="H1809" t="s">
        <v>311</v>
      </c>
      <c r="I1809" t="s">
        <v>311</v>
      </c>
      <c r="J1809">
        <v>0</v>
      </c>
    </row>
    <row r="1810" spans="1:10" hidden="1" x14ac:dyDescent="0.35">
      <c r="A1810" t="s">
        <v>21394</v>
      </c>
      <c r="B1810">
        <v>8</v>
      </c>
      <c r="C1810">
        <v>0</v>
      </c>
      <c r="D1810">
        <v>1593</v>
      </c>
      <c r="E1810" t="s">
        <v>311</v>
      </c>
      <c r="F1810" t="s">
        <v>3848</v>
      </c>
      <c r="G1810" t="s">
        <v>311</v>
      </c>
      <c r="H1810" t="s">
        <v>311</v>
      </c>
      <c r="I1810" t="s">
        <v>311</v>
      </c>
      <c r="J1810">
        <v>0</v>
      </c>
    </row>
    <row r="1811" spans="1:10" hidden="1" x14ac:dyDescent="0.35">
      <c r="A1811" t="s">
        <v>21395</v>
      </c>
      <c r="B1811">
        <v>9</v>
      </c>
      <c r="C1811">
        <v>0</v>
      </c>
      <c r="D1811">
        <v>1593</v>
      </c>
      <c r="E1811" t="s">
        <v>311</v>
      </c>
      <c r="F1811" t="s">
        <v>3848</v>
      </c>
      <c r="G1811" t="s">
        <v>311</v>
      </c>
      <c r="H1811" t="s">
        <v>311</v>
      </c>
      <c r="I1811" t="s">
        <v>311</v>
      </c>
      <c r="J1811">
        <v>0</v>
      </c>
    </row>
    <row r="1812" spans="1:10" hidden="1" x14ac:dyDescent="0.35">
      <c r="A1812" t="s">
        <v>21396</v>
      </c>
      <c r="B1812">
        <v>9</v>
      </c>
      <c r="C1812">
        <v>0</v>
      </c>
      <c r="D1812">
        <v>1593</v>
      </c>
      <c r="E1812" t="s">
        <v>311</v>
      </c>
      <c r="F1812" t="s">
        <v>3848</v>
      </c>
      <c r="G1812" t="s">
        <v>311</v>
      </c>
      <c r="H1812" t="s">
        <v>311</v>
      </c>
      <c r="I1812" t="s">
        <v>311</v>
      </c>
      <c r="J1812">
        <v>0</v>
      </c>
    </row>
    <row r="1813" spans="1:10" hidden="1" x14ac:dyDescent="0.35">
      <c r="A1813" t="s">
        <v>21397</v>
      </c>
      <c r="B1813">
        <v>10</v>
      </c>
      <c r="C1813">
        <v>0</v>
      </c>
      <c r="D1813">
        <v>1593</v>
      </c>
      <c r="E1813" t="s">
        <v>311</v>
      </c>
      <c r="F1813" t="s">
        <v>3848</v>
      </c>
      <c r="G1813" t="s">
        <v>311</v>
      </c>
      <c r="H1813" t="s">
        <v>311</v>
      </c>
      <c r="I1813" t="s">
        <v>311</v>
      </c>
      <c r="J1813">
        <v>0</v>
      </c>
    </row>
    <row r="1814" spans="1:10" hidden="1" x14ac:dyDescent="0.35">
      <c r="A1814" t="s">
        <v>21398</v>
      </c>
      <c r="B1814">
        <v>13</v>
      </c>
      <c r="C1814">
        <v>0</v>
      </c>
      <c r="D1814">
        <v>1593</v>
      </c>
      <c r="E1814" t="s">
        <v>311</v>
      </c>
      <c r="F1814" t="s">
        <v>3848</v>
      </c>
      <c r="G1814" t="s">
        <v>311</v>
      </c>
      <c r="H1814" t="s">
        <v>311</v>
      </c>
      <c r="I1814" t="s">
        <v>311</v>
      </c>
      <c r="J1814">
        <v>0</v>
      </c>
    </row>
    <row r="1815" spans="1:10" hidden="1" x14ac:dyDescent="0.35">
      <c r="A1815" t="s">
        <v>21399</v>
      </c>
      <c r="B1815">
        <v>16</v>
      </c>
      <c r="C1815">
        <v>0</v>
      </c>
      <c r="D1815">
        <v>1593</v>
      </c>
      <c r="E1815" t="s">
        <v>311</v>
      </c>
      <c r="F1815" t="s">
        <v>3848</v>
      </c>
      <c r="G1815" t="s">
        <v>311</v>
      </c>
      <c r="H1815" t="s">
        <v>311</v>
      </c>
      <c r="I1815" t="s">
        <v>311</v>
      </c>
      <c r="J1815">
        <v>0</v>
      </c>
    </row>
    <row r="1816" spans="1:10" hidden="1" x14ac:dyDescent="0.35">
      <c r="A1816" t="s">
        <v>21400</v>
      </c>
      <c r="B1816">
        <v>12</v>
      </c>
      <c r="C1816">
        <v>0</v>
      </c>
      <c r="D1816">
        <v>1593</v>
      </c>
      <c r="E1816" t="s">
        <v>311</v>
      </c>
      <c r="F1816" t="s">
        <v>3848</v>
      </c>
      <c r="G1816" t="s">
        <v>311</v>
      </c>
      <c r="H1816" t="s">
        <v>311</v>
      </c>
      <c r="I1816" t="s">
        <v>311</v>
      </c>
      <c r="J1816">
        <v>0</v>
      </c>
    </row>
    <row r="1817" spans="1:10" hidden="1" x14ac:dyDescent="0.35">
      <c r="A1817" t="s">
        <v>21401</v>
      </c>
      <c r="B1817">
        <v>9</v>
      </c>
      <c r="C1817">
        <v>0</v>
      </c>
      <c r="D1817">
        <v>1593</v>
      </c>
      <c r="E1817" t="s">
        <v>311</v>
      </c>
      <c r="F1817" t="s">
        <v>3848</v>
      </c>
      <c r="G1817" t="s">
        <v>311</v>
      </c>
      <c r="H1817" t="s">
        <v>311</v>
      </c>
      <c r="I1817" t="s">
        <v>311</v>
      </c>
      <c r="J1817">
        <v>0</v>
      </c>
    </row>
    <row r="1818" spans="1:10" hidden="1" x14ac:dyDescent="0.35">
      <c r="A1818" t="s">
        <v>21402</v>
      </c>
      <c r="B1818">
        <v>14</v>
      </c>
      <c r="C1818">
        <v>0</v>
      </c>
      <c r="D1818">
        <v>1593</v>
      </c>
      <c r="E1818" t="s">
        <v>311</v>
      </c>
      <c r="F1818" t="s">
        <v>3848</v>
      </c>
      <c r="G1818" t="s">
        <v>311</v>
      </c>
      <c r="H1818" t="s">
        <v>311</v>
      </c>
      <c r="I1818" t="s">
        <v>311</v>
      </c>
      <c r="J1818">
        <v>0</v>
      </c>
    </row>
    <row r="1819" spans="1:10" hidden="1" x14ac:dyDescent="0.35">
      <c r="A1819" t="s">
        <v>21403</v>
      </c>
      <c r="B1819">
        <v>9</v>
      </c>
      <c r="C1819">
        <v>0</v>
      </c>
      <c r="D1819">
        <v>1593</v>
      </c>
      <c r="E1819" t="s">
        <v>311</v>
      </c>
      <c r="F1819" t="s">
        <v>3848</v>
      </c>
      <c r="G1819" t="s">
        <v>311</v>
      </c>
      <c r="H1819" t="s">
        <v>311</v>
      </c>
      <c r="I1819" t="s">
        <v>311</v>
      </c>
      <c r="J1819">
        <v>0</v>
      </c>
    </row>
    <row r="1820" spans="1:10" hidden="1" x14ac:dyDescent="0.35">
      <c r="A1820" t="s">
        <v>21404</v>
      </c>
      <c r="B1820">
        <v>11</v>
      </c>
      <c r="C1820">
        <v>0</v>
      </c>
      <c r="D1820">
        <v>1593</v>
      </c>
      <c r="E1820" t="s">
        <v>311</v>
      </c>
      <c r="F1820" t="s">
        <v>3848</v>
      </c>
      <c r="G1820" t="s">
        <v>311</v>
      </c>
      <c r="H1820" t="s">
        <v>311</v>
      </c>
      <c r="I1820" t="s">
        <v>311</v>
      </c>
      <c r="J1820">
        <v>0</v>
      </c>
    </row>
    <row r="1821" spans="1:10" hidden="1" x14ac:dyDescent="0.35">
      <c r="A1821" t="s">
        <v>21405</v>
      </c>
      <c r="B1821">
        <v>7</v>
      </c>
      <c r="C1821">
        <v>0</v>
      </c>
      <c r="D1821">
        <v>1593</v>
      </c>
      <c r="E1821" t="s">
        <v>311</v>
      </c>
      <c r="F1821" t="s">
        <v>3848</v>
      </c>
      <c r="G1821" t="s">
        <v>311</v>
      </c>
      <c r="H1821" t="s">
        <v>311</v>
      </c>
      <c r="I1821" t="s">
        <v>311</v>
      </c>
      <c r="J1821">
        <v>7</v>
      </c>
    </row>
    <row r="1822" spans="1:10" hidden="1" x14ac:dyDescent="0.35">
      <c r="A1822" t="s">
        <v>21406</v>
      </c>
      <c r="B1822">
        <v>11</v>
      </c>
      <c r="C1822">
        <v>0</v>
      </c>
      <c r="D1822">
        <v>1593</v>
      </c>
      <c r="E1822" t="s">
        <v>311</v>
      </c>
      <c r="F1822" t="s">
        <v>3848</v>
      </c>
      <c r="G1822" t="s">
        <v>311</v>
      </c>
      <c r="H1822" t="s">
        <v>311</v>
      </c>
      <c r="I1822" t="s">
        <v>311</v>
      </c>
      <c r="J1822">
        <v>11</v>
      </c>
    </row>
    <row r="1823" spans="1:10" hidden="1" x14ac:dyDescent="0.35">
      <c r="A1823" t="s">
        <v>21407</v>
      </c>
      <c r="B1823">
        <v>11</v>
      </c>
      <c r="C1823">
        <v>0</v>
      </c>
      <c r="D1823">
        <v>1593</v>
      </c>
      <c r="E1823" t="s">
        <v>311</v>
      </c>
      <c r="F1823" t="s">
        <v>3848</v>
      </c>
      <c r="G1823" t="s">
        <v>311</v>
      </c>
      <c r="H1823" t="s">
        <v>311</v>
      </c>
      <c r="I1823" t="s">
        <v>311</v>
      </c>
      <c r="J1823">
        <v>11</v>
      </c>
    </row>
    <row r="1824" spans="1:10" hidden="1" x14ac:dyDescent="0.35">
      <c r="A1824" t="s">
        <v>21408</v>
      </c>
      <c r="B1824">
        <v>14</v>
      </c>
      <c r="C1824">
        <v>0</v>
      </c>
      <c r="D1824">
        <v>1593</v>
      </c>
      <c r="E1824" t="s">
        <v>311</v>
      </c>
      <c r="F1824" t="s">
        <v>3848</v>
      </c>
      <c r="G1824" t="s">
        <v>311</v>
      </c>
      <c r="H1824" t="s">
        <v>311</v>
      </c>
      <c r="I1824" t="s">
        <v>311</v>
      </c>
      <c r="J1824">
        <v>0</v>
      </c>
    </row>
    <row r="1825" spans="1:10" hidden="1" x14ac:dyDescent="0.35">
      <c r="A1825" t="s">
        <v>21409</v>
      </c>
      <c r="B1825">
        <v>7</v>
      </c>
      <c r="C1825">
        <v>0</v>
      </c>
      <c r="D1825">
        <v>1593</v>
      </c>
      <c r="E1825" t="s">
        <v>311</v>
      </c>
      <c r="F1825" t="s">
        <v>3848</v>
      </c>
      <c r="G1825" t="s">
        <v>311</v>
      </c>
      <c r="H1825" t="s">
        <v>311</v>
      </c>
      <c r="I1825" t="s">
        <v>311</v>
      </c>
      <c r="J1825">
        <v>0</v>
      </c>
    </row>
    <row r="1826" spans="1:10" hidden="1" x14ac:dyDescent="0.35">
      <c r="A1826" t="s">
        <v>21410</v>
      </c>
      <c r="B1826">
        <v>9</v>
      </c>
      <c r="C1826">
        <v>0</v>
      </c>
      <c r="D1826">
        <v>1593</v>
      </c>
      <c r="E1826" t="s">
        <v>311</v>
      </c>
      <c r="F1826" t="s">
        <v>3848</v>
      </c>
      <c r="G1826" t="s">
        <v>311</v>
      </c>
      <c r="H1826" t="s">
        <v>311</v>
      </c>
      <c r="I1826" t="s">
        <v>311</v>
      </c>
      <c r="J1826">
        <v>0</v>
      </c>
    </row>
    <row r="1827" spans="1:10" hidden="1" x14ac:dyDescent="0.35">
      <c r="A1827" t="s">
        <v>21411</v>
      </c>
      <c r="B1827">
        <v>10</v>
      </c>
      <c r="C1827">
        <v>0</v>
      </c>
      <c r="D1827">
        <v>1593</v>
      </c>
      <c r="E1827" t="s">
        <v>311</v>
      </c>
      <c r="F1827" t="s">
        <v>3848</v>
      </c>
      <c r="G1827" t="s">
        <v>311</v>
      </c>
      <c r="H1827" t="s">
        <v>311</v>
      </c>
      <c r="I1827" t="s">
        <v>311</v>
      </c>
      <c r="J1827">
        <v>0</v>
      </c>
    </row>
    <row r="1828" spans="1:10" hidden="1" x14ac:dyDescent="0.35">
      <c r="A1828" t="s">
        <v>21412</v>
      </c>
      <c r="B1828">
        <v>17</v>
      </c>
      <c r="C1828">
        <v>0</v>
      </c>
      <c r="D1828">
        <v>1593</v>
      </c>
      <c r="E1828" t="s">
        <v>311</v>
      </c>
      <c r="F1828" t="s">
        <v>3848</v>
      </c>
      <c r="G1828" t="s">
        <v>311</v>
      </c>
      <c r="H1828" t="s">
        <v>311</v>
      </c>
      <c r="I1828" t="s">
        <v>311</v>
      </c>
      <c r="J1828">
        <v>0</v>
      </c>
    </row>
    <row r="1829" spans="1:10" hidden="1" x14ac:dyDescent="0.35">
      <c r="A1829" t="s">
        <v>21413</v>
      </c>
      <c r="B1829">
        <v>10</v>
      </c>
      <c r="C1829">
        <v>0</v>
      </c>
      <c r="D1829">
        <v>1593</v>
      </c>
      <c r="E1829" t="s">
        <v>311</v>
      </c>
      <c r="F1829" t="s">
        <v>3848</v>
      </c>
      <c r="G1829" t="s">
        <v>311</v>
      </c>
      <c r="H1829" t="s">
        <v>311</v>
      </c>
      <c r="I1829" t="s">
        <v>311</v>
      </c>
      <c r="J1829">
        <v>0</v>
      </c>
    </row>
    <row r="1830" spans="1:10" hidden="1" x14ac:dyDescent="0.35">
      <c r="A1830" t="s">
        <v>21414</v>
      </c>
      <c r="B1830">
        <v>11</v>
      </c>
      <c r="C1830">
        <v>0</v>
      </c>
      <c r="D1830">
        <v>1593</v>
      </c>
      <c r="E1830" t="s">
        <v>311</v>
      </c>
      <c r="F1830" t="s">
        <v>3848</v>
      </c>
      <c r="G1830" t="s">
        <v>311</v>
      </c>
      <c r="H1830" t="s">
        <v>311</v>
      </c>
      <c r="I1830" t="s">
        <v>311</v>
      </c>
      <c r="J1830">
        <v>0</v>
      </c>
    </row>
    <row r="1831" spans="1:10" hidden="1" x14ac:dyDescent="0.35">
      <c r="A1831" t="s">
        <v>21415</v>
      </c>
      <c r="B1831">
        <v>43</v>
      </c>
      <c r="C1831">
        <v>0</v>
      </c>
      <c r="D1831">
        <v>1593</v>
      </c>
      <c r="E1831" t="s">
        <v>311</v>
      </c>
      <c r="F1831" t="s">
        <v>3848</v>
      </c>
      <c r="G1831" t="s">
        <v>311</v>
      </c>
      <c r="H1831" t="s">
        <v>311</v>
      </c>
      <c r="I1831" t="s">
        <v>311</v>
      </c>
      <c r="J1831">
        <v>0</v>
      </c>
    </row>
    <row r="1832" spans="1:10" hidden="1" x14ac:dyDescent="0.35">
      <c r="A1832" t="s">
        <v>21416</v>
      </c>
      <c r="B1832">
        <v>11</v>
      </c>
      <c r="C1832">
        <v>0</v>
      </c>
      <c r="D1832">
        <v>1593</v>
      </c>
      <c r="E1832" t="s">
        <v>311</v>
      </c>
      <c r="F1832" t="s">
        <v>3848</v>
      </c>
      <c r="G1832" t="s">
        <v>311</v>
      </c>
      <c r="H1832" t="s">
        <v>311</v>
      </c>
      <c r="I1832" t="s">
        <v>311</v>
      </c>
      <c r="J1832">
        <v>0</v>
      </c>
    </row>
    <row r="1833" spans="1:10" hidden="1" x14ac:dyDescent="0.35">
      <c r="A1833" t="s">
        <v>21417</v>
      </c>
      <c r="B1833">
        <v>2</v>
      </c>
      <c r="C1833">
        <v>0</v>
      </c>
      <c r="D1833">
        <v>1593</v>
      </c>
      <c r="E1833" t="s">
        <v>311</v>
      </c>
      <c r="F1833" t="s">
        <v>3848</v>
      </c>
      <c r="G1833" t="s">
        <v>311</v>
      </c>
      <c r="H1833" t="s">
        <v>311</v>
      </c>
      <c r="I1833" t="s">
        <v>311</v>
      </c>
      <c r="J1833">
        <v>0</v>
      </c>
    </row>
    <row r="1834" spans="1:10" hidden="1" x14ac:dyDescent="0.35">
      <c r="A1834" t="s">
        <v>21418</v>
      </c>
      <c r="B1834">
        <v>2</v>
      </c>
      <c r="C1834">
        <v>0</v>
      </c>
      <c r="D1834">
        <v>1593</v>
      </c>
      <c r="E1834" t="s">
        <v>311</v>
      </c>
      <c r="F1834" t="s">
        <v>3848</v>
      </c>
      <c r="G1834" t="s">
        <v>311</v>
      </c>
      <c r="H1834" t="s">
        <v>311</v>
      </c>
      <c r="I1834" t="s">
        <v>311</v>
      </c>
      <c r="J1834">
        <v>0</v>
      </c>
    </row>
    <row r="1835" spans="1:10" hidden="1" x14ac:dyDescent="0.35">
      <c r="A1835" t="s">
        <v>21419</v>
      </c>
      <c r="B1835">
        <v>12</v>
      </c>
      <c r="C1835">
        <v>0</v>
      </c>
      <c r="D1835">
        <v>1593</v>
      </c>
      <c r="E1835" t="s">
        <v>311</v>
      </c>
      <c r="F1835" t="s">
        <v>3848</v>
      </c>
      <c r="G1835" t="s">
        <v>311</v>
      </c>
      <c r="H1835" t="s">
        <v>311</v>
      </c>
      <c r="I1835" t="s">
        <v>311</v>
      </c>
      <c r="J1835">
        <v>0</v>
      </c>
    </row>
    <row r="1836" spans="1:10" hidden="1" x14ac:dyDescent="0.35">
      <c r="A1836" t="s">
        <v>21420</v>
      </c>
      <c r="B1836">
        <v>10</v>
      </c>
      <c r="C1836">
        <v>0</v>
      </c>
      <c r="D1836">
        <v>1593</v>
      </c>
      <c r="E1836" t="s">
        <v>311</v>
      </c>
      <c r="F1836" t="s">
        <v>3848</v>
      </c>
      <c r="G1836" t="s">
        <v>311</v>
      </c>
      <c r="H1836" t="s">
        <v>311</v>
      </c>
      <c r="I1836" t="s">
        <v>311</v>
      </c>
      <c r="J1836">
        <v>0</v>
      </c>
    </row>
    <row r="1837" spans="1:10" hidden="1" x14ac:dyDescent="0.35">
      <c r="A1837" t="s">
        <v>21421</v>
      </c>
      <c r="B1837">
        <v>9</v>
      </c>
      <c r="C1837">
        <v>0</v>
      </c>
      <c r="D1837">
        <v>1593</v>
      </c>
      <c r="E1837" t="s">
        <v>311</v>
      </c>
      <c r="F1837" t="s">
        <v>3848</v>
      </c>
      <c r="G1837" t="s">
        <v>311</v>
      </c>
      <c r="H1837" t="s">
        <v>311</v>
      </c>
      <c r="I1837" t="s">
        <v>311</v>
      </c>
      <c r="J1837">
        <v>0</v>
      </c>
    </row>
    <row r="1838" spans="1:10" hidden="1" x14ac:dyDescent="0.35">
      <c r="A1838" t="s">
        <v>21422</v>
      </c>
      <c r="B1838">
        <v>35</v>
      </c>
      <c r="C1838">
        <v>0</v>
      </c>
      <c r="D1838">
        <v>1593</v>
      </c>
      <c r="E1838" t="s">
        <v>311</v>
      </c>
      <c r="F1838" t="s">
        <v>3848</v>
      </c>
      <c r="G1838" t="s">
        <v>311</v>
      </c>
      <c r="H1838" t="s">
        <v>311</v>
      </c>
      <c r="I1838" t="s">
        <v>311</v>
      </c>
      <c r="J1838">
        <v>0</v>
      </c>
    </row>
    <row r="1839" spans="1:10" hidden="1" x14ac:dyDescent="0.35">
      <c r="A1839" t="s">
        <v>21423</v>
      </c>
      <c r="B1839">
        <v>6</v>
      </c>
      <c r="C1839">
        <v>0</v>
      </c>
      <c r="D1839">
        <v>1593</v>
      </c>
      <c r="E1839" t="s">
        <v>311</v>
      </c>
      <c r="F1839" t="s">
        <v>3848</v>
      </c>
      <c r="G1839" t="s">
        <v>311</v>
      </c>
      <c r="H1839" t="s">
        <v>311</v>
      </c>
      <c r="I1839" t="s">
        <v>311</v>
      </c>
      <c r="J1839">
        <v>0</v>
      </c>
    </row>
    <row r="1840" spans="1:10" hidden="1" x14ac:dyDescent="0.35">
      <c r="A1840" t="s">
        <v>21424</v>
      </c>
      <c r="B1840">
        <v>11</v>
      </c>
      <c r="C1840">
        <v>0</v>
      </c>
      <c r="D1840">
        <v>1593</v>
      </c>
      <c r="E1840" t="s">
        <v>311</v>
      </c>
      <c r="F1840" t="s">
        <v>3848</v>
      </c>
      <c r="G1840" t="s">
        <v>311</v>
      </c>
      <c r="H1840" t="s">
        <v>311</v>
      </c>
      <c r="I1840" t="s">
        <v>311</v>
      </c>
      <c r="J1840">
        <v>11</v>
      </c>
    </row>
    <row r="1841" spans="1:10" hidden="1" x14ac:dyDescent="0.35">
      <c r="A1841" t="s">
        <v>21425</v>
      </c>
      <c r="B1841">
        <v>7</v>
      </c>
      <c r="C1841">
        <v>0</v>
      </c>
      <c r="D1841">
        <v>1593</v>
      </c>
      <c r="E1841" t="s">
        <v>311</v>
      </c>
      <c r="F1841" t="s">
        <v>3848</v>
      </c>
      <c r="G1841" t="s">
        <v>311</v>
      </c>
      <c r="H1841" t="s">
        <v>311</v>
      </c>
      <c r="I1841" t="s">
        <v>311</v>
      </c>
      <c r="J1841">
        <v>0</v>
      </c>
    </row>
    <row r="1842" spans="1:10" hidden="1" x14ac:dyDescent="0.35">
      <c r="A1842" t="s">
        <v>21426</v>
      </c>
      <c r="B1842">
        <v>16</v>
      </c>
      <c r="C1842">
        <v>0</v>
      </c>
      <c r="D1842">
        <v>1593</v>
      </c>
      <c r="E1842" t="s">
        <v>311</v>
      </c>
      <c r="F1842" t="s">
        <v>3848</v>
      </c>
      <c r="G1842" t="s">
        <v>311</v>
      </c>
      <c r="H1842" t="s">
        <v>311</v>
      </c>
      <c r="I1842" t="s">
        <v>311</v>
      </c>
      <c r="J1842">
        <v>0</v>
      </c>
    </row>
    <row r="1843" spans="1:10" hidden="1" x14ac:dyDescent="0.35">
      <c r="A1843" t="s">
        <v>21427</v>
      </c>
      <c r="B1843">
        <v>8</v>
      </c>
      <c r="C1843">
        <v>0</v>
      </c>
      <c r="D1843">
        <v>1593</v>
      </c>
      <c r="E1843" t="s">
        <v>311</v>
      </c>
      <c r="F1843" t="s">
        <v>3848</v>
      </c>
      <c r="G1843" t="s">
        <v>311</v>
      </c>
      <c r="H1843" t="s">
        <v>311</v>
      </c>
      <c r="I1843" t="s">
        <v>311</v>
      </c>
      <c r="J1843">
        <v>0</v>
      </c>
    </row>
    <row r="1844" spans="1:10" hidden="1" x14ac:dyDescent="0.35">
      <c r="A1844" t="s">
        <v>21428</v>
      </c>
      <c r="B1844">
        <v>12</v>
      </c>
      <c r="C1844">
        <v>0</v>
      </c>
      <c r="D1844">
        <v>1593</v>
      </c>
      <c r="E1844" t="s">
        <v>311</v>
      </c>
      <c r="F1844" t="s">
        <v>3848</v>
      </c>
      <c r="G1844" t="s">
        <v>311</v>
      </c>
      <c r="H1844" t="s">
        <v>311</v>
      </c>
      <c r="I1844" t="s">
        <v>311</v>
      </c>
      <c r="J1844">
        <v>0</v>
      </c>
    </row>
    <row r="1845" spans="1:10" hidden="1" x14ac:dyDescent="0.35">
      <c r="A1845" t="s">
        <v>21429</v>
      </c>
      <c r="B1845">
        <v>17</v>
      </c>
      <c r="C1845">
        <v>0</v>
      </c>
      <c r="D1845">
        <v>1593</v>
      </c>
      <c r="E1845" t="s">
        <v>311</v>
      </c>
      <c r="F1845" t="s">
        <v>3848</v>
      </c>
      <c r="G1845" t="s">
        <v>311</v>
      </c>
      <c r="H1845" t="s">
        <v>311</v>
      </c>
      <c r="I1845" t="s">
        <v>311</v>
      </c>
      <c r="J1845">
        <v>0</v>
      </c>
    </row>
    <row r="1846" spans="1:10" hidden="1" x14ac:dyDescent="0.35">
      <c r="A1846" t="s">
        <v>21430</v>
      </c>
      <c r="B1846">
        <v>8</v>
      </c>
      <c r="C1846">
        <v>0</v>
      </c>
      <c r="D1846">
        <v>1593</v>
      </c>
      <c r="E1846" t="s">
        <v>311</v>
      </c>
      <c r="F1846" t="s">
        <v>3848</v>
      </c>
      <c r="G1846" t="s">
        <v>311</v>
      </c>
      <c r="H1846" t="s">
        <v>311</v>
      </c>
      <c r="I1846" t="s">
        <v>311</v>
      </c>
      <c r="J1846">
        <v>0</v>
      </c>
    </row>
    <row r="1847" spans="1:10" hidden="1" x14ac:dyDescent="0.35">
      <c r="A1847" t="s">
        <v>21431</v>
      </c>
      <c r="B1847">
        <v>8</v>
      </c>
      <c r="C1847">
        <v>0</v>
      </c>
      <c r="D1847">
        <v>1593</v>
      </c>
      <c r="E1847" t="s">
        <v>311</v>
      </c>
      <c r="F1847" t="s">
        <v>3848</v>
      </c>
      <c r="G1847" t="s">
        <v>311</v>
      </c>
      <c r="H1847" t="s">
        <v>311</v>
      </c>
      <c r="I1847" t="s">
        <v>311</v>
      </c>
      <c r="J1847">
        <v>0</v>
      </c>
    </row>
    <row r="1848" spans="1:10" hidden="1" x14ac:dyDescent="0.35">
      <c r="A1848" t="s">
        <v>21432</v>
      </c>
      <c r="B1848">
        <v>2</v>
      </c>
      <c r="C1848">
        <v>0</v>
      </c>
      <c r="D1848">
        <v>1593</v>
      </c>
      <c r="E1848" t="s">
        <v>311</v>
      </c>
      <c r="F1848" t="s">
        <v>3848</v>
      </c>
      <c r="G1848" t="s">
        <v>311</v>
      </c>
      <c r="H1848" t="s">
        <v>311</v>
      </c>
      <c r="I1848" t="s">
        <v>311</v>
      </c>
      <c r="J1848">
        <v>0</v>
      </c>
    </row>
    <row r="1849" spans="1:10" hidden="1" x14ac:dyDescent="0.35">
      <c r="A1849" t="s">
        <v>21433</v>
      </c>
      <c r="B1849">
        <v>2</v>
      </c>
      <c r="C1849">
        <v>0</v>
      </c>
      <c r="D1849">
        <v>1593</v>
      </c>
      <c r="E1849" t="s">
        <v>311</v>
      </c>
      <c r="F1849" t="s">
        <v>3848</v>
      </c>
      <c r="G1849" t="s">
        <v>311</v>
      </c>
      <c r="H1849" t="s">
        <v>311</v>
      </c>
      <c r="I1849" t="s">
        <v>311</v>
      </c>
      <c r="J1849">
        <v>0</v>
      </c>
    </row>
    <row r="1850" spans="1:10" hidden="1" x14ac:dyDescent="0.35">
      <c r="A1850" t="s">
        <v>21434</v>
      </c>
      <c r="B1850">
        <v>8</v>
      </c>
      <c r="C1850">
        <v>0</v>
      </c>
      <c r="D1850">
        <v>1593</v>
      </c>
      <c r="E1850" t="s">
        <v>311</v>
      </c>
      <c r="F1850" t="s">
        <v>3848</v>
      </c>
      <c r="G1850" t="s">
        <v>311</v>
      </c>
      <c r="H1850" t="s">
        <v>311</v>
      </c>
      <c r="I1850" t="s">
        <v>311</v>
      </c>
      <c r="J1850">
        <v>0</v>
      </c>
    </row>
    <row r="1851" spans="1:10" hidden="1" x14ac:dyDescent="0.35">
      <c r="A1851" t="s">
        <v>21435</v>
      </c>
      <c r="B1851">
        <v>9</v>
      </c>
      <c r="C1851">
        <v>0</v>
      </c>
      <c r="D1851">
        <v>1593</v>
      </c>
      <c r="E1851" t="s">
        <v>311</v>
      </c>
      <c r="F1851" t="s">
        <v>3848</v>
      </c>
      <c r="G1851" t="s">
        <v>311</v>
      </c>
      <c r="H1851" t="s">
        <v>311</v>
      </c>
      <c r="I1851" t="s">
        <v>311</v>
      </c>
      <c r="J1851">
        <v>0</v>
      </c>
    </row>
    <row r="1852" spans="1:10" hidden="1" x14ac:dyDescent="0.35">
      <c r="A1852" t="s">
        <v>21436</v>
      </c>
      <c r="B1852">
        <v>14</v>
      </c>
      <c r="C1852">
        <v>0</v>
      </c>
      <c r="D1852">
        <v>1593</v>
      </c>
      <c r="E1852" t="s">
        <v>311</v>
      </c>
      <c r="F1852" t="s">
        <v>3848</v>
      </c>
      <c r="G1852" t="s">
        <v>311</v>
      </c>
      <c r="H1852" t="s">
        <v>311</v>
      </c>
      <c r="I1852" t="s">
        <v>311</v>
      </c>
      <c r="J1852">
        <v>14</v>
      </c>
    </row>
    <row r="1853" spans="1:10" hidden="1" x14ac:dyDescent="0.35">
      <c r="A1853" t="s">
        <v>21437</v>
      </c>
      <c r="B1853">
        <v>21</v>
      </c>
      <c r="C1853">
        <v>0</v>
      </c>
      <c r="D1853">
        <v>1593</v>
      </c>
      <c r="E1853" t="s">
        <v>311</v>
      </c>
      <c r="F1853" t="s">
        <v>3848</v>
      </c>
      <c r="G1853" t="s">
        <v>311</v>
      </c>
      <c r="H1853" t="s">
        <v>311</v>
      </c>
      <c r="I1853" t="s">
        <v>311</v>
      </c>
      <c r="J1853">
        <v>0</v>
      </c>
    </row>
    <row r="1854" spans="1:10" hidden="1" x14ac:dyDescent="0.35">
      <c r="A1854" t="s">
        <v>21438</v>
      </c>
      <c r="B1854">
        <v>13</v>
      </c>
      <c r="C1854">
        <v>0</v>
      </c>
      <c r="D1854">
        <v>1593</v>
      </c>
      <c r="E1854" t="s">
        <v>311</v>
      </c>
      <c r="F1854" t="s">
        <v>3848</v>
      </c>
      <c r="G1854" t="s">
        <v>311</v>
      </c>
      <c r="H1854" t="s">
        <v>311</v>
      </c>
      <c r="I1854" t="s">
        <v>311</v>
      </c>
      <c r="J1854">
        <v>0</v>
      </c>
    </row>
    <row r="1855" spans="1:10" hidden="1" x14ac:dyDescent="0.35">
      <c r="A1855" t="s">
        <v>21439</v>
      </c>
      <c r="B1855">
        <v>10</v>
      </c>
      <c r="C1855">
        <v>0</v>
      </c>
      <c r="D1855">
        <v>1593</v>
      </c>
      <c r="E1855" t="s">
        <v>311</v>
      </c>
      <c r="F1855" t="s">
        <v>3848</v>
      </c>
      <c r="G1855" t="s">
        <v>311</v>
      </c>
      <c r="H1855" t="s">
        <v>311</v>
      </c>
      <c r="I1855" t="s">
        <v>311</v>
      </c>
      <c r="J1855">
        <v>0</v>
      </c>
    </row>
    <row r="1856" spans="1:10" hidden="1" x14ac:dyDescent="0.35">
      <c r="A1856" t="s">
        <v>21440</v>
      </c>
      <c r="B1856">
        <v>11</v>
      </c>
      <c r="C1856">
        <v>0</v>
      </c>
      <c r="D1856">
        <v>1593</v>
      </c>
      <c r="E1856" t="s">
        <v>311</v>
      </c>
      <c r="F1856" t="s">
        <v>3848</v>
      </c>
      <c r="G1856" t="s">
        <v>311</v>
      </c>
      <c r="H1856" t="s">
        <v>311</v>
      </c>
      <c r="I1856" t="s">
        <v>311</v>
      </c>
      <c r="J1856">
        <v>0</v>
      </c>
    </row>
    <row r="1857" spans="1:10" hidden="1" x14ac:dyDescent="0.35">
      <c r="A1857" t="s">
        <v>21441</v>
      </c>
      <c r="B1857">
        <v>13</v>
      </c>
      <c r="C1857">
        <v>0</v>
      </c>
      <c r="D1857">
        <v>1593</v>
      </c>
      <c r="E1857" t="s">
        <v>311</v>
      </c>
      <c r="F1857" t="s">
        <v>3848</v>
      </c>
      <c r="G1857" t="s">
        <v>311</v>
      </c>
      <c r="H1857" t="s">
        <v>311</v>
      </c>
      <c r="I1857" t="s">
        <v>311</v>
      </c>
      <c r="J1857">
        <v>0</v>
      </c>
    </row>
    <row r="1858" spans="1:10" hidden="1" x14ac:dyDescent="0.35">
      <c r="A1858" t="s">
        <v>21442</v>
      </c>
      <c r="B1858">
        <v>11</v>
      </c>
      <c r="C1858">
        <v>0</v>
      </c>
      <c r="D1858">
        <v>1593</v>
      </c>
      <c r="E1858" t="s">
        <v>311</v>
      </c>
      <c r="F1858" t="s">
        <v>3848</v>
      </c>
      <c r="G1858" t="s">
        <v>311</v>
      </c>
      <c r="H1858" t="s">
        <v>311</v>
      </c>
      <c r="I1858" t="s">
        <v>311</v>
      </c>
      <c r="J1858">
        <v>0</v>
      </c>
    </row>
    <row r="1859" spans="1:10" hidden="1" x14ac:dyDescent="0.35">
      <c r="A1859" t="s">
        <v>21443</v>
      </c>
      <c r="B1859">
        <v>20</v>
      </c>
      <c r="C1859">
        <v>0</v>
      </c>
      <c r="D1859">
        <v>1593</v>
      </c>
      <c r="E1859" t="s">
        <v>311</v>
      </c>
      <c r="F1859" t="s">
        <v>3848</v>
      </c>
      <c r="G1859" t="s">
        <v>311</v>
      </c>
      <c r="H1859" t="s">
        <v>311</v>
      </c>
      <c r="I1859" t="s">
        <v>311</v>
      </c>
      <c r="J1859">
        <v>0</v>
      </c>
    </row>
    <row r="1860" spans="1:10" hidden="1" x14ac:dyDescent="0.35">
      <c r="A1860" t="s">
        <v>21444</v>
      </c>
      <c r="B1860">
        <v>6</v>
      </c>
      <c r="C1860">
        <v>0</v>
      </c>
      <c r="D1860">
        <v>1593</v>
      </c>
      <c r="E1860" t="s">
        <v>311</v>
      </c>
      <c r="F1860" t="s">
        <v>3848</v>
      </c>
      <c r="G1860" t="s">
        <v>311</v>
      </c>
      <c r="H1860" t="s">
        <v>311</v>
      </c>
      <c r="I1860" t="s">
        <v>311</v>
      </c>
      <c r="J1860">
        <v>0</v>
      </c>
    </row>
    <row r="1861" spans="1:10" hidden="1" x14ac:dyDescent="0.35">
      <c r="A1861" t="s">
        <v>21445</v>
      </c>
      <c r="B1861">
        <v>10</v>
      </c>
      <c r="C1861">
        <v>0</v>
      </c>
      <c r="D1861">
        <v>1593</v>
      </c>
      <c r="E1861" t="s">
        <v>311</v>
      </c>
      <c r="F1861" t="s">
        <v>3848</v>
      </c>
      <c r="G1861" t="s">
        <v>311</v>
      </c>
      <c r="H1861" t="s">
        <v>311</v>
      </c>
      <c r="I1861" t="s">
        <v>311</v>
      </c>
      <c r="J1861">
        <v>0</v>
      </c>
    </row>
    <row r="1862" spans="1:10" hidden="1" x14ac:dyDescent="0.35">
      <c r="A1862" t="s">
        <v>21446</v>
      </c>
      <c r="B1862">
        <v>7</v>
      </c>
      <c r="C1862">
        <v>0</v>
      </c>
      <c r="D1862">
        <v>1593</v>
      </c>
      <c r="E1862" t="s">
        <v>311</v>
      </c>
      <c r="F1862" t="s">
        <v>3848</v>
      </c>
      <c r="G1862" t="s">
        <v>311</v>
      </c>
      <c r="H1862" t="s">
        <v>311</v>
      </c>
      <c r="I1862" t="s">
        <v>311</v>
      </c>
      <c r="J1862">
        <v>0</v>
      </c>
    </row>
    <row r="1863" spans="1:10" hidden="1" x14ac:dyDescent="0.35">
      <c r="A1863" t="s">
        <v>21447</v>
      </c>
      <c r="B1863">
        <v>29</v>
      </c>
      <c r="C1863">
        <v>0</v>
      </c>
      <c r="D1863">
        <v>1593</v>
      </c>
      <c r="E1863" t="s">
        <v>311</v>
      </c>
      <c r="F1863" t="s">
        <v>3848</v>
      </c>
      <c r="G1863" t="s">
        <v>311</v>
      </c>
      <c r="H1863" t="s">
        <v>311</v>
      </c>
      <c r="I1863" t="s">
        <v>311</v>
      </c>
      <c r="J1863">
        <v>0</v>
      </c>
    </row>
    <row r="1864" spans="1:10" hidden="1" x14ac:dyDescent="0.35">
      <c r="A1864" t="s">
        <v>21448</v>
      </c>
      <c r="B1864">
        <v>11</v>
      </c>
      <c r="C1864">
        <v>0</v>
      </c>
      <c r="D1864">
        <v>1593</v>
      </c>
      <c r="E1864" t="s">
        <v>311</v>
      </c>
      <c r="F1864" t="s">
        <v>3848</v>
      </c>
      <c r="G1864" t="s">
        <v>311</v>
      </c>
      <c r="H1864" t="s">
        <v>311</v>
      </c>
      <c r="I1864" t="s">
        <v>311</v>
      </c>
      <c r="J1864">
        <v>0</v>
      </c>
    </row>
    <row r="1865" spans="1:10" hidden="1" x14ac:dyDescent="0.35">
      <c r="A1865" t="s">
        <v>21449</v>
      </c>
      <c r="B1865">
        <v>7</v>
      </c>
      <c r="C1865">
        <v>0</v>
      </c>
      <c r="D1865">
        <v>1593</v>
      </c>
      <c r="E1865" t="s">
        <v>311</v>
      </c>
      <c r="F1865" t="s">
        <v>3848</v>
      </c>
      <c r="G1865" t="s">
        <v>311</v>
      </c>
      <c r="H1865" t="s">
        <v>311</v>
      </c>
      <c r="I1865" t="s">
        <v>311</v>
      </c>
      <c r="J1865">
        <v>0</v>
      </c>
    </row>
    <row r="1866" spans="1:10" hidden="1" x14ac:dyDescent="0.35">
      <c r="A1866" t="s">
        <v>21450</v>
      </c>
      <c r="B1866">
        <v>11</v>
      </c>
      <c r="C1866">
        <v>0</v>
      </c>
      <c r="D1866">
        <v>1593</v>
      </c>
      <c r="E1866" t="s">
        <v>311</v>
      </c>
      <c r="F1866" t="s">
        <v>3848</v>
      </c>
      <c r="G1866" t="s">
        <v>311</v>
      </c>
      <c r="H1866" t="s">
        <v>311</v>
      </c>
      <c r="I1866" t="s">
        <v>311</v>
      </c>
      <c r="J1866">
        <v>0</v>
      </c>
    </row>
    <row r="1867" spans="1:10" hidden="1" x14ac:dyDescent="0.35">
      <c r="A1867" t="s">
        <v>21451</v>
      </c>
      <c r="B1867">
        <v>13</v>
      </c>
      <c r="C1867">
        <v>0</v>
      </c>
      <c r="D1867">
        <v>1593</v>
      </c>
      <c r="E1867" t="s">
        <v>311</v>
      </c>
      <c r="F1867" t="s">
        <v>3848</v>
      </c>
      <c r="G1867" t="s">
        <v>311</v>
      </c>
      <c r="H1867" t="s">
        <v>311</v>
      </c>
      <c r="I1867" t="s">
        <v>311</v>
      </c>
      <c r="J1867">
        <v>0</v>
      </c>
    </row>
    <row r="1868" spans="1:10" hidden="1" x14ac:dyDescent="0.35">
      <c r="A1868" t="s">
        <v>21452</v>
      </c>
      <c r="B1868">
        <v>13</v>
      </c>
      <c r="C1868">
        <v>0</v>
      </c>
      <c r="D1868">
        <v>1593</v>
      </c>
      <c r="E1868" t="s">
        <v>311</v>
      </c>
      <c r="F1868" t="s">
        <v>3848</v>
      </c>
      <c r="G1868" t="s">
        <v>311</v>
      </c>
      <c r="H1868" t="s">
        <v>311</v>
      </c>
      <c r="I1868" t="s">
        <v>311</v>
      </c>
      <c r="J1868">
        <v>0</v>
      </c>
    </row>
    <row r="1869" spans="1:10" hidden="1" x14ac:dyDescent="0.35">
      <c r="A1869" t="s">
        <v>21453</v>
      </c>
      <c r="B1869">
        <v>7</v>
      </c>
      <c r="C1869">
        <v>0</v>
      </c>
      <c r="D1869">
        <v>1593</v>
      </c>
      <c r="E1869" t="s">
        <v>311</v>
      </c>
      <c r="F1869" t="s">
        <v>3848</v>
      </c>
      <c r="G1869" t="s">
        <v>311</v>
      </c>
      <c r="H1869" t="s">
        <v>311</v>
      </c>
      <c r="I1869" t="s">
        <v>311</v>
      </c>
      <c r="J1869">
        <v>7</v>
      </c>
    </row>
    <row r="1870" spans="1:10" hidden="1" x14ac:dyDescent="0.35">
      <c r="A1870" t="s">
        <v>21454</v>
      </c>
      <c r="B1870">
        <v>7</v>
      </c>
      <c r="C1870">
        <v>0</v>
      </c>
      <c r="D1870">
        <v>1593</v>
      </c>
      <c r="E1870" t="s">
        <v>311</v>
      </c>
      <c r="F1870" t="s">
        <v>3848</v>
      </c>
      <c r="G1870" t="s">
        <v>311</v>
      </c>
      <c r="H1870" t="s">
        <v>311</v>
      </c>
      <c r="I1870" t="s">
        <v>311</v>
      </c>
      <c r="J1870">
        <v>0</v>
      </c>
    </row>
    <row r="1871" spans="1:10" hidden="1" x14ac:dyDescent="0.35">
      <c r="A1871" t="s">
        <v>21455</v>
      </c>
      <c r="B1871">
        <v>9</v>
      </c>
      <c r="C1871">
        <v>0</v>
      </c>
      <c r="D1871">
        <v>1593</v>
      </c>
      <c r="E1871" t="s">
        <v>311</v>
      </c>
      <c r="F1871" t="s">
        <v>3848</v>
      </c>
      <c r="G1871" t="s">
        <v>311</v>
      </c>
      <c r="H1871" t="s">
        <v>311</v>
      </c>
      <c r="I1871" t="s">
        <v>311</v>
      </c>
      <c r="J1871">
        <v>0</v>
      </c>
    </row>
    <row r="1872" spans="1:10" hidden="1" x14ac:dyDescent="0.35">
      <c r="A1872" t="s">
        <v>21456</v>
      </c>
      <c r="B1872">
        <v>7</v>
      </c>
      <c r="C1872">
        <v>0</v>
      </c>
      <c r="D1872">
        <v>1593</v>
      </c>
      <c r="E1872" t="s">
        <v>311</v>
      </c>
      <c r="F1872" t="s">
        <v>3848</v>
      </c>
      <c r="G1872" t="s">
        <v>311</v>
      </c>
      <c r="H1872" t="s">
        <v>311</v>
      </c>
      <c r="I1872" t="s">
        <v>311</v>
      </c>
      <c r="J1872">
        <v>7</v>
      </c>
    </row>
    <row r="1873" spans="1:10" hidden="1" x14ac:dyDescent="0.35">
      <c r="A1873" t="s">
        <v>21457</v>
      </c>
      <c r="B1873">
        <v>1</v>
      </c>
      <c r="C1873">
        <v>0</v>
      </c>
      <c r="D1873">
        <v>1593</v>
      </c>
      <c r="E1873" t="s">
        <v>311</v>
      </c>
      <c r="F1873" t="s">
        <v>3848</v>
      </c>
      <c r="G1873" t="s">
        <v>311</v>
      </c>
      <c r="H1873" t="s">
        <v>311</v>
      </c>
      <c r="I1873" t="s">
        <v>311</v>
      </c>
      <c r="J1873">
        <v>0</v>
      </c>
    </row>
    <row r="1874" spans="1:10" hidden="1" x14ac:dyDescent="0.35">
      <c r="A1874" t="s">
        <v>21458</v>
      </c>
      <c r="B1874">
        <v>14</v>
      </c>
      <c r="C1874">
        <v>0</v>
      </c>
      <c r="D1874">
        <v>1593</v>
      </c>
      <c r="E1874" t="s">
        <v>311</v>
      </c>
      <c r="F1874" t="s">
        <v>3848</v>
      </c>
      <c r="G1874" t="s">
        <v>311</v>
      </c>
      <c r="H1874" t="s">
        <v>311</v>
      </c>
      <c r="I1874" t="s">
        <v>311</v>
      </c>
      <c r="J1874">
        <v>0</v>
      </c>
    </row>
    <row r="1875" spans="1:10" hidden="1" x14ac:dyDescent="0.35">
      <c r="A1875" t="s">
        <v>21459</v>
      </c>
      <c r="B1875">
        <v>13</v>
      </c>
      <c r="C1875">
        <v>0</v>
      </c>
      <c r="D1875">
        <v>1593</v>
      </c>
      <c r="E1875" t="s">
        <v>311</v>
      </c>
      <c r="F1875" t="s">
        <v>3848</v>
      </c>
      <c r="G1875" t="s">
        <v>311</v>
      </c>
      <c r="H1875" t="s">
        <v>311</v>
      </c>
      <c r="I1875" t="s">
        <v>311</v>
      </c>
      <c r="J1875">
        <v>0</v>
      </c>
    </row>
    <row r="1876" spans="1:10" hidden="1" x14ac:dyDescent="0.35">
      <c r="A1876" t="s">
        <v>21460</v>
      </c>
      <c r="B1876">
        <v>16</v>
      </c>
      <c r="C1876">
        <v>0</v>
      </c>
      <c r="D1876">
        <v>1593</v>
      </c>
      <c r="E1876" t="s">
        <v>311</v>
      </c>
      <c r="F1876" t="s">
        <v>3848</v>
      </c>
      <c r="G1876" t="s">
        <v>311</v>
      </c>
      <c r="H1876" t="s">
        <v>311</v>
      </c>
      <c r="I1876" t="s">
        <v>311</v>
      </c>
      <c r="J1876">
        <v>0</v>
      </c>
    </row>
    <row r="1877" spans="1:10" hidden="1" x14ac:dyDescent="0.35">
      <c r="A1877" t="s">
        <v>21461</v>
      </c>
      <c r="B1877">
        <v>15</v>
      </c>
      <c r="C1877">
        <v>0</v>
      </c>
      <c r="D1877">
        <v>1593</v>
      </c>
      <c r="E1877" t="s">
        <v>311</v>
      </c>
      <c r="F1877" t="s">
        <v>3848</v>
      </c>
      <c r="G1877" t="s">
        <v>311</v>
      </c>
      <c r="H1877" t="s">
        <v>311</v>
      </c>
      <c r="I1877" t="s">
        <v>311</v>
      </c>
      <c r="J1877">
        <v>0</v>
      </c>
    </row>
    <row r="1878" spans="1:10" hidden="1" x14ac:dyDescent="0.35">
      <c r="A1878" t="s">
        <v>21462</v>
      </c>
      <c r="B1878">
        <v>11</v>
      </c>
      <c r="C1878">
        <v>0</v>
      </c>
      <c r="D1878">
        <v>1593</v>
      </c>
      <c r="E1878" t="s">
        <v>311</v>
      </c>
      <c r="F1878" t="s">
        <v>3848</v>
      </c>
      <c r="G1878" t="s">
        <v>311</v>
      </c>
      <c r="H1878" t="s">
        <v>311</v>
      </c>
      <c r="I1878" t="s">
        <v>311</v>
      </c>
      <c r="J1878">
        <v>11</v>
      </c>
    </row>
    <row r="1879" spans="1:10" hidden="1" x14ac:dyDescent="0.35">
      <c r="A1879" t="s">
        <v>21463</v>
      </c>
      <c r="B1879">
        <v>8</v>
      </c>
      <c r="C1879">
        <v>0</v>
      </c>
      <c r="D1879">
        <v>1593</v>
      </c>
      <c r="E1879" t="s">
        <v>311</v>
      </c>
      <c r="F1879" t="s">
        <v>3848</v>
      </c>
      <c r="G1879" t="s">
        <v>311</v>
      </c>
      <c r="H1879" t="s">
        <v>311</v>
      </c>
      <c r="I1879" t="s">
        <v>311</v>
      </c>
      <c r="J1879">
        <v>8</v>
      </c>
    </row>
    <row r="1880" spans="1:10" hidden="1" x14ac:dyDescent="0.35">
      <c r="A1880" t="s">
        <v>21464</v>
      </c>
      <c r="B1880">
        <v>19</v>
      </c>
      <c r="C1880">
        <v>0</v>
      </c>
      <c r="D1880">
        <v>1593</v>
      </c>
      <c r="E1880" t="s">
        <v>311</v>
      </c>
      <c r="F1880" t="s">
        <v>3848</v>
      </c>
      <c r="G1880" t="s">
        <v>311</v>
      </c>
      <c r="H1880" t="s">
        <v>311</v>
      </c>
      <c r="I1880" t="s">
        <v>311</v>
      </c>
      <c r="J1880">
        <v>0</v>
      </c>
    </row>
    <row r="1881" spans="1:10" hidden="1" x14ac:dyDescent="0.35">
      <c r="A1881" t="s">
        <v>21465</v>
      </c>
      <c r="B1881">
        <v>13</v>
      </c>
      <c r="C1881">
        <v>0</v>
      </c>
      <c r="D1881">
        <v>1593</v>
      </c>
      <c r="E1881" t="s">
        <v>311</v>
      </c>
      <c r="F1881" t="s">
        <v>3848</v>
      </c>
      <c r="G1881" t="s">
        <v>311</v>
      </c>
      <c r="H1881" t="s">
        <v>311</v>
      </c>
      <c r="I1881" t="s">
        <v>311</v>
      </c>
      <c r="J1881">
        <v>13</v>
      </c>
    </row>
    <row r="1882" spans="1:10" hidden="1" x14ac:dyDescent="0.35">
      <c r="A1882" t="s">
        <v>21466</v>
      </c>
      <c r="B1882">
        <v>12</v>
      </c>
      <c r="C1882">
        <v>0</v>
      </c>
      <c r="D1882">
        <v>1593</v>
      </c>
      <c r="E1882" t="s">
        <v>311</v>
      </c>
      <c r="F1882" t="s">
        <v>3848</v>
      </c>
      <c r="G1882" t="s">
        <v>311</v>
      </c>
      <c r="H1882" t="s">
        <v>311</v>
      </c>
      <c r="I1882" t="s">
        <v>311</v>
      </c>
      <c r="J1882">
        <v>0</v>
      </c>
    </row>
    <row r="1883" spans="1:10" hidden="1" x14ac:dyDescent="0.35">
      <c r="A1883" t="s">
        <v>21467</v>
      </c>
      <c r="B1883">
        <v>10</v>
      </c>
      <c r="C1883">
        <v>0</v>
      </c>
      <c r="D1883">
        <v>1593</v>
      </c>
      <c r="E1883" t="s">
        <v>311</v>
      </c>
      <c r="F1883" t="s">
        <v>3848</v>
      </c>
      <c r="G1883" t="s">
        <v>311</v>
      </c>
      <c r="H1883" t="s">
        <v>311</v>
      </c>
      <c r="I1883" t="s">
        <v>311</v>
      </c>
      <c r="J1883">
        <v>0</v>
      </c>
    </row>
    <row r="1884" spans="1:10" hidden="1" x14ac:dyDescent="0.35">
      <c r="A1884" t="s">
        <v>21468</v>
      </c>
      <c r="B1884">
        <v>9</v>
      </c>
      <c r="C1884">
        <v>0</v>
      </c>
      <c r="D1884">
        <v>1593</v>
      </c>
      <c r="E1884" t="s">
        <v>311</v>
      </c>
      <c r="F1884" t="s">
        <v>3848</v>
      </c>
      <c r="G1884" t="s">
        <v>311</v>
      </c>
      <c r="H1884" t="s">
        <v>311</v>
      </c>
      <c r="I1884" t="s">
        <v>311</v>
      </c>
      <c r="J1884">
        <v>0</v>
      </c>
    </row>
    <row r="1885" spans="1:10" hidden="1" x14ac:dyDescent="0.35">
      <c r="A1885" t="s">
        <v>21469</v>
      </c>
      <c r="B1885">
        <v>10</v>
      </c>
      <c r="C1885">
        <v>0</v>
      </c>
      <c r="D1885">
        <v>1593</v>
      </c>
      <c r="E1885" t="s">
        <v>311</v>
      </c>
      <c r="F1885" t="s">
        <v>3848</v>
      </c>
      <c r="G1885" t="s">
        <v>311</v>
      </c>
      <c r="H1885" t="s">
        <v>311</v>
      </c>
      <c r="I1885" t="s">
        <v>311</v>
      </c>
      <c r="J1885">
        <v>10</v>
      </c>
    </row>
    <row r="1886" spans="1:10" hidden="1" x14ac:dyDescent="0.35">
      <c r="A1886" t="s">
        <v>21470</v>
      </c>
      <c r="B1886">
        <v>10</v>
      </c>
      <c r="C1886">
        <v>0</v>
      </c>
      <c r="D1886">
        <v>1593</v>
      </c>
      <c r="E1886" t="s">
        <v>311</v>
      </c>
      <c r="F1886" t="s">
        <v>3848</v>
      </c>
      <c r="G1886" t="s">
        <v>311</v>
      </c>
      <c r="H1886" t="s">
        <v>311</v>
      </c>
      <c r="I1886" t="s">
        <v>311</v>
      </c>
      <c r="J1886">
        <v>0</v>
      </c>
    </row>
    <row r="1887" spans="1:10" hidden="1" x14ac:dyDescent="0.35">
      <c r="A1887" t="s">
        <v>21471</v>
      </c>
      <c r="B1887">
        <v>1</v>
      </c>
      <c r="C1887">
        <v>0</v>
      </c>
      <c r="D1887">
        <v>1593</v>
      </c>
      <c r="E1887" t="s">
        <v>311</v>
      </c>
      <c r="F1887" t="s">
        <v>3848</v>
      </c>
      <c r="G1887" t="s">
        <v>311</v>
      </c>
      <c r="H1887" t="s">
        <v>311</v>
      </c>
      <c r="I1887" t="s">
        <v>311</v>
      </c>
      <c r="J1887">
        <v>0</v>
      </c>
    </row>
    <row r="1888" spans="1:10" hidden="1" x14ac:dyDescent="0.35">
      <c r="A1888" t="s">
        <v>21472</v>
      </c>
      <c r="B1888">
        <v>19</v>
      </c>
      <c r="C1888">
        <v>0</v>
      </c>
      <c r="D1888">
        <v>1593</v>
      </c>
      <c r="E1888" t="s">
        <v>311</v>
      </c>
      <c r="F1888" t="s">
        <v>3848</v>
      </c>
      <c r="G1888" t="s">
        <v>311</v>
      </c>
      <c r="H1888" t="s">
        <v>311</v>
      </c>
      <c r="I1888" t="s">
        <v>311</v>
      </c>
      <c r="J1888">
        <v>0</v>
      </c>
    </row>
    <row r="1889" spans="1:10" hidden="1" x14ac:dyDescent="0.35">
      <c r="A1889" t="s">
        <v>21473</v>
      </c>
      <c r="B1889">
        <v>12</v>
      </c>
      <c r="C1889">
        <v>0</v>
      </c>
      <c r="D1889">
        <v>1593</v>
      </c>
      <c r="E1889" t="s">
        <v>311</v>
      </c>
      <c r="F1889" t="s">
        <v>3848</v>
      </c>
      <c r="G1889" t="s">
        <v>311</v>
      </c>
      <c r="H1889" t="s">
        <v>311</v>
      </c>
      <c r="I1889" t="s">
        <v>311</v>
      </c>
      <c r="J1889">
        <v>0</v>
      </c>
    </row>
    <row r="1890" spans="1:10" hidden="1" x14ac:dyDescent="0.35">
      <c r="A1890" t="s">
        <v>21474</v>
      </c>
      <c r="B1890">
        <v>21</v>
      </c>
      <c r="C1890">
        <v>0</v>
      </c>
      <c r="D1890">
        <v>1593</v>
      </c>
      <c r="E1890" t="s">
        <v>311</v>
      </c>
      <c r="F1890" t="s">
        <v>3848</v>
      </c>
      <c r="G1890" t="s">
        <v>311</v>
      </c>
      <c r="H1890" t="s">
        <v>311</v>
      </c>
      <c r="I1890" t="s">
        <v>311</v>
      </c>
      <c r="J1890">
        <v>21</v>
      </c>
    </row>
    <row r="1891" spans="1:10" hidden="1" x14ac:dyDescent="0.35">
      <c r="A1891" t="s">
        <v>21475</v>
      </c>
      <c r="B1891">
        <v>14</v>
      </c>
      <c r="C1891">
        <v>0</v>
      </c>
      <c r="D1891">
        <v>1593</v>
      </c>
      <c r="E1891" t="s">
        <v>311</v>
      </c>
      <c r="F1891" t="s">
        <v>3848</v>
      </c>
      <c r="G1891" t="s">
        <v>311</v>
      </c>
      <c r="H1891" t="s">
        <v>311</v>
      </c>
      <c r="I1891" t="s">
        <v>311</v>
      </c>
      <c r="J1891">
        <v>0</v>
      </c>
    </row>
    <row r="1892" spans="1:10" hidden="1" x14ac:dyDescent="0.35">
      <c r="A1892" t="s">
        <v>21476</v>
      </c>
      <c r="B1892">
        <v>13</v>
      </c>
      <c r="C1892">
        <v>0</v>
      </c>
      <c r="D1892">
        <v>1593</v>
      </c>
      <c r="E1892" t="s">
        <v>311</v>
      </c>
      <c r="F1892" t="s">
        <v>3848</v>
      </c>
      <c r="G1892" t="s">
        <v>311</v>
      </c>
      <c r="H1892" t="s">
        <v>311</v>
      </c>
      <c r="I1892" t="s">
        <v>311</v>
      </c>
      <c r="J1892">
        <v>0</v>
      </c>
    </row>
    <row r="1893" spans="1:10" hidden="1" x14ac:dyDescent="0.35">
      <c r="A1893" t="s">
        <v>21477</v>
      </c>
      <c r="B1893">
        <v>13</v>
      </c>
      <c r="C1893">
        <v>0</v>
      </c>
      <c r="D1893">
        <v>1593</v>
      </c>
      <c r="E1893" t="s">
        <v>311</v>
      </c>
      <c r="F1893" t="s">
        <v>3848</v>
      </c>
      <c r="G1893" t="s">
        <v>311</v>
      </c>
      <c r="H1893" t="s">
        <v>311</v>
      </c>
      <c r="I1893" t="s">
        <v>311</v>
      </c>
      <c r="J1893">
        <v>0</v>
      </c>
    </row>
    <row r="1894" spans="1:10" hidden="1" x14ac:dyDescent="0.35">
      <c r="A1894" t="s">
        <v>21478</v>
      </c>
      <c r="B1894">
        <v>19</v>
      </c>
      <c r="C1894">
        <v>0</v>
      </c>
      <c r="D1894">
        <v>1593</v>
      </c>
      <c r="E1894" t="s">
        <v>311</v>
      </c>
      <c r="F1894" t="s">
        <v>3848</v>
      </c>
      <c r="G1894" t="s">
        <v>311</v>
      </c>
      <c r="H1894" t="s">
        <v>311</v>
      </c>
      <c r="I1894" t="s">
        <v>311</v>
      </c>
      <c r="J1894">
        <v>0</v>
      </c>
    </row>
    <row r="1895" spans="1:10" hidden="1" x14ac:dyDescent="0.35">
      <c r="A1895" t="s">
        <v>21479</v>
      </c>
      <c r="B1895">
        <v>12</v>
      </c>
      <c r="C1895">
        <v>0</v>
      </c>
      <c r="D1895">
        <v>1593</v>
      </c>
      <c r="E1895" t="s">
        <v>311</v>
      </c>
      <c r="F1895" t="s">
        <v>3848</v>
      </c>
      <c r="G1895" t="s">
        <v>311</v>
      </c>
      <c r="H1895" t="s">
        <v>311</v>
      </c>
      <c r="I1895" t="s">
        <v>311</v>
      </c>
      <c r="J1895">
        <v>0</v>
      </c>
    </row>
    <row r="1896" spans="1:10" hidden="1" x14ac:dyDescent="0.35">
      <c r="A1896" t="s">
        <v>21480</v>
      </c>
      <c r="B1896">
        <v>8</v>
      </c>
      <c r="C1896">
        <v>0</v>
      </c>
      <c r="D1896">
        <v>1593</v>
      </c>
      <c r="E1896" t="s">
        <v>311</v>
      </c>
      <c r="F1896" t="s">
        <v>3848</v>
      </c>
      <c r="G1896" t="s">
        <v>311</v>
      </c>
      <c r="H1896" t="s">
        <v>311</v>
      </c>
      <c r="I1896" t="s">
        <v>311</v>
      </c>
      <c r="J1896">
        <v>0</v>
      </c>
    </row>
    <row r="1897" spans="1:10" hidden="1" x14ac:dyDescent="0.35">
      <c r="A1897" t="s">
        <v>21481</v>
      </c>
      <c r="B1897">
        <v>18</v>
      </c>
      <c r="C1897">
        <v>0</v>
      </c>
      <c r="D1897">
        <v>1593</v>
      </c>
      <c r="E1897" t="s">
        <v>311</v>
      </c>
      <c r="F1897" t="s">
        <v>3848</v>
      </c>
      <c r="G1897" t="s">
        <v>311</v>
      </c>
      <c r="H1897" t="s">
        <v>311</v>
      </c>
      <c r="I1897" t="s">
        <v>311</v>
      </c>
      <c r="J1897">
        <v>0</v>
      </c>
    </row>
    <row r="1898" spans="1:10" hidden="1" x14ac:dyDescent="0.35">
      <c r="A1898" t="s">
        <v>21482</v>
      </c>
      <c r="B1898">
        <v>11</v>
      </c>
      <c r="C1898">
        <v>0</v>
      </c>
      <c r="D1898">
        <v>1593</v>
      </c>
      <c r="E1898" t="s">
        <v>311</v>
      </c>
      <c r="F1898" t="s">
        <v>3848</v>
      </c>
      <c r="G1898" t="s">
        <v>311</v>
      </c>
      <c r="H1898" t="s">
        <v>311</v>
      </c>
      <c r="I1898" t="s">
        <v>311</v>
      </c>
      <c r="J1898">
        <v>0</v>
      </c>
    </row>
    <row r="1899" spans="1:10" hidden="1" x14ac:dyDescent="0.35">
      <c r="A1899" t="s">
        <v>21483</v>
      </c>
      <c r="B1899">
        <v>12</v>
      </c>
      <c r="C1899">
        <v>0</v>
      </c>
      <c r="D1899">
        <v>1593</v>
      </c>
      <c r="E1899" t="s">
        <v>311</v>
      </c>
      <c r="F1899" t="s">
        <v>3848</v>
      </c>
      <c r="G1899" t="s">
        <v>311</v>
      </c>
      <c r="H1899" t="s">
        <v>311</v>
      </c>
      <c r="I1899" t="s">
        <v>311</v>
      </c>
      <c r="J1899">
        <v>0</v>
      </c>
    </row>
    <row r="1900" spans="1:10" hidden="1" x14ac:dyDescent="0.35">
      <c r="A1900" t="s">
        <v>21484</v>
      </c>
      <c r="B1900">
        <v>7</v>
      </c>
      <c r="C1900">
        <v>0</v>
      </c>
      <c r="D1900">
        <v>1593</v>
      </c>
      <c r="E1900" t="s">
        <v>311</v>
      </c>
      <c r="F1900" t="s">
        <v>3848</v>
      </c>
      <c r="G1900" t="s">
        <v>311</v>
      </c>
      <c r="H1900" t="s">
        <v>311</v>
      </c>
      <c r="I1900" t="s">
        <v>311</v>
      </c>
      <c r="J1900">
        <v>0</v>
      </c>
    </row>
    <row r="1901" spans="1:10" hidden="1" x14ac:dyDescent="0.35">
      <c r="A1901" t="s">
        <v>21485</v>
      </c>
      <c r="B1901">
        <v>8</v>
      </c>
      <c r="C1901">
        <v>0</v>
      </c>
      <c r="D1901">
        <v>1593</v>
      </c>
      <c r="E1901" t="s">
        <v>311</v>
      </c>
      <c r="F1901" t="s">
        <v>3848</v>
      </c>
      <c r="G1901" t="s">
        <v>311</v>
      </c>
      <c r="H1901" t="s">
        <v>311</v>
      </c>
      <c r="I1901" t="s">
        <v>311</v>
      </c>
      <c r="J1901">
        <v>0</v>
      </c>
    </row>
    <row r="1902" spans="1:10" hidden="1" x14ac:dyDescent="0.35">
      <c r="A1902" t="s">
        <v>21486</v>
      </c>
      <c r="B1902">
        <v>9</v>
      </c>
      <c r="C1902">
        <v>0</v>
      </c>
      <c r="D1902">
        <v>1593</v>
      </c>
      <c r="E1902" t="s">
        <v>311</v>
      </c>
      <c r="F1902" t="s">
        <v>3848</v>
      </c>
      <c r="G1902" t="s">
        <v>311</v>
      </c>
      <c r="H1902" t="s">
        <v>311</v>
      </c>
      <c r="I1902" t="s">
        <v>311</v>
      </c>
      <c r="J1902">
        <v>0</v>
      </c>
    </row>
    <row r="1903" spans="1:10" hidden="1" x14ac:dyDescent="0.35">
      <c r="A1903" t="s">
        <v>21487</v>
      </c>
      <c r="B1903">
        <v>10</v>
      </c>
      <c r="C1903">
        <v>0</v>
      </c>
      <c r="D1903">
        <v>1593</v>
      </c>
      <c r="E1903" t="s">
        <v>311</v>
      </c>
      <c r="F1903" t="s">
        <v>3848</v>
      </c>
      <c r="G1903" t="s">
        <v>311</v>
      </c>
      <c r="H1903" t="s">
        <v>311</v>
      </c>
      <c r="I1903" t="s">
        <v>311</v>
      </c>
      <c r="J1903">
        <v>0</v>
      </c>
    </row>
    <row r="1904" spans="1:10" hidden="1" x14ac:dyDescent="0.35">
      <c r="A1904" t="s">
        <v>21488</v>
      </c>
      <c r="B1904">
        <v>1</v>
      </c>
      <c r="C1904">
        <v>0</v>
      </c>
      <c r="D1904">
        <v>1593</v>
      </c>
      <c r="E1904" t="s">
        <v>311</v>
      </c>
      <c r="F1904" t="s">
        <v>3848</v>
      </c>
      <c r="G1904" t="s">
        <v>311</v>
      </c>
      <c r="H1904" t="s">
        <v>311</v>
      </c>
      <c r="I1904" t="s">
        <v>311</v>
      </c>
      <c r="J1904">
        <v>0</v>
      </c>
    </row>
    <row r="1905" spans="1:10" hidden="1" x14ac:dyDescent="0.35">
      <c r="A1905" t="s">
        <v>21489</v>
      </c>
      <c r="B1905">
        <v>9</v>
      </c>
      <c r="C1905">
        <v>0</v>
      </c>
      <c r="D1905">
        <v>1593</v>
      </c>
      <c r="E1905" t="s">
        <v>311</v>
      </c>
      <c r="F1905" t="s">
        <v>3848</v>
      </c>
      <c r="G1905" t="s">
        <v>311</v>
      </c>
      <c r="H1905" t="s">
        <v>311</v>
      </c>
      <c r="I1905" t="s">
        <v>311</v>
      </c>
      <c r="J1905">
        <v>0</v>
      </c>
    </row>
    <row r="1906" spans="1:10" hidden="1" x14ac:dyDescent="0.35">
      <c r="A1906" t="s">
        <v>21490</v>
      </c>
      <c r="B1906">
        <v>8</v>
      </c>
      <c r="C1906">
        <v>0</v>
      </c>
      <c r="D1906">
        <v>1593</v>
      </c>
      <c r="E1906" t="s">
        <v>311</v>
      </c>
      <c r="F1906" t="s">
        <v>3848</v>
      </c>
      <c r="G1906" t="s">
        <v>311</v>
      </c>
      <c r="H1906" t="s">
        <v>311</v>
      </c>
      <c r="I1906" t="s">
        <v>311</v>
      </c>
      <c r="J1906">
        <v>0</v>
      </c>
    </row>
    <row r="1907" spans="1:10" hidden="1" x14ac:dyDescent="0.35">
      <c r="A1907" t="s">
        <v>21491</v>
      </c>
      <c r="B1907">
        <v>13</v>
      </c>
      <c r="C1907">
        <v>0</v>
      </c>
      <c r="D1907">
        <v>1593</v>
      </c>
      <c r="E1907" t="s">
        <v>311</v>
      </c>
      <c r="F1907" t="s">
        <v>3848</v>
      </c>
      <c r="G1907" t="s">
        <v>311</v>
      </c>
      <c r="H1907" t="s">
        <v>311</v>
      </c>
      <c r="I1907" t="s">
        <v>311</v>
      </c>
      <c r="J1907">
        <v>0</v>
      </c>
    </row>
    <row r="1908" spans="1:10" hidden="1" x14ac:dyDescent="0.35">
      <c r="A1908" t="s">
        <v>21492</v>
      </c>
      <c r="B1908">
        <v>10</v>
      </c>
      <c r="C1908">
        <v>0</v>
      </c>
      <c r="D1908">
        <v>1593</v>
      </c>
      <c r="E1908" t="s">
        <v>311</v>
      </c>
      <c r="F1908" t="s">
        <v>3848</v>
      </c>
      <c r="G1908" t="s">
        <v>311</v>
      </c>
      <c r="H1908" t="s">
        <v>311</v>
      </c>
      <c r="I1908" t="s">
        <v>311</v>
      </c>
      <c r="J1908">
        <v>0</v>
      </c>
    </row>
    <row r="1909" spans="1:10" hidden="1" x14ac:dyDescent="0.35">
      <c r="A1909" t="s">
        <v>21493</v>
      </c>
      <c r="B1909">
        <v>1</v>
      </c>
      <c r="C1909">
        <v>0</v>
      </c>
      <c r="D1909">
        <v>1593</v>
      </c>
      <c r="E1909" t="s">
        <v>311</v>
      </c>
      <c r="F1909" t="s">
        <v>3848</v>
      </c>
      <c r="G1909" t="s">
        <v>311</v>
      </c>
      <c r="H1909" t="s">
        <v>311</v>
      </c>
      <c r="I1909" t="s">
        <v>311</v>
      </c>
      <c r="J1909">
        <v>0</v>
      </c>
    </row>
    <row r="1910" spans="1:10" hidden="1" x14ac:dyDescent="0.35">
      <c r="A1910" t="s">
        <v>21494</v>
      </c>
      <c r="B1910">
        <v>16</v>
      </c>
      <c r="C1910">
        <v>0</v>
      </c>
      <c r="D1910">
        <v>1593</v>
      </c>
      <c r="E1910" t="s">
        <v>311</v>
      </c>
      <c r="F1910" t="s">
        <v>3848</v>
      </c>
      <c r="G1910" t="s">
        <v>311</v>
      </c>
      <c r="H1910" t="s">
        <v>311</v>
      </c>
      <c r="I1910" t="s">
        <v>311</v>
      </c>
      <c r="J1910">
        <v>0</v>
      </c>
    </row>
    <row r="1911" spans="1:10" hidden="1" x14ac:dyDescent="0.35">
      <c r="A1911" t="s">
        <v>21495</v>
      </c>
      <c r="B1911">
        <v>14</v>
      </c>
      <c r="C1911">
        <v>0</v>
      </c>
      <c r="D1911">
        <v>1593</v>
      </c>
      <c r="E1911" t="s">
        <v>311</v>
      </c>
      <c r="F1911" t="s">
        <v>3848</v>
      </c>
      <c r="G1911" t="s">
        <v>311</v>
      </c>
      <c r="H1911" t="s">
        <v>311</v>
      </c>
      <c r="I1911" t="s">
        <v>311</v>
      </c>
      <c r="J1911">
        <v>0</v>
      </c>
    </row>
    <row r="1912" spans="1:10" hidden="1" x14ac:dyDescent="0.35">
      <c r="A1912" t="s">
        <v>21496</v>
      </c>
      <c r="B1912">
        <v>8</v>
      </c>
      <c r="C1912">
        <v>0</v>
      </c>
      <c r="D1912">
        <v>1593</v>
      </c>
      <c r="E1912" t="s">
        <v>311</v>
      </c>
      <c r="F1912" t="s">
        <v>3848</v>
      </c>
      <c r="G1912" t="s">
        <v>311</v>
      </c>
      <c r="H1912" t="s">
        <v>311</v>
      </c>
      <c r="I1912" t="s">
        <v>311</v>
      </c>
      <c r="J1912">
        <v>0</v>
      </c>
    </row>
    <row r="1913" spans="1:10" hidden="1" x14ac:dyDescent="0.35">
      <c r="A1913" t="s">
        <v>21497</v>
      </c>
      <c r="B1913">
        <v>7</v>
      </c>
      <c r="C1913">
        <v>0</v>
      </c>
      <c r="D1913">
        <v>1593</v>
      </c>
      <c r="E1913" t="s">
        <v>311</v>
      </c>
      <c r="F1913" t="s">
        <v>3848</v>
      </c>
      <c r="G1913" t="s">
        <v>311</v>
      </c>
      <c r="H1913" t="s">
        <v>311</v>
      </c>
      <c r="I1913" t="s">
        <v>311</v>
      </c>
      <c r="J1913">
        <v>0</v>
      </c>
    </row>
    <row r="1914" spans="1:10" hidden="1" x14ac:dyDescent="0.35">
      <c r="A1914" t="s">
        <v>21498</v>
      </c>
      <c r="B1914">
        <v>10</v>
      </c>
      <c r="C1914">
        <v>0</v>
      </c>
      <c r="D1914">
        <v>1593</v>
      </c>
      <c r="E1914" t="s">
        <v>311</v>
      </c>
      <c r="F1914" t="s">
        <v>3848</v>
      </c>
      <c r="G1914" t="s">
        <v>311</v>
      </c>
      <c r="H1914" t="s">
        <v>311</v>
      </c>
      <c r="I1914" t="s">
        <v>311</v>
      </c>
      <c r="J1914">
        <v>0</v>
      </c>
    </row>
    <row r="1915" spans="1:10" hidden="1" x14ac:dyDescent="0.35">
      <c r="A1915" t="s">
        <v>21499</v>
      </c>
      <c r="B1915">
        <v>9</v>
      </c>
      <c r="C1915">
        <v>0</v>
      </c>
      <c r="D1915">
        <v>1593</v>
      </c>
      <c r="E1915" t="s">
        <v>311</v>
      </c>
      <c r="F1915" t="s">
        <v>3848</v>
      </c>
      <c r="G1915" t="s">
        <v>311</v>
      </c>
      <c r="H1915" t="s">
        <v>311</v>
      </c>
      <c r="I1915" t="s">
        <v>311</v>
      </c>
      <c r="J1915">
        <v>0</v>
      </c>
    </row>
    <row r="1916" spans="1:10" hidden="1" x14ac:dyDescent="0.35">
      <c r="A1916" t="s">
        <v>21500</v>
      </c>
      <c r="B1916">
        <v>9</v>
      </c>
      <c r="C1916">
        <v>0</v>
      </c>
      <c r="D1916">
        <v>1593</v>
      </c>
      <c r="E1916" t="s">
        <v>311</v>
      </c>
      <c r="F1916" t="s">
        <v>3848</v>
      </c>
      <c r="G1916" t="s">
        <v>311</v>
      </c>
      <c r="H1916" t="s">
        <v>311</v>
      </c>
      <c r="I1916" t="s">
        <v>311</v>
      </c>
      <c r="J1916">
        <v>0</v>
      </c>
    </row>
    <row r="1917" spans="1:10" hidden="1" x14ac:dyDescent="0.35">
      <c r="A1917" t="s">
        <v>21501</v>
      </c>
      <c r="B1917">
        <v>13</v>
      </c>
      <c r="C1917">
        <v>0</v>
      </c>
      <c r="D1917">
        <v>1593</v>
      </c>
      <c r="E1917" t="s">
        <v>311</v>
      </c>
      <c r="F1917" t="s">
        <v>3848</v>
      </c>
      <c r="G1917" t="s">
        <v>311</v>
      </c>
      <c r="H1917" t="s">
        <v>311</v>
      </c>
      <c r="I1917" t="s">
        <v>311</v>
      </c>
      <c r="J1917">
        <v>0</v>
      </c>
    </row>
    <row r="1918" spans="1:10" hidden="1" x14ac:dyDescent="0.35">
      <c r="A1918" t="s">
        <v>21502</v>
      </c>
      <c r="B1918">
        <v>1</v>
      </c>
      <c r="C1918">
        <v>0</v>
      </c>
      <c r="D1918">
        <v>1593</v>
      </c>
      <c r="E1918" t="s">
        <v>311</v>
      </c>
      <c r="F1918" t="s">
        <v>3848</v>
      </c>
      <c r="G1918" t="s">
        <v>311</v>
      </c>
      <c r="H1918" t="s">
        <v>311</v>
      </c>
      <c r="I1918" t="s">
        <v>311</v>
      </c>
      <c r="J1918">
        <v>0</v>
      </c>
    </row>
    <row r="1919" spans="1:10" hidden="1" x14ac:dyDescent="0.35">
      <c r="A1919" t="s">
        <v>21503</v>
      </c>
      <c r="B1919">
        <v>10</v>
      </c>
      <c r="C1919">
        <v>0</v>
      </c>
      <c r="D1919">
        <v>1593</v>
      </c>
      <c r="E1919" t="s">
        <v>311</v>
      </c>
      <c r="F1919" t="s">
        <v>3848</v>
      </c>
      <c r="G1919" t="s">
        <v>311</v>
      </c>
      <c r="H1919" t="s">
        <v>311</v>
      </c>
      <c r="I1919" t="s">
        <v>311</v>
      </c>
      <c r="J1919">
        <v>10</v>
      </c>
    </row>
    <row r="1920" spans="1:10" hidden="1" x14ac:dyDescent="0.35">
      <c r="A1920" t="s">
        <v>21504</v>
      </c>
      <c r="B1920">
        <v>10</v>
      </c>
      <c r="C1920">
        <v>0</v>
      </c>
      <c r="D1920">
        <v>1593</v>
      </c>
      <c r="E1920" t="s">
        <v>311</v>
      </c>
      <c r="F1920" t="s">
        <v>3848</v>
      </c>
      <c r="G1920" t="s">
        <v>311</v>
      </c>
      <c r="H1920" t="s">
        <v>311</v>
      </c>
      <c r="I1920" t="s">
        <v>311</v>
      </c>
      <c r="J1920">
        <v>0</v>
      </c>
    </row>
    <row r="1921" spans="1:10" hidden="1" x14ac:dyDescent="0.35">
      <c r="A1921" t="s">
        <v>21505</v>
      </c>
      <c r="B1921">
        <v>22</v>
      </c>
      <c r="C1921">
        <v>0</v>
      </c>
      <c r="D1921">
        <v>1593</v>
      </c>
      <c r="E1921" t="s">
        <v>311</v>
      </c>
      <c r="F1921" t="s">
        <v>3848</v>
      </c>
      <c r="G1921" t="s">
        <v>311</v>
      </c>
      <c r="H1921" t="s">
        <v>311</v>
      </c>
      <c r="I1921" t="s">
        <v>311</v>
      </c>
      <c r="J1921">
        <v>0</v>
      </c>
    </row>
    <row r="1922" spans="1:10" hidden="1" x14ac:dyDescent="0.35">
      <c r="A1922" t="s">
        <v>21506</v>
      </c>
      <c r="B1922">
        <v>14</v>
      </c>
      <c r="C1922">
        <v>0</v>
      </c>
      <c r="D1922">
        <v>1593</v>
      </c>
      <c r="E1922" t="s">
        <v>311</v>
      </c>
      <c r="F1922" t="s">
        <v>3848</v>
      </c>
      <c r="G1922" t="s">
        <v>311</v>
      </c>
      <c r="H1922" t="s">
        <v>311</v>
      </c>
      <c r="I1922" t="s">
        <v>311</v>
      </c>
      <c r="J1922">
        <v>14</v>
      </c>
    </row>
    <row r="1923" spans="1:10" hidden="1" x14ac:dyDescent="0.35">
      <c r="A1923" t="s">
        <v>21507</v>
      </c>
      <c r="B1923">
        <v>1</v>
      </c>
      <c r="C1923">
        <v>0</v>
      </c>
      <c r="D1923">
        <v>1593</v>
      </c>
      <c r="E1923" t="s">
        <v>311</v>
      </c>
      <c r="F1923" t="s">
        <v>3848</v>
      </c>
      <c r="G1923" t="s">
        <v>311</v>
      </c>
      <c r="H1923" t="s">
        <v>311</v>
      </c>
      <c r="I1923" t="s">
        <v>311</v>
      </c>
      <c r="J1923">
        <v>0</v>
      </c>
    </row>
    <row r="1924" spans="1:10" hidden="1" x14ac:dyDescent="0.35">
      <c r="A1924" t="s">
        <v>21508</v>
      </c>
      <c r="B1924">
        <v>10</v>
      </c>
      <c r="C1924">
        <v>0</v>
      </c>
      <c r="D1924">
        <v>1593</v>
      </c>
      <c r="E1924" t="s">
        <v>311</v>
      </c>
      <c r="F1924" t="s">
        <v>3848</v>
      </c>
      <c r="G1924" t="s">
        <v>311</v>
      </c>
      <c r="H1924" t="s">
        <v>311</v>
      </c>
      <c r="I1924" t="s">
        <v>311</v>
      </c>
      <c r="J1924">
        <v>0</v>
      </c>
    </row>
    <row r="1925" spans="1:10" hidden="1" x14ac:dyDescent="0.35">
      <c r="A1925" t="s">
        <v>21509</v>
      </c>
      <c r="B1925">
        <v>1</v>
      </c>
      <c r="C1925">
        <v>0</v>
      </c>
      <c r="D1925">
        <v>1593</v>
      </c>
      <c r="E1925" t="s">
        <v>311</v>
      </c>
      <c r="F1925" t="s">
        <v>3848</v>
      </c>
      <c r="G1925" t="s">
        <v>311</v>
      </c>
      <c r="H1925" t="s">
        <v>311</v>
      </c>
      <c r="I1925" t="s">
        <v>311</v>
      </c>
      <c r="J1925">
        <v>0</v>
      </c>
    </row>
    <row r="1926" spans="1:10" hidden="1" x14ac:dyDescent="0.35">
      <c r="A1926" t="s">
        <v>21510</v>
      </c>
      <c r="B1926">
        <v>8</v>
      </c>
      <c r="C1926">
        <v>0</v>
      </c>
      <c r="D1926">
        <v>1593</v>
      </c>
      <c r="E1926" t="s">
        <v>311</v>
      </c>
      <c r="F1926" t="s">
        <v>3848</v>
      </c>
      <c r="G1926" t="s">
        <v>311</v>
      </c>
      <c r="H1926" t="s">
        <v>311</v>
      </c>
      <c r="I1926" t="s">
        <v>311</v>
      </c>
      <c r="J1926">
        <v>0</v>
      </c>
    </row>
    <row r="1927" spans="1:10" hidden="1" x14ac:dyDescent="0.35">
      <c r="A1927" t="s">
        <v>21511</v>
      </c>
      <c r="B1927">
        <v>28</v>
      </c>
      <c r="C1927">
        <v>0</v>
      </c>
      <c r="D1927">
        <v>1593</v>
      </c>
      <c r="E1927" t="s">
        <v>311</v>
      </c>
      <c r="F1927" t="s">
        <v>3848</v>
      </c>
      <c r="G1927" t="s">
        <v>311</v>
      </c>
      <c r="H1927" t="s">
        <v>311</v>
      </c>
      <c r="I1927" t="s">
        <v>311</v>
      </c>
      <c r="J1927">
        <v>0</v>
      </c>
    </row>
    <row r="1928" spans="1:10" hidden="1" x14ac:dyDescent="0.35">
      <c r="A1928" t="s">
        <v>21512</v>
      </c>
      <c r="B1928">
        <v>13</v>
      </c>
      <c r="C1928">
        <v>0</v>
      </c>
      <c r="D1928">
        <v>1593</v>
      </c>
      <c r="E1928" t="s">
        <v>311</v>
      </c>
      <c r="F1928" t="s">
        <v>3848</v>
      </c>
      <c r="G1928" t="s">
        <v>311</v>
      </c>
      <c r="H1928" t="s">
        <v>311</v>
      </c>
      <c r="I1928" t="s">
        <v>311</v>
      </c>
      <c r="J1928">
        <v>0</v>
      </c>
    </row>
    <row r="1929" spans="1:10" hidden="1" x14ac:dyDescent="0.35">
      <c r="A1929" t="s">
        <v>21513</v>
      </c>
      <c r="B1929">
        <v>10</v>
      </c>
      <c r="C1929">
        <v>0</v>
      </c>
      <c r="D1929">
        <v>1593</v>
      </c>
      <c r="E1929" t="s">
        <v>311</v>
      </c>
      <c r="F1929" t="s">
        <v>3848</v>
      </c>
      <c r="G1929" t="s">
        <v>311</v>
      </c>
      <c r="H1929" t="s">
        <v>311</v>
      </c>
      <c r="I1929" t="s">
        <v>311</v>
      </c>
      <c r="J1929">
        <v>0</v>
      </c>
    </row>
    <row r="1930" spans="1:10" hidden="1" x14ac:dyDescent="0.35">
      <c r="A1930" t="s">
        <v>21514</v>
      </c>
      <c r="B1930">
        <v>8</v>
      </c>
      <c r="C1930">
        <v>0</v>
      </c>
      <c r="D1930">
        <v>1593</v>
      </c>
      <c r="E1930" t="s">
        <v>311</v>
      </c>
      <c r="F1930" t="s">
        <v>3848</v>
      </c>
      <c r="G1930" t="s">
        <v>311</v>
      </c>
      <c r="H1930" t="s">
        <v>311</v>
      </c>
      <c r="I1930" t="s">
        <v>311</v>
      </c>
      <c r="J1930">
        <v>0</v>
      </c>
    </row>
    <row r="1931" spans="1:10" hidden="1" x14ac:dyDescent="0.35">
      <c r="A1931" t="s">
        <v>21515</v>
      </c>
      <c r="B1931">
        <v>12</v>
      </c>
      <c r="C1931">
        <v>0</v>
      </c>
      <c r="D1931">
        <v>1593</v>
      </c>
      <c r="E1931" t="s">
        <v>311</v>
      </c>
      <c r="F1931" t="s">
        <v>3848</v>
      </c>
      <c r="G1931" t="s">
        <v>311</v>
      </c>
      <c r="H1931" t="s">
        <v>311</v>
      </c>
      <c r="I1931" t="s">
        <v>311</v>
      </c>
      <c r="J1931">
        <v>0</v>
      </c>
    </row>
    <row r="1932" spans="1:10" hidden="1" x14ac:dyDescent="0.35">
      <c r="A1932" t="s">
        <v>21516</v>
      </c>
      <c r="B1932">
        <v>8</v>
      </c>
      <c r="C1932">
        <v>0</v>
      </c>
      <c r="D1932">
        <v>1593</v>
      </c>
      <c r="E1932" t="s">
        <v>311</v>
      </c>
      <c r="F1932" t="s">
        <v>3848</v>
      </c>
      <c r="G1932" t="s">
        <v>311</v>
      </c>
      <c r="H1932" t="s">
        <v>311</v>
      </c>
      <c r="I1932" t="s">
        <v>311</v>
      </c>
      <c r="J1932">
        <v>0</v>
      </c>
    </row>
    <row r="1933" spans="1:10" hidden="1" x14ac:dyDescent="0.35">
      <c r="A1933" t="s">
        <v>21517</v>
      </c>
      <c r="B1933">
        <v>10</v>
      </c>
      <c r="C1933">
        <v>0</v>
      </c>
      <c r="D1933">
        <v>1593</v>
      </c>
      <c r="E1933" t="s">
        <v>311</v>
      </c>
      <c r="F1933" t="s">
        <v>3848</v>
      </c>
      <c r="G1933" t="s">
        <v>311</v>
      </c>
      <c r="H1933" t="s">
        <v>311</v>
      </c>
      <c r="I1933" t="s">
        <v>311</v>
      </c>
      <c r="J1933">
        <v>0</v>
      </c>
    </row>
    <row r="1934" spans="1:10" hidden="1" x14ac:dyDescent="0.35">
      <c r="A1934" t="s">
        <v>21518</v>
      </c>
      <c r="B1934">
        <v>10</v>
      </c>
      <c r="C1934">
        <v>0</v>
      </c>
      <c r="D1934">
        <v>1593</v>
      </c>
      <c r="E1934" t="s">
        <v>311</v>
      </c>
      <c r="F1934" t="s">
        <v>3848</v>
      </c>
      <c r="G1934" t="s">
        <v>311</v>
      </c>
      <c r="H1934" t="s">
        <v>311</v>
      </c>
      <c r="I1934" t="s">
        <v>311</v>
      </c>
      <c r="J1934">
        <v>0</v>
      </c>
    </row>
    <row r="1935" spans="1:10" hidden="1" x14ac:dyDescent="0.35">
      <c r="A1935" t="s">
        <v>21519</v>
      </c>
      <c r="B1935">
        <v>12</v>
      </c>
      <c r="C1935">
        <v>0</v>
      </c>
      <c r="D1935">
        <v>1593</v>
      </c>
      <c r="E1935" t="s">
        <v>311</v>
      </c>
      <c r="F1935" t="s">
        <v>3848</v>
      </c>
      <c r="G1935" t="s">
        <v>311</v>
      </c>
      <c r="H1935" t="s">
        <v>311</v>
      </c>
      <c r="I1935" t="s">
        <v>311</v>
      </c>
      <c r="J1935">
        <v>0</v>
      </c>
    </row>
    <row r="1936" spans="1:10" hidden="1" x14ac:dyDescent="0.35">
      <c r="A1936" t="s">
        <v>21520</v>
      </c>
      <c r="B1936">
        <v>17</v>
      </c>
      <c r="C1936">
        <v>0</v>
      </c>
      <c r="D1936">
        <v>1593</v>
      </c>
      <c r="E1936" t="s">
        <v>311</v>
      </c>
      <c r="F1936" t="s">
        <v>3848</v>
      </c>
      <c r="G1936" t="s">
        <v>311</v>
      </c>
      <c r="H1936" t="s">
        <v>311</v>
      </c>
      <c r="I1936" t="s">
        <v>311</v>
      </c>
      <c r="J1936">
        <v>0</v>
      </c>
    </row>
    <row r="1937" spans="1:10" hidden="1" x14ac:dyDescent="0.35">
      <c r="A1937" t="s">
        <v>21521</v>
      </c>
      <c r="B1937">
        <v>16</v>
      </c>
      <c r="C1937">
        <v>0</v>
      </c>
      <c r="D1937">
        <v>1593</v>
      </c>
      <c r="E1937" t="s">
        <v>311</v>
      </c>
      <c r="F1937" t="s">
        <v>3848</v>
      </c>
      <c r="G1937" t="s">
        <v>311</v>
      </c>
      <c r="H1937" t="s">
        <v>311</v>
      </c>
      <c r="I1937" t="s">
        <v>311</v>
      </c>
      <c r="J1937">
        <v>0</v>
      </c>
    </row>
    <row r="1938" spans="1:10" hidden="1" x14ac:dyDescent="0.35">
      <c r="A1938" t="s">
        <v>21522</v>
      </c>
      <c r="B1938">
        <v>16</v>
      </c>
      <c r="C1938">
        <v>0</v>
      </c>
      <c r="D1938">
        <v>1593</v>
      </c>
      <c r="E1938" t="s">
        <v>311</v>
      </c>
      <c r="F1938" t="s">
        <v>2692</v>
      </c>
      <c r="G1938" t="s">
        <v>311</v>
      </c>
      <c r="H1938" t="s">
        <v>311</v>
      </c>
      <c r="I1938" t="s">
        <v>311</v>
      </c>
      <c r="J1938">
        <v>0</v>
      </c>
    </row>
    <row r="1939" spans="1:10" hidden="1" x14ac:dyDescent="0.35">
      <c r="A1939" t="s">
        <v>21523</v>
      </c>
      <c r="B1939">
        <v>8</v>
      </c>
      <c r="C1939">
        <v>0</v>
      </c>
      <c r="D1939">
        <v>1593</v>
      </c>
      <c r="E1939" t="s">
        <v>311</v>
      </c>
      <c r="F1939" t="s">
        <v>3848</v>
      </c>
      <c r="G1939" t="s">
        <v>311</v>
      </c>
      <c r="H1939" t="s">
        <v>311</v>
      </c>
      <c r="I1939" t="s">
        <v>311</v>
      </c>
      <c r="J1939">
        <v>0</v>
      </c>
    </row>
    <row r="1940" spans="1:10" hidden="1" x14ac:dyDescent="0.35">
      <c r="A1940" t="s">
        <v>21524</v>
      </c>
      <c r="B1940">
        <v>8</v>
      </c>
      <c r="C1940">
        <v>0</v>
      </c>
      <c r="D1940">
        <v>1593</v>
      </c>
      <c r="E1940" t="s">
        <v>311</v>
      </c>
      <c r="F1940" t="s">
        <v>3848</v>
      </c>
      <c r="G1940" t="s">
        <v>311</v>
      </c>
      <c r="H1940" t="s">
        <v>311</v>
      </c>
      <c r="I1940" t="s">
        <v>311</v>
      </c>
      <c r="J1940">
        <v>0</v>
      </c>
    </row>
    <row r="1941" spans="1:10" hidden="1" x14ac:dyDescent="0.35">
      <c r="A1941" t="s">
        <v>21525</v>
      </c>
      <c r="B1941">
        <v>9</v>
      </c>
      <c r="C1941">
        <v>0</v>
      </c>
      <c r="D1941">
        <v>1593</v>
      </c>
      <c r="E1941" t="s">
        <v>311</v>
      </c>
      <c r="F1941" t="s">
        <v>3848</v>
      </c>
      <c r="G1941" t="s">
        <v>311</v>
      </c>
      <c r="H1941" t="s">
        <v>311</v>
      </c>
      <c r="I1941" t="s">
        <v>311</v>
      </c>
      <c r="J1941">
        <v>0</v>
      </c>
    </row>
    <row r="1942" spans="1:10" hidden="1" x14ac:dyDescent="0.35">
      <c r="A1942" t="s">
        <v>21526</v>
      </c>
      <c r="B1942">
        <v>7</v>
      </c>
      <c r="C1942">
        <v>0</v>
      </c>
      <c r="D1942">
        <v>1593</v>
      </c>
      <c r="E1942" t="s">
        <v>311</v>
      </c>
      <c r="F1942" t="s">
        <v>3848</v>
      </c>
      <c r="G1942" t="s">
        <v>311</v>
      </c>
      <c r="H1942" t="s">
        <v>311</v>
      </c>
      <c r="I1942" t="s">
        <v>311</v>
      </c>
      <c r="J1942">
        <v>0</v>
      </c>
    </row>
    <row r="1943" spans="1:10" hidden="1" x14ac:dyDescent="0.35">
      <c r="A1943" t="s">
        <v>21527</v>
      </c>
      <c r="B1943">
        <v>9</v>
      </c>
      <c r="C1943">
        <v>0</v>
      </c>
      <c r="D1943">
        <v>1593</v>
      </c>
      <c r="E1943" t="s">
        <v>311</v>
      </c>
      <c r="F1943" t="s">
        <v>3848</v>
      </c>
      <c r="G1943" t="s">
        <v>311</v>
      </c>
      <c r="H1943" t="s">
        <v>311</v>
      </c>
      <c r="I1943" t="s">
        <v>311</v>
      </c>
      <c r="J1943">
        <v>0</v>
      </c>
    </row>
    <row r="1944" spans="1:10" hidden="1" x14ac:dyDescent="0.35">
      <c r="A1944" t="s">
        <v>21528</v>
      </c>
      <c r="B1944">
        <v>9</v>
      </c>
      <c r="C1944">
        <v>0</v>
      </c>
      <c r="D1944">
        <v>1593</v>
      </c>
      <c r="E1944" t="s">
        <v>311</v>
      </c>
      <c r="F1944" t="s">
        <v>3848</v>
      </c>
      <c r="G1944" t="s">
        <v>311</v>
      </c>
      <c r="H1944" t="s">
        <v>311</v>
      </c>
      <c r="I1944" t="s">
        <v>311</v>
      </c>
      <c r="J1944">
        <v>0</v>
      </c>
    </row>
    <row r="1945" spans="1:10" hidden="1" x14ac:dyDescent="0.35">
      <c r="A1945" t="s">
        <v>21529</v>
      </c>
      <c r="B1945">
        <v>10</v>
      </c>
      <c r="C1945">
        <v>0</v>
      </c>
      <c r="D1945">
        <v>1593</v>
      </c>
      <c r="E1945" t="s">
        <v>311</v>
      </c>
      <c r="F1945" t="s">
        <v>3848</v>
      </c>
      <c r="G1945" t="s">
        <v>311</v>
      </c>
      <c r="H1945" t="s">
        <v>311</v>
      </c>
      <c r="I1945" t="s">
        <v>311</v>
      </c>
      <c r="J1945">
        <v>10</v>
      </c>
    </row>
    <row r="1946" spans="1:10" hidden="1" x14ac:dyDescent="0.35">
      <c r="A1946" t="s">
        <v>21530</v>
      </c>
      <c r="B1946">
        <v>13</v>
      </c>
      <c r="C1946">
        <v>0</v>
      </c>
      <c r="D1946">
        <v>1593</v>
      </c>
      <c r="E1946" t="s">
        <v>311</v>
      </c>
      <c r="F1946" t="s">
        <v>3848</v>
      </c>
      <c r="G1946" t="s">
        <v>311</v>
      </c>
      <c r="H1946" t="s">
        <v>311</v>
      </c>
      <c r="I1946" t="s">
        <v>311</v>
      </c>
      <c r="J1946">
        <v>0</v>
      </c>
    </row>
    <row r="1947" spans="1:10" hidden="1" x14ac:dyDescent="0.35">
      <c r="A1947" t="s">
        <v>21531</v>
      </c>
      <c r="B1947">
        <v>8</v>
      </c>
      <c r="C1947">
        <v>0</v>
      </c>
      <c r="D1947">
        <v>1593</v>
      </c>
      <c r="E1947" t="s">
        <v>311</v>
      </c>
      <c r="F1947" t="s">
        <v>3848</v>
      </c>
      <c r="G1947" t="s">
        <v>311</v>
      </c>
      <c r="H1947" t="s">
        <v>311</v>
      </c>
      <c r="I1947" t="s">
        <v>311</v>
      </c>
      <c r="J1947">
        <v>0</v>
      </c>
    </row>
    <row r="1948" spans="1:10" hidden="1" x14ac:dyDescent="0.35">
      <c r="A1948" t="s">
        <v>21532</v>
      </c>
      <c r="B1948">
        <v>11</v>
      </c>
      <c r="C1948">
        <v>0</v>
      </c>
      <c r="D1948">
        <v>1593</v>
      </c>
      <c r="E1948" t="s">
        <v>311</v>
      </c>
      <c r="F1948" t="s">
        <v>3848</v>
      </c>
      <c r="G1948" t="s">
        <v>311</v>
      </c>
      <c r="H1948" t="s">
        <v>311</v>
      </c>
      <c r="I1948" t="s">
        <v>311</v>
      </c>
      <c r="J1948">
        <v>0</v>
      </c>
    </row>
    <row r="1949" spans="1:10" hidden="1" x14ac:dyDescent="0.35">
      <c r="A1949" t="s">
        <v>21533</v>
      </c>
      <c r="B1949">
        <v>11</v>
      </c>
      <c r="C1949">
        <v>0</v>
      </c>
      <c r="D1949">
        <v>1593</v>
      </c>
      <c r="E1949" t="s">
        <v>311</v>
      </c>
      <c r="F1949" t="s">
        <v>3848</v>
      </c>
      <c r="G1949" t="s">
        <v>311</v>
      </c>
      <c r="H1949" t="s">
        <v>311</v>
      </c>
      <c r="I1949" t="s">
        <v>311</v>
      </c>
      <c r="J1949">
        <v>0</v>
      </c>
    </row>
    <row r="1950" spans="1:10" hidden="1" x14ac:dyDescent="0.35">
      <c r="A1950" t="s">
        <v>21534</v>
      </c>
      <c r="B1950">
        <v>11</v>
      </c>
      <c r="C1950">
        <v>0</v>
      </c>
      <c r="D1950">
        <v>1593</v>
      </c>
      <c r="E1950" t="s">
        <v>311</v>
      </c>
      <c r="F1950" t="s">
        <v>3848</v>
      </c>
      <c r="G1950" t="s">
        <v>311</v>
      </c>
      <c r="H1950" t="s">
        <v>311</v>
      </c>
      <c r="I1950" t="s">
        <v>311</v>
      </c>
      <c r="J1950">
        <v>0</v>
      </c>
    </row>
    <row r="1951" spans="1:10" hidden="1" x14ac:dyDescent="0.35">
      <c r="A1951" t="s">
        <v>21535</v>
      </c>
      <c r="B1951">
        <v>11</v>
      </c>
      <c r="C1951">
        <v>0</v>
      </c>
      <c r="D1951">
        <v>1593</v>
      </c>
      <c r="E1951" t="s">
        <v>311</v>
      </c>
      <c r="F1951" t="s">
        <v>3848</v>
      </c>
      <c r="G1951" t="s">
        <v>311</v>
      </c>
      <c r="H1951" t="s">
        <v>311</v>
      </c>
      <c r="I1951" t="s">
        <v>311</v>
      </c>
      <c r="J1951">
        <v>0</v>
      </c>
    </row>
    <row r="1952" spans="1:10" hidden="1" x14ac:dyDescent="0.35">
      <c r="A1952" t="s">
        <v>21536</v>
      </c>
      <c r="B1952">
        <v>1</v>
      </c>
      <c r="C1952">
        <v>0</v>
      </c>
      <c r="D1952">
        <v>1593</v>
      </c>
      <c r="E1952" t="s">
        <v>311</v>
      </c>
      <c r="F1952" t="s">
        <v>3848</v>
      </c>
      <c r="G1952" t="s">
        <v>311</v>
      </c>
      <c r="H1952" t="s">
        <v>311</v>
      </c>
      <c r="I1952" t="s">
        <v>311</v>
      </c>
      <c r="J1952">
        <v>0</v>
      </c>
    </row>
    <row r="1953" spans="1:10" hidden="1" x14ac:dyDescent="0.35">
      <c r="A1953" t="s">
        <v>21537</v>
      </c>
      <c r="B1953">
        <v>10</v>
      </c>
      <c r="C1953">
        <v>0</v>
      </c>
      <c r="D1953">
        <v>1593</v>
      </c>
      <c r="E1953" t="s">
        <v>311</v>
      </c>
      <c r="F1953" t="s">
        <v>3848</v>
      </c>
      <c r="G1953" t="s">
        <v>311</v>
      </c>
      <c r="H1953" t="s">
        <v>311</v>
      </c>
      <c r="I1953" t="s">
        <v>311</v>
      </c>
      <c r="J1953">
        <v>0</v>
      </c>
    </row>
    <row r="1954" spans="1:10" hidden="1" x14ac:dyDescent="0.35">
      <c r="A1954" t="s">
        <v>21538</v>
      </c>
      <c r="B1954">
        <v>1</v>
      </c>
      <c r="C1954">
        <v>0</v>
      </c>
      <c r="D1954">
        <v>1593</v>
      </c>
      <c r="E1954" t="s">
        <v>311</v>
      </c>
      <c r="F1954" t="s">
        <v>3848</v>
      </c>
      <c r="G1954" t="s">
        <v>311</v>
      </c>
      <c r="H1954" t="s">
        <v>311</v>
      </c>
      <c r="I1954" t="s">
        <v>311</v>
      </c>
      <c r="J1954">
        <v>0</v>
      </c>
    </row>
    <row r="1955" spans="1:10" hidden="1" x14ac:dyDescent="0.35">
      <c r="A1955" t="s">
        <v>21539</v>
      </c>
      <c r="B1955">
        <v>10</v>
      </c>
      <c r="C1955">
        <v>0</v>
      </c>
      <c r="D1955">
        <v>1593</v>
      </c>
      <c r="E1955" t="s">
        <v>311</v>
      </c>
      <c r="F1955" t="s">
        <v>3848</v>
      </c>
      <c r="G1955" t="s">
        <v>311</v>
      </c>
      <c r="H1955" t="s">
        <v>311</v>
      </c>
      <c r="I1955" t="s">
        <v>311</v>
      </c>
      <c r="J1955">
        <v>10</v>
      </c>
    </row>
    <row r="1956" spans="1:10" hidden="1" x14ac:dyDescent="0.35">
      <c r="A1956" t="s">
        <v>21540</v>
      </c>
      <c r="B1956">
        <v>13</v>
      </c>
      <c r="C1956">
        <v>0</v>
      </c>
      <c r="D1956">
        <v>1593</v>
      </c>
      <c r="E1956" t="s">
        <v>311</v>
      </c>
      <c r="F1956" t="s">
        <v>3848</v>
      </c>
      <c r="G1956" t="s">
        <v>311</v>
      </c>
      <c r="H1956" t="s">
        <v>311</v>
      </c>
      <c r="I1956" t="s">
        <v>311</v>
      </c>
      <c r="J1956">
        <v>0</v>
      </c>
    </row>
    <row r="1957" spans="1:10" hidden="1" x14ac:dyDescent="0.35">
      <c r="A1957" t="s">
        <v>21541</v>
      </c>
      <c r="B1957">
        <v>12</v>
      </c>
      <c r="C1957">
        <v>0</v>
      </c>
      <c r="D1957">
        <v>1593</v>
      </c>
      <c r="E1957" t="s">
        <v>311</v>
      </c>
      <c r="F1957" t="s">
        <v>3848</v>
      </c>
      <c r="G1957" t="s">
        <v>311</v>
      </c>
      <c r="H1957" t="s">
        <v>311</v>
      </c>
      <c r="I1957" t="s">
        <v>311</v>
      </c>
      <c r="J1957">
        <v>12</v>
      </c>
    </row>
    <row r="1958" spans="1:10" hidden="1" x14ac:dyDescent="0.35">
      <c r="A1958" t="s">
        <v>21542</v>
      </c>
      <c r="B1958">
        <v>2</v>
      </c>
      <c r="C1958">
        <v>0</v>
      </c>
      <c r="D1958">
        <v>1593</v>
      </c>
      <c r="E1958" t="s">
        <v>311</v>
      </c>
      <c r="F1958" t="s">
        <v>3848</v>
      </c>
      <c r="G1958" t="s">
        <v>311</v>
      </c>
      <c r="H1958" t="s">
        <v>311</v>
      </c>
      <c r="I1958" t="s">
        <v>311</v>
      </c>
      <c r="J1958">
        <v>0</v>
      </c>
    </row>
    <row r="1959" spans="1:10" hidden="1" x14ac:dyDescent="0.35">
      <c r="A1959" t="s">
        <v>21543</v>
      </c>
      <c r="B1959">
        <v>10</v>
      </c>
      <c r="C1959">
        <v>0</v>
      </c>
      <c r="D1959">
        <v>1593</v>
      </c>
      <c r="E1959" t="s">
        <v>311</v>
      </c>
      <c r="F1959" t="s">
        <v>3848</v>
      </c>
      <c r="G1959" t="s">
        <v>311</v>
      </c>
      <c r="H1959" t="s">
        <v>311</v>
      </c>
      <c r="I1959" t="s">
        <v>311</v>
      </c>
      <c r="J1959">
        <v>0</v>
      </c>
    </row>
    <row r="1960" spans="1:10" hidden="1" x14ac:dyDescent="0.35">
      <c r="A1960" t="s">
        <v>21544</v>
      </c>
      <c r="B1960">
        <v>12</v>
      </c>
      <c r="C1960">
        <v>0</v>
      </c>
      <c r="D1960">
        <v>1593</v>
      </c>
      <c r="E1960" t="s">
        <v>311</v>
      </c>
      <c r="F1960" t="s">
        <v>3848</v>
      </c>
      <c r="G1960" t="s">
        <v>311</v>
      </c>
      <c r="H1960" t="s">
        <v>311</v>
      </c>
      <c r="I1960" t="s">
        <v>311</v>
      </c>
      <c r="J1960">
        <v>0</v>
      </c>
    </row>
    <row r="1961" spans="1:10" hidden="1" x14ac:dyDescent="0.35">
      <c r="A1961" t="s">
        <v>21545</v>
      </c>
      <c r="B1961">
        <v>10</v>
      </c>
      <c r="C1961">
        <v>0</v>
      </c>
      <c r="D1961">
        <v>1593</v>
      </c>
      <c r="E1961" t="s">
        <v>311</v>
      </c>
      <c r="F1961" t="s">
        <v>3848</v>
      </c>
      <c r="G1961" t="s">
        <v>311</v>
      </c>
      <c r="H1961" t="s">
        <v>311</v>
      </c>
      <c r="I1961" t="s">
        <v>311</v>
      </c>
      <c r="J1961">
        <v>0</v>
      </c>
    </row>
    <row r="1962" spans="1:10" hidden="1" x14ac:dyDescent="0.35">
      <c r="A1962" t="s">
        <v>21546</v>
      </c>
      <c r="B1962">
        <v>9</v>
      </c>
      <c r="C1962">
        <v>0</v>
      </c>
      <c r="D1962">
        <v>1593</v>
      </c>
      <c r="E1962" t="s">
        <v>311</v>
      </c>
      <c r="F1962" t="s">
        <v>3848</v>
      </c>
      <c r="G1962" t="s">
        <v>311</v>
      </c>
      <c r="H1962" t="s">
        <v>311</v>
      </c>
      <c r="I1962" t="s">
        <v>311</v>
      </c>
      <c r="J1962">
        <v>0</v>
      </c>
    </row>
    <row r="1963" spans="1:10" hidden="1" x14ac:dyDescent="0.35">
      <c r="A1963" t="s">
        <v>21547</v>
      </c>
      <c r="B1963">
        <v>13</v>
      </c>
      <c r="C1963">
        <v>0</v>
      </c>
      <c r="D1963">
        <v>1593</v>
      </c>
      <c r="E1963" t="s">
        <v>311</v>
      </c>
      <c r="F1963" t="s">
        <v>3848</v>
      </c>
      <c r="G1963" t="s">
        <v>311</v>
      </c>
      <c r="H1963" t="s">
        <v>311</v>
      </c>
      <c r="I1963" t="s">
        <v>311</v>
      </c>
      <c r="J1963">
        <v>0</v>
      </c>
    </row>
    <row r="1964" spans="1:10" hidden="1" x14ac:dyDescent="0.35">
      <c r="A1964" t="s">
        <v>21548</v>
      </c>
      <c r="B1964">
        <v>8</v>
      </c>
      <c r="C1964">
        <v>0</v>
      </c>
      <c r="D1964">
        <v>1593</v>
      </c>
      <c r="E1964" t="s">
        <v>311</v>
      </c>
      <c r="F1964" t="s">
        <v>3848</v>
      </c>
      <c r="G1964" t="s">
        <v>311</v>
      </c>
      <c r="H1964" t="s">
        <v>311</v>
      </c>
      <c r="I1964" t="s">
        <v>311</v>
      </c>
      <c r="J1964">
        <v>0</v>
      </c>
    </row>
    <row r="1965" spans="1:10" hidden="1" x14ac:dyDescent="0.35">
      <c r="A1965" t="s">
        <v>21549</v>
      </c>
      <c r="B1965">
        <v>19</v>
      </c>
      <c r="C1965">
        <v>0</v>
      </c>
      <c r="D1965">
        <v>1593</v>
      </c>
      <c r="E1965" t="s">
        <v>311</v>
      </c>
      <c r="F1965" t="s">
        <v>3848</v>
      </c>
      <c r="G1965" t="s">
        <v>311</v>
      </c>
      <c r="H1965" t="s">
        <v>311</v>
      </c>
      <c r="I1965" t="s">
        <v>311</v>
      </c>
      <c r="J1965">
        <v>0</v>
      </c>
    </row>
    <row r="1966" spans="1:10" hidden="1" x14ac:dyDescent="0.35">
      <c r="A1966" t="s">
        <v>21550</v>
      </c>
      <c r="B1966">
        <v>9</v>
      </c>
      <c r="C1966">
        <v>0</v>
      </c>
      <c r="D1966">
        <v>1593</v>
      </c>
      <c r="E1966" t="s">
        <v>311</v>
      </c>
      <c r="F1966" t="s">
        <v>3848</v>
      </c>
      <c r="G1966" t="s">
        <v>311</v>
      </c>
      <c r="H1966" t="s">
        <v>311</v>
      </c>
      <c r="I1966" t="s">
        <v>311</v>
      </c>
      <c r="J1966">
        <v>9</v>
      </c>
    </row>
    <row r="1967" spans="1:10" hidden="1" x14ac:dyDescent="0.35">
      <c r="A1967" t="s">
        <v>21551</v>
      </c>
      <c r="B1967">
        <v>11</v>
      </c>
      <c r="C1967">
        <v>0</v>
      </c>
      <c r="D1967">
        <v>1593</v>
      </c>
      <c r="E1967" t="s">
        <v>311</v>
      </c>
      <c r="F1967" t="s">
        <v>3848</v>
      </c>
      <c r="G1967" t="s">
        <v>311</v>
      </c>
      <c r="H1967" t="s">
        <v>311</v>
      </c>
      <c r="I1967" t="s">
        <v>311</v>
      </c>
      <c r="J1967">
        <v>0</v>
      </c>
    </row>
    <row r="1968" spans="1:10" hidden="1" x14ac:dyDescent="0.35">
      <c r="A1968" t="s">
        <v>21552</v>
      </c>
      <c r="B1968">
        <v>10</v>
      </c>
      <c r="C1968">
        <v>0</v>
      </c>
      <c r="D1968">
        <v>1593</v>
      </c>
      <c r="E1968" t="s">
        <v>311</v>
      </c>
      <c r="F1968" t="s">
        <v>3848</v>
      </c>
      <c r="G1968" t="s">
        <v>311</v>
      </c>
      <c r="H1968" t="s">
        <v>311</v>
      </c>
      <c r="I1968" t="s">
        <v>311</v>
      </c>
      <c r="J1968">
        <v>0</v>
      </c>
    </row>
    <row r="1969" spans="1:10" hidden="1" x14ac:dyDescent="0.35">
      <c r="A1969" t="s">
        <v>21553</v>
      </c>
      <c r="B1969">
        <v>11</v>
      </c>
      <c r="C1969">
        <v>0</v>
      </c>
      <c r="D1969">
        <v>1593</v>
      </c>
      <c r="E1969" t="s">
        <v>311</v>
      </c>
      <c r="F1969" t="s">
        <v>3848</v>
      </c>
      <c r="G1969" t="s">
        <v>311</v>
      </c>
      <c r="H1969" t="s">
        <v>311</v>
      </c>
      <c r="I1969" t="s">
        <v>311</v>
      </c>
      <c r="J1969">
        <v>0</v>
      </c>
    </row>
    <row r="1970" spans="1:10" hidden="1" x14ac:dyDescent="0.35">
      <c r="A1970" t="s">
        <v>21554</v>
      </c>
      <c r="B1970">
        <v>16</v>
      </c>
      <c r="C1970">
        <v>0</v>
      </c>
      <c r="D1970">
        <v>1593</v>
      </c>
      <c r="E1970" t="s">
        <v>311</v>
      </c>
      <c r="F1970" t="s">
        <v>3848</v>
      </c>
      <c r="G1970" t="s">
        <v>311</v>
      </c>
      <c r="H1970" t="s">
        <v>311</v>
      </c>
      <c r="I1970" t="s">
        <v>311</v>
      </c>
      <c r="J1970">
        <v>0</v>
      </c>
    </row>
    <row r="1971" spans="1:10" hidden="1" x14ac:dyDescent="0.35">
      <c r="A1971" t="s">
        <v>21555</v>
      </c>
      <c r="B1971">
        <v>7</v>
      </c>
      <c r="C1971">
        <v>0</v>
      </c>
      <c r="D1971">
        <v>1593</v>
      </c>
      <c r="E1971" t="s">
        <v>311</v>
      </c>
      <c r="F1971" t="s">
        <v>3848</v>
      </c>
      <c r="G1971" t="s">
        <v>311</v>
      </c>
      <c r="H1971" t="s">
        <v>311</v>
      </c>
      <c r="I1971" t="s">
        <v>311</v>
      </c>
      <c r="J1971">
        <v>0</v>
      </c>
    </row>
    <row r="1972" spans="1:10" hidden="1" x14ac:dyDescent="0.35">
      <c r="A1972" t="s">
        <v>21556</v>
      </c>
      <c r="B1972">
        <v>8</v>
      </c>
      <c r="C1972">
        <v>0</v>
      </c>
      <c r="D1972">
        <v>1593</v>
      </c>
      <c r="E1972" t="s">
        <v>311</v>
      </c>
      <c r="F1972" t="s">
        <v>3848</v>
      </c>
      <c r="G1972" t="s">
        <v>311</v>
      </c>
      <c r="H1972" t="s">
        <v>311</v>
      </c>
      <c r="I1972" t="s">
        <v>311</v>
      </c>
      <c r="J1972">
        <v>0</v>
      </c>
    </row>
    <row r="1973" spans="1:10" hidden="1" x14ac:dyDescent="0.35">
      <c r="A1973" t="s">
        <v>21557</v>
      </c>
      <c r="B1973">
        <v>11</v>
      </c>
      <c r="C1973">
        <v>0</v>
      </c>
      <c r="D1973">
        <v>1593</v>
      </c>
      <c r="E1973" t="s">
        <v>311</v>
      </c>
      <c r="F1973" t="s">
        <v>3848</v>
      </c>
      <c r="G1973" t="s">
        <v>311</v>
      </c>
      <c r="H1973" t="s">
        <v>311</v>
      </c>
      <c r="I1973" t="s">
        <v>311</v>
      </c>
      <c r="J1973">
        <v>0</v>
      </c>
    </row>
    <row r="1974" spans="1:10" hidden="1" x14ac:dyDescent="0.35">
      <c r="A1974" t="s">
        <v>21558</v>
      </c>
      <c r="B1974">
        <v>8</v>
      </c>
      <c r="C1974">
        <v>0</v>
      </c>
      <c r="D1974">
        <v>1593</v>
      </c>
      <c r="E1974" t="s">
        <v>311</v>
      </c>
      <c r="F1974" t="s">
        <v>3848</v>
      </c>
      <c r="G1974" t="s">
        <v>311</v>
      </c>
      <c r="H1974" t="s">
        <v>311</v>
      </c>
      <c r="I1974" t="s">
        <v>311</v>
      </c>
      <c r="J1974">
        <v>0</v>
      </c>
    </row>
    <row r="1975" spans="1:10" hidden="1" x14ac:dyDescent="0.35">
      <c r="A1975" t="s">
        <v>21559</v>
      </c>
      <c r="B1975">
        <v>9</v>
      </c>
      <c r="C1975">
        <v>0</v>
      </c>
      <c r="D1975">
        <v>1593</v>
      </c>
      <c r="E1975" t="s">
        <v>311</v>
      </c>
      <c r="F1975" t="s">
        <v>3848</v>
      </c>
      <c r="G1975" t="s">
        <v>311</v>
      </c>
      <c r="H1975" t="s">
        <v>311</v>
      </c>
      <c r="I1975" t="s">
        <v>311</v>
      </c>
      <c r="J1975">
        <v>0</v>
      </c>
    </row>
    <row r="1976" spans="1:10" hidden="1" x14ac:dyDescent="0.35">
      <c r="A1976" t="s">
        <v>21560</v>
      </c>
      <c r="B1976">
        <v>8</v>
      </c>
      <c r="C1976">
        <v>0</v>
      </c>
      <c r="D1976">
        <v>1593</v>
      </c>
      <c r="E1976" t="s">
        <v>311</v>
      </c>
      <c r="F1976" t="s">
        <v>3848</v>
      </c>
      <c r="G1976" t="s">
        <v>311</v>
      </c>
      <c r="H1976" t="s">
        <v>311</v>
      </c>
      <c r="I1976" t="s">
        <v>311</v>
      </c>
      <c r="J1976">
        <v>0</v>
      </c>
    </row>
    <row r="1977" spans="1:10" hidden="1" x14ac:dyDescent="0.35">
      <c r="A1977" t="s">
        <v>21561</v>
      </c>
      <c r="B1977">
        <v>20</v>
      </c>
      <c r="C1977">
        <v>0</v>
      </c>
      <c r="D1977">
        <v>1593</v>
      </c>
      <c r="E1977" t="s">
        <v>311</v>
      </c>
      <c r="F1977" t="s">
        <v>3848</v>
      </c>
      <c r="G1977" t="s">
        <v>311</v>
      </c>
      <c r="H1977" t="s">
        <v>311</v>
      </c>
      <c r="I1977" t="s">
        <v>311</v>
      </c>
      <c r="J1977">
        <v>0</v>
      </c>
    </row>
    <row r="1978" spans="1:10" hidden="1" x14ac:dyDescent="0.35">
      <c r="A1978" t="s">
        <v>21562</v>
      </c>
      <c r="B1978">
        <v>8</v>
      </c>
      <c r="C1978">
        <v>0</v>
      </c>
      <c r="D1978">
        <v>1593</v>
      </c>
      <c r="E1978" t="s">
        <v>311</v>
      </c>
      <c r="F1978" t="s">
        <v>3848</v>
      </c>
      <c r="G1978" t="s">
        <v>311</v>
      </c>
      <c r="H1978" t="s">
        <v>311</v>
      </c>
      <c r="I1978" t="s">
        <v>311</v>
      </c>
      <c r="J1978">
        <v>0</v>
      </c>
    </row>
    <row r="1979" spans="1:10" hidden="1" x14ac:dyDescent="0.35">
      <c r="A1979" t="s">
        <v>21563</v>
      </c>
      <c r="B1979">
        <v>8</v>
      </c>
      <c r="C1979">
        <v>0</v>
      </c>
      <c r="D1979">
        <v>1593</v>
      </c>
      <c r="E1979" t="s">
        <v>311</v>
      </c>
      <c r="F1979" t="s">
        <v>3848</v>
      </c>
      <c r="G1979" t="s">
        <v>311</v>
      </c>
      <c r="H1979" t="s">
        <v>311</v>
      </c>
      <c r="I1979" t="s">
        <v>311</v>
      </c>
      <c r="J1979">
        <v>0</v>
      </c>
    </row>
    <row r="1980" spans="1:10" hidden="1" x14ac:dyDescent="0.35">
      <c r="A1980" t="s">
        <v>21564</v>
      </c>
      <c r="B1980">
        <v>20</v>
      </c>
      <c r="C1980">
        <v>0</v>
      </c>
      <c r="D1980">
        <v>1593</v>
      </c>
      <c r="E1980" t="s">
        <v>311</v>
      </c>
      <c r="F1980" t="s">
        <v>3848</v>
      </c>
      <c r="G1980" t="s">
        <v>311</v>
      </c>
      <c r="H1980" t="s">
        <v>311</v>
      </c>
      <c r="I1980" t="s">
        <v>311</v>
      </c>
      <c r="J1980">
        <v>20</v>
      </c>
    </row>
    <row r="1981" spans="1:10" hidden="1" x14ac:dyDescent="0.35">
      <c r="A1981" t="s">
        <v>21565</v>
      </c>
      <c r="B1981">
        <v>23</v>
      </c>
      <c r="C1981">
        <v>0</v>
      </c>
      <c r="D1981">
        <v>1593</v>
      </c>
      <c r="E1981" t="s">
        <v>311</v>
      </c>
      <c r="F1981" t="s">
        <v>3848</v>
      </c>
      <c r="G1981" t="s">
        <v>311</v>
      </c>
      <c r="H1981" t="s">
        <v>311</v>
      </c>
      <c r="I1981" t="s">
        <v>311</v>
      </c>
      <c r="J1981">
        <v>0</v>
      </c>
    </row>
    <row r="1982" spans="1:10" hidden="1" x14ac:dyDescent="0.35">
      <c r="A1982" t="s">
        <v>21566</v>
      </c>
      <c r="B1982">
        <v>10</v>
      </c>
      <c r="C1982">
        <v>0</v>
      </c>
      <c r="D1982">
        <v>1593</v>
      </c>
      <c r="E1982" t="s">
        <v>311</v>
      </c>
      <c r="F1982" t="s">
        <v>3848</v>
      </c>
      <c r="G1982" t="s">
        <v>311</v>
      </c>
      <c r="H1982" t="s">
        <v>311</v>
      </c>
      <c r="I1982" t="s">
        <v>311</v>
      </c>
      <c r="J1982">
        <v>10</v>
      </c>
    </row>
    <row r="1983" spans="1:10" hidden="1" x14ac:dyDescent="0.35">
      <c r="A1983" t="s">
        <v>21567</v>
      </c>
      <c r="B1983">
        <v>9</v>
      </c>
      <c r="C1983">
        <v>0</v>
      </c>
      <c r="D1983">
        <v>1593</v>
      </c>
      <c r="E1983" t="s">
        <v>311</v>
      </c>
      <c r="F1983" t="s">
        <v>3848</v>
      </c>
      <c r="G1983" t="s">
        <v>311</v>
      </c>
      <c r="H1983" t="s">
        <v>311</v>
      </c>
      <c r="I1983" t="s">
        <v>311</v>
      </c>
      <c r="J1983">
        <v>9</v>
      </c>
    </row>
    <row r="1984" spans="1:10" hidden="1" x14ac:dyDescent="0.35">
      <c r="A1984" t="s">
        <v>21568</v>
      </c>
      <c r="B1984">
        <v>12</v>
      </c>
      <c r="C1984">
        <v>0</v>
      </c>
      <c r="D1984">
        <v>1593</v>
      </c>
      <c r="E1984" t="s">
        <v>311</v>
      </c>
      <c r="F1984" t="s">
        <v>3848</v>
      </c>
      <c r="G1984" t="s">
        <v>311</v>
      </c>
      <c r="H1984" t="s">
        <v>311</v>
      </c>
      <c r="I1984" t="s">
        <v>311</v>
      </c>
      <c r="J1984">
        <v>0</v>
      </c>
    </row>
    <row r="1985" spans="1:10" hidden="1" x14ac:dyDescent="0.35">
      <c r="A1985" t="s">
        <v>21569</v>
      </c>
      <c r="B1985">
        <v>19</v>
      </c>
      <c r="C1985">
        <v>0</v>
      </c>
      <c r="D1985">
        <v>1593</v>
      </c>
      <c r="E1985" t="s">
        <v>311</v>
      </c>
      <c r="F1985" t="s">
        <v>3848</v>
      </c>
      <c r="G1985" t="s">
        <v>311</v>
      </c>
      <c r="H1985" t="s">
        <v>311</v>
      </c>
      <c r="I1985" t="s">
        <v>311</v>
      </c>
      <c r="J1985">
        <v>0</v>
      </c>
    </row>
    <row r="1986" spans="1:10" hidden="1" x14ac:dyDescent="0.35">
      <c r="A1986" t="s">
        <v>21570</v>
      </c>
      <c r="B1986">
        <v>1</v>
      </c>
      <c r="C1986">
        <v>0</v>
      </c>
      <c r="D1986">
        <v>1593</v>
      </c>
      <c r="E1986" t="s">
        <v>311</v>
      </c>
      <c r="F1986" t="s">
        <v>3848</v>
      </c>
      <c r="G1986" t="s">
        <v>311</v>
      </c>
      <c r="H1986" t="s">
        <v>311</v>
      </c>
      <c r="I1986" t="s">
        <v>311</v>
      </c>
      <c r="J1986">
        <v>0</v>
      </c>
    </row>
    <row r="1987" spans="1:10" hidden="1" x14ac:dyDescent="0.35">
      <c r="A1987" t="s">
        <v>21571</v>
      </c>
      <c r="B1987">
        <v>13</v>
      </c>
      <c r="C1987">
        <v>0</v>
      </c>
      <c r="D1987">
        <v>1593</v>
      </c>
      <c r="E1987" t="s">
        <v>311</v>
      </c>
      <c r="F1987" t="s">
        <v>3848</v>
      </c>
      <c r="G1987" t="s">
        <v>311</v>
      </c>
      <c r="H1987" t="s">
        <v>311</v>
      </c>
      <c r="I1987" t="s">
        <v>311</v>
      </c>
      <c r="J1987">
        <v>0</v>
      </c>
    </row>
    <row r="1988" spans="1:10" hidden="1" x14ac:dyDescent="0.35">
      <c r="A1988" t="s">
        <v>21572</v>
      </c>
      <c r="B1988">
        <v>20</v>
      </c>
      <c r="C1988">
        <v>0</v>
      </c>
      <c r="D1988">
        <v>1593</v>
      </c>
      <c r="E1988" t="s">
        <v>311</v>
      </c>
      <c r="F1988" t="s">
        <v>3848</v>
      </c>
      <c r="G1988" t="s">
        <v>311</v>
      </c>
      <c r="H1988" t="s">
        <v>311</v>
      </c>
      <c r="I1988" t="s">
        <v>311</v>
      </c>
      <c r="J1988">
        <v>0</v>
      </c>
    </row>
    <row r="1989" spans="1:10" hidden="1" x14ac:dyDescent="0.35">
      <c r="A1989" t="s">
        <v>21573</v>
      </c>
      <c r="B1989">
        <v>8</v>
      </c>
      <c r="C1989">
        <v>0</v>
      </c>
      <c r="D1989">
        <v>1593</v>
      </c>
      <c r="E1989" t="s">
        <v>311</v>
      </c>
      <c r="F1989" t="s">
        <v>3848</v>
      </c>
      <c r="G1989" t="s">
        <v>311</v>
      </c>
      <c r="H1989" t="s">
        <v>311</v>
      </c>
      <c r="I1989" t="s">
        <v>311</v>
      </c>
      <c r="J1989">
        <v>0</v>
      </c>
    </row>
    <row r="1990" spans="1:10" hidden="1" x14ac:dyDescent="0.35">
      <c r="A1990" t="s">
        <v>21574</v>
      </c>
      <c r="B1990">
        <v>11</v>
      </c>
      <c r="C1990">
        <v>0</v>
      </c>
      <c r="D1990">
        <v>1593</v>
      </c>
      <c r="E1990" t="s">
        <v>311</v>
      </c>
      <c r="F1990" t="s">
        <v>3848</v>
      </c>
      <c r="G1990" t="s">
        <v>311</v>
      </c>
      <c r="H1990" t="s">
        <v>311</v>
      </c>
      <c r="I1990" t="s">
        <v>311</v>
      </c>
      <c r="J1990">
        <v>11</v>
      </c>
    </row>
    <row r="1991" spans="1:10" hidden="1" x14ac:dyDescent="0.35">
      <c r="A1991" t="s">
        <v>21575</v>
      </c>
      <c r="B1991">
        <v>10</v>
      </c>
      <c r="C1991">
        <v>0</v>
      </c>
      <c r="D1991">
        <v>1593</v>
      </c>
      <c r="E1991" t="s">
        <v>311</v>
      </c>
      <c r="F1991" t="s">
        <v>3848</v>
      </c>
      <c r="G1991" t="s">
        <v>311</v>
      </c>
      <c r="H1991" t="s">
        <v>311</v>
      </c>
      <c r="I1991" t="s">
        <v>311</v>
      </c>
      <c r="J1991">
        <v>0</v>
      </c>
    </row>
    <row r="1992" spans="1:10" hidden="1" x14ac:dyDescent="0.35">
      <c r="A1992" t="s">
        <v>21576</v>
      </c>
      <c r="B1992">
        <v>6</v>
      </c>
      <c r="C1992">
        <v>0</v>
      </c>
      <c r="D1992">
        <v>1593</v>
      </c>
      <c r="E1992" t="s">
        <v>311</v>
      </c>
      <c r="F1992" t="s">
        <v>3848</v>
      </c>
      <c r="G1992" t="s">
        <v>311</v>
      </c>
      <c r="H1992" t="s">
        <v>311</v>
      </c>
      <c r="I1992" t="s">
        <v>311</v>
      </c>
      <c r="J1992">
        <v>0</v>
      </c>
    </row>
    <row r="1993" spans="1:10" hidden="1" x14ac:dyDescent="0.35">
      <c r="A1993" t="s">
        <v>21577</v>
      </c>
      <c r="B1993">
        <v>12</v>
      </c>
      <c r="C1993">
        <v>0</v>
      </c>
      <c r="D1993">
        <v>1593</v>
      </c>
      <c r="E1993" t="s">
        <v>311</v>
      </c>
      <c r="F1993" t="s">
        <v>3848</v>
      </c>
      <c r="G1993" t="s">
        <v>311</v>
      </c>
      <c r="H1993" t="s">
        <v>311</v>
      </c>
      <c r="I1993" t="s">
        <v>311</v>
      </c>
      <c r="J1993">
        <v>12</v>
      </c>
    </row>
    <row r="1994" spans="1:10" hidden="1" x14ac:dyDescent="0.35">
      <c r="A1994" t="s">
        <v>21578</v>
      </c>
      <c r="B1994">
        <v>20</v>
      </c>
      <c r="C1994">
        <v>0</v>
      </c>
      <c r="D1994">
        <v>1593</v>
      </c>
      <c r="E1994" t="s">
        <v>311</v>
      </c>
      <c r="F1994" t="s">
        <v>3848</v>
      </c>
      <c r="G1994" t="s">
        <v>311</v>
      </c>
      <c r="H1994" t="s">
        <v>311</v>
      </c>
      <c r="I1994" t="s">
        <v>311</v>
      </c>
      <c r="J1994">
        <v>0</v>
      </c>
    </row>
    <row r="1995" spans="1:10" hidden="1" x14ac:dyDescent="0.35">
      <c r="A1995" t="s">
        <v>21579</v>
      </c>
      <c r="B1995">
        <v>11</v>
      </c>
      <c r="C1995">
        <v>0</v>
      </c>
      <c r="D1995">
        <v>1593</v>
      </c>
      <c r="E1995" t="s">
        <v>311</v>
      </c>
      <c r="F1995" t="s">
        <v>3848</v>
      </c>
      <c r="G1995" t="s">
        <v>311</v>
      </c>
      <c r="H1995" t="s">
        <v>311</v>
      </c>
      <c r="I1995" t="s">
        <v>311</v>
      </c>
      <c r="J1995">
        <v>0</v>
      </c>
    </row>
    <row r="1996" spans="1:10" hidden="1" x14ac:dyDescent="0.35">
      <c r="A1996" t="s">
        <v>21580</v>
      </c>
      <c r="B1996">
        <v>12</v>
      </c>
      <c r="C1996">
        <v>0</v>
      </c>
      <c r="D1996">
        <v>1593</v>
      </c>
      <c r="E1996" t="s">
        <v>311</v>
      </c>
      <c r="F1996" t="s">
        <v>3848</v>
      </c>
      <c r="G1996" t="s">
        <v>311</v>
      </c>
      <c r="H1996" t="s">
        <v>311</v>
      </c>
      <c r="I1996" t="s">
        <v>311</v>
      </c>
      <c r="J1996">
        <v>0</v>
      </c>
    </row>
    <row r="1997" spans="1:10" hidden="1" x14ac:dyDescent="0.35">
      <c r="A1997" t="s">
        <v>21581</v>
      </c>
      <c r="B1997">
        <v>12</v>
      </c>
      <c r="C1997">
        <v>0</v>
      </c>
      <c r="D1997">
        <v>1593</v>
      </c>
      <c r="E1997" t="s">
        <v>311</v>
      </c>
      <c r="F1997" t="s">
        <v>3848</v>
      </c>
      <c r="G1997" t="s">
        <v>311</v>
      </c>
      <c r="H1997" t="s">
        <v>311</v>
      </c>
      <c r="I1997" t="s">
        <v>311</v>
      </c>
      <c r="J1997">
        <v>0</v>
      </c>
    </row>
    <row r="1998" spans="1:10" hidden="1" x14ac:dyDescent="0.35">
      <c r="A1998" t="s">
        <v>21582</v>
      </c>
      <c r="B1998">
        <v>1</v>
      </c>
      <c r="C1998">
        <v>0</v>
      </c>
      <c r="D1998">
        <v>1593</v>
      </c>
      <c r="E1998" t="s">
        <v>311</v>
      </c>
      <c r="F1998" t="s">
        <v>3848</v>
      </c>
      <c r="G1998" t="s">
        <v>311</v>
      </c>
      <c r="H1998" t="s">
        <v>311</v>
      </c>
      <c r="I1998" t="s">
        <v>311</v>
      </c>
      <c r="J1998">
        <v>0</v>
      </c>
    </row>
    <row r="1999" spans="1:10" hidden="1" x14ac:dyDescent="0.35">
      <c r="A1999" t="s">
        <v>21583</v>
      </c>
      <c r="B1999">
        <v>2</v>
      </c>
      <c r="C1999">
        <v>0</v>
      </c>
      <c r="D1999">
        <v>1593</v>
      </c>
      <c r="E1999" t="s">
        <v>311</v>
      </c>
      <c r="F1999" t="s">
        <v>3848</v>
      </c>
      <c r="G1999" t="s">
        <v>311</v>
      </c>
      <c r="H1999" t="s">
        <v>311</v>
      </c>
      <c r="I1999" t="s">
        <v>311</v>
      </c>
      <c r="J1999">
        <v>0</v>
      </c>
    </row>
    <row r="2000" spans="1:10" hidden="1" x14ac:dyDescent="0.35">
      <c r="A2000" t="s">
        <v>21584</v>
      </c>
      <c r="B2000">
        <v>16</v>
      </c>
      <c r="C2000">
        <v>0</v>
      </c>
      <c r="D2000">
        <v>1593</v>
      </c>
      <c r="E2000" t="s">
        <v>311</v>
      </c>
      <c r="F2000" t="s">
        <v>3848</v>
      </c>
      <c r="G2000" t="s">
        <v>311</v>
      </c>
      <c r="H2000" t="s">
        <v>311</v>
      </c>
      <c r="I2000" t="s">
        <v>311</v>
      </c>
      <c r="J2000">
        <v>0</v>
      </c>
    </row>
    <row r="2001" spans="1:10" hidden="1" x14ac:dyDescent="0.35">
      <c r="A2001" t="s">
        <v>21585</v>
      </c>
      <c r="B2001">
        <v>12</v>
      </c>
      <c r="C2001">
        <v>0</v>
      </c>
      <c r="D2001">
        <v>1593</v>
      </c>
      <c r="E2001" t="s">
        <v>311</v>
      </c>
      <c r="F2001" t="s">
        <v>3848</v>
      </c>
      <c r="G2001" t="s">
        <v>311</v>
      </c>
      <c r="H2001" t="s">
        <v>311</v>
      </c>
      <c r="I2001" t="s">
        <v>311</v>
      </c>
      <c r="J2001">
        <v>0</v>
      </c>
    </row>
    <row r="2002" spans="1:10" hidden="1" x14ac:dyDescent="0.35">
      <c r="A2002" t="s">
        <v>21586</v>
      </c>
      <c r="B2002">
        <v>18</v>
      </c>
      <c r="C2002">
        <v>0</v>
      </c>
      <c r="D2002">
        <v>1593</v>
      </c>
      <c r="E2002" t="s">
        <v>311</v>
      </c>
      <c r="F2002" t="s">
        <v>3848</v>
      </c>
      <c r="G2002" t="s">
        <v>311</v>
      </c>
      <c r="H2002" t="s">
        <v>311</v>
      </c>
      <c r="I2002" t="s">
        <v>311</v>
      </c>
      <c r="J2002">
        <v>18</v>
      </c>
    </row>
    <row r="2003" spans="1:10" hidden="1" x14ac:dyDescent="0.35">
      <c r="A2003" t="s">
        <v>21587</v>
      </c>
      <c r="B2003">
        <v>10</v>
      </c>
      <c r="C2003">
        <v>0</v>
      </c>
      <c r="D2003">
        <v>1593</v>
      </c>
      <c r="E2003" t="s">
        <v>311</v>
      </c>
      <c r="F2003" t="s">
        <v>3848</v>
      </c>
      <c r="G2003" t="s">
        <v>311</v>
      </c>
      <c r="H2003" t="s">
        <v>311</v>
      </c>
      <c r="I2003" t="s">
        <v>311</v>
      </c>
      <c r="J2003">
        <v>0</v>
      </c>
    </row>
    <row r="2004" spans="1:10" hidden="1" x14ac:dyDescent="0.35">
      <c r="A2004" t="s">
        <v>21588</v>
      </c>
      <c r="B2004">
        <v>13</v>
      </c>
      <c r="C2004">
        <v>0</v>
      </c>
      <c r="D2004">
        <v>1593</v>
      </c>
      <c r="E2004" t="s">
        <v>311</v>
      </c>
      <c r="F2004" t="s">
        <v>3848</v>
      </c>
      <c r="G2004" t="s">
        <v>311</v>
      </c>
      <c r="H2004" t="s">
        <v>311</v>
      </c>
      <c r="I2004" t="s">
        <v>311</v>
      </c>
      <c r="J2004">
        <v>0</v>
      </c>
    </row>
    <row r="2005" spans="1:10" hidden="1" x14ac:dyDescent="0.35">
      <c r="A2005" t="s">
        <v>21589</v>
      </c>
      <c r="B2005">
        <v>9</v>
      </c>
      <c r="C2005">
        <v>0</v>
      </c>
      <c r="D2005">
        <v>1593</v>
      </c>
      <c r="E2005" t="s">
        <v>311</v>
      </c>
      <c r="F2005" t="s">
        <v>3848</v>
      </c>
      <c r="G2005" t="s">
        <v>311</v>
      </c>
      <c r="H2005" t="s">
        <v>311</v>
      </c>
      <c r="I2005" t="s">
        <v>311</v>
      </c>
      <c r="J2005">
        <v>0</v>
      </c>
    </row>
    <row r="2006" spans="1:10" hidden="1" x14ac:dyDescent="0.35">
      <c r="A2006" t="s">
        <v>21590</v>
      </c>
      <c r="B2006">
        <v>17</v>
      </c>
      <c r="C2006">
        <v>0</v>
      </c>
      <c r="D2006">
        <v>1593</v>
      </c>
      <c r="E2006" t="s">
        <v>311</v>
      </c>
      <c r="F2006" t="s">
        <v>3848</v>
      </c>
      <c r="G2006" t="s">
        <v>311</v>
      </c>
      <c r="H2006" t="s">
        <v>311</v>
      </c>
      <c r="I2006" t="s">
        <v>311</v>
      </c>
      <c r="J2006">
        <v>0</v>
      </c>
    </row>
    <row r="2007" spans="1:10" hidden="1" x14ac:dyDescent="0.35">
      <c r="A2007" t="s">
        <v>21591</v>
      </c>
      <c r="B2007">
        <v>8</v>
      </c>
      <c r="C2007">
        <v>0</v>
      </c>
      <c r="D2007">
        <v>1593</v>
      </c>
      <c r="E2007" t="s">
        <v>311</v>
      </c>
      <c r="F2007" t="s">
        <v>3848</v>
      </c>
      <c r="G2007" t="s">
        <v>311</v>
      </c>
      <c r="H2007" t="s">
        <v>311</v>
      </c>
      <c r="I2007" t="s">
        <v>311</v>
      </c>
      <c r="J2007">
        <v>0</v>
      </c>
    </row>
    <row r="2008" spans="1:10" hidden="1" x14ac:dyDescent="0.35">
      <c r="A2008" t="s">
        <v>21592</v>
      </c>
      <c r="B2008">
        <v>13</v>
      </c>
      <c r="C2008">
        <v>0</v>
      </c>
      <c r="D2008">
        <v>1593</v>
      </c>
      <c r="E2008" t="s">
        <v>311</v>
      </c>
      <c r="F2008" t="s">
        <v>3848</v>
      </c>
      <c r="G2008" t="s">
        <v>311</v>
      </c>
      <c r="H2008" t="s">
        <v>311</v>
      </c>
      <c r="I2008" t="s">
        <v>311</v>
      </c>
      <c r="J2008">
        <v>0</v>
      </c>
    </row>
    <row r="2009" spans="1:10" hidden="1" x14ac:dyDescent="0.35">
      <c r="A2009" t="s">
        <v>21593</v>
      </c>
      <c r="B2009">
        <v>9</v>
      </c>
      <c r="C2009">
        <v>0</v>
      </c>
      <c r="D2009">
        <v>1593</v>
      </c>
      <c r="E2009" t="s">
        <v>311</v>
      </c>
      <c r="F2009" t="s">
        <v>3848</v>
      </c>
      <c r="G2009" t="s">
        <v>311</v>
      </c>
      <c r="H2009" t="s">
        <v>311</v>
      </c>
      <c r="I2009" t="s">
        <v>311</v>
      </c>
      <c r="J2009">
        <v>0</v>
      </c>
    </row>
    <row r="2010" spans="1:10" hidden="1" x14ac:dyDescent="0.35">
      <c r="A2010" t="s">
        <v>21594</v>
      </c>
      <c r="B2010">
        <v>9</v>
      </c>
      <c r="C2010">
        <v>0</v>
      </c>
      <c r="D2010">
        <v>1593</v>
      </c>
      <c r="E2010" t="s">
        <v>311</v>
      </c>
      <c r="F2010" t="s">
        <v>3848</v>
      </c>
      <c r="G2010" t="s">
        <v>311</v>
      </c>
      <c r="H2010" t="s">
        <v>311</v>
      </c>
      <c r="I2010" t="s">
        <v>311</v>
      </c>
      <c r="J2010">
        <v>0</v>
      </c>
    </row>
    <row r="2011" spans="1:10" hidden="1" x14ac:dyDescent="0.35">
      <c r="A2011" t="s">
        <v>21595</v>
      </c>
      <c r="B2011">
        <v>27</v>
      </c>
      <c r="C2011">
        <v>0</v>
      </c>
      <c r="D2011">
        <v>1593</v>
      </c>
      <c r="E2011" t="s">
        <v>311</v>
      </c>
      <c r="F2011" t="s">
        <v>3848</v>
      </c>
      <c r="G2011" t="s">
        <v>311</v>
      </c>
      <c r="H2011" t="s">
        <v>311</v>
      </c>
      <c r="I2011" t="s">
        <v>311</v>
      </c>
      <c r="J2011">
        <v>0</v>
      </c>
    </row>
    <row r="2012" spans="1:10" hidden="1" x14ac:dyDescent="0.35">
      <c r="A2012" t="s">
        <v>21596</v>
      </c>
      <c r="B2012">
        <v>11</v>
      </c>
      <c r="C2012">
        <v>0</v>
      </c>
      <c r="D2012">
        <v>1593</v>
      </c>
      <c r="E2012" t="s">
        <v>311</v>
      </c>
      <c r="F2012" t="s">
        <v>3848</v>
      </c>
      <c r="G2012" t="s">
        <v>311</v>
      </c>
      <c r="H2012" t="s">
        <v>311</v>
      </c>
      <c r="I2012" t="s">
        <v>311</v>
      </c>
      <c r="J2012">
        <v>0</v>
      </c>
    </row>
    <row r="2013" spans="1:10" hidden="1" x14ac:dyDescent="0.35">
      <c r="A2013" t="s">
        <v>21597</v>
      </c>
      <c r="B2013">
        <v>11</v>
      </c>
      <c r="C2013">
        <v>0</v>
      </c>
      <c r="D2013">
        <v>1593</v>
      </c>
      <c r="E2013" t="s">
        <v>311</v>
      </c>
      <c r="F2013" t="s">
        <v>3848</v>
      </c>
      <c r="G2013" t="s">
        <v>311</v>
      </c>
      <c r="H2013" t="s">
        <v>311</v>
      </c>
      <c r="I2013" t="s">
        <v>311</v>
      </c>
      <c r="J2013">
        <v>0</v>
      </c>
    </row>
    <row r="2016" spans="1:10" x14ac:dyDescent="0.35">
      <c r="A2016" t="s">
        <v>1682</v>
      </c>
      <c r="B2016" t="s">
        <v>1683</v>
      </c>
      <c r="C2016" t="s">
        <v>1684</v>
      </c>
      <c r="D2016" t="s">
        <v>1685</v>
      </c>
      <c r="E2016" t="s">
        <v>1686</v>
      </c>
      <c r="F2016" t="s">
        <v>1687</v>
      </c>
      <c r="G2016" t="s">
        <v>1688</v>
      </c>
      <c r="H2016" t="s">
        <v>1689</v>
      </c>
      <c r="I2016" t="s">
        <v>1690</v>
      </c>
      <c r="J2016" t="s">
        <v>1691</v>
      </c>
    </row>
    <row r="2017" spans="1:10" x14ac:dyDescent="0.35">
      <c r="A2017" t="s">
        <v>19544</v>
      </c>
      <c r="B2017">
        <v>1976</v>
      </c>
      <c r="C2017">
        <v>16866</v>
      </c>
      <c r="D2017">
        <v>1</v>
      </c>
      <c r="E2017" t="s">
        <v>319</v>
      </c>
      <c r="F2017" t="s">
        <v>0</v>
      </c>
      <c r="G2017" t="s">
        <v>3372</v>
      </c>
      <c r="H2017">
        <v>4.2450000000000001</v>
      </c>
      <c r="I2017">
        <v>84.91</v>
      </c>
      <c r="J2017">
        <v>1117</v>
      </c>
    </row>
    <row r="2018" spans="1:10" x14ac:dyDescent="0.35">
      <c r="A2018" t="s">
        <v>19545</v>
      </c>
      <c r="B2018">
        <v>593</v>
      </c>
      <c r="C2018">
        <v>9789</v>
      </c>
      <c r="D2018">
        <v>2</v>
      </c>
      <c r="E2018" t="s">
        <v>319</v>
      </c>
      <c r="F2018" t="s">
        <v>0</v>
      </c>
      <c r="G2018" t="s">
        <v>13616</v>
      </c>
      <c r="H2018">
        <v>10.592000000000001</v>
      </c>
      <c r="I2018">
        <v>92.41</v>
      </c>
      <c r="J2018">
        <v>372</v>
      </c>
    </row>
    <row r="2019" spans="1:10" x14ac:dyDescent="0.35">
      <c r="A2019" t="s">
        <v>19546</v>
      </c>
      <c r="B2019">
        <v>744</v>
      </c>
      <c r="C2019">
        <v>6025</v>
      </c>
      <c r="D2019">
        <v>3</v>
      </c>
      <c r="E2019" t="s">
        <v>328</v>
      </c>
      <c r="F2019" t="s">
        <v>0</v>
      </c>
      <c r="G2019" t="s">
        <v>19547</v>
      </c>
      <c r="H2019">
        <v>4.5389999999999997</v>
      </c>
      <c r="I2019">
        <v>59.68</v>
      </c>
      <c r="J2019">
        <v>559</v>
      </c>
    </row>
    <row r="2020" spans="1:10" x14ac:dyDescent="0.35">
      <c r="A2020" t="s">
        <v>19548</v>
      </c>
      <c r="B2020">
        <v>1450</v>
      </c>
      <c r="C2020">
        <v>5293</v>
      </c>
      <c r="D2020">
        <v>4</v>
      </c>
      <c r="E2020" t="s">
        <v>319</v>
      </c>
      <c r="F2020" t="s">
        <v>0</v>
      </c>
      <c r="G2020" t="s">
        <v>2290</v>
      </c>
      <c r="H2020">
        <v>6.52</v>
      </c>
      <c r="I2020">
        <v>79.05</v>
      </c>
      <c r="J2020">
        <v>1113</v>
      </c>
    </row>
    <row r="2021" spans="1:10" x14ac:dyDescent="0.35">
      <c r="A2021" t="s">
        <v>19549</v>
      </c>
      <c r="B2021">
        <v>616</v>
      </c>
      <c r="C2021">
        <v>4443</v>
      </c>
      <c r="D2021">
        <v>5</v>
      </c>
      <c r="E2021" t="s">
        <v>328</v>
      </c>
      <c r="F2021" t="s">
        <v>0</v>
      </c>
      <c r="G2021" t="s">
        <v>2290</v>
      </c>
      <c r="H2021">
        <v>4.4340000000000002</v>
      </c>
      <c r="I2021">
        <v>58.59</v>
      </c>
      <c r="J2021">
        <v>612</v>
      </c>
    </row>
    <row r="2022" spans="1:10" x14ac:dyDescent="0.35">
      <c r="A2022" t="s">
        <v>19550</v>
      </c>
      <c r="B2022">
        <v>577</v>
      </c>
      <c r="C2022">
        <v>4166</v>
      </c>
      <c r="D2022">
        <v>6</v>
      </c>
      <c r="E2022" t="s">
        <v>312</v>
      </c>
      <c r="F2022" t="s">
        <v>0</v>
      </c>
      <c r="G2022" t="s">
        <v>2079</v>
      </c>
      <c r="H2022">
        <v>4.125</v>
      </c>
      <c r="I2022">
        <v>47.22</v>
      </c>
      <c r="J2022">
        <v>432</v>
      </c>
    </row>
    <row r="2023" spans="1:10" x14ac:dyDescent="0.35">
      <c r="A2023" t="s">
        <v>19551</v>
      </c>
      <c r="B2023">
        <v>424</v>
      </c>
      <c r="C2023">
        <v>3543</v>
      </c>
      <c r="D2023">
        <v>7</v>
      </c>
      <c r="E2023" t="s">
        <v>319</v>
      </c>
      <c r="F2023" t="s">
        <v>0</v>
      </c>
      <c r="G2023" t="s">
        <v>1845</v>
      </c>
      <c r="H2023">
        <v>10.670999999999999</v>
      </c>
      <c r="I2023">
        <v>91.33</v>
      </c>
      <c r="J2023">
        <v>363</v>
      </c>
    </row>
    <row r="2024" spans="1:10" x14ac:dyDescent="0.35">
      <c r="A2024" t="s">
        <v>19552</v>
      </c>
      <c r="B2024">
        <v>878</v>
      </c>
      <c r="C2024">
        <v>3450</v>
      </c>
      <c r="D2024">
        <v>8</v>
      </c>
      <c r="E2024" t="s">
        <v>319</v>
      </c>
      <c r="F2024" t="s">
        <v>0</v>
      </c>
      <c r="G2024" t="s">
        <v>19553</v>
      </c>
      <c r="H2024">
        <v>7.1909999999999998</v>
      </c>
      <c r="I2024">
        <v>85.45</v>
      </c>
      <c r="J2024">
        <v>214</v>
      </c>
    </row>
    <row r="2025" spans="1:10" x14ac:dyDescent="0.35">
      <c r="A2025" t="s">
        <v>19554</v>
      </c>
      <c r="B2025">
        <v>280</v>
      </c>
      <c r="C2025">
        <v>3061</v>
      </c>
      <c r="D2025">
        <v>9</v>
      </c>
      <c r="E2025" t="s">
        <v>319</v>
      </c>
      <c r="F2025" t="s">
        <v>0</v>
      </c>
      <c r="G2025" t="s">
        <v>1845</v>
      </c>
      <c r="H2025">
        <v>7.8179999999999996</v>
      </c>
      <c r="I2025">
        <v>85.93</v>
      </c>
      <c r="J2025">
        <v>279</v>
      </c>
    </row>
    <row r="2026" spans="1:10" x14ac:dyDescent="0.35">
      <c r="A2026" t="s">
        <v>19555</v>
      </c>
      <c r="B2026">
        <v>4067</v>
      </c>
      <c r="C2026">
        <v>3034</v>
      </c>
      <c r="D2026">
        <v>10</v>
      </c>
      <c r="E2026" t="s">
        <v>319</v>
      </c>
      <c r="F2026" t="s">
        <v>0</v>
      </c>
      <c r="G2026" t="s">
        <v>1845</v>
      </c>
      <c r="H2026">
        <v>7.1559999999999997</v>
      </c>
      <c r="I2026">
        <v>79.540000000000006</v>
      </c>
      <c r="J2026">
        <v>218</v>
      </c>
    </row>
    <row r="2027" spans="1:10" x14ac:dyDescent="0.35">
      <c r="A2027" t="s">
        <v>19556</v>
      </c>
      <c r="B2027">
        <v>273</v>
      </c>
      <c r="C2027">
        <v>2892</v>
      </c>
      <c r="D2027">
        <v>11</v>
      </c>
      <c r="E2027" t="s">
        <v>319</v>
      </c>
      <c r="F2027" t="s">
        <v>0</v>
      </c>
      <c r="G2027" t="s">
        <v>2109</v>
      </c>
      <c r="H2027">
        <v>6.3239999999999998</v>
      </c>
      <c r="I2027">
        <v>92.53</v>
      </c>
      <c r="J2027">
        <v>115</v>
      </c>
    </row>
    <row r="2028" spans="1:10" x14ac:dyDescent="0.35">
      <c r="A2028" t="s">
        <v>19557</v>
      </c>
      <c r="B2028">
        <v>285</v>
      </c>
      <c r="C2028">
        <v>2717</v>
      </c>
      <c r="D2028">
        <v>12</v>
      </c>
      <c r="E2028" t="s">
        <v>319</v>
      </c>
      <c r="F2028" t="s">
        <v>0</v>
      </c>
      <c r="G2028" t="s">
        <v>3784</v>
      </c>
      <c r="H2028">
        <v>5.3170000000000002</v>
      </c>
      <c r="I2028">
        <v>82.69</v>
      </c>
      <c r="J2028">
        <v>186</v>
      </c>
    </row>
    <row r="2029" spans="1:10" x14ac:dyDescent="0.35">
      <c r="A2029" t="s">
        <v>3068</v>
      </c>
      <c r="B2029">
        <v>392</v>
      </c>
      <c r="C2029">
        <v>2504</v>
      </c>
      <c r="D2029">
        <v>13</v>
      </c>
      <c r="E2029" t="s">
        <v>328</v>
      </c>
      <c r="F2029" t="s">
        <v>0</v>
      </c>
      <c r="G2029" t="s">
        <v>3068</v>
      </c>
      <c r="H2029">
        <v>3.2429999999999999</v>
      </c>
      <c r="I2029">
        <v>67.95</v>
      </c>
      <c r="J2029">
        <v>120</v>
      </c>
    </row>
    <row r="2030" spans="1:10" x14ac:dyDescent="0.35">
      <c r="A2030" t="s">
        <v>19558</v>
      </c>
      <c r="B2030">
        <v>156</v>
      </c>
      <c r="C2030">
        <v>2421</v>
      </c>
      <c r="D2030">
        <v>14</v>
      </c>
      <c r="E2030" t="s">
        <v>319</v>
      </c>
      <c r="F2030" t="s">
        <v>0</v>
      </c>
      <c r="G2030" t="s">
        <v>4022</v>
      </c>
      <c r="H2030">
        <v>8.048</v>
      </c>
      <c r="I2030">
        <v>98.13</v>
      </c>
      <c r="J2030">
        <v>62</v>
      </c>
    </row>
    <row r="2031" spans="1:10" x14ac:dyDescent="0.35">
      <c r="A2031" t="s">
        <v>19559</v>
      </c>
      <c r="B2031">
        <v>266</v>
      </c>
      <c r="C2031">
        <v>2277</v>
      </c>
      <c r="D2031">
        <v>15</v>
      </c>
      <c r="E2031" t="s">
        <v>328</v>
      </c>
      <c r="F2031" t="s">
        <v>0</v>
      </c>
      <c r="G2031" t="s">
        <v>1845</v>
      </c>
      <c r="H2031">
        <v>5.165</v>
      </c>
      <c r="I2031">
        <v>67.48</v>
      </c>
      <c r="J2031">
        <v>266</v>
      </c>
    </row>
    <row r="2032" spans="1:10" x14ac:dyDescent="0.35">
      <c r="A2032" t="s">
        <v>19560</v>
      </c>
      <c r="B2032">
        <v>371</v>
      </c>
      <c r="C2032">
        <v>2133</v>
      </c>
      <c r="D2032">
        <v>16</v>
      </c>
      <c r="E2032" t="s">
        <v>319</v>
      </c>
      <c r="F2032" t="s">
        <v>0</v>
      </c>
      <c r="G2032" t="s">
        <v>1967</v>
      </c>
      <c r="H2032">
        <v>5.556</v>
      </c>
      <c r="I2032">
        <v>80.42</v>
      </c>
      <c r="J2032">
        <v>175</v>
      </c>
    </row>
    <row r="2033" spans="1:10" x14ac:dyDescent="0.35">
      <c r="A2033" t="s">
        <v>19561</v>
      </c>
      <c r="B2033">
        <v>157</v>
      </c>
      <c r="C2033">
        <v>2096</v>
      </c>
      <c r="D2033">
        <v>17</v>
      </c>
      <c r="E2033" t="s">
        <v>319</v>
      </c>
      <c r="F2033" t="s">
        <v>0</v>
      </c>
      <c r="G2033" t="s">
        <v>4022</v>
      </c>
      <c r="H2033">
        <v>5.6150000000000002</v>
      </c>
      <c r="I2033">
        <v>94.38</v>
      </c>
      <c r="J2033">
        <v>84</v>
      </c>
    </row>
    <row r="2034" spans="1:10" x14ac:dyDescent="0.35">
      <c r="A2034" t="s">
        <v>19562</v>
      </c>
      <c r="B2034">
        <v>284</v>
      </c>
      <c r="C2034">
        <v>1748</v>
      </c>
      <c r="D2034">
        <v>18</v>
      </c>
      <c r="E2034" t="s">
        <v>328</v>
      </c>
      <c r="F2034" t="s">
        <v>0</v>
      </c>
      <c r="G2034" t="s">
        <v>7281</v>
      </c>
      <c r="H2034">
        <v>3.718</v>
      </c>
      <c r="I2034">
        <v>66.22</v>
      </c>
      <c r="J2034">
        <v>148</v>
      </c>
    </row>
    <row r="2035" spans="1:10" x14ac:dyDescent="0.35">
      <c r="A2035" t="s">
        <v>19563</v>
      </c>
      <c r="B2035">
        <v>190</v>
      </c>
      <c r="C2035">
        <v>1695</v>
      </c>
      <c r="D2035">
        <v>19</v>
      </c>
      <c r="E2035" t="s">
        <v>319</v>
      </c>
      <c r="F2035" t="s">
        <v>0</v>
      </c>
      <c r="G2035" t="s">
        <v>19564</v>
      </c>
      <c r="H2035">
        <v>4.7629999999999999</v>
      </c>
      <c r="I2035">
        <v>91.68</v>
      </c>
      <c r="J2035">
        <v>95</v>
      </c>
    </row>
    <row r="2036" spans="1:10" x14ac:dyDescent="0.35">
      <c r="A2036" t="s">
        <v>19565</v>
      </c>
      <c r="B2036">
        <v>269</v>
      </c>
      <c r="C2036">
        <v>1514</v>
      </c>
      <c r="D2036">
        <v>20</v>
      </c>
      <c r="E2036" t="s">
        <v>312</v>
      </c>
      <c r="F2036" t="s">
        <v>0</v>
      </c>
      <c r="G2036" t="s">
        <v>2077</v>
      </c>
      <c r="H2036">
        <v>2.6560000000000001</v>
      </c>
      <c r="I2036">
        <v>42.54</v>
      </c>
      <c r="J2036">
        <v>64</v>
      </c>
    </row>
    <row r="2037" spans="1:10" x14ac:dyDescent="0.35">
      <c r="A2037" t="s">
        <v>19566</v>
      </c>
      <c r="B2037">
        <v>462</v>
      </c>
      <c r="C2037">
        <v>1483</v>
      </c>
      <c r="D2037">
        <v>21</v>
      </c>
      <c r="E2037" t="s">
        <v>312</v>
      </c>
      <c r="F2037" t="s">
        <v>0</v>
      </c>
      <c r="G2037" t="s">
        <v>3171</v>
      </c>
      <c r="H2037">
        <v>2.1869999999999998</v>
      </c>
      <c r="I2037">
        <v>38.369999999999997</v>
      </c>
      <c r="J2037">
        <v>102</v>
      </c>
    </row>
    <row r="2038" spans="1:10" x14ac:dyDescent="0.35">
      <c r="A2038" t="s">
        <v>19567</v>
      </c>
      <c r="B2038">
        <v>944</v>
      </c>
      <c r="C2038">
        <v>1480</v>
      </c>
      <c r="D2038">
        <v>22</v>
      </c>
      <c r="E2038" t="s">
        <v>319</v>
      </c>
      <c r="F2038" t="s">
        <v>0</v>
      </c>
      <c r="G2038" t="s">
        <v>2079</v>
      </c>
      <c r="H2038">
        <v>6.391</v>
      </c>
      <c r="I2038">
        <v>81.67</v>
      </c>
      <c r="J2038">
        <v>924</v>
      </c>
    </row>
    <row r="2039" spans="1:10" x14ac:dyDescent="0.35">
      <c r="A2039" t="s">
        <v>19568</v>
      </c>
      <c r="B2039">
        <v>296</v>
      </c>
      <c r="C2039">
        <v>1409</v>
      </c>
      <c r="D2039">
        <v>23</v>
      </c>
      <c r="E2039" t="s">
        <v>319</v>
      </c>
      <c r="F2039" t="s">
        <v>0</v>
      </c>
      <c r="G2039" t="s">
        <v>19569</v>
      </c>
      <c r="H2039">
        <v>4.0990000000000002</v>
      </c>
      <c r="I2039">
        <v>75.7</v>
      </c>
      <c r="J2039">
        <v>85</v>
      </c>
    </row>
    <row r="2040" spans="1:10" x14ac:dyDescent="0.35">
      <c r="A2040" t="s">
        <v>19570</v>
      </c>
      <c r="B2040">
        <v>75</v>
      </c>
      <c r="C2040">
        <v>1405</v>
      </c>
      <c r="D2040">
        <v>24</v>
      </c>
      <c r="E2040" t="s">
        <v>319</v>
      </c>
      <c r="F2040" t="s">
        <v>0</v>
      </c>
      <c r="G2040" t="s">
        <v>4022</v>
      </c>
      <c r="H2040">
        <v>9.0150000000000006</v>
      </c>
      <c r="I2040">
        <v>98.66</v>
      </c>
      <c r="J2040">
        <v>42</v>
      </c>
    </row>
    <row r="2041" spans="1:10" x14ac:dyDescent="0.35">
      <c r="A2041" t="s">
        <v>19571</v>
      </c>
      <c r="B2041">
        <v>249</v>
      </c>
      <c r="C2041">
        <v>1376</v>
      </c>
      <c r="D2041">
        <v>25</v>
      </c>
      <c r="E2041" t="s">
        <v>334</v>
      </c>
      <c r="F2041" t="s">
        <v>0</v>
      </c>
      <c r="G2041" t="s">
        <v>15857</v>
      </c>
      <c r="H2041">
        <v>2.4060000000000001</v>
      </c>
      <c r="I2041">
        <v>25</v>
      </c>
      <c r="J2041">
        <v>36</v>
      </c>
    </row>
    <row r="2042" spans="1:10" x14ac:dyDescent="0.35">
      <c r="A2042" t="s">
        <v>19572</v>
      </c>
      <c r="B2042">
        <v>244</v>
      </c>
      <c r="C2042">
        <v>1351</v>
      </c>
      <c r="D2042">
        <v>26</v>
      </c>
      <c r="E2042" t="s">
        <v>328</v>
      </c>
      <c r="F2042" t="s">
        <v>0</v>
      </c>
      <c r="G2042" t="s">
        <v>3831</v>
      </c>
      <c r="H2042">
        <v>3.7330000000000001</v>
      </c>
      <c r="I2042">
        <v>74.430000000000007</v>
      </c>
      <c r="J2042">
        <v>84</v>
      </c>
    </row>
    <row r="2043" spans="1:10" x14ac:dyDescent="0.35">
      <c r="A2043" t="s">
        <v>19573</v>
      </c>
      <c r="B2043">
        <v>172</v>
      </c>
      <c r="C2043">
        <v>1334</v>
      </c>
      <c r="D2043">
        <v>27</v>
      </c>
      <c r="E2043" t="s">
        <v>328</v>
      </c>
      <c r="F2043" t="s">
        <v>0</v>
      </c>
      <c r="G2043" t="s">
        <v>2652</v>
      </c>
      <c r="H2043">
        <v>4.2779999999999996</v>
      </c>
      <c r="I2043">
        <v>70.05</v>
      </c>
      <c r="J2043">
        <v>170</v>
      </c>
    </row>
    <row r="2044" spans="1:10" x14ac:dyDescent="0.35">
      <c r="A2044" t="s">
        <v>19574</v>
      </c>
      <c r="B2044">
        <v>735</v>
      </c>
      <c r="C2044">
        <v>1323</v>
      </c>
      <c r="D2044">
        <v>28</v>
      </c>
      <c r="E2044" t="s">
        <v>334</v>
      </c>
      <c r="F2044" t="s">
        <v>0</v>
      </c>
      <c r="G2044" t="s">
        <v>4581</v>
      </c>
      <c r="H2044">
        <v>1.0229999999999999</v>
      </c>
      <c r="I2044">
        <v>4.49</v>
      </c>
      <c r="J2044">
        <v>140</v>
      </c>
    </row>
    <row r="2045" spans="1:10" x14ac:dyDescent="0.35">
      <c r="A2045" t="s">
        <v>19575</v>
      </c>
      <c r="B2045">
        <v>267</v>
      </c>
      <c r="C2045">
        <v>1316</v>
      </c>
      <c r="D2045">
        <v>29</v>
      </c>
      <c r="E2045" t="s">
        <v>328</v>
      </c>
      <c r="F2045" t="s">
        <v>0</v>
      </c>
      <c r="G2045" t="s">
        <v>2460</v>
      </c>
      <c r="H2045">
        <v>2.9569999999999999</v>
      </c>
      <c r="I2045">
        <v>56.25</v>
      </c>
      <c r="J2045">
        <v>252</v>
      </c>
    </row>
    <row r="2046" spans="1:10" x14ac:dyDescent="0.35">
      <c r="A2046" t="s">
        <v>19576</v>
      </c>
      <c r="B2046">
        <v>99</v>
      </c>
      <c r="C2046">
        <v>1277</v>
      </c>
      <c r="D2046">
        <v>30</v>
      </c>
      <c r="E2046" t="s">
        <v>319</v>
      </c>
      <c r="F2046" t="s">
        <v>0</v>
      </c>
      <c r="G2046" t="s">
        <v>2452</v>
      </c>
      <c r="H2046">
        <v>6.51</v>
      </c>
      <c r="I2046">
        <v>84.78</v>
      </c>
      <c r="J2046">
        <v>90</v>
      </c>
    </row>
    <row r="2047" spans="1:10" x14ac:dyDescent="0.35">
      <c r="A2047" t="s">
        <v>19577</v>
      </c>
      <c r="B2047">
        <v>306</v>
      </c>
      <c r="C2047">
        <v>1271</v>
      </c>
      <c r="D2047">
        <v>31</v>
      </c>
      <c r="E2047" t="s">
        <v>328</v>
      </c>
      <c r="F2047" t="s">
        <v>0</v>
      </c>
      <c r="G2047" t="s">
        <v>19578</v>
      </c>
      <c r="H2047">
        <v>1.8660000000000001</v>
      </c>
      <c r="I2047">
        <v>49.27</v>
      </c>
      <c r="J2047">
        <v>46</v>
      </c>
    </row>
    <row r="2048" spans="1:10" x14ac:dyDescent="0.35">
      <c r="A2048" t="s">
        <v>19579</v>
      </c>
      <c r="B2048">
        <v>114</v>
      </c>
      <c r="C2048">
        <v>1256</v>
      </c>
      <c r="D2048">
        <v>32</v>
      </c>
      <c r="E2048" t="s">
        <v>319</v>
      </c>
      <c r="F2048" t="s">
        <v>0</v>
      </c>
      <c r="G2048" t="s">
        <v>4022</v>
      </c>
      <c r="H2048">
        <v>5.2389999999999999</v>
      </c>
      <c r="I2048">
        <v>93.85</v>
      </c>
      <c r="J2048">
        <v>46</v>
      </c>
    </row>
    <row r="2049" spans="1:10" x14ac:dyDescent="0.35">
      <c r="A2049" t="s">
        <v>19580</v>
      </c>
      <c r="B2049">
        <v>168</v>
      </c>
      <c r="C2049">
        <v>1235</v>
      </c>
      <c r="D2049">
        <v>33</v>
      </c>
      <c r="E2049" t="s">
        <v>319</v>
      </c>
      <c r="F2049" t="s">
        <v>0</v>
      </c>
      <c r="G2049" t="s">
        <v>2772</v>
      </c>
      <c r="H2049">
        <v>4.3369999999999997</v>
      </c>
      <c r="I2049">
        <v>80.06</v>
      </c>
      <c r="J2049">
        <v>54</v>
      </c>
    </row>
    <row r="2050" spans="1:10" x14ac:dyDescent="0.35">
      <c r="A2050" t="s">
        <v>19581</v>
      </c>
      <c r="B2050">
        <v>209</v>
      </c>
      <c r="C2050">
        <v>1211</v>
      </c>
      <c r="D2050">
        <v>34</v>
      </c>
      <c r="E2050" t="s">
        <v>328</v>
      </c>
      <c r="F2050" t="s">
        <v>0</v>
      </c>
      <c r="G2050" t="s">
        <v>19582</v>
      </c>
      <c r="H2050">
        <v>3.1139999999999999</v>
      </c>
      <c r="I2050">
        <v>40.909999999999997</v>
      </c>
      <c r="J2050">
        <v>107</v>
      </c>
    </row>
    <row r="2051" spans="1:10" x14ac:dyDescent="0.35">
      <c r="A2051" t="s">
        <v>19583</v>
      </c>
      <c r="B2051">
        <v>245</v>
      </c>
      <c r="C2051">
        <v>1202</v>
      </c>
      <c r="D2051">
        <v>35</v>
      </c>
      <c r="E2051" t="s">
        <v>328</v>
      </c>
      <c r="F2051" t="s">
        <v>0</v>
      </c>
      <c r="G2051" t="s">
        <v>4399</v>
      </c>
      <c r="H2051">
        <v>2.6909999999999998</v>
      </c>
      <c r="I2051">
        <v>51.47</v>
      </c>
      <c r="J2051">
        <v>182</v>
      </c>
    </row>
    <row r="2052" spans="1:10" x14ac:dyDescent="0.35">
      <c r="A2052" t="s">
        <v>19584</v>
      </c>
      <c r="B2052">
        <v>167</v>
      </c>
      <c r="C2052">
        <v>1172</v>
      </c>
      <c r="D2052">
        <v>36</v>
      </c>
      <c r="E2052" t="s">
        <v>328</v>
      </c>
      <c r="F2052" t="s">
        <v>0</v>
      </c>
      <c r="G2052" t="s">
        <v>1821</v>
      </c>
      <c r="H2052">
        <v>4.6040000000000001</v>
      </c>
      <c r="I2052">
        <v>62.95</v>
      </c>
      <c r="J2052">
        <v>81</v>
      </c>
    </row>
    <row r="2053" spans="1:10" x14ac:dyDescent="0.35">
      <c r="A2053" t="s">
        <v>19585</v>
      </c>
      <c r="B2053">
        <v>525</v>
      </c>
      <c r="C2053">
        <v>1134</v>
      </c>
      <c r="D2053">
        <v>37</v>
      </c>
      <c r="E2053" t="s">
        <v>319</v>
      </c>
      <c r="F2053" t="s">
        <v>0</v>
      </c>
      <c r="G2053" t="s">
        <v>19586</v>
      </c>
      <c r="H2053">
        <v>21.356999999999999</v>
      </c>
      <c r="I2053">
        <v>97.32</v>
      </c>
      <c r="J2053">
        <v>112</v>
      </c>
    </row>
    <row r="2054" spans="1:10" x14ac:dyDescent="0.35">
      <c r="A2054" t="s">
        <v>19587</v>
      </c>
      <c r="B2054">
        <v>489</v>
      </c>
      <c r="C2054">
        <v>1084</v>
      </c>
      <c r="D2054">
        <v>38</v>
      </c>
      <c r="E2054" t="s">
        <v>328</v>
      </c>
      <c r="F2054" t="s">
        <v>0</v>
      </c>
      <c r="G2054" t="s">
        <v>4050</v>
      </c>
      <c r="H2054">
        <v>2.024</v>
      </c>
      <c r="I2054">
        <v>70.430000000000007</v>
      </c>
      <c r="J2054">
        <v>193</v>
      </c>
    </row>
    <row r="2055" spans="1:10" x14ac:dyDescent="0.35">
      <c r="A2055" t="s">
        <v>19588</v>
      </c>
      <c r="B2055">
        <v>202</v>
      </c>
      <c r="C2055">
        <v>1068</v>
      </c>
      <c r="D2055">
        <v>39</v>
      </c>
      <c r="E2055" t="s">
        <v>312</v>
      </c>
      <c r="F2055" t="s">
        <v>0</v>
      </c>
      <c r="G2055" t="s">
        <v>2652</v>
      </c>
      <c r="H2055">
        <v>2.7970000000000002</v>
      </c>
      <c r="I2055">
        <v>45.65</v>
      </c>
      <c r="J2055">
        <v>67</v>
      </c>
    </row>
    <row r="2056" spans="1:10" x14ac:dyDescent="0.35">
      <c r="A2056" t="s">
        <v>19589</v>
      </c>
      <c r="B2056">
        <v>327</v>
      </c>
      <c r="C2056">
        <v>1044</v>
      </c>
      <c r="D2056">
        <v>40</v>
      </c>
      <c r="E2056" t="s">
        <v>312</v>
      </c>
      <c r="F2056" t="s">
        <v>0</v>
      </c>
      <c r="G2056" t="s">
        <v>3088</v>
      </c>
      <c r="H2056">
        <v>1.5589999999999999</v>
      </c>
      <c r="I2056">
        <v>31.42</v>
      </c>
      <c r="J2056">
        <v>94</v>
      </c>
    </row>
    <row r="2057" spans="1:10" x14ac:dyDescent="0.35">
      <c r="A2057" t="s">
        <v>19590</v>
      </c>
      <c r="B2057">
        <v>240</v>
      </c>
      <c r="C2057">
        <v>1039</v>
      </c>
      <c r="D2057">
        <v>41</v>
      </c>
      <c r="E2057" t="s">
        <v>328</v>
      </c>
      <c r="F2057" t="s">
        <v>0</v>
      </c>
      <c r="G2057" t="s">
        <v>2381</v>
      </c>
      <c r="H2057">
        <v>2.8660000000000001</v>
      </c>
      <c r="I2057">
        <v>60.94</v>
      </c>
      <c r="J2057">
        <v>74</v>
      </c>
    </row>
    <row r="2058" spans="1:10" x14ac:dyDescent="0.35">
      <c r="A2058" t="s">
        <v>19591</v>
      </c>
      <c r="B2058">
        <v>177</v>
      </c>
      <c r="C2058">
        <v>1014</v>
      </c>
      <c r="D2058">
        <v>42</v>
      </c>
      <c r="E2058" t="s">
        <v>328</v>
      </c>
      <c r="F2058" t="s">
        <v>0</v>
      </c>
      <c r="G2058" t="s">
        <v>19592</v>
      </c>
      <c r="H2058">
        <v>2.6469999999999998</v>
      </c>
      <c r="I2058">
        <v>65.099999999999994</v>
      </c>
      <c r="J2058">
        <v>20</v>
      </c>
    </row>
    <row r="2059" spans="1:10" x14ac:dyDescent="0.35">
      <c r="A2059" t="s">
        <v>19593</v>
      </c>
      <c r="B2059">
        <v>107</v>
      </c>
      <c r="C2059">
        <v>938</v>
      </c>
      <c r="D2059">
        <v>43</v>
      </c>
      <c r="E2059" t="s">
        <v>319</v>
      </c>
      <c r="F2059" t="s">
        <v>0</v>
      </c>
      <c r="G2059" t="s">
        <v>4173</v>
      </c>
      <c r="H2059">
        <v>4.7300000000000004</v>
      </c>
      <c r="I2059">
        <v>95.62</v>
      </c>
      <c r="J2059">
        <v>41</v>
      </c>
    </row>
    <row r="2060" spans="1:10" x14ac:dyDescent="0.35">
      <c r="A2060" t="s">
        <v>19594</v>
      </c>
      <c r="B2060">
        <v>110</v>
      </c>
      <c r="C2060">
        <v>919</v>
      </c>
      <c r="D2060">
        <v>44</v>
      </c>
      <c r="E2060" t="s">
        <v>311</v>
      </c>
      <c r="F2060" t="s">
        <v>0</v>
      </c>
      <c r="G2060" t="s">
        <v>13866</v>
      </c>
      <c r="I2060" t="s">
        <v>311</v>
      </c>
      <c r="J2060">
        <v>66</v>
      </c>
    </row>
    <row r="2061" spans="1:10" x14ac:dyDescent="0.35">
      <c r="A2061" t="s">
        <v>19595</v>
      </c>
      <c r="B2061">
        <v>166</v>
      </c>
      <c r="C2061">
        <v>918</v>
      </c>
      <c r="D2061">
        <v>45</v>
      </c>
      <c r="E2061" t="s">
        <v>312</v>
      </c>
      <c r="F2061" t="s">
        <v>0</v>
      </c>
      <c r="G2061" t="s">
        <v>1967</v>
      </c>
      <c r="H2061">
        <v>3.0339999999999998</v>
      </c>
      <c r="I2061">
        <v>44.52</v>
      </c>
      <c r="J2061">
        <v>69</v>
      </c>
    </row>
    <row r="2062" spans="1:10" x14ac:dyDescent="0.35">
      <c r="A2062" t="s">
        <v>19596</v>
      </c>
      <c r="B2062">
        <v>73</v>
      </c>
      <c r="C2062">
        <v>908</v>
      </c>
      <c r="D2062">
        <v>46</v>
      </c>
      <c r="E2062" t="s">
        <v>319</v>
      </c>
      <c r="F2062" t="s">
        <v>0</v>
      </c>
      <c r="G2062" t="s">
        <v>7781</v>
      </c>
      <c r="H2062">
        <v>5.7539999999999996</v>
      </c>
      <c r="I2062">
        <v>96.43</v>
      </c>
      <c r="J2062">
        <v>27</v>
      </c>
    </row>
    <row r="2063" spans="1:10" x14ac:dyDescent="0.35">
      <c r="A2063" t="s">
        <v>19597</v>
      </c>
      <c r="B2063">
        <v>328</v>
      </c>
      <c r="C2063">
        <v>866</v>
      </c>
      <c r="D2063">
        <v>47</v>
      </c>
      <c r="E2063" t="s">
        <v>312</v>
      </c>
      <c r="F2063" t="s">
        <v>0</v>
      </c>
      <c r="G2063" t="s">
        <v>1940</v>
      </c>
      <c r="H2063">
        <v>2.915</v>
      </c>
      <c r="I2063">
        <v>36.08</v>
      </c>
      <c r="J2063">
        <v>324</v>
      </c>
    </row>
    <row r="2064" spans="1:10" x14ac:dyDescent="0.35">
      <c r="A2064" t="s">
        <v>19598</v>
      </c>
      <c r="B2064">
        <v>150</v>
      </c>
      <c r="C2064">
        <v>860</v>
      </c>
      <c r="D2064">
        <v>48</v>
      </c>
      <c r="E2064" t="s">
        <v>328</v>
      </c>
      <c r="F2064" t="s">
        <v>0</v>
      </c>
      <c r="G2064" t="s">
        <v>2675</v>
      </c>
      <c r="H2064">
        <v>2.234</v>
      </c>
      <c r="I2064">
        <v>59.44</v>
      </c>
      <c r="J2064">
        <v>53</v>
      </c>
    </row>
    <row r="2065" spans="1:10" x14ac:dyDescent="0.35">
      <c r="A2065" t="s">
        <v>19599</v>
      </c>
      <c r="B2065">
        <v>127</v>
      </c>
      <c r="C2065">
        <v>857</v>
      </c>
      <c r="D2065">
        <v>49</v>
      </c>
      <c r="E2065" t="s">
        <v>312</v>
      </c>
      <c r="F2065" t="s">
        <v>0</v>
      </c>
      <c r="G2065" t="s">
        <v>3375</v>
      </c>
      <c r="H2065">
        <v>3.64</v>
      </c>
      <c r="I2065">
        <v>36.950000000000003</v>
      </c>
      <c r="J2065">
        <v>36</v>
      </c>
    </row>
    <row r="2066" spans="1:10" x14ac:dyDescent="0.35">
      <c r="A2066" t="s">
        <v>19600</v>
      </c>
      <c r="B2066">
        <v>273</v>
      </c>
      <c r="C2066">
        <v>857</v>
      </c>
      <c r="D2066">
        <v>49</v>
      </c>
      <c r="E2066" t="s">
        <v>328</v>
      </c>
      <c r="F2066" t="s">
        <v>0</v>
      </c>
      <c r="G2066" t="s">
        <v>18218</v>
      </c>
      <c r="H2066">
        <v>1.6040000000000001</v>
      </c>
      <c r="I2066">
        <v>39.22</v>
      </c>
      <c r="J2066">
        <v>124</v>
      </c>
    </row>
    <row r="2067" spans="1:10" x14ac:dyDescent="0.35">
      <c r="A2067" t="s">
        <v>19601</v>
      </c>
      <c r="B2067">
        <v>165</v>
      </c>
      <c r="C2067">
        <v>847</v>
      </c>
      <c r="D2067">
        <v>51</v>
      </c>
      <c r="E2067" t="s">
        <v>328</v>
      </c>
      <c r="F2067" t="s">
        <v>0</v>
      </c>
      <c r="G2067" t="s">
        <v>4017</v>
      </c>
      <c r="H2067">
        <v>2.58</v>
      </c>
      <c r="I2067">
        <v>62.84</v>
      </c>
      <c r="J2067">
        <v>41</v>
      </c>
    </row>
    <row r="2068" spans="1:10" x14ac:dyDescent="0.35">
      <c r="A2068" t="s">
        <v>19602</v>
      </c>
      <c r="B2068">
        <v>126</v>
      </c>
      <c r="C2068">
        <v>840</v>
      </c>
      <c r="D2068">
        <v>52</v>
      </c>
      <c r="E2068" t="s">
        <v>328</v>
      </c>
      <c r="F2068" t="s">
        <v>0</v>
      </c>
      <c r="G2068" t="s">
        <v>2779</v>
      </c>
      <c r="H2068">
        <v>2.915</v>
      </c>
      <c r="I2068">
        <v>75.42</v>
      </c>
      <c r="J2068">
        <v>36</v>
      </c>
    </row>
    <row r="2069" spans="1:10" x14ac:dyDescent="0.35">
      <c r="A2069" t="s">
        <v>19603</v>
      </c>
      <c r="B2069">
        <v>893</v>
      </c>
      <c r="C2069">
        <v>814</v>
      </c>
      <c r="D2069">
        <v>53</v>
      </c>
      <c r="E2069" t="s">
        <v>319</v>
      </c>
      <c r="F2069" t="s">
        <v>0</v>
      </c>
      <c r="G2069" t="s">
        <v>4022</v>
      </c>
      <c r="H2069">
        <v>4.8470000000000004</v>
      </c>
      <c r="I2069">
        <v>92.78</v>
      </c>
      <c r="J2069">
        <v>74</v>
      </c>
    </row>
    <row r="2070" spans="1:10" x14ac:dyDescent="0.35">
      <c r="A2070" t="s">
        <v>19604</v>
      </c>
      <c r="B2070">
        <v>241</v>
      </c>
      <c r="C2070">
        <v>800</v>
      </c>
      <c r="D2070">
        <v>54</v>
      </c>
      <c r="E2070" t="s">
        <v>312</v>
      </c>
      <c r="F2070" t="s">
        <v>0</v>
      </c>
      <c r="G2070" t="s">
        <v>4017</v>
      </c>
      <c r="H2070">
        <v>1.8069999999999999</v>
      </c>
      <c r="I2070">
        <v>41.53</v>
      </c>
      <c r="J2070">
        <v>50</v>
      </c>
    </row>
    <row r="2071" spans="1:10" x14ac:dyDescent="0.35">
      <c r="A2071" t="s">
        <v>19605</v>
      </c>
      <c r="B2071">
        <v>219</v>
      </c>
      <c r="C2071">
        <v>782</v>
      </c>
      <c r="D2071">
        <v>55</v>
      </c>
      <c r="E2071" t="s">
        <v>319</v>
      </c>
      <c r="F2071" t="s">
        <v>0</v>
      </c>
      <c r="G2071" t="s">
        <v>4022</v>
      </c>
      <c r="H2071">
        <v>4</v>
      </c>
      <c r="I2071">
        <v>83.16</v>
      </c>
      <c r="J2071">
        <v>49</v>
      </c>
    </row>
    <row r="2072" spans="1:10" x14ac:dyDescent="0.35">
      <c r="A2072" t="s">
        <v>19606</v>
      </c>
      <c r="B2072">
        <v>206</v>
      </c>
      <c r="C2072">
        <v>776</v>
      </c>
      <c r="D2072">
        <v>56</v>
      </c>
      <c r="E2072" t="s">
        <v>328</v>
      </c>
      <c r="F2072" t="s">
        <v>0</v>
      </c>
      <c r="G2072" t="s">
        <v>1975</v>
      </c>
      <c r="H2072">
        <v>2.0270000000000001</v>
      </c>
      <c r="I2072">
        <v>40.799999999999997</v>
      </c>
      <c r="J2072">
        <v>68</v>
      </c>
    </row>
    <row r="2073" spans="1:10" x14ac:dyDescent="0.35">
      <c r="A2073" t="s">
        <v>19607</v>
      </c>
      <c r="B2073">
        <v>187</v>
      </c>
      <c r="C2073">
        <v>753</v>
      </c>
      <c r="D2073">
        <v>57</v>
      </c>
      <c r="E2073" t="s">
        <v>312</v>
      </c>
      <c r="F2073" t="s">
        <v>0</v>
      </c>
      <c r="G2073" t="s">
        <v>13816</v>
      </c>
      <c r="H2073">
        <v>2.4700000000000002</v>
      </c>
      <c r="I2073">
        <v>30.59</v>
      </c>
      <c r="J2073">
        <v>151</v>
      </c>
    </row>
    <row r="2074" spans="1:10" x14ac:dyDescent="0.35">
      <c r="A2074" t="s">
        <v>19608</v>
      </c>
      <c r="B2074">
        <v>172</v>
      </c>
      <c r="C2074">
        <v>731</v>
      </c>
      <c r="D2074">
        <v>58</v>
      </c>
      <c r="E2074" t="s">
        <v>328</v>
      </c>
      <c r="F2074" t="s">
        <v>0</v>
      </c>
      <c r="G2074" t="s">
        <v>4361</v>
      </c>
      <c r="H2074">
        <v>2.048</v>
      </c>
      <c r="I2074">
        <v>58.5</v>
      </c>
      <c r="J2074">
        <v>26</v>
      </c>
    </row>
    <row r="2075" spans="1:10" x14ac:dyDescent="0.35">
      <c r="A2075" t="s">
        <v>19609</v>
      </c>
      <c r="B2075">
        <v>202</v>
      </c>
      <c r="C2075">
        <v>698</v>
      </c>
      <c r="D2075">
        <v>59</v>
      </c>
      <c r="E2075" t="s">
        <v>334</v>
      </c>
      <c r="F2075" t="s">
        <v>0</v>
      </c>
      <c r="G2075" t="s">
        <v>4619</v>
      </c>
      <c r="H2075">
        <v>1.792</v>
      </c>
      <c r="I2075">
        <v>13.89</v>
      </c>
      <c r="J2075">
        <v>202</v>
      </c>
    </row>
    <row r="2076" spans="1:10" x14ac:dyDescent="0.35">
      <c r="A2076" t="s">
        <v>19611</v>
      </c>
      <c r="B2076">
        <v>92</v>
      </c>
      <c r="C2076">
        <v>675</v>
      </c>
      <c r="D2076">
        <v>61</v>
      </c>
      <c r="E2076" t="s">
        <v>328</v>
      </c>
      <c r="F2076" t="s">
        <v>0</v>
      </c>
      <c r="G2076" t="s">
        <v>2246</v>
      </c>
      <c r="H2076">
        <v>4.5129999999999999</v>
      </c>
      <c r="I2076">
        <v>58.65</v>
      </c>
      <c r="J2076">
        <v>36</v>
      </c>
    </row>
    <row r="2077" spans="1:10" x14ac:dyDescent="0.35">
      <c r="A2077" t="s">
        <v>19612</v>
      </c>
      <c r="B2077">
        <v>272</v>
      </c>
      <c r="C2077">
        <v>673</v>
      </c>
      <c r="D2077">
        <v>62</v>
      </c>
      <c r="E2077" t="s">
        <v>328</v>
      </c>
      <c r="F2077" t="s">
        <v>0</v>
      </c>
      <c r="G2077" t="s">
        <v>2590</v>
      </c>
      <c r="H2077">
        <v>1.0660000000000001</v>
      </c>
      <c r="I2077">
        <v>43.65</v>
      </c>
      <c r="J2077">
        <v>220</v>
      </c>
    </row>
    <row r="2078" spans="1:10" x14ac:dyDescent="0.35">
      <c r="A2078" t="s">
        <v>19614</v>
      </c>
      <c r="B2078">
        <v>182</v>
      </c>
      <c r="C2078">
        <v>663</v>
      </c>
      <c r="D2078">
        <v>64</v>
      </c>
      <c r="E2078" t="s">
        <v>312</v>
      </c>
      <c r="F2078" t="s">
        <v>0</v>
      </c>
      <c r="G2078" t="s">
        <v>19615</v>
      </c>
      <c r="H2078">
        <v>2.4060000000000001</v>
      </c>
      <c r="I2078">
        <v>26.52</v>
      </c>
      <c r="J2078">
        <v>67</v>
      </c>
    </row>
    <row r="2079" spans="1:10" x14ac:dyDescent="0.35">
      <c r="A2079" t="s">
        <v>19616</v>
      </c>
      <c r="B2079">
        <v>90</v>
      </c>
      <c r="C2079">
        <v>652</v>
      </c>
      <c r="D2079">
        <v>65</v>
      </c>
      <c r="E2079" t="s">
        <v>319</v>
      </c>
      <c r="F2079" t="s">
        <v>0</v>
      </c>
      <c r="G2079" t="s">
        <v>16261</v>
      </c>
      <c r="H2079">
        <v>4.0750000000000002</v>
      </c>
      <c r="I2079">
        <v>66.89</v>
      </c>
      <c r="J2079">
        <v>40</v>
      </c>
    </row>
    <row r="2080" spans="1:10" x14ac:dyDescent="0.35">
      <c r="A2080" t="s">
        <v>19617</v>
      </c>
      <c r="B2080">
        <v>41</v>
      </c>
      <c r="C2080">
        <v>640</v>
      </c>
      <c r="D2080">
        <v>66</v>
      </c>
      <c r="E2080" t="s">
        <v>319</v>
      </c>
      <c r="F2080" t="s">
        <v>0</v>
      </c>
      <c r="G2080" t="s">
        <v>2079</v>
      </c>
      <c r="H2080">
        <v>8.1460000000000008</v>
      </c>
      <c r="I2080">
        <v>89.44</v>
      </c>
      <c r="J2080">
        <v>16</v>
      </c>
    </row>
    <row r="2081" spans="1:10" x14ac:dyDescent="0.35">
      <c r="A2081" t="s">
        <v>19618</v>
      </c>
      <c r="B2081">
        <v>395</v>
      </c>
      <c r="C2081">
        <v>634</v>
      </c>
      <c r="D2081">
        <v>67</v>
      </c>
      <c r="E2081" t="s">
        <v>328</v>
      </c>
      <c r="F2081" t="s">
        <v>0</v>
      </c>
      <c r="G2081" t="s">
        <v>4022</v>
      </c>
      <c r="H2081">
        <v>2.3969999999999998</v>
      </c>
      <c r="I2081">
        <v>60.7</v>
      </c>
      <c r="J2081">
        <v>235</v>
      </c>
    </row>
    <row r="2082" spans="1:10" x14ac:dyDescent="0.35">
      <c r="A2082" t="s">
        <v>19619</v>
      </c>
      <c r="B2082">
        <v>213</v>
      </c>
      <c r="C2082">
        <v>608</v>
      </c>
      <c r="D2082">
        <v>68</v>
      </c>
      <c r="E2082" t="s">
        <v>328</v>
      </c>
      <c r="F2082" t="s">
        <v>0</v>
      </c>
      <c r="G2082" t="s">
        <v>2590</v>
      </c>
      <c r="H2082">
        <v>1.327</v>
      </c>
      <c r="I2082">
        <v>59.72</v>
      </c>
      <c r="J2082">
        <v>126</v>
      </c>
    </row>
    <row r="2083" spans="1:10" x14ac:dyDescent="0.35">
      <c r="A2083" t="s">
        <v>19620</v>
      </c>
      <c r="B2083">
        <v>128</v>
      </c>
      <c r="C2083">
        <v>605</v>
      </c>
      <c r="D2083">
        <v>69</v>
      </c>
      <c r="E2083" t="s">
        <v>312</v>
      </c>
      <c r="F2083" t="s">
        <v>0</v>
      </c>
      <c r="G2083" t="s">
        <v>2962</v>
      </c>
      <c r="H2083">
        <v>2.4670000000000001</v>
      </c>
      <c r="I2083">
        <v>31.15</v>
      </c>
      <c r="J2083">
        <v>56</v>
      </c>
    </row>
    <row r="2084" spans="1:10" x14ac:dyDescent="0.35">
      <c r="A2084" t="s">
        <v>19621</v>
      </c>
      <c r="B2084">
        <v>106</v>
      </c>
      <c r="C2084">
        <v>604</v>
      </c>
      <c r="D2084">
        <v>70</v>
      </c>
      <c r="E2084" t="s">
        <v>312</v>
      </c>
      <c r="F2084" t="s">
        <v>0</v>
      </c>
      <c r="G2084" t="s">
        <v>2652</v>
      </c>
      <c r="H2084">
        <v>2.863</v>
      </c>
      <c r="I2084">
        <v>46.94</v>
      </c>
      <c r="J2084">
        <v>102</v>
      </c>
    </row>
    <row r="2085" spans="1:10" x14ac:dyDescent="0.35">
      <c r="A2085" t="s">
        <v>19622</v>
      </c>
      <c r="B2085">
        <v>121</v>
      </c>
      <c r="C2085">
        <v>589</v>
      </c>
      <c r="D2085">
        <v>71</v>
      </c>
      <c r="E2085" t="s">
        <v>319</v>
      </c>
      <c r="F2085" t="s">
        <v>0</v>
      </c>
      <c r="G2085" t="s">
        <v>17122</v>
      </c>
      <c r="H2085">
        <v>2.7010000000000001</v>
      </c>
      <c r="I2085">
        <v>60.8</v>
      </c>
      <c r="J2085">
        <v>53</v>
      </c>
    </row>
    <row r="2086" spans="1:10" x14ac:dyDescent="0.35">
      <c r="A2086" t="s">
        <v>19623</v>
      </c>
      <c r="B2086">
        <v>128</v>
      </c>
      <c r="C2086">
        <v>575</v>
      </c>
      <c r="D2086">
        <v>72</v>
      </c>
      <c r="E2086" t="s">
        <v>311</v>
      </c>
      <c r="F2086" t="s">
        <v>0</v>
      </c>
      <c r="G2086" t="s">
        <v>4219</v>
      </c>
      <c r="I2086" t="s">
        <v>311</v>
      </c>
      <c r="J2086">
        <v>98</v>
      </c>
    </row>
    <row r="2087" spans="1:10" x14ac:dyDescent="0.35">
      <c r="A2087" t="s">
        <v>19624</v>
      </c>
      <c r="B2087">
        <v>252</v>
      </c>
      <c r="C2087">
        <v>571</v>
      </c>
      <c r="D2087">
        <v>73</v>
      </c>
      <c r="E2087" t="s">
        <v>334</v>
      </c>
      <c r="F2087" t="s">
        <v>0</v>
      </c>
      <c r="G2087" t="s">
        <v>2594</v>
      </c>
      <c r="H2087">
        <v>1.0900000000000001</v>
      </c>
      <c r="I2087">
        <v>11.68</v>
      </c>
      <c r="J2087">
        <v>38</v>
      </c>
    </row>
    <row r="2088" spans="1:10" x14ac:dyDescent="0.35">
      <c r="A2088" t="s">
        <v>19625</v>
      </c>
      <c r="B2088">
        <v>146</v>
      </c>
      <c r="C2088">
        <v>558</v>
      </c>
      <c r="D2088">
        <v>74</v>
      </c>
      <c r="E2088" t="s">
        <v>319</v>
      </c>
      <c r="F2088" t="s">
        <v>0</v>
      </c>
      <c r="G2088" t="s">
        <v>16573</v>
      </c>
      <c r="H2088">
        <v>3.165</v>
      </c>
      <c r="I2088">
        <v>80.45</v>
      </c>
      <c r="J2088">
        <v>63</v>
      </c>
    </row>
    <row r="2089" spans="1:10" x14ac:dyDescent="0.35">
      <c r="A2089" t="s">
        <v>19626</v>
      </c>
      <c r="B2089">
        <v>133</v>
      </c>
      <c r="C2089">
        <v>555</v>
      </c>
      <c r="D2089">
        <v>75</v>
      </c>
      <c r="E2089" t="s">
        <v>312</v>
      </c>
      <c r="F2089" t="s">
        <v>0</v>
      </c>
      <c r="G2089" t="s">
        <v>19627</v>
      </c>
      <c r="H2089">
        <v>2.1480000000000001</v>
      </c>
      <c r="I2089">
        <v>36.090000000000003</v>
      </c>
      <c r="J2089">
        <v>33</v>
      </c>
    </row>
    <row r="2090" spans="1:10" x14ac:dyDescent="0.35">
      <c r="A2090" t="s">
        <v>19628</v>
      </c>
      <c r="B2090">
        <v>69</v>
      </c>
      <c r="C2090">
        <v>553</v>
      </c>
      <c r="D2090">
        <v>76</v>
      </c>
      <c r="E2090" t="s">
        <v>319</v>
      </c>
      <c r="F2090" t="s">
        <v>0</v>
      </c>
      <c r="G2090" t="s">
        <v>4124</v>
      </c>
      <c r="H2090">
        <v>4.7690000000000001</v>
      </c>
      <c r="I2090">
        <v>93.17</v>
      </c>
      <c r="J2090">
        <v>23</v>
      </c>
    </row>
    <row r="2091" spans="1:10" x14ac:dyDescent="0.35">
      <c r="A2091" t="s">
        <v>19630</v>
      </c>
      <c r="B2091">
        <v>89</v>
      </c>
      <c r="C2091">
        <v>547</v>
      </c>
      <c r="D2091">
        <v>78</v>
      </c>
      <c r="E2091" t="s">
        <v>319</v>
      </c>
      <c r="F2091" t="s">
        <v>0</v>
      </c>
      <c r="G2091" t="s">
        <v>8186</v>
      </c>
      <c r="H2091">
        <v>2.9060000000000001</v>
      </c>
      <c r="I2091">
        <v>77.599999999999994</v>
      </c>
      <c r="J2091">
        <v>58</v>
      </c>
    </row>
    <row r="2092" spans="1:10" x14ac:dyDescent="0.35">
      <c r="A2092" t="s">
        <v>19631</v>
      </c>
      <c r="B2092">
        <v>65</v>
      </c>
      <c r="C2092">
        <v>540</v>
      </c>
      <c r="D2092">
        <v>79</v>
      </c>
      <c r="E2092" t="s">
        <v>311</v>
      </c>
      <c r="F2092" t="s">
        <v>0</v>
      </c>
      <c r="G2092" t="s">
        <v>311</v>
      </c>
      <c r="I2092" t="s">
        <v>311</v>
      </c>
      <c r="J2092">
        <v>64</v>
      </c>
    </row>
    <row r="2093" spans="1:10" x14ac:dyDescent="0.35">
      <c r="A2093" t="s">
        <v>19632</v>
      </c>
      <c r="B2093">
        <v>150</v>
      </c>
      <c r="C2093">
        <v>529</v>
      </c>
      <c r="D2093">
        <v>80</v>
      </c>
      <c r="E2093" t="s">
        <v>319</v>
      </c>
      <c r="F2093" t="s">
        <v>0</v>
      </c>
      <c r="G2093" t="s">
        <v>19633</v>
      </c>
      <c r="H2093">
        <v>2.6539999999999999</v>
      </c>
      <c r="I2093">
        <v>64.94</v>
      </c>
      <c r="J2093">
        <v>56</v>
      </c>
    </row>
    <row r="2094" spans="1:10" x14ac:dyDescent="0.35">
      <c r="A2094" t="s">
        <v>19634</v>
      </c>
      <c r="B2094">
        <v>185</v>
      </c>
      <c r="C2094">
        <v>525</v>
      </c>
      <c r="D2094">
        <v>81</v>
      </c>
      <c r="E2094" t="s">
        <v>312</v>
      </c>
      <c r="F2094" t="s">
        <v>0</v>
      </c>
      <c r="G2094" t="s">
        <v>4204</v>
      </c>
      <c r="H2094">
        <v>1.6279999999999999</v>
      </c>
      <c r="I2094">
        <v>40.57</v>
      </c>
      <c r="J2094">
        <v>65</v>
      </c>
    </row>
    <row r="2095" spans="1:10" x14ac:dyDescent="0.35">
      <c r="A2095" t="s">
        <v>19635</v>
      </c>
      <c r="B2095">
        <v>201</v>
      </c>
      <c r="C2095">
        <v>517</v>
      </c>
      <c r="D2095">
        <v>82</v>
      </c>
      <c r="E2095" t="s">
        <v>312</v>
      </c>
      <c r="F2095" t="s">
        <v>0</v>
      </c>
      <c r="G2095" t="s">
        <v>2053</v>
      </c>
      <c r="H2095">
        <v>1.325</v>
      </c>
      <c r="I2095">
        <v>27.31</v>
      </c>
      <c r="J2095">
        <v>102</v>
      </c>
    </row>
    <row r="2096" spans="1:10" x14ac:dyDescent="0.35">
      <c r="A2096" t="s">
        <v>19636</v>
      </c>
      <c r="B2096">
        <v>67</v>
      </c>
      <c r="C2096">
        <v>501</v>
      </c>
      <c r="D2096">
        <v>83</v>
      </c>
      <c r="E2096" t="s">
        <v>319</v>
      </c>
      <c r="F2096" t="s">
        <v>0</v>
      </c>
      <c r="G2096" t="s">
        <v>4022</v>
      </c>
      <c r="H2096">
        <v>3.508</v>
      </c>
      <c r="I2096">
        <v>80.48</v>
      </c>
      <c r="J2096">
        <v>35</v>
      </c>
    </row>
    <row r="2097" spans="1:10" x14ac:dyDescent="0.35">
      <c r="A2097" t="s">
        <v>19637</v>
      </c>
      <c r="B2097">
        <v>98</v>
      </c>
      <c r="C2097">
        <v>500</v>
      </c>
      <c r="D2097">
        <v>84</v>
      </c>
      <c r="E2097" t="s">
        <v>311</v>
      </c>
      <c r="F2097" t="s">
        <v>0</v>
      </c>
      <c r="G2097" t="s">
        <v>2079</v>
      </c>
      <c r="I2097" t="s">
        <v>311</v>
      </c>
      <c r="J2097">
        <v>98</v>
      </c>
    </row>
    <row r="2098" spans="1:10" x14ac:dyDescent="0.35">
      <c r="A2098" t="s">
        <v>19638</v>
      </c>
      <c r="B2098">
        <v>98</v>
      </c>
      <c r="C2098">
        <v>497</v>
      </c>
      <c r="D2098">
        <v>85</v>
      </c>
      <c r="E2098" t="s">
        <v>312</v>
      </c>
      <c r="F2098" t="s">
        <v>0</v>
      </c>
      <c r="G2098" t="s">
        <v>3375</v>
      </c>
      <c r="H2098">
        <v>3.7759999999999998</v>
      </c>
      <c r="I2098">
        <v>39.6</v>
      </c>
      <c r="J2098">
        <v>53</v>
      </c>
    </row>
    <row r="2099" spans="1:10" x14ac:dyDescent="0.35">
      <c r="A2099" t="s">
        <v>19639</v>
      </c>
      <c r="B2099">
        <v>92</v>
      </c>
      <c r="C2099">
        <v>492</v>
      </c>
      <c r="D2099">
        <v>86</v>
      </c>
      <c r="E2099" t="s">
        <v>319</v>
      </c>
      <c r="F2099" t="s">
        <v>0</v>
      </c>
      <c r="G2099" t="s">
        <v>19640</v>
      </c>
      <c r="H2099">
        <v>2.6930000000000001</v>
      </c>
      <c r="I2099">
        <v>77.03</v>
      </c>
      <c r="J2099">
        <v>29</v>
      </c>
    </row>
    <row r="2100" spans="1:10" x14ac:dyDescent="0.35">
      <c r="A2100" t="s">
        <v>19641</v>
      </c>
      <c r="B2100">
        <v>132</v>
      </c>
      <c r="C2100">
        <v>487</v>
      </c>
      <c r="D2100">
        <v>87</v>
      </c>
      <c r="E2100" t="s">
        <v>328</v>
      </c>
      <c r="F2100" t="s">
        <v>0</v>
      </c>
      <c r="G2100" t="s">
        <v>3237</v>
      </c>
      <c r="H2100">
        <v>2.544</v>
      </c>
      <c r="I2100">
        <v>57.81</v>
      </c>
      <c r="J2100">
        <v>39</v>
      </c>
    </row>
    <row r="2101" spans="1:10" x14ac:dyDescent="0.35">
      <c r="A2101" t="s">
        <v>19642</v>
      </c>
      <c r="B2101">
        <v>104</v>
      </c>
      <c r="C2101">
        <v>466</v>
      </c>
      <c r="D2101">
        <v>88</v>
      </c>
      <c r="E2101" t="s">
        <v>311</v>
      </c>
      <c r="F2101" t="s">
        <v>0</v>
      </c>
      <c r="G2101" t="s">
        <v>2962</v>
      </c>
      <c r="I2101" t="s">
        <v>311</v>
      </c>
      <c r="J2101">
        <v>58</v>
      </c>
    </row>
    <row r="2102" spans="1:10" x14ac:dyDescent="0.35">
      <c r="A2102" t="s">
        <v>19643</v>
      </c>
      <c r="B2102">
        <v>118</v>
      </c>
      <c r="C2102">
        <v>462</v>
      </c>
      <c r="D2102">
        <v>89</v>
      </c>
      <c r="E2102" t="s">
        <v>312</v>
      </c>
      <c r="F2102" t="s">
        <v>0</v>
      </c>
      <c r="G2102" t="s">
        <v>2053</v>
      </c>
      <c r="H2102">
        <v>2.0289999999999999</v>
      </c>
      <c r="I2102">
        <v>49.21</v>
      </c>
      <c r="J2102">
        <v>51</v>
      </c>
    </row>
    <row r="2103" spans="1:10" x14ac:dyDescent="0.35">
      <c r="A2103" t="s">
        <v>19644</v>
      </c>
      <c r="B2103">
        <v>103</v>
      </c>
      <c r="C2103">
        <v>461</v>
      </c>
      <c r="D2103">
        <v>90</v>
      </c>
      <c r="E2103" t="s">
        <v>312</v>
      </c>
      <c r="F2103" t="s">
        <v>0</v>
      </c>
      <c r="G2103" t="s">
        <v>4566</v>
      </c>
      <c r="H2103">
        <v>1.75</v>
      </c>
      <c r="I2103">
        <v>34.630000000000003</v>
      </c>
      <c r="J2103">
        <v>41</v>
      </c>
    </row>
    <row r="2104" spans="1:10" x14ac:dyDescent="0.35">
      <c r="A2104" t="s">
        <v>19645</v>
      </c>
      <c r="B2104">
        <v>94</v>
      </c>
      <c r="C2104">
        <v>461</v>
      </c>
      <c r="D2104">
        <v>90</v>
      </c>
      <c r="E2104" t="s">
        <v>328</v>
      </c>
      <c r="F2104" t="s">
        <v>0</v>
      </c>
      <c r="G2104" t="s">
        <v>19646</v>
      </c>
      <c r="H2104">
        <v>2.238</v>
      </c>
      <c r="I2104">
        <v>52.95</v>
      </c>
      <c r="J2104">
        <v>66</v>
      </c>
    </row>
    <row r="2105" spans="1:10" x14ac:dyDescent="0.35">
      <c r="A2105" t="s">
        <v>19647</v>
      </c>
      <c r="B2105">
        <v>76</v>
      </c>
      <c r="C2105">
        <v>456</v>
      </c>
      <c r="D2105">
        <v>92</v>
      </c>
      <c r="E2105" t="s">
        <v>319</v>
      </c>
      <c r="F2105" t="s">
        <v>0</v>
      </c>
      <c r="G2105" t="s">
        <v>19648</v>
      </c>
      <c r="H2105">
        <v>3.153</v>
      </c>
      <c r="I2105">
        <v>64.540000000000006</v>
      </c>
      <c r="J2105">
        <v>41</v>
      </c>
    </row>
    <row r="2106" spans="1:10" x14ac:dyDescent="0.35">
      <c r="A2106" t="s">
        <v>19649</v>
      </c>
      <c r="B2106">
        <v>206</v>
      </c>
      <c r="C2106">
        <v>445</v>
      </c>
      <c r="D2106">
        <v>93</v>
      </c>
      <c r="E2106" t="s">
        <v>334</v>
      </c>
      <c r="F2106" t="s">
        <v>0</v>
      </c>
      <c r="G2106" t="s">
        <v>1983</v>
      </c>
      <c r="H2106">
        <v>1.222</v>
      </c>
      <c r="I2106">
        <v>19.12</v>
      </c>
      <c r="J2106">
        <v>78</v>
      </c>
    </row>
    <row r="2107" spans="1:10" x14ac:dyDescent="0.35">
      <c r="A2107" t="s">
        <v>19650</v>
      </c>
      <c r="B2107">
        <v>127</v>
      </c>
      <c r="C2107">
        <v>435</v>
      </c>
      <c r="D2107">
        <v>94</v>
      </c>
      <c r="E2107" t="s">
        <v>334</v>
      </c>
      <c r="F2107" t="s">
        <v>0</v>
      </c>
      <c r="G2107" t="s">
        <v>19651</v>
      </c>
      <c r="H2107">
        <v>1.3580000000000001</v>
      </c>
      <c r="I2107">
        <v>20.37</v>
      </c>
      <c r="J2107">
        <v>68</v>
      </c>
    </row>
    <row r="2108" spans="1:10" x14ac:dyDescent="0.35">
      <c r="A2108" t="s">
        <v>19652</v>
      </c>
      <c r="B2108">
        <v>192</v>
      </c>
      <c r="C2108">
        <v>433</v>
      </c>
      <c r="D2108">
        <v>95</v>
      </c>
      <c r="E2108" t="s">
        <v>319</v>
      </c>
      <c r="F2108" t="s">
        <v>0</v>
      </c>
      <c r="G2108" t="s">
        <v>4050</v>
      </c>
      <c r="H2108">
        <v>3.129</v>
      </c>
      <c r="I2108">
        <v>87.63</v>
      </c>
      <c r="J2108">
        <v>27</v>
      </c>
    </row>
    <row r="2109" spans="1:10" x14ac:dyDescent="0.35">
      <c r="A2109" t="s">
        <v>19653</v>
      </c>
      <c r="B2109">
        <v>243</v>
      </c>
      <c r="C2109">
        <v>431</v>
      </c>
      <c r="D2109">
        <v>96</v>
      </c>
      <c r="E2109" t="s">
        <v>319</v>
      </c>
      <c r="F2109" t="s">
        <v>0</v>
      </c>
      <c r="G2109" t="s">
        <v>9482</v>
      </c>
      <c r="H2109">
        <v>2.2309999999999999</v>
      </c>
      <c r="I2109">
        <v>87.5</v>
      </c>
      <c r="J2109">
        <v>33</v>
      </c>
    </row>
    <row r="2110" spans="1:10" x14ac:dyDescent="0.35">
      <c r="A2110" t="s">
        <v>19654</v>
      </c>
      <c r="B2110">
        <v>119</v>
      </c>
      <c r="C2110">
        <v>431</v>
      </c>
      <c r="D2110">
        <v>96</v>
      </c>
      <c r="E2110" t="s">
        <v>328</v>
      </c>
      <c r="F2110" t="s">
        <v>0</v>
      </c>
      <c r="G2110" t="s">
        <v>7731</v>
      </c>
      <c r="H2110">
        <v>1.8280000000000001</v>
      </c>
      <c r="I2110">
        <v>42.5</v>
      </c>
      <c r="J2110">
        <v>39</v>
      </c>
    </row>
    <row r="2111" spans="1:10" x14ac:dyDescent="0.35">
      <c r="A2111" t="s">
        <v>19655</v>
      </c>
      <c r="B2111">
        <v>137</v>
      </c>
      <c r="C2111">
        <v>426</v>
      </c>
      <c r="D2111">
        <v>98</v>
      </c>
      <c r="E2111" t="s">
        <v>334</v>
      </c>
      <c r="F2111" t="s">
        <v>0</v>
      </c>
      <c r="G2111" t="s">
        <v>19656</v>
      </c>
      <c r="H2111">
        <v>1.8180000000000001</v>
      </c>
      <c r="I2111">
        <v>7.44</v>
      </c>
      <c r="J2111">
        <v>12</v>
      </c>
    </row>
    <row r="2112" spans="1:10" x14ac:dyDescent="0.35">
      <c r="A2112" t="s">
        <v>19657</v>
      </c>
      <c r="B2112">
        <v>144</v>
      </c>
      <c r="C2112">
        <v>407</v>
      </c>
      <c r="D2112">
        <v>99</v>
      </c>
      <c r="E2112" t="s">
        <v>328</v>
      </c>
      <c r="F2112" t="s">
        <v>0</v>
      </c>
      <c r="G2112" t="s">
        <v>2520</v>
      </c>
      <c r="H2112">
        <v>1.387</v>
      </c>
      <c r="I2112">
        <v>74.849999999999994</v>
      </c>
      <c r="J2112">
        <v>138</v>
      </c>
    </row>
    <row r="2113" spans="1:10" x14ac:dyDescent="0.35">
      <c r="A2113" t="s">
        <v>19658</v>
      </c>
      <c r="B2113">
        <v>122</v>
      </c>
      <c r="C2113">
        <v>404</v>
      </c>
      <c r="D2113">
        <v>100</v>
      </c>
      <c r="E2113" t="s">
        <v>311</v>
      </c>
      <c r="F2113" t="s">
        <v>0</v>
      </c>
      <c r="G2113" t="s">
        <v>1900</v>
      </c>
      <c r="I2113" t="s">
        <v>311</v>
      </c>
      <c r="J2113">
        <v>120</v>
      </c>
    </row>
    <row r="2114" spans="1:10" x14ac:dyDescent="0.35">
      <c r="A2114" t="s">
        <v>19659</v>
      </c>
      <c r="B2114">
        <v>182</v>
      </c>
      <c r="C2114">
        <v>389</v>
      </c>
      <c r="D2114">
        <v>101</v>
      </c>
      <c r="E2114" t="s">
        <v>311</v>
      </c>
      <c r="F2114" t="s">
        <v>0</v>
      </c>
      <c r="G2114" t="s">
        <v>1845</v>
      </c>
      <c r="I2114" t="s">
        <v>311</v>
      </c>
      <c r="J2114">
        <v>182</v>
      </c>
    </row>
    <row r="2115" spans="1:10" x14ac:dyDescent="0.35">
      <c r="A2115" t="s">
        <v>19660</v>
      </c>
      <c r="B2115">
        <v>167</v>
      </c>
      <c r="C2115">
        <v>387</v>
      </c>
      <c r="D2115">
        <v>102</v>
      </c>
      <c r="E2115" t="s">
        <v>328</v>
      </c>
      <c r="F2115" t="s">
        <v>0</v>
      </c>
      <c r="G2115" t="s">
        <v>16325</v>
      </c>
      <c r="H2115">
        <v>2.6030000000000002</v>
      </c>
      <c r="I2115">
        <v>65.25</v>
      </c>
      <c r="J2115">
        <v>40</v>
      </c>
    </row>
    <row r="2116" spans="1:10" x14ac:dyDescent="0.35">
      <c r="A2116" t="s">
        <v>19661</v>
      </c>
      <c r="B2116">
        <v>69</v>
      </c>
      <c r="C2116">
        <v>387</v>
      </c>
      <c r="D2116">
        <v>102</v>
      </c>
      <c r="E2116" t="s">
        <v>312</v>
      </c>
      <c r="F2116" t="s">
        <v>0</v>
      </c>
      <c r="G2116" t="s">
        <v>3831</v>
      </c>
      <c r="H2116">
        <v>2.516</v>
      </c>
      <c r="I2116">
        <v>41.48</v>
      </c>
      <c r="J2116">
        <v>29</v>
      </c>
    </row>
    <row r="2117" spans="1:10" x14ac:dyDescent="0.35">
      <c r="A2117" t="s">
        <v>19662</v>
      </c>
      <c r="B2117">
        <v>63</v>
      </c>
      <c r="C2117">
        <v>382</v>
      </c>
      <c r="D2117">
        <v>104</v>
      </c>
      <c r="E2117" t="s">
        <v>312</v>
      </c>
      <c r="F2117" t="s">
        <v>0</v>
      </c>
      <c r="G2117" t="s">
        <v>1845</v>
      </c>
      <c r="H2117">
        <v>3.75</v>
      </c>
      <c r="I2117">
        <v>45.48</v>
      </c>
      <c r="J2117">
        <v>63</v>
      </c>
    </row>
    <row r="2118" spans="1:10" x14ac:dyDescent="0.35">
      <c r="A2118" t="s">
        <v>19663</v>
      </c>
      <c r="B2118">
        <v>58</v>
      </c>
      <c r="C2118">
        <v>377</v>
      </c>
      <c r="D2118">
        <v>105</v>
      </c>
      <c r="E2118" t="s">
        <v>328</v>
      </c>
      <c r="F2118" t="s">
        <v>0</v>
      </c>
      <c r="G2118" t="s">
        <v>2053</v>
      </c>
      <c r="H2118">
        <v>3.4470000000000001</v>
      </c>
      <c r="I2118">
        <v>71.37</v>
      </c>
      <c r="J2118">
        <v>29</v>
      </c>
    </row>
    <row r="2119" spans="1:10" x14ac:dyDescent="0.35">
      <c r="A2119" t="s">
        <v>19664</v>
      </c>
      <c r="B2119">
        <v>130</v>
      </c>
      <c r="C2119">
        <v>373</v>
      </c>
      <c r="D2119">
        <v>106</v>
      </c>
      <c r="E2119" t="s">
        <v>319</v>
      </c>
      <c r="F2119" t="s">
        <v>0</v>
      </c>
      <c r="G2119" t="s">
        <v>16612</v>
      </c>
      <c r="H2119">
        <v>2.9889999999999999</v>
      </c>
      <c r="I2119">
        <v>85.14</v>
      </c>
      <c r="J2119">
        <v>82</v>
      </c>
    </row>
    <row r="2120" spans="1:10" x14ac:dyDescent="0.35">
      <c r="A2120" t="s">
        <v>19665</v>
      </c>
      <c r="B2120">
        <v>12</v>
      </c>
      <c r="C2120">
        <v>361</v>
      </c>
      <c r="D2120">
        <v>107</v>
      </c>
      <c r="E2120" t="s">
        <v>319</v>
      </c>
      <c r="F2120" t="s">
        <v>0</v>
      </c>
      <c r="G2120" t="s">
        <v>2520</v>
      </c>
      <c r="H2120">
        <v>15.583</v>
      </c>
      <c r="I2120">
        <v>99.85</v>
      </c>
      <c r="J2120">
        <v>8</v>
      </c>
    </row>
    <row r="2121" spans="1:10" x14ac:dyDescent="0.35">
      <c r="A2121" t="s">
        <v>19666</v>
      </c>
      <c r="B2121">
        <v>57</v>
      </c>
      <c r="C2121">
        <v>359</v>
      </c>
      <c r="D2121">
        <v>108</v>
      </c>
      <c r="E2121" t="s">
        <v>328</v>
      </c>
      <c r="F2121" t="s">
        <v>0</v>
      </c>
      <c r="G2121" t="s">
        <v>4022</v>
      </c>
      <c r="H2121">
        <v>3.1230000000000002</v>
      </c>
      <c r="I2121">
        <v>75.13</v>
      </c>
      <c r="J2121">
        <v>38</v>
      </c>
    </row>
    <row r="2122" spans="1:10" x14ac:dyDescent="0.35">
      <c r="A2122" t="s">
        <v>19667</v>
      </c>
      <c r="B2122">
        <v>109</v>
      </c>
      <c r="C2122">
        <v>357</v>
      </c>
      <c r="D2122">
        <v>109</v>
      </c>
      <c r="E2122" t="s">
        <v>312</v>
      </c>
      <c r="F2122" t="s">
        <v>0</v>
      </c>
      <c r="G2122" t="s">
        <v>4416</v>
      </c>
      <c r="H2122">
        <v>2.1379999999999999</v>
      </c>
      <c r="I2122">
        <v>33.78</v>
      </c>
      <c r="J2122">
        <v>55</v>
      </c>
    </row>
    <row r="2123" spans="1:10" x14ac:dyDescent="0.35">
      <c r="A2123" t="s">
        <v>19668</v>
      </c>
      <c r="B2123">
        <v>27</v>
      </c>
      <c r="C2123">
        <v>354</v>
      </c>
      <c r="D2123">
        <v>110</v>
      </c>
      <c r="E2123" t="s">
        <v>319</v>
      </c>
      <c r="F2123" t="s">
        <v>0</v>
      </c>
      <c r="G2123" t="s">
        <v>2438</v>
      </c>
      <c r="H2123">
        <v>7.44</v>
      </c>
      <c r="I2123">
        <v>90.97</v>
      </c>
      <c r="J2123">
        <v>22</v>
      </c>
    </row>
    <row r="2124" spans="1:10" x14ac:dyDescent="0.35">
      <c r="A2124" t="s">
        <v>19669</v>
      </c>
      <c r="B2124">
        <v>65</v>
      </c>
      <c r="C2124">
        <v>346</v>
      </c>
      <c r="D2124">
        <v>111</v>
      </c>
      <c r="E2124" t="s">
        <v>319</v>
      </c>
      <c r="F2124" t="s">
        <v>0</v>
      </c>
      <c r="G2124" t="s">
        <v>14675</v>
      </c>
      <c r="H2124">
        <v>3.9249999999999998</v>
      </c>
      <c r="I2124">
        <v>77.94</v>
      </c>
      <c r="J2124">
        <v>43</v>
      </c>
    </row>
    <row r="2125" spans="1:10" x14ac:dyDescent="0.35">
      <c r="A2125" t="s">
        <v>19670</v>
      </c>
      <c r="B2125">
        <v>117</v>
      </c>
      <c r="C2125">
        <v>338</v>
      </c>
      <c r="D2125">
        <v>112</v>
      </c>
      <c r="E2125" t="s">
        <v>312</v>
      </c>
      <c r="F2125" t="s">
        <v>0</v>
      </c>
      <c r="G2125" t="s">
        <v>4034</v>
      </c>
      <c r="H2125">
        <v>1.526</v>
      </c>
      <c r="I2125">
        <v>21.39</v>
      </c>
      <c r="J2125">
        <v>31</v>
      </c>
    </row>
    <row r="2126" spans="1:10" x14ac:dyDescent="0.35">
      <c r="A2126" t="s">
        <v>19671</v>
      </c>
      <c r="B2126">
        <v>152</v>
      </c>
      <c r="C2126">
        <v>337</v>
      </c>
      <c r="D2126">
        <v>113</v>
      </c>
      <c r="E2126" t="s">
        <v>328</v>
      </c>
      <c r="F2126" t="s">
        <v>0</v>
      </c>
      <c r="G2126" t="s">
        <v>2520</v>
      </c>
      <c r="H2126">
        <v>0.98</v>
      </c>
      <c r="I2126">
        <v>51.66</v>
      </c>
      <c r="J2126">
        <v>78</v>
      </c>
    </row>
    <row r="2127" spans="1:10" x14ac:dyDescent="0.35">
      <c r="A2127" t="s">
        <v>19672</v>
      </c>
      <c r="B2127">
        <v>57</v>
      </c>
      <c r="C2127">
        <v>335</v>
      </c>
      <c r="D2127">
        <v>114</v>
      </c>
      <c r="E2127" t="s">
        <v>328</v>
      </c>
      <c r="F2127" t="s">
        <v>0</v>
      </c>
      <c r="G2127" t="s">
        <v>14033</v>
      </c>
      <c r="H2127">
        <v>2.6110000000000002</v>
      </c>
      <c r="I2127">
        <v>56.78</v>
      </c>
      <c r="J2127">
        <v>32</v>
      </c>
    </row>
    <row r="2128" spans="1:10" x14ac:dyDescent="0.35">
      <c r="A2128" t="s">
        <v>19674</v>
      </c>
      <c r="B2128">
        <v>193</v>
      </c>
      <c r="C2128">
        <v>327</v>
      </c>
      <c r="D2128">
        <v>116</v>
      </c>
      <c r="E2128" t="s">
        <v>319</v>
      </c>
      <c r="F2128" t="s">
        <v>0</v>
      </c>
      <c r="G2128" t="s">
        <v>2760</v>
      </c>
      <c r="H2128">
        <v>9.375</v>
      </c>
      <c r="I2128">
        <v>92.17</v>
      </c>
      <c r="J2128">
        <v>17</v>
      </c>
    </row>
    <row r="2129" spans="1:10" x14ac:dyDescent="0.35">
      <c r="A2129" t="s">
        <v>19675</v>
      </c>
      <c r="B2129">
        <v>41</v>
      </c>
      <c r="C2129">
        <v>325</v>
      </c>
      <c r="D2129">
        <v>117</v>
      </c>
      <c r="E2129" t="s">
        <v>319</v>
      </c>
      <c r="F2129" t="s">
        <v>0</v>
      </c>
      <c r="G2129" t="s">
        <v>4124</v>
      </c>
      <c r="H2129">
        <v>4.2350000000000003</v>
      </c>
      <c r="I2129">
        <v>89.38</v>
      </c>
      <c r="J2129">
        <v>12</v>
      </c>
    </row>
    <row r="2130" spans="1:10" x14ac:dyDescent="0.35">
      <c r="A2130" t="s">
        <v>19676</v>
      </c>
      <c r="B2130">
        <v>69</v>
      </c>
      <c r="C2130">
        <v>320</v>
      </c>
      <c r="D2130">
        <v>118</v>
      </c>
      <c r="E2130" t="s">
        <v>319</v>
      </c>
      <c r="F2130" t="s">
        <v>0</v>
      </c>
      <c r="G2130" t="s">
        <v>14255</v>
      </c>
      <c r="H2130">
        <v>4.6970000000000001</v>
      </c>
      <c r="I2130">
        <v>67.98</v>
      </c>
      <c r="J2130">
        <v>30</v>
      </c>
    </row>
    <row r="2131" spans="1:10" x14ac:dyDescent="0.35">
      <c r="A2131" t="s">
        <v>19677</v>
      </c>
      <c r="B2131">
        <v>189</v>
      </c>
      <c r="C2131">
        <v>318</v>
      </c>
      <c r="D2131">
        <v>119</v>
      </c>
      <c r="E2131" t="s">
        <v>319</v>
      </c>
      <c r="F2131" t="s">
        <v>0</v>
      </c>
      <c r="G2131" t="s">
        <v>8469</v>
      </c>
      <c r="H2131">
        <v>2.4590000000000001</v>
      </c>
      <c r="I2131">
        <v>76.48</v>
      </c>
      <c r="J2131">
        <v>43</v>
      </c>
    </row>
    <row r="2132" spans="1:10" x14ac:dyDescent="0.35">
      <c r="A2132" t="s">
        <v>19678</v>
      </c>
      <c r="B2132">
        <v>100</v>
      </c>
      <c r="C2132">
        <v>318</v>
      </c>
      <c r="D2132">
        <v>119</v>
      </c>
      <c r="E2132" t="s">
        <v>328</v>
      </c>
      <c r="F2132" t="s">
        <v>0</v>
      </c>
      <c r="G2132" t="s">
        <v>2520</v>
      </c>
      <c r="H2132">
        <v>1.286</v>
      </c>
      <c r="I2132">
        <v>70.63</v>
      </c>
      <c r="J2132">
        <v>76</v>
      </c>
    </row>
    <row r="2133" spans="1:10" x14ac:dyDescent="0.35">
      <c r="A2133" t="s">
        <v>19679</v>
      </c>
      <c r="B2133">
        <v>101</v>
      </c>
      <c r="C2133">
        <v>317</v>
      </c>
      <c r="D2133">
        <v>121</v>
      </c>
      <c r="E2133" t="s">
        <v>328</v>
      </c>
      <c r="F2133" t="s">
        <v>0</v>
      </c>
      <c r="G2133" t="s">
        <v>4219</v>
      </c>
      <c r="H2133">
        <v>1.3959999999999999</v>
      </c>
      <c r="I2133">
        <v>52.92</v>
      </c>
      <c r="J2133">
        <v>43</v>
      </c>
    </row>
    <row r="2134" spans="1:10" x14ac:dyDescent="0.35">
      <c r="A2134" t="s">
        <v>19680</v>
      </c>
      <c r="B2134">
        <v>155</v>
      </c>
      <c r="C2134">
        <v>313</v>
      </c>
      <c r="D2134">
        <v>122</v>
      </c>
      <c r="E2134" t="s">
        <v>334</v>
      </c>
      <c r="F2134" t="s">
        <v>0</v>
      </c>
      <c r="G2134" t="s">
        <v>19681</v>
      </c>
      <c r="H2134">
        <v>1.5660000000000001</v>
      </c>
      <c r="I2134">
        <v>11.49</v>
      </c>
      <c r="J2134">
        <v>48</v>
      </c>
    </row>
    <row r="2135" spans="1:10" x14ac:dyDescent="0.35">
      <c r="A2135" t="s">
        <v>19682</v>
      </c>
      <c r="B2135">
        <v>110</v>
      </c>
      <c r="C2135">
        <v>312</v>
      </c>
      <c r="D2135">
        <v>123</v>
      </c>
      <c r="E2135" t="s">
        <v>319</v>
      </c>
      <c r="F2135" t="s">
        <v>0</v>
      </c>
      <c r="G2135" t="s">
        <v>2590</v>
      </c>
      <c r="H2135">
        <v>1.389</v>
      </c>
      <c r="I2135">
        <v>62.95</v>
      </c>
      <c r="J2135">
        <v>110</v>
      </c>
    </row>
    <row r="2136" spans="1:10" x14ac:dyDescent="0.35">
      <c r="A2136" t="s">
        <v>19683</v>
      </c>
      <c r="B2136">
        <v>87</v>
      </c>
      <c r="C2136">
        <v>305</v>
      </c>
      <c r="D2136">
        <v>124</v>
      </c>
      <c r="E2136" t="s">
        <v>312</v>
      </c>
      <c r="F2136" t="s">
        <v>0</v>
      </c>
      <c r="G2136" t="s">
        <v>19684</v>
      </c>
      <c r="H2136">
        <v>2.1040000000000001</v>
      </c>
      <c r="I2136">
        <v>27.45</v>
      </c>
      <c r="J2136">
        <v>34</v>
      </c>
    </row>
    <row r="2137" spans="1:10" x14ac:dyDescent="0.35">
      <c r="A2137" t="s">
        <v>19685</v>
      </c>
      <c r="B2137">
        <v>83</v>
      </c>
      <c r="C2137">
        <v>304</v>
      </c>
      <c r="D2137">
        <v>125</v>
      </c>
      <c r="E2137" t="s">
        <v>311</v>
      </c>
      <c r="F2137" t="s">
        <v>0</v>
      </c>
      <c r="G2137" t="s">
        <v>311</v>
      </c>
      <c r="I2137" t="s">
        <v>311</v>
      </c>
      <c r="J2137">
        <v>83</v>
      </c>
    </row>
    <row r="2138" spans="1:10" x14ac:dyDescent="0.35">
      <c r="A2138" t="s">
        <v>19686</v>
      </c>
      <c r="B2138">
        <v>125</v>
      </c>
      <c r="C2138">
        <v>300</v>
      </c>
      <c r="D2138">
        <v>126</v>
      </c>
      <c r="E2138" t="s">
        <v>328</v>
      </c>
      <c r="F2138" t="s">
        <v>0</v>
      </c>
      <c r="G2138" t="s">
        <v>2520</v>
      </c>
      <c r="H2138">
        <v>1.0880000000000001</v>
      </c>
      <c r="I2138">
        <v>59.79</v>
      </c>
      <c r="J2138">
        <v>80</v>
      </c>
    </row>
    <row r="2139" spans="1:10" x14ac:dyDescent="0.35">
      <c r="A2139" t="s">
        <v>19687</v>
      </c>
      <c r="B2139">
        <v>67</v>
      </c>
      <c r="C2139">
        <v>299</v>
      </c>
      <c r="D2139">
        <v>127</v>
      </c>
      <c r="E2139" t="s">
        <v>311</v>
      </c>
      <c r="F2139" t="s">
        <v>0</v>
      </c>
      <c r="G2139" t="s">
        <v>3948</v>
      </c>
      <c r="I2139" t="s">
        <v>311</v>
      </c>
      <c r="J2139">
        <v>22</v>
      </c>
    </row>
    <row r="2140" spans="1:10" x14ac:dyDescent="0.35">
      <c r="A2140" t="s">
        <v>19688</v>
      </c>
      <c r="B2140">
        <v>123</v>
      </c>
      <c r="C2140">
        <v>297</v>
      </c>
      <c r="D2140">
        <v>128</v>
      </c>
      <c r="E2140" t="s">
        <v>328</v>
      </c>
      <c r="F2140" t="s">
        <v>0</v>
      </c>
      <c r="G2140" t="s">
        <v>4219</v>
      </c>
      <c r="H2140">
        <v>1.5880000000000001</v>
      </c>
      <c r="I2140">
        <v>58.77</v>
      </c>
      <c r="J2140">
        <v>49</v>
      </c>
    </row>
    <row r="2141" spans="1:10" x14ac:dyDescent="0.35">
      <c r="A2141" t="s">
        <v>19689</v>
      </c>
      <c r="B2141">
        <v>93</v>
      </c>
      <c r="C2141">
        <v>295</v>
      </c>
      <c r="D2141">
        <v>129</v>
      </c>
      <c r="E2141" t="s">
        <v>328</v>
      </c>
      <c r="F2141" t="s">
        <v>0</v>
      </c>
      <c r="G2141" t="s">
        <v>4219</v>
      </c>
      <c r="H2141">
        <v>2</v>
      </c>
      <c r="I2141">
        <v>72.400000000000006</v>
      </c>
      <c r="J2141">
        <v>38</v>
      </c>
    </row>
    <row r="2142" spans="1:10" x14ac:dyDescent="0.35">
      <c r="A2142" t="s">
        <v>19690</v>
      </c>
      <c r="B2142">
        <v>115</v>
      </c>
      <c r="C2142">
        <v>291</v>
      </c>
      <c r="D2142">
        <v>130</v>
      </c>
      <c r="E2142" t="s">
        <v>312</v>
      </c>
      <c r="F2142" t="s">
        <v>0</v>
      </c>
      <c r="G2142" t="s">
        <v>2379</v>
      </c>
      <c r="H2142">
        <v>1.2789999999999999</v>
      </c>
      <c r="I2142">
        <v>25.42</v>
      </c>
      <c r="J2142">
        <v>17</v>
      </c>
    </row>
    <row r="2143" spans="1:10" x14ac:dyDescent="0.35">
      <c r="A2143" t="s">
        <v>19691</v>
      </c>
      <c r="B2143">
        <v>93</v>
      </c>
      <c r="C2143">
        <v>289</v>
      </c>
      <c r="D2143">
        <v>131</v>
      </c>
      <c r="E2143" t="s">
        <v>328</v>
      </c>
      <c r="F2143" t="s">
        <v>0</v>
      </c>
      <c r="G2143" t="s">
        <v>1999</v>
      </c>
      <c r="H2143">
        <v>1.444</v>
      </c>
      <c r="I2143">
        <v>54.87</v>
      </c>
      <c r="J2143">
        <v>56</v>
      </c>
    </row>
    <row r="2144" spans="1:10" x14ac:dyDescent="0.35">
      <c r="A2144" t="s">
        <v>19692</v>
      </c>
      <c r="B2144">
        <v>102</v>
      </c>
      <c r="C2144">
        <v>288</v>
      </c>
      <c r="D2144">
        <v>132</v>
      </c>
      <c r="E2144" t="s">
        <v>319</v>
      </c>
      <c r="F2144" t="s">
        <v>0</v>
      </c>
      <c r="G2144" t="s">
        <v>2520</v>
      </c>
      <c r="H2144">
        <v>1.4550000000000001</v>
      </c>
      <c r="I2144">
        <v>77.86</v>
      </c>
      <c r="J2144">
        <v>83</v>
      </c>
    </row>
    <row r="2145" spans="1:10" x14ac:dyDescent="0.35">
      <c r="A2145" t="s">
        <v>19693</v>
      </c>
      <c r="B2145">
        <v>246</v>
      </c>
      <c r="C2145">
        <v>286</v>
      </c>
      <c r="D2145">
        <v>133</v>
      </c>
      <c r="E2145" t="s">
        <v>334</v>
      </c>
      <c r="F2145" t="s">
        <v>0</v>
      </c>
      <c r="G2145" t="s">
        <v>2520</v>
      </c>
      <c r="H2145">
        <v>0.622</v>
      </c>
      <c r="I2145">
        <v>20.329999999999998</v>
      </c>
      <c r="J2145">
        <v>95</v>
      </c>
    </row>
    <row r="2146" spans="1:10" x14ac:dyDescent="0.35">
      <c r="A2146" t="s">
        <v>19694</v>
      </c>
      <c r="B2146">
        <v>139</v>
      </c>
      <c r="C2146">
        <v>285</v>
      </c>
      <c r="D2146">
        <v>134</v>
      </c>
      <c r="E2146" t="s">
        <v>334</v>
      </c>
      <c r="F2146" t="s">
        <v>0</v>
      </c>
      <c r="G2146" t="s">
        <v>3628</v>
      </c>
      <c r="H2146">
        <v>1.1160000000000001</v>
      </c>
      <c r="I2146">
        <v>25.2</v>
      </c>
      <c r="J2146">
        <v>91</v>
      </c>
    </row>
    <row r="2147" spans="1:10" x14ac:dyDescent="0.35">
      <c r="A2147" t="s">
        <v>19695</v>
      </c>
      <c r="B2147">
        <v>131</v>
      </c>
      <c r="C2147">
        <v>281</v>
      </c>
      <c r="D2147">
        <v>135</v>
      </c>
      <c r="E2147" t="s">
        <v>312</v>
      </c>
      <c r="F2147" t="s">
        <v>0</v>
      </c>
      <c r="G2147" t="s">
        <v>4361</v>
      </c>
      <c r="H2147">
        <v>1.115</v>
      </c>
      <c r="I2147">
        <v>30.5</v>
      </c>
      <c r="J2147">
        <v>20</v>
      </c>
    </row>
    <row r="2148" spans="1:10" x14ac:dyDescent="0.35">
      <c r="A2148" t="s">
        <v>19696</v>
      </c>
      <c r="B2148">
        <v>43</v>
      </c>
      <c r="C2148">
        <v>273</v>
      </c>
      <c r="D2148">
        <v>136</v>
      </c>
      <c r="E2148" t="s">
        <v>319</v>
      </c>
      <c r="F2148" t="s">
        <v>0</v>
      </c>
      <c r="G2148" t="s">
        <v>7781</v>
      </c>
      <c r="H2148">
        <v>4.0910000000000002</v>
      </c>
      <c r="I2148">
        <v>86.66</v>
      </c>
      <c r="J2148">
        <v>20</v>
      </c>
    </row>
    <row r="2149" spans="1:10" x14ac:dyDescent="0.35">
      <c r="A2149" t="s">
        <v>19697</v>
      </c>
      <c r="B2149">
        <v>160</v>
      </c>
      <c r="C2149">
        <v>271</v>
      </c>
      <c r="D2149">
        <v>137</v>
      </c>
      <c r="E2149" t="s">
        <v>319</v>
      </c>
      <c r="F2149" t="s">
        <v>0</v>
      </c>
      <c r="G2149" t="s">
        <v>19698</v>
      </c>
      <c r="H2149">
        <v>2.3919999999999999</v>
      </c>
      <c r="I2149">
        <v>67.95</v>
      </c>
      <c r="J2149">
        <v>30</v>
      </c>
    </row>
    <row r="2150" spans="1:10" x14ac:dyDescent="0.35">
      <c r="A2150" t="s">
        <v>19699</v>
      </c>
      <c r="B2150">
        <v>121</v>
      </c>
      <c r="C2150">
        <v>269</v>
      </c>
      <c r="D2150">
        <v>138</v>
      </c>
      <c r="E2150" t="s">
        <v>311</v>
      </c>
      <c r="F2150" t="s">
        <v>0</v>
      </c>
      <c r="G2150" t="s">
        <v>6759</v>
      </c>
      <c r="I2150" t="s">
        <v>311</v>
      </c>
      <c r="J2150">
        <v>55</v>
      </c>
    </row>
    <row r="2151" spans="1:10" x14ac:dyDescent="0.35">
      <c r="A2151" t="s">
        <v>19700</v>
      </c>
      <c r="B2151">
        <v>118</v>
      </c>
      <c r="C2151">
        <v>268</v>
      </c>
      <c r="D2151">
        <v>139</v>
      </c>
      <c r="E2151" t="s">
        <v>312</v>
      </c>
      <c r="F2151" t="s">
        <v>0</v>
      </c>
      <c r="G2151" t="s">
        <v>2520</v>
      </c>
      <c r="H2151">
        <v>0.94899999999999995</v>
      </c>
      <c r="I2151">
        <v>48.64</v>
      </c>
      <c r="J2151">
        <v>98</v>
      </c>
    </row>
    <row r="2152" spans="1:10" x14ac:dyDescent="0.35">
      <c r="A2152" t="s">
        <v>19701</v>
      </c>
      <c r="B2152">
        <v>67</v>
      </c>
      <c r="C2152">
        <v>268</v>
      </c>
      <c r="D2152">
        <v>139</v>
      </c>
      <c r="E2152" t="s">
        <v>328</v>
      </c>
      <c r="F2152" t="s">
        <v>0</v>
      </c>
      <c r="G2152" t="s">
        <v>4169</v>
      </c>
      <c r="H2152">
        <v>2.383</v>
      </c>
      <c r="I2152">
        <v>40.43</v>
      </c>
      <c r="J2152">
        <v>35</v>
      </c>
    </row>
    <row r="2153" spans="1:10" x14ac:dyDescent="0.35">
      <c r="A2153" t="s">
        <v>19702</v>
      </c>
      <c r="B2153">
        <v>89</v>
      </c>
      <c r="C2153">
        <v>267</v>
      </c>
      <c r="D2153">
        <v>141</v>
      </c>
      <c r="E2153" t="s">
        <v>311</v>
      </c>
      <c r="F2153" t="s">
        <v>0</v>
      </c>
      <c r="G2153" t="s">
        <v>2972</v>
      </c>
      <c r="I2153" t="s">
        <v>311</v>
      </c>
      <c r="J2153">
        <v>48</v>
      </c>
    </row>
    <row r="2154" spans="1:10" x14ac:dyDescent="0.35">
      <c r="A2154" t="s">
        <v>19703</v>
      </c>
      <c r="B2154">
        <v>77</v>
      </c>
      <c r="C2154">
        <v>259</v>
      </c>
      <c r="D2154">
        <v>142</v>
      </c>
      <c r="E2154" t="s">
        <v>311</v>
      </c>
      <c r="F2154" t="s">
        <v>0</v>
      </c>
      <c r="G2154" t="s">
        <v>2972</v>
      </c>
      <c r="I2154" t="s">
        <v>311</v>
      </c>
      <c r="J2154">
        <v>21</v>
      </c>
    </row>
    <row r="2155" spans="1:10" x14ac:dyDescent="0.35">
      <c r="A2155" t="s">
        <v>19705</v>
      </c>
      <c r="B2155">
        <v>56</v>
      </c>
      <c r="C2155">
        <v>257</v>
      </c>
      <c r="D2155">
        <v>143</v>
      </c>
      <c r="E2155" t="s">
        <v>319</v>
      </c>
      <c r="F2155" t="s">
        <v>0</v>
      </c>
      <c r="G2155" t="s">
        <v>7731</v>
      </c>
      <c r="H2155">
        <v>2.66</v>
      </c>
      <c r="I2155">
        <v>67.459999999999994</v>
      </c>
      <c r="J2155">
        <v>31</v>
      </c>
    </row>
    <row r="2156" spans="1:10" x14ac:dyDescent="0.35">
      <c r="A2156" t="s">
        <v>19707</v>
      </c>
      <c r="B2156">
        <v>75</v>
      </c>
      <c r="C2156">
        <v>252</v>
      </c>
      <c r="D2156">
        <v>146</v>
      </c>
      <c r="E2156" t="s">
        <v>328</v>
      </c>
      <c r="F2156" t="s">
        <v>0</v>
      </c>
      <c r="G2156" t="s">
        <v>19708</v>
      </c>
      <c r="H2156">
        <v>1.841</v>
      </c>
      <c r="I2156">
        <v>46.39</v>
      </c>
      <c r="J2156">
        <v>42</v>
      </c>
    </row>
    <row r="2157" spans="1:10" x14ac:dyDescent="0.35">
      <c r="A2157" t="s">
        <v>19709</v>
      </c>
      <c r="B2157">
        <v>70</v>
      </c>
      <c r="C2157">
        <v>250</v>
      </c>
      <c r="D2157">
        <v>147</v>
      </c>
      <c r="E2157" t="s">
        <v>319</v>
      </c>
      <c r="F2157" t="s">
        <v>0</v>
      </c>
      <c r="G2157" t="s">
        <v>4219</v>
      </c>
      <c r="H2157">
        <v>2.1030000000000002</v>
      </c>
      <c r="I2157">
        <v>76.95</v>
      </c>
      <c r="J2157">
        <v>42</v>
      </c>
    </row>
    <row r="2158" spans="1:10" x14ac:dyDescent="0.35">
      <c r="A2158" t="s">
        <v>19710</v>
      </c>
      <c r="B2158">
        <v>63</v>
      </c>
      <c r="C2158">
        <v>250</v>
      </c>
      <c r="D2158">
        <v>147</v>
      </c>
      <c r="E2158" t="s">
        <v>311</v>
      </c>
      <c r="F2158" t="s">
        <v>0</v>
      </c>
      <c r="G2158" t="s">
        <v>2065</v>
      </c>
      <c r="I2158" t="s">
        <v>311</v>
      </c>
      <c r="J2158">
        <v>63</v>
      </c>
    </row>
    <row r="2159" spans="1:10" x14ac:dyDescent="0.35">
      <c r="A2159" t="s">
        <v>19711</v>
      </c>
      <c r="B2159">
        <v>109</v>
      </c>
      <c r="C2159">
        <v>244</v>
      </c>
      <c r="D2159">
        <v>149</v>
      </c>
      <c r="E2159" t="s">
        <v>311</v>
      </c>
      <c r="F2159" t="s">
        <v>0</v>
      </c>
      <c r="G2159" t="s">
        <v>2972</v>
      </c>
      <c r="I2159" t="s">
        <v>311</v>
      </c>
      <c r="J2159">
        <v>36</v>
      </c>
    </row>
    <row r="2160" spans="1:10" x14ac:dyDescent="0.35">
      <c r="A2160" t="s">
        <v>19712</v>
      </c>
      <c r="B2160">
        <v>67</v>
      </c>
      <c r="C2160">
        <v>242</v>
      </c>
      <c r="D2160">
        <v>150</v>
      </c>
      <c r="E2160" t="s">
        <v>312</v>
      </c>
      <c r="F2160" t="s">
        <v>0</v>
      </c>
      <c r="G2160" t="s">
        <v>1803</v>
      </c>
      <c r="H2160">
        <v>2.016</v>
      </c>
      <c r="I2160">
        <v>26.74</v>
      </c>
      <c r="J2160">
        <v>20</v>
      </c>
    </row>
    <row r="2161" spans="1:10" x14ac:dyDescent="0.35">
      <c r="A2161" t="s">
        <v>19713</v>
      </c>
      <c r="B2161">
        <v>83</v>
      </c>
      <c r="C2161">
        <v>242</v>
      </c>
      <c r="D2161">
        <v>150</v>
      </c>
      <c r="E2161" t="s">
        <v>312</v>
      </c>
      <c r="F2161" t="s">
        <v>0</v>
      </c>
      <c r="G2161" t="s">
        <v>19714</v>
      </c>
      <c r="H2161">
        <v>1.734</v>
      </c>
      <c r="I2161">
        <v>23.56</v>
      </c>
      <c r="J2161">
        <v>17</v>
      </c>
    </row>
    <row r="2162" spans="1:10" x14ac:dyDescent="0.35">
      <c r="A2162" t="s">
        <v>19715</v>
      </c>
      <c r="B2162">
        <v>79</v>
      </c>
      <c r="C2162">
        <v>241</v>
      </c>
      <c r="D2162">
        <v>152</v>
      </c>
      <c r="E2162" t="s">
        <v>312</v>
      </c>
      <c r="F2162" t="s">
        <v>0</v>
      </c>
      <c r="G2162" t="s">
        <v>19716</v>
      </c>
      <c r="H2162">
        <v>1.6339999999999999</v>
      </c>
      <c r="I2162">
        <v>19.579999999999998</v>
      </c>
      <c r="J2162">
        <v>31</v>
      </c>
    </row>
    <row r="2163" spans="1:10" x14ac:dyDescent="0.35">
      <c r="A2163" t="s">
        <v>19717</v>
      </c>
      <c r="B2163">
        <v>108</v>
      </c>
      <c r="C2163">
        <v>240</v>
      </c>
      <c r="D2163">
        <v>153</v>
      </c>
      <c r="E2163" t="s">
        <v>319</v>
      </c>
      <c r="F2163" t="s">
        <v>0</v>
      </c>
      <c r="G2163" t="s">
        <v>10944</v>
      </c>
      <c r="H2163">
        <v>1</v>
      </c>
      <c r="I2163">
        <v>83.82</v>
      </c>
      <c r="J2163">
        <v>74</v>
      </c>
    </row>
    <row r="2164" spans="1:10" x14ac:dyDescent="0.35">
      <c r="A2164" t="s">
        <v>19718</v>
      </c>
      <c r="B2164">
        <v>88</v>
      </c>
      <c r="C2164">
        <v>240</v>
      </c>
      <c r="D2164">
        <v>153</v>
      </c>
      <c r="E2164" t="s">
        <v>328</v>
      </c>
      <c r="F2164" t="s">
        <v>0</v>
      </c>
      <c r="G2164" t="s">
        <v>19719</v>
      </c>
      <c r="H2164">
        <v>1.708</v>
      </c>
      <c r="I2164">
        <v>45.92</v>
      </c>
      <c r="J2164">
        <v>31</v>
      </c>
    </row>
    <row r="2165" spans="1:10" x14ac:dyDescent="0.35">
      <c r="A2165" t="s">
        <v>19720</v>
      </c>
      <c r="B2165">
        <v>76</v>
      </c>
      <c r="C2165">
        <v>239</v>
      </c>
      <c r="D2165">
        <v>155</v>
      </c>
      <c r="E2165" t="s">
        <v>311</v>
      </c>
      <c r="F2165" t="s">
        <v>0</v>
      </c>
      <c r="G2165" t="s">
        <v>14810</v>
      </c>
      <c r="I2165" t="s">
        <v>311</v>
      </c>
      <c r="J2165">
        <v>76</v>
      </c>
    </row>
    <row r="2166" spans="1:10" x14ac:dyDescent="0.35">
      <c r="A2166" t="s">
        <v>19721</v>
      </c>
      <c r="B2166">
        <v>183</v>
      </c>
      <c r="C2166">
        <v>236</v>
      </c>
      <c r="D2166">
        <v>156</v>
      </c>
      <c r="E2166" t="s">
        <v>312</v>
      </c>
      <c r="F2166" t="s">
        <v>0</v>
      </c>
      <c r="G2166" t="s">
        <v>4050</v>
      </c>
      <c r="H2166">
        <v>1.2450000000000001</v>
      </c>
      <c r="I2166">
        <v>43.55</v>
      </c>
      <c r="J2166">
        <v>21</v>
      </c>
    </row>
    <row r="2167" spans="1:10" x14ac:dyDescent="0.35">
      <c r="A2167" t="s">
        <v>19722</v>
      </c>
      <c r="B2167">
        <v>60</v>
      </c>
      <c r="C2167">
        <v>236</v>
      </c>
      <c r="D2167">
        <v>156</v>
      </c>
      <c r="E2167" t="s">
        <v>311</v>
      </c>
      <c r="F2167" t="s">
        <v>0</v>
      </c>
      <c r="G2167" t="s">
        <v>6759</v>
      </c>
      <c r="I2167" t="s">
        <v>311</v>
      </c>
      <c r="J2167">
        <v>21</v>
      </c>
    </row>
    <row r="2168" spans="1:10" x14ac:dyDescent="0.35">
      <c r="A2168" t="s">
        <v>19723</v>
      </c>
      <c r="B2168">
        <v>68</v>
      </c>
      <c r="C2168">
        <v>235</v>
      </c>
      <c r="D2168">
        <v>158</v>
      </c>
      <c r="E2168" t="s">
        <v>328</v>
      </c>
      <c r="F2168" t="s">
        <v>0</v>
      </c>
      <c r="G2168" t="s">
        <v>3948</v>
      </c>
      <c r="H2168">
        <v>1.968</v>
      </c>
      <c r="I2168">
        <v>50.47</v>
      </c>
      <c r="J2168">
        <v>47</v>
      </c>
    </row>
    <row r="2169" spans="1:10" x14ac:dyDescent="0.35">
      <c r="A2169" t="s">
        <v>19724</v>
      </c>
      <c r="B2169">
        <v>69</v>
      </c>
      <c r="C2169">
        <v>234</v>
      </c>
      <c r="D2169">
        <v>159</v>
      </c>
      <c r="E2169" t="s">
        <v>312</v>
      </c>
      <c r="F2169" t="s">
        <v>0</v>
      </c>
      <c r="G2169" t="s">
        <v>2379</v>
      </c>
      <c r="H2169">
        <v>1.585</v>
      </c>
      <c r="I2169">
        <v>36.340000000000003</v>
      </c>
      <c r="J2169">
        <v>15</v>
      </c>
    </row>
    <row r="2170" spans="1:10" x14ac:dyDescent="0.35">
      <c r="A2170" t="s">
        <v>19725</v>
      </c>
      <c r="B2170">
        <v>38</v>
      </c>
      <c r="C2170">
        <v>229</v>
      </c>
      <c r="D2170">
        <v>160</v>
      </c>
      <c r="E2170" t="s">
        <v>328</v>
      </c>
      <c r="F2170" t="s">
        <v>0</v>
      </c>
      <c r="G2170" t="s">
        <v>7781</v>
      </c>
      <c r="H2170">
        <v>2.605</v>
      </c>
      <c r="I2170">
        <v>69.75</v>
      </c>
      <c r="J2170">
        <v>12</v>
      </c>
    </row>
    <row r="2171" spans="1:10" x14ac:dyDescent="0.35">
      <c r="A2171" t="s">
        <v>19726</v>
      </c>
      <c r="B2171">
        <v>97</v>
      </c>
      <c r="C2171">
        <v>228</v>
      </c>
      <c r="D2171">
        <v>161</v>
      </c>
      <c r="E2171" t="s">
        <v>319</v>
      </c>
      <c r="F2171" t="s">
        <v>0</v>
      </c>
      <c r="G2171" t="s">
        <v>19727</v>
      </c>
      <c r="H2171">
        <v>0.92300000000000004</v>
      </c>
      <c r="I2171">
        <v>35.340000000000003</v>
      </c>
      <c r="J2171">
        <v>96</v>
      </c>
    </row>
    <row r="2172" spans="1:10" x14ac:dyDescent="0.35">
      <c r="A2172" t="s">
        <v>19728</v>
      </c>
      <c r="B2172">
        <v>97</v>
      </c>
      <c r="C2172">
        <v>220</v>
      </c>
      <c r="D2172">
        <v>162</v>
      </c>
      <c r="E2172" t="s">
        <v>328</v>
      </c>
      <c r="F2172" t="s">
        <v>0</v>
      </c>
      <c r="G2172" t="s">
        <v>19729</v>
      </c>
      <c r="H2172">
        <v>1.2110000000000001</v>
      </c>
      <c r="I2172">
        <v>43.83</v>
      </c>
      <c r="J2172">
        <v>82</v>
      </c>
    </row>
    <row r="2173" spans="1:10" x14ac:dyDescent="0.35">
      <c r="A2173" t="s">
        <v>19730</v>
      </c>
      <c r="B2173">
        <v>97</v>
      </c>
      <c r="C2173">
        <v>219</v>
      </c>
      <c r="D2173">
        <v>163</v>
      </c>
      <c r="E2173" t="s">
        <v>312</v>
      </c>
      <c r="F2173" t="s">
        <v>0</v>
      </c>
      <c r="G2173" t="s">
        <v>19731</v>
      </c>
      <c r="H2173">
        <v>1.7330000000000001</v>
      </c>
      <c r="I2173">
        <v>41.44</v>
      </c>
      <c r="J2173">
        <v>22</v>
      </c>
    </row>
    <row r="2174" spans="1:10" x14ac:dyDescent="0.35">
      <c r="A2174" t="s">
        <v>19732</v>
      </c>
      <c r="B2174">
        <v>111</v>
      </c>
      <c r="C2174">
        <v>218</v>
      </c>
      <c r="D2174">
        <v>164</v>
      </c>
      <c r="E2174" t="s">
        <v>312</v>
      </c>
      <c r="F2174" t="s">
        <v>0</v>
      </c>
      <c r="G2174" t="s">
        <v>9482</v>
      </c>
      <c r="H2174">
        <v>1.075</v>
      </c>
      <c r="I2174">
        <v>45.83</v>
      </c>
      <c r="J2174">
        <v>35</v>
      </c>
    </row>
    <row r="2175" spans="1:10" x14ac:dyDescent="0.35">
      <c r="A2175" t="s">
        <v>19733</v>
      </c>
      <c r="B2175">
        <v>212</v>
      </c>
      <c r="C2175">
        <v>216</v>
      </c>
      <c r="D2175">
        <v>165</v>
      </c>
      <c r="E2175" t="s">
        <v>319</v>
      </c>
      <c r="F2175" t="s">
        <v>0</v>
      </c>
      <c r="G2175" t="s">
        <v>9482</v>
      </c>
      <c r="H2175">
        <v>1.82</v>
      </c>
      <c r="I2175">
        <v>76.790000000000006</v>
      </c>
      <c r="J2175">
        <v>141</v>
      </c>
    </row>
    <row r="2176" spans="1:10" x14ac:dyDescent="0.35">
      <c r="A2176" t="s">
        <v>19734</v>
      </c>
      <c r="B2176">
        <v>64</v>
      </c>
      <c r="C2176">
        <v>212</v>
      </c>
      <c r="D2176">
        <v>166</v>
      </c>
      <c r="E2176" t="s">
        <v>311</v>
      </c>
      <c r="F2176" t="s">
        <v>0</v>
      </c>
      <c r="G2176" t="s">
        <v>19735</v>
      </c>
      <c r="I2176" t="s">
        <v>311</v>
      </c>
      <c r="J2176">
        <v>43</v>
      </c>
    </row>
    <row r="2177" spans="1:10" x14ac:dyDescent="0.35">
      <c r="A2177" t="s">
        <v>19736</v>
      </c>
      <c r="B2177">
        <v>66</v>
      </c>
      <c r="C2177">
        <v>212</v>
      </c>
      <c r="D2177">
        <v>166</v>
      </c>
      <c r="E2177" t="s">
        <v>312</v>
      </c>
      <c r="F2177" t="s">
        <v>0</v>
      </c>
      <c r="G2177" t="s">
        <v>16063</v>
      </c>
      <c r="H2177">
        <v>1.5609999999999999</v>
      </c>
      <c r="I2177">
        <v>28.75</v>
      </c>
      <c r="J2177">
        <v>15</v>
      </c>
    </row>
    <row r="2178" spans="1:10" x14ac:dyDescent="0.35">
      <c r="A2178" t="s">
        <v>19737</v>
      </c>
      <c r="B2178">
        <v>192</v>
      </c>
      <c r="C2178">
        <v>207</v>
      </c>
      <c r="D2178">
        <v>168</v>
      </c>
      <c r="E2178" t="s">
        <v>328</v>
      </c>
      <c r="F2178" t="s">
        <v>0</v>
      </c>
      <c r="G2178" t="s">
        <v>19738</v>
      </c>
      <c r="H2178">
        <v>1.2350000000000001</v>
      </c>
      <c r="I2178">
        <v>50.16</v>
      </c>
      <c r="J2178">
        <v>48</v>
      </c>
    </row>
    <row r="2179" spans="1:10" x14ac:dyDescent="0.35">
      <c r="A2179" t="s">
        <v>19739</v>
      </c>
      <c r="B2179">
        <v>100</v>
      </c>
      <c r="C2179">
        <v>207</v>
      </c>
      <c r="D2179">
        <v>168</v>
      </c>
      <c r="E2179" t="s">
        <v>311</v>
      </c>
      <c r="F2179" t="s">
        <v>0</v>
      </c>
      <c r="G2179" t="s">
        <v>2053</v>
      </c>
      <c r="I2179" t="s">
        <v>311</v>
      </c>
      <c r="J2179">
        <v>34</v>
      </c>
    </row>
    <row r="2180" spans="1:10" x14ac:dyDescent="0.35">
      <c r="A2180" t="s">
        <v>19740</v>
      </c>
      <c r="B2180">
        <v>54</v>
      </c>
      <c r="C2180">
        <v>206</v>
      </c>
      <c r="D2180">
        <v>170</v>
      </c>
      <c r="E2180" t="s">
        <v>328</v>
      </c>
      <c r="F2180" t="s">
        <v>0</v>
      </c>
      <c r="G2180" t="s">
        <v>3052</v>
      </c>
      <c r="H2180">
        <v>2.2829999999999999</v>
      </c>
      <c r="I2180">
        <v>70.489999999999995</v>
      </c>
      <c r="J2180">
        <v>22</v>
      </c>
    </row>
    <row r="2181" spans="1:10" x14ac:dyDescent="0.35">
      <c r="A2181" t="s">
        <v>19741</v>
      </c>
      <c r="B2181">
        <v>109</v>
      </c>
      <c r="C2181">
        <v>205</v>
      </c>
      <c r="D2181">
        <v>171</v>
      </c>
      <c r="E2181" t="s">
        <v>328</v>
      </c>
      <c r="F2181" t="s">
        <v>0</v>
      </c>
      <c r="G2181" t="s">
        <v>16339</v>
      </c>
      <c r="H2181">
        <v>1.673</v>
      </c>
      <c r="I2181">
        <v>49.09</v>
      </c>
      <c r="J2181">
        <v>8</v>
      </c>
    </row>
    <row r="2182" spans="1:10" x14ac:dyDescent="0.35">
      <c r="A2182" t="s">
        <v>19742</v>
      </c>
      <c r="B2182">
        <v>94</v>
      </c>
      <c r="C2182">
        <v>201</v>
      </c>
      <c r="D2182">
        <v>172</v>
      </c>
      <c r="E2182" t="s">
        <v>312</v>
      </c>
      <c r="F2182" t="s">
        <v>0</v>
      </c>
      <c r="G2182" t="s">
        <v>19743</v>
      </c>
      <c r="H2182">
        <v>1.131</v>
      </c>
      <c r="I2182">
        <v>28.41</v>
      </c>
      <c r="J2182">
        <v>22</v>
      </c>
    </row>
    <row r="2183" spans="1:10" x14ac:dyDescent="0.35">
      <c r="A2183" t="s">
        <v>19744</v>
      </c>
      <c r="B2183">
        <v>176</v>
      </c>
      <c r="C2183">
        <v>201</v>
      </c>
      <c r="D2183">
        <v>172</v>
      </c>
      <c r="E2183" t="s">
        <v>319</v>
      </c>
      <c r="F2183" t="s">
        <v>0</v>
      </c>
      <c r="G2183" t="s">
        <v>19745</v>
      </c>
      <c r="H2183">
        <v>1.0669999999999999</v>
      </c>
      <c r="I2183">
        <v>39.950000000000003</v>
      </c>
      <c r="J2183">
        <v>40</v>
      </c>
    </row>
    <row r="2184" spans="1:10" x14ac:dyDescent="0.35">
      <c r="A2184" t="s">
        <v>19746</v>
      </c>
      <c r="B2184">
        <v>86</v>
      </c>
      <c r="C2184">
        <v>200</v>
      </c>
      <c r="D2184">
        <v>174</v>
      </c>
      <c r="E2184" t="s">
        <v>328</v>
      </c>
      <c r="F2184" t="s">
        <v>0</v>
      </c>
      <c r="G2184" t="s">
        <v>14500</v>
      </c>
      <c r="H2184">
        <v>2.1779999999999999</v>
      </c>
      <c r="I2184">
        <v>35.64</v>
      </c>
      <c r="J2184">
        <v>18</v>
      </c>
    </row>
    <row r="2185" spans="1:10" x14ac:dyDescent="0.35">
      <c r="A2185" t="s">
        <v>19747</v>
      </c>
      <c r="B2185">
        <v>76</v>
      </c>
      <c r="C2185">
        <v>196</v>
      </c>
      <c r="D2185">
        <v>175</v>
      </c>
      <c r="E2185" t="s">
        <v>312</v>
      </c>
      <c r="F2185" t="s">
        <v>0</v>
      </c>
      <c r="G2185" t="s">
        <v>7112</v>
      </c>
      <c r="H2185">
        <v>1.651</v>
      </c>
      <c r="I2185">
        <v>26.77</v>
      </c>
      <c r="J2185">
        <v>16</v>
      </c>
    </row>
    <row r="2186" spans="1:10" x14ac:dyDescent="0.35">
      <c r="A2186" t="s">
        <v>19748</v>
      </c>
      <c r="B2186">
        <v>46</v>
      </c>
      <c r="C2186">
        <v>195</v>
      </c>
      <c r="D2186">
        <v>176</v>
      </c>
      <c r="E2186" t="s">
        <v>328</v>
      </c>
      <c r="F2186" t="s">
        <v>0</v>
      </c>
      <c r="G2186" t="s">
        <v>19749</v>
      </c>
      <c r="H2186">
        <v>2.4569999999999999</v>
      </c>
      <c r="I2186">
        <v>63.7</v>
      </c>
      <c r="J2186">
        <v>25</v>
      </c>
    </row>
    <row r="2187" spans="1:10" x14ac:dyDescent="0.35">
      <c r="A2187" t="s">
        <v>19750</v>
      </c>
      <c r="B2187">
        <v>70</v>
      </c>
      <c r="C2187">
        <v>191</v>
      </c>
      <c r="D2187">
        <v>177</v>
      </c>
      <c r="E2187" t="s">
        <v>319</v>
      </c>
      <c r="F2187" t="s">
        <v>0</v>
      </c>
      <c r="G2187" t="s">
        <v>10944</v>
      </c>
      <c r="H2187">
        <v>2</v>
      </c>
      <c r="I2187">
        <v>96.57</v>
      </c>
      <c r="J2187">
        <v>32</v>
      </c>
    </row>
    <row r="2188" spans="1:10" x14ac:dyDescent="0.35">
      <c r="A2188" t="s">
        <v>19751</v>
      </c>
      <c r="B2188">
        <v>60</v>
      </c>
      <c r="C2188">
        <v>190</v>
      </c>
      <c r="D2188">
        <v>178</v>
      </c>
      <c r="E2188" t="s">
        <v>334</v>
      </c>
      <c r="F2188" t="s">
        <v>0</v>
      </c>
      <c r="G2188" t="s">
        <v>2883</v>
      </c>
      <c r="H2188">
        <v>1.8</v>
      </c>
      <c r="I2188">
        <v>25.14</v>
      </c>
      <c r="J2188">
        <v>11</v>
      </c>
    </row>
    <row r="2189" spans="1:10" x14ac:dyDescent="0.35">
      <c r="A2189" t="s">
        <v>19752</v>
      </c>
      <c r="B2189">
        <v>119</v>
      </c>
      <c r="C2189">
        <v>188</v>
      </c>
      <c r="D2189">
        <v>179</v>
      </c>
      <c r="E2189" t="s">
        <v>311</v>
      </c>
      <c r="F2189" t="s">
        <v>0</v>
      </c>
      <c r="G2189" t="s">
        <v>1845</v>
      </c>
      <c r="I2189" t="s">
        <v>311</v>
      </c>
      <c r="J2189">
        <v>82</v>
      </c>
    </row>
    <row r="2190" spans="1:10" x14ac:dyDescent="0.35">
      <c r="A2190" t="s">
        <v>19753</v>
      </c>
      <c r="B2190">
        <v>57</v>
      </c>
      <c r="C2190">
        <v>187</v>
      </c>
      <c r="D2190">
        <v>180</v>
      </c>
      <c r="E2190" t="s">
        <v>311</v>
      </c>
      <c r="F2190" t="s">
        <v>0</v>
      </c>
      <c r="G2190" t="s">
        <v>8129</v>
      </c>
      <c r="I2190" t="s">
        <v>311</v>
      </c>
      <c r="J2190">
        <v>11</v>
      </c>
    </row>
    <row r="2191" spans="1:10" x14ac:dyDescent="0.35">
      <c r="A2191" t="s">
        <v>19754</v>
      </c>
      <c r="B2191">
        <v>153</v>
      </c>
      <c r="C2191">
        <v>176</v>
      </c>
      <c r="D2191">
        <v>181</v>
      </c>
      <c r="E2191" t="s">
        <v>312</v>
      </c>
      <c r="F2191" t="s">
        <v>0</v>
      </c>
      <c r="G2191" t="s">
        <v>8641</v>
      </c>
      <c r="H2191">
        <v>0.63400000000000001</v>
      </c>
      <c r="I2191">
        <v>31.01</v>
      </c>
      <c r="J2191">
        <v>104</v>
      </c>
    </row>
    <row r="2192" spans="1:10" x14ac:dyDescent="0.35">
      <c r="A2192" t="s">
        <v>19756</v>
      </c>
      <c r="B2192">
        <v>13</v>
      </c>
      <c r="C2192">
        <v>172</v>
      </c>
      <c r="D2192">
        <v>183</v>
      </c>
      <c r="E2192" t="s">
        <v>319</v>
      </c>
      <c r="F2192" t="s">
        <v>0</v>
      </c>
      <c r="G2192" t="s">
        <v>3050</v>
      </c>
      <c r="H2192">
        <v>7.6150000000000002</v>
      </c>
      <c r="I2192">
        <v>81.22</v>
      </c>
      <c r="J2192">
        <v>2</v>
      </c>
    </row>
    <row r="2193" spans="1:10" x14ac:dyDescent="0.35">
      <c r="A2193" t="s">
        <v>19757</v>
      </c>
      <c r="B2193">
        <v>62</v>
      </c>
      <c r="C2193">
        <v>171</v>
      </c>
      <c r="D2193">
        <v>184</v>
      </c>
      <c r="E2193" t="s">
        <v>328</v>
      </c>
      <c r="F2193" t="s">
        <v>0</v>
      </c>
      <c r="G2193" t="s">
        <v>2772</v>
      </c>
      <c r="H2193">
        <v>2.2589999999999999</v>
      </c>
      <c r="I2193">
        <v>45.41</v>
      </c>
      <c r="J2193">
        <v>34</v>
      </c>
    </row>
    <row r="2194" spans="1:10" x14ac:dyDescent="0.35">
      <c r="A2194" t="s">
        <v>19758</v>
      </c>
      <c r="B2194">
        <v>84</v>
      </c>
      <c r="C2194">
        <v>171</v>
      </c>
      <c r="D2194">
        <v>184</v>
      </c>
      <c r="E2194" t="s">
        <v>328</v>
      </c>
      <c r="F2194" t="s">
        <v>0</v>
      </c>
      <c r="G2194" t="s">
        <v>2520</v>
      </c>
      <c r="H2194">
        <v>0.98799999999999999</v>
      </c>
      <c r="I2194">
        <v>52.86</v>
      </c>
      <c r="J2194">
        <v>43</v>
      </c>
    </row>
    <row r="2195" spans="1:10" x14ac:dyDescent="0.35">
      <c r="A2195" t="s">
        <v>19759</v>
      </c>
      <c r="B2195">
        <v>110</v>
      </c>
      <c r="C2195">
        <v>170</v>
      </c>
      <c r="D2195">
        <v>186</v>
      </c>
      <c r="E2195" t="s">
        <v>312</v>
      </c>
      <c r="F2195" t="s">
        <v>0</v>
      </c>
      <c r="G2195" t="s">
        <v>19760</v>
      </c>
      <c r="H2195">
        <v>1.1859999999999999</v>
      </c>
      <c r="I2195">
        <v>27.53</v>
      </c>
      <c r="J2195">
        <v>27</v>
      </c>
    </row>
    <row r="2196" spans="1:10" x14ac:dyDescent="0.35">
      <c r="A2196" t="s">
        <v>19762</v>
      </c>
      <c r="B2196">
        <v>111</v>
      </c>
      <c r="C2196">
        <v>162</v>
      </c>
      <c r="D2196">
        <v>188</v>
      </c>
      <c r="E2196" t="s">
        <v>311</v>
      </c>
      <c r="F2196" t="s">
        <v>0</v>
      </c>
      <c r="G2196" t="s">
        <v>2972</v>
      </c>
      <c r="I2196" t="s">
        <v>311</v>
      </c>
      <c r="J2196">
        <v>36</v>
      </c>
    </row>
    <row r="2197" spans="1:10" x14ac:dyDescent="0.35">
      <c r="A2197" t="s">
        <v>19763</v>
      </c>
      <c r="B2197">
        <v>39</v>
      </c>
      <c r="C2197">
        <v>160</v>
      </c>
      <c r="D2197">
        <v>189</v>
      </c>
      <c r="E2197" t="s">
        <v>311</v>
      </c>
      <c r="F2197" t="s">
        <v>0</v>
      </c>
      <c r="G2197" t="s">
        <v>8186</v>
      </c>
      <c r="I2197" t="s">
        <v>311</v>
      </c>
      <c r="J2197">
        <v>20</v>
      </c>
    </row>
    <row r="2198" spans="1:10" x14ac:dyDescent="0.35">
      <c r="A2198" t="s">
        <v>19764</v>
      </c>
      <c r="B2198">
        <v>142</v>
      </c>
      <c r="C2198">
        <v>157</v>
      </c>
      <c r="D2198">
        <v>190</v>
      </c>
      <c r="E2198" t="s">
        <v>328</v>
      </c>
      <c r="F2198" t="s">
        <v>0</v>
      </c>
      <c r="G2198" t="s">
        <v>4397</v>
      </c>
      <c r="H2198">
        <v>1.2450000000000001</v>
      </c>
      <c r="I2198">
        <v>55.21</v>
      </c>
      <c r="J2198">
        <v>31</v>
      </c>
    </row>
    <row r="2199" spans="1:10" x14ac:dyDescent="0.35">
      <c r="A2199" t="s">
        <v>19766</v>
      </c>
      <c r="B2199">
        <v>24</v>
      </c>
      <c r="C2199">
        <v>156</v>
      </c>
      <c r="D2199">
        <v>192</v>
      </c>
      <c r="E2199" t="s">
        <v>319</v>
      </c>
      <c r="F2199" t="s">
        <v>0</v>
      </c>
      <c r="G2199" t="s">
        <v>3633</v>
      </c>
      <c r="H2199">
        <v>3.87</v>
      </c>
      <c r="I2199">
        <v>91.49</v>
      </c>
      <c r="J2199">
        <v>8</v>
      </c>
    </row>
    <row r="2200" spans="1:10" x14ac:dyDescent="0.35">
      <c r="A2200" t="s">
        <v>19767</v>
      </c>
      <c r="B2200">
        <v>64</v>
      </c>
      <c r="C2200">
        <v>154</v>
      </c>
      <c r="D2200">
        <v>193</v>
      </c>
      <c r="E2200" t="s">
        <v>312</v>
      </c>
      <c r="F2200" t="s">
        <v>0</v>
      </c>
      <c r="G2200" t="s">
        <v>2379</v>
      </c>
      <c r="H2200">
        <v>1.333</v>
      </c>
      <c r="I2200">
        <v>27.52</v>
      </c>
      <c r="J2200">
        <v>18</v>
      </c>
    </row>
    <row r="2201" spans="1:10" x14ac:dyDescent="0.35">
      <c r="A2201" t="s">
        <v>19769</v>
      </c>
      <c r="B2201">
        <v>163</v>
      </c>
      <c r="C2201">
        <v>151</v>
      </c>
      <c r="D2201">
        <v>195</v>
      </c>
      <c r="E2201" t="s">
        <v>311</v>
      </c>
      <c r="F2201" t="s">
        <v>0</v>
      </c>
      <c r="G2201" t="s">
        <v>9233</v>
      </c>
      <c r="I2201" t="s">
        <v>311</v>
      </c>
      <c r="J2201">
        <v>9</v>
      </c>
    </row>
    <row r="2202" spans="1:10" x14ac:dyDescent="0.35">
      <c r="A2202" t="s">
        <v>19770</v>
      </c>
      <c r="B2202">
        <v>116</v>
      </c>
      <c r="C2202">
        <v>151</v>
      </c>
      <c r="D2202">
        <v>195</v>
      </c>
      <c r="E2202" t="s">
        <v>334</v>
      </c>
      <c r="F2202" t="s">
        <v>0</v>
      </c>
      <c r="G2202" t="s">
        <v>3544</v>
      </c>
      <c r="H2202">
        <v>0.96199999999999997</v>
      </c>
      <c r="I2202">
        <v>8.81</v>
      </c>
      <c r="J2202">
        <v>59</v>
      </c>
    </row>
    <row r="2203" spans="1:10" x14ac:dyDescent="0.35">
      <c r="A2203" t="s">
        <v>19771</v>
      </c>
      <c r="B2203">
        <v>90</v>
      </c>
      <c r="C2203">
        <v>151</v>
      </c>
      <c r="D2203">
        <v>195</v>
      </c>
      <c r="E2203" t="s">
        <v>334</v>
      </c>
      <c r="F2203" t="s">
        <v>0</v>
      </c>
      <c r="G2203" t="s">
        <v>1830</v>
      </c>
      <c r="H2203">
        <v>0.61599999999999999</v>
      </c>
      <c r="I2203">
        <v>7.8</v>
      </c>
      <c r="J2203">
        <v>66</v>
      </c>
    </row>
    <row r="2204" spans="1:10" x14ac:dyDescent="0.35">
      <c r="A2204" t="s">
        <v>19772</v>
      </c>
      <c r="B2204">
        <v>86</v>
      </c>
      <c r="C2204">
        <v>146</v>
      </c>
      <c r="D2204">
        <v>198</v>
      </c>
      <c r="E2204" t="s">
        <v>312</v>
      </c>
      <c r="F2204" t="s">
        <v>0</v>
      </c>
      <c r="G2204" t="s">
        <v>4219</v>
      </c>
      <c r="H2204">
        <v>1.113</v>
      </c>
      <c r="I2204">
        <v>39.29</v>
      </c>
      <c r="J2204">
        <v>54</v>
      </c>
    </row>
    <row r="2205" spans="1:10" x14ac:dyDescent="0.35">
      <c r="A2205" t="s">
        <v>19773</v>
      </c>
      <c r="B2205">
        <v>48</v>
      </c>
      <c r="C2205">
        <v>143</v>
      </c>
      <c r="D2205">
        <v>199</v>
      </c>
      <c r="E2205" t="s">
        <v>334</v>
      </c>
      <c r="F2205" t="s">
        <v>0</v>
      </c>
      <c r="G2205" t="s">
        <v>4022</v>
      </c>
      <c r="H2205">
        <v>1.17</v>
      </c>
      <c r="I2205">
        <v>23.26</v>
      </c>
      <c r="J2205">
        <v>3</v>
      </c>
    </row>
    <row r="2206" spans="1:10" x14ac:dyDescent="0.35">
      <c r="A2206" t="s">
        <v>19774</v>
      </c>
      <c r="B2206">
        <v>70</v>
      </c>
      <c r="C2206">
        <v>143</v>
      </c>
      <c r="D2206">
        <v>199</v>
      </c>
      <c r="E2206" t="s">
        <v>319</v>
      </c>
      <c r="F2206" t="s">
        <v>0</v>
      </c>
      <c r="G2206" t="s">
        <v>19775</v>
      </c>
      <c r="H2206">
        <v>0.95399999999999996</v>
      </c>
      <c r="I2206">
        <v>73.540000000000006</v>
      </c>
      <c r="J2206">
        <v>27</v>
      </c>
    </row>
    <row r="2207" spans="1:10" x14ac:dyDescent="0.35">
      <c r="A2207" t="s">
        <v>19778</v>
      </c>
      <c r="B2207">
        <v>57</v>
      </c>
      <c r="C2207">
        <v>140</v>
      </c>
      <c r="D2207">
        <v>203</v>
      </c>
      <c r="E2207" t="s">
        <v>311</v>
      </c>
      <c r="F2207" t="s">
        <v>0</v>
      </c>
      <c r="G2207" t="s">
        <v>6759</v>
      </c>
      <c r="I2207" t="s">
        <v>311</v>
      </c>
      <c r="J2207">
        <v>33</v>
      </c>
    </row>
    <row r="2208" spans="1:10" x14ac:dyDescent="0.35">
      <c r="A2208" t="s">
        <v>19779</v>
      </c>
      <c r="B2208">
        <v>22</v>
      </c>
      <c r="C2208">
        <v>139</v>
      </c>
      <c r="D2208">
        <v>204</v>
      </c>
      <c r="E2208" t="s">
        <v>319</v>
      </c>
      <c r="F2208" t="s">
        <v>0</v>
      </c>
      <c r="G2208" t="s">
        <v>2590</v>
      </c>
      <c r="H2208">
        <v>2.9550000000000001</v>
      </c>
      <c r="I2208">
        <v>91.62</v>
      </c>
      <c r="J2208">
        <v>22</v>
      </c>
    </row>
    <row r="2209" spans="1:10" x14ac:dyDescent="0.35">
      <c r="A2209" t="s">
        <v>19780</v>
      </c>
      <c r="B2209">
        <v>70</v>
      </c>
      <c r="C2209">
        <v>139</v>
      </c>
      <c r="D2209">
        <v>204</v>
      </c>
      <c r="E2209" t="s">
        <v>319</v>
      </c>
      <c r="F2209" t="s">
        <v>0</v>
      </c>
      <c r="G2209" t="s">
        <v>19781</v>
      </c>
      <c r="H2209">
        <v>1.2170000000000001</v>
      </c>
      <c r="I2209">
        <v>64.53</v>
      </c>
      <c r="J2209">
        <v>38</v>
      </c>
    </row>
    <row r="2210" spans="1:10" x14ac:dyDescent="0.35">
      <c r="A2210" t="s">
        <v>19782</v>
      </c>
      <c r="B2210">
        <v>85</v>
      </c>
      <c r="C2210">
        <v>138</v>
      </c>
      <c r="D2210">
        <v>206</v>
      </c>
      <c r="E2210" t="s">
        <v>312</v>
      </c>
      <c r="F2210" t="s">
        <v>0</v>
      </c>
      <c r="G2210" t="s">
        <v>3633</v>
      </c>
      <c r="H2210">
        <v>1.1559999999999999</v>
      </c>
      <c r="I2210">
        <v>46.13</v>
      </c>
      <c r="J2210">
        <v>25</v>
      </c>
    </row>
    <row r="2211" spans="1:10" x14ac:dyDescent="0.35">
      <c r="A2211" t="s">
        <v>19783</v>
      </c>
      <c r="B2211">
        <v>154</v>
      </c>
      <c r="C2211">
        <v>138</v>
      </c>
      <c r="D2211">
        <v>206</v>
      </c>
      <c r="E2211" t="s">
        <v>311</v>
      </c>
      <c r="F2211" t="s">
        <v>0</v>
      </c>
      <c r="G2211" t="s">
        <v>10944</v>
      </c>
      <c r="I2211" t="s">
        <v>311</v>
      </c>
      <c r="J2211">
        <v>43</v>
      </c>
    </row>
    <row r="2212" spans="1:10" x14ac:dyDescent="0.35">
      <c r="A2212" t="s">
        <v>19784</v>
      </c>
      <c r="B2212">
        <v>41</v>
      </c>
      <c r="C2212">
        <v>136</v>
      </c>
      <c r="D2212">
        <v>208</v>
      </c>
      <c r="E2212" t="s">
        <v>311</v>
      </c>
      <c r="F2212" t="s">
        <v>0</v>
      </c>
      <c r="G2212" t="s">
        <v>4022</v>
      </c>
      <c r="I2212" t="s">
        <v>311</v>
      </c>
      <c r="J2212">
        <v>9</v>
      </c>
    </row>
    <row r="2213" spans="1:10" x14ac:dyDescent="0.35">
      <c r="A2213" t="s">
        <v>19785</v>
      </c>
      <c r="B2213">
        <v>80</v>
      </c>
      <c r="C2213">
        <v>136</v>
      </c>
      <c r="D2213">
        <v>208</v>
      </c>
      <c r="E2213" t="s">
        <v>312</v>
      </c>
      <c r="F2213" t="s">
        <v>0</v>
      </c>
      <c r="G2213" t="s">
        <v>4219</v>
      </c>
      <c r="H2213">
        <v>1.17</v>
      </c>
      <c r="I2213">
        <v>42.53</v>
      </c>
      <c r="J2213">
        <v>43</v>
      </c>
    </row>
    <row r="2214" spans="1:10" x14ac:dyDescent="0.35">
      <c r="A2214" t="s">
        <v>19786</v>
      </c>
      <c r="B2214">
        <v>72</v>
      </c>
      <c r="C2214">
        <v>135</v>
      </c>
      <c r="D2214">
        <v>210</v>
      </c>
      <c r="E2214" t="s">
        <v>319</v>
      </c>
      <c r="F2214" t="s">
        <v>0</v>
      </c>
      <c r="G2214" t="s">
        <v>19787</v>
      </c>
      <c r="H2214">
        <v>1.016</v>
      </c>
      <c r="I2214">
        <v>46.79</v>
      </c>
      <c r="J2214">
        <v>28</v>
      </c>
    </row>
    <row r="2215" spans="1:10" x14ac:dyDescent="0.35">
      <c r="A2215" t="s">
        <v>19788</v>
      </c>
      <c r="B2215">
        <v>50</v>
      </c>
      <c r="C2215">
        <v>132</v>
      </c>
      <c r="D2215">
        <v>211</v>
      </c>
      <c r="E2215" t="s">
        <v>311</v>
      </c>
      <c r="F2215" t="s">
        <v>0</v>
      </c>
      <c r="G2215" t="s">
        <v>14810</v>
      </c>
      <c r="I2215" t="s">
        <v>311</v>
      </c>
      <c r="J2215">
        <v>48</v>
      </c>
    </row>
    <row r="2216" spans="1:10" x14ac:dyDescent="0.35">
      <c r="A2216" t="s">
        <v>19789</v>
      </c>
      <c r="B2216">
        <v>67</v>
      </c>
      <c r="C2216">
        <v>132</v>
      </c>
      <c r="D2216">
        <v>211</v>
      </c>
      <c r="E2216" t="s">
        <v>328</v>
      </c>
      <c r="F2216" t="s">
        <v>0</v>
      </c>
      <c r="G2216" t="s">
        <v>19790</v>
      </c>
      <c r="H2216">
        <v>1.615</v>
      </c>
      <c r="I2216">
        <v>43.06</v>
      </c>
      <c r="J2216">
        <v>28</v>
      </c>
    </row>
    <row r="2217" spans="1:10" x14ac:dyDescent="0.35">
      <c r="A2217" t="s">
        <v>19791</v>
      </c>
      <c r="B2217">
        <v>503</v>
      </c>
      <c r="C2217">
        <v>128</v>
      </c>
      <c r="D2217">
        <v>213</v>
      </c>
      <c r="E2217" t="s">
        <v>328</v>
      </c>
      <c r="F2217" t="s">
        <v>0</v>
      </c>
      <c r="G2217" t="s">
        <v>11337</v>
      </c>
      <c r="H2217">
        <v>1.2370000000000001</v>
      </c>
      <c r="I2217">
        <v>60.12</v>
      </c>
      <c r="J2217">
        <v>68</v>
      </c>
    </row>
    <row r="2218" spans="1:10" x14ac:dyDescent="0.35">
      <c r="A2218" t="s">
        <v>19792</v>
      </c>
      <c r="B2218">
        <v>240</v>
      </c>
      <c r="C2218">
        <v>126</v>
      </c>
      <c r="D2218">
        <v>214</v>
      </c>
      <c r="E2218" t="s">
        <v>312</v>
      </c>
      <c r="F2218" t="s">
        <v>0</v>
      </c>
      <c r="G2218" t="s">
        <v>19793</v>
      </c>
      <c r="H2218">
        <v>1.0580000000000001</v>
      </c>
      <c r="I2218">
        <v>43.45</v>
      </c>
      <c r="J2218">
        <v>19</v>
      </c>
    </row>
    <row r="2219" spans="1:10" x14ac:dyDescent="0.35">
      <c r="A2219" t="s">
        <v>19795</v>
      </c>
      <c r="B2219">
        <v>100</v>
      </c>
      <c r="C2219">
        <v>124</v>
      </c>
      <c r="D2219">
        <v>215</v>
      </c>
      <c r="E2219" t="s">
        <v>311</v>
      </c>
      <c r="F2219" t="s">
        <v>0</v>
      </c>
      <c r="G2219" t="s">
        <v>10944</v>
      </c>
      <c r="I2219" t="s">
        <v>311</v>
      </c>
      <c r="J2219">
        <v>45</v>
      </c>
    </row>
    <row r="2220" spans="1:10" x14ac:dyDescent="0.35">
      <c r="A2220" t="s">
        <v>19797</v>
      </c>
      <c r="B2220">
        <v>48</v>
      </c>
      <c r="C2220">
        <v>123</v>
      </c>
      <c r="D2220">
        <v>218</v>
      </c>
      <c r="E2220" t="s">
        <v>311</v>
      </c>
      <c r="F2220" t="s">
        <v>0</v>
      </c>
      <c r="G2220" t="s">
        <v>2053</v>
      </c>
      <c r="I2220" t="s">
        <v>311</v>
      </c>
      <c r="J2220">
        <v>19</v>
      </c>
    </row>
    <row r="2221" spans="1:10" x14ac:dyDescent="0.35">
      <c r="A2221" t="s">
        <v>19798</v>
      </c>
      <c r="B2221">
        <v>133</v>
      </c>
      <c r="C2221">
        <v>123</v>
      </c>
      <c r="D2221">
        <v>218</v>
      </c>
      <c r="E2221" t="s">
        <v>311</v>
      </c>
      <c r="F2221" t="s">
        <v>0</v>
      </c>
      <c r="G2221" t="s">
        <v>2402</v>
      </c>
      <c r="I2221" t="s">
        <v>311</v>
      </c>
      <c r="J2221">
        <v>24</v>
      </c>
    </row>
    <row r="2222" spans="1:10" x14ac:dyDescent="0.35">
      <c r="A2222" t="s">
        <v>19799</v>
      </c>
      <c r="B2222">
        <v>124</v>
      </c>
      <c r="C2222">
        <v>122</v>
      </c>
      <c r="D2222">
        <v>220</v>
      </c>
      <c r="E2222" t="s">
        <v>328</v>
      </c>
      <c r="F2222" t="s">
        <v>0</v>
      </c>
      <c r="G2222" t="s">
        <v>19800</v>
      </c>
      <c r="H2222">
        <v>0.76900000000000002</v>
      </c>
      <c r="I2222">
        <v>47.58</v>
      </c>
      <c r="J2222">
        <v>18</v>
      </c>
    </row>
    <row r="2223" spans="1:10" x14ac:dyDescent="0.35">
      <c r="A2223" t="s">
        <v>19801</v>
      </c>
      <c r="B2223">
        <v>145</v>
      </c>
      <c r="C2223">
        <v>118</v>
      </c>
      <c r="D2223">
        <v>221</v>
      </c>
      <c r="E2223" t="s">
        <v>328</v>
      </c>
      <c r="F2223" t="s">
        <v>0</v>
      </c>
      <c r="G2223" t="s">
        <v>16279</v>
      </c>
      <c r="H2223">
        <v>0.84399999999999997</v>
      </c>
      <c r="I2223">
        <v>34.14</v>
      </c>
      <c r="J2223">
        <v>32</v>
      </c>
    </row>
    <row r="2224" spans="1:10" x14ac:dyDescent="0.35">
      <c r="A2224" t="s">
        <v>19802</v>
      </c>
      <c r="B2224">
        <v>93</v>
      </c>
      <c r="C2224">
        <v>118</v>
      </c>
      <c r="D2224">
        <v>221</v>
      </c>
      <c r="E2224" t="s">
        <v>334</v>
      </c>
      <c r="F2224" t="s">
        <v>0</v>
      </c>
      <c r="G2224" t="s">
        <v>2520</v>
      </c>
      <c r="H2224">
        <v>0.57299999999999995</v>
      </c>
      <c r="I2224">
        <v>15.51</v>
      </c>
      <c r="J2224">
        <v>57</v>
      </c>
    </row>
    <row r="2225" spans="1:10" x14ac:dyDescent="0.35">
      <c r="A2225" t="s">
        <v>19803</v>
      </c>
      <c r="B2225">
        <v>165</v>
      </c>
      <c r="C2225">
        <v>115</v>
      </c>
      <c r="D2225">
        <v>223</v>
      </c>
      <c r="E2225" t="s">
        <v>328</v>
      </c>
      <c r="F2225" t="s">
        <v>0</v>
      </c>
      <c r="G2225" t="s">
        <v>4219</v>
      </c>
      <c r="H2225">
        <v>1.909</v>
      </c>
      <c r="I2225">
        <v>70.45</v>
      </c>
      <c r="J2225">
        <v>39</v>
      </c>
    </row>
    <row r="2226" spans="1:10" x14ac:dyDescent="0.35">
      <c r="A2226" t="s">
        <v>19804</v>
      </c>
      <c r="B2226">
        <v>219</v>
      </c>
      <c r="C2226">
        <v>115</v>
      </c>
      <c r="D2226">
        <v>223</v>
      </c>
      <c r="E2226" t="s">
        <v>312</v>
      </c>
      <c r="F2226" t="s">
        <v>0</v>
      </c>
      <c r="G2226" t="s">
        <v>9482</v>
      </c>
      <c r="H2226">
        <v>1.1299999999999999</v>
      </c>
      <c r="I2226">
        <v>49.4</v>
      </c>
      <c r="J2226">
        <v>21</v>
      </c>
    </row>
    <row r="2227" spans="1:10" x14ac:dyDescent="0.35">
      <c r="A2227" t="s">
        <v>19805</v>
      </c>
      <c r="B2227">
        <v>40</v>
      </c>
      <c r="C2227">
        <v>113</v>
      </c>
      <c r="D2227">
        <v>225</v>
      </c>
      <c r="E2227" t="s">
        <v>319</v>
      </c>
      <c r="F2227" t="s">
        <v>0</v>
      </c>
      <c r="G2227" t="s">
        <v>8469</v>
      </c>
      <c r="H2227">
        <v>1.8</v>
      </c>
      <c r="I2227">
        <v>74.989999999999995</v>
      </c>
      <c r="J2227">
        <v>26</v>
      </c>
    </row>
    <row r="2228" spans="1:10" x14ac:dyDescent="0.35">
      <c r="A2228" t="s">
        <v>19806</v>
      </c>
      <c r="B2228">
        <v>80</v>
      </c>
      <c r="C2228">
        <v>111</v>
      </c>
      <c r="D2228">
        <v>226</v>
      </c>
      <c r="E2228" t="s">
        <v>312</v>
      </c>
      <c r="F2228" t="s">
        <v>0</v>
      </c>
      <c r="G2228" t="s">
        <v>3633</v>
      </c>
      <c r="H2228">
        <v>1.018</v>
      </c>
      <c r="I2228">
        <v>41.49</v>
      </c>
      <c r="J2228">
        <v>27</v>
      </c>
    </row>
    <row r="2229" spans="1:10" x14ac:dyDescent="0.35">
      <c r="A2229" t="s">
        <v>19807</v>
      </c>
      <c r="B2229">
        <v>82</v>
      </c>
      <c r="C2229">
        <v>110</v>
      </c>
      <c r="D2229">
        <v>227</v>
      </c>
      <c r="E2229" t="s">
        <v>328</v>
      </c>
      <c r="F2229" t="s">
        <v>0</v>
      </c>
      <c r="G2229" t="s">
        <v>3633</v>
      </c>
      <c r="H2229">
        <v>1.381</v>
      </c>
      <c r="I2229">
        <v>53.35</v>
      </c>
      <c r="J2229">
        <v>19</v>
      </c>
    </row>
    <row r="2230" spans="1:10" x14ac:dyDescent="0.35">
      <c r="A2230" t="s">
        <v>19808</v>
      </c>
      <c r="B2230">
        <v>50</v>
      </c>
      <c r="C2230">
        <v>109</v>
      </c>
      <c r="D2230">
        <v>228</v>
      </c>
      <c r="E2230" t="s">
        <v>311</v>
      </c>
      <c r="F2230" t="s">
        <v>0</v>
      </c>
      <c r="G2230" t="s">
        <v>15546</v>
      </c>
      <c r="I2230" t="s">
        <v>311</v>
      </c>
      <c r="J2230">
        <v>4</v>
      </c>
    </row>
    <row r="2231" spans="1:10" x14ac:dyDescent="0.35">
      <c r="A2231" t="s">
        <v>19809</v>
      </c>
      <c r="B2231">
        <v>163</v>
      </c>
      <c r="C2231">
        <v>109</v>
      </c>
      <c r="D2231">
        <v>228</v>
      </c>
      <c r="E2231" t="s">
        <v>319</v>
      </c>
      <c r="F2231" t="s">
        <v>0</v>
      </c>
      <c r="G2231" t="s">
        <v>16279</v>
      </c>
      <c r="H2231">
        <v>1.5</v>
      </c>
      <c r="I2231">
        <v>44.88</v>
      </c>
      <c r="J2231">
        <v>35</v>
      </c>
    </row>
    <row r="2232" spans="1:10" x14ac:dyDescent="0.35">
      <c r="A2232" t="s">
        <v>19810</v>
      </c>
      <c r="B2232">
        <v>53</v>
      </c>
      <c r="C2232">
        <v>107</v>
      </c>
      <c r="D2232">
        <v>230</v>
      </c>
      <c r="E2232" t="s">
        <v>311</v>
      </c>
      <c r="F2232" t="s">
        <v>0</v>
      </c>
      <c r="G2232" t="s">
        <v>3026</v>
      </c>
      <c r="I2232" t="s">
        <v>311</v>
      </c>
      <c r="J2232">
        <v>7</v>
      </c>
    </row>
    <row r="2233" spans="1:10" x14ac:dyDescent="0.35">
      <c r="A2233" t="s">
        <v>19811</v>
      </c>
      <c r="B2233">
        <v>121</v>
      </c>
      <c r="C2233">
        <v>106</v>
      </c>
      <c r="D2233">
        <v>231</v>
      </c>
      <c r="E2233" t="s">
        <v>334</v>
      </c>
      <c r="F2233" t="s">
        <v>0</v>
      </c>
      <c r="G2233" t="s">
        <v>9482</v>
      </c>
      <c r="H2233">
        <v>0.52100000000000002</v>
      </c>
      <c r="I2233">
        <v>20.83</v>
      </c>
      <c r="J2233">
        <v>44</v>
      </c>
    </row>
    <row r="2234" spans="1:10" x14ac:dyDescent="0.35">
      <c r="A2234" t="s">
        <v>19812</v>
      </c>
      <c r="B2234">
        <v>43</v>
      </c>
      <c r="C2234">
        <v>106</v>
      </c>
      <c r="D2234">
        <v>231</v>
      </c>
      <c r="E2234" t="s">
        <v>312</v>
      </c>
      <c r="F2234" t="s">
        <v>0</v>
      </c>
      <c r="G2234" t="s">
        <v>3554</v>
      </c>
      <c r="H2234">
        <v>1.5429999999999999</v>
      </c>
      <c r="I2234">
        <v>26.82</v>
      </c>
      <c r="J2234">
        <v>25</v>
      </c>
    </row>
    <row r="2235" spans="1:10" x14ac:dyDescent="0.35">
      <c r="A2235" t="s">
        <v>19813</v>
      </c>
      <c r="B2235">
        <v>112</v>
      </c>
      <c r="C2235">
        <v>106</v>
      </c>
      <c r="D2235">
        <v>231</v>
      </c>
      <c r="E2235" t="s">
        <v>319</v>
      </c>
      <c r="F2235" t="s">
        <v>0</v>
      </c>
      <c r="G2235" t="s">
        <v>18397</v>
      </c>
      <c r="H2235">
        <v>1.5680000000000001</v>
      </c>
      <c r="I2235">
        <v>50.77</v>
      </c>
      <c r="J2235">
        <v>105</v>
      </c>
    </row>
    <row r="2236" spans="1:10" x14ac:dyDescent="0.35">
      <c r="A2236" t="s">
        <v>19814</v>
      </c>
      <c r="B2236">
        <v>59</v>
      </c>
      <c r="C2236">
        <v>105</v>
      </c>
      <c r="D2236">
        <v>234</v>
      </c>
      <c r="E2236" t="s">
        <v>328</v>
      </c>
      <c r="F2236" t="s">
        <v>0</v>
      </c>
      <c r="G2236" t="s">
        <v>2520</v>
      </c>
      <c r="H2236">
        <v>1.121</v>
      </c>
      <c r="I2236">
        <v>61.6</v>
      </c>
      <c r="J2236">
        <v>36</v>
      </c>
    </row>
    <row r="2237" spans="1:10" x14ac:dyDescent="0.35">
      <c r="A2237" t="s">
        <v>19816</v>
      </c>
      <c r="B2237">
        <v>82</v>
      </c>
      <c r="C2237">
        <v>102</v>
      </c>
      <c r="D2237">
        <v>236</v>
      </c>
      <c r="E2237" t="s">
        <v>311</v>
      </c>
      <c r="F2237" t="s">
        <v>0</v>
      </c>
      <c r="G2237" t="s">
        <v>311</v>
      </c>
      <c r="I2237" t="s">
        <v>311</v>
      </c>
      <c r="J2237">
        <v>82</v>
      </c>
    </row>
    <row r="2238" spans="1:10" x14ac:dyDescent="0.35">
      <c r="A2238" t="s">
        <v>19818</v>
      </c>
      <c r="B2238">
        <v>428</v>
      </c>
      <c r="C2238">
        <v>99</v>
      </c>
      <c r="D2238">
        <v>238</v>
      </c>
      <c r="E2238" t="s">
        <v>328</v>
      </c>
      <c r="F2238" t="s">
        <v>0</v>
      </c>
      <c r="G2238" t="s">
        <v>10944</v>
      </c>
      <c r="H2238">
        <v>0.76400000000000001</v>
      </c>
      <c r="I2238">
        <v>64.22</v>
      </c>
      <c r="J2238">
        <v>33</v>
      </c>
    </row>
    <row r="2239" spans="1:10" x14ac:dyDescent="0.35">
      <c r="A2239" t="s">
        <v>19819</v>
      </c>
      <c r="B2239">
        <v>86</v>
      </c>
      <c r="C2239">
        <v>99</v>
      </c>
      <c r="D2239">
        <v>238</v>
      </c>
      <c r="E2239" t="s">
        <v>319</v>
      </c>
      <c r="F2239" t="s">
        <v>0</v>
      </c>
      <c r="G2239" t="s">
        <v>10944</v>
      </c>
      <c r="H2239">
        <v>0.96199999999999997</v>
      </c>
      <c r="I2239">
        <v>81.86</v>
      </c>
      <c r="J2239">
        <v>53</v>
      </c>
    </row>
    <row r="2240" spans="1:10" x14ac:dyDescent="0.35">
      <c r="A2240" t="s">
        <v>19820</v>
      </c>
      <c r="B2240">
        <v>128</v>
      </c>
      <c r="C2240">
        <v>99</v>
      </c>
      <c r="D2240">
        <v>238</v>
      </c>
      <c r="E2240" t="s">
        <v>328</v>
      </c>
      <c r="F2240" t="s">
        <v>0</v>
      </c>
      <c r="G2240" t="s">
        <v>9482</v>
      </c>
      <c r="H2240">
        <v>1.137</v>
      </c>
      <c r="I2240">
        <v>51.79</v>
      </c>
      <c r="J2240">
        <v>20</v>
      </c>
    </row>
    <row r="2241" spans="1:10" x14ac:dyDescent="0.35">
      <c r="A2241" t="s">
        <v>19822</v>
      </c>
      <c r="B2241">
        <v>90</v>
      </c>
      <c r="C2241">
        <v>98</v>
      </c>
      <c r="D2241">
        <v>242</v>
      </c>
      <c r="E2241" t="s">
        <v>311</v>
      </c>
      <c r="F2241" t="s">
        <v>0</v>
      </c>
      <c r="G2241" t="s">
        <v>9016</v>
      </c>
      <c r="I2241" t="s">
        <v>311</v>
      </c>
      <c r="J2241">
        <v>28</v>
      </c>
    </row>
    <row r="2242" spans="1:10" x14ac:dyDescent="0.35">
      <c r="A2242" t="s">
        <v>19823</v>
      </c>
      <c r="B2242">
        <v>54</v>
      </c>
      <c r="C2242">
        <v>97</v>
      </c>
      <c r="D2242">
        <v>243</v>
      </c>
      <c r="E2242" t="s">
        <v>334</v>
      </c>
      <c r="F2242" t="s">
        <v>0</v>
      </c>
      <c r="G2242" t="s">
        <v>16677</v>
      </c>
      <c r="H2242">
        <v>1.179</v>
      </c>
      <c r="I2242">
        <v>11.8</v>
      </c>
      <c r="J2242">
        <v>21</v>
      </c>
    </row>
    <row r="2243" spans="1:10" x14ac:dyDescent="0.35">
      <c r="A2243" t="s">
        <v>19824</v>
      </c>
      <c r="B2243">
        <v>79</v>
      </c>
      <c r="C2243">
        <v>96</v>
      </c>
      <c r="D2243">
        <v>244</v>
      </c>
      <c r="E2243" t="s">
        <v>311</v>
      </c>
      <c r="F2243" t="s">
        <v>0</v>
      </c>
      <c r="G2243" t="s">
        <v>6759</v>
      </c>
      <c r="I2243" t="s">
        <v>311</v>
      </c>
      <c r="J2243">
        <v>32</v>
      </c>
    </row>
    <row r="2244" spans="1:10" x14ac:dyDescent="0.35">
      <c r="A2244" t="s">
        <v>19825</v>
      </c>
      <c r="B2244">
        <v>54</v>
      </c>
      <c r="C2244">
        <v>96</v>
      </c>
      <c r="D2244">
        <v>244</v>
      </c>
      <c r="E2244" t="s">
        <v>312</v>
      </c>
      <c r="F2244" t="s">
        <v>0</v>
      </c>
      <c r="G2244" t="s">
        <v>3633</v>
      </c>
      <c r="H2244">
        <v>1.214</v>
      </c>
      <c r="I2244">
        <v>47.68</v>
      </c>
      <c r="J2244">
        <v>16</v>
      </c>
    </row>
    <row r="2245" spans="1:10" x14ac:dyDescent="0.35">
      <c r="A2245" t="s">
        <v>19826</v>
      </c>
      <c r="B2245">
        <v>45</v>
      </c>
      <c r="C2245">
        <v>95</v>
      </c>
      <c r="D2245">
        <v>246</v>
      </c>
      <c r="E2245" t="s">
        <v>334</v>
      </c>
      <c r="F2245" t="s">
        <v>0</v>
      </c>
      <c r="G2245" t="s">
        <v>19827</v>
      </c>
      <c r="H2245">
        <v>1.1399999999999999</v>
      </c>
      <c r="I2245">
        <v>5.57</v>
      </c>
      <c r="J2245">
        <v>7</v>
      </c>
    </row>
    <row r="2246" spans="1:10" x14ac:dyDescent="0.35">
      <c r="A2246" t="s">
        <v>19828</v>
      </c>
      <c r="B2246">
        <v>23</v>
      </c>
      <c r="C2246">
        <v>90</v>
      </c>
      <c r="D2246">
        <v>247</v>
      </c>
      <c r="E2246" t="s">
        <v>312</v>
      </c>
      <c r="F2246" t="s">
        <v>0</v>
      </c>
      <c r="G2246" t="s">
        <v>2077</v>
      </c>
      <c r="H2246">
        <v>2.952</v>
      </c>
      <c r="I2246">
        <v>49</v>
      </c>
      <c r="J2246">
        <v>23</v>
      </c>
    </row>
    <row r="2247" spans="1:10" x14ac:dyDescent="0.35">
      <c r="A2247" t="s">
        <v>19829</v>
      </c>
      <c r="B2247">
        <v>35</v>
      </c>
      <c r="C2247">
        <v>89</v>
      </c>
      <c r="D2247">
        <v>248</v>
      </c>
      <c r="E2247" t="s">
        <v>311</v>
      </c>
      <c r="F2247" t="s">
        <v>0</v>
      </c>
      <c r="G2247" t="s">
        <v>2972</v>
      </c>
      <c r="I2247" t="s">
        <v>311</v>
      </c>
      <c r="J2247">
        <v>8</v>
      </c>
    </row>
    <row r="2248" spans="1:10" x14ac:dyDescent="0.35">
      <c r="A2248" t="s">
        <v>19830</v>
      </c>
      <c r="B2248">
        <v>64</v>
      </c>
      <c r="C2248">
        <v>88</v>
      </c>
      <c r="D2248">
        <v>249</v>
      </c>
      <c r="E2248" t="s">
        <v>312</v>
      </c>
      <c r="F2248" t="s">
        <v>0</v>
      </c>
      <c r="G2248" t="s">
        <v>3633</v>
      </c>
      <c r="H2248">
        <v>1.1459999999999999</v>
      </c>
      <c r="I2248">
        <v>44.59</v>
      </c>
      <c r="J2248">
        <v>22</v>
      </c>
    </row>
    <row r="2249" spans="1:10" x14ac:dyDescent="0.35">
      <c r="A2249" t="s">
        <v>19832</v>
      </c>
      <c r="B2249">
        <v>58</v>
      </c>
      <c r="C2249">
        <v>87</v>
      </c>
      <c r="D2249">
        <v>250</v>
      </c>
      <c r="E2249" t="s">
        <v>311</v>
      </c>
      <c r="F2249" t="s">
        <v>0</v>
      </c>
      <c r="G2249" t="s">
        <v>4022</v>
      </c>
      <c r="I2249" t="s">
        <v>311</v>
      </c>
      <c r="J2249">
        <v>19</v>
      </c>
    </row>
    <row r="2250" spans="1:10" x14ac:dyDescent="0.35">
      <c r="A2250" t="s">
        <v>19833</v>
      </c>
      <c r="B2250">
        <v>122</v>
      </c>
      <c r="C2250">
        <v>85</v>
      </c>
      <c r="D2250">
        <v>252</v>
      </c>
      <c r="E2250" t="s">
        <v>334</v>
      </c>
      <c r="F2250" t="s">
        <v>0</v>
      </c>
      <c r="G2250" t="s">
        <v>4219</v>
      </c>
      <c r="H2250">
        <v>0.38100000000000001</v>
      </c>
      <c r="I2250">
        <v>9.42</v>
      </c>
      <c r="J2250">
        <v>21</v>
      </c>
    </row>
    <row r="2251" spans="1:10" x14ac:dyDescent="0.35">
      <c r="A2251" t="s">
        <v>19835</v>
      </c>
      <c r="B2251">
        <v>41</v>
      </c>
      <c r="C2251">
        <v>81</v>
      </c>
      <c r="D2251">
        <v>254</v>
      </c>
      <c r="E2251" t="s">
        <v>334</v>
      </c>
      <c r="F2251" t="s">
        <v>0</v>
      </c>
      <c r="G2251" t="s">
        <v>16109</v>
      </c>
      <c r="H2251">
        <v>1</v>
      </c>
      <c r="I2251">
        <v>6.33</v>
      </c>
      <c r="J2251">
        <v>16</v>
      </c>
    </row>
    <row r="2252" spans="1:10" x14ac:dyDescent="0.35">
      <c r="A2252" t="s">
        <v>19836</v>
      </c>
      <c r="B2252">
        <v>22</v>
      </c>
      <c r="C2252">
        <v>78</v>
      </c>
      <c r="D2252">
        <v>255</v>
      </c>
      <c r="E2252" t="s">
        <v>334</v>
      </c>
      <c r="F2252" t="s">
        <v>0</v>
      </c>
      <c r="G2252" t="s">
        <v>19837</v>
      </c>
      <c r="H2252">
        <v>1.895</v>
      </c>
      <c r="I2252">
        <v>15.63</v>
      </c>
      <c r="J2252">
        <v>12</v>
      </c>
    </row>
    <row r="2253" spans="1:10" x14ac:dyDescent="0.35">
      <c r="A2253" t="s">
        <v>19839</v>
      </c>
      <c r="B2253">
        <v>73</v>
      </c>
      <c r="C2253">
        <v>76</v>
      </c>
      <c r="D2253">
        <v>257</v>
      </c>
      <c r="E2253" t="s">
        <v>311</v>
      </c>
      <c r="F2253" t="s">
        <v>0</v>
      </c>
      <c r="G2253" t="s">
        <v>15183</v>
      </c>
      <c r="I2253" t="s">
        <v>311</v>
      </c>
      <c r="J2253">
        <v>29</v>
      </c>
    </row>
    <row r="2254" spans="1:10" x14ac:dyDescent="0.35">
      <c r="A2254" t="s">
        <v>19841</v>
      </c>
      <c r="B2254">
        <v>33</v>
      </c>
      <c r="C2254">
        <v>75</v>
      </c>
      <c r="D2254">
        <v>258</v>
      </c>
      <c r="E2254" t="s">
        <v>334</v>
      </c>
      <c r="F2254" t="s">
        <v>0</v>
      </c>
      <c r="G2254" t="s">
        <v>2962</v>
      </c>
      <c r="H2254">
        <v>1.355</v>
      </c>
      <c r="I2254">
        <v>15</v>
      </c>
      <c r="J2254">
        <v>9</v>
      </c>
    </row>
    <row r="2255" spans="1:10" x14ac:dyDescent="0.35">
      <c r="A2255" t="s">
        <v>19844</v>
      </c>
      <c r="B2255">
        <v>123</v>
      </c>
      <c r="C2255">
        <v>74</v>
      </c>
      <c r="D2255">
        <v>260</v>
      </c>
      <c r="E2255" t="s">
        <v>334</v>
      </c>
      <c r="F2255" t="s">
        <v>0</v>
      </c>
      <c r="G2255" t="s">
        <v>11337</v>
      </c>
      <c r="H2255">
        <v>0.67300000000000004</v>
      </c>
      <c r="I2255">
        <v>23.21</v>
      </c>
      <c r="J2255">
        <v>13</v>
      </c>
    </row>
    <row r="2256" spans="1:10" x14ac:dyDescent="0.35">
      <c r="A2256" t="s">
        <v>19845</v>
      </c>
      <c r="B2256">
        <v>84</v>
      </c>
      <c r="C2256">
        <v>73</v>
      </c>
      <c r="D2256">
        <v>263</v>
      </c>
      <c r="E2256" t="s">
        <v>311</v>
      </c>
      <c r="F2256" t="s">
        <v>0</v>
      </c>
      <c r="G2256" t="s">
        <v>6759</v>
      </c>
      <c r="I2256" t="s">
        <v>311</v>
      </c>
      <c r="J2256">
        <v>18</v>
      </c>
    </row>
    <row r="2257" spans="1:10" x14ac:dyDescent="0.35">
      <c r="A2257" t="s">
        <v>19846</v>
      </c>
      <c r="B2257">
        <v>33</v>
      </c>
      <c r="C2257">
        <v>72</v>
      </c>
      <c r="D2257">
        <v>264</v>
      </c>
      <c r="E2257" t="s">
        <v>312</v>
      </c>
      <c r="F2257" t="s">
        <v>0</v>
      </c>
      <c r="G2257" t="s">
        <v>3633</v>
      </c>
      <c r="H2257">
        <v>1.0669999999999999</v>
      </c>
      <c r="I2257">
        <v>43.04</v>
      </c>
      <c r="J2257">
        <v>16</v>
      </c>
    </row>
    <row r="2258" spans="1:10" x14ac:dyDescent="0.35">
      <c r="A2258" t="s">
        <v>19847</v>
      </c>
      <c r="B2258">
        <v>55</v>
      </c>
      <c r="C2258">
        <v>71</v>
      </c>
      <c r="D2258">
        <v>265</v>
      </c>
      <c r="E2258" t="s">
        <v>312</v>
      </c>
      <c r="F2258" t="s">
        <v>0</v>
      </c>
      <c r="G2258" t="s">
        <v>3926</v>
      </c>
      <c r="H2258">
        <v>1.5</v>
      </c>
      <c r="I2258">
        <v>32.880000000000003</v>
      </c>
      <c r="J2258">
        <v>20</v>
      </c>
    </row>
    <row r="2259" spans="1:10" x14ac:dyDescent="0.35">
      <c r="A2259" t="s">
        <v>19849</v>
      </c>
      <c r="B2259">
        <v>48</v>
      </c>
      <c r="C2259">
        <v>70</v>
      </c>
      <c r="D2259">
        <v>267</v>
      </c>
      <c r="E2259" t="s">
        <v>334</v>
      </c>
      <c r="F2259" t="s">
        <v>0</v>
      </c>
      <c r="G2259" t="s">
        <v>1999</v>
      </c>
      <c r="H2259">
        <v>0.71699999999999997</v>
      </c>
      <c r="I2259">
        <v>12.92</v>
      </c>
      <c r="J2259">
        <v>17</v>
      </c>
    </row>
    <row r="2260" spans="1:10" x14ac:dyDescent="0.35">
      <c r="A2260" t="s">
        <v>19851</v>
      </c>
      <c r="B2260">
        <v>181</v>
      </c>
      <c r="C2260">
        <v>68</v>
      </c>
      <c r="D2260">
        <v>269</v>
      </c>
      <c r="E2260" t="s">
        <v>311</v>
      </c>
      <c r="F2260" t="s">
        <v>0</v>
      </c>
      <c r="G2260" t="s">
        <v>17746</v>
      </c>
      <c r="I2260" t="s">
        <v>311</v>
      </c>
      <c r="J2260">
        <v>38</v>
      </c>
    </row>
    <row r="2261" spans="1:10" x14ac:dyDescent="0.35">
      <c r="A2261" t="s">
        <v>19852</v>
      </c>
      <c r="B2261">
        <v>64</v>
      </c>
      <c r="C2261">
        <v>68</v>
      </c>
      <c r="D2261">
        <v>269</v>
      </c>
      <c r="E2261" t="s">
        <v>311</v>
      </c>
      <c r="F2261" t="s">
        <v>0</v>
      </c>
      <c r="G2261" t="s">
        <v>4219</v>
      </c>
      <c r="I2261" t="s">
        <v>311</v>
      </c>
      <c r="J2261">
        <v>29</v>
      </c>
    </row>
    <row r="2262" spans="1:10" x14ac:dyDescent="0.35">
      <c r="A2262" t="s">
        <v>19853</v>
      </c>
      <c r="B2262">
        <v>116</v>
      </c>
      <c r="C2262">
        <v>68</v>
      </c>
      <c r="D2262">
        <v>269</v>
      </c>
      <c r="E2262" t="s">
        <v>311</v>
      </c>
      <c r="F2262" t="s">
        <v>0</v>
      </c>
      <c r="G2262" t="s">
        <v>14761</v>
      </c>
      <c r="I2262" t="s">
        <v>311</v>
      </c>
      <c r="J2262">
        <v>9</v>
      </c>
    </row>
    <row r="2263" spans="1:10" x14ac:dyDescent="0.35">
      <c r="A2263" t="s">
        <v>19854</v>
      </c>
      <c r="B2263">
        <v>80</v>
      </c>
      <c r="C2263">
        <v>67</v>
      </c>
      <c r="D2263">
        <v>272</v>
      </c>
      <c r="E2263" t="s">
        <v>334</v>
      </c>
      <c r="F2263" t="s">
        <v>0</v>
      </c>
      <c r="G2263" t="s">
        <v>3926</v>
      </c>
      <c r="H2263">
        <v>0.82899999999999996</v>
      </c>
      <c r="I2263">
        <v>18.47</v>
      </c>
      <c r="J2263">
        <v>14</v>
      </c>
    </row>
    <row r="2264" spans="1:10" x14ac:dyDescent="0.35">
      <c r="A2264" t="s">
        <v>19855</v>
      </c>
      <c r="B2264">
        <v>88</v>
      </c>
      <c r="C2264">
        <v>67</v>
      </c>
      <c r="D2264">
        <v>272</v>
      </c>
      <c r="E2264" t="s">
        <v>311</v>
      </c>
      <c r="F2264" t="s">
        <v>0</v>
      </c>
      <c r="G2264" t="s">
        <v>17798</v>
      </c>
      <c r="I2264" t="s">
        <v>311</v>
      </c>
      <c r="J2264">
        <v>16</v>
      </c>
    </row>
    <row r="2265" spans="1:10" x14ac:dyDescent="0.35">
      <c r="A2265" t="s">
        <v>19856</v>
      </c>
      <c r="B2265">
        <v>179</v>
      </c>
      <c r="C2265">
        <v>66</v>
      </c>
      <c r="D2265">
        <v>274</v>
      </c>
      <c r="E2265" t="s">
        <v>311</v>
      </c>
      <c r="F2265" t="s">
        <v>0</v>
      </c>
      <c r="G2265" t="s">
        <v>17453</v>
      </c>
      <c r="I2265" t="s">
        <v>311</v>
      </c>
      <c r="J2265">
        <v>8</v>
      </c>
    </row>
    <row r="2266" spans="1:10" x14ac:dyDescent="0.35">
      <c r="A2266" t="s">
        <v>19858</v>
      </c>
      <c r="B2266">
        <v>156</v>
      </c>
      <c r="C2266">
        <v>65</v>
      </c>
      <c r="D2266">
        <v>275</v>
      </c>
      <c r="E2266" t="s">
        <v>311</v>
      </c>
      <c r="F2266" t="s">
        <v>0</v>
      </c>
      <c r="G2266" t="s">
        <v>15183</v>
      </c>
      <c r="I2266" t="s">
        <v>311</v>
      </c>
      <c r="J2266">
        <v>30</v>
      </c>
    </row>
    <row r="2267" spans="1:10" x14ac:dyDescent="0.35">
      <c r="A2267" t="s">
        <v>19859</v>
      </c>
      <c r="B2267">
        <v>67</v>
      </c>
      <c r="C2267">
        <v>64</v>
      </c>
      <c r="D2267">
        <v>277</v>
      </c>
      <c r="E2267" t="s">
        <v>311</v>
      </c>
      <c r="F2267" t="s">
        <v>0</v>
      </c>
      <c r="G2267" t="s">
        <v>4219</v>
      </c>
      <c r="I2267" t="s">
        <v>311</v>
      </c>
      <c r="J2267">
        <v>19</v>
      </c>
    </row>
    <row r="2268" spans="1:10" x14ac:dyDescent="0.35">
      <c r="A2268" t="s">
        <v>19860</v>
      </c>
      <c r="B2268">
        <v>39</v>
      </c>
      <c r="C2268">
        <v>63</v>
      </c>
      <c r="D2268">
        <v>278</v>
      </c>
      <c r="E2268" t="s">
        <v>311</v>
      </c>
      <c r="F2268" t="s">
        <v>0</v>
      </c>
      <c r="G2268" t="s">
        <v>15122</v>
      </c>
      <c r="I2268" t="s">
        <v>311</v>
      </c>
      <c r="J2268">
        <v>19</v>
      </c>
    </row>
    <row r="2269" spans="1:10" x14ac:dyDescent="0.35">
      <c r="A2269" t="s">
        <v>19861</v>
      </c>
      <c r="B2269">
        <v>56</v>
      </c>
      <c r="C2269">
        <v>62</v>
      </c>
      <c r="D2269">
        <v>279</v>
      </c>
      <c r="E2269" t="s">
        <v>334</v>
      </c>
      <c r="F2269" t="s">
        <v>0</v>
      </c>
      <c r="G2269" t="s">
        <v>3926</v>
      </c>
      <c r="H2269">
        <v>0.9</v>
      </c>
      <c r="I2269">
        <v>21.17</v>
      </c>
      <c r="J2269">
        <v>17</v>
      </c>
    </row>
    <row r="2270" spans="1:10" x14ac:dyDescent="0.35">
      <c r="A2270" t="s">
        <v>19862</v>
      </c>
      <c r="B2270">
        <v>120</v>
      </c>
      <c r="C2270">
        <v>62</v>
      </c>
      <c r="D2270">
        <v>279</v>
      </c>
      <c r="E2270" t="s">
        <v>328</v>
      </c>
      <c r="F2270" t="s">
        <v>0</v>
      </c>
      <c r="G2270" t="s">
        <v>19775</v>
      </c>
      <c r="H2270">
        <v>0.58299999999999996</v>
      </c>
      <c r="I2270">
        <v>42.14</v>
      </c>
      <c r="J2270">
        <v>24</v>
      </c>
    </row>
    <row r="2271" spans="1:10" x14ac:dyDescent="0.35">
      <c r="A2271" t="s">
        <v>19866</v>
      </c>
      <c r="B2271">
        <v>531</v>
      </c>
      <c r="C2271">
        <v>61</v>
      </c>
      <c r="D2271">
        <v>282</v>
      </c>
      <c r="E2271" t="s">
        <v>334</v>
      </c>
      <c r="F2271" t="s">
        <v>0</v>
      </c>
      <c r="G2271" t="s">
        <v>19793</v>
      </c>
      <c r="H2271">
        <v>0.34300000000000003</v>
      </c>
      <c r="I2271">
        <v>6.55</v>
      </c>
      <c r="J2271">
        <v>25</v>
      </c>
    </row>
    <row r="2272" spans="1:10" x14ac:dyDescent="0.35">
      <c r="A2272" t="s">
        <v>19867</v>
      </c>
      <c r="B2272">
        <v>50</v>
      </c>
      <c r="C2272">
        <v>60</v>
      </c>
      <c r="D2272">
        <v>285</v>
      </c>
      <c r="E2272" t="s">
        <v>311</v>
      </c>
      <c r="F2272" t="s">
        <v>0</v>
      </c>
      <c r="G2272" t="s">
        <v>8272</v>
      </c>
      <c r="I2272" t="s">
        <v>311</v>
      </c>
      <c r="J2272">
        <v>10</v>
      </c>
    </row>
    <row r="2273" spans="1:10" x14ac:dyDescent="0.35">
      <c r="A2273" t="s">
        <v>19868</v>
      </c>
      <c r="B2273">
        <v>33</v>
      </c>
      <c r="C2273">
        <v>60</v>
      </c>
      <c r="D2273">
        <v>285</v>
      </c>
      <c r="E2273" t="s">
        <v>334</v>
      </c>
      <c r="F2273" t="s">
        <v>0</v>
      </c>
      <c r="G2273" t="s">
        <v>4022</v>
      </c>
      <c r="H2273">
        <v>0.96</v>
      </c>
      <c r="I2273">
        <v>16.84</v>
      </c>
      <c r="J2273">
        <v>11</v>
      </c>
    </row>
    <row r="2274" spans="1:10" x14ac:dyDescent="0.35">
      <c r="A2274" t="s">
        <v>19869</v>
      </c>
      <c r="B2274">
        <v>81</v>
      </c>
      <c r="C2274">
        <v>59</v>
      </c>
      <c r="D2274">
        <v>287</v>
      </c>
      <c r="E2274" t="s">
        <v>311</v>
      </c>
      <c r="F2274" t="s">
        <v>0</v>
      </c>
      <c r="G2274" t="s">
        <v>9233</v>
      </c>
      <c r="I2274" t="s">
        <v>311</v>
      </c>
      <c r="J2274">
        <v>18</v>
      </c>
    </row>
    <row r="2275" spans="1:10" x14ac:dyDescent="0.35">
      <c r="A2275" t="s">
        <v>19870</v>
      </c>
      <c r="B2275">
        <v>94</v>
      </c>
      <c r="C2275">
        <v>59</v>
      </c>
      <c r="D2275">
        <v>287</v>
      </c>
      <c r="E2275" t="s">
        <v>311</v>
      </c>
      <c r="F2275" t="s">
        <v>0</v>
      </c>
      <c r="G2275" t="s">
        <v>17598</v>
      </c>
      <c r="I2275" t="s">
        <v>311</v>
      </c>
      <c r="J2275">
        <v>19</v>
      </c>
    </row>
    <row r="2276" spans="1:10" x14ac:dyDescent="0.35">
      <c r="A2276" t="s">
        <v>6759</v>
      </c>
      <c r="B2276">
        <v>82</v>
      </c>
      <c r="C2276">
        <v>58</v>
      </c>
      <c r="D2276">
        <v>289</v>
      </c>
      <c r="E2276" t="s">
        <v>311</v>
      </c>
      <c r="F2276" t="s">
        <v>0</v>
      </c>
      <c r="G2276" t="s">
        <v>6759</v>
      </c>
      <c r="I2276" t="s">
        <v>311</v>
      </c>
      <c r="J2276">
        <v>26</v>
      </c>
    </row>
    <row r="2277" spans="1:10" x14ac:dyDescent="0.35">
      <c r="A2277" t="s">
        <v>19871</v>
      </c>
      <c r="B2277">
        <v>71</v>
      </c>
      <c r="C2277">
        <v>57</v>
      </c>
      <c r="D2277">
        <v>290</v>
      </c>
      <c r="E2277" t="s">
        <v>311</v>
      </c>
      <c r="F2277" t="s">
        <v>0</v>
      </c>
      <c r="G2277" t="s">
        <v>4219</v>
      </c>
      <c r="I2277" t="s">
        <v>311</v>
      </c>
      <c r="J2277">
        <v>31</v>
      </c>
    </row>
    <row r="2278" spans="1:10" x14ac:dyDescent="0.35">
      <c r="A2278" t="s">
        <v>19872</v>
      </c>
      <c r="B2278">
        <v>119</v>
      </c>
      <c r="C2278">
        <v>57</v>
      </c>
      <c r="D2278">
        <v>290</v>
      </c>
      <c r="E2278" t="s">
        <v>328</v>
      </c>
      <c r="F2278" t="s">
        <v>0</v>
      </c>
      <c r="G2278" t="s">
        <v>10944</v>
      </c>
      <c r="H2278">
        <v>0.7</v>
      </c>
      <c r="I2278">
        <v>58.33</v>
      </c>
      <c r="J2278">
        <v>114</v>
      </c>
    </row>
    <row r="2279" spans="1:10" x14ac:dyDescent="0.35">
      <c r="A2279" t="s">
        <v>19873</v>
      </c>
      <c r="B2279">
        <v>42</v>
      </c>
      <c r="C2279">
        <v>56</v>
      </c>
      <c r="D2279">
        <v>292</v>
      </c>
      <c r="E2279" t="s">
        <v>334</v>
      </c>
      <c r="F2279" t="s">
        <v>0</v>
      </c>
      <c r="G2279" t="s">
        <v>19874</v>
      </c>
      <c r="H2279">
        <v>0.69399999999999995</v>
      </c>
      <c r="I2279">
        <v>21.1</v>
      </c>
      <c r="J2279">
        <v>9</v>
      </c>
    </row>
    <row r="2280" spans="1:10" x14ac:dyDescent="0.35">
      <c r="A2280" t="s">
        <v>19876</v>
      </c>
      <c r="B2280">
        <v>148</v>
      </c>
      <c r="C2280">
        <v>56</v>
      </c>
      <c r="D2280">
        <v>292</v>
      </c>
      <c r="E2280" t="s">
        <v>312</v>
      </c>
      <c r="F2280" t="s">
        <v>0</v>
      </c>
      <c r="G2280" t="s">
        <v>10944</v>
      </c>
      <c r="H2280">
        <v>0.52</v>
      </c>
      <c r="I2280">
        <v>43.63</v>
      </c>
      <c r="J2280">
        <v>22</v>
      </c>
    </row>
    <row r="2281" spans="1:10" x14ac:dyDescent="0.35">
      <c r="A2281" t="s">
        <v>19877</v>
      </c>
      <c r="B2281">
        <v>227</v>
      </c>
      <c r="C2281">
        <v>55</v>
      </c>
      <c r="D2281">
        <v>295</v>
      </c>
      <c r="E2281" t="s">
        <v>311</v>
      </c>
      <c r="F2281" t="s">
        <v>0</v>
      </c>
      <c r="G2281" t="s">
        <v>2972</v>
      </c>
      <c r="I2281" t="s">
        <v>311</v>
      </c>
      <c r="J2281">
        <v>7</v>
      </c>
    </row>
    <row r="2282" spans="1:10" x14ac:dyDescent="0.35">
      <c r="A2282" t="s">
        <v>19879</v>
      </c>
      <c r="B2282">
        <v>373</v>
      </c>
      <c r="C2282">
        <v>54</v>
      </c>
      <c r="D2282">
        <v>297</v>
      </c>
      <c r="E2282" t="s">
        <v>311</v>
      </c>
      <c r="F2282" t="s">
        <v>0</v>
      </c>
      <c r="G2282" t="s">
        <v>8272</v>
      </c>
      <c r="I2282" t="s">
        <v>311</v>
      </c>
      <c r="J2282">
        <v>39</v>
      </c>
    </row>
    <row r="2283" spans="1:10" x14ac:dyDescent="0.35">
      <c r="A2283" t="s">
        <v>19882</v>
      </c>
      <c r="B2283">
        <v>94</v>
      </c>
      <c r="C2283">
        <v>51</v>
      </c>
      <c r="D2283">
        <v>300</v>
      </c>
      <c r="E2283" t="s">
        <v>311</v>
      </c>
      <c r="F2283" t="s">
        <v>0</v>
      </c>
      <c r="G2283" t="s">
        <v>7560</v>
      </c>
      <c r="I2283" t="s">
        <v>311</v>
      </c>
      <c r="J2283">
        <v>22</v>
      </c>
    </row>
    <row r="2284" spans="1:10" x14ac:dyDescent="0.35">
      <c r="A2284" t="s">
        <v>19884</v>
      </c>
      <c r="B2284">
        <v>69</v>
      </c>
      <c r="C2284">
        <v>51</v>
      </c>
      <c r="D2284">
        <v>300</v>
      </c>
      <c r="E2284" t="s">
        <v>311</v>
      </c>
      <c r="F2284" t="s">
        <v>0</v>
      </c>
      <c r="G2284" t="s">
        <v>9016</v>
      </c>
      <c r="I2284" t="s">
        <v>311</v>
      </c>
      <c r="J2284">
        <v>13</v>
      </c>
    </row>
    <row r="2285" spans="1:10" x14ac:dyDescent="0.35">
      <c r="A2285" t="s">
        <v>19888</v>
      </c>
      <c r="B2285">
        <v>26</v>
      </c>
      <c r="C2285">
        <v>49</v>
      </c>
      <c r="D2285">
        <v>306</v>
      </c>
      <c r="E2285" t="s">
        <v>311</v>
      </c>
      <c r="F2285" t="s">
        <v>0</v>
      </c>
      <c r="G2285" t="s">
        <v>9482</v>
      </c>
      <c r="I2285" t="s">
        <v>311</v>
      </c>
      <c r="J2285">
        <v>2</v>
      </c>
    </row>
    <row r="2286" spans="1:10" x14ac:dyDescent="0.35">
      <c r="A2286" t="s">
        <v>19889</v>
      </c>
      <c r="B2286">
        <v>901</v>
      </c>
      <c r="C2286">
        <v>49</v>
      </c>
      <c r="D2286">
        <v>306</v>
      </c>
      <c r="E2286" t="s">
        <v>311</v>
      </c>
      <c r="F2286" t="s">
        <v>0</v>
      </c>
      <c r="G2286" t="s">
        <v>15063</v>
      </c>
      <c r="I2286" t="s">
        <v>311</v>
      </c>
      <c r="J2286">
        <v>70</v>
      </c>
    </row>
    <row r="2287" spans="1:10" x14ac:dyDescent="0.35">
      <c r="A2287" t="s">
        <v>19891</v>
      </c>
      <c r="B2287">
        <v>50</v>
      </c>
      <c r="C2287">
        <v>48</v>
      </c>
      <c r="D2287">
        <v>309</v>
      </c>
      <c r="E2287" t="s">
        <v>328</v>
      </c>
      <c r="F2287" t="s">
        <v>0</v>
      </c>
      <c r="G2287" t="s">
        <v>10944</v>
      </c>
      <c r="H2287">
        <v>0.71399999999999997</v>
      </c>
      <c r="I2287">
        <v>59.31</v>
      </c>
      <c r="J2287">
        <v>11</v>
      </c>
    </row>
    <row r="2288" spans="1:10" x14ac:dyDescent="0.35">
      <c r="A2288" t="s">
        <v>19893</v>
      </c>
      <c r="B2288">
        <v>162</v>
      </c>
      <c r="C2288">
        <v>47</v>
      </c>
      <c r="D2288">
        <v>310</v>
      </c>
      <c r="E2288" t="s">
        <v>319</v>
      </c>
      <c r="F2288" t="s">
        <v>0</v>
      </c>
      <c r="G2288" t="s">
        <v>10944</v>
      </c>
      <c r="H2288">
        <v>0.84799999999999998</v>
      </c>
      <c r="I2288">
        <v>75.98</v>
      </c>
      <c r="J2288">
        <v>14</v>
      </c>
    </row>
    <row r="2289" spans="1:10" x14ac:dyDescent="0.35">
      <c r="A2289" t="s">
        <v>19894</v>
      </c>
      <c r="B2289">
        <v>118</v>
      </c>
      <c r="C2289">
        <v>46</v>
      </c>
      <c r="D2289">
        <v>312</v>
      </c>
      <c r="E2289" t="s">
        <v>311</v>
      </c>
      <c r="F2289" t="s">
        <v>0</v>
      </c>
      <c r="G2289" t="s">
        <v>17321</v>
      </c>
      <c r="I2289" t="s">
        <v>311</v>
      </c>
      <c r="J2289">
        <v>18</v>
      </c>
    </row>
    <row r="2290" spans="1:10" x14ac:dyDescent="0.35">
      <c r="A2290" t="s">
        <v>19895</v>
      </c>
      <c r="B2290">
        <v>39</v>
      </c>
      <c r="C2290">
        <v>46</v>
      </c>
      <c r="D2290">
        <v>312</v>
      </c>
      <c r="E2290" t="s">
        <v>311</v>
      </c>
      <c r="F2290" t="s">
        <v>0</v>
      </c>
      <c r="G2290" t="s">
        <v>4219</v>
      </c>
      <c r="I2290" t="s">
        <v>311</v>
      </c>
      <c r="J2290">
        <v>15</v>
      </c>
    </row>
    <row r="2291" spans="1:10" x14ac:dyDescent="0.35">
      <c r="A2291" t="s">
        <v>19896</v>
      </c>
      <c r="B2291">
        <v>30</v>
      </c>
      <c r="C2291">
        <v>46</v>
      </c>
      <c r="D2291">
        <v>312</v>
      </c>
      <c r="E2291" t="s">
        <v>334</v>
      </c>
      <c r="F2291" t="s">
        <v>0</v>
      </c>
      <c r="G2291" t="s">
        <v>7123</v>
      </c>
      <c r="H2291">
        <v>0.79300000000000004</v>
      </c>
      <c r="I2291">
        <v>9.51</v>
      </c>
      <c r="J2291">
        <v>16</v>
      </c>
    </row>
    <row r="2292" spans="1:10" x14ac:dyDescent="0.35">
      <c r="A2292" t="s">
        <v>19898</v>
      </c>
      <c r="B2292">
        <v>36</v>
      </c>
      <c r="C2292">
        <v>45</v>
      </c>
      <c r="D2292">
        <v>315</v>
      </c>
      <c r="E2292" t="s">
        <v>319</v>
      </c>
      <c r="F2292" t="s">
        <v>0</v>
      </c>
      <c r="G2292" t="s">
        <v>8641</v>
      </c>
      <c r="H2292">
        <v>1.5</v>
      </c>
      <c r="I2292">
        <v>88.49</v>
      </c>
      <c r="J2292">
        <v>14</v>
      </c>
    </row>
    <row r="2293" spans="1:10" x14ac:dyDescent="0.35">
      <c r="A2293" t="s">
        <v>19899</v>
      </c>
      <c r="B2293">
        <v>29</v>
      </c>
      <c r="C2293">
        <v>45</v>
      </c>
      <c r="D2293">
        <v>315</v>
      </c>
      <c r="E2293" t="s">
        <v>334</v>
      </c>
      <c r="F2293" t="s">
        <v>0</v>
      </c>
      <c r="G2293" t="s">
        <v>4022</v>
      </c>
      <c r="H2293">
        <v>0.76900000000000002</v>
      </c>
      <c r="I2293">
        <v>12.03</v>
      </c>
      <c r="J2293">
        <v>3</v>
      </c>
    </row>
    <row r="2294" spans="1:10" x14ac:dyDescent="0.35">
      <c r="A2294" t="s">
        <v>19906</v>
      </c>
      <c r="B2294">
        <v>49</v>
      </c>
      <c r="C2294">
        <v>42</v>
      </c>
      <c r="D2294">
        <v>323</v>
      </c>
      <c r="E2294" t="s">
        <v>334</v>
      </c>
      <c r="F2294" t="s">
        <v>0</v>
      </c>
      <c r="G2294" t="s">
        <v>4219</v>
      </c>
      <c r="H2294">
        <v>0.27700000000000002</v>
      </c>
      <c r="I2294">
        <v>5.52</v>
      </c>
      <c r="J2294">
        <v>12</v>
      </c>
    </row>
    <row r="2295" spans="1:10" x14ac:dyDescent="0.35">
      <c r="A2295" t="s">
        <v>19907</v>
      </c>
      <c r="B2295">
        <v>51</v>
      </c>
      <c r="C2295">
        <v>42</v>
      </c>
      <c r="D2295">
        <v>323</v>
      </c>
      <c r="E2295" t="s">
        <v>311</v>
      </c>
      <c r="F2295" t="s">
        <v>0</v>
      </c>
      <c r="G2295" t="s">
        <v>9016</v>
      </c>
      <c r="I2295" t="s">
        <v>311</v>
      </c>
      <c r="J2295">
        <v>16</v>
      </c>
    </row>
    <row r="2296" spans="1:10" x14ac:dyDescent="0.35">
      <c r="A2296" t="s">
        <v>19909</v>
      </c>
      <c r="B2296">
        <v>79</v>
      </c>
      <c r="C2296">
        <v>42</v>
      </c>
      <c r="D2296">
        <v>323</v>
      </c>
      <c r="E2296" t="s">
        <v>334</v>
      </c>
      <c r="F2296" t="s">
        <v>0</v>
      </c>
      <c r="G2296" t="s">
        <v>4090</v>
      </c>
      <c r="H2296">
        <v>0.87</v>
      </c>
      <c r="I2296">
        <v>16.55</v>
      </c>
      <c r="J2296">
        <v>12</v>
      </c>
    </row>
    <row r="2297" spans="1:10" x14ac:dyDescent="0.35">
      <c r="A2297" t="s">
        <v>19911</v>
      </c>
      <c r="B2297">
        <v>27</v>
      </c>
      <c r="C2297">
        <v>41</v>
      </c>
      <c r="D2297">
        <v>328</v>
      </c>
      <c r="E2297" t="s">
        <v>311</v>
      </c>
      <c r="F2297" t="s">
        <v>0</v>
      </c>
      <c r="G2297" t="s">
        <v>4219</v>
      </c>
      <c r="I2297" t="s">
        <v>311</v>
      </c>
      <c r="J2297">
        <v>14</v>
      </c>
    </row>
    <row r="2298" spans="1:10" x14ac:dyDescent="0.35">
      <c r="A2298" t="s">
        <v>19912</v>
      </c>
      <c r="B2298">
        <v>85</v>
      </c>
      <c r="C2298">
        <v>41</v>
      </c>
      <c r="D2298">
        <v>328</v>
      </c>
      <c r="E2298" t="s">
        <v>311</v>
      </c>
      <c r="F2298" t="s">
        <v>0</v>
      </c>
      <c r="G2298" t="s">
        <v>9016</v>
      </c>
      <c r="I2298" t="s">
        <v>311</v>
      </c>
      <c r="J2298">
        <v>16</v>
      </c>
    </row>
    <row r="2299" spans="1:10" x14ac:dyDescent="0.35">
      <c r="A2299" t="s">
        <v>19914</v>
      </c>
      <c r="B2299">
        <v>54</v>
      </c>
      <c r="C2299">
        <v>41</v>
      </c>
      <c r="D2299">
        <v>328</v>
      </c>
      <c r="E2299" t="s">
        <v>334</v>
      </c>
      <c r="F2299" t="s">
        <v>0</v>
      </c>
      <c r="G2299" t="s">
        <v>3633</v>
      </c>
      <c r="H2299">
        <v>0.60599999999999998</v>
      </c>
      <c r="I2299">
        <v>22.42</v>
      </c>
      <c r="J2299">
        <v>17</v>
      </c>
    </row>
    <row r="2300" spans="1:10" x14ac:dyDescent="0.35">
      <c r="A2300" t="s">
        <v>19915</v>
      </c>
      <c r="B2300">
        <v>262</v>
      </c>
      <c r="C2300">
        <v>41</v>
      </c>
      <c r="D2300">
        <v>328</v>
      </c>
      <c r="E2300" t="s">
        <v>312</v>
      </c>
      <c r="F2300" t="s">
        <v>0</v>
      </c>
      <c r="G2300" t="s">
        <v>10944</v>
      </c>
      <c r="H2300">
        <v>0.52900000000000003</v>
      </c>
      <c r="I2300">
        <v>46.57</v>
      </c>
      <c r="J2300">
        <v>6</v>
      </c>
    </row>
    <row r="2301" spans="1:10" x14ac:dyDescent="0.35">
      <c r="A2301" t="s">
        <v>19916</v>
      </c>
      <c r="B2301">
        <v>128</v>
      </c>
      <c r="C2301">
        <v>40</v>
      </c>
      <c r="D2301">
        <v>334</v>
      </c>
      <c r="E2301" t="s">
        <v>312</v>
      </c>
      <c r="F2301" t="s">
        <v>0</v>
      </c>
      <c r="G2301" t="s">
        <v>16568</v>
      </c>
      <c r="H2301">
        <v>0.48</v>
      </c>
      <c r="I2301">
        <v>26.91</v>
      </c>
      <c r="J2301">
        <v>26</v>
      </c>
    </row>
    <row r="2302" spans="1:10" x14ac:dyDescent="0.35">
      <c r="A2302" t="s">
        <v>19920</v>
      </c>
      <c r="B2302">
        <v>151</v>
      </c>
      <c r="C2302">
        <v>40</v>
      </c>
      <c r="D2302">
        <v>334</v>
      </c>
      <c r="E2302" t="s">
        <v>312</v>
      </c>
      <c r="F2302" t="s">
        <v>0</v>
      </c>
      <c r="G2302" t="s">
        <v>10944</v>
      </c>
      <c r="H2302">
        <v>0.40699999999999997</v>
      </c>
      <c r="I2302">
        <v>27.94</v>
      </c>
      <c r="J2302">
        <v>18</v>
      </c>
    </row>
    <row r="2303" spans="1:10" x14ac:dyDescent="0.35">
      <c r="A2303" t="s">
        <v>19921</v>
      </c>
      <c r="B2303">
        <v>18</v>
      </c>
      <c r="C2303">
        <v>39</v>
      </c>
      <c r="D2303">
        <v>339</v>
      </c>
      <c r="E2303" t="s">
        <v>311</v>
      </c>
      <c r="F2303" t="s">
        <v>0</v>
      </c>
      <c r="G2303" t="s">
        <v>17598</v>
      </c>
      <c r="I2303" t="s">
        <v>311</v>
      </c>
      <c r="J2303">
        <v>10</v>
      </c>
    </row>
    <row r="2304" spans="1:10" x14ac:dyDescent="0.35">
      <c r="A2304" t="s">
        <v>19923</v>
      </c>
      <c r="B2304">
        <v>96</v>
      </c>
      <c r="C2304">
        <v>38</v>
      </c>
      <c r="D2304">
        <v>341</v>
      </c>
      <c r="E2304" t="s">
        <v>311</v>
      </c>
      <c r="F2304" t="s">
        <v>0</v>
      </c>
      <c r="G2304" t="s">
        <v>6759</v>
      </c>
      <c r="I2304" t="s">
        <v>311</v>
      </c>
      <c r="J2304">
        <v>36</v>
      </c>
    </row>
    <row r="2305" spans="1:10" x14ac:dyDescent="0.35">
      <c r="A2305" t="s">
        <v>19926</v>
      </c>
      <c r="B2305">
        <v>66</v>
      </c>
      <c r="C2305">
        <v>36</v>
      </c>
      <c r="D2305">
        <v>344</v>
      </c>
      <c r="E2305" t="s">
        <v>311</v>
      </c>
      <c r="F2305" t="s">
        <v>0</v>
      </c>
      <c r="G2305" t="s">
        <v>17157</v>
      </c>
      <c r="I2305" t="s">
        <v>311</v>
      </c>
      <c r="J2305">
        <v>11</v>
      </c>
    </row>
    <row r="2306" spans="1:10" x14ac:dyDescent="0.35">
      <c r="A2306" t="s">
        <v>19929</v>
      </c>
      <c r="B2306">
        <v>68</v>
      </c>
      <c r="C2306">
        <v>36</v>
      </c>
      <c r="D2306">
        <v>344</v>
      </c>
      <c r="E2306" t="s">
        <v>311</v>
      </c>
      <c r="F2306" t="s">
        <v>0</v>
      </c>
      <c r="G2306" t="s">
        <v>3633</v>
      </c>
      <c r="I2306" t="s">
        <v>311</v>
      </c>
      <c r="J2306">
        <v>25</v>
      </c>
    </row>
    <row r="2307" spans="1:10" x14ac:dyDescent="0.35">
      <c r="A2307" t="s">
        <v>19930</v>
      </c>
      <c r="B2307">
        <v>41</v>
      </c>
      <c r="C2307">
        <v>36</v>
      </c>
      <c r="D2307">
        <v>344</v>
      </c>
      <c r="E2307" t="s">
        <v>328</v>
      </c>
      <c r="F2307" t="s">
        <v>0</v>
      </c>
      <c r="G2307" t="s">
        <v>19931</v>
      </c>
      <c r="H2307">
        <v>0.56299999999999994</v>
      </c>
      <c r="I2307">
        <v>31.08</v>
      </c>
      <c r="J2307">
        <v>14</v>
      </c>
    </row>
    <row r="2308" spans="1:10" x14ac:dyDescent="0.35">
      <c r="A2308" t="s">
        <v>19932</v>
      </c>
      <c r="B2308">
        <v>241</v>
      </c>
      <c r="C2308">
        <v>36</v>
      </c>
      <c r="D2308">
        <v>344</v>
      </c>
      <c r="E2308" t="s">
        <v>311</v>
      </c>
      <c r="F2308" t="s">
        <v>0</v>
      </c>
      <c r="G2308" t="s">
        <v>2520</v>
      </c>
      <c r="I2308" t="s">
        <v>311</v>
      </c>
      <c r="J2308">
        <v>11</v>
      </c>
    </row>
    <row r="2309" spans="1:10" x14ac:dyDescent="0.35">
      <c r="A2309" t="s">
        <v>19934</v>
      </c>
      <c r="B2309">
        <v>249</v>
      </c>
      <c r="C2309">
        <v>35</v>
      </c>
      <c r="D2309">
        <v>351</v>
      </c>
      <c r="E2309" t="s">
        <v>311</v>
      </c>
      <c r="F2309" t="s">
        <v>0</v>
      </c>
      <c r="G2309" t="s">
        <v>17321</v>
      </c>
      <c r="I2309" t="s">
        <v>311</v>
      </c>
      <c r="J2309">
        <v>18</v>
      </c>
    </row>
    <row r="2310" spans="1:10" x14ac:dyDescent="0.35">
      <c r="A2310" t="s">
        <v>19935</v>
      </c>
      <c r="B2310">
        <v>49</v>
      </c>
      <c r="C2310">
        <v>35</v>
      </c>
      <c r="D2310">
        <v>351</v>
      </c>
      <c r="E2310" t="s">
        <v>334</v>
      </c>
      <c r="F2310" t="s">
        <v>0</v>
      </c>
      <c r="G2310" t="s">
        <v>4397</v>
      </c>
      <c r="H2310">
        <v>0.41499999999999998</v>
      </c>
      <c r="I2310">
        <v>18.93</v>
      </c>
      <c r="J2310">
        <v>25</v>
      </c>
    </row>
    <row r="2311" spans="1:10" x14ac:dyDescent="0.35">
      <c r="A2311" t="s">
        <v>19937</v>
      </c>
      <c r="B2311">
        <v>43</v>
      </c>
      <c r="C2311">
        <v>34</v>
      </c>
      <c r="D2311">
        <v>353</v>
      </c>
      <c r="E2311" t="s">
        <v>311</v>
      </c>
      <c r="F2311" t="s">
        <v>0</v>
      </c>
      <c r="G2311" t="s">
        <v>4219</v>
      </c>
      <c r="I2311" t="s">
        <v>311</v>
      </c>
      <c r="J2311">
        <v>15</v>
      </c>
    </row>
    <row r="2312" spans="1:10" x14ac:dyDescent="0.35">
      <c r="A2312" t="s">
        <v>19941</v>
      </c>
      <c r="B2312">
        <v>523</v>
      </c>
      <c r="C2312">
        <v>33</v>
      </c>
      <c r="D2312">
        <v>356</v>
      </c>
      <c r="E2312" t="s">
        <v>311</v>
      </c>
      <c r="F2312" t="s">
        <v>0</v>
      </c>
      <c r="G2312" t="s">
        <v>15165</v>
      </c>
      <c r="I2312" t="s">
        <v>311</v>
      </c>
      <c r="J2312">
        <v>26</v>
      </c>
    </row>
    <row r="2313" spans="1:10" x14ac:dyDescent="0.35">
      <c r="A2313" t="s">
        <v>19946</v>
      </c>
      <c r="B2313">
        <v>166</v>
      </c>
      <c r="C2313">
        <v>32</v>
      </c>
      <c r="D2313">
        <v>360</v>
      </c>
      <c r="E2313" t="s">
        <v>311</v>
      </c>
      <c r="F2313" t="s">
        <v>0</v>
      </c>
      <c r="G2313" t="s">
        <v>10944</v>
      </c>
      <c r="I2313" t="s">
        <v>311</v>
      </c>
      <c r="J2313">
        <v>8</v>
      </c>
    </row>
    <row r="2314" spans="1:10" x14ac:dyDescent="0.35">
      <c r="A2314" t="s">
        <v>19949</v>
      </c>
      <c r="B2314">
        <v>64</v>
      </c>
      <c r="C2314">
        <v>31</v>
      </c>
      <c r="D2314">
        <v>366</v>
      </c>
      <c r="E2314" t="s">
        <v>311</v>
      </c>
      <c r="F2314" t="s">
        <v>0</v>
      </c>
      <c r="G2314" t="s">
        <v>9016</v>
      </c>
      <c r="I2314" t="s">
        <v>311</v>
      </c>
      <c r="J2314">
        <v>9</v>
      </c>
    </row>
    <row r="2315" spans="1:10" x14ac:dyDescent="0.35">
      <c r="A2315" t="s">
        <v>19954</v>
      </c>
      <c r="B2315">
        <v>123</v>
      </c>
      <c r="C2315">
        <v>30</v>
      </c>
      <c r="D2315">
        <v>369</v>
      </c>
      <c r="E2315" t="s">
        <v>311</v>
      </c>
      <c r="F2315" t="s">
        <v>0</v>
      </c>
      <c r="G2315" t="s">
        <v>9016</v>
      </c>
      <c r="I2315" t="s">
        <v>311</v>
      </c>
      <c r="J2315">
        <v>15</v>
      </c>
    </row>
    <row r="2316" spans="1:10" x14ac:dyDescent="0.35">
      <c r="A2316" t="s">
        <v>19955</v>
      </c>
      <c r="B2316">
        <v>55</v>
      </c>
      <c r="C2316">
        <v>30</v>
      </c>
      <c r="D2316">
        <v>369</v>
      </c>
      <c r="E2316" t="s">
        <v>334</v>
      </c>
      <c r="F2316" t="s">
        <v>0</v>
      </c>
      <c r="G2316" t="s">
        <v>19956</v>
      </c>
      <c r="H2316">
        <v>0.26400000000000001</v>
      </c>
      <c r="I2316">
        <v>3.81</v>
      </c>
      <c r="J2316">
        <v>12</v>
      </c>
    </row>
    <row r="2317" spans="1:10" x14ac:dyDescent="0.35">
      <c r="A2317" t="s">
        <v>19957</v>
      </c>
      <c r="B2317">
        <v>64</v>
      </c>
      <c r="C2317">
        <v>30</v>
      </c>
      <c r="D2317">
        <v>369</v>
      </c>
      <c r="E2317" t="s">
        <v>311</v>
      </c>
      <c r="F2317" t="s">
        <v>0</v>
      </c>
      <c r="G2317" t="s">
        <v>8272</v>
      </c>
      <c r="I2317" t="s">
        <v>311</v>
      </c>
      <c r="J2317">
        <v>5</v>
      </c>
    </row>
    <row r="2318" spans="1:10" x14ac:dyDescent="0.35">
      <c r="A2318" t="s">
        <v>19958</v>
      </c>
      <c r="B2318">
        <v>195</v>
      </c>
      <c r="C2318">
        <v>30</v>
      </c>
      <c r="D2318">
        <v>369</v>
      </c>
      <c r="E2318" t="s">
        <v>311</v>
      </c>
      <c r="F2318" t="s">
        <v>0</v>
      </c>
      <c r="G2318" t="s">
        <v>15183</v>
      </c>
      <c r="I2318" t="s">
        <v>311</v>
      </c>
      <c r="J2318">
        <v>24</v>
      </c>
    </row>
    <row r="2319" spans="1:10" x14ac:dyDescent="0.35">
      <c r="A2319" t="s">
        <v>19959</v>
      </c>
      <c r="B2319">
        <v>99</v>
      </c>
      <c r="C2319">
        <v>30</v>
      </c>
      <c r="D2319">
        <v>369</v>
      </c>
      <c r="E2319" t="s">
        <v>311</v>
      </c>
      <c r="F2319" t="s">
        <v>0</v>
      </c>
      <c r="G2319" t="s">
        <v>15183</v>
      </c>
      <c r="I2319" t="s">
        <v>311</v>
      </c>
      <c r="J2319">
        <v>12</v>
      </c>
    </row>
    <row r="2320" spans="1:10" x14ac:dyDescent="0.35">
      <c r="A2320" t="s">
        <v>19961</v>
      </c>
      <c r="B2320">
        <v>53</v>
      </c>
      <c r="C2320">
        <v>29</v>
      </c>
      <c r="D2320">
        <v>376</v>
      </c>
      <c r="E2320" t="s">
        <v>311</v>
      </c>
      <c r="F2320" t="s">
        <v>0</v>
      </c>
      <c r="G2320" t="s">
        <v>15183</v>
      </c>
      <c r="I2320" t="s">
        <v>311</v>
      </c>
      <c r="J2320">
        <v>10</v>
      </c>
    </row>
    <row r="2321" spans="1:10" x14ac:dyDescent="0.35">
      <c r="A2321" t="s">
        <v>19965</v>
      </c>
      <c r="B2321">
        <v>92</v>
      </c>
      <c r="C2321">
        <v>29</v>
      </c>
      <c r="D2321">
        <v>376</v>
      </c>
      <c r="E2321" t="s">
        <v>311</v>
      </c>
      <c r="F2321" t="s">
        <v>0</v>
      </c>
      <c r="G2321" t="s">
        <v>4219</v>
      </c>
      <c r="I2321" t="s">
        <v>311</v>
      </c>
      <c r="J2321">
        <v>28</v>
      </c>
    </row>
    <row r="2322" spans="1:10" x14ac:dyDescent="0.35">
      <c r="A2322" t="s">
        <v>19966</v>
      </c>
      <c r="B2322">
        <v>141</v>
      </c>
      <c r="C2322">
        <v>29</v>
      </c>
      <c r="D2322">
        <v>376</v>
      </c>
      <c r="E2322" t="s">
        <v>311</v>
      </c>
      <c r="F2322" t="s">
        <v>0</v>
      </c>
      <c r="G2322" t="s">
        <v>17746</v>
      </c>
      <c r="I2322" t="s">
        <v>311</v>
      </c>
      <c r="J2322">
        <v>86</v>
      </c>
    </row>
    <row r="2323" spans="1:10" x14ac:dyDescent="0.35">
      <c r="A2323" t="s">
        <v>19973</v>
      </c>
      <c r="B2323">
        <v>36</v>
      </c>
      <c r="C2323">
        <v>28</v>
      </c>
      <c r="D2323">
        <v>386</v>
      </c>
      <c r="E2323" t="s">
        <v>334</v>
      </c>
      <c r="F2323" t="s">
        <v>0</v>
      </c>
      <c r="G2323" t="s">
        <v>15069</v>
      </c>
      <c r="H2323">
        <v>0.222</v>
      </c>
      <c r="I2323">
        <v>7.11</v>
      </c>
      <c r="J2323">
        <v>4</v>
      </c>
    </row>
    <row r="2324" spans="1:10" x14ac:dyDescent="0.35">
      <c r="A2324" t="s">
        <v>20003</v>
      </c>
      <c r="B2324">
        <v>88</v>
      </c>
      <c r="C2324">
        <v>23</v>
      </c>
      <c r="D2324">
        <v>418</v>
      </c>
      <c r="E2324" t="s">
        <v>334</v>
      </c>
      <c r="F2324" t="s">
        <v>0</v>
      </c>
      <c r="G2324" t="s">
        <v>10944</v>
      </c>
      <c r="H2324">
        <v>0.2</v>
      </c>
      <c r="I2324">
        <v>9.31</v>
      </c>
      <c r="J2324">
        <v>22</v>
      </c>
    </row>
    <row r="2325" spans="1:10" x14ac:dyDescent="0.35">
      <c r="A2325" t="s">
        <v>20006</v>
      </c>
      <c r="B2325">
        <v>464</v>
      </c>
      <c r="C2325">
        <v>23</v>
      </c>
      <c r="D2325">
        <v>418</v>
      </c>
      <c r="E2325" t="s">
        <v>311</v>
      </c>
      <c r="F2325" t="s">
        <v>0</v>
      </c>
      <c r="G2325" t="s">
        <v>15165</v>
      </c>
      <c r="I2325" t="s">
        <v>311</v>
      </c>
      <c r="J2325">
        <v>9</v>
      </c>
    </row>
    <row r="2326" spans="1:10" x14ac:dyDescent="0.35">
      <c r="A2326" t="s">
        <v>20011</v>
      </c>
      <c r="B2326">
        <v>23</v>
      </c>
      <c r="C2326">
        <v>23</v>
      </c>
      <c r="D2326">
        <v>418</v>
      </c>
      <c r="E2326" t="s">
        <v>334</v>
      </c>
      <c r="F2326" t="s">
        <v>0</v>
      </c>
      <c r="G2326" t="s">
        <v>3633</v>
      </c>
      <c r="H2326">
        <v>0.58799999999999997</v>
      </c>
      <c r="I2326">
        <v>20.88</v>
      </c>
      <c r="J2326">
        <v>4</v>
      </c>
    </row>
    <row r="2327" spans="1:10" x14ac:dyDescent="0.35">
      <c r="A2327" t="s">
        <v>20015</v>
      </c>
      <c r="B2327">
        <v>224</v>
      </c>
      <c r="C2327">
        <v>22</v>
      </c>
      <c r="D2327">
        <v>428</v>
      </c>
      <c r="E2327" t="s">
        <v>311</v>
      </c>
      <c r="F2327" t="s">
        <v>0</v>
      </c>
      <c r="G2327" t="s">
        <v>17746</v>
      </c>
      <c r="I2327" t="s">
        <v>311</v>
      </c>
      <c r="J2327">
        <v>19</v>
      </c>
    </row>
    <row r="2328" spans="1:10" x14ac:dyDescent="0.35">
      <c r="A2328" t="s">
        <v>20016</v>
      </c>
      <c r="B2328">
        <v>85</v>
      </c>
      <c r="C2328">
        <v>22</v>
      </c>
      <c r="D2328">
        <v>428</v>
      </c>
      <c r="E2328" t="s">
        <v>311</v>
      </c>
      <c r="F2328" t="s">
        <v>0</v>
      </c>
      <c r="G2328" t="s">
        <v>18463</v>
      </c>
      <c r="I2328" t="s">
        <v>311</v>
      </c>
      <c r="J2328">
        <v>12</v>
      </c>
    </row>
    <row r="2329" spans="1:10" x14ac:dyDescent="0.35">
      <c r="A2329" t="s">
        <v>20018</v>
      </c>
      <c r="B2329">
        <v>132</v>
      </c>
      <c r="C2329">
        <v>22</v>
      </c>
      <c r="D2329">
        <v>428</v>
      </c>
      <c r="E2329" t="s">
        <v>311</v>
      </c>
      <c r="F2329" t="s">
        <v>0</v>
      </c>
      <c r="G2329" t="s">
        <v>9482</v>
      </c>
      <c r="I2329" t="s">
        <v>311</v>
      </c>
      <c r="J2329">
        <v>19</v>
      </c>
    </row>
    <row r="2330" spans="1:10" x14ac:dyDescent="0.35">
      <c r="A2330" t="s">
        <v>20026</v>
      </c>
      <c r="B2330">
        <v>30</v>
      </c>
      <c r="C2330">
        <v>21</v>
      </c>
      <c r="D2330">
        <v>436</v>
      </c>
      <c r="E2330" t="s">
        <v>334</v>
      </c>
      <c r="F2330" t="s">
        <v>0</v>
      </c>
      <c r="G2330" t="s">
        <v>3633</v>
      </c>
      <c r="H2330">
        <v>0.435</v>
      </c>
      <c r="I2330">
        <v>13.14</v>
      </c>
      <c r="J2330">
        <v>15</v>
      </c>
    </row>
    <row r="2331" spans="1:10" x14ac:dyDescent="0.35">
      <c r="A2331" t="s">
        <v>20030</v>
      </c>
      <c r="B2331">
        <v>141</v>
      </c>
      <c r="C2331">
        <v>21</v>
      </c>
      <c r="D2331">
        <v>436</v>
      </c>
      <c r="E2331" t="s">
        <v>311</v>
      </c>
      <c r="F2331" t="s">
        <v>0</v>
      </c>
      <c r="G2331" t="s">
        <v>15165</v>
      </c>
      <c r="I2331" t="s">
        <v>311</v>
      </c>
      <c r="J2331">
        <v>13</v>
      </c>
    </row>
    <row r="2332" spans="1:10" x14ac:dyDescent="0.35">
      <c r="A2332" t="s">
        <v>20032</v>
      </c>
      <c r="B2332">
        <v>60</v>
      </c>
      <c r="C2332">
        <v>20</v>
      </c>
      <c r="D2332">
        <v>447</v>
      </c>
      <c r="E2332" t="s">
        <v>311</v>
      </c>
      <c r="F2332" t="s">
        <v>0</v>
      </c>
      <c r="G2332" t="s">
        <v>8272</v>
      </c>
      <c r="I2332" t="s">
        <v>311</v>
      </c>
      <c r="J2332">
        <v>18</v>
      </c>
    </row>
    <row r="2333" spans="1:10" x14ac:dyDescent="0.35">
      <c r="A2333" t="s">
        <v>20033</v>
      </c>
      <c r="B2333">
        <v>144</v>
      </c>
      <c r="C2333">
        <v>20</v>
      </c>
      <c r="D2333">
        <v>447</v>
      </c>
      <c r="E2333" t="s">
        <v>311</v>
      </c>
      <c r="F2333" t="s">
        <v>0</v>
      </c>
      <c r="G2333" t="s">
        <v>9016</v>
      </c>
      <c r="I2333" t="s">
        <v>311</v>
      </c>
      <c r="J2333">
        <v>19</v>
      </c>
    </row>
    <row r="2334" spans="1:10" x14ac:dyDescent="0.35">
      <c r="A2334" t="s">
        <v>20035</v>
      </c>
      <c r="B2334">
        <v>68</v>
      </c>
      <c r="C2334">
        <v>20</v>
      </c>
      <c r="D2334">
        <v>447</v>
      </c>
      <c r="E2334" t="s">
        <v>311</v>
      </c>
      <c r="F2334" t="s">
        <v>0</v>
      </c>
      <c r="G2334" t="s">
        <v>6759</v>
      </c>
      <c r="I2334" t="s">
        <v>311</v>
      </c>
      <c r="J2334">
        <v>16</v>
      </c>
    </row>
    <row r="2335" spans="1:10" x14ac:dyDescent="0.35">
      <c r="A2335" t="s">
        <v>20044</v>
      </c>
      <c r="B2335">
        <v>119</v>
      </c>
      <c r="C2335">
        <v>19</v>
      </c>
      <c r="D2335">
        <v>456</v>
      </c>
      <c r="E2335" t="s">
        <v>311</v>
      </c>
      <c r="F2335" t="s">
        <v>0</v>
      </c>
      <c r="G2335" t="s">
        <v>17453</v>
      </c>
      <c r="I2335" t="s">
        <v>311</v>
      </c>
      <c r="J2335">
        <v>20</v>
      </c>
    </row>
    <row r="2336" spans="1:10" x14ac:dyDescent="0.35">
      <c r="A2336" t="s">
        <v>20047</v>
      </c>
      <c r="B2336">
        <v>108</v>
      </c>
      <c r="C2336">
        <v>19</v>
      </c>
      <c r="D2336">
        <v>456</v>
      </c>
      <c r="E2336" t="s">
        <v>311</v>
      </c>
      <c r="F2336" t="s">
        <v>0</v>
      </c>
      <c r="G2336" t="s">
        <v>17453</v>
      </c>
      <c r="I2336" t="s">
        <v>311</v>
      </c>
      <c r="J2336">
        <v>12</v>
      </c>
    </row>
    <row r="2337" spans="1:10" x14ac:dyDescent="0.35">
      <c r="A2337" t="s">
        <v>20051</v>
      </c>
      <c r="B2337">
        <v>37</v>
      </c>
      <c r="C2337">
        <v>19</v>
      </c>
      <c r="D2337">
        <v>456</v>
      </c>
      <c r="E2337" t="s">
        <v>311</v>
      </c>
      <c r="F2337" t="s">
        <v>0</v>
      </c>
      <c r="G2337" t="s">
        <v>15183</v>
      </c>
      <c r="I2337" t="s">
        <v>311</v>
      </c>
      <c r="J2337">
        <v>16</v>
      </c>
    </row>
    <row r="2338" spans="1:10" x14ac:dyDescent="0.35">
      <c r="A2338" t="s">
        <v>20052</v>
      </c>
      <c r="B2338">
        <v>79</v>
      </c>
      <c r="C2338">
        <v>19</v>
      </c>
      <c r="D2338">
        <v>456</v>
      </c>
      <c r="E2338" t="s">
        <v>311</v>
      </c>
      <c r="F2338" t="s">
        <v>0</v>
      </c>
      <c r="G2338" t="s">
        <v>14900</v>
      </c>
      <c r="I2338" t="s">
        <v>311</v>
      </c>
      <c r="J2338">
        <v>32</v>
      </c>
    </row>
    <row r="2339" spans="1:10" x14ac:dyDescent="0.35">
      <c r="A2339" t="s">
        <v>20053</v>
      </c>
      <c r="B2339">
        <v>126</v>
      </c>
      <c r="C2339">
        <v>19</v>
      </c>
      <c r="D2339">
        <v>456</v>
      </c>
      <c r="E2339" t="s">
        <v>311</v>
      </c>
      <c r="F2339" t="s">
        <v>0</v>
      </c>
      <c r="G2339" t="s">
        <v>17453</v>
      </c>
      <c r="I2339" t="s">
        <v>311</v>
      </c>
      <c r="J2339">
        <v>14</v>
      </c>
    </row>
    <row r="2340" spans="1:10" x14ac:dyDescent="0.35">
      <c r="A2340" t="s">
        <v>20056</v>
      </c>
      <c r="B2340">
        <v>25</v>
      </c>
      <c r="C2340">
        <v>18</v>
      </c>
      <c r="D2340">
        <v>470</v>
      </c>
      <c r="E2340" t="s">
        <v>311</v>
      </c>
      <c r="F2340" t="s">
        <v>0</v>
      </c>
      <c r="G2340" t="s">
        <v>15063</v>
      </c>
      <c r="I2340" t="s">
        <v>311</v>
      </c>
      <c r="J2340">
        <v>6</v>
      </c>
    </row>
    <row r="2341" spans="1:10" x14ac:dyDescent="0.35">
      <c r="A2341" t="s">
        <v>20065</v>
      </c>
      <c r="B2341">
        <v>21</v>
      </c>
      <c r="C2341">
        <v>18</v>
      </c>
      <c r="D2341">
        <v>470</v>
      </c>
      <c r="E2341" t="s">
        <v>311</v>
      </c>
      <c r="F2341" t="s">
        <v>0</v>
      </c>
      <c r="G2341" t="s">
        <v>17321</v>
      </c>
      <c r="I2341" t="s">
        <v>311</v>
      </c>
      <c r="J2341">
        <v>5</v>
      </c>
    </row>
    <row r="2342" spans="1:10" x14ac:dyDescent="0.35">
      <c r="A2342" t="s">
        <v>20067</v>
      </c>
      <c r="B2342">
        <v>112</v>
      </c>
      <c r="C2342">
        <v>18</v>
      </c>
      <c r="D2342">
        <v>470</v>
      </c>
      <c r="E2342" t="s">
        <v>312</v>
      </c>
      <c r="F2342" t="s">
        <v>0</v>
      </c>
      <c r="G2342" t="s">
        <v>10944</v>
      </c>
      <c r="H2342">
        <v>0.4</v>
      </c>
      <c r="I2342">
        <v>25.98</v>
      </c>
      <c r="J2342">
        <v>6</v>
      </c>
    </row>
    <row r="2343" spans="1:10" x14ac:dyDescent="0.35">
      <c r="A2343" t="s">
        <v>20070</v>
      </c>
      <c r="B2343">
        <v>19</v>
      </c>
      <c r="C2343">
        <v>18</v>
      </c>
      <c r="D2343">
        <v>470</v>
      </c>
      <c r="E2343" t="s">
        <v>311</v>
      </c>
      <c r="F2343" t="s">
        <v>0</v>
      </c>
      <c r="G2343" t="s">
        <v>7676</v>
      </c>
      <c r="I2343" t="s">
        <v>311</v>
      </c>
      <c r="J2343">
        <v>4</v>
      </c>
    </row>
    <row r="2344" spans="1:10" x14ac:dyDescent="0.35">
      <c r="A2344" t="s">
        <v>20082</v>
      </c>
      <c r="B2344">
        <v>31</v>
      </c>
      <c r="C2344">
        <v>17</v>
      </c>
      <c r="D2344">
        <v>489</v>
      </c>
      <c r="E2344" t="s">
        <v>311</v>
      </c>
      <c r="F2344" t="s">
        <v>0</v>
      </c>
      <c r="G2344" t="s">
        <v>3704</v>
      </c>
      <c r="I2344" t="s">
        <v>311</v>
      </c>
      <c r="J2344">
        <v>3</v>
      </c>
    </row>
    <row r="2345" spans="1:10" x14ac:dyDescent="0.35">
      <c r="A2345" t="s">
        <v>20103</v>
      </c>
      <c r="B2345">
        <v>25</v>
      </c>
      <c r="C2345">
        <v>16</v>
      </c>
      <c r="D2345">
        <v>508</v>
      </c>
      <c r="E2345" t="s">
        <v>311</v>
      </c>
      <c r="F2345" t="s">
        <v>0</v>
      </c>
      <c r="G2345" t="s">
        <v>15183</v>
      </c>
      <c r="I2345" t="s">
        <v>311</v>
      </c>
      <c r="J2345">
        <v>7</v>
      </c>
    </row>
    <row r="2346" spans="1:10" x14ac:dyDescent="0.35">
      <c r="A2346" t="s">
        <v>20123</v>
      </c>
      <c r="B2346">
        <v>58</v>
      </c>
      <c r="C2346">
        <v>15</v>
      </c>
      <c r="D2346">
        <v>532</v>
      </c>
      <c r="E2346" t="s">
        <v>311</v>
      </c>
      <c r="F2346" t="s">
        <v>0</v>
      </c>
      <c r="G2346" t="s">
        <v>17321</v>
      </c>
      <c r="I2346" t="s">
        <v>311</v>
      </c>
      <c r="J2346">
        <v>4</v>
      </c>
    </row>
    <row r="2347" spans="1:10" x14ac:dyDescent="0.35">
      <c r="A2347" t="s">
        <v>20127</v>
      </c>
      <c r="B2347">
        <v>87</v>
      </c>
      <c r="C2347">
        <v>15</v>
      </c>
      <c r="D2347">
        <v>532</v>
      </c>
      <c r="E2347" t="s">
        <v>311</v>
      </c>
      <c r="F2347" t="s">
        <v>0</v>
      </c>
      <c r="G2347" t="s">
        <v>15183</v>
      </c>
      <c r="I2347" t="s">
        <v>311</v>
      </c>
      <c r="J2347">
        <v>1</v>
      </c>
    </row>
    <row r="2348" spans="1:10" x14ac:dyDescent="0.35">
      <c r="A2348" t="s">
        <v>20154</v>
      </c>
      <c r="B2348">
        <v>26</v>
      </c>
      <c r="C2348">
        <v>14</v>
      </c>
      <c r="D2348">
        <v>552</v>
      </c>
      <c r="E2348" t="s">
        <v>311</v>
      </c>
      <c r="F2348" t="s">
        <v>0</v>
      </c>
      <c r="G2348" t="s">
        <v>2972</v>
      </c>
      <c r="I2348" t="s">
        <v>311</v>
      </c>
      <c r="J2348">
        <v>2</v>
      </c>
    </row>
    <row r="2349" spans="1:10" x14ac:dyDescent="0.35">
      <c r="A2349" t="s">
        <v>20156</v>
      </c>
      <c r="B2349">
        <v>64</v>
      </c>
      <c r="C2349">
        <v>13</v>
      </c>
      <c r="D2349">
        <v>571</v>
      </c>
      <c r="E2349" t="s">
        <v>311</v>
      </c>
      <c r="F2349" t="s">
        <v>0</v>
      </c>
      <c r="G2349" t="s">
        <v>15165</v>
      </c>
      <c r="I2349" t="s">
        <v>311</v>
      </c>
      <c r="J2349">
        <v>7</v>
      </c>
    </row>
    <row r="2350" spans="1:10" x14ac:dyDescent="0.35">
      <c r="A2350" t="s">
        <v>20183</v>
      </c>
      <c r="B2350">
        <v>16</v>
      </c>
      <c r="C2350">
        <v>12</v>
      </c>
      <c r="D2350">
        <v>590</v>
      </c>
      <c r="E2350" t="s">
        <v>311</v>
      </c>
      <c r="F2350" t="s">
        <v>0</v>
      </c>
      <c r="G2350" t="s">
        <v>17746</v>
      </c>
      <c r="I2350" t="s">
        <v>311</v>
      </c>
      <c r="J2350">
        <v>7</v>
      </c>
    </row>
    <row r="2351" spans="1:10" x14ac:dyDescent="0.35">
      <c r="A2351" t="s">
        <v>20189</v>
      </c>
      <c r="B2351">
        <v>89</v>
      </c>
      <c r="C2351">
        <v>12</v>
      </c>
      <c r="D2351">
        <v>590</v>
      </c>
      <c r="E2351" t="s">
        <v>311</v>
      </c>
      <c r="F2351" t="s">
        <v>0</v>
      </c>
      <c r="G2351" t="s">
        <v>8272</v>
      </c>
      <c r="I2351" t="s">
        <v>311</v>
      </c>
      <c r="J2351">
        <v>13</v>
      </c>
    </row>
    <row r="2352" spans="1:10" x14ac:dyDescent="0.35">
      <c r="A2352" t="s">
        <v>20191</v>
      </c>
      <c r="B2352">
        <v>193</v>
      </c>
      <c r="C2352">
        <v>12</v>
      </c>
      <c r="D2352">
        <v>590</v>
      </c>
      <c r="E2352" t="s">
        <v>311</v>
      </c>
      <c r="F2352" t="s">
        <v>0</v>
      </c>
      <c r="G2352" t="s">
        <v>9016</v>
      </c>
      <c r="I2352" t="s">
        <v>311</v>
      </c>
      <c r="J2352">
        <v>7</v>
      </c>
    </row>
    <row r="2353" spans="1:10" x14ac:dyDescent="0.35">
      <c r="A2353" t="s">
        <v>20204</v>
      </c>
      <c r="B2353">
        <v>20</v>
      </c>
      <c r="C2353">
        <v>11</v>
      </c>
      <c r="D2353">
        <v>615</v>
      </c>
      <c r="E2353" t="s">
        <v>311</v>
      </c>
      <c r="F2353" t="s">
        <v>0</v>
      </c>
      <c r="G2353" t="s">
        <v>6334</v>
      </c>
      <c r="I2353" t="s">
        <v>311</v>
      </c>
      <c r="J2353">
        <v>2</v>
      </c>
    </row>
    <row r="2354" spans="1:10" x14ac:dyDescent="0.35">
      <c r="A2354" t="s">
        <v>20223</v>
      </c>
      <c r="B2354">
        <v>16</v>
      </c>
      <c r="C2354">
        <v>11</v>
      </c>
      <c r="D2354">
        <v>615</v>
      </c>
      <c r="E2354" t="s">
        <v>311</v>
      </c>
      <c r="F2354" t="s">
        <v>0</v>
      </c>
      <c r="G2354" t="s">
        <v>2972</v>
      </c>
      <c r="I2354" t="s">
        <v>311</v>
      </c>
      <c r="J2354">
        <v>1</v>
      </c>
    </row>
    <row r="2355" spans="1:10" x14ac:dyDescent="0.35">
      <c r="A2355" t="s">
        <v>20273</v>
      </c>
      <c r="B2355">
        <v>54</v>
      </c>
      <c r="C2355">
        <v>9</v>
      </c>
      <c r="D2355">
        <v>686</v>
      </c>
      <c r="E2355" t="s">
        <v>311</v>
      </c>
      <c r="F2355" t="s">
        <v>0</v>
      </c>
      <c r="G2355" t="s">
        <v>17746</v>
      </c>
      <c r="I2355" t="s">
        <v>311</v>
      </c>
      <c r="J2355">
        <v>4</v>
      </c>
    </row>
    <row r="2356" spans="1:10" x14ac:dyDescent="0.35">
      <c r="A2356" t="s">
        <v>20303</v>
      </c>
      <c r="B2356">
        <v>32</v>
      </c>
      <c r="C2356">
        <v>9</v>
      </c>
      <c r="D2356">
        <v>686</v>
      </c>
      <c r="E2356" t="s">
        <v>311</v>
      </c>
      <c r="F2356" t="s">
        <v>0</v>
      </c>
      <c r="G2356" t="s">
        <v>20304</v>
      </c>
      <c r="I2356" t="s">
        <v>311</v>
      </c>
      <c r="J2356">
        <v>3</v>
      </c>
    </row>
    <row r="2357" spans="1:10" x14ac:dyDescent="0.35">
      <c r="A2357" t="s">
        <v>20338</v>
      </c>
      <c r="B2357">
        <v>150</v>
      </c>
      <c r="C2357">
        <v>8</v>
      </c>
      <c r="D2357">
        <v>729</v>
      </c>
      <c r="E2357" t="s">
        <v>311</v>
      </c>
      <c r="F2357" t="s">
        <v>0</v>
      </c>
      <c r="G2357" t="s">
        <v>17746</v>
      </c>
      <c r="I2357" t="s">
        <v>311</v>
      </c>
      <c r="J2357">
        <v>5</v>
      </c>
    </row>
    <row r="2358" spans="1:10" x14ac:dyDescent="0.35">
      <c r="A2358" t="s">
        <v>20343</v>
      </c>
      <c r="B2358">
        <v>20</v>
      </c>
      <c r="C2358">
        <v>8</v>
      </c>
      <c r="D2358">
        <v>729</v>
      </c>
      <c r="E2358" t="s">
        <v>311</v>
      </c>
      <c r="F2358" t="s">
        <v>0</v>
      </c>
      <c r="G2358" t="s">
        <v>17746</v>
      </c>
      <c r="I2358" t="s">
        <v>311</v>
      </c>
      <c r="J2358">
        <v>0</v>
      </c>
    </row>
    <row r="2359" spans="1:10" x14ac:dyDescent="0.35">
      <c r="A2359" t="s">
        <v>20422</v>
      </c>
      <c r="B2359">
        <v>87</v>
      </c>
      <c r="C2359">
        <v>6</v>
      </c>
      <c r="D2359">
        <v>827</v>
      </c>
      <c r="E2359" t="s">
        <v>311</v>
      </c>
      <c r="F2359" t="s">
        <v>0</v>
      </c>
      <c r="G2359" t="s">
        <v>15183</v>
      </c>
      <c r="I2359" t="s">
        <v>311</v>
      </c>
      <c r="J2359">
        <v>8</v>
      </c>
    </row>
    <row r="2360" spans="1:10" x14ac:dyDescent="0.35">
      <c r="A2360" t="s">
        <v>20425</v>
      </c>
      <c r="B2360">
        <v>31</v>
      </c>
      <c r="C2360">
        <v>6</v>
      </c>
      <c r="D2360">
        <v>827</v>
      </c>
      <c r="E2360" t="s">
        <v>311</v>
      </c>
      <c r="F2360" t="s">
        <v>0</v>
      </c>
      <c r="G2360" t="s">
        <v>15165</v>
      </c>
      <c r="I2360" t="s">
        <v>311</v>
      </c>
      <c r="J2360">
        <v>6</v>
      </c>
    </row>
    <row r="2361" spans="1:10" x14ac:dyDescent="0.35">
      <c r="A2361" t="s">
        <v>20502</v>
      </c>
      <c r="B2361">
        <v>134</v>
      </c>
      <c r="C2361">
        <v>5</v>
      </c>
      <c r="D2361">
        <v>899</v>
      </c>
      <c r="E2361" t="s">
        <v>311</v>
      </c>
      <c r="F2361" t="s">
        <v>0</v>
      </c>
      <c r="G2361" t="s">
        <v>15183</v>
      </c>
      <c r="I2361" t="s">
        <v>311</v>
      </c>
      <c r="J2361">
        <v>10</v>
      </c>
    </row>
    <row r="2362" spans="1:10" x14ac:dyDescent="0.35">
      <c r="A2362" t="s">
        <v>20514</v>
      </c>
      <c r="B2362">
        <v>18</v>
      </c>
      <c r="C2362">
        <v>5</v>
      </c>
      <c r="D2362">
        <v>899</v>
      </c>
      <c r="E2362" t="s">
        <v>311</v>
      </c>
      <c r="F2362" t="s">
        <v>0</v>
      </c>
      <c r="G2362" t="s">
        <v>15183</v>
      </c>
      <c r="I2362" t="s">
        <v>311</v>
      </c>
      <c r="J2362">
        <v>4</v>
      </c>
    </row>
    <row r="2363" spans="1:10" x14ac:dyDescent="0.35">
      <c r="A2363" t="s">
        <v>20532</v>
      </c>
      <c r="B2363">
        <v>522</v>
      </c>
      <c r="C2363">
        <v>5</v>
      </c>
      <c r="D2363">
        <v>899</v>
      </c>
      <c r="E2363" t="s">
        <v>311</v>
      </c>
      <c r="F2363" t="s">
        <v>0</v>
      </c>
      <c r="G2363" t="s">
        <v>311</v>
      </c>
      <c r="I2363" t="s">
        <v>311</v>
      </c>
      <c r="J2363">
        <v>11</v>
      </c>
    </row>
    <row r="2364" spans="1:10" x14ac:dyDescent="0.35">
      <c r="A2364" t="s">
        <v>20652</v>
      </c>
      <c r="B2364">
        <v>16</v>
      </c>
      <c r="C2364">
        <v>4</v>
      </c>
      <c r="D2364">
        <v>987</v>
      </c>
      <c r="E2364" t="s">
        <v>311</v>
      </c>
      <c r="F2364" t="s">
        <v>0</v>
      </c>
      <c r="G2364" t="s">
        <v>17746</v>
      </c>
      <c r="I2364" t="s">
        <v>311</v>
      </c>
      <c r="J2364">
        <v>1</v>
      </c>
    </row>
    <row r="2365" spans="1:10" x14ac:dyDescent="0.35">
      <c r="A2365" t="s">
        <v>20801</v>
      </c>
      <c r="B2365">
        <v>1</v>
      </c>
      <c r="C2365">
        <v>2</v>
      </c>
      <c r="D2365">
        <v>1207</v>
      </c>
      <c r="E2365" t="s">
        <v>319</v>
      </c>
      <c r="F2365" t="s">
        <v>0</v>
      </c>
      <c r="G2365" t="s">
        <v>3948</v>
      </c>
      <c r="H2365">
        <v>2.5449999999999999</v>
      </c>
      <c r="I2365">
        <v>68.930000000000007</v>
      </c>
      <c r="J2365">
        <v>1</v>
      </c>
    </row>
    <row r="2366" spans="1:10" x14ac:dyDescent="0.35">
      <c r="A2366" t="s">
        <v>20861</v>
      </c>
      <c r="B2366">
        <v>49</v>
      </c>
      <c r="C2366">
        <v>2</v>
      </c>
      <c r="D2366">
        <v>1207</v>
      </c>
      <c r="E2366" t="s">
        <v>311</v>
      </c>
      <c r="F2366" t="s">
        <v>0</v>
      </c>
      <c r="G2366" t="s">
        <v>9482</v>
      </c>
      <c r="I2366" t="s">
        <v>311</v>
      </c>
      <c r="J2366">
        <v>17</v>
      </c>
    </row>
    <row r="2367" spans="1:10" x14ac:dyDescent="0.35">
      <c r="A2367" t="s">
        <v>20864</v>
      </c>
      <c r="B2367">
        <v>45</v>
      </c>
      <c r="C2367">
        <v>2</v>
      </c>
      <c r="D2367">
        <v>1207</v>
      </c>
      <c r="E2367" t="s">
        <v>311</v>
      </c>
      <c r="F2367" t="s">
        <v>0</v>
      </c>
      <c r="G2367" t="s">
        <v>20865</v>
      </c>
      <c r="I2367" t="s">
        <v>311</v>
      </c>
      <c r="J2367">
        <v>4</v>
      </c>
    </row>
  </sheetData>
  <autoFilter ref="A1:J2013" xr:uid="{4BC5B6CB-AA2E-4952-AE71-414FBC5726E8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D26A-B022-4CD4-98E2-1261D48FC931}">
  <sheetPr filterMode="1"/>
  <dimension ref="A1:J853"/>
  <sheetViews>
    <sheetView workbookViewId="0">
      <pane ySplit="1" topLeftCell="A610" activePane="bottomLeft" state="frozen"/>
      <selection pane="bottomLeft" activeCell="H614" sqref="H614:H853"/>
    </sheetView>
  </sheetViews>
  <sheetFormatPr defaultColWidth="11.54296875" defaultRowHeight="14.5" x14ac:dyDescent="0.35"/>
  <sheetData>
    <row r="1" spans="1:10" x14ac:dyDescent="0.35">
      <c r="A1" t="s">
        <v>1682</v>
      </c>
      <c r="B1" t="s">
        <v>1683</v>
      </c>
      <c r="C1" t="s">
        <v>1684</v>
      </c>
      <c r="D1" t="s">
        <v>1685</v>
      </c>
      <c r="E1" t="s">
        <v>1686</v>
      </c>
      <c r="F1" t="s">
        <v>1687</v>
      </c>
      <c r="G1" t="s">
        <v>1688</v>
      </c>
      <c r="H1" t="s">
        <v>1689</v>
      </c>
      <c r="I1" t="s">
        <v>1690</v>
      </c>
      <c r="J1" t="s">
        <v>1691</v>
      </c>
    </row>
    <row r="2" spans="1:10" hidden="1" x14ac:dyDescent="0.35">
      <c r="A2" t="s">
        <v>21598</v>
      </c>
      <c r="B2">
        <v>26</v>
      </c>
      <c r="C2">
        <v>1</v>
      </c>
      <c r="D2">
        <v>1</v>
      </c>
      <c r="E2" t="s">
        <v>311</v>
      </c>
      <c r="F2" t="s">
        <v>3848</v>
      </c>
      <c r="G2" t="s">
        <v>311</v>
      </c>
      <c r="H2" t="s">
        <v>311</v>
      </c>
      <c r="I2" t="s">
        <v>311</v>
      </c>
      <c r="J2">
        <v>0</v>
      </c>
    </row>
    <row r="3" spans="1:10" hidden="1" x14ac:dyDescent="0.35">
      <c r="A3" t="s">
        <v>21599</v>
      </c>
      <c r="B3">
        <v>9</v>
      </c>
      <c r="C3">
        <v>0</v>
      </c>
      <c r="D3">
        <v>2</v>
      </c>
      <c r="E3" t="s">
        <v>311</v>
      </c>
      <c r="F3" t="s">
        <v>3848</v>
      </c>
      <c r="G3" t="s">
        <v>311</v>
      </c>
      <c r="H3" t="s">
        <v>311</v>
      </c>
      <c r="I3" t="s">
        <v>311</v>
      </c>
      <c r="J3">
        <v>0</v>
      </c>
    </row>
    <row r="4" spans="1:10" x14ac:dyDescent="0.35">
      <c r="A4" t="s">
        <v>21600</v>
      </c>
      <c r="B4">
        <v>39</v>
      </c>
      <c r="C4">
        <v>80</v>
      </c>
      <c r="D4">
        <v>3</v>
      </c>
      <c r="E4" t="s">
        <v>311</v>
      </c>
      <c r="F4" t="s">
        <v>0</v>
      </c>
      <c r="G4" t="s">
        <v>2235</v>
      </c>
      <c r="H4" t="s">
        <v>311</v>
      </c>
      <c r="I4" t="s">
        <v>311</v>
      </c>
      <c r="J4">
        <v>38</v>
      </c>
    </row>
    <row r="5" spans="1:10" hidden="1" x14ac:dyDescent="0.35">
      <c r="A5" t="s">
        <v>21601</v>
      </c>
      <c r="B5">
        <v>10</v>
      </c>
      <c r="C5">
        <v>1</v>
      </c>
      <c r="D5">
        <v>4</v>
      </c>
      <c r="E5" t="s">
        <v>311</v>
      </c>
      <c r="F5" t="s">
        <v>3848</v>
      </c>
      <c r="G5" t="s">
        <v>311</v>
      </c>
      <c r="H5" t="s">
        <v>311</v>
      </c>
      <c r="I5" t="s">
        <v>311</v>
      </c>
      <c r="J5">
        <v>1</v>
      </c>
    </row>
    <row r="6" spans="1:10" hidden="1" x14ac:dyDescent="0.35">
      <c r="A6" t="s">
        <v>21602</v>
      </c>
      <c r="B6">
        <v>12</v>
      </c>
      <c r="C6">
        <v>0</v>
      </c>
      <c r="D6">
        <v>5</v>
      </c>
      <c r="E6" t="s">
        <v>311</v>
      </c>
      <c r="F6" t="s">
        <v>3848</v>
      </c>
      <c r="G6" t="s">
        <v>311</v>
      </c>
      <c r="H6" t="s">
        <v>311</v>
      </c>
      <c r="I6" t="s">
        <v>311</v>
      </c>
      <c r="J6">
        <v>0</v>
      </c>
    </row>
    <row r="7" spans="1:10" x14ac:dyDescent="0.35">
      <c r="A7" t="s">
        <v>21603</v>
      </c>
      <c r="B7">
        <v>109</v>
      </c>
      <c r="C7">
        <v>252</v>
      </c>
      <c r="D7">
        <v>6</v>
      </c>
      <c r="E7" t="s">
        <v>319</v>
      </c>
      <c r="F7" t="s">
        <v>0</v>
      </c>
      <c r="G7" t="s">
        <v>2590</v>
      </c>
      <c r="H7">
        <v>1.6819999999999999</v>
      </c>
      <c r="I7">
        <v>71.959999999999994</v>
      </c>
      <c r="J7">
        <v>52</v>
      </c>
    </row>
    <row r="8" spans="1:10" x14ac:dyDescent="0.35">
      <c r="A8" t="s">
        <v>21604</v>
      </c>
      <c r="B8">
        <v>96</v>
      </c>
      <c r="C8">
        <v>189</v>
      </c>
      <c r="D8">
        <v>7</v>
      </c>
      <c r="E8" t="s">
        <v>311</v>
      </c>
      <c r="F8" t="s">
        <v>0</v>
      </c>
      <c r="G8" t="s">
        <v>1884</v>
      </c>
      <c r="H8" t="s">
        <v>311</v>
      </c>
      <c r="I8" t="s">
        <v>311</v>
      </c>
      <c r="J8">
        <v>39</v>
      </c>
    </row>
    <row r="9" spans="1:10" hidden="1" x14ac:dyDescent="0.35">
      <c r="A9" t="s">
        <v>21605</v>
      </c>
      <c r="B9">
        <v>9</v>
      </c>
      <c r="C9">
        <v>4</v>
      </c>
      <c r="D9">
        <v>8</v>
      </c>
      <c r="E9" t="s">
        <v>311</v>
      </c>
      <c r="F9" t="s">
        <v>3848</v>
      </c>
      <c r="G9" t="s">
        <v>311</v>
      </c>
      <c r="H9" t="s">
        <v>311</v>
      </c>
      <c r="I9" t="s">
        <v>311</v>
      </c>
      <c r="J9">
        <v>0</v>
      </c>
    </row>
    <row r="10" spans="1:10" x14ac:dyDescent="0.35">
      <c r="A10" t="s">
        <v>21606</v>
      </c>
      <c r="B10">
        <v>37</v>
      </c>
      <c r="C10">
        <v>314</v>
      </c>
      <c r="D10">
        <v>9</v>
      </c>
      <c r="E10" t="s">
        <v>319</v>
      </c>
      <c r="F10" t="s">
        <v>0</v>
      </c>
      <c r="G10" t="s">
        <v>2590</v>
      </c>
      <c r="H10">
        <v>2.9729999999999999</v>
      </c>
      <c r="I10">
        <v>92.15</v>
      </c>
      <c r="J10">
        <v>25</v>
      </c>
    </row>
    <row r="11" spans="1:10" x14ac:dyDescent="0.35">
      <c r="A11" t="s">
        <v>21607</v>
      </c>
      <c r="B11">
        <v>80</v>
      </c>
      <c r="C11">
        <v>136</v>
      </c>
      <c r="D11">
        <v>10</v>
      </c>
      <c r="E11" t="s">
        <v>312</v>
      </c>
      <c r="F11" t="s">
        <v>0</v>
      </c>
      <c r="G11" t="s">
        <v>2520</v>
      </c>
      <c r="H11">
        <v>0.76300000000000001</v>
      </c>
      <c r="I11">
        <v>33.28</v>
      </c>
      <c r="J11">
        <v>55</v>
      </c>
    </row>
    <row r="12" spans="1:10" x14ac:dyDescent="0.35">
      <c r="A12" t="s">
        <v>21608</v>
      </c>
      <c r="B12">
        <v>148</v>
      </c>
      <c r="C12">
        <v>1747</v>
      </c>
      <c r="D12">
        <v>11</v>
      </c>
      <c r="E12" t="s">
        <v>319</v>
      </c>
      <c r="F12" t="s">
        <v>0</v>
      </c>
      <c r="G12" t="s">
        <v>2590</v>
      </c>
      <c r="H12">
        <v>4.5439999999999996</v>
      </c>
      <c r="I12">
        <v>98.78</v>
      </c>
      <c r="J12">
        <v>120</v>
      </c>
    </row>
    <row r="13" spans="1:10" hidden="1" x14ac:dyDescent="0.35">
      <c r="A13" t="s">
        <v>21609</v>
      </c>
      <c r="B13">
        <v>7</v>
      </c>
      <c r="C13">
        <v>0</v>
      </c>
      <c r="D13">
        <v>12</v>
      </c>
      <c r="E13" t="s">
        <v>311</v>
      </c>
      <c r="F13" t="s">
        <v>3848</v>
      </c>
      <c r="G13" t="s">
        <v>311</v>
      </c>
      <c r="H13" t="s">
        <v>311</v>
      </c>
      <c r="I13" t="s">
        <v>311</v>
      </c>
      <c r="J13">
        <v>0</v>
      </c>
    </row>
    <row r="14" spans="1:10" hidden="1" x14ac:dyDescent="0.35">
      <c r="A14" t="s">
        <v>21610</v>
      </c>
      <c r="B14">
        <v>13</v>
      </c>
      <c r="C14">
        <v>4</v>
      </c>
      <c r="D14">
        <v>13</v>
      </c>
      <c r="E14" t="s">
        <v>311</v>
      </c>
      <c r="F14" t="s">
        <v>3848</v>
      </c>
      <c r="G14" t="s">
        <v>311</v>
      </c>
      <c r="H14" t="s">
        <v>311</v>
      </c>
      <c r="I14" t="s">
        <v>311</v>
      </c>
      <c r="J14">
        <v>0</v>
      </c>
    </row>
    <row r="15" spans="1:10" hidden="1" x14ac:dyDescent="0.35">
      <c r="A15" t="s">
        <v>21611</v>
      </c>
      <c r="B15">
        <v>6</v>
      </c>
      <c r="C15">
        <v>21</v>
      </c>
      <c r="D15">
        <v>14</v>
      </c>
      <c r="E15" t="s">
        <v>311</v>
      </c>
      <c r="F15" t="s">
        <v>3848</v>
      </c>
      <c r="G15" t="s">
        <v>311</v>
      </c>
      <c r="H15" t="s">
        <v>311</v>
      </c>
      <c r="I15" t="s">
        <v>311</v>
      </c>
      <c r="J15">
        <v>0</v>
      </c>
    </row>
    <row r="16" spans="1:10" x14ac:dyDescent="0.35">
      <c r="A16" t="s">
        <v>21612</v>
      </c>
      <c r="B16">
        <v>367</v>
      </c>
      <c r="C16">
        <v>2116</v>
      </c>
      <c r="D16">
        <v>1</v>
      </c>
      <c r="E16" t="s">
        <v>328</v>
      </c>
      <c r="F16" t="s">
        <v>0</v>
      </c>
      <c r="G16" t="s">
        <v>2496</v>
      </c>
      <c r="H16">
        <v>3.0659999999999998</v>
      </c>
      <c r="I16">
        <v>62.04</v>
      </c>
      <c r="J16">
        <v>99</v>
      </c>
    </row>
    <row r="17" spans="1:10" x14ac:dyDescent="0.35">
      <c r="A17" t="s">
        <v>21613</v>
      </c>
      <c r="B17">
        <v>30</v>
      </c>
      <c r="C17">
        <v>58</v>
      </c>
      <c r="D17">
        <v>15</v>
      </c>
      <c r="E17" t="s">
        <v>328</v>
      </c>
      <c r="F17" t="s">
        <v>0</v>
      </c>
      <c r="G17" t="s">
        <v>2520</v>
      </c>
      <c r="H17">
        <v>1.0329999999999999</v>
      </c>
      <c r="I17">
        <v>56.17</v>
      </c>
      <c r="J17">
        <v>29</v>
      </c>
    </row>
    <row r="18" spans="1:10" hidden="1" x14ac:dyDescent="0.35">
      <c r="A18" t="s">
        <v>21614</v>
      </c>
      <c r="B18">
        <v>10</v>
      </c>
      <c r="C18">
        <v>1</v>
      </c>
      <c r="D18">
        <v>16</v>
      </c>
      <c r="E18" t="s">
        <v>311</v>
      </c>
      <c r="F18" t="s">
        <v>3848</v>
      </c>
      <c r="G18" t="s">
        <v>311</v>
      </c>
      <c r="H18" t="s">
        <v>311</v>
      </c>
      <c r="I18" t="s">
        <v>311</v>
      </c>
      <c r="J18">
        <v>0</v>
      </c>
    </row>
    <row r="19" spans="1:10" x14ac:dyDescent="0.35">
      <c r="A19" t="s">
        <v>21615</v>
      </c>
      <c r="B19">
        <v>31</v>
      </c>
      <c r="C19">
        <v>2</v>
      </c>
      <c r="D19">
        <v>17</v>
      </c>
      <c r="E19" t="s">
        <v>311</v>
      </c>
      <c r="F19" t="s">
        <v>0</v>
      </c>
      <c r="G19" t="s">
        <v>8272</v>
      </c>
      <c r="H19" t="s">
        <v>311</v>
      </c>
      <c r="I19" t="s">
        <v>311</v>
      </c>
      <c r="J19">
        <v>5</v>
      </c>
    </row>
    <row r="20" spans="1:10" x14ac:dyDescent="0.35">
      <c r="A20" t="s">
        <v>21616</v>
      </c>
      <c r="B20">
        <v>131</v>
      </c>
      <c r="C20">
        <v>10</v>
      </c>
      <c r="D20">
        <v>18</v>
      </c>
      <c r="E20" t="s">
        <v>311</v>
      </c>
      <c r="F20" t="s">
        <v>0</v>
      </c>
      <c r="G20" t="s">
        <v>10030</v>
      </c>
      <c r="H20" t="s">
        <v>311</v>
      </c>
      <c r="I20" t="s">
        <v>311</v>
      </c>
      <c r="J20">
        <v>12</v>
      </c>
    </row>
    <row r="21" spans="1:10" hidden="1" x14ac:dyDescent="0.35">
      <c r="A21" t="s">
        <v>21617</v>
      </c>
      <c r="B21">
        <v>20</v>
      </c>
      <c r="C21">
        <v>2</v>
      </c>
      <c r="D21">
        <v>19</v>
      </c>
      <c r="E21" t="s">
        <v>311</v>
      </c>
      <c r="F21" t="s">
        <v>3848</v>
      </c>
      <c r="G21" t="s">
        <v>311</v>
      </c>
      <c r="H21" t="s">
        <v>311</v>
      </c>
      <c r="I21" t="s">
        <v>311</v>
      </c>
      <c r="J21">
        <v>2</v>
      </c>
    </row>
    <row r="22" spans="1:10" hidden="1" x14ac:dyDescent="0.35">
      <c r="A22" t="s">
        <v>21618</v>
      </c>
      <c r="B22">
        <v>27</v>
      </c>
      <c r="C22">
        <v>76</v>
      </c>
      <c r="D22">
        <v>21</v>
      </c>
      <c r="E22" t="s">
        <v>311</v>
      </c>
      <c r="F22" t="s">
        <v>3848</v>
      </c>
      <c r="G22" t="s">
        <v>311</v>
      </c>
      <c r="H22" t="s">
        <v>311</v>
      </c>
      <c r="I22" t="s">
        <v>311</v>
      </c>
      <c r="J22">
        <v>0</v>
      </c>
    </row>
    <row r="23" spans="1:10" hidden="1" x14ac:dyDescent="0.35">
      <c r="A23" t="s">
        <v>21619</v>
      </c>
      <c r="B23">
        <v>15</v>
      </c>
      <c r="C23">
        <v>25</v>
      </c>
      <c r="D23">
        <v>22</v>
      </c>
      <c r="E23" t="s">
        <v>311</v>
      </c>
      <c r="F23" t="s">
        <v>3848</v>
      </c>
      <c r="G23" t="s">
        <v>311</v>
      </c>
      <c r="H23" t="s">
        <v>311</v>
      </c>
      <c r="I23" t="s">
        <v>311</v>
      </c>
      <c r="J23">
        <v>1</v>
      </c>
    </row>
    <row r="24" spans="1:10" hidden="1" x14ac:dyDescent="0.35">
      <c r="A24" t="s">
        <v>21620</v>
      </c>
      <c r="B24">
        <v>16</v>
      </c>
      <c r="C24">
        <v>2</v>
      </c>
      <c r="D24">
        <v>23</v>
      </c>
      <c r="E24" t="s">
        <v>311</v>
      </c>
      <c r="F24" t="s">
        <v>3848</v>
      </c>
      <c r="G24" t="s">
        <v>311</v>
      </c>
      <c r="H24" t="s">
        <v>311</v>
      </c>
      <c r="I24" t="s">
        <v>311</v>
      </c>
      <c r="J24">
        <v>0</v>
      </c>
    </row>
    <row r="25" spans="1:10" x14ac:dyDescent="0.35">
      <c r="A25" t="s">
        <v>21621</v>
      </c>
      <c r="B25">
        <v>14</v>
      </c>
      <c r="C25">
        <v>0</v>
      </c>
      <c r="D25">
        <v>24</v>
      </c>
      <c r="E25" t="s">
        <v>311</v>
      </c>
      <c r="F25" t="s">
        <v>0</v>
      </c>
      <c r="G25" t="s">
        <v>17746</v>
      </c>
      <c r="H25" t="s">
        <v>311</v>
      </c>
      <c r="I25" t="s">
        <v>311</v>
      </c>
      <c r="J25">
        <v>4</v>
      </c>
    </row>
    <row r="26" spans="1:10" hidden="1" x14ac:dyDescent="0.35">
      <c r="A26" t="s">
        <v>21622</v>
      </c>
      <c r="B26">
        <v>16</v>
      </c>
      <c r="C26">
        <v>0</v>
      </c>
      <c r="D26">
        <v>25</v>
      </c>
      <c r="E26" t="s">
        <v>311</v>
      </c>
      <c r="F26" t="s">
        <v>3848</v>
      </c>
      <c r="G26" t="s">
        <v>311</v>
      </c>
      <c r="H26" t="s">
        <v>311</v>
      </c>
      <c r="I26" t="s">
        <v>311</v>
      </c>
      <c r="J26">
        <v>2</v>
      </c>
    </row>
    <row r="27" spans="1:10" hidden="1" x14ac:dyDescent="0.35">
      <c r="A27" t="s">
        <v>21623</v>
      </c>
      <c r="B27">
        <v>10</v>
      </c>
      <c r="C27">
        <v>0</v>
      </c>
      <c r="D27">
        <v>26</v>
      </c>
      <c r="E27" t="s">
        <v>311</v>
      </c>
      <c r="F27" t="s">
        <v>3848</v>
      </c>
      <c r="G27" t="s">
        <v>311</v>
      </c>
      <c r="H27" t="s">
        <v>311</v>
      </c>
      <c r="I27" t="s">
        <v>311</v>
      </c>
      <c r="J27">
        <v>1</v>
      </c>
    </row>
    <row r="28" spans="1:10" x14ac:dyDescent="0.35">
      <c r="A28" t="s">
        <v>21624</v>
      </c>
      <c r="B28">
        <v>36</v>
      </c>
      <c r="C28">
        <v>24</v>
      </c>
      <c r="D28">
        <v>27</v>
      </c>
      <c r="E28" t="s">
        <v>311</v>
      </c>
      <c r="F28" t="s">
        <v>0</v>
      </c>
      <c r="G28" t="s">
        <v>6759</v>
      </c>
      <c r="H28" t="s">
        <v>311</v>
      </c>
      <c r="I28" t="s">
        <v>311</v>
      </c>
      <c r="J28">
        <v>9</v>
      </c>
    </row>
    <row r="29" spans="1:10" x14ac:dyDescent="0.35">
      <c r="A29" t="s">
        <v>21625</v>
      </c>
      <c r="B29">
        <v>66</v>
      </c>
      <c r="C29">
        <v>396</v>
      </c>
      <c r="D29">
        <v>28</v>
      </c>
      <c r="E29" t="s">
        <v>319</v>
      </c>
      <c r="F29" t="s">
        <v>0</v>
      </c>
      <c r="G29" t="s">
        <v>3633</v>
      </c>
      <c r="H29">
        <v>3.0630000000000002</v>
      </c>
      <c r="I29">
        <v>87.89</v>
      </c>
      <c r="J29">
        <v>20</v>
      </c>
    </row>
    <row r="30" spans="1:10" x14ac:dyDescent="0.35">
      <c r="A30" t="s">
        <v>21626</v>
      </c>
      <c r="B30">
        <v>31</v>
      </c>
      <c r="C30">
        <v>83</v>
      </c>
      <c r="D30">
        <v>30</v>
      </c>
      <c r="E30" t="s">
        <v>334</v>
      </c>
      <c r="F30" t="s">
        <v>0</v>
      </c>
      <c r="G30" t="s">
        <v>2178</v>
      </c>
      <c r="H30">
        <v>1.355</v>
      </c>
      <c r="I30">
        <v>14.13</v>
      </c>
      <c r="J30">
        <v>29</v>
      </c>
    </row>
    <row r="31" spans="1:10" hidden="1" x14ac:dyDescent="0.35">
      <c r="A31" t="s">
        <v>21627</v>
      </c>
      <c r="B31">
        <v>11</v>
      </c>
      <c r="C31">
        <v>0</v>
      </c>
      <c r="D31">
        <v>31</v>
      </c>
      <c r="E31" t="s">
        <v>311</v>
      </c>
      <c r="F31" t="s">
        <v>3848</v>
      </c>
      <c r="G31" t="s">
        <v>311</v>
      </c>
      <c r="H31" t="s">
        <v>311</v>
      </c>
      <c r="I31" t="s">
        <v>311</v>
      </c>
      <c r="J31">
        <v>2</v>
      </c>
    </row>
    <row r="32" spans="1:10" hidden="1" x14ac:dyDescent="0.35">
      <c r="A32" t="s">
        <v>21628</v>
      </c>
      <c r="B32">
        <v>12</v>
      </c>
      <c r="C32">
        <v>2</v>
      </c>
      <c r="D32">
        <v>32</v>
      </c>
      <c r="E32" t="s">
        <v>311</v>
      </c>
      <c r="F32" t="s">
        <v>3848</v>
      </c>
      <c r="G32" t="s">
        <v>311</v>
      </c>
      <c r="H32" t="s">
        <v>311</v>
      </c>
      <c r="I32" t="s">
        <v>311</v>
      </c>
      <c r="J32">
        <v>1</v>
      </c>
    </row>
    <row r="33" spans="1:10" x14ac:dyDescent="0.35">
      <c r="A33" t="s">
        <v>422</v>
      </c>
      <c r="B33">
        <v>55</v>
      </c>
      <c r="C33">
        <v>4</v>
      </c>
      <c r="D33">
        <v>33</v>
      </c>
      <c r="E33" t="s">
        <v>311</v>
      </c>
      <c r="F33" t="s">
        <v>0</v>
      </c>
      <c r="G33" t="s">
        <v>9233</v>
      </c>
      <c r="H33" t="s">
        <v>311</v>
      </c>
      <c r="I33" t="s">
        <v>311</v>
      </c>
      <c r="J33">
        <v>8</v>
      </c>
    </row>
    <row r="34" spans="1:10" hidden="1" x14ac:dyDescent="0.35">
      <c r="A34" t="s">
        <v>21629</v>
      </c>
      <c r="B34">
        <v>13</v>
      </c>
      <c r="C34">
        <v>7</v>
      </c>
      <c r="D34">
        <v>34</v>
      </c>
      <c r="E34" t="s">
        <v>311</v>
      </c>
      <c r="F34" t="s">
        <v>3848</v>
      </c>
      <c r="G34" t="s">
        <v>311</v>
      </c>
      <c r="H34" t="s">
        <v>311</v>
      </c>
      <c r="I34" t="s">
        <v>311</v>
      </c>
      <c r="J34">
        <v>3</v>
      </c>
    </row>
    <row r="35" spans="1:10" hidden="1" x14ac:dyDescent="0.35">
      <c r="A35" t="s">
        <v>21630</v>
      </c>
      <c r="B35">
        <v>14</v>
      </c>
      <c r="C35">
        <v>10</v>
      </c>
      <c r="D35">
        <v>35</v>
      </c>
      <c r="E35" t="s">
        <v>311</v>
      </c>
      <c r="F35" t="s">
        <v>3848</v>
      </c>
      <c r="G35" t="s">
        <v>311</v>
      </c>
      <c r="H35" t="s">
        <v>311</v>
      </c>
      <c r="I35" t="s">
        <v>311</v>
      </c>
      <c r="J35">
        <v>1</v>
      </c>
    </row>
    <row r="36" spans="1:10" x14ac:dyDescent="0.35">
      <c r="A36" t="s">
        <v>21631</v>
      </c>
      <c r="B36">
        <v>58</v>
      </c>
      <c r="C36">
        <v>20</v>
      </c>
      <c r="D36">
        <v>36</v>
      </c>
      <c r="E36" t="s">
        <v>311</v>
      </c>
      <c r="F36" t="s">
        <v>0</v>
      </c>
      <c r="G36" t="s">
        <v>6759</v>
      </c>
      <c r="H36" t="s">
        <v>311</v>
      </c>
      <c r="I36" t="s">
        <v>311</v>
      </c>
      <c r="J36">
        <v>17</v>
      </c>
    </row>
    <row r="37" spans="1:10" x14ac:dyDescent="0.35">
      <c r="A37" t="s">
        <v>21632</v>
      </c>
      <c r="B37">
        <v>52</v>
      </c>
      <c r="C37">
        <v>6</v>
      </c>
      <c r="D37">
        <v>37</v>
      </c>
      <c r="E37" t="s">
        <v>311</v>
      </c>
      <c r="F37" t="s">
        <v>0</v>
      </c>
      <c r="G37" t="s">
        <v>8272</v>
      </c>
      <c r="H37" t="s">
        <v>311</v>
      </c>
      <c r="I37" t="s">
        <v>311</v>
      </c>
      <c r="J37">
        <v>10</v>
      </c>
    </row>
    <row r="38" spans="1:10" x14ac:dyDescent="0.35">
      <c r="A38" t="s">
        <v>21633</v>
      </c>
      <c r="B38">
        <v>24</v>
      </c>
      <c r="C38">
        <v>2</v>
      </c>
      <c r="D38">
        <v>2</v>
      </c>
      <c r="E38" t="s">
        <v>311</v>
      </c>
      <c r="F38" t="s">
        <v>0</v>
      </c>
      <c r="G38" t="s">
        <v>10944</v>
      </c>
      <c r="H38" t="s">
        <v>311</v>
      </c>
      <c r="I38" t="s">
        <v>311</v>
      </c>
      <c r="J38">
        <v>0</v>
      </c>
    </row>
    <row r="39" spans="1:10" hidden="1" x14ac:dyDescent="0.35">
      <c r="A39" t="s">
        <v>21634</v>
      </c>
      <c r="B39">
        <v>13</v>
      </c>
      <c r="C39">
        <v>0</v>
      </c>
      <c r="D39">
        <v>39</v>
      </c>
      <c r="E39" t="s">
        <v>311</v>
      </c>
      <c r="F39" t="s">
        <v>3848</v>
      </c>
      <c r="G39" t="s">
        <v>311</v>
      </c>
      <c r="H39" t="s">
        <v>311</v>
      </c>
      <c r="I39" t="s">
        <v>311</v>
      </c>
      <c r="J39">
        <v>0</v>
      </c>
    </row>
    <row r="40" spans="1:10" hidden="1" x14ac:dyDescent="0.35">
      <c r="A40" t="s">
        <v>21635</v>
      </c>
      <c r="B40">
        <v>12</v>
      </c>
      <c r="C40">
        <v>1</v>
      </c>
      <c r="D40">
        <v>40</v>
      </c>
      <c r="E40" t="s">
        <v>311</v>
      </c>
      <c r="F40" t="s">
        <v>2692</v>
      </c>
      <c r="G40" t="s">
        <v>311</v>
      </c>
      <c r="H40" t="s">
        <v>311</v>
      </c>
      <c r="I40" t="s">
        <v>311</v>
      </c>
      <c r="J40">
        <v>0</v>
      </c>
    </row>
    <row r="41" spans="1:10" hidden="1" x14ac:dyDescent="0.35">
      <c r="A41" t="s">
        <v>21636</v>
      </c>
      <c r="B41">
        <v>11</v>
      </c>
      <c r="C41">
        <v>0</v>
      </c>
      <c r="D41">
        <v>41</v>
      </c>
      <c r="E41" t="s">
        <v>311</v>
      </c>
      <c r="F41" t="s">
        <v>3848</v>
      </c>
      <c r="G41" t="s">
        <v>311</v>
      </c>
      <c r="H41" t="s">
        <v>311</v>
      </c>
      <c r="I41" t="s">
        <v>311</v>
      </c>
      <c r="J41">
        <v>0</v>
      </c>
    </row>
    <row r="42" spans="1:10" x14ac:dyDescent="0.35">
      <c r="A42" t="s">
        <v>21637</v>
      </c>
      <c r="B42">
        <v>45</v>
      </c>
      <c r="C42">
        <v>7</v>
      </c>
      <c r="D42">
        <v>42</v>
      </c>
      <c r="E42" t="s">
        <v>311</v>
      </c>
      <c r="F42" t="s">
        <v>0</v>
      </c>
      <c r="G42" t="s">
        <v>8272</v>
      </c>
      <c r="H42" t="s">
        <v>311</v>
      </c>
      <c r="I42" t="s">
        <v>311</v>
      </c>
      <c r="J42">
        <v>4</v>
      </c>
    </row>
    <row r="43" spans="1:10" x14ac:dyDescent="0.35">
      <c r="A43" t="s">
        <v>21638</v>
      </c>
      <c r="B43">
        <v>29</v>
      </c>
      <c r="C43">
        <v>19</v>
      </c>
      <c r="D43">
        <v>44</v>
      </c>
      <c r="E43" t="s">
        <v>311</v>
      </c>
      <c r="F43" t="s">
        <v>0</v>
      </c>
      <c r="G43" t="s">
        <v>4219</v>
      </c>
      <c r="H43" t="s">
        <v>311</v>
      </c>
      <c r="I43" t="s">
        <v>311</v>
      </c>
      <c r="J43">
        <v>3</v>
      </c>
    </row>
    <row r="44" spans="1:10" hidden="1" x14ac:dyDescent="0.35">
      <c r="A44" t="s">
        <v>21639</v>
      </c>
      <c r="B44">
        <v>8</v>
      </c>
      <c r="C44">
        <v>0</v>
      </c>
      <c r="D44">
        <v>45</v>
      </c>
      <c r="E44" t="s">
        <v>311</v>
      </c>
      <c r="F44" t="s">
        <v>3848</v>
      </c>
      <c r="G44" t="s">
        <v>311</v>
      </c>
      <c r="H44" t="s">
        <v>311</v>
      </c>
      <c r="I44" t="s">
        <v>311</v>
      </c>
      <c r="J44">
        <v>0</v>
      </c>
    </row>
    <row r="45" spans="1:10" x14ac:dyDescent="0.35">
      <c r="A45" t="s">
        <v>21640</v>
      </c>
      <c r="B45">
        <v>198</v>
      </c>
      <c r="C45">
        <v>270</v>
      </c>
      <c r="D45">
        <v>46</v>
      </c>
      <c r="E45" t="s">
        <v>334</v>
      </c>
      <c r="F45" t="s">
        <v>0</v>
      </c>
      <c r="G45" t="s">
        <v>3331</v>
      </c>
      <c r="H45">
        <v>0.82299999999999995</v>
      </c>
      <c r="I45">
        <v>3.85</v>
      </c>
      <c r="J45">
        <v>40</v>
      </c>
    </row>
    <row r="46" spans="1:10" hidden="1" x14ac:dyDescent="0.35">
      <c r="A46" t="s">
        <v>21641</v>
      </c>
      <c r="B46">
        <v>8</v>
      </c>
      <c r="C46">
        <v>0</v>
      </c>
      <c r="D46">
        <v>47</v>
      </c>
      <c r="E46" t="s">
        <v>311</v>
      </c>
      <c r="F46" t="s">
        <v>3848</v>
      </c>
      <c r="G46" t="s">
        <v>311</v>
      </c>
      <c r="H46" t="s">
        <v>311</v>
      </c>
      <c r="I46" t="s">
        <v>311</v>
      </c>
      <c r="J46">
        <v>0</v>
      </c>
    </row>
    <row r="47" spans="1:10" x14ac:dyDescent="0.35">
      <c r="A47" t="s">
        <v>21642</v>
      </c>
      <c r="B47">
        <v>95</v>
      </c>
      <c r="C47">
        <v>170</v>
      </c>
      <c r="D47">
        <v>48</v>
      </c>
      <c r="E47" t="s">
        <v>334</v>
      </c>
      <c r="F47" t="s">
        <v>0</v>
      </c>
      <c r="G47" t="s">
        <v>2053</v>
      </c>
      <c r="H47">
        <v>0.90500000000000003</v>
      </c>
      <c r="I47">
        <v>13.32</v>
      </c>
      <c r="J47">
        <v>30</v>
      </c>
    </row>
    <row r="48" spans="1:10" x14ac:dyDescent="0.35">
      <c r="A48" t="s">
        <v>21643</v>
      </c>
      <c r="B48">
        <v>60</v>
      </c>
      <c r="C48">
        <v>43</v>
      </c>
      <c r="D48">
        <v>49</v>
      </c>
      <c r="E48" t="s">
        <v>334</v>
      </c>
      <c r="F48" t="s">
        <v>0</v>
      </c>
      <c r="G48" t="s">
        <v>2053</v>
      </c>
      <c r="H48">
        <v>0.23300000000000001</v>
      </c>
      <c r="I48">
        <v>0.92</v>
      </c>
      <c r="J48">
        <v>27</v>
      </c>
    </row>
    <row r="49" spans="1:10" x14ac:dyDescent="0.35">
      <c r="A49" t="s">
        <v>21644</v>
      </c>
      <c r="B49">
        <v>73</v>
      </c>
      <c r="C49">
        <v>72</v>
      </c>
      <c r="D49">
        <v>50</v>
      </c>
      <c r="E49" t="s">
        <v>334</v>
      </c>
      <c r="F49" t="s">
        <v>0</v>
      </c>
      <c r="G49" t="s">
        <v>2053</v>
      </c>
      <c r="H49">
        <v>0.28799999999999998</v>
      </c>
      <c r="I49">
        <v>2.5099999999999998</v>
      </c>
      <c r="J49">
        <v>22</v>
      </c>
    </row>
    <row r="50" spans="1:10" hidden="1" x14ac:dyDescent="0.35">
      <c r="A50" t="s">
        <v>21645</v>
      </c>
      <c r="B50">
        <v>13</v>
      </c>
      <c r="C50">
        <v>6</v>
      </c>
      <c r="D50">
        <v>51</v>
      </c>
      <c r="E50" t="s">
        <v>311</v>
      </c>
      <c r="F50" t="s">
        <v>2692</v>
      </c>
      <c r="G50" t="s">
        <v>311</v>
      </c>
      <c r="H50" t="s">
        <v>311</v>
      </c>
      <c r="I50" t="s">
        <v>311</v>
      </c>
      <c r="J50">
        <v>1</v>
      </c>
    </row>
    <row r="51" spans="1:10" hidden="1" x14ac:dyDescent="0.35">
      <c r="A51" t="s">
        <v>21646</v>
      </c>
      <c r="B51">
        <v>16</v>
      </c>
      <c r="C51">
        <v>0</v>
      </c>
      <c r="D51">
        <v>52</v>
      </c>
      <c r="E51" t="s">
        <v>311</v>
      </c>
      <c r="F51" t="s">
        <v>3848</v>
      </c>
      <c r="G51" t="s">
        <v>311</v>
      </c>
      <c r="H51" t="s">
        <v>311</v>
      </c>
      <c r="I51" t="s">
        <v>311</v>
      </c>
      <c r="J51">
        <v>13</v>
      </c>
    </row>
    <row r="52" spans="1:10" x14ac:dyDescent="0.35">
      <c r="A52" t="s">
        <v>21647</v>
      </c>
      <c r="B52">
        <v>26</v>
      </c>
      <c r="C52">
        <v>39</v>
      </c>
      <c r="D52">
        <v>53</v>
      </c>
      <c r="E52" t="s">
        <v>311</v>
      </c>
      <c r="F52" t="s">
        <v>0</v>
      </c>
      <c r="G52" t="s">
        <v>2053</v>
      </c>
      <c r="H52" t="s">
        <v>311</v>
      </c>
      <c r="I52" t="s">
        <v>311</v>
      </c>
      <c r="J52">
        <v>7</v>
      </c>
    </row>
    <row r="53" spans="1:10" hidden="1" x14ac:dyDescent="0.35">
      <c r="A53" t="s">
        <v>21648</v>
      </c>
      <c r="B53">
        <v>13</v>
      </c>
      <c r="C53">
        <v>4</v>
      </c>
      <c r="D53">
        <v>54</v>
      </c>
      <c r="E53" t="s">
        <v>311</v>
      </c>
      <c r="F53" t="s">
        <v>3848</v>
      </c>
      <c r="G53" t="s">
        <v>311</v>
      </c>
      <c r="H53" t="s">
        <v>311</v>
      </c>
      <c r="I53" t="s">
        <v>311</v>
      </c>
      <c r="J53">
        <v>1</v>
      </c>
    </row>
    <row r="54" spans="1:10" hidden="1" x14ac:dyDescent="0.35">
      <c r="A54" t="s">
        <v>21649</v>
      </c>
      <c r="B54">
        <v>15</v>
      </c>
      <c r="C54">
        <v>0</v>
      </c>
      <c r="D54">
        <v>55</v>
      </c>
      <c r="E54" t="s">
        <v>311</v>
      </c>
      <c r="F54" t="s">
        <v>3848</v>
      </c>
      <c r="G54" t="s">
        <v>311</v>
      </c>
      <c r="H54" t="s">
        <v>311</v>
      </c>
      <c r="I54" t="s">
        <v>311</v>
      </c>
      <c r="J54">
        <v>0</v>
      </c>
    </row>
    <row r="55" spans="1:10" x14ac:dyDescent="0.35">
      <c r="A55" t="s">
        <v>21650</v>
      </c>
      <c r="B55">
        <v>81</v>
      </c>
      <c r="C55">
        <v>9</v>
      </c>
      <c r="D55">
        <v>56</v>
      </c>
      <c r="E55" t="s">
        <v>311</v>
      </c>
      <c r="F55" t="s">
        <v>0</v>
      </c>
      <c r="G55" t="s">
        <v>15185</v>
      </c>
      <c r="H55" t="s">
        <v>311</v>
      </c>
      <c r="I55" t="s">
        <v>311</v>
      </c>
      <c r="J55">
        <v>5</v>
      </c>
    </row>
    <row r="56" spans="1:10" hidden="1" x14ac:dyDescent="0.35">
      <c r="A56" t="s">
        <v>21651</v>
      </c>
      <c r="B56">
        <v>11</v>
      </c>
      <c r="C56">
        <v>0</v>
      </c>
      <c r="D56">
        <v>57</v>
      </c>
      <c r="E56" t="s">
        <v>311</v>
      </c>
      <c r="F56" t="s">
        <v>3848</v>
      </c>
      <c r="G56" t="s">
        <v>311</v>
      </c>
      <c r="H56" t="s">
        <v>311</v>
      </c>
      <c r="I56" t="s">
        <v>311</v>
      </c>
      <c r="J56">
        <v>0</v>
      </c>
    </row>
    <row r="57" spans="1:10" hidden="1" x14ac:dyDescent="0.35">
      <c r="A57" t="s">
        <v>21652</v>
      </c>
      <c r="B57">
        <v>11</v>
      </c>
      <c r="C57">
        <v>3</v>
      </c>
      <c r="D57">
        <v>58</v>
      </c>
      <c r="E57" t="s">
        <v>311</v>
      </c>
      <c r="F57" t="s">
        <v>3848</v>
      </c>
      <c r="G57" t="s">
        <v>311</v>
      </c>
      <c r="H57" t="s">
        <v>311</v>
      </c>
      <c r="I57" t="s">
        <v>311</v>
      </c>
      <c r="J57">
        <v>1</v>
      </c>
    </row>
    <row r="58" spans="1:10" hidden="1" x14ac:dyDescent="0.35">
      <c r="A58" t="s">
        <v>21653</v>
      </c>
      <c r="B58">
        <v>12</v>
      </c>
      <c r="C58">
        <v>0</v>
      </c>
      <c r="D58">
        <v>59</v>
      </c>
      <c r="E58" t="s">
        <v>311</v>
      </c>
      <c r="F58" t="s">
        <v>3848</v>
      </c>
      <c r="G58" t="s">
        <v>311</v>
      </c>
      <c r="H58" t="s">
        <v>311</v>
      </c>
      <c r="I58" t="s">
        <v>311</v>
      </c>
      <c r="J58">
        <v>0</v>
      </c>
    </row>
    <row r="59" spans="1:10" hidden="1" x14ac:dyDescent="0.35">
      <c r="A59" t="s">
        <v>21654</v>
      </c>
      <c r="B59">
        <v>12</v>
      </c>
      <c r="C59">
        <v>1</v>
      </c>
      <c r="D59">
        <v>60</v>
      </c>
      <c r="E59" t="s">
        <v>311</v>
      </c>
      <c r="F59" t="s">
        <v>3848</v>
      </c>
      <c r="G59" t="s">
        <v>311</v>
      </c>
      <c r="H59" t="s">
        <v>311</v>
      </c>
      <c r="I59" t="s">
        <v>311</v>
      </c>
      <c r="J59">
        <v>0</v>
      </c>
    </row>
    <row r="60" spans="1:10" x14ac:dyDescent="0.35">
      <c r="A60" t="s">
        <v>21655</v>
      </c>
      <c r="B60">
        <v>131</v>
      </c>
      <c r="C60">
        <v>37</v>
      </c>
      <c r="D60">
        <v>61</v>
      </c>
      <c r="E60" t="s">
        <v>311</v>
      </c>
      <c r="F60" t="s">
        <v>0</v>
      </c>
      <c r="G60" t="s">
        <v>2037</v>
      </c>
      <c r="H60" t="s">
        <v>311</v>
      </c>
      <c r="I60" t="s">
        <v>311</v>
      </c>
      <c r="J60">
        <v>128</v>
      </c>
    </row>
    <row r="61" spans="1:10" hidden="1" x14ac:dyDescent="0.35">
      <c r="A61" t="s">
        <v>21656</v>
      </c>
      <c r="B61">
        <v>9</v>
      </c>
      <c r="C61">
        <v>0</v>
      </c>
      <c r="D61">
        <v>62</v>
      </c>
      <c r="E61" t="s">
        <v>311</v>
      </c>
      <c r="F61" t="s">
        <v>3848</v>
      </c>
      <c r="G61" t="s">
        <v>311</v>
      </c>
      <c r="H61" t="s">
        <v>311</v>
      </c>
      <c r="I61" t="s">
        <v>311</v>
      </c>
      <c r="J61">
        <v>8</v>
      </c>
    </row>
    <row r="62" spans="1:10" x14ac:dyDescent="0.35">
      <c r="A62" t="s">
        <v>21657</v>
      </c>
      <c r="B62">
        <v>46</v>
      </c>
      <c r="C62">
        <v>55</v>
      </c>
      <c r="D62">
        <v>63</v>
      </c>
      <c r="E62" t="s">
        <v>311</v>
      </c>
      <c r="F62" t="s">
        <v>0</v>
      </c>
      <c r="G62" t="s">
        <v>7222</v>
      </c>
      <c r="H62" t="s">
        <v>311</v>
      </c>
      <c r="I62" t="s">
        <v>311</v>
      </c>
      <c r="J62">
        <v>4</v>
      </c>
    </row>
    <row r="63" spans="1:10" hidden="1" x14ac:dyDescent="0.35">
      <c r="A63" t="s">
        <v>21658</v>
      </c>
      <c r="B63">
        <v>15</v>
      </c>
      <c r="C63">
        <v>4</v>
      </c>
      <c r="D63">
        <v>64</v>
      </c>
      <c r="E63" t="s">
        <v>311</v>
      </c>
      <c r="F63" t="s">
        <v>3848</v>
      </c>
      <c r="G63" t="s">
        <v>311</v>
      </c>
      <c r="H63" t="s">
        <v>311</v>
      </c>
      <c r="I63" t="s">
        <v>311</v>
      </c>
      <c r="J63">
        <v>0</v>
      </c>
    </row>
    <row r="64" spans="1:10" hidden="1" x14ac:dyDescent="0.35">
      <c r="A64" t="s">
        <v>21659</v>
      </c>
      <c r="B64">
        <v>11</v>
      </c>
      <c r="C64">
        <v>9</v>
      </c>
      <c r="D64">
        <v>65</v>
      </c>
      <c r="E64" t="s">
        <v>311</v>
      </c>
      <c r="F64" t="s">
        <v>3848</v>
      </c>
      <c r="G64" t="s">
        <v>311</v>
      </c>
      <c r="H64" t="s">
        <v>311</v>
      </c>
      <c r="I64" t="s">
        <v>311</v>
      </c>
      <c r="J64">
        <v>0</v>
      </c>
    </row>
    <row r="65" spans="1:10" x14ac:dyDescent="0.35">
      <c r="A65" t="s">
        <v>21660</v>
      </c>
      <c r="B65">
        <v>249</v>
      </c>
      <c r="C65">
        <v>2418</v>
      </c>
      <c r="D65">
        <v>66</v>
      </c>
      <c r="E65" t="s">
        <v>328</v>
      </c>
      <c r="F65" t="s">
        <v>0</v>
      </c>
      <c r="G65" t="s">
        <v>1789</v>
      </c>
      <c r="H65">
        <v>4.7</v>
      </c>
      <c r="I65">
        <v>57.6</v>
      </c>
      <c r="J65">
        <v>84</v>
      </c>
    </row>
    <row r="66" spans="1:10" x14ac:dyDescent="0.35">
      <c r="A66" t="s">
        <v>21661</v>
      </c>
      <c r="B66">
        <v>136</v>
      </c>
      <c r="C66">
        <v>361</v>
      </c>
      <c r="D66">
        <v>67</v>
      </c>
      <c r="E66" t="s">
        <v>334</v>
      </c>
      <c r="F66" t="s">
        <v>0</v>
      </c>
      <c r="G66" t="s">
        <v>21662</v>
      </c>
      <c r="H66">
        <v>1.4259999999999999</v>
      </c>
      <c r="I66">
        <v>7.27</v>
      </c>
      <c r="J66">
        <v>14</v>
      </c>
    </row>
    <row r="67" spans="1:10" x14ac:dyDescent="0.35">
      <c r="A67" t="s">
        <v>21663</v>
      </c>
      <c r="B67">
        <v>102</v>
      </c>
      <c r="C67">
        <v>450</v>
      </c>
      <c r="D67">
        <v>68</v>
      </c>
      <c r="E67" t="s">
        <v>312</v>
      </c>
      <c r="F67" t="s">
        <v>0</v>
      </c>
      <c r="G67" t="s">
        <v>4077</v>
      </c>
      <c r="H67">
        <v>2.0950000000000002</v>
      </c>
      <c r="I67">
        <v>49.47</v>
      </c>
      <c r="J67">
        <v>41</v>
      </c>
    </row>
    <row r="68" spans="1:10" hidden="1" x14ac:dyDescent="0.35">
      <c r="A68" t="s">
        <v>21664</v>
      </c>
      <c r="B68">
        <v>11</v>
      </c>
      <c r="C68">
        <v>0</v>
      </c>
      <c r="D68">
        <v>69</v>
      </c>
      <c r="E68" t="s">
        <v>311</v>
      </c>
      <c r="F68" t="s">
        <v>3848</v>
      </c>
      <c r="G68" t="s">
        <v>311</v>
      </c>
      <c r="H68" t="s">
        <v>311</v>
      </c>
      <c r="I68" t="s">
        <v>311</v>
      </c>
      <c r="J68">
        <v>0</v>
      </c>
    </row>
    <row r="69" spans="1:10" hidden="1" x14ac:dyDescent="0.35">
      <c r="A69" t="s">
        <v>21665</v>
      </c>
      <c r="B69">
        <v>9</v>
      </c>
      <c r="C69">
        <v>0</v>
      </c>
      <c r="D69">
        <v>70</v>
      </c>
      <c r="E69" t="s">
        <v>311</v>
      </c>
      <c r="F69" t="s">
        <v>3848</v>
      </c>
      <c r="G69" t="s">
        <v>311</v>
      </c>
      <c r="H69" t="s">
        <v>311</v>
      </c>
      <c r="I69" t="s">
        <v>311</v>
      </c>
      <c r="J69">
        <v>0</v>
      </c>
    </row>
    <row r="70" spans="1:10" hidden="1" x14ac:dyDescent="0.35">
      <c r="A70" t="s">
        <v>21666</v>
      </c>
      <c r="B70">
        <v>14</v>
      </c>
      <c r="C70">
        <v>0</v>
      </c>
      <c r="D70">
        <v>71</v>
      </c>
      <c r="E70" t="s">
        <v>311</v>
      </c>
      <c r="F70" t="s">
        <v>3848</v>
      </c>
      <c r="G70" t="s">
        <v>311</v>
      </c>
      <c r="H70" t="s">
        <v>311</v>
      </c>
      <c r="I70" t="s">
        <v>311</v>
      </c>
      <c r="J70">
        <v>0</v>
      </c>
    </row>
    <row r="71" spans="1:10" hidden="1" x14ac:dyDescent="0.35">
      <c r="A71" t="s">
        <v>21667</v>
      </c>
      <c r="B71">
        <v>12</v>
      </c>
      <c r="C71">
        <v>1</v>
      </c>
      <c r="D71">
        <v>72</v>
      </c>
      <c r="E71" t="s">
        <v>311</v>
      </c>
      <c r="F71" t="s">
        <v>3848</v>
      </c>
      <c r="G71" t="s">
        <v>311</v>
      </c>
      <c r="H71" t="s">
        <v>311</v>
      </c>
      <c r="I71" t="s">
        <v>311</v>
      </c>
      <c r="J71">
        <v>0</v>
      </c>
    </row>
    <row r="72" spans="1:10" hidden="1" x14ac:dyDescent="0.35">
      <c r="A72" t="s">
        <v>21668</v>
      </c>
      <c r="B72">
        <v>11</v>
      </c>
      <c r="C72">
        <v>2</v>
      </c>
      <c r="D72">
        <v>73</v>
      </c>
      <c r="E72" t="s">
        <v>311</v>
      </c>
      <c r="F72" t="s">
        <v>3848</v>
      </c>
      <c r="G72" t="s">
        <v>311</v>
      </c>
      <c r="H72" t="s">
        <v>311</v>
      </c>
      <c r="I72" t="s">
        <v>311</v>
      </c>
      <c r="J72">
        <v>11</v>
      </c>
    </row>
    <row r="73" spans="1:10" hidden="1" x14ac:dyDescent="0.35">
      <c r="A73" t="s">
        <v>21669</v>
      </c>
      <c r="B73">
        <v>10</v>
      </c>
      <c r="C73">
        <v>0</v>
      </c>
      <c r="D73">
        <v>74</v>
      </c>
      <c r="E73" t="s">
        <v>311</v>
      </c>
      <c r="F73" t="s">
        <v>3848</v>
      </c>
      <c r="G73" t="s">
        <v>311</v>
      </c>
      <c r="H73" t="s">
        <v>311</v>
      </c>
      <c r="I73" t="s">
        <v>311</v>
      </c>
      <c r="J73">
        <v>0</v>
      </c>
    </row>
    <row r="74" spans="1:10" hidden="1" x14ac:dyDescent="0.35">
      <c r="A74" t="s">
        <v>21670</v>
      </c>
      <c r="B74">
        <v>12</v>
      </c>
      <c r="C74">
        <v>0</v>
      </c>
      <c r="D74">
        <v>75</v>
      </c>
      <c r="E74" t="s">
        <v>311</v>
      </c>
      <c r="F74" t="s">
        <v>3848</v>
      </c>
      <c r="G74" t="s">
        <v>311</v>
      </c>
      <c r="H74" t="s">
        <v>311</v>
      </c>
      <c r="I74" t="s">
        <v>311</v>
      </c>
      <c r="J74">
        <v>0</v>
      </c>
    </row>
    <row r="75" spans="1:10" x14ac:dyDescent="0.35">
      <c r="A75" t="s">
        <v>21671</v>
      </c>
      <c r="B75">
        <v>79</v>
      </c>
      <c r="C75">
        <v>14</v>
      </c>
      <c r="D75">
        <v>76</v>
      </c>
      <c r="E75" t="s">
        <v>311</v>
      </c>
      <c r="F75" t="s">
        <v>0</v>
      </c>
      <c r="G75" t="s">
        <v>15063</v>
      </c>
      <c r="H75" t="s">
        <v>311</v>
      </c>
      <c r="I75" t="s">
        <v>311</v>
      </c>
      <c r="J75">
        <v>18</v>
      </c>
    </row>
    <row r="76" spans="1:10" hidden="1" x14ac:dyDescent="0.35">
      <c r="A76" t="s">
        <v>21672</v>
      </c>
      <c r="B76">
        <v>8</v>
      </c>
      <c r="C76">
        <v>4</v>
      </c>
      <c r="D76">
        <v>77</v>
      </c>
      <c r="E76" t="s">
        <v>311</v>
      </c>
      <c r="F76" t="s">
        <v>3848</v>
      </c>
      <c r="G76" t="s">
        <v>311</v>
      </c>
      <c r="H76" t="s">
        <v>311</v>
      </c>
      <c r="I76" t="s">
        <v>311</v>
      </c>
      <c r="J76">
        <v>8</v>
      </c>
    </row>
    <row r="77" spans="1:10" x14ac:dyDescent="0.35">
      <c r="A77" t="s">
        <v>21673</v>
      </c>
      <c r="B77">
        <v>73</v>
      </c>
      <c r="C77">
        <v>10</v>
      </c>
      <c r="D77">
        <v>78</v>
      </c>
      <c r="E77" t="s">
        <v>311</v>
      </c>
      <c r="F77" t="s">
        <v>0</v>
      </c>
      <c r="G77" t="s">
        <v>2073</v>
      </c>
      <c r="H77" t="s">
        <v>311</v>
      </c>
      <c r="I77" t="s">
        <v>311</v>
      </c>
      <c r="J77">
        <v>38</v>
      </c>
    </row>
    <row r="78" spans="1:10" hidden="1" x14ac:dyDescent="0.35">
      <c r="A78" t="s">
        <v>21674</v>
      </c>
      <c r="B78">
        <v>18</v>
      </c>
      <c r="C78">
        <v>0</v>
      </c>
      <c r="D78">
        <v>79</v>
      </c>
      <c r="E78" t="s">
        <v>311</v>
      </c>
      <c r="F78" t="s">
        <v>3848</v>
      </c>
      <c r="G78" t="s">
        <v>311</v>
      </c>
      <c r="H78" t="s">
        <v>311</v>
      </c>
      <c r="I78" t="s">
        <v>311</v>
      </c>
      <c r="J78">
        <v>1</v>
      </c>
    </row>
    <row r="79" spans="1:10" hidden="1" x14ac:dyDescent="0.35">
      <c r="A79" t="s">
        <v>21675</v>
      </c>
      <c r="B79">
        <v>16</v>
      </c>
      <c r="C79">
        <v>1</v>
      </c>
      <c r="D79">
        <v>80</v>
      </c>
      <c r="E79" t="s">
        <v>311</v>
      </c>
      <c r="F79" t="s">
        <v>3848</v>
      </c>
      <c r="G79" t="s">
        <v>311</v>
      </c>
      <c r="H79" t="s">
        <v>311</v>
      </c>
      <c r="I79" t="s">
        <v>311</v>
      </c>
      <c r="J79">
        <v>0</v>
      </c>
    </row>
    <row r="80" spans="1:10" x14ac:dyDescent="0.35">
      <c r="A80" t="s">
        <v>21676</v>
      </c>
      <c r="B80">
        <v>73</v>
      </c>
      <c r="C80">
        <v>142</v>
      </c>
      <c r="D80">
        <v>81</v>
      </c>
      <c r="E80" t="s">
        <v>311</v>
      </c>
      <c r="F80" t="s">
        <v>0</v>
      </c>
      <c r="G80" t="s">
        <v>1882</v>
      </c>
      <c r="H80" t="s">
        <v>311</v>
      </c>
      <c r="I80" t="s">
        <v>311</v>
      </c>
      <c r="J80">
        <v>2</v>
      </c>
    </row>
    <row r="81" spans="1:10" hidden="1" x14ac:dyDescent="0.35">
      <c r="A81" t="s">
        <v>21677</v>
      </c>
      <c r="B81">
        <v>6</v>
      </c>
      <c r="C81">
        <v>5</v>
      </c>
      <c r="D81">
        <v>82</v>
      </c>
      <c r="E81" t="s">
        <v>311</v>
      </c>
      <c r="F81" t="s">
        <v>3848</v>
      </c>
      <c r="G81" t="s">
        <v>311</v>
      </c>
      <c r="H81" t="s">
        <v>311</v>
      </c>
      <c r="I81" t="s">
        <v>311</v>
      </c>
      <c r="J81">
        <v>2</v>
      </c>
    </row>
    <row r="82" spans="1:10" hidden="1" x14ac:dyDescent="0.35">
      <c r="A82" t="s">
        <v>21678</v>
      </c>
      <c r="B82">
        <v>9</v>
      </c>
      <c r="C82">
        <v>1</v>
      </c>
      <c r="D82">
        <v>83</v>
      </c>
      <c r="E82" t="s">
        <v>311</v>
      </c>
      <c r="F82" t="s">
        <v>3848</v>
      </c>
      <c r="G82" t="s">
        <v>311</v>
      </c>
      <c r="H82" t="s">
        <v>311</v>
      </c>
      <c r="I82" t="s">
        <v>311</v>
      </c>
      <c r="J82">
        <v>2</v>
      </c>
    </row>
    <row r="83" spans="1:10" hidden="1" x14ac:dyDescent="0.35">
      <c r="A83" t="s">
        <v>21679</v>
      </c>
      <c r="B83">
        <v>12</v>
      </c>
      <c r="C83">
        <v>0</v>
      </c>
      <c r="D83">
        <v>84</v>
      </c>
      <c r="E83" t="s">
        <v>311</v>
      </c>
      <c r="F83" t="s">
        <v>3848</v>
      </c>
      <c r="G83" t="s">
        <v>311</v>
      </c>
      <c r="H83" t="s">
        <v>311</v>
      </c>
      <c r="I83" t="s">
        <v>311</v>
      </c>
      <c r="J83">
        <v>0</v>
      </c>
    </row>
    <row r="84" spans="1:10" x14ac:dyDescent="0.35">
      <c r="A84" t="s">
        <v>21680</v>
      </c>
      <c r="B84">
        <v>33</v>
      </c>
      <c r="C84">
        <v>5</v>
      </c>
      <c r="D84">
        <v>85</v>
      </c>
      <c r="E84" t="s">
        <v>311</v>
      </c>
      <c r="F84" t="s">
        <v>0</v>
      </c>
      <c r="G84" t="s">
        <v>2972</v>
      </c>
      <c r="H84" t="s">
        <v>311</v>
      </c>
      <c r="I84" t="s">
        <v>311</v>
      </c>
      <c r="J84">
        <v>0</v>
      </c>
    </row>
    <row r="85" spans="1:10" hidden="1" x14ac:dyDescent="0.35">
      <c r="A85" t="s">
        <v>21681</v>
      </c>
      <c r="B85">
        <v>13</v>
      </c>
      <c r="C85">
        <v>2</v>
      </c>
      <c r="D85">
        <v>86</v>
      </c>
      <c r="E85" t="s">
        <v>311</v>
      </c>
      <c r="F85" t="s">
        <v>3848</v>
      </c>
      <c r="G85" t="s">
        <v>311</v>
      </c>
      <c r="H85" t="s">
        <v>311</v>
      </c>
      <c r="I85" t="s">
        <v>311</v>
      </c>
      <c r="J85">
        <v>2</v>
      </c>
    </row>
    <row r="86" spans="1:10" x14ac:dyDescent="0.35">
      <c r="A86" t="s">
        <v>21682</v>
      </c>
      <c r="B86">
        <v>69</v>
      </c>
      <c r="C86">
        <v>74</v>
      </c>
      <c r="D86">
        <v>87</v>
      </c>
      <c r="E86" t="s">
        <v>311</v>
      </c>
      <c r="F86" t="s">
        <v>0</v>
      </c>
      <c r="G86" t="s">
        <v>8272</v>
      </c>
      <c r="H86" t="s">
        <v>311</v>
      </c>
      <c r="I86" t="s">
        <v>311</v>
      </c>
      <c r="J86">
        <v>6</v>
      </c>
    </row>
    <row r="87" spans="1:10" hidden="1" x14ac:dyDescent="0.35">
      <c r="A87" t="s">
        <v>21683</v>
      </c>
      <c r="B87">
        <v>22</v>
      </c>
      <c r="C87">
        <v>4</v>
      </c>
      <c r="D87">
        <v>88</v>
      </c>
      <c r="E87" t="s">
        <v>311</v>
      </c>
      <c r="F87" t="s">
        <v>3848</v>
      </c>
      <c r="G87" t="s">
        <v>311</v>
      </c>
      <c r="H87" t="s">
        <v>311</v>
      </c>
      <c r="I87" t="s">
        <v>311</v>
      </c>
      <c r="J87">
        <v>4</v>
      </c>
    </row>
    <row r="88" spans="1:10" hidden="1" x14ac:dyDescent="0.35">
      <c r="A88" t="s">
        <v>21684</v>
      </c>
      <c r="B88">
        <v>9</v>
      </c>
      <c r="C88">
        <v>1</v>
      </c>
      <c r="D88">
        <v>89</v>
      </c>
      <c r="E88" t="s">
        <v>311</v>
      </c>
      <c r="F88" t="s">
        <v>2692</v>
      </c>
      <c r="G88" t="s">
        <v>311</v>
      </c>
      <c r="H88" t="s">
        <v>311</v>
      </c>
      <c r="I88" t="s">
        <v>311</v>
      </c>
      <c r="J88">
        <v>9</v>
      </c>
    </row>
    <row r="89" spans="1:10" x14ac:dyDescent="0.35">
      <c r="A89" t="s">
        <v>21685</v>
      </c>
      <c r="B89">
        <v>679</v>
      </c>
      <c r="C89">
        <v>7817</v>
      </c>
      <c r="D89">
        <v>90</v>
      </c>
      <c r="E89" t="s">
        <v>319</v>
      </c>
      <c r="F89" t="s">
        <v>0</v>
      </c>
      <c r="G89" t="s">
        <v>2150</v>
      </c>
      <c r="H89">
        <v>8.49</v>
      </c>
      <c r="I89">
        <v>91.38</v>
      </c>
      <c r="J89">
        <v>286</v>
      </c>
    </row>
    <row r="90" spans="1:10" hidden="1" x14ac:dyDescent="0.35">
      <c r="A90" t="s">
        <v>21686</v>
      </c>
      <c r="B90">
        <v>17</v>
      </c>
      <c r="C90">
        <v>1</v>
      </c>
      <c r="D90">
        <v>91</v>
      </c>
      <c r="E90" t="s">
        <v>311</v>
      </c>
      <c r="F90" t="s">
        <v>3848</v>
      </c>
      <c r="G90" t="s">
        <v>311</v>
      </c>
      <c r="H90" t="s">
        <v>311</v>
      </c>
      <c r="I90" t="s">
        <v>311</v>
      </c>
      <c r="J90">
        <v>0</v>
      </c>
    </row>
    <row r="91" spans="1:10" hidden="1" x14ac:dyDescent="0.35">
      <c r="A91" t="s">
        <v>21687</v>
      </c>
      <c r="B91">
        <v>19</v>
      </c>
      <c r="C91">
        <v>11</v>
      </c>
      <c r="D91">
        <v>92</v>
      </c>
      <c r="E91" t="s">
        <v>311</v>
      </c>
      <c r="F91" t="s">
        <v>3848</v>
      </c>
      <c r="G91" t="s">
        <v>311</v>
      </c>
      <c r="H91" t="s">
        <v>311</v>
      </c>
      <c r="I91" t="s">
        <v>311</v>
      </c>
      <c r="J91">
        <v>1</v>
      </c>
    </row>
    <row r="92" spans="1:10" x14ac:dyDescent="0.35">
      <c r="A92" t="s">
        <v>21688</v>
      </c>
      <c r="B92">
        <v>49</v>
      </c>
      <c r="C92">
        <v>114</v>
      </c>
      <c r="D92">
        <v>93</v>
      </c>
      <c r="E92" t="s">
        <v>328</v>
      </c>
      <c r="F92" t="s">
        <v>0</v>
      </c>
      <c r="G92" t="s">
        <v>3633</v>
      </c>
      <c r="H92">
        <v>1.796</v>
      </c>
      <c r="I92">
        <v>64.69</v>
      </c>
      <c r="J92">
        <v>22</v>
      </c>
    </row>
    <row r="93" spans="1:10" x14ac:dyDescent="0.35">
      <c r="A93" t="s">
        <v>21689</v>
      </c>
      <c r="B93">
        <v>83</v>
      </c>
      <c r="C93">
        <v>114</v>
      </c>
      <c r="D93">
        <v>94</v>
      </c>
      <c r="E93" t="s">
        <v>334</v>
      </c>
      <c r="F93" t="s">
        <v>0</v>
      </c>
      <c r="G93" t="s">
        <v>4347</v>
      </c>
      <c r="H93">
        <v>1.339</v>
      </c>
      <c r="I93">
        <v>13.3</v>
      </c>
      <c r="J93">
        <v>26</v>
      </c>
    </row>
    <row r="94" spans="1:10" hidden="1" x14ac:dyDescent="0.35">
      <c r="A94" t="s">
        <v>21690</v>
      </c>
      <c r="B94">
        <v>20</v>
      </c>
      <c r="C94">
        <v>9</v>
      </c>
      <c r="D94">
        <v>95</v>
      </c>
      <c r="E94" t="s">
        <v>311</v>
      </c>
      <c r="F94" t="s">
        <v>2692</v>
      </c>
      <c r="G94" t="s">
        <v>311</v>
      </c>
      <c r="H94" t="s">
        <v>311</v>
      </c>
      <c r="I94" t="s">
        <v>311</v>
      </c>
      <c r="J94">
        <v>3</v>
      </c>
    </row>
    <row r="95" spans="1:10" x14ac:dyDescent="0.35">
      <c r="A95" t="s">
        <v>21691</v>
      </c>
      <c r="B95">
        <v>34</v>
      </c>
      <c r="C95">
        <v>62</v>
      </c>
      <c r="D95">
        <v>96</v>
      </c>
      <c r="E95" t="s">
        <v>311</v>
      </c>
      <c r="F95" t="s">
        <v>0</v>
      </c>
      <c r="G95" t="s">
        <v>2520</v>
      </c>
      <c r="H95" t="s">
        <v>311</v>
      </c>
      <c r="I95" t="s">
        <v>311</v>
      </c>
      <c r="J95">
        <v>34</v>
      </c>
    </row>
    <row r="96" spans="1:10" x14ac:dyDescent="0.35">
      <c r="A96" t="s">
        <v>21692</v>
      </c>
      <c r="B96">
        <v>97</v>
      </c>
      <c r="C96">
        <v>316</v>
      </c>
      <c r="D96">
        <v>97</v>
      </c>
      <c r="E96" t="s">
        <v>328</v>
      </c>
      <c r="F96" t="s">
        <v>0</v>
      </c>
      <c r="G96" t="s">
        <v>1999</v>
      </c>
      <c r="H96">
        <v>1.4890000000000001</v>
      </c>
      <c r="I96">
        <v>56.37</v>
      </c>
      <c r="J96">
        <v>48</v>
      </c>
    </row>
    <row r="97" spans="1:10" hidden="1" x14ac:dyDescent="0.35">
      <c r="A97" t="s">
        <v>21693</v>
      </c>
      <c r="B97">
        <v>12</v>
      </c>
      <c r="C97">
        <v>10</v>
      </c>
      <c r="D97">
        <v>98</v>
      </c>
      <c r="E97" t="s">
        <v>311</v>
      </c>
      <c r="F97" t="s">
        <v>3848</v>
      </c>
      <c r="G97" t="s">
        <v>311</v>
      </c>
      <c r="H97" t="s">
        <v>311</v>
      </c>
      <c r="I97" t="s">
        <v>311</v>
      </c>
      <c r="J97">
        <v>3</v>
      </c>
    </row>
    <row r="98" spans="1:10" x14ac:dyDescent="0.35">
      <c r="A98" t="s">
        <v>21694</v>
      </c>
      <c r="B98">
        <v>22</v>
      </c>
      <c r="C98">
        <v>35</v>
      </c>
      <c r="D98">
        <v>99</v>
      </c>
      <c r="E98" t="s">
        <v>311</v>
      </c>
      <c r="F98" t="s">
        <v>0</v>
      </c>
      <c r="G98" t="s">
        <v>2520</v>
      </c>
      <c r="H98" t="s">
        <v>311</v>
      </c>
      <c r="I98" t="s">
        <v>311</v>
      </c>
      <c r="J98">
        <v>21</v>
      </c>
    </row>
    <row r="99" spans="1:10" hidden="1" x14ac:dyDescent="0.35">
      <c r="A99" t="s">
        <v>21695</v>
      </c>
      <c r="B99">
        <v>17</v>
      </c>
      <c r="C99">
        <v>1</v>
      </c>
      <c r="D99">
        <v>100</v>
      </c>
      <c r="E99" t="s">
        <v>311</v>
      </c>
      <c r="F99" t="s">
        <v>3848</v>
      </c>
      <c r="G99" t="s">
        <v>311</v>
      </c>
      <c r="H99" t="s">
        <v>311</v>
      </c>
      <c r="I99" t="s">
        <v>311</v>
      </c>
      <c r="J99">
        <v>2</v>
      </c>
    </row>
    <row r="100" spans="1:10" hidden="1" x14ac:dyDescent="0.35">
      <c r="A100" t="s">
        <v>21696</v>
      </c>
      <c r="B100">
        <v>7</v>
      </c>
      <c r="C100">
        <v>2</v>
      </c>
      <c r="D100">
        <v>101</v>
      </c>
      <c r="E100" t="s">
        <v>311</v>
      </c>
      <c r="F100" t="s">
        <v>3848</v>
      </c>
      <c r="G100" t="s">
        <v>311</v>
      </c>
      <c r="H100" t="s">
        <v>311</v>
      </c>
      <c r="I100" t="s">
        <v>311</v>
      </c>
      <c r="J100">
        <v>0</v>
      </c>
    </row>
    <row r="101" spans="1:10" hidden="1" x14ac:dyDescent="0.35">
      <c r="A101" t="s">
        <v>21697</v>
      </c>
      <c r="B101">
        <v>15</v>
      </c>
      <c r="C101">
        <v>0</v>
      </c>
      <c r="D101">
        <v>102</v>
      </c>
      <c r="E101" t="s">
        <v>311</v>
      </c>
      <c r="F101" t="s">
        <v>2692</v>
      </c>
      <c r="G101" t="s">
        <v>311</v>
      </c>
      <c r="H101" t="s">
        <v>311</v>
      </c>
      <c r="I101" t="s">
        <v>311</v>
      </c>
      <c r="J101">
        <v>0</v>
      </c>
    </row>
    <row r="102" spans="1:10" hidden="1" x14ac:dyDescent="0.35">
      <c r="A102" t="s">
        <v>21698</v>
      </c>
      <c r="B102">
        <v>10</v>
      </c>
      <c r="C102">
        <v>0</v>
      </c>
      <c r="D102">
        <v>103</v>
      </c>
      <c r="E102" t="s">
        <v>311</v>
      </c>
      <c r="F102" t="s">
        <v>3848</v>
      </c>
      <c r="G102" t="s">
        <v>311</v>
      </c>
      <c r="H102" t="s">
        <v>311</v>
      </c>
      <c r="I102" t="s">
        <v>311</v>
      </c>
      <c r="J102">
        <v>0</v>
      </c>
    </row>
    <row r="103" spans="1:10" hidden="1" x14ac:dyDescent="0.35">
      <c r="A103" t="s">
        <v>21699</v>
      </c>
      <c r="B103">
        <v>7</v>
      </c>
      <c r="C103">
        <v>0</v>
      </c>
      <c r="D103">
        <v>104</v>
      </c>
      <c r="E103" t="s">
        <v>311</v>
      </c>
      <c r="F103" t="s">
        <v>3848</v>
      </c>
      <c r="G103" t="s">
        <v>311</v>
      </c>
      <c r="H103" t="s">
        <v>311</v>
      </c>
      <c r="I103" t="s">
        <v>311</v>
      </c>
      <c r="J103">
        <v>0</v>
      </c>
    </row>
    <row r="104" spans="1:10" x14ac:dyDescent="0.35">
      <c r="A104" t="s">
        <v>21700</v>
      </c>
      <c r="B104">
        <v>35</v>
      </c>
      <c r="C104">
        <v>159</v>
      </c>
      <c r="D104">
        <v>105</v>
      </c>
      <c r="E104" t="s">
        <v>328</v>
      </c>
      <c r="F104" t="s">
        <v>0</v>
      </c>
      <c r="G104" t="s">
        <v>3633</v>
      </c>
      <c r="H104">
        <v>2.1429999999999998</v>
      </c>
      <c r="I104">
        <v>74.48</v>
      </c>
      <c r="J104">
        <v>15</v>
      </c>
    </row>
    <row r="105" spans="1:10" hidden="1" x14ac:dyDescent="0.35">
      <c r="A105" t="s">
        <v>21701</v>
      </c>
      <c r="B105">
        <v>19</v>
      </c>
      <c r="C105">
        <v>4</v>
      </c>
      <c r="D105">
        <v>106</v>
      </c>
      <c r="E105" t="s">
        <v>311</v>
      </c>
      <c r="F105" t="s">
        <v>3848</v>
      </c>
      <c r="G105" t="s">
        <v>311</v>
      </c>
      <c r="H105" t="s">
        <v>311</v>
      </c>
      <c r="I105" t="s">
        <v>311</v>
      </c>
      <c r="J105">
        <v>1</v>
      </c>
    </row>
    <row r="106" spans="1:10" x14ac:dyDescent="0.35">
      <c r="A106" t="s">
        <v>21702</v>
      </c>
      <c r="B106">
        <v>74</v>
      </c>
      <c r="C106">
        <v>527</v>
      </c>
      <c r="D106">
        <v>107</v>
      </c>
      <c r="E106" t="s">
        <v>319</v>
      </c>
      <c r="F106" t="s">
        <v>0</v>
      </c>
      <c r="G106" t="s">
        <v>16660</v>
      </c>
      <c r="H106">
        <v>3.69</v>
      </c>
      <c r="I106">
        <v>60.7</v>
      </c>
      <c r="J106">
        <v>22</v>
      </c>
    </row>
    <row r="107" spans="1:10" hidden="1" x14ac:dyDescent="0.35">
      <c r="A107" t="s">
        <v>21703</v>
      </c>
      <c r="B107">
        <v>7</v>
      </c>
      <c r="C107">
        <v>0</v>
      </c>
      <c r="D107">
        <v>108</v>
      </c>
      <c r="E107" t="s">
        <v>311</v>
      </c>
      <c r="F107" t="s">
        <v>3848</v>
      </c>
      <c r="G107" t="s">
        <v>311</v>
      </c>
      <c r="H107" t="s">
        <v>311</v>
      </c>
      <c r="I107" t="s">
        <v>311</v>
      </c>
      <c r="J107">
        <v>0</v>
      </c>
    </row>
    <row r="108" spans="1:10" hidden="1" x14ac:dyDescent="0.35">
      <c r="A108" t="s">
        <v>21704</v>
      </c>
      <c r="B108">
        <v>13</v>
      </c>
      <c r="C108">
        <v>13</v>
      </c>
      <c r="D108">
        <v>109</v>
      </c>
      <c r="E108" t="s">
        <v>311</v>
      </c>
      <c r="F108" t="s">
        <v>3848</v>
      </c>
      <c r="G108" t="s">
        <v>311</v>
      </c>
      <c r="H108" t="s">
        <v>311</v>
      </c>
      <c r="I108" t="s">
        <v>311</v>
      </c>
      <c r="J108">
        <v>1</v>
      </c>
    </row>
    <row r="109" spans="1:10" hidden="1" x14ac:dyDescent="0.35">
      <c r="A109" t="s">
        <v>21705</v>
      </c>
      <c r="B109">
        <v>8</v>
      </c>
      <c r="C109">
        <v>0</v>
      </c>
      <c r="D109">
        <v>110</v>
      </c>
      <c r="E109" t="s">
        <v>311</v>
      </c>
      <c r="F109" t="s">
        <v>3848</v>
      </c>
      <c r="G109" t="s">
        <v>311</v>
      </c>
      <c r="H109" t="s">
        <v>311</v>
      </c>
      <c r="I109" t="s">
        <v>311</v>
      </c>
      <c r="J109">
        <v>0</v>
      </c>
    </row>
    <row r="110" spans="1:10" hidden="1" x14ac:dyDescent="0.35">
      <c r="A110" t="s">
        <v>21706</v>
      </c>
      <c r="B110">
        <v>18</v>
      </c>
      <c r="C110">
        <v>38</v>
      </c>
      <c r="D110">
        <v>111</v>
      </c>
      <c r="E110" t="s">
        <v>311</v>
      </c>
      <c r="F110" t="s">
        <v>3848</v>
      </c>
      <c r="G110" t="s">
        <v>311</v>
      </c>
      <c r="H110" t="s">
        <v>311</v>
      </c>
      <c r="I110" t="s">
        <v>311</v>
      </c>
      <c r="J110">
        <v>1</v>
      </c>
    </row>
    <row r="111" spans="1:10" hidden="1" x14ac:dyDescent="0.35">
      <c r="A111" t="s">
        <v>21707</v>
      </c>
      <c r="B111">
        <v>22</v>
      </c>
      <c r="C111">
        <v>15</v>
      </c>
      <c r="D111">
        <v>112</v>
      </c>
      <c r="E111" t="s">
        <v>311</v>
      </c>
      <c r="F111" t="s">
        <v>3848</v>
      </c>
      <c r="G111" t="s">
        <v>311</v>
      </c>
      <c r="H111" t="s">
        <v>311</v>
      </c>
      <c r="I111" t="s">
        <v>311</v>
      </c>
      <c r="J111">
        <v>4</v>
      </c>
    </row>
    <row r="112" spans="1:10" x14ac:dyDescent="0.35">
      <c r="A112" t="s">
        <v>21708</v>
      </c>
      <c r="B112">
        <v>40</v>
      </c>
      <c r="C112">
        <v>151</v>
      </c>
      <c r="D112">
        <v>113</v>
      </c>
      <c r="E112" t="s">
        <v>311</v>
      </c>
      <c r="F112" t="s">
        <v>0</v>
      </c>
      <c r="G112" t="s">
        <v>2178</v>
      </c>
      <c r="H112" t="s">
        <v>311</v>
      </c>
      <c r="I112" t="s">
        <v>311</v>
      </c>
      <c r="J112">
        <v>36</v>
      </c>
    </row>
    <row r="113" spans="1:10" hidden="1" x14ac:dyDescent="0.35">
      <c r="A113" t="s">
        <v>21709</v>
      </c>
      <c r="B113">
        <v>10</v>
      </c>
      <c r="C113">
        <v>0</v>
      </c>
      <c r="D113">
        <v>114</v>
      </c>
      <c r="E113" t="s">
        <v>311</v>
      </c>
      <c r="F113" t="s">
        <v>3848</v>
      </c>
      <c r="G113" t="s">
        <v>311</v>
      </c>
      <c r="H113" t="s">
        <v>311</v>
      </c>
      <c r="I113" t="s">
        <v>311</v>
      </c>
      <c r="J113">
        <v>0</v>
      </c>
    </row>
    <row r="114" spans="1:10" hidden="1" x14ac:dyDescent="0.35">
      <c r="A114" t="s">
        <v>21710</v>
      </c>
      <c r="B114">
        <v>9</v>
      </c>
      <c r="C114">
        <v>3</v>
      </c>
      <c r="D114">
        <v>115</v>
      </c>
      <c r="E114" t="s">
        <v>311</v>
      </c>
      <c r="F114" t="s">
        <v>3848</v>
      </c>
      <c r="G114" t="s">
        <v>311</v>
      </c>
      <c r="H114" t="s">
        <v>311</v>
      </c>
      <c r="I114" t="s">
        <v>311</v>
      </c>
      <c r="J114">
        <v>1</v>
      </c>
    </row>
    <row r="115" spans="1:10" x14ac:dyDescent="0.35">
      <c r="A115" t="s">
        <v>21711</v>
      </c>
      <c r="B115">
        <v>75</v>
      </c>
      <c r="C115">
        <v>339</v>
      </c>
      <c r="D115">
        <v>116</v>
      </c>
      <c r="E115" t="s">
        <v>319</v>
      </c>
      <c r="F115" t="s">
        <v>0</v>
      </c>
      <c r="G115" t="s">
        <v>2520</v>
      </c>
      <c r="H115">
        <v>2.093</v>
      </c>
      <c r="I115">
        <v>90.21</v>
      </c>
      <c r="J115">
        <v>75</v>
      </c>
    </row>
    <row r="116" spans="1:10" hidden="1" x14ac:dyDescent="0.35">
      <c r="A116" t="s">
        <v>21712</v>
      </c>
      <c r="B116">
        <v>11</v>
      </c>
      <c r="C116">
        <v>10</v>
      </c>
      <c r="D116">
        <v>117</v>
      </c>
      <c r="E116" t="s">
        <v>311</v>
      </c>
      <c r="F116" t="s">
        <v>2692</v>
      </c>
      <c r="G116" t="s">
        <v>311</v>
      </c>
      <c r="H116" t="s">
        <v>311</v>
      </c>
      <c r="I116" t="s">
        <v>311</v>
      </c>
      <c r="J116">
        <v>0</v>
      </c>
    </row>
    <row r="117" spans="1:10" x14ac:dyDescent="0.35">
      <c r="A117" t="s">
        <v>21713</v>
      </c>
      <c r="B117">
        <v>44</v>
      </c>
      <c r="C117">
        <v>45</v>
      </c>
      <c r="D117">
        <v>118</v>
      </c>
      <c r="E117" t="s">
        <v>311</v>
      </c>
      <c r="F117" t="s">
        <v>0</v>
      </c>
      <c r="G117" t="s">
        <v>3628</v>
      </c>
      <c r="H117" t="s">
        <v>311</v>
      </c>
      <c r="I117" t="s">
        <v>311</v>
      </c>
      <c r="J117">
        <v>44</v>
      </c>
    </row>
    <row r="118" spans="1:10" hidden="1" x14ac:dyDescent="0.35">
      <c r="A118" t="s">
        <v>21714</v>
      </c>
      <c r="B118">
        <v>14</v>
      </c>
      <c r="C118">
        <v>2</v>
      </c>
      <c r="D118">
        <v>119</v>
      </c>
      <c r="E118" t="s">
        <v>311</v>
      </c>
      <c r="F118" t="s">
        <v>3848</v>
      </c>
      <c r="G118" t="s">
        <v>311</v>
      </c>
      <c r="H118" t="s">
        <v>311</v>
      </c>
      <c r="I118" t="s">
        <v>311</v>
      </c>
      <c r="J118">
        <v>2</v>
      </c>
    </row>
    <row r="119" spans="1:10" x14ac:dyDescent="0.35">
      <c r="A119" t="s">
        <v>21715</v>
      </c>
      <c r="B119">
        <v>156</v>
      </c>
      <c r="C119">
        <v>41</v>
      </c>
      <c r="D119">
        <v>120</v>
      </c>
      <c r="E119" t="s">
        <v>311</v>
      </c>
      <c r="F119" t="s">
        <v>0</v>
      </c>
      <c r="G119" t="s">
        <v>6759</v>
      </c>
      <c r="H119" t="s">
        <v>311</v>
      </c>
      <c r="I119" t="s">
        <v>311</v>
      </c>
      <c r="J119">
        <v>22</v>
      </c>
    </row>
    <row r="120" spans="1:10" x14ac:dyDescent="0.35">
      <c r="A120" t="s">
        <v>21716</v>
      </c>
      <c r="B120">
        <v>125</v>
      </c>
      <c r="C120">
        <v>1201</v>
      </c>
      <c r="D120">
        <v>121</v>
      </c>
      <c r="E120" t="s">
        <v>311</v>
      </c>
      <c r="F120" t="s">
        <v>0</v>
      </c>
      <c r="G120" t="s">
        <v>1699</v>
      </c>
      <c r="H120" t="s">
        <v>311</v>
      </c>
      <c r="I120" t="s">
        <v>311</v>
      </c>
      <c r="J120">
        <v>78</v>
      </c>
    </row>
    <row r="121" spans="1:10" x14ac:dyDescent="0.35">
      <c r="A121" t="s">
        <v>21717</v>
      </c>
      <c r="B121">
        <v>19</v>
      </c>
      <c r="C121">
        <v>7</v>
      </c>
      <c r="D121">
        <v>122</v>
      </c>
      <c r="E121" t="s">
        <v>334</v>
      </c>
      <c r="F121" t="s">
        <v>0</v>
      </c>
      <c r="G121" t="s">
        <v>3633</v>
      </c>
      <c r="H121">
        <v>0.41699999999999998</v>
      </c>
      <c r="I121">
        <v>11.6</v>
      </c>
      <c r="J121">
        <v>3</v>
      </c>
    </row>
    <row r="122" spans="1:10" hidden="1" x14ac:dyDescent="0.35">
      <c r="A122" t="s">
        <v>21718</v>
      </c>
      <c r="B122">
        <v>13</v>
      </c>
      <c r="C122">
        <v>1</v>
      </c>
      <c r="D122">
        <v>123</v>
      </c>
      <c r="E122" t="s">
        <v>311</v>
      </c>
      <c r="F122" t="s">
        <v>3848</v>
      </c>
      <c r="G122" t="s">
        <v>311</v>
      </c>
      <c r="H122" t="s">
        <v>311</v>
      </c>
      <c r="I122" t="s">
        <v>311</v>
      </c>
      <c r="J122">
        <v>0</v>
      </c>
    </row>
    <row r="123" spans="1:10" hidden="1" x14ac:dyDescent="0.35">
      <c r="A123" t="s">
        <v>21719</v>
      </c>
      <c r="B123">
        <v>11</v>
      </c>
      <c r="C123">
        <v>16</v>
      </c>
      <c r="D123">
        <v>124</v>
      </c>
      <c r="E123" t="s">
        <v>311</v>
      </c>
      <c r="F123" t="s">
        <v>3848</v>
      </c>
      <c r="G123" t="s">
        <v>311</v>
      </c>
      <c r="H123" t="s">
        <v>311</v>
      </c>
      <c r="I123" t="s">
        <v>311</v>
      </c>
      <c r="J123">
        <v>6</v>
      </c>
    </row>
    <row r="124" spans="1:10" x14ac:dyDescent="0.35">
      <c r="A124" t="s">
        <v>21720</v>
      </c>
      <c r="B124">
        <v>77</v>
      </c>
      <c r="C124">
        <v>73</v>
      </c>
      <c r="D124">
        <v>125</v>
      </c>
      <c r="E124" t="s">
        <v>311</v>
      </c>
      <c r="F124" t="s">
        <v>0</v>
      </c>
      <c r="G124" t="s">
        <v>1999</v>
      </c>
      <c r="H124" t="s">
        <v>311</v>
      </c>
      <c r="I124" t="s">
        <v>311</v>
      </c>
      <c r="J124">
        <v>1</v>
      </c>
    </row>
    <row r="125" spans="1:10" hidden="1" x14ac:dyDescent="0.35">
      <c r="A125" t="s">
        <v>21721</v>
      </c>
      <c r="B125">
        <v>10</v>
      </c>
      <c r="C125">
        <v>0</v>
      </c>
      <c r="D125">
        <v>126</v>
      </c>
      <c r="E125" t="s">
        <v>311</v>
      </c>
      <c r="F125" t="s">
        <v>3848</v>
      </c>
      <c r="G125" t="s">
        <v>311</v>
      </c>
      <c r="H125" t="s">
        <v>311</v>
      </c>
      <c r="I125" t="s">
        <v>311</v>
      </c>
      <c r="J125">
        <v>0</v>
      </c>
    </row>
    <row r="126" spans="1:10" hidden="1" x14ac:dyDescent="0.35">
      <c r="A126" t="s">
        <v>21722</v>
      </c>
      <c r="B126">
        <v>11</v>
      </c>
      <c r="C126">
        <v>2</v>
      </c>
      <c r="D126">
        <v>127</v>
      </c>
      <c r="E126" t="s">
        <v>311</v>
      </c>
      <c r="F126" t="s">
        <v>3848</v>
      </c>
      <c r="G126" t="s">
        <v>311</v>
      </c>
      <c r="H126" t="s">
        <v>311</v>
      </c>
      <c r="I126" t="s">
        <v>311</v>
      </c>
      <c r="J126">
        <v>10</v>
      </c>
    </row>
    <row r="127" spans="1:10" hidden="1" x14ac:dyDescent="0.35">
      <c r="A127" t="s">
        <v>21723</v>
      </c>
      <c r="B127">
        <v>10</v>
      </c>
      <c r="C127">
        <v>3</v>
      </c>
      <c r="D127">
        <v>128</v>
      </c>
      <c r="E127" t="s">
        <v>311</v>
      </c>
      <c r="F127" t="s">
        <v>3848</v>
      </c>
      <c r="G127" t="s">
        <v>311</v>
      </c>
      <c r="H127" t="s">
        <v>311</v>
      </c>
      <c r="I127" t="s">
        <v>311</v>
      </c>
      <c r="J127">
        <v>0</v>
      </c>
    </row>
    <row r="128" spans="1:10" hidden="1" x14ac:dyDescent="0.35">
      <c r="A128" t="s">
        <v>21724</v>
      </c>
      <c r="B128">
        <v>9</v>
      </c>
      <c r="C128">
        <v>3</v>
      </c>
      <c r="D128">
        <v>130</v>
      </c>
      <c r="E128" t="s">
        <v>311</v>
      </c>
      <c r="F128" t="s">
        <v>3848</v>
      </c>
      <c r="G128" t="s">
        <v>311</v>
      </c>
      <c r="H128" t="s">
        <v>311</v>
      </c>
      <c r="I128" t="s">
        <v>311</v>
      </c>
      <c r="J128">
        <v>0</v>
      </c>
    </row>
    <row r="129" spans="1:10" hidden="1" x14ac:dyDescent="0.35">
      <c r="A129" t="s">
        <v>21725</v>
      </c>
      <c r="B129">
        <v>13</v>
      </c>
      <c r="C129">
        <v>5</v>
      </c>
      <c r="D129">
        <v>131</v>
      </c>
      <c r="E129" t="s">
        <v>311</v>
      </c>
      <c r="F129" t="s">
        <v>3848</v>
      </c>
      <c r="G129" t="s">
        <v>311</v>
      </c>
      <c r="H129" t="s">
        <v>311</v>
      </c>
      <c r="I129" t="s">
        <v>311</v>
      </c>
      <c r="J129">
        <v>0</v>
      </c>
    </row>
    <row r="130" spans="1:10" x14ac:dyDescent="0.35">
      <c r="A130" t="s">
        <v>21726</v>
      </c>
      <c r="B130">
        <v>79</v>
      </c>
      <c r="C130">
        <v>137</v>
      </c>
      <c r="D130">
        <v>132</v>
      </c>
      <c r="E130" t="s">
        <v>334</v>
      </c>
      <c r="F130" t="s">
        <v>0</v>
      </c>
      <c r="G130" t="s">
        <v>2053</v>
      </c>
      <c r="H130">
        <v>1.103</v>
      </c>
      <c r="I130">
        <v>18.34</v>
      </c>
      <c r="J130">
        <v>76</v>
      </c>
    </row>
    <row r="131" spans="1:10" x14ac:dyDescent="0.35">
      <c r="A131" t="s">
        <v>21727</v>
      </c>
      <c r="B131">
        <v>31</v>
      </c>
      <c r="C131">
        <v>30</v>
      </c>
      <c r="D131">
        <v>133</v>
      </c>
      <c r="E131" t="s">
        <v>311</v>
      </c>
      <c r="F131" t="s">
        <v>0</v>
      </c>
      <c r="G131" t="s">
        <v>2053</v>
      </c>
      <c r="H131" t="s">
        <v>311</v>
      </c>
      <c r="I131" t="s">
        <v>311</v>
      </c>
      <c r="J131">
        <v>11</v>
      </c>
    </row>
    <row r="132" spans="1:10" hidden="1" x14ac:dyDescent="0.35">
      <c r="A132" t="s">
        <v>21728</v>
      </c>
      <c r="B132">
        <v>8</v>
      </c>
      <c r="C132">
        <v>0</v>
      </c>
      <c r="D132">
        <v>134</v>
      </c>
      <c r="E132" t="s">
        <v>311</v>
      </c>
      <c r="F132" t="s">
        <v>3848</v>
      </c>
      <c r="G132" t="s">
        <v>311</v>
      </c>
      <c r="H132" t="s">
        <v>311</v>
      </c>
      <c r="I132" t="s">
        <v>311</v>
      </c>
      <c r="J132">
        <v>0</v>
      </c>
    </row>
    <row r="133" spans="1:10" hidden="1" x14ac:dyDescent="0.35">
      <c r="A133" t="s">
        <v>21729</v>
      </c>
      <c r="B133">
        <v>16</v>
      </c>
      <c r="C133">
        <v>5</v>
      </c>
      <c r="D133">
        <v>135</v>
      </c>
      <c r="E133" t="s">
        <v>311</v>
      </c>
      <c r="F133" t="s">
        <v>3848</v>
      </c>
      <c r="G133" t="s">
        <v>311</v>
      </c>
      <c r="H133" t="s">
        <v>311</v>
      </c>
      <c r="I133" t="s">
        <v>311</v>
      </c>
      <c r="J133">
        <v>0</v>
      </c>
    </row>
    <row r="134" spans="1:10" hidden="1" x14ac:dyDescent="0.35">
      <c r="A134" t="s">
        <v>21730</v>
      </c>
      <c r="B134">
        <v>20</v>
      </c>
      <c r="C134">
        <v>14</v>
      </c>
      <c r="D134">
        <v>136</v>
      </c>
      <c r="E134" t="s">
        <v>311</v>
      </c>
      <c r="F134" t="s">
        <v>3848</v>
      </c>
      <c r="G134" t="s">
        <v>311</v>
      </c>
      <c r="H134" t="s">
        <v>311</v>
      </c>
      <c r="I134" t="s">
        <v>311</v>
      </c>
      <c r="J134">
        <v>1</v>
      </c>
    </row>
    <row r="135" spans="1:10" hidden="1" x14ac:dyDescent="0.35">
      <c r="A135" t="s">
        <v>21731</v>
      </c>
      <c r="B135">
        <v>7</v>
      </c>
      <c r="C135">
        <v>0</v>
      </c>
      <c r="D135">
        <v>137</v>
      </c>
      <c r="E135" t="s">
        <v>311</v>
      </c>
      <c r="F135" t="s">
        <v>3848</v>
      </c>
      <c r="G135" t="s">
        <v>311</v>
      </c>
      <c r="H135" t="s">
        <v>311</v>
      </c>
      <c r="I135" t="s">
        <v>311</v>
      </c>
      <c r="J135">
        <v>1</v>
      </c>
    </row>
    <row r="136" spans="1:10" hidden="1" x14ac:dyDescent="0.35">
      <c r="A136" t="s">
        <v>21732</v>
      </c>
      <c r="B136">
        <v>14</v>
      </c>
      <c r="C136">
        <v>0</v>
      </c>
      <c r="D136">
        <v>138</v>
      </c>
      <c r="E136" t="s">
        <v>311</v>
      </c>
      <c r="F136" t="s">
        <v>3848</v>
      </c>
      <c r="G136" t="s">
        <v>311</v>
      </c>
      <c r="H136" t="s">
        <v>311</v>
      </c>
      <c r="I136" t="s">
        <v>311</v>
      </c>
      <c r="J136">
        <v>0</v>
      </c>
    </row>
    <row r="137" spans="1:10" hidden="1" x14ac:dyDescent="0.35">
      <c r="A137" t="s">
        <v>21733</v>
      </c>
      <c r="B137">
        <v>16</v>
      </c>
      <c r="C137">
        <v>1</v>
      </c>
      <c r="D137">
        <v>139</v>
      </c>
      <c r="E137" t="s">
        <v>311</v>
      </c>
      <c r="F137" t="s">
        <v>3848</v>
      </c>
      <c r="G137" t="s">
        <v>311</v>
      </c>
      <c r="H137" t="s">
        <v>311</v>
      </c>
      <c r="I137" t="s">
        <v>311</v>
      </c>
      <c r="J137">
        <v>0</v>
      </c>
    </row>
    <row r="138" spans="1:10" hidden="1" x14ac:dyDescent="0.35">
      <c r="A138" t="s">
        <v>21734</v>
      </c>
      <c r="B138">
        <v>9</v>
      </c>
      <c r="C138">
        <v>0</v>
      </c>
      <c r="D138">
        <v>140</v>
      </c>
      <c r="E138" t="s">
        <v>311</v>
      </c>
      <c r="F138" t="s">
        <v>3848</v>
      </c>
      <c r="G138" t="s">
        <v>311</v>
      </c>
      <c r="H138" t="s">
        <v>311</v>
      </c>
      <c r="I138" t="s">
        <v>311</v>
      </c>
      <c r="J138">
        <v>0</v>
      </c>
    </row>
    <row r="139" spans="1:10" hidden="1" x14ac:dyDescent="0.35">
      <c r="A139" t="s">
        <v>21735</v>
      </c>
      <c r="B139">
        <v>19</v>
      </c>
      <c r="C139">
        <v>0</v>
      </c>
      <c r="D139">
        <v>141</v>
      </c>
      <c r="E139" t="s">
        <v>311</v>
      </c>
      <c r="F139" t="s">
        <v>3848</v>
      </c>
      <c r="G139" t="s">
        <v>311</v>
      </c>
      <c r="H139" t="s">
        <v>311</v>
      </c>
      <c r="I139" t="s">
        <v>311</v>
      </c>
      <c r="J139">
        <v>0</v>
      </c>
    </row>
    <row r="140" spans="1:10" hidden="1" x14ac:dyDescent="0.35">
      <c r="A140" t="s">
        <v>21736</v>
      </c>
      <c r="B140">
        <v>8</v>
      </c>
      <c r="C140">
        <v>0</v>
      </c>
      <c r="D140">
        <v>142</v>
      </c>
      <c r="E140" t="s">
        <v>311</v>
      </c>
      <c r="F140" t="s">
        <v>3848</v>
      </c>
      <c r="G140" t="s">
        <v>311</v>
      </c>
      <c r="H140" t="s">
        <v>311</v>
      </c>
      <c r="I140" t="s">
        <v>311</v>
      </c>
      <c r="J140">
        <v>0</v>
      </c>
    </row>
    <row r="141" spans="1:10" hidden="1" x14ac:dyDescent="0.35">
      <c r="A141" t="s">
        <v>21737</v>
      </c>
      <c r="B141">
        <v>8</v>
      </c>
      <c r="C141">
        <v>3</v>
      </c>
      <c r="D141">
        <v>144</v>
      </c>
      <c r="E141" t="s">
        <v>311</v>
      </c>
      <c r="F141" t="s">
        <v>3848</v>
      </c>
      <c r="G141" t="s">
        <v>311</v>
      </c>
      <c r="H141" t="s">
        <v>311</v>
      </c>
      <c r="I141" t="s">
        <v>311</v>
      </c>
      <c r="J141">
        <v>0</v>
      </c>
    </row>
    <row r="142" spans="1:10" hidden="1" x14ac:dyDescent="0.35">
      <c r="A142" t="s">
        <v>21738</v>
      </c>
      <c r="B142">
        <v>13</v>
      </c>
      <c r="C142">
        <v>2</v>
      </c>
      <c r="D142">
        <v>145</v>
      </c>
      <c r="E142" t="s">
        <v>311</v>
      </c>
      <c r="F142" t="s">
        <v>3848</v>
      </c>
      <c r="G142" t="s">
        <v>311</v>
      </c>
      <c r="H142" t="s">
        <v>311</v>
      </c>
      <c r="I142" t="s">
        <v>311</v>
      </c>
      <c r="J142">
        <v>2</v>
      </c>
    </row>
    <row r="143" spans="1:10" x14ac:dyDescent="0.35">
      <c r="A143" t="s">
        <v>21739</v>
      </c>
      <c r="B143">
        <v>44</v>
      </c>
      <c r="C143">
        <v>152</v>
      </c>
      <c r="D143">
        <v>146</v>
      </c>
      <c r="E143" t="s">
        <v>334</v>
      </c>
      <c r="F143" t="s">
        <v>0</v>
      </c>
      <c r="G143" t="s">
        <v>1819</v>
      </c>
      <c r="H143">
        <v>2.61</v>
      </c>
      <c r="I143">
        <v>19.809999999999999</v>
      </c>
      <c r="J143">
        <v>8</v>
      </c>
    </row>
    <row r="144" spans="1:10" hidden="1" x14ac:dyDescent="0.35">
      <c r="A144" t="s">
        <v>21740</v>
      </c>
      <c r="B144">
        <v>5</v>
      </c>
      <c r="C144">
        <v>0</v>
      </c>
      <c r="D144">
        <v>147</v>
      </c>
      <c r="E144" t="s">
        <v>311</v>
      </c>
      <c r="F144" t="s">
        <v>3848</v>
      </c>
      <c r="G144" t="s">
        <v>311</v>
      </c>
      <c r="H144" t="s">
        <v>311</v>
      </c>
      <c r="I144" t="s">
        <v>311</v>
      </c>
      <c r="J144">
        <v>0</v>
      </c>
    </row>
    <row r="145" spans="1:10" hidden="1" x14ac:dyDescent="0.35">
      <c r="A145" t="s">
        <v>21741</v>
      </c>
      <c r="B145">
        <v>9</v>
      </c>
      <c r="C145">
        <v>5</v>
      </c>
      <c r="D145">
        <v>148</v>
      </c>
      <c r="E145" t="s">
        <v>311</v>
      </c>
      <c r="F145" t="s">
        <v>3848</v>
      </c>
      <c r="G145" t="s">
        <v>311</v>
      </c>
      <c r="H145" t="s">
        <v>311</v>
      </c>
      <c r="I145" t="s">
        <v>311</v>
      </c>
      <c r="J145">
        <v>2</v>
      </c>
    </row>
    <row r="146" spans="1:10" hidden="1" x14ac:dyDescent="0.35">
      <c r="A146" t="s">
        <v>21742</v>
      </c>
      <c r="B146">
        <v>10</v>
      </c>
      <c r="C146">
        <v>5</v>
      </c>
      <c r="D146">
        <v>149</v>
      </c>
      <c r="E146" t="s">
        <v>311</v>
      </c>
      <c r="F146" t="s">
        <v>2692</v>
      </c>
      <c r="G146" t="s">
        <v>311</v>
      </c>
      <c r="H146" t="s">
        <v>311</v>
      </c>
      <c r="I146" t="s">
        <v>311</v>
      </c>
      <c r="J146">
        <v>0</v>
      </c>
    </row>
    <row r="147" spans="1:10" hidden="1" x14ac:dyDescent="0.35">
      <c r="A147" t="s">
        <v>21743</v>
      </c>
      <c r="B147">
        <v>15</v>
      </c>
      <c r="C147">
        <v>2</v>
      </c>
      <c r="D147">
        <v>150</v>
      </c>
      <c r="E147" t="s">
        <v>311</v>
      </c>
      <c r="F147" t="s">
        <v>2692</v>
      </c>
      <c r="G147" t="s">
        <v>311</v>
      </c>
      <c r="H147" t="s">
        <v>311</v>
      </c>
      <c r="I147" t="s">
        <v>311</v>
      </c>
      <c r="J147">
        <v>1</v>
      </c>
    </row>
    <row r="148" spans="1:10" x14ac:dyDescent="0.35">
      <c r="A148" t="s">
        <v>21744</v>
      </c>
      <c r="B148">
        <v>136</v>
      </c>
      <c r="C148">
        <v>814</v>
      </c>
      <c r="D148">
        <v>129</v>
      </c>
      <c r="E148" t="s">
        <v>328</v>
      </c>
      <c r="F148" t="s">
        <v>0</v>
      </c>
      <c r="G148" t="s">
        <v>2003</v>
      </c>
      <c r="H148">
        <v>3.0739999999999998</v>
      </c>
      <c r="I148">
        <v>55</v>
      </c>
      <c r="J148">
        <v>128</v>
      </c>
    </row>
    <row r="149" spans="1:10" hidden="1" x14ac:dyDescent="0.35">
      <c r="A149" t="s">
        <v>21745</v>
      </c>
      <c r="B149">
        <v>16</v>
      </c>
      <c r="C149">
        <v>0</v>
      </c>
      <c r="D149">
        <v>151</v>
      </c>
      <c r="E149" t="s">
        <v>311</v>
      </c>
      <c r="F149" t="s">
        <v>3848</v>
      </c>
      <c r="G149" t="s">
        <v>311</v>
      </c>
      <c r="H149" t="s">
        <v>311</v>
      </c>
      <c r="I149" t="s">
        <v>311</v>
      </c>
      <c r="J149">
        <v>2</v>
      </c>
    </row>
    <row r="150" spans="1:10" hidden="1" x14ac:dyDescent="0.35">
      <c r="A150" t="s">
        <v>21746</v>
      </c>
      <c r="B150">
        <v>12</v>
      </c>
      <c r="C150">
        <v>0</v>
      </c>
      <c r="D150">
        <v>152</v>
      </c>
      <c r="E150" t="s">
        <v>311</v>
      </c>
      <c r="F150" t="s">
        <v>3848</v>
      </c>
      <c r="G150" t="s">
        <v>311</v>
      </c>
      <c r="H150" t="s">
        <v>311</v>
      </c>
      <c r="I150" t="s">
        <v>311</v>
      </c>
      <c r="J150">
        <v>1</v>
      </c>
    </row>
    <row r="151" spans="1:10" hidden="1" x14ac:dyDescent="0.35">
      <c r="A151" t="s">
        <v>21747</v>
      </c>
      <c r="B151">
        <v>17</v>
      </c>
      <c r="C151">
        <v>165</v>
      </c>
      <c r="D151">
        <v>153</v>
      </c>
      <c r="E151" t="s">
        <v>311</v>
      </c>
      <c r="F151" t="s">
        <v>3848</v>
      </c>
      <c r="G151" t="s">
        <v>311</v>
      </c>
      <c r="H151" t="s">
        <v>311</v>
      </c>
      <c r="I151" t="s">
        <v>311</v>
      </c>
      <c r="J151">
        <v>1</v>
      </c>
    </row>
    <row r="152" spans="1:10" hidden="1" x14ac:dyDescent="0.35">
      <c r="A152" t="s">
        <v>21748</v>
      </c>
      <c r="B152">
        <v>13</v>
      </c>
      <c r="C152">
        <v>0</v>
      </c>
      <c r="D152">
        <v>154</v>
      </c>
      <c r="E152" t="s">
        <v>311</v>
      </c>
      <c r="F152" t="s">
        <v>3848</v>
      </c>
      <c r="G152" t="s">
        <v>311</v>
      </c>
      <c r="H152" t="s">
        <v>311</v>
      </c>
      <c r="I152" t="s">
        <v>311</v>
      </c>
      <c r="J152">
        <v>0</v>
      </c>
    </row>
    <row r="153" spans="1:10" hidden="1" x14ac:dyDescent="0.35">
      <c r="A153" t="s">
        <v>21749</v>
      </c>
      <c r="B153">
        <v>22</v>
      </c>
      <c r="C153">
        <v>0</v>
      </c>
      <c r="D153">
        <v>155</v>
      </c>
      <c r="E153" t="s">
        <v>311</v>
      </c>
      <c r="F153" t="s">
        <v>3848</v>
      </c>
      <c r="G153" t="s">
        <v>311</v>
      </c>
      <c r="H153" t="s">
        <v>311</v>
      </c>
      <c r="I153" t="s">
        <v>311</v>
      </c>
      <c r="J153">
        <v>1</v>
      </c>
    </row>
    <row r="154" spans="1:10" x14ac:dyDescent="0.35">
      <c r="A154" t="s">
        <v>21750</v>
      </c>
      <c r="B154">
        <v>58</v>
      </c>
      <c r="C154">
        <v>52</v>
      </c>
      <c r="D154">
        <v>156</v>
      </c>
      <c r="E154" t="s">
        <v>311</v>
      </c>
      <c r="F154" t="s">
        <v>0</v>
      </c>
      <c r="G154" t="s">
        <v>4219</v>
      </c>
      <c r="H154" t="s">
        <v>311</v>
      </c>
      <c r="I154" t="s">
        <v>311</v>
      </c>
      <c r="J154">
        <v>4</v>
      </c>
    </row>
    <row r="155" spans="1:10" x14ac:dyDescent="0.35">
      <c r="A155" t="s">
        <v>21751</v>
      </c>
      <c r="B155">
        <v>29</v>
      </c>
      <c r="C155">
        <v>51</v>
      </c>
      <c r="D155">
        <v>157</v>
      </c>
      <c r="E155" t="s">
        <v>311</v>
      </c>
      <c r="F155" t="s">
        <v>0</v>
      </c>
      <c r="G155" t="s">
        <v>4173</v>
      </c>
      <c r="H155" t="s">
        <v>311</v>
      </c>
      <c r="I155" t="s">
        <v>311</v>
      </c>
      <c r="J155">
        <v>15</v>
      </c>
    </row>
    <row r="156" spans="1:10" x14ac:dyDescent="0.35">
      <c r="A156" t="s">
        <v>21752</v>
      </c>
      <c r="B156">
        <v>63</v>
      </c>
      <c r="C156">
        <v>4</v>
      </c>
      <c r="D156">
        <v>158</v>
      </c>
      <c r="E156" t="s">
        <v>311</v>
      </c>
      <c r="F156" t="s">
        <v>0</v>
      </c>
      <c r="G156" t="s">
        <v>15185</v>
      </c>
      <c r="H156" t="s">
        <v>311</v>
      </c>
      <c r="I156" t="s">
        <v>311</v>
      </c>
      <c r="J156">
        <v>13</v>
      </c>
    </row>
    <row r="157" spans="1:10" hidden="1" x14ac:dyDescent="0.35">
      <c r="A157" t="s">
        <v>21753</v>
      </c>
      <c r="B157">
        <v>10</v>
      </c>
      <c r="C157">
        <v>4</v>
      </c>
      <c r="D157">
        <v>159</v>
      </c>
      <c r="E157" t="s">
        <v>311</v>
      </c>
      <c r="F157" t="s">
        <v>3848</v>
      </c>
      <c r="G157" t="s">
        <v>311</v>
      </c>
      <c r="H157" t="s">
        <v>311</v>
      </c>
      <c r="I157" t="s">
        <v>311</v>
      </c>
      <c r="J157">
        <v>0</v>
      </c>
    </row>
    <row r="158" spans="1:10" hidden="1" x14ac:dyDescent="0.35">
      <c r="A158" t="s">
        <v>21754</v>
      </c>
      <c r="B158">
        <v>5</v>
      </c>
      <c r="C158">
        <v>0</v>
      </c>
      <c r="D158">
        <v>160</v>
      </c>
      <c r="E158" t="s">
        <v>311</v>
      </c>
      <c r="F158" t="s">
        <v>3848</v>
      </c>
      <c r="G158" t="s">
        <v>311</v>
      </c>
      <c r="H158" t="s">
        <v>311</v>
      </c>
      <c r="I158" t="s">
        <v>311</v>
      </c>
      <c r="J158">
        <v>0</v>
      </c>
    </row>
    <row r="159" spans="1:10" x14ac:dyDescent="0.35">
      <c r="A159" t="s">
        <v>658</v>
      </c>
      <c r="B159">
        <v>73</v>
      </c>
      <c r="C159">
        <v>8</v>
      </c>
      <c r="D159">
        <v>161</v>
      </c>
      <c r="E159" t="s">
        <v>311</v>
      </c>
      <c r="F159" t="s">
        <v>0</v>
      </c>
      <c r="G159" t="s">
        <v>17540</v>
      </c>
      <c r="H159" t="s">
        <v>311</v>
      </c>
      <c r="I159" t="s">
        <v>311</v>
      </c>
      <c r="J159">
        <v>6</v>
      </c>
    </row>
    <row r="160" spans="1:10" hidden="1" x14ac:dyDescent="0.35">
      <c r="A160" t="s">
        <v>21755</v>
      </c>
      <c r="B160">
        <v>9</v>
      </c>
      <c r="C160">
        <v>0</v>
      </c>
      <c r="D160">
        <v>162</v>
      </c>
      <c r="E160" t="s">
        <v>311</v>
      </c>
      <c r="F160" t="s">
        <v>3848</v>
      </c>
      <c r="G160" t="s">
        <v>311</v>
      </c>
      <c r="H160" t="s">
        <v>311</v>
      </c>
      <c r="I160" t="s">
        <v>311</v>
      </c>
      <c r="J160">
        <v>0</v>
      </c>
    </row>
    <row r="161" spans="1:10" hidden="1" x14ac:dyDescent="0.35">
      <c r="A161" t="s">
        <v>21756</v>
      </c>
      <c r="B161">
        <v>13</v>
      </c>
      <c r="C161">
        <v>0</v>
      </c>
      <c r="D161">
        <v>163</v>
      </c>
      <c r="E161" t="s">
        <v>311</v>
      </c>
      <c r="F161" t="s">
        <v>3848</v>
      </c>
      <c r="G161" t="s">
        <v>311</v>
      </c>
      <c r="H161" t="s">
        <v>311</v>
      </c>
      <c r="I161" t="s">
        <v>311</v>
      </c>
      <c r="J161">
        <v>1</v>
      </c>
    </row>
    <row r="162" spans="1:10" hidden="1" x14ac:dyDescent="0.35">
      <c r="A162" t="s">
        <v>21757</v>
      </c>
      <c r="B162">
        <v>8</v>
      </c>
      <c r="C162">
        <v>0</v>
      </c>
      <c r="D162">
        <v>164</v>
      </c>
      <c r="E162" t="s">
        <v>311</v>
      </c>
      <c r="F162" t="s">
        <v>3848</v>
      </c>
      <c r="G162" t="s">
        <v>311</v>
      </c>
      <c r="H162" t="s">
        <v>311</v>
      </c>
      <c r="I162" t="s">
        <v>311</v>
      </c>
      <c r="J162">
        <v>0</v>
      </c>
    </row>
    <row r="163" spans="1:10" hidden="1" x14ac:dyDescent="0.35">
      <c r="A163" t="s">
        <v>21758</v>
      </c>
      <c r="B163">
        <v>10</v>
      </c>
      <c r="C163">
        <v>0</v>
      </c>
      <c r="D163">
        <v>165</v>
      </c>
      <c r="E163" t="s">
        <v>311</v>
      </c>
      <c r="F163" t="s">
        <v>3848</v>
      </c>
      <c r="G163" t="s">
        <v>311</v>
      </c>
      <c r="H163" t="s">
        <v>311</v>
      </c>
      <c r="I163" t="s">
        <v>311</v>
      </c>
      <c r="J163">
        <v>0</v>
      </c>
    </row>
    <row r="164" spans="1:10" x14ac:dyDescent="0.35">
      <c r="A164" t="s">
        <v>21759</v>
      </c>
      <c r="B164">
        <v>76</v>
      </c>
      <c r="C164">
        <v>2</v>
      </c>
      <c r="D164">
        <v>166</v>
      </c>
      <c r="E164" t="s">
        <v>334</v>
      </c>
      <c r="F164" t="s">
        <v>0</v>
      </c>
      <c r="G164" t="s">
        <v>659</v>
      </c>
      <c r="H164">
        <v>4.2000000000000003E-2</v>
      </c>
      <c r="I164">
        <v>1.1399999999999999</v>
      </c>
      <c r="J164">
        <v>49</v>
      </c>
    </row>
    <row r="165" spans="1:10" hidden="1" x14ac:dyDescent="0.35">
      <c r="A165" t="s">
        <v>21760</v>
      </c>
      <c r="B165">
        <v>8</v>
      </c>
      <c r="C165">
        <v>0</v>
      </c>
      <c r="D165">
        <v>167</v>
      </c>
      <c r="E165" t="s">
        <v>311</v>
      </c>
      <c r="F165" t="s">
        <v>3848</v>
      </c>
      <c r="G165" t="s">
        <v>311</v>
      </c>
      <c r="H165" t="s">
        <v>311</v>
      </c>
      <c r="I165" t="s">
        <v>311</v>
      </c>
      <c r="J165">
        <v>0</v>
      </c>
    </row>
    <row r="166" spans="1:10" hidden="1" x14ac:dyDescent="0.35">
      <c r="A166" t="s">
        <v>21761</v>
      </c>
      <c r="B166">
        <v>11</v>
      </c>
      <c r="C166">
        <v>0</v>
      </c>
      <c r="D166">
        <v>168</v>
      </c>
      <c r="E166" t="s">
        <v>311</v>
      </c>
      <c r="F166" t="s">
        <v>3848</v>
      </c>
      <c r="G166" t="s">
        <v>311</v>
      </c>
      <c r="H166" t="s">
        <v>311</v>
      </c>
      <c r="I166" t="s">
        <v>311</v>
      </c>
      <c r="J166">
        <v>1</v>
      </c>
    </row>
    <row r="167" spans="1:10" hidden="1" x14ac:dyDescent="0.35">
      <c r="A167" t="s">
        <v>21762</v>
      </c>
      <c r="B167">
        <v>7</v>
      </c>
      <c r="C167">
        <v>0</v>
      </c>
      <c r="D167">
        <v>170</v>
      </c>
      <c r="E167" t="s">
        <v>311</v>
      </c>
      <c r="F167" t="s">
        <v>3848</v>
      </c>
      <c r="G167" t="s">
        <v>311</v>
      </c>
      <c r="H167" t="s">
        <v>311</v>
      </c>
      <c r="I167" t="s">
        <v>311</v>
      </c>
      <c r="J167">
        <v>0</v>
      </c>
    </row>
    <row r="168" spans="1:10" hidden="1" x14ac:dyDescent="0.35">
      <c r="A168" t="s">
        <v>21763</v>
      </c>
      <c r="B168">
        <v>10</v>
      </c>
      <c r="C168">
        <v>3</v>
      </c>
      <c r="D168">
        <v>171</v>
      </c>
      <c r="E168" t="s">
        <v>311</v>
      </c>
      <c r="F168" t="s">
        <v>2692</v>
      </c>
      <c r="G168" t="s">
        <v>311</v>
      </c>
      <c r="H168" t="s">
        <v>311</v>
      </c>
      <c r="I168" t="s">
        <v>311</v>
      </c>
      <c r="J168">
        <v>2</v>
      </c>
    </row>
    <row r="169" spans="1:10" x14ac:dyDescent="0.35">
      <c r="A169" t="s">
        <v>21764</v>
      </c>
      <c r="B169">
        <v>80</v>
      </c>
      <c r="C169">
        <v>80</v>
      </c>
      <c r="D169">
        <v>172</v>
      </c>
      <c r="E169" t="s">
        <v>334</v>
      </c>
      <c r="F169" t="s">
        <v>0</v>
      </c>
      <c r="G169" t="s">
        <v>3633</v>
      </c>
      <c r="H169">
        <v>0.61299999999999999</v>
      </c>
      <c r="I169">
        <v>22.94</v>
      </c>
      <c r="J169">
        <v>24</v>
      </c>
    </row>
    <row r="170" spans="1:10" hidden="1" x14ac:dyDescent="0.35">
      <c r="A170" t="s">
        <v>21765</v>
      </c>
      <c r="B170">
        <v>10</v>
      </c>
      <c r="C170">
        <v>6</v>
      </c>
      <c r="D170">
        <v>174</v>
      </c>
      <c r="E170" t="s">
        <v>311</v>
      </c>
      <c r="F170" t="s">
        <v>3848</v>
      </c>
      <c r="G170" t="s">
        <v>311</v>
      </c>
      <c r="H170" t="s">
        <v>311</v>
      </c>
      <c r="I170" t="s">
        <v>311</v>
      </c>
      <c r="J170">
        <v>0</v>
      </c>
    </row>
    <row r="171" spans="1:10" hidden="1" x14ac:dyDescent="0.35">
      <c r="A171" t="s">
        <v>21766</v>
      </c>
      <c r="B171">
        <v>58</v>
      </c>
      <c r="C171">
        <v>11</v>
      </c>
      <c r="D171">
        <v>175</v>
      </c>
      <c r="E171" t="s">
        <v>311</v>
      </c>
      <c r="F171" t="s">
        <v>3848</v>
      </c>
      <c r="G171" t="s">
        <v>311</v>
      </c>
      <c r="H171" t="s">
        <v>311</v>
      </c>
      <c r="I171" t="s">
        <v>311</v>
      </c>
      <c r="J171">
        <v>2</v>
      </c>
    </row>
    <row r="172" spans="1:10" hidden="1" x14ac:dyDescent="0.35">
      <c r="A172" t="s">
        <v>21767</v>
      </c>
      <c r="B172">
        <v>16</v>
      </c>
      <c r="C172">
        <v>0</v>
      </c>
      <c r="D172">
        <v>176</v>
      </c>
      <c r="E172" t="s">
        <v>311</v>
      </c>
      <c r="F172" t="s">
        <v>3848</v>
      </c>
      <c r="G172" t="s">
        <v>311</v>
      </c>
      <c r="H172" t="s">
        <v>311</v>
      </c>
      <c r="I172" t="s">
        <v>311</v>
      </c>
      <c r="J172">
        <v>1</v>
      </c>
    </row>
    <row r="173" spans="1:10" x14ac:dyDescent="0.35">
      <c r="A173" t="s">
        <v>21768</v>
      </c>
      <c r="B173">
        <v>177</v>
      </c>
      <c r="C173">
        <v>404</v>
      </c>
      <c r="D173">
        <v>177</v>
      </c>
      <c r="E173" t="s">
        <v>312</v>
      </c>
      <c r="F173" t="s">
        <v>0</v>
      </c>
      <c r="G173" t="s">
        <v>2590</v>
      </c>
      <c r="H173">
        <v>0.94299999999999995</v>
      </c>
      <c r="I173">
        <v>35.130000000000003</v>
      </c>
      <c r="J173">
        <v>105</v>
      </c>
    </row>
    <row r="174" spans="1:10" x14ac:dyDescent="0.35">
      <c r="A174" t="s">
        <v>21769</v>
      </c>
      <c r="B174">
        <v>69</v>
      </c>
      <c r="C174">
        <v>50</v>
      </c>
      <c r="D174">
        <v>178</v>
      </c>
      <c r="E174" t="s">
        <v>334</v>
      </c>
      <c r="F174" t="s">
        <v>0</v>
      </c>
      <c r="G174" t="s">
        <v>4022</v>
      </c>
      <c r="H174">
        <v>0.44900000000000001</v>
      </c>
      <c r="I174">
        <v>6.15</v>
      </c>
      <c r="J174">
        <v>13</v>
      </c>
    </row>
    <row r="175" spans="1:10" hidden="1" x14ac:dyDescent="0.35">
      <c r="A175" t="s">
        <v>21770</v>
      </c>
      <c r="B175">
        <v>13</v>
      </c>
      <c r="C175">
        <v>0</v>
      </c>
      <c r="D175">
        <v>179</v>
      </c>
      <c r="E175" t="s">
        <v>311</v>
      </c>
      <c r="F175" t="s">
        <v>3848</v>
      </c>
      <c r="G175" t="s">
        <v>311</v>
      </c>
      <c r="H175" t="s">
        <v>311</v>
      </c>
      <c r="I175" t="s">
        <v>311</v>
      </c>
      <c r="J175">
        <v>0</v>
      </c>
    </row>
    <row r="176" spans="1:10" hidden="1" x14ac:dyDescent="0.35">
      <c r="A176" t="s">
        <v>21771</v>
      </c>
      <c r="B176">
        <v>13</v>
      </c>
      <c r="C176">
        <v>5</v>
      </c>
      <c r="D176">
        <v>180</v>
      </c>
      <c r="E176" t="s">
        <v>311</v>
      </c>
      <c r="F176" t="s">
        <v>3848</v>
      </c>
      <c r="G176" t="s">
        <v>311</v>
      </c>
      <c r="H176" t="s">
        <v>311</v>
      </c>
      <c r="I176" t="s">
        <v>311</v>
      </c>
      <c r="J176">
        <v>0</v>
      </c>
    </row>
    <row r="177" spans="1:10" x14ac:dyDescent="0.35">
      <c r="A177" t="s">
        <v>21772</v>
      </c>
      <c r="B177">
        <v>96</v>
      </c>
      <c r="C177">
        <v>168</v>
      </c>
      <c r="D177">
        <v>181</v>
      </c>
      <c r="E177" t="s">
        <v>334</v>
      </c>
      <c r="F177" t="s">
        <v>0</v>
      </c>
      <c r="G177" t="s">
        <v>1961</v>
      </c>
      <c r="H177">
        <v>0.73699999999999999</v>
      </c>
      <c r="I177">
        <v>6.7</v>
      </c>
      <c r="J177">
        <v>5</v>
      </c>
    </row>
    <row r="178" spans="1:10" hidden="1" x14ac:dyDescent="0.35">
      <c r="A178" t="s">
        <v>21773</v>
      </c>
      <c r="B178">
        <v>9</v>
      </c>
      <c r="C178">
        <v>0</v>
      </c>
      <c r="D178">
        <v>182</v>
      </c>
      <c r="E178" t="s">
        <v>311</v>
      </c>
      <c r="F178" t="s">
        <v>3848</v>
      </c>
      <c r="G178" t="s">
        <v>311</v>
      </c>
      <c r="H178" t="s">
        <v>311</v>
      </c>
      <c r="I178" t="s">
        <v>311</v>
      </c>
      <c r="J178">
        <v>0</v>
      </c>
    </row>
    <row r="179" spans="1:10" x14ac:dyDescent="0.35">
      <c r="A179" t="s">
        <v>21774</v>
      </c>
      <c r="B179">
        <v>34</v>
      </c>
      <c r="C179">
        <v>18</v>
      </c>
      <c r="D179">
        <v>183</v>
      </c>
      <c r="E179" t="s">
        <v>311</v>
      </c>
      <c r="F179" t="s">
        <v>0</v>
      </c>
      <c r="G179" t="s">
        <v>18463</v>
      </c>
      <c r="H179" t="s">
        <v>311</v>
      </c>
      <c r="I179" t="s">
        <v>311</v>
      </c>
      <c r="J179">
        <v>8</v>
      </c>
    </row>
    <row r="180" spans="1:10" hidden="1" x14ac:dyDescent="0.35">
      <c r="A180" t="s">
        <v>21775</v>
      </c>
      <c r="B180">
        <v>16</v>
      </c>
      <c r="C180">
        <v>0</v>
      </c>
      <c r="D180">
        <v>184</v>
      </c>
      <c r="E180" t="s">
        <v>311</v>
      </c>
      <c r="F180" t="s">
        <v>3848</v>
      </c>
      <c r="G180" t="s">
        <v>311</v>
      </c>
      <c r="H180" t="s">
        <v>311</v>
      </c>
      <c r="I180" t="s">
        <v>311</v>
      </c>
      <c r="J180">
        <v>0</v>
      </c>
    </row>
    <row r="181" spans="1:10" hidden="1" x14ac:dyDescent="0.35">
      <c r="A181" t="s">
        <v>21776</v>
      </c>
      <c r="B181">
        <v>7</v>
      </c>
      <c r="C181">
        <v>1</v>
      </c>
      <c r="D181">
        <v>185</v>
      </c>
      <c r="E181" t="s">
        <v>311</v>
      </c>
      <c r="F181" t="s">
        <v>3848</v>
      </c>
      <c r="G181" t="s">
        <v>311</v>
      </c>
      <c r="H181" t="s">
        <v>311</v>
      </c>
      <c r="I181" t="s">
        <v>311</v>
      </c>
      <c r="J181">
        <v>0</v>
      </c>
    </row>
    <row r="182" spans="1:10" hidden="1" x14ac:dyDescent="0.35">
      <c r="A182" t="s">
        <v>21777</v>
      </c>
      <c r="B182">
        <v>9</v>
      </c>
      <c r="C182">
        <v>0</v>
      </c>
      <c r="D182">
        <v>186</v>
      </c>
      <c r="E182" t="s">
        <v>311</v>
      </c>
      <c r="F182" t="s">
        <v>3848</v>
      </c>
      <c r="G182" t="s">
        <v>311</v>
      </c>
      <c r="H182" t="s">
        <v>311</v>
      </c>
      <c r="I182" t="s">
        <v>311</v>
      </c>
      <c r="J182">
        <v>1</v>
      </c>
    </row>
    <row r="183" spans="1:10" hidden="1" x14ac:dyDescent="0.35">
      <c r="A183" t="s">
        <v>21778</v>
      </c>
      <c r="B183">
        <v>15</v>
      </c>
      <c r="C183">
        <v>4</v>
      </c>
      <c r="D183">
        <v>187</v>
      </c>
      <c r="E183" t="s">
        <v>311</v>
      </c>
      <c r="F183" t="s">
        <v>3848</v>
      </c>
      <c r="G183" t="s">
        <v>311</v>
      </c>
      <c r="H183" t="s">
        <v>311</v>
      </c>
      <c r="I183" t="s">
        <v>311</v>
      </c>
      <c r="J183">
        <v>0</v>
      </c>
    </row>
    <row r="184" spans="1:10" hidden="1" x14ac:dyDescent="0.35">
      <c r="A184" t="s">
        <v>21779</v>
      </c>
      <c r="B184">
        <v>41</v>
      </c>
      <c r="C184">
        <v>0</v>
      </c>
      <c r="D184">
        <v>188</v>
      </c>
      <c r="E184" t="s">
        <v>311</v>
      </c>
      <c r="F184" t="s">
        <v>3848</v>
      </c>
      <c r="G184" t="s">
        <v>311</v>
      </c>
      <c r="H184" t="s">
        <v>311</v>
      </c>
      <c r="I184" t="s">
        <v>311</v>
      </c>
      <c r="J184">
        <v>0</v>
      </c>
    </row>
    <row r="185" spans="1:10" hidden="1" x14ac:dyDescent="0.35">
      <c r="A185" t="s">
        <v>21780</v>
      </c>
      <c r="B185">
        <v>18</v>
      </c>
      <c r="C185">
        <v>0</v>
      </c>
      <c r="D185">
        <v>189</v>
      </c>
      <c r="E185" t="s">
        <v>311</v>
      </c>
      <c r="F185" t="s">
        <v>3848</v>
      </c>
      <c r="G185" t="s">
        <v>311</v>
      </c>
      <c r="H185" t="s">
        <v>311</v>
      </c>
      <c r="I185" t="s">
        <v>311</v>
      </c>
      <c r="J185">
        <v>0</v>
      </c>
    </row>
    <row r="186" spans="1:10" hidden="1" x14ac:dyDescent="0.35">
      <c r="A186" t="s">
        <v>21781</v>
      </c>
      <c r="B186">
        <v>16</v>
      </c>
      <c r="C186">
        <v>0</v>
      </c>
      <c r="D186">
        <v>190</v>
      </c>
      <c r="E186" t="s">
        <v>311</v>
      </c>
      <c r="F186" t="s">
        <v>3848</v>
      </c>
      <c r="G186" t="s">
        <v>311</v>
      </c>
      <c r="H186" t="s">
        <v>311</v>
      </c>
      <c r="I186" t="s">
        <v>311</v>
      </c>
      <c r="J186">
        <v>1</v>
      </c>
    </row>
    <row r="187" spans="1:10" x14ac:dyDescent="0.35">
      <c r="A187" t="s">
        <v>21782</v>
      </c>
      <c r="B187">
        <v>130</v>
      </c>
      <c r="C187">
        <v>241</v>
      </c>
      <c r="D187">
        <v>191</v>
      </c>
      <c r="E187" t="s">
        <v>312</v>
      </c>
      <c r="F187" t="s">
        <v>0</v>
      </c>
      <c r="G187" t="s">
        <v>2520</v>
      </c>
      <c r="H187">
        <v>0.9</v>
      </c>
      <c r="I187">
        <v>44.73</v>
      </c>
      <c r="J187">
        <v>18</v>
      </c>
    </row>
    <row r="188" spans="1:10" x14ac:dyDescent="0.35">
      <c r="A188" t="s">
        <v>21783</v>
      </c>
      <c r="B188">
        <v>72</v>
      </c>
      <c r="C188">
        <v>210</v>
      </c>
      <c r="D188">
        <v>192</v>
      </c>
      <c r="E188" t="s">
        <v>312</v>
      </c>
      <c r="F188" t="s">
        <v>0</v>
      </c>
      <c r="G188" t="s">
        <v>2053</v>
      </c>
      <c r="H188">
        <v>1.319</v>
      </c>
      <c r="I188">
        <v>26.25</v>
      </c>
      <c r="J188">
        <v>42</v>
      </c>
    </row>
    <row r="189" spans="1:10" hidden="1" x14ac:dyDescent="0.35">
      <c r="A189" t="s">
        <v>21784</v>
      </c>
      <c r="B189">
        <v>8</v>
      </c>
      <c r="C189">
        <v>0</v>
      </c>
      <c r="D189">
        <v>193</v>
      </c>
      <c r="E189" t="s">
        <v>311</v>
      </c>
      <c r="F189" t="s">
        <v>3848</v>
      </c>
      <c r="G189" t="s">
        <v>311</v>
      </c>
      <c r="H189" t="s">
        <v>311</v>
      </c>
      <c r="I189" t="s">
        <v>311</v>
      </c>
      <c r="J189">
        <v>1</v>
      </c>
    </row>
    <row r="190" spans="1:10" hidden="1" x14ac:dyDescent="0.35">
      <c r="A190" t="s">
        <v>21785</v>
      </c>
      <c r="B190">
        <v>14</v>
      </c>
      <c r="C190">
        <v>0</v>
      </c>
      <c r="D190">
        <v>194</v>
      </c>
      <c r="E190" t="s">
        <v>311</v>
      </c>
      <c r="F190" t="s">
        <v>3848</v>
      </c>
      <c r="G190" t="s">
        <v>311</v>
      </c>
      <c r="H190" t="s">
        <v>311</v>
      </c>
      <c r="I190" t="s">
        <v>311</v>
      </c>
      <c r="J190">
        <v>0</v>
      </c>
    </row>
    <row r="191" spans="1:10" hidden="1" x14ac:dyDescent="0.35">
      <c r="A191" t="s">
        <v>21786</v>
      </c>
      <c r="B191">
        <v>16</v>
      </c>
      <c r="C191">
        <v>0</v>
      </c>
      <c r="D191">
        <v>195</v>
      </c>
      <c r="E191" t="s">
        <v>311</v>
      </c>
      <c r="F191" t="s">
        <v>3848</v>
      </c>
      <c r="G191" t="s">
        <v>311</v>
      </c>
      <c r="H191" t="s">
        <v>311</v>
      </c>
      <c r="I191" t="s">
        <v>311</v>
      </c>
      <c r="J191">
        <v>0</v>
      </c>
    </row>
    <row r="192" spans="1:10" hidden="1" x14ac:dyDescent="0.35">
      <c r="A192" t="s">
        <v>21787</v>
      </c>
      <c r="B192">
        <v>6</v>
      </c>
      <c r="C192">
        <v>0</v>
      </c>
      <c r="D192">
        <v>196</v>
      </c>
      <c r="E192" t="s">
        <v>311</v>
      </c>
      <c r="F192" t="s">
        <v>3848</v>
      </c>
      <c r="G192" t="s">
        <v>311</v>
      </c>
      <c r="H192" t="s">
        <v>311</v>
      </c>
      <c r="I192" t="s">
        <v>311</v>
      </c>
      <c r="J192">
        <v>6</v>
      </c>
    </row>
    <row r="193" spans="1:10" hidden="1" x14ac:dyDescent="0.35">
      <c r="A193" t="s">
        <v>21788</v>
      </c>
      <c r="B193">
        <v>14</v>
      </c>
      <c r="C193">
        <v>2</v>
      </c>
      <c r="D193">
        <v>197</v>
      </c>
      <c r="E193" t="s">
        <v>311</v>
      </c>
      <c r="F193" t="s">
        <v>2692</v>
      </c>
      <c r="G193" t="s">
        <v>311</v>
      </c>
      <c r="H193" t="s">
        <v>311</v>
      </c>
      <c r="I193" t="s">
        <v>311</v>
      </c>
      <c r="J193">
        <v>1</v>
      </c>
    </row>
    <row r="194" spans="1:10" hidden="1" x14ac:dyDescent="0.35">
      <c r="A194" t="s">
        <v>21789</v>
      </c>
      <c r="B194">
        <v>9</v>
      </c>
      <c r="C194">
        <v>1</v>
      </c>
      <c r="D194">
        <v>198</v>
      </c>
      <c r="E194" t="s">
        <v>311</v>
      </c>
      <c r="F194" t="s">
        <v>3848</v>
      </c>
      <c r="G194" t="s">
        <v>311</v>
      </c>
      <c r="H194" t="s">
        <v>311</v>
      </c>
      <c r="I194" t="s">
        <v>311</v>
      </c>
      <c r="J194">
        <v>0</v>
      </c>
    </row>
    <row r="195" spans="1:10" hidden="1" x14ac:dyDescent="0.35">
      <c r="A195" t="s">
        <v>21790</v>
      </c>
      <c r="B195">
        <v>12</v>
      </c>
      <c r="C195">
        <v>7</v>
      </c>
      <c r="D195">
        <v>199</v>
      </c>
      <c r="E195" t="s">
        <v>311</v>
      </c>
      <c r="F195" t="s">
        <v>3848</v>
      </c>
      <c r="G195" t="s">
        <v>311</v>
      </c>
      <c r="H195" t="s">
        <v>311</v>
      </c>
      <c r="I195" t="s">
        <v>311</v>
      </c>
      <c r="J195">
        <v>2</v>
      </c>
    </row>
    <row r="196" spans="1:10" x14ac:dyDescent="0.35">
      <c r="A196" t="s">
        <v>21791</v>
      </c>
      <c r="B196">
        <v>170</v>
      </c>
      <c r="C196">
        <v>1483</v>
      </c>
      <c r="D196">
        <v>200</v>
      </c>
      <c r="E196" t="s">
        <v>328</v>
      </c>
      <c r="F196" t="s">
        <v>0</v>
      </c>
      <c r="G196" t="s">
        <v>21792</v>
      </c>
      <c r="H196">
        <v>3.97</v>
      </c>
      <c r="I196">
        <v>47.89</v>
      </c>
      <c r="J196">
        <v>166</v>
      </c>
    </row>
    <row r="197" spans="1:10" hidden="1" x14ac:dyDescent="0.35">
      <c r="A197" t="s">
        <v>21793</v>
      </c>
      <c r="B197">
        <v>9</v>
      </c>
      <c r="C197">
        <v>2</v>
      </c>
      <c r="D197">
        <v>201</v>
      </c>
      <c r="E197" t="s">
        <v>311</v>
      </c>
      <c r="F197" t="s">
        <v>3848</v>
      </c>
      <c r="G197" t="s">
        <v>311</v>
      </c>
      <c r="H197" t="s">
        <v>311</v>
      </c>
      <c r="I197" t="s">
        <v>311</v>
      </c>
      <c r="J197">
        <v>0</v>
      </c>
    </row>
    <row r="198" spans="1:10" hidden="1" x14ac:dyDescent="0.35">
      <c r="A198" t="s">
        <v>21794</v>
      </c>
      <c r="B198">
        <v>20</v>
      </c>
      <c r="C198">
        <v>3</v>
      </c>
      <c r="D198">
        <v>203</v>
      </c>
      <c r="E198" t="s">
        <v>311</v>
      </c>
      <c r="F198" t="s">
        <v>3848</v>
      </c>
      <c r="G198" t="s">
        <v>311</v>
      </c>
      <c r="H198" t="s">
        <v>311</v>
      </c>
      <c r="I198" t="s">
        <v>311</v>
      </c>
      <c r="J198">
        <v>18</v>
      </c>
    </row>
    <row r="199" spans="1:10" hidden="1" x14ac:dyDescent="0.35">
      <c r="A199" t="s">
        <v>21795</v>
      </c>
      <c r="B199">
        <v>29</v>
      </c>
      <c r="C199">
        <v>2</v>
      </c>
      <c r="D199">
        <v>204</v>
      </c>
      <c r="E199" t="s">
        <v>311</v>
      </c>
      <c r="F199" t="s">
        <v>3848</v>
      </c>
      <c r="G199" t="s">
        <v>311</v>
      </c>
      <c r="H199" t="s">
        <v>311</v>
      </c>
      <c r="I199" t="s">
        <v>311</v>
      </c>
      <c r="J199">
        <v>1</v>
      </c>
    </row>
    <row r="200" spans="1:10" hidden="1" x14ac:dyDescent="0.35">
      <c r="A200" t="s">
        <v>21796</v>
      </c>
      <c r="B200">
        <v>170</v>
      </c>
      <c r="C200">
        <v>41</v>
      </c>
      <c r="D200">
        <v>205</v>
      </c>
      <c r="E200" t="s">
        <v>311</v>
      </c>
      <c r="F200" t="s">
        <v>3848</v>
      </c>
      <c r="G200" t="s">
        <v>311</v>
      </c>
      <c r="H200" t="s">
        <v>311</v>
      </c>
      <c r="I200" t="s">
        <v>311</v>
      </c>
      <c r="J200">
        <v>6</v>
      </c>
    </row>
    <row r="201" spans="1:10" hidden="1" x14ac:dyDescent="0.35">
      <c r="A201" t="s">
        <v>21797</v>
      </c>
      <c r="B201">
        <v>34</v>
      </c>
      <c r="C201">
        <v>1</v>
      </c>
      <c r="D201">
        <v>206</v>
      </c>
      <c r="E201" t="s">
        <v>311</v>
      </c>
      <c r="F201" t="s">
        <v>3848</v>
      </c>
      <c r="G201" t="s">
        <v>311</v>
      </c>
      <c r="H201" t="s">
        <v>311</v>
      </c>
      <c r="I201" t="s">
        <v>311</v>
      </c>
      <c r="J201">
        <v>4</v>
      </c>
    </row>
    <row r="202" spans="1:10" hidden="1" x14ac:dyDescent="0.35">
      <c r="A202" t="s">
        <v>21798</v>
      </c>
      <c r="B202">
        <v>31</v>
      </c>
      <c r="C202">
        <v>0</v>
      </c>
      <c r="D202">
        <v>207</v>
      </c>
      <c r="E202" t="s">
        <v>311</v>
      </c>
      <c r="F202" t="s">
        <v>3848</v>
      </c>
      <c r="G202" t="s">
        <v>311</v>
      </c>
      <c r="H202" t="s">
        <v>311</v>
      </c>
      <c r="I202" t="s">
        <v>311</v>
      </c>
      <c r="J202">
        <v>1</v>
      </c>
    </row>
    <row r="203" spans="1:10" hidden="1" x14ac:dyDescent="0.35">
      <c r="A203" t="s">
        <v>21799</v>
      </c>
      <c r="B203">
        <v>19</v>
      </c>
      <c r="C203">
        <v>1</v>
      </c>
      <c r="D203">
        <v>208</v>
      </c>
      <c r="E203" t="s">
        <v>311</v>
      </c>
      <c r="F203" t="s">
        <v>3848</v>
      </c>
      <c r="G203" t="s">
        <v>311</v>
      </c>
      <c r="H203" t="s">
        <v>311</v>
      </c>
      <c r="I203" t="s">
        <v>311</v>
      </c>
      <c r="J203">
        <v>0</v>
      </c>
    </row>
    <row r="204" spans="1:10" hidden="1" x14ac:dyDescent="0.35">
      <c r="A204" t="s">
        <v>21800</v>
      </c>
      <c r="B204">
        <v>8</v>
      </c>
      <c r="C204">
        <v>0</v>
      </c>
      <c r="D204">
        <v>209</v>
      </c>
      <c r="E204" t="s">
        <v>311</v>
      </c>
      <c r="F204" t="s">
        <v>3848</v>
      </c>
      <c r="G204" t="s">
        <v>311</v>
      </c>
      <c r="H204" t="s">
        <v>311</v>
      </c>
      <c r="I204" t="s">
        <v>311</v>
      </c>
      <c r="J204">
        <v>0</v>
      </c>
    </row>
    <row r="205" spans="1:10" hidden="1" x14ac:dyDescent="0.35">
      <c r="A205" t="s">
        <v>21801</v>
      </c>
      <c r="B205">
        <v>8</v>
      </c>
      <c r="C205">
        <v>0</v>
      </c>
      <c r="D205">
        <v>210</v>
      </c>
      <c r="E205" t="s">
        <v>311</v>
      </c>
      <c r="F205" t="s">
        <v>3848</v>
      </c>
      <c r="G205" t="s">
        <v>311</v>
      </c>
      <c r="H205" t="s">
        <v>311</v>
      </c>
      <c r="I205" t="s">
        <v>311</v>
      </c>
      <c r="J205">
        <v>1</v>
      </c>
    </row>
    <row r="206" spans="1:10" hidden="1" x14ac:dyDescent="0.35">
      <c r="A206" t="s">
        <v>21802</v>
      </c>
      <c r="B206">
        <v>20</v>
      </c>
      <c r="C206">
        <v>0</v>
      </c>
      <c r="D206">
        <v>211</v>
      </c>
      <c r="E206" t="s">
        <v>311</v>
      </c>
      <c r="F206" t="s">
        <v>3848</v>
      </c>
      <c r="G206" t="s">
        <v>311</v>
      </c>
      <c r="H206" t="s">
        <v>311</v>
      </c>
      <c r="I206" t="s">
        <v>311</v>
      </c>
      <c r="J206">
        <v>0</v>
      </c>
    </row>
    <row r="207" spans="1:10" x14ac:dyDescent="0.35">
      <c r="A207" t="s">
        <v>21803</v>
      </c>
      <c r="B207">
        <v>48</v>
      </c>
      <c r="C207">
        <v>182</v>
      </c>
      <c r="D207">
        <v>212</v>
      </c>
      <c r="E207" t="s">
        <v>312</v>
      </c>
      <c r="F207" t="s">
        <v>0</v>
      </c>
      <c r="G207" t="s">
        <v>2470</v>
      </c>
      <c r="H207">
        <v>2</v>
      </c>
      <c r="I207">
        <v>34.82</v>
      </c>
      <c r="J207">
        <v>46</v>
      </c>
    </row>
    <row r="208" spans="1:10" hidden="1" x14ac:dyDescent="0.35">
      <c r="A208" t="s">
        <v>21804</v>
      </c>
      <c r="B208">
        <v>13</v>
      </c>
      <c r="C208">
        <v>0</v>
      </c>
      <c r="D208">
        <v>213</v>
      </c>
      <c r="E208" t="s">
        <v>311</v>
      </c>
      <c r="F208" t="s">
        <v>3848</v>
      </c>
      <c r="G208" t="s">
        <v>311</v>
      </c>
      <c r="H208" t="s">
        <v>311</v>
      </c>
      <c r="I208" t="s">
        <v>311</v>
      </c>
      <c r="J208">
        <v>1</v>
      </c>
    </row>
    <row r="209" spans="1:10" x14ac:dyDescent="0.35">
      <c r="A209" t="s">
        <v>21805</v>
      </c>
      <c r="B209">
        <v>174</v>
      </c>
      <c r="C209">
        <v>438</v>
      </c>
      <c r="D209">
        <v>214</v>
      </c>
      <c r="E209" t="s">
        <v>334</v>
      </c>
      <c r="F209" t="s">
        <v>0</v>
      </c>
      <c r="G209" t="s">
        <v>1827</v>
      </c>
      <c r="H209">
        <v>1.121</v>
      </c>
      <c r="I209">
        <v>12.32</v>
      </c>
      <c r="J209">
        <v>145</v>
      </c>
    </row>
    <row r="210" spans="1:10" hidden="1" x14ac:dyDescent="0.35">
      <c r="A210" t="s">
        <v>21806</v>
      </c>
      <c r="B210">
        <v>7</v>
      </c>
      <c r="C210">
        <v>5</v>
      </c>
      <c r="D210">
        <v>215</v>
      </c>
      <c r="E210" t="s">
        <v>311</v>
      </c>
      <c r="F210" t="s">
        <v>3848</v>
      </c>
      <c r="G210" t="s">
        <v>311</v>
      </c>
      <c r="H210" t="s">
        <v>311</v>
      </c>
      <c r="I210" t="s">
        <v>311</v>
      </c>
      <c r="J210">
        <v>0</v>
      </c>
    </row>
    <row r="211" spans="1:10" hidden="1" x14ac:dyDescent="0.35">
      <c r="A211" t="s">
        <v>21807</v>
      </c>
      <c r="B211">
        <v>13</v>
      </c>
      <c r="C211">
        <v>0</v>
      </c>
      <c r="D211">
        <v>216</v>
      </c>
      <c r="E211" t="s">
        <v>311</v>
      </c>
      <c r="F211" t="s">
        <v>3848</v>
      </c>
      <c r="G211" t="s">
        <v>311</v>
      </c>
      <c r="H211" t="s">
        <v>311</v>
      </c>
      <c r="I211" t="s">
        <v>311</v>
      </c>
      <c r="J211">
        <v>0</v>
      </c>
    </row>
    <row r="212" spans="1:10" x14ac:dyDescent="0.35">
      <c r="A212" t="s">
        <v>21808</v>
      </c>
      <c r="B212">
        <v>1152</v>
      </c>
      <c r="C212">
        <v>23</v>
      </c>
      <c r="D212">
        <v>217</v>
      </c>
      <c r="E212" t="s">
        <v>311</v>
      </c>
      <c r="F212" t="s">
        <v>0</v>
      </c>
      <c r="G212" t="s">
        <v>10944</v>
      </c>
      <c r="H212" t="s">
        <v>311</v>
      </c>
      <c r="I212" t="s">
        <v>311</v>
      </c>
      <c r="J212">
        <v>30</v>
      </c>
    </row>
    <row r="213" spans="1:10" hidden="1" x14ac:dyDescent="0.35">
      <c r="A213" t="s">
        <v>21809</v>
      </c>
      <c r="B213">
        <v>11</v>
      </c>
      <c r="C213">
        <v>0</v>
      </c>
      <c r="D213">
        <v>218</v>
      </c>
      <c r="E213" t="s">
        <v>311</v>
      </c>
      <c r="F213" t="s">
        <v>3848</v>
      </c>
      <c r="G213" t="s">
        <v>311</v>
      </c>
      <c r="H213" t="s">
        <v>311</v>
      </c>
      <c r="I213" t="s">
        <v>311</v>
      </c>
      <c r="J213">
        <v>0</v>
      </c>
    </row>
    <row r="214" spans="1:10" x14ac:dyDescent="0.35">
      <c r="A214" t="s">
        <v>21810</v>
      </c>
      <c r="B214">
        <v>235</v>
      </c>
      <c r="C214">
        <v>1165</v>
      </c>
      <c r="D214">
        <v>219</v>
      </c>
      <c r="E214" t="s">
        <v>328</v>
      </c>
      <c r="F214" t="s">
        <v>0</v>
      </c>
      <c r="G214" t="s">
        <v>6914</v>
      </c>
      <c r="H214">
        <v>2.4929999999999999</v>
      </c>
      <c r="I214">
        <v>65.319999999999993</v>
      </c>
      <c r="J214">
        <v>61</v>
      </c>
    </row>
    <row r="215" spans="1:10" hidden="1" x14ac:dyDescent="0.35">
      <c r="A215" t="s">
        <v>21811</v>
      </c>
      <c r="B215">
        <v>19</v>
      </c>
      <c r="C215">
        <v>2</v>
      </c>
      <c r="D215">
        <v>220</v>
      </c>
      <c r="E215" t="s">
        <v>311</v>
      </c>
      <c r="F215" t="s">
        <v>3848</v>
      </c>
      <c r="G215" t="s">
        <v>311</v>
      </c>
      <c r="H215" t="s">
        <v>311</v>
      </c>
      <c r="I215" t="s">
        <v>311</v>
      </c>
      <c r="J215">
        <v>1</v>
      </c>
    </row>
    <row r="216" spans="1:10" hidden="1" x14ac:dyDescent="0.35">
      <c r="A216" t="s">
        <v>21812</v>
      </c>
      <c r="B216">
        <v>11</v>
      </c>
      <c r="C216">
        <v>8</v>
      </c>
      <c r="D216">
        <v>221</v>
      </c>
      <c r="E216" t="s">
        <v>311</v>
      </c>
      <c r="F216" t="s">
        <v>3848</v>
      </c>
      <c r="G216" t="s">
        <v>311</v>
      </c>
      <c r="H216" t="s">
        <v>311</v>
      </c>
      <c r="I216" t="s">
        <v>311</v>
      </c>
      <c r="J216">
        <v>0</v>
      </c>
    </row>
    <row r="217" spans="1:10" x14ac:dyDescent="0.35">
      <c r="A217" t="s">
        <v>21813</v>
      </c>
      <c r="B217">
        <v>114</v>
      </c>
      <c r="C217">
        <v>316</v>
      </c>
      <c r="D217">
        <v>222</v>
      </c>
      <c r="E217" t="s">
        <v>311</v>
      </c>
      <c r="F217" t="s">
        <v>0</v>
      </c>
      <c r="G217" t="s">
        <v>1789</v>
      </c>
      <c r="H217" t="s">
        <v>311</v>
      </c>
      <c r="I217" t="s">
        <v>311</v>
      </c>
      <c r="J217">
        <v>14</v>
      </c>
    </row>
    <row r="218" spans="1:10" hidden="1" x14ac:dyDescent="0.35">
      <c r="A218" t="s">
        <v>21814</v>
      </c>
      <c r="B218">
        <v>8</v>
      </c>
      <c r="C218">
        <v>1</v>
      </c>
      <c r="D218">
        <v>223</v>
      </c>
      <c r="E218" t="s">
        <v>311</v>
      </c>
      <c r="F218" t="s">
        <v>2692</v>
      </c>
      <c r="G218" t="s">
        <v>311</v>
      </c>
      <c r="H218" t="s">
        <v>311</v>
      </c>
      <c r="I218" t="s">
        <v>311</v>
      </c>
      <c r="J218">
        <v>1</v>
      </c>
    </row>
    <row r="219" spans="1:10" x14ac:dyDescent="0.35">
      <c r="A219" t="s">
        <v>21815</v>
      </c>
      <c r="B219">
        <v>147</v>
      </c>
      <c r="C219">
        <v>92</v>
      </c>
      <c r="D219">
        <v>224</v>
      </c>
      <c r="E219" t="s">
        <v>311</v>
      </c>
      <c r="F219" t="s">
        <v>0</v>
      </c>
      <c r="G219" t="s">
        <v>2613</v>
      </c>
      <c r="H219" t="s">
        <v>311</v>
      </c>
      <c r="I219" t="s">
        <v>311</v>
      </c>
      <c r="J219">
        <v>7</v>
      </c>
    </row>
    <row r="220" spans="1:10" x14ac:dyDescent="0.35">
      <c r="A220" t="s">
        <v>21816</v>
      </c>
      <c r="B220">
        <v>101</v>
      </c>
      <c r="C220">
        <v>113</v>
      </c>
      <c r="D220">
        <v>225</v>
      </c>
      <c r="E220" t="s">
        <v>311</v>
      </c>
      <c r="F220" t="s">
        <v>0</v>
      </c>
      <c r="G220" t="s">
        <v>3926</v>
      </c>
      <c r="H220" t="s">
        <v>311</v>
      </c>
      <c r="I220" t="s">
        <v>311</v>
      </c>
      <c r="J220">
        <v>47</v>
      </c>
    </row>
    <row r="221" spans="1:10" hidden="1" x14ac:dyDescent="0.35">
      <c r="A221" t="s">
        <v>21817</v>
      </c>
      <c r="B221">
        <v>28</v>
      </c>
      <c r="C221">
        <v>1</v>
      </c>
      <c r="D221">
        <v>226</v>
      </c>
      <c r="E221" t="s">
        <v>311</v>
      </c>
      <c r="F221" t="s">
        <v>3848</v>
      </c>
      <c r="G221" t="s">
        <v>311</v>
      </c>
      <c r="H221" t="s">
        <v>311</v>
      </c>
      <c r="I221" t="s">
        <v>311</v>
      </c>
      <c r="J221">
        <v>1</v>
      </c>
    </row>
    <row r="222" spans="1:10" hidden="1" x14ac:dyDescent="0.35">
      <c r="A222" t="s">
        <v>21818</v>
      </c>
      <c r="B222">
        <v>27</v>
      </c>
      <c r="C222">
        <v>0</v>
      </c>
      <c r="D222">
        <v>227</v>
      </c>
      <c r="E222" t="s">
        <v>311</v>
      </c>
      <c r="F222" t="s">
        <v>3848</v>
      </c>
      <c r="G222" t="s">
        <v>311</v>
      </c>
      <c r="H222" t="s">
        <v>311</v>
      </c>
      <c r="I222" t="s">
        <v>311</v>
      </c>
      <c r="J222">
        <v>1</v>
      </c>
    </row>
    <row r="223" spans="1:10" hidden="1" x14ac:dyDescent="0.35">
      <c r="A223" t="s">
        <v>21819</v>
      </c>
      <c r="B223">
        <v>26</v>
      </c>
      <c r="C223">
        <v>0</v>
      </c>
      <c r="D223">
        <v>228</v>
      </c>
      <c r="E223" t="s">
        <v>311</v>
      </c>
      <c r="F223" t="s">
        <v>3848</v>
      </c>
      <c r="G223" t="s">
        <v>311</v>
      </c>
      <c r="H223" t="s">
        <v>311</v>
      </c>
      <c r="I223" t="s">
        <v>311</v>
      </c>
      <c r="J223">
        <v>1</v>
      </c>
    </row>
    <row r="224" spans="1:10" hidden="1" x14ac:dyDescent="0.35">
      <c r="A224" t="s">
        <v>21820</v>
      </c>
      <c r="B224">
        <v>12</v>
      </c>
      <c r="C224">
        <v>0</v>
      </c>
      <c r="D224">
        <v>229</v>
      </c>
      <c r="E224" t="s">
        <v>311</v>
      </c>
      <c r="F224" t="s">
        <v>3848</v>
      </c>
      <c r="G224" t="s">
        <v>311</v>
      </c>
      <c r="H224" t="s">
        <v>311</v>
      </c>
      <c r="I224" t="s">
        <v>311</v>
      </c>
      <c r="J224">
        <v>1</v>
      </c>
    </row>
    <row r="225" spans="1:10" x14ac:dyDescent="0.35">
      <c r="A225" t="s">
        <v>21821</v>
      </c>
      <c r="B225">
        <v>78</v>
      </c>
      <c r="C225">
        <v>127</v>
      </c>
      <c r="D225">
        <v>230</v>
      </c>
      <c r="E225" t="s">
        <v>334</v>
      </c>
      <c r="F225" t="s">
        <v>0</v>
      </c>
      <c r="G225" t="s">
        <v>21822</v>
      </c>
      <c r="H225">
        <v>1.288</v>
      </c>
      <c r="I225">
        <v>22.79</v>
      </c>
      <c r="J225">
        <v>15</v>
      </c>
    </row>
    <row r="226" spans="1:10" hidden="1" x14ac:dyDescent="0.35">
      <c r="A226" t="s">
        <v>21823</v>
      </c>
      <c r="B226">
        <v>12</v>
      </c>
      <c r="C226">
        <v>6</v>
      </c>
      <c r="D226">
        <v>231</v>
      </c>
      <c r="E226" t="s">
        <v>311</v>
      </c>
      <c r="F226" t="s">
        <v>3848</v>
      </c>
      <c r="G226" t="s">
        <v>311</v>
      </c>
      <c r="H226" t="s">
        <v>311</v>
      </c>
      <c r="I226" t="s">
        <v>311</v>
      </c>
      <c r="J226">
        <v>2</v>
      </c>
    </row>
    <row r="227" spans="1:10" x14ac:dyDescent="0.35">
      <c r="A227" t="s">
        <v>21824</v>
      </c>
      <c r="B227">
        <v>41</v>
      </c>
      <c r="C227">
        <v>3</v>
      </c>
      <c r="D227">
        <v>232</v>
      </c>
      <c r="E227" t="s">
        <v>311</v>
      </c>
      <c r="F227" t="s">
        <v>0</v>
      </c>
      <c r="G227" t="s">
        <v>19524</v>
      </c>
      <c r="H227" t="s">
        <v>311</v>
      </c>
      <c r="I227" t="s">
        <v>311</v>
      </c>
      <c r="J227">
        <v>3</v>
      </c>
    </row>
    <row r="228" spans="1:10" x14ac:dyDescent="0.35">
      <c r="A228" t="s">
        <v>21825</v>
      </c>
      <c r="B228">
        <v>36</v>
      </c>
      <c r="C228">
        <v>16</v>
      </c>
      <c r="D228">
        <v>233</v>
      </c>
      <c r="E228" t="s">
        <v>311</v>
      </c>
      <c r="F228" t="s">
        <v>0</v>
      </c>
      <c r="G228" t="s">
        <v>4219</v>
      </c>
      <c r="H228" t="s">
        <v>311</v>
      </c>
      <c r="I228" t="s">
        <v>311</v>
      </c>
      <c r="J228">
        <v>7</v>
      </c>
    </row>
    <row r="229" spans="1:10" hidden="1" x14ac:dyDescent="0.35">
      <c r="A229" t="s">
        <v>21826</v>
      </c>
      <c r="B229">
        <v>10</v>
      </c>
      <c r="C229">
        <v>3</v>
      </c>
      <c r="D229">
        <v>234</v>
      </c>
      <c r="E229" t="s">
        <v>311</v>
      </c>
      <c r="F229" t="s">
        <v>3848</v>
      </c>
      <c r="G229" t="s">
        <v>311</v>
      </c>
      <c r="H229" t="s">
        <v>311</v>
      </c>
      <c r="I229" t="s">
        <v>311</v>
      </c>
      <c r="J229">
        <v>0</v>
      </c>
    </row>
    <row r="230" spans="1:10" hidden="1" x14ac:dyDescent="0.35">
      <c r="A230" t="s">
        <v>21827</v>
      </c>
      <c r="B230">
        <v>6</v>
      </c>
      <c r="C230">
        <v>0</v>
      </c>
      <c r="D230">
        <v>235</v>
      </c>
      <c r="E230" t="s">
        <v>311</v>
      </c>
      <c r="F230" t="s">
        <v>3848</v>
      </c>
      <c r="G230" t="s">
        <v>311</v>
      </c>
      <c r="H230" t="s">
        <v>311</v>
      </c>
      <c r="I230" t="s">
        <v>311</v>
      </c>
      <c r="J230">
        <v>0</v>
      </c>
    </row>
    <row r="231" spans="1:10" x14ac:dyDescent="0.35">
      <c r="A231" t="s">
        <v>21828</v>
      </c>
      <c r="B231">
        <v>26</v>
      </c>
      <c r="C231">
        <v>21</v>
      </c>
      <c r="D231">
        <v>236</v>
      </c>
      <c r="E231" t="s">
        <v>334</v>
      </c>
      <c r="F231" t="s">
        <v>0</v>
      </c>
      <c r="G231" t="s">
        <v>3633</v>
      </c>
      <c r="H231">
        <v>0.46200000000000002</v>
      </c>
      <c r="I231">
        <v>14.69</v>
      </c>
      <c r="J231">
        <v>3</v>
      </c>
    </row>
    <row r="232" spans="1:10" hidden="1" x14ac:dyDescent="0.35">
      <c r="A232" t="s">
        <v>21829</v>
      </c>
      <c r="B232">
        <v>12</v>
      </c>
      <c r="C232">
        <v>24</v>
      </c>
      <c r="D232">
        <v>237</v>
      </c>
      <c r="E232" t="s">
        <v>311</v>
      </c>
      <c r="F232" t="s">
        <v>3848</v>
      </c>
      <c r="G232" t="s">
        <v>311</v>
      </c>
      <c r="H232" t="s">
        <v>311</v>
      </c>
      <c r="I232" t="s">
        <v>311</v>
      </c>
      <c r="J232">
        <v>1</v>
      </c>
    </row>
    <row r="233" spans="1:10" x14ac:dyDescent="0.35">
      <c r="A233" t="s">
        <v>21830</v>
      </c>
      <c r="B233">
        <v>191</v>
      </c>
      <c r="C233">
        <v>12</v>
      </c>
      <c r="D233">
        <v>238</v>
      </c>
      <c r="E233" t="s">
        <v>311</v>
      </c>
      <c r="F233" t="s">
        <v>0</v>
      </c>
      <c r="G233" t="s">
        <v>1807</v>
      </c>
      <c r="H233" t="s">
        <v>311</v>
      </c>
      <c r="I233" t="s">
        <v>311</v>
      </c>
      <c r="J233">
        <v>115</v>
      </c>
    </row>
    <row r="234" spans="1:10" hidden="1" x14ac:dyDescent="0.35">
      <c r="A234" t="s">
        <v>21831</v>
      </c>
      <c r="B234">
        <v>27</v>
      </c>
      <c r="C234">
        <v>23</v>
      </c>
      <c r="D234">
        <v>239</v>
      </c>
      <c r="E234" t="s">
        <v>311</v>
      </c>
      <c r="F234" t="s">
        <v>3848</v>
      </c>
      <c r="G234" t="s">
        <v>311</v>
      </c>
      <c r="H234" t="s">
        <v>311</v>
      </c>
      <c r="I234" t="s">
        <v>311</v>
      </c>
      <c r="J234">
        <v>1</v>
      </c>
    </row>
    <row r="235" spans="1:10" x14ac:dyDescent="0.35">
      <c r="A235" t="s">
        <v>21832</v>
      </c>
      <c r="B235">
        <v>45</v>
      </c>
      <c r="C235">
        <v>91</v>
      </c>
      <c r="D235">
        <v>240</v>
      </c>
      <c r="E235" t="s">
        <v>311</v>
      </c>
      <c r="F235" t="s">
        <v>0</v>
      </c>
      <c r="G235" t="s">
        <v>2167</v>
      </c>
      <c r="H235" t="s">
        <v>311</v>
      </c>
      <c r="I235" t="s">
        <v>311</v>
      </c>
      <c r="J235">
        <v>43</v>
      </c>
    </row>
    <row r="236" spans="1:10" hidden="1" x14ac:dyDescent="0.35">
      <c r="A236" t="s">
        <v>21833</v>
      </c>
      <c r="B236">
        <v>10</v>
      </c>
      <c r="C236">
        <v>6</v>
      </c>
      <c r="D236">
        <v>241</v>
      </c>
      <c r="E236" t="s">
        <v>311</v>
      </c>
      <c r="F236" t="s">
        <v>3848</v>
      </c>
      <c r="G236" t="s">
        <v>311</v>
      </c>
      <c r="H236" t="s">
        <v>311</v>
      </c>
      <c r="I236" t="s">
        <v>311</v>
      </c>
      <c r="J236">
        <v>0</v>
      </c>
    </row>
    <row r="237" spans="1:10" hidden="1" x14ac:dyDescent="0.35">
      <c r="A237" t="s">
        <v>21834</v>
      </c>
      <c r="B237">
        <v>13</v>
      </c>
      <c r="C237">
        <v>0</v>
      </c>
      <c r="D237">
        <v>242</v>
      </c>
      <c r="E237" t="s">
        <v>311</v>
      </c>
      <c r="F237" t="s">
        <v>3848</v>
      </c>
      <c r="G237" t="s">
        <v>311</v>
      </c>
      <c r="H237" t="s">
        <v>311</v>
      </c>
      <c r="I237" t="s">
        <v>311</v>
      </c>
      <c r="J237">
        <v>13</v>
      </c>
    </row>
    <row r="238" spans="1:10" hidden="1" x14ac:dyDescent="0.35">
      <c r="A238" t="s">
        <v>21835</v>
      </c>
      <c r="B238">
        <v>12</v>
      </c>
      <c r="C238">
        <v>27</v>
      </c>
      <c r="D238">
        <v>243</v>
      </c>
      <c r="E238" t="s">
        <v>311</v>
      </c>
      <c r="F238" t="s">
        <v>2692</v>
      </c>
      <c r="G238" t="s">
        <v>311</v>
      </c>
      <c r="H238" t="s">
        <v>311</v>
      </c>
      <c r="I238" t="s">
        <v>311</v>
      </c>
      <c r="J238">
        <v>4</v>
      </c>
    </row>
    <row r="239" spans="1:10" hidden="1" x14ac:dyDescent="0.35">
      <c r="A239" t="s">
        <v>21836</v>
      </c>
      <c r="B239">
        <v>9</v>
      </c>
      <c r="C239">
        <v>2</v>
      </c>
      <c r="D239">
        <v>244</v>
      </c>
      <c r="E239" t="s">
        <v>311</v>
      </c>
      <c r="F239" t="s">
        <v>3848</v>
      </c>
      <c r="G239" t="s">
        <v>311</v>
      </c>
      <c r="H239" t="s">
        <v>311</v>
      </c>
      <c r="I239" t="s">
        <v>311</v>
      </c>
      <c r="J239">
        <v>1</v>
      </c>
    </row>
    <row r="240" spans="1:10" hidden="1" x14ac:dyDescent="0.35">
      <c r="A240" t="s">
        <v>21837</v>
      </c>
      <c r="B240">
        <v>10</v>
      </c>
      <c r="C240">
        <v>0</v>
      </c>
      <c r="D240">
        <v>245</v>
      </c>
      <c r="E240" t="s">
        <v>311</v>
      </c>
      <c r="F240" t="s">
        <v>3848</v>
      </c>
      <c r="G240" t="s">
        <v>311</v>
      </c>
      <c r="H240" t="s">
        <v>311</v>
      </c>
      <c r="I240" t="s">
        <v>311</v>
      </c>
      <c r="J240">
        <v>1</v>
      </c>
    </row>
    <row r="241" spans="1:10" x14ac:dyDescent="0.35">
      <c r="A241" t="s">
        <v>21838</v>
      </c>
      <c r="B241">
        <v>57</v>
      </c>
      <c r="C241">
        <v>126</v>
      </c>
      <c r="D241">
        <v>246</v>
      </c>
      <c r="E241" t="s">
        <v>328</v>
      </c>
      <c r="F241" t="s">
        <v>0</v>
      </c>
      <c r="G241" t="s">
        <v>3633</v>
      </c>
      <c r="H241">
        <v>1.923</v>
      </c>
      <c r="I241">
        <v>71.39</v>
      </c>
      <c r="J241">
        <v>11</v>
      </c>
    </row>
    <row r="242" spans="1:10" hidden="1" x14ac:dyDescent="0.35">
      <c r="A242" t="s">
        <v>21839</v>
      </c>
      <c r="B242">
        <v>16</v>
      </c>
      <c r="C242">
        <v>4</v>
      </c>
      <c r="D242">
        <v>247</v>
      </c>
      <c r="E242" t="s">
        <v>311</v>
      </c>
      <c r="F242" t="s">
        <v>3848</v>
      </c>
      <c r="G242" t="s">
        <v>311</v>
      </c>
      <c r="H242" t="s">
        <v>311</v>
      </c>
      <c r="I242" t="s">
        <v>311</v>
      </c>
      <c r="J242">
        <v>0</v>
      </c>
    </row>
    <row r="243" spans="1:10" x14ac:dyDescent="0.35">
      <c r="A243" t="s">
        <v>21840</v>
      </c>
      <c r="B243">
        <v>42</v>
      </c>
      <c r="C243">
        <v>116</v>
      </c>
      <c r="D243">
        <v>248</v>
      </c>
      <c r="E243" t="s">
        <v>328</v>
      </c>
      <c r="F243" t="s">
        <v>0</v>
      </c>
      <c r="G243" t="s">
        <v>16291</v>
      </c>
      <c r="H243">
        <v>1.829</v>
      </c>
      <c r="I243">
        <v>44.27</v>
      </c>
      <c r="J243">
        <v>30</v>
      </c>
    </row>
    <row r="244" spans="1:10" x14ac:dyDescent="0.35">
      <c r="A244" t="s">
        <v>21841</v>
      </c>
      <c r="B244">
        <v>225</v>
      </c>
      <c r="C244">
        <v>703</v>
      </c>
      <c r="D244">
        <v>249</v>
      </c>
      <c r="E244" t="s">
        <v>334</v>
      </c>
      <c r="F244" t="s">
        <v>0</v>
      </c>
      <c r="G244" t="s">
        <v>1882</v>
      </c>
      <c r="H244">
        <v>1.6359999999999999</v>
      </c>
      <c r="I244">
        <v>24.3</v>
      </c>
      <c r="J244">
        <v>9</v>
      </c>
    </row>
    <row r="245" spans="1:10" x14ac:dyDescent="0.35">
      <c r="A245" t="s">
        <v>21842</v>
      </c>
      <c r="B245">
        <v>124</v>
      </c>
      <c r="C245">
        <v>245</v>
      </c>
      <c r="D245">
        <v>250</v>
      </c>
      <c r="E245" t="s">
        <v>311</v>
      </c>
      <c r="F245" t="s">
        <v>0</v>
      </c>
      <c r="G245" t="s">
        <v>1961</v>
      </c>
      <c r="H245" t="s">
        <v>311</v>
      </c>
      <c r="I245" t="s">
        <v>311</v>
      </c>
      <c r="J245">
        <v>2</v>
      </c>
    </row>
    <row r="246" spans="1:10" x14ac:dyDescent="0.35">
      <c r="A246" t="s">
        <v>21843</v>
      </c>
      <c r="B246">
        <v>145</v>
      </c>
      <c r="C246">
        <v>449</v>
      </c>
      <c r="D246">
        <v>251</v>
      </c>
      <c r="E246" t="s">
        <v>334</v>
      </c>
      <c r="F246" t="s">
        <v>0</v>
      </c>
      <c r="G246" t="s">
        <v>1815</v>
      </c>
      <c r="H246">
        <v>1.8320000000000001</v>
      </c>
      <c r="I246">
        <v>19.93</v>
      </c>
      <c r="J246">
        <v>11</v>
      </c>
    </row>
    <row r="247" spans="1:10" x14ac:dyDescent="0.35">
      <c r="A247" t="s">
        <v>21844</v>
      </c>
      <c r="B247">
        <v>30</v>
      </c>
      <c r="C247">
        <v>46</v>
      </c>
      <c r="D247">
        <v>252</v>
      </c>
      <c r="E247" t="s">
        <v>311</v>
      </c>
      <c r="F247" t="s">
        <v>0</v>
      </c>
      <c r="G247" t="s">
        <v>4173</v>
      </c>
      <c r="H247" t="s">
        <v>311</v>
      </c>
      <c r="I247" t="s">
        <v>311</v>
      </c>
      <c r="J247">
        <v>5</v>
      </c>
    </row>
    <row r="248" spans="1:10" x14ac:dyDescent="0.35">
      <c r="A248" t="s">
        <v>21845</v>
      </c>
      <c r="B248">
        <v>290</v>
      </c>
      <c r="C248">
        <v>400</v>
      </c>
      <c r="D248">
        <v>253</v>
      </c>
      <c r="E248" t="s">
        <v>334</v>
      </c>
      <c r="F248" t="s">
        <v>0</v>
      </c>
      <c r="G248" t="s">
        <v>2729</v>
      </c>
      <c r="H248">
        <v>0.67800000000000005</v>
      </c>
      <c r="I248">
        <v>14.56</v>
      </c>
      <c r="J248">
        <v>13</v>
      </c>
    </row>
    <row r="249" spans="1:10" x14ac:dyDescent="0.35">
      <c r="A249" t="s">
        <v>21846</v>
      </c>
      <c r="B249">
        <v>143</v>
      </c>
      <c r="C249">
        <v>602</v>
      </c>
      <c r="D249">
        <v>254</v>
      </c>
      <c r="E249" t="s">
        <v>328</v>
      </c>
      <c r="F249" t="s">
        <v>0</v>
      </c>
      <c r="G249" t="s">
        <v>21847</v>
      </c>
      <c r="H249">
        <v>2.1560000000000001</v>
      </c>
      <c r="I249">
        <v>57.73</v>
      </c>
      <c r="J249">
        <v>11</v>
      </c>
    </row>
    <row r="250" spans="1:10" x14ac:dyDescent="0.35">
      <c r="A250" t="s">
        <v>21848</v>
      </c>
      <c r="B250">
        <v>45</v>
      </c>
      <c r="C250">
        <v>34</v>
      </c>
      <c r="D250">
        <v>255</v>
      </c>
      <c r="E250" t="s">
        <v>311</v>
      </c>
      <c r="F250" t="s">
        <v>0</v>
      </c>
      <c r="G250" t="s">
        <v>9016</v>
      </c>
      <c r="H250" t="s">
        <v>311</v>
      </c>
      <c r="I250" t="s">
        <v>311</v>
      </c>
      <c r="J250">
        <v>5</v>
      </c>
    </row>
    <row r="251" spans="1:10" x14ac:dyDescent="0.35">
      <c r="A251" t="s">
        <v>21849</v>
      </c>
      <c r="B251">
        <v>66</v>
      </c>
      <c r="C251">
        <v>159</v>
      </c>
      <c r="D251">
        <v>256</v>
      </c>
      <c r="E251" t="s">
        <v>328</v>
      </c>
      <c r="F251" t="s">
        <v>0</v>
      </c>
      <c r="G251" t="s">
        <v>1983</v>
      </c>
      <c r="H251">
        <v>1.923</v>
      </c>
      <c r="I251">
        <v>54.41</v>
      </c>
      <c r="J251">
        <v>1</v>
      </c>
    </row>
    <row r="252" spans="1:10" hidden="1" x14ac:dyDescent="0.35">
      <c r="A252" t="s">
        <v>21850</v>
      </c>
      <c r="B252">
        <v>13</v>
      </c>
      <c r="C252">
        <v>3</v>
      </c>
      <c r="D252">
        <v>257</v>
      </c>
      <c r="E252" t="s">
        <v>311</v>
      </c>
      <c r="F252" t="s">
        <v>3848</v>
      </c>
      <c r="G252" t="s">
        <v>311</v>
      </c>
      <c r="H252" t="s">
        <v>311</v>
      </c>
      <c r="I252" t="s">
        <v>311</v>
      </c>
      <c r="J252">
        <v>10</v>
      </c>
    </row>
    <row r="253" spans="1:10" x14ac:dyDescent="0.35">
      <c r="A253" t="s">
        <v>21851</v>
      </c>
      <c r="B253">
        <v>101</v>
      </c>
      <c r="C253">
        <v>211</v>
      </c>
      <c r="D253">
        <v>258</v>
      </c>
      <c r="E253" t="s">
        <v>334</v>
      </c>
      <c r="F253" t="s">
        <v>0</v>
      </c>
      <c r="G253" t="s">
        <v>1777</v>
      </c>
      <c r="H253">
        <v>0.92</v>
      </c>
      <c r="I253">
        <v>11.03</v>
      </c>
      <c r="J253">
        <v>9</v>
      </c>
    </row>
    <row r="254" spans="1:10" x14ac:dyDescent="0.35">
      <c r="A254" t="s">
        <v>21852</v>
      </c>
      <c r="B254">
        <v>37</v>
      </c>
      <c r="C254">
        <v>9</v>
      </c>
      <c r="D254">
        <v>259</v>
      </c>
      <c r="E254" t="s">
        <v>311</v>
      </c>
      <c r="F254" t="s">
        <v>0</v>
      </c>
      <c r="G254" t="s">
        <v>10944</v>
      </c>
      <c r="H254" t="s">
        <v>311</v>
      </c>
      <c r="I254" t="s">
        <v>311</v>
      </c>
      <c r="J254">
        <v>5</v>
      </c>
    </row>
    <row r="255" spans="1:10" hidden="1" x14ac:dyDescent="0.35">
      <c r="A255" t="s">
        <v>21853</v>
      </c>
      <c r="B255">
        <v>25</v>
      </c>
      <c r="C255">
        <v>5</v>
      </c>
      <c r="D255">
        <v>260</v>
      </c>
      <c r="E255" t="s">
        <v>311</v>
      </c>
      <c r="F255" t="s">
        <v>3848</v>
      </c>
      <c r="G255" t="s">
        <v>311</v>
      </c>
      <c r="H255" t="s">
        <v>311</v>
      </c>
      <c r="I255" t="s">
        <v>311</v>
      </c>
      <c r="J255">
        <v>21</v>
      </c>
    </row>
    <row r="256" spans="1:10" x14ac:dyDescent="0.35">
      <c r="A256" t="s">
        <v>21854</v>
      </c>
      <c r="B256">
        <v>54</v>
      </c>
      <c r="C256">
        <v>18</v>
      </c>
      <c r="D256">
        <v>261</v>
      </c>
      <c r="E256" t="s">
        <v>311</v>
      </c>
      <c r="F256" t="s">
        <v>0</v>
      </c>
      <c r="G256" t="s">
        <v>15152</v>
      </c>
      <c r="H256" t="s">
        <v>311</v>
      </c>
      <c r="I256" t="s">
        <v>311</v>
      </c>
      <c r="J256">
        <v>4</v>
      </c>
    </row>
    <row r="257" spans="1:10" hidden="1" x14ac:dyDescent="0.35">
      <c r="A257" t="s">
        <v>21855</v>
      </c>
      <c r="B257">
        <v>14</v>
      </c>
      <c r="C257">
        <v>6</v>
      </c>
      <c r="D257">
        <v>262</v>
      </c>
      <c r="E257" t="s">
        <v>311</v>
      </c>
      <c r="F257" t="s">
        <v>3848</v>
      </c>
      <c r="G257" t="s">
        <v>311</v>
      </c>
      <c r="H257" t="s">
        <v>311</v>
      </c>
      <c r="I257" t="s">
        <v>311</v>
      </c>
      <c r="J257">
        <v>0</v>
      </c>
    </row>
    <row r="258" spans="1:10" hidden="1" x14ac:dyDescent="0.35">
      <c r="A258" t="s">
        <v>21856</v>
      </c>
      <c r="B258">
        <v>7</v>
      </c>
      <c r="C258">
        <v>1</v>
      </c>
      <c r="D258">
        <v>263</v>
      </c>
      <c r="E258" t="s">
        <v>311</v>
      </c>
      <c r="F258" t="s">
        <v>3848</v>
      </c>
      <c r="G258" t="s">
        <v>311</v>
      </c>
      <c r="H258" t="s">
        <v>311</v>
      </c>
      <c r="I258" t="s">
        <v>311</v>
      </c>
      <c r="J258">
        <v>0</v>
      </c>
    </row>
    <row r="259" spans="1:10" hidden="1" x14ac:dyDescent="0.35">
      <c r="A259" t="s">
        <v>21857</v>
      </c>
      <c r="B259">
        <v>11</v>
      </c>
      <c r="C259">
        <v>9</v>
      </c>
      <c r="D259">
        <v>264</v>
      </c>
      <c r="E259" t="s">
        <v>311</v>
      </c>
      <c r="F259" t="s">
        <v>3848</v>
      </c>
      <c r="G259" t="s">
        <v>311</v>
      </c>
      <c r="H259" t="s">
        <v>311</v>
      </c>
      <c r="I259" t="s">
        <v>311</v>
      </c>
      <c r="J259">
        <v>1</v>
      </c>
    </row>
    <row r="260" spans="1:10" hidden="1" x14ac:dyDescent="0.35">
      <c r="A260" t="s">
        <v>21858</v>
      </c>
      <c r="B260">
        <v>9</v>
      </c>
      <c r="C260">
        <v>18</v>
      </c>
      <c r="D260">
        <v>265</v>
      </c>
      <c r="E260" t="s">
        <v>311</v>
      </c>
      <c r="F260" t="s">
        <v>3848</v>
      </c>
      <c r="G260" t="s">
        <v>311</v>
      </c>
      <c r="H260" t="s">
        <v>311</v>
      </c>
      <c r="I260" t="s">
        <v>311</v>
      </c>
      <c r="J260">
        <v>3</v>
      </c>
    </row>
    <row r="261" spans="1:10" x14ac:dyDescent="0.35">
      <c r="A261" t="s">
        <v>21859</v>
      </c>
      <c r="B261">
        <v>36</v>
      </c>
      <c r="C261">
        <v>94</v>
      </c>
      <c r="D261">
        <v>266</v>
      </c>
      <c r="E261" t="s">
        <v>328</v>
      </c>
      <c r="F261" t="s">
        <v>0</v>
      </c>
      <c r="G261" t="s">
        <v>4124</v>
      </c>
      <c r="H261">
        <v>1.9710000000000001</v>
      </c>
      <c r="I261">
        <v>53.72</v>
      </c>
      <c r="J261">
        <v>9</v>
      </c>
    </row>
    <row r="262" spans="1:10" x14ac:dyDescent="0.35">
      <c r="A262" t="s">
        <v>21860</v>
      </c>
      <c r="B262">
        <v>100</v>
      </c>
      <c r="C262">
        <v>11</v>
      </c>
      <c r="D262">
        <v>267</v>
      </c>
      <c r="E262" t="s">
        <v>311</v>
      </c>
      <c r="F262" t="s">
        <v>0</v>
      </c>
      <c r="G262" t="s">
        <v>15179</v>
      </c>
      <c r="H262" t="s">
        <v>311</v>
      </c>
      <c r="I262" t="s">
        <v>311</v>
      </c>
      <c r="J262">
        <v>8</v>
      </c>
    </row>
    <row r="263" spans="1:10" x14ac:dyDescent="0.35">
      <c r="A263" t="s">
        <v>21861</v>
      </c>
      <c r="B263">
        <v>59</v>
      </c>
      <c r="C263">
        <v>93</v>
      </c>
      <c r="D263">
        <v>268</v>
      </c>
      <c r="E263" t="s">
        <v>311</v>
      </c>
      <c r="F263" t="s">
        <v>0</v>
      </c>
      <c r="G263" t="s">
        <v>1807</v>
      </c>
      <c r="H263" t="s">
        <v>311</v>
      </c>
      <c r="I263" t="s">
        <v>311</v>
      </c>
      <c r="J263">
        <v>22</v>
      </c>
    </row>
    <row r="264" spans="1:10" x14ac:dyDescent="0.35">
      <c r="A264" t="s">
        <v>21862</v>
      </c>
      <c r="B264">
        <v>78</v>
      </c>
      <c r="C264">
        <v>402</v>
      </c>
      <c r="D264">
        <v>269</v>
      </c>
      <c r="E264" t="s">
        <v>328</v>
      </c>
      <c r="F264" t="s">
        <v>0</v>
      </c>
      <c r="G264" t="s">
        <v>8163</v>
      </c>
      <c r="H264">
        <v>2.738</v>
      </c>
      <c r="I264">
        <v>65.900000000000006</v>
      </c>
      <c r="J264">
        <v>49</v>
      </c>
    </row>
    <row r="265" spans="1:10" hidden="1" x14ac:dyDescent="0.35">
      <c r="A265" t="s">
        <v>21863</v>
      </c>
      <c r="B265">
        <v>7</v>
      </c>
      <c r="C265">
        <v>0</v>
      </c>
      <c r="D265">
        <v>270</v>
      </c>
      <c r="E265" t="s">
        <v>311</v>
      </c>
      <c r="F265" t="s">
        <v>3848</v>
      </c>
      <c r="G265" t="s">
        <v>311</v>
      </c>
      <c r="H265" t="s">
        <v>311</v>
      </c>
      <c r="I265" t="s">
        <v>311</v>
      </c>
      <c r="J265">
        <v>0</v>
      </c>
    </row>
    <row r="266" spans="1:10" x14ac:dyDescent="0.35">
      <c r="A266" t="s">
        <v>21864</v>
      </c>
      <c r="B266">
        <v>50</v>
      </c>
      <c r="C266">
        <v>4</v>
      </c>
      <c r="D266">
        <v>271</v>
      </c>
      <c r="E266" t="s">
        <v>311</v>
      </c>
      <c r="F266" t="s">
        <v>0</v>
      </c>
      <c r="G266" t="s">
        <v>9016</v>
      </c>
      <c r="H266" t="s">
        <v>311</v>
      </c>
      <c r="I266" t="s">
        <v>311</v>
      </c>
      <c r="J266">
        <v>1</v>
      </c>
    </row>
    <row r="267" spans="1:10" x14ac:dyDescent="0.35">
      <c r="A267" t="s">
        <v>21865</v>
      </c>
      <c r="B267">
        <v>223</v>
      </c>
      <c r="C267">
        <v>1067</v>
      </c>
      <c r="D267">
        <v>272</v>
      </c>
      <c r="E267" t="s">
        <v>319</v>
      </c>
      <c r="F267" t="s">
        <v>0</v>
      </c>
      <c r="G267" t="s">
        <v>2520</v>
      </c>
      <c r="H267">
        <v>1.8089999999999999</v>
      </c>
      <c r="I267">
        <v>84.49</v>
      </c>
      <c r="J267">
        <v>194</v>
      </c>
    </row>
    <row r="268" spans="1:10" x14ac:dyDescent="0.35">
      <c r="A268" t="s">
        <v>21866</v>
      </c>
      <c r="B268">
        <v>25</v>
      </c>
      <c r="C268">
        <v>10</v>
      </c>
      <c r="D268">
        <v>273</v>
      </c>
      <c r="E268" t="s">
        <v>334</v>
      </c>
      <c r="F268" t="s">
        <v>0</v>
      </c>
      <c r="G268" t="s">
        <v>3633</v>
      </c>
      <c r="H268">
        <v>0.313</v>
      </c>
      <c r="I268">
        <v>6.44</v>
      </c>
      <c r="J268">
        <v>8</v>
      </c>
    </row>
    <row r="269" spans="1:10" x14ac:dyDescent="0.35">
      <c r="A269" t="s">
        <v>21867</v>
      </c>
      <c r="B269">
        <v>49</v>
      </c>
      <c r="C269">
        <v>61</v>
      </c>
      <c r="D269">
        <v>274</v>
      </c>
      <c r="E269" t="s">
        <v>311</v>
      </c>
      <c r="F269" t="s">
        <v>0</v>
      </c>
      <c r="G269" t="s">
        <v>1999</v>
      </c>
      <c r="H269" t="s">
        <v>311</v>
      </c>
      <c r="I269" t="s">
        <v>311</v>
      </c>
      <c r="J269">
        <v>7</v>
      </c>
    </row>
    <row r="270" spans="1:10" x14ac:dyDescent="0.35">
      <c r="A270" t="s">
        <v>21868</v>
      </c>
      <c r="B270">
        <v>64</v>
      </c>
      <c r="C270">
        <v>144</v>
      </c>
      <c r="D270">
        <v>275</v>
      </c>
      <c r="E270" t="s">
        <v>311</v>
      </c>
      <c r="F270" t="s">
        <v>0</v>
      </c>
      <c r="G270" t="s">
        <v>2472</v>
      </c>
      <c r="H270" t="s">
        <v>311</v>
      </c>
      <c r="I270" t="s">
        <v>311</v>
      </c>
      <c r="J270">
        <v>5</v>
      </c>
    </row>
    <row r="271" spans="1:10" x14ac:dyDescent="0.35">
      <c r="A271" t="s">
        <v>21869</v>
      </c>
      <c r="B271">
        <v>30</v>
      </c>
      <c r="C271">
        <v>137</v>
      </c>
      <c r="D271">
        <v>276</v>
      </c>
      <c r="E271" t="s">
        <v>312</v>
      </c>
      <c r="F271" t="s">
        <v>0</v>
      </c>
      <c r="G271" t="s">
        <v>7592</v>
      </c>
      <c r="H271">
        <v>1.867</v>
      </c>
      <c r="I271">
        <v>41.78</v>
      </c>
      <c r="J271">
        <v>30</v>
      </c>
    </row>
    <row r="272" spans="1:10" x14ac:dyDescent="0.35">
      <c r="A272" t="s">
        <v>21870</v>
      </c>
      <c r="B272">
        <v>76</v>
      </c>
      <c r="C272">
        <v>16</v>
      </c>
      <c r="D272">
        <v>277</v>
      </c>
      <c r="E272" t="s">
        <v>311</v>
      </c>
      <c r="F272" t="s">
        <v>0</v>
      </c>
      <c r="G272" t="s">
        <v>17453</v>
      </c>
      <c r="H272" t="s">
        <v>311</v>
      </c>
      <c r="I272" t="s">
        <v>311</v>
      </c>
      <c r="J272">
        <v>10</v>
      </c>
    </row>
    <row r="273" spans="1:10" x14ac:dyDescent="0.35">
      <c r="A273" t="s">
        <v>21871</v>
      </c>
      <c r="B273">
        <v>39</v>
      </c>
      <c r="C273">
        <v>36</v>
      </c>
      <c r="D273">
        <v>278</v>
      </c>
      <c r="E273" t="s">
        <v>311</v>
      </c>
      <c r="F273" t="s">
        <v>0</v>
      </c>
      <c r="G273" t="s">
        <v>3633</v>
      </c>
      <c r="H273" t="s">
        <v>311</v>
      </c>
      <c r="I273" t="s">
        <v>311</v>
      </c>
      <c r="J273">
        <v>11</v>
      </c>
    </row>
    <row r="274" spans="1:10" x14ac:dyDescent="0.35">
      <c r="A274" t="s">
        <v>21872</v>
      </c>
      <c r="B274">
        <v>33</v>
      </c>
      <c r="C274">
        <v>57</v>
      </c>
      <c r="D274">
        <v>279</v>
      </c>
      <c r="E274" t="s">
        <v>311</v>
      </c>
      <c r="F274" t="s">
        <v>0</v>
      </c>
      <c r="G274" t="s">
        <v>2472</v>
      </c>
      <c r="H274" t="s">
        <v>311</v>
      </c>
      <c r="I274" t="s">
        <v>311</v>
      </c>
      <c r="J274">
        <v>33</v>
      </c>
    </row>
    <row r="275" spans="1:10" x14ac:dyDescent="0.35">
      <c r="A275" t="s">
        <v>21873</v>
      </c>
      <c r="B275">
        <v>127</v>
      </c>
      <c r="C275">
        <v>169</v>
      </c>
      <c r="D275">
        <v>280</v>
      </c>
      <c r="E275" t="s">
        <v>334</v>
      </c>
      <c r="F275" t="s">
        <v>0</v>
      </c>
      <c r="G275" t="s">
        <v>2520</v>
      </c>
      <c r="H275">
        <v>0.63800000000000001</v>
      </c>
      <c r="I275">
        <v>21.84</v>
      </c>
      <c r="J275">
        <v>91</v>
      </c>
    </row>
    <row r="276" spans="1:10" x14ac:dyDescent="0.35">
      <c r="A276" t="s">
        <v>21874</v>
      </c>
      <c r="B276">
        <v>42</v>
      </c>
      <c r="C276">
        <v>12</v>
      </c>
      <c r="D276">
        <v>281</v>
      </c>
      <c r="E276" t="s">
        <v>311</v>
      </c>
      <c r="F276" t="s">
        <v>0</v>
      </c>
      <c r="G276" t="s">
        <v>3633</v>
      </c>
      <c r="H276" t="s">
        <v>311</v>
      </c>
      <c r="I276" t="s">
        <v>311</v>
      </c>
      <c r="J276">
        <v>14</v>
      </c>
    </row>
    <row r="277" spans="1:10" x14ac:dyDescent="0.35">
      <c r="A277" t="s">
        <v>21875</v>
      </c>
      <c r="B277">
        <v>35</v>
      </c>
      <c r="C277">
        <v>56</v>
      </c>
      <c r="D277">
        <v>282</v>
      </c>
      <c r="E277" t="s">
        <v>334</v>
      </c>
      <c r="F277" t="s">
        <v>0</v>
      </c>
      <c r="G277" t="s">
        <v>8749</v>
      </c>
      <c r="H277">
        <v>0.58099999999999996</v>
      </c>
      <c r="I277">
        <v>7.14</v>
      </c>
      <c r="J277">
        <v>9</v>
      </c>
    </row>
    <row r="278" spans="1:10" x14ac:dyDescent="0.35">
      <c r="A278" t="s">
        <v>21876</v>
      </c>
      <c r="B278">
        <v>47</v>
      </c>
      <c r="C278">
        <v>309</v>
      </c>
      <c r="D278">
        <v>283</v>
      </c>
      <c r="E278" t="s">
        <v>311</v>
      </c>
      <c r="F278" t="s">
        <v>0</v>
      </c>
      <c r="G278" t="s">
        <v>7222</v>
      </c>
      <c r="H278" t="s">
        <v>311</v>
      </c>
      <c r="I278" t="s">
        <v>311</v>
      </c>
      <c r="J278">
        <v>47</v>
      </c>
    </row>
    <row r="279" spans="1:10" x14ac:dyDescent="0.35">
      <c r="A279" t="s">
        <v>21877</v>
      </c>
      <c r="B279">
        <v>174</v>
      </c>
      <c r="C279">
        <v>726</v>
      </c>
      <c r="D279">
        <v>284</v>
      </c>
      <c r="E279" t="s">
        <v>311</v>
      </c>
      <c r="F279" t="s">
        <v>0</v>
      </c>
      <c r="G279" t="s">
        <v>1803</v>
      </c>
      <c r="H279" t="s">
        <v>311</v>
      </c>
      <c r="I279" t="s">
        <v>311</v>
      </c>
      <c r="J279">
        <v>98</v>
      </c>
    </row>
    <row r="280" spans="1:10" x14ac:dyDescent="0.35">
      <c r="A280" t="s">
        <v>21878</v>
      </c>
      <c r="B280">
        <v>127</v>
      </c>
      <c r="C280">
        <v>403</v>
      </c>
      <c r="D280">
        <v>285</v>
      </c>
      <c r="E280" t="s">
        <v>319</v>
      </c>
      <c r="F280" t="s">
        <v>0</v>
      </c>
      <c r="G280" t="s">
        <v>2590</v>
      </c>
      <c r="H280">
        <v>1.448</v>
      </c>
      <c r="I280">
        <v>66.400000000000006</v>
      </c>
      <c r="J280">
        <v>42</v>
      </c>
    </row>
    <row r="281" spans="1:10" x14ac:dyDescent="0.35">
      <c r="A281" t="s">
        <v>21879</v>
      </c>
      <c r="B281">
        <v>100</v>
      </c>
      <c r="C281">
        <v>175</v>
      </c>
      <c r="D281">
        <v>286</v>
      </c>
      <c r="E281" t="s">
        <v>334</v>
      </c>
      <c r="F281" t="s">
        <v>0</v>
      </c>
      <c r="G281" t="s">
        <v>4440</v>
      </c>
      <c r="H281">
        <v>0.98899999999999999</v>
      </c>
      <c r="I281">
        <v>8.6199999999999992</v>
      </c>
      <c r="J281">
        <v>95</v>
      </c>
    </row>
    <row r="282" spans="1:10" x14ac:dyDescent="0.35">
      <c r="A282" t="s">
        <v>21880</v>
      </c>
      <c r="B282">
        <v>19</v>
      </c>
      <c r="C282">
        <v>4</v>
      </c>
      <c r="D282">
        <v>287</v>
      </c>
      <c r="E282" t="s">
        <v>311</v>
      </c>
      <c r="F282" t="s">
        <v>0</v>
      </c>
      <c r="G282" t="s">
        <v>21881</v>
      </c>
      <c r="H282" t="s">
        <v>311</v>
      </c>
      <c r="I282" t="s">
        <v>311</v>
      </c>
      <c r="J282">
        <v>3</v>
      </c>
    </row>
    <row r="283" spans="1:10" x14ac:dyDescent="0.35">
      <c r="A283" t="s">
        <v>21882</v>
      </c>
      <c r="B283">
        <v>21</v>
      </c>
      <c r="C283">
        <v>22</v>
      </c>
      <c r="D283">
        <v>288</v>
      </c>
      <c r="E283" t="s">
        <v>311</v>
      </c>
      <c r="F283" t="s">
        <v>0</v>
      </c>
      <c r="G283" t="s">
        <v>10030</v>
      </c>
      <c r="H283" t="s">
        <v>311</v>
      </c>
      <c r="I283" t="s">
        <v>311</v>
      </c>
      <c r="J283">
        <v>9</v>
      </c>
    </row>
    <row r="284" spans="1:10" x14ac:dyDescent="0.35">
      <c r="A284" t="s">
        <v>21883</v>
      </c>
      <c r="B284">
        <v>24</v>
      </c>
      <c r="C284">
        <v>17</v>
      </c>
      <c r="D284">
        <v>289</v>
      </c>
      <c r="E284" t="s">
        <v>311</v>
      </c>
      <c r="F284" t="s">
        <v>0</v>
      </c>
      <c r="G284" t="s">
        <v>12000</v>
      </c>
      <c r="H284" t="s">
        <v>311</v>
      </c>
      <c r="I284" t="s">
        <v>311</v>
      </c>
      <c r="J284">
        <v>4</v>
      </c>
    </row>
    <row r="285" spans="1:10" x14ac:dyDescent="0.35">
      <c r="A285" t="s">
        <v>21884</v>
      </c>
      <c r="B285">
        <v>45</v>
      </c>
      <c r="C285">
        <v>39</v>
      </c>
      <c r="D285">
        <v>290</v>
      </c>
      <c r="E285" t="s">
        <v>311</v>
      </c>
      <c r="F285" t="s">
        <v>0</v>
      </c>
      <c r="G285" t="s">
        <v>1830</v>
      </c>
      <c r="H285" t="s">
        <v>311</v>
      </c>
      <c r="I285" t="s">
        <v>311</v>
      </c>
      <c r="J285">
        <v>43</v>
      </c>
    </row>
    <row r="286" spans="1:10" x14ac:dyDescent="0.35">
      <c r="A286" t="s">
        <v>21885</v>
      </c>
      <c r="B286">
        <v>64</v>
      </c>
      <c r="C286">
        <v>531</v>
      </c>
      <c r="D286">
        <v>291</v>
      </c>
      <c r="E286" t="s">
        <v>319</v>
      </c>
      <c r="F286" t="s">
        <v>0</v>
      </c>
      <c r="G286" t="s">
        <v>2293</v>
      </c>
      <c r="H286">
        <v>4.29</v>
      </c>
      <c r="I286">
        <v>77.010000000000005</v>
      </c>
      <c r="J286">
        <v>16</v>
      </c>
    </row>
    <row r="287" spans="1:10" x14ac:dyDescent="0.35">
      <c r="A287" t="s">
        <v>21886</v>
      </c>
      <c r="B287">
        <v>28</v>
      </c>
      <c r="C287">
        <v>223</v>
      </c>
      <c r="D287">
        <v>292</v>
      </c>
      <c r="E287" t="s">
        <v>319</v>
      </c>
      <c r="F287" t="s">
        <v>0</v>
      </c>
      <c r="G287" t="s">
        <v>2590</v>
      </c>
      <c r="H287">
        <v>4.0359999999999996</v>
      </c>
      <c r="I287">
        <v>97.69</v>
      </c>
      <c r="J287">
        <v>16</v>
      </c>
    </row>
    <row r="288" spans="1:10" x14ac:dyDescent="0.35">
      <c r="A288" t="s">
        <v>21887</v>
      </c>
      <c r="B288">
        <v>419</v>
      </c>
      <c r="C288">
        <v>1256</v>
      </c>
      <c r="D288">
        <v>293</v>
      </c>
      <c r="E288" t="s">
        <v>334</v>
      </c>
      <c r="F288" t="s">
        <v>0</v>
      </c>
      <c r="G288" t="s">
        <v>13864</v>
      </c>
      <c r="H288">
        <v>1.52</v>
      </c>
      <c r="I288">
        <v>11.52</v>
      </c>
      <c r="J288">
        <v>51</v>
      </c>
    </row>
    <row r="289" spans="1:10" x14ac:dyDescent="0.35">
      <c r="A289" t="s">
        <v>21888</v>
      </c>
      <c r="B289">
        <v>285</v>
      </c>
      <c r="C289">
        <v>1383</v>
      </c>
      <c r="D289">
        <v>294</v>
      </c>
      <c r="E289" t="s">
        <v>328</v>
      </c>
      <c r="F289" t="s">
        <v>0</v>
      </c>
      <c r="G289" t="s">
        <v>3466</v>
      </c>
      <c r="H289">
        <v>2.7160000000000002</v>
      </c>
      <c r="I289">
        <v>47.61</v>
      </c>
      <c r="J289">
        <v>87</v>
      </c>
    </row>
    <row r="290" spans="1:10" x14ac:dyDescent="0.35">
      <c r="A290" t="s">
        <v>21889</v>
      </c>
      <c r="B290">
        <v>29</v>
      </c>
      <c r="C290">
        <v>60</v>
      </c>
      <c r="D290">
        <v>295</v>
      </c>
      <c r="E290" t="s">
        <v>328</v>
      </c>
      <c r="F290" t="s">
        <v>0</v>
      </c>
      <c r="G290" t="s">
        <v>3633</v>
      </c>
      <c r="H290">
        <v>1.3</v>
      </c>
      <c r="I290">
        <v>50.77</v>
      </c>
      <c r="J290">
        <v>9</v>
      </c>
    </row>
    <row r="291" spans="1:10" x14ac:dyDescent="0.35">
      <c r="A291" t="s">
        <v>21890</v>
      </c>
      <c r="B291">
        <v>195</v>
      </c>
      <c r="C291">
        <v>681</v>
      </c>
      <c r="D291">
        <v>296</v>
      </c>
      <c r="E291" t="s">
        <v>334</v>
      </c>
      <c r="F291" t="s">
        <v>0</v>
      </c>
      <c r="G291" t="s">
        <v>2003</v>
      </c>
      <c r="H291">
        <v>1.6240000000000001</v>
      </c>
      <c r="I291">
        <v>20.56</v>
      </c>
      <c r="J291">
        <v>29</v>
      </c>
    </row>
    <row r="292" spans="1:10" x14ac:dyDescent="0.35">
      <c r="A292" t="s">
        <v>21891</v>
      </c>
      <c r="B292">
        <v>48</v>
      </c>
      <c r="C292">
        <v>130</v>
      </c>
      <c r="D292">
        <v>297</v>
      </c>
      <c r="E292" t="s">
        <v>311</v>
      </c>
      <c r="F292" t="s">
        <v>0</v>
      </c>
      <c r="G292" t="s">
        <v>8182</v>
      </c>
      <c r="H292" t="s">
        <v>311</v>
      </c>
      <c r="I292" t="s">
        <v>311</v>
      </c>
      <c r="J292">
        <v>22</v>
      </c>
    </row>
    <row r="293" spans="1:10" x14ac:dyDescent="0.35">
      <c r="A293" t="s">
        <v>21892</v>
      </c>
      <c r="B293">
        <v>40</v>
      </c>
      <c r="C293">
        <v>140</v>
      </c>
      <c r="D293">
        <v>298</v>
      </c>
      <c r="E293" t="s">
        <v>311</v>
      </c>
      <c r="F293" t="s">
        <v>0</v>
      </c>
      <c r="G293" t="s">
        <v>2763</v>
      </c>
      <c r="H293" t="s">
        <v>311</v>
      </c>
      <c r="I293" t="s">
        <v>311</v>
      </c>
      <c r="J293">
        <v>40</v>
      </c>
    </row>
    <row r="294" spans="1:10" x14ac:dyDescent="0.35">
      <c r="A294" t="s">
        <v>21893</v>
      </c>
      <c r="B294">
        <v>16</v>
      </c>
      <c r="C294">
        <v>13</v>
      </c>
      <c r="D294">
        <v>299</v>
      </c>
      <c r="E294" t="s">
        <v>311</v>
      </c>
      <c r="F294" t="s">
        <v>0</v>
      </c>
      <c r="G294" t="s">
        <v>8182</v>
      </c>
      <c r="H294" t="s">
        <v>311</v>
      </c>
      <c r="I294" t="s">
        <v>311</v>
      </c>
      <c r="J294">
        <v>8</v>
      </c>
    </row>
    <row r="295" spans="1:10" hidden="1" x14ac:dyDescent="0.35">
      <c r="A295" t="s">
        <v>21894</v>
      </c>
      <c r="B295">
        <v>16</v>
      </c>
      <c r="C295">
        <v>1</v>
      </c>
      <c r="D295">
        <v>300</v>
      </c>
      <c r="E295" t="s">
        <v>311</v>
      </c>
      <c r="F295" t="s">
        <v>3848</v>
      </c>
      <c r="G295" t="s">
        <v>311</v>
      </c>
      <c r="H295" t="s">
        <v>311</v>
      </c>
      <c r="I295" t="s">
        <v>311</v>
      </c>
      <c r="J295">
        <v>0</v>
      </c>
    </row>
    <row r="296" spans="1:10" hidden="1" x14ac:dyDescent="0.35">
      <c r="A296" t="s">
        <v>21895</v>
      </c>
      <c r="B296">
        <v>37</v>
      </c>
      <c r="C296">
        <v>0</v>
      </c>
      <c r="D296">
        <v>301</v>
      </c>
      <c r="E296" t="s">
        <v>311</v>
      </c>
      <c r="F296" t="s">
        <v>3848</v>
      </c>
      <c r="G296" t="s">
        <v>311</v>
      </c>
      <c r="H296" t="s">
        <v>311</v>
      </c>
      <c r="I296" t="s">
        <v>311</v>
      </c>
      <c r="J296">
        <v>1</v>
      </c>
    </row>
    <row r="297" spans="1:10" hidden="1" x14ac:dyDescent="0.35">
      <c r="A297" t="s">
        <v>21896</v>
      </c>
      <c r="B297">
        <v>8</v>
      </c>
      <c r="C297">
        <v>0</v>
      </c>
      <c r="D297">
        <v>302</v>
      </c>
      <c r="E297" t="s">
        <v>311</v>
      </c>
      <c r="F297" t="s">
        <v>3848</v>
      </c>
      <c r="G297" t="s">
        <v>311</v>
      </c>
      <c r="H297" t="s">
        <v>311</v>
      </c>
      <c r="I297" t="s">
        <v>311</v>
      </c>
      <c r="J297">
        <v>0</v>
      </c>
    </row>
    <row r="298" spans="1:10" x14ac:dyDescent="0.35">
      <c r="A298" t="s">
        <v>21897</v>
      </c>
      <c r="B298">
        <v>12</v>
      </c>
      <c r="C298">
        <v>5</v>
      </c>
      <c r="D298">
        <v>303</v>
      </c>
      <c r="E298" t="s">
        <v>311</v>
      </c>
      <c r="F298" t="s">
        <v>0</v>
      </c>
      <c r="G298" t="s">
        <v>6759</v>
      </c>
      <c r="H298" t="s">
        <v>311</v>
      </c>
      <c r="I298" t="s">
        <v>311</v>
      </c>
      <c r="J298">
        <v>2</v>
      </c>
    </row>
    <row r="299" spans="1:10" hidden="1" x14ac:dyDescent="0.35">
      <c r="A299" t="s">
        <v>21898</v>
      </c>
      <c r="B299">
        <v>14</v>
      </c>
      <c r="C299">
        <v>2</v>
      </c>
      <c r="D299">
        <v>304</v>
      </c>
      <c r="E299" t="s">
        <v>311</v>
      </c>
      <c r="F299" t="s">
        <v>3848</v>
      </c>
      <c r="G299" t="s">
        <v>311</v>
      </c>
      <c r="H299" t="s">
        <v>311</v>
      </c>
      <c r="I299" t="s">
        <v>311</v>
      </c>
      <c r="J299">
        <v>0</v>
      </c>
    </row>
    <row r="300" spans="1:10" hidden="1" x14ac:dyDescent="0.35">
      <c r="A300" t="s">
        <v>21899</v>
      </c>
      <c r="B300">
        <v>20</v>
      </c>
      <c r="C300">
        <v>0</v>
      </c>
      <c r="D300">
        <v>306</v>
      </c>
      <c r="E300" t="s">
        <v>311</v>
      </c>
      <c r="F300" t="s">
        <v>3848</v>
      </c>
      <c r="G300" t="s">
        <v>311</v>
      </c>
      <c r="H300" t="s">
        <v>311</v>
      </c>
      <c r="I300" t="s">
        <v>311</v>
      </c>
      <c r="J300">
        <v>4</v>
      </c>
    </row>
    <row r="301" spans="1:10" x14ac:dyDescent="0.35">
      <c r="A301" t="s">
        <v>21900</v>
      </c>
      <c r="B301">
        <v>85</v>
      </c>
      <c r="C301">
        <v>26</v>
      </c>
      <c r="D301">
        <v>305</v>
      </c>
      <c r="E301" t="s">
        <v>311</v>
      </c>
      <c r="F301" t="s">
        <v>0</v>
      </c>
      <c r="G301" t="s">
        <v>6759</v>
      </c>
      <c r="H301" t="s">
        <v>311</v>
      </c>
      <c r="I301" t="s">
        <v>311</v>
      </c>
      <c r="J301">
        <v>9</v>
      </c>
    </row>
    <row r="302" spans="1:10" x14ac:dyDescent="0.35">
      <c r="A302" t="s">
        <v>21901</v>
      </c>
      <c r="B302">
        <v>113</v>
      </c>
      <c r="C302">
        <v>80</v>
      </c>
      <c r="D302">
        <v>307</v>
      </c>
      <c r="E302" t="s">
        <v>334</v>
      </c>
      <c r="F302" t="s">
        <v>0</v>
      </c>
      <c r="G302" t="s">
        <v>2550</v>
      </c>
      <c r="H302">
        <v>0.32100000000000001</v>
      </c>
      <c r="I302">
        <v>7.35</v>
      </c>
      <c r="J302">
        <v>1</v>
      </c>
    </row>
    <row r="303" spans="1:10" hidden="1" x14ac:dyDescent="0.35">
      <c r="A303" t="s">
        <v>21902</v>
      </c>
      <c r="B303">
        <v>8</v>
      </c>
      <c r="C303">
        <v>0</v>
      </c>
      <c r="D303">
        <v>308</v>
      </c>
      <c r="E303" t="s">
        <v>311</v>
      </c>
      <c r="F303" t="s">
        <v>3848</v>
      </c>
      <c r="G303" t="s">
        <v>311</v>
      </c>
      <c r="H303" t="s">
        <v>311</v>
      </c>
      <c r="I303" t="s">
        <v>311</v>
      </c>
      <c r="J303">
        <v>0</v>
      </c>
    </row>
    <row r="304" spans="1:10" hidden="1" x14ac:dyDescent="0.35">
      <c r="A304" t="s">
        <v>21903</v>
      </c>
      <c r="B304">
        <v>28</v>
      </c>
      <c r="C304">
        <v>2</v>
      </c>
      <c r="D304">
        <v>309</v>
      </c>
      <c r="E304" t="s">
        <v>311</v>
      </c>
      <c r="F304" t="s">
        <v>3848</v>
      </c>
      <c r="G304" t="s">
        <v>311</v>
      </c>
      <c r="H304" t="s">
        <v>311</v>
      </c>
      <c r="I304" t="s">
        <v>311</v>
      </c>
      <c r="J304">
        <v>3</v>
      </c>
    </row>
    <row r="305" spans="1:10" hidden="1" x14ac:dyDescent="0.35">
      <c r="A305" t="s">
        <v>21904</v>
      </c>
      <c r="B305">
        <v>10</v>
      </c>
      <c r="C305">
        <v>0</v>
      </c>
      <c r="D305">
        <v>310</v>
      </c>
      <c r="E305" t="s">
        <v>311</v>
      </c>
      <c r="F305" t="s">
        <v>3848</v>
      </c>
      <c r="G305" t="s">
        <v>311</v>
      </c>
      <c r="H305" t="s">
        <v>311</v>
      </c>
      <c r="I305" t="s">
        <v>311</v>
      </c>
      <c r="J305">
        <v>0</v>
      </c>
    </row>
    <row r="306" spans="1:10" hidden="1" x14ac:dyDescent="0.35">
      <c r="A306" t="s">
        <v>21905</v>
      </c>
      <c r="B306">
        <v>15</v>
      </c>
      <c r="C306">
        <v>1</v>
      </c>
      <c r="D306">
        <v>311</v>
      </c>
      <c r="E306" t="s">
        <v>311</v>
      </c>
      <c r="F306" t="s">
        <v>3848</v>
      </c>
      <c r="G306" t="s">
        <v>311</v>
      </c>
      <c r="H306" t="s">
        <v>311</v>
      </c>
      <c r="I306" t="s">
        <v>311</v>
      </c>
      <c r="J306">
        <v>0</v>
      </c>
    </row>
    <row r="307" spans="1:10" hidden="1" x14ac:dyDescent="0.35">
      <c r="A307" t="s">
        <v>21906</v>
      </c>
      <c r="B307">
        <v>7</v>
      </c>
      <c r="C307">
        <v>3</v>
      </c>
      <c r="D307">
        <v>312</v>
      </c>
      <c r="E307" t="s">
        <v>311</v>
      </c>
      <c r="F307" t="s">
        <v>3848</v>
      </c>
      <c r="G307" t="s">
        <v>311</v>
      </c>
      <c r="H307" t="s">
        <v>311</v>
      </c>
      <c r="I307" t="s">
        <v>311</v>
      </c>
      <c r="J307">
        <v>1</v>
      </c>
    </row>
    <row r="308" spans="1:10" hidden="1" x14ac:dyDescent="0.35">
      <c r="A308" t="s">
        <v>21907</v>
      </c>
      <c r="B308">
        <v>21</v>
      </c>
      <c r="C308">
        <v>0</v>
      </c>
      <c r="D308">
        <v>313</v>
      </c>
      <c r="E308" t="s">
        <v>311</v>
      </c>
      <c r="F308" t="s">
        <v>3848</v>
      </c>
      <c r="G308" t="s">
        <v>311</v>
      </c>
      <c r="H308" t="s">
        <v>311</v>
      </c>
      <c r="I308" t="s">
        <v>311</v>
      </c>
      <c r="J308">
        <v>0</v>
      </c>
    </row>
    <row r="309" spans="1:10" hidden="1" x14ac:dyDescent="0.35">
      <c r="A309" t="s">
        <v>21908</v>
      </c>
      <c r="B309">
        <v>13</v>
      </c>
      <c r="C309">
        <v>1</v>
      </c>
      <c r="D309">
        <v>314</v>
      </c>
      <c r="E309" t="s">
        <v>311</v>
      </c>
      <c r="F309" t="s">
        <v>2692</v>
      </c>
      <c r="G309" t="s">
        <v>311</v>
      </c>
      <c r="H309" t="s">
        <v>311</v>
      </c>
      <c r="I309" t="s">
        <v>311</v>
      </c>
      <c r="J309">
        <v>0</v>
      </c>
    </row>
    <row r="310" spans="1:10" hidden="1" x14ac:dyDescent="0.35">
      <c r="A310" t="s">
        <v>21909</v>
      </c>
      <c r="B310">
        <v>8</v>
      </c>
      <c r="C310">
        <v>1</v>
      </c>
      <c r="D310">
        <v>315</v>
      </c>
      <c r="E310" t="s">
        <v>311</v>
      </c>
      <c r="F310" t="s">
        <v>3848</v>
      </c>
      <c r="G310" t="s">
        <v>311</v>
      </c>
      <c r="H310" t="s">
        <v>311</v>
      </c>
      <c r="I310" t="s">
        <v>311</v>
      </c>
      <c r="J310">
        <v>0</v>
      </c>
    </row>
    <row r="311" spans="1:10" hidden="1" x14ac:dyDescent="0.35">
      <c r="A311" t="s">
        <v>21910</v>
      </c>
      <c r="B311">
        <v>7</v>
      </c>
      <c r="C311">
        <v>0</v>
      </c>
      <c r="D311">
        <v>316</v>
      </c>
      <c r="E311" t="s">
        <v>311</v>
      </c>
      <c r="F311" t="s">
        <v>3848</v>
      </c>
      <c r="G311" t="s">
        <v>311</v>
      </c>
      <c r="H311" t="s">
        <v>311</v>
      </c>
      <c r="I311" t="s">
        <v>311</v>
      </c>
      <c r="J311">
        <v>4</v>
      </c>
    </row>
    <row r="312" spans="1:10" x14ac:dyDescent="0.35">
      <c r="A312" t="s">
        <v>21911</v>
      </c>
      <c r="B312">
        <v>55</v>
      </c>
      <c r="C312">
        <v>36</v>
      </c>
      <c r="D312">
        <v>317</v>
      </c>
      <c r="E312" t="s">
        <v>311</v>
      </c>
      <c r="F312" t="s">
        <v>0</v>
      </c>
      <c r="G312" t="s">
        <v>3026</v>
      </c>
      <c r="H312" t="s">
        <v>311</v>
      </c>
      <c r="I312" t="s">
        <v>311</v>
      </c>
      <c r="J312">
        <v>16</v>
      </c>
    </row>
    <row r="313" spans="1:10" hidden="1" x14ac:dyDescent="0.35">
      <c r="A313" t="s">
        <v>21912</v>
      </c>
      <c r="B313">
        <v>8</v>
      </c>
      <c r="C313">
        <v>0</v>
      </c>
      <c r="D313">
        <v>318</v>
      </c>
      <c r="E313" t="s">
        <v>311</v>
      </c>
      <c r="F313" t="s">
        <v>3848</v>
      </c>
      <c r="G313" t="s">
        <v>311</v>
      </c>
      <c r="H313" t="s">
        <v>311</v>
      </c>
      <c r="I313" t="s">
        <v>311</v>
      </c>
      <c r="J313">
        <v>1</v>
      </c>
    </row>
    <row r="314" spans="1:10" hidden="1" x14ac:dyDescent="0.35">
      <c r="A314" t="s">
        <v>21913</v>
      </c>
      <c r="B314">
        <v>32</v>
      </c>
      <c r="C314">
        <v>1</v>
      </c>
      <c r="D314">
        <v>319</v>
      </c>
      <c r="E314" t="s">
        <v>311</v>
      </c>
      <c r="F314" t="s">
        <v>3848</v>
      </c>
      <c r="G314" t="s">
        <v>311</v>
      </c>
      <c r="H314" t="s">
        <v>311</v>
      </c>
      <c r="I314" t="s">
        <v>311</v>
      </c>
      <c r="J314">
        <v>1</v>
      </c>
    </row>
    <row r="315" spans="1:10" hidden="1" x14ac:dyDescent="0.35">
      <c r="A315" t="s">
        <v>21914</v>
      </c>
      <c r="B315">
        <v>25</v>
      </c>
      <c r="C315">
        <v>18</v>
      </c>
      <c r="D315">
        <v>320</v>
      </c>
      <c r="E315" t="s">
        <v>311</v>
      </c>
      <c r="F315" t="s">
        <v>3848</v>
      </c>
      <c r="G315" t="s">
        <v>311</v>
      </c>
      <c r="H315" t="s">
        <v>311</v>
      </c>
      <c r="I315" t="s">
        <v>311</v>
      </c>
      <c r="J315">
        <v>0</v>
      </c>
    </row>
    <row r="316" spans="1:10" hidden="1" x14ac:dyDescent="0.35">
      <c r="A316" t="s">
        <v>21915</v>
      </c>
      <c r="B316">
        <v>19</v>
      </c>
      <c r="C316">
        <v>16</v>
      </c>
      <c r="D316">
        <v>321</v>
      </c>
      <c r="E316" t="s">
        <v>311</v>
      </c>
      <c r="F316" t="s">
        <v>2692</v>
      </c>
      <c r="G316" t="s">
        <v>311</v>
      </c>
      <c r="H316" t="s">
        <v>311</v>
      </c>
      <c r="I316" t="s">
        <v>311</v>
      </c>
      <c r="J316">
        <v>3</v>
      </c>
    </row>
    <row r="317" spans="1:10" hidden="1" x14ac:dyDescent="0.35">
      <c r="A317" t="s">
        <v>21916</v>
      </c>
      <c r="B317">
        <v>19</v>
      </c>
      <c r="C317">
        <v>4</v>
      </c>
      <c r="D317">
        <v>322</v>
      </c>
      <c r="E317" t="s">
        <v>311</v>
      </c>
      <c r="F317" t="s">
        <v>3848</v>
      </c>
      <c r="G317" t="s">
        <v>311</v>
      </c>
      <c r="H317" t="s">
        <v>311</v>
      </c>
      <c r="I317" t="s">
        <v>311</v>
      </c>
      <c r="J317">
        <v>1</v>
      </c>
    </row>
    <row r="318" spans="1:10" x14ac:dyDescent="0.35">
      <c r="A318" t="s">
        <v>21917</v>
      </c>
      <c r="B318">
        <v>49</v>
      </c>
      <c r="C318">
        <v>41</v>
      </c>
      <c r="D318">
        <v>323</v>
      </c>
      <c r="E318" t="s">
        <v>311</v>
      </c>
      <c r="F318" t="s">
        <v>0</v>
      </c>
      <c r="G318" t="s">
        <v>4219</v>
      </c>
      <c r="H318" t="s">
        <v>311</v>
      </c>
      <c r="I318" t="s">
        <v>311</v>
      </c>
      <c r="J318">
        <v>9</v>
      </c>
    </row>
    <row r="319" spans="1:10" hidden="1" x14ac:dyDescent="0.35">
      <c r="A319" t="s">
        <v>21918</v>
      </c>
      <c r="B319">
        <v>33</v>
      </c>
      <c r="C319">
        <v>1</v>
      </c>
      <c r="D319">
        <v>324</v>
      </c>
      <c r="E319" t="s">
        <v>311</v>
      </c>
      <c r="F319" t="s">
        <v>3848</v>
      </c>
      <c r="G319" t="s">
        <v>311</v>
      </c>
      <c r="H319" t="s">
        <v>311</v>
      </c>
      <c r="I319" t="s">
        <v>311</v>
      </c>
      <c r="J319">
        <v>0</v>
      </c>
    </row>
    <row r="320" spans="1:10" x14ac:dyDescent="0.35">
      <c r="A320" t="s">
        <v>21919</v>
      </c>
      <c r="B320">
        <v>27</v>
      </c>
      <c r="C320">
        <v>13</v>
      </c>
      <c r="D320">
        <v>325</v>
      </c>
      <c r="E320" t="s">
        <v>311</v>
      </c>
      <c r="F320" t="s">
        <v>0</v>
      </c>
      <c r="G320" t="s">
        <v>3633</v>
      </c>
      <c r="H320" t="s">
        <v>311</v>
      </c>
      <c r="I320" t="s">
        <v>311</v>
      </c>
      <c r="J320">
        <v>3</v>
      </c>
    </row>
    <row r="321" spans="1:10" x14ac:dyDescent="0.35">
      <c r="A321" t="s">
        <v>21920</v>
      </c>
      <c r="B321">
        <v>48</v>
      </c>
      <c r="C321">
        <v>63</v>
      </c>
      <c r="D321">
        <v>326</v>
      </c>
      <c r="E321" t="s">
        <v>334</v>
      </c>
      <c r="F321" t="s">
        <v>0</v>
      </c>
      <c r="G321" t="s">
        <v>2037</v>
      </c>
      <c r="H321">
        <v>0.66700000000000004</v>
      </c>
      <c r="I321">
        <v>18.45</v>
      </c>
      <c r="J321">
        <v>9</v>
      </c>
    </row>
    <row r="322" spans="1:10" hidden="1" x14ac:dyDescent="0.35">
      <c r="A322" t="s">
        <v>21921</v>
      </c>
      <c r="B322">
        <v>18</v>
      </c>
      <c r="C322">
        <v>22</v>
      </c>
      <c r="D322">
        <v>327</v>
      </c>
      <c r="E322" t="s">
        <v>311</v>
      </c>
      <c r="F322" t="s">
        <v>3848</v>
      </c>
      <c r="G322" t="s">
        <v>311</v>
      </c>
      <c r="H322" t="s">
        <v>311</v>
      </c>
      <c r="I322" t="s">
        <v>311</v>
      </c>
      <c r="J322">
        <v>0</v>
      </c>
    </row>
    <row r="323" spans="1:10" hidden="1" x14ac:dyDescent="0.35">
      <c r="A323" t="s">
        <v>21922</v>
      </c>
      <c r="B323">
        <v>12</v>
      </c>
      <c r="C323">
        <v>0</v>
      </c>
      <c r="D323">
        <v>328</v>
      </c>
      <c r="E323" t="s">
        <v>311</v>
      </c>
      <c r="F323" t="s">
        <v>3848</v>
      </c>
      <c r="G323" t="s">
        <v>311</v>
      </c>
      <c r="H323" t="s">
        <v>311</v>
      </c>
      <c r="I323" t="s">
        <v>311</v>
      </c>
      <c r="J323">
        <v>2</v>
      </c>
    </row>
    <row r="324" spans="1:10" x14ac:dyDescent="0.35">
      <c r="A324" t="s">
        <v>21923</v>
      </c>
      <c r="B324">
        <v>48</v>
      </c>
      <c r="C324">
        <v>48</v>
      </c>
      <c r="D324">
        <v>329</v>
      </c>
      <c r="E324" t="s">
        <v>334</v>
      </c>
      <c r="F324" t="s">
        <v>0</v>
      </c>
      <c r="G324" t="s">
        <v>3633</v>
      </c>
      <c r="H324">
        <v>0.58099999999999996</v>
      </c>
      <c r="I324">
        <v>19.850000000000001</v>
      </c>
      <c r="J324">
        <v>11</v>
      </c>
    </row>
    <row r="325" spans="1:10" x14ac:dyDescent="0.35">
      <c r="A325" t="s">
        <v>21924</v>
      </c>
      <c r="B325">
        <v>48</v>
      </c>
      <c r="C325">
        <v>144</v>
      </c>
      <c r="D325">
        <v>330</v>
      </c>
      <c r="E325" t="s">
        <v>319</v>
      </c>
      <c r="F325" t="s">
        <v>0</v>
      </c>
      <c r="G325" t="s">
        <v>3633</v>
      </c>
      <c r="H325">
        <v>3.5649999999999999</v>
      </c>
      <c r="I325">
        <v>90.46</v>
      </c>
      <c r="J325">
        <v>32</v>
      </c>
    </row>
    <row r="326" spans="1:10" x14ac:dyDescent="0.35">
      <c r="A326" t="s">
        <v>4173</v>
      </c>
      <c r="B326">
        <v>91</v>
      </c>
      <c r="C326">
        <v>154</v>
      </c>
      <c r="D326">
        <v>331</v>
      </c>
      <c r="E326" t="s">
        <v>312</v>
      </c>
      <c r="F326" t="s">
        <v>0</v>
      </c>
      <c r="G326" t="s">
        <v>3633</v>
      </c>
      <c r="H326">
        <v>0.96599999999999997</v>
      </c>
      <c r="I326">
        <v>39.43</v>
      </c>
      <c r="J326">
        <v>39</v>
      </c>
    </row>
    <row r="327" spans="1:10" x14ac:dyDescent="0.35">
      <c r="A327" t="s">
        <v>21925</v>
      </c>
      <c r="B327">
        <v>79</v>
      </c>
      <c r="C327">
        <v>128</v>
      </c>
      <c r="D327">
        <v>332</v>
      </c>
      <c r="E327" t="s">
        <v>312</v>
      </c>
      <c r="F327" t="s">
        <v>0</v>
      </c>
      <c r="G327" t="s">
        <v>3633</v>
      </c>
      <c r="H327">
        <v>0.89600000000000002</v>
      </c>
      <c r="I327">
        <v>34.79</v>
      </c>
      <c r="J327">
        <v>33</v>
      </c>
    </row>
    <row r="328" spans="1:10" hidden="1" x14ac:dyDescent="0.35">
      <c r="A328" t="s">
        <v>21926</v>
      </c>
      <c r="B328">
        <v>9</v>
      </c>
      <c r="C328">
        <v>0</v>
      </c>
      <c r="D328">
        <v>333</v>
      </c>
      <c r="E328" t="s">
        <v>311</v>
      </c>
      <c r="F328" t="s">
        <v>3848</v>
      </c>
      <c r="G328" t="s">
        <v>311</v>
      </c>
      <c r="H328" t="s">
        <v>311</v>
      </c>
      <c r="I328" t="s">
        <v>311</v>
      </c>
      <c r="J328">
        <v>0</v>
      </c>
    </row>
    <row r="329" spans="1:10" hidden="1" x14ac:dyDescent="0.35">
      <c r="A329" t="s">
        <v>21927</v>
      </c>
      <c r="B329">
        <v>18</v>
      </c>
      <c r="C329">
        <v>4</v>
      </c>
      <c r="D329">
        <v>334</v>
      </c>
      <c r="E329" t="s">
        <v>311</v>
      </c>
      <c r="F329" t="s">
        <v>3848</v>
      </c>
      <c r="G329" t="s">
        <v>311</v>
      </c>
      <c r="H329" t="s">
        <v>311</v>
      </c>
      <c r="I329" t="s">
        <v>311</v>
      </c>
      <c r="J329">
        <v>7</v>
      </c>
    </row>
    <row r="330" spans="1:10" hidden="1" x14ac:dyDescent="0.35">
      <c r="A330" t="s">
        <v>21928</v>
      </c>
      <c r="B330">
        <v>8</v>
      </c>
      <c r="C330">
        <v>0</v>
      </c>
      <c r="D330">
        <v>335</v>
      </c>
      <c r="E330" t="s">
        <v>311</v>
      </c>
      <c r="F330" t="s">
        <v>3848</v>
      </c>
      <c r="G330" t="s">
        <v>311</v>
      </c>
      <c r="H330" t="s">
        <v>311</v>
      </c>
      <c r="I330" t="s">
        <v>311</v>
      </c>
      <c r="J330">
        <v>0</v>
      </c>
    </row>
    <row r="331" spans="1:10" hidden="1" x14ac:dyDescent="0.35">
      <c r="A331" t="s">
        <v>21929</v>
      </c>
      <c r="B331">
        <v>18</v>
      </c>
      <c r="C331">
        <v>1</v>
      </c>
      <c r="D331">
        <v>336</v>
      </c>
      <c r="E331" t="s">
        <v>311</v>
      </c>
      <c r="F331" t="s">
        <v>2692</v>
      </c>
      <c r="G331" t="s">
        <v>311</v>
      </c>
      <c r="H331" t="s">
        <v>311</v>
      </c>
      <c r="I331" t="s">
        <v>311</v>
      </c>
      <c r="J331">
        <v>6</v>
      </c>
    </row>
    <row r="332" spans="1:10" hidden="1" x14ac:dyDescent="0.35">
      <c r="A332" t="s">
        <v>21930</v>
      </c>
      <c r="B332">
        <v>6</v>
      </c>
      <c r="C332">
        <v>2</v>
      </c>
      <c r="D332">
        <v>337</v>
      </c>
      <c r="E332" t="s">
        <v>311</v>
      </c>
      <c r="F332" t="s">
        <v>3848</v>
      </c>
      <c r="G332" t="s">
        <v>311</v>
      </c>
      <c r="H332" t="s">
        <v>311</v>
      </c>
      <c r="I332" t="s">
        <v>311</v>
      </c>
      <c r="J332">
        <v>1</v>
      </c>
    </row>
    <row r="333" spans="1:10" hidden="1" x14ac:dyDescent="0.35">
      <c r="A333" t="s">
        <v>21931</v>
      </c>
      <c r="B333">
        <v>9</v>
      </c>
      <c r="C333">
        <v>0</v>
      </c>
      <c r="D333">
        <v>338</v>
      </c>
      <c r="E333" t="s">
        <v>311</v>
      </c>
      <c r="F333" t="s">
        <v>3848</v>
      </c>
      <c r="G333" t="s">
        <v>311</v>
      </c>
      <c r="H333" t="s">
        <v>311</v>
      </c>
      <c r="I333" t="s">
        <v>311</v>
      </c>
      <c r="J333">
        <v>0</v>
      </c>
    </row>
    <row r="334" spans="1:10" hidden="1" x14ac:dyDescent="0.35">
      <c r="A334" t="s">
        <v>21932</v>
      </c>
      <c r="B334">
        <v>9</v>
      </c>
      <c r="C334">
        <v>0</v>
      </c>
      <c r="D334">
        <v>339</v>
      </c>
      <c r="E334" t="s">
        <v>311</v>
      </c>
      <c r="F334" t="s">
        <v>3848</v>
      </c>
      <c r="G334" t="s">
        <v>311</v>
      </c>
      <c r="H334" t="s">
        <v>311</v>
      </c>
      <c r="I334" t="s">
        <v>311</v>
      </c>
      <c r="J334">
        <v>2</v>
      </c>
    </row>
    <row r="335" spans="1:10" hidden="1" x14ac:dyDescent="0.35">
      <c r="A335" t="s">
        <v>21933</v>
      </c>
      <c r="B335">
        <v>8</v>
      </c>
      <c r="C335">
        <v>2</v>
      </c>
      <c r="D335">
        <v>340</v>
      </c>
      <c r="E335" t="s">
        <v>311</v>
      </c>
      <c r="F335" t="s">
        <v>3848</v>
      </c>
      <c r="G335" t="s">
        <v>311</v>
      </c>
      <c r="H335" t="s">
        <v>311</v>
      </c>
      <c r="I335" t="s">
        <v>311</v>
      </c>
      <c r="J335">
        <v>1</v>
      </c>
    </row>
    <row r="336" spans="1:10" hidden="1" x14ac:dyDescent="0.35">
      <c r="A336" t="s">
        <v>21934</v>
      </c>
      <c r="B336">
        <v>13</v>
      </c>
      <c r="C336">
        <v>2</v>
      </c>
      <c r="D336">
        <v>341</v>
      </c>
      <c r="E336" t="s">
        <v>311</v>
      </c>
      <c r="F336" t="s">
        <v>3848</v>
      </c>
      <c r="G336" t="s">
        <v>311</v>
      </c>
      <c r="H336" t="s">
        <v>311</v>
      </c>
      <c r="I336" t="s">
        <v>311</v>
      </c>
      <c r="J336">
        <v>0</v>
      </c>
    </row>
    <row r="337" spans="1:10" x14ac:dyDescent="0.35">
      <c r="A337" t="s">
        <v>21935</v>
      </c>
      <c r="B337">
        <v>48</v>
      </c>
      <c r="C337">
        <v>162</v>
      </c>
      <c r="D337">
        <v>342</v>
      </c>
      <c r="E337" t="s">
        <v>312</v>
      </c>
      <c r="F337" t="s">
        <v>0</v>
      </c>
      <c r="G337" t="s">
        <v>2946</v>
      </c>
      <c r="H337">
        <v>1.917</v>
      </c>
      <c r="I337">
        <v>35.729999999999997</v>
      </c>
      <c r="J337">
        <v>48</v>
      </c>
    </row>
    <row r="338" spans="1:10" hidden="1" x14ac:dyDescent="0.35">
      <c r="A338" t="s">
        <v>21936</v>
      </c>
      <c r="B338">
        <v>14</v>
      </c>
      <c r="C338">
        <v>1</v>
      </c>
      <c r="D338">
        <v>343</v>
      </c>
      <c r="E338" t="s">
        <v>311</v>
      </c>
      <c r="F338" t="s">
        <v>2692</v>
      </c>
      <c r="G338" t="s">
        <v>311</v>
      </c>
      <c r="H338" t="s">
        <v>311</v>
      </c>
      <c r="I338" t="s">
        <v>311</v>
      </c>
      <c r="J338">
        <v>2</v>
      </c>
    </row>
    <row r="339" spans="1:10" x14ac:dyDescent="0.35">
      <c r="A339" t="s">
        <v>1089</v>
      </c>
      <c r="B339">
        <v>154</v>
      </c>
      <c r="C339">
        <v>384</v>
      </c>
      <c r="D339">
        <v>344</v>
      </c>
      <c r="E339" t="s">
        <v>312</v>
      </c>
      <c r="F339" t="s">
        <v>0</v>
      </c>
      <c r="G339" t="s">
        <v>3594</v>
      </c>
      <c r="H339">
        <v>1.1970000000000001</v>
      </c>
      <c r="I339">
        <v>36.65</v>
      </c>
      <c r="J339">
        <v>42</v>
      </c>
    </row>
    <row r="340" spans="1:10" hidden="1" x14ac:dyDescent="0.35">
      <c r="A340" t="s">
        <v>21937</v>
      </c>
      <c r="B340">
        <v>8</v>
      </c>
      <c r="C340">
        <v>0</v>
      </c>
      <c r="D340">
        <v>345</v>
      </c>
      <c r="E340" t="s">
        <v>311</v>
      </c>
      <c r="F340" t="s">
        <v>3848</v>
      </c>
      <c r="G340" t="s">
        <v>311</v>
      </c>
      <c r="H340" t="s">
        <v>311</v>
      </c>
      <c r="I340" t="s">
        <v>311</v>
      </c>
      <c r="J340">
        <v>0</v>
      </c>
    </row>
    <row r="341" spans="1:10" hidden="1" x14ac:dyDescent="0.35">
      <c r="A341" t="s">
        <v>21938</v>
      </c>
      <c r="B341">
        <v>14</v>
      </c>
      <c r="C341">
        <v>0</v>
      </c>
      <c r="D341">
        <v>346</v>
      </c>
      <c r="E341" t="s">
        <v>311</v>
      </c>
      <c r="F341" t="s">
        <v>3848</v>
      </c>
      <c r="G341" t="s">
        <v>311</v>
      </c>
      <c r="H341" t="s">
        <v>311</v>
      </c>
      <c r="I341" t="s">
        <v>311</v>
      </c>
      <c r="J341">
        <v>0</v>
      </c>
    </row>
    <row r="342" spans="1:10" hidden="1" x14ac:dyDescent="0.35">
      <c r="A342" t="s">
        <v>21939</v>
      </c>
      <c r="B342">
        <v>7</v>
      </c>
      <c r="C342">
        <v>0</v>
      </c>
      <c r="D342">
        <v>347</v>
      </c>
      <c r="E342" t="s">
        <v>311</v>
      </c>
      <c r="F342" t="s">
        <v>3848</v>
      </c>
      <c r="G342" t="s">
        <v>311</v>
      </c>
      <c r="H342" t="s">
        <v>311</v>
      </c>
      <c r="I342" t="s">
        <v>311</v>
      </c>
      <c r="J342">
        <v>0</v>
      </c>
    </row>
    <row r="343" spans="1:10" hidden="1" x14ac:dyDescent="0.35">
      <c r="A343" t="s">
        <v>21940</v>
      </c>
      <c r="B343">
        <v>17</v>
      </c>
      <c r="C343">
        <v>6</v>
      </c>
      <c r="D343">
        <v>348</v>
      </c>
      <c r="E343" t="s">
        <v>311</v>
      </c>
      <c r="F343" t="s">
        <v>3848</v>
      </c>
      <c r="G343" t="s">
        <v>311</v>
      </c>
      <c r="H343" t="s">
        <v>311</v>
      </c>
      <c r="I343" t="s">
        <v>311</v>
      </c>
      <c r="J343">
        <v>1</v>
      </c>
    </row>
    <row r="344" spans="1:10" hidden="1" x14ac:dyDescent="0.35">
      <c r="A344" t="s">
        <v>21941</v>
      </c>
      <c r="B344">
        <v>19</v>
      </c>
      <c r="C344">
        <v>1</v>
      </c>
      <c r="D344">
        <v>349</v>
      </c>
      <c r="E344" t="s">
        <v>311</v>
      </c>
      <c r="F344" t="s">
        <v>3848</v>
      </c>
      <c r="G344" t="s">
        <v>311</v>
      </c>
      <c r="H344" t="s">
        <v>311</v>
      </c>
      <c r="I344" t="s">
        <v>311</v>
      </c>
      <c r="J344">
        <v>0</v>
      </c>
    </row>
    <row r="345" spans="1:10" x14ac:dyDescent="0.35">
      <c r="A345" t="s">
        <v>21942</v>
      </c>
      <c r="B345">
        <v>336</v>
      </c>
      <c r="C345">
        <v>1651</v>
      </c>
      <c r="D345">
        <v>350</v>
      </c>
      <c r="E345" t="s">
        <v>328</v>
      </c>
      <c r="F345" t="s">
        <v>0</v>
      </c>
      <c r="G345" t="s">
        <v>3237</v>
      </c>
      <c r="H345">
        <v>2.528</v>
      </c>
      <c r="I345">
        <v>51.56</v>
      </c>
      <c r="J345">
        <v>4</v>
      </c>
    </row>
    <row r="346" spans="1:10" x14ac:dyDescent="0.35">
      <c r="A346" t="s">
        <v>21943</v>
      </c>
      <c r="B346">
        <v>247</v>
      </c>
      <c r="C346">
        <v>512</v>
      </c>
      <c r="D346">
        <v>351</v>
      </c>
      <c r="E346" t="s">
        <v>328</v>
      </c>
      <c r="F346" t="s">
        <v>0</v>
      </c>
      <c r="G346" t="s">
        <v>2520</v>
      </c>
      <c r="H346">
        <v>0.996</v>
      </c>
      <c r="I346">
        <v>53.77</v>
      </c>
      <c r="J346">
        <v>47</v>
      </c>
    </row>
    <row r="347" spans="1:10" x14ac:dyDescent="0.35">
      <c r="A347" t="s">
        <v>21944</v>
      </c>
      <c r="B347">
        <v>125</v>
      </c>
      <c r="C347">
        <v>72</v>
      </c>
      <c r="D347">
        <v>352</v>
      </c>
      <c r="E347" t="s">
        <v>334</v>
      </c>
      <c r="F347" t="s">
        <v>0</v>
      </c>
      <c r="G347" t="s">
        <v>2135</v>
      </c>
      <c r="H347">
        <v>0.83599999999999997</v>
      </c>
      <c r="I347">
        <v>4.29</v>
      </c>
      <c r="J347">
        <v>54</v>
      </c>
    </row>
    <row r="348" spans="1:10" hidden="1" x14ac:dyDescent="0.35">
      <c r="A348" t="s">
        <v>21945</v>
      </c>
      <c r="B348">
        <v>12</v>
      </c>
      <c r="C348">
        <v>6</v>
      </c>
      <c r="D348">
        <v>353</v>
      </c>
      <c r="E348" t="s">
        <v>311</v>
      </c>
      <c r="F348" t="s">
        <v>3848</v>
      </c>
      <c r="G348" t="s">
        <v>311</v>
      </c>
      <c r="H348" t="s">
        <v>311</v>
      </c>
      <c r="I348" t="s">
        <v>311</v>
      </c>
      <c r="J348">
        <v>1</v>
      </c>
    </row>
    <row r="349" spans="1:10" hidden="1" x14ac:dyDescent="0.35">
      <c r="A349" t="s">
        <v>21946</v>
      </c>
      <c r="B349">
        <v>14</v>
      </c>
      <c r="C349">
        <v>6</v>
      </c>
      <c r="D349">
        <v>354</v>
      </c>
      <c r="E349" t="s">
        <v>311</v>
      </c>
      <c r="F349" t="s">
        <v>3848</v>
      </c>
      <c r="G349" t="s">
        <v>311</v>
      </c>
      <c r="H349" t="s">
        <v>311</v>
      </c>
      <c r="I349" t="s">
        <v>311</v>
      </c>
      <c r="J349">
        <v>2</v>
      </c>
    </row>
    <row r="350" spans="1:10" x14ac:dyDescent="0.35">
      <c r="A350" t="s">
        <v>21947</v>
      </c>
      <c r="B350">
        <v>34</v>
      </c>
      <c r="C350">
        <v>23</v>
      </c>
      <c r="D350">
        <v>355</v>
      </c>
      <c r="E350" t="s">
        <v>311</v>
      </c>
      <c r="F350" t="s">
        <v>0</v>
      </c>
      <c r="G350" t="s">
        <v>6759</v>
      </c>
      <c r="H350" t="s">
        <v>311</v>
      </c>
      <c r="I350" t="s">
        <v>311</v>
      </c>
      <c r="J350">
        <v>11</v>
      </c>
    </row>
    <row r="351" spans="1:10" hidden="1" x14ac:dyDescent="0.35">
      <c r="A351" t="s">
        <v>21948</v>
      </c>
      <c r="B351">
        <v>10</v>
      </c>
      <c r="C351">
        <v>1</v>
      </c>
      <c r="D351">
        <v>356</v>
      </c>
      <c r="E351" t="s">
        <v>311</v>
      </c>
      <c r="F351" t="s">
        <v>3848</v>
      </c>
      <c r="G351" t="s">
        <v>311</v>
      </c>
      <c r="H351" t="s">
        <v>311</v>
      </c>
      <c r="I351" t="s">
        <v>311</v>
      </c>
      <c r="J351">
        <v>1</v>
      </c>
    </row>
    <row r="352" spans="1:10" hidden="1" x14ac:dyDescent="0.35">
      <c r="A352" t="s">
        <v>21949</v>
      </c>
      <c r="B352">
        <v>19</v>
      </c>
      <c r="C352">
        <v>5</v>
      </c>
      <c r="D352">
        <v>357</v>
      </c>
      <c r="E352" t="s">
        <v>311</v>
      </c>
      <c r="F352" t="s">
        <v>3848</v>
      </c>
      <c r="G352" t="s">
        <v>311</v>
      </c>
      <c r="H352" t="s">
        <v>311</v>
      </c>
      <c r="I352" t="s">
        <v>311</v>
      </c>
      <c r="J352">
        <v>0</v>
      </c>
    </row>
    <row r="353" spans="1:10" x14ac:dyDescent="0.35">
      <c r="A353" t="s">
        <v>21950</v>
      </c>
      <c r="B353">
        <v>254</v>
      </c>
      <c r="C353">
        <v>1</v>
      </c>
      <c r="D353">
        <v>358</v>
      </c>
      <c r="E353" t="s">
        <v>311</v>
      </c>
      <c r="F353" t="s">
        <v>0</v>
      </c>
      <c r="G353" t="s">
        <v>10944</v>
      </c>
      <c r="H353" t="s">
        <v>311</v>
      </c>
      <c r="I353" t="s">
        <v>311</v>
      </c>
      <c r="J353">
        <v>14</v>
      </c>
    </row>
    <row r="354" spans="1:10" hidden="1" x14ac:dyDescent="0.35">
      <c r="A354" t="s">
        <v>21951</v>
      </c>
      <c r="B354">
        <v>7</v>
      </c>
      <c r="C354">
        <v>2</v>
      </c>
      <c r="D354">
        <v>359</v>
      </c>
      <c r="E354" t="s">
        <v>311</v>
      </c>
      <c r="F354" t="s">
        <v>3848</v>
      </c>
      <c r="G354" t="s">
        <v>311</v>
      </c>
      <c r="H354" t="s">
        <v>311</v>
      </c>
      <c r="I354" t="s">
        <v>311</v>
      </c>
      <c r="J354">
        <v>6</v>
      </c>
    </row>
    <row r="355" spans="1:10" hidden="1" x14ac:dyDescent="0.35">
      <c r="A355" t="s">
        <v>21952</v>
      </c>
      <c r="B355">
        <v>11</v>
      </c>
      <c r="C355">
        <v>7</v>
      </c>
      <c r="D355">
        <v>360</v>
      </c>
      <c r="E355" t="s">
        <v>311</v>
      </c>
      <c r="F355" t="s">
        <v>3848</v>
      </c>
      <c r="G355" t="s">
        <v>311</v>
      </c>
      <c r="H355" t="s">
        <v>311</v>
      </c>
      <c r="I355" t="s">
        <v>311</v>
      </c>
      <c r="J355">
        <v>1</v>
      </c>
    </row>
    <row r="356" spans="1:10" hidden="1" x14ac:dyDescent="0.35">
      <c r="A356" t="s">
        <v>21953</v>
      </c>
      <c r="B356">
        <v>34</v>
      </c>
      <c r="C356">
        <v>1</v>
      </c>
      <c r="D356">
        <v>361</v>
      </c>
      <c r="E356" t="s">
        <v>311</v>
      </c>
      <c r="F356" t="s">
        <v>3848</v>
      </c>
      <c r="G356" t="s">
        <v>311</v>
      </c>
      <c r="H356" t="s">
        <v>311</v>
      </c>
      <c r="I356" t="s">
        <v>311</v>
      </c>
      <c r="J356">
        <v>1</v>
      </c>
    </row>
    <row r="357" spans="1:10" hidden="1" x14ac:dyDescent="0.35">
      <c r="A357" t="s">
        <v>21954</v>
      </c>
      <c r="B357">
        <v>7</v>
      </c>
      <c r="C357">
        <v>0</v>
      </c>
      <c r="D357">
        <v>362</v>
      </c>
      <c r="E357" t="s">
        <v>311</v>
      </c>
      <c r="F357" t="s">
        <v>3848</v>
      </c>
      <c r="G357" t="s">
        <v>311</v>
      </c>
      <c r="H357" t="s">
        <v>311</v>
      </c>
      <c r="I357" t="s">
        <v>311</v>
      </c>
      <c r="J357">
        <v>0</v>
      </c>
    </row>
    <row r="358" spans="1:10" hidden="1" x14ac:dyDescent="0.35">
      <c r="A358" t="s">
        <v>21955</v>
      </c>
      <c r="B358">
        <v>7</v>
      </c>
      <c r="C358">
        <v>0</v>
      </c>
      <c r="D358">
        <v>363</v>
      </c>
      <c r="E358" t="s">
        <v>311</v>
      </c>
      <c r="F358" t="s">
        <v>3848</v>
      </c>
      <c r="G358" t="s">
        <v>311</v>
      </c>
      <c r="H358" t="s">
        <v>311</v>
      </c>
      <c r="I358" t="s">
        <v>311</v>
      </c>
      <c r="J358">
        <v>2</v>
      </c>
    </row>
    <row r="359" spans="1:10" x14ac:dyDescent="0.35">
      <c r="A359" t="s">
        <v>21956</v>
      </c>
      <c r="B359">
        <v>54</v>
      </c>
      <c r="C359">
        <v>18</v>
      </c>
      <c r="D359">
        <v>364</v>
      </c>
      <c r="E359" t="s">
        <v>334</v>
      </c>
      <c r="F359" t="s">
        <v>0</v>
      </c>
      <c r="G359" t="s">
        <v>3819</v>
      </c>
      <c r="H359">
        <v>0.23699999999999999</v>
      </c>
      <c r="I359">
        <v>2.17</v>
      </c>
      <c r="J359">
        <v>12</v>
      </c>
    </row>
    <row r="360" spans="1:10" hidden="1" x14ac:dyDescent="0.35">
      <c r="A360" t="s">
        <v>21957</v>
      </c>
      <c r="B360">
        <v>8</v>
      </c>
      <c r="C360">
        <v>0</v>
      </c>
      <c r="D360">
        <v>365</v>
      </c>
      <c r="E360" t="s">
        <v>311</v>
      </c>
      <c r="F360" t="s">
        <v>3848</v>
      </c>
      <c r="G360" t="s">
        <v>311</v>
      </c>
      <c r="H360" t="s">
        <v>311</v>
      </c>
      <c r="I360" t="s">
        <v>311</v>
      </c>
      <c r="J360">
        <v>2</v>
      </c>
    </row>
    <row r="361" spans="1:10" hidden="1" x14ac:dyDescent="0.35">
      <c r="A361" t="s">
        <v>21958</v>
      </c>
      <c r="B361">
        <v>19</v>
      </c>
      <c r="C361">
        <v>7</v>
      </c>
      <c r="D361">
        <v>366</v>
      </c>
      <c r="E361" t="s">
        <v>311</v>
      </c>
      <c r="F361" t="s">
        <v>3848</v>
      </c>
      <c r="G361" t="s">
        <v>311</v>
      </c>
      <c r="H361" t="s">
        <v>311</v>
      </c>
      <c r="I361" t="s">
        <v>311</v>
      </c>
      <c r="J361">
        <v>0</v>
      </c>
    </row>
    <row r="362" spans="1:10" x14ac:dyDescent="0.35">
      <c r="A362" t="s">
        <v>21959</v>
      </c>
      <c r="B362">
        <v>51</v>
      </c>
      <c r="C362">
        <v>57</v>
      </c>
      <c r="D362">
        <v>367</v>
      </c>
      <c r="E362" t="s">
        <v>311</v>
      </c>
      <c r="F362" t="s">
        <v>0</v>
      </c>
      <c r="G362" t="s">
        <v>3628</v>
      </c>
      <c r="H362" t="s">
        <v>311</v>
      </c>
      <c r="I362" t="s">
        <v>311</v>
      </c>
      <c r="J362">
        <v>12</v>
      </c>
    </row>
    <row r="363" spans="1:10" x14ac:dyDescent="0.35">
      <c r="A363" t="s">
        <v>21960</v>
      </c>
      <c r="B363">
        <v>34</v>
      </c>
      <c r="C363">
        <v>27</v>
      </c>
      <c r="D363">
        <v>368</v>
      </c>
      <c r="E363" t="s">
        <v>311</v>
      </c>
      <c r="F363" t="s">
        <v>0</v>
      </c>
      <c r="G363" t="s">
        <v>21961</v>
      </c>
      <c r="H363" t="s">
        <v>311</v>
      </c>
      <c r="I363" t="s">
        <v>311</v>
      </c>
      <c r="J363">
        <v>15</v>
      </c>
    </row>
    <row r="364" spans="1:10" hidden="1" x14ac:dyDescent="0.35">
      <c r="A364" t="s">
        <v>21962</v>
      </c>
      <c r="B364">
        <v>9</v>
      </c>
      <c r="C364">
        <v>0</v>
      </c>
      <c r="D364">
        <v>369</v>
      </c>
      <c r="E364" t="s">
        <v>311</v>
      </c>
      <c r="F364" t="s">
        <v>3848</v>
      </c>
      <c r="G364" t="s">
        <v>311</v>
      </c>
      <c r="H364" t="s">
        <v>311</v>
      </c>
      <c r="I364" t="s">
        <v>311</v>
      </c>
      <c r="J364">
        <v>1</v>
      </c>
    </row>
    <row r="365" spans="1:10" hidden="1" x14ac:dyDescent="0.35">
      <c r="A365" t="s">
        <v>21963</v>
      </c>
      <c r="B365">
        <v>19</v>
      </c>
      <c r="C365">
        <v>24</v>
      </c>
      <c r="D365">
        <v>370</v>
      </c>
      <c r="E365" t="s">
        <v>311</v>
      </c>
      <c r="F365" t="s">
        <v>3848</v>
      </c>
      <c r="G365" t="s">
        <v>311</v>
      </c>
      <c r="H365" t="s">
        <v>311</v>
      </c>
      <c r="I365" t="s">
        <v>311</v>
      </c>
      <c r="J365">
        <v>0</v>
      </c>
    </row>
    <row r="366" spans="1:10" x14ac:dyDescent="0.35">
      <c r="A366" t="s">
        <v>21964</v>
      </c>
      <c r="B366">
        <v>76</v>
      </c>
      <c r="C366">
        <v>242</v>
      </c>
      <c r="D366">
        <v>371</v>
      </c>
      <c r="E366" t="s">
        <v>328</v>
      </c>
      <c r="F366" t="s">
        <v>0</v>
      </c>
      <c r="G366" t="s">
        <v>3633</v>
      </c>
      <c r="H366">
        <v>1.667</v>
      </c>
      <c r="I366">
        <v>62.11</v>
      </c>
      <c r="J366">
        <v>36</v>
      </c>
    </row>
    <row r="367" spans="1:10" hidden="1" x14ac:dyDescent="0.35">
      <c r="A367" t="s">
        <v>21965</v>
      </c>
      <c r="B367">
        <v>12</v>
      </c>
      <c r="C367">
        <v>18</v>
      </c>
      <c r="D367">
        <v>372</v>
      </c>
      <c r="E367" t="s">
        <v>311</v>
      </c>
      <c r="F367" t="s">
        <v>3848</v>
      </c>
      <c r="G367" t="s">
        <v>311</v>
      </c>
      <c r="H367" t="s">
        <v>311</v>
      </c>
      <c r="I367" t="s">
        <v>311</v>
      </c>
      <c r="J367">
        <v>0</v>
      </c>
    </row>
    <row r="368" spans="1:10" hidden="1" x14ac:dyDescent="0.35">
      <c r="A368" t="s">
        <v>21966</v>
      </c>
      <c r="B368">
        <v>10</v>
      </c>
      <c r="C368">
        <v>6</v>
      </c>
      <c r="D368">
        <v>373</v>
      </c>
      <c r="E368" t="s">
        <v>311</v>
      </c>
      <c r="F368" t="s">
        <v>3848</v>
      </c>
      <c r="G368" t="s">
        <v>311</v>
      </c>
      <c r="H368" t="s">
        <v>311</v>
      </c>
      <c r="I368" t="s">
        <v>311</v>
      </c>
      <c r="J368">
        <v>0</v>
      </c>
    </row>
    <row r="369" spans="1:10" hidden="1" x14ac:dyDescent="0.35">
      <c r="A369" t="s">
        <v>21967</v>
      </c>
      <c r="B369">
        <v>6</v>
      </c>
      <c r="C369">
        <v>0</v>
      </c>
      <c r="D369">
        <v>374</v>
      </c>
      <c r="E369" t="s">
        <v>311</v>
      </c>
      <c r="F369" t="s">
        <v>3848</v>
      </c>
      <c r="G369" t="s">
        <v>311</v>
      </c>
      <c r="H369" t="s">
        <v>311</v>
      </c>
      <c r="I369" t="s">
        <v>311</v>
      </c>
      <c r="J369">
        <v>0</v>
      </c>
    </row>
    <row r="370" spans="1:10" hidden="1" x14ac:dyDescent="0.35">
      <c r="A370" t="s">
        <v>21968</v>
      </c>
      <c r="B370">
        <v>15</v>
      </c>
      <c r="C370">
        <v>0</v>
      </c>
      <c r="D370">
        <v>375</v>
      </c>
      <c r="E370" t="s">
        <v>311</v>
      </c>
      <c r="F370" t="s">
        <v>3848</v>
      </c>
      <c r="G370" t="s">
        <v>311</v>
      </c>
      <c r="H370" t="s">
        <v>311</v>
      </c>
      <c r="I370" t="s">
        <v>311</v>
      </c>
      <c r="J370">
        <v>2</v>
      </c>
    </row>
    <row r="371" spans="1:10" x14ac:dyDescent="0.35">
      <c r="A371" t="s">
        <v>1130</v>
      </c>
      <c r="B371">
        <v>25</v>
      </c>
      <c r="C371">
        <v>4</v>
      </c>
      <c r="D371">
        <v>376</v>
      </c>
      <c r="E371" t="s">
        <v>311</v>
      </c>
      <c r="F371" t="s">
        <v>0</v>
      </c>
      <c r="G371" t="s">
        <v>8272</v>
      </c>
      <c r="H371" t="s">
        <v>311</v>
      </c>
      <c r="I371" t="s">
        <v>311</v>
      </c>
      <c r="J371">
        <v>4</v>
      </c>
    </row>
    <row r="372" spans="1:10" hidden="1" x14ac:dyDescent="0.35">
      <c r="A372" t="s">
        <v>21969</v>
      </c>
      <c r="B372">
        <v>6</v>
      </c>
      <c r="C372">
        <v>4</v>
      </c>
      <c r="D372">
        <v>377</v>
      </c>
      <c r="E372" t="s">
        <v>311</v>
      </c>
      <c r="F372" t="s">
        <v>3848</v>
      </c>
      <c r="G372" t="s">
        <v>311</v>
      </c>
      <c r="H372" t="s">
        <v>311</v>
      </c>
      <c r="I372" t="s">
        <v>311</v>
      </c>
      <c r="J372">
        <v>1</v>
      </c>
    </row>
    <row r="373" spans="1:10" hidden="1" x14ac:dyDescent="0.35">
      <c r="A373" t="s">
        <v>21970</v>
      </c>
      <c r="B373">
        <v>12</v>
      </c>
      <c r="C373">
        <v>0</v>
      </c>
      <c r="D373">
        <v>378</v>
      </c>
      <c r="E373" t="s">
        <v>311</v>
      </c>
      <c r="F373" t="s">
        <v>3848</v>
      </c>
      <c r="G373" t="s">
        <v>311</v>
      </c>
      <c r="H373" t="s">
        <v>311</v>
      </c>
      <c r="I373" t="s">
        <v>311</v>
      </c>
      <c r="J373">
        <v>0</v>
      </c>
    </row>
    <row r="374" spans="1:10" hidden="1" x14ac:dyDescent="0.35">
      <c r="A374" t="s">
        <v>21971</v>
      </c>
      <c r="B374">
        <v>8</v>
      </c>
      <c r="C374">
        <v>0</v>
      </c>
      <c r="D374">
        <v>379</v>
      </c>
      <c r="E374" t="s">
        <v>311</v>
      </c>
      <c r="F374" t="s">
        <v>3848</v>
      </c>
      <c r="G374" t="s">
        <v>311</v>
      </c>
      <c r="H374" t="s">
        <v>311</v>
      </c>
      <c r="I374" t="s">
        <v>311</v>
      </c>
      <c r="J374">
        <v>6</v>
      </c>
    </row>
    <row r="375" spans="1:10" x14ac:dyDescent="0.35">
      <c r="A375" t="s">
        <v>21972</v>
      </c>
      <c r="B375">
        <v>557</v>
      </c>
      <c r="C375">
        <v>8632</v>
      </c>
      <c r="D375">
        <v>380</v>
      </c>
      <c r="E375" t="s">
        <v>319</v>
      </c>
      <c r="F375" t="s">
        <v>0</v>
      </c>
      <c r="G375" t="s">
        <v>21973</v>
      </c>
      <c r="H375">
        <v>7.923</v>
      </c>
      <c r="I375">
        <v>80.66</v>
      </c>
      <c r="J375">
        <v>537</v>
      </c>
    </row>
    <row r="376" spans="1:10" x14ac:dyDescent="0.35">
      <c r="A376" t="s">
        <v>21974</v>
      </c>
      <c r="B376">
        <v>180</v>
      </c>
      <c r="C376">
        <v>2376</v>
      </c>
      <c r="D376">
        <v>381</v>
      </c>
      <c r="E376" t="s">
        <v>319</v>
      </c>
      <c r="F376" t="s">
        <v>0</v>
      </c>
      <c r="G376" t="s">
        <v>17023</v>
      </c>
      <c r="H376">
        <v>6.7389999999999999</v>
      </c>
      <c r="I376">
        <v>72.47</v>
      </c>
      <c r="J376">
        <v>179</v>
      </c>
    </row>
    <row r="377" spans="1:10" hidden="1" x14ac:dyDescent="0.35">
      <c r="A377" t="s">
        <v>21975</v>
      </c>
      <c r="B377">
        <v>7</v>
      </c>
      <c r="C377">
        <v>0</v>
      </c>
      <c r="D377">
        <v>382</v>
      </c>
      <c r="E377" t="s">
        <v>311</v>
      </c>
      <c r="F377" t="s">
        <v>3848</v>
      </c>
      <c r="G377" t="s">
        <v>311</v>
      </c>
      <c r="H377" t="s">
        <v>311</v>
      </c>
      <c r="I377" t="s">
        <v>311</v>
      </c>
      <c r="J377">
        <v>0</v>
      </c>
    </row>
    <row r="378" spans="1:10" hidden="1" x14ac:dyDescent="0.35">
      <c r="A378" t="s">
        <v>21976</v>
      </c>
      <c r="B378">
        <v>15</v>
      </c>
      <c r="C378">
        <v>6</v>
      </c>
      <c r="D378">
        <v>383</v>
      </c>
      <c r="E378" t="s">
        <v>311</v>
      </c>
      <c r="F378" t="s">
        <v>3848</v>
      </c>
      <c r="G378" t="s">
        <v>311</v>
      </c>
      <c r="H378" t="s">
        <v>311</v>
      </c>
      <c r="I378" t="s">
        <v>311</v>
      </c>
      <c r="J378">
        <v>0</v>
      </c>
    </row>
    <row r="379" spans="1:10" hidden="1" x14ac:dyDescent="0.35">
      <c r="A379" t="s">
        <v>21977</v>
      </c>
      <c r="B379">
        <v>10</v>
      </c>
      <c r="C379">
        <v>0</v>
      </c>
      <c r="D379">
        <v>384</v>
      </c>
      <c r="E379" t="s">
        <v>311</v>
      </c>
      <c r="F379" t="s">
        <v>3848</v>
      </c>
      <c r="G379" t="s">
        <v>311</v>
      </c>
      <c r="H379" t="s">
        <v>311</v>
      </c>
      <c r="I379" t="s">
        <v>311</v>
      </c>
      <c r="J379">
        <v>0</v>
      </c>
    </row>
    <row r="380" spans="1:10" hidden="1" x14ac:dyDescent="0.35">
      <c r="A380" t="s">
        <v>21978</v>
      </c>
      <c r="B380">
        <v>8</v>
      </c>
      <c r="C380">
        <v>1</v>
      </c>
      <c r="D380">
        <v>385</v>
      </c>
      <c r="E380" t="s">
        <v>311</v>
      </c>
      <c r="F380" t="s">
        <v>3848</v>
      </c>
      <c r="G380" t="s">
        <v>311</v>
      </c>
      <c r="H380" t="s">
        <v>311</v>
      </c>
      <c r="I380" t="s">
        <v>311</v>
      </c>
      <c r="J380">
        <v>0</v>
      </c>
    </row>
    <row r="381" spans="1:10" x14ac:dyDescent="0.35">
      <c r="A381" t="s">
        <v>21979</v>
      </c>
      <c r="B381">
        <v>50</v>
      </c>
      <c r="C381">
        <v>15</v>
      </c>
      <c r="D381">
        <v>386</v>
      </c>
      <c r="E381" t="s">
        <v>311</v>
      </c>
      <c r="F381" t="s">
        <v>0</v>
      </c>
      <c r="G381" t="s">
        <v>9053</v>
      </c>
      <c r="H381" t="s">
        <v>311</v>
      </c>
      <c r="I381" t="s">
        <v>311</v>
      </c>
      <c r="J381">
        <v>7</v>
      </c>
    </row>
    <row r="382" spans="1:10" hidden="1" x14ac:dyDescent="0.35">
      <c r="A382" t="s">
        <v>21980</v>
      </c>
      <c r="B382">
        <v>17</v>
      </c>
      <c r="C382">
        <v>1</v>
      </c>
      <c r="D382">
        <v>387</v>
      </c>
      <c r="E382" t="s">
        <v>311</v>
      </c>
      <c r="F382" t="s">
        <v>2692</v>
      </c>
      <c r="G382" t="s">
        <v>311</v>
      </c>
      <c r="H382" t="s">
        <v>311</v>
      </c>
      <c r="I382" t="s">
        <v>311</v>
      </c>
      <c r="J382">
        <v>1</v>
      </c>
    </row>
    <row r="383" spans="1:10" hidden="1" x14ac:dyDescent="0.35">
      <c r="A383" t="s">
        <v>21981</v>
      </c>
      <c r="B383">
        <v>24</v>
      </c>
      <c r="C383">
        <v>3</v>
      </c>
      <c r="D383">
        <v>388</v>
      </c>
      <c r="E383" t="s">
        <v>311</v>
      </c>
      <c r="F383" t="s">
        <v>3848</v>
      </c>
      <c r="G383" t="s">
        <v>311</v>
      </c>
      <c r="H383" t="s">
        <v>311</v>
      </c>
      <c r="I383" t="s">
        <v>311</v>
      </c>
      <c r="J383">
        <v>0</v>
      </c>
    </row>
    <row r="384" spans="1:10" x14ac:dyDescent="0.35">
      <c r="A384" t="s">
        <v>21982</v>
      </c>
      <c r="B384">
        <v>65</v>
      </c>
      <c r="C384">
        <v>15</v>
      </c>
      <c r="D384">
        <v>389</v>
      </c>
      <c r="E384" t="s">
        <v>311</v>
      </c>
      <c r="F384" t="s">
        <v>0</v>
      </c>
      <c r="G384" t="s">
        <v>10944</v>
      </c>
      <c r="H384" t="s">
        <v>311</v>
      </c>
      <c r="I384" t="s">
        <v>311</v>
      </c>
      <c r="J384">
        <v>13</v>
      </c>
    </row>
    <row r="385" spans="1:10" hidden="1" x14ac:dyDescent="0.35">
      <c r="A385" t="s">
        <v>21983</v>
      </c>
      <c r="B385">
        <v>32</v>
      </c>
      <c r="C385">
        <v>2</v>
      </c>
      <c r="D385">
        <v>390</v>
      </c>
      <c r="E385" t="s">
        <v>311</v>
      </c>
      <c r="F385" t="s">
        <v>3848</v>
      </c>
      <c r="G385" t="s">
        <v>311</v>
      </c>
      <c r="H385" t="s">
        <v>311</v>
      </c>
      <c r="I385" t="s">
        <v>311</v>
      </c>
      <c r="J385">
        <v>2</v>
      </c>
    </row>
    <row r="386" spans="1:10" hidden="1" x14ac:dyDescent="0.35">
      <c r="A386" t="s">
        <v>21984</v>
      </c>
      <c r="B386">
        <v>11</v>
      </c>
      <c r="C386">
        <v>0</v>
      </c>
      <c r="D386">
        <v>392</v>
      </c>
      <c r="E386" t="s">
        <v>311</v>
      </c>
      <c r="F386" t="s">
        <v>3848</v>
      </c>
      <c r="G386" t="s">
        <v>311</v>
      </c>
      <c r="H386" t="s">
        <v>311</v>
      </c>
      <c r="I386" t="s">
        <v>311</v>
      </c>
      <c r="J386">
        <v>10</v>
      </c>
    </row>
    <row r="387" spans="1:10" hidden="1" x14ac:dyDescent="0.35">
      <c r="A387" t="s">
        <v>21985</v>
      </c>
      <c r="B387">
        <v>7</v>
      </c>
      <c r="C387">
        <v>0</v>
      </c>
      <c r="D387">
        <v>391</v>
      </c>
      <c r="E387" t="s">
        <v>311</v>
      </c>
      <c r="F387" t="s">
        <v>3848</v>
      </c>
      <c r="G387" t="s">
        <v>311</v>
      </c>
      <c r="H387" t="s">
        <v>311</v>
      </c>
      <c r="I387" t="s">
        <v>311</v>
      </c>
      <c r="J387">
        <v>0</v>
      </c>
    </row>
    <row r="388" spans="1:10" hidden="1" x14ac:dyDescent="0.35">
      <c r="A388" t="s">
        <v>21986</v>
      </c>
      <c r="B388">
        <v>22</v>
      </c>
      <c r="C388">
        <v>2</v>
      </c>
      <c r="D388">
        <v>393</v>
      </c>
      <c r="E388" t="s">
        <v>311</v>
      </c>
      <c r="F388" t="s">
        <v>3848</v>
      </c>
      <c r="G388" t="s">
        <v>311</v>
      </c>
      <c r="H388" t="s">
        <v>311</v>
      </c>
      <c r="I388" t="s">
        <v>311</v>
      </c>
      <c r="J388">
        <v>1</v>
      </c>
    </row>
    <row r="389" spans="1:10" hidden="1" x14ac:dyDescent="0.35">
      <c r="A389" t="s">
        <v>21987</v>
      </c>
      <c r="B389">
        <v>8</v>
      </c>
      <c r="C389">
        <v>0</v>
      </c>
      <c r="D389">
        <v>394</v>
      </c>
      <c r="E389" t="s">
        <v>311</v>
      </c>
      <c r="F389" t="s">
        <v>3848</v>
      </c>
      <c r="G389" t="s">
        <v>311</v>
      </c>
      <c r="H389" t="s">
        <v>311</v>
      </c>
      <c r="I389" t="s">
        <v>311</v>
      </c>
      <c r="J389">
        <v>0</v>
      </c>
    </row>
    <row r="390" spans="1:10" x14ac:dyDescent="0.35">
      <c r="A390" t="s">
        <v>21988</v>
      </c>
      <c r="B390">
        <v>33</v>
      </c>
      <c r="C390">
        <v>230</v>
      </c>
      <c r="D390">
        <v>395</v>
      </c>
      <c r="E390" t="s">
        <v>311</v>
      </c>
      <c r="F390" t="s">
        <v>0</v>
      </c>
      <c r="G390" t="s">
        <v>2494</v>
      </c>
      <c r="H390" t="s">
        <v>311</v>
      </c>
      <c r="I390" t="s">
        <v>311</v>
      </c>
      <c r="J390">
        <v>32</v>
      </c>
    </row>
    <row r="391" spans="1:10" hidden="1" x14ac:dyDescent="0.35">
      <c r="A391" t="s">
        <v>21989</v>
      </c>
      <c r="B391">
        <v>12</v>
      </c>
      <c r="C391">
        <v>0</v>
      </c>
      <c r="D391">
        <v>396</v>
      </c>
      <c r="E391" t="s">
        <v>311</v>
      </c>
      <c r="F391" t="s">
        <v>3848</v>
      </c>
      <c r="G391" t="s">
        <v>311</v>
      </c>
      <c r="H391" t="s">
        <v>311</v>
      </c>
      <c r="I391" t="s">
        <v>311</v>
      </c>
      <c r="J391">
        <v>1</v>
      </c>
    </row>
    <row r="392" spans="1:10" x14ac:dyDescent="0.35">
      <c r="A392" t="s">
        <v>21990</v>
      </c>
      <c r="B392">
        <v>110</v>
      </c>
      <c r="C392">
        <v>779</v>
      </c>
      <c r="D392">
        <v>397</v>
      </c>
      <c r="E392" t="s">
        <v>311</v>
      </c>
      <c r="F392" t="s">
        <v>0</v>
      </c>
      <c r="G392" t="s">
        <v>21991</v>
      </c>
      <c r="H392" t="s">
        <v>311</v>
      </c>
      <c r="I392" t="s">
        <v>311</v>
      </c>
      <c r="J392">
        <v>105</v>
      </c>
    </row>
    <row r="393" spans="1:10" x14ac:dyDescent="0.35">
      <c r="A393" t="s">
        <v>21992</v>
      </c>
      <c r="B393">
        <v>56</v>
      </c>
      <c r="C393">
        <v>93</v>
      </c>
      <c r="D393">
        <v>398</v>
      </c>
      <c r="E393" t="s">
        <v>311</v>
      </c>
      <c r="F393" t="s">
        <v>0</v>
      </c>
      <c r="G393" t="s">
        <v>8749</v>
      </c>
      <c r="H393" t="s">
        <v>311</v>
      </c>
      <c r="I393" t="s">
        <v>311</v>
      </c>
      <c r="J393">
        <v>55</v>
      </c>
    </row>
    <row r="394" spans="1:10" x14ac:dyDescent="0.35">
      <c r="A394" t="s">
        <v>21993</v>
      </c>
      <c r="B394">
        <v>121</v>
      </c>
      <c r="C394">
        <v>365</v>
      </c>
      <c r="D394">
        <v>399</v>
      </c>
      <c r="E394" t="s">
        <v>312</v>
      </c>
      <c r="F394" t="s">
        <v>0</v>
      </c>
      <c r="G394" t="s">
        <v>15997</v>
      </c>
      <c r="H394">
        <v>1.595</v>
      </c>
      <c r="I394">
        <v>50</v>
      </c>
      <c r="J394">
        <v>21</v>
      </c>
    </row>
    <row r="395" spans="1:10" hidden="1" x14ac:dyDescent="0.35">
      <c r="A395" t="s">
        <v>21994</v>
      </c>
      <c r="B395">
        <v>7</v>
      </c>
      <c r="C395">
        <v>0</v>
      </c>
      <c r="D395">
        <v>400</v>
      </c>
      <c r="E395" t="s">
        <v>311</v>
      </c>
      <c r="F395" t="s">
        <v>3848</v>
      </c>
      <c r="G395" t="s">
        <v>311</v>
      </c>
      <c r="H395" t="s">
        <v>311</v>
      </c>
      <c r="I395" t="s">
        <v>311</v>
      </c>
      <c r="J395">
        <v>0</v>
      </c>
    </row>
    <row r="396" spans="1:10" hidden="1" x14ac:dyDescent="0.35">
      <c r="A396" t="s">
        <v>21995</v>
      </c>
      <c r="B396">
        <v>7</v>
      </c>
      <c r="C396">
        <v>1</v>
      </c>
      <c r="D396">
        <v>401</v>
      </c>
      <c r="E396" t="s">
        <v>311</v>
      </c>
      <c r="F396" t="s">
        <v>3848</v>
      </c>
      <c r="G396" t="s">
        <v>311</v>
      </c>
      <c r="H396" t="s">
        <v>311</v>
      </c>
      <c r="I396" t="s">
        <v>311</v>
      </c>
      <c r="J396">
        <v>0</v>
      </c>
    </row>
    <row r="397" spans="1:10" hidden="1" x14ac:dyDescent="0.35">
      <c r="A397" t="s">
        <v>21996</v>
      </c>
      <c r="B397">
        <v>5</v>
      </c>
      <c r="C397">
        <v>0</v>
      </c>
      <c r="D397">
        <v>403</v>
      </c>
      <c r="E397" t="s">
        <v>311</v>
      </c>
      <c r="F397" t="s">
        <v>3848</v>
      </c>
      <c r="G397" t="s">
        <v>311</v>
      </c>
      <c r="H397" t="s">
        <v>311</v>
      </c>
      <c r="I397" t="s">
        <v>311</v>
      </c>
      <c r="J397">
        <v>0</v>
      </c>
    </row>
    <row r="398" spans="1:10" hidden="1" x14ac:dyDescent="0.35">
      <c r="A398" t="s">
        <v>21997</v>
      </c>
      <c r="B398">
        <v>11</v>
      </c>
      <c r="C398">
        <v>0</v>
      </c>
      <c r="D398">
        <v>404</v>
      </c>
      <c r="E398" t="s">
        <v>311</v>
      </c>
      <c r="F398" t="s">
        <v>3848</v>
      </c>
      <c r="G398" t="s">
        <v>311</v>
      </c>
      <c r="H398" t="s">
        <v>311</v>
      </c>
      <c r="I398" t="s">
        <v>311</v>
      </c>
      <c r="J398">
        <v>10</v>
      </c>
    </row>
    <row r="399" spans="1:10" hidden="1" x14ac:dyDescent="0.35">
      <c r="A399" t="s">
        <v>21998</v>
      </c>
      <c r="B399">
        <v>7</v>
      </c>
      <c r="C399">
        <v>0</v>
      </c>
      <c r="D399">
        <v>405</v>
      </c>
      <c r="E399" t="s">
        <v>311</v>
      </c>
      <c r="F399" t="s">
        <v>3848</v>
      </c>
      <c r="G399" t="s">
        <v>311</v>
      </c>
      <c r="H399" t="s">
        <v>311</v>
      </c>
      <c r="I399" t="s">
        <v>311</v>
      </c>
      <c r="J399">
        <v>1</v>
      </c>
    </row>
    <row r="400" spans="1:10" x14ac:dyDescent="0.35">
      <c r="A400" t="s">
        <v>21999</v>
      </c>
      <c r="B400">
        <v>171</v>
      </c>
      <c r="C400">
        <v>509</v>
      </c>
      <c r="D400">
        <v>406</v>
      </c>
      <c r="E400" t="s">
        <v>311</v>
      </c>
      <c r="F400" t="s">
        <v>0</v>
      </c>
      <c r="G400" t="s">
        <v>2779</v>
      </c>
      <c r="H400" t="s">
        <v>311</v>
      </c>
      <c r="I400" t="s">
        <v>311</v>
      </c>
      <c r="J400">
        <v>166</v>
      </c>
    </row>
    <row r="401" spans="1:10" x14ac:dyDescent="0.35">
      <c r="A401" t="s">
        <v>22000</v>
      </c>
      <c r="B401">
        <v>57</v>
      </c>
      <c r="C401">
        <v>120</v>
      </c>
      <c r="D401">
        <v>407</v>
      </c>
      <c r="E401" t="s">
        <v>311</v>
      </c>
      <c r="F401" t="s">
        <v>0</v>
      </c>
      <c r="G401" t="s">
        <v>2972</v>
      </c>
      <c r="H401" t="s">
        <v>311</v>
      </c>
      <c r="I401" t="s">
        <v>311</v>
      </c>
      <c r="J401">
        <v>57</v>
      </c>
    </row>
    <row r="402" spans="1:10" x14ac:dyDescent="0.35">
      <c r="A402" t="s">
        <v>22001</v>
      </c>
      <c r="B402">
        <v>46</v>
      </c>
      <c r="C402">
        <v>80</v>
      </c>
      <c r="D402">
        <v>408</v>
      </c>
      <c r="E402" t="s">
        <v>334</v>
      </c>
      <c r="F402" t="s">
        <v>0</v>
      </c>
      <c r="G402" t="s">
        <v>2452</v>
      </c>
      <c r="H402">
        <v>0.93500000000000005</v>
      </c>
      <c r="I402">
        <v>12.32</v>
      </c>
      <c r="J402">
        <v>43</v>
      </c>
    </row>
    <row r="403" spans="1:10" x14ac:dyDescent="0.35">
      <c r="A403" t="s">
        <v>22002</v>
      </c>
      <c r="B403">
        <v>307</v>
      </c>
      <c r="C403">
        <v>1130</v>
      </c>
      <c r="D403">
        <v>409</v>
      </c>
      <c r="E403" t="s">
        <v>312</v>
      </c>
      <c r="F403" t="s">
        <v>0</v>
      </c>
      <c r="G403" t="s">
        <v>1938</v>
      </c>
      <c r="H403">
        <v>1.9770000000000001</v>
      </c>
      <c r="I403">
        <v>28.77</v>
      </c>
      <c r="J403">
        <v>289</v>
      </c>
    </row>
    <row r="404" spans="1:10" x14ac:dyDescent="0.35">
      <c r="A404" t="s">
        <v>22003</v>
      </c>
      <c r="B404">
        <v>70</v>
      </c>
      <c r="C404">
        <v>154</v>
      </c>
      <c r="D404">
        <v>410</v>
      </c>
      <c r="E404" t="s">
        <v>311</v>
      </c>
      <c r="F404" t="s">
        <v>0</v>
      </c>
      <c r="G404" t="s">
        <v>1830</v>
      </c>
      <c r="H404" t="s">
        <v>311</v>
      </c>
      <c r="I404" t="s">
        <v>311</v>
      </c>
      <c r="J404">
        <v>67</v>
      </c>
    </row>
    <row r="405" spans="1:10" x14ac:dyDescent="0.35">
      <c r="A405" t="s">
        <v>22004</v>
      </c>
      <c r="B405">
        <v>68</v>
      </c>
      <c r="C405">
        <v>42</v>
      </c>
      <c r="D405">
        <v>411</v>
      </c>
      <c r="E405" t="s">
        <v>311</v>
      </c>
      <c r="F405" t="s">
        <v>0</v>
      </c>
      <c r="G405" t="s">
        <v>16058</v>
      </c>
      <c r="H405" t="s">
        <v>311</v>
      </c>
      <c r="I405" t="s">
        <v>311</v>
      </c>
      <c r="J405">
        <v>66</v>
      </c>
    </row>
    <row r="406" spans="1:10" x14ac:dyDescent="0.35">
      <c r="A406" t="s">
        <v>22005</v>
      </c>
      <c r="B406">
        <v>194</v>
      </c>
      <c r="C406">
        <v>579</v>
      </c>
      <c r="D406">
        <v>412</v>
      </c>
      <c r="E406" t="s">
        <v>311</v>
      </c>
      <c r="F406" t="s">
        <v>0</v>
      </c>
      <c r="G406" t="s">
        <v>2448</v>
      </c>
      <c r="H406" t="s">
        <v>311</v>
      </c>
      <c r="I406" t="s">
        <v>311</v>
      </c>
      <c r="J406">
        <v>184</v>
      </c>
    </row>
    <row r="407" spans="1:10" x14ac:dyDescent="0.35">
      <c r="A407" t="s">
        <v>22006</v>
      </c>
      <c r="B407">
        <v>213</v>
      </c>
      <c r="C407">
        <v>607</v>
      </c>
      <c r="D407">
        <v>413</v>
      </c>
      <c r="E407" t="s">
        <v>334</v>
      </c>
      <c r="F407" t="s">
        <v>0</v>
      </c>
      <c r="G407" t="s">
        <v>2077</v>
      </c>
      <c r="H407">
        <v>1.4670000000000001</v>
      </c>
      <c r="I407">
        <v>16.670000000000002</v>
      </c>
      <c r="J407">
        <v>211</v>
      </c>
    </row>
    <row r="408" spans="1:10" x14ac:dyDescent="0.35">
      <c r="A408" t="s">
        <v>22007</v>
      </c>
      <c r="B408">
        <v>188</v>
      </c>
      <c r="C408">
        <v>466</v>
      </c>
      <c r="D408">
        <v>414</v>
      </c>
      <c r="E408" t="s">
        <v>334</v>
      </c>
      <c r="F408" t="s">
        <v>0</v>
      </c>
      <c r="G408" t="s">
        <v>2457</v>
      </c>
      <c r="H408">
        <v>1.3109999999999999</v>
      </c>
      <c r="I408">
        <v>20.74</v>
      </c>
      <c r="J408">
        <v>188</v>
      </c>
    </row>
    <row r="409" spans="1:10" x14ac:dyDescent="0.35">
      <c r="A409" t="s">
        <v>22008</v>
      </c>
      <c r="B409">
        <v>83</v>
      </c>
      <c r="C409">
        <v>115</v>
      </c>
      <c r="D409">
        <v>415</v>
      </c>
      <c r="E409" t="s">
        <v>311</v>
      </c>
      <c r="F409" t="s">
        <v>0</v>
      </c>
      <c r="G409" t="s">
        <v>4173</v>
      </c>
      <c r="H409" t="s">
        <v>311</v>
      </c>
      <c r="I409" t="s">
        <v>311</v>
      </c>
      <c r="J409">
        <v>83</v>
      </c>
    </row>
    <row r="410" spans="1:10" x14ac:dyDescent="0.35">
      <c r="A410" t="s">
        <v>22009</v>
      </c>
      <c r="B410">
        <v>285</v>
      </c>
      <c r="C410">
        <v>642</v>
      </c>
      <c r="D410">
        <v>416</v>
      </c>
      <c r="E410" t="s">
        <v>328</v>
      </c>
      <c r="F410" t="s">
        <v>0</v>
      </c>
      <c r="G410" t="s">
        <v>2520</v>
      </c>
      <c r="H410">
        <v>0.97899999999999998</v>
      </c>
      <c r="I410">
        <v>51.36</v>
      </c>
      <c r="J410">
        <v>273</v>
      </c>
    </row>
    <row r="411" spans="1:10" x14ac:dyDescent="0.35">
      <c r="A411" t="s">
        <v>22010</v>
      </c>
      <c r="B411">
        <v>274</v>
      </c>
      <c r="C411">
        <v>1136</v>
      </c>
      <c r="D411">
        <v>417</v>
      </c>
      <c r="E411" t="s">
        <v>312</v>
      </c>
      <c r="F411" t="s">
        <v>0</v>
      </c>
      <c r="G411" t="s">
        <v>1699</v>
      </c>
      <c r="H411">
        <v>2.1230000000000002</v>
      </c>
      <c r="I411">
        <v>34.01</v>
      </c>
      <c r="J411">
        <v>274</v>
      </c>
    </row>
    <row r="412" spans="1:10" x14ac:dyDescent="0.35">
      <c r="A412" t="s">
        <v>22011</v>
      </c>
      <c r="B412">
        <v>97</v>
      </c>
      <c r="C412">
        <v>127</v>
      </c>
      <c r="D412">
        <v>418</v>
      </c>
      <c r="E412" t="s">
        <v>311</v>
      </c>
      <c r="F412" t="s">
        <v>0</v>
      </c>
      <c r="G412" t="s">
        <v>6759</v>
      </c>
      <c r="H412" t="s">
        <v>311</v>
      </c>
      <c r="I412" t="s">
        <v>311</v>
      </c>
      <c r="J412">
        <v>92</v>
      </c>
    </row>
    <row r="413" spans="1:10" x14ac:dyDescent="0.35">
      <c r="A413" t="s">
        <v>22012</v>
      </c>
      <c r="B413">
        <v>221</v>
      </c>
      <c r="C413">
        <v>537</v>
      </c>
      <c r="D413">
        <v>419</v>
      </c>
      <c r="E413" t="s">
        <v>312</v>
      </c>
      <c r="F413" t="s">
        <v>0</v>
      </c>
      <c r="G413" t="s">
        <v>1868</v>
      </c>
      <c r="H413">
        <v>1.361</v>
      </c>
      <c r="I413">
        <v>28.49</v>
      </c>
      <c r="J413">
        <v>207</v>
      </c>
    </row>
    <row r="414" spans="1:10" x14ac:dyDescent="0.35">
      <c r="A414" t="s">
        <v>22013</v>
      </c>
      <c r="B414">
        <v>93</v>
      </c>
      <c r="C414">
        <v>82</v>
      </c>
      <c r="D414">
        <v>420</v>
      </c>
      <c r="E414" t="s">
        <v>311</v>
      </c>
      <c r="F414" t="s">
        <v>0</v>
      </c>
      <c r="G414" t="s">
        <v>9016</v>
      </c>
      <c r="H414" t="s">
        <v>311</v>
      </c>
      <c r="I414" t="s">
        <v>311</v>
      </c>
      <c r="J414">
        <v>89</v>
      </c>
    </row>
    <row r="415" spans="1:10" hidden="1" x14ac:dyDescent="0.35">
      <c r="A415" t="s">
        <v>22014</v>
      </c>
      <c r="B415">
        <v>10</v>
      </c>
      <c r="C415">
        <v>1</v>
      </c>
      <c r="D415">
        <v>421</v>
      </c>
      <c r="E415" t="s">
        <v>311</v>
      </c>
      <c r="F415" t="s">
        <v>3848</v>
      </c>
      <c r="G415" t="s">
        <v>311</v>
      </c>
      <c r="H415" t="s">
        <v>311</v>
      </c>
      <c r="I415" t="s">
        <v>311</v>
      </c>
      <c r="J415">
        <v>0</v>
      </c>
    </row>
    <row r="416" spans="1:10" hidden="1" x14ac:dyDescent="0.35">
      <c r="A416" t="s">
        <v>22015</v>
      </c>
      <c r="B416">
        <v>1</v>
      </c>
      <c r="C416">
        <v>0</v>
      </c>
      <c r="D416">
        <v>422</v>
      </c>
      <c r="E416" t="s">
        <v>311</v>
      </c>
      <c r="F416" t="s">
        <v>3848</v>
      </c>
      <c r="G416" t="s">
        <v>311</v>
      </c>
      <c r="H416" t="s">
        <v>311</v>
      </c>
      <c r="I416" t="s">
        <v>311</v>
      </c>
      <c r="J416">
        <v>0</v>
      </c>
    </row>
    <row r="417" spans="1:10" hidden="1" x14ac:dyDescent="0.35">
      <c r="A417" t="s">
        <v>22016</v>
      </c>
      <c r="B417">
        <v>13</v>
      </c>
      <c r="C417">
        <v>0</v>
      </c>
      <c r="D417">
        <v>423</v>
      </c>
      <c r="E417" t="s">
        <v>311</v>
      </c>
      <c r="F417" t="s">
        <v>3848</v>
      </c>
      <c r="G417" t="s">
        <v>311</v>
      </c>
      <c r="H417" t="s">
        <v>311</v>
      </c>
      <c r="I417" t="s">
        <v>311</v>
      </c>
      <c r="J417">
        <v>1</v>
      </c>
    </row>
    <row r="418" spans="1:10" hidden="1" x14ac:dyDescent="0.35">
      <c r="A418" t="s">
        <v>22017</v>
      </c>
      <c r="B418">
        <v>23</v>
      </c>
      <c r="C418">
        <v>142</v>
      </c>
      <c r="D418">
        <v>424</v>
      </c>
      <c r="E418" t="s">
        <v>311</v>
      </c>
      <c r="F418" t="s">
        <v>3848</v>
      </c>
      <c r="G418" t="s">
        <v>311</v>
      </c>
      <c r="H418" t="s">
        <v>311</v>
      </c>
      <c r="I418" t="s">
        <v>311</v>
      </c>
      <c r="J418">
        <v>1</v>
      </c>
    </row>
    <row r="419" spans="1:10" hidden="1" x14ac:dyDescent="0.35">
      <c r="A419" t="s">
        <v>22018</v>
      </c>
      <c r="B419">
        <v>12</v>
      </c>
      <c r="C419">
        <v>8</v>
      </c>
      <c r="D419">
        <v>425</v>
      </c>
      <c r="E419" t="s">
        <v>311</v>
      </c>
      <c r="F419" t="s">
        <v>3848</v>
      </c>
      <c r="G419" t="s">
        <v>311</v>
      </c>
      <c r="H419" t="s">
        <v>311</v>
      </c>
      <c r="I419" t="s">
        <v>311</v>
      </c>
      <c r="J419">
        <v>0</v>
      </c>
    </row>
    <row r="420" spans="1:10" hidden="1" x14ac:dyDescent="0.35">
      <c r="A420" t="s">
        <v>22019</v>
      </c>
      <c r="B420">
        <v>6</v>
      </c>
      <c r="C420">
        <v>1</v>
      </c>
      <c r="D420">
        <v>426</v>
      </c>
      <c r="E420" t="s">
        <v>311</v>
      </c>
      <c r="F420" t="s">
        <v>3848</v>
      </c>
      <c r="G420" t="s">
        <v>311</v>
      </c>
      <c r="H420" t="s">
        <v>311</v>
      </c>
      <c r="I420" t="s">
        <v>311</v>
      </c>
      <c r="J420">
        <v>1</v>
      </c>
    </row>
    <row r="421" spans="1:10" x14ac:dyDescent="0.35">
      <c r="A421" t="s">
        <v>22020</v>
      </c>
      <c r="B421">
        <v>53</v>
      </c>
      <c r="C421">
        <v>87</v>
      </c>
      <c r="D421">
        <v>427</v>
      </c>
      <c r="E421" t="s">
        <v>311</v>
      </c>
      <c r="F421" t="s">
        <v>0</v>
      </c>
      <c r="G421" t="s">
        <v>4022</v>
      </c>
      <c r="H421" t="s">
        <v>311</v>
      </c>
      <c r="I421" t="s">
        <v>311</v>
      </c>
      <c r="J421">
        <v>18</v>
      </c>
    </row>
    <row r="422" spans="1:10" hidden="1" x14ac:dyDescent="0.35">
      <c r="A422" t="s">
        <v>22021</v>
      </c>
      <c r="B422">
        <v>9</v>
      </c>
      <c r="C422">
        <v>0</v>
      </c>
      <c r="D422">
        <v>428</v>
      </c>
      <c r="E422" t="s">
        <v>311</v>
      </c>
      <c r="F422" t="s">
        <v>3848</v>
      </c>
      <c r="G422" t="s">
        <v>311</v>
      </c>
      <c r="H422" t="s">
        <v>311</v>
      </c>
      <c r="I422" t="s">
        <v>311</v>
      </c>
      <c r="J422">
        <v>0</v>
      </c>
    </row>
    <row r="423" spans="1:10" hidden="1" x14ac:dyDescent="0.35">
      <c r="A423" t="s">
        <v>22022</v>
      </c>
      <c r="B423">
        <v>5</v>
      </c>
      <c r="C423">
        <v>0</v>
      </c>
      <c r="D423">
        <v>429</v>
      </c>
      <c r="E423" t="s">
        <v>311</v>
      </c>
      <c r="F423" t="s">
        <v>3848</v>
      </c>
      <c r="G423" t="s">
        <v>311</v>
      </c>
      <c r="H423" t="s">
        <v>311</v>
      </c>
      <c r="I423" t="s">
        <v>311</v>
      </c>
      <c r="J423">
        <v>0</v>
      </c>
    </row>
    <row r="424" spans="1:10" x14ac:dyDescent="0.35">
      <c r="A424" t="s">
        <v>22023</v>
      </c>
      <c r="B424">
        <v>50</v>
      </c>
      <c r="C424">
        <v>17</v>
      </c>
      <c r="D424">
        <v>430</v>
      </c>
      <c r="E424" t="s">
        <v>311</v>
      </c>
      <c r="F424" t="s">
        <v>0</v>
      </c>
      <c r="G424" t="s">
        <v>17746</v>
      </c>
      <c r="H424" t="s">
        <v>311</v>
      </c>
      <c r="I424" t="s">
        <v>311</v>
      </c>
      <c r="J424">
        <v>6</v>
      </c>
    </row>
    <row r="425" spans="1:10" hidden="1" x14ac:dyDescent="0.35">
      <c r="A425" t="s">
        <v>22024</v>
      </c>
      <c r="B425">
        <v>13</v>
      </c>
      <c r="C425">
        <v>5</v>
      </c>
      <c r="D425">
        <v>431</v>
      </c>
      <c r="E425" t="s">
        <v>311</v>
      </c>
      <c r="F425" t="s">
        <v>3848</v>
      </c>
      <c r="G425" t="s">
        <v>311</v>
      </c>
      <c r="H425" t="s">
        <v>311</v>
      </c>
      <c r="I425" t="s">
        <v>311</v>
      </c>
      <c r="J425">
        <v>1</v>
      </c>
    </row>
    <row r="426" spans="1:10" hidden="1" x14ac:dyDescent="0.35">
      <c r="A426" t="s">
        <v>22025</v>
      </c>
      <c r="B426">
        <v>14</v>
      </c>
      <c r="C426">
        <v>0</v>
      </c>
      <c r="D426">
        <v>432</v>
      </c>
      <c r="E426" t="s">
        <v>311</v>
      </c>
      <c r="F426" t="s">
        <v>3848</v>
      </c>
      <c r="G426" t="s">
        <v>311</v>
      </c>
      <c r="H426" t="s">
        <v>311</v>
      </c>
      <c r="I426" t="s">
        <v>311</v>
      </c>
      <c r="J426">
        <v>4</v>
      </c>
    </row>
    <row r="427" spans="1:10" hidden="1" x14ac:dyDescent="0.35">
      <c r="A427" t="s">
        <v>22026</v>
      </c>
      <c r="B427">
        <v>31</v>
      </c>
      <c r="C427">
        <v>1</v>
      </c>
      <c r="D427">
        <v>433</v>
      </c>
      <c r="E427" t="s">
        <v>311</v>
      </c>
      <c r="F427" t="s">
        <v>2692</v>
      </c>
      <c r="G427" t="s">
        <v>311</v>
      </c>
      <c r="H427" t="s">
        <v>311</v>
      </c>
      <c r="I427" t="s">
        <v>311</v>
      </c>
      <c r="J427">
        <v>0</v>
      </c>
    </row>
    <row r="428" spans="1:10" x14ac:dyDescent="0.35">
      <c r="A428" t="s">
        <v>22027</v>
      </c>
      <c r="B428">
        <v>40</v>
      </c>
      <c r="C428">
        <v>84</v>
      </c>
      <c r="D428">
        <v>434</v>
      </c>
      <c r="E428" t="s">
        <v>328</v>
      </c>
      <c r="F428" t="s">
        <v>0</v>
      </c>
      <c r="G428" t="s">
        <v>22028</v>
      </c>
      <c r="H428">
        <v>1.3240000000000001</v>
      </c>
      <c r="I428">
        <v>30.62</v>
      </c>
      <c r="J428">
        <v>13</v>
      </c>
    </row>
    <row r="429" spans="1:10" hidden="1" x14ac:dyDescent="0.35">
      <c r="A429" t="s">
        <v>22029</v>
      </c>
      <c r="B429">
        <v>15</v>
      </c>
      <c r="C429">
        <v>25</v>
      </c>
      <c r="D429">
        <v>435</v>
      </c>
      <c r="E429" t="s">
        <v>311</v>
      </c>
      <c r="F429" t="s">
        <v>3848</v>
      </c>
      <c r="G429" t="s">
        <v>311</v>
      </c>
      <c r="H429" t="s">
        <v>311</v>
      </c>
      <c r="I429" t="s">
        <v>311</v>
      </c>
      <c r="J429">
        <v>4</v>
      </c>
    </row>
    <row r="430" spans="1:10" x14ac:dyDescent="0.35">
      <c r="A430" t="s">
        <v>22030</v>
      </c>
      <c r="B430">
        <v>154</v>
      </c>
      <c r="C430">
        <v>645</v>
      </c>
      <c r="D430">
        <v>436</v>
      </c>
      <c r="E430" t="s">
        <v>311</v>
      </c>
      <c r="F430" t="s">
        <v>0</v>
      </c>
      <c r="G430" t="s">
        <v>1795</v>
      </c>
      <c r="H430" t="s">
        <v>311</v>
      </c>
      <c r="I430" t="s">
        <v>311</v>
      </c>
      <c r="J430">
        <v>20</v>
      </c>
    </row>
    <row r="431" spans="1:10" hidden="1" x14ac:dyDescent="0.35">
      <c r="A431" t="s">
        <v>22031</v>
      </c>
      <c r="B431">
        <v>11</v>
      </c>
      <c r="C431">
        <v>0</v>
      </c>
      <c r="D431">
        <v>437</v>
      </c>
      <c r="E431" t="s">
        <v>311</v>
      </c>
      <c r="F431" t="s">
        <v>3848</v>
      </c>
      <c r="G431" t="s">
        <v>311</v>
      </c>
      <c r="H431" t="s">
        <v>311</v>
      </c>
      <c r="I431" t="s">
        <v>311</v>
      </c>
      <c r="J431">
        <v>0</v>
      </c>
    </row>
    <row r="432" spans="1:10" hidden="1" x14ac:dyDescent="0.35">
      <c r="A432" t="s">
        <v>22032</v>
      </c>
      <c r="B432">
        <v>6</v>
      </c>
      <c r="C432">
        <v>0</v>
      </c>
      <c r="D432">
        <v>438</v>
      </c>
      <c r="E432" t="s">
        <v>311</v>
      </c>
      <c r="F432" t="s">
        <v>3848</v>
      </c>
      <c r="G432" t="s">
        <v>311</v>
      </c>
      <c r="H432" t="s">
        <v>311</v>
      </c>
      <c r="I432" t="s">
        <v>311</v>
      </c>
      <c r="J432">
        <v>0</v>
      </c>
    </row>
    <row r="433" spans="1:10" hidden="1" x14ac:dyDescent="0.35">
      <c r="A433" t="s">
        <v>22033</v>
      </c>
      <c r="B433">
        <v>23</v>
      </c>
      <c r="C433">
        <v>3</v>
      </c>
      <c r="D433">
        <v>440</v>
      </c>
      <c r="E433" t="s">
        <v>311</v>
      </c>
      <c r="F433" t="s">
        <v>3848</v>
      </c>
      <c r="G433" t="s">
        <v>311</v>
      </c>
      <c r="H433" t="s">
        <v>311</v>
      </c>
      <c r="I433" t="s">
        <v>311</v>
      </c>
      <c r="J433">
        <v>0</v>
      </c>
    </row>
    <row r="434" spans="1:10" x14ac:dyDescent="0.35">
      <c r="A434" t="s">
        <v>22034</v>
      </c>
      <c r="B434">
        <v>43</v>
      </c>
      <c r="C434">
        <v>153</v>
      </c>
      <c r="D434">
        <v>441</v>
      </c>
      <c r="E434" t="s">
        <v>311</v>
      </c>
      <c r="F434" t="s">
        <v>0</v>
      </c>
      <c r="G434" t="s">
        <v>2607</v>
      </c>
      <c r="H434" t="s">
        <v>311</v>
      </c>
      <c r="I434" t="s">
        <v>311</v>
      </c>
      <c r="J434">
        <v>37</v>
      </c>
    </row>
    <row r="435" spans="1:10" hidden="1" x14ac:dyDescent="0.35">
      <c r="A435" t="s">
        <v>22035</v>
      </c>
      <c r="B435">
        <v>18</v>
      </c>
      <c r="C435">
        <v>4</v>
      </c>
      <c r="D435">
        <v>442</v>
      </c>
      <c r="E435" t="s">
        <v>311</v>
      </c>
      <c r="F435" t="s">
        <v>3848</v>
      </c>
      <c r="G435" t="s">
        <v>311</v>
      </c>
      <c r="H435" t="s">
        <v>311</v>
      </c>
      <c r="I435" t="s">
        <v>311</v>
      </c>
      <c r="J435">
        <v>0</v>
      </c>
    </row>
    <row r="436" spans="1:10" hidden="1" x14ac:dyDescent="0.35">
      <c r="A436" t="s">
        <v>22036</v>
      </c>
      <c r="B436">
        <v>6</v>
      </c>
      <c r="C436">
        <v>0</v>
      </c>
      <c r="D436">
        <v>443</v>
      </c>
      <c r="E436" t="s">
        <v>311</v>
      </c>
      <c r="F436" t="s">
        <v>3848</v>
      </c>
      <c r="G436" t="s">
        <v>311</v>
      </c>
      <c r="H436" t="s">
        <v>311</v>
      </c>
      <c r="I436" t="s">
        <v>311</v>
      </c>
      <c r="J436">
        <v>1</v>
      </c>
    </row>
    <row r="437" spans="1:10" hidden="1" x14ac:dyDescent="0.35">
      <c r="A437" t="s">
        <v>22037</v>
      </c>
      <c r="B437">
        <v>19</v>
      </c>
      <c r="C437">
        <v>4</v>
      </c>
      <c r="D437">
        <v>444</v>
      </c>
      <c r="E437" t="s">
        <v>311</v>
      </c>
      <c r="F437" t="s">
        <v>2692</v>
      </c>
      <c r="G437" t="s">
        <v>311</v>
      </c>
      <c r="H437" t="s">
        <v>311</v>
      </c>
      <c r="I437" t="s">
        <v>311</v>
      </c>
      <c r="J437">
        <v>1</v>
      </c>
    </row>
    <row r="438" spans="1:10" hidden="1" x14ac:dyDescent="0.35">
      <c r="A438" t="s">
        <v>22038</v>
      </c>
      <c r="B438">
        <v>9</v>
      </c>
      <c r="C438">
        <v>0</v>
      </c>
      <c r="D438">
        <v>445</v>
      </c>
      <c r="E438" t="s">
        <v>311</v>
      </c>
      <c r="F438" t="s">
        <v>3848</v>
      </c>
      <c r="G438" t="s">
        <v>311</v>
      </c>
      <c r="H438" t="s">
        <v>311</v>
      </c>
      <c r="I438" t="s">
        <v>311</v>
      </c>
      <c r="J438">
        <v>0</v>
      </c>
    </row>
    <row r="439" spans="1:10" hidden="1" x14ac:dyDescent="0.35">
      <c r="A439" t="s">
        <v>22039</v>
      </c>
      <c r="B439">
        <v>21</v>
      </c>
      <c r="C439">
        <v>0</v>
      </c>
      <c r="D439">
        <v>446</v>
      </c>
      <c r="E439" t="s">
        <v>311</v>
      </c>
      <c r="F439" t="s">
        <v>3848</v>
      </c>
      <c r="G439" t="s">
        <v>311</v>
      </c>
      <c r="H439" t="s">
        <v>311</v>
      </c>
      <c r="I439" t="s">
        <v>311</v>
      </c>
      <c r="J439">
        <v>0</v>
      </c>
    </row>
    <row r="440" spans="1:10" hidden="1" x14ac:dyDescent="0.35">
      <c r="A440" t="s">
        <v>22040</v>
      </c>
      <c r="B440">
        <v>7</v>
      </c>
      <c r="C440">
        <v>0</v>
      </c>
      <c r="D440">
        <v>447</v>
      </c>
      <c r="E440" t="s">
        <v>311</v>
      </c>
      <c r="F440" t="s">
        <v>3848</v>
      </c>
      <c r="G440" t="s">
        <v>311</v>
      </c>
      <c r="H440" t="s">
        <v>311</v>
      </c>
      <c r="I440" t="s">
        <v>311</v>
      </c>
      <c r="J440">
        <v>0</v>
      </c>
    </row>
    <row r="441" spans="1:10" hidden="1" x14ac:dyDescent="0.35">
      <c r="A441" t="s">
        <v>22041</v>
      </c>
      <c r="B441">
        <v>11</v>
      </c>
      <c r="C441">
        <v>0</v>
      </c>
      <c r="D441">
        <v>448</v>
      </c>
      <c r="E441" t="s">
        <v>311</v>
      </c>
      <c r="F441" t="s">
        <v>3848</v>
      </c>
      <c r="G441" t="s">
        <v>311</v>
      </c>
      <c r="H441" t="s">
        <v>311</v>
      </c>
      <c r="I441" t="s">
        <v>311</v>
      </c>
      <c r="J441">
        <v>0</v>
      </c>
    </row>
    <row r="442" spans="1:10" hidden="1" x14ac:dyDescent="0.35">
      <c r="A442" t="s">
        <v>22042</v>
      </c>
      <c r="B442">
        <v>29</v>
      </c>
      <c r="C442">
        <v>4</v>
      </c>
      <c r="D442">
        <v>449</v>
      </c>
      <c r="E442" t="s">
        <v>311</v>
      </c>
      <c r="F442" t="s">
        <v>2692</v>
      </c>
      <c r="G442" t="s">
        <v>311</v>
      </c>
      <c r="H442" t="s">
        <v>311</v>
      </c>
      <c r="I442" t="s">
        <v>311</v>
      </c>
      <c r="J442">
        <v>0</v>
      </c>
    </row>
    <row r="443" spans="1:10" hidden="1" x14ac:dyDescent="0.35">
      <c r="A443" t="s">
        <v>22043</v>
      </c>
      <c r="B443">
        <v>14</v>
      </c>
      <c r="C443">
        <v>0</v>
      </c>
      <c r="D443">
        <v>450</v>
      </c>
      <c r="E443" t="s">
        <v>311</v>
      </c>
      <c r="F443" t="s">
        <v>3848</v>
      </c>
      <c r="G443" t="s">
        <v>311</v>
      </c>
      <c r="H443" t="s">
        <v>311</v>
      </c>
      <c r="I443" t="s">
        <v>311</v>
      </c>
      <c r="J443">
        <v>1</v>
      </c>
    </row>
    <row r="444" spans="1:10" hidden="1" x14ac:dyDescent="0.35">
      <c r="A444" t="s">
        <v>22044</v>
      </c>
      <c r="B444">
        <v>14</v>
      </c>
      <c r="C444">
        <v>1</v>
      </c>
      <c r="D444">
        <v>451</v>
      </c>
      <c r="E444" t="s">
        <v>311</v>
      </c>
      <c r="F444" t="s">
        <v>3848</v>
      </c>
      <c r="G444" t="s">
        <v>311</v>
      </c>
      <c r="H444" t="s">
        <v>311</v>
      </c>
      <c r="I444" t="s">
        <v>311</v>
      </c>
      <c r="J444">
        <v>0</v>
      </c>
    </row>
    <row r="445" spans="1:10" hidden="1" x14ac:dyDescent="0.35">
      <c r="A445" t="s">
        <v>22045</v>
      </c>
      <c r="B445">
        <v>14</v>
      </c>
      <c r="C445">
        <v>0</v>
      </c>
      <c r="D445">
        <v>452</v>
      </c>
      <c r="E445" t="s">
        <v>311</v>
      </c>
      <c r="F445" t="s">
        <v>3848</v>
      </c>
      <c r="G445" t="s">
        <v>311</v>
      </c>
      <c r="H445" t="s">
        <v>311</v>
      </c>
      <c r="I445" t="s">
        <v>311</v>
      </c>
      <c r="J445">
        <v>0</v>
      </c>
    </row>
    <row r="446" spans="1:10" hidden="1" x14ac:dyDescent="0.35">
      <c r="A446" t="s">
        <v>22046</v>
      </c>
      <c r="B446">
        <v>14</v>
      </c>
      <c r="C446">
        <v>7</v>
      </c>
      <c r="D446">
        <v>453</v>
      </c>
      <c r="E446" t="s">
        <v>311</v>
      </c>
      <c r="F446" t="s">
        <v>3848</v>
      </c>
      <c r="G446" t="s">
        <v>311</v>
      </c>
      <c r="H446" t="s">
        <v>311</v>
      </c>
      <c r="I446" t="s">
        <v>311</v>
      </c>
      <c r="J446">
        <v>4</v>
      </c>
    </row>
    <row r="447" spans="1:10" x14ac:dyDescent="0.35">
      <c r="A447" t="s">
        <v>22047</v>
      </c>
      <c r="B447">
        <v>50</v>
      </c>
      <c r="C447">
        <v>37</v>
      </c>
      <c r="D447">
        <v>454</v>
      </c>
      <c r="E447" t="s">
        <v>334</v>
      </c>
      <c r="F447" t="s">
        <v>0</v>
      </c>
      <c r="G447" t="s">
        <v>3633</v>
      </c>
      <c r="H447">
        <v>0.4</v>
      </c>
      <c r="I447">
        <v>10.57</v>
      </c>
      <c r="J447">
        <v>3</v>
      </c>
    </row>
    <row r="448" spans="1:10" hidden="1" x14ac:dyDescent="0.35">
      <c r="A448" t="s">
        <v>22048</v>
      </c>
      <c r="B448">
        <v>17</v>
      </c>
      <c r="C448">
        <v>0</v>
      </c>
      <c r="D448">
        <v>455</v>
      </c>
      <c r="E448" t="s">
        <v>311</v>
      </c>
      <c r="F448" t="s">
        <v>3848</v>
      </c>
      <c r="G448" t="s">
        <v>311</v>
      </c>
      <c r="H448" t="s">
        <v>311</v>
      </c>
      <c r="I448" t="s">
        <v>311</v>
      </c>
      <c r="J448">
        <v>0</v>
      </c>
    </row>
    <row r="449" spans="1:10" x14ac:dyDescent="0.35">
      <c r="A449" t="s">
        <v>22049</v>
      </c>
      <c r="B449">
        <v>53</v>
      </c>
      <c r="C449">
        <v>50</v>
      </c>
      <c r="D449">
        <v>456</v>
      </c>
      <c r="E449" t="s">
        <v>334</v>
      </c>
      <c r="F449" t="s">
        <v>0</v>
      </c>
      <c r="G449" t="s">
        <v>22050</v>
      </c>
      <c r="H449">
        <v>0.55600000000000005</v>
      </c>
      <c r="I449">
        <v>12.37</v>
      </c>
      <c r="J449">
        <v>4</v>
      </c>
    </row>
    <row r="450" spans="1:10" x14ac:dyDescent="0.35">
      <c r="A450" t="s">
        <v>22051</v>
      </c>
      <c r="B450">
        <v>115</v>
      </c>
      <c r="C450">
        <v>70</v>
      </c>
      <c r="D450">
        <v>457</v>
      </c>
      <c r="E450" t="s">
        <v>334</v>
      </c>
      <c r="F450" t="s">
        <v>0</v>
      </c>
      <c r="G450" t="s">
        <v>2729</v>
      </c>
      <c r="H450">
        <v>0.42899999999999999</v>
      </c>
      <c r="I450">
        <v>4.43</v>
      </c>
      <c r="J450">
        <v>2</v>
      </c>
    </row>
    <row r="451" spans="1:10" hidden="1" x14ac:dyDescent="0.35">
      <c r="A451" t="s">
        <v>22052</v>
      </c>
      <c r="B451">
        <v>8</v>
      </c>
      <c r="C451">
        <v>2</v>
      </c>
      <c r="D451">
        <v>458</v>
      </c>
      <c r="E451" t="s">
        <v>311</v>
      </c>
      <c r="F451" t="s">
        <v>3848</v>
      </c>
      <c r="G451" t="s">
        <v>311</v>
      </c>
      <c r="H451" t="s">
        <v>311</v>
      </c>
      <c r="I451" t="s">
        <v>311</v>
      </c>
      <c r="J451">
        <v>0</v>
      </c>
    </row>
    <row r="452" spans="1:10" hidden="1" x14ac:dyDescent="0.35">
      <c r="A452" t="s">
        <v>22053</v>
      </c>
      <c r="B452">
        <v>25</v>
      </c>
      <c r="C452">
        <v>0</v>
      </c>
      <c r="D452">
        <v>459</v>
      </c>
      <c r="E452" t="s">
        <v>311</v>
      </c>
      <c r="F452" t="s">
        <v>3848</v>
      </c>
      <c r="G452" t="s">
        <v>311</v>
      </c>
      <c r="H452" t="s">
        <v>311</v>
      </c>
      <c r="I452" t="s">
        <v>311</v>
      </c>
      <c r="J452">
        <v>0</v>
      </c>
    </row>
    <row r="453" spans="1:10" hidden="1" x14ac:dyDescent="0.35">
      <c r="A453" t="s">
        <v>22054</v>
      </c>
      <c r="B453">
        <v>15</v>
      </c>
      <c r="C453">
        <v>1</v>
      </c>
      <c r="D453">
        <v>460</v>
      </c>
      <c r="E453" t="s">
        <v>311</v>
      </c>
      <c r="F453" t="s">
        <v>3848</v>
      </c>
      <c r="G453" t="s">
        <v>311</v>
      </c>
      <c r="H453" t="s">
        <v>311</v>
      </c>
      <c r="I453" t="s">
        <v>311</v>
      </c>
      <c r="J453">
        <v>1</v>
      </c>
    </row>
    <row r="454" spans="1:10" x14ac:dyDescent="0.35">
      <c r="A454" t="s">
        <v>1304</v>
      </c>
      <c r="B454">
        <v>23</v>
      </c>
      <c r="C454">
        <v>27</v>
      </c>
      <c r="D454">
        <v>461</v>
      </c>
      <c r="E454" t="s">
        <v>334</v>
      </c>
      <c r="F454" t="s">
        <v>0</v>
      </c>
      <c r="G454" t="s">
        <v>3633</v>
      </c>
      <c r="H454">
        <v>0.5</v>
      </c>
      <c r="I454">
        <v>16.239999999999998</v>
      </c>
      <c r="J454">
        <v>4</v>
      </c>
    </row>
    <row r="455" spans="1:10" hidden="1" x14ac:dyDescent="0.35">
      <c r="A455" t="s">
        <v>22055</v>
      </c>
      <c r="B455">
        <v>11</v>
      </c>
      <c r="C455">
        <v>14</v>
      </c>
      <c r="D455">
        <v>462</v>
      </c>
      <c r="E455" t="s">
        <v>311</v>
      </c>
      <c r="F455" t="s">
        <v>3848</v>
      </c>
      <c r="G455" t="s">
        <v>311</v>
      </c>
      <c r="H455" t="s">
        <v>311</v>
      </c>
      <c r="I455" t="s">
        <v>311</v>
      </c>
      <c r="J455">
        <v>0</v>
      </c>
    </row>
    <row r="456" spans="1:10" hidden="1" x14ac:dyDescent="0.35">
      <c r="A456" t="s">
        <v>22056</v>
      </c>
      <c r="B456">
        <v>6</v>
      </c>
      <c r="C456">
        <v>0</v>
      </c>
      <c r="D456">
        <v>464</v>
      </c>
      <c r="E456" t="s">
        <v>311</v>
      </c>
      <c r="F456" t="s">
        <v>3848</v>
      </c>
      <c r="G456" t="s">
        <v>311</v>
      </c>
      <c r="H456" t="s">
        <v>311</v>
      </c>
      <c r="I456" t="s">
        <v>311</v>
      </c>
      <c r="J456">
        <v>0</v>
      </c>
    </row>
    <row r="457" spans="1:10" hidden="1" x14ac:dyDescent="0.35">
      <c r="A457" t="s">
        <v>22057</v>
      </c>
      <c r="B457">
        <v>34</v>
      </c>
      <c r="C457">
        <v>2</v>
      </c>
      <c r="D457">
        <v>465</v>
      </c>
      <c r="E457" t="s">
        <v>311</v>
      </c>
      <c r="F457" t="s">
        <v>3848</v>
      </c>
      <c r="G457" t="s">
        <v>311</v>
      </c>
      <c r="H457" t="s">
        <v>311</v>
      </c>
      <c r="I457" t="s">
        <v>311</v>
      </c>
      <c r="J457">
        <v>0</v>
      </c>
    </row>
    <row r="458" spans="1:10" x14ac:dyDescent="0.35">
      <c r="A458" t="s">
        <v>1311</v>
      </c>
      <c r="B458">
        <v>44</v>
      </c>
      <c r="C458">
        <v>59</v>
      </c>
      <c r="D458">
        <v>466</v>
      </c>
      <c r="E458" t="s">
        <v>334</v>
      </c>
      <c r="F458" t="s">
        <v>0</v>
      </c>
      <c r="G458" t="s">
        <v>1849</v>
      </c>
      <c r="H458">
        <v>0.65900000000000003</v>
      </c>
      <c r="I458">
        <v>2.83</v>
      </c>
      <c r="J458">
        <v>43</v>
      </c>
    </row>
    <row r="459" spans="1:10" x14ac:dyDescent="0.35">
      <c r="A459" t="s">
        <v>22058</v>
      </c>
      <c r="B459">
        <v>305</v>
      </c>
      <c r="C459">
        <v>1405</v>
      </c>
      <c r="D459">
        <v>467</v>
      </c>
      <c r="E459" t="s">
        <v>312</v>
      </c>
      <c r="F459" t="s">
        <v>0</v>
      </c>
      <c r="G459" t="s">
        <v>1938</v>
      </c>
      <c r="H459">
        <v>2.3199999999999998</v>
      </c>
      <c r="I459">
        <v>34.36</v>
      </c>
      <c r="J459">
        <v>190</v>
      </c>
    </row>
    <row r="460" spans="1:10" hidden="1" x14ac:dyDescent="0.35">
      <c r="A460" t="s">
        <v>22059</v>
      </c>
      <c r="B460">
        <v>11</v>
      </c>
      <c r="C460">
        <v>1</v>
      </c>
      <c r="D460">
        <v>468</v>
      </c>
      <c r="E460" t="s">
        <v>311</v>
      </c>
      <c r="F460" t="s">
        <v>3848</v>
      </c>
      <c r="G460" t="s">
        <v>311</v>
      </c>
      <c r="H460" t="s">
        <v>311</v>
      </c>
      <c r="I460" t="s">
        <v>311</v>
      </c>
      <c r="J460">
        <v>0</v>
      </c>
    </row>
    <row r="461" spans="1:10" hidden="1" x14ac:dyDescent="0.35">
      <c r="A461" t="s">
        <v>22060</v>
      </c>
      <c r="B461">
        <v>8</v>
      </c>
      <c r="C461">
        <v>2</v>
      </c>
      <c r="D461">
        <v>469</v>
      </c>
      <c r="E461" t="s">
        <v>311</v>
      </c>
      <c r="F461" t="s">
        <v>3848</v>
      </c>
      <c r="G461" t="s">
        <v>311</v>
      </c>
      <c r="H461" t="s">
        <v>311</v>
      </c>
      <c r="I461" t="s">
        <v>311</v>
      </c>
      <c r="J461">
        <v>3</v>
      </c>
    </row>
    <row r="462" spans="1:10" hidden="1" x14ac:dyDescent="0.35">
      <c r="A462" t="s">
        <v>22061</v>
      </c>
      <c r="B462">
        <v>25</v>
      </c>
      <c r="C462">
        <v>4</v>
      </c>
      <c r="D462">
        <v>470</v>
      </c>
      <c r="E462" t="s">
        <v>311</v>
      </c>
      <c r="F462" t="s">
        <v>2692</v>
      </c>
      <c r="G462" t="s">
        <v>311</v>
      </c>
      <c r="H462" t="s">
        <v>311</v>
      </c>
      <c r="I462" t="s">
        <v>311</v>
      </c>
      <c r="J462">
        <v>4</v>
      </c>
    </row>
    <row r="463" spans="1:10" hidden="1" x14ac:dyDescent="0.35">
      <c r="A463" t="s">
        <v>22062</v>
      </c>
      <c r="B463">
        <v>10</v>
      </c>
      <c r="C463">
        <v>6</v>
      </c>
      <c r="D463">
        <v>471</v>
      </c>
      <c r="E463" t="s">
        <v>311</v>
      </c>
      <c r="F463" t="s">
        <v>3848</v>
      </c>
      <c r="G463" t="s">
        <v>311</v>
      </c>
      <c r="H463" t="s">
        <v>311</v>
      </c>
      <c r="I463" t="s">
        <v>311</v>
      </c>
      <c r="J463">
        <v>0</v>
      </c>
    </row>
    <row r="464" spans="1:10" x14ac:dyDescent="0.35">
      <c r="A464" t="s">
        <v>22063</v>
      </c>
      <c r="B464">
        <v>197</v>
      </c>
      <c r="C464">
        <v>815</v>
      </c>
      <c r="D464">
        <v>472</v>
      </c>
      <c r="E464" t="s">
        <v>328</v>
      </c>
      <c r="F464" t="s">
        <v>0</v>
      </c>
      <c r="G464" t="s">
        <v>22064</v>
      </c>
      <c r="H464">
        <v>2.0830000000000002</v>
      </c>
      <c r="I464">
        <v>57.23</v>
      </c>
      <c r="J464">
        <v>22</v>
      </c>
    </row>
    <row r="465" spans="1:10" hidden="1" x14ac:dyDescent="0.35">
      <c r="A465" t="s">
        <v>22065</v>
      </c>
      <c r="B465">
        <v>15</v>
      </c>
      <c r="C465">
        <v>9</v>
      </c>
      <c r="D465">
        <v>474</v>
      </c>
      <c r="E465" t="s">
        <v>311</v>
      </c>
      <c r="F465" t="s">
        <v>3848</v>
      </c>
      <c r="G465" t="s">
        <v>311</v>
      </c>
      <c r="H465" t="s">
        <v>311</v>
      </c>
      <c r="I465" t="s">
        <v>311</v>
      </c>
      <c r="J465">
        <v>3</v>
      </c>
    </row>
    <row r="466" spans="1:10" x14ac:dyDescent="0.35">
      <c r="A466" t="s">
        <v>22066</v>
      </c>
      <c r="B466">
        <v>46</v>
      </c>
      <c r="C466">
        <v>44</v>
      </c>
      <c r="D466">
        <v>475</v>
      </c>
      <c r="E466" t="s">
        <v>311</v>
      </c>
      <c r="F466" t="s">
        <v>0</v>
      </c>
      <c r="G466" t="s">
        <v>3628</v>
      </c>
      <c r="H466" t="s">
        <v>311</v>
      </c>
      <c r="I466" t="s">
        <v>311</v>
      </c>
      <c r="J466">
        <v>9</v>
      </c>
    </row>
    <row r="467" spans="1:10" hidden="1" x14ac:dyDescent="0.35">
      <c r="A467" t="s">
        <v>22067</v>
      </c>
      <c r="B467">
        <v>11</v>
      </c>
      <c r="C467">
        <v>0</v>
      </c>
      <c r="D467">
        <v>476</v>
      </c>
      <c r="E467" t="s">
        <v>311</v>
      </c>
      <c r="F467" t="s">
        <v>3848</v>
      </c>
      <c r="G467" t="s">
        <v>311</v>
      </c>
      <c r="H467" t="s">
        <v>311</v>
      </c>
      <c r="I467" t="s">
        <v>311</v>
      </c>
      <c r="J467">
        <v>0</v>
      </c>
    </row>
    <row r="468" spans="1:10" hidden="1" x14ac:dyDescent="0.35">
      <c r="A468" t="s">
        <v>22068</v>
      </c>
      <c r="B468">
        <v>15</v>
      </c>
      <c r="C468">
        <v>9</v>
      </c>
      <c r="D468">
        <v>477</v>
      </c>
      <c r="E468" t="s">
        <v>311</v>
      </c>
      <c r="F468" t="s">
        <v>2692</v>
      </c>
      <c r="G468" t="s">
        <v>311</v>
      </c>
      <c r="H468" t="s">
        <v>311</v>
      </c>
      <c r="I468" t="s">
        <v>311</v>
      </c>
      <c r="J468">
        <v>4</v>
      </c>
    </row>
    <row r="469" spans="1:10" hidden="1" x14ac:dyDescent="0.35">
      <c r="A469" t="s">
        <v>22069</v>
      </c>
      <c r="B469">
        <v>15</v>
      </c>
      <c r="C469">
        <v>2</v>
      </c>
      <c r="D469">
        <v>478</v>
      </c>
      <c r="E469" t="s">
        <v>311</v>
      </c>
      <c r="F469" t="s">
        <v>3848</v>
      </c>
      <c r="G469" t="s">
        <v>311</v>
      </c>
      <c r="H469" t="s">
        <v>311</v>
      </c>
      <c r="I469" t="s">
        <v>311</v>
      </c>
      <c r="J469">
        <v>1</v>
      </c>
    </row>
    <row r="470" spans="1:10" hidden="1" x14ac:dyDescent="0.35">
      <c r="A470" t="s">
        <v>22070</v>
      </c>
      <c r="B470">
        <v>6</v>
      </c>
      <c r="C470">
        <v>1</v>
      </c>
      <c r="D470">
        <v>480</v>
      </c>
      <c r="E470" t="s">
        <v>311</v>
      </c>
      <c r="F470" t="s">
        <v>3848</v>
      </c>
      <c r="G470" t="s">
        <v>311</v>
      </c>
      <c r="H470" t="s">
        <v>311</v>
      </c>
      <c r="I470" t="s">
        <v>311</v>
      </c>
      <c r="J470">
        <v>0</v>
      </c>
    </row>
    <row r="471" spans="1:10" hidden="1" x14ac:dyDescent="0.35">
      <c r="A471" t="s">
        <v>22071</v>
      </c>
      <c r="B471">
        <v>7</v>
      </c>
      <c r="C471">
        <v>0</v>
      </c>
      <c r="D471">
        <v>481</v>
      </c>
      <c r="E471" t="s">
        <v>311</v>
      </c>
      <c r="F471" t="s">
        <v>3848</v>
      </c>
      <c r="G471" t="s">
        <v>311</v>
      </c>
      <c r="H471" t="s">
        <v>311</v>
      </c>
      <c r="I471" t="s">
        <v>311</v>
      </c>
      <c r="J471">
        <v>0</v>
      </c>
    </row>
    <row r="472" spans="1:10" hidden="1" x14ac:dyDescent="0.35">
      <c r="A472" t="s">
        <v>22072</v>
      </c>
      <c r="B472">
        <v>12</v>
      </c>
      <c r="C472">
        <v>14</v>
      </c>
      <c r="D472">
        <v>482</v>
      </c>
      <c r="E472" t="s">
        <v>311</v>
      </c>
      <c r="F472" t="s">
        <v>3848</v>
      </c>
      <c r="G472" t="s">
        <v>311</v>
      </c>
      <c r="H472" t="s">
        <v>311</v>
      </c>
      <c r="I472" t="s">
        <v>311</v>
      </c>
      <c r="J472">
        <v>0</v>
      </c>
    </row>
    <row r="473" spans="1:10" hidden="1" x14ac:dyDescent="0.35">
      <c r="A473" t="s">
        <v>22073</v>
      </c>
      <c r="B473">
        <v>12</v>
      </c>
      <c r="C473">
        <v>1</v>
      </c>
      <c r="D473">
        <v>483</v>
      </c>
      <c r="E473" t="s">
        <v>311</v>
      </c>
      <c r="F473" t="s">
        <v>3848</v>
      </c>
      <c r="G473" t="s">
        <v>311</v>
      </c>
      <c r="H473" t="s">
        <v>311</v>
      </c>
      <c r="I473" t="s">
        <v>311</v>
      </c>
      <c r="J473">
        <v>1</v>
      </c>
    </row>
    <row r="474" spans="1:10" hidden="1" x14ac:dyDescent="0.35">
      <c r="A474" t="s">
        <v>22074</v>
      </c>
      <c r="B474">
        <v>6</v>
      </c>
      <c r="C474">
        <v>3</v>
      </c>
      <c r="D474">
        <v>484</v>
      </c>
      <c r="E474" t="s">
        <v>311</v>
      </c>
      <c r="F474" t="s">
        <v>3848</v>
      </c>
      <c r="G474" t="s">
        <v>311</v>
      </c>
      <c r="H474" t="s">
        <v>311</v>
      </c>
      <c r="I474" t="s">
        <v>311</v>
      </c>
      <c r="J474">
        <v>1</v>
      </c>
    </row>
    <row r="475" spans="1:10" hidden="1" x14ac:dyDescent="0.35">
      <c r="A475" t="s">
        <v>22075</v>
      </c>
      <c r="B475">
        <v>11</v>
      </c>
      <c r="C475">
        <v>0</v>
      </c>
      <c r="D475">
        <v>485</v>
      </c>
      <c r="E475" t="s">
        <v>311</v>
      </c>
      <c r="F475" t="s">
        <v>3848</v>
      </c>
      <c r="G475" t="s">
        <v>311</v>
      </c>
      <c r="H475" t="s">
        <v>311</v>
      </c>
      <c r="I475" t="s">
        <v>311</v>
      </c>
      <c r="J475">
        <v>0</v>
      </c>
    </row>
    <row r="476" spans="1:10" hidden="1" x14ac:dyDescent="0.35">
      <c r="A476" t="s">
        <v>22076</v>
      </c>
      <c r="B476">
        <v>22</v>
      </c>
      <c r="C476">
        <v>0</v>
      </c>
      <c r="D476">
        <v>486</v>
      </c>
      <c r="E476" t="s">
        <v>311</v>
      </c>
      <c r="F476" t="s">
        <v>2692</v>
      </c>
      <c r="G476" t="s">
        <v>311</v>
      </c>
      <c r="H476" t="s">
        <v>311</v>
      </c>
      <c r="I476" t="s">
        <v>311</v>
      </c>
      <c r="J476">
        <v>0</v>
      </c>
    </row>
    <row r="477" spans="1:10" hidden="1" x14ac:dyDescent="0.35">
      <c r="A477" t="s">
        <v>22077</v>
      </c>
      <c r="B477">
        <v>6</v>
      </c>
      <c r="C477">
        <v>0</v>
      </c>
      <c r="D477">
        <v>487</v>
      </c>
      <c r="E477" t="s">
        <v>311</v>
      </c>
      <c r="F477" t="s">
        <v>3848</v>
      </c>
      <c r="G477" t="s">
        <v>311</v>
      </c>
      <c r="H477" t="s">
        <v>311</v>
      </c>
      <c r="I477" t="s">
        <v>311</v>
      </c>
      <c r="J477">
        <v>0</v>
      </c>
    </row>
    <row r="478" spans="1:10" hidden="1" x14ac:dyDescent="0.35">
      <c r="A478" t="s">
        <v>22078</v>
      </c>
      <c r="B478">
        <v>9</v>
      </c>
      <c r="C478">
        <v>0</v>
      </c>
      <c r="D478">
        <v>488</v>
      </c>
      <c r="E478" t="s">
        <v>311</v>
      </c>
      <c r="F478" t="s">
        <v>3848</v>
      </c>
      <c r="G478" t="s">
        <v>311</v>
      </c>
      <c r="H478" t="s">
        <v>311</v>
      </c>
      <c r="I478" t="s">
        <v>311</v>
      </c>
      <c r="J478">
        <v>1</v>
      </c>
    </row>
    <row r="479" spans="1:10" x14ac:dyDescent="0.35">
      <c r="A479" t="s">
        <v>22079</v>
      </c>
      <c r="B479">
        <v>32</v>
      </c>
      <c r="C479">
        <v>16</v>
      </c>
      <c r="D479">
        <v>489</v>
      </c>
      <c r="E479" t="s">
        <v>334</v>
      </c>
      <c r="F479" t="s">
        <v>0</v>
      </c>
      <c r="G479" t="s">
        <v>2037</v>
      </c>
      <c r="H479">
        <v>0.33300000000000002</v>
      </c>
      <c r="I479">
        <v>8.93</v>
      </c>
      <c r="J479">
        <v>9</v>
      </c>
    </row>
    <row r="480" spans="1:10" x14ac:dyDescent="0.35">
      <c r="A480" t="s">
        <v>22080</v>
      </c>
      <c r="B480">
        <v>36</v>
      </c>
      <c r="C480">
        <v>29</v>
      </c>
      <c r="D480">
        <v>490</v>
      </c>
      <c r="E480" t="s">
        <v>311</v>
      </c>
      <c r="F480" t="s">
        <v>0</v>
      </c>
      <c r="G480" t="s">
        <v>4219</v>
      </c>
      <c r="H480" t="s">
        <v>311</v>
      </c>
      <c r="I480" t="s">
        <v>311</v>
      </c>
      <c r="J480">
        <v>11</v>
      </c>
    </row>
    <row r="481" spans="1:10" x14ac:dyDescent="0.35">
      <c r="A481" t="s">
        <v>22081</v>
      </c>
      <c r="B481">
        <v>12</v>
      </c>
      <c r="C481">
        <v>5</v>
      </c>
      <c r="D481">
        <v>491</v>
      </c>
      <c r="E481" t="s">
        <v>334</v>
      </c>
      <c r="F481" t="s">
        <v>0</v>
      </c>
      <c r="G481" t="s">
        <v>2053</v>
      </c>
      <c r="H481">
        <v>8.3000000000000004E-2</v>
      </c>
      <c r="I481">
        <v>0.13</v>
      </c>
      <c r="J481">
        <v>1</v>
      </c>
    </row>
    <row r="482" spans="1:10" x14ac:dyDescent="0.35">
      <c r="A482" t="s">
        <v>22082</v>
      </c>
      <c r="B482">
        <v>24</v>
      </c>
      <c r="C482">
        <v>121</v>
      </c>
      <c r="D482">
        <v>492</v>
      </c>
      <c r="E482" t="s">
        <v>312</v>
      </c>
      <c r="F482" t="s">
        <v>0</v>
      </c>
      <c r="G482" t="s">
        <v>1793</v>
      </c>
      <c r="H482">
        <v>2.4580000000000002</v>
      </c>
      <c r="I482">
        <v>35.06</v>
      </c>
      <c r="J482">
        <v>24</v>
      </c>
    </row>
    <row r="483" spans="1:10" x14ac:dyDescent="0.35">
      <c r="A483" t="s">
        <v>22083</v>
      </c>
      <c r="B483">
        <v>67</v>
      </c>
      <c r="C483">
        <v>1125</v>
      </c>
      <c r="D483">
        <v>493</v>
      </c>
      <c r="E483" t="s">
        <v>319</v>
      </c>
      <c r="F483" t="s">
        <v>0</v>
      </c>
      <c r="G483" t="s">
        <v>1882</v>
      </c>
      <c r="H483">
        <v>8.7420000000000009</v>
      </c>
      <c r="I483">
        <v>89.79</v>
      </c>
      <c r="J483">
        <v>10</v>
      </c>
    </row>
    <row r="484" spans="1:10" x14ac:dyDescent="0.35">
      <c r="A484" t="s">
        <v>22084</v>
      </c>
      <c r="B484">
        <v>21</v>
      </c>
      <c r="C484">
        <v>129</v>
      </c>
      <c r="D484">
        <v>494</v>
      </c>
      <c r="E484" t="s">
        <v>328</v>
      </c>
      <c r="F484" t="s">
        <v>0</v>
      </c>
      <c r="G484" t="s">
        <v>22085</v>
      </c>
      <c r="H484">
        <v>2.9049999999999998</v>
      </c>
      <c r="I484">
        <v>53.26</v>
      </c>
      <c r="J484">
        <v>0</v>
      </c>
    </row>
    <row r="485" spans="1:10" x14ac:dyDescent="0.35">
      <c r="A485" t="s">
        <v>22086</v>
      </c>
      <c r="B485">
        <v>111</v>
      </c>
      <c r="C485">
        <v>1093</v>
      </c>
      <c r="D485">
        <v>495</v>
      </c>
      <c r="E485" t="s">
        <v>328</v>
      </c>
      <c r="F485" t="s">
        <v>0</v>
      </c>
      <c r="G485" t="s">
        <v>1886</v>
      </c>
      <c r="H485">
        <v>4.7030000000000003</v>
      </c>
      <c r="I485">
        <v>64.78</v>
      </c>
      <c r="J485">
        <v>19</v>
      </c>
    </row>
    <row r="486" spans="1:10" x14ac:dyDescent="0.35">
      <c r="A486" t="s">
        <v>22087</v>
      </c>
      <c r="B486">
        <v>71</v>
      </c>
      <c r="C486">
        <v>620</v>
      </c>
      <c r="D486">
        <v>496</v>
      </c>
      <c r="E486" t="s">
        <v>328</v>
      </c>
      <c r="F486" t="s">
        <v>0</v>
      </c>
      <c r="G486" t="s">
        <v>3498</v>
      </c>
      <c r="H486">
        <v>5.0279999999999996</v>
      </c>
      <c r="I486">
        <v>57.05</v>
      </c>
      <c r="J486">
        <v>69</v>
      </c>
    </row>
    <row r="487" spans="1:10" x14ac:dyDescent="0.35">
      <c r="A487" t="s">
        <v>22088</v>
      </c>
      <c r="B487">
        <v>98</v>
      </c>
      <c r="C487">
        <v>760</v>
      </c>
      <c r="D487">
        <v>497</v>
      </c>
      <c r="E487" t="s">
        <v>328</v>
      </c>
      <c r="F487" t="s">
        <v>0</v>
      </c>
      <c r="G487" t="s">
        <v>1813</v>
      </c>
      <c r="H487">
        <v>4.0220000000000002</v>
      </c>
      <c r="I487">
        <v>57.09</v>
      </c>
      <c r="J487">
        <v>21</v>
      </c>
    </row>
    <row r="488" spans="1:10" x14ac:dyDescent="0.35">
      <c r="A488" t="s">
        <v>22089</v>
      </c>
      <c r="B488">
        <v>25</v>
      </c>
      <c r="C488">
        <v>12</v>
      </c>
      <c r="D488">
        <v>498</v>
      </c>
      <c r="E488" t="s">
        <v>311</v>
      </c>
      <c r="F488" t="s">
        <v>0</v>
      </c>
      <c r="G488" t="s">
        <v>6759</v>
      </c>
      <c r="H488" t="s">
        <v>311</v>
      </c>
      <c r="I488" t="s">
        <v>311</v>
      </c>
      <c r="J488">
        <v>4</v>
      </c>
    </row>
    <row r="489" spans="1:10" hidden="1" x14ac:dyDescent="0.35">
      <c r="A489" t="s">
        <v>22090</v>
      </c>
      <c r="B489">
        <v>17</v>
      </c>
      <c r="C489">
        <v>0</v>
      </c>
      <c r="D489">
        <v>499</v>
      </c>
      <c r="E489" t="s">
        <v>311</v>
      </c>
      <c r="F489" t="s">
        <v>3848</v>
      </c>
      <c r="G489" t="s">
        <v>311</v>
      </c>
      <c r="H489" t="s">
        <v>311</v>
      </c>
      <c r="I489" t="s">
        <v>311</v>
      </c>
      <c r="J489">
        <v>0</v>
      </c>
    </row>
    <row r="490" spans="1:10" hidden="1" x14ac:dyDescent="0.35">
      <c r="A490" t="s">
        <v>22091</v>
      </c>
      <c r="B490">
        <v>15</v>
      </c>
      <c r="C490">
        <v>1</v>
      </c>
      <c r="D490">
        <v>500</v>
      </c>
      <c r="E490" t="s">
        <v>311</v>
      </c>
      <c r="F490" t="s">
        <v>3848</v>
      </c>
      <c r="G490" t="s">
        <v>311</v>
      </c>
      <c r="H490" t="s">
        <v>311</v>
      </c>
      <c r="I490" t="s">
        <v>311</v>
      </c>
      <c r="J490">
        <v>0</v>
      </c>
    </row>
    <row r="491" spans="1:10" hidden="1" x14ac:dyDescent="0.35">
      <c r="A491" t="s">
        <v>22092</v>
      </c>
      <c r="B491">
        <v>8</v>
      </c>
      <c r="C491">
        <v>5</v>
      </c>
      <c r="D491">
        <v>501</v>
      </c>
      <c r="E491" t="s">
        <v>311</v>
      </c>
      <c r="F491" t="s">
        <v>3848</v>
      </c>
      <c r="G491" t="s">
        <v>311</v>
      </c>
      <c r="H491" t="s">
        <v>311</v>
      </c>
      <c r="I491" t="s">
        <v>311</v>
      </c>
      <c r="J491">
        <v>1</v>
      </c>
    </row>
    <row r="492" spans="1:10" hidden="1" x14ac:dyDescent="0.35">
      <c r="A492" t="s">
        <v>22093</v>
      </c>
      <c r="B492">
        <v>20</v>
      </c>
      <c r="C492">
        <v>3</v>
      </c>
      <c r="D492">
        <v>502</v>
      </c>
      <c r="E492" t="s">
        <v>311</v>
      </c>
      <c r="F492" t="s">
        <v>3848</v>
      </c>
      <c r="G492" t="s">
        <v>311</v>
      </c>
      <c r="H492" t="s">
        <v>311</v>
      </c>
      <c r="I492" t="s">
        <v>311</v>
      </c>
      <c r="J492">
        <v>0</v>
      </c>
    </row>
    <row r="493" spans="1:10" hidden="1" x14ac:dyDescent="0.35">
      <c r="A493" t="s">
        <v>22094</v>
      </c>
      <c r="B493">
        <v>8</v>
      </c>
      <c r="C493">
        <v>0</v>
      </c>
      <c r="D493">
        <v>503</v>
      </c>
      <c r="E493" t="s">
        <v>311</v>
      </c>
      <c r="F493" t="s">
        <v>3848</v>
      </c>
      <c r="G493" t="s">
        <v>311</v>
      </c>
      <c r="H493" t="s">
        <v>311</v>
      </c>
      <c r="I493" t="s">
        <v>311</v>
      </c>
      <c r="J493">
        <v>1</v>
      </c>
    </row>
    <row r="494" spans="1:10" hidden="1" x14ac:dyDescent="0.35">
      <c r="A494" t="s">
        <v>22095</v>
      </c>
      <c r="B494">
        <v>14</v>
      </c>
      <c r="C494">
        <v>0</v>
      </c>
      <c r="D494">
        <v>504</v>
      </c>
      <c r="E494" t="s">
        <v>311</v>
      </c>
      <c r="F494" t="s">
        <v>3848</v>
      </c>
      <c r="G494" t="s">
        <v>311</v>
      </c>
      <c r="H494" t="s">
        <v>311</v>
      </c>
      <c r="I494" t="s">
        <v>311</v>
      </c>
      <c r="J494">
        <v>1</v>
      </c>
    </row>
    <row r="495" spans="1:10" hidden="1" x14ac:dyDescent="0.35">
      <c r="A495" t="s">
        <v>22096</v>
      </c>
      <c r="B495">
        <v>8</v>
      </c>
      <c r="C495">
        <v>10</v>
      </c>
      <c r="D495">
        <v>505</v>
      </c>
      <c r="E495" t="s">
        <v>311</v>
      </c>
      <c r="F495" t="s">
        <v>3848</v>
      </c>
      <c r="G495" t="s">
        <v>311</v>
      </c>
      <c r="H495" t="s">
        <v>311</v>
      </c>
      <c r="I495" t="s">
        <v>311</v>
      </c>
      <c r="J495">
        <v>1</v>
      </c>
    </row>
    <row r="496" spans="1:10" hidden="1" x14ac:dyDescent="0.35">
      <c r="A496" t="s">
        <v>22097</v>
      </c>
      <c r="B496">
        <v>12</v>
      </c>
      <c r="C496">
        <v>3</v>
      </c>
      <c r="D496">
        <v>506</v>
      </c>
      <c r="E496" t="s">
        <v>311</v>
      </c>
      <c r="F496" t="s">
        <v>3848</v>
      </c>
      <c r="G496" t="s">
        <v>311</v>
      </c>
      <c r="H496" t="s">
        <v>311</v>
      </c>
      <c r="I496" t="s">
        <v>311</v>
      </c>
      <c r="J496">
        <v>0</v>
      </c>
    </row>
    <row r="497" spans="1:10" x14ac:dyDescent="0.35">
      <c r="A497" t="s">
        <v>22098</v>
      </c>
      <c r="B497">
        <v>61</v>
      </c>
      <c r="C497">
        <v>154</v>
      </c>
      <c r="D497">
        <v>507</v>
      </c>
      <c r="E497" t="s">
        <v>312</v>
      </c>
      <c r="F497" t="s">
        <v>0</v>
      </c>
      <c r="G497" t="s">
        <v>22099</v>
      </c>
      <c r="H497">
        <v>1.1499999999999999</v>
      </c>
      <c r="I497">
        <v>33.15</v>
      </c>
      <c r="J497">
        <v>4</v>
      </c>
    </row>
    <row r="498" spans="1:10" hidden="1" x14ac:dyDescent="0.35">
      <c r="A498" t="s">
        <v>22100</v>
      </c>
      <c r="B498">
        <v>15</v>
      </c>
      <c r="C498">
        <v>8</v>
      </c>
      <c r="D498">
        <v>508</v>
      </c>
      <c r="E498" t="s">
        <v>311</v>
      </c>
      <c r="F498" t="s">
        <v>3848</v>
      </c>
      <c r="G498" t="s">
        <v>311</v>
      </c>
      <c r="H498" t="s">
        <v>311</v>
      </c>
      <c r="I498" t="s">
        <v>311</v>
      </c>
      <c r="J498">
        <v>15</v>
      </c>
    </row>
    <row r="499" spans="1:10" x14ac:dyDescent="0.35">
      <c r="A499" t="s">
        <v>22101</v>
      </c>
      <c r="B499">
        <v>191</v>
      </c>
      <c r="C499">
        <v>753</v>
      </c>
      <c r="D499">
        <v>509</v>
      </c>
      <c r="E499" t="s">
        <v>311</v>
      </c>
      <c r="F499" t="s">
        <v>0</v>
      </c>
      <c r="G499" t="s">
        <v>1940</v>
      </c>
      <c r="H499" t="s">
        <v>311</v>
      </c>
      <c r="I499" t="s">
        <v>311</v>
      </c>
      <c r="J499">
        <v>77</v>
      </c>
    </row>
    <row r="500" spans="1:10" x14ac:dyDescent="0.35">
      <c r="A500" t="s">
        <v>22102</v>
      </c>
      <c r="B500">
        <v>105</v>
      </c>
      <c r="C500">
        <v>429</v>
      </c>
      <c r="D500">
        <v>510</v>
      </c>
      <c r="E500" t="s">
        <v>334</v>
      </c>
      <c r="F500" t="s">
        <v>0</v>
      </c>
      <c r="G500" t="s">
        <v>1973</v>
      </c>
      <c r="H500">
        <v>1.901</v>
      </c>
      <c r="I500">
        <v>23.21</v>
      </c>
      <c r="J500">
        <v>103</v>
      </c>
    </row>
    <row r="501" spans="1:10" hidden="1" x14ac:dyDescent="0.35">
      <c r="A501" t="s">
        <v>22103</v>
      </c>
      <c r="B501">
        <v>15</v>
      </c>
      <c r="C501">
        <v>5</v>
      </c>
      <c r="D501">
        <v>511</v>
      </c>
      <c r="E501" t="s">
        <v>311</v>
      </c>
      <c r="F501" t="s">
        <v>3848</v>
      </c>
      <c r="G501" t="s">
        <v>311</v>
      </c>
      <c r="H501" t="s">
        <v>311</v>
      </c>
      <c r="I501" t="s">
        <v>311</v>
      </c>
      <c r="J501">
        <v>0</v>
      </c>
    </row>
    <row r="502" spans="1:10" hidden="1" x14ac:dyDescent="0.35">
      <c r="A502" t="s">
        <v>22104</v>
      </c>
      <c r="B502">
        <v>13</v>
      </c>
      <c r="C502">
        <v>0</v>
      </c>
      <c r="D502">
        <v>512</v>
      </c>
      <c r="E502" t="s">
        <v>311</v>
      </c>
      <c r="F502" t="s">
        <v>3848</v>
      </c>
      <c r="G502" t="s">
        <v>311</v>
      </c>
      <c r="H502" t="s">
        <v>311</v>
      </c>
      <c r="I502" t="s">
        <v>311</v>
      </c>
      <c r="J502">
        <v>0</v>
      </c>
    </row>
    <row r="503" spans="1:10" hidden="1" x14ac:dyDescent="0.35">
      <c r="A503" t="s">
        <v>22105</v>
      </c>
      <c r="B503">
        <v>13</v>
      </c>
      <c r="C503">
        <v>19</v>
      </c>
      <c r="D503">
        <v>513</v>
      </c>
      <c r="E503" t="s">
        <v>311</v>
      </c>
      <c r="F503" t="s">
        <v>3848</v>
      </c>
      <c r="G503" t="s">
        <v>311</v>
      </c>
      <c r="H503" t="s">
        <v>311</v>
      </c>
      <c r="I503" t="s">
        <v>311</v>
      </c>
      <c r="J503">
        <v>5</v>
      </c>
    </row>
    <row r="504" spans="1:10" x14ac:dyDescent="0.35">
      <c r="A504" t="s">
        <v>22106</v>
      </c>
      <c r="B504">
        <v>183</v>
      </c>
      <c r="C504">
        <v>166</v>
      </c>
      <c r="D504">
        <v>514</v>
      </c>
      <c r="E504" t="s">
        <v>334</v>
      </c>
      <c r="F504" t="s">
        <v>0</v>
      </c>
      <c r="G504" t="s">
        <v>4515</v>
      </c>
      <c r="H504">
        <v>0.47499999999999998</v>
      </c>
      <c r="I504">
        <v>10.36</v>
      </c>
      <c r="J504">
        <v>31</v>
      </c>
    </row>
    <row r="505" spans="1:10" hidden="1" x14ac:dyDescent="0.35">
      <c r="A505" t="s">
        <v>22107</v>
      </c>
      <c r="B505">
        <v>8</v>
      </c>
      <c r="C505">
        <v>3</v>
      </c>
      <c r="D505">
        <v>515</v>
      </c>
      <c r="E505" t="s">
        <v>311</v>
      </c>
      <c r="F505" t="s">
        <v>3848</v>
      </c>
      <c r="G505" t="s">
        <v>311</v>
      </c>
      <c r="H505" t="s">
        <v>311</v>
      </c>
      <c r="I505" t="s">
        <v>311</v>
      </c>
      <c r="J505">
        <v>0</v>
      </c>
    </row>
    <row r="506" spans="1:10" hidden="1" x14ac:dyDescent="0.35">
      <c r="A506" t="s">
        <v>22108</v>
      </c>
      <c r="B506">
        <v>13</v>
      </c>
      <c r="C506">
        <v>2</v>
      </c>
      <c r="D506">
        <v>516</v>
      </c>
      <c r="E506" t="s">
        <v>311</v>
      </c>
      <c r="F506" t="s">
        <v>3848</v>
      </c>
      <c r="G506" t="s">
        <v>311</v>
      </c>
      <c r="H506" t="s">
        <v>311</v>
      </c>
      <c r="I506" t="s">
        <v>311</v>
      </c>
      <c r="J506">
        <v>1</v>
      </c>
    </row>
    <row r="507" spans="1:10" hidden="1" x14ac:dyDescent="0.35">
      <c r="A507" t="s">
        <v>22109</v>
      </c>
      <c r="B507">
        <v>21</v>
      </c>
      <c r="C507">
        <v>4</v>
      </c>
      <c r="D507">
        <v>517</v>
      </c>
      <c r="E507" t="s">
        <v>311</v>
      </c>
      <c r="F507" t="s">
        <v>3848</v>
      </c>
      <c r="G507" t="s">
        <v>311</v>
      </c>
      <c r="H507" t="s">
        <v>311</v>
      </c>
      <c r="I507" t="s">
        <v>311</v>
      </c>
      <c r="J507">
        <v>1</v>
      </c>
    </row>
    <row r="508" spans="1:10" hidden="1" x14ac:dyDescent="0.35">
      <c r="A508" t="s">
        <v>22110</v>
      </c>
      <c r="B508">
        <v>8</v>
      </c>
      <c r="C508">
        <v>0</v>
      </c>
      <c r="D508">
        <v>518</v>
      </c>
      <c r="E508" t="s">
        <v>311</v>
      </c>
      <c r="F508" t="s">
        <v>3848</v>
      </c>
      <c r="G508" t="s">
        <v>311</v>
      </c>
      <c r="H508" t="s">
        <v>311</v>
      </c>
      <c r="I508" t="s">
        <v>311</v>
      </c>
      <c r="J508">
        <v>1</v>
      </c>
    </row>
    <row r="509" spans="1:10" hidden="1" x14ac:dyDescent="0.35">
      <c r="A509" t="s">
        <v>22111</v>
      </c>
      <c r="B509">
        <v>16</v>
      </c>
      <c r="C509">
        <v>3</v>
      </c>
      <c r="D509">
        <v>519</v>
      </c>
      <c r="E509" t="s">
        <v>311</v>
      </c>
      <c r="F509" t="s">
        <v>3848</v>
      </c>
      <c r="G509" t="s">
        <v>311</v>
      </c>
      <c r="H509" t="s">
        <v>311</v>
      </c>
      <c r="I509" t="s">
        <v>311</v>
      </c>
      <c r="J509">
        <v>1</v>
      </c>
    </row>
    <row r="510" spans="1:10" hidden="1" x14ac:dyDescent="0.35">
      <c r="A510" t="s">
        <v>22112</v>
      </c>
      <c r="B510">
        <v>12</v>
      </c>
      <c r="C510">
        <v>0</v>
      </c>
      <c r="D510">
        <v>520</v>
      </c>
      <c r="E510" t="s">
        <v>311</v>
      </c>
      <c r="F510" t="s">
        <v>3848</v>
      </c>
      <c r="G510" t="s">
        <v>311</v>
      </c>
      <c r="H510" t="s">
        <v>311</v>
      </c>
      <c r="I510" t="s">
        <v>311</v>
      </c>
      <c r="J510">
        <v>0</v>
      </c>
    </row>
    <row r="511" spans="1:10" hidden="1" x14ac:dyDescent="0.35">
      <c r="A511" t="s">
        <v>22113</v>
      </c>
      <c r="B511">
        <v>16</v>
      </c>
      <c r="C511">
        <v>1</v>
      </c>
      <c r="D511">
        <v>521</v>
      </c>
      <c r="E511" t="s">
        <v>311</v>
      </c>
      <c r="F511" t="s">
        <v>3848</v>
      </c>
      <c r="G511" t="s">
        <v>311</v>
      </c>
      <c r="H511" t="s">
        <v>311</v>
      </c>
      <c r="I511" t="s">
        <v>311</v>
      </c>
      <c r="J511">
        <v>0</v>
      </c>
    </row>
    <row r="512" spans="1:10" hidden="1" x14ac:dyDescent="0.35">
      <c r="A512" t="s">
        <v>22114</v>
      </c>
      <c r="B512">
        <v>16</v>
      </c>
      <c r="C512">
        <v>9</v>
      </c>
      <c r="D512">
        <v>522</v>
      </c>
      <c r="E512" t="s">
        <v>311</v>
      </c>
      <c r="F512" t="s">
        <v>3848</v>
      </c>
      <c r="G512" t="s">
        <v>311</v>
      </c>
      <c r="H512" t="s">
        <v>311</v>
      </c>
      <c r="I512" t="s">
        <v>311</v>
      </c>
      <c r="J512">
        <v>0</v>
      </c>
    </row>
    <row r="513" spans="1:10" hidden="1" x14ac:dyDescent="0.35">
      <c r="A513" t="s">
        <v>22115</v>
      </c>
      <c r="B513">
        <v>11</v>
      </c>
      <c r="C513">
        <v>6</v>
      </c>
      <c r="D513">
        <v>524</v>
      </c>
      <c r="E513" t="s">
        <v>311</v>
      </c>
      <c r="F513" t="s">
        <v>3848</v>
      </c>
      <c r="G513" t="s">
        <v>311</v>
      </c>
      <c r="H513" t="s">
        <v>311</v>
      </c>
      <c r="I513" t="s">
        <v>311</v>
      </c>
      <c r="J513">
        <v>2</v>
      </c>
    </row>
    <row r="514" spans="1:10" hidden="1" x14ac:dyDescent="0.35">
      <c r="A514" t="s">
        <v>22116</v>
      </c>
      <c r="B514">
        <v>7</v>
      </c>
      <c r="C514">
        <v>35</v>
      </c>
      <c r="D514">
        <v>525</v>
      </c>
      <c r="E514" t="s">
        <v>311</v>
      </c>
      <c r="F514" t="s">
        <v>2692</v>
      </c>
      <c r="G514" t="s">
        <v>311</v>
      </c>
      <c r="H514" t="s">
        <v>311</v>
      </c>
      <c r="I514" t="s">
        <v>311</v>
      </c>
      <c r="J514">
        <v>5</v>
      </c>
    </row>
    <row r="515" spans="1:10" x14ac:dyDescent="0.35">
      <c r="A515" t="s">
        <v>22117</v>
      </c>
      <c r="B515">
        <v>48</v>
      </c>
      <c r="C515">
        <v>52</v>
      </c>
      <c r="D515">
        <v>526</v>
      </c>
      <c r="E515" t="s">
        <v>311</v>
      </c>
      <c r="F515" t="s">
        <v>0</v>
      </c>
      <c r="G515" t="s">
        <v>2520</v>
      </c>
      <c r="H515" t="s">
        <v>311</v>
      </c>
      <c r="I515" t="s">
        <v>311</v>
      </c>
      <c r="J515">
        <v>47</v>
      </c>
    </row>
    <row r="516" spans="1:10" hidden="1" x14ac:dyDescent="0.35">
      <c r="A516" t="s">
        <v>22118</v>
      </c>
      <c r="B516">
        <v>8</v>
      </c>
      <c r="C516">
        <v>1</v>
      </c>
      <c r="D516">
        <v>527</v>
      </c>
      <c r="E516" t="s">
        <v>311</v>
      </c>
      <c r="F516" t="s">
        <v>3848</v>
      </c>
      <c r="G516" t="s">
        <v>311</v>
      </c>
      <c r="H516" t="s">
        <v>311</v>
      </c>
      <c r="I516" t="s">
        <v>311</v>
      </c>
      <c r="J516">
        <v>7</v>
      </c>
    </row>
    <row r="517" spans="1:10" hidden="1" x14ac:dyDescent="0.35">
      <c r="A517" t="s">
        <v>22119</v>
      </c>
      <c r="B517">
        <v>7</v>
      </c>
      <c r="C517">
        <v>0</v>
      </c>
      <c r="D517">
        <v>528</v>
      </c>
      <c r="E517" t="s">
        <v>311</v>
      </c>
      <c r="F517" t="s">
        <v>3848</v>
      </c>
      <c r="G517" t="s">
        <v>311</v>
      </c>
      <c r="H517" t="s">
        <v>311</v>
      </c>
      <c r="I517" t="s">
        <v>311</v>
      </c>
      <c r="J517">
        <v>0</v>
      </c>
    </row>
    <row r="518" spans="1:10" x14ac:dyDescent="0.35">
      <c r="A518" t="s">
        <v>22120</v>
      </c>
      <c r="B518">
        <v>37</v>
      </c>
      <c r="C518">
        <v>43</v>
      </c>
      <c r="D518">
        <v>529</v>
      </c>
      <c r="E518" t="s">
        <v>334</v>
      </c>
      <c r="F518" t="s">
        <v>0</v>
      </c>
      <c r="G518" t="s">
        <v>22121</v>
      </c>
      <c r="H518">
        <v>0.67600000000000005</v>
      </c>
      <c r="I518">
        <v>3.72</v>
      </c>
      <c r="J518">
        <v>14</v>
      </c>
    </row>
    <row r="519" spans="1:10" x14ac:dyDescent="0.35">
      <c r="A519" t="s">
        <v>22122</v>
      </c>
      <c r="B519">
        <v>9</v>
      </c>
      <c r="C519">
        <v>8</v>
      </c>
      <c r="D519">
        <v>530</v>
      </c>
      <c r="E519" t="s">
        <v>311</v>
      </c>
      <c r="F519" t="s">
        <v>0</v>
      </c>
      <c r="G519" t="s">
        <v>3628</v>
      </c>
      <c r="H519" t="s">
        <v>311</v>
      </c>
      <c r="I519" t="s">
        <v>311</v>
      </c>
      <c r="J519">
        <v>4</v>
      </c>
    </row>
    <row r="520" spans="1:10" hidden="1" x14ac:dyDescent="0.35">
      <c r="A520" t="s">
        <v>22123</v>
      </c>
      <c r="B520">
        <v>11</v>
      </c>
      <c r="C520">
        <v>4</v>
      </c>
      <c r="D520">
        <v>531</v>
      </c>
      <c r="E520" t="s">
        <v>311</v>
      </c>
      <c r="F520" t="s">
        <v>3848</v>
      </c>
      <c r="G520" t="s">
        <v>311</v>
      </c>
      <c r="H520" t="s">
        <v>311</v>
      </c>
      <c r="I520" t="s">
        <v>311</v>
      </c>
      <c r="J520">
        <v>1</v>
      </c>
    </row>
    <row r="521" spans="1:10" hidden="1" x14ac:dyDescent="0.35">
      <c r="A521" t="s">
        <v>22124</v>
      </c>
      <c r="B521">
        <v>10</v>
      </c>
      <c r="C521">
        <v>3</v>
      </c>
      <c r="D521">
        <v>532</v>
      </c>
      <c r="E521" t="s">
        <v>311</v>
      </c>
      <c r="F521" t="s">
        <v>3848</v>
      </c>
      <c r="G521" t="s">
        <v>311</v>
      </c>
      <c r="H521" t="s">
        <v>311</v>
      </c>
      <c r="I521" t="s">
        <v>311</v>
      </c>
      <c r="J521">
        <v>0</v>
      </c>
    </row>
    <row r="522" spans="1:10" hidden="1" x14ac:dyDescent="0.35">
      <c r="A522" t="s">
        <v>22125</v>
      </c>
      <c r="B522">
        <v>9</v>
      </c>
      <c r="C522">
        <v>9</v>
      </c>
      <c r="D522">
        <v>533</v>
      </c>
      <c r="E522" t="s">
        <v>311</v>
      </c>
      <c r="F522" t="s">
        <v>3848</v>
      </c>
      <c r="G522" t="s">
        <v>311</v>
      </c>
      <c r="H522" t="s">
        <v>311</v>
      </c>
      <c r="I522" t="s">
        <v>311</v>
      </c>
      <c r="J522">
        <v>0</v>
      </c>
    </row>
    <row r="523" spans="1:10" hidden="1" x14ac:dyDescent="0.35">
      <c r="A523" t="s">
        <v>22126</v>
      </c>
      <c r="B523">
        <v>12</v>
      </c>
      <c r="C523">
        <v>0</v>
      </c>
      <c r="D523">
        <v>534</v>
      </c>
      <c r="E523" t="s">
        <v>311</v>
      </c>
      <c r="F523" t="s">
        <v>3848</v>
      </c>
      <c r="G523" t="s">
        <v>311</v>
      </c>
      <c r="H523" t="s">
        <v>311</v>
      </c>
      <c r="I523" t="s">
        <v>311</v>
      </c>
      <c r="J523">
        <v>0</v>
      </c>
    </row>
    <row r="524" spans="1:10" hidden="1" x14ac:dyDescent="0.35">
      <c r="A524" t="s">
        <v>22127</v>
      </c>
      <c r="B524">
        <v>11</v>
      </c>
      <c r="C524">
        <v>0</v>
      </c>
      <c r="D524">
        <v>535</v>
      </c>
      <c r="E524" t="s">
        <v>311</v>
      </c>
      <c r="F524" t="s">
        <v>3848</v>
      </c>
      <c r="G524" t="s">
        <v>311</v>
      </c>
      <c r="H524" t="s">
        <v>311</v>
      </c>
      <c r="I524" t="s">
        <v>311</v>
      </c>
      <c r="J524">
        <v>0</v>
      </c>
    </row>
    <row r="525" spans="1:10" hidden="1" x14ac:dyDescent="0.35">
      <c r="A525" t="s">
        <v>22128</v>
      </c>
      <c r="B525">
        <v>12</v>
      </c>
      <c r="C525">
        <v>1</v>
      </c>
      <c r="D525">
        <v>536</v>
      </c>
      <c r="E525" t="s">
        <v>311</v>
      </c>
      <c r="F525" t="s">
        <v>3848</v>
      </c>
      <c r="G525" t="s">
        <v>311</v>
      </c>
      <c r="H525" t="s">
        <v>311</v>
      </c>
      <c r="I525" t="s">
        <v>311</v>
      </c>
      <c r="J525">
        <v>1</v>
      </c>
    </row>
    <row r="526" spans="1:10" x14ac:dyDescent="0.35">
      <c r="A526" t="s">
        <v>22129</v>
      </c>
      <c r="B526">
        <v>64</v>
      </c>
      <c r="C526">
        <v>129</v>
      </c>
      <c r="D526">
        <v>537</v>
      </c>
      <c r="E526" t="s">
        <v>334</v>
      </c>
      <c r="F526" t="s">
        <v>0</v>
      </c>
      <c r="G526" t="s">
        <v>8163</v>
      </c>
      <c r="H526">
        <v>1.032</v>
      </c>
      <c r="I526">
        <v>15.19</v>
      </c>
      <c r="J526">
        <v>24</v>
      </c>
    </row>
    <row r="527" spans="1:10" hidden="1" x14ac:dyDescent="0.35">
      <c r="A527" t="s">
        <v>22130</v>
      </c>
      <c r="B527">
        <v>12</v>
      </c>
      <c r="C527">
        <v>0</v>
      </c>
      <c r="D527">
        <v>538</v>
      </c>
      <c r="E527" t="s">
        <v>311</v>
      </c>
      <c r="F527" t="s">
        <v>3848</v>
      </c>
      <c r="G527" t="s">
        <v>311</v>
      </c>
      <c r="H527" t="s">
        <v>311</v>
      </c>
      <c r="I527" t="s">
        <v>311</v>
      </c>
      <c r="J527">
        <v>0</v>
      </c>
    </row>
    <row r="528" spans="1:10" x14ac:dyDescent="0.35">
      <c r="A528" t="s">
        <v>22131</v>
      </c>
      <c r="B528">
        <v>41</v>
      </c>
      <c r="C528">
        <v>44</v>
      </c>
      <c r="D528">
        <v>539</v>
      </c>
      <c r="E528" t="s">
        <v>311</v>
      </c>
      <c r="F528" t="s">
        <v>0</v>
      </c>
      <c r="G528" t="s">
        <v>8490</v>
      </c>
      <c r="H528" t="s">
        <v>311</v>
      </c>
      <c r="I528" t="s">
        <v>311</v>
      </c>
      <c r="J528">
        <v>9</v>
      </c>
    </row>
    <row r="529" spans="1:10" x14ac:dyDescent="0.35">
      <c r="A529" t="s">
        <v>22132</v>
      </c>
      <c r="B529">
        <v>88</v>
      </c>
      <c r="C529">
        <v>26</v>
      </c>
      <c r="D529">
        <v>540</v>
      </c>
      <c r="E529" t="s">
        <v>311</v>
      </c>
      <c r="F529" t="s">
        <v>0</v>
      </c>
      <c r="G529" t="s">
        <v>9482</v>
      </c>
      <c r="H529" t="s">
        <v>311</v>
      </c>
      <c r="I529" t="s">
        <v>311</v>
      </c>
      <c r="J529">
        <v>33</v>
      </c>
    </row>
    <row r="530" spans="1:10" hidden="1" x14ac:dyDescent="0.35">
      <c r="A530" t="s">
        <v>22133</v>
      </c>
      <c r="B530">
        <v>11</v>
      </c>
      <c r="C530">
        <v>6</v>
      </c>
      <c r="D530">
        <v>541</v>
      </c>
      <c r="E530" t="s">
        <v>311</v>
      </c>
      <c r="F530" t="s">
        <v>3848</v>
      </c>
      <c r="G530" t="s">
        <v>311</v>
      </c>
      <c r="H530" t="s">
        <v>311</v>
      </c>
      <c r="I530" t="s">
        <v>311</v>
      </c>
      <c r="J530">
        <v>1</v>
      </c>
    </row>
    <row r="531" spans="1:10" hidden="1" x14ac:dyDescent="0.35">
      <c r="A531" t="s">
        <v>22134</v>
      </c>
      <c r="B531">
        <v>10</v>
      </c>
      <c r="C531">
        <v>3</v>
      </c>
      <c r="D531">
        <v>542</v>
      </c>
      <c r="E531" t="s">
        <v>311</v>
      </c>
      <c r="F531" t="s">
        <v>3848</v>
      </c>
      <c r="G531" t="s">
        <v>311</v>
      </c>
      <c r="H531" t="s">
        <v>311</v>
      </c>
      <c r="I531" t="s">
        <v>311</v>
      </c>
      <c r="J531">
        <v>1</v>
      </c>
    </row>
    <row r="532" spans="1:10" hidden="1" x14ac:dyDescent="0.35">
      <c r="A532" t="s">
        <v>22135</v>
      </c>
      <c r="B532">
        <v>9</v>
      </c>
      <c r="C532">
        <v>0</v>
      </c>
      <c r="D532">
        <v>543</v>
      </c>
      <c r="E532" t="s">
        <v>311</v>
      </c>
      <c r="F532" t="s">
        <v>3848</v>
      </c>
      <c r="G532" t="s">
        <v>311</v>
      </c>
      <c r="H532" t="s">
        <v>311</v>
      </c>
      <c r="I532" t="s">
        <v>311</v>
      </c>
      <c r="J532">
        <v>0</v>
      </c>
    </row>
    <row r="533" spans="1:10" hidden="1" x14ac:dyDescent="0.35">
      <c r="A533" t="s">
        <v>22136</v>
      </c>
      <c r="B533">
        <v>31</v>
      </c>
      <c r="C533">
        <v>1</v>
      </c>
      <c r="D533">
        <v>544</v>
      </c>
      <c r="E533" t="s">
        <v>311</v>
      </c>
      <c r="F533" t="s">
        <v>3848</v>
      </c>
      <c r="G533" t="s">
        <v>311</v>
      </c>
      <c r="H533" t="s">
        <v>311</v>
      </c>
      <c r="I533" t="s">
        <v>311</v>
      </c>
      <c r="J533">
        <v>26</v>
      </c>
    </row>
    <row r="534" spans="1:10" hidden="1" x14ac:dyDescent="0.35">
      <c r="A534" t="s">
        <v>22137</v>
      </c>
      <c r="B534">
        <v>17</v>
      </c>
      <c r="C534">
        <v>3</v>
      </c>
      <c r="D534">
        <v>545</v>
      </c>
      <c r="E534" t="s">
        <v>311</v>
      </c>
      <c r="F534" t="s">
        <v>3848</v>
      </c>
      <c r="G534" t="s">
        <v>311</v>
      </c>
      <c r="H534" t="s">
        <v>311</v>
      </c>
      <c r="I534" t="s">
        <v>311</v>
      </c>
      <c r="J534">
        <v>2</v>
      </c>
    </row>
    <row r="535" spans="1:10" hidden="1" x14ac:dyDescent="0.35">
      <c r="A535" t="s">
        <v>22138</v>
      </c>
      <c r="B535">
        <v>19</v>
      </c>
      <c r="C535">
        <v>1</v>
      </c>
      <c r="D535">
        <v>546</v>
      </c>
      <c r="E535" t="s">
        <v>311</v>
      </c>
      <c r="F535" t="s">
        <v>3848</v>
      </c>
      <c r="G535" t="s">
        <v>311</v>
      </c>
      <c r="H535" t="s">
        <v>311</v>
      </c>
      <c r="I535" t="s">
        <v>311</v>
      </c>
      <c r="J535">
        <v>1</v>
      </c>
    </row>
    <row r="536" spans="1:10" hidden="1" x14ac:dyDescent="0.35">
      <c r="A536" t="s">
        <v>22139</v>
      </c>
      <c r="B536">
        <v>17</v>
      </c>
      <c r="C536">
        <v>1</v>
      </c>
      <c r="D536">
        <v>547</v>
      </c>
      <c r="E536" t="s">
        <v>311</v>
      </c>
      <c r="F536" t="s">
        <v>2692</v>
      </c>
      <c r="G536" t="s">
        <v>311</v>
      </c>
      <c r="H536" t="s">
        <v>311</v>
      </c>
      <c r="I536" t="s">
        <v>311</v>
      </c>
      <c r="J536">
        <v>0</v>
      </c>
    </row>
    <row r="537" spans="1:10" hidden="1" x14ac:dyDescent="0.35">
      <c r="A537" t="s">
        <v>22140</v>
      </c>
      <c r="B537">
        <v>22</v>
      </c>
      <c r="C537">
        <v>5</v>
      </c>
      <c r="D537">
        <v>548</v>
      </c>
      <c r="E537" t="s">
        <v>311</v>
      </c>
      <c r="F537" t="s">
        <v>3848</v>
      </c>
      <c r="G537" t="s">
        <v>311</v>
      </c>
      <c r="H537" t="s">
        <v>311</v>
      </c>
      <c r="I537" t="s">
        <v>311</v>
      </c>
      <c r="J537">
        <v>1</v>
      </c>
    </row>
    <row r="538" spans="1:10" x14ac:dyDescent="0.35">
      <c r="A538" t="s">
        <v>22141</v>
      </c>
      <c r="B538">
        <v>123</v>
      </c>
      <c r="C538">
        <v>262</v>
      </c>
      <c r="D538">
        <v>549</v>
      </c>
      <c r="E538" t="s">
        <v>334</v>
      </c>
      <c r="F538" t="s">
        <v>0</v>
      </c>
      <c r="G538" t="s">
        <v>1950</v>
      </c>
      <c r="H538">
        <v>1.0580000000000001</v>
      </c>
      <c r="I538">
        <v>13.68</v>
      </c>
      <c r="J538">
        <v>5</v>
      </c>
    </row>
    <row r="539" spans="1:10" x14ac:dyDescent="0.35">
      <c r="A539" t="s">
        <v>22142</v>
      </c>
      <c r="B539">
        <v>70</v>
      </c>
      <c r="C539">
        <v>90</v>
      </c>
      <c r="D539">
        <v>550</v>
      </c>
      <c r="E539" t="s">
        <v>312</v>
      </c>
      <c r="F539" t="s">
        <v>0</v>
      </c>
      <c r="G539" t="s">
        <v>4425</v>
      </c>
      <c r="H539">
        <v>0.77600000000000002</v>
      </c>
      <c r="I539">
        <v>17.47</v>
      </c>
      <c r="J539">
        <v>17</v>
      </c>
    </row>
    <row r="540" spans="1:10" hidden="1" x14ac:dyDescent="0.35">
      <c r="A540" t="s">
        <v>22143</v>
      </c>
      <c r="B540">
        <v>14</v>
      </c>
      <c r="C540">
        <v>0</v>
      </c>
      <c r="D540">
        <v>551</v>
      </c>
      <c r="E540" t="s">
        <v>311</v>
      </c>
      <c r="F540" t="s">
        <v>3848</v>
      </c>
      <c r="G540" t="s">
        <v>311</v>
      </c>
      <c r="H540" t="s">
        <v>311</v>
      </c>
      <c r="I540" t="s">
        <v>311</v>
      </c>
      <c r="J540">
        <v>0</v>
      </c>
    </row>
    <row r="541" spans="1:10" hidden="1" x14ac:dyDescent="0.35">
      <c r="A541" t="s">
        <v>22144</v>
      </c>
      <c r="B541">
        <v>18</v>
      </c>
      <c r="C541">
        <v>3</v>
      </c>
      <c r="D541">
        <v>552</v>
      </c>
      <c r="E541" t="s">
        <v>311</v>
      </c>
      <c r="F541" t="s">
        <v>3848</v>
      </c>
      <c r="G541" t="s">
        <v>311</v>
      </c>
      <c r="H541" t="s">
        <v>311</v>
      </c>
      <c r="I541" t="s">
        <v>311</v>
      </c>
      <c r="J541">
        <v>5</v>
      </c>
    </row>
    <row r="542" spans="1:10" x14ac:dyDescent="0.35">
      <c r="A542" t="s">
        <v>22145</v>
      </c>
      <c r="B542">
        <v>42</v>
      </c>
      <c r="C542">
        <v>57</v>
      </c>
      <c r="D542">
        <v>553</v>
      </c>
      <c r="E542" t="s">
        <v>328</v>
      </c>
      <c r="F542" t="s">
        <v>0</v>
      </c>
      <c r="G542" t="s">
        <v>3633</v>
      </c>
      <c r="H542">
        <v>1.4550000000000001</v>
      </c>
      <c r="I542">
        <v>53.87</v>
      </c>
      <c r="J542">
        <v>14</v>
      </c>
    </row>
    <row r="543" spans="1:10" hidden="1" x14ac:dyDescent="0.35">
      <c r="A543" t="s">
        <v>22146</v>
      </c>
      <c r="B543">
        <v>9</v>
      </c>
      <c r="C543">
        <v>1</v>
      </c>
      <c r="D543">
        <v>554</v>
      </c>
      <c r="E543" t="s">
        <v>311</v>
      </c>
      <c r="F543" t="s">
        <v>3848</v>
      </c>
      <c r="G543" t="s">
        <v>311</v>
      </c>
      <c r="H543" t="s">
        <v>311</v>
      </c>
      <c r="I543" t="s">
        <v>311</v>
      </c>
      <c r="J543">
        <v>0</v>
      </c>
    </row>
    <row r="544" spans="1:10" hidden="1" x14ac:dyDescent="0.35">
      <c r="A544" t="s">
        <v>22147</v>
      </c>
      <c r="B544">
        <v>15</v>
      </c>
      <c r="C544">
        <v>0</v>
      </c>
      <c r="D544">
        <v>555</v>
      </c>
      <c r="E544" t="s">
        <v>311</v>
      </c>
      <c r="F544" t="s">
        <v>3848</v>
      </c>
      <c r="G544" t="s">
        <v>311</v>
      </c>
      <c r="H544" t="s">
        <v>311</v>
      </c>
      <c r="I544" t="s">
        <v>311</v>
      </c>
      <c r="J544">
        <v>0</v>
      </c>
    </row>
    <row r="545" spans="1:10" x14ac:dyDescent="0.35">
      <c r="A545" t="s">
        <v>22148</v>
      </c>
      <c r="B545">
        <v>215</v>
      </c>
      <c r="C545">
        <v>289</v>
      </c>
      <c r="D545">
        <v>556</v>
      </c>
      <c r="E545" t="s">
        <v>334</v>
      </c>
      <c r="F545" t="s">
        <v>0</v>
      </c>
      <c r="G545" t="s">
        <v>7971</v>
      </c>
      <c r="H545">
        <v>0.77700000000000002</v>
      </c>
      <c r="I545">
        <v>3.91</v>
      </c>
      <c r="J545">
        <v>75</v>
      </c>
    </row>
    <row r="546" spans="1:10" hidden="1" x14ac:dyDescent="0.35">
      <c r="A546" t="s">
        <v>22149</v>
      </c>
      <c r="B546">
        <v>26</v>
      </c>
      <c r="C546">
        <v>6</v>
      </c>
      <c r="D546">
        <v>557</v>
      </c>
      <c r="E546" t="s">
        <v>311</v>
      </c>
      <c r="F546" t="s">
        <v>3848</v>
      </c>
      <c r="G546" t="s">
        <v>311</v>
      </c>
      <c r="H546" t="s">
        <v>311</v>
      </c>
      <c r="I546" t="s">
        <v>311</v>
      </c>
      <c r="J546">
        <v>1</v>
      </c>
    </row>
    <row r="547" spans="1:10" hidden="1" x14ac:dyDescent="0.35">
      <c r="A547" t="s">
        <v>22150</v>
      </c>
      <c r="B547">
        <v>7</v>
      </c>
      <c r="C547">
        <v>4</v>
      </c>
      <c r="D547">
        <v>558</v>
      </c>
      <c r="E547" t="s">
        <v>311</v>
      </c>
      <c r="F547" t="s">
        <v>3848</v>
      </c>
      <c r="G547" t="s">
        <v>311</v>
      </c>
      <c r="H547" t="s">
        <v>311</v>
      </c>
      <c r="I547" t="s">
        <v>311</v>
      </c>
      <c r="J547">
        <v>0</v>
      </c>
    </row>
    <row r="548" spans="1:10" x14ac:dyDescent="0.35">
      <c r="A548" t="s">
        <v>22151</v>
      </c>
      <c r="B548">
        <v>96</v>
      </c>
      <c r="C548">
        <v>236</v>
      </c>
      <c r="D548">
        <v>559</v>
      </c>
      <c r="E548" t="s">
        <v>334</v>
      </c>
      <c r="F548" t="s">
        <v>0</v>
      </c>
      <c r="G548" t="s">
        <v>1886</v>
      </c>
      <c r="H548">
        <v>1.264</v>
      </c>
      <c r="I548">
        <v>4.93</v>
      </c>
      <c r="J548">
        <v>95</v>
      </c>
    </row>
    <row r="549" spans="1:10" hidden="1" x14ac:dyDescent="0.35">
      <c r="A549" t="s">
        <v>22152</v>
      </c>
      <c r="B549">
        <v>12</v>
      </c>
      <c r="C549">
        <v>1</v>
      </c>
      <c r="D549">
        <v>560</v>
      </c>
      <c r="E549" t="s">
        <v>311</v>
      </c>
      <c r="F549" t="s">
        <v>3848</v>
      </c>
      <c r="G549" t="s">
        <v>311</v>
      </c>
      <c r="H549" t="s">
        <v>311</v>
      </c>
      <c r="I549" t="s">
        <v>311</v>
      </c>
      <c r="J549">
        <v>1</v>
      </c>
    </row>
    <row r="550" spans="1:10" x14ac:dyDescent="0.35">
      <c r="A550" t="s">
        <v>22153</v>
      </c>
      <c r="B550">
        <v>33</v>
      </c>
      <c r="C550">
        <v>2</v>
      </c>
      <c r="D550">
        <v>561</v>
      </c>
      <c r="E550" t="s">
        <v>311</v>
      </c>
      <c r="F550" t="s">
        <v>0</v>
      </c>
      <c r="G550" t="s">
        <v>17746</v>
      </c>
      <c r="H550" t="s">
        <v>311</v>
      </c>
      <c r="I550" t="s">
        <v>311</v>
      </c>
      <c r="J550">
        <v>3</v>
      </c>
    </row>
    <row r="551" spans="1:10" x14ac:dyDescent="0.35">
      <c r="A551" t="s">
        <v>22154</v>
      </c>
      <c r="B551">
        <v>225</v>
      </c>
      <c r="C551">
        <v>191</v>
      </c>
      <c r="D551">
        <v>562</v>
      </c>
      <c r="E551" t="s">
        <v>334</v>
      </c>
      <c r="F551" t="s">
        <v>0</v>
      </c>
      <c r="G551" t="s">
        <v>1789</v>
      </c>
      <c r="H551">
        <v>0.48099999999999998</v>
      </c>
      <c r="I551">
        <v>0.84</v>
      </c>
      <c r="J551">
        <v>212</v>
      </c>
    </row>
    <row r="552" spans="1:10" hidden="1" x14ac:dyDescent="0.35">
      <c r="A552" t="s">
        <v>22155</v>
      </c>
      <c r="B552">
        <v>8</v>
      </c>
      <c r="C552">
        <v>3</v>
      </c>
      <c r="D552">
        <v>563</v>
      </c>
      <c r="E552" t="s">
        <v>311</v>
      </c>
      <c r="F552" t="s">
        <v>3848</v>
      </c>
      <c r="G552" t="s">
        <v>311</v>
      </c>
      <c r="H552" t="s">
        <v>311</v>
      </c>
      <c r="I552" t="s">
        <v>311</v>
      </c>
      <c r="J552">
        <v>0</v>
      </c>
    </row>
    <row r="553" spans="1:10" hidden="1" x14ac:dyDescent="0.35">
      <c r="A553" t="s">
        <v>22156</v>
      </c>
      <c r="B553">
        <v>12</v>
      </c>
      <c r="C553">
        <v>0</v>
      </c>
      <c r="D553">
        <v>564</v>
      </c>
      <c r="E553" t="s">
        <v>311</v>
      </c>
      <c r="F553" t="s">
        <v>3848</v>
      </c>
      <c r="G553" t="s">
        <v>311</v>
      </c>
      <c r="H553" t="s">
        <v>311</v>
      </c>
      <c r="I553" t="s">
        <v>311</v>
      </c>
      <c r="J553">
        <v>1</v>
      </c>
    </row>
    <row r="554" spans="1:10" hidden="1" x14ac:dyDescent="0.35">
      <c r="A554" t="s">
        <v>22157</v>
      </c>
      <c r="B554">
        <v>15</v>
      </c>
      <c r="C554">
        <v>5</v>
      </c>
      <c r="D554">
        <v>565</v>
      </c>
      <c r="E554" t="s">
        <v>311</v>
      </c>
      <c r="F554" t="s">
        <v>3848</v>
      </c>
      <c r="G554" t="s">
        <v>311</v>
      </c>
      <c r="H554" t="s">
        <v>311</v>
      </c>
      <c r="I554" t="s">
        <v>311</v>
      </c>
      <c r="J554">
        <v>0</v>
      </c>
    </row>
    <row r="555" spans="1:10" hidden="1" x14ac:dyDescent="0.35">
      <c r="A555" t="s">
        <v>22158</v>
      </c>
      <c r="B555">
        <v>10</v>
      </c>
      <c r="C555">
        <v>0</v>
      </c>
      <c r="D555">
        <v>566</v>
      </c>
      <c r="E555" t="s">
        <v>311</v>
      </c>
      <c r="F555" t="s">
        <v>3848</v>
      </c>
      <c r="G555" t="s">
        <v>311</v>
      </c>
      <c r="H555" t="s">
        <v>311</v>
      </c>
      <c r="I555" t="s">
        <v>311</v>
      </c>
      <c r="J555">
        <v>0</v>
      </c>
    </row>
    <row r="556" spans="1:10" hidden="1" x14ac:dyDescent="0.35">
      <c r="A556" t="s">
        <v>22159</v>
      </c>
      <c r="B556">
        <v>9</v>
      </c>
      <c r="C556">
        <v>14</v>
      </c>
      <c r="D556">
        <v>567</v>
      </c>
      <c r="E556" t="s">
        <v>311</v>
      </c>
      <c r="F556" t="s">
        <v>3848</v>
      </c>
      <c r="G556" t="s">
        <v>311</v>
      </c>
      <c r="H556" t="s">
        <v>311</v>
      </c>
      <c r="I556" t="s">
        <v>311</v>
      </c>
      <c r="J556">
        <v>0</v>
      </c>
    </row>
    <row r="557" spans="1:10" hidden="1" x14ac:dyDescent="0.35">
      <c r="A557" t="s">
        <v>22160</v>
      </c>
      <c r="B557">
        <v>11</v>
      </c>
      <c r="C557">
        <v>0</v>
      </c>
      <c r="D557">
        <v>568</v>
      </c>
      <c r="E557" t="s">
        <v>311</v>
      </c>
      <c r="F557" t="s">
        <v>3848</v>
      </c>
      <c r="G557" t="s">
        <v>311</v>
      </c>
      <c r="H557" t="s">
        <v>311</v>
      </c>
      <c r="I557" t="s">
        <v>311</v>
      </c>
      <c r="J557">
        <v>2</v>
      </c>
    </row>
    <row r="558" spans="1:10" hidden="1" x14ac:dyDescent="0.35">
      <c r="A558" t="s">
        <v>22161</v>
      </c>
      <c r="B558">
        <v>10</v>
      </c>
      <c r="C558">
        <v>4</v>
      </c>
      <c r="D558">
        <v>569</v>
      </c>
      <c r="E558" t="s">
        <v>311</v>
      </c>
      <c r="F558" t="s">
        <v>3848</v>
      </c>
      <c r="G558" t="s">
        <v>311</v>
      </c>
      <c r="H558" t="s">
        <v>311</v>
      </c>
      <c r="I558" t="s">
        <v>311</v>
      </c>
      <c r="J558">
        <v>0</v>
      </c>
    </row>
    <row r="559" spans="1:10" hidden="1" x14ac:dyDescent="0.35">
      <c r="A559" t="s">
        <v>3750</v>
      </c>
      <c r="B559">
        <v>15</v>
      </c>
      <c r="C559">
        <v>1</v>
      </c>
      <c r="D559">
        <v>570</v>
      </c>
      <c r="E559" t="s">
        <v>311</v>
      </c>
      <c r="F559" t="s">
        <v>3848</v>
      </c>
      <c r="G559" t="s">
        <v>311</v>
      </c>
      <c r="H559" t="s">
        <v>311</v>
      </c>
      <c r="I559" t="s">
        <v>311</v>
      </c>
      <c r="J559">
        <v>1</v>
      </c>
    </row>
    <row r="560" spans="1:10" x14ac:dyDescent="0.35">
      <c r="A560" t="s">
        <v>22162</v>
      </c>
      <c r="B560">
        <v>55</v>
      </c>
      <c r="C560">
        <v>31</v>
      </c>
      <c r="D560">
        <v>571</v>
      </c>
      <c r="E560" t="s">
        <v>311</v>
      </c>
      <c r="F560" t="s">
        <v>0</v>
      </c>
      <c r="G560" t="s">
        <v>10944</v>
      </c>
      <c r="H560" t="s">
        <v>311</v>
      </c>
      <c r="I560" t="s">
        <v>311</v>
      </c>
      <c r="J560">
        <v>5</v>
      </c>
    </row>
    <row r="561" spans="1:10" hidden="1" x14ac:dyDescent="0.35">
      <c r="A561" t="s">
        <v>22163</v>
      </c>
      <c r="B561">
        <v>9</v>
      </c>
      <c r="C561">
        <v>0</v>
      </c>
      <c r="D561">
        <v>572</v>
      </c>
      <c r="E561" t="s">
        <v>311</v>
      </c>
      <c r="F561" t="s">
        <v>3848</v>
      </c>
      <c r="G561" t="s">
        <v>311</v>
      </c>
      <c r="H561" t="s">
        <v>311</v>
      </c>
      <c r="I561" t="s">
        <v>311</v>
      </c>
      <c r="J561">
        <v>1</v>
      </c>
    </row>
    <row r="562" spans="1:10" hidden="1" x14ac:dyDescent="0.35">
      <c r="A562" t="s">
        <v>22164</v>
      </c>
      <c r="B562">
        <v>17</v>
      </c>
      <c r="C562">
        <v>1</v>
      </c>
      <c r="D562">
        <v>573</v>
      </c>
      <c r="E562" t="s">
        <v>311</v>
      </c>
      <c r="F562" t="s">
        <v>3848</v>
      </c>
      <c r="G562" t="s">
        <v>311</v>
      </c>
      <c r="H562" t="s">
        <v>311</v>
      </c>
      <c r="I562" t="s">
        <v>311</v>
      </c>
      <c r="J562">
        <v>17</v>
      </c>
    </row>
    <row r="563" spans="1:10" hidden="1" x14ac:dyDescent="0.35">
      <c r="A563" t="s">
        <v>22165</v>
      </c>
      <c r="B563">
        <v>6</v>
      </c>
      <c r="C563">
        <v>0</v>
      </c>
      <c r="D563">
        <v>574</v>
      </c>
      <c r="E563" t="s">
        <v>311</v>
      </c>
      <c r="F563" t="s">
        <v>3848</v>
      </c>
      <c r="G563" t="s">
        <v>311</v>
      </c>
      <c r="H563" t="s">
        <v>311</v>
      </c>
      <c r="I563" t="s">
        <v>311</v>
      </c>
      <c r="J563">
        <v>0</v>
      </c>
    </row>
    <row r="564" spans="1:10" hidden="1" x14ac:dyDescent="0.35">
      <c r="A564" t="s">
        <v>22166</v>
      </c>
      <c r="B564">
        <v>12</v>
      </c>
      <c r="C564">
        <v>0</v>
      </c>
      <c r="D564">
        <v>575</v>
      </c>
      <c r="E564" t="s">
        <v>311</v>
      </c>
      <c r="F564" t="s">
        <v>3848</v>
      </c>
      <c r="G564" t="s">
        <v>311</v>
      </c>
      <c r="H564" t="s">
        <v>311</v>
      </c>
      <c r="I564" t="s">
        <v>311</v>
      </c>
      <c r="J564">
        <v>0</v>
      </c>
    </row>
    <row r="565" spans="1:10" hidden="1" x14ac:dyDescent="0.35">
      <c r="A565" t="s">
        <v>22167</v>
      </c>
      <c r="B565">
        <v>12</v>
      </c>
      <c r="C565">
        <v>1</v>
      </c>
      <c r="D565">
        <v>576</v>
      </c>
      <c r="E565" t="s">
        <v>311</v>
      </c>
      <c r="F565" t="s">
        <v>3848</v>
      </c>
      <c r="G565" t="s">
        <v>311</v>
      </c>
      <c r="H565" t="s">
        <v>311</v>
      </c>
      <c r="I565" t="s">
        <v>311</v>
      </c>
      <c r="J565">
        <v>1</v>
      </c>
    </row>
    <row r="566" spans="1:10" hidden="1" x14ac:dyDescent="0.35">
      <c r="A566" t="s">
        <v>22168</v>
      </c>
      <c r="B566">
        <v>9</v>
      </c>
      <c r="C566">
        <v>0</v>
      </c>
      <c r="D566">
        <v>577</v>
      </c>
      <c r="E566" t="s">
        <v>311</v>
      </c>
      <c r="F566" t="s">
        <v>3848</v>
      </c>
      <c r="G566" t="s">
        <v>311</v>
      </c>
      <c r="H566" t="s">
        <v>311</v>
      </c>
      <c r="I566" t="s">
        <v>311</v>
      </c>
      <c r="J566">
        <v>0</v>
      </c>
    </row>
    <row r="567" spans="1:10" hidden="1" x14ac:dyDescent="0.35">
      <c r="A567" t="s">
        <v>22169</v>
      </c>
      <c r="B567">
        <v>19</v>
      </c>
      <c r="C567">
        <v>3</v>
      </c>
      <c r="D567">
        <v>578</v>
      </c>
      <c r="E567" t="s">
        <v>311</v>
      </c>
      <c r="F567" t="s">
        <v>3848</v>
      </c>
      <c r="G567" t="s">
        <v>311</v>
      </c>
      <c r="H567" t="s">
        <v>311</v>
      </c>
      <c r="I567" t="s">
        <v>311</v>
      </c>
      <c r="J567">
        <v>0</v>
      </c>
    </row>
    <row r="568" spans="1:10" hidden="1" x14ac:dyDescent="0.35">
      <c r="A568" t="s">
        <v>22170</v>
      </c>
      <c r="B568">
        <v>15</v>
      </c>
      <c r="C568">
        <v>1</v>
      </c>
      <c r="D568">
        <v>579</v>
      </c>
      <c r="E568" t="s">
        <v>311</v>
      </c>
      <c r="F568" t="s">
        <v>3848</v>
      </c>
      <c r="G568" t="s">
        <v>311</v>
      </c>
      <c r="H568" t="s">
        <v>311</v>
      </c>
      <c r="I568" t="s">
        <v>311</v>
      </c>
      <c r="J568">
        <v>0</v>
      </c>
    </row>
    <row r="569" spans="1:10" hidden="1" x14ac:dyDescent="0.35">
      <c r="A569" t="s">
        <v>22171</v>
      </c>
      <c r="B569">
        <v>21</v>
      </c>
      <c r="C569">
        <v>1</v>
      </c>
      <c r="D569">
        <v>580</v>
      </c>
      <c r="E569" t="s">
        <v>311</v>
      </c>
      <c r="F569" t="s">
        <v>3848</v>
      </c>
      <c r="G569" t="s">
        <v>311</v>
      </c>
      <c r="H569" t="s">
        <v>311</v>
      </c>
      <c r="I569" t="s">
        <v>311</v>
      </c>
      <c r="J569">
        <v>0</v>
      </c>
    </row>
    <row r="570" spans="1:10" hidden="1" x14ac:dyDescent="0.35">
      <c r="A570" t="s">
        <v>22172</v>
      </c>
      <c r="B570">
        <v>18</v>
      </c>
      <c r="C570">
        <v>1</v>
      </c>
      <c r="D570">
        <v>581</v>
      </c>
      <c r="E570" t="s">
        <v>311</v>
      </c>
      <c r="F570" t="s">
        <v>3848</v>
      </c>
      <c r="G570" t="s">
        <v>311</v>
      </c>
      <c r="H570" t="s">
        <v>311</v>
      </c>
      <c r="I570" t="s">
        <v>311</v>
      </c>
      <c r="J570">
        <v>0</v>
      </c>
    </row>
    <row r="571" spans="1:10" hidden="1" x14ac:dyDescent="0.35">
      <c r="A571" t="s">
        <v>22173</v>
      </c>
      <c r="B571">
        <v>10</v>
      </c>
      <c r="C571">
        <v>0</v>
      </c>
      <c r="D571">
        <v>582</v>
      </c>
      <c r="E571" t="s">
        <v>311</v>
      </c>
      <c r="F571" t="s">
        <v>3848</v>
      </c>
      <c r="G571" t="s">
        <v>311</v>
      </c>
      <c r="H571" t="s">
        <v>311</v>
      </c>
      <c r="I571" t="s">
        <v>311</v>
      </c>
      <c r="J571">
        <v>0</v>
      </c>
    </row>
    <row r="572" spans="1:10" hidden="1" x14ac:dyDescent="0.35">
      <c r="A572" t="s">
        <v>22174</v>
      </c>
      <c r="B572">
        <v>7</v>
      </c>
      <c r="C572">
        <v>0</v>
      </c>
      <c r="D572">
        <v>583</v>
      </c>
      <c r="E572" t="s">
        <v>311</v>
      </c>
      <c r="F572" t="s">
        <v>3848</v>
      </c>
      <c r="G572" t="s">
        <v>311</v>
      </c>
      <c r="H572" t="s">
        <v>311</v>
      </c>
      <c r="I572" t="s">
        <v>311</v>
      </c>
      <c r="J572">
        <v>1</v>
      </c>
    </row>
    <row r="573" spans="1:10" hidden="1" x14ac:dyDescent="0.35">
      <c r="A573" t="s">
        <v>22175</v>
      </c>
      <c r="B573">
        <v>12</v>
      </c>
      <c r="C573">
        <v>1</v>
      </c>
      <c r="D573">
        <v>584</v>
      </c>
      <c r="E573" t="s">
        <v>311</v>
      </c>
      <c r="F573" t="s">
        <v>3848</v>
      </c>
      <c r="G573" t="s">
        <v>311</v>
      </c>
      <c r="H573" t="s">
        <v>311</v>
      </c>
      <c r="I573" t="s">
        <v>311</v>
      </c>
      <c r="J573">
        <v>1</v>
      </c>
    </row>
    <row r="574" spans="1:10" hidden="1" x14ac:dyDescent="0.35">
      <c r="A574" t="s">
        <v>22176</v>
      </c>
      <c r="B574">
        <v>24</v>
      </c>
      <c r="C574">
        <v>4</v>
      </c>
      <c r="D574">
        <v>585</v>
      </c>
      <c r="E574" t="s">
        <v>311</v>
      </c>
      <c r="F574" t="s">
        <v>2692</v>
      </c>
      <c r="G574" t="s">
        <v>311</v>
      </c>
      <c r="H574" t="s">
        <v>311</v>
      </c>
      <c r="I574" t="s">
        <v>311</v>
      </c>
      <c r="J574">
        <v>3</v>
      </c>
    </row>
    <row r="575" spans="1:10" hidden="1" x14ac:dyDescent="0.35">
      <c r="A575" t="s">
        <v>22177</v>
      </c>
      <c r="B575">
        <v>24</v>
      </c>
      <c r="C575">
        <v>16</v>
      </c>
      <c r="D575">
        <v>586</v>
      </c>
      <c r="E575" t="s">
        <v>311</v>
      </c>
      <c r="F575" t="s">
        <v>3848</v>
      </c>
      <c r="G575" t="s">
        <v>311</v>
      </c>
      <c r="H575" t="s">
        <v>311</v>
      </c>
      <c r="I575" t="s">
        <v>311</v>
      </c>
      <c r="J575">
        <v>2</v>
      </c>
    </row>
    <row r="576" spans="1:10" hidden="1" x14ac:dyDescent="0.35">
      <c r="A576" t="s">
        <v>22178</v>
      </c>
      <c r="B576">
        <v>20</v>
      </c>
      <c r="C576">
        <v>1</v>
      </c>
      <c r="D576">
        <v>587</v>
      </c>
      <c r="E576" t="s">
        <v>311</v>
      </c>
      <c r="F576" t="s">
        <v>3848</v>
      </c>
      <c r="G576" t="s">
        <v>311</v>
      </c>
      <c r="H576" t="s">
        <v>311</v>
      </c>
      <c r="I576" t="s">
        <v>311</v>
      </c>
      <c r="J576">
        <v>0</v>
      </c>
    </row>
    <row r="577" spans="1:10" hidden="1" x14ac:dyDescent="0.35">
      <c r="A577" t="s">
        <v>22179</v>
      </c>
      <c r="B577">
        <v>18</v>
      </c>
      <c r="C577">
        <v>37</v>
      </c>
      <c r="D577">
        <v>588</v>
      </c>
      <c r="E577" t="s">
        <v>311</v>
      </c>
      <c r="F577" t="s">
        <v>3848</v>
      </c>
      <c r="G577" t="s">
        <v>311</v>
      </c>
      <c r="H577" t="s">
        <v>311</v>
      </c>
      <c r="I577" t="s">
        <v>311</v>
      </c>
      <c r="J577">
        <v>16</v>
      </c>
    </row>
    <row r="578" spans="1:10" hidden="1" x14ac:dyDescent="0.35">
      <c r="A578" t="s">
        <v>22180</v>
      </c>
      <c r="B578">
        <v>5</v>
      </c>
      <c r="C578">
        <v>0</v>
      </c>
      <c r="D578">
        <v>589</v>
      </c>
      <c r="E578" t="s">
        <v>311</v>
      </c>
      <c r="F578" t="s">
        <v>3848</v>
      </c>
      <c r="G578" t="s">
        <v>311</v>
      </c>
      <c r="H578" t="s">
        <v>311</v>
      </c>
      <c r="I578" t="s">
        <v>311</v>
      </c>
      <c r="J578">
        <v>1</v>
      </c>
    </row>
    <row r="579" spans="1:10" hidden="1" x14ac:dyDescent="0.35">
      <c r="A579" t="s">
        <v>22181</v>
      </c>
      <c r="B579">
        <v>18</v>
      </c>
      <c r="C579">
        <v>1</v>
      </c>
      <c r="D579">
        <v>590</v>
      </c>
      <c r="E579" t="s">
        <v>311</v>
      </c>
      <c r="F579" t="s">
        <v>3848</v>
      </c>
      <c r="G579" t="s">
        <v>311</v>
      </c>
      <c r="H579" t="s">
        <v>311</v>
      </c>
      <c r="I579" t="s">
        <v>311</v>
      </c>
      <c r="J579">
        <v>17</v>
      </c>
    </row>
    <row r="580" spans="1:10" hidden="1" x14ac:dyDescent="0.35">
      <c r="A580" t="s">
        <v>22182</v>
      </c>
      <c r="B580">
        <v>12</v>
      </c>
      <c r="C580">
        <v>3</v>
      </c>
      <c r="D580">
        <v>591</v>
      </c>
      <c r="E580" t="s">
        <v>311</v>
      </c>
      <c r="F580" t="s">
        <v>3848</v>
      </c>
      <c r="G580" t="s">
        <v>311</v>
      </c>
      <c r="H580" t="s">
        <v>311</v>
      </c>
      <c r="I580" t="s">
        <v>311</v>
      </c>
      <c r="J580">
        <v>0</v>
      </c>
    </row>
    <row r="581" spans="1:10" hidden="1" x14ac:dyDescent="0.35">
      <c r="A581" t="s">
        <v>22183</v>
      </c>
      <c r="B581">
        <v>8</v>
      </c>
      <c r="C581">
        <v>1</v>
      </c>
      <c r="D581">
        <v>592</v>
      </c>
      <c r="E581" t="s">
        <v>311</v>
      </c>
      <c r="F581" t="s">
        <v>3848</v>
      </c>
      <c r="G581" t="s">
        <v>311</v>
      </c>
      <c r="H581" t="s">
        <v>311</v>
      </c>
      <c r="I581" t="s">
        <v>311</v>
      </c>
      <c r="J581">
        <v>1</v>
      </c>
    </row>
    <row r="582" spans="1:10" x14ac:dyDescent="0.35">
      <c r="A582" t="s">
        <v>22184</v>
      </c>
      <c r="B582">
        <v>29</v>
      </c>
      <c r="C582">
        <v>14</v>
      </c>
      <c r="D582">
        <v>593</v>
      </c>
      <c r="E582" t="s">
        <v>311</v>
      </c>
      <c r="F582" t="s">
        <v>0</v>
      </c>
      <c r="G582" t="s">
        <v>8490</v>
      </c>
      <c r="H582" t="s">
        <v>311</v>
      </c>
      <c r="I582" t="s">
        <v>311</v>
      </c>
      <c r="J582">
        <v>4</v>
      </c>
    </row>
    <row r="583" spans="1:10" hidden="1" x14ac:dyDescent="0.35">
      <c r="A583" t="s">
        <v>22185</v>
      </c>
      <c r="B583">
        <v>9</v>
      </c>
      <c r="C583">
        <v>0</v>
      </c>
      <c r="D583">
        <v>595</v>
      </c>
      <c r="E583" t="s">
        <v>311</v>
      </c>
      <c r="F583" t="s">
        <v>3848</v>
      </c>
      <c r="G583" t="s">
        <v>311</v>
      </c>
      <c r="H583" t="s">
        <v>311</v>
      </c>
      <c r="I583" t="s">
        <v>311</v>
      </c>
      <c r="J583">
        <v>0</v>
      </c>
    </row>
    <row r="584" spans="1:10" x14ac:dyDescent="0.35">
      <c r="A584" t="s">
        <v>22186</v>
      </c>
      <c r="B584">
        <v>37</v>
      </c>
      <c r="C584">
        <v>1</v>
      </c>
      <c r="D584">
        <v>596</v>
      </c>
      <c r="E584" t="s">
        <v>311</v>
      </c>
      <c r="F584" t="s">
        <v>0</v>
      </c>
      <c r="G584" t="s">
        <v>2972</v>
      </c>
      <c r="H584" t="s">
        <v>311</v>
      </c>
      <c r="I584" t="s">
        <v>311</v>
      </c>
      <c r="J584">
        <v>2</v>
      </c>
    </row>
    <row r="585" spans="1:10" x14ac:dyDescent="0.35">
      <c r="A585" t="s">
        <v>22187</v>
      </c>
      <c r="B585">
        <v>72</v>
      </c>
      <c r="C585">
        <v>25</v>
      </c>
      <c r="D585">
        <v>597</v>
      </c>
      <c r="E585" t="s">
        <v>311</v>
      </c>
      <c r="F585" t="s">
        <v>0</v>
      </c>
      <c r="G585" t="s">
        <v>9233</v>
      </c>
      <c r="H585" t="s">
        <v>311</v>
      </c>
      <c r="I585" t="s">
        <v>311</v>
      </c>
      <c r="J585">
        <v>13</v>
      </c>
    </row>
    <row r="586" spans="1:10" x14ac:dyDescent="0.35">
      <c r="A586" t="s">
        <v>22188</v>
      </c>
      <c r="B586">
        <v>93</v>
      </c>
      <c r="C586">
        <v>25</v>
      </c>
      <c r="D586">
        <v>598</v>
      </c>
      <c r="E586" t="s">
        <v>311</v>
      </c>
      <c r="F586" t="s">
        <v>0</v>
      </c>
      <c r="G586" t="s">
        <v>9016</v>
      </c>
      <c r="H586" t="s">
        <v>311</v>
      </c>
      <c r="I586" t="s">
        <v>311</v>
      </c>
      <c r="J586">
        <v>16</v>
      </c>
    </row>
    <row r="587" spans="1:10" x14ac:dyDescent="0.35">
      <c r="A587" t="s">
        <v>22189</v>
      </c>
      <c r="B587">
        <v>43</v>
      </c>
      <c r="C587">
        <v>16</v>
      </c>
      <c r="D587">
        <v>599</v>
      </c>
      <c r="E587" t="s">
        <v>311</v>
      </c>
      <c r="F587" t="s">
        <v>0</v>
      </c>
      <c r="G587" t="s">
        <v>22190</v>
      </c>
      <c r="H587" t="s">
        <v>311</v>
      </c>
      <c r="I587" t="s">
        <v>311</v>
      </c>
      <c r="J587">
        <v>10</v>
      </c>
    </row>
    <row r="588" spans="1:10" x14ac:dyDescent="0.35">
      <c r="A588" t="s">
        <v>22191</v>
      </c>
      <c r="B588">
        <v>67</v>
      </c>
      <c r="C588">
        <v>33</v>
      </c>
      <c r="D588">
        <v>600</v>
      </c>
      <c r="E588" t="s">
        <v>311</v>
      </c>
      <c r="F588" t="s">
        <v>0</v>
      </c>
      <c r="G588" t="s">
        <v>9016</v>
      </c>
      <c r="H588" t="s">
        <v>311</v>
      </c>
      <c r="I588" t="s">
        <v>311</v>
      </c>
      <c r="J588">
        <v>6</v>
      </c>
    </row>
    <row r="589" spans="1:10" x14ac:dyDescent="0.35">
      <c r="A589" t="s">
        <v>22192</v>
      </c>
      <c r="B589">
        <v>22</v>
      </c>
      <c r="C589">
        <v>9</v>
      </c>
      <c r="D589">
        <v>601</v>
      </c>
      <c r="E589" t="s">
        <v>311</v>
      </c>
      <c r="F589" t="s">
        <v>0</v>
      </c>
      <c r="G589" t="s">
        <v>9016</v>
      </c>
      <c r="H589" t="s">
        <v>311</v>
      </c>
      <c r="I589" t="s">
        <v>311</v>
      </c>
      <c r="J589">
        <v>3</v>
      </c>
    </row>
    <row r="590" spans="1:10" x14ac:dyDescent="0.35">
      <c r="A590" t="s">
        <v>22193</v>
      </c>
      <c r="B590">
        <v>106</v>
      </c>
      <c r="C590">
        <v>10</v>
      </c>
      <c r="D590">
        <v>602</v>
      </c>
      <c r="E590" t="s">
        <v>311</v>
      </c>
      <c r="F590" t="s">
        <v>0</v>
      </c>
      <c r="G590" t="s">
        <v>9016</v>
      </c>
      <c r="H590" t="s">
        <v>311</v>
      </c>
      <c r="I590" t="s">
        <v>311</v>
      </c>
      <c r="J590">
        <v>0</v>
      </c>
    </row>
    <row r="591" spans="1:10" x14ac:dyDescent="0.35">
      <c r="A591" t="s">
        <v>22194</v>
      </c>
      <c r="B591">
        <v>48</v>
      </c>
      <c r="C591">
        <v>20</v>
      </c>
      <c r="D591">
        <v>603</v>
      </c>
      <c r="E591" t="s">
        <v>311</v>
      </c>
      <c r="F591" t="s">
        <v>0</v>
      </c>
      <c r="G591" t="s">
        <v>8490</v>
      </c>
      <c r="H591" t="s">
        <v>311</v>
      </c>
      <c r="I591" t="s">
        <v>311</v>
      </c>
      <c r="J591">
        <v>16</v>
      </c>
    </row>
    <row r="592" spans="1:10" x14ac:dyDescent="0.35">
      <c r="A592" t="s">
        <v>22195</v>
      </c>
      <c r="B592">
        <v>65</v>
      </c>
      <c r="C592">
        <v>2</v>
      </c>
      <c r="D592">
        <v>4</v>
      </c>
      <c r="E592" t="s">
        <v>311</v>
      </c>
      <c r="F592" t="s">
        <v>0</v>
      </c>
      <c r="G592" t="s">
        <v>22196</v>
      </c>
      <c r="H592" t="s">
        <v>311</v>
      </c>
      <c r="I592" t="s">
        <v>311</v>
      </c>
      <c r="J592">
        <v>0</v>
      </c>
    </row>
    <row r="593" spans="1:10" x14ac:dyDescent="0.35">
      <c r="A593" t="s">
        <v>22197</v>
      </c>
      <c r="B593">
        <v>133</v>
      </c>
      <c r="C593">
        <v>448</v>
      </c>
      <c r="D593">
        <v>604</v>
      </c>
      <c r="E593" t="s">
        <v>312</v>
      </c>
      <c r="F593" t="s">
        <v>0</v>
      </c>
      <c r="G593" t="s">
        <v>14537</v>
      </c>
      <c r="H593">
        <v>1.383</v>
      </c>
      <c r="I593">
        <v>28.85</v>
      </c>
      <c r="J593">
        <v>23</v>
      </c>
    </row>
    <row r="594" spans="1:10" x14ac:dyDescent="0.35">
      <c r="A594" t="s">
        <v>22198</v>
      </c>
      <c r="B594">
        <v>920</v>
      </c>
      <c r="C594">
        <v>759</v>
      </c>
      <c r="D594">
        <v>605</v>
      </c>
      <c r="E594" t="s">
        <v>334</v>
      </c>
      <c r="F594" t="s">
        <v>0</v>
      </c>
      <c r="G594" t="s">
        <v>14537</v>
      </c>
      <c r="H594">
        <v>0.36499999999999999</v>
      </c>
      <c r="I594">
        <v>1.92</v>
      </c>
      <c r="J594">
        <v>879</v>
      </c>
    </row>
    <row r="595" spans="1:10" x14ac:dyDescent="0.35">
      <c r="A595" t="s">
        <v>22199</v>
      </c>
      <c r="B595">
        <v>210</v>
      </c>
      <c r="C595">
        <v>772</v>
      </c>
      <c r="D595">
        <v>606</v>
      </c>
      <c r="E595" t="s">
        <v>312</v>
      </c>
      <c r="F595" t="s">
        <v>0</v>
      </c>
      <c r="G595" t="s">
        <v>22200</v>
      </c>
      <c r="H595">
        <v>1.712</v>
      </c>
      <c r="I595">
        <v>26.1</v>
      </c>
      <c r="J595">
        <v>50</v>
      </c>
    </row>
    <row r="596" spans="1:10" x14ac:dyDescent="0.35">
      <c r="A596" t="s">
        <v>22201</v>
      </c>
      <c r="B596">
        <v>240</v>
      </c>
      <c r="C596">
        <v>550</v>
      </c>
      <c r="D596">
        <v>607</v>
      </c>
      <c r="E596" t="s">
        <v>334</v>
      </c>
      <c r="F596" t="s">
        <v>0</v>
      </c>
      <c r="G596" t="s">
        <v>2946</v>
      </c>
      <c r="H596">
        <v>1.115</v>
      </c>
      <c r="I596">
        <v>13.37</v>
      </c>
      <c r="J596">
        <v>52</v>
      </c>
    </row>
    <row r="597" spans="1:10" x14ac:dyDescent="0.35">
      <c r="A597" t="s">
        <v>22202</v>
      </c>
      <c r="B597">
        <v>100</v>
      </c>
      <c r="C597">
        <v>378</v>
      </c>
      <c r="D597">
        <v>608</v>
      </c>
      <c r="E597" t="s">
        <v>334</v>
      </c>
      <c r="F597" t="s">
        <v>0</v>
      </c>
      <c r="G597" t="s">
        <v>2226</v>
      </c>
      <c r="H597">
        <v>1.885</v>
      </c>
      <c r="I597">
        <v>11.9</v>
      </c>
      <c r="J597">
        <v>30</v>
      </c>
    </row>
    <row r="598" spans="1:10" x14ac:dyDescent="0.35">
      <c r="A598" t="s">
        <v>22203</v>
      </c>
      <c r="B598">
        <v>188</v>
      </c>
      <c r="C598">
        <v>1383</v>
      </c>
      <c r="D598">
        <v>609</v>
      </c>
      <c r="E598" t="s">
        <v>328</v>
      </c>
      <c r="F598" t="s">
        <v>0</v>
      </c>
      <c r="G598" t="s">
        <v>1740</v>
      </c>
      <c r="H598">
        <v>4.3150000000000004</v>
      </c>
      <c r="I598">
        <v>54.29</v>
      </c>
      <c r="J598">
        <v>41</v>
      </c>
    </row>
    <row r="599" spans="1:10" x14ac:dyDescent="0.35">
      <c r="A599" t="s">
        <v>22204</v>
      </c>
      <c r="B599">
        <v>180</v>
      </c>
      <c r="C599">
        <v>28</v>
      </c>
      <c r="D599">
        <v>610</v>
      </c>
      <c r="E599" t="s">
        <v>311</v>
      </c>
      <c r="F599" t="s">
        <v>0</v>
      </c>
      <c r="G599" t="s">
        <v>19524</v>
      </c>
      <c r="H599" t="s">
        <v>311</v>
      </c>
      <c r="I599" t="s">
        <v>311</v>
      </c>
      <c r="J599">
        <v>27</v>
      </c>
    </row>
    <row r="600" spans="1:10" x14ac:dyDescent="0.35">
      <c r="A600" t="s">
        <v>22205</v>
      </c>
      <c r="B600">
        <v>72</v>
      </c>
      <c r="C600">
        <v>8</v>
      </c>
      <c r="D600">
        <v>611</v>
      </c>
      <c r="E600" t="s">
        <v>311</v>
      </c>
      <c r="F600" t="s">
        <v>0</v>
      </c>
      <c r="G600" t="s">
        <v>8490</v>
      </c>
      <c r="H600" t="s">
        <v>311</v>
      </c>
      <c r="I600" t="s">
        <v>311</v>
      </c>
      <c r="J600">
        <v>5</v>
      </c>
    </row>
    <row r="601" spans="1:10" x14ac:dyDescent="0.35">
      <c r="A601" t="s">
        <v>22206</v>
      </c>
      <c r="B601">
        <v>62</v>
      </c>
      <c r="C601">
        <v>46</v>
      </c>
      <c r="D601">
        <v>612</v>
      </c>
      <c r="E601" t="s">
        <v>334</v>
      </c>
      <c r="F601" t="s">
        <v>0</v>
      </c>
      <c r="G601" t="s">
        <v>4090</v>
      </c>
      <c r="H601">
        <v>0.38600000000000001</v>
      </c>
      <c r="I601">
        <v>7.09</v>
      </c>
      <c r="J601">
        <v>22</v>
      </c>
    </row>
    <row r="602" spans="1:10" x14ac:dyDescent="0.35">
      <c r="A602" t="s">
        <v>22207</v>
      </c>
      <c r="B602">
        <v>25</v>
      </c>
      <c r="C602">
        <v>24</v>
      </c>
      <c r="D602">
        <v>613</v>
      </c>
      <c r="E602" t="s">
        <v>334</v>
      </c>
      <c r="F602" t="s">
        <v>0</v>
      </c>
      <c r="G602" t="s">
        <v>3633</v>
      </c>
      <c r="H602">
        <v>0.55000000000000004</v>
      </c>
      <c r="I602">
        <v>17.78</v>
      </c>
      <c r="J602">
        <v>24</v>
      </c>
    </row>
    <row r="603" spans="1:10" x14ac:dyDescent="0.35">
      <c r="A603" t="s">
        <v>22208</v>
      </c>
      <c r="B603">
        <v>52</v>
      </c>
      <c r="C603">
        <v>73</v>
      </c>
      <c r="D603">
        <v>614</v>
      </c>
      <c r="E603" t="s">
        <v>311</v>
      </c>
      <c r="F603" t="s">
        <v>0</v>
      </c>
      <c r="G603" t="s">
        <v>2131</v>
      </c>
      <c r="H603" t="s">
        <v>311</v>
      </c>
      <c r="I603" t="s">
        <v>311</v>
      </c>
      <c r="J603">
        <v>11</v>
      </c>
    </row>
    <row r="604" spans="1:10" x14ac:dyDescent="0.35">
      <c r="A604" t="s">
        <v>22209</v>
      </c>
      <c r="B604">
        <v>35</v>
      </c>
      <c r="C604">
        <v>107</v>
      </c>
      <c r="D604">
        <v>615</v>
      </c>
      <c r="E604" t="s">
        <v>328</v>
      </c>
      <c r="F604" t="s">
        <v>0</v>
      </c>
      <c r="G604" t="s">
        <v>14307</v>
      </c>
      <c r="H604">
        <v>2.1739999999999999</v>
      </c>
      <c r="I604">
        <v>44.91</v>
      </c>
      <c r="J604">
        <v>14</v>
      </c>
    </row>
    <row r="605" spans="1:10" hidden="1" x14ac:dyDescent="0.35">
      <c r="A605" t="s">
        <v>22210</v>
      </c>
      <c r="B605">
        <v>9</v>
      </c>
      <c r="C605">
        <v>1</v>
      </c>
      <c r="D605">
        <v>616</v>
      </c>
      <c r="E605" t="s">
        <v>311</v>
      </c>
      <c r="F605" t="s">
        <v>3848</v>
      </c>
      <c r="G605" t="s">
        <v>311</v>
      </c>
      <c r="H605" t="s">
        <v>311</v>
      </c>
      <c r="I605" t="s">
        <v>311</v>
      </c>
      <c r="J605">
        <v>0</v>
      </c>
    </row>
    <row r="606" spans="1:10" hidden="1" x14ac:dyDescent="0.35">
      <c r="A606" t="s">
        <v>22211</v>
      </c>
      <c r="B606">
        <v>6</v>
      </c>
      <c r="C606">
        <v>2</v>
      </c>
      <c r="D606">
        <v>617</v>
      </c>
      <c r="E606" t="s">
        <v>311</v>
      </c>
      <c r="F606" t="s">
        <v>3848</v>
      </c>
      <c r="G606" t="s">
        <v>311</v>
      </c>
      <c r="H606" t="s">
        <v>311</v>
      </c>
      <c r="I606" t="s">
        <v>311</v>
      </c>
      <c r="J606">
        <v>1</v>
      </c>
    </row>
    <row r="607" spans="1:10" x14ac:dyDescent="0.35">
      <c r="A607" t="s">
        <v>22212</v>
      </c>
      <c r="B607">
        <v>58</v>
      </c>
      <c r="C607">
        <v>45</v>
      </c>
      <c r="D607">
        <v>123</v>
      </c>
      <c r="E607" t="s">
        <v>311</v>
      </c>
      <c r="F607" t="s">
        <v>0</v>
      </c>
      <c r="G607" t="s">
        <v>22213</v>
      </c>
      <c r="H607" t="s">
        <v>311</v>
      </c>
      <c r="I607" t="s">
        <v>311</v>
      </c>
      <c r="J607">
        <v>1</v>
      </c>
    </row>
    <row r="608" spans="1:10" x14ac:dyDescent="0.35">
      <c r="A608" t="s">
        <v>22214</v>
      </c>
      <c r="B608">
        <v>280</v>
      </c>
      <c r="C608">
        <v>556</v>
      </c>
      <c r="D608">
        <v>234</v>
      </c>
      <c r="E608" t="s">
        <v>311</v>
      </c>
      <c r="F608" t="s">
        <v>0</v>
      </c>
      <c r="G608" t="s">
        <v>22215</v>
      </c>
      <c r="H608" t="s">
        <v>311</v>
      </c>
      <c r="I608" t="s">
        <v>311</v>
      </c>
      <c r="J608">
        <v>138</v>
      </c>
    </row>
    <row r="609" spans="1:10" x14ac:dyDescent="0.35">
      <c r="A609" t="s">
        <v>22216</v>
      </c>
      <c r="B609">
        <v>3</v>
      </c>
      <c r="C609">
        <v>5</v>
      </c>
      <c r="D609">
        <v>789</v>
      </c>
      <c r="E609" t="s">
        <v>311</v>
      </c>
      <c r="F609" t="s">
        <v>0</v>
      </c>
      <c r="G609" t="s">
        <v>22217</v>
      </c>
      <c r="H609" t="s">
        <v>311</v>
      </c>
      <c r="I609" t="s">
        <v>311</v>
      </c>
      <c r="J609">
        <v>3</v>
      </c>
    </row>
    <row r="610" spans="1:10" x14ac:dyDescent="0.35">
      <c r="A610" t="s">
        <v>22218</v>
      </c>
      <c r="B610">
        <v>18</v>
      </c>
      <c r="C610">
        <v>323</v>
      </c>
      <c r="D610">
        <v>987</v>
      </c>
      <c r="E610" t="s">
        <v>319</v>
      </c>
      <c r="F610" t="s">
        <v>0</v>
      </c>
      <c r="G610" t="s">
        <v>22219</v>
      </c>
      <c r="H610">
        <v>8.4380000000000006</v>
      </c>
      <c r="I610">
        <v>97.16</v>
      </c>
      <c r="J610">
        <v>14</v>
      </c>
    </row>
    <row r="613" spans="1:10" x14ac:dyDescent="0.35">
      <c r="A613" t="s">
        <v>1682</v>
      </c>
      <c r="B613" t="s">
        <v>1683</v>
      </c>
      <c r="C613" t="s">
        <v>1684</v>
      </c>
      <c r="D613" t="s">
        <v>1685</v>
      </c>
      <c r="E613" t="s">
        <v>1686</v>
      </c>
      <c r="F613" t="s">
        <v>1687</v>
      </c>
      <c r="G613" t="s">
        <v>1688</v>
      </c>
      <c r="H613" t="s">
        <v>1689</v>
      </c>
      <c r="I613" t="s">
        <v>1690</v>
      </c>
      <c r="J613" t="s">
        <v>1691</v>
      </c>
    </row>
    <row r="614" spans="1:10" x14ac:dyDescent="0.35">
      <c r="A614" t="s">
        <v>21600</v>
      </c>
      <c r="B614">
        <v>39</v>
      </c>
      <c r="C614">
        <v>80</v>
      </c>
      <c r="D614">
        <v>3</v>
      </c>
      <c r="E614" t="s">
        <v>311</v>
      </c>
      <c r="F614" t="s">
        <v>0</v>
      </c>
      <c r="G614" t="s">
        <v>2235</v>
      </c>
      <c r="I614" t="s">
        <v>311</v>
      </c>
      <c r="J614">
        <v>38</v>
      </c>
    </row>
    <row r="615" spans="1:10" x14ac:dyDescent="0.35">
      <c r="A615" t="s">
        <v>21603</v>
      </c>
      <c r="B615">
        <v>109</v>
      </c>
      <c r="C615">
        <v>252</v>
      </c>
      <c r="D615">
        <v>6</v>
      </c>
      <c r="E615" t="s">
        <v>319</v>
      </c>
      <c r="F615" t="s">
        <v>0</v>
      </c>
      <c r="G615" t="s">
        <v>2590</v>
      </c>
      <c r="H615">
        <v>1.6819999999999999</v>
      </c>
      <c r="I615">
        <v>71.959999999999994</v>
      </c>
      <c r="J615">
        <v>52</v>
      </c>
    </row>
    <row r="616" spans="1:10" x14ac:dyDescent="0.35">
      <c r="A616" t="s">
        <v>21604</v>
      </c>
      <c r="B616">
        <v>96</v>
      </c>
      <c r="C616">
        <v>189</v>
      </c>
      <c r="D616">
        <v>7</v>
      </c>
      <c r="E616" t="s">
        <v>311</v>
      </c>
      <c r="F616" t="s">
        <v>0</v>
      </c>
      <c r="G616" t="s">
        <v>1884</v>
      </c>
      <c r="I616" t="s">
        <v>311</v>
      </c>
      <c r="J616">
        <v>39</v>
      </c>
    </row>
    <row r="617" spans="1:10" x14ac:dyDescent="0.35">
      <c r="A617" t="s">
        <v>21606</v>
      </c>
      <c r="B617">
        <v>37</v>
      </c>
      <c r="C617">
        <v>314</v>
      </c>
      <c r="D617">
        <v>9</v>
      </c>
      <c r="E617" t="s">
        <v>319</v>
      </c>
      <c r="F617" t="s">
        <v>0</v>
      </c>
      <c r="G617" t="s">
        <v>2590</v>
      </c>
      <c r="H617">
        <v>2.9729999999999999</v>
      </c>
      <c r="I617">
        <v>92.15</v>
      </c>
      <c r="J617">
        <v>25</v>
      </c>
    </row>
    <row r="618" spans="1:10" x14ac:dyDescent="0.35">
      <c r="A618" t="s">
        <v>21607</v>
      </c>
      <c r="B618">
        <v>80</v>
      </c>
      <c r="C618">
        <v>136</v>
      </c>
      <c r="D618">
        <v>10</v>
      </c>
      <c r="E618" t="s">
        <v>312</v>
      </c>
      <c r="F618" t="s">
        <v>0</v>
      </c>
      <c r="G618" t="s">
        <v>2520</v>
      </c>
      <c r="H618">
        <v>0.76300000000000001</v>
      </c>
      <c r="I618">
        <v>33.28</v>
      </c>
      <c r="J618">
        <v>55</v>
      </c>
    </row>
    <row r="619" spans="1:10" x14ac:dyDescent="0.35">
      <c r="A619" t="s">
        <v>21608</v>
      </c>
      <c r="B619">
        <v>148</v>
      </c>
      <c r="C619">
        <v>1747</v>
      </c>
      <c r="D619">
        <v>11</v>
      </c>
      <c r="E619" t="s">
        <v>319</v>
      </c>
      <c r="F619" t="s">
        <v>0</v>
      </c>
      <c r="G619" t="s">
        <v>2590</v>
      </c>
      <c r="H619">
        <v>4.5439999999999996</v>
      </c>
      <c r="I619">
        <v>98.78</v>
      </c>
      <c r="J619">
        <v>120</v>
      </c>
    </row>
    <row r="620" spans="1:10" x14ac:dyDescent="0.35">
      <c r="A620" t="s">
        <v>21612</v>
      </c>
      <c r="B620">
        <v>367</v>
      </c>
      <c r="C620">
        <v>2116</v>
      </c>
      <c r="D620">
        <v>1</v>
      </c>
      <c r="E620" t="s">
        <v>328</v>
      </c>
      <c r="F620" t="s">
        <v>0</v>
      </c>
      <c r="G620" t="s">
        <v>2496</v>
      </c>
      <c r="H620">
        <v>3.0659999999999998</v>
      </c>
      <c r="I620">
        <v>62.04</v>
      </c>
      <c r="J620">
        <v>99</v>
      </c>
    </row>
    <row r="621" spans="1:10" x14ac:dyDescent="0.35">
      <c r="A621" t="s">
        <v>21613</v>
      </c>
      <c r="B621">
        <v>30</v>
      </c>
      <c r="C621">
        <v>58</v>
      </c>
      <c r="D621">
        <v>15</v>
      </c>
      <c r="E621" t="s">
        <v>328</v>
      </c>
      <c r="F621" t="s">
        <v>0</v>
      </c>
      <c r="G621" t="s">
        <v>2520</v>
      </c>
      <c r="H621">
        <v>1.0329999999999999</v>
      </c>
      <c r="I621">
        <v>56.17</v>
      </c>
      <c r="J621">
        <v>29</v>
      </c>
    </row>
    <row r="622" spans="1:10" x14ac:dyDescent="0.35">
      <c r="A622" t="s">
        <v>21615</v>
      </c>
      <c r="B622">
        <v>31</v>
      </c>
      <c r="C622">
        <v>2</v>
      </c>
      <c r="D622">
        <v>17</v>
      </c>
      <c r="E622" t="s">
        <v>311</v>
      </c>
      <c r="F622" t="s">
        <v>0</v>
      </c>
      <c r="G622" t="s">
        <v>8272</v>
      </c>
      <c r="I622" t="s">
        <v>311</v>
      </c>
      <c r="J622">
        <v>5</v>
      </c>
    </row>
    <row r="623" spans="1:10" x14ac:dyDescent="0.35">
      <c r="A623" t="s">
        <v>21616</v>
      </c>
      <c r="B623">
        <v>131</v>
      </c>
      <c r="C623">
        <v>10</v>
      </c>
      <c r="D623">
        <v>18</v>
      </c>
      <c r="E623" t="s">
        <v>311</v>
      </c>
      <c r="F623" t="s">
        <v>0</v>
      </c>
      <c r="G623" t="s">
        <v>10030</v>
      </c>
      <c r="I623" t="s">
        <v>311</v>
      </c>
      <c r="J623">
        <v>12</v>
      </c>
    </row>
    <row r="624" spans="1:10" x14ac:dyDescent="0.35">
      <c r="A624" t="s">
        <v>21621</v>
      </c>
      <c r="B624">
        <v>14</v>
      </c>
      <c r="C624">
        <v>0</v>
      </c>
      <c r="D624">
        <v>24</v>
      </c>
      <c r="E624" t="s">
        <v>311</v>
      </c>
      <c r="F624" t="s">
        <v>0</v>
      </c>
      <c r="G624" t="s">
        <v>17746</v>
      </c>
      <c r="I624" t="s">
        <v>311</v>
      </c>
      <c r="J624">
        <v>4</v>
      </c>
    </row>
    <row r="625" spans="1:10" x14ac:dyDescent="0.35">
      <c r="A625" t="s">
        <v>21624</v>
      </c>
      <c r="B625">
        <v>36</v>
      </c>
      <c r="C625">
        <v>24</v>
      </c>
      <c r="D625">
        <v>27</v>
      </c>
      <c r="E625" t="s">
        <v>311</v>
      </c>
      <c r="F625" t="s">
        <v>0</v>
      </c>
      <c r="G625" t="s">
        <v>6759</v>
      </c>
      <c r="I625" t="s">
        <v>311</v>
      </c>
      <c r="J625">
        <v>9</v>
      </c>
    </row>
    <row r="626" spans="1:10" x14ac:dyDescent="0.35">
      <c r="A626" t="s">
        <v>21625</v>
      </c>
      <c r="B626">
        <v>66</v>
      </c>
      <c r="C626">
        <v>396</v>
      </c>
      <c r="D626">
        <v>28</v>
      </c>
      <c r="E626" t="s">
        <v>319</v>
      </c>
      <c r="F626" t="s">
        <v>0</v>
      </c>
      <c r="G626" t="s">
        <v>3633</v>
      </c>
      <c r="H626">
        <v>3.0630000000000002</v>
      </c>
      <c r="I626">
        <v>87.89</v>
      </c>
      <c r="J626">
        <v>20</v>
      </c>
    </row>
    <row r="627" spans="1:10" x14ac:dyDescent="0.35">
      <c r="A627" t="s">
        <v>21626</v>
      </c>
      <c r="B627">
        <v>31</v>
      </c>
      <c r="C627">
        <v>83</v>
      </c>
      <c r="D627">
        <v>30</v>
      </c>
      <c r="E627" t="s">
        <v>334</v>
      </c>
      <c r="F627" t="s">
        <v>0</v>
      </c>
      <c r="G627" t="s">
        <v>2178</v>
      </c>
      <c r="H627">
        <v>1.355</v>
      </c>
      <c r="I627">
        <v>14.13</v>
      </c>
      <c r="J627">
        <v>29</v>
      </c>
    </row>
    <row r="628" spans="1:10" x14ac:dyDescent="0.35">
      <c r="A628" t="s">
        <v>422</v>
      </c>
      <c r="B628">
        <v>55</v>
      </c>
      <c r="C628">
        <v>4</v>
      </c>
      <c r="D628">
        <v>33</v>
      </c>
      <c r="E628" t="s">
        <v>311</v>
      </c>
      <c r="F628" t="s">
        <v>0</v>
      </c>
      <c r="G628" t="s">
        <v>9233</v>
      </c>
      <c r="I628" t="s">
        <v>311</v>
      </c>
      <c r="J628">
        <v>8</v>
      </c>
    </row>
    <row r="629" spans="1:10" x14ac:dyDescent="0.35">
      <c r="A629" t="s">
        <v>21631</v>
      </c>
      <c r="B629">
        <v>58</v>
      </c>
      <c r="C629">
        <v>20</v>
      </c>
      <c r="D629">
        <v>36</v>
      </c>
      <c r="E629" t="s">
        <v>311</v>
      </c>
      <c r="F629" t="s">
        <v>0</v>
      </c>
      <c r="G629" t="s">
        <v>6759</v>
      </c>
      <c r="I629" t="s">
        <v>311</v>
      </c>
      <c r="J629">
        <v>17</v>
      </c>
    </row>
    <row r="630" spans="1:10" x14ac:dyDescent="0.35">
      <c r="A630" t="s">
        <v>21632</v>
      </c>
      <c r="B630">
        <v>52</v>
      </c>
      <c r="C630">
        <v>6</v>
      </c>
      <c r="D630">
        <v>37</v>
      </c>
      <c r="E630" t="s">
        <v>311</v>
      </c>
      <c r="F630" t="s">
        <v>0</v>
      </c>
      <c r="G630" t="s">
        <v>8272</v>
      </c>
      <c r="I630" t="s">
        <v>311</v>
      </c>
      <c r="J630">
        <v>10</v>
      </c>
    </row>
    <row r="631" spans="1:10" x14ac:dyDescent="0.35">
      <c r="A631" t="s">
        <v>21633</v>
      </c>
      <c r="B631">
        <v>24</v>
      </c>
      <c r="C631">
        <v>2</v>
      </c>
      <c r="D631">
        <v>2</v>
      </c>
      <c r="E631" t="s">
        <v>311</v>
      </c>
      <c r="F631" t="s">
        <v>0</v>
      </c>
      <c r="G631" t="s">
        <v>10944</v>
      </c>
      <c r="I631" t="s">
        <v>311</v>
      </c>
      <c r="J631">
        <v>0</v>
      </c>
    </row>
    <row r="632" spans="1:10" x14ac:dyDescent="0.35">
      <c r="A632" t="s">
        <v>21637</v>
      </c>
      <c r="B632">
        <v>45</v>
      </c>
      <c r="C632">
        <v>7</v>
      </c>
      <c r="D632">
        <v>42</v>
      </c>
      <c r="E632" t="s">
        <v>311</v>
      </c>
      <c r="F632" t="s">
        <v>0</v>
      </c>
      <c r="G632" t="s">
        <v>8272</v>
      </c>
      <c r="I632" t="s">
        <v>311</v>
      </c>
      <c r="J632">
        <v>4</v>
      </c>
    </row>
    <row r="633" spans="1:10" x14ac:dyDescent="0.35">
      <c r="A633" t="s">
        <v>21638</v>
      </c>
      <c r="B633">
        <v>29</v>
      </c>
      <c r="C633">
        <v>19</v>
      </c>
      <c r="D633">
        <v>44</v>
      </c>
      <c r="E633" t="s">
        <v>311</v>
      </c>
      <c r="F633" t="s">
        <v>0</v>
      </c>
      <c r="G633" t="s">
        <v>4219</v>
      </c>
      <c r="I633" t="s">
        <v>311</v>
      </c>
      <c r="J633">
        <v>3</v>
      </c>
    </row>
    <row r="634" spans="1:10" x14ac:dyDescent="0.35">
      <c r="A634" t="s">
        <v>21640</v>
      </c>
      <c r="B634">
        <v>198</v>
      </c>
      <c r="C634">
        <v>270</v>
      </c>
      <c r="D634">
        <v>46</v>
      </c>
      <c r="E634" t="s">
        <v>334</v>
      </c>
      <c r="F634" t="s">
        <v>0</v>
      </c>
      <c r="G634" t="s">
        <v>3331</v>
      </c>
      <c r="H634">
        <v>0.82299999999999995</v>
      </c>
      <c r="I634">
        <v>3.85</v>
      </c>
      <c r="J634">
        <v>40</v>
      </c>
    </row>
    <row r="635" spans="1:10" x14ac:dyDescent="0.35">
      <c r="A635" t="s">
        <v>21642</v>
      </c>
      <c r="B635">
        <v>95</v>
      </c>
      <c r="C635">
        <v>170</v>
      </c>
      <c r="D635">
        <v>48</v>
      </c>
      <c r="E635" t="s">
        <v>334</v>
      </c>
      <c r="F635" t="s">
        <v>0</v>
      </c>
      <c r="G635" t="s">
        <v>2053</v>
      </c>
      <c r="H635">
        <v>0.90500000000000003</v>
      </c>
      <c r="I635">
        <v>13.32</v>
      </c>
      <c r="J635">
        <v>30</v>
      </c>
    </row>
    <row r="636" spans="1:10" x14ac:dyDescent="0.35">
      <c r="A636" t="s">
        <v>21643</v>
      </c>
      <c r="B636">
        <v>60</v>
      </c>
      <c r="C636">
        <v>43</v>
      </c>
      <c r="D636">
        <v>49</v>
      </c>
      <c r="E636" t="s">
        <v>334</v>
      </c>
      <c r="F636" t="s">
        <v>0</v>
      </c>
      <c r="G636" t="s">
        <v>2053</v>
      </c>
      <c r="H636">
        <v>0.23300000000000001</v>
      </c>
      <c r="I636">
        <v>0.92</v>
      </c>
      <c r="J636">
        <v>27</v>
      </c>
    </row>
    <row r="637" spans="1:10" x14ac:dyDescent="0.35">
      <c r="A637" t="s">
        <v>21644</v>
      </c>
      <c r="B637">
        <v>73</v>
      </c>
      <c r="C637">
        <v>72</v>
      </c>
      <c r="D637">
        <v>50</v>
      </c>
      <c r="E637" t="s">
        <v>334</v>
      </c>
      <c r="F637" t="s">
        <v>0</v>
      </c>
      <c r="G637" t="s">
        <v>2053</v>
      </c>
      <c r="H637">
        <v>0.28799999999999998</v>
      </c>
      <c r="I637">
        <v>2.5099999999999998</v>
      </c>
      <c r="J637">
        <v>22</v>
      </c>
    </row>
    <row r="638" spans="1:10" x14ac:dyDescent="0.35">
      <c r="A638" t="s">
        <v>21647</v>
      </c>
      <c r="B638">
        <v>26</v>
      </c>
      <c r="C638">
        <v>39</v>
      </c>
      <c r="D638">
        <v>53</v>
      </c>
      <c r="E638" t="s">
        <v>311</v>
      </c>
      <c r="F638" t="s">
        <v>0</v>
      </c>
      <c r="G638" t="s">
        <v>2053</v>
      </c>
      <c r="I638" t="s">
        <v>311</v>
      </c>
      <c r="J638">
        <v>7</v>
      </c>
    </row>
    <row r="639" spans="1:10" x14ac:dyDescent="0.35">
      <c r="A639" t="s">
        <v>21650</v>
      </c>
      <c r="B639">
        <v>81</v>
      </c>
      <c r="C639">
        <v>9</v>
      </c>
      <c r="D639">
        <v>56</v>
      </c>
      <c r="E639" t="s">
        <v>311</v>
      </c>
      <c r="F639" t="s">
        <v>0</v>
      </c>
      <c r="G639" t="s">
        <v>15185</v>
      </c>
      <c r="I639" t="s">
        <v>311</v>
      </c>
      <c r="J639">
        <v>5</v>
      </c>
    </row>
    <row r="640" spans="1:10" x14ac:dyDescent="0.35">
      <c r="A640" t="s">
        <v>21655</v>
      </c>
      <c r="B640">
        <v>131</v>
      </c>
      <c r="C640">
        <v>37</v>
      </c>
      <c r="D640">
        <v>61</v>
      </c>
      <c r="E640" t="s">
        <v>311</v>
      </c>
      <c r="F640" t="s">
        <v>0</v>
      </c>
      <c r="G640" t="s">
        <v>2037</v>
      </c>
      <c r="I640" t="s">
        <v>311</v>
      </c>
      <c r="J640">
        <v>128</v>
      </c>
    </row>
    <row r="641" spans="1:10" x14ac:dyDescent="0.35">
      <c r="A641" t="s">
        <v>21657</v>
      </c>
      <c r="B641">
        <v>46</v>
      </c>
      <c r="C641">
        <v>55</v>
      </c>
      <c r="D641">
        <v>63</v>
      </c>
      <c r="E641" t="s">
        <v>311</v>
      </c>
      <c r="F641" t="s">
        <v>0</v>
      </c>
      <c r="G641" t="s">
        <v>7222</v>
      </c>
      <c r="I641" t="s">
        <v>311</v>
      </c>
      <c r="J641">
        <v>4</v>
      </c>
    </row>
    <row r="642" spans="1:10" x14ac:dyDescent="0.35">
      <c r="A642" t="s">
        <v>21660</v>
      </c>
      <c r="B642">
        <v>249</v>
      </c>
      <c r="C642">
        <v>2418</v>
      </c>
      <c r="D642">
        <v>66</v>
      </c>
      <c r="E642" t="s">
        <v>328</v>
      </c>
      <c r="F642" t="s">
        <v>0</v>
      </c>
      <c r="G642" t="s">
        <v>1789</v>
      </c>
      <c r="H642">
        <v>4.7</v>
      </c>
      <c r="I642">
        <v>57.6</v>
      </c>
      <c r="J642">
        <v>84</v>
      </c>
    </row>
    <row r="643" spans="1:10" x14ac:dyDescent="0.35">
      <c r="A643" t="s">
        <v>21661</v>
      </c>
      <c r="B643">
        <v>136</v>
      </c>
      <c r="C643">
        <v>361</v>
      </c>
      <c r="D643">
        <v>67</v>
      </c>
      <c r="E643" t="s">
        <v>334</v>
      </c>
      <c r="F643" t="s">
        <v>0</v>
      </c>
      <c r="G643" t="s">
        <v>21662</v>
      </c>
      <c r="H643">
        <v>1.4259999999999999</v>
      </c>
      <c r="I643">
        <v>7.27</v>
      </c>
      <c r="J643">
        <v>14</v>
      </c>
    </row>
    <row r="644" spans="1:10" x14ac:dyDescent="0.35">
      <c r="A644" t="s">
        <v>21663</v>
      </c>
      <c r="B644">
        <v>102</v>
      </c>
      <c r="C644">
        <v>450</v>
      </c>
      <c r="D644">
        <v>68</v>
      </c>
      <c r="E644" t="s">
        <v>312</v>
      </c>
      <c r="F644" t="s">
        <v>0</v>
      </c>
      <c r="G644" t="s">
        <v>4077</v>
      </c>
      <c r="H644">
        <v>2.0950000000000002</v>
      </c>
      <c r="I644">
        <v>49.47</v>
      </c>
      <c r="J644">
        <v>41</v>
      </c>
    </row>
    <row r="645" spans="1:10" x14ac:dyDescent="0.35">
      <c r="A645" t="s">
        <v>21671</v>
      </c>
      <c r="B645">
        <v>79</v>
      </c>
      <c r="C645">
        <v>14</v>
      </c>
      <c r="D645">
        <v>76</v>
      </c>
      <c r="E645" t="s">
        <v>311</v>
      </c>
      <c r="F645" t="s">
        <v>0</v>
      </c>
      <c r="G645" t="s">
        <v>15063</v>
      </c>
      <c r="I645" t="s">
        <v>311</v>
      </c>
      <c r="J645">
        <v>18</v>
      </c>
    </row>
    <row r="646" spans="1:10" x14ac:dyDescent="0.35">
      <c r="A646" t="s">
        <v>21673</v>
      </c>
      <c r="B646">
        <v>73</v>
      </c>
      <c r="C646">
        <v>10</v>
      </c>
      <c r="D646">
        <v>78</v>
      </c>
      <c r="E646" t="s">
        <v>311</v>
      </c>
      <c r="F646" t="s">
        <v>0</v>
      </c>
      <c r="G646" t="s">
        <v>2073</v>
      </c>
      <c r="I646" t="s">
        <v>311</v>
      </c>
      <c r="J646">
        <v>38</v>
      </c>
    </row>
    <row r="647" spans="1:10" x14ac:dyDescent="0.35">
      <c r="A647" t="s">
        <v>21676</v>
      </c>
      <c r="B647">
        <v>73</v>
      </c>
      <c r="C647">
        <v>142</v>
      </c>
      <c r="D647">
        <v>81</v>
      </c>
      <c r="E647" t="s">
        <v>311</v>
      </c>
      <c r="F647" t="s">
        <v>0</v>
      </c>
      <c r="G647" t="s">
        <v>1882</v>
      </c>
      <c r="I647" t="s">
        <v>311</v>
      </c>
      <c r="J647">
        <v>2</v>
      </c>
    </row>
    <row r="648" spans="1:10" x14ac:dyDescent="0.35">
      <c r="A648" t="s">
        <v>21680</v>
      </c>
      <c r="B648">
        <v>33</v>
      </c>
      <c r="C648">
        <v>5</v>
      </c>
      <c r="D648">
        <v>85</v>
      </c>
      <c r="E648" t="s">
        <v>311</v>
      </c>
      <c r="F648" t="s">
        <v>0</v>
      </c>
      <c r="G648" t="s">
        <v>2972</v>
      </c>
      <c r="I648" t="s">
        <v>311</v>
      </c>
      <c r="J648">
        <v>0</v>
      </c>
    </row>
    <row r="649" spans="1:10" x14ac:dyDescent="0.35">
      <c r="A649" t="s">
        <v>21682</v>
      </c>
      <c r="B649">
        <v>69</v>
      </c>
      <c r="C649">
        <v>74</v>
      </c>
      <c r="D649">
        <v>87</v>
      </c>
      <c r="E649" t="s">
        <v>311</v>
      </c>
      <c r="F649" t="s">
        <v>0</v>
      </c>
      <c r="G649" t="s">
        <v>8272</v>
      </c>
      <c r="I649" t="s">
        <v>311</v>
      </c>
      <c r="J649">
        <v>6</v>
      </c>
    </row>
    <row r="650" spans="1:10" x14ac:dyDescent="0.35">
      <c r="A650" t="s">
        <v>21685</v>
      </c>
      <c r="B650">
        <v>679</v>
      </c>
      <c r="C650">
        <v>7817</v>
      </c>
      <c r="D650">
        <v>90</v>
      </c>
      <c r="E650" t="s">
        <v>319</v>
      </c>
      <c r="F650" t="s">
        <v>0</v>
      </c>
      <c r="G650" t="s">
        <v>2150</v>
      </c>
      <c r="H650">
        <v>8.49</v>
      </c>
      <c r="I650">
        <v>91.38</v>
      </c>
      <c r="J650">
        <v>286</v>
      </c>
    </row>
    <row r="651" spans="1:10" x14ac:dyDescent="0.35">
      <c r="A651" t="s">
        <v>21688</v>
      </c>
      <c r="B651">
        <v>49</v>
      </c>
      <c r="C651">
        <v>114</v>
      </c>
      <c r="D651">
        <v>93</v>
      </c>
      <c r="E651" t="s">
        <v>328</v>
      </c>
      <c r="F651" t="s">
        <v>0</v>
      </c>
      <c r="G651" t="s">
        <v>3633</v>
      </c>
      <c r="H651">
        <v>1.796</v>
      </c>
      <c r="I651">
        <v>64.69</v>
      </c>
      <c r="J651">
        <v>22</v>
      </c>
    </row>
    <row r="652" spans="1:10" x14ac:dyDescent="0.35">
      <c r="A652" t="s">
        <v>21689</v>
      </c>
      <c r="B652">
        <v>83</v>
      </c>
      <c r="C652">
        <v>114</v>
      </c>
      <c r="D652">
        <v>94</v>
      </c>
      <c r="E652" t="s">
        <v>334</v>
      </c>
      <c r="F652" t="s">
        <v>0</v>
      </c>
      <c r="G652" t="s">
        <v>4347</v>
      </c>
      <c r="H652">
        <v>1.339</v>
      </c>
      <c r="I652">
        <v>13.3</v>
      </c>
      <c r="J652">
        <v>26</v>
      </c>
    </row>
    <row r="653" spans="1:10" x14ac:dyDescent="0.35">
      <c r="A653" t="s">
        <v>21691</v>
      </c>
      <c r="B653">
        <v>34</v>
      </c>
      <c r="C653">
        <v>62</v>
      </c>
      <c r="D653">
        <v>96</v>
      </c>
      <c r="E653" t="s">
        <v>311</v>
      </c>
      <c r="F653" t="s">
        <v>0</v>
      </c>
      <c r="G653" t="s">
        <v>2520</v>
      </c>
      <c r="I653" t="s">
        <v>311</v>
      </c>
      <c r="J653">
        <v>34</v>
      </c>
    </row>
    <row r="654" spans="1:10" x14ac:dyDescent="0.35">
      <c r="A654" t="s">
        <v>21692</v>
      </c>
      <c r="B654">
        <v>97</v>
      </c>
      <c r="C654">
        <v>316</v>
      </c>
      <c r="D654">
        <v>97</v>
      </c>
      <c r="E654" t="s">
        <v>328</v>
      </c>
      <c r="F654" t="s">
        <v>0</v>
      </c>
      <c r="G654" t="s">
        <v>1999</v>
      </c>
      <c r="H654">
        <v>1.4890000000000001</v>
      </c>
      <c r="I654">
        <v>56.37</v>
      </c>
      <c r="J654">
        <v>48</v>
      </c>
    </row>
    <row r="655" spans="1:10" x14ac:dyDescent="0.35">
      <c r="A655" t="s">
        <v>21694</v>
      </c>
      <c r="B655">
        <v>22</v>
      </c>
      <c r="C655">
        <v>35</v>
      </c>
      <c r="D655">
        <v>99</v>
      </c>
      <c r="E655" t="s">
        <v>311</v>
      </c>
      <c r="F655" t="s">
        <v>0</v>
      </c>
      <c r="G655" t="s">
        <v>2520</v>
      </c>
      <c r="I655" t="s">
        <v>311</v>
      </c>
      <c r="J655">
        <v>21</v>
      </c>
    </row>
    <row r="656" spans="1:10" x14ac:dyDescent="0.35">
      <c r="A656" t="s">
        <v>21700</v>
      </c>
      <c r="B656">
        <v>35</v>
      </c>
      <c r="C656">
        <v>159</v>
      </c>
      <c r="D656">
        <v>105</v>
      </c>
      <c r="E656" t="s">
        <v>328</v>
      </c>
      <c r="F656" t="s">
        <v>0</v>
      </c>
      <c r="G656" t="s">
        <v>3633</v>
      </c>
      <c r="H656">
        <v>2.1429999999999998</v>
      </c>
      <c r="I656">
        <v>74.48</v>
      </c>
      <c r="J656">
        <v>15</v>
      </c>
    </row>
    <row r="657" spans="1:10" x14ac:dyDescent="0.35">
      <c r="A657" t="s">
        <v>21702</v>
      </c>
      <c r="B657">
        <v>74</v>
      </c>
      <c r="C657">
        <v>527</v>
      </c>
      <c r="D657">
        <v>107</v>
      </c>
      <c r="E657" t="s">
        <v>319</v>
      </c>
      <c r="F657" t="s">
        <v>0</v>
      </c>
      <c r="G657" t="s">
        <v>16660</v>
      </c>
      <c r="H657">
        <v>3.69</v>
      </c>
      <c r="I657">
        <v>60.7</v>
      </c>
      <c r="J657">
        <v>22</v>
      </c>
    </row>
    <row r="658" spans="1:10" x14ac:dyDescent="0.35">
      <c r="A658" t="s">
        <v>21708</v>
      </c>
      <c r="B658">
        <v>40</v>
      </c>
      <c r="C658">
        <v>151</v>
      </c>
      <c r="D658">
        <v>113</v>
      </c>
      <c r="E658" t="s">
        <v>311</v>
      </c>
      <c r="F658" t="s">
        <v>0</v>
      </c>
      <c r="G658" t="s">
        <v>2178</v>
      </c>
      <c r="I658" t="s">
        <v>311</v>
      </c>
      <c r="J658">
        <v>36</v>
      </c>
    </row>
    <row r="659" spans="1:10" x14ac:dyDescent="0.35">
      <c r="A659" t="s">
        <v>21711</v>
      </c>
      <c r="B659">
        <v>75</v>
      </c>
      <c r="C659">
        <v>339</v>
      </c>
      <c r="D659">
        <v>116</v>
      </c>
      <c r="E659" t="s">
        <v>319</v>
      </c>
      <c r="F659" t="s">
        <v>0</v>
      </c>
      <c r="G659" t="s">
        <v>2520</v>
      </c>
      <c r="H659">
        <v>2.093</v>
      </c>
      <c r="I659">
        <v>90.21</v>
      </c>
      <c r="J659">
        <v>75</v>
      </c>
    </row>
    <row r="660" spans="1:10" x14ac:dyDescent="0.35">
      <c r="A660" t="s">
        <v>21713</v>
      </c>
      <c r="B660">
        <v>44</v>
      </c>
      <c r="C660">
        <v>45</v>
      </c>
      <c r="D660">
        <v>118</v>
      </c>
      <c r="E660" t="s">
        <v>311</v>
      </c>
      <c r="F660" t="s">
        <v>0</v>
      </c>
      <c r="G660" t="s">
        <v>3628</v>
      </c>
      <c r="I660" t="s">
        <v>311</v>
      </c>
      <c r="J660">
        <v>44</v>
      </c>
    </row>
    <row r="661" spans="1:10" x14ac:dyDescent="0.35">
      <c r="A661" t="s">
        <v>21715</v>
      </c>
      <c r="B661">
        <v>156</v>
      </c>
      <c r="C661">
        <v>41</v>
      </c>
      <c r="D661">
        <v>120</v>
      </c>
      <c r="E661" t="s">
        <v>311</v>
      </c>
      <c r="F661" t="s">
        <v>0</v>
      </c>
      <c r="G661" t="s">
        <v>6759</v>
      </c>
      <c r="I661" t="s">
        <v>311</v>
      </c>
      <c r="J661">
        <v>22</v>
      </c>
    </row>
    <row r="662" spans="1:10" x14ac:dyDescent="0.35">
      <c r="A662" t="s">
        <v>21716</v>
      </c>
      <c r="B662">
        <v>125</v>
      </c>
      <c r="C662">
        <v>1201</v>
      </c>
      <c r="D662">
        <v>121</v>
      </c>
      <c r="E662" t="s">
        <v>311</v>
      </c>
      <c r="F662" t="s">
        <v>0</v>
      </c>
      <c r="G662" t="s">
        <v>1699</v>
      </c>
      <c r="I662" t="s">
        <v>311</v>
      </c>
      <c r="J662">
        <v>78</v>
      </c>
    </row>
    <row r="663" spans="1:10" x14ac:dyDescent="0.35">
      <c r="A663" t="s">
        <v>21717</v>
      </c>
      <c r="B663">
        <v>19</v>
      </c>
      <c r="C663">
        <v>7</v>
      </c>
      <c r="D663">
        <v>122</v>
      </c>
      <c r="E663" t="s">
        <v>334</v>
      </c>
      <c r="F663" t="s">
        <v>0</v>
      </c>
      <c r="G663" t="s">
        <v>3633</v>
      </c>
      <c r="H663">
        <v>0.41699999999999998</v>
      </c>
      <c r="I663">
        <v>11.6</v>
      </c>
      <c r="J663">
        <v>3</v>
      </c>
    </row>
    <row r="664" spans="1:10" x14ac:dyDescent="0.35">
      <c r="A664" t="s">
        <v>21720</v>
      </c>
      <c r="B664">
        <v>77</v>
      </c>
      <c r="C664">
        <v>73</v>
      </c>
      <c r="D664">
        <v>125</v>
      </c>
      <c r="E664" t="s">
        <v>311</v>
      </c>
      <c r="F664" t="s">
        <v>0</v>
      </c>
      <c r="G664" t="s">
        <v>1999</v>
      </c>
      <c r="I664" t="s">
        <v>311</v>
      </c>
      <c r="J664">
        <v>1</v>
      </c>
    </row>
    <row r="665" spans="1:10" x14ac:dyDescent="0.35">
      <c r="A665" t="s">
        <v>21726</v>
      </c>
      <c r="B665">
        <v>79</v>
      </c>
      <c r="C665">
        <v>137</v>
      </c>
      <c r="D665">
        <v>132</v>
      </c>
      <c r="E665" t="s">
        <v>334</v>
      </c>
      <c r="F665" t="s">
        <v>0</v>
      </c>
      <c r="G665" t="s">
        <v>2053</v>
      </c>
      <c r="H665">
        <v>1.103</v>
      </c>
      <c r="I665">
        <v>18.34</v>
      </c>
      <c r="J665">
        <v>76</v>
      </c>
    </row>
    <row r="666" spans="1:10" x14ac:dyDescent="0.35">
      <c r="A666" t="s">
        <v>21727</v>
      </c>
      <c r="B666">
        <v>31</v>
      </c>
      <c r="C666">
        <v>30</v>
      </c>
      <c r="D666">
        <v>133</v>
      </c>
      <c r="E666" t="s">
        <v>311</v>
      </c>
      <c r="F666" t="s">
        <v>0</v>
      </c>
      <c r="G666" t="s">
        <v>2053</v>
      </c>
      <c r="I666" t="s">
        <v>311</v>
      </c>
      <c r="J666">
        <v>11</v>
      </c>
    </row>
    <row r="667" spans="1:10" x14ac:dyDescent="0.35">
      <c r="A667" t="s">
        <v>21739</v>
      </c>
      <c r="B667">
        <v>44</v>
      </c>
      <c r="C667">
        <v>152</v>
      </c>
      <c r="D667">
        <v>146</v>
      </c>
      <c r="E667" t="s">
        <v>334</v>
      </c>
      <c r="F667" t="s">
        <v>0</v>
      </c>
      <c r="G667" t="s">
        <v>1819</v>
      </c>
      <c r="H667">
        <v>2.61</v>
      </c>
      <c r="I667">
        <v>19.809999999999999</v>
      </c>
      <c r="J667">
        <v>8</v>
      </c>
    </row>
    <row r="668" spans="1:10" x14ac:dyDescent="0.35">
      <c r="A668" t="s">
        <v>21744</v>
      </c>
      <c r="B668">
        <v>136</v>
      </c>
      <c r="C668">
        <v>814</v>
      </c>
      <c r="D668">
        <v>129</v>
      </c>
      <c r="E668" t="s">
        <v>328</v>
      </c>
      <c r="F668" t="s">
        <v>0</v>
      </c>
      <c r="G668" t="s">
        <v>2003</v>
      </c>
      <c r="H668">
        <v>3.0739999999999998</v>
      </c>
      <c r="I668">
        <v>55</v>
      </c>
      <c r="J668">
        <v>128</v>
      </c>
    </row>
    <row r="669" spans="1:10" x14ac:dyDescent="0.35">
      <c r="A669" t="s">
        <v>21750</v>
      </c>
      <c r="B669">
        <v>58</v>
      </c>
      <c r="C669">
        <v>52</v>
      </c>
      <c r="D669">
        <v>156</v>
      </c>
      <c r="E669" t="s">
        <v>311</v>
      </c>
      <c r="F669" t="s">
        <v>0</v>
      </c>
      <c r="G669" t="s">
        <v>4219</v>
      </c>
      <c r="I669" t="s">
        <v>311</v>
      </c>
      <c r="J669">
        <v>4</v>
      </c>
    </row>
    <row r="670" spans="1:10" x14ac:dyDescent="0.35">
      <c r="A670" t="s">
        <v>21751</v>
      </c>
      <c r="B670">
        <v>29</v>
      </c>
      <c r="C670">
        <v>51</v>
      </c>
      <c r="D670">
        <v>157</v>
      </c>
      <c r="E670" t="s">
        <v>311</v>
      </c>
      <c r="F670" t="s">
        <v>0</v>
      </c>
      <c r="G670" t="s">
        <v>4173</v>
      </c>
      <c r="I670" t="s">
        <v>311</v>
      </c>
      <c r="J670">
        <v>15</v>
      </c>
    </row>
    <row r="671" spans="1:10" x14ac:dyDescent="0.35">
      <c r="A671" t="s">
        <v>21752</v>
      </c>
      <c r="B671">
        <v>63</v>
      </c>
      <c r="C671">
        <v>4</v>
      </c>
      <c r="D671">
        <v>158</v>
      </c>
      <c r="E671" t="s">
        <v>311</v>
      </c>
      <c r="F671" t="s">
        <v>0</v>
      </c>
      <c r="G671" t="s">
        <v>15185</v>
      </c>
      <c r="I671" t="s">
        <v>311</v>
      </c>
      <c r="J671">
        <v>13</v>
      </c>
    </row>
    <row r="672" spans="1:10" x14ac:dyDescent="0.35">
      <c r="A672" t="s">
        <v>658</v>
      </c>
      <c r="B672">
        <v>73</v>
      </c>
      <c r="C672">
        <v>8</v>
      </c>
      <c r="D672">
        <v>161</v>
      </c>
      <c r="E672" t="s">
        <v>311</v>
      </c>
      <c r="F672" t="s">
        <v>0</v>
      </c>
      <c r="G672" t="s">
        <v>17540</v>
      </c>
      <c r="I672" t="s">
        <v>311</v>
      </c>
      <c r="J672">
        <v>6</v>
      </c>
    </row>
    <row r="673" spans="1:10" x14ac:dyDescent="0.35">
      <c r="A673" t="s">
        <v>21759</v>
      </c>
      <c r="B673">
        <v>76</v>
      </c>
      <c r="C673">
        <v>2</v>
      </c>
      <c r="D673">
        <v>166</v>
      </c>
      <c r="E673" t="s">
        <v>334</v>
      </c>
      <c r="F673" t="s">
        <v>0</v>
      </c>
      <c r="G673" t="s">
        <v>659</v>
      </c>
      <c r="H673">
        <v>4.2000000000000003E-2</v>
      </c>
      <c r="I673">
        <v>1.1399999999999999</v>
      </c>
      <c r="J673">
        <v>49</v>
      </c>
    </row>
    <row r="674" spans="1:10" x14ac:dyDescent="0.35">
      <c r="A674" t="s">
        <v>21764</v>
      </c>
      <c r="B674">
        <v>80</v>
      </c>
      <c r="C674">
        <v>80</v>
      </c>
      <c r="D674">
        <v>172</v>
      </c>
      <c r="E674" t="s">
        <v>334</v>
      </c>
      <c r="F674" t="s">
        <v>0</v>
      </c>
      <c r="G674" t="s">
        <v>3633</v>
      </c>
      <c r="H674">
        <v>0.61299999999999999</v>
      </c>
      <c r="I674">
        <v>22.94</v>
      </c>
      <c r="J674">
        <v>24</v>
      </c>
    </row>
    <row r="675" spans="1:10" x14ac:dyDescent="0.35">
      <c r="A675" t="s">
        <v>21768</v>
      </c>
      <c r="B675">
        <v>177</v>
      </c>
      <c r="C675">
        <v>404</v>
      </c>
      <c r="D675">
        <v>177</v>
      </c>
      <c r="E675" t="s">
        <v>312</v>
      </c>
      <c r="F675" t="s">
        <v>0</v>
      </c>
      <c r="G675" t="s">
        <v>2590</v>
      </c>
      <c r="H675">
        <v>0.94299999999999995</v>
      </c>
      <c r="I675">
        <v>35.130000000000003</v>
      </c>
      <c r="J675">
        <v>105</v>
      </c>
    </row>
    <row r="676" spans="1:10" x14ac:dyDescent="0.35">
      <c r="A676" t="s">
        <v>21769</v>
      </c>
      <c r="B676">
        <v>69</v>
      </c>
      <c r="C676">
        <v>50</v>
      </c>
      <c r="D676">
        <v>178</v>
      </c>
      <c r="E676" t="s">
        <v>334</v>
      </c>
      <c r="F676" t="s">
        <v>0</v>
      </c>
      <c r="G676" t="s">
        <v>4022</v>
      </c>
      <c r="H676">
        <v>0.44900000000000001</v>
      </c>
      <c r="I676">
        <v>6.15</v>
      </c>
      <c r="J676">
        <v>13</v>
      </c>
    </row>
    <row r="677" spans="1:10" x14ac:dyDescent="0.35">
      <c r="A677" t="s">
        <v>21772</v>
      </c>
      <c r="B677">
        <v>96</v>
      </c>
      <c r="C677">
        <v>168</v>
      </c>
      <c r="D677">
        <v>181</v>
      </c>
      <c r="E677" t="s">
        <v>334</v>
      </c>
      <c r="F677" t="s">
        <v>0</v>
      </c>
      <c r="G677" t="s">
        <v>1961</v>
      </c>
      <c r="H677">
        <v>0.73699999999999999</v>
      </c>
      <c r="I677">
        <v>6.7</v>
      </c>
      <c r="J677">
        <v>5</v>
      </c>
    </row>
    <row r="678" spans="1:10" x14ac:dyDescent="0.35">
      <c r="A678" t="s">
        <v>21774</v>
      </c>
      <c r="B678">
        <v>34</v>
      </c>
      <c r="C678">
        <v>18</v>
      </c>
      <c r="D678">
        <v>183</v>
      </c>
      <c r="E678" t="s">
        <v>311</v>
      </c>
      <c r="F678" t="s">
        <v>0</v>
      </c>
      <c r="G678" t="s">
        <v>18463</v>
      </c>
      <c r="I678" t="s">
        <v>311</v>
      </c>
      <c r="J678">
        <v>8</v>
      </c>
    </row>
    <row r="679" spans="1:10" x14ac:dyDescent="0.35">
      <c r="A679" t="s">
        <v>21782</v>
      </c>
      <c r="B679">
        <v>130</v>
      </c>
      <c r="C679">
        <v>241</v>
      </c>
      <c r="D679">
        <v>191</v>
      </c>
      <c r="E679" t="s">
        <v>312</v>
      </c>
      <c r="F679" t="s">
        <v>0</v>
      </c>
      <c r="G679" t="s">
        <v>2520</v>
      </c>
      <c r="H679">
        <v>0.9</v>
      </c>
      <c r="I679">
        <v>44.73</v>
      </c>
      <c r="J679">
        <v>18</v>
      </c>
    </row>
    <row r="680" spans="1:10" x14ac:dyDescent="0.35">
      <c r="A680" t="s">
        <v>21783</v>
      </c>
      <c r="B680">
        <v>72</v>
      </c>
      <c r="C680">
        <v>210</v>
      </c>
      <c r="D680">
        <v>192</v>
      </c>
      <c r="E680" t="s">
        <v>312</v>
      </c>
      <c r="F680" t="s">
        <v>0</v>
      </c>
      <c r="G680" t="s">
        <v>2053</v>
      </c>
      <c r="H680">
        <v>1.319</v>
      </c>
      <c r="I680">
        <v>26.25</v>
      </c>
      <c r="J680">
        <v>42</v>
      </c>
    </row>
    <row r="681" spans="1:10" x14ac:dyDescent="0.35">
      <c r="A681" t="s">
        <v>21791</v>
      </c>
      <c r="B681">
        <v>170</v>
      </c>
      <c r="C681">
        <v>1483</v>
      </c>
      <c r="D681">
        <v>200</v>
      </c>
      <c r="E681" t="s">
        <v>328</v>
      </c>
      <c r="F681" t="s">
        <v>0</v>
      </c>
      <c r="G681" t="s">
        <v>21792</v>
      </c>
      <c r="H681">
        <v>3.97</v>
      </c>
      <c r="I681">
        <v>47.89</v>
      </c>
      <c r="J681">
        <v>166</v>
      </c>
    </row>
    <row r="682" spans="1:10" x14ac:dyDescent="0.35">
      <c r="A682" t="s">
        <v>21803</v>
      </c>
      <c r="B682">
        <v>48</v>
      </c>
      <c r="C682">
        <v>182</v>
      </c>
      <c r="D682">
        <v>212</v>
      </c>
      <c r="E682" t="s">
        <v>312</v>
      </c>
      <c r="F682" t="s">
        <v>0</v>
      </c>
      <c r="G682" t="s">
        <v>2470</v>
      </c>
      <c r="H682">
        <v>2</v>
      </c>
      <c r="I682">
        <v>34.82</v>
      </c>
      <c r="J682">
        <v>46</v>
      </c>
    </row>
    <row r="683" spans="1:10" x14ac:dyDescent="0.35">
      <c r="A683" t="s">
        <v>21805</v>
      </c>
      <c r="B683">
        <v>174</v>
      </c>
      <c r="C683">
        <v>438</v>
      </c>
      <c r="D683">
        <v>214</v>
      </c>
      <c r="E683" t="s">
        <v>334</v>
      </c>
      <c r="F683" t="s">
        <v>0</v>
      </c>
      <c r="G683" t="s">
        <v>1827</v>
      </c>
      <c r="H683">
        <v>1.121</v>
      </c>
      <c r="I683">
        <v>12.32</v>
      </c>
      <c r="J683">
        <v>145</v>
      </c>
    </row>
    <row r="684" spans="1:10" x14ac:dyDescent="0.35">
      <c r="A684" t="s">
        <v>21808</v>
      </c>
      <c r="B684">
        <v>1152</v>
      </c>
      <c r="C684">
        <v>23</v>
      </c>
      <c r="D684">
        <v>217</v>
      </c>
      <c r="E684" t="s">
        <v>311</v>
      </c>
      <c r="F684" t="s">
        <v>0</v>
      </c>
      <c r="G684" t="s">
        <v>10944</v>
      </c>
      <c r="I684" t="s">
        <v>311</v>
      </c>
      <c r="J684">
        <v>30</v>
      </c>
    </row>
    <row r="685" spans="1:10" x14ac:dyDescent="0.35">
      <c r="A685" t="s">
        <v>21810</v>
      </c>
      <c r="B685">
        <v>235</v>
      </c>
      <c r="C685">
        <v>1165</v>
      </c>
      <c r="D685">
        <v>219</v>
      </c>
      <c r="E685" t="s">
        <v>328</v>
      </c>
      <c r="F685" t="s">
        <v>0</v>
      </c>
      <c r="G685" t="s">
        <v>6914</v>
      </c>
      <c r="H685">
        <v>2.4929999999999999</v>
      </c>
      <c r="I685">
        <v>65.319999999999993</v>
      </c>
      <c r="J685">
        <v>61</v>
      </c>
    </row>
    <row r="686" spans="1:10" x14ac:dyDescent="0.35">
      <c r="A686" t="s">
        <v>21813</v>
      </c>
      <c r="B686">
        <v>114</v>
      </c>
      <c r="C686">
        <v>316</v>
      </c>
      <c r="D686">
        <v>222</v>
      </c>
      <c r="E686" t="s">
        <v>311</v>
      </c>
      <c r="F686" t="s">
        <v>0</v>
      </c>
      <c r="G686" t="s">
        <v>1789</v>
      </c>
      <c r="I686" t="s">
        <v>311</v>
      </c>
      <c r="J686">
        <v>14</v>
      </c>
    </row>
    <row r="687" spans="1:10" x14ac:dyDescent="0.35">
      <c r="A687" t="s">
        <v>21815</v>
      </c>
      <c r="B687">
        <v>147</v>
      </c>
      <c r="C687">
        <v>92</v>
      </c>
      <c r="D687">
        <v>224</v>
      </c>
      <c r="E687" t="s">
        <v>311</v>
      </c>
      <c r="F687" t="s">
        <v>0</v>
      </c>
      <c r="G687" t="s">
        <v>2613</v>
      </c>
      <c r="I687" t="s">
        <v>311</v>
      </c>
      <c r="J687">
        <v>7</v>
      </c>
    </row>
    <row r="688" spans="1:10" x14ac:dyDescent="0.35">
      <c r="A688" t="s">
        <v>21816</v>
      </c>
      <c r="B688">
        <v>101</v>
      </c>
      <c r="C688">
        <v>113</v>
      </c>
      <c r="D688">
        <v>225</v>
      </c>
      <c r="E688" t="s">
        <v>311</v>
      </c>
      <c r="F688" t="s">
        <v>0</v>
      </c>
      <c r="G688" t="s">
        <v>3926</v>
      </c>
      <c r="I688" t="s">
        <v>311</v>
      </c>
      <c r="J688">
        <v>47</v>
      </c>
    </row>
    <row r="689" spans="1:10" x14ac:dyDescent="0.35">
      <c r="A689" t="s">
        <v>21821</v>
      </c>
      <c r="B689">
        <v>78</v>
      </c>
      <c r="C689">
        <v>127</v>
      </c>
      <c r="D689">
        <v>230</v>
      </c>
      <c r="E689" t="s">
        <v>334</v>
      </c>
      <c r="F689" t="s">
        <v>0</v>
      </c>
      <c r="G689" t="s">
        <v>21822</v>
      </c>
      <c r="H689">
        <v>1.288</v>
      </c>
      <c r="I689">
        <v>22.79</v>
      </c>
      <c r="J689">
        <v>15</v>
      </c>
    </row>
    <row r="690" spans="1:10" x14ac:dyDescent="0.35">
      <c r="A690" t="s">
        <v>21824</v>
      </c>
      <c r="B690">
        <v>41</v>
      </c>
      <c r="C690">
        <v>3</v>
      </c>
      <c r="D690">
        <v>232</v>
      </c>
      <c r="E690" t="s">
        <v>311</v>
      </c>
      <c r="F690" t="s">
        <v>0</v>
      </c>
      <c r="G690" t="s">
        <v>19524</v>
      </c>
      <c r="I690" t="s">
        <v>311</v>
      </c>
      <c r="J690">
        <v>3</v>
      </c>
    </row>
    <row r="691" spans="1:10" x14ac:dyDescent="0.35">
      <c r="A691" t="s">
        <v>21825</v>
      </c>
      <c r="B691">
        <v>36</v>
      </c>
      <c r="C691">
        <v>16</v>
      </c>
      <c r="D691">
        <v>233</v>
      </c>
      <c r="E691" t="s">
        <v>311</v>
      </c>
      <c r="F691" t="s">
        <v>0</v>
      </c>
      <c r="G691" t="s">
        <v>4219</v>
      </c>
      <c r="I691" t="s">
        <v>311</v>
      </c>
      <c r="J691">
        <v>7</v>
      </c>
    </row>
    <row r="692" spans="1:10" x14ac:dyDescent="0.35">
      <c r="A692" t="s">
        <v>21828</v>
      </c>
      <c r="B692">
        <v>26</v>
      </c>
      <c r="C692">
        <v>21</v>
      </c>
      <c r="D692">
        <v>236</v>
      </c>
      <c r="E692" t="s">
        <v>334</v>
      </c>
      <c r="F692" t="s">
        <v>0</v>
      </c>
      <c r="G692" t="s">
        <v>3633</v>
      </c>
      <c r="H692">
        <v>0.46200000000000002</v>
      </c>
      <c r="I692">
        <v>14.69</v>
      </c>
      <c r="J692">
        <v>3</v>
      </c>
    </row>
    <row r="693" spans="1:10" x14ac:dyDescent="0.35">
      <c r="A693" t="s">
        <v>21830</v>
      </c>
      <c r="B693">
        <v>191</v>
      </c>
      <c r="C693">
        <v>12</v>
      </c>
      <c r="D693">
        <v>238</v>
      </c>
      <c r="E693" t="s">
        <v>311</v>
      </c>
      <c r="F693" t="s">
        <v>0</v>
      </c>
      <c r="G693" t="s">
        <v>1807</v>
      </c>
      <c r="I693" t="s">
        <v>311</v>
      </c>
      <c r="J693">
        <v>115</v>
      </c>
    </row>
    <row r="694" spans="1:10" x14ac:dyDescent="0.35">
      <c r="A694" t="s">
        <v>21832</v>
      </c>
      <c r="B694">
        <v>45</v>
      </c>
      <c r="C694">
        <v>91</v>
      </c>
      <c r="D694">
        <v>240</v>
      </c>
      <c r="E694" t="s">
        <v>311</v>
      </c>
      <c r="F694" t="s">
        <v>0</v>
      </c>
      <c r="G694" t="s">
        <v>2167</v>
      </c>
      <c r="I694" t="s">
        <v>311</v>
      </c>
      <c r="J694">
        <v>43</v>
      </c>
    </row>
    <row r="695" spans="1:10" x14ac:dyDescent="0.35">
      <c r="A695" t="s">
        <v>21838</v>
      </c>
      <c r="B695">
        <v>57</v>
      </c>
      <c r="C695">
        <v>126</v>
      </c>
      <c r="D695">
        <v>246</v>
      </c>
      <c r="E695" t="s">
        <v>328</v>
      </c>
      <c r="F695" t="s">
        <v>0</v>
      </c>
      <c r="G695" t="s">
        <v>3633</v>
      </c>
      <c r="H695">
        <v>1.923</v>
      </c>
      <c r="I695">
        <v>71.39</v>
      </c>
      <c r="J695">
        <v>11</v>
      </c>
    </row>
    <row r="696" spans="1:10" x14ac:dyDescent="0.35">
      <c r="A696" t="s">
        <v>21840</v>
      </c>
      <c r="B696">
        <v>42</v>
      </c>
      <c r="C696">
        <v>116</v>
      </c>
      <c r="D696">
        <v>248</v>
      </c>
      <c r="E696" t="s">
        <v>328</v>
      </c>
      <c r="F696" t="s">
        <v>0</v>
      </c>
      <c r="G696" t="s">
        <v>16291</v>
      </c>
      <c r="H696">
        <v>1.829</v>
      </c>
      <c r="I696">
        <v>44.27</v>
      </c>
      <c r="J696">
        <v>30</v>
      </c>
    </row>
    <row r="697" spans="1:10" x14ac:dyDescent="0.35">
      <c r="A697" t="s">
        <v>21841</v>
      </c>
      <c r="B697">
        <v>225</v>
      </c>
      <c r="C697">
        <v>703</v>
      </c>
      <c r="D697">
        <v>249</v>
      </c>
      <c r="E697" t="s">
        <v>334</v>
      </c>
      <c r="F697" t="s">
        <v>0</v>
      </c>
      <c r="G697" t="s">
        <v>1882</v>
      </c>
      <c r="H697">
        <v>1.6359999999999999</v>
      </c>
      <c r="I697">
        <v>24.3</v>
      </c>
      <c r="J697">
        <v>9</v>
      </c>
    </row>
    <row r="698" spans="1:10" x14ac:dyDescent="0.35">
      <c r="A698" t="s">
        <v>21842</v>
      </c>
      <c r="B698">
        <v>124</v>
      </c>
      <c r="C698">
        <v>245</v>
      </c>
      <c r="D698">
        <v>250</v>
      </c>
      <c r="E698" t="s">
        <v>311</v>
      </c>
      <c r="F698" t="s">
        <v>0</v>
      </c>
      <c r="G698" t="s">
        <v>1961</v>
      </c>
      <c r="I698" t="s">
        <v>311</v>
      </c>
      <c r="J698">
        <v>2</v>
      </c>
    </row>
    <row r="699" spans="1:10" x14ac:dyDescent="0.35">
      <c r="A699" t="s">
        <v>21843</v>
      </c>
      <c r="B699">
        <v>145</v>
      </c>
      <c r="C699">
        <v>449</v>
      </c>
      <c r="D699">
        <v>251</v>
      </c>
      <c r="E699" t="s">
        <v>334</v>
      </c>
      <c r="F699" t="s">
        <v>0</v>
      </c>
      <c r="G699" t="s">
        <v>1815</v>
      </c>
      <c r="H699">
        <v>1.8320000000000001</v>
      </c>
      <c r="I699">
        <v>19.93</v>
      </c>
      <c r="J699">
        <v>11</v>
      </c>
    </row>
    <row r="700" spans="1:10" x14ac:dyDescent="0.35">
      <c r="A700" t="s">
        <v>21844</v>
      </c>
      <c r="B700">
        <v>30</v>
      </c>
      <c r="C700">
        <v>46</v>
      </c>
      <c r="D700">
        <v>252</v>
      </c>
      <c r="E700" t="s">
        <v>311</v>
      </c>
      <c r="F700" t="s">
        <v>0</v>
      </c>
      <c r="G700" t="s">
        <v>4173</v>
      </c>
      <c r="I700" t="s">
        <v>311</v>
      </c>
      <c r="J700">
        <v>5</v>
      </c>
    </row>
    <row r="701" spans="1:10" x14ac:dyDescent="0.35">
      <c r="A701" t="s">
        <v>21845</v>
      </c>
      <c r="B701">
        <v>290</v>
      </c>
      <c r="C701">
        <v>400</v>
      </c>
      <c r="D701">
        <v>253</v>
      </c>
      <c r="E701" t="s">
        <v>334</v>
      </c>
      <c r="F701" t="s">
        <v>0</v>
      </c>
      <c r="G701" t="s">
        <v>2729</v>
      </c>
      <c r="H701">
        <v>0.67800000000000005</v>
      </c>
      <c r="I701">
        <v>14.56</v>
      </c>
      <c r="J701">
        <v>13</v>
      </c>
    </row>
    <row r="702" spans="1:10" x14ac:dyDescent="0.35">
      <c r="A702" t="s">
        <v>21846</v>
      </c>
      <c r="B702">
        <v>143</v>
      </c>
      <c r="C702">
        <v>602</v>
      </c>
      <c r="D702">
        <v>254</v>
      </c>
      <c r="E702" t="s">
        <v>328</v>
      </c>
      <c r="F702" t="s">
        <v>0</v>
      </c>
      <c r="G702" t="s">
        <v>21847</v>
      </c>
      <c r="H702">
        <v>2.1560000000000001</v>
      </c>
      <c r="I702">
        <v>57.73</v>
      </c>
      <c r="J702">
        <v>11</v>
      </c>
    </row>
    <row r="703" spans="1:10" x14ac:dyDescent="0.35">
      <c r="A703" t="s">
        <v>21848</v>
      </c>
      <c r="B703">
        <v>45</v>
      </c>
      <c r="C703">
        <v>34</v>
      </c>
      <c r="D703">
        <v>255</v>
      </c>
      <c r="E703" t="s">
        <v>311</v>
      </c>
      <c r="F703" t="s">
        <v>0</v>
      </c>
      <c r="G703" t="s">
        <v>9016</v>
      </c>
      <c r="I703" t="s">
        <v>311</v>
      </c>
      <c r="J703">
        <v>5</v>
      </c>
    </row>
    <row r="704" spans="1:10" x14ac:dyDescent="0.35">
      <c r="A704" t="s">
        <v>21849</v>
      </c>
      <c r="B704">
        <v>66</v>
      </c>
      <c r="C704">
        <v>159</v>
      </c>
      <c r="D704">
        <v>256</v>
      </c>
      <c r="E704" t="s">
        <v>328</v>
      </c>
      <c r="F704" t="s">
        <v>0</v>
      </c>
      <c r="G704" t="s">
        <v>1983</v>
      </c>
      <c r="H704">
        <v>1.923</v>
      </c>
      <c r="I704">
        <v>54.41</v>
      </c>
      <c r="J704">
        <v>1</v>
      </c>
    </row>
    <row r="705" spans="1:10" x14ac:dyDescent="0.35">
      <c r="A705" t="s">
        <v>21851</v>
      </c>
      <c r="B705">
        <v>101</v>
      </c>
      <c r="C705">
        <v>211</v>
      </c>
      <c r="D705">
        <v>258</v>
      </c>
      <c r="E705" t="s">
        <v>334</v>
      </c>
      <c r="F705" t="s">
        <v>0</v>
      </c>
      <c r="G705" t="s">
        <v>1777</v>
      </c>
      <c r="H705">
        <v>0.92</v>
      </c>
      <c r="I705">
        <v>11.03</v>
      </c>
      <c r="J705">
        <v>9</v>
      </c>
    </row>
    <row r="706" spans="1:10" x14ac:dyDescent="0.35">
      <c r="A706" t="s">
        <v>21852</v>
      </c>
      <c r="B706">
        <v>37</v>
      </c>
      <c r="C706">
        <v>9</v>
      </c>
      <c r="D706">
        <v>259</v>
      </c>
      <c r="E706" t="s">
        <v>311</v>
      </c>
      <c r="F706" t="s">
        <v>0</v>
      </c>
      <c r="G706" t="s">
        <v>10944</v>
      </c>
      <c r="I706" t="s">
        <v>311</v>
      </c>
      <c r="J706">
        <v>5</v>
      </c>
    </row>
    <row r="707" spans="1:10" x14ac:dyDescent="0.35">
      <c r="A707" t="s">
        <v>21854</v>
      </c>
      <c r="B707">
        <v>54</v>
      </c>
      <c r="C707">
        <v>18</v>
      </c>
      <c r="D707">
        <v>261</v>
      </c>
      <c r="E707" t="s">
        <v>311</v>
      </c>
      <c r="F707" t="s">
        <v>0</v>
      </c>
      <c r="G707" t="s">
        <v>15152</v>
      </c>
      <c r="I707" t="s">
        <v>311</v>
      </c>
      <c r="J707">
        <v>4</v>
      </c>
    </row>
    <row r="708" spans="1:10" x14ac:dyDescent="0.35">
      <c r="A708" t="s">
        <v>21859</v>
      </c>
      <c r="B708">
        <v>36</v>
      </c>
      <c r="C708">
        <v>94</v>
      </c>
      <c r="D708">
        <v>266</v>
      </c>
      <c r="E708" t="s">
        <v>328</v>
      </c>
      <c r="F708" t="s">
        <v>0</v>
      </c>
      <c r="G708" t="s">
        <v>4124</v>
      </c>
      <c r="H708">
        <v>1.9710000000000001</v>
      </c>
      <c r="I708">
        <v>53.72</v>
      </c>
      <c r="J708">
        <v>9</v>
      </c>
    </row>
    <row r="709" spans="1:10" x14ac:dyDescent="0.35">
      <c r="A709" t="s">
        <v>21860</v>
      </c>
      <c r="B709">
        <v>100</v>
      </c>
      <c r="C709">
        <v>11</v>
      </c>
      <c r="D709">
        <v>267</v>
      </c>
      <c r="E709" t="s">
        <v>311</v>
      </c>
      <c r="F709" t="s">
        <v>0</v>
      </c>
      <c r="G709" t="s">
        <v>15179</v>
      </c>
      <c r="I709" t="s">
        <v>311</v>
      </c>
      <c r="J709">
        <v>8</v>
      </c>
    </row>
    <row r="710" spans="1:10" x14ac:dyDescent="0.35">
      <c r="A710" t="s">
        <v>21861</v>
      </c>
      <c r="B710">
        <v>59</v>
      </c>
      <c r="C710">
        <v>93</v>
      </c>
      <c r="D710">
        <v>268</v>
      </c>
      <c r="E710" t="s">
        <v>311</v>
      </c>
      <c r="F710" t="s">
        <v>0</v>
      </c>
      <c r="G710" t="s">
        <v>1807</v>
      </c>
      <c r="I710" t="s">
        <v>311</v>
      </c>
      <c r="J710">
        <v>22</v>
      </c>
    </row>
    <row r="711" spans="1:10" x14ac:dyDescent="0.35">
      <c r="A711" t="s">
        <v>21862</v>
      </c>
      <c r="B711">
        <v>78</v>
      </c>
      <c r="C711">
        <v>402</v>
      </c>
      <c r="D711">
        <v>269</v>
      </c>
      <c r="E711" t="s">
        <v>328</v>
      </c>
      <c r="F711" t="s">
        <v>0</v>
      </c>
      <c r="G711" t="s">
        <v>8163</v>
      </c>
      <c r="H711">
        <v>2.738</v>
      </c>
      <c r="I711">
        <v>65.900000000000006</v>
      </c>
      <c r="J711">
        <v>49</v>
      </c>
    </row>
    <row r="712" spans="1:10" x14ac:dyDescent="0.35">
      <c r="A712" t="s">
        <v>21864</v>
      </c>
      <c r="B712">
        <v>50</v>
      </c>
      <c r="C712">
        <v>4</v>
      </c>
      <c r="D712">
        <v>271</v>
      </c>
      <c r="E712" t="s">
        <v>311</v>
      </c>
      <c r="F712" t="s">
        <v>0</v>
      </c>
      <c r="G712" t="s">
        <v>9016</v>
      </c>
      <c r="I712" t="s">
        <v>311</v>
      </c>
      <c r="J712">
        <v>1</v>
      </c>
    </row>
    <row r="713" spans="1:10" x14ac:dyDescent="0.35">
      <c r="A713" t="s">
        <v>21865</v>
      </c>
      <c r="B713">
        <v>223</v>
      </c>
      <c r="C713">
        <v>1067</v>
      </c>
      <c r="D713">
        <v>272</v>
      </c>
      <c r="E713" t="s">
        <v>319</v>
      </c>
      <c r="F713" t="s">
        <v>0</v>
      </c>
      <c r="G713" t="s">
        <v>2520</v>
      </c>
      <c r="H713">
        <v>1.8089999999999999</v>
      </c>
      <c r="I713">
        <v>84.49</v>
      </c>
      <c r="J713">
        <v>194</v>
      </c>
    </row>
    <row r="714" spans="1:10" x14ac:dyDescent="0.35">
      <c r="A714" t="s">
        <v>21866</v>
      </c>
      <c r="B714">
        <v>25</v>
      </c>
      <c r="C714">
        <v>10</v>
      </c>
      <c r="D714">
        <v>273</v>
      </c>
      <c r="E714" t="s">
        <v>334</v>
      </c>
      <c r="F714" t="s">
        <v>0</v>
      </c>
      <c r="G714" t="s">
        <v>3633</v>
      </c>
      <c r="H714">
        <v>0.313</v>
      </c>
      <c r="I714">
        <v>6.44</v>
      </c>
      <c r="J714">
        <v>8</v>
      </c>
    </row>
    <row r="715" spans="1:10" x14ac:dyDescent="0.35">
      <c r="A715" t="s">
        <v>21867</v>
      </c>
      <c r="B715">
        <v>49</v>
      </c>
      <c r="C715">
        <v>61</v>
      </c>
      <c r="D715">
        <v>274</v>
      </c>
      <c r="E715" t="s">
        <v>311</v>
      </c>
      <c r="F715" t="s">
        <v>0</v>
      </c>
      <c r="G715" t="s">
        <v>1999</v>
      </c>
      <c r="I715" t="s">
        <v>311</v>
      </c>
      <c r="J715">
        <v>7</v>
      </c>
    </row>
    <row r="716" spans="1:10" x14ac:dyDescent="0.35">
      <c r="A716" t="s">
        <v>21868</v>
      </c>
      <c r="B716">
        <v>64</v>
      </c>
      <c r="C716">
        <v>144</v>
      </c>
      <c r="D716">
        <v>275</v>
      </c>
      <c r="E716" t="s">
        <v>311</v>
      </c>
      <c r="F716" t="s">
        <v>0</v>
      </c>
      <c r="G716" t="s">
        <v>2472</v>
      </c>
      <c r="I716" t="s">
        <v>311</v>
      </c>
      <c r="J716">
        <v>5</v>
      </c>
    </row>
    <row r="717" spans="1:10" x14ac:dyDescent="0.35">
      <c r="A717" t="s">
        <v>21869</v>
      </c>
      <c r="B717">
        <v>30</v>
      </c>
      <c r="C717">
        <v>137</v>
      </c>
      <c r="D717">
        <v>276</v>
      </c>
      <c r="E717" t="s">
        <v>312</v>
      </c>
      <c r="F717" t="s">
        <v>0</v>
      </c>
      <c r="G717" t="s">
        <v>7592</v>
      </c>
      <c r="H717">
        <v>1.867</v>
      </c>
      <c r="I717">
        <v>41.78</v>
      </c>
      <c r="J717">
        <v>30</v>
      </c>
    </row>
    <row r="718" spans="1:10" x14ac:dyDescent="0.35">
      <c r="A718" t="s">
        <v>21870</v>
      </c>
      <c r="B718">
        <v>76</v>
      </c>
      <c r="C718">
        <v>16</v>
      </c>
      <c r="D718">
        <v>277</v>
      </c>
      <c r="E718" t="s">
        <v>311</v>
      </c>
      <c r="F718" t="s">
        <v>0</v>
      </c>
      <c r="G718" t="s">
        <v>17453</v>
      </c>
      <c r="I718" t="s">
        <v>311</v>
      </c>
      <c r="J718">
        <v>10</v>
      </c>
    </row>
    <row r="719" spans="1:10" x14ac:dyDescent="0.35">
      <c r="A719" t="s">
        <v>21871</v>
      </c>
      <c r="B719">
        <v>39</v>
      </c>
      <c r="C719">
        <v>36</v>
      </c>
      <c r="D719">
        <v>278</v>
      </c>
      <c r="E719" t="s">
        <v>311</v>
      </c>
      <c r="F719" t="s">
        <v>0</v>
      </c>
      <c r="G719" t="s">
        <v>3633</v>
      </c>
      <c r="I719" t="s">
        <v>311</v>
      </c>
      <c r="J719">
        <v>11</v>
      </c>
    </row>
    <row r="720" spans="1:10" x14ac:dyDescent="0.35">
      <c r="A720" t="s">
        <v>21872</v>
      </c>
      <c r="B720">
        <v>33</v>
      </c>
      <c r="C720">
        <v>57</v>
      </c>
      <c r="D720">
        <v>279</v>
      </c>
      <c r="E720" t="s">
        <v>311</v>
      </c>
      <c r="F720" t="s">
        <v>0</v>
      </c>
      <c r="G720" t="s">
        <v>2472</v>
      </c>
      <c r="I720" t="s">
        <v>311</v>
      </c>
      <c r="J720">
        <v>33</v>
      </c>
    </row>
    <row r="721" spans="1:10" x14ac:dyDescent="0.35">
      <c r="A721" t="s">
        <v>21873</v>
      </c>
      <c r="B721">
        <v>127</v>
      </c>
      <c r="C721">
        <v>169</v>
      </c>
      <c r="D721">
        <v>280</v>
      </c>
      <c r="E721" t="s">
        <v>334</v>
      </c>
      <c r="F721" t="s">
        <v>0</v>
      </c>
      <c r="G721" t="s">
        <v>2520</v>
      </c>
      <c r="H721">
        <v>0.63800000000000001</v>
      </c>
      <c r="I721">
        <v>21.84</v>
      </c>
      <c r="J721">
        <v>91</v>
      </c>
    </row>
    <row r="722" spans="1:10" x14ac:dyDescent="0.35">
      <c r="A722" t="s">
        <v>21874</v>
      </c>
      <c r="B722">
        <v>42</v>
      </c>
      <c r="C722">
        <v>12</v>
      </c>
      <c r="D722">
        <v>281</v>
      </c>
      <c r="E722" t="s">
        <v>311</v>
      </c>
      <c r="F722" t="s">
        <v>0</v>
      </c>
      <c r="G722" t="s">
        <v>3633</v>
      </c>
      <c r="I722" t="s">
        <v>311</v>
      </c>
      <c r="J722">
        <v>14</v>
      </c>
    </row>
    <row r="723" spans="1:10" x14ac:dyDescent="0.35">
      <c r="A723" t="s">
        <v>21875</v>
      </c>
      <c r="B723">
        <v>35</v>
      </c>
      <c r="C723">
        <v>56</v>
      </c>
      <c r="D723">
        <v>282</v>
      </c>
      <c r="E723" t="s">
        <v>334</v>
      </c>
      <c r="F723" t="s">
        <v>0</v>
      </c>
      <c r="G723" t="s">
        <v>8749</v>
      </c>
      <c r="H723">
        <v>0.58099999999999996</v>
      </c>
      <c r="I723">
        <v>7.14</v>
      </c>
      <c r="J723">
        <v>9</v>
      </c>
    </row>
    <row r="724" spans="1:10" x14ac:dyDescent="0.35">
      <c r="A724" t="s">
        <v>21876</v>
      </c>
      <c r="B724">
        <v>47</v>
      </c>
      <c r="C724">
        <v>309</v>
      </c>
      <c r="D724">
        <v>283</v>
      </c>
      <c r="E724" t="s">
        <v>311</v>
      </c>
      <c r="F724" t="s">
        <v>0</v>
      </c>
      <c r="G724" t="s">
        <v>7222</v>
      </c>
      <c r="I724" t="s">
        <v>311</v>
      </c>
      <c r="J724">
        <v>47</v>
      </c>
    </row>
    <row r="725" spans="1:10" x14ac:dyDescent="0.35">
      <c r="A725" t="s">
        <v>21877</v>
      </c>
      <c r="B725">
        <v>174</v>
      </c>
      <c r="C725">
        <v>726</v>
      </c>
      <c r="D725">
        <v>284</v>
      </c>
      <c r="E725" t="s">
        <v>311</v>
      </c>
      <c r="F725" t="s">
        <v>0</v>
      </c>
      <c r="G725" t="s">
        <v>1803</v>
      </c>
      <c r="I725" t="s">
        <v>311</v>
      </c>
      <c r="J725">
        <v>98</v>
      </c>
    </row>
    <row r="726" spans="1:10" x14ac:dyDescent="0.35">
      <c r="A726" t="s">
        <v>21878</v>
      </c>
      <c r="B726">
        <v>127</v>
      </c>
      <c r="C726">
        <v>403</v>
      </c>
      <c r="D726">
        <v>285</v>
      </c>
      <c r="E726" t="s">
        <v>319</v>
      </c>
      <c r="F726" t="s">
        <v>0</v>
      </c>
      <c r="G726" t="s">
        <v>2590</v>
      </c>
      <c r="H726">
        <v>1.448</v>
      </c>
      <c r="I726">
        <v>66.400000000000006</v>
      </c>
      <c r="J726">
        <v>42</v>
      </c>
    </row>
    <row r="727" spans="1:10" x14ac:dyDescent="0.35">
      <c r="A727" t="s">
        <v>21879</v>
      </c>
      <c r="B727">
        <v>100</v>
      </c>
      <c r="C727">
        <v>175</v>
      </c>
      <c r="D727">
        <v>286</v>
      </c>
      <c r="E727" t="s">
        <v>334</v>
      </c>
      <c r="F727" t="s">
        <v>0</v>
      </c>
      <c r="G727" t="s">
        <v>4440</v>
      </c>
      <c r="H727">
        <v>0.98899999999999999</v>
      </c>
      <c r="I727">
        <v>8.6199999999999992</v>
      </c>
      <c r="J727">
        <v>95</v>
      </c>
    </row>
    <row r="728" spans="1:10" x14ac:dyDescent="0.35">
      <c r="A728" t="s">
        <v>21880</v>
      </c>
      <c r="B728">
        <v>19</v>
      </c>
      <c r="C728">
        <v>4</v>
      </c>
      <c r="D728">
        <v>287</v>
      </c>
      <c r="E728" t="s">
        <v>311</v>
      </c>
      <c r="F728" t="s">
        <v>0</v>
      </c>
      <c r="G728" t="s">
        <v>21881</v>
      </c>
      <c r="I728" t="s">
        <v>311</v>
      </c>
      <c r="J728">
        <v>3</v>
      </c>
    </row>
    <row r="729" spans="1:10" x14ac:dyDescent="0.35">
      <c r="A729" t="s">
        <v>21882</v>
      </c>
      <c r="B729">
        <v>21</v>
      </c>
      <c r="C729">
        <v>22</v>
      </c>
      <c r="D729">
        <v>288</v>
      </c>
      <c r="E729" t="s">
        <v>311</v>
      </c>
      <c r="F729" t="s">
        <v>0</v>
      </c>
      <c r="G729" t="s">
        <v>10030</v>
      </c>
      <c r="I729" t="s">
        <v>311</v>
      </c>
      <c r="J729">
        <v>9</v>
      </c>
    </row>
    <row r="730" spans="1:10" x14ac:dyDescent="0.35">
      <c r="A730" t="s">
        <v>21883</v>
      </c>
      <c r="B730">
        <v>24</v>
      </c>
      <c r="C730">
        <v>17</v>
      </c>
      <c r="D730">
        <v>289</v>
      </c>
      <c r="E730" t="s">
        <v>311</v>
      </c>
      <c r="F730" t="s">
        <v>0</v>
      </c>
      <c r="G730" t="s">
        <v>12000</v>
      </c>
      <c r="I730" t="s">
        <v>311</v>
      </c>
      <c r="J730">
        <v>4</v>
      </c>
    </row>
    <row r="731" spans="1:10" x14ac:dyDescent="0.35">
      <c r="A731" t="s">
        <v>21884</v>
      </c>
      <c r="B731">
        <v>45</v>
      </c>
      <c r="C731">
        <v>39</v>
      </c>
      <c r="D731">
        <v>290</v>
      </c>
      <c r="E731" t="s">
        <v>311</v>
      </c>
      <c r="F731" t="s">
        <v>0</v>
      </c>
      <c r="G731" t="s">
        <v>1830</v>
      </c>
      <c r="I731" t="s">
        <v>311</v>
      </c>
      <c r="J731">
        <v>43</v>
      </c>
    </row>
    <row r="732" spans="1:10" x14ac:dyDescent="0.35">
      <c r="A732" t="s">
        <v>21885</v>
      </c>
      <c r="B732">
        <v>64</v>
      </c>
      <c r="C732">
        <v>531</v>
      </c>
      <c r="D732">
        <v>291</v>
      </c>
      <c r="E732" t="s">
        <v>319</v>
      </c>
      <c r="F732" t="s">
        <v>0</v>
      </c>
      <c r="G732" t="s">
        <v>2293</v>
      </c>
      <c r="H732">
        <v>4.29</v>
      </c>
      <c r="I732">
        <v>77.010000000000005</v>
      </c>
      <c r="J732">
        <v>16</v>
      </c>
    </row>
    <row r="733" spans="1:10" x14ac:dyDescent="0.35">
      <c r="A733" t="s">
        <v>21886</v>
      </c>
      <c r="B733">
        <v>28</v>
      </c>
      <c r="C733">
        <v>223</v>
      </c>
      <c r="D733">
        <v>292</v>
      </c>
      <c r="E733" t="s">
        <v>319</v>
      </c>
      <c r="F733" t="s">
        <v>0</v>
      </c>
      <c r="G733" t="s">
        <v>2590</v>
      </c>
      <c r="H733">
        <v>4.0359999999999996</v>
      </c>
      <c r="I733">
        <v>97.69</v>
      </c>
      <c r="J733">
        <v>16</v>
      </c>
    </row>
    <row r="734" spans="1:10" x14ac:dyDescent="0.35">
      <c r="A734" t="s">
        <v>21887</v>
      </c>
      <c r="B734">
        <v>419</v>
      </c>
      <c r="C734">
        <v>1256</v>
      </c>
      <c r="D734">
        <v>293</v>
      </c>
      <c r="E734" t="s">
        <v>334</v>
      </c>
      <c r="F734" t="s">
        <v>0</v>
      </c>
      <c r="G734" t="s">
        <v>13864</v>
      </c>
      <c r="H734">
        <v>1.52</v>
      </c>
      <c r="I734">
        <v>11.52</v>
      </c>
      <c r="J734">
        <v>51</v>
      </c>
    </row>
    <row r="735" spans="1:10" x14ac:dyDescent="0.35">
      <c r="A735" t="s">
        <v>21888</v>
      </c>
      <c r="B735">
        <v>285</v>
      </c>
      <c r="C735">
        <v>1383</v>
      </c>
      <c r="D735">
        <v>294</v>
      </c>
      <c r="E735" t="s">
        <v>328</v>
      </c>
      <c r="F735" t="s">
        <v>0</v>
      </c>
      <c r="G735" t="s">
        <v>3466</v>
      </c>
      <c r="H735">
        <v>2.7160000000000002</v>
      </c>
      <c r="I735">
        <v>47.61</v>
      </c>
      <c r="J735">
        <v>87</v>
      </c>
    </row>
    <row r="736" spans="1:10" x14ac:dyDescent="0.35">
      <c r="A736" t="s">
        <v>21889</v>
      </c>
      <c r="B736">
        <v>29</v>
      </c>
      <c r="C736">
        <v>60</v>
      </c>
      <c r="D736">
        <v>295</v>
      </c>
      <c r="E736" t="s">
        <v>328</v>
      </c>
      <c r="F736" t="s">
        <v>0</v>
      </c>
      <c r="G736" t="s">
        <v>3633</v>
      </c>
      <c r="H736">
        <v>1.3</v>
      </c>
      <c r="I736">
        <v>50.77</v>
      </c>
      <c r="J736">
        <v>9</v>
      </c>
    </row>
    <row r="737" spans="1:10" x14ac:dyDescent="0.35">
      <c r="A737" t="s">
        <v>21890</v>
      </c>
      <c r="B737">
        <v>195</v>
      </c>
      <c r="C737">
        <v>681</v>
      </c>
      <c r="D737">
        <v>296</v>
      </c>
      <c r="E737" t="s">
        <v>334</v>
      </c>
      <c r="F737" t="s">
        <v>0</v>
      </c>
      <c r="G737" t="s">
        <v>2003</v>
      </c>
      <c r="H737">
        <v>1.6240000000000001</v>
      </c>
      <c r="I737">
        <v>20.56</v>
      </c>
      <c r="J737">
        <v>29</v>
      </c>
    </row>
    <row r="738" spans="1:10" x14ac:dyDescent="0.35">
      <c r="A738" t="s">
        <v>21891</v>
      </c>
      <c r="B738">
        <v>48</v>
      </c>
      <c r="C738">
        <v>130</v>
      </c>
      <c r="D738">
        <v>297</v>
      </c>
      <c r="E738" t="s">
        <v>311</v>
      </c>
      <c r="F738" t="s">
        <v>0</v>
      </c>
      <c r="G738" t="s">
        <v>8182</v>
      </c>
      <c r="I738" t="s">
        <v>311</v>
      </c>
      <c r="J738">
        <v>22</v>
      </c>
    </row>
    <row r="739" spans="1:10" x14ac:dyDescent="0.35">
      <c r="A739" t="s">
        <v>21892</v>
      </c>
      <c r="B739">
        <v>40</v>
      </c>
      <c r="C739">
        <v>140</v>
      </c>
      <c r="D739">
        <v>298</v>
      </c>
      <c r="E739" t="s">
        <v>311</v>
      </c>
      <c r="F739" t="s">
        <v>0</v>
      </c>
      <c r="G739" t="s">
        <v>2763</v>
      </c>
      <c r="I739" t="s">
        <v>311</v>
      </c>
      <c r="J739">
        <v>40</v>
      </c>
    </row>
    <row r="740" spans="1:10" x14ac:dyDescent="0.35">
      <c r="A740" t="s">
        <v>21893</v>
      </c>
      <c r="B740">
        <v>16</v>
      </c>
      <c r="C740">
        <v>13</v>
      </c>
      <c r="D740">
        <v>299</v>
      </c>
      <c r="E740" t="s">
        <v>311</v>
      </c>
      <c r="F740" t="s">
        <v>0</v>
      </c>
      <c r="G740" t="s">
        <v>8182</v>
      </c>
      <c r="I740" t="s">
        <v>311</v>
      </c>
      <c r="J740">
        <v>8</v>
      </c>
    </row>
    <row r="741" spans="1:10" x14ac:dyDescent="0.35">
      <c r="A741" t="s">
        <v>21897</v>
      </c>
      <c r="B741">
        <v>12</v>
      </c>
      <c r="C741">
        <v>5</v>
      </c>
      <c r="D741">
        <v>303</v>
      </c>
      <c r="E741" t="s">
        <v>311</v>
      </c>
      <c r="F741" t="s">
        <v>0</v>
      </c>
      <c r="G741" t="s">
        <v>6759</v>
      </c>
      <c r="I741" t="s">
        <v>311</v>
      </c>
      <c r="J741">
        <v>2</v>
      </c>
    </row>
    <row r="742" spans="1:10" x14ac:dyDescent="0.35">
      <c r="A742" t="s">
        <v>21900</v>
      </c>
      <c r="B742">
        <v>85</v>
      </c>
      <c r="C742">
        <v>26</v>
      </c>
      <c r="D742">
        <v>305</v>
      </c>
      <c r="E742" t="s">
        <v>311</v>
      </c>
      <c r="F742" t="s">
        <v>0</v>
      </c>
      <c r="G742" t="s">
        <v>6759</v>
      </c>
      <c r="I742" t="s">
        <v>311</v>
      </c>
      <c r="J742">
        <v>9</v>
      </c>
    </row>
    <row r="743" spans="1:10" x14ac:dyDescent="0.35">
      <c r="A743" t="s">
        <v>21901</v>
      </c>
      <c r="B743">
        <v>113</v>
      </c>
      <c r="C743">
        <v>80</v>
      </c>
      <c r="D743">
        <v>307</v>
      </c>
      <c r="E743" t="s">
        <v>334</v>
      </c>
      <c r="F743" t="s">
        <v>0</v>
      </c>
      <c r="G743" t="s">
        <v>2550</v>
      </c>
      <c r="H743">
        <v>0.32100000000000001</v>
      </c>
      <c r="I743">
        <v>7.35</v>
      </c>
      <c r="J743">
        <v>1</v>
      </c>
    </row>
    <row r="744" spans="1:10" x14ac:dyDescent="0.35">
      <c r="A744" t="s">
        <v>21911</v>
      </c>
      <c r="B744">
        <v>55</v>
      </c>
      <c r="C744">
        <v>36</v>
      </c>
      <c r="D744">
        <v>317</v>
      </c>
      <c r="E744" t="s">
        <v>311</v>
      </c>
      <c r="F744" t="s">
        <v>0</v>
      </c>
      <c r="G744" t="s">
        <v>3026</v>
      </c>
      <c r="I744" t="s">
        <v>311</v>
      </c>
      <c r="J744">
        <v>16</v>
      </c>
    </row>
    <row r="745" spans="1:10" x14ac:dyDescent="0.35">
      <c r="A745" t="s">
        <v>21917</v>
      </c>
      <c r="B745">
        <v>49</v>
      </c>
      <c r="C745">
        <v>41</v>
      </c>
      <c r="D745">
        <v>323</v>
      </c>
      <c r="E745" t="s">
        <v>311</v>
      </c>
      <c r="F745" t="s">
        <v>0</v>
      </c>
      <c r="G745" t="s">
        <v>4219</v>
      </c>
      <c r="I745" t="s">
        <v>311</v>
      </c>
      <c r="J745">
        <v>9</v>
      </c>
    </row>
    <row r="746" spans="1:10" x14ac:dyDescent="0.35">
      <c r="A746" t="s">
        <v>21919</v>
      </c>
      <c r="B746">
        <v>27</v>
      </c>
      <c r="C746">
        <v>13</v>
      </c>
      <c r="D746">
        <v>325</v>
      </c>
      <c r="E746" t="s">
        <v>311</v>
      </c>
      <c r="F746" t="s">
        <v>0</v>
      </c>
      <c r="G746" t="s">
        <v>3633</v>
      </c>
      <c r="I746" t="s">
        <v>311</v>
      </c>
      <c r="J746">
        <v>3</v>
      </c>
    </row>
    <row r="747" spans="1:10" x14ac:dyDescent="0.35">
      <c r="A747" t="s">
        <v>21920</v>
      </c>
      <c r="B747">
        <v>48</v>
      </c>
      <c r="C747">
        <v>63</v>
      </c>
      <c r="D747">
        <v>326</v>
      </c>
      <c r="E747" t="s">
        <v>334</v>
      </c>
      <c r="F747" t="s">
        <v>0</v>
      </c>
      <c r="G747" t="s">
        <v>2037</v>
      </c>
      <c r="H747">
        <v>0.66700000000000004</v>
      </c>
      <c r="I747">
        <v>18.45</v>
      </c>
      <c r="J747">
        <v>9</v>
      </c>
    </row>
    <row r="748" spans="1:10" x14ac:dyDescent="0.35">
      <c r="A748" t="s">
        <v>21923</v>
      </c>
      <c r="B748">
        <v>48</v>
      </c>
      <c r="C748">
        <v>48</v>
      </c>
      <c r="D748">
        <v>329</v>
      </c>
      <c r="E748" t="s">
        <v>334</v>
      </c>
      <c r="F748" t="s">
        <v>0</v>
      </c>
      <c r="G748" t="s">
        <v>3633</v>
      </c>
      <c r="H748">
        <v>0.58099999999999996</v>
      </c>
      <c r="I748">
        <v>19.850000000000001</v>
      </c>
      <c r="J748">
        <v>11</v>
      </c>
    </row>
    <row r="749" spans="1:10" x14ac:dyDescent="0.35">
      <c r="A749" t="s">
        <v>21924</v>
      </c>
      <c r="B749">
        <v>48</v>
      </c>
      <c r="C749">
        <v>144</v>
      </c>
      <c r="D749">
        <v>330</v>
      </c>
      <c r="E749" t="s">
        <v>319</v>
      </c>
      <c r="F749" t="s">
        <v>0</v>
      </c>
      <c r="G749" t="s">
        <v>3633</v>
      </c>
      <c r="H749">
        <v>3.5649999999999999</v>
      </c>
      <c r="I749">
        <v>90.46</v>
      </c>
      <c r="J749">
        <v>32</v>
      </c>
    </row>
    <row r="750" spans="1:10" x14ac:dyDescent="0.35">
      <c r="A750" t="s">
        <v>4173</v>
      </c>
      <c r="B750">
        <v>91</v>
      </c>
      <c r="C750">
        <v>154</v>
      </c>
      <c r="D750">
        <v>331</v>
      </c>
      <c r="E750" t="s">
        <v>312</v>
      </c>
      <c r="F750" t="s">
        <v>0</v>
      </c>
      <c r="G750" t="s">
        <v>3633</v>
      </c>
      <c r="H750">
        <v>0.96599999999999997</v>
      </c>
      <c r="I750">
        <v>39.43</v>
      </c>
      <c r="J750">
        <v>39</v>
      </c>
    </row>
    <row r="751" spans="1:10" x14ac:dyDescent="0.35">
      <c r="A751" t="s">
        <v>21925</v>
      </c>
      <c r="B751">
        <v>79</v>
      </c>
      <c r="C751">
        <v>128</v>
      </c>
      <c r="D751">
        <v>332</v>
      </c>
      <c r="E751" t="s">
        <v>312</v>
      </c>
      <c r="F751" t="s">
        <v>0</v>
      </c>
      <c r="G751" t="s">
        <v>3633</v>
      </c>
      <c r="H751">
        <v>0.89600000000000002</v>
      </c>
      <c r="I751">
        <v>34.79</v>
      </c>
      <c r="J751">
        <v>33</v>
      </c>
    </row>
    <row r="752" spans="1:10" x14ac:dyDescent="0.35">
      <c r="A752" t="s">
        <v>21935</v>
      </c>
      <c r="B752">
        <v>48</v>
      </c>
      <c r="C752">
        <v>162</v>
      </c>
      <c r="D752">
        <v>342</v>
      </c>
      <c r="E752" t="s">
        <v>312</v>
      </c>
      <c r="F752" t="s">
        <v>0</v>
      </c>
      <c r="G752" t="s">
        <v>2946</v>
      </c>
      <c r="H752">
        <v>1.917</v>
      </c>
      <c r="I752">
        <v>35.729999999999997</v>
      </c>
      <c r="J752">
        <v>48</v>
      </c>
    </row>
    <row r="753" spans="1:10" x14ac:dyDescent="0.35">
      <c r="A753" t="s">
        <v>1089</v>
      </c>
      <c r="B753">
        <v>154</v>
      </c>
      <c r="C753">
        <v>384</v>
      </c>
      <c r="D753">
        <v>344</v>
      </c>
      <c r="E753" t="s">
        <v>312</v>
      </c>
      <c r="F753" t="s">
        <v>0</v>
      </c>
      <c r="G753" t="s">
        <v>3594</v>
      </c>
      <c r="H753">
        <v>1.1970000000000001</v>
      </c>
      <c r="I753">
        <v>36.65</v>
      </c>
      <c r="J753">
        <v>42</v>
      </c>
    </row>
    <row r="754" spans="1:10" x14ac:dyDescent="0.35">
      <c r="A754" t="s">
        <v>21942</v>
      </c>
      <c r="B754">
        <v>336</v>
      </c>
      <c r="C754">
        <v>1651</v>
      </c>
      <c r="D754">
        <v>350</v>
      </c>
      <c r="E754" t="s">
        <v>328</v>
      </c>
      <c r="F754" t="s">
        <v>0</v>
      </c>
      <c r="G754" t="s">
        <v>3237</v>
      </c>
      <c r="H754">
        <v>2.528</v>
      </c>
      <c r="I754">
        <v>51.56</v>
      </c>
      <c r="J754">
        <v>4</v>
      </c>
    </row>
    <row r="755" spans="1:10" x14ac:dyDescent="0.35">
      <c r="A755" t="s">
        <v>21943</v>
      </c>
      <c r="B755">
        <v>247</v>
      </c>
      <c r="C755">
        <v>512</v>
      </c>
      <c r="D755">
        <v>351</v>
      </c>
      <c r="E755" t="s">
        <v>328</v>
      </c>
      <c r="F755" t="s">
        <v>0</v>
      </c>
      <c r="G755" t="s">
        <v>2520</v>
      </c>
      <c r="H755">
        <v>0.996</v>
      </c>
      <c r="I755">
        <v>53.77</v>
      </c>
      <c r="J755">
        <v>47</v>
      </c>
    </row>
    <row r="756" spans="1:10" x14ac:dyDescent="0.35">
      <c r="A756" t="s">
        <v>21944</v>
      </c>
      <c r="B756">
        <v>125</v>
      </c>
      <c r="C756">
        <v>72</v>
      </c>
      <c r="D756">
        <v>352</v>
      </c>
      <c r="E756" t="s">
        <v>334</v>
      </c>
      <c r="F756" t="s">
        <v>0</v>
      </c>
      <c r="G756" t="s">
        <v>2135</v>
      </c>
      <c r="H756">
        <v>0.83599999999999997</v>
      </c>
      <c r="I756">
        <v>4.29</v>
      </c>
      <c r="J756">
        <v>54</v>
      </c>
    </row>
    <row r="757" spans="1:10" x14ac:dyDescent="0.35">
      <c r="A757" t="s">
        <v>21947</v>
      </c>
      <c r="B757">
        <v>34</v>
      </c>
      <c r="C757">
        <v>23</v>
      </c>
      <c r="D757">
        <v>355</v>
      </c>
      <c r="E757" t="s">
        <v>311</v>
      </c>
      <c r="F757" t="s">
        <v>0</v>
      </c>
      <c r="G757" t="s">
        <v>6759</v>
      </c>
      <c r="I757" t="s">
        <v>311</v>
      </c>
      <c r="J757">
        <v>11</v>
      </c>
    </row>
    <row r="758" spans="1:10" x14ac:dyDescent="0.35">
      <c r="A758" t="s">
        <v>21950</v>
      </c>
      <c r="B758">
        <v>254</v>
      </c>
      <c r="C758">
        <v>1</v>
      </c>
      <c r="D758">
        <v>358</v>
      </c>
      <c r="E758" t="s">
        <v>311</v>
      </c>
      <c r="F758" t="s">
        <v>0</v>
      </c>
      <c r="G758" t="s">
        <v>10944</v>
      </c>
      <c r="I758" t="s">
        <v>311</v>
      </c>
      <c r="J758">
        <v>14</v>
      </c>
    </row>
    <row r="759" spans="1:10" x14ac:dyDescent="0.35">
      <c r="A759" t="s">
        <v>21956</v>
      </c>
      <c r="B759">
        <v>54</v>
      </c>
      <c r="C759">
        <v>18</v>
      </c>
      <c r="D759">
        <v>364</v>
      </c>
      <c r="E759" t="s">
        <v>334</v>
      </c>
      <c r="F759" t="s">
        <v>0</v>
      </c>
      <c r="G759" t="s">
        <v>3819</v>
      </c>
      <c r="H759">
        <v>0.23699999999999999</v>
      </c>
      <c r="I759">
        <v>2.17</v>
      </c>
      <c r="J759">
        <v>12</v>
      </c>
    </row>
    <row r="760" spans="1:10" x14ac:dyDescent="0.35">
      <c r="A760" t="s">
        <v>21959</v>
      </c>
      <c r="B760">
        <v>51</v>
      </c>
      <c r="C760">
        <v>57</v>
      </c>
      <c r="D760">
        <v>367</v>
      </c>
      <c r="E760" t="s">
        <v>311</v>
      </c>
      <c r="F760" t="s">
        <v>0</v>
      </c>
      <c r="G760" t="s">
        <v>3628</v>
      </c>
      <c r="I760" t="s">
        <v>311</v>
      </c>
      <c r="J760">
        <v>12</v>
      </c>
    </row>
    <row r="761" spans="1:10" x14ac:dyDescent="0.35">
      <c r="A761" t="s">
        <v>21960</v>
      </c>
      <c r="B761">
        <v>34</v>
      </c>
      <c r="C761">
        <v>27</v>
      </c>
      <c r="D761">
        <v>368</v>
      </c>
      <c r="E761" t="s">
        <v>311</v>
      </c>
      <c r="F761" t="s">
        <v>0</v>
      </c>
      <c r="G761" t="s">
        <v>21961</v>
      </c>
      <c r="I761" t="s">
        <v>311</v>
      </c>
      <c r="J761">
        <v>15</v>
      </c>
    </row>
    <row r="762" spans="1:10" x14ac:dyDescent="0.35">
      <c r="A762" t="s">
        <v>21964</v>
      </c>
      <c r="B762">
        <v>76</v>
      </c>
      <c r="C762">
        <v>242</v>
      </c>
      <c r="D762">
        <v>371</v>
      </c>
      <c r="E762" t="s">
        <v>328</v>
      </c>
      <c r="F762" t="s">
        <v>0</v>
      </c>
      <c r="G762" t="s">
        <v>3633</v>
      </c>
      <c r="H762">
        <v>1.667</v>
      </c>
      <c r="I762">
        <v>62.11</v>
      </c>
      <c r="J762">
        <v>36</v>
      </c>
    </row>
    <row r="763" spans="1:10" x14ac:dyDescent="0.35">
      <c r="A763" t="s">
        <v>1130</v>
      </c>
      <c r="B763">
        <v>25</v>
      </c>
      <c r="C763">
        <v>4</v>
      </c>
      <c r="D763">
        <v>376</v>
      </c>
      <c r="E763" t="s">
        <v>311</v>
      </c>
      <c r="F763" t="s">
        <v>0</v>
      </c>
      <c r="G763" t="s">
        <v>8272</v>
      </c>
      <c r="I763" t="s">
        <v>311</v>
      </c>
      <c r="J763">
        <v>4</v>
      </c>
    </row>
    <row r="764" spans="1:10" x14ac:dyDescent="0.35">
      <c r="A764" t="s">
        <v>21972</v>
      </c>
      <c r="B764">
        <v>557</v>
      </c>
      <c r="C764">
        <v>8632</v>
      </c>
      <c r="D764">
        <v>380</v>
      </c>
      <c r="E764" t="s">
        <v>319</v>
      </c>
      <c r="F764" t="s">
        <v>0</v>
      </c>
      <c r="G764" t="s">
        <v>21973</v>
      </c>
      <c r="H764">
        <v>7.923</v>
      </c>
      <c r="I764">
        <v>80.66</v>
      </c>
      <c r="J764">
        <v>537</v>
      </c>
    </row>
    <row r="765" spans="1:10" x14ac:dyDescent="0.35">
      <c r="A765" t="s">
        <v>21974</v>
      </c>
      <c r="B765">
        <v>180</v>
      </c>
      <c r="C765">
        <v>2376</v>
      </c>
      <c r="D765">
        <v>381</v>
      </c>
      <c r="E765" t="s">
        <v>319</v>
      </c>
      <c r="F765" t="s">
        <v>0</v>
      </c>
      <c r="G765" t="s">
        <v>17023</v>
      </c>
      <c r="H765">
        <v>6.7389999999999999</v>
      </c>
      <c r="I765">
        <v>72.47</v>
      </c>
      <c r="J765">
        <v>179</v>
      </c>
    </row>
    <row r="766" spans="1:10" x14ac:dyDescent="0.35">
      <c r="A766" t="s">
        <v>21979</v>
      </c>
      <c r="B766">
        <v>50</v>
      </c>
      <c r="C766">
        <v>15</v>
      </c>
      <c r="D766">
        <v>386</v>
      </c>
      <c r="E766" t="s">
        <v>311</v>
      </c>
      <c r="F766" t="s">
        <v>0</v>
      </c>
      <c r="G766" t="s">
        <v>9053</v>
      </c>
      <c r="I766" t="s">
        <v>311</v>
      </c>
      <c r="J766">
        <v>7</v>
      </c>
    </row>
    <row r="767" spans="1:10" x14ac:dyDescent="0.35">
      <c r="A767" t="s">
        <v>21982</v>
      </c>
      <c r="B767">
        <v>65</v>
      </c>
      <c r="C767">
        <v>15</v>
      </c>
      <c r="D767">
        <v>389</v>
      </c>
      <c r="E767" t="s">
        <v>311</v>
      </c>
      <c r="F767" t="s">
        <v>0</v>
      </c>
      <c r="G767" t="s">
        <v>10944</v>
      </c>
      <c r="I767" t="s">
        <v>311</v>
      </c>
      <c r="J767">
        <v>13</v>
      </c>
    </row>
    <row r="768" spans="1:10" x14ac:dyDescent="0.35">
      <c r="A768" t="s">
        <v>21988</v>
      </c>
      <c r="B768">
        <v>33</v>
      </c>
      <c r="C768">
        <v>230</v>
      </c>
      <c r="D768">
        <v>395</v>
      </c>
      <c r="E768" t="s">
        <v>311</v>
      </c>
      <c r="F768" t="s">
        <v>0</v>
      </c>
      <c r="G768" t="s">
        <v>2494</v>
      </c>
      <c r="I768" t="s">
        <v>311</v>
      </c>
      <c r="J768">
        <v>32</v>
      </c>
    </row>
    <row r="769" spans="1:10" x14ac:dyDescent="0.35">
      <c r="A769" t="s">
        <v>21990</v>
      </c>
      <c r="B769">
        <v>110</v>
      </c>
      <c r="C769">
        <v>779</v>
      </c>
      <c r="D769">
        <v>397</v>
      </c>
      <c r="E769" t="s">
        <v>311</v>
      </c>
      <c r="F769" t="s">
        <v>0</v>
      </c>
      <c r="G769" t="s">
        <v>21991</v>
      </c>
      <c r="I769" t="s">
        <v>311</v>
      </c>
      <c r="J769">
        <v>105</v>
      </c>
    </row>
    <row r="770" spans="1:10" x14ac:dyDescent="0.35">
      <c r="A770" t="s">
        <v>21992</v>
      </c>
      <c r="B770">
        <v>56</v>
      </c>
      <c r="C770">
        <v>93</v>
      </c>
      <c r="D770">
        <v>398</v>
      </c>
      <c r="E770" t="s">
        <v>311</v>
      </c>
      <c r="F770" t="s">
        <v>0</v>
      </c>
      <c r="G770" t="s">
        <v>8749</v>
      </c>
      <c r="I770" t="s">
        <v>311</v>
      </c>
      <c r="J770">
        <v>55</v>
      </c>
    </row>
    <row r="771" spans="1:10" x14ac:dyDescent="0.35">
      <c r="A771" t="s">
        <v>21993</v>
      </c>
      <c r="B771">
        <v>121</v>
      </c>
      <c r="C771">
        <v>365</v>
      </c>
      <c r="D771">
        <v>399</v>
      </c>
      <c r="E771" t="s">
        <v>312</v>
      </c>
      <c r="F771" t="s">
        <v>0</v>
      </c>
      <c r="G771" t="s">
        <v>15997</v>
      </c>
      <c r="H771">
        <v>1.595</v>
      </c>
      <c r="I771">
        <v>50</v>
      </c>
      <c r="J771">
        <v>21</v>
      </c>
    </row>
    <row r="772" spans="1:10" x14ac:dyDescent="0.35">
      <c r="A772" t="s">
        <v>21999</v>
      </c>
      <c r="B772">
        <v>171</v>
      </c>
      <c r="C772">
        <v>509</v>
      </c>
      <c r="D772">
        <v>406</v>
      </c>
      <c r="E772" t="s">
        <v>311</v>
      </c>
      <c r="F772" t="s">
        <v>0</v>
      </c>
      <c r="G772" t="s">
        <v>2779</v>
      </c>
      <c r="I772" t="s">
        <v>311</v>
      </c>
      <c r="J772">
        <v>166</v>
      </c>
    </row>
    <row r="773" spans="1:10" x14ac:dyDescent="0.35">
      <c r="A773" t="s">
        <v>22000</v>
      </c>
      <c r="B773">
        <v>57</v>
      </c>
      <c r="C773">
        <v>120</v>
      </c>
      <c r="D773">
        <v>407</v>
      </c>
      <c r="E773" t="s">
        <v>311</v>
      </c>
      <c r="F773" t="s">
        <v>0</v>
      </c>
      <c r="G773" t="s">
        <v>2972</v>
      </c>
      <c r="I773" t="s">
        <v>311</v>
      </c>
      <c r="J773">
        <v>57</v>
      </c>
    </row>
    <row r="774" spans="1:10" x14ac:dyDescent="0.35">
      <c r="A774" t="s">
        <v>22001</v>
      </c>
      <c r="B774">
        <v>46</v>
      </c>
      <c r="C774">
        <v>80</v>
      </c>
      <c r="D774">
        <v>408</v>
      </c>
      <c r="E774" t="s">
        <v>334</v>
      </c>
      <c r="F774" t="s">
        <v>0</v>
      </c>
      <c r="G774" t="s">
        <v>2452</v>
      </c>
      <c r="H774">
        <v>0.93500000000000005</v>
      </c>
      <c r="I774">
        <v>12.32</v>
      </c>
      <c r="J774">
        <v>43</v>
      </c>
    </row>
    <row r="775" spans="1:10" x14ac:dyDescent="0.35">
      <c r="A775" t="s">
        <v>22002</v>
      </c>
      <c r="B775">
        <v>307</v>
      </c>
      <c r="C775">
        <v>1130</v>
      </c>
      <c r="D775">
        <v>409</v>
      </c>
      <c r="E775" t="s">
        <v>312</v>
      </c>
      <c r="F775" t="s">
        <v>0</v>
      </c>
      <c r="G775" t="s">
        <v>1938</v>
      </c>
      <c r="H775">
        <v>1.9770000000000001</v>
      </c>
      <c r="I775">
        <v>28.77</v>
      </c>
      <c r="J775">
        <v>289</v>
      </c>
    </row>
    <row r="776" spans="1:10" x14ac:dyDescent="0.35">
      <c r="A776" t="s">
        <v>22003</v>
      </c>
      <c r="B776">
        <v>70</v>
      </c>
      <c r="C776">
        <v>154</v>
      </c>
      <c r="D776">
        <v>410</v>
      </c>
      <c r="E776" t="s">
        <v>311</v>
      </c>
      <c r="F776" t="s">
        <v>0</v>
      </c>
      <c r="G776" t="s">
        <v>1830</v>
      </c>
      <c r="I776" t="s">
        <v>311</v>
      </c>
      <c r="J776">
        <v>67</v>
      </c>
    </row>
    <row r="777" spans="1:10" x14ac:dyDescent="0.35">
      <c r="A777" t="s">
        <v>22004</v>
      </c>
      <c r="B777">
        <v>68</v>
      </c>
      <c r="C777">
        <v>42</v>
      </c>
      <c r="D777">
        <v>411</v>
      </c>
      <c r="E777" t="s">
        <v>311</v>
      </c>
      <c r="F777" t="s">
        <v>0</v>
      </c>
      <c r="G777" t="s">
        <v>16058</v>
      </c>
      <c r="I777" t="s">
        <v>311</v>
      </c>
      <c r="J777">
        <v>66</v>
      </c>
    </row>
    <row r="778" spans="1:10" x14ac:dyDescent="0.35">
      <c r="A778" t="s">
        <v>22005</v>
      </c>
      <c r="B778">
        <v>194</v>
      </c>
      <c r="C778">
        <v>579</v>
      </c>
      <c r="D778">
        <v>412</v>
      </c>
      <c r="E778" t="s">
        <v>311</v>
      </c>
      <c r="F778" t="s">
        <v>0</v>
      </c>
      <c r="G778" t="s">
        <v>2448</v>
      </c>
      <c r="I778" t="s">
        <v>311</v>
      </c>
      <c r="J778">
        <v>184</v>
      </c>
    </row>
    <row r="779" spans="1:10" x14ac:dyDescent="0.35">
      <c r="A779" t="s">
        <v>22006</v>
      </c>
      <c r="B779">
        <v>213</v>
      </c>
      <c r="C779">
        <v>607</v>
      </c>
      <c r="D779">
        <v>413</v>
      </c>
      <c r="E779" t="s">
        <v>334</v>
      </c>
      <c r="F779" t="s">
        <v>0</v>
      </c>
      <c r="G779" t="s">
        <v>2077</v>
      </c>
      <c r="H779">
        <v>1.4670000000000001</v>
      </c>
      <c r="I779">
        <v>16.670000000000002</v>
      </c>
      <c r="J779">
        <v>211</v>
      </c>
    </row>
    <row r="780" spans="1:10" x14ac:dyDescent="0.35">
      <c r="A780" t="s">
        <v>22007</v>
      </c>
      <c r="B780">
        <v>188</v>
      </c>
      <c r="C780">
        <v>466</v>
      </c>
      <c r="D780">
        <v>414</v>
      </c>
      <c r="E780" t="s">
        <v>334</v>
      </c>
      <c r="F780" t="s">
        <v>0</v>
      </c>
      <c r="G780" t="s">
        <v>2457</v>
      </c>
      <c r="H780">
        <v>1.3109999999999999</v>
      </c>
      <c r="I780">
        <v>20.74</v>
      </c>
      <c r="J780">
        <v>188</v>
      </c>
    </row>
    <row r="781" spans="1:10" x14ac:dyDescent="0.35">
      <c r="A781" t="s">
        <v>22008</v>
      </c>
      <c r="B781">
        <v>83</v>
      </c>
      <c r="C781">
        <v>115</v>
      </c>
      <c r="D781">
        <v>415</v>
      </c>
      <c r="E781" t="s">
        <v>311</v>
      </c>
      <c r="F781" t="s">
        <v>0</v>
      </c>
      <c r="G781" t="s">
        <v>4173</v>
      </c>
      <c r="I781" t="s">
        <v>311</v>
      </c>
      <c r="J781">
        <v>83</v>
      </c>
    </row>
    <row r="782" spans="1:10" x14ac:dyDescent="0.35">
      <c r="A782" t="s">
        <v>22009</v>
      </c>
      <c r="B782">
        <v>285</v>
      </c>
      <c r="C782">
        <v>642</v>
      </c>
      <c r="D782">
        <v>416</v>
      </c>
      <c r="E782" t="s">
        <v>328</v>
      </c>
      <c r="F782" t="s">
        <v>0</v>
      </c>
      <c r="G782" t="s">
        <v>2520</v>
      </c>
      <c r="H782">
        <v>0.97899999999999998</v>
      </c>
      <c r="I782">
        <v>51.36</v>
      </c>
      <c r="J782">
        <v>273</v>
      </c>
    </row>
    <row r="783" spans="1:10" x14ac:dyDescent="0.35">
      <c r="A783" t="s">
        <v>22010</v>
      </c>
      <c r="B783">
        <v>274</v>
      </c>
      <c r="C783">
        <v>1136</v>
      </c>
      <c r="D783">
        <v>417</v>
      </c>
      <c r="E783" t="s">
        <v>312</v>
      </c>
      <c r="F783" t="s">
        <v>0</v>
      </c>
      <c r="G783" t="s">
        <v>1699</v>
      </c>
      <c r="H783">
        <v>2.1230000000000002</v>
      </c>
      <c r="I783">
        <v>34.01</v>
      </c>
      <c r="J783">
        <v>274</v>
      </c>
    </row>
    <row r="784" spans="1:10" x14ac:dyDescent="0.35">
      <c r="A784" t="s">
        <v>22011</v>
      </c>
      <c r="B784">
        <v>97</v>
      </c>
      <c r="C784">
        <v>127</v>
      </c>
      <c r="D784">
        <v>418</v>
      </c>
      <c r="E784" t="s">
        <v>311</v>
      </c>
      <c r="F784" t="s">
        <v>0</v>
      </c>
      <c r="G784" t="s">
        <v>6759</v>
      </c>
      <c r="I784" t="s">
        <v>311</v>
      </c>
      <c r="J784">
        <v>92</v>
      </c>
    </row>
    <row r="785" spans="1:10" x14ac:dyDescent="0.35">
      <c r="A785" t="s">
        <v>22012</v>
      </c>
      <c r="B785">
        <v>221</v>
      </c>
      <c r="C785">
        <v>537</v>
      </c>
      <c r="D785">
        <v>419</v>
      </c>
      <c r="E785" t="s">
        <v>312</v>
      </c>
      <c r="F785" t="s">
        <v>0</v>
      </c>
      <c r="G785" t="s">
        <v>1868</v>
      </c>
      <c r="H785">
        <v>1.361</v>
      </c>
      <c r="I785">
        <v>28.49</v>
      </c>
      <c r="J785">
        <v>207</v>
      </c>
    </row>
    <row r="786" spans="1:10" x14ac:dyDescent="0.35">
      <c r="A786" t="s">
        <v>22013</v>
      </c>
      <c r="B786">
        <v>93</v>
      </c>
      <c r="C786">
        <v>82</v>
      </c>
      <c r="D786">
        <v>420</v>
      </c>
      <c r="E786" t="s">
        <v>311</v>
      </c>
      <c r="F786" t="s">
        <v>0</v>
      </c>
      <c r="G786" t="s">
        <v>9016</v>
      </c>
      <c r="I786" t="s">
        <v>311</v>
      </c>
      <c r="J786">
        <v>89</v>
      </c>
    </row>
    <row r="787" spans="1:10" x14ac:dyDescent="0.35">
      <c r="A787" t="s">
        <v>22020</v>
      </c>
      <c r="B787">
        <v>53</v>
      </c>
      <c r="C787">
        <v>87</v>
      </c>
      <c r="D787">
        <v>427</v>
      </c>
      <c r="E787" t="s">
        <v>311</v>
      </c>
      <c r="F787" t="s">
        <v>0</v>
      </c>
      <c r="G787" t="s">
        <v>4022</v>
      </c>
      <c r="I787" t="s">
        <v>311</v>
      </c>
      <c r="J787">
        <v>18</v>
      </c>
    </row>
    <row r="788" spans="1:10" x14ac:dyDescent="0.35">
      <c r="A788" t="s">
        <v>22023</v>
      </c>
      <c r="B788">
        <v>50</v>
      </c>
      <c r="C788">
        <v>17</v>
      </c>
      <c r="D788">
        <v>430</v>
      </c>
      <c r="E788" t="s">
        <v>311</v>
      </c>
      <c r="F788" t="s">
        <v>0</v>
      </c>
      <c r="G788" t="s">
        <v>17746</v>
      </c>
      <c r="I788" t="s">
        <v>311</v>
      </c>
      <c r="J788">
        <v>6</v>
      </c>
    </row>
    <row r="789" spans="1:10" x14ac:dyDescent="0.35">
      <c r="A789" t="s">
        <v>22027</v>
      </c>
      <c r="B789">
        <v>40</v>
      </c>
      <c r="C789">
        <v>84</v>
      </c>
      <c r="D789">
        <v>434</v>
      </c>
      <c r="E789" t="s">
        <v>328</v>
      </c>
      <c r="F789" t="s">
        <v>0</v>
      </c>
      <c r="G789" t="s">
        <v>22028</v>
      </c>
      <c r="H789">
        <v>1.3240000000000001</v>
      </c>
      <c r="I789">
        <v>30.62</v>
      </c>
      <c r="J789">
        <v>13</v>
      </c>
    </row>
    <row r="790" spans="1:10" x14ac:dyDescent="0.35">
      <c r="A790" t="s">
        <v>22030</v>
      </c>
      <c r="B790">
        <v>154</v>
      </c>
      <c r="C790">
        <v>645</v>
      </c>
      <c r="D790">
        <v>436</v>
      </c>
      <c r="E790" t="s">
        <v>311</v>
      </c>
      <c r="F790" t="s">
        <v>0</v>
      </c>
      <c r="G790" t="s">
        <v>1795</v>
      </c>
      <c r="I790" t="s">
        <v>311</v>
      </c>
      <c r="J790">
        <v>20</v>
      </c>
    </row>
    <row r="791" spans="1:10" x14ac:dyDescent="0.35">
      <c r="A791" t="s">
        <v>22034</v>
      </c>
      <c r="B791">
        <v>43</v>
      </c>
      <c r="C791">
        <v>153</v>
      </c>
      <c r="D791">
        <v>441</v>
      </c>
      <c r="E791" t="s">
        <v>311</v>
      </c>
      <c r="F791" t="s">
        <v>0</v>
      </c>
      <c r="G791" t="s">
        <v>2607</v>
      </c>
      <c r="I791" t="s">
        <v>311</v>
      </c>
      <c r="J791">
        <v>37</v>
      </c>
    </row>
    <row r="792" spans="1:10" x14ac:dyDescent="0.35">
      <c r="A792" t="s">
        <v>22047</v>
      </c>
      <c r="B792">
        <v>50</v>
      </c>
      <c r="C792">
        <v>37</v>
      </c>
      <c r="D792">
        <v>454</v>
      </c>
      <c r="E792" t="s">
        <v>334</v>
      </c>
      <c r="F792" t="s">
        <v>0</v>
      </c>
      <c r="G792" t="s">
        <v>3633</v>
      </c>
      <c r="H792">
        <v>0.4</v>
      </c>
      <c r="I792">
        <v>10.57</v>
      </c>
      <c r="J792">
        <v>3</v>
      </c>
    </row>
    <row r="793" spans="1:10" x14ac:dyDescent="0.35">
      <c r="A793" t="s">
        <v>22049</v>
      </c>
      <c r="B793">
        <v>53</v>
      </c>
      <c r="C793">
        <v>50</v>
      </c>
      <c r="D793">
        <v>456</v>
      </c>
      <c r="E793" t="s">
        <v>334</v>
      </c>
      <c r="F793" t="s">
        <v>0</v>
      </c>
      <c r="G793" t="s">
        <v>22050</v>
      </c>
      <c r="H793">
        <v>0.55600000000000005</v>
      </c>
      <c r="I793">
        <v>12.37</v>
      </c>
      <c r="J793">
        <v>4</v>
      </c>
    </row>
    <row r="794" spans="1:10" x14ac:dyDescent="0.35">
      <c r="A794" t="s">
        <v>22051</v>
      </c>
      <c r="B794">
        <v>115</v>
      </c>
      <c r="C794">
        <v>70</v>
      </c>
      <c r="D794">
        <v>457</v>
      </c>
      <c r="E794" t="s">
        <v>334</v>
      </c>
      <c r="F794" t="s">
        <v>0</v>
      </c>
      <c r="G794" t="s">
        <v>2729</v>
      </c>
      <c r="H794">
        <v>0.42899999999999999</v>
      </c>
      <c r="I794">
        <v>4.43</v>
      </c>
      <c r="J794">
        <v>2</v>
      </c>
    </row>
    <row r="795" spans="1:10" x14ac:dyDescent="0.35">
      <c r="A795" t="s">
        <v>1304</v>
      </c>
      <c r="B795">
        <v>23</v>
      </c>
      <c r="C795">
        <v>27</v>
      </c>
      <c r="D795">
        <v>461</v>
      </c>
      <c r="E795" t="s">
        <v>334</v>
      </c>
      <c r="F795" t="s">
        <v>0</v>
      </c>
      <c r="G795" t="s">
        <v>3633</v>
      </c>
      <c r="H795">
        <v>0.5</v>
      </c>
      <c r="I795">
        <v>16.239999999999998</v>
      </c>
      <c r="J795">
        <v>4</v>
      </c>
    </row>
    <row r="796" spans="1:10" x14ac:dyDescent="0.35">
      <c r="A796" t="s">
        <v>1311</v>
      </c>
      <c r="B796">
        <v>44</v>
      </c>
      <c r="C796">
        <v>59</v>
      </c>
      <c r="D796">
        <v>466</v>
      </c>
      <c r="E796" t="s">
        <v>334</v>
      </c>
      <c r="F796" t="s">
        <v>0</v>
      </c>
      <c r="G796" t="s">
        <v>1849</v>
      </c>
      <c r="H796">
        <v>0.65900000000000003</v>
      </c>
      <c r="I796">
        <v>2.83</v>
      </c>
      <c r="J796">
        <v>43</v>
      </c>
    </row>
    <row r="797" spans="1:10" x14ac:dyDescent="0.35">
      <c r="A797" t="s">
        <v>22058</v>
      </c>
      <c r="B797">
        <v>305</v>
      </c>
      <c r="C797">
        <v>1405</v>
      </c>
      <c r="D797">
        <v>467</v>
      </c>
      <c r="E797" t="s">
        <v>312</v>
      </c>
      <c r="F797" t="s">
        <v>0</v>
      </c>
      <c r="G797" t="s">
        <v>1938</v>
      </c>
      <c r="H797">
        <v>2.3199999999999998</v>
      </c>
      <c r="I797">
        <v>34.36</v>
      </c>
      <c r="J797">
        <v>190</v>
      </c>
    </row>
    <row r="798" spans="1:10" x14ac:dyDescent="0.35">
      <c r="A798" t="s">
        <v>22063</v>
      </c>
      <c r="B798">
        <v>197</v>
      </c>
      <c r="C798">
        <v>815</v>
      </c>
      <c r="D798">
        <v>472</v>
      </c>
      <c r="E798" t="s">
        <v>328</v>
      </c>
      <c r="F798" t="s">
        <v>0</v>
      </c>
      <c r="G798" t="s">
        <v>22064</v>
      </c>
      <c r="H798">
        <v>2.0830000000000002</v>
      </c>
      <c r="I798">
        <v>57.23</v>
      </c>
      <c r="J798">
        <v>22</v>
      </c>
    </row>
    <row r="799" spans="1:10" x14ac:dyDescent="0.35">
      <c r="A799" t="s">
        <v>22066</v>
      </c>
      <c r="B799">
        <v>46</v>
      </c>
      <c r="C799">
        <v>44</v>
      </c>
      <c r="D799">
        <v>475</v>
      </c>
      <c r="E799" t="s">
        <v>311</v>
      </c>
      <c r="F799" t="s">
        <v>0</v>
      </c>
      <c r="G799" t="s">
        <v>3628</v>
      </c>
      <c r="I799" t="s">
        <v>311</v>
      </c>
      <c r="J799">
        <v>9</v>
      </c>
    </row>
    <row r="800" spans="1:10" x14ac:dyDescent="0.35">
      <c r="A800" t="s">
        <v>22079</v>
      </c>
      <c r="B800">
        <v>32</v>
      </c>
      <c r="C800">
        <v>16</v>
      </c>
      <c r="D800">
        <v>489</v>
      </c>
      <c r="E800" t="s">
        <v>334</v>
      </c>
      <c r="F800" t="s">
        <v>0</v>
      </c>
      <c r="G800" t="s">
        <v>2037</v>
      </c>
      <c r="H800">
        <v>0.33300000000000002</v>
      </c>
      <c r="I800">
        <v>8.93</v>
      </c>
      <c r="J800">
        <v>9</v>
      </c>
    </row>
    <row r="801" spans="1:10" x14ac:dyDescent="0.35">
      <c r="A801" t="s">
        <v>22080</v>
      </c>
      <c r="B801">
        <v>36</v>
      </c>
      <c r="C801">
        <v>29</v>
      </c>
      <c r="D801">
        <v>490</v>
      </c>
      <c r="E801" t="s">
        <v>311</v>
      </c>
      <c r="F801" t="s">
        <v>0</v>
      </c>
      <c r="G801" t="s">
        <v>4219</v>
      </c>
      <c r="I801" t="s">
        <v>311</v>
      </c>
      <c r="J801">
        <v>11</v>
      </c>
    </row>
    <row r="802" spans="1:10" x14ac:dyDescent="0.35">
      <c r="A802" t="s">
        <v>22081</v>
      </c>
      <c r="B802">
        <v>12</v>
      </c>
      <c r="C802">
        <v>5</v>
      </c>
      <c r="D802">
        <v>491</v>
      </c>
      <c r="E802" t="s">
        <v>334</v>
      </c>
      <c r="F802" t="s">
        <v>0</v>
      </c>
      <c r="G802" t="s">
        <v>2053</v>
      </c>
      <c r="H802">
        <v>8.3000000000000004E-2</v>
      </c>
      <c r="I802">
        <v>0.13</v>
      </c>
      <c r="J802">
        <v>1</v>
      </c>
    </row>
    <row r="803" spans="1:10" x14ac:dyDescent="0.35">
      <c r="A803" t="s">
        <v>22082</v>
      </c>
      <c r="B803">
        <v>24</v>
      </c>
      <c r="C803">
        <v>121</v>
      </c>
      <c r="D803">
        <v>492</v>
      </c>
      <c r="E803" t="s">
        <v>312</v>
      </c>
      <c r="F803" t="s">
        <v>0</v>
      </c>
      <c r="G803" t="s">
        <v>1793</v>
      </c>
      <c r="H803">
        <v>2.4580000000000002</v>
      </c>
      <c r="I803">
        <v>35.06</v>
      </c>
      <c r="J803">
        <v>24</v>
      </c>
    </row>
    <row r="804" spans="1:10" x14ac:dyDescent="0.35">
      <c r="A804" t="s">
        <v>22083</v>
      </c>
      <c r="B804">
        <v>67</v>
      </c>
      <c r="C804">
        <v>1125</v>
      </c>
      <c r="D804">
        <v>493</v>
      </c>
      <c r="E804" t="s">
        <v>319</v>
      </c>
      <c r="F804" t="s">
        <v>0</v>
      </c>
      <c r="G804" t="s">
        <v>1882</v>
      </c>
      <c r="H804">
        <v>8.7420000000000009</v>
      </c>
      <c r="I804">
        <v>89.79</v>
      </c>
      <c r="J804">
        <v>10</v>
      </c>
    </row>
    <row r="805" spans="1:10" x14ac:dyDescent="0.35">
      <c r="A805" t="s">
        <v>22084</v>
      </c>
      <c r="B805">
        <v>21</v>
      </c>
      <c r="C805">
        <v>129</v>
      </c>
      <c r="D805">
        <v>494</v>
      </c>
      <c r="E805" t="s">
        <v>328</v>
      </c>
      <c r="F805" t="s">
        <v>0</v>
      </c>
      <c r="G805" t="s">
        <v>22085</v>
      </c>
      <c r="H805">
        <v>2.9049999999999998</v>
      </c>
      <c r="I805">
        <v>53.26</v>
      </c>
      <c r="J805">
        <v>0</v>
      </c>
    </row>
    <row r="806" spans="1:10" x14ac:dyDescent="0.35">
      <c r="A806" t="s">
        <v>22086</v>
      </c>
      <c r="B806">
        <v>111</v>
      </c>
      <c r="C806">
        <v>1093</v>
      </c>
      <c r="D806">
        <v>495</v>
      </c>
      <c r="E806" t="s">
        <v>328</v>
      </c>
      <c r="F806" t="s">
        <v>0</v>
      </c>
      <c r="G806" t="s">
        <v>1886</v>
      </c>
      <c r="H806">
        <v>4.7030000000000003</v>
      </c>
      <c r="I806">
        <v>64.78</v>
      </c>
      <c r="J806">
        <v>19</v>
      </c>
    </row>
    <row r="807" spans="1:10" x14ac:dyDescent="0.35">
      <c r="A807" t="s">
        <v>22087</v>
      </c>
      <c r="B807">
        <v>71</v>
      </c>
      <c r="C807">
        <v>620</v>
      </c>
      <c r="D807">
        <v>496</v>
      </c>
      <c r="E807" t="s">
        <v>328</v>
      </c>
      <c r="F807" t="s">
        <v>0</v>
      </c>
      <c r="G807" t="s">
        <v>3498</v>
      </c>
      <c r="H807">
        <v>5.0279999999999996</v>
      </c>
      <c r="I807">
        <v>57.05</v>
      </c>
      <c r="J807">
        <v>69</v>
      </c>
    </row>
    <row r="808" spans="1:10" x14ac:dyDescent="0.35">
      <c r="A808" t="s">
        <v>22088</v>
      </c>
      <c r="B808">
        <v>98</v>
      </c>
      <c r="C808">
        <v>760</v>
      </c>
      <c r="D808">
        <v>497</v>
      </c>
      <c r="E808" t="s">
        <v>328</v>
      </c>
      <c r="F808" t="s">
        <v>0</v>
      </c>
      <c r="G808" t="s">
        <v>1813</v>
      </c>
      <c r="H808">
        <v>4.0220000000000002</v>
      </c>
      <c r="I808">
        <v>57.09</v>
      </c>
      <c r="J808">
        <v>21</v>
      </c>
    </row>
    <row r="809" spans="1:10" x14ac:dyDescent="0.35">
      <c r="A809" t="s">
        <v>22089</v>
      </c>
      <c r="B809">
        <v>25</v>
      </c>
      <c r="C809">
        <v>12</v>
      </c>
      <c r="D809">
        <v>498</v>
      </c>
      <c r="E809" t="s">
        <v>311</v>
      </c>
      <c r="F809" t="s">
        <v>0</v>
      </c>
      <c r="G809" t="s">
        <v>6759</v>
      </c>
      <c r="I809" t="s">
        <v>311</v>
      </c>
      <c r="J809">
        <v>4</v>
      </c>
    </row>
    <row r="810" spans="1:10" x14ac:dyDescent="0.35">
      <c r="A810" t="s">
        <v>22098</v>
      </c>
      <c r="B810">
        <v>61</v>
      </c>
      <c r="C810">
        <v>154</v>
      </c>
      <c r="D810">
        <v>507</v>
      </c>
      <c r="E810" t="s">
        <v>312</v>
      </c>
      <c r="F810" t="s">
        <v>0</v>
      </c>
      <c r="G810" t="s">
        <v>22099</v>
      </c>
      <c r="H810">
        <v>1.1499999999999999</v>
      </c>
      <c r="I810">
        <v>33.15</v>
      </c>
      <c r="J810">
        <v>4</v>
      </c>
    </row>
    <row r="811" spans="1:10" x14ac:dyDescent="0.35">
      <c r="A811" t="s">
        <v>22101</v>
      </c>
      <c r="B811">
        <v>191</v>
      </c>
      <c r="C811">
        <v>753</v>
      </c>
      <c r="D811">
        <v>509</v>
      </c>
      <c r="E811" t="s">
        <v>311</v>
      </c>
      <c r="F811" t="s">
        <v>0</v>
      </c>
      <c r="G811" t="s">
        <v>1940</v>
      </c>
      <c r="I811" t="s">
        <v>311</v>
      </c>
      <c r="J811">
        <v>77</v>
      </c>
    </row>
    <row r="812" spans="1:10" x14ac:dyDescent="0.35">
      <c r="A812" t="s">
        <v>22102</v>
      </c>
      <c r="B812">
        <v>105</v>
      </c>
      <c r="C812">
        <v>429</v>
      </c>
      <c r="D812">
        <v>510</v>
      </c>
      <c r="E812" t="s">
        <v>334</v>
      </c>
      <c r="F812" t="s">
        <v>0</v>
      </c>
      <c r="G812" t="s">
        <v>1973</v>
      </c>
      <c r="H812">
        <v>1.901</v>
      </c>
      <c r="I812">
        <v>23.21</v>
      </c>
      <c r="J812">
        <v>103</v>
      </c>
    </row>
    <row r="813" spans="1:10" x14ac:dyDescent="0.35">
      <c r="A813" t="s">
        <v>22106</v>
      </c>
      <c r="B813">
        <v>183</v>
      </c>
      <c r="C813">
        <v>166</v>
      </c>
      <c r="D813">
        <v>514</v>
      </c>
      <c r="E813" t="s">
        <v>334</v>
      </c>
      <c r="F813" t="s">
        <v>0</v>
      </c>
      <c r="G813" t="s">
        <v>4515</v>
      </c>
      <c r="H813">
        <v>0.47499999999999998</v>
      </c>
      <c r="I813">
        <v>10.36</v>
      </c>
      <c r="J813">
        <v>31</v>
      </c>
    </row>
    <row r="814" spans="1:10" x14ac:dyDescent="0.35">
      <c r="A814" t="s">
        <v>22117</v>
      </c>
      <c r="B814">
        <v>48</v>
      </c>
      <c r="C814">
        <v>52</v>
      </c>
      <c r="D814">
        <v>526</v>
      </c>
      <c r="E814" t="s">
        <v>311</v>
      </c>
      <c r="F814" t="s">
        <v>0</v>
      </c>
      <c r="G814" t="s">
        <v>2520</v>
      </c>
      <c r="I814" t="s">
        <v>311</v>
      </c>
      <c r="J814">
        <v>47</v>
      </c>
    </row>
    <row r="815" spans="1:10" x14ac:dyDescent="0.35">
      <c r="A815" t="s">
        <v>22120</v>
      </c>
      <c r="B815">
        <v>37</v>
      </c>
      <c r="C815">
        <v>43</v>
      </c>
      <c r="D815">
        <v>529</v>
      </c>
      <c r="E815" t="s">
        <v>334</v>
      </c>
      <c r="F815" t="s">
        <v>0</v>
      </c>
      <c r="G815" t="s">
        <v>22121</v>
      </c>
      <c r="H815">
        <v>0.67600000000000005</v>
      </c>
      <c r="I815">
        <v>3.72</v>
      </c>
      <c r="J815">
        <v>14</v>
      </c>
    </row>
    <row r="816" spans="1:10" x14ac:dyDescent="0.35">
      <c r="A816" t="s">
        <v>22122</v>
      </c>
      <c r="B816">
        <v>9</v>
      </c>
      <c r="C816">
        <v>8</v>
      </c>
      <c r="D816">
        <v>530</v>
      </c>
      <c r="E816" t="s">
        <v>311</v>
      </c>
      <c r="F816" t="s">
        <v>0</v>
      </c>
      <c r="G816" t="s">
        <v>3628</v>
      </c>
      <c r="I816" t="s">
        <v>311</v>
      </c>
      <c r="J816">
        <v>4</v>
      </c>
    </row>
    <row r="817" spans="1:10" x14ac:dyDescent="0.35">
      <c r="A817" t="s">
        <v>22129</v>
      </c>
      <c r="B817">
        <v>64</v>
      </c>
      <c r="C817">
        <v>129</v>
      </c>
      <c r="D817">
        <v>537</v>
      </c>
      <c r="E817" t="s">
        <v>334</v>
      </c>
      <c r="F817" t="s">
        <v>0</v>
      </c>
      <c r="G817" t="s">
        <v>8163</v>
      </c>
      <c r="H817">
        <v>1.032</v>
      </c>
      <c r="I817">
        <v>15.19</v>
      </c>
      <c r="J817">
        <v>24</v>
      </c>
    </row>
    <row r="818" spans="1:10" x14ac:dyDescent="0.35">
      <c r="A818" t="s">
        <v>22131</v>
      </c>
      <c r="B818">
        <v>41</v>
      </c>
      <c r="C818">
        <v>44</v>
      </c>
      <c r="D818">
        <v>539</v>
      </c>
      <c r="E818" t="s">
        <v>311</v>
      </c>
      <c r="F818" t="s">
        <v>0</v>
      </c>
      <c r="G818" t="s">
        <v>8490</v>
      </c>
      <c r="I818" t="s">
        <v>311</v>
      </c>
      <c r="J818">
        <v>9</v>
      </c>
    </row>
    <row r="819" spans="1:10" x14ac:dyDescent="0.35">
      <c r="A819" t="s">
        <v>22132</v>
      </c>
      <c r="B819">
        <v>88</v>
      </c>
      <c r="C819">
        <v>26</v>
      </c>
      <c r="D819">
        <v>540</v>
      </c>
      <c r="E819" t="s">
        <v>311</v>
      </c>
      <c r="F819" t="s">
        <v>0</v>
      </c>
      <c r="G819" t="s">
        <v>9482</v>
      </c>
      <c r="I819" t="s">
        <v>311</v>
      </c>
      <c r="J819">
        <v>33</v>
      </c>
    </row>
    <row r="820" spans="1:10" x14ac:dyDescent="0.35">
      <c r="A820" t="s">
        <v>22141</v>
      </c>
      <c r="B820">
        <v>123</v>
      </c>
      <c r="C820">
        <v>262</v>
      </c>
      <c r="D820">
        <v>549</v>
      </c>
      <c r="E820" t="s">
        <v>334</v>
      </c>
      <c r="F820" t="s">
        <v>0</v>
      </c>
      <c r="G820" t="s">
        <v>1950</v>
      </c>
      <c r="H820">
        <v>1.0580000000000001</v>
      </c>
      <c r="I820">
        <v>13.68</v>
      </c>
      <c r="J820">
        <v>5</v>
      </c>
    </row>
    <row r="821" spans="1:10" x14ac:dyDescent="0.35">
      <c r="A821" t="s">
        <v>22142</v>
      </c>
      <c r="B821">
        <v>70</v>
      </c>
      <c r="C821">
        <v>90</v>
      </c>
      <c r="D821">
        <v>550</v>
      </c>
      <c r="E821" t="s">
        <v>312</v>
      </c>
      <c r="F821" t="s">
        <v>0</v>
      </c>
      <c r="G821" t="s">
        <v>4425</v>
      </c>
      <c r="H821">
        <v>0.77600000000000002</v>
      </c>
      <c r="I821">
        <v>17.47</v>
      </c>
      <c r="J821">
        <v>17</v>
      </c>
    </row>
    <row r="822" spans="1:10" x14ac:dyDescent="0.35">
      <c r="A822" t="s">
        <v>22145</v>
      </c>
      <c r="B822">
        <v>42</v>
      </c>
      <c r="C822">
        <v>57</v>
      </c>
      <c r="D822">
        <v>553</v>
      </c>
      <c r="E822" t="s">
        <v>328</v>
      </c>
      <c r="F822" t="s">
        <v>0</v>
      </c>
      <c r="G822" t="s">
        <v>3633</v>
      </c>
      <c r="H822">
        <v>1.4550000000000001</v>
      </c>
      <c r="I822">
        <v>53.87</v>
      </c>
      <c r="J822">
        <v>14</v>
      </c>
    </row>
    <row r="823" spans="1:10" x14ac:dyDescent="0.35">
      <c r="A823" t="s">
        <v>22148</v>
      </c>
      <c r="B823">
        <v>215</v>
      </c>
      <c r="C823">
        <v>289</v>
      </c>
      <c r="D823">
        <v>556</v>
      </c>
      <c r="E823" t="s">
        <v>334</v>
      </c>
      <c r="F823" t="s">
        <v>0</v>
      </c>
      <c r="G823" t="s">
        <v>7971</v>
      </c>
      <c r="H823">
        <v>0.77700000000000002</v>
      </c>
      <c r="I823">
        <v>3.91</v>
      </c>
      <c r="J823">
        <v>75</v>
      </c>
    </row>
    <row r="824" spans="1:10" x14ac:dyDescent="0.35">
      <c r="A824" t="s">
        <v>22151</v>
      </c>
      <c r="B824">
        <v>96</v>
      </c>
      <c r="C824">
        <v>236</v>
      </c>
      <c r="D824">
        <v>559</v>
      </c>
      <c r="E824" t="s">
        <v>334</v>
      </c>
      <c r="F824" t="s">
        <v>0</v>
      </c>
      <c r="G824" t="s">
        <v>1886</v>
      </c>
      <c r="H824">
        <v>1.264</v>
      </c>
      <c r="I824">
        <v>4.93</v>
      </c>
      <c r="J824">
        <v>95</v>
      </c>
    </row>
    <row r="825" spans="1:10" x14ac:dyDescent="0.35">
      <c r="A825" t="s">
        <v>22153</v>
      </c>
      <c r="B825">
        <v>33</v>
      </c>
      <c r="C825">
        <v>2</v>
      </c>
      <c r="D825">
        <v>561</v>
      </c>
      <c r="E825" t="s">
        <v>311</v>
      </c>
      <c r="F825" t="s">
        <v>0</v>
      </c>
      <c r="G825" t="s">
        <v>17746</v>
      </c>
      <c r="I825" t="s">
        <v>311</v>
      </c>
      <c r="J825">
        <v>3</v>
      </c>
    </row>
    <row r="826" spans="1:10" x14ac:dyDescent="0.35">
      <c r="A826" t="s">
        <v>22154</v>
      </c>
      <c r="B826">
        <v>225</v>
      </c>
      <c r="C826">
        <v>191</v>
      </c>
      <c r="D826">
        <v>562</v>
      </c>
      <c r="E826" t="s">
        <v>334</v>
      </c>
      <c r="F826" t="s">
        <v>0</v>
      </c>
      <c r="G826" t="s">
        <v>1789</v>
      </c>
      <c r="H826">
        <v>0.48099999999999998</v>
      </c>
      <c r="I826">
        <v>0.84</v>
      </c>
      <c r="J826">
        <v>212</v>
      </c>
    </row>
    <row r="827" spans="1:10" x14ac:dyDescent="0.35">
      <c r="A827" t="s">
        <v>22162</v>
      </c>
      <c r="B827">
        <v>55</v>
      </c>
      <c r="C827">
        <v>31</v>
      </c>
      <c r="D827">
        <v>571</v>
      </c>
      <c r="E827" t="s">
        <v>311</v>
      </c>
      <c r="F827" t="s">
        <v>0</v>
      </c>
      <c r="G827" t="s">
        <v>10944</v>
      </c>
      <c r="I827" t="s">
        <v>311</v>
      </c>
      <c r="J827">
        <v>5</v>
      </c>
    </row>
    <row r="828" spans="1:10" x14ac:dyDescent="0.35">
      <c r="A828" t="s">
        <v>22184</v>
      </c>
      <c r="B828">
        <v>29</v>
      </c>
      <c r="C828">
        <v>14</v>
      </c>
      <c r="D828">
        <v>593</v>
      </c>
      <c r="E828" t="s">
        <v>311</v>
      </c>
      <c r="F828" t="s">
        <v>0</v>
      </c>
      <c r="G828" t="s">
        <v>8490</v>
      </c>
      <c r="I828" t="s">
        <v>311</v>
      </c>
      <c r="J828">
        <v>4</v>
      </c>
    </row>
    <row r="829" spans="1:10" x14ac:dyDescent="0.35">
      <c r="A829" t="s">
        <v>22186</v>
      </c>
      <c r="B829">
        <v>37</v>
      </c>
      <c r="C829">
        <v>1</v>
      </c>
      <c r="D829">
        <v>596</v>
      </c>
      <c r="E829" t="s">
        <v>311</v>
      </c>
      <c r="F829" t="s">
        <v>0</v>
      </c>
      <c r="G829" t="s">
        <v>2972</v>
      </c>
      <c r="I829" t="s">
        <v>311</v>
      </c>
      <c r="J829">
        <v>2</v>
      </c>
    </row>
    <row r="830" spans="1:10" x14ac:dyDescent="0.35">
      <c r="A830" t="s">
        <v>22187</v>
      </c>
      <c r="B830">
        <v>72</v>
      </c>
      <c r="C830">
        <v>25</v>
      </c>
      <c r="D830">
        <v>597</v>
      </c>
      <c r="E830" t="s">
        <v>311</v>
      </c>
      <c r="F830" t="s">
        <v>0</v>
      </c>
      <c r="G830" t="s">
        <v>9233</v>
      </c>
      <c r="I830" t="s">
        <v>311</v>
      </c>
      <c r="J830">
        <v>13</v>
      </c>
    </row>
    <row r="831" spans="1:10" x14ac:dyDescent="0.35">
      <c r="A831" t="s">
        <v>22188</v>
      </c>
      <c r="B831">
        <v>93</v>
      </c>
      <c r="C831">
        <v>25</v>
      </c>
      <c r="D831">
        <v>598</v>
      </c>
      <c r="E831" t="s">
        <v>311</v>
      </c>
      <c r="F831" t="s">
        <v>0</v>
      </c>
      <c r="G831" t="s">
        <v>9016</v>
      </c>
      <c r="I831" t="s">
        <v>311</v>
      </c>
      <c r="J831">
        <v>16</v>
      </c>
    </row>
    <row r="832" spans="1:10" x14ac:dyDescent="0.35">
      <c r="A832" t="s">
        <v>22189</v>
      </c>
      <c r="B832">
        <v>43</v>
      </c>
      <c r="C832">
        <v>16</v>
      </c>
      <c r="D832">
        <v>599</v>
      </c>
      <c r="E832" t="s">
        <v>311</v>
      </c>
      <c r="F832" t="s">
        <v>0</v>
      </c>
      <c r="G832" t="s">
        <v>22190</v>
      </c>
      <c r="I832" t="s">
        <v>311</v>
      </c>
      <c r="J832">
        <v>10</v>
      </c>
    </row>
    <row r="833" spans="1:10" x14ac:dyDescent="0.35">
      <c r="A833" t="s">
        <v>22191</v>
      </c>
      <c r="B833">
        <v>67</v>
      </c>
      <c r="C833">
        <v>33</v>
      </c>
      <c r="D833">
        <v>600</v>
      </c>
      <c r="E833" t="s">
        <v>311</v>
      </c>
      <c r="F833" t="s">
        <v>0</v>
      </c>
      <c r="G833" t="s">
        <v>9016</v>
      </c>
      <c r="I833" t="s">
        <v>311</v>
      </c>
      <c r="J833">
        <v>6</v>
      </c>
    </row>
    <row r="834" spans="1:10" x14ac:dyDescent="0.35">
      <c r="A834" t="s">
        <v>22192</v>
      </c>
      <c r="B834">
        <v>22</v>
      </c>
      <c r="C834">
        <v>9</v>
      </c>
      <c r="D834">
        <v>601</v>
      </c>
      <c r="E834" t="s">
        <v>311</v>
      </c>
      <c r="F834" t="s">
        <v>0</v>
      </c>
      <c r="G834" t="s">
        <v>9016</v>
      </c>
      <c r="I834" t="s">
        <v>311</v>
      </c>
      <c r="J834">
        <v>3</v>
      </c>
    </row>
    <row r="835" spans="1:10" x14ac:dyDescent="0.35">
      <c r="A835" t="s">
        <v>22193</v>
      </c>
      <c r="B835">
        <v>106</v>
      </c>
      <c r="C835">
        <v>10</v>
      </c>
      <c r="D835">
        <v>602</v>
      </c>
      <c r="E835" t="s">
        <v>311</v>
      </c>
      <c r="F835" t="s">
        <v>0</v>
      </c>
      <c r="G835" t="s">
        <v>9016</v>
      </c>
      <c r="I835" t="s">
        <v>311</v>
      </c>
      <c r="J835">
        <v>0</v>
      </c>
    </row>
    <row r="836" spans="1:10" x14ac:dyDescent="0.35">
      <c r="A836" t="s">
        <v>22194</v>
      </c>
      <c r="B836">
        <v>48</v>
      </c>
      <c r="C836">
        <v>20</v>
      </c>
      <c r="D836">
        <v>603</v>
      </c>
      <c r="E836" t="s">
        <v>311</v>
      </c>
      <c r="F836" t="s">
        <v>0</v>
      </c>
      <c r="G836" t="s">
        <v>8490</v>
      </c>
      <c r="I836" t="s">
        <v>311</v>
      </c>
      <c r="J836">
        <v>16</v>
      </c>
    </row>
    <row r="837" spans="1:10" x14ac:dyDescent="0.35">
      <c r="A837" t="s">
        <v>22195</v>
      </c>
      <c r="B837">
        <v>65</v>
      </c>
      <c r="C837">
        <v>2</v>
      </c>
      <c r="D837">
        <v>4</v>
      </c>
      <c r="E837" t="s">
        <v>311</v>
      </c>
      <c r="F837" t="s">
        <v>0</v>
      </c>
      <c r="G837" t="s">
        <v>22196</v>
      </c>
      <c r="I837" t="s">
        <v>311</v>
      </c>
      <c r="J837">
        <v>0</v>
      </c>
    </row>
    <row r="838" spans="1:10" x14ac:dyDescent="0.35">
      <c r="A838" t="s">
        <v>22197</v>
      </c>
      <c r="B838">
        <v>133</v>
      </c>
      <c r="C838">
        <v>448</v>
      </c>
      <c r="D838">
        <v>604</v>
      </c>
      <c r="E838" t="s">
        <v>312</v>
      </c>
      <c r="F838" t="s">
        <v>0</v>
      </c>
      <c r="G838" t="s">
        <v>14537</v>
      </c>
      <c r="H838">
        <v>1.383</v>
      </c>
      <c r="I838">
        <v>28.85</v>
      </c>
      <c r="J838">
        <v>23</v>
      </c>
    </row>
    <row r="839" spans="1:10" x14ac:dyDescent="0.35">
      <c r="A839" t="s">
        <v>22198</v>
      </c>
      <c r="B839">
        <v>920</v>
      </c>
      <c r="C839">
        <v>759</v>
      </c>
      <c r="D839">
        <v>605</v>
      </c>
      <c r="E839" t="s">
        <v>334</v>
      </c>
      <c r="F839" t="s">
        <v>0</v>
      </c>
      <c r="G839" t="s">
        <v>14537</v>
      </c>
      <c r="H839">
        <v>0.36499999999999999</v>
      </c>
      <c r="I839">
        <v>1.92</v>
      </c>
      <c r="J839">
        <v>879</v>
      </c>
    </row>
    <row r="840" spans="1:10" x14ac:dyDescent="0.35">
      <c r="A840" t="s">
        <v>22199</v>
      </c>
      <c r="B840">
        <v>210</v>
      </c>
      <c r="C840">
        <v>772</v>
      </c>
      <c r="D840">
        <v>606</v>
      </c>
      <c r="E840" t="s">
        <v>312</v>
      </c>
      <c r="F840" t="s">
        <v>0</v>
      </c>
      <c r="G840" t="s">
        <v>22200</v>
      </c>
      <c r="H840">
        <v>1.712</v>
      </c>
      <c r="I840">
        <v>26.1</v>
      </c>
      <c r="J840">
        <v>50</v>
      </c>
    </row>
    <row r="841" spans="1:10" x14ac:dyDescent="0.35">
      <c r="A841" t="s">
        <v>22201</v>
      </c>
      <c r="B841">
        <v>240</v>
      </c>
      <c r="C841">
        <v>550</v>
      </c>
      <c r="D841">
        <v>607</v>
      </c>
      <c r="E841" t="s">
        <v>334</v>
      </c>
      <c r="F841" t="s">
        <v>0</v>
      </c>
      <c r="G841" t="s">
        <v>2946</v>
      </c>
      <c r="H841">
        <v>1.115</v>
      </c>
      <c r="I841">
        <v>13.37</v>
      </c>
      <c r="J841">
        <v>52</v>
      </c>
    </row>
    <row r="842" spans="1:10" x14ac:dyDescent="0.35">
      <c r="A842" t="s">
        <v>22202</v>
      </c>
      <c r="B842">
        <v>100</v>
      </c>
      <c r="C842">
        <v>378</v>
      </c>
      <c r="D842">
        <v>608</v>
      </c>
      <c r="E842" t="s">
        <v>334</v>
      </c>
      <c r="F842" t="s">
        <v>0</v>
      </c>
      <c r="G842" t="s">
        <v>2226</v>
      </c>
      <c r="H842">
        <v>1.885</v>
      </c>
      <c r="I842">
        <v>11.9</v>
      </c>
      <c r="J842">
        <v>30</v>
      </c>
    </row>
    <row r="843" spans="1:10" x14ac:dyDescent="0.35">
      <c r="A843" t="s">
        <v>22203</v>
      </c>
      <c r="B843">
        <v>188</v>
      </c>
      <c r="C843">
        <v>1383</v>
      </c>
      <c r="D843">
        <v>609</v>
      </c>
      <c r="E843" t="s">
        <v>328</v>
      </c>
      <c r="F843" t="s">
        <v>0</v>
      </c>
      <c r="G843" t="s">
        <v>1740</v>
      </c>
      <c r="H843">
        <v>4.3150000000000004</v>
      </c>
      <c r="I843">
        <v>54.29</v>
      </c>
      <c r="J843">
        <v>41</v>
      </c>
    </row>
    <row r="844" spans="1:10" x14ac:dyDescent="0.35">
      <c r="A844" t="s">
        <v>22204</v>
      </c>
      <c r="B844">
        <v>180</v>
      </c>
      <c r="C844">
        <v>28</v>
      </c>
      <c r="D844">
        <v>610</v>
      </c>
      <c r="E844" t="s">
        <v>311</v>
      </c>
      <c r="F844" t="s">
        <v>0</v>
      </c>
      <c r="G844" t="s">
        <v>19524</v>
      </c>
      <c r="I844" t="s">
        <v>311</v>
      </c>
      <c r="J844">
        <v>27</v>
      </c>
    </row>
    <row r="845" spans="1:10" x14ac:dyDescent="0.35">
      <c r="A845" t="s">
        <v>22205</v>
      </c>
      <c r="B845">
        <v>72</v>
      </c>
      <c r="C845">
        <v>8</v>
      </c>
      <c r="D845">
        <v>611</v>
      </c>
      <c r="E845" t="s">
        <v>311</v>
      </c>
      <c r="F845" t="s">
        <v>0</v>
      </c>
      <c r="G845" t="s">
        <v>8490</v>
      </c>
      <c r="I845" t="s">
        <v>311</v>
      </c>
      <c r="J845">
        <v>5</v>
      </c>
    </row>
    <row r="846" spans="1:10" x14ac:dyDescent="0.35">
      <c r="A846" t="s">
        <v>22206</v>
      </c>
      <c r="B846">
        <v>62</v>
      </c>
      <c r="C846">
        <v>46</v>
      </c>
      <c r="D846">
        <v>612</v>
      </c>
      <c r="E846" t="s">
        <v>334</v>
      </c>
      <c r="F846" t="s">
        <v>0</v>
      </c>
      <c r="G846" t="s">
        <v>4090</v>
      </c>
      <c r="H846">
        <v>0.38600000000000001</v>
      </c>
      <c r="I846">
        <v>7.09</v>
      </c>
      <c r="J846">
        <v>22</v>
      </c>
    </row>
    <row r="847" spans="1:10" x14ac:dyDescent="0.35">
      <c r="A847" t="s">
        <v>22207</v>
      </c>
      <c r="B847">
        <v>25</v>
      </c>
      <c r="C847">
        <v>24</v>
      </c>
      <c r="D847">
        <v>613</v>
      </c>
      <c r="E847" t="s">
        <v>334</v>
      </c>
      <c r="F847" t="s">
        <v>0</v>
      </c>
      <c r="G847" t="s">
        <v>3633</v>
      </c>
      <c r="H847">
        <v>0.55000000000000004</v>
      </c>
      <c r="I847">
        <v>17.78</v>
      </c>
      <c r="J847">
        <v>24</v>
      </c>
    </row>
    <row r="848" spans="1:10" x14ac:dyDescent="0.35">
      <c r="A848" t="s">
        <v>22208</v>
      </c>
      <c r="B848">
        <v>52</v>
      </c>
      <c r="C848">
        <v>73</v>
      </c>
      <c r="D848">
        <v>614</v>
      </c>
      <c r="E848" t="s">
        <v>311</v>
      </c>
      <c r="F848" t="s">
        <v>0</v>
      </c>
      <c r="G848" t="s">
        <v>2131</v>
      </c>
      <c r="I848" t="s">
        <v>311</v>
      </c>
      <c r="J848">
        <v>11</v>
      </c>
    </row>
    <row r="849" spans="1:10" x14ac:dyDescent="0.35">
      <c r="A849" t="s">
        <v>22209</v>
      </c>
      <c r="B849">
        <v>35</v>
      </c>
      <c r="C849">
        <v>107</v>
      </c>
      <c r="D849">
        <v>615</v>
      </c>
      <c r="E849" t="s">
        <v>328</v>
      </c>
      <c r="F849" t="s">
        <v>0</v>
      </c>
      <c r="G849" t="s">
        <v>14307</v>
      </c>
      <c r="H849">
        <v>2.1739999999999999</v>
      </c>
      <c r="I849">
        <v>44.91</v>
      </c>
      <c r="J849">
        <v>14</v>
      </c>
    </row>
    <row r="850" spans="1:10" x14ac:dyDescent="0.35">
      <c r="A850" t="s">
        <v>22212</v>
      </c>
      <c r="B850">
        <v>58</v>
      </c>
      <c r="C850">
        <v>45</v>
      </c>
      <c r="D850">
        <v>123</v>
      </c>
      <c r="E850" t="s">
        <v>311</v>
      </c>
      <c r="F850" t="s">
        <v>0</v>
      </c>
      <c r="G850" t="s">
        <v>22213</v>
      </c>
      <c r="I850" t="s">
        <v>311</v>
      </c>
      <c r="J850">
        <v>1</v>
      </c>
    </row>
    <row r="851" spans="1:10" x14ac:dyDescent="0.35">
      <c r="A851" t="s">
        <v>22214</v>
      </c>
      <c r="B851">
        <v>280</v>
      </c>
      <c r="C851">
        <v>556</v>
      </c>
      <c r="D851">
        <v>234</v>
      </c>
      <c r="E851" t="s">
        <v>311</v>
      </c>
      <c r="F851" t="s">
        <v>0</v>
      </c>
      <c r="G851" t="s">
        <v>22215</v>
      </c>
      <c r="I851" t="s">
        <v>311</v>
      </c>
      <c r="J851">
        <v>138</v>
      </c>
    </row>
    <row r="852" spans="1:10" x14ac:dyDescent="0.35">
      <c r="A852" t="s">
        <v>22216</v>
      </c>
      <c r="B852">
        <v>3</v>
      </c>
      <c r="C852">
        <v>5</v>
      </c>
      <c r="D852">
        <v>789</v>
      </c>
      <c r="E852" t="s">
        <v>311</v>
      </c>
      <c r="F852" t="s">
        <v>0</v>
      </c>
      <c r="G852" t="s">
        <v>22217</v>
      </c>
      <c r="I852" t="s">
        <v>311</v>
      </c>
      <c r="J852">
        <v>3</v>
      </c>
    </row>
    <row r="853" spans="1:10" x14ac:dyDescent="0.35">
      <c r="A853" t="s">
        <v>22218</v>
      </c>
      <c r="B853">
        <v>18</v>
      </c>
      <c r="C853">
        <v>323</v>
      </c>
      <c r="D853">
        <v>987</v>
      </c>
      <c r="E853" t="s">
        <v>319</v>
      </c>
      <c r="F853" t="s">
        <v>0</v>
      </c>
      <c r="G853" t="s">
        <v>22219</v>
      </c>
      <c r="H853">
        <v>8.4380000000000006</v>
      </c>
      <c r="I853">
        <v>97.16</v>
      </c>
      <c r="J853">
        <v>14</v>
      </c>
    </row>
  </sheetData>
  <autoFilter ref="A1:J610" xr:uid="{04F7D26A-B022-4CD4-98E2-1261D48FC931}">
    <filterColumn colId="5">
      <filters>
        <filter val="Journal"/>
      </filters>
    </filterColumn>
  </autoFilter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A218F-5E09-4BAA-A2D7-A7F378F0411A}">
  <dimension ref="A1:AE2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3" sqref="B3"/>
    </sheetView>
  </sheetViews>
  <sheetFormatPr defaultColWidth="11.453125" defaultRowHeight="12" x14ac:dyDescent="0.3"/>
  <cols>
    <col min="1" max="1" width="35.7265625" style="49" customWidth="1"/>
    <col min="2" max="24" width="6.7265625" style="49" customWidth="1"/>
    <col min="25" max="25" width="4.7265625" style="49" customWidth="1"/>
    <col min="26" max="28" width="20.7265625" style="49" customWidth="1"/>
    <col min="29" max="29" width="10.7265625" style="49" customWidth="1"/>
    <col min="30" max="30" width="15.7265625" style="49" customWidth="1"/>
    <col min="31" max="31" width="13.1796875" style="49" bestFit="1" customWidth="1"/>
    <col min="32" max="16384" width="11.453125" style="49"/>
  </cols>
  <sheetData>
    <row r="1" spans="1:31" ht="36" x14ac:dyDescent="0.3">
      <c r="A1" s="50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1" t="s">
        <v>13</v>
      </c>
      <c r="O1" s="51" t="s">
        <v>14</v>
      </c>
      <c r="P1" s="51" t="s">
        <v>15</v>
      </c>
      <c r="Q1" s="51" t="s">
        <v>16</v>
      </c>
      <c r="R1" s="51" t="s">
        <v>22220</v>
      </c>
      <c r="S1" s="51" t="s">
        <v>300</v>
      </c>
      <c r="T1" s="51" t="s">
        <v>301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306</v>
      </c>
      <c r="AA1" s="51" t="s">
        <v>307</v>
      </c>
      <c r="AB1" s="51" t="s">
        <v>1607</v>
      </c>
      <c r="AC1" s="51" t="s">
        <v>308</v>
      </c>
      <c r="AD1" s="52" t="s">
        <v>309</v>
      </c>
      <c r="AE1" s="52" t="s">
        <v>22221</v>
      </c>
    </row>
    <row r="2" spans="1:31" s="54" customFormat="1" hidden="1" x14ac:dyDescent="0.3">
      <c r="A2" s="56" t="s">
        <v>25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66">
        <v>0.26</v>
      </c>
      <c r="T2" s="66">
        <v>0.4</v>
      </c>
      <c r="U2" s="67"/>
      <c r="V2" s="67" t="s">
        <v>26</v>
      </c>
      <c r="W2" s="67"/>
      <c r="X2" s="67"/>
      <c r="Y2" s="67"/>
      <c r="Z2" s="67" t="s">
        <v>314</v>
      </c>
      <c r="AA2" s="67" t="s">
        <v>315</v>
      </c>
      <c r="AB2" s="67" t="s">
        <v>1608</v>
      </c>
      <c r="AC2" s="67" t="s">
        <v>316</v>
      </c>
      <c r="AD2" s="56"/>
      <c r="AE2" s="56" t="str">
        <f>_xlfn.TEXTJOIN("+",TRUE,Tabelle14[[#This Row],[WoS Index SCIE]:[WoS Index SSCI]])</f>
        <v/>
      </c>
    </row>
    <row r="3" spans="1:31" s="54" customFormat="1" x14ac:dyDescent="0.3">
      <c r="A3" s="57" t="s">
        <v>27</v>
      </c>
      <c r="B3" s="112">
        <v>0.77800000000000002</v>
      </c>
      <c r="C3" s="112">
        <v>0.61699999999999999</v>
      </c>
      <c r="D3" s="112">
        <v>0.56200000000000006</v>
      </c>
      <c r="E3" s="112">
        <v>0.73899999999999999</v>
      </c>
      <c r="F3" s="112">
        <v>0.80500000000000005</v>
      </c>
      <c r="G3" s="112">
        <v>0.64400000000000002</v>
      </c>
      <c r="H3" s="112">
        <v>0.53800000000000003</v>
      </c>
      <c r="I3" s="112">
        <v>0.67400000000000004</v>
      </c>
      <c r="J3" s="112">
        <v>0.91800000000000004</v>
      </c>
      <c r="K3" s="112">
        <v>1.135</v>
      </c>
      <c r="L3" s="112">
        <v>1.0720000000000001</v>
      </c>
      <c r="M3" s="112">
        <v>1.0289999999999999</v>
      </c>
      <c r="N3" s="112">
        <v>1.65</v>
      </c>
      <c r="O3" s="113">
        <v>1.5329999999999999</v>
      </c>
      <c r="P3" s="112">
        <v>1.446</v>
      </c>
      <c r="Q3" s="112">
        <v>1.6819999999999999</v>
      </c>
      <c r="R3" s="112">
        <v>1.6819999999999999</v>
      </c>
      <c r="S3" s="66">
        <v>1.19</v>
      </c>
      <c r="T3" s="66">
        <v>1.01</v>
      </c>
      <c r="U3" s="67"/>
      <c r="V3" s="67"/>
      <c r="W3" s="67" t="s">
        <v>28</v>
      </c>
      <c r="X3" s="67"/>
      <c r="Y3" s="67" t="s">
        <v>1599</v>
      </c>
      <c r="Z3" s="68" t="s">
        <v>324</v>
      </c>
      <c r="AA3" s="68" t="s">
        <v>317</v>
      </c>
      <c r="AB3" s="68" t="s">
        <v>1609</v>
      </c>
      <c r="AC3" s="67" t="s">
        <v>325</v>
      </c>
      <c r="AD3" s="56"/>
      <c r="AE3" s="56" t="str">
        <f>_xlfn.TEXTJOIN("+",TRUE,Tabelle14[[#This Row],[WoS Index SCIE]:[WoS Index SSCI]])</f>
        <v>SCIE</v>
      </c>
    </row>
    <row r="4" spans="1:31" s="54" customFormat="1" hidden="1" x14ac:dyDescent="0.3">
      <c r="A4" s="56" t="s">
        <v>29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66">
        <v>0.27</v>
      </c>
      <c r="T4" s="66">
        <v>0.28999999999999998</v>
      </c>
      <c r="U4" s="67"/>
      <c r="V4" s="67" t="s">
        <v>26</v>
      </c>
      <c r="W4" s="67"/>
      <c r="X4" s="67"/>
      <c r="Y4" s="67"/>
      <c r="Z4" s="67" t="s">
        <v>1626</v>
      </c>
      <c r="AA4" s="67" t="s">
        <v>336</v>
      </c>
      <c r="AB4" s="67" t="s">
        <v>1609</v>
      </c>
      <c r="AC4" s="67" t="s">
        <v>337</v>
      </c>
      <c r="AD4" s="56"/>
      <c r="AE4" s="56" t="str">
        <f>_xlfn.TEXTJOIN("+",TRUE,Tabelle14[[#This Row],[WoS Index SCIE]:[WoS Index SSCI]])</f>
        <v/>
      </c>
    </row>
    <row r="5" spans="1:31" s="54" customFormat="1" x14ac:dyDescent="0.3">
      <c r="A5" s="57" t="s">
        <v>30</v>
      </c>
      <c r="B5" s="114"/>
      <c r="C5" s="114"/>
      <c r="D5" s="114"/>
      <c r="E5" s="114"/>
      <c r="F5" s="112">
        <v>0.58099999999999996</v>
      </c>
      <c r="G5" s="112">
        <v>0.68799999999999994</v>
      </c>
      <c r="H5" s="112">
        <v>0.54500000000000004</v>
      </c>
      <c r="I5" s="112">
        <v>0.55200000000000005</v>
      </c>
      <c r="J5" s="112">
        <v>1.133</v>
      </c>
      <c r="K5" s="112">
        <v>1.2190000000000001</v>
      </c>
      <c r="L5" s="112">
        <v>1.1819999999999999</v>
      </c>
      <c r="M5" s="112">
        <v>1.6759999999999999</v>
      </c>
      <c r="N5" s="112">
        <v>2.3159999999999998</v>
      </c>
      <c r="O5" s="113">
        <v>1.2749999999999999</v>
      </c>
      <c r="P5" s="112">
        <v>2.5369999999999999</v>
      </c>
      <c r="Q5" s="112">
        <v>2.9729999999999999</v>
      </c>
      <c r="R5" s="112">
        <v>2.2679999999999998</v>
      </c>
      <c r="S5" s="66">
        <v>1.91</v>
      </c>
      <c r="T5" s="66">
        <v>2.0099999999999998</v>
      </c>
      <c r="U5" s="67"/>
      <c r="V5" s="67"/>
      <c r="W5" s="67" t="s">
        <v>28</v>
      </c>
      <c r="X5" s="67"/>
      <c r="Y5" s="67" t="s">
        <v>1600</v>
      </c>
      <c r="Z5" s="68" t="s">
        <v>324</v>
      </c>
      <c r="AA5" s="68" t="s">
        <v>317</v>
      </c>
      <c r="AB5" s="68" t="s">
        <v>1609</v>
      </c>
      <c r="AC5" s="67" t="s">
        <v>344</v>
      </c>
      <c r="AD5" s="56"/>
      <c r="AE5" s="56" t="str">
        <f>_xlfn.TEXTJOIN("+",TRUE,Tabelle14[[#This Row],[WoS Index SCIE]:[WoS Index SSCI]])</f>
        <v>SCIE</v>
      </c>
    </row>
    <row r="6" spans="1:31" s="54" customFormat="1" x14ac:dyDescent="0.3">
      <c r="A6" s="57" t="s">
        <v>31</v>
      </c>
      <c r="B6" s="112">
        <v>0.57699999999999996</v>
      </c>
      <c r="C6" s="112">
        <v>0.41</v>
      </c>
      <c r="D6" s="112">
        <v>0.32400000000000001</v>
      </c>
      <c r="E6" s="112">
        <v>0.38600000000000001</v>
      </c>
      <c r="F6" s="112">
        <v>0.4</v>
      </c>
      <c r="G6" s="112">
        <v>0.33800000000000002</v>
      </c>
      <c r="H6" s="112">
        <v>0.371</v>
      </c>
      <c r="I6" s="112">
        <v>0.314</v>
      </c>
      <c r="J6" s="112">
        <v>0.5</v>
      </c>
      <c r="K6" s="112">
        <v>0.57799999999999996</v>
      </c>
      <c r="L6" s="112">
        <v>0.55200000000000005</v>
      </c>
      <c r="M6" s="112">
        <v>0.73399999999999999</v>
      </c>
      <c r="N6" s="112">
        <v>0.78900000000000003</v>
      </c>
      <c r="O6" s="113">
        <v>0.73599999999999999</v>
      </c>
      <c r="P6" s="112">
        <v>0.71799999999999997</v>
      </c>
      <c r="Q6" s="112">
        <v>0.76300000000000001</v>
      </c>
      <c r="R6" s="112">
        <v>0.70799999999999996</v>
      </c>
      <c r="S6" s="66">
        <v>0.76</v>
      </c>
      <c r="T6" s="66">
        <v>0.67</v>
      </c>
      <c r="U6" s="67"/>
      <c r="V6" s="67"/>
      <c r="W6" s="67" t="s">
        <v>28</v>
      </c>
      <c r="X6" s="67"/>
      <c r="Y6" s="67" t="s">
        <v>1600</v>
      </c>
      <c r="Z6" s="68" t="s">
        <v>324</v>
      </c>
      <c r="AA6" s="68" t="s">
        <v>317</v>
      </c>
      <c r="AB6" s="68" t="s">
        <v>1609</v>
      </c>
      <c r="AC6" s="67" t="s">
        <v>353</v>
      </c>
      <c r="AD6" s="56"/>
      <c r="AE6" s="56" t="str">
        <f>_xlfn.TEXTJOIN("+",TRUE,Tabelle14[[#This Row],[WoS Index SCIE]:[WoS Index SSCI]])</f>
        <v>SCIE</v>
      </c>
    </row>
    <row r="7" spans="1:31" s="54" customFormat="1" x14ac:dyDescent="0.3">
      <c r="A7" s="57" t="s">
        <v>33</v>
      </c>
      <c r="B7" s="114"/>
      <c r="C7" s="114"/>
      <c r="D7" s="114"/>
      <c r="E7" s="114"/>
      <c r="F7" s="114"/>
      <c r="G7" s="114"/>
      <c r="H7" s="114"/>
      <c r="I7" s="114"/>
      <c r="J7" s="112">
        <v>1.258</v>
      </c>
      <c r="K7" s="112">
        <v>1.024</v>
      </c>
      <c r="L7" s="112">
        <v>2.8439999999999999</v>
      </c>
      <c r="M7" s="112">
        <v>4.6740000000000004</v>
      </c>
      <c r="N7" s="112">
        <v>6.6360000000000001</v>
      </c>
      <c r="O7" s="113">
        <v>2.6669999999999998</v>
      </c>
      <c r="P7" s="112">
        <v>4.2789999999999999</v>
      </c>
      <c r="Q7" s="112">
        <v>4.5439999999999996</v>
      </c>
      <c r="R7" s="112">
        <v>3.7509999999999999</v>
      </c>
      <c r="S7" s="66">
        <v>3.23</v>
      </c>
      <c r="T7" s="66">
        <v>3.89</v>
      </c>
      <c r="U7" s="67"/>
      <c r="V7" s="67"/>
      <c r="W7" s="67" t="s">
        <v>28</v>
      </c>
      <c r="X7" s="67"/>
      <c r="Y7" s="67" t="s">
        <v>1599</v>
      </c>
      <c r="Z7" s="68" t="s">
        <v>605</v>
      </c>
      <c r="AA7" s="68" t="s">
        <v>317</v>
      </c>
      <c r="AB7" s="68" t="s">
        <v>1609</v>
      </c>
      <c r="AC7" s="67" t="s">
        <v>365</v>
      </c>
      <c r="AD7" s="56"/>
      <c r="AE7" s="56" t="str">
        <f>_xlfn.TEXTJOIN("+",TRUE,Tabelle14[[#This Row],[WoS Index SCIE]:[WoS Index SSCI]])</f>
        <v>SCIE</v>
      </c>
    </row>
    <row r="8" spans="1:31" s="54" customFormat="1" x14ac:dyDescent="0.3">
      <c r="A8" s="57" t="s">
        <v>34</v>
      </c>
      <c r="B8" s="112">
        <v>1.9770000000000001</v>
      </c>
      <c r="C8" s="112">
        <v>2.2029999999999998</v>
      </c>
      <c r="D8" s="112">
        <v>1.962</v>
      </c>
      <c r="E8" s="112">
        <v>1.859</v>
      </c>
      <c r="F8" s="112">
        <v>2.0259999999999998</v>
      </c>
      <c r="G8" s="112">
        <v>2.169</v>
      </c>
      <c r="H8" s="112">
        <v>2.2040000000000002</v>
      </c>
      <c r="I8" s="112">
        <v>2.0590000000000002</v>
      </c>
      <c r="J8" s="112">
        <v>1.964</v>
      </c>
      <c r="K8" s="112">
        <v>1.9179999999999999</v>
      </c>
      <c r="L8" s="112">
        <v>2.0209999999999999</v>
      </c>
      <c r="M8" s="112">
        <v>2.645</v>
      </c>
      <c r="N8" s="112">
        <v>2.6309999999999998</v>
      </c>
      <c r="O8" s="113">
        <v>2.9220000000000002</v>
      </c>
      <c r="P8" s="112">
        <v>3.0030000000000001</v>
      </c>
      <c r="Q8" s="112">
        <v>3.0659999999999998</v>
      </c>
      <c r="R8" s="112">
        <v>3.5289999999999999</v>
      </c>
      <c r="S8" s="66">
        <v>0.99</v>
      </c>
      <c r="T8" s="66">
        <v>0.94</v>
      </c>
      <c r="U8" s="67"/>
      <c r="V8" s="67"/>
      <c r="W8" s="67" t="s">
        <v>28</v>
      </c>
      <c r="X8" s="67"/>
      <c r="Y8" s="67" t="s">
        <v>1600</v>
      </c>
      <c r="Z8" s="68" t="s">
        <v>1626</v>
      </c>
      <c r="AA8" s="68" t="s">
        <v>373</v>
      </c>
      <c r="AB8" s="68" t="s">
        <v>1609</v>
      </c>
      <c r="AC8" s="67" t="s">
        <v>374</v>
      </c>
      <c r="AD8" s="56" t="s">
        <v>1627</v>
      </c>
      <c r="AE8" s="56" t="str">
        <f>_xlfn.TEXTJOIN("+",TRUE,Tabelle14[[#This Row],[WoS Index SCIE]:[WoS Index SSCI]])</f>
        <v>SCIE</v>
      </c>
    </row>
    <row r="9" spans="1:31" s="54" customFormat="1" x14ac:dyDescent="0.3">
      <c r="A9" s="57" t="s">
        <v>35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2">
        <v>0.53600000000000003</v>
      </c>
      <c r="O9" s="113">
        <v>0.44400000000000001</v>
      </c>
      <c r="P9" s="112">
        <v>0.59099999999999997</v>
      </c>
      <c r="Q9" s="112">
        <v>1.0329999999999999</v>
      </c>
      <c r="R9" s="112">
        <v>1.147</v>
      </c>
      <c r="S9" s="66">
        <v>0.64</v>
      </c>
      <c r="T9" s="66">
        <v>0.71</v>
      </c>
      <c r="U9" s="67"/>
      <c r="V9" s="67"/>
      <c r="W9" s="67" t="s">
        <v>28</v>
      </c>
      <c r="X9" s="67"/>
      <c r="Y9" s="67" t="s">
        <v>1599</v>
      </c>
      <c r="Z9" s="68" t="s">
        <v>605</v>
      </c>
      <c r="AA9" s="68" t="s">
        <v>317</v>
      </c>
      <c r="AB9" s="68" t="s">
        <v>1609</v>
      </c>
      <c r="AC9" s="67" t="s">
        <v>384</v>
      </c>
      <c r="AD9" s="56"/>
      <c r="AE9" s="56" t="str">
        <f>_xlfn.TEXTJOIN("+",TRUE,Tabelle14[[#This Row],[WoS Index SCIE]:[WoS Index SSCI]])</f>
        <v>SCIE</v>
      </c>
    </row>
    <row r="10" spans="1:31" s="54" customFormat="1" hidden="1" x14ac:dyDescent="0.3">
      <c r="A10" s="56" t="s">
        <v>36</v>
      </c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66">
        <v>0.22</v>
      </c>
      <c r="T10" s="66">
        <v>0.13</v>
      </c>
      <c r="U10" s="67"/>
      <c r="V10" s="67" t="s">
        <v>26</v>
      </c>
      <c r="W10" s="67"/>
      <c r="X10" s="67"/>
      <c r="Y10" s="67"/>
      <c r="Z10" s="67" t="s">
        <v>387</v>
      </c>
      <c r="AA10" s="67" t="s">
        <v>388</v>
      </c>
      <c r="AB10" s="57" t="s">
        <v>1611</v>
      </c>
      <c r="AC10" s="67" t="s">
        <v>389</v>
      </c>
      <c r="AD10" s="56"/>
      <c r="AE10" s="56" t="str">
        <f>_xlfn.TEXTJOIN("+",TRUE,Tabelle14[[#This Row],[WoS Index SCIE]:[WoS Index SSCI]])</f>
        <v/>
      </c>
    </row>
    <row r="11" spans="1:31" s="54" customFormat="1" hidden="1" x14ac:dyDescent="0.3">
      <c r="A11" s="56" t="s">
        <v>37</v>
      </c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66">
        <v>0.75</v>
      </c>
      <c r="T11" s="66">
        <v>0.49</v>
      </c>
      <c r="U11" s="67" t="s">
        <v>38</v>
      </c>
      <c r="V11" s="67"/>
      <c r="W11" s="67"/>
      <c r="X11" s="67"/>
      <c r="Y11" s="67"/>
      <c r="Z11" s="67" t="s">
        <v>392</v>
      </c>
      <c r="AA11" s="67" t="s">
        <v>177</v>
      </c>
      <c r="AB11" s="67" t="s">
        <v>177</v>
      </c>
      <c r="AC11" s="67" t="s">
        <v>393</v>
      </c>
      <c r="AD11" s="56"/>
      <c r="AE11" s="56" t="str">
        <f>_xlfn.TEXTJOIN("+",TRUE,Tabelle14[[#This Row],[WoS Index SCIE]:[WoS Index SSCI]])</f>
        <v/>
      </c>
    </row>
    <row r="12" spans="1:31" s="54" customFormat="1" hidden="1" x14ac:dyDescent="0.3">
      <c r="A12" s="56" t="s">
        <v>39</v>
      </c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66">
        <v>0.54</v>
      </c>
      <c r="T12" s="66">
        <v>0</v>
      </c>
      <c r="U12" s="67" t="s">
        <v>38</v>
      </c>
      <c r="V12" s="67"/>
      <c r="W12" s="67"/>
      <c r="X12" s="67"/>
      <c r="Y12" s="67"/>
      <c r="Z12" s="67" t="s">
        <v>397</v>
      </c>
      <c r="AA12" s="67" t="s">
        <v>398</v>
      </c>
      <c r="AB12" s="67" t="s">
        <v>1611</v>
      </c>
      <c r="AC12" s="67" t="s">
        <v>399</v>
      </c>
      <c r="AD12" s="56"/>
      <c r="AE12" s="56" t="str">
        <f>_xlfn.TEXTJOIN("+",TRUE,Tabelle14[[#This Row],[WoS Index SCIE]:[WoS Index SSCI]])</f>
        <v/>
      </c>
    </row>
    <row r="13" spans="1:31" s="54" customFormat="1" hidden="1" x14ac:dyDescent="0.3">
      <c r="A13" s="56" t="s">
        <v>40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66">
        <v>0.48</v>
      </c>
      <c r="T13" s="66">
        <v>0.42</v>
      </c>
      <c r="U13" s="67"/>
      <c r="V13" s="67" t="s">
        <v>26</v>
      </c>
      <c r="W13" s="67"/>
      <c r="X13" s="67"/>
      <c r="Y13" s="67"/>
      <c r="Z13" s="67" t="s">
        <v>402</v>
      </c>
      <c r="AA13" s="67" t="s">
        <v>398</v>
      </c>
      <c r="AB13" s="67" t="s">
        <v>1611</v>
      </c>
      <c r="AC13" s="67" t="s">
        <v>403</v>
      </c>
      <c r="AD13" s="56"/>
      <c r="AE13" s="56" t="str">
        <f>_xlfn.TEXTJOIN("+",TRUE,Tabelle14[[#This Row],[WoS Index SCIE]:[WoS Index SSCI]])</f>
        <v/>
      </c>
    </row>
    <row r="14" spans="1:31" s="54" customFormat="1" x14ac:dyDescent="0.3">
      <c r="A14" s="57" t="s">
        <v>41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2">
        <v>0.5</v>
      </c>
      <c r="L14" s="112">
        <v>0.35099999999999998</v>
      </c>
      <c r="M14" s="112">
        <v>1.286</v>
      </c>
      <c r="N14" s="112">
        <v>1.0980000000000001</v>
      </c>
      <c r="O14" s="115">
        <v>1.571</v>
      </c>
      <c r="P14" s="115">
        <v>2.6549999999999998</v>
      </c>
      <c r="Q14" s="112">
        <v>3.0630000000000002</v>
      </c>
      <c r="R14" s="112">
        <v>2.57</v>
      </c>
      <c r="S14" s="66">
        <v>2.38</v>
      </c>
      <c r="T14" s="66">
        <v>2.5299999999999998</v>
      </c>
      <c r="U14" s="67" t="s">
        <v>38</v>
      </c>
      <c r="V14" s="67"/>
      <c r="W14" s="67"/>
      <c r="X14" s="67" t="s">
        <v>42</v>
      </c>
      <c r="Y14" s="67" t="s">
        <v>1600</v>
      </c>
      <c r="Z14" s="68" t="s">
        <v>409</v>
      </c>
      <c r="AA14" s="68" t="s">
        <v>177</v>
      </c>
      <c r="AB14" s="67" t="s">
        <v>177</v>
      </c>
      <c r="AC14" s="67" t="s">
        <v>410</v>
      </c>
      <c r="AD14" s="56"/>
      <c r="AE14" s="56" t="str">
        <f>_xlfn.TEXTJOIN("+",TRUE,Tabelle14[[#This Row],[WoS Index SCIE]:[WoS Index SSCI]])</f>
        <v>SSCI</v>
      </c>
    </row>
    <row r="15" spans="1:31" s="54" customFormat="1" x14ac:dyDescent="0.3">
      <c r="A15" s="57" t="s">
        <v>43</v>
      </c>
      <c r="B15" s="114"/>
      <c r="C15" s="112">
        <v>1.778</v>
      </c>
      <c r="D15" s="112">
        <v>1.1839999999999999</v>
      </c>
      <c r="E15" s="112">
        <v>1.298</v>
      </c>
      <c r="F15" s="112">
        <v>0.78700000000000003</v>
      </c>
      <c r="G15" s="112">
        <v>1</v>
      </c>
      <c r="H15" s="112">
        <v>1.226</v>
      </c>
      <c r="I15" s="112">
        <v>1.5920000000000001</v>
      </c>
      <c r="J15" s="112">
        <v>1.0780000000000001</v>
      </c>
      <c r="K15" s="112">
        <v>1.2410000000000001</v>
      </c>
      <c r="L15" s="112">
        <v>1.222</v>
      </c>
      <c r="M15" s="112">
        <v>1.4419999999999999</v>
      </c>
      <c r="N15" s="112">
        <v>0.95899999999999996</v>
      </c>
      <c r="O15" s="113">
        <v>0.878</v>
      </c>
      <c r="P15" s="112">
        <v>1.581</v>
      </c>
      <c r="Q15" s="112">
        <v>1.355</v>
      </c>
      <c r="R15" s="112">
        <v>1.2290000000000001</v>
      </c>
      <c r="S15" s="66">
        <v>0.3</v>
      </c>
      <c r="T15" s="66">
        <v>0.3</v>
      </c>
      <c r="U15" s="67"/>
      <c r="V15" s="67"/>
      <c r="W15" s="67" t="s">
        <v>28</v>
      </c>
      <c r="X15" s="67"/>
      <c r="Y15" s="67" t="s">
        <v>1599</v>
      </c>
      <c r="Z15" s="68" t="s">
        <v>605</v>
      </c>
      <c r="AA15" s="68" t="s">
        <v>418</v>
      </c>
      <c r="AB15" s="68" t="s">
        <v>1609</v>
      </c>
      <c r="AC15" s="67" t="s">
        <v>419</v>
      </c>
      <c r="AD15" s="56"/>
      <c r="AE15" s="56" t="str">
        <f>_xlfn.TEXTJOIN("+",TRUE,Tabelle14[[#This Row],[WoS Index SCIE]:[WoS Index SSCI]])</f>
        <v>SCIE</v>
      </c>
    </row>
    <row r="16" spans="1:31" s="54" customFormat="1" hidden="1" x14ac:dyDescent="0.3">
      <c r="A16" s="56" t="s">
        <v>44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66">
        <v>0.49</v>
      </c>
      <c r="T16" s="66">
        <v>0.73</v>
      </c>
      <c r="U16" s="67" t="s">
        <v>38</v>
      </c>
      <c r="V16" s="67"/>
      <c r="W16" s="67"/>
      <c r="X16" s="67"/>
      <c r="Y16" s="67"/>
      <c r="Z16" s="67" t="s">
        <v>387</v>
      </c>
      <c r="AA16" s="67" t="s">
        <v>388</v>
      </c>
      <c r="AB16" s="57" t="s">
        <v>1611</v>
      </c>
      <c r="AC16" s="67" t="s">
        <v>422</v>
      </c>
      <c r="AD16" s="56"/>
      <c r="AE16" s="56" t="str">
        <f>_xlfn.TEXTJOIN("+",TRUE,Tabelle14[[#This Row],[WoS Index SCIE]:[WoS Index SSCI]])</f>
        <v/>
      </c>
    </row>
    <row r="17" spans="1:31" s="54" customFormat="1" hidden="1" x14ac:dyDescent="0.3">
      <c r="A17" s="56" t="s">
        <v>45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66">
        <v>0.6</v>
      </c>
      <c r="T17" s="66">
        <v>0.52</v>
      </c>
      <c r="U17" s="67" t="s">
        <v>38</v>
      </c>
      <c r="V17" s="67"/>
      <c r="W17" s="67"/>
      <c r="X17" s="67"/>
      <c r="Y17" s="67"/>
      <c r="Z17" s="67" t="s">
        <v>424</v>
      </c>
      <c r="AA17" s="67" t="s">
        <v>400</v>
      </c>
      <c r="AB17" s="57" t="s">
        <v>1611</v>
      </c>
      <c r="AC17" s="67" t="s">
        <v>425</v>
      </c>
      <c r="AD17" s="56"/>
      <c r="AE17" s="56" t="str">
        <f>_xlfn.TEXTJOIN("+",TRUE,Tabelle14[[#This Row],[WoS Index SCIE]:[WoS Index SSCI]])</f>
        <v/>
      </c>
    </row>
    <row r="18" spans="1:31" s="54" customFormat="1" hidden="1" x14ac:dyDescent="0.3">
      <c r="A18" s="56" t="s">
        <v>46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66">
        <v>0.48</v>
      </c>
      <c r="T18" s="66">
        <v>0.38</v>
      </c>
      <c r="U18" s="67" t="s">
        <v>38</v>
      </c>
      <c r="V18" s="67"/>
      <c r="W18" s="67"/>
      <c r="X18" s="67"/>
      <c r="Y18" s="67"/>
      <c r="Z18" s="67" t="s">
        <v>427</v>
      </c>
      <c r="AA18" s="67" t="s">
        <v>398</v>
      </c>
      <c r="AB18" s="67" t="s">
        <v>1611</v>
      </c>
      <c r="AC18" s="67" t="s">
        <v>428</v>
      </c>
      <c r="AD18" s="56"/>
      <c r="AE18" s="56" t="str">
        <f>_xlfn.TEXTJOIN("+",TRUE,Tabelle14[[#This Row],[WoS Index SCIE]:[WoS Index SSCI]])</f>
        <v/>
      </c>
    </row>
    <row r="19" spans="1:31" s="54" customFormat="1" hidden="1" x14ac:dyDescent="0.3">
      <c r="A19" s="56" t="s">
        <v>47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66">
        <v>0.23</v>
      </c>
      <c r="T19" s="66">
        <v>0.35</v>
      </c>
      <c r="U19" s="67" t="s">
        <v>38</v>
      </c>
      <c r="V19" s="67"/>
      <c r="W19" s="67"/>
      <c r="X19" s="67"/>
      <c r="Y19" s="67"/>
      <c r="Z19" s="67" t="s">
        <v>431</v>
      </c>
      <c r="AA19" s="67" t="s">
        <v>432</v>
      </c>
      <c r="AB19" s="57" t="s">
        <v>1611</v>
      </c>
      <c r="AC19" s="67" t="s">
        <v>433</v>
      </c>
      <c r="AD19" s="56"/>
      <c r="AE19" s="56" t="str">
        <f>_xlfn.TEXTJOIN("+",TRUE,Tabelle14[[#This Row],[WoS Index SCIE]:[WoS Index SSCI]])</f>
        <v/>
      </c>
    </row>
    <row r="20" spans="1:31" s="54" customFormat="1" hidden="1" x14ac:dyDescent="0.3">
      <c r="A20" s="56" t="s">
        <v>49</v>
      </c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66">
        <v>0.2</v>
      </c>
      <c r="T20" s="66">
        <v>0.33</v>
      </c>
      <c r="U20" s="67"/>
      <c r="V20" s="67" t="s">
        <v>26</v>
      </c>
      <c r="W20" s="67"/>
      <c r="X20" s="67"/>
      <c r="Y20" s="67"/>
      <c r="Z20" s="67" t="s">
        <v>438</v>
      </c>
      <c r="AA20" s="67" t="s">
        <v>429</v>
      </c>
      <c r="AB20" s="57" t="s">
        <v>1611</v>
      </c>
      <c r="AC20" s="67" t="s">
        <v>439</v>
      </c>
      <c r="AD20" s="56"/>
      <c r="AE20" s="56" t="str">
        <f>_xlfn.TEXTJOIN("+",TRUE,Tabelle14[[#This Row],[WoS Index SCIE]:[WoS Index SSCI]])</f>
        <v/>
      </c>
    </row>
    <row r="21" spans="1:31" s="54" customFormat="1" hidden="1" x14ac:dyDescent="0.3">
      <c r="A21" s="56" t="s">
        <v>50</v>
      </c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66">
        <v>0.2</v>
      </c>
      <c r="T21" s="66">
        <v>0.26</v>
      </c>
      <c r="U21" s="67"/>
      <c r="V21" s="67" t="s">
        <v>26</v>
      </c>
      <c r="W21" s="67"/>
      <c r="X21" s="67"/>
      <c r="Y21" s="67"/>
      <c r="Z21" s="67" t="s">
        <v>314</v>
      </c>
      <c r="AA21" s="67" t="s">
        <v>315</v>
      </c>
      <c r="AB21" s="67" t="s">
        <v>1608</v>
      </c>
      <c r="AC21" s="67" t="s">
        <v>441</v>
      </c>
      <c r="AD21" s="56"/>
      <c r="AE21" s="56" t="str">
        <f>_xlfn.TEXTJOIN("+",TRUE,Tabelle14[[#This Row],[WoS Index SCIE]:[WoS Index SSCI]])</f>
        <v/>
      </c>
    </row>
    <row r="22" spans="1:31" s="54" customFormat="1" x14ac:dyDescent="0.3">
      <c r="A22" s="57" t="s">
        <v>51</v>
      </c>
      <c r="B22" s="114"/>
      <c r="C22" s="114"/>
      <c r="D22" s="114"/>
      <c r="E22" s="112">
        <v>0.378</v>
      </c>
      <c r="F22" s="112">
        <v>0.29799999999999999</v>
      </c>
      <c r="G22" s="112">
        <v>0.41899999999999998</v>
      </c>
      <c r="H22" s="112">
        <v>0.28399999999999997</v>
      </c>
      <c r="I22" s="112">
        <v>0.25700000000000001</v>
      </c>
      <c r="J22" s="112">
        <v>0.187</v>
      </c>
      <c r="K22" s="112">
        <v>0.21199999999999999</v>
      </c>
      <c r="L22" s="112">
        <v>0.67500000000000004</v>
      </c>
      <c r="M22" s="112">
        <v>0.503</v>
      </c>
      <c r="N22" s="112">
        <v>0.5</v>
      </c>
      <c r="O22" s="113">
        <v>0.48699999999999999</v>
      </c>
      <c r="P22" s="112">
        <v>0.54700000000000004</v>
      </c>
      <c r="Q22" s="112">
        <v>0.82299999999999995</v>
      </c>
      <c r="R22" s="112">
        <v>0.65400000000000003</v>
      </c>
      <c r="S22" s="66">
        <v>0.12</v>
      </c>
      <c r="T22" s="66">
        <v>0.17</v>
      </c>
      <c r="U22" s="67"/>
      <c r="V22" s="67"/>
      <c r="W22" s="67" t="s">
        <v>28</v>
      </c>
      <c r="X22" s="67"/>
      <c r="Y22" s="67" t="s">
        <v>1600</v>
      </c>
      <c r="Z22" s="68" t="s">
        <v>498</v>
      </c>
      <c r="AA22" s="68" t="s">
        <v>450</v>
      </c>
      <c r="AB22" s="68" t="s">
        <v>1609</v>
      </c>
      <c r="AC22" s="67" t="s">
        <v>451</v>
      </c>
      <c r="AD22" s="56"/>
      <c r="AE22" s="56" t="str">
        <f>_xlfn.TEXTJOIN("+",TRUE,Tabelle14[[#This Row],[WoS Index SCIE]:[WoS Index SSCI]])</f>
        <v>SCIE</v>
      </c>
    </row>
    <row r="23" spans="1:31" s="54" customFormat="1" x14ac:dyDescent="0.3">
      <c r="A23" s="57" t="s">
        <v>53</v>
      </c>
      <c r="B23" s="114"/>
      <c r="C23" s="114"/>
      <c r="D23" s="114"/>
      <c r="E23" s="112">
        <v>0.47</v>
      </c>
      <c r="F23" s="112">
        <v>0.55400000000000005</v>
      </c>
      <c r="G23" s="112">
        <v>0.55000000000000004</v>
      </c>
      <c r="H23" s="112">
        <v>0.55100000000000005</v>
      </c>
      <c r="I23" s="112">
        <v>0.432</v>
      </c>
      <c r="J23" s="112">
        <v>0.33600000000000002</v>
      </c>
      <c r="K23" s="112">
        <v>0.25</v>
      </c>
      <c r="L23" s="112">
        <v>0.252</v>
      </c>
      <c r="M23" s="112">
        <v>0.30599999999999999</v>
      </c>
      <c r="N23" s="112">
        <v>0.52</v>
      </c>
      <c r="O23" s="115">
        <v>0.33</v>
      </c>
      <c r="P23" s="115">
        <v>0.66700000000000004</v>
      </c>
      <c r="Q23" s="112">
        <v>0.90500000000000003</v>
      </c>
      <c r="R23" s="112">
        <v>0.74299999999999999</v>
      </c>
      <c r="S23" s="66">
        <v>0.23</v>
      </c>
      <c r="T23" s="66">
        <v>0.24</v>
      </c>
      <c r="U23" s="67"/>
      <c r="V23" s="67"/>
      <c r="W23" s="67"/>
      <c r="X23" s="67" t="s">
        <v>42</v>
      </c>
      <c r="Y23" s="67" t="s">
        <v>1600</v>
      </c>
      <c r="Z23" s="68" t="s">
        <v>314</v>
      </c>
      <c r="AA23" s="68" t="s">
        <v>465</v>
      </c>
      <c r="AB23" s="68" t="s">
        <v>1608</v>
      </c>
      <c r="AC23" s="67" t="s">
        <v>466</v>
      </c>
      <c r="AD23" s="56"/>
      <c r="AE23" s="56" t="str">
        <f>_xlfn.TEXTJOIN("+",TRUE,Tabelle14[[#This Row],[WoS Index SCIE]:[WoS Index SSCI]])</f>
        <v>SSCI</v>
      </c>
    </row>
    <row r="24" spans="1:31" s="54" customFormat="1" x14ac:dyDescent="0.3">
      <c r="A24" s="57" t="s">
        <v>54</v>
      </c>
      <c r="B24" s="114"/>
      <c r="C24" s="114"/>
      <c r="D24" s="114"/>
      <c r="E24" s="112">
        <v>0.34300000000000003</v>
      </c>
      <c r="F24" s="112">
        <v>0.52600000000000002</v>
      </c>
      <c r="G24" s="112">
        <v>0.32100000000000001</v>
      </c>
      <c r="H24" s="112">
        <v>0.24399999999999999</v>
      </c>
      <c r="I24" s="112">
        <v>0.29299999999999998</v>
      </c>
      <c r="J24" s="112">
        <v>0.38900000000000001</v>
      </c>
      <c r="K24" s="112">
        <v>0.16400000000000001</v>
      </c>
      <c r="L24" s="112">
        <v>4.2999999999999997E-2</v>
      </c>
      <c r="M24" s="112">
        <v>0.378</v>
      </c>
      <c r="N24" s="112">
        <v>0.67400000000000004</v>
      </c>
      <c r="O24" s="115">
        <v>0.38</v>
      </c>
      <c r="P24" s="115">
        <v>0.5</v>
      </c>
      <c r="Q24" s="112">
        <v>0.23300000000000001</v>
      </c>
      <c r="R24" s="112">
        <v>0.56499999999999995</v>
      </c>
      <c r="S24" s="66">
        <v>0.24</v>
      </c>
      <c r="T24" s="66">
        <v>0.14000000000000001</v>
      </c>
      <c r="U24" s="67"/>
      <c r="V24" s="67"/>
      <c r="W24" s="67"/>
      <c r="X24" s="67" t="s">
        <v>42</v>
      </c>
      <c r="Y24" s="67" t="s">
        <v>1600</v>
      </c>
      <c r="Z24" s="68" t="s">
        <v>314</v>
      </c>
      <c r="AA24" s="68" t="s">
        <v>465</v>
      </c>
      <c r="AB24" s="68" t="s">
        <v>1608</v>
      </c>
      <c r="AC24" s="67" t="s">
        <v>472</v>
      </c>
      <c r="AD24" s="56"/>
      <c r="AE24" s="56" t="str">
        <f>_xlfn.TEXTJOIN("+",TRUE,Tabelle14[[#This Row],[WoS Index SCIE]:[WoS Index SSCI]])</f>
        <v>SSCI</v>
      </c>
    </row>
    <row r="25" spans="1:31" s="54" customFormat="1" x14ac:dyDescent="0.3">
      <c r="A25" s="57" t="s">
        <v>55</v>
      </c>
      <c r="B25" s="114"/>
      <c r="C25" s="114"/>
      <c r="D25" s="114"/>
      <c r="E25" s="112">
        <v>0.39</v>
      </c>
      <c r="F25" s="112">
        <v>0.30299999999999999</v>
      </c>
      <c r="G25" s="112">
        <v>0.49</v>
      </c>
      <c r="H25" s="112">
        <v>0.41899999999999998</v>
      </c>
      <c r="I25" s="112">
        <v>0.25900000000000001</v>
      </c>
      <c r="J25" s="112">
        <v>0.3</v>
      </c>
      <c r="K25" s="112">
        <v>0.41199999999999998</v>
      </c>
      <c r="L25" s="112">
        <v>0.22900000000000001</v>
      </c>
      <c r="M25" s="112">
        <v>0.22</v>
      </c>
      <c r="N25" s="112">
        <v>0.17299999999999999</v>
      </c>
      <c r="O25" s="115">
        <v>0.246</v>
      </c>
      <c r="P25" s="115">
        <v>0.42599999999999999</v>
      </c>
      <c r="Q25" s="112">
        <v>0.28799999999999998</v>
      </c>
      <c r="R25" s="112">
        <v>0.36599999999999999</v>
      </c>
      <c r="S25" s="66">
        <v>0.15</v>
      </c>
      <c r="T25" s="66">
        <v>0.11</v>
      </c>
      <c r="U25" s="67"/>
      <c r="V25" s="67"/>
      <c r="W25" s="67"/>
      <c r="X25" s="67" t="s">
        <v>42</v>
      </c>
      <c r="Y25" s="67" t="s">
        <v>1600</v>
      </c>
      <c r="Z25" s="68" t="s">
        <v>314</v>
      </c>
      <c r="AA25" s="68" t="s">
        <v>465</v>
      </c>
      <c r="AB25" s="68" t="s">
        <v>1608</v>
      </c>
      <c r="AC25" s="67" t="s">
        <v>478</v>
      </c>
      <c r="AD25" s="56"/>
      <c r="AE25" s="56" t="str">
        <f>_xlfn.TEXTJOIN("+",TRUE,Tabelle14[[#This Row],[WoS Index SCIE]:[WoS Index SSCI]])</f>
        <v>SSCI</v>
      </c>
    </row>
    <row r="26" spans="1:31" s="54" customFormat="1" hidden="1" x14ac:dyDescent="0.3">
      <c r="A26" s="56" t="s">
        <v>56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66">
        <v>0.39</v>
      </c>
      <c r="T26" s="66">
        <v>0.49</v>
      </c>
      <c r="U26" s="67"/>
      <c r="V26" s="67" t="s">
        <v>26</v>
      </c>
      <c r="W26" s="67"/>
      <c r="X26" s="67"/>
      <c r="Y26" s="67"/>
      <c r="Z26" s="68" t="s">
        <v>314</v>
      </c>
      <c r="AA26" s="68" t="s">
        <v>465</v>
      </c>
      <c r="AB26" s="68" t="s">
        <v>1608</v>
      </c>
      <c r="AC26" s="67" t="s">
        <v>480</v>
      </c>
      <c r="AD26" s="56"/>
      <c r="AE26" s="56" t="str">
        <f>_xlfn.TEXTJOIN("+",TRUE,Tabelle14[[#This Row],[WoS Index SCIE]:[WoS Index SSCI]])</f>
        <v/>
      </c>
    </row>
    <row r="27" spans="1:31" s="54" customFormat="1" hidden="1" x14ac:dyDescent="0.3">
      <c r="A27" s="56" t="s">
        <v>57</v>
      </c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66">
        <v>0.62</v>
      </c>
      <c r="T27" s="66">
        <v>0.53</v>
      </c>
      <c r="U27" s="67" t="s">
        <v>38</v>
      </c>
      <c r="V27" s="67"/>
      <c r="W27" s="67"/>
      <c r="X27" s="67"/>
      <c r="Y27" s="67"/>
      <c r="Z27" s="67" t="s">
        <v>482</v>
      </c>
      <c r="AA27" s="67" t="s">
        <v>388</v>
      </c>
      <c r="AB27" s="57" t="s">
        <v>1611</v>
      </c>
      <c r="AC27" s="67" t="s">
        <v>483</v>
      </c>
      <c r="AD27" s="56"/>
      <c r="AE27" s="56" t="str">
        <f>_xlfn.TEXTJOIN("+",TRUE,Tabelle14[[#This Row],[WoS Index SCIE]:[WoS Index SSCI]])</f>
        <v/>
      </c>
    </row>
    <row r="28" spans="1:31" s="54" customFormat="1" hidden="1" x14ac:dyDescent="0.3">
      <c r="A28" s="56" t="s">
        <v>58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66">
        <v>0.1</v>
      </c>
      <c r="T28" s="66">
        <v>7.0000000000000007E-2</v>
      </c>
      <c r="U28" s="67"/>
      <c r="V28" s="67" t="s">
        <v>26</v>
      </c>
      <c r="W28" s="67"/>
      <c r="X28" s="67"/>
      <c r="Y28" s="67"/>
      <c r="Z28" s="67" t="s">
        <v>438</v>
      </c>
      <c r="AA28" s="67" t="s">
        <v>487</v>
      </c>
      <c r="AB28" s="57" t="s">
        <v>1611</v>
      </c>
      <c r="AC28" s="67" t="s">
        <v>488</v>
      </c>
      <c r="AD28" s="56"/>
      <c r="AE28" s="56" t="str">
        <f>_xlfn.TEXTJOIN("+",TRUE,Tabelle14[[#This Row],[WoS Index SCIE]:[WoS Index SSCI]])</f>
        <v/>
      </c>
    </row>
    <row r="29" spans="1:31" s="54" customFormat="1" hidden="1" x14ac:dyDescent="0.3">
      <c r="A29" s="56" t="s">
        <v>59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66">
        <v>0.12</v>
      </c>
      <c r="T29" s="66">
        <v>0.12</v>
      </c>
      <c r="U29" s="67"/>
      <c r="V29" s="67" t="s">
        <v>26</v>
      </c>
      <c r="W29" s="67"/>
      <c r="X29" s="67"/>
      <c r="Y29" s="67"/>
      <c r="Z29" s="67" t="s">
        <v>1632</v>
      </c>
      <c r="AA29" s="67" t="s">
        <v>357</v>
      </c>
      <c r="AB29" s="57" t="s">
        <v>1630</v>
      </c>
      <c r="AC29" s="67" t="s">
        <v>492</v>
      </c>
      <c r="AD29" s="56"/>
      <c r="AE29" s="56" t="str">
        <f>_xlfn.TEXTJOIN("+",TRUE,Tabelle14[[#This Row],[WoS Index SCIE]:[WoS Index SSCI]])</f>
        <v/>
      </c>
    </row>
    <row r="30" spans="1:31" s="54" customFormat="1" x14ac:dyDescent="0.3">
      <c r="A30" s="57" t="s">
        <v>60</v>
      </c>
      <c r="B30" s="112">
        <v>2.7519999999999998</v>
      </c>
      <c r="C30" s="112">
        <v>2.84</v>
      </c>
      <c r="D30" s="112">
        <v>3.0350000000000001</v>
      </c>
      <c r="E30" s="112">
        <v>2.7320000000000002</v>
      </c>
      <c r="F30" s="112">
        <v>3.6030000000000002</v>
      </c>
      <c r="G30" s="112">
        <v>2.9649999999999999</v>
      </c>
      <c r="H30" s="112">
        <v>2.6829999999999998</v>
      </c>
      <c r="I30" s="112">
        <v>2.6890000000000001</v>
      </c>
      <c r="J30" s="112">
        <v>3.2679999999999998</v>
      </c>
      <c r="K30" s="112">
        <v>2.71</v>
      </c>
      <c r="L30" s="112">
        <v>3.2730000000000001</v>
      </c>
      <c r="M30" s="112">
        <v>3.0219999999999998</v>
      </c>
      <c r="N30" s="112">
        <v>3.0139999999999998</v>
      </c>
      <c r="O30" s="113">
        <v>3.27</v>
      </c>
      <c r="P30" s="112">
        <v>3.915</v>
      </c>
      <c r="Q30" s="112">
        <v>4.7</v>
      </c>
      <c r="R30" s="112">
        <v>4.069</v>
      </c>
      <c r="S30" s="66">
        <v>0.64</v>
      </c>
      <c r="T30" s="66">
        <v>0.62</v>
      </c>
      <c r="U30" s="67"/>
      <c r="V30" s="67"/>
      <c r="W30" s="67" t="s">
        <v>28</v>
      </c>
      <c r="X30" s="67"/>
      <c r="Y30" s="67" t="s">
        <v>1600</v>
      </c>
      <c r="Z30" s="68" t="s">
        <v>498</v>
      </c>
      <c r="AA30" s="68" t="s">
        <v>499</v>
      </c>
      <c r="AB30" s="57" t="s">
        <v>1630</v>
      </c>
      <c r="AC30" s="67" t="s">
        <v>500</v>
      </c>
      <c r="AD30" s="56"/>
      <c r="AE30" s="56" t="str">
        <f>_xlfn.TEXTJOIN("+",TRUE,Tabelle14[[#This Row],[WoS Index SCIE]:[WoS Index SSCI]])</f>
        <v>SCIE</v>
      </c>
    </row>
    <row r="31" spans="1:31" s="54" customFormat="1" x14ac:dyDescent="0.3">
      <c r="A31" s="57" t="s">
        <v>61</v>
      </c>
      <c r="B31" s="112">
        <v>0.83499999999999996</v>
      </c>
      <c r="C31" s="112">
        <v>0.59299999999999997</v>
      </c>
      <c r="D31" s="112">
        <v>0.59199999999999997</v>
      </c>
      <c r="E31" s="112">
        <v>0.52500000000000002</v>
      </c>
      <c r="F31" s="112">
        <v>0.59</v>
      </c>
      <c r="G31" s="112">
        <v>0.85499999999999998</v>
      </c>
      <c r="H31" s="112">
        <v>1.157</v>
      </c>
      <c r="I31" s="112">
        <v>1.2270000000000001</v>
      </c>
      <c r="J31" s="112">
        <v>1.458</v>
      </c>
      <c r="K31" s="112">
        <v>1.65</v>
      </c>
      <c r="L31" s="112">
        <v>0.91500000000000004</v>
      </c>
      <c r="M31" s="112">
        <v>1.0960000000000001</v>
      </c>
      <c r="N31" s="112">
        <v>1.0069999999999999</v>
      </c>
      <c r="O31" s="113">
        <v>1.054</v>
      </c>
      <c r="P31" s="112">
        <v>1.411</v>
      </c>
      <c r="Q31" s="112">
        <v>1.4259999999999999</v>
      </c>
      <c r="R31" s="112">
        <v>1.3819999999999999</v>
      </c>
      <c r="S31" s="66">
        <v>0.35</v>
      </c>
      <c r="T31" s="66">
        <v>0.34</v>
      </c>
      <c r="U31" s="67"/>
      <c r="V31" s="67"/>
      <c r="W31" s="67" t="s">
        <v>28</v>
      </c>
      <c r="X31" s="67"/>
      <c r="Y31" s="67" t="s">
        <v>1600</v>
      </c>
      <c r="Z31" s="68" t="s">
        <v>1632</v>
      </c>
      <c r="AA31" s="68" t="s">
        <v>357</v>
      </c>
      <c r="AB31" s="57" t="s">
        <v>1630</v>
      </c>
      <c r="AC31" s="67" t="s">
        <v>506</v>
      </c>
      <c r="AD31" s="56"/>
      <c r="AE31" s="56" t="str">
        <f>_xlfn.TEXTJOIN("+",TRUE,Tabelle14[[#This Row],[WoS Index SCIE]:[WoS Index SSCI]])</f>
        <v>SCIE</v>
      </c>
    </row>
    <row r="32" spans="1:31" s="54" customFormat="1" x14ac:dyDescent="0.3">
      <c r="A32" s="57" t="s">
        <v>62</v>
      </c>
      <c r="B32" s="112">
        <v>1.0089999999999999</v>
      </c>
      <c r="C32" s="112">
        <v>0.76700000000000002</v>
      </c>
      <c r="D32" s="112">
        <v>0.84399999999999997</v>
      </c>
      <c r="E32" s="112">
        <v>1.0900000000000001</v>
      </c>
      <c r="F32" s="112">
        <v>1.623</v>
      </c>
      <c r="G32" s="112">
        <v>1.4930000000000001</v>
      </c>
      <c r="H32" s="112">
        <v>0.91</v>
      </c>
      <c r="I32" s="112">
        <v>1</v>
      </c>
      <c r="J32" s="112">
        <v>1.4019999999999999</v>
      </c>
      <c r="K32" s="112">
        <v>1.25</v>
      </c>
      <c r="L32" s="112">
        <v>1.2390000000000001</v>
      </c>
      <c r="M32" s="112">
        <v>0.98899999999999999</v>
      </c>
      <c r="N32" s="112">
        <v>0.91900000000000004</v>
      </c>
      <c r="O32" s="113">
        <v>1.381</v>
      </c>
      <c r="P32" s="112">
        <v>1.843</v>
      </c>
      <c r="Q32" s="112">
        <v>2.0950000000000002</v>
      </c>
      <c r="R32" s="112">
        <v>1.8939999999999999</v>
      </c>
      <c r="S32" s="66">
        <v>0.46</v>
      </c>
      <c r="T32" s="66">
        <v>0.43</v>
      </c>
      <c r="U32" s="67"/>
      <c r="V32" s="67"/>
      <c r="W32" s="67" t="s">
        <v>28</v>
      </c>
      <c r="X32" s="67"/>
      <c r="Y32" s="67" t="s">
        <v>1600</v>
      </c>
      <c r="Z32" s="68" t="s">
        <v>498</v>
      </c>
      <c r="AA32" s="68" t="s">
        <v>499</v>
      </c>
      <c r="AB32" s="57" t="s">
        <v>1630</v>
      </c>
      <c r="AC32" s="67" t="s">
        <v>516</v>
      </c>
      <c r="AD32" s="56"/>
      <c r="AE32" s="56" t="str">
        <f>_xlfn.TEXTJOIN("+",TRUE,Tabelle14[[#This Row],[WoS Index SCIE]:[WoS Index SSCI]])</f>
        <v>SCIE</v>
      </c>
    </row>
    <row r="33" spans="1:31" s="54" customFormat="1" hidden="1" x14ac:dyDescent="0.3">
      <c r="A33" s="56" t="s">
        <v>63</v>
      </c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66">
        <v>1.17</v>
      </c>
      <c r="T33" s="66">
        <v>0.97</v>
      </c>
      <c r="U33" s="67" t="s">
        <v>38</v>
      </c>
      <c r="V33" s="67"/>
      <c r="W33" s="67"/>
      <c r="X33" s="67"/>
      <c r="Y33" s="67"/>
      <c r="Z33" s="67" t="s">
        <v>427</v>
      </c>
      <c r="AA33" s="67" t="s">
        <v>398</v>
      </c>
      <c r="AB33" s="67" t="s">
        <v>1611</v>
      </c>
      <c r="AC33" s="67" t="s">
        <v>524</v>
      </c>
      <c r="AD33" s="56"/>
      <c r="AE33" s="56" t="str">
        <f>_xlfn.TEXTJOIN("+",TRUE,Tabelle14[[#This Row],[WoS Index SCIE]:[WoS Index SSCI]])</f>
        <v/>
      </c>
    </row>
    <row r="34" spans="1:31" s="54" customFormat="1" hidden="1" x14ac:dyDescent="0.3">
      <c r="A34" s="56" t="s">
        <v>64</v>
      </c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66">
        <v>7.0000000000000007E-2</v>
      </c>
      <c r="T34" s="66">
        <v>0.04</v>
      </c>
      <c r="U34" s="67"/>
      <c r="V34" s="67" t="s">
        <v>26</v>
      </c>
      <c r="W34" s="67"/>
      <c r="X34" s="67"/>
      <c r="Y34" s="67"/>
      <c r="Z34" s="68" t="s">
        <v>1632</v>
      </c>
      <c r="AA34" s="68" t="s">
        <v>357</v>
      </c>
      <c r="AB34" s="57" t="s">
        <v>1630</v>
      </c>
      <c r="AC34" s="67" t="s">
        <v>527</v>
      </c>
      <c r="AD34" s="56"/>
      <c r="AE34" s="56" t="str">
        <f>_xlfn.TEXTJOIN("+",TRUE,Tabelle14[[#This Row],[WoS Index SCIE]:[WoS Index SSCI]])</f>
        <v/>
      </c>
    </row>
    <row r="35" spans="1:31" s="54" customFormat="1" hidden="1" x14ac:dyDescent="0.3">
      <c r="A35" s="56" t="s">
        <v>65</v>
      </c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66">
        <v>0.15</v>
      </c>
      <c r="T35" s="66">
        <v>0.16</v>
      </c>
      <c r="U35" s="67"/>
      <c r="V35" s="67" t="s">
        <v>26</v>
      </c>
      <c r="W35" s="67"/>
      <c r="X35" s="67"/>
      <c r="Y35" s="67"/>
      <c r="Z35" s="67" t="s">
        <v>1626</v>
      </c>
      <c r="AA35" s="67" t="s">
        <v>530</v>
      </c>
      <c r="AB35" s="67" t="s">
        <v>1609</v>
      </c>
      <c r="AC35" s="67" t="s">
        <v>531</v>
      </c>
      <c r="AD35" s="56"/>
      <c r="AE35" s="56" t="str">
        <f>_xlfn.TEXTJOIN("+",TRUE,Tabelle14[[#This Row],[WoS Index SCIE]:[WoS Index SSCI]])</f>
        <v/>
      </c>
    </row>
    <row r="36" spans="1:31" s="54" customFormat="1" hidden="1" x14ac:dyDescent="0.3">
      <c r="A36" s="56" t="s">
        <v>67</v>
      </c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66">
        <v>0.05</v>
      </c>
      <c r="T36" s="66">
        <v>0.04</v>
      </c>
      <c r="U36" s="67"/>
      <c r="V36" s="67" t="s">
        <v>26</v>
      </c>
      <c r="W36" s="67"/>
      <c r="X36" s="67"/>
      <c r="Y36" s="67"/>
      <c r="Z36" s="67" t="s">
        <v>427</v>
      </c>
      <c r="AA36" s="67" t="s">
        <v>398</v>
      </c>
      <c r="AB36" s="67" t="s">
        <v>1611</v>
      </c>
      <c r="AC36" s="67" t="s">
        <v>538</v>
      </c>
      <c r="AD36" s="56"/>
      <c r="AE36" s="56" t="str">
        <f>_xlfn.TEXTJOIN("+",TRUE,Tabelle14[[#This Row],[WoS Index SCIE]:[WoS Index SSCI]])</f>
        <v/>
      </c>
    </row>
    <row r="37" spans="1:31" s="54" customFormat="1" hidden="1" x14ac:dyDescent="0.3">
      <c r="A37" s="56" t="s">
        <v>68</v>
      </c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66">
        <v>0.28999999999999998</v>
      </c>
      <c r="T37" s="66">
        <v>0.32</v>
      </c>
      <c r="U37" s="67"/>
      <c r="V37" s="67" t="s">
        <v>26</v>
      </c>
      <c r="W37" s="67"/>
      <c r="X37" s="67"/>
      <c r="Y37" s="67"/>
      <c r="Z37" s="67" t="s">
        <v>409</v>
      </c>
      <c r="AA37" s="67" t="s">
        <v>177</v>
      </c>
      <c r="AB37" s="67" t="s">
        <v>177</v>
      </c>
      <c r="AC37" s="67" t="s">
        <v>541</v>
      </c>
      <c r="AD37" s="56"/>
      <c r="AE37" s="56" t="str">
        <f>_xlfn.TEXTJOIN("+",TRUE,Tabelle14[[#This Row],[WoS Index SCIE]:[WoS Index SSCI]])</f>
        <v/>
      </c>
    </row>
    <row r="38" spans="1:31" s="54" customFormat="1" hidden="1" x14ac:dyDescent="0.3">
      <c r="A38" s="56" t="s">
        <v>69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66">
        <v>2.2599999999999998</v>
      </c>
      <c r="T38" s="66">
        <v>1.69</v>
      </c>
      <c r="U38" s="67"/>
      <c r="V38" s="67" t="s">
        <v>26</v>
      </c>
      <c r="W38" s="67"/>
      <c r="X38" s="67"/>
      <c r="Y38" s="67"/>
      <c r="Z38" s="67" t="s">
        <v>22222</v>
      </c>
      <c r="AA38" s="67" t="s">
        <v>177</v>
      </c>
      <c r="AB38" s="67" t="s">
        <v>177</v>
      </c>
      <c r="AC38" s="67" t="s">
        <v>544</v>
      </c>
      <c r="AD38" s="56"/>
      <c r="AE38" s="56" t="str">
        <f>_xlfn.TEXTJOIN("+",TRUE,Tabelle14[[#This Row],[WoS Index SCIE]:[WoS Index SSCI]])</f>
        <v/>
      </c>
    </row>
    <row r="39" spans="1:31" s="54" customFormat="1" x14ac:dyDescent="0.3">
      <c r="A39" s="57" t="s">
        <v>70</v>
      </c>
      <c r="B39" s="112">
        <v>1.7250000000000001</v>
      </c>
      <c r="C39" s="112">
        <v>1.7410000000000001</v>
      </c>
      <c r="D39" s="112">
        <v>1.8879999999999999</v>
      </c>
      <c r="E39" s="112">
        <v>1.8859999999999999</v>
      </c>
      <c r="F39" s="112">
        <v>2.069</v>
      </c>
      <c r="G39" s="112">
        <v>2.15</v>
      </c>
      <c r="H39" s="112">
        <v>3.0089999999999999</v>
      </c>
      <c r="I39" s="112">
        <v>2.9550000000000001</v>
      </c>
      <c r="J39" s="112">
        <v>2.7069999999999999</v>
      </c>
      <c r="K39" s="112">
        <v>3.0169999999999999</v>
      </c>
      <c r="L39" s="112">
        <v>3.4319999999999999</v>
      </c>
      <c r="M39" s="112">
        <v>3.556</v>
      </c>
      <c r="N39" s="112">
        <v>3.6379999999999999</v>
      </c>
      <c r="O39" s="113">
        <v>3.5950000000000002</v>
      </c>
      <c r="P39" s="112">
        <v>3.694</v>
      </c>
      <c r="Q39" s="112">
        <v>8.49</v>
      </c>
      <c r="R39" s="112">
        <v>5.681</v>
      </c>
      <c r="S39" s="66">
        <v>1.38</v>
      </c>
      <c r="T39" s="66">
        <v>1.82</v>
      </c>
      <c r="U39" s="67"/>
      <c r="V39" s="67"/>
      <c r="W39" s="67" t="s">
        <v>28</v>
      </c>
      <c r="X39" s="67"/>
      <c r="Y39" s="67" t="s">
        <v>1600</v>
      </c>
      <c r="Z39" s="68" t="s">
        <v>1632</v>
      </c>
      <c r="AA39" s="68" t="s">
        <v>357</v>
      </c>
      <c r="AB39" s="57" t="s">
        <v>1630</v>
      </c>
      <c r="AC39" s="67" t="s">
        <v>550</v>
      </c>
      <c r="AD39" s="56"/>
      <c r="AE39" s="56" t="str">
        <f>_xlfn.TEXTJOIN("+",TRUE,Tabelle14[[#This Row],[WoS Index SCIE]:[WoS Index SSCI]])</f>
        <v>SCIE</v>
      </c>
    </row>
    <row r="40" spans="1:31" s="54" customFormat="1" x14ac:dyDescent="0.3">
      <c r="A40" s="60" t="s">
        <v>71</v>
      </c>
      <c r="B40" s="112">
        <v>1.909</v>
      </c>
      <c r="C40" s="112">
        <v>0.97099999999999997</v>
      </c>
      <c r="D40" s="112">
        <v>1.75</v>
      </c>
      <c r="E40" s="112">
        <v>0.81399999999999995</v>
      </c>
      <c r="F40" s="112">
        <v>1.0209999999999999</v>
      </c>
      <c r="G40" s="112">
        <v>1</v>
      </c>
      <c r="H40" s="112">
        <v>0.78</v>
      </c>
      <c r="I40" s="112">
        <v>0.83299999999999996</v>
      </c>
      <c r="J40" s="112">
        <v>1.175</v>
      </c>
      <c r="K40" s="112">
        <v>1.375</v>
      </c>
      <c r="L40" s="112">
        <v>2.1349999999999998</v>
      </c>
      <c r="M40" s="112">
        <v>1.9019999999999999</v>
      </c>
      <c r="N40" s="112">
        <v>1.63</v>
      </c>
      <c r="O40" s="115">
        <v>1.4419999999999999</v>
      </c>
      <c r="P40" s="115">
        <v>1.5529999999999999</v>
      </c>
      <c r="Q40" s="112">
        <v>1.796</v>
      </c>
      <c r="R40" s="112">
        <v>2.2930000000000001</v>
      </c>
      <c r="S40" s="66">
        <v>1.39</v>
      </c>
      <c r="T40" s="81">
        <v>1.21</v>
      </c>
      <c r="U40" s="67" t="s">
        <v>38</v>
      </c>
      <c r="V40" s="67"/>
      <c r="W40" s="67"/>
      <c r="X40" s="67" t="s">
        <v>42</v>
      </c>
      <c r="Y40" s="67" t="s">
        <v>1600</v>
      </c>
      <c r="Z40" s="68" t="s">
        <v>22222</v>
      </c>
      <c r="AA40" s="67" t="s">
        <v>177</v>
      </c>
      <c r="AB40" s="67" t="s">
        <v>177</v>
      </c>
      <c r="AC40" s="67" t="s">
        <v>552</v>
      </c>
      <c r="AD40" s="56"/>
      <c r="AE40" s="56" t="str">
        <f>_xlfn.TEXTJOIN("+",TRUE,Tabelle14[[#This Row],[WoS Index SCIE]:[WoS Index SSCI]])</f>
        <v>SSCI</v>
      </c>
    </row>
    <row r="41" spans="1:31" s="54" customFormat="1" x14ac:dyDescent="0.3">
      <c r="A41" s="60" t="s">
        <v>72</v>
      </c>
      <c r="B41" s="114"/>
      <c r="C41" s="114"/>
      <c r="D41" s="114"/>
      <c r="E41" s="114"/>
      <c r="F41" s="114"/>
      <c r="G41" s="112">
        <v>0.186</v>
      </c>
      <c r="H41" s="112">
        <v>0.29299999999999998</v>
      </c>
      <c r="I41" s="112">
        <v>0.54100000000000004</v>
      </c>
      <c r="J41" s="112">
        <v>0.29699999999999999</v>
      </c>
      <c r="K41" s="112">
        <v>0.59499999999999997</v>
      </c>
      <c r="L41" s="112">
        <v>0.93300000000000005</v>
      </c>
      <c r="M41" s="112">
        <v>0.74399999999999999</v>
      </c>
      <c r="N41" s="112">
        <v>0.70699999999999996</v>
      </c>
      <c r="O41" s="115">
        <v>1.302</v>
      </c>
      <c r="P41" s="115">
        <v>2.0950000000000002</v>
      </c>
      <c r="Q41" s="112">
        <v>1.339</v>
      </c>
      <c r="R41" s="112">
        <v>1.639</v>
      </c>
      <c r="S41" s="66">
        <v>0.74</v>
      </c>
      <c r="T41" s="66">
        <v>0.57999999999999996</v>
      </c>
      <c r="U41" s="67"/>
      <c r="V41" s="67"/>
      <c r="W41" s="67"/>
      <c r="X41" s="67" t="s">
        <v>42</v>
      </c>
      <c r="Y41" s="67" t="s">
        <v>1600</v>
      </c>
      <c r="Z41" s="68" t="s">
        <v>409</v>
      </c>
      <c r="AA41" s="67" t="s">
        <v>177</v>
      </c>
      <c r="AB41" s="67" t="s">
        <v>177</v>
      </c>
      <c r="AC41" s="67" t="s">
        <v>562</v>
      </c>
      <c r="AD41" s="56"/>
      <c r="AE41" s="56" t="str">
        <f>_xlfn.TEXTJOIN("+",TRUE,Tabelle14[[#This Row],[WoS Index SCIE]:[WoS Index SSCI]])</f>
        <v>SSCI</v>
      </c>
    </row>
    <row r="42" spans="1:31" s="54" customFormat="1" hidden="1" x14ac:dyDescent="0.3">
      <c r="A42" s="56" t="s">
        <v>73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66">
        <v>0.37</v>
      </c>
      <c r="T42" s="66">
        <v>0.28000000000000003</v>
      </c>
      <c r="U42" s="67"/>
      <c r="V42" s="67" t="s">
        <v>26</v>
      </c>
      <c r="W42" s="67"/>
      <c r="X42" s="67"/>
      <c r="Y42" s="67" t="s">
        <v>24</v>
      </c>
      <c r="Z42" s="67" t="s">
        <v>438</v>
      </c>
      <c r="AA42" s="67" t="s">
        <v>429</v>
      </c>
      <c r="AB42" s="57" t="s">
        <v>1611</v>
      </c>
      <c r="AC42" s="67" t="s">
        <v>565</v>
      </c>
      <c r="AD42" s="56"/>
      <c r="AE42" s="56" t="str">
        <f>_xlfn.TEXTJOIN("+",TRUE,Tabelle14[[#This Row],[WoS Index SCIE]:[WoS Index SSCI]])</f>
        <v/>
      </c>
    </row>
    <row r="43" spans="1:31" s="54" customFormat="1" hidden="1" x14ac:dyDescent="0.3">
      <c r="A43" s="56" t="s">
        <v>74</v>
      </c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66">
        <v>0.52</v>
      </c>
      <c r="T43" s="66">
        <v>0.62</v>
      </c>
      <c r="U43" s="67"/>
      <c r="V43" s="67" t="s">
        <v>26</v>
      </c>
      <c r="W43" s="67"/>
      <c r="X43" s="67"/>
      <c r="Y43" s="67"/>
      <c r="Z43" s="67" t="s">
        <v>605</v>
      </c>
      <c r="AA43" s="67" t="s">
        <v>317</v>
      </c>
      <c r="AB43" s="68" t="s">
        <v>1609</v>
      </c>
      <c r="AC43" s="67" t="s">
        <v>567</v>
      </c>
      <c r="AD43" s="56"/>
      <c r="AE43" s="56" t="str">
        <f>_xlfn.TEXTJOIN("+",TRUE,Tabelle14[[#This Row],[WoS Index SCIE]:[WoS Index SSCI]])</f>
        <v/>
      </c>
    </row>
    <row r="44" spans="1:31" s="54" customFormat="1" x14ac:dyDescent="0.3">
      <c r="A44" s="57" t="s">
        <v>75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12">
        <v>0.67300000000000004</v>
      </c>
      <c r="L44" s="112">
        <v>1.097</v>
      </c>
      <c r="M44" s="112">
        <v>0.65800000000000003</v>
      </c>
      <c r="N44" s="112">
        <v>1.218</v>
      </c>
      <c r="O44" s="113">
        <v>1.2250000000000001</v>
      </c>
      <c r="P44" s="112">
        <v>1.375</v>
      </c>
      <c r="Q44" s="112">
        <v>1.4890000000000001</v>
      </c>
      <c r="R44" s="112">
        <v>1.59</v>
      </c>
      <c r="S44" s="66">
        <v>0.95</v>
      </c>
      <c r="T44" s="66">
        <v>0.8</v>
      </c>
      <c r="U44" s="67"/>
      <c r="V44" s="67"/>
      <c r="W44" s="67" t="s">
        <v>28</v>
      </c>
      <c r="X44" s="67"/>
      <c r="Y44" s="67" t="s">
        <v>1600</v>
      </c>
      <c r="Z44" s="68" t="s">
        <v>324</v>
      </c>
      <c r="AA44" s="67" t="s">
        <v>317</v>
      </c>
      <c r="AB44" s="68" t="s">
        <v>1609</v>
      </c>
      <c r="AC44" s="67" t="s">
        <v>573</v>
      </c>
      <c r="AD44" s="56"/>
      <c r="AE44" s="56" t="str">
        <f>_xlfn.TEXTJOIN("+",TRUE,Tabelle14[[#This Row],[WoS Index SCIE]:[WoS Index SSCI]])</f>
        <v>SCIE</v>
      </c>
    </row>
    <row r="45" spans="1:31" s="54" customFormat="1" hidden="1" x14ac:dyDescent="0.3">
      <c r="A45" s="56" t="s">
        <v>76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66">
        <v>0.43</v>
      </c>
      <c r="T45" s="66">
        <v>0.52</v>
      </c>
      <c r="U45" s="67"/>
      <c r="V45" s="67" t="s">
        <v>26</v>
      </c>
      <c r="W45" s="67"/>
      <c r="X45" s="67"/>
      <c r="Y45" s="67"/>
      <c r="Z45" s="67" t="s">
        <v>605</v>
      </c>
      <c r="AA45" s="67" t="s">
        <v>317</v>
      </c>
      <c r="AB45" s="68" t="s">
        <v>1609</v>
      </c>
      <c r="AC45" s="67" t="s">
        <v>575</v>
      </c>
      <c r="AD45" s="56"/>
      <c r="AE45" s="56" t="str">
        <f>_xlfn.TEXTJOIN("+",TRUE,Tabelle14[[#This Row],[WoS Index SCIE]:[WoS Index SSCI]])</f>
        <v/>
      </c>
    </row>
    <row r="46" spans="1:31" s="54" customFormat="1" x14ac:dyDescent="0.3">
      <c r="A46" s="60" t="s">
        <v>77</v>
      </c>
      <c r="B46" s="114"/>
      <c r="C46" s="114"/>
      <c r="D46" s="114"/>
      <c r="E46" s="114"/>
      <c r="F46" s="112">
        <v>0.6</v>
      </c>
      <c r="G46" s="112">
        <v>0.65</v>
      </c>
      <c r="H46" s="112">
        <v>0.90500000000000003</v>
      </c>
      <c r="I46" s="112">
        <v>1</v>
      </c>
      <c r="J46" s="112">
        <v>0.57899999999999996</v>
      </c>
      <c r="K46" s="112">
        <v>0.42899999999999999</v>
      </c>
      <c r="L46" s="112">
        <v>0.76</v>
      </c>
      <c r="M46" s="112">
        <v>1.2</v>
      </c>
      <c r="N46" s="112">
        <v>0.96</v>
      </c>
      <c r="O46" s="115">
        <v>2.4169999999999998</v>
      </c>
      <c r="P46" s="115">
        <v>2.3460000000000001</v>
      </c>
      <c r="Q46" s="112">
        <v>2.1429999999999998</v>
      </c>
      <c r="R46" s="112">
        <v>2.3330000000000002</v>
      </c>
      <c r="S46" s="66">
        <v>1.84</v>
      </c>
      <c r="T46" s="81">
        <v>2.2200000000000002</v>
      </c>
      <c r="U46" s="67" t="s">
        <v>38</v>
      </c>
      <c r="V46" s="67"/>
      <c r="W46" s="67"/>
      <c r="X46" s="67" t="s">
        <v>42</v>
      </c>
      <c r="Y46" s="67" t="s">
        <v>1600</v>
      </c>
      <c r="Z46" s="68" t="s">
        <v>22222</v>
      </c>
      <c r="AA46" s="68" t="s">
        <v>177</v>
      </c>
      <c r="AB46" s="67" t="s">
        <v>177</v>
      </c>
      <c r="AC46" s="67" t="s">
        <v>577</v>
      </c>
      <c r="AD46" s="56"/>
      <c r="AE46" s="56" t="str">
        <f>_xlfn.TEXTJOIN("+",TRUE,Tabelle14[[#This Row],[WoS Index SCIE]:[WoS Index SSCI]])</f>
        <v>SSCI</v>
      </c>
    </row>
    <row r="47" spans="1:31" s="54" customFormat="1" x14ac:dyDescent="0.3">
      <c r="A47" s="57" t="s">
        <v>78</v>
      </c>
      <c r="B47" s="112">
        <v>0.28899999999999998</v>
      </c>
      <c r="C47" s="112">
        <v>0.38700000000000001</v>
      </c>
      <c r="D47" s="112">
        <v>0.66</v>
      </c>
      <c r="E47" s="112">
        <v>0.755</v>
      </c>
      <c r="F47" s="112">
        <v>0.52900000000000003</v>
      </c>
      <c r="G47" s="112">
        <v>0.69199999999999995</v>
      </c>
      <c r="H47" s="112">
        <v>0.5</v>
      </c>
      <c r="I47" s="112">
        <v>1.714</v>
      </c>
      <c r="J47" s="112">
        <v>1.526</v>
      </c>
      <c r="K47" s="112">
        <v>1.45</v>
      </c>
      <c r="L47" s="112">
        <v>1.085</v>
      </c>
      <c r="M47" s="112">
        <v>1.66</v>
      </c>
      <c r="N47" s="112">
        <v>2.528</v>
      </c>
      <c r="O47" s="113">
        <v>1.9119999999999999</v>
      </c>
      <c r="P47" s="112">
        <v>2.4</v>
      </c>
      <c r="Q47" s="112">
        <v>3.69</v>
      </c>
      <c r="R47" s="112">
        <v>3.58</v>
      </c>
      <c r="S47" s="66">
        <v>0.39</v>
      </c>
      <c r="T47" s="66">
        <v>0.38</v>
      </c>
      <c r="U47" s="67"/>
      <c r="V47" s="67"/>
      <c r="W47" s="67" t="s">
        <v>28</v>
      </c>
      <c r="X47" s="67"/>
      <c r="Y47" s="67" t="s">
        <v>1600</v>
      </c>
      <c r="Z47" s="68" t="s">
        <v>1626</v>
      </c>
      <c r="AA47" s="68" t="s">
        <v>373</v>
      </c>
      <c r="AB47" s="68" t="s">
        <v>1609</v>
      </c>
      <c r="AC47" s="67" t="s">
        <v>588</v>
      </c>
      <c r="AD47" s="56"/>
      <c r="AE47" s="56" t="str">
        <f>_xlfn.TEXTJOIN("+",TRUE,Tabelle14[[#This Row],[WoS Index SCIE]:[WoS Index SSCI]])</f>
        <v>SCIE</v>
      </c>
    </row>
    <row r="48" spans="1:31" s="54" customFormat="1" hidden="1" x14ac:dyDescent="0.3">
      <c r="A48" s="56" t="s">
        <v>79</v>
      </c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66">
        <v>0.57999999999999996</v>
      </c>
      <c r="T48" s="66">
        <v>0.51</v>
      </c>
      <c r="U48" s="67"/>
      <c r="V48" s="67" t="s">
        <v>26</v>
      </c>
      <c r="W48" s="67"/>
      <c r="X48" s="67"/>
      <c r="Y48" s="67"/>
      <c r="Z48" s="75" t="s">
        <v>605</v>
      </c>
      <c r="AA48" s="67" t="s">
        <v>450</v>
      </c>
      <c r="AB48" s="68" t="s">
        <v>1609</v>
      </c>
      <c r="AC48" s="67" t="s">
        <v>601</v>
      </c>
      <c r="AD48" s="56"/>
      <c r="AE48" s="56" t="str">
        <f>_xlfn.TEXTJOIN("+",TRUE,Tabelle14[[#This Row],[WoS Index SCIE]:[WoS Index SSCI]])</f>
        <v/>
      </c>
    </row>
    <row r="49" spans="1:31" s="54" customFormat="1" x14ac:dyDescent="0.3">
      <c r="A49" s="57" t="s">
        <v>80</v>
      </c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3"/>
      <c r="P49" s="112"/>
      <c r="Q49" s="112">
        <v>2.093</v>
      </c>
      <c r="R49" s="112">
        <v>1.399</v>
      </c>
      <c r="S49" s="66">
        <v>1.3</v>
      </c>
      <c r="T49" s="66">
        <v>1.65</v>
      </c>
      <c r="U49" s="67"/>
      <c r="V49" s="67"/>
      <c r="W49" s="67" t="s">
        <v>28</v>
      </c>
      <c r="X49" s="67"/>
      <c r="Y49" s="67" t="s">
        <v>1600</v>
      </c>
      <c r="Z49" s="67" t="s">
        <v>605</v>
      </c>
      <c r="AA49" s="67" t="s">
        <v>317</v>
      </c>
      <c r="AB49" s="68" t="s">
        <v>1609</v>
      </c>
      <c r="AC49" s="67"/>
      <c r="AD49" s="56"/>
      <c r="AE49" s="56" t="str">
        <f>_xlfn.TEXTJOIN("+",TRUE,Tabelle14[[#This Row],[WoS Index SCIE]:[WoS Index SSCI]])</f>
        <v>SCIE</v>
      </c>
    </row>
    <row r="50" spans="1:31" s="54" customFormat="1" hidden="1" x14ac:dyDescent="0.3">
      <c r="A50" s="56" t="s">
        <v>81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66">
        <v>0.39</v>
      </c>
      <c r="T50" s="66">
        <v>0.28999999999999998</v>
      </c>
      <c r="U50" s="67"/>
      <c r="V50" s="67" t="s">
        <v>26</v>
      </c>
      <c r="W50" s="67"/>
      <c r="X50" s="67"/>
      <c r="Y50" s="67"/>
      <c r="Z50" s="67" t="s">
        <v>605</v>
      </c>
      <c r="AA50" s="67" t="s">
        <v>317</v>
      </c>
      <c r="AB50" s="68" t="s">
        <v>1609</v>
      </c>
      <c r="AC50" s="67" t="s">
        <v>609</v>
      </c>
      <c r="AD50" s="56"/>
      <c r="AE50" s="56" t="str">
        <f>_xlfn.TEXTJOIN("+",TRUE,Tabelle14[[#This Row],[WoS Index SCIE]:[WoS Index SSCI]])</f>
        <v/>
      </c>
    </row>
    <row r="51" spans="1:31" s="54" customFormat="1" hidden="1" x14ac:dyDescent="0.3">
      <c r="A51" s="56" t="s">
        <v>82</v>
      </c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66">
        <v>0.79</v>
      </c>
      <c r="T51" s="66">
        <v>0.6</v>
      </c>
      <c r="U51" s="67" t="s">
        <v>38</v>
      </c>
      <c r="V51" s="67"/>
      <c r="W51" s="67"/>
      <c r="X51" s="67"/>
      <c r="Y51" s="67"/>
      <c r="Z51" s="67" t="s">
        <v>1650</v>
      </c>
      <c r="AA51" s="67" t="s">
        <v>432</v>
      </c>
      <c r="AB51" s="57" t="s">
        <v>1611</v>
      </c>
      <c r="AC51" s="67" t="s">
        <v>612</v>
      </c>
      <c r="AD51" s="56"/>
      <c r="AE51" s="56" t="str">
        <f>_xlfn.TEXTJOIN("+",TRUE,Tabelle14[[#This Row],[WoS Index SCIE]:[WoS Index SSCI]])</f>
        <v/>
      </c>
    </row>
    <row r="52" spans="1:31" s="54" customFormat="1" hidden="1" x14ac:dyDescent="0.3">
      <c r="A52" s="56" t="s">
        <v>83</v>
      </c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66">
        <v>0.41</v>
      </c>
      <c r="T52" s="66">
        <v>0.32</v>
      </c>
      <c r="U52" s="67" t="s">
        <v>38</v>
      </c>
      <c r="V52" s="67"/>
      <c r="W52" s="67"/>
      <c r="X52" s="67"/>
      <c r="Y52" s="67"/>
      <c r="Z52" s="67" t="s">
        <v>424</v>
      </c>
      <c r="AA52" s="67" t="s">
        <v>400</v>
      </c>
      <c r="AB52" s="57" t="s">
        <v>1611</v>
      </c>
      <c r="AC52" s="67" t="s">
        <v>615</v>
      </c>
      <c r="AD52" s="56"/>
      <c r="AE52" s="56" t="str">
        <f>_xlfn.TEXTJOIN("+",TRUE,Tabelle14[[#This Row],[WoS Index SCIE]:[WoS Index SSCI]])</f>
        <v/>
      </c>
    </row>
    <row r="53" spans="1:31" s="54" customFormat="1" hidden="1" x14ac:dyDescent="0.3">
      <c r="A53" s="56" t="s">
        <v>84</v>
      </c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66">
        <v>0.62</v>
      </c>
      <c r="T53" s="66">
        <v>1.2</v>
      </c>
      <c r="U53" s="67"/>
      <c r="V53" s="67" t="s">
        <v>26</v>
      </c>
      <c r="W53" s="67"/>
      <c r="X53" s="67"/>
      <c r="Y53" s="67"/>
      <c r="Z53" s="68" t="s">
        <v>1632</v>
      </c>
      <c r="AA53" s="68" t="s">
        <v>357</v>
      </c>
      <c r="AB53" s="57" t="s">
        <v>1630</v>
      </c>
      <c r="AC53" s="67" t="s">
        <v>618</v>
      </c>
      <c r="AD53" s="56"/>
      <c r="AE53" s="56" t="str">
        <f>_xlfn.TEXTJOIN("+",TRUE,Tabelle14[[#This Row],[WoS Index SCIE]:[WoS Index SSCI]])</f>
        <v/>
      </c>
    </row>
    <row r="54" spans="1:31" s="54" customFormat="1" x14ac:dyDescent="0.3">
      <c r="A54" s="60" t="s">
        <v>85</v>
      </c>
      <c r="B54" s="114"/>
      <c r="C54" s="114"/>
      <c r="D54" s="114"/>
      <c r="E54" s="114"/>
      <c r="F54" s="112">
        <v>0</v>
      </c>
      <c r="G54" s="112">
        <v>7.6999999999999999E-2</v>
      </c>
      <c r="H54" s="112">
        <v>9.0999999999999998E-2</v>
      </c>
      <c r="I54" s="112">
        <v>0.16700000000000001</v>
      </c>
      <c r="J54" s="112">
        <v>0</v>
      </c>
      <c r="K54" s="112">
        <v>0</v>
      </c>
      <c r="L54" s="112">
        <v>0.154</v>
      </c>
      <c r="M54" s="112">
        <v>7.0999999999999994E-2</v>
      </c>
      <c r="N54" s="112">
        <v>7.0999999999999994E-2</v>
      </c>
      <c r="O54" s="115">
        <v>0.23100000000000001</v>
      </c>
      <c r="P54" s="115">
        <v>0.28599999999999998</v>
      </c>
      <c r="Q54" s="112">
        <v>0.41699999999999998</v>
      </c>
      <c r="R54" s="112">
        <v>0.24199999999999999</v>
      </c>
      <c r="S54" s="66">
        <v>0.32</v>
      </c>
      <c r="T54" s="66">
        <v>0.23</v>
      </c>
      <c r="U54" s="67" t="s">
        <v>38</v>
      </c>
      <c r="V54" s="67"/>
      <c r="W54" s="67"/>
      <c r="X54" s="67" t="s">
        <v>42</v>
      </c>
      <c r="Y54" s="67" t="s">
        <v>1600</v>
      </c>
      <c r="Z54" s="68" t="s">
        <v>409</v>
      </c>
      <c r="AA54" s="68" t="s">
        <v>177</v>
      </c>
      <c r="AB54" s="67" t="s">
        <v>177</v>
      </c>
      <c r="AC54" s="67" t="s">
        <v>620</v>
      </c>
      <c r="AD54" s="56"/>
      <c r="AE54" s="56" t="str">
        <f>_xlfn.TEXTJOIN("+",TRUE,Tabelle14[[#This Row],[WoS Index SCIE]:[WoS Index SSCI]])</f>
        <v>SSCI</v>
      </c>
    </row>
    <row r="55" spans="1:31" s="54" customFormat="1" hidden="1" x14ac:dyDescent="0.3">
      <c r="A55" s="56" t="s">
        <v>86</v>
      </c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66">
        <v>0.2</v>
      </c>
      <c r="T55" s="66">
        <v>0.17</v>
      </c>
      <c r="U55" s="67"/>
      <c r="V55" s="67" t="s">
        <v>26</v>
      </c>
      <c r="W55" s="67"/>
      <c r="X55" s="67"/>
      <c r="Y55" s="67"/>
      <c r="Z55" s="67" t="s">
        <v>324</v>
      </c>
      <c r="AA55" s="67" t="s">
        <v>317</v>
      </c>
      <c r="AB55" s="68" t="s">
        <v>1609</v>
      </c>
      <c r="AC55" s="67" t="s">
        <v>627</v>
      </c>
      <c r="AD55" s="56"/>
      <c r="AE55" s="56" t="str">
        <f>_xlfn.TEXTJOIN("+",TRUE,Tabelle14[[#This Row],[WoS Index SCIE]:[WoS Index SSCI]])</f>
        <v/>
      </c>
    </row>
    <row r="56" spans="1:31" s="54" customFormat="1" x14ac:dyDescent="0.3">
      <c r="A56" s="60" t="s">
        <v>87</v>
      </c>
      <c r="B56" s="114"/>
      <c r="C56" s="114"/>
      <c r="D56" s="114"/>
      <c r="E56" s="114"/>
      <c r="F56" s="114"/>
      <c r="G56" s="112">
        <v>0.38400000000000001</v>
      </c>
      <c r="H56" s="112">
        <v>0.49099999999999999</v>
      </c>
      <c r="I56" s="112">
        <v>0.39100000000000001</v>
      </c>
      <c r="J56" s="112">
        <v>0.64400000000000002</v>
      </c>
      <c r="K56" s="112">
        <v>0.46</v>
      </c>
      <c r="L56" s="112">
        <v>0.39800000000000002</v>
      </c>
      <c r="M56" s="112">
        <v>0.54500000000000004</v>
      </c>
      <c r="N56" s="112">
        <v>0.73499999999999999</v>
      </c>
      <c r="O56" s="115">
        <v>1.0980000000000001</v>
      </c>
      <c r="P56" s="115">
        <v>1.1339999999999999</v>
      </c>
      <c r="Q56" s="112">
        <v>1.103</v>
      </c>
      <c r="R56" s="112">
        <v>1.371</v>
      </c>
      <c r="S56" s="66">
        <v>0.35</v>
      </c>
      <c r="T56" s="66">
        <v>0.27</v>
      </c>
      <c r="U56" s="67"/>
      <c r="V56" s="67"/>
      <c r="W56" s="67"/>
      <c r="X56" s="67" t="s">
        <v>42</v>
      </c>
      <c r="Y56" s="67" t="s">
        <v>1599</v>
      </c>
      <c r="Z56" s="68" t="s">
        <v>324</v>
      </c>
      <c r="AA56" s="68" t="s">
        <v>465</v>
      </c>
      <c r="AB56" s="68" t="s">
        <v>1608</v>
      </c>
      <c r="AC56" s="67" t="s">
        <v>632</v>
      </c>
      <c r="AD56" s="56"/>
      <c r="AE56" s="56" t="str">
        <f>_xlfn.TEXTJOIN("+",TRUE,Tabelle14[[#This Row],[WoS Index SCIE]:[WoS Index SSCI]])</f>
        <v>SSCI</v>
      </c>
    </row>
    <row r="57" spans="1:31" s="54" customFormat="1" x14ac:dyDescent="0.3">
      <c r="A57" s="60" t="s">
        <v>88</v>
      </c>
      <c r="B57" s="114"/>
      <c r="C57" s="114"/>
      <c r="D57" s="114"/>
      <c r="E57" s="114"/>
      <c r="F57" s="114"/>
      <c r="G57" s="114"/>
      <c r="H57" s="114"/>
      <c r="I57" s="114"/>
      <c r="J57" s="114"/>
      <c r="K57" s="112">
        <v>0.51500000000000001</v>
      </c>
      <c r="L57" s="112">
        <v>0.63</v>
      </c>
      <c r="M57" s="112">
        <v>1.25</v>
      </c>
      <c r="N57" s="112">
        <v>1.625</v>
      </c>
      <c r="O57" s="115">
        <v>1.643</v>
      </c>
      <c r="P57" s="115">
        <v>1.9430000000000001</v>
      </c>
      <c r="Q57" s="112">
        <v>2.61</v>
      </c>
      <c r="R57" s="112">
        <v>3.16</v>
      </c>
      <c r="S57" s="66">
        <v>0.45</v>
      </c>
      <c r="T57" s="66">
        <v>0.38</v>
      </c>
      <c r="U57" s="67"/>
      <c r="V57" s="67"/>
      <c r="W57" s="67"/>
      <c r="X57" s="67" t="s">
        <v>42</v>
      </c>
      <c r="Y57" s="67" t="s">
        <v>1600</v>
      </c>
      <c r="Z57" s="68" t="s">
        <v>314</v>
      </c>
      <c r="AA57" s="68" t="s">
        <v>465</v>
      </c>
      <c r="AB57" s="68" t="s">
        <v>1608</v>
      </c>
      <c r="AC57" s="67" t="s">
        <v>639</v>
      </c>
      <c r="AD57" s="56"/>
      <c r="AE57" s="56" t="str">
        <f>_xlfn.TEXTJOIN("+",TRUE,Tabelle14[[#This Row],[WoS Index SCIE]:[WoS Index SSCI]])</f>
        <v>SSCI</v>
      </c>
    </row>
    <row r="58" spans="1:31" s="54" customFormat="1" x14ac:dyDescent="0.3">
      <c r="A58" s="57" t="s">
        <v>89</v>
      </c>
      <c r="B58" s="112">
        <v>0.93400000000000005</v>
      </c>
      <c r="C58" s="112">
        <v>0.91700000000000004</v>
      </c>
      <c r="D58" s="112">
        <v>0.66100000000000003</v>
      </c>
      <c r="E58" s="112">
        <v>0.64400000000000002</v>
      </c>
      <c r="F58" s="112">
        <v>0.57399999999999995</v>
      </c>
      <c r="G58" s="112">
        <v>0.51500000000000001</v>
      </c>
      <c r="H58" s="112">
        <v>0.4</v>
      </c>
      <c r="I58" s="112">
        <v>0.33</v>
      </c>
      <c r="J58" s="112">
        <v>0.56899999999999995</v>
      </c>
      <c r="K58" s="112">
        <v>0.81200000000000006</v>
      </c>
      <c r="L58" s="112">
        <v>0.94899999999999995</v>
      </c>
      <c r="M58" s="112">
        <v>1.111</v>
      </c>
      <c r="N58" s="112">
        <v>1.4910000000000001</v>
      </c>
      <c r="O58" s="113">
        <v>1.675</v>
      </c>
      <c r="P58" s="112">
        <v>2.0249999999999999</v>
      </c>
      <c r="Q58" s="112">
        <v>3.0739999999999998</v>
      </c>
      <c r="R58" s="112">
        <v>2.3639999999999999</v>
      </c>
      <c r="S58" s="66">
        <v>0.44</v>
      </c>
      <c r="T58" s="66">
        <v>0.49</v>
      </c>
      <c r="U58" s="67"/>
      <c r="V58" s="67"/>
      <c r="W58" s="67" t="s">
        <v>28</v>
      </c>
      <c r="X58" s="67"/>
      <c r="Y58" s="67" t="s">
        <v>1599</v>
      </c>
      <c r="Z58" s="68" t="s">
        <v>605</v>
      </c>
      <c r="AA58" s="68" t="s">
        <v>373</v>
      </c>
      <c r="AB58" s="68" t="s">
        <v>1609</v>
      </c>
      <c r="AC58" s="67" t="s">
        <v>646</v>
      </c>
      <c r="AD58" s="56"/>
      <c r="AE58" s="56" t="str">
        <f>_xlfn.TEXTJOIN("+",TRUE,Tabelle14[[#This Row],[WoS Index SCIE]:[WoS Index SSCI]])</f>
        <v>SCIE</v>
      </c>
    </row>
    <row r="59" spans="1:31" s="54" customFormat="1" hidden="1" x14ac:dyDescent="0.3">
      <c r="A59" s="56" t="s">
        <v>90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66">
        <v>0.57999999999999996</v>
      </c>
      <c r="T59" s="66">
        <v>0.8</v>
      </c>
      <c r="U59" s="67"/>
      <c r="V59" s="67" t="s">
        <v>26</v>
      </c>
      <c r="W59" s="67"/>
      <c r="X59" s="67"/>
      <c r="Y59" s="67"/>
      <c r="Z59" s="67" t="s">
        <v>648</v>
      </c>
      <c r="AA59" s="67" t="s">
        <v>315</v>
      </c>
      <c r="AB59" s="67" t="s">
        <v>1608</v>
      </c>
      <c r="AC59" s="67" t="s">
        <v>649</v>
      </c>
      <c r="AD59" s="56"/>
      <c r="AE59" s="56" t="str">
        <f>_xlfn.TEXTJOIN("+",TRUE,Tabelle14[[#This Row],[WoS Index SCIE]:[WoS Index SSCI]])</f>
        <v/>
      </c>
    </row>
    <row r="60" spans="1:31" s="54" customFormat="1" hidden="1" x14ac:dyDescent="0.3">
      <c r="A60" s="56" t="s">
        <v>91</v>
      </c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66">
        <v>0.47</v>
      </c>
      <c r="T60" s="66">
        <v>0.53</v>
      </c>
      <c r="U60" s="67"/>
      <c r="V60" s="67" t="s">
        <v>26</v>
      </c>
      <c r="W60" s="67"/>
      <c r="X60" s="67"/>
      <c r="Y60" s="67"/>
      <c r="Z60" s="67" t="s">
        <v>409</v>
      </c>
      <c r="AA60" s="67" t="s">
        <v>177</v>
      </c>
      <c r="AB60" s="67" t="s">
        <v>177</v>
      </c>
      <c r="AC60" s="67" t="s">
        <v>651</v>
      </c>
      <c r="AD60" s="56"/>
      <c r="AE60" s="56" t="str">
        <f>_xlfn.TEXTJOIN("+",TRUE,Tabelle14[[#This Row],[WoS Index SCIE]:[WoS Index SSCI]])</f>
        <v/>
      </c>
    </row>
    <row r="61" spans="1:31" s="54" customFormat="1" hidden="1" x14ac:dyDescent="0.3">
      <c r="A61" s="56" t="s">
        <v>92</v>
      </c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66">
        <v>0.76</v>
      </c>
      <c r="T61" s="66">
        <v>0.24</v>
      </c>
      <c r="U61" s="67" t="s">
        <v>38</v>
      </c>
      <c r="V61" s="67"/>
      <c r="W61" s="67"/>
      <c r="X61" s="67"/>
      <c r="Y61" s="67"/>
      <c r="Z61" s="67" t="s">
        <v>482</v>
      </c>
      <c r="AA61" s="67" t="s">
        <v>388</v>
      </c>
      <c r="AB61" s="57" t="s">
        <v>1611</v>
      </c>
      <c r="AC61" s="67" t="s">
        <v>653</v>
      </c>
      <c r="AD61" s="56"/>
      <c r="AE61" s="56" t="str">
        <f>_xlfn.TEXTJOIN("+",TRUE,Tabelle14[[#This Row],[WoS Index SCIE]:[WoS Index SSCI]])</f>
        <v/>
      </c>
    </row>
    <row r="62" spans="1:31" s="54" customFormat="1" hidden="1" x14ac:dyDescent="0.3">
      <c r="A62" s="56" t="s">
        <v>93</v>
      </c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66">
        <v>0.33</v>
      </c>
      <c r="T62" s="66">
        <v>0.51</v>
      </c>
      <c r="U62" s="67" t="s">
        <v>38</v>
      </c>
      <c r="V62" s="67"/>
      <c r="W62" s="67"/>
      <c r="X62" s="67"/>
      <c r="Y62" s="67"/>
      <c r="Z62" s="68" t="s">
        <v>657</v>
      </c>
      <c r="AA62" s="67" t="s">
        <v>388</v>
      </c>
      <c r="AB62" s="57" t="s">
        <v>1611</v>
      </c>
      <c r="AC62" s="67" t="s">
        <v>658</v>
      </c>
      <c r="AD62" s="56"/>
      <c r="AE62" s="56" t="str">
        <f>_xlfn.TEXTJOIN("+",TRUE,Tabelle14[[#This Row],[WoS Index SCIE]:[WoS Index SSCI]])</f>
        <v/>
      </c>
    </row>
    <row r="63" spans="1:31" s="54" customFormat="1" x14ac:dyDescent="0.3">
      <c r="A63" s="60" t="s">
        <v>94</v>
      </c>
      <c r="B63" s="114"/>
      <c r="C63" s="114"/>
      <c r="D63" s="114"/>
      <c r="E63" s="112">
        <v>3.6999999999999998E-2</v>
      </c>
      <c r="F63" s="112">
        <v>7.3999999999999996E-2</v>
      </c>
      <c r="G63" s="112">
        <v>0.20799999999999999</v>
      </c>
      <c r="H63" s="112">
        <v>0.222</v>
      </c>
      <c r="I63" s="112">
        <v>0.1</v>
      </c>
      <c r="J63" s="112">
        <v>3.5999999999999997E-2</v>
      </c>
      <c r="K63" s="112">
        <v>7.6999999999999999E-2</v>
      </c>
      <c r="L63" s="112">
        <v>0.107</v>
      </c>
      <c r="M63" s="112">
        <v>0.16700000000000001</v>
      </c>
      <c r="N63" s="112">
        <v>0.19400000000000001</v>
      </c>
      <c r="O63" s="115">
        <v>0.13800000000000001</v>
      </c>
      <c r="P63" s="115">
        <v>0.12</v>
      </c>
      <c r="Q63" s="112">
        <v>4.2000000000000003E-2</v>
      </c>
      <c r="R63" s="112">
        <v>0.34300000000000003</v>
      </c>
      <c r="S63" s="66">
        <v>0.01</v>
      </c>
      <c r="T63" s="66">
        <v>0.02</v>
      </c>
      <c r="U63" s="67"/>
      <c r="V63" s="67"/>
      <c r="W63" s="67"/>
      <c r="X63" s="67" t="s">
        <v>42</v>
      </c>
      <c r="Y63" s="67" t="s">
        <v>1600</v>
      </c>
      <c r="Z63" s="68" t="s">
        <v>657</v>
      </c>
      <c r="AA63" s="67" t="s">
        <v>388</v>
      </c>
      <c r="AB63" s="57" t="s">
        <v>1611</v>
      </c>
      <c r="AC63" s="67" t="s">
        <v>663</v>
      </c>
      <c r="AD63" s="56"/>
      <c r="AE63" s="56" t="str">
        <f>_xlfn.TEXTJOIN("+",TRUE,Tabelle14[[#This Row],[WoS Index SCIE]:[WoS Index SSCI]])</f>
        <v>SSCI</v>
      </c>
    </row>
    <row r="64" spans="1:31" s="54" customFormat="1" x14ac:dyDescent="0.3">
      <c r="A64" s="60" t="s">
        <v>95</v>
      </c>
      <c r="B64" s="112">
        <v>0.16700000000000001</v>
      </c>
      <c r="C64" s="112">
        <v>0.17899999999999999</v>
      </c>
      <c r="D64" s="112">
        <v>0.39100000000000001</v>
      </c>
      <c r="E64" s="112">
        <v>0.47599999999999998</v>
      </c>
      <c r="F64" s="112">
        <v>0.68200000000000005</v>
      </c>
      <c r="G64" s="112">
        <v>0.44</v>
      </c>
      <c r="H64" s="112">
        <v>0.26700000000000002</v>
      </c>
      <c r="I64" s="112">
        <v>0.41199999999999998</v>
      </c>
      <c r="J64" s="112">
        <v>0.314</v>
      </c>
      <c r="K64" s="112">
        <v>0.27300000000000002</v>
      </c>
      <c r="L64" s="112">
        <v>0.312</v>
      </c>
      <c r="M64" s="112">
        <v>0.32400000000000001</v>
      </c>
      <c r="N64" s="112">
        <v>0.46300000000000002</v>
      </c>
      <c r="O64" s="115">
        <v>0.60299999999999998</v>
      </c>
      <c r="P64" s="115">
        <v>0.42599999999999999</v>
      </c>
      <c r="Q64" s="112">
        <v>0.61299999999999999</v>
      </c>
      <c r="R64" s="112">
        <v>0.68500000000000005</v>
      </c>
      <c r="S64" s="66">
        <v>0.6</v>
      </c>
      <c r="T64" s="66">
        <v>0.57999999999999996</v>
      </c>
      <c r="U64" s="67" t="s">
        <v>38</v>
      </c>
      <c r="V64" s="67"/>
      <c r="W64" s="67"/>
      <c r="X64" s="67" t="s">
        <v>42</v>
      </c>
      <c r="Y64" s="67" t="s">
        <v>1600</v>
      </c>
      <c r="Z64" s="68" t="s">
        <v>22222</v>
      </c>
      <c r="AA64" s="67" t="s">
        <v>177</v>
      </c>
      <c r="AB64" s="67" t="s">
        <v>177</v>
      </c>
      <c r="AC64" s="67" t="s">
        <v>671</v>
      </c>
      <c r="AD64" s="56"/>
      <c r="AE64" s="56" t="str">
        <f>_xlfn.TEXTJOIN("+",TRUE,Tabelle14[[#This Row],[WoS Index SCIE]:[WoS Index SSCI]])</f>
        <v>SSCI</v>
      </c>
    </row>
    <row r="65" spans="1:31" s="54" customFormat="1" x14ac:dyDescent="0.3">
      <c r="A65" s="57" t="s">
        <v>96</v>
      </c>
      <c r="B65" s="114"/>
      <c r="C65" s="114" t="s">
        <v>97</v>
      </c>
      <c r="D65" s="114" t="s">
        <v>97</v>
      </c>
      <c r="E65" s="112">
        <v>0.28599999999999998</v>
      </c>
      <c r="F65" s="112">
        <v>0.434</v>
      </c>
      <c r="G65" s="112">
        <v>0.33300000000000002</v>
      </c>
      <c r="H65" s="112">
        <v>0.25900000000000001</v>
      </c>
      <c r="I65" s="112">
        <v>0.27500000000000002</v>
      </c>
      <c r="J65" s="112">
        <v>0.377</v>
      </c>
      <c r="K65" s="112">
        <v>0.25</v>
      </c>
      <c r="L65" s="112">
        <v>0.39700000000000002</v>
      </c>
      <c r="M65" s="112">
        <v>0.53600000000000003</v>
      </c>
      <c r="N65" s="112">
        <v>0.5</v>
      </c>
      <c r="O65" s="115">
        <v>0.46200000000000002</v>
      </c>
      <c r="P65" s="115">
        <v>0.68300000000000005</v>
      </c>
      <c r="Q65" s="112">
        <v>0.44900000000000001</v>
      </c>
      <c r="R65" s="112">
        <v>0.83</v>
      </c>
      <c r="S65" s="66">
        <v>0.32</v>
      </c>
      <c r="T65" s="66">
        <v>0.3</v>
      </c>
      <c r="U65" s="67"/>
      <c r="V65" s="67"/>
      <c r="W65" s="67"/>
      <c r="X65" s="67" t="s">
        <v>42</v>
      </c>
      <c r="Y65" s="67" t="s">
        <v>1600</v>
      </c>
      <c r="Z65" s="68" t="s">
        <v>314</v>
      </c>
      <c r="AA65" s="68" t="s">
        <v>465</v>
      </c>
      <c r="AB65" s="68" t="s">
        <v>1608</v>
      </c>
      <c r="AC65" s="67" t="s">
        <v>678</v>
      </c>
      <c r="AD65" s="56"/>
      <c r="AE65" s="56" t="str">
        <f>_xlfn.TEXTJOIN("+",TRUE,Tabelle14[[#This Row],[WoS Index SCIE]:[WoS Index SSCI]])</f>
        <v>SSCI</v>
      </c>
    </row>
    <row r="66" spans="1:31" s="54" customFormat="1" x14ac:dyDescent="0.3">
      <c r="A66" s="57" t="s">
        <v>98</v>
      </c>
      <c r="B66" s="112">
        <v>0.69</v>
      </c>
      <c r="C66" s="112">
        <v>0.52500000000000002</v>
      </c>
      <c r="D66" s="112">
        <v>0.747</v>
      </c>
      <c r="E66" s="112">
        <v>0.70199999999999996</v>
      </c>
      <c r="F66" s="112">
        <v>0.83</v>
      </c>
      <c r="G66" s="112">
        <v>0.60699999999999998</v>
      </c>
      <c r="H66" s="112">
        <v>0.52700000000000002</v>
      </c>
      <c r="I66" s="112">
        <v>0.73299999999999998</v>
      </c>
      <c r="J66" s="112">
        <v>0.96199999999999997</v>
      </c>
      <c r="K66" s="112">
        <v>0.82299999999999995</v>
      </c>
      <c r="L66" s="112">
        <v>0.755</v>
      </c>
      <c r="M66" s="112">
        <v>0.69499999999999995</v>
      </c>
      <c r="N66" s="112">
        <v>0.86699999999999999</v>
      </c>
      <c r="O66" s="113">
        <v>0.73299999999999998</v>
      </c>
      <c r="P66" s="112">
        <v>1.056</v>
      </c>
      <c r="Q66" s="112">
        <v>0.94299999999999995</v>
      </c>
      <c r="R66" s="112">
        <v>0.92100000000000004</v>
      </c>
      <c r="S66" s="66">
        <v>0.72</v>
      </c>
      <c r="T66" s="66">
        <v>0.7</v>
      </c>
      <c r="U66" s="67"/>
      <c r="V66" s="67"/>
      <c r="W66" s="67" t="s">
        <v>28</v>
      </c>
      <c r="X66" s="67"/>
      <c r="Y66" s="67" t="s">
        <v>1600</v>
      </c>
      <c r="Z66" s="68" t="s">
        <v>324</v>
      </c>
      <c r="AA66" s="68" t="s">
        <v>317</v>
      </c>
      <c r="AB66" s="68" t="s">
        <v>1609</v>
      </c>
      <c r="AC66" s="67" t="s">
        <v>684</v>
      </c>
      <c r="AD66" s="56"/>
      <c r="AE66" s="56" t="str">
        <f>_xlfn.TEXTJOIN("+",TRUE,Tabelle14[[#This Row],[WoS Index SCIE]:[WoS Index SSCI]])</f>
        <v>SCIE</v>
      </c>
    </row>
    <row r="67" spans="1:31" s="54" customFormat="1" x14ac:dyDescent="0.3">
      <c r="A67" s="57" t="s">
        <v>99</v>
      </c>
      <c r="B67" s="112">
        <v>0.186</v>
      </c>
      <c r="C67" s="112">
        <v>0.17199999999999999</v>
      </c>
      <c r="D67" s="112">
        <v>0.29099999999999998</v>
      </c>
      <c r="E67" s="112">
        <v>0.16500000000000001</v>
      </c>
      <c r="F67" s="112">
        <v>0.23100000000000001</v>
      </c>
      <c r="G67" s="112">
        <v>0.124</v>
      </c>
      <c r="H67" s="112">
        <v>0.16800000000000001</v>
      </c>
      <c r="I67" s="112">
        <v>0.34</v>
      </c>
      <c r="J67" s="112">
        <v>0.39300000000000002</v>
      </c>
      <c r="K67" s="112">
        <v>0.379</v>
      </c>
      <c r="L67" s="112">
        <v>0.46200000000000002</v>
      </c>
      <c r="M67" s="112">
        <v>0.28000000000000003</v>
      </c>
      <c r="N67" s="112">
        <v>0.59499999999999997</v>
      </c>
      <c r="O67" s="113">
        <v>0.54300000000000004</v>
      </c>
      <c r="P67" s="112">
        <v>0.72599999999999998</v>
      </c>
      <c r="Q67" s="112">
        <v>0.73699999999999999</v>
      </c>
      <c r="R67" s="112">
        <v>0.59499999999999997</v>
      </c>
      <c r="S67" s="66">
        <v>0.19</v>
      </c>
      <c r="T67" s="66">
        <v>0.22</v>
      </c>
      <c r="U67" s="67"/>
      <c r="V67" s="67"/>
      <c r="W67" s="67" t="s">
        <v>28</v>
      </c>
      <c r="X67" s="67"/>
      <c r="Y67" s="67" t="s">
        <v>1600</v>
      </c>
      <c r="Z67" s="68" t="s">
        <v>498</v>
      </c>
      <c r="AA67" s="68" t="s">
        <v>450</v>
      </c>
      <c r="AB67" s="68" t="s">
        <v>1609</v>
      </c>
      <c r="AC67" s="67" t="s">
        <v>694</v>
      </c>
      <c r="AD67" s="56"/>
      <c r="AE67" s="56" t="str">
        <f>_xlfn.TEXTJOIN("+",TRUE,Tabelle14[[#This Row],[WoS Index SCIE]:[WoS Index SSCI]])</f>
        <v>SCIE</v>
      </c>
    </row>
    <row r="68" spans="1:31" s="54" customFormat="1" hidden="1" x14ac:dyDescent="0.3">
      <c r="A68" s="56" t="s">
        <v>100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66"/>
      <c r="T68" s="66">
        <v>1.88</v>
      </c>
      <c r="U68" s="67"/>
      <c r="V68" s="67" t="s">
        <v>26</v>
      </c>
      <c r="W68" s="67"/>
      <c r="X68" s="67"/>
      <c r="Y68" s="67"/>
      <c r="Z68" s="67" t="s">
        <v>22223</v>
      </c>
      <c r="AA68" s="67" t="s">
        <v>388</v>
      </c>
      <c r="AB68" s="57" t="s">
        <v>1611</v>
      </c>
      <c r="AC68" s="67" t="s">
        <v>697</v>
      </c>
      <c r="AD68" s="56"/>
      <c r="AE68" s="56" t="str">
        <f>_xlfn.TEXTJOIN("+",TRUE,Tabelle14[[#This Row],[WoS Index SCIE]:[WoS Index SSCI]])</f>
        <v/>
      </c>
    </row>
    <row r="69" spans="1:31" s="54" customFormat="1" x14ac:dyDescent="0.3">
      <c r="A69" s="57" t="s">
        <v>101</v>
      </c>
      <c r="B69" s="114"/>
      <c r="C69" s="114" t="s">
        <v>97</v>
      </c>
      <c r="D69" s="114" t="s">
        <v>97</v>
      </c>
      <c r="E69" s="112">
        <v>0.35299999999999998</v>
      </c>
      <c r="F69" s="112">
        <v>0.41099999999999998</v>
      </c>
      <c r="G69" s="112">
        <v>0.26200000000000001</v>
      </c>
      <c r="H69" s="112">
        <v>0.253</v>
      </c>
      <c r="I69" s="112">
        <v>0.34</v>
      </c>
      <c r="J69" s="112">
        <v>0.45200000000000001</v>
      </c>
      <c r="K69" s="112">
        <v>0.41699999999999998</v>
      </c>
      <c r="L69" s="112">
        <v>0.28999999999999998</v>
      </c>
      <c r="M69" s="112">
        <v>0.48199999999999998</v>
      </c>
      <c r="N69" s="112">
        <v>0.55100000000000005</v>
      </c>
      <c r="O69" s="113">
        <v>0.5</v>
      </c>
      <c r="P69" s="112">
        <v>0.53200000000000003</v>
      </c>
      <c r="Q69" s="112">
        <v>0.9</v>
      </c>
      <c r="R69" s="112">
        <v>0.753</v>
      </c>
      <c r="S69" s="66">
        <v>0.47</v>
      </c>
      <c r="T69" s="66">
        <v>0.81</v>
      </c>
      <c r="U69" s="67"/>
      <c r="V69" s="67"/>
      <c r="W69" s="67" t="s">
        <v>28</v>
      </c>
      <c r="X69" s="67"/>
      <c r="Y69" s="67" t="s">
        <v>1600</v>
      </c>
      <c r="Z69" s="68" t="s">
        <v>324</v>
      </c>
      <c r="AA69" s="68" t="s">
        <v>317</v>
      </c>
      <c r="AB69" s="68" t="s">
        <v>1609</v>
      </c>
      <c r="AC69" s="67" t="s">
        <v>703</v>
      </c>
      <c r="AD69" s="56"/>
      <c r="AE69" s="56" t="str">
        <f>_xlfn.TEXTJOIN("+",TRUE,Tabelle14[[#This Row],[WoS Index SCIE]:[WoS Index SSCI]])</f>
        <v>SCIE</v>
      </c>
    </row>
    <row r="70" spans="1:31" s="54" customFormat="1" x14ac:dyDescent="0.3">
      <c r="A70" s="57" t="s">
        <v>102</v>
      </c>
      <c r="B70" s="114"/>
      <c r="C70" s="114" t="s">
        <v>97</v>
      </c>
      <c r="D70" s="114" t="s">
        <v>97</v>
      </c>
      <c r="E70" s="112">
        <v>0.68100000000000005</v>
      </c>
      <c r="F70" s="112">
        <v>0.82</v>
      </c>
      <c r="G70" s="112">
        <v>0.66700000000000004</v>
      </c>
      <c r="H70" s="112">
        <v>0.73599999999999999</v>
      </c>
      <c r="I70" s="112">
        <v>0.85499999999999998</v>
      </c>
      <c r="J70" s="112">
        <v>0.54</v>
      </c>
      <c r="K70" s="112">
        <v>0.54300000000000004</v>
      </c>
      <c r="L70" s="112">
        <v>0.72</v>
      </c>
      <c r="M70" s="112">
        <v>0.66</v>
      </c>
      <c r="N70" s="112">
        <v>0.68300000000000005</v>
      </c>
      <c r="O70" s="115">
        <v>0.86</v>
      </c>
      <c r="P70" s="115">
        <v>0.93400000000000005</v>
      </c>
      <c r="Q70" s="112">
        <v>1.319</v>
      </c>
      <c r="R70" s="112">
        <v>1.19</v>
      </c>
      <c r="S70" s="66">
        <v>0.46</v>
      </c>
      <c r="T70" s="66">
        <v>0.46</v>
      </c>
      <c r="U70" s="67"/>
      <c r="V70" s="67"/>
      <c r="W70" s="67"/>
      <c r="X70" s="67" t="s">
        <v>42</v>
      </c>
      <c r="Y70" s="67" t="s">
        <v>1600</v>
      </c>
      <c r="Z70" s="68" t="s">
        <v>648</v>
      </c>
      <c r="AA70" s="68" t="s">
        <v>465</v>
      </c>
      <c r="AB70" s="68" t="s">
        <v>1608</v>
      </c>
      <c r="AC70" s="67" t="s">
        <v>709</v>
      </c>
      <c r="AD70" s="56"/>
      <c r="AE70" s="56" t="str">
        <f>_xlfn.TEXTJOIN("+",TRUE,Tabelle14[[#This Row],[WoS Index SCIE]:[WoS Index SSCI]])</f>
        <v>SSCI</v>
      </c>
    </row>
    <row r="71" spans="1:31" s="54" customFormat="1" x14ac:dyDescent="0.3">
      <c r="A71" s="57" t="s">
        <v>103</v>
      </c>
      <c r="B71" s="114"/>
      <c r="C71" s="114"/>
      <c r="D71" s="114"/>
      <c r="E71" s="114"/>
      <c r="F71" s="114"/>
      <c r="G71" s="114"/>
      <c r="H71" s="114"/>
      <c r="I71" s="114"/>
      <c r="J71" s="112">
        <v>1.125</v>
      </c>
      <c r="K71" s="112">
        <v>1.2909999999999999</v>
      </c>
      <c r="L71" s="112">
        <v>0.78200000000000003</v>
      </c>
      <c r="M71" s="112">
        <v>0.73599999999999999</v>
      </c>
      <c r="N71" s="112">
        <v>1.1279999999999999</v>
      </c>
      <c r="O71" s="113">
        <v>1.6719999999999999</v>
      </c>
      <c r="P71" s="112">
        <v>2.83</v>
      </c>
      <c r="Q71" s="112">
        <v>3.97</v>
      </c>
      <c r="R71" s="112">
        <v>3</v>
      </c>
      <c r="S71" s="66">
        <v>0.46</v>
      </c>
      <c r="T71" s="66">
        <v>0.52</v>
      </c>
      <c r="U71" s="67"/>
      <c r="V71" s="67"/>
      <c r="W71" s="67" t="s">
        <v>28</v>
      </c>
      <c r="X71" s="67"/>
      <c r="Y71" s="67" t="s">
        <v>1599</v>
      </c>
      <c r="Z71" s="68" t="s">
        <v>605</v>
      </c>
      <c r="AA71" s="68" t="s">
        <v>530</v>
      </c>
      <c r="AB71" s="67" t="s">
        <v>1609</v>
      </c>
      <c r="AC71" s="67" t="s">
        <v>715</v>
      </c>
      <c r="AD71" s="56"/>
      <c r="AE71" s="56" t="str">
        <f>_xlfn.TEXTJOIN("+",TRUE,Tabelle14[[#This Row],[WoS Index SCIE]:[WoS Index SSCI]])</f>
        <v>SCIE</v>
      </c>
    </row>
    <row r="72" spans="1:31" s="54" customFormat="1" x14ac:dyDescent="0.3">
      <c r="A72" s="57" t="s">
        <v>104</v>
      </c>
      <c r="B72" s="112">
        <v>0.47299999999999998</v>
      </c>
      <c r="C72" s="112">
        <v>0.45700000000000002</v>
      </c>
      <c r="D72" s="112">
        <v>0.51900000000000002</v>
      </c>
      <c r="E72" s="112">
        <v>0.34599999999999997</v>
      </c>
      <c r="F72" s="112">
        <v>0.26800000000000002</v>
      </c>
      <c r="G72" s="112">
        <v>0.26500000000000001</v>
      </c>
      <c r="H72" s="112">
        <v>0.52200000000000002</v>
      </c>
      <c r="I72" s="112">
        <v>0.72699999999999998</v>
      </c>
      <c r="J72" s="112">
        <v>0.59299999999999997</v>
      </c>
      <c r="K72" s="112">
        <v>0.82799999999999996</v>
      </c>
      <c r="L72" s="112">
        <v>0.54200000000000004</v>
      </c>
      <c r="M72" s="112">
        <v>0.7</v>
      </c>
      <c r="N72" s="112">
        <v>0.81</v>
      </c>
      <c r="O72" s="113">
        <v>1.0569999999999999</v>
      </c>
      <c r="P72" s="112">
        <v>1.1200000000000001</v>
      </c>
      <c r="Q72" s="112">
        <v>2</v>
      </c>
      <c r="R72" s="112">
        <v>1.4359999999999999</v>
      </c>
      <c r="S72" s="66">
        <v>0.3</v>
      </c>
      <c r="T72" s="66">
        <v>0.38</v>
      </c>
      <c r="U72" s="67"/>
      <c r="V72" s="67"/>
      <c r="W72" s="67" t="s">
        <v>28</v>
      </c>
      <c r="X72" s="67"/>
      <c r="Y72" s="67" t="s">
        <v>1599</v>
      </c>
      <c r="Z72" s="68" t="s">
        <v>605</v>
      </c>
      <c r="AA72" s="68" t="s">
        <v>418</v>
      </c>
      <c r="AB72" s="68" t="s">
        <v>1609</v>
      </c>
      <c r="AC72" s="67" t="s">
        <v>731</v>
      </c>
      <c r="AD72" s="56"/>
      <c r="AE72" s="56" t="str">
        <f>_xlfn.TEXTJOIN("+",TRUE,Tabelle14[[#This Row],[WoS Index SCIE]:[WoS Index SSCI]])</f>
        <v>SCIE</v>
      </c>
    </row>
    <row r="73" spans="1:31" s="54" customFormat="1" x14ac:dyDescent="0.3">
      <c r="A73" s="57" t="s">
        <v>105</v>
      </c>
      <c r="B73" s="112">
        <v>0.14499999999999999</v>
      </c>
      <c r="C73" s="112">
        <v>0.34599999999999997</v>
      </c>
      <c r="D73" s="112">
        <v>0.26</v>
      </c>
      <c r="E73" s="112">
        <v>0.35099999999999998</v>
      </c>
      <c r="F73" s="112">
        <v>0.33300000000000002</v>
      </c>
      <c r="G73" s="112">
        <v>0.24199999999999999</v>
      </c>
      <c r="H73" s="112">
        <v>0.252</v>
      </c>
      <c r="I73" s="112">
        <v>0.35599999999999998</v>
      </c>
      <c r="J73" s="112">
        <v>0.377</v>
      </c>
      <c r="K73" s="112">
        <v>0.34899999999999998</v>
      </c>
      <c r="L73" s="112">
        <v>0.312</v>
      </c>
      <c r="M73" s="112">
        <v>0.433</v>
      </c>
      <c r="N73" s="112">
        <v>0.42699999999999999</v>
      </c>
      <c r="O73" s="113">
        <v>0.67700000000000005</v>
      </c>
      <c r="P73" s="112">
        <v>0.82599999999999996</v>
      </c>
      <c r="Q73" s="112">
        <v>1.121</v>
      </c>
      <c r="R73" s="112">
        <v>0.93799999999999994</v>
      </c>
      <c r="S73" s="66">
        <v>0.14000000000000001</v>
      </c>
      <c r="T73" s="66">
        <v>0.16</v>
      </c>
      <c r="U73" s="67"/>
      <c r="V73" s="67"/>
      <c r="W73" s="67" t="s">
        <v>28</v>
      </c>
      <c r="X73" s="67"/>
      <c r="Y73" s="67" t="s">
        <v>1599</v>
      </c>
      <c r="Z73" s="68" t="s">
        <v>605</v>
      </c>
      <c r="AA73" s="68" t="s">
        <v>373</v>
      </c>
      <c r="AB73" s="68" t="s">
        <v>1609</v>
      </c>
      <c r="AC73" s="67" t="s">
        <v>739</v>
      </c>
      <c r="AD73" s="56"/>
      <c r="AE73" s="56" t="str">
        <f>_xlfn.TEXTJOIN("+",TRUE,Tabelle14[[#This Row],[WoS Index SCIE]:[WoS Index SSCI]])</f>
        <v>SCIE</v>
      </c>
    </row>
    <row r="74" spans="1:31" s="54" customFormat="1" hidden="1" x14ac:dyDescent="0.3">
      <c r="A74" s="56" t="s">
        <v>106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66">
        <v>0.89</v>
      </c>
      <c r="T74" s="66">
        <v>0.84</v>
      </c>
      <c r="U74" s="67" t="s">
        <v>38</v>
      </c>
      <c r="V74" s="67"/>
      <c r="W74" s="67"/>
      <c r="X74" s="67"/>
      <c r="Y74" s="67"/>
      <c r="Z74" s="67" t="s">
        <v>438</v>
      </c>
      <c r="AA74" s="67" t="s">
        <v>429</v>
      </c>
      <c r="AB74" s="57" t="s">
        <v>1611</v>
      </c>
      <c r="AC74" s="67" t="s">
        <v>741</v>
      </c>
      <c r="AD74" s="56"/>
      <c r="AE74" s="56" t="str">
        <f>_xlfn.TEXTJOIN("+",TRUE,Tabelle14[[#This Row],[WoS Index SCIE]:[WoS Index SSCI]])</f>
        <v/>
      </c>
    </row>
    <row r="75" spans="1:31" s="54" customFormat="1" x14ac:dyDescent="0.3">
      <c r="A75" s="57" t="s">
        <v>107</v>
      </c>
      <c r="B75" s="112">
        <v>1.014</v>
      </c>
      <c r="C75" s="112">
        <v>0.81100000000000005</v>
      </c>
      <c r="D75" s="112">
        <v>1.278</v>
      </c>
      <c r="E75" s="112">
        <v>1.236</v>
      </c>
      <c r="F75" s="112">
        <v>1.3069999999999999</v>
      </c>
      <c r="G75" s="112">
        <v>1.748</v>
      </c>
      <c r="H75" s="112">
        <v>2.4159999999999999</v>
      </c>
      <c r="I75" s="112">
        <v>2.339</v>
      </c>
      <c r="J75" s="112">
        <v>1.5649999999999999</v>
      </c>
      <c r="K75" s="112">
        <v>1.7110000000000001</v>
      </c>
      <c r="L75" s="112">
        <v>1.8680000000000001</v>
      </c>
      <c r="M75" s="112">
        <v>2.0790000000000002</v>
      </c>
      <c r="N75" s="112">
        <v>2.5790000000000002</v>
      </c>
      <c r="O75" s="113">
        <v>1.8260000000000001</v>
      </c>
      <c r="P75" s="112">
        <v>2.3929999999999998</v>
      </c>
      <c r="Q75" s="112">
        <v>2.4929999999999999</v>
      </c>
      <c r="R75" s="112">
        <v>2.4350000000000001</v>
      </c>
      <c r="S75" s="66">
        <v>1.07</v>
      </c>
      <c r="T75" s="66">
        <v>1</v>
      </c>
      <c r="U75" s="67"/>
      <c r="V75" s="67"/>
      <c r="W75" s="67" t="s">
        <v>28</v>
      </c>
      <c r="X75" s="67"/>
      <c r="Y75" s="67" t="s">
        <v>1600</v>
      </c>
      <c r="Z75" s="68" t="s">
        <v>1626</v>
      </c>
      <c r="AA75" s="68" t="s">
        <v>373</v>
      </c>
      <c r="AB75" s="68" t="s">
        <v>1609</v>
      </c>
      <c r="AC75" s="67" t="s">
        <v>748</v>
      </c>
      <c r="AD75" s="56"/>
      <c r="AE75" s="56" t="str">
        <f>_xlfn.TEXTJOIN("+",TRUE,Tabelle14[[#This Row],[WoS Index SCIE]:[WoS Index SSCI]])</f>
        <v>SCIE</v>
      </c>
    </row>
    <row r="76" spans="1:31" s="54" customFormat="1" hidden="1" x14ac:dyDescent="0.3">
      <c r="A76" s="56" t="s">
        <v>108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66">
        <v>0.35</v>
      </c>
      <c r="T76" s="66">
        <v>0.27</v>
      </c>
      <c r="U76" s="67"/>
      <c r="V76" s="67" t="s">
        <v>26</v>
      </c>
      <c r="W76" s="67"/>
      <c r="X76" s="67"/>
      <c r="Y76" s="67"/>
      <c r="Z76" s="67" t="s">
        <v>1632</v>
      </c>
      <c r="AA76" s="67" t="s">
        <v>357</v>
      </c>
      <c r="AB76" s="57" t="s">
        <v>1630</v>
      </c>
      <c r="AC76" s="67" t="s">
        <v>754</v>
      </c>
      <c r="AD76" s="56"/>
      <c r="AE76" s="56" t="str">
        <f>_xlfn.TEXTJOIN("+",TRUE,Tabelle14[[#This Row],[WoS Index SCIE]:[WoS Index SSCI]])</f>
        <v/>
      </c>
    </row>
    <row r="77" spans="1:31" s="54" customFormat="1" hidden="1" x14ac:dyDescent="0.3">
      <c r="A77" s="56" t="s">
        <v>109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66">
        <v>0.18</v>
      </c>
      <c r="T77" s="66">
        <v>0.21</v>
      </c>
      <c r="U77" s="67"/>
      <c r="V77" s="67" t="s">
        <v>26</v>
      </c>
      <c r="W77" s="67"/>
      <c r="X77" s="67"/>
      <c r="Y77" s="67"/>
      <c r="Z77" s="68" t="s">
        <v>1626</v>
      </c>
      <c r="AA77" s="68" t="s">
        <v>373</v>
      </c>
      <c r="AB77" s="68" t="s">
        <v>1609</v>
      </c>
      <c r="AC77" s="67" t="s">
        <v>757</v>
      </c>
      <c r="AD77" s="56"/>
      <c r="AE77" s="56" t="str">
        <f>_xlfn.TEXTJOIN("+",TRUE,Tabelle14[[#This Row],[WoS Index SCIE]:[WoS Index SSCI]])</f>
        <v/>
      </c>
    </row>
    <row r="78" spans="1:31" s="54" customFormat="1" hidden="1" x14ac:dyDescent="0.3">
      <c r="A78" s="56" t="s">
        <v>110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66">
        <v>0.28000000000000003</v>
      </c>
      <c r="T78" s="66">
        <v>0.33</v>
      </c>
      <c r="U78" s="67"/>
      <c r="V78" s="67" t="s">
        <v>26</v>
      </c>
      <c r="W78" s="67"/>
      <c r="X78" s="67"/>
      <c r="Y78" s="67"/>
      <c r="Z78" s="67" t="s">
        <v>648</v>
      </c>
      <c r="AA78" s="67" t="s">
        <v>465</v>
      </c>
      <c r="AB78" s="68" t="s">
        <v>1608</v>
      </c>
      <c r="AC78" s="67" t="s">
        <v>760</v>
      </c>
      <c r="AD78" s="56"/>
      <c r="AE78" s="56" t="str">
        <f>_xlfn.TEXTJOIN("+",TRUE,Tabelle14[[#This Row],[WoS Index SCIE]:[WoS Index SSCI]])</f>
        <v/>
      </c>
    </row>
    <row r="79" spans="1:31" s="54" customFormat="1" x14ac:dyDescent="0.3">
      <c r="A79" s="60" t="s">
        <v>111</v>
      </c>
      <c r="B79" s="112">
        <v>0.42099999999999999</v>
      </c>
      <c r="C79" s="112">
        <v>0.23300000000000001</v>
      </c>
      <c r="D79" s="112">
        <v>0.25</v>
      </c>
      <c r="E79" s="112">
        <v>0.77100000000000002</v>
      </c>
      <c r="F79" s="112">
        <v>0.78</v>
      </c>
      <c r="G79" s="112">
        <v>0.85699999999999998</v>
      </c>
      <c r="H79" s="112">
        <v>0.4</v>
      </c>
      <c r="I79" s="112">
        <v>0.41899999999999998</v>
      </c>
      <c r="J79" s="112">
        <v>0.48099999999999998</v>
      </c>
      <c r="K79" s="112">
        <v>0.46700000000000003</v>
      </c>
      <c r="L79" s="112">
        <v>0.65500000000000003</v>
      </c>
      <c r="M79" s="112">
        <v>0.66</v>
      </c>
      <c r="N79" s="112">
        <v>0.55800000000000005</v>
      </c>
      <c r="O79" s="115">
        <v>0.71099999999999997</v>
      </c>
      <c r="P79" s="115">
        <v>0.81</v>
      </c>
      <c r="Q79" s="112">
        <v>1.288</v>
      </c>
      <c r="R79" s="112">
        <v>1.1779999999999999</v>
      </c>
      <c r="S79" s="66">
        <v>0.7</v>
      </c>
      <c r="T79" s="66">
        <v>0.89</v>
      </c>
      <c r="U79" s="67" t="s">
        <v>38</v>
      </c>
      <c r="V79" s="67"/>
      <c r="W79" s="67"/>
      <c r="X79" s="67" t="s">
        <v>42</v>
      </c>
      <c r="Y79" s="67" t="s">
        <v>1600</v>
      </c>
      <c r="Z79" s="68" t="s">
        <v>409</v>
      </c>
      <c r="AA79" s="68" t="s">
        <v>177</v>
      </c>
      <c r="AB79" s="67" t="s">
        <v>177</v>
      </c>
      <c r="AC79" s="67" t="s">
        <v>767</v>
      </c>
      <c r="AD79" s="56"/>
      <c r="AE79" s="56" t="str">
        <f>_xlfn.TEXTJOIN("+",TRUE,Tabelle14[[#This Row],[WoS Index SCIE]:[WoS Index SSCI]])</f>
        <v>SSCI</v>
      </c>
    </row>
    <row r="80" spans="1:31" s="54" customFormat="1" hidden="1" x14ac:dyDescent="0.3">
      <c r="A80" s="56" t="s">
        <v>112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66">
        <v>0.74</v>
      </c>
      <c r="T80" s="66">
        <v>0.45</v>
      </c>
      <c r="U80" s="67" t="s">
        <v>38</v>
      </c>
      <c r="V80" s="67"/>
      <c r="W80" s="67"/>
      <c r="X80" s="67"/>
      <c r="Y80" s="67"/>
      <c r="Z80" s="67" t="s">
        <v>392</v>
      </c>
      <c r="AA80" s="68" t="s">
        <v>177</v>
      </c>
      <c r="AB80" s="67" t="s">
        <v>177</v>
      </c>
      <c r="AC80" s="67" t="s">
        <v>768</v>
      </c>
      <c r="AD80" s="56"/>
      <c r="AE80" s="56" t="str">
        <f>_xlfn.TEXTJOIN("+",TRUE,Tabelle14[[#This Row],[WoS Index SCIE]:[WoS Index SSCI]])</f>
        <v/>
      </c>
    </row>
    <row r="81" spans="1:31" s="54" customFormat="1" hidden="1" x14ac:dyDescent="0.3">
      <c r="A81" s="56" t="s">
        <v>113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66">
        <v>0.11</v>
      </c>
      <c r="T81" s="66">
        <v>0.21</v>
      </c>
      <c r="U81" s="67"/>
      <c r="V81" s="67" t="s">
        <v>26</v>
      </c>
      <c r="W81" s="67"/>
      <c r="X81" s="67"/>
      <c r="Y81" s="67"/>
      <c r="Z81" s="67" t="s">
        <v>314</v>
      </c>
      <c r="AA81" s="67" t="s">
        <v>315</v>
      </c>
      <c r="AB81" s="67" t="s">
        <v>1608</v>
      </c>
      <c r="AC81" s="67" t="s">
        <v>772</v>
      </c>
      <c r="AD81" s="56"/>
      <c r="AE81" s="56" t="str">
        <f>_xlfn.TEXTJOIN("+",TRUE,Tabelle14[[#This Row],[WoS Index SCIE]:[WoS Index SSCI]])</f>
        <v/>
      </c>
    </row>
    <row r="82" spans="1:31" s="54" customFormat="1" x14ac:dyDescent="0.3">
      <c r="A82" s="61" t="s">
        <v>114</v>
      </c>
      <c r="B82" s="114"/>
      <c r="C82" s="114" t="s">
        <v>97</v>
      </c>
      <c r="D82" s="114" t="s">
        <v>97</v>
      </c>
      <c r="E82" s="112">
        <v>6.7000000000000004E-2</v>
      </c>
      <c r="F82" s="112">
        <v>3.3000000000000002E-2</v>
      </c>
      <c r="G82" s="112">
        <v>3.4000000000000002E-2</v>
      </c>
      <c r="H82" s="112">
        <v>0.111</v>
      </c>
      <c r="I82" s="112">
        <v>0.05</v>
      </c>
      <c r="J82" s="112">
        <v>4.2000000000000003E-2</v>
      </c>
      <c r="K82" s="112">
        <v>0.20599999999999999</v>
      </c>
      <c r="L82" s="112">
        <v>0.30299999999999999</v>
      </c>
      <c r="M82" s="112">
        <v>0.189</v>
      </c>
      <c r="N82" s="112">
        <v>0.23699999999999999</v>
      </c>
      <c r="O82" s="115">
        <v>0.32100000000000001</v>
      </c>
      <c r="P82" s="115">
        <v>0.32</v>
      </c>
      <c r="Q82" s="112">
        <v>0.46200000000000002</v>
      </c>
      <c r="R82" s="112">
        <v>0.34200000000000003</v>
      </c>
      <c r="S82" s="66">
        <v>0.38</v>
      </c>
      <c r="T82" s="66">
        <v>0.37</v>
      </c>
      <c r="U82" s="67" t="s">
        <v>38</v>
      </c>
      <c r="V82" s="67"/>
      <c r="W82" s="67"/>
      <c r="X82" s="67" t="s">
        <v>42</v>
      </c>
      <c r="Y82" s="67" t="s">
        <v>1600</v>
      </c>
      <c r="Z82" s="68" t="s">
        <v>1648</v>
      </c>
      <c r="AA82" s="68" t="s">
        <v>177</v>
      </c>
      <c r="AB82" s="67" t="s">
        <v>177</v>
      </c>
      <c r="AC82" s="67" t="s">
        <v>779</v>
      </c>
      <c r="AD82" s="56"/>
      <c r="AE82" s="56" t="str">
        <f>_xlfn.TEXTJOIN("+",TRUE,Tabelle14[[#This Row],[WoS Index SCIE]:[WoS Index SSCI]])</f>
        <v>SSCI</v>
      </c>
    </row>
    <row r="83" spans="1:31" s="54" customFormat="1" hidden="1" x14ac:dyDescent="0.3">
      <c r="A83" s="56" t="s">
        <v>115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66">
        <v>0.06</v>
      </c>
      <c r="T83" s="66">
        <v>0.03</v>
      </c>
      <c r="U83" s="67"/>
      <c r="V83" s="67" t="s">
        <v>26</v>
      </c>
      <c r="W83" s="67"/>
      <c r="X83" s="67"/>
      <c r="Y83" s="67"/>
      <c r="Z83" s="67" t="s">
        <v>438</v>
      </c>
      <c r="AA83" s="67" t="s">
        <v>487</v>
      </c>
      <c r="AB83" s="57" t="s">
        <v>1611</v>
      </c>
      <c r="AC83" s="67" t="s">
        <v>782</v>
      </c>
      <c r="AD83" s="56"/>
      <c r="AE83" s="56" t="str">
        <f>_xlfn.TEXTJOIN("+",TRUE,Tabelle14[[#This Row],[WoS Index SCIE]:[WoS Index SSCI]])</f>
        <v/>
      </c>
    </row>
    <row r="84" spans="1:31" s="54" customFormat="1" hidden="1" x14ac:dyDescent="0.3">
      <c r="A84" s="56" t="s">
        <v>116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66">
        <v>0.28000000000000003</v>
      </c>
      <c r="T84" s="66">
        <v>0.31</v>
      </c>
      <c r="U84" s="67"/>
      <c r="V84" s="67" t="s">
        <v>26</v>
      </c>
      <c r="W84" s="67"/>
      <c r="X84" s="67"/>
      <c r="Y84" s="67" t="s">
        <v>24</v>
      </c>
      <c r="Z84" s="67" t="s">
        <v>1632</v>
      </c>
      <c r="AA84" s="67" t="s">
        <v>357</v>
      </c>
      <c r="AB84" s="57" t="s">
        <v>1630</v>
      </c>
      <c r="AC84" s="67" t="s">
        <v>786</v>
      </c>
      <c r="AD84" s="56"/>
      <c r="AE84" s="56" t="str">
        <f>_xlfn.TEXTJOIN("+",TRUE,Tabelle14[[#This Row],[WoS Index SCIE]:[WoS Index SSCI]])</f>
        <v/>
      </c>
    </row>
    <row r="85" spans="1:31" s="54" customFormat="1" x14ac:dyDescent="0.3">
      <c r="A85" s="60" t="s">
        <v>117</v>
      </c>
      <c r="B85" s="114"/>
      <c r="C85" s="114"/>
      <c r="D85" s="114"/>
      <c r="E85" s="114"/>
      <c r="F85" s="112">
        <v>0.92900000000000005</v>
      </c>
      <c r="G85" s="112">
        <v>0.90500000000000003</v>
      </c>
      <c r="H85" s="112">
        <v>0.80600000000000005</v>
      </c>
      <c r="I85" s="112">
        <v>1.0620000000000001</v>
      </c>
      <c r="J85" s="112">
        <v>0.40500000000000003</v>
      </c>
      <c r="K85" s="112">
        <v>1.07</v>
      </c>
      <c r="L85" s="112">
        <v>0.76900000000000002</v>
      </c>
      <c r="M85" s="112">
        <v>1.125</v>
      </c>
      <c r="N85" s="112">
        <v>1.1879999999999999</v>
      </c>
      <c r="O85" s="115">
        <v>1.1579999999999999</v>
      </c>
      <c r="P85" s="115">
        <v>0.875</v>
      </c>
      <c r="Q85" s="112">
        <v>1.923</v>
      </c>
      <c r="R85" s="112">
        <v>1.88</v>
      </c>
      <c r="S85" s="66">
        <v>1.28</v>
      </c>
      <c r="T85" s="66">
        <v>1.51</v>
      </c>
      <c r="U85" s="67" t="s">
        <v>38</v>
      </c>
      <c r="V85" s="67"/>
      <c r="W85" s="67"/>
      <c r="X85" s="67" t="s">
        <v>42</v>
      </c>
      <c r="Y85" s="67" t="s">
        <v>1600</v>
      </c>
      <c r="Z85" s="68" t="s">
        <v>409</v>
      </c>
      <c r="AA85" s="68" t="s">
        <v>177</v>
      </c>
      <c r="AB85" s="67" t="s">
        <v>177</v>
      </c>
      <c r="AC85" s="67" t="s">
        <v>788</v>
      </c>
      <c r="AD85" s="56"/>
      <c r="AE85" s="56" t="str">
        <f>_xlfn.TEXTJOIN("+",TRUE,Tabelle14[[#This Row],[WoS Index SCIE]:[WoS Index SSCI]])</f>
        <v>SSCI</v>
      </c>
    </row>
    <row r="86" spans="1:31" s="54" customFormat="1" x14ac:dyDescent="0.3">
      <c r="A86" s="57" t="s">
        <v>118</v>
      </c>
      <c r="B86" s="114"/>
      <c r="C86" s="114"/>
      <c r="D86" s="114"/>
      <c r="E86" s="114"/>
      <c r="F86" s="114"/>
      <c r="G86" s="112">
        <v>1.284</v>
      </c>
      <c r="H86" s="112">
        <v>1.3560000000000001</v>
      </c>
      <c r="I86" s="112">
        <v>0.94799999999999995</v>
      </c>
      <c r="J86" s="112">
        <v>0.74099999999999999</v>
      </c>
      <c r="K86" s="112">
        <v>0.66700000000000004</v>
      </c>
      <c r="L86" s="112">
        <v>0.5</v>
      </c>
      <c r="M86" s="112">
        <v>0.84</v>
      </c>
      <c r="N86" s="112">
        <v>1.3089999999999999</v>
      </c>
      <c r="O86" s="113">
        <v>0.67600000000000005</v>
      </c>
      <c r="P86" s="112">
        <v>0.96799999999999997</v>
      </c>
      <c r="Q86" s="112">
        <v>1.829</v>
      </c>
      <c r="R86" s="112">
        <v>2.093</v>
      </c>
      <c r="S86" s="66">
        <v>0.26</v>
      </c>
      <c r="T86" s="66">
        <v>0.43</v>
      </c>
      <c r="U86" s="67"/>
      <c r="V86" s="67"/>
      <c r="W86" s="67" t="s">
        <v>28</v>
      </c>
      <c r="X86" s="67"/>
      <c r="Y86" s="67" t="s">
        <v>1600</v>
      </c>
      <c r="Z86" s="68" t="s">
        <v>324</v>
      </c>
      <c r="AA86" s="68" t="s">
        <v>317</v>
      </c>
      <c r="AB86" s="68" t="s">
        <v>1609</v>
      </c>
      <c r="AC86" s="67" t="s">
        <v>798</v>
      </c>
      <c r="AD86" s="56"/>
      <c r="AE86" s="56" t="str">
        <f>_xlfn.TEXTJOIN("+",TRUE,Tabelle14[[#This Row],[WoS Index SCIE]:[WoS Index SSCI]])</f>
        <v>SCIE</v>
      </c>
    </row>
    <row r="87" spans="1:31" s="54" customFormat="1" x14ac:dyDescent="0.3">
      <c r="A87" s="57" t="s">
        <v>119</v>
      </c>
      <c r="B87" s="114"/>
      <c r="C87" s="112">
        <v>0.75</v>
      </c>
      <c r="D87" s="112">
        <v>0.53100000000000003</v>
      </c>
      <c r="E87" s="112">
        <v>0.73299999999999998</v>
      </c>
      <c r="F87" s="112">
        <v>0.64</v>
      </c>
      <c r="G87" s="112">
        <v>0.79</v>
      </c>
      <c r="H87" s="112">
        <v>0.73899999999999999</v>
      </c>
      <c r="I87" s="112">
        <v>0.58399999999999996</v>
      </c>
      <c r="J87" s="112">
        <v>0.59199999999999997</v>
      </c>
      <c r="K87" s="112">
        <v>0.75900000000000001</v>
      </c>
      <c r="L87" s="112">
        <v>0.623</v>
      </c>
      <c r="M87" s="112">
        <v>0.88100000000000001</v>
      </c>
      <c r="N87" s="112">
        <v>1.0589999999999999</v>
      </c>
      <c r="O87" s="113">
        <v>1.1519999999999999</v>
      </c>
      <c r="P87" s="112">
        <v>1.51</v>
      </c>
      <c r="Q87" s="112">
        <v>1.6359999999999999</v>
      </c>
      <c r="R87" s="112">
        <v>1.579</v>
      </c>
      <c r="S87" s="66">
        <v>0.23</v>
      </c>
      <c r="T87" s="66">
        <v>0.22</v>
      </c>
      <c r="U87" s="67"/>
      <c r="V87" s="67"/>
      <c r="W87" s="67" t="s">
        <v>28</v>
      </c>
      <c r="X87" s="67"/>
      <c r="Y87" s="67" t="s">
        <v>1600</v>
      </c>
      <c r="Z87" s="68" t="s">
        <v>1626</v>
      </c>
      <c r="AA87" s="68" t="s">
        <v>530</v>
      </c>
      <c r="AB87" s="67" t="s">
        <v>1609</v>
      </c>
      <c r="AC87" s="67" t="s">
        <v>806</v>
      </c>
      <c r="AD87" s="56"/>
      <c r="AE87" s="56" t="str">
        <f>_xlfn.TEXTJOIN("+",TRUE,Tabelle14[[#This Row],[WoS Index SCIE]:[WoS Index SSCI]])</f>
        <v>SCIE</v>
      </c>
    </row>
    <row r="88" spans="1:31" s="54" customFormat="1" hidden="1" x14ac:dyDescent="0.3">
      <c r="A88" s="56" t="s">
        <v>120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66">
        <v>0.15</v>
      </c>
      <c r="T88" s="66">
        <v>0.22</v>
      </c>
      <c r="U88" s="67"/>
      <c r="V88" s="67" t="s">
        <v>26</v>
      </c>
      <c r="W88" s="67"/>
      <c r="X88" s="67"/>
      <c r="Y88" s="67"/>
      <c r="Z88" s="67" t="s">
        <v>498</v>
      </c>
      <c r="AA88" s="67" t="s">
        <v>450</v>
      </c>
      <c r="AB88" s="68" t="s">
        <v>1609</v>
      </c>
      <c r="AC88" s="67" t="s">
        <v>809</v>
      </c>
      <c r="AD88" s="56"/>
      <c r="AE88" s="56" t="str">
        <f>_xlfn.TEXTJOIN("+",TRUE,Tabelle14[[#This Row],[WoS Index SCIE]:[WoS Index SSCI]])</f>
        <v/>
      </c>
    </row>
    <row r="89" spans="1:31" s="54" customFormat="1" x14ac:dyDescent="0.3">
      <c r="A89" s="57" t="s">
        <v>121</v>
      </c>
      <c r="B89" s="114"/>
      <c r="C89" s="114" t="s">
        <v>97</v>
      </c>
      <c r="D89" s="114" t="s">
        <v>97</v>
      </c>
      <c r="E89" s="112">
        <v>0.32600000000000001</v>
      </c>
      <c r="F89" s="112">
        <v>0.38800000000000001</v>
      </c>
      <c r="G89" s="112">
        <v>0.46300000000000002</v>
      </c>
      <c r="H89" s="112">
        <v>0.46300000000000002</v>
      </c>
      <c r="I89" s="112">
        <v>0.34899999999999998</v>
      </c>
      <c r="J89" s="112">
        <v>0.497</v>
      </c>
      <c r="K89" s="112">
        <v>0.71199999999999997</v>
      </c>
      <c r="L89" s="112">
        <v>0.68500000000000005</v>
      </c>
      <c r="M89" s="112">
        <v>0.92300000000000004</v>
      </c>
      <c r="N89" s="112">
        <v>0.95099999999999996</v>
      </c>
      <c r="O89" s="113">
        <v>1.022</v>
      </c>
      <c r="P89" s="112">
        <v>1.7130000000000001</v>
      </c>
      <c r="Q89" s="112">
        <v>1.8320000000000001</v>
      </c>
      <c r="R89" s="112">
        <v>1.667</v>
      </c>
      <c r="S89" s="66">
        <v>0.32</v>
      </c>
      <c r="T89" s="66">
        <v>0.31</v>
      </c>
      <c r="U89" s="67"/>
      <c r="V89" s="67"/>
      <c r="W89" s="67" t="s">
        <v>28</v>
      </c>
      <c r="X89" s="67"/>
      <c r="Y89" s="67" t="s">
        <v>1600</v>
      </c>
      <c r="Z89" s="68" t="s">
        <v>1626</v>
      </c>
      <c r="AA89" s="68" t="s">
        <v>530</v>
      </c>
      <c r="AB89" s="67" t="s">
        <v>1609</v>
      </c>
      <c r="AC89" s="67" t="s">
        <v>816</v>
      </c>
      <c r="AD89" s="56"/>
      <c r="AE89" s="56" t="str">
        <f>_xlfn.TEXTJOIN("+",TRUE,Tabelle14[[#This Row],[WoS Index SCIE]:[WoS Index SSCI]])</f>
        <v>SCIE</v>
      </c>
    </row>
    <row r="90" spans="1:31" s="54" customFormat="1" hidden="1" x14ac:dyDescent="0.3">
      <c r="A90" s="56" t="s">
        <v>122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66">
        <v>0.42</v>
      </c>
      <c r="T90" s="66">
        <v>0.33</v>
      </c>
      <c r="U90" s="67"/>
      <c r="V90" s="67" t="s">
        <v>26</v>
      </c>
      <c r="W90" s="67"/>
      <c r="X90" s="67"/>
      <c r="Y90" s="67"/>
      <c r="Z90" s="68" t="s">
        <v>409</v>
      </c>
      <c r="AA90" s="68" t="s">
        <v>177</v>
      </c>
      <c r="AB90" s="67" t="s">
        <v>177</v>
      </c>
      <c r="AC90" s="67" t="s">
        <v>818</v>
      </c>
      <c r="AD90" s="56"/>
      <c r="AE90" s="56" t="str">
        <f>_xlfn.TEXTJOIN("+",TRUE,Tabelle14[[#This Row],[WoS Index SCIE]:[WoS Index SSCI]])</f>
        <v/>
      </c>
    </row>
    <row r="91" spans="1:31" s="54" customFormat="1" x14ac:dyDescent="0.3">
      <c r="A91" s="57" t="s">
        <v>123</v>
      </c>
      <c r="B91" s="114"/>
      <c r="C91" s="112">
        <v>0.47799999999999998</v>
      </c>
      <c r="D91" s="112">
        <v>0.81899999999999995</v>
      </c>
      <c r="E91" s="112">
        <v>0.86199999999999999</v>
      </c>
      <c r="F91" s="112">
        <v>0.86</v>
      </c>
      <c r="G91" s="112">
        <v>0.83</v>
      </c>
      <c r="H91" s="112">
        <v>0.69099999999999995</v>
      </c>
      <c r="I91" s="112">
        <v>0.67500000000000004</v>
      </c>
      <c r="J91" s="112">
        <v>0.63900000000000001</v>
      </c>
      <c r="K91" s="112">
        <v>0.68700000000000006</v>
      </c>
      <c r="L91" s="112">
        <v>0.68100000000000005</v>
      </c>
      <c r="M91" s="112">
        <v>0.748</v>
      </c>
      <c r="N91" s="112">
        <v>0.85099999999999998</v>
      </c>
      <c r="O91" s="113">
        <v>0.65300000000000002</v>
      </c>
      <c r="P91" s="112">
        <v>0.748</v>
      </c>
      <c r="Q91" s="112">
        <v>0.67800000000000005</v>
      </c>
      <c r="R91" s="112">
        <v>0.754</v>
      </c>
      <c r="S91" s="66">
        <v>0.22</v>
      </c>
      <c r="T91" s="66">
        <v>0.2</v>
      </c>
      <c r="U91" s="67"/>
      <c r="V91" s="67"/>
      <c r="W91" s="67" t="s">
        <v>28</v>
      </c>
      <c r="X91" s="67"/>
      <c r="Y91" s="67" t="s">
        <v>1600</v>
      </c>
      <c r="Z91" s="68" t="s">
        <v>1626</v>
      </c>
      <c r="AA91" s="68" t="s">
        <v>373</v>
      </c>
      <c r="AB91" s="68" t="s">
        <v>1609</v>
      </c>
      <c r="AC91" s="67" t="s">
        <v>824</v>
      </c>
      <c r="AD91" s="56"/>
      <c r="AE91" s="56" t="str">
        <f>_xlfn.TEXTJOIN("+",TRUE,Tabelle14[[#This Row],[WoS Index SCIE]:[WoS Index SSCI]])</f>
        <v>SCIE</v>
      </c>
    </row>
    <row r="92" spans="1:31" s="54" customFormat="1" x14ac:dyDescent="0.3">
      <c r="A92" s="57" t="s">
        <v>124</v>
      </c>
      <c r="B92" s="112">
        <v>4.3860000000000001</v>
      </c>
      <c r="C92" s="112">
        <v>5.0990000000000002</v>
      </c>
      <c r="D92" s="112">
        <v>8.4789999999999992</v>
      </c>
      <c r="E92" s="112">
        <v>5.2779999999999996</v>
      </c>
      <c r="F92" s="112">
        <v>3.1</v>
      </c>
      <c r="G92" s="112">
        <v>1.484</v>
      </c>
      <c r="H92" s="112">
        <v>0.622</v>
      </c>
      <c r="I92" s="112">
        <v>0.45300000000000001</v>
      </c>
      <c r="J92" s="112">
        <v>1.5449999999999999</v>
      </c>
      <c r="K92" s="112">
        <v>0.68700000000000006</v>
      </c>
      <c r="L92" s="112">
        <v>0.89</v>
      </c>
      <c r="M92" s="112">
        <v>1.1619999999999999</v>
      </c>
      <c r="N92" s="112">
        <v>1.0329999999999999</v>
      </c>
      <c r="O92" s="113">
        <v>1.4670000000000001</v>
      </c>
      <c r="P92" s="112">
        <v>2.0070000000000001</v>
      </c>
      <c r="Q92" s="112">
        <v>2.1560000000000001</v>
      </c>
      <c r="R92" s="112">
        <v>2.3780000000000001</v>
      </c>
      <c r="S92" s="66">
        <v>0.7</v>
      </c>
      <c r="T92" s="66">
        <v>0.77</v>
      </c>
      <c r="U92" s="67"/>
      <c r="V92" s="67"/>
      <c r="W92" s="67" t="s">
        <v>28</v>
      </c>
      <c r="X92" s="67"/>
      <c r="Y92" s="67" t="s">
        <v>1600</v>
      </c>
      <c r="Z92" s="68" t="s">
        <v>324</v>
      </c>
      <c r="AA92" s="68" t="s">
        <v>317</v>
      </c>
      <c r="AB92" s="68" t="s">
        <v>1609</v>
      </c>
      <c r="AC92" s="67" t="s">
        <v>830</v>
      </c>
      <c r="AD92" s="56"/>
      <c r="AE92" s="56" t="str">
        <f>_xlfn.TEXTJOIN("+",TRUE,Tabelle14[[#This Row],[WoS Index SCIE]:[WoS Index SSCI]])</f>
        <v>SCIE</v>
      </c>
    </row>
    <row r="93" spans="1:31" s="54" customFormat="1" hidden="1" x14ac:dyDescent="0.3">
      <c r="A93" s="56" t="s">
        <v>126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66">
        <v>1.1100000000000001</v>
      </c>
      <c r="T93" s="66">
        <v>0.91</v>
      </c>
      <c r="U93" s="67"/>
      <c r="V93" s="67" t="s">
        <v>26</v>
      </c>
      <c r="W93" s="67"/>
      <c r="X93" s="67"/>
      <c r="Y93" s="67"/>
      <c r="Z93" s="67" t="s">
        <v>847</v>
      </c>
      <c r="AA93" s="67" t="s">
        <v>432</v>
      </c>
      <c r="AB93" s="57" t="s">
        <v>1611</v>
      </c>
      <c r="AC93" s="67" t="s">
        <v>848</v>
      </c>
      <c r="AD93" s="56"/>
      <c r="AE93" s="56" t="str">
        <f>_xlfn.TEXTJOIN("+",TRUE,Tabelle14[[#This Row],[WoS Index SCIE]:[WoS Index SSCI]])</f>
        <v/>
      </c>
    </row>
    <row r="94" spans="1:31" s="54" customFormat="1" x14ac:dyDescent="0.3">
      <c r="A94" s="57" t="s">
        <v>127</v>
      </c>
      <c r="B94" s="112">
        <v>8.6999999999999994E-2</v>
      </c>
      <c r="C94" s="112">
        <v>0.13600000000000001</v>
      </c>
      <c r="D94" s="112">
        <v>0.29499999999999998</v>
      </c>
      <c r="E94" s="112">
        <v>6.0999999999999999E-2</v>
      </c>
      <c r="F94" s="112">
        <v>8.2000000000000003E-2</v>
      </c>
      <c r="G94" s="112">
        <v>2.5000000000000001E-2</v>
      </c>
      <c r="H94" s="112">
        <v>0.26100000000000001</v>
      </c>
      <c r="I94" s="112">
        <v>0.218</v>
      </c>
      <c r="J94" s="112">
        <v>0.317</v>
      </c>
      <c r="K94" s="112">
        <v>0.20300000000000001</v>
      </c>
      <c r="L94" s="112">
        <v>0.47</v>
      </c>
      <c r="M94" s="112">
        <v>0.42499999999999999</v>
      </c>
      <c r="N94" s="112">
        <v>0.86299999999999999</v>
      </c>
      <c r="O94" s="113">
        <v>0.73299999999999998</v>
      </c>
      <c r="P94" s="112">
        <v>1.0820000000000001</v>
      </c>
      <c r="Q94" s="112">
        <v>1.923</v>
      </c>
      <c r="R94" s="112">
        <v>1.5109999999999999</v>
      </c>
      <c r="S94" s="66">
        <v>0.41</v>
      </c>
      <c r="T94" s="66">
        <v>0.46</v>
      </c>
      <c r="U94" s="67"/>
      <c r="V94" s="67"/>
      <c r="W94" s="67" t="s">
        <v>28</v>
      </c>
      <c r="X94" s="67"/>
      <c r="Y94" s="67" t="s">
        <v>1600</v>
      </c>
      <c r="Z94" s="68" t="s">
        <v>498</v>
      </c>
      <c r="AA94" s="68" t="s">
        <v>450</v>
      </c>
      <c r="AB94" s="68" t="s">
        <v>1609</v>
      </c>
      <c r="AC94" s="67" t="s">
        <v>857</v>
      </c>
      <c r="AD94" s="56"/>
      <c r="AE94" s="56" t="str">
        <f>_xlfn.TEXTJOIN("+",TRUE,Tabelle14[[#This Row],[WoS Index SCIE]:[WoS Index SSCI]])</f>
        <v>SCIE</v>
      </c>
    </row>
    <row r="95" spans="1:31" s="54" customFormat="1" x14ac:dyDescent="0.3">
      <c r="A95" s="57" t="s">
        <v>128</v>
      </c>
      <c r="B95" s="112">
        <v>0.56299999999999994</v>
      </c>
      <c r="C95" s="112">
        <v>0.73</v>
      </c>
      <c r="D95" s="112">
        <v>0.52100000000000002</v>
      </c>
      <c r="E95" s="112">
        <v>0.63700000000000001</v>
      </c>
      <c r="F95" s="112">
        <v>0.40400000000000003</v>
      </c>
      <c r="G95" s="112">
        <v>0.34499999999999997</v>
      </c>
      <c r="H95" s="112">
        <v>0.57299999999999995</v>
      </c>
      <c r="I95" s="112">
        <v>0.68200000000000005</v>
      </c>
      <c r="J95" s="112">
        <v>0.51200000000000001</v>
      </c>
      <c r="K95" s="112">
        <v>0.52300000000000002</v>
      </c>
      <c r="L95" s="112">
        <v>0.63400000000000001</v>
      </c>
      <c r="M95" s="112">
        <v>0.53500000000000003</v>
      </c>
      <c r="N95" s="112">
        <v>0.94199999999999995</v>
      </c>
      <c r="O95" s="113">
        <v>0.78100000000000003</v>
      </c>
      <c r="P95" s="112">
        <v>0.82399999999999995</v>
      </c>
      <c r="Q95" s="112">
        <v>0.92</v>
      </c>
      <c r="R95" s="112">
        <v>0.95899999999999996</v>
      </c>
      <c r="S95" s="66">
        <v>0.18</v>
      </c>
      <c r="T95" s="66">
        <v>0.17</v>
      </c>
      <c r="U95" s="67"/>
      <c r="V95" s="67"/>
      <c r="W95" s="67" t="s">
        <v>28</v>
      </c>
      <c r="X95" s="67"/>
      <c r="Y95" s="67" t="s">
        <v>1600</v>
      </c>
      <c r="Z95" s="68" t="s">
        <v>1626</v>
      </c>
      <c r="AA95" s="68" t="s">
        <v>530</v>
      </c>
      <c r="AB95" s="67" t="s">
        <v>1609</v>
      </c>
      <c r="AC95" s="67" t="s">
        <v>862</v>
      </c>
      <c r="AD95" s="56"/>
      <c r="AE95" s="56" t="str">
        <f>_xlfn.TEXTJOIN("+",TRUE,Tabelle14[[#This Row],[WoS Index SCIE]:[WoS Index SSCI]])</f>
        <v>SCIE</v>
      </c>
    </row>
    <row r="96" spans="1:31" s="54" customFormat="1" hidden="1" x14ac:dyDescent="0.3">
      <c r="A96" s="56" t="s">
        <v>129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66"/>
      <c r="T96" s="66">
        <v>0.4</v>
      </c>
      <c r="U96" s="67"/>
      <c r="V96" s="67" t="s">
        <v>26</v>
      </c>
      <c r="W96" s="67"/>
      <c r="X96" s="67"/>
      <c r="Y96" s="67"/>
      <c r="Z96" s="67" t="s">
        <v>438</v>
      </c>
      <c r="AA96" s="67" t="s">
        <v>429</v>
      </c>
      <c r="AB96" s="57" t="s">
        <v>1611</v>
      </c>
      <c r="AC96" s="67" t="s">
        <v>867</v>
      </c>
      <c r="AD96" s="56"/>
      <c r="AE96" s="56" t="str">
        <f>_xlfn.TEXTJOIN("+",TRUE,Tabelle14[[#This Row],[WoS Index SCIE]:[WoS Index SSCI]])</f>
        <v/>
      </c>
    </row>
    <row r="97" spans="1:31" s="54" customFormat="1" x14ac:dyDescent="0.3">
      <c r="A97" s="57" t="s">
        <v>130</v>
      </c>
      <c r="B97" s="114"/>
      <c r="C97" s="114"/>
      <c r="D97" s="114"/>
      <c r="E97" s="114"/>
      <c r="F97" s="114"/>
      <c r="G97" s="114"/>
      <c r="H97" s="114"/>
      <c r="I97" s="114"/>
      <c r="J97" s="112">
        <v>0.29599999999999999</v>
      </c>
      <c r="K97" s="112">
        <v>0.8</v>
      </c>
      <c r="L97" s="112">
        <v>0.54500000000000004</v>
      </c>
      <c r="M97" s="112">
        <v>1.242</v>
      </c>
      <c r="N97" s="112">
        <v>0.66700000000000004</v>
      </c>
      <c r="O97" s="115">
        <v>0.64700000000000002</v>
      </c>
      <c r="P97" s="115">
        <v>0.97</v>
      </c>
      <c r="Q97" s="112">
        <v>1.9710000000000001</v>
      </c>
      <c r="R97" s="112">
        <v>2.024</v>
      </c>
      <c r="S97" s="66">
        <v>0.55000000000000004</v>
      </c>
      <c r="T97" s="66">
        <v>1.2</v>
      </c>
      <c r="U97" s="67"/>
      <c r="V97" s="67"/>
      <c r="W97" s="67"/>
      <c r="X97" s="67" t="s">
        <v>42</v>
      </c>
      <c r="Y97" s="67" t="s">
        <v>1600</v>
      </c>
      <c r="Z97" s="68" t="s">
        <v>409</v>
      </c>
      <c r="AA97" s="68" t="s">
        <v>177</v>
      </c>
      <c r="AB97" s="67" t="s">
        <v>177</v>
      </c>
      <c r="AC97" s="67" t="s">
        <v>873</v>
      </c>
      <c r="AD97" s="56"/>
      <c r="AE97" s="56" t="str">
        <f>_xlfn.TEXTJOIN("+",TRUE,Tabelle14[[#This Row],[WoS Index SCIE]:[WoS Index SSCI]])</f>
        <v>SSCI</v>
      </c>
    </row>
    <row r="98" spans="1:31" s="54" customFormat="1" hidden="1" x14ac:dyDescent="0.3">
      <c r="A98" s="56" t="s">
        <v>131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66">
        <v>1.76</v>
      </c>
      <c r="T98" s="66">
        <v>1.6</v>
      </c>
      <c r="U98" s="67" t="s">
        <v>38</v>
      </c>
      <c r="V98" s="67"/>
      <c r="W98" s="67"/>
      <c r="X98" s="67"/>
      <c r="Y98" s="67"/>
      <c r="Z98" s="67" t="s">
        <v>387</v>
      </c>
      <c r="AA98" s="67" t="s">
        <v>388</v>
      </c>
      <c r="AB98" s="57" t="s">
        <v>1611</v>
      </c>
      <c r="AC98" s="67" t="s">
        <v>878</v>
      </c>
      <c r="AD98" s="56"/>
      <c r="AE98" s="56" t="str">
        <f>_xlfn.TEXTJOIN("+",TRUE,Tabelle14[[#This Row],[WoS Index SCIE]:[WoS Index SSCI]])</f>
        <v/>
      </c>
    </row>
    <row r="99" spans="1:31" s="54" customFormat="1" hidden="1" x14ac:dyDescent="0.3">
      <c r="A99" s="56" t="s">
        <v>132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66">
        <v>0.21</v>
      </c>
      <c r="T99" s="66">
        <v>0.23</v>
      </c>
      <c r="U99" s="67"/>
      <c r="V99" s="67" t="s">
        <v>26</v>
      </c>
      <c r="W99" s="67"/>
      <c r="X99" s="67"/>
      <c r="Y99" s="67"/>
      <c r="Z99" s="67" t="s">
        <v>498</v>
      </c>
      <c r="AA99" s="67" t="s">
        <v>880</v>
      </c>
      <c r="AB99" s="67" t="s">
        <v>1609</v>
      </c>
      <c r="AC99" s="67" t="s">
        <v>881</v>
      </c>
      <c r="AD99" s="56"/>
      <c r="AE99" s="56" t="str">
        <f>_xlfn.TEXTJOIN("+",TRUE,Tabelle14[[#This Row],[WoS Index SCIE]:[WoS Index SSCI]])</f>
        <v/>
      </c>
    </row>
    <row r="100" spans="1:31" s="54" customFormat="1" x14ac:dyDescent="0.3">
      <c r="A100" s="57" t="s">
        <v>134</v>
      </c>
      <c r="B100" s="112">
        <v>0.125</v>
      </c>
      <c r="C100" s="112">
        <v>6.0999999999999999E-2</v>
      </c>
      <c r="D100" s="112">
        <v>0.11899999999999999</v>
      </c>
      <c r="E100" s="112">
        <v>0.254</v>
      </c>
      <c r="F100" s="112">
        <v>0.34300000000000003</v>
      </c>
      <c r="G100" s="112">
        <v>0.27</v>
      </c>
      <c r="H100" s="112">
        <v>0.35099999999999998</v>
      </c>
      <c r="I100" s="112">
        <v>0.25700000000000001</v>
      </c>
      <c r="J100" s="112">
        <v>0.222</v>
      </c>
      <c r="K100" s="112">
        <v>0.25800000000000001</v>
      </c>
      <c r="L100" s="112">
        <v>0.156</v>
      </c>
      <c r="M100" s="112">
        <v>0.45600000000000002</v>
      </c>
      <c r="N100" s="112">
        <v>0.2</v>
      </c>
      <c r="O100" s="115">
        <v>0.65800000000000003</v>
      </c>
      <c r="P100" s="115">
        <v>2.16</v>
      </c>
      <c r="Q100" s="112">
        <v>2.738</v>
      </c>
      <c r="R100" s="112">
        <v>1.7809999999999999</v>
      </c>
      <c r="S100" s="66">
        <v>0.78</v>
      </c>
      <c r="T100" s="66">
        <v>0.83</v>
      </c>
      <c r="U100" s="67"/>
      <c r="V100" s="67"/>
      <c r="W100" s="67"/>
      <c r="X100" s="67" t="s">
        <v>42</v>
      </c>
      <c r="Y100" s="67" t="s">
        <v>1600</v>
      </c>
      <c r="Z100" s="68" t="s">
        <v>648</v>
      </c>
      <c r="AA100" s="68" t="s">
        <v>465</v>
      </c>
      <c r="AB100" s="68" t="s">
        <v>1608</v>
      </c>
      <c r="AC100" s="67" t="s">
        <v>889</v>
      </c>
      <c r="AD100" s="56"/>
      <c r="AE100" s="56" t="str">
        <f>_xlfn.TEXTJOIN("+",TRUE,Tabelle14[[#This Row],[WoS Index SCIE]:[WoS Index SSCI]])</f>
        <v>SSCI</v>
      </c>
    </row>
    <row r="101" spans="1:31" s="54" customFormat="1" hidden="1" x14ac:dyDescent="0.3">
      <c r="A101" s="56" t="s">
        <v>135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66">
        <v>0.27</v>
      </c>
      <c r="T101" s="66">
        <v>0.13</v>
      </c>
      <c r="U101" s="67"/>
      <c r="V101" s="67" t="s">
        <v>26</v>
      </c>
      <c r="W101" s="67"/>
      <c r="X101" s="67"/>
      <c r="Y101" s="67"/>
      <c r="Z101" s="67" t="s">
        <v>847</v>
      </c>
      <c r="AA101" s="67" t="s">
        <v>432</v>
      </c>
      <c r="AB101" s="57" t="s">
        <v>1611</v>
      </c>
      <c r="AC101" s="67" t="s">
        <v>895</v>
      </c>
      <c r="AD101" s="56"/>
      <c r="AE101" s="56" t="str">
        <f>_xlfn.TEXTJOIN("+",TRUE,Tabelle14[[#This Row],[WoS Index SCIE]:[WoS Index SSCI]])</f>
        <v/>
      </c>
    </row>
    <row r="102" spans="1:31" s="54" customFormat="1" x14ac:dyDescent="0.3">
      <c r="A102" s="57" t="s">
        <v>136</v>
      </c>
      <c r="B102" s="112">
        <v>0.86</v>
      </c>
      <c r="C102" s="112">
        <v>0.98980000000000001</v>
      </c>
      <c r="D102" s="112">
        <v>0.97399999999999998</v>
      </c>
      <c r="E102" s="112">
        <v>1.079</v>
      </c>
      <c r="F102" s="112">
        <v>1.2</v>
      </c>
      <c r="G102" s="112">
        <v>1.042</v>
      </c>
      <c r="H102" s="112">
        <v>1.083</v>
      </c>
      <c r="I102" s="112">
        <v>1.3029999999999999</v>
      </c>
      <c r="J102" s="112">
        <v>1.4319999999999999</v>
      </c>
      <c r="K102" s="112">
        <v>1.6160000000000001</v>
      </c>
      <c r="L102" s="112">
        <v>1.4810000000000001</v>
      </c>
      <c r="M102" s="112">
        <v>1.6859999999999999</v>
      </c>
      <c r="N102" s="112">
        <v>1.859</v>
      </c>
      <c r="O102" s="113">
        <v>1.486</v>
      </c>
      <c r="P102" s="112">
        <v>1.7130000000000001</v>
      </c>
      <c r="Q102" s="112">
        <v>1.8089999999999999</v>
      </c>
      <c r="R102" s="112">
        <v>1.8680000000000001</v>
      </c>
      <c r="S102" s="66">
        <v>2.2000000000000002</v>
      </c>
      <c r="T102" s="66">
        <v>1.92</v>
      </c>
      <c r="U102" s="67"/>
      <c r="V102" s="67"/>
      <c r="W102" s="67" t="s">
        <v>28</v>
      </c>
      <c r="X102" s="67"/>
      <c r="Y102" s="67" t="s">
        <v>1600</v>
      </c>
      <c r="Z102" s="68" t="s">
        <v>324</v>
      </c>
      <c r="AA102" s="68" t="s">
        <v>317</v>
      </c>
      <c r="AB102" s="68" t="s">
        <v>1609</v>
      </c>
      <c r="AC102" s="67" t="s">
        <v>900</v>
      </c>
      <c r="AD102" s="56"/>
      <c r="AE102" s="56" t="str">
        <f>_xlfn.TEXTJOIN("+",TRUE,Tabelle14[[#This Row],[WoS Index SCIE]:[WoS Index SSCI]])</f>
        <v>SCIE</v>
      </c>
    </row>
    <row r="103" spans="1:31" s="54" customFormat="1" x14ac:dyDescent="0.3">
      <c r="A103" s="60" t="s">
        <v>137</v>
      </c>
      <c r="B103" s="114"/>
      <c r="C103" s="114" t="s">
        <v>97</v>
      </c>
      <c r="D103" s="114" t="s">
        <v>97</v>
      </c>
      <c r="E103" s="112">
        <v>0.42899999999999999</v>
      </c>
      <c r="F103" s="112">
        <v>0.14299999999999999</v>
      </c>
      <c r="G103" s="112">
        <v>7.0999999999999994E-2</v>
      </c>
      <c r="H103" s="112">
        <v>0.4</v>
      </c>
      <c r="I103" s="112">
        <v>0.2</v>
      </c>
      <c r="J103" s="112">
        <v>0.154</v>
      </c>
      <c r="K103" s="112">
        <v>0.58299999999999996</v>
      </c>
      <c r="L103" s="112">
        <v>7.0999999999999994E-2</v>
      </c>
      <c r="M103" s="112">
        <v>0.8</v>
      </c>
      <c r="N103" s="112">
        <v>0.26700000000000002</v>
      </c>
      <c r="O103" s="115">
        <v>0.26700000000000002</v>
      </c>
      <c r="P103" s="115">
        <v>0.26700000000000002</v>
      </c>
      <c r="Q103" s="112">
        <v>0.313</v>
      </c>
      <c r="R103" s="112">
        <v>0.44700000000000001</v>
      </c>
      <c r="S103" s="66">
        <v>0.34</v>
      </c>
      <c r="T103" s="66">
        <v>0.25</v>
      </c>
      <c r="U103" s="67" t="s">
        <v>38</v>
      </c>
      <c r="V103" s="67"/>
      <c r="W103" s="67"/>
      <c r="X103" s="67" t="s">
        <v>42</v>
      </c>
      <c r="Y103" s="67" t="s">
        <v>1600</v>
      </c>
      <c r="Z103" s="68" t="s">
        <v>22222</v>
      </c>
      <c r="AA103" s="68" t="s">
        <v>177</v>
      </c>
      <c r="AB103" s="67" t="s">
        <v>177</v>
      </c>
      <c r="AC103" s="67" t="s">
        <v>906</v>
      </c>
      <c r="AD103" s="56"/>
      <c r="AE103" s="56" t="str">
        <f>_xlfn.TEXTJOIN("+",TRUE,Tabelle14[[#This Row],[WoS Index SCIE]:[WoS Index SSCI]])</f>
        <v>SSCI</v>
      </c>
    </row>
    <row r="104" spans="1:31" s="54" customFormat="1" hidden="1" x14ac:dyDescent="0.3">
      <c r="A104" s="56" t="s">
        <v>138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66">
        <v>0.24</v>
      </c>
      <c r="T104" s="66">
        <v>0.3</v>
      </c>
      <c r="U104" s="67"/>
      <c r="V104" s="67" t="s">
        <v>26</v>
      </c>
      <c r="W104" s="67"/>
      <c r="X104" s="67"/>
      <c r="Y104" s="67"/>
      <c r="Z104" s="68" t="s">
        <v>324</v>
      </c>
      <c r="AA104" s="68" t="s">
        <v>317</v>
      </c>
      <c r="AB104" s="68" t="s">
        <v>1609</v>
      </c>
      <c r="AC104" s="67" t="s">
        <v>909</v>
      </c>
      <c r="AD104" s="56"/>
      <c r="AE104" s="56" t="str">
        <f>_xlfn.TEXTJOIN("+",TRUE,Tabelle14[[#This Row],[WoS Index SCIE]:[WoS Index SSCI]])</f>
        <v/>
      </c>
    </row>
    <row r="105" spans="1:31" s="54" customFormat="1" hidden="1" x14ac:dyDescent="0.3">
      <c r="A105" s="56" t="s">
        <v>139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66">
        <v>0.28999999999999998</v>
      </c>
      <c r="T105" s="66">
        <v>0.22</v>
      </c>
      <c r="U105" s="67"/>
      <c r="V105" s="67" t="s">
        <v>26</v>
      </c>
      <c r="W105" s="67"/>
      <c r="X105" s="67"/>
      <c r="Y105" s="67"/>
      <c r="Z105" s="67" t="s">
        <v>1626</v>
      </c>
      <c r="AA105" s="67" t="s">
        <v>336</v>
      </c>
      <c r="AB105" s="67" t="s">
        <v>1609</v>
      </c>
      <c r="AC105" s="67" t="s">
        <v>912</v>
      </c>
      <c r="AD105" s="56"/>
      <c r="AE105" s="56" t="str">
        <f>_xlfn.TEXTJOIN("+",TRUE,Tabelle14[[#This Row],[WoS Index SCIE]:[WoS Index SSCI]])</f>
        <v/>
      </c>
    </row>
    <row r="106" spans="1:31" s="54" customFormat="1" x14ac:dyDescent="0.3">
      <c r="A106" s="57" t="s">
        <v>140</v>
      </c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3">
        <v>1.72</v>
      </c>
      <c r="P106" s="112">
        <v>3</v>
      </c>
      <c r="Q106" s="112">
        <v>1.867</v>
      </c>
      <c r="R106" s="112">
        <v>4.4459999999999997</v>
      </c>
      <c r="S106" s="66">
        <v>1.06</v>
      </c>
      <c r="T106" s="66">
        <v>0.8</v>
      </c>
      <c r="U106" s="67"/>
      <c r="V106" s="67"/>
      <c r="W106" s="67" t="s">
        <v>28</v>
      </c>
      <c r="X106" s="67" t="s">
        <v>42</v>
      </c>
      <c r="Y106" s="67" t="s">
        <v>1599</v>
      </c>
      <c r="Z106" s="68" t="s">
        <v>324</v>
      </c>
      <c r="AA106" s="68" t="s">
        <v>317</v>
      </c>
      <c r="AB106" s="68" t="s">
        <v>1609</v>
      </c>
      <c r="AC106" s="67" t="s">
        <v>919</v>
      </c>
      <c r="AD106" s="56"/>
      <c r="AE106" s="56" t="str">
        <f>_xlfn.TEXTJOIN("+",TRUE,Tabelle14[[#This Row],[WoS Index SCIE]:[WoS Index SSCI]])</f>
        <v>SCIE+SSCI</v>
      </c>
    </row>
    <row r="107" spans="1:31" s="54" customFormat="1" hidden="1" x14ac:dyDescent="0.3">
      <c r="A107" s="56" t="s">
        <v>141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66">
        <v>1.19</v>
      </c>
      <c r="T107" s="66">
        <v>1.86</v>
      </c>
      <c r="U107" s="67"/>
      <c r="V107" s="67" t="s">
        <v>26</v>
      </c>
      <c r="W107" s="67"/>
      <c r="X107" s="67"/>
      <c r="Y107" s="67"/>
      <c r="Z107" s="67" t="s">
        <v>392</v>
      </c>
      <c r="AA107" s="67" t="s">
        <v>177</v>
      </c>
      <c r="AB107" s="67" t="s">
        <v>177</v>
      </c>
      <c r="AC107" s="67" t="s">
        <v>926</v>
      </c>
      <c r="AD107" s="56"/>
      <c r="AE107" s="56" t="str">
        <f>_xlfn.TEXTJOIN("+",TRUE,Tabelle14[[#This Row],[WoS Index SCIE]:[WoS Index SSCI]])</f>
        <v/>
      </c>
    </row>
    <row r="108" spans="1:31" s="54" customFormat="1" hidden="1" x14ac:dyDescent="0.3">
      <c r="A108" s="56" t="s">
        <v>143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66">
        <v>1.3</v>
      </c>
      <c r="T108" s="66">
        <v>1.0900000000000001</v>
      </c>
      <c r="U108" s="67"/>
      <c r="V108" s="67" t="s">
        <v>26</v>
      </c>
      <c r="W108" s="67"/>
      <c r="X108" s="67"/>
      <c r="Y108" s="67"/>
      <c r="Z108" s="67" t="s">
        <v>409</v>
      </c>
      <c r="AA108" s="67" t="s">
        <v>177</v>
      </c>
      <c r="AB108" s="67" t="s">
        <v>177</v>
      </c>
      <c r="AC108" s="67" t="s">
        <v>929</v>
      </c>
      <c r="AD108" s="56"/>
      <c r="AE108" s="56" t="str">
        <f>_xlfn.TEXTJOIN("+",TRUE,Tabelle14[[#This Row],[WoS Index SCIE]:[WoS Index SSCI]])</f>
        <v/>
      </c>
    </row>
    <row r="109" spans="1:31" s="54" customFormat="1" hidden="1" x14ac:dyDescent="0.3">
      <c r="A109" s="56" t="s">
        <v>144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66">
        <v>0.17</v>
      </c>
      <c r="T109" s="66">
        <v>0.18</v>
      </c>
      <c r="U109" s="67"/>
      <c r="V109" s="67" t="s">
        <v>26</v>
      </c>
      <c r="W109" s="67"/>
      <c r="X109" s="67"/>
      <c r="Y109" s="67"/>
      <c r="Z109" s="67" t="s">
        <v>605</v>
      </c>
      <c r="AA109" s="67" t="s">
        <v>932</v>
      </c>
      <c r="AB109" s="67" t="s">
        <v>1609</v>
      </c>
      <c r="AC109" s="67" t="s">
        <v>933</v>
      </c>
      <c r="AD109" s="56"/>
      <c r="AE109" s="56" t="str">
        <f>_xlfn.TEXTJOIN("+",TRUE,Tabelle14[[#This Row],[WoS Index SCIE]:[WoS Index SSCI]])</f>
        <v/>
      </c>
    </row>
    <row r="110" spans="1:31" s="54" customFormat="1" x14ac:dyDescent="0.3">
      <c r="A110" s="57" t="s">
        <v>145</v>
      </c>
      <c r="B110" s="112">
        <v>0.42899999999999999</v>
      </c>
      <c r="C110" s="112">
        <v>0.495</v>
      </c>
      <c r="D110" s="112">
        <v>0.32500000000000001</v>
      </c>
      <c r="E110" s="112">
        <v>0.47099999999999997</v>
      </c>
      <c r="F110" s="112">
        <v>0.437</v>
      </c>
      <c r="G110" s="112">
        <v>0.432</v>
      </c>
      <c r="H110" s="112">
        <v>0.49199999999999999</v>
      </c>
      <c r="I110" s="112">
        <v>0.34599999999999997</v>
      </c>
      <c r="J110" s="112">
        <v>0.443</v>
      </c>
      <c r="K110" s="112">
        <v>0.505</v>
      </c>
      <c r="L110" s="112">
        <v>0.45700000000000002</v>
      </c>
      <c r="M110" s="112">
        <v>0.58099999999999996</v>
      </c>
      <c r="N110" s="112">
        <v>0.47</v>
      </c>
      <c r="O110" s="113">
        <v>0.46600000000000003</v>
      </c>
      <c r="P110" s="112">
        <v>0.48699999999999999</v>
      </c>
      <c r="Q110" s="112">
        <v>0.63800000000000001</v>
      </c>
      <c r="R110" s="112">
        <v>0.67800000000000005</v>
      </c>
      <c r="S110" s="66">
        <v>0.56999999999999995</v>
      </c>
      <c r="T110" s="66">
        <v>0.49</v>
      </c>
      <c r="U110" s="67"/>
      <c r="V110" s="67"/>
      <c r="W110" s="67" t="s">
        <v>28</v>
      </c>
      <c r="X110" s="67"/>
      <c r="Y110" s="67" t="s">
        <v>1600</v>
      </c>
      <c r="Z110" s="68" t="s">
        <v>324</v>
      </c>
      <c r="AA110" s="68" t="s">
        <v>317</v>
      </c>
      <c r="AB110" s="68" t="s">
        <v>1609</v>
      </c>
      <c r="AC110" s="67" t="s">
        <v>937</v>
      </c>
      <c r="AD110" s="56"/>
      <c r="AE110" s="56" t="str">
        <f>_xlfn.TEXTJOIN("+",TRUE,Tabelle14[[#This Row],[WoS Index SCIE]:[WoS Index SSCI]])</f>
        <v>SCIE</v>
      </c>
    </row>
    <row r="111" spans="1:31" s="54" customFormat="1" hidden="1" x14ac:dyDescent="0.3">
      <c r="A111" s="56" t="s">
        <v>146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66"/>
      <c r="T111" s="66">
        <v>0.37</v>
      </c>
      <c r="U111" s="67"/>
      <c r="V111" s="67" t="s">
        <v>26</v>
      </c>
      <c r="W111" s="67"/>
      <c r="X111" s="67"/>
      <c r="Y111" s="67"/>
      <c r="Z111" s="67" t="s">
        <v>22222</v>
      </c>
      <c r="AA111" s="67" t="s">
        <v>177</v>
      </c>
      <c r="AB111" s="67" t="s">
        <v>177</v>
      </c>
      <c r="AC111" s="67" t="s">
        <v>939</v>
      </c>
      <c r="AD111" s="56"/>
      <c r="AE111" s="56" t="str">
        <f>_xlfn.TEXTJOIN("+",TRUE,Tabelle14[[#This Row],[WoS Index SCIE]:[WoS Index SSCI]])</f>
        <v/>
      </c>
    </row>
    <row r="112" spans="1:31" s="54" customFormat="1" x14ac:dyDescent="0.3">
      <c r="A112" s="57" t="s">
        <v>147</v>
      </c>
      <c r="B112" s="114"/>
      <c r="C112" s="114" t="s">
        <v>97</v>
      </c>
      <c r="D112" s="112">
        <v>0.60399999999999998</v>
      </c>
      <c r="E112" s="112">
        <v>0.66700000000000004</v>
      </c>
      <c r="F112" s="112">
        <v>0.41099999999999998</v>
      </c>
      <c r="G112" s="112">
        <v>0.54700000000000004</v>
      </c>
      <c r="H112" s="112">
        <v>0.42199999999999999</v>
      </c>
      <c r="I112" s="112">
        <v>0.27200000000000002</v>
      </c>
      <c r="J112" s="112">
        <v>0.40600000000000003</v>
      </c>
      <c r="K112" s="112">
        <v>0.46600000000000003</v>
      </c>
      <c r="L112" s="112">
        <v>0.47399999999999998</v>
      </c>
      <c r="M112" s="112">
        <v>0.71199999999999997</v>
      </c>
      <c r="N112" s="112">
        <v>0.75700000000000001</v>
      </c>
      <c r="O112" s="115">
        <v>0.39400000000000002</v>
      </c>
      <c r="P112" s="115">
        <v>1.258</v>
      </c>
      <c r="Q112" s="112">
        <v>0.58099999999999996</v>
      </c>
      <c r="R112" s="112">
        <v>0.83899999999999997</v>
      </c>
      <c r="S112" s="66">
        <v>0.32</v>
      </c>
      <c r="T112" s="66">
        <v>0.3</v>
      </c>
      <c r="U112" s="67"/>
      <c r="V112" s="67"/>
      <c r="W112" s="67"/>
      <c r="X112" s="67" t="s">
        <v>42</v>
      </c>
      <c r="Y112" s="67" t="s">
        <v>1600</v>
      </c>
      <c r="Z112" s="68" t="s">
        <v>314</v>
      </c>
      <c r="AA112" s="68" t="s">
        <v>465</v>
      </c>
      <c r="AB112" s="68" t="s">
        <v>1608</v>
      </c>
      <c r="AC112" s="67" t="s">
        <v>946</v>
      </c>
      <c r="AD112" s="56"/>
      <c r="AE112" s="56" t="str">
        <f>_xlfn.TEXTJOIN("+",TRUE,Tabelle14[[#This Row],[WoS Index SCIE]:[WoS Index SSCI]])</f>
        <v>SSCI</v>
      </c>
    </row>
    <row r="113" spans="1:31" s="54" customFormat="1" hidden="1" x14ac:dyDescent="0.3">
      <c r="A113" s="56" t="s">
        <v>148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66">
        <v>0.59</v>
      </c>
      <c r="T113" s="66">
        <v>0.74</v>
      </c>
      <c r="U113" s="67"/>
      <c r="V113" s="67" t="s">
        <v>26</v>
      </c>
      <c r="W113" s="67"/>
      <c r="X113" s="67"/>
      <c r="Y113" s="67" t="s">
        <v>24</v>
      </c>
      <c r="Z113" s="67" t="s">
        <v>498</v>
      </c>
      <c r="AA113" s="67" t="s">
        <v>880</v>
      </c>
      <c r="AB113" s="67" t="s">
        <v>1609</v>
      </c>
      <c r="AC113" s="67" t="s">
        <v>948</v>
      </c>
      <c r="AD113" s="56"/>
      <c r="AE113" s="56" t="str">
        <f>_xlfn.TEXTJOIN("+",TRUE,Tabelle14[[#This Row],[WoS Index SCIE]:[WoS Index SSCI]])</f>
        <v/>
      </c>
    </row>
    <row r="114" spans="1:31" s="54" customFormat="1" hidden="1" x14ac:dyDescent="0.3">
      <c r="A114" s="56" t="s">
        <v>149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66">
        <v>0.28000000000000003</v>
      </c>
      <c r="T114" s="66">
        <v>0.38</v>
      </c>
      <c r="U114" s="67"/>
      <c r="V114" s="67" t="s">
        <v>26</v>
      </c>
      <c r="W114" s="67"/>
      <c r="X114" s="67"/>
      <c r="Y114" s="67" t="s">
        <v>24</v>
      </c>
      <c r="Z114" s="67" t="s">
        <v>1655</v>
      </c>
      <c r="AA114" s="67" t="s">
        <v>450</v>
      </c>
      <c r="AB114" s="68" t="s">
        <v>1609</v>
      </c>
      <c r="AC114" s="67" t="s">
        <v>951</v>
      </c>
      <c r="AD114" s="56"/>
      <c r="AE114" s="56" t="str">
        <f>_xlfn.TEXTJOIN("+",TRUE,Tabelle14[[#This Row],[WoS Index SCIE]:[WoS Index SSCI]])</f>
        <v/>
      </c>
    </row>
    <row r="115" spans="1:31" s="54" customFormat="1" x14ac:dyDescent="0.3">
      <c r="A115" s="57" t="s">
        <v>150</v>
      </c>
      <c r="B115" s="114"/>
      <c r="C115" s="114"/>
      <c r="D115" s="114"/>
      <c r="E115" s="114"/>
      <c r="F115" s="112">
        <v>0.51</v>
      </c>
      <c r="G115" s="112">
        <v>0.432</v>
      </c>
      <c r="H115" s="112">
        <v>0.56000000000000005</v>
      </c>
      <c r="I115" s="112">
        <v>0.59299999999999997</v>
      </c>
      <c r="J115" s="112">
        <v>0.88</v>
      </c>
      <c r="K115" s="112">
        <v>0.98699999999999999</v>
      </c>
      <c r="L115" s="112">
        <v>0.78300000000000003</v>
      </c>
      <c r="M115" s="112">
        <v>0.94099999999999995</v>
      </c>
      <c r="N115" s="112">
        <v>0.88100000000000001</v>
      </c>
      <c r="O115" s="113">
        <v>0.92600000000000005</v>
      </c>
      <c r="P115" s="112">
        <v>1.5089999999999999</v>
      </c>
      <c r="Q115" s="112">
        <v>1.448</v>
      </c>
      <c r="R115" s="112">
        <v>1.1559999999999999</v>
      </c>
      <c r="S115" s="66">
        <v>0.98</v>
      </c>
      <c r="T115" s="66">
        <v>1.02</v>
      </c>
      <c r="U115" s="67"/>
      <c r="V115" s="67"/>
      <c r="W115" s="67" t="s">
        <v>28</v>
      </c>
      <c r="X115" s="67"/>
      <c r="Y115" s="67" t="s">
        <v>1600</v>
      </c>
      <c r="Z115" s="68" t="s">
        <v>324</v>
      </c>
      <c r="AA115" s="68" t="s">
        <v>317</v>
      </c>
      <c r="AB115" s="68" t="s">
        <v>1609</v>
      </c>
      <c r="AC115" s="67" t="s">
        <v>957</v>
      </c>
      <c r="AD115" s="56"/>
      <c r="AE115" s="56" t="str">
        <f>_xlfn.TEXTJOIN("+",TRUE,Tabelle14[[#This Row],[WoS Index SCIE]:[WoS Index SSCI]])</f>
        <v>SCIE</v>
      </c>
    </row>
    <row r="116" spans="1:31" s="54" customFormat="1" x14ac:dyDescent="0.3">
      <c r="A116" s="57" t="s">
        <v>151</v>
      </c>
      <c r="B116" s="114"/>
      <c r="C116" s="114"/>
      <c r="D116" s="114"/>
      <c r="E116" s="114"/>
      <c r="F116" s="112">
        <v>0.23300000000000001</v>
      </c>
      <c r="G116" s="112">
        <v>0.184</v>
      </c>
      <c r="H116" s="112">
        <v>0.189</v>
      </c>
      <c r="I116" s="112">
        <v>0.29899999999999999</v>
      </c>
      <c r="J116" s="112">
        <v>0.21099999999999999</v>
      </c>
      <c r="K116" s="112">
        <v>0.104</v>
      </c>
      <c r="L116" s="112">
        <v>0.17599999999999999</v>
      </c>
      <c r="M116" s="112">
        <v>0.216</v>
      </c>
      <c r="N116" s="112">
        <v>0.38900000000000001</v>
      </c>
      <c r="O116" s="113">
        <v>0.28399999999999997</v>
      </c>
      <c r="P116" s="112">
        <v>0.379</v>
      </c>
      <c r="Q116" s="112">
        <v>0.98899999999999999</v>
      </c>
      <c r="R116" s="112">
        <v>0.76400000000000001</v>
      </c>
      <c r="S116" s="66">
        <v>0.2</v>
      </c>
      <c r="T116" s="66">
        <v>0.26</v>
      </c>
      <c r="U116" s="67"/>
      <c r="V116" s="67"/>
      <c r="W116" s="67" t="s">
        <v>28</v>
      </c>
      <c r="X116" s="67"/>
      <c r="Y116" s="67" t="s">
        <v>1599</v>
      </c>
      <c r="Z116" s="68" t="s">
        <v>1632</v>
      </c>
      <c r="AA116" s="68" t="s">
        <v>357</v>
      </c>
      <c r="AB116" s="57" t="s">
        <v>1630</v>
      </c>
      <c r="AC116" s="67" t="s">
        <v>965</v>
      </c>
      <c r="AD116" s="56"/>
      <c r="AE116" s="56" t="str">
        <f>_xlfn.TEXTJOIN("+",TRUE,Tabelle14[[#This Row],[WoS Index SCIE]:[WoS Index SSCI]])</f>
        <v>SCIE</v>
      </c>
    </row>
    <row r="117" spans="1:31" s="54" customFormat="1" hidden="1" x14ac:dyDescent="0.3">
      <c r="A117" s="56" t="s">
        <v>152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66"/>
      <c r="T117" s="66">
        <v>0.64</v>
      </c>
      <c r="U117" s="67"/>
      <c r="V117" s="67" t="s">
        <v>26</v>
      </c>
      <c r="W117" s="67"/>
      <c r="X117" s="67"/>
      <c r="Y117" s="67"/>
      <c r="Z117" s="67" t="s">
        <v>409</v>
      </c>
      <c r="AA117" s="67" t="s">
        <v>177</v>
      </c>
      <c r="AB117" s="67" t="s">
        <v>177</v>
      </c>
      <c r="AC117" s="67" t="s">
        <v>966</v>
      </c>
      <c r="AD117" s="56"/>
      <c r="AE117" s="56" t="str">
        <f>_xlfn.TEXTJOIN("+",TRUE,Tabelle14[[#This Row],[WoS Index SCIE]:[WoS Index SSCI]])</f>
        <v/>
      </c>
    </row>
    <row r="118" spans="1:31" s="54" customFormat="1" hidden="1" x14ac:dyDescent="0.3">
      <c r="A118" s="56" t="s">
        <v>153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66">
        <v>2.97</v>
      </c>
      <c r="T118" s="66">
        <v>2.2000000000000002</v>
      </c>
      <c r="U118" s="67" t="s">
        <v>38</v>
      </c>
      <c r="V118" s="67"/>
      <c r="W118" s="67"/>
      <c r="X118" s="67"/>
      <c r="Y118" s="67"/>
      <c r="Z118" s="67" t="s">
        <v>409</v>
      </c>
      <c r="AA118" s="67" t="s">
        <v>177</v>
      </c>
      <c r="AB118" s="67" t="s">
        <v>177</v>
      </c>
      <c r="AC118" s="67" t="s">
        <v>968</v>
      </c>
      <c r="AD118" s="56"/>
      <c r="AE118" s="56" t="str">
        <f>_xlfn.TEXTJOIN("+",TRUE,Tabelle14[[#This Row],[WoS Index SCIE]:[WoS Index SSCI]])</f>
        <v/>
      </c>
    </row>
    <row r="119" spans="1:31" s="54" customFormat="1" hidden="1" x14ac:dyDescent="0.3">
      <c r="A119" s="56" t="s">
        <v>154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66">
        <v>3.96</v>
      </c>
      <c r="T119" s="66">
        <v>3.65</v>
      </c>
      <c r="U119" s="67"/>
      <c r="V119" s="67" t="s">
        <v>26</v>
      </c>
      <c r="W119" s="67"/>
      <c r="X119" s="67"/>
      <c r="Y119" s="67"/>
      <c r="Z119" s="67" t="s">
        <v>657</v>
      </c>
      <c r="AA119" s="67" t="s">
        <v>388</v>
      </c>
      <c r="AB119" s="57" t="s">
        <v>1611</v>
      </c>
      <c r="AC119" s="67" t="s">
        <v>970</v>
      </c>
      <c r="AD119" s="56"/>
      <c r="AE119" s="56" t="str">
        <f>_xlfn.TEXTJOIN("+",TRUE,Tabelle14[[#This Row],[WoS Index SCIE]:[WoS Index SSCI]])</f>
        <v/>
      </c>
    </row>
    <row r="120" spans="1:31" s="54" customFormat="1" hidden="1" x14ac:dyDescent="0.3">
      <c r="A120" s="56" t="s">
        <v>155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66">
        <v>0.15</v>
      </c>
      <c r="T120" s="66">
        <v>0.14000000000000001</v>
      </c>
      <c r="U120" s="67"/>
      <c r="V120" s="67" t="s">
        <v>26</v>
      </c>
      <c r="W120" s="67"/>
      <c r="X120" s="67"/>
      <c r="Y120" s="67"/>
      <c r="Z120" s="67" t="s">
        <v>605</v>
      </c>
      <c r="AA120" s="67" t="s">
        <v>317</v>
      </c>
      <c r="AB120" s="68" t="s">
        <v>1609</v>
      </c>
      <c r="AC120" s="67" t="s">
        <v>974</v>
      </c>
      <c r="AD120" s="56"/>
      <c r="AE120" s="56" t="str">
        <f>_xlfn.TEXTJOIN("+",TRUE,Tabelle14[[#This Row],[WoS Index SCIE]:[WoS Index SSCI]])</f>
        <v/>
      </c>
    </row>
    <row r="121" spans="1:31" s="54" customFormat="1" x14ac:dyDescent="0.3">
      <c r="A121" s="57" t="s">
        <v>156</v>
      </c>
      <c r="B121" s="112">
        <v>0.63500000000000001</v>
      </c>
      <c r="C121" s="112">
        <v>0.64400000000000002</v>
      </c>
      <c r="D121" s="112">
        <v>1.085</v>
      </c>
      <c r="E121" s="112">
        <v>1.2270000000000001</v>
      </c>
      <c r="F121" s="112">
        <v>1.1519999999999999</v>
      </c>
      <c r="G121" s="112">
        <v>1.024</v>
      </c>
      <c r="H121" s="112">
        <v>1</v>
      </c>
      <c r="I121" s="112">
        <v>0.80500000000000005</v>
      </c>
      <c r="J121" s="112">
        <v>1.667</v>
      </c>
      <c r="K121" s="114"/>
      <c r="L121" s="112">
        <v>1.714</v>
      </c>
      <c r="M121" s="112">
        <v>1.633</v>
      </c>
      <c r="N121" s="112">
        <v>2.0830000000000002</v>
      </c>
      <c r="O121" s="113">
        <v>2.157</v>
      </c>
      <c r="P121" s="112">
        <v>3.3279999999999998</v>
      </c>
      <c r="Q121" s="112">
        <v>4.29</v>
      </c>
      <c r="R121" s="112">
        <v>2.92</v>
      </c>
      <c r="S121" s="66">
        <v>0.73</v>
      </c>
      <c r="T121" s="66">
        <v>0.92</v>
      </c>
      <c r="U121" s="67"/>
      <c r="V121" s="67"/>
      <c r="W121" s="67" t="s">
        <v>28</v>
      </c>
      <c r="X121" s="67"/>
      <c r="Y121" s="67" t="s">
        <v>1600</v>
      </c>
      <c r="Z121" s="68" t="s">
        <v>1626</v>
      </c>
      <c r="AA121" s="68" t="s">
        <v>336</v>
      </c>
      <c r="AB121" s="67" t="s">
        <v>1609</v>
      </c>
      <c r="AC121" s="67" t="s">
        <v>980</v>
      </c>
      <c r="AD121" s="56"/>
      <c r="AE121" s="56" t="str">
        <f>_xlfn.TEXTJOIN("+",TRUE,Tabelle14[[#This Row],[WoS Index SCIE]:[WoS Index SSCI]])</f>
        <v>SCIE</v>
      </c>
    </row>
    <row r="122" spans="1:31" s="54" customFormat="1" x14ac:dyDescent="0.3">
      <c r="A122" s="57" t="s">
        <v>157</v>
      </c>
      <c r="B122" s="114"/>
      <c r="C122" s="114"/>
      <c r="D122" s="114"/>
      <c r="E122" s="112">
        <v>0.6</v>
      </c>
      <c r="F122" s="112">
        <v>0.58699999999999997</v>
      </c>
      <c r="G122" s="112">
        <v>0.53300000000000003</v>
      </c>
      <c r="H122" s="112">
        <v>0.379</v>
      </c>
      <c r="I122" s="112">
        <v>0.63300000000000001</v>
      </c>
      <c r="J122" s="112">
        <v>2.31</v>
      </c>
      <c r="K122" s="112">
        <v>0.55200000000000005</v>
      </c>
      <c r="L122" s="112">
        <v>0.40500000000000003</v>
      </c>
      <c r="M122" s="112">
        <v>0.95099999999999996</v>
      </c>
      <c r="N122" s="112">
        <v>3.1070000000000002</v>
      </c>
      <c r="O122" s="113">
        <v>3.24</v>
      </c>
      <c r="P122" s="112">
        <v>3.778</v>
      </c>
      <c r="Q122" s="112">
        <v>4.0359999999999996</v>
      </c>
      <c r="R122" s="112">
        <v>3.1320000000000001</v>
      </c>
      <c r="S122" s="66">
        <v>2.6</v>
      </c>
      <c r="T122" s="66">
        <v>2.5</v>
      </c>
      <c r="U122" s="67"/>
      <c r="V122" s="67"/>
      <c r="W122" s="67" t="s">
        <v>28</v>
      </c>
      <c r="X122" s="67"/>
      <c r="Y122" s="67" t="s">
        <v>1600</v>
      </c>
      <c r="Z122" s="68" t="s">
        <v>324</v>
      </c>
      <c r="AA122" s="68" t="s">
        <v>317</v>
      </c>
      <c r="AB122" s="68" t="s">
        <v>1609</v>
      </c>
      <c r="AC122" s="67" t="s">
        <v>987</v>
      </c>
      <c r="AD122" s="56"/>
      <c r="AE122" s="56" t="str">
        <f>_xlfn.TEXTJOIN("+",TRUE,Tabelle14[[#This Row],[WoS Index SCIE]:[WoS Index SSCI]])</f>
        <v>SCIE</v>
      </c>
    </row>
    <row r="123" spans="1:31" s="54" customFormat="1" hidden="1" x14ac:dyDescent="0.3">
      <c r="A123" s="57" t="s">
        <v>158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66">
        <v>0.42</v>
      </c>
      <c r="T123" s="66">
        <v>0.34</v>
      </c>
      <c r="U123" s="67"/>
      <c r="V123" s="67" t="s">
        <v>26</v>
      </c>
      <c r="W123" s="67"/>
      <c r="X123" s="67"/>
      <c r="Y123" s="67"/>
      <c r="Z123" s="68" t="s">
        <v>1632</v>
      </c>
      <c r="AA123" s="68" t="s">
        <v>357</v>
      </c>
      <c r="AB123" s="57" t="s">
        <v>1630</v>
      </c>
      <c r="AC123" s="67" t="s">
        <v>994</v>
      </c>
      <c r="AD123" s="56"/>
      <c r="AE123" s="56" t="str">
        <f>_xlfn.TEXTJOIN("+",TRUE,Tabelle14[[#This Row],[WoS Index SCIE]:[WoS Index SSCI]])</f>
        <v/>
      </c>
    </row>
    <row r="124" spans="1:31" s="54" customFormat="1" x14ac:dyDescent="0.3">
      <c r="A124" s="57" t="s">
        <v>159</v>
      </c>
      <c r="B124" s="112">
        <v>0.81100000000000005</v>
      </c>
      <c r="C124" s="112">
        <v>0.85799999999999998</v>
      </c>
      <c r="D124" s="112">
        <v>0.93799999999999994</v>
      </c>
      <c r="E124" s="112">
        <v>0.73799999999999999</v>
      </c>
      <c r="F124" s="112">
        <v>0.88700000000000001</v>
      </c>
      <c r="G124" s="112">
        <v>0.875</v>
      </c>
      <c r="H124" s="112">
        <v>0.747</v>
      </c>
      <c r="I124" s="112">
        <v>0.71099999999999997</v>
      </c>
      <c r="J124" s="112">
        <v>0.995</v>
      </c>
      <c r="K124" s="112">
        <v>0.91200000000000003</v>
      </c>
      <c r="L124" s="112">
        <v>1.2330000000000001</v>
      </c>
      <c r="M124" s="112">
        <v>1.0860000000000001</v>
      </c>
      <c r="N124" s="112">
        <v>1.2390000000000001</v>
      </c>
      <c r="O124" s="113">
        <v>1.278</v>
      </c>
      <c r="P124" s="112">
        <v>1.6339999999999999</v>
      </c>
      <c r="Q124" s="112">
        <v>1.52</v>
      </c>
      <c r="R124" s="112">
        <v>1.587</v>
      </c>
      <c r="S124" s="66">
        <v>0.51</v>
      </c>
      <c r="T124" s="66">
        <v>0.47</v>
      </c>
      <c r="U124" s="67"/>
      <c r="V124" s="67"/>
      <c r="W124" s="67" t="s">
        <v>28</v>
      </c>
      <c r="X124" s="67"/>
      <c r="Y124" s="67" t="s">
        <v>1600</v>
      </c>
      <c r="Z124" s="68" t="s">
        <v>1632</v>
      </c>
      <c r="AA124" s="68" t="s">
        <v>357</v>
      </c>
      <c r="AB124" s="57" t="s">
        <v>1630</v>
      </c>
      <c r="AC124" s="67" t="s">
        <v>1001</v>
      </c>
      <c r="AD124" s="56"/>
      <c r="AE124" s="56" t="str">
        <f>_xlfn.TEXTJOIN("+",TRUE,Tabelle14[[#This Row],[WoS Index SCIE]:[WoS Index SSCI]])</f>
        <v>SCIE</v>
      </c>
    </row>
    <row r="125" spans="1:31" s="54" customFormat="1" x14ac:dyDescent="0.3">
      <c r="A125" s="57" t="s">
        <v>160</v>
      </c>
      <c r="B125" s="112">
        <v>1</v>
      </c>
      <c r="C125" s="112">
        <v>1.101</v>
      </c>
      <c r="D125" s="112">
        <v>1.234</v>
      </c>
      <c r="E125" s="112">
        <v>1.736</v>
      </c>
      <c r="F125" s="112">
        <v>1.871</v>
      </c>
      <c r="G125" s="112">
        <v>1.702</v>
      </c>
      <c r="H125" s="112">
        <v>1.9490000000000001</v>
      </c>
      <c r="I125" s="112">
        <v>1.425</v>
      </c>
      <c r="J125" s="112">
        <v>1.3580000000000001</v>
      </c>
      <c r="K125" s="112">
        <v>1.798</v>
      </c>
      <c r="L125" s="112">
        <v>1.577</v>
      </c>
      <c r="M125" s="112">
        <v>1.5580000000000001</v>
      </c>
      <c r="N125" s="112">
        <v>1.361</v>
      </c>
      <c r="O125" s="113">
        <v>1.6140000000000001</v>
      </c>
      <c r="P125" s="112">
        <v>1.901</v>
      </c>
      <c r="Q125" s="112">
        <v>2.7160000000000002</v>
      </c>
      <c r="R125" s="112">
        <v>2.3220000000000001</v>
      </c>
      <c r="S125" s="66">
        <v>0.83</v>
      </c>
      <c r="T125" s="66">
        <v>0.93</v>
      </c>
      <c r="U125" s="67"/>
      <c r="V125" s="67"/>
      <c r="W125" s="67" t="s">
        <v>28</v>
      </c>
      <c r="X125" s="67"/>
      <c r="Y125" s="67" t="s">
        <v>1600</v>
      </c>
      <c r="Z125" s="68" t="s">
        <v>1632</v>
      </c>
      <c r="AA125" s="68" t="s">
        <v>357</v>
      </c>
      <c r="AB125" s="57" t="s">
        <v>1630</v>
      </c>
      <c r="AC125" s="67" t="s">
        <v>1009</v>
      </c>
      <c r="AD125" s="56"/>
      <c r="AE125" s="56" t="str">
        <f>_xlfn.TEXTJOIN("+",TRUE,Tabelle14[[#This Row],[WoS Index SCIE]:[WoS Index SSCI]])</f>
        <v>SCIE</v>
      </c>
    </row>
    <row r="126" spans="1:31" s="54" customFormat="1" x14ac:dyDescent="0.3">
      <c r="A126" s="60" t="s">
        <v>161</v>
      </c>
      <c r="B126" s="114"/>
      <c r="C126" s="114" t="s">
        <v>97</v>
      </c>
      <c r="D126" s="114" t="s">
        <v>97</v>
      </c>
      <c r="E126" s="112">
        <v>1.857</v>
      </c>
      <c r="F126" s="112">
        <v>3.0449999999999999</v>
      </c>
      <c r="G126" s="112">
        <v>1.05</v>
      </c>
      <c r="H126" s="112">
        <v>0.89500000000000002</v>
      </c>
      <c r="I126" s="112">
        <v>0.8</v>
      </c>
      <c r="J126" s="112">
        <v>0.88900000000000001</v>
      </c>
      <c r="K126" s="112"/>
      <c r="L126" s="112">
        <v>0.52200000000000002</v>
      </c>
      <c r="M126" s="112">
        <v>1</v>
      </c>
      <c r="N126" s="112">
        <v>0.65200000000000002</v>
      </c>
      <c r="O126" s="115">
        <v>0.875</v>
      </c>
      <c r="P126" s="115">
        <v>1.2170000000000001</v>
      </c>
      <c r="Q126" s="112">
        <v>1.3</v>
      </c>
      <c r="R126" s="112">
        <v>1.2</v>
      </c>
      <c r="S126" s="66">
        <v>1.45</v>
      </c>
      <c r="T126" s="66">
        <v>1.45</v>
      </c>
      <c r="U126" s="67" t="s">
        <v>38</v>
      </c>
      <c r="V126" s="67"/>
      <c r="W126" s="67"/>
      <c r="X126" s="67" t="s">
        <v>42</v>
      </c>
      <c r="Y126" s="67" t="s">
        <v>1600</v>
      </c>
      <c r="Z126" s="68" t="s">
        <v>409</v>
      </c>
      <c r="AA126" s="68" t="s">
        <v>177</v>
      </c>
      <c r="AB126" s="67" t="s">
        <v>177</v>
      </c>
      <c r="AC126" s="67" t="s">
        <v>1019</v>
      </c>
      <c r="AD126" s="56"/>
      <c r="AE126" s="56" t="str">
        <f>_xlfn.TEXTJOIN("+",TRUE,Tabelle14[[#This Row],[WoS Index SCIE]:[WoS Index SSCI]])</f>
        <v>SSCI</v>
      </c>
    </row>
    <row r="127" spans="1:31" s="54" customFormat="1" x14ac:dyDescent="0.3">
      <c r="A127" s="57" t="s">
        <v>162</v>
      </c>
      <c r="B127" s="112">
        <v>0.17899999999999999</v>
      </c>
      <c r="C127" s="112">
        <v>0.28399999999999997</v>
      </c>
      <c r="D127" s="112">
        <v>0.36</v>
      </c>
      <c r="E127" s="112">
        <v>0.48599999999999999</v>
      </c>
      <c r="F127" s="112">
        <v>0.49299999999999999</v>
      </c>
      <c r="G127" s="112">
        <v>0.39700000000000002</v>
      </c>
      <c r="H127" s="112">
        <v>0.28199999999999997</v>
      </c>
      <c r="I127" s="112">
        <v>0.5</v>
      </c>
      <c r="J127" s="112">
        <v>0.46500000000000002</v>
      </c>
      <c r="K127" s="112">
        <v>0.63100000000000001</v>
      </c>
      <c r="L127" s="112">
        <v>0.65800000000000003</v>
      </c>
      <c r="M127" s="112">
        <v>0.77800000000000002</v>
      </c>
      <c r="N127" s="112">
        <v>1.0720000000000001</v>
      </c>
      <c r="O127" s="113">
        <v>1.1259999999999999</v>
      </c>
      <c r="P127" s="112">
        <v>1.367</v>
      </c>
      <c r="Q127" s="112">
        <v>1.6240000000000001</v>
      </c>
      <c r="R127" s="112">
        <v>1.651</v>
      </c>
      <c r="S127" s="66">
        <v>0.31</v>
      </c>
      <c r="T127" s="66">
        <v>0.32</v>
      </c>
      <c r="U127" s="67"/>
      <c r="V127" s="67"/>
      <c r="W127" s="67" t="s">
        <v>28</v>
      </c>
      <c r="X127" s="67"/>
      <c r="Y127" s="67" t="s">
        <v>1600</v>
      </c>
      <c r="Z127" s="68" t="s">
        <v>1626</v>
      </c>
      <c r="AA127" s="68" t="s">
        <v>530</v>
      </c>
      <c r="AB127" s="67" t="s">
        <v>1609</v>
      </c>
      <c r="AC127" s="67" t="s">
        <v>1024</v>
      </c>
      <c r="AD127" s="56"/>
      <c r="AE127" s="56" t="str">
        <f>_xlfn.TEXTJOIN("+",TRUE,Tabelle14[[#This Row],[WoS Index SCIE]:[WoS Index SSCI]])</f>
        <v>SCIE</v>
      </c>
    </row>
    <row r="128" spans="1:31" s="54" customFormat="1" hidden="1" x14ac:dyDescent="0.3">
      <c r="A128" s="56" t="s">
        <v>163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66">
        <v>0.38</v>
      </c>
      <c r="T128" s="66">
        <v>0.48</v>
      </c>
      <c r="U128" s="67"/>
      <c r="V128" s="67" t="s">
        <v>26</v>
      </c>
      <c r="W128" s="67"/>
      <c r="X128" s="67"/>
      <c r="Y128" s="67"/>
      <c r="Z128" s="67" t="s">
        <v>324</v>
      </c>
      <c r="AA128" s="67" t="s">
        <v>317</v>
      </c>
      <c r="AB128" s="68" t="s">
        <v>1609</v>
      </c>
      <c r="AC128" s="67" t="s">
        <v>1026</v>
      </c>
      <c r="AD128" s="56"/>
      <c r="AE128" s="56" t="str">
        <f>_xlfn.TEXTJOIN("+",TRUE,Tabelle14[[#This Row],[WoS Index SCIE]:[WoS Index SSCI]])</f>
        <v/>
      </c>
    </row>
    <row r="129" spans="1:31" s="54" customFormat="1" hidden="1" x14ac:dyDescent="0.3">
      <c r="A129" s="56" t="s">
        <v>164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66"/>
      <c r="T129" s="66">
        <v>0.28999999999999998</v>
      </c>
      <c r="U129" s="67"/>
      <c r="V129" s="67" t="s">
        <v>26</v>
      </c>
      <c r="W129" s="67"/>
      <c r="X129" s="67"/>
      <c r="Y129" s="67"/>
      <c r="Z129" s="67" t="s">
        <v>605</v>
      </c>
      <c r="AA129" s="67" t="s">
        <v>373</v>
      </c>
      <c r="AB129" s="68" t="s">
        <v>1609</v>
      </c>
      <c r="AC129" s="67" t="s">
        <v>1027</v>
      </c>
      <c r="AD129" s="56"/>
      <c r="AE129" s="56" t="str">
        <f>_xlfn.TEXTJOIN("+",TRUE,Tabelle14[[#This Row],[WoS Index SCIE]:[WoS Index SSCI]])</f>
        <v/>
      </c>
    </row>
    <row r="130" spans="1:31" s="54" customFormat="1" hidden="1" x14ac:dyDescent="0.3">
      <c r="A130" s="56" t="s">
        <v>165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66">
        <v>0.11</v>
      </c>
      <c r="T130" s="66">
        <v>0.21</v>
      </c>
      <c r="U130" s="67"/>
      <c r="V130" s="67" t="s">
        <v>26</v>
      </c>
      <c r="W130" s="67"/>
      <c r="X130" s="67"/>
      <c r="Y130" s="67"/>
      <c r="Z130" s="67" t="s">
        <v>314</v>
      </c>
      <c r="AA130" s="67" t="s">
        <v>465</v>
      </c>
      <c r="AB130" s="68" t="s">
        <v>1608</v>
      </c>
      <c r="AC130" s="67" t="s">
        <v>1030</v>
      </c>
      <c r="AD130" s="56"/>
      <c r="AE130" s="56" t="str">
        <f>_xlfn.TEXTJOIN("+",TRUE,Tabelle14[[#This Row],[WoS Index SCIE]:[WoS Index SSCI]])</f>
        <v/>
      </c>
    </row>
    <row r="131" spans="1:31" s="54" customFormat="1" hidden="1" x14ac:dyDescent="0.3">
      <c r="A131" s="56" t="s">
        <v>167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66">
        <v>0.8</v>
      </c>
      <c r="T131" s="66">
        <v>0.56999999999999995</v>
      </c>
      <c r="U131" s="67"/>
      <c r="V131" s="67" t="s">
        <v>26</v>
      </c>
      <c r="W131" s="67"/>
      <c r="X131" s="67"/>
      <c r="Y131" s="67"/>
      <c r="Z131" s="67" t="s">
        <v>402</v>
      </c>
      <c r="AA131" s="67" t="s">
        <v>400</v>
      </c>
      <c r="AB131" s="57" t="s">
        <v>1611</v>
      </c>
      <c r="AC131" s="67" t="s">
        <v>1037</v>
      </c>
      <c r="AD131" s="56"/>
      <c r="AE131" s="56" t="str">
        <f>_xlfn.TEXTJOIN("+",TRUE,Tabelle14[[#This Row],[WoS Index SCIE]:[WoS Index SSCI]])</f>
        <v/>
      </c>
    </row>
    <row r="132" spans="1:31" s="54" customFormat="1" hidden="1" x14ac:dyDescent="0.3">
      <c r="A132" s="56" t="s">
        <v>168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66">
        <v>0.77</v>
      </c>
      <c r="T132" s="66">
        <v>0.66</v>
      </c>
      <c r="U132" s="67" t="s">
        <v>38</v>
      </c>
      <c r="V132" s="67"/>
      <c r="W132" s="67"/>
      <c r="X132" s="67"/>
      <c r="Y132" s="67"/>
      <c r="Z132" s="67" t="s">
        <v>402</v>
      </c>
      <c r="AA132" s="67" t="s">
        <v>400</v>
      </c>
      <c r="AB132" s="57" t="s">
        <v>1611</v>
      </c>
      <c r="AC132" s="67" t="s">
        <v>1038</v>
      </c>
      <c r="AD132" s="56"/>
      <c r="AE132" s="56" t="str">
        <f>_xlfn.TEXTJOIN("+",TRUE,Tabelle14[[#This Row],[WoS Index SCIE]:[WoS Index SSCI]])</f>
        <v/>
      </c>
    </row>
    <row r="133" spans="1:31" s="54" customFormat="1" x14ac:dyDescent="0.3">
      <c r="A133" s="57" t="s">
        <v>169</v>
      </c>
      <c r="B133" s="112">
        <v>6.3E-2</v>
      </c>
      <c r="C133" s="112">
        <v>0.216</v>
      </c>
      <c r="D133" s="112">
        <v>0.26600000000000001</v>
      </c>
      <c r="E133" s="112">
        <v>0.18099999999999999</v>
      </c>
      <c r="F133" s="112">
        <v>0.30399999999999999</v>
      </c>
      <c r="G133" s="112">
        <v>0.2</v>
      </c>
      <c r="H133" s="112">
        <v>0.23799999999999999</v>
      </c>
      <c r="I133" s="112">
        <v>0.20399999999999999</v>
      </c>
      <c r="J133" s="112">
        <v>0.17899999999999999</v>
      </c>
      <c r="K133" s="112">
        <v>0.248</v>
      </c>
      <c r="L133" s="112">
        <v>0.25700000000000001</v>
      </c>
      <c r="M133" s="112">
        <v>0.27200000000000002</v>
      </c>
      <c r="N133" s="112">
        <v>0.26500000000000001</v>
      </c>
      <c r="O133" s="113">
        <v>0.29899999999999999</v>
      </c>
      <c r="P133" s="112">
        <v>0.29299999999999998</v>
      </c>
      <c r="Q133" s="112">
        <v>0.32100000000000001</v>
      </c>
      <c r="R133" s="112">
        <v>0.22900000000000001</v>
      </c>
      <c r="S133" s="66">
        <v>0.17</v>
      </c>
      <c r="T133" s="66">
        <v>0.17</v>
      </c>
      <c r="U133" s="67"/>
      <c r="V133" s="67"/>
      <c r="W133" s="67" t="s">
        <v>28</v>
      </c>
      <c r="X133" s="67"/>
      <c r="Y133" s="67" t="s">
        <v>1600</v>
      </c>
      <c r="Z133" s="68" t="s">
        <v>1626</v>
      </c>
      <c r="AA133" s="68" t="s">
        <v>450</v>
      </c>
      <c r="AB133" s="68" t="s">
        <v>1609</v>
      </c>
      <c r="AC133" s="67" t="s">
        <v>1042</v>
      </c>
      <c r="AD133" s="56"/>
      <c r="AE133" s="56" t="str">
        <f>_xlfn.TEXTJOIN("+",TRUE,Tabelle14[[#This Row],[WoS Index SCIE]:[WoS Index SSCI]])</f>
        <v>SCIE</v>
      </c>
    </row>
    <row r="134" spans="1:31" s="54" customFormat="1" hidden="1" x14ac:dyDescent="0.3">
      <c r="A134" s="56" t="s">
        <v>171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66">
        <v>0.34</v>
      </c>
      <c r="T134" s="66">
        <v>0.2</v>
      </c>
      <c r="U134" s="67"/>
      <c r="V134" s="67" t="s">
        <v>26</v>
      </c>
      <c r="W134" s="67"/>
      <c r="X134" s="67"/>
      <c r="Y134" s="67"/>
      <c r="Z134" s="67" t="s">
        <v>409</v>
      </c>
      <c r="AA134" s="67" t="s">
        <v>177</v>
      </c>
      <c r="AB134" s="67" t="s">
        <v>177</v>
      </c>
      <c r="AC134" s="67" t="s">
        <v>1045</v>
      </c>
      <c r="AD134" s="56"/>
      <c r="AE134" s="56" t="str">
        <f>_xlfn.TEXTJOIN("+",TRUE,Tabelle14[[#This Row],[WoS Index SCIE]:[WoS Index SSCI]])</f>
        <v/>
      </c>
    </row>
    <row r="135" spans="1:31" s="54" customFormat="1" hidden="1" x14ac:dyDescent="0.3">
      <c r="A135" s="56" t="s">
        <v>172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66">
        <v>0.66</v>
      </c>
      <c r="T135" s="66">
        <v>0.46</v>
      </c>
      <c r="U135" s="67"/>
      <c r="V135" s="67" t="s">
        <v>26</v>
      </c>
      <c r="W135" s="67"/>
      <c r="X135" s="67"/>
      <c r="Y135" s="67"/>
      <c r="Z135" s="67" t="s">
        <v>314</v>
      </c>
      <c r="AA135" s="67" t="s">
        <v>315</v>
      </c>
      <c r="AB135" s="67" t="s">
        <v>1608</v>
      </c>
      <c r="AC135" s="67" t="s">
        <v>1046</v>
      </c>
      <c r="AD135" s="56"/>
      <c r="AE135" s="56" t="str">
        <f>_xlfn.TEXTJOIN("+",TRUE,Tabelle14[[#This Row],[WoS Index SCIE]:[WoS Index SSCI]])</f>
        <v/>
      </c>
    </row>
    <row r="136" spans="1:31" s="54" customFormat="1" hidden="1" x14ac:dyDescent="0.3">
      <c r="A136" s="56" t="s">
        <v>173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66"/>
      <c r="T136" s="66">
        <v>0.25</v>
      </c>
      <c r="U136" s="67"/>
      <c r="V136" s="67" t="s">
        <v>26</v>
      </c>
      <c r="W136" s="67"/>
      <c r="X136" s="67"/>
      <c r="Y136" s="67"/>
      <c r="Z136" s="67" t="s">
        <v>1648</v>
      </c>
      <c r="AA136" s="67" t="s">
        <v>1048</v>
      </c>
      <c r="AB136" s="57" t="s">
        <v>1611</v>
      </c>
      <c r="AC136" s="67" t="s">
        <v>1049</v>
      </c>
      <c r="AD136" s="56"/>
      <c r="AE136" s="56" t="str">
        <f>_xlfn.TEXTJOIN("+",TRUE,Tabelle14[[#This Row],[WoS Index SCIE]:[WoS Index SSCI]])</f>
        <v/>
      </c>
    </row>
    <row r="137" spans="1:31" s="54" customFormat="1" x14ac:dyDescent="0.3">
      <c r="A137" s="62" t="s">
        <v>174</v>
      </c>
      <c r="B137" s="112">
        <v>0.26700000000000002</v>
      </c>
      <c r="C137" s="112">
        <v>0.28599999999999998</v>
      </c>
      <c r="D137" s="112">
        <v>0.156</v>
      </c>
      <c r="E137" s="112">
        <v>0.16</v>
      </c>
      <c r="F137" s="112">
        <v>0.36499999999999999</v>
      </c>
      <c r="G137" s="112">
        <v>0.25900000000000001</v>
      </c>
      <c r="H137" s="112">
        <v>0.36799999999999999</v>
      </c>
      <c r="I137" s="112">
        <v>0.26300000000000001</v>
      </c>
      <c r="J137" s="112">
        <v>0.17499999999999999</v>
      </c>
      <c r="K137" s="112">
        <v>0.33900000000000002</v>
      </c>
      <c r="L137" s="112">
        <v>0.4</v>
      </c>
      <c r="M137" s="112">
        <v>0.5</v>
      </c>
      <c r="N137" s="112">
        <v>0.55300000000000005</v>
      </c>
      <c r="O137" s="115">
        <v>0.58299999999999996</v>
      </c>
      <c r="P137" s="115">
        <v>0.52100000000000002</v>
      </c>
      <c r="Q137" s="112">
        <v>0.66700000000000004</v>
      </c>
      <c r="R137" s="112">
        <v>0.80800000000000005</v>
      </c>
      <c r="S137" s="66">
        <v>0.3</v>
      </c>
      <c r="T137" s="66">
        <v>0.23</v>
      </c>
      <c r="U137" s="67"/>
      <c r="V137" s="67"/>
      <c r="W137" s="67"/>
      <c r="X137" s="67" t="s">
        <v>42</v>
      </c>
      <c r="Y137" s="67" t="s">
        <v>1600</v>
      </c>
      <c r="Z137" s="68" t="s">
        <v>438</v>
      </c>
      <c r="AA137" s="68" t="s">
        <v>487</v>
      </c>
      <c r="AB137" s="57" t="s">
        <v>1611</v>
      </c>
      <c r="AC137" s="67" t="s">
        <v>1054</v>
      </c>
      <c r="AD137" s="56"/>
      <c r="AE137" s="56" t="str">
        <f>_xlfn.TEXTJOIN("+",TRUE,Tabelle14[[#This Row],[WoS Index SCIE]:[WoS Index SSCI]])</f>
        <v>SSCI</v>
      </c>
    </row>
    <row r="138" spans="1:31" s="54" customFormat="1" x14ac:dyDescent="0.3">
      <c r="A138" s="60" t="s">
        <v>175</v>
      </c>
      <c r="B138" s="112">
        <v>0.33300000000000002</v>
      </c>
      <c r="C138" s="112">
        <v>1.706</v>
      </c>
      <c r="D138" s="112">
        <v>0.67600000000000005</v>
      </c>
      <c r="E138" s="112">
        <v>0.96799999999999997</v>
      </c>
      <c r="F138" s="112">
        <v>0.25</v>
      </c>
      <c r="G138" s="112">
        <v>0.61299999999999999</v>
      </c>
      <c r="H138" s="112">
        <v>0.46700000000000003</v>
      </c>
      <c r="I138" s="112">
        <v>0.42899999999999999</v>
      </c>
      <c r="J138" s="112">
        <v>0.21099999999999999</v>
      </c>
      <c r="K138" s="112">
        <v>0.5</v>
      </c>
      <c r="L138" s="112">
        <v>0.67600000000000005</v>
      </c>
      <c r="M138" s="112">
        <v>0.55800000000000005</v>
      </c>
      <c r="N138" s="112">
        <v>0.46300000000000002</v>
      </c>
      <c r="O138" s="115">
        <v>0.78900000000000003</v>
      </c>
      <c r="P138" s="115">
        <v>0.628</v>
      </c>
      <c r="Q138" s="112">
        <v>0.58099999999999996</v>
      </c>
      <c r="R138" s="112">
        <v>0.627</v>
      </c>
      <c r="S138" s="66">
        <v>0.7</v>
      </c>
      <c r="T138" s="66">
        <v>0.61</v>
      </c>
      <c r="U138" s="67" t="s">
        <v>38</v>
      </c>
      <c r="V138" s="67"/>
      <c r="W138" s="67"/>
      <c r="X138" s="67" t="s">
        <v>42</v>
      </c>
      <c r="Y138" s="67" t="s">
        <v>1600</v>
      </c>
      <c r="Z138" s="68" t="s">
        <v>22222</v>
      </c>
      <c r="AA138" s="68" t="s">
        <v>177</v>
      </c>
      <c r="AB138" s="67" t="s">
        <v>177</v>
      </c>
      <c r="AC138" s="67" t="s">
        <v>1059</v>
      </c>
      <c r="AD138" s="56"/>
      <c r="AE138" s="56" t="str">
        <f>_xlfn.TEXTJOIN("+",TRUE,Tabelle14[[#This Row],[WoS Index SCIE]:[WoS Index SSCI]])</f>
        <v>SSCI</v>
      </c>
    </row>
    <row r="139" spans="1:31" s="54" customFormat="1" x14ac:dyDescent="0.3">
      <c r="A139" s="57" t="s">
        <v>176</v>
      </c>
      <c r="B139" s="114"/>
      <c r="C139" s="114"/>
      <c r="D139" s="114"/>
      <c r="E139" s="114"/>
      <c r="F139" s="114"/>
      <c r="G139" s="114"/>
      <c r="H139" s="114"/>
      <c r="I139" s="114"/>
      <c r="J139" s="112">
        <v>0.27300000000000002</v>
      </c>
      <c r="K139" s="112">
        <v>0.45500000000000002</v>
      </c>
      <c r="L139" s="112">
        <v>0.30399999999999999</v>
      </c>
      <c r="M139" s="112">
        <v>0.40899999999999997</v>
      </c>
      <c r="N139" s="112">
        <v>0.5</v>
      </c>
      <c r="O139" s="115">
        <v>0.76900000000000002</v>
      </c>
      <c r="P139" s="115">
        <v>1.6839999999999999</v>
      </c>
      <c r="Q139" s="112">
        <v>3.5649999999999999</v>
      </c>
      <c r="R139" s="112">
        <v>1.915</v>
      </c>
      <c r="S139" s="66">
        <v>1.32</v>
      </c>
      <c r="T139" s="66">
        <v>2.13</v>
      </c>
      <c r="U139" s="67" t="s">
        <v>38</v>
      </c>
      <c r="V139" s="67"/>
      <c r="W139" s="67"/>
      <c r="X139" s="67" t="s">
        <v>42</v>
      </c>
      <c r="Y139" s="67" t="s">
        <v>1600</v>
      </c>
      <c r="Z139" s="68" t="s">
        <v>22222</v>
      </c>
      <c r="AA139" s="68" t="s">
        <v>177</v>
      </c>
      <c r="AB139" s="67" t="s">
        <v>177</v>
      </c>
      <c r="AC139" s="67" t="s">
        <v>1065</v>
      </c>
      <c r="AD139" s="56"/>
      <c r="AE139" s="56" t="str">
        <f>_xlfn.TEXTJOIN("+",TRUE,Tabelle14[[#This Row],[WoS Index SCIE]:[WoS Index SSCI]])</f>
        <v>SSCI</v>
      </c>
    </row>
    <row r="140" spans="1:31" s="54" customFormat="1" x14ac:dyDescent="0.3">
      <c r="A140" s="60" t="s">
        <v>177</v>
      </c>
      <c r="B140" s="112">
        <v>0.30599999999999999</v>
      </c>
      <c r="C140" s="112">
        <v>0.33800000000000002</v>
      </c>
      <c r="D140" s="112">
        <v>0.47599999999999998</v>
      </c>
      <c r="E140" s="112">
        <v>0.56100000000000005</v>
      </c>
      <c r="F140" s="112">
        <v>0.55700000000000005</v>
      </c>
      <c r="G140" s="112">
        <v>0.49399999999999999</v>
      </c>
      <c r="H140" s="112">
        <v>0.65800000000000003</v>
      </c>
      <c r="I140" s="112">
        <v>0.65800000000000003</v>
      </c>
      <c r="J140" s="112">
        <v>0.50600000000000001</v>
      </c>
      <c r="K140" s="112">
        <v>0.76300000000000001</v>
      </c>
      <c r="L140" s="112">
        <v>0.378</v>
      </c>
      <c r="M140" s="112">
        <v>0.64400000000000002</v>
      </c>
      <c r="N140" s="112">
        <v>1.0660000000000001</v>
      </c>
      <c r="O140" s="115">
        <v>0.872</v>
      </c>
      <c r="P140" s="115">
        <v>0.80300000000000005</v>
      </c>
      <c r="Q140" s="112">
        <v>0.96599999999999997</v>
      </c>
      <c r="R140" s="112">
        <v>1.1180000000000001</v>
      </c>
      <c r="S140" s="66">
        <v>1</v>
      </c>
      <c r="T140" s="66">
        <v>0.92</v>
      </c>
      <c r="U140" s="67" t="s">
        <v>38</v>
      </c>
      <c r="V140" s="67"/>
      <c r="W140" s="67"/>
      <c r="X140" s="67" t="s">
        <v>42</v>
      </c>
      <c r="Y140" s="67" t="s">
        <v>1600</v>
      </c>
      <c r="Z140" s="68" t="s">
        <v>22222</v>
      </c>
      <c r="AA140" s="68" t="s">
        <v>177</v>
      </c>
      <c r="AB140" s="67" t="s">
        <v>177</v>
      </c>
      <c r="AC140" s="67" t="s">
        <v>1070</v>
      </c>
      <c r="AD140" s="56"/>
      <c r="AE140" s="56" t="str">
        <f>_xlfn.TEXTJOIN("+",TRUE,Tabelle14[[#This Row],[WoS Index SCIE]:[WoS Index SSCI]])</f>
        <v>SSCI</v>
      </c>
    </row>
    <row r="141" spans="1:31" s="54" customFormat="1" x14ac:dyDescent="0.3">
      <c r="A141" s="60" t="s">
        <v>178</v>
      </c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8"/>
      <c r="P141" s="115">
        <v>0.97099999999999997</v>
      </c>
      <c r="Q141" s="112">
        <v>0.89600000000000002</v>
      </c>
      <c r="R141" s="112">
        <v>1.4039999999999999</v>
      </c>
      <c r="S141" s="66">
        <v>1.43</v>
      </c>
      <c r="T141" s="66">
        <v>1.05</v>
      </c>
      <c r="U141" s="67" t="s">
        <v>38</v>
      </c>
      <c r="V141" s="67"/>
      <c r="W141" s="67"/>
      <c r="X141" s="67" t="s">
        <v>42</v>
      </c>
      <c r="Y141" s="67" t="s">
        <v>1600</v>
      </c>
      <c r="Z141" s="68" t="s">
        <v>22222</v>
      </c>
      <c r="AA141" s="68" t="s">
        <v>177</v>
      </c>
      <c r="AB141" s="67" t="s">
        <v>177</v>
      </c>
      <c r="AC141" s="67" t="s">
        <v>1074</v>
      </c>
      <c r="AD141" s="56"/>
      <c r="AE141" s="56" t="str">
        <f>_xlfn.TEXTJOIN("+",TRUE,Tabelle14[[#This Row],[WoS Index SCIE]:[WoS Index SSCI]])</f>
        <v>SSCI</v>
      </c>
    </row>
    <row r="142" spans="1:31" s="54" customFormat="1" x14ac:dyDescent="0.3">
      <c r="A142" s="57" t="s">
        <v>179</v>
      </c>
      <c r="B142" s="112">
        <v>0.59399999999999997</v>
      </c>
      <c r="C142" s="112">
        <v>0.375</v>
      </c>
      <c r="D142" s="112">
        <v>0.11600000000000001</v>
      </c>
      <c r="E142" s="112">
        <v>0.221</v>
      </c>
      <c r="F142" s="112">
        <v>0.71399999999999997</v>
      </c>
      <c r="G142" s="112">
        <v>0.20699999999999999</v>
      </c>
      <c r="H142" s="112">
        <v>0.184</v>
      </c>
      <c r="I142" s="112">
        <v>0.51100000000000001</v>
      </c>
      <c r="J142" s="112">
        <v>0.56100000000000005</v>
      </c>
      <c r="K142" s="112">
        <v>0.50900000000000001</v>
      </c>
      <c r="L142" s="112">
        <v>0.49</v>
      </c>
      <c r="M142" s="112">
        <v>0.61199999999999999</v>
      </c>
      <c r="N142" s="112">
        <v>0.61399999999999999</v>
      </c>
      <c r="O142" s="113">
        <v>0.55800000000000005</v>
      </c>
      <c r="P142" s="112">
        <v>1.0680000000000001</v>
      </c>
      <c r="Q142" s="112">
        <v>1.917</v>
      </c>
      <c r="R142" s="112">
        <v>1.3129999999999999</v>
      </c>
      <c r="S142" s="66">
        <v>0.24</v>
      </c>
      <c r="T142" s="66">
        <v>0.4</v>
      </c>
      <c r="U142" s="67"/>
      <c r="V142" s="67"/>
      <c r="W142" s="67" t="s">
        <v>28</v>
      </c>
      <c r="X142" s="67"/>
      <c r="Y142" s="67" t="s">
        <v>1599</v>
      </c>
      <c r="Z142" s="68" t="s">
        <v>605</v>
      </c>
      <c r="AA142" s="68" t="s">
        <v>418</v>
      </c>
      <c r="AB142" s="68" t="s">
        <v>1609</v>
      </c>
      <c r="AC142" s="67" t="s">
        <v>1080</v>
      </c>
      <c r="AD142" s="56"/>
      <c r="AE142" s="56" t="str">
        <f>_xlfn.TEXTJOIN("+",TRUE,Tabelle14[[#This Row],[WoS Index SCIE]:[WoS Index SSCI]])</f>
        <v>SCIE</v>
      </c>
    </row>
    <row r="143" spans="1:31" s="54" customFormat="1" x14ac:dyDescent="0.3">
      <c r="A143" s="57" t="s">
        <v>180</v>
      </c>
      <c r="B143" s="112">
        <v>0.33300000000000002</v>
      </c>
      <c r="C143" s="112">
        <v>0.34</v>
      </c>
      <c r="D143" s="112">
        <v>0.36499999999999999</v>
      </c>
      <c r="E143" s="112">
        <v>0.52600000000000002</v>
      </c>
      <c r="F143" s="112">
        <v>0.61599999999999999</v>
      </c>
      <c r="G143" s="112">
        <v>0.80800000000000005</v>
      </c>
      <c r="H143" s="112">
        <v>0.80900000000000005</v>
      </c>
      <c r="I143" s="112">
        <v>0.82399999999999995</v>
      </c>
      <c r="J143" s="112">
        <v>0.68100000000000005</v>
      </c>
      <c r="K143" s="112">
        <v>0.53800000000000003</v>
      </c>
      <c r="L143" s="112">
        <v>0.80500000000000005</v>
      </c>
      <c r="M143" s="112">
        <v>0.71399999999999997</v>
      </c>
      <c r="N143" s="112">
        <v>0.73199999999999998</v>
      </c>
      <c r="O143" s="113">
        <v>0.67900000000000005</v>
      </c>
      <c r="P143" s="112">
        <v>0.94399999999999995</v>
      </c>
      <c r="Q143" s="112">
        <v>1.1970000000000001</v>
      </c>
      <c r="R143" s="112">
        <v>1.1100000000000001</v>
      </c>
      <c r="S143" s="66">
        <v>0.51</v>
      </c>
      <c r="T143" s="66">
        <v>0.6</v>
      </c>
      <c r="U143" s="67"/>
      <c r="V143" s="67"/>
      <c r="W143" s="67" t="s">
        <v>28</v>
      </c>
      <c r="X143" s="67"/>
      <c r="Y143" s="67" t="s">
        <v>1600</v>
      </c>
      <c r="Z143" s="68" t="s">
        <v>498</v>
      </c>
      <c r="AA143" s="68" t="s">
        <v>499</v>
      </c>
      <c r="AB143" s="57" t="s">
        <v>1630</v>
      </c>
      <c r="AC143" s="67" t="s">
        <v>1089</v>
      </c>
      <c r="AD143" s="56"/>
      <c r="AE143" s="56" t="str">
        <f>_xlfn.TEXTJOIN("+",TRUE,Tabelle14[[#This Row],[WoS Index SCIE]:[WoS Index SSCI]])</f>
        <v>SCIE</v>
      </c>
    </row>
    <row r="144" spans="1:31" s="54" customFormat="1" x14ac:dyDescent="0.3">
      <c r="A144" s="57" t="s">
        <v>181</v>
      </c>
      <c r="B144" s="114"/>
      <c r="C144" s="114"/>
      <c r="D144" s="114"/>
      <c r="E144" s="112">
        <v>0.224</v>
      </c>
      <c r="F144" s="112">
        <v>0.193</v>
      </c>
      <c r="G144" s="112">
        <v>0.23</v>
      </c>
      <c r="H144" s="112">
        <v>0.184</v>
      </c>
      <c r="I144" s="112">
        <v>0.27300000000000002</v>
      </c>
      <c r="J144" s="112">
        <v>0.33500000000000002</v>
      </c>
      <c r="K144" s="112">
        <v>0.26600000000000001</v>
      </c>
      <c r="L144" s="112">
        <v>0.41799999999999998</v>
      </c>
      <c r="M144" s="112">
        <v>0.52100000000000002</v>
      </c>
      <c r="N144" s="112">
        <v>0.57299999999999995</v>
      </c>
      <c r="O144" s="113">
        <v>0.79900000000000004</v>
      </c>
      <c r="P144" s="112">
        <v>1.589</v>
      </c>
      <c r="Q144" s="112">
        <v>2.528</v>
      </c>
      <c r="R144" s="112">
        <v>1.6819999999999999</v>
      </c>
      <c r="S144" s="66">
        <v>0.49</v>
      </c>
      <c r="T144" s="66">
        <v>0.7</v>
      </c>
      <c r="U144" s="67"/>
      <c r="V144" s="67"/>
      <c r="W144" s="67" t="s">
        <v>28</v>
      </c>
      <c r="X144" s="67"/>
      <c r="Y144" s="67" t="s">
        <v>1600</v>
      </c>
      <c r="Z144" s="68" t="s">
        <v>1626</v>
      </c>
      <c r="AA144" s="68" t="s">
        <v>450</v>
      </c>
      <c r="AB144" s="68" t="s">
        <v>1609</v>
      </c>
      <c r="AC144" s="67" t="s">
        <v>1096</v>
      </c>
      <c r="AD144" s="56"/>
      <c r="AE144" s="56" t="str">
        <f>_xlfn.TEXTJOIN("+",TRUE,Tabelle14[[#This Row],[WoS Index SCIE]:[WoS Index SSCI]])</f>
        <v>SCIE</v>
      </c>
    </row>
    <row r="145" spans="1:31" s="54" customFormat="1" x14ac:dyDescent="0.3">
      <c r="A145" s="57" t="s">
        <v>182</v>
      </c>
      <c r="B145" s="114"/>
      <c r="C145" s="114"/>
      <c r="D145" s="114"/>
      <c r="E145" s="112">
        <v>0.308</v>
      </c>
      <c r="F145" s="112">
        <v>0.316</v>
      </c>
      <c r="G145" s="112">
        <v>0.26900000000000002</v>
      </c>
      <c r="H145" s="112">
        <v>0.39400000000000002</v>
      </c>
      <c r="I145" s="112">
        <v>0.45100000000000001</v>
      </c>
      <c r="J145" s="112">
        <v>0.40899999999999997</v>
      </c>
      <c r="K145" s="112">
        <v>0.36599999999999999</v>
      </c>
      <c r="L145" s="112">
        <v>0.34599999999999997</v>
      </c>
      <c r="M145" s="112">
        <v>0.314</v>
      </c>
      <c r="N145" s="112">
        <v>0.49</v>
      </c>
      <c r="O145" s="113">
        <v>0.65400000000000003</v>
      </c>
      <c r="P145" s="112">
        <v>0.77</v>
      </c>
      <c r="Q145" s="112">
        <v>0.996</v>
      </c>
      <c r="R145" s="112">
        <v>0.76600000000000001</v>
      </c>
      <c r="S145" s="66">
        <v>0.65</v>
      </c>
      <c r="T145" s="66">
        <v>0.74</v>
      </c>
      <c r="U145" s="67"/>
      <c r="V145" s="67"/>
      <c r="W145" s="67" t="s">
        <v>28</v>
      </c>
      <c r="X145" s="67"/>
      <c r="Y145" s="67" t="s">
        <v>1599</v>
      </c>
      <c r="Z145" s="68" t="s">
        <v>324</v>
      </c>
      <c r="AA145" s="68" t="s">
        <v>317</v>
      </c>
      <c r="AB145" s="68" t="s">
        <v>1609</v>
      </c>
      <c r="AC145" s="67" t="s">
        <v>1102</v>
      </c>
      <c r="AD145" s="56"/>
      <c r="AE145" s="56" t="str">
        <f>_xlfn.TEXTJOIN("+",TRUE,Tabelle14[[#This Row],[WoS Index SCIE]:[WoS Index SSCI]])</f>
        <v>SCIE</v>
      </c>
    </row>
    <row r="146" spans="1:31" s="54" customFormat="1" x14ac:dyDescent="0.3">
      <c r="A146" s="57" t="s">
        <v>183</v>
      </c>
      <c r="B146" s="114"/>
      <c r="C146" s="114"/>
      <c r="D146" s="114"/>
      <c r="E146" s="114"/>
      <c r="F146" s="112">
        <v>7.0999999999999994E-2</v>
      </c>
      <c r="G146" s="112">
        <v>5.8999999999999997E-2</v>
      </c>
      <c r="H146" s="112">
        <v>9.4E-2</v>
      </c>
      <c r="I146" s="112">
        <v>0.222</v>
      </c>
      <c r="J146" s="112">
        <v>0.13100000000000001</v>
      </c>
      <c r="K146" s="112">
        <v>8.5999999999999993E-2</v>
      </c>
      <c r="L146" s="112">
        <v>0.122</v>
      </c>
      <c r="M146" s="112">
        <v>0.21299999999999999</v>
      </c>
      <c r="N146" s="112">
        <v>0.104</v>
      </c>
      <c r="O146" s="113">
        <v>0.96399999999999997</v>
      </c>
      <c r="P146" s="112">
        <v>1.724</v>
      </c>
      <c r="Q146" s="112">
        <v>0.83599999999999997</v>
      </c>
      <c r="R146" s="112">
        <v>1.2</v>
      </c>
      <c r="S146" s="66">
        <v>0.25</v>
      </c>
      <c r="T146" s="66">
        <v>0.31</v>
      </c>
      <c r="U146" s="67"/>
      <c r="V146" s="67"/>
      <c r="W146" s="67" t="s">
        <v>28</v>
      </c>
      <c r="X146" s="67"/>
      <c r="Y146" s="67" t="s">
        <v>1600</v>
      </c>
      <c r="Z146" s="68" t="s">
        <v>1632</v>
      </c>
      <c r="AA146" s="68" t="s">
        <v>357</v>
      </c>
      <c r="AB146" s="57" t="s">
        <v>1630</v>
      </c>
      <c r="AC146" s="67" t="s">
        <v>1109</v>
      </c>
      <c r="AD146" s="56"/>
      <c r="AE146" s="56" t="str">
        <f>_xlfn.TEXTJOIN("+",TRUE,Tabelle14[[#This Row],[WoS Index SCIE]:[WoS Index SSCI]])</f>
        <v>SCIE</v>
      </c>
    </row>
    <row r="147" spans="1:31" s="54" customFormat="1" hidden="1" x14ac:dyDescent="0.3">
      <c r="A147" s="56" t="s">
        <v>184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66">
        <v>0.69</v>
      </c>
      <c r="T147" s="66">
        <v>0.73</v>
      </c>
      <c r="U147" s="67"/>
      <c r="V147" s="67" t="s">
        <v>26</v>
      </c>
      <c r="W147" s="67"/>
      <c r="X147" s="67"/>
      <c r="Y147" s="67"/>
      <c r="Z147" s="67" t="s">
        <v>424</v>
      </c>
      <c r="AA147" s="67" t="s">
        <v>400</v>
      </c>
      <c r="AB147" s="57" t="s">
        <v>1611</v>
      </c>
      <c r="AC147" s="67" t="s">
        <v>1111</v>
      </c>
      <c r="AD147" s="56"/>
      <c r="AE147" s="56" t="str">
        <f>_xlfn.TEXTJOIN("+",TRUE,Tabelle14[[#This Row],[WoS Index SCIE]:[WoS Index SSCI]])</f>
        <v/>
      </c>
    </row>
    <row r="148" spans="1:31" s="54" customFormat="1" hidden="1" x14ac:dyDescent="0.3">
      <c r="A148" s="56" t="s">
        <v>185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66">
        <v>0.09</v>
      </c>
      <c r="T148" s="66">
        <v>0.11</v>
      </c>
      <c r="U148" s="67" t="s">
        <v>38</v>
      </c>
      <c r="V148" s="67"/>
      <c r="W148" s="67"/>
      <c r="X148" s="67"/>
      <c r="Y148" s="67"/>
      <c r="Z148" s="67" t="s">
        <v>438</v>
      </c>
      <c r="AA148" s="67" t="s">
        <v>429</v>
      </c>
      <c r="AB148" s="57" t="s">
        <v>1611</v>
      </c>
      <c r="AC148" s="67" t="s">
        <v>1113</v>
      </c>
      <c r="AD148" s="56"/>
      <c r="AE148" s="56" t="str">
        <f>_xlfn.TEXTJOIN("+",TRUE,Tabelle14[[#This Row],[WoS Index SCIE]:[WoS Index SSCI]])</f>
        <v/>
      </c>
    </row>
    <row r="149" spans="1:31" s="54" customFormat="1" x14ac:dyDescent="0.3">
      <c r="A149" s="60" t="s">
        <v>186</v>
      </c>
      <c r="B149" s="114"/>
      <c r="C149" s="114"/>
      <c r="D149" s="114"/>
      <c r="E149" s="114"/>
      <c r="F149" s="114"/>
      <c r="G149" s="112">
        <v>0.34599999999999997</v>
      </c>
      <c r="H149" s="112">
        <v>0.27100000000000002</v>
      </c>
      <c r="I149" s="112">
        <v>0.44700000000000001</v>
      </c>
      <c r="J149" s="112">
        <v>0.13600000000000001</v>
      </c>
      <c r="K149" s="112">
        <v>0.122</v>
      </c>
      <c r="L149" s="112">
        <v>0.22700000000000001</v>
      </c>
      <c r="M149" s="112">
        <v>0.316</v>
      </c>
      <c r="N149" s="112">
        <v>0.18</v>
      </c>
      <c r="O149" s="115">
        <v>0.23300000000000001</v>
      </c>
      <c r="P149" s="115">
        <v>0.29699999999999999</v>
      </c>
      <c r="Q149" s="112">
        <v>0.23699999999999999</v>
      </c>
      <c r="R149" s="112">
        <v>0.29399999999999998</v>
      </c>
      <c r="S149" s="66">
        <v>0.09</v>
      </c>
      <c r="T149" s="66">
        <v>0.09</v>
      </c>
      <c r="U149" s="67"/>
      <c r="V149" s="67"/>
      <c r="W149" s="67"/>
      <c r="X149" s="67" t="s">
        <v>42</v>
      </c>
      <c r="Y149" s="67" t="s">
        <v>1600</v>
      </c>
      <c r="Z149" s="68" t="s">
        <v>648</v>
      </c>
      <c r="AA149" s="68" t="s">
        <v>315</v>
      </c>
      <c r="AB149" s="67" t="s">
        <v>1608</v>
      </c>
      <c r="AC149" s="67" t="s">
        <v>1119</v>
      </c>
      <c r="AD149" s="56"/>
      <c r="AE149" s="56" t="str">
        <f>_xlfn.TEXTJOIN("+",TRUE,Tabelle14[[#This Row],[WoS Index SCIE]:[WoS Index SSCI]])</f>
        <v>SSCI</v>
      </c>
    </row>
    <row r="150" spans="1:31" s="54" customFormat="1" hidden="1" x14ac:dyDescent="0.3">
      <c r="A150" s="56" t="s">
        <v>187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66">
        <v>0.3</v>
      </c>
      <c r="T150" s="66">
        <v>0.26</v>
      </c>
      <c r="U150" s="67"/>
      <c r="V150" s="67" t="s">
        <v>26</v>
      </c>
      <c r="W150" s="67"/>
      <c r="X150" s="67"/>
      <c r="Y150" s="67"/>
      <c r="Z150" s="68" t="s">
        <v>324</v>
      </c>
      <c r="AA150" s="68" t="s">
        <v>317</v>
      </c>
      <c r="AB150" s="68" t="s">
        <v>1609</v>
      </c>
      <c r="AC150" s="67" t="s">
        <v>1121</v>
      </c>
      <c r="AD150" s="56"/>
      <c r="AE150" s="56" t="str">
        <f>_xlfn.TEXTJOIN("+",TRUE,Tabelle14[[#This Row],[WoS Index SCIE]:[WoS Index SSCI]])</f>
        <v/>
      </c>
    </row>
    <row r="151" spans="1:31" s="54" customFormat="1" hidden="1" x14ac:dyDescent="0.3">
      <c r="A151" s="56" t="s">
        <v>188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66"/>
      <c r="T151" s="66">
        <v>0.43</v>
      </c>
      <c r="U151" s="67"/>
      <c r="V151" s="67" t="s">
        <v>26</v>
      </c>
      <c r="W151" s="67"/>
      <c r="X151" s="67"/>
      <c r="Y151" s="67"/>
      <c r="Z151" s="67" t="s">
        <v>424</v>
      </c>
      <c r="AA151" s="67" t="s">
        <v>400</v>
      </c>
      <c r="AB151" s="57" t="s">
        <v>1611</v>
      </c>
      <c r="AC151" s="67" t="s">
        <v>1123</v>
      </c>
      <c r="AD151" s="56"/>
      <c r="AE151" s="56" t="str">
        <f>_xlfn.TEXTJOIN("+",TRUE,Tabelle14[[#This Row],[WoS Index SCIE]:[WoS Index SSCI]])</f>
        <v/>
      </c>
    </row>
    <row r="152" spans="1:31" s="54" customFormat="1" x14ac:dyDescent="0.3">
      <c r="A152" s="60" t="s">
        <v>189</v>
      </c>
      <c r="B152" s="114"/>
      <c r="C152" s="114"/>
      <c r="D152" s="114"/>
      <c r="E152" s="114"/>
      <c r="F152" s="112">
        <v>0.38200000000000001</v>
      </c>
      <c r="G152" s="112">
        <v>0.26500000000000001</v>
      </c>
      <c r="H152" s="112">
        <v>0.25800000000000001</v>
      </c>
      <c r="I152" s="112">
        <v>0.22600000000000001</v>
      </c>
      <c r="J152" s="112">
        <v>0.32600000000000001</v>
      </c>
      <c r="K152" s="112">
        <v>0.55600000000000005</v>
      </c>
      <c r="L152" s="112">
        <v>0.68500000000000005</v>
      </c>
      <c r="M152" s="112">
        <v>0.40400000000000003</v>
      </c>
      <c r="N152" s="112">
        <v>0.8</v>
      </c>
      <c r="O152" s="115">
        <v>0.81499999999999995</v>
      </c>
      <c r="P152" s="115">
        <v>1.339</v>
      </c>
      <c r="Q152" s="112">
        <v>1.667</v>
      </c>
      <c r="R152" s="112">
        <v>1.6619999999999999</v>
      </c>
      <c r="S152" s="66">
        <v>1.28</v>
      </c>
      <c r="T152" s="66">
        <v>1.71</v>
      </c>
      <c r="U152" s="67" t="s">
        <v>38</v>
      </c>
      <c r="V152" s="67"/>
      <c r="W152" s="67"/>
      <c r="X152" s="67" t="s">
        <v>42</v>
      </c>
      <c r="Y152" s="67" t="s">
        <v>1600</v>
      </c>
      <c r="Z152" s="68" t="s">
        <v>22222</v>
      </c>
      <c r="AA152" s="68" t="s">
        <v>177</v>
      </c>
      <c r="AB152" s="67" t="s">
        <v>177</v>
      </c>
      <c r="AC152" s="67" t="s">
        <v>1129</v>
      </c>
      <c r="AD152" s="56"/>
      <c r="AE152" s="56" t="str">
        <f>_xlfn.TEXTJOIN("+",TRUE,Tabelle14[[#This Row],[WoS Index SCIE]:[WoS Index SSCI]])</f>
        <v>SSCI</v>
      </c>
    </row>
    <row r="153" spans="1:31" s="54" customFormat="1" hidden="1" x14ac:dyDescent="0.3">
      <c r="A153" s="56" t="s">
        <v>190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66">
        <v>0.12</v>
      </c>
      <c r="T153" s="66">
        <v>0.32</v>
      </c>
      <c r="U153" s="67"/>
      <c r="V153" s="67" t="s">
        <v>26</v>
      </c>
      <c r="W153" s="67"/>
      <c r="X153" s="67"/>
      <c r="Y153" s="67"/>
      <c r="Z153" s="67" t="s">
        <v>1650</v>
      </c>
      <c r="AA153" s="67" t="s">
        <v>432</v>
      </c>
      <c r="AB153" s="57" t="s">
        <v>1611</v>
      </c>
      <c r="AC153" s="67" t="s">
        <v>1130</v>
      </c>
      <c r="AD153" s="56"/>
      <c r="AE153" s="56" t="str">
        <f>_xlfn.TEXTJOIN("+",TRUE,Tabelle14[[#This Row],[WoS Index SCIE]:[WoS Index SSCI]])</f>
        <v/>
      </c>
    </row>
    <row r="154" spans="1:31" s="54" customFormat="1" hidden="1" x14ac:dyDescent="0.3">
      <c r="A154" s="56" t="s">
        <v>191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66">
        <v>0.12</v>
      </c>
      <c r="T154" s="66">
        <v>0.09</v>
      </c>
      <c r="U154" s="67"/>
      <c r="V154" s="67" t="s">
        <v>26</v>
      </c>
      <c r="W154" s="67"/>
      <c r="X154" s="67"/>
      <c r="Y154" s="67"/>
      <c r="Z154" s="67" t="s">
        <v>1133</v>
      </c>
      <c r="AA154" s="67" t="s">
        <v>373</v>
      </c>
      <c r="AB154" s="68" t="s">
        <v>1609</v>
      </c>
      <c r="AC154" s="67" t="s">
        <v>1134</v>
      </c>
      <c r="AD154" s="56"/>
      <c r="AE154" s="56" t="str">
        <f>_xlfn.TEXTJOIN("+",TRUE,Tabelle14[[#This Row],[WoS Index SCIE]:[WoS Index SSCI]])</f>
        <v/>
      </c>
    </row>
    <row r="155" spans="1:31" s="54" customFormat="1" x14ac:dyDescent="0.3">
      <c r="A155" s="57" t="s">
        <v>192</v>
      </c>
      <c r="B155" s="114"/>
      <c r="C155" s="114"/>
      <c r="D155" s="114"/>
      <c r="E155" s="114"/>
      <c r="F155" s="114"/>
      <c r="G155" s="114"/>
      <c r="H155" s="114"/>
      <c r="I155" s="114"/>
      <c r="J155" s="112">
        <v>5.6859999999999999</v>
      </c>
      <c r="K155" s="112">
        <v>4.3330000000000002</v>
      </c>
      <c r="L155" s="112">
        <v>4.492</v>
      </c>
      <c r="M155" s="112">
        <v>6.0140000000000002</v>
      </c>
      <c r="N155" s="112">
        <v>6.9080000000000004</v>
      </c>
      <c r="O155" s="113">
        <v>7.4909999999999997</v>
      </c>
      <c r="P155" s="112">
        <v>8.4489999999999998</v>
      </c>
      <c r="Q155" s="112">
        <v>7.923</v>
      </c>
      <c r="R155" s="112">
        <v>8.6059999999999999</v>
      </c>
      <c r="S155" s="66">
        <v>1.04</v>
      </c>
      <c r="T155" s="66">
        <v>1.17</v>
      </c>
      <c r="U155" s="67"/>
      <c r="V155" s="67"/>
      <c r="W155" s="67" t="s">
        <v>28</v>
      </c>
      <c r="X155" s="67"/>
      <c r="Y155" s="67" t="s">
        <v>1599</v>
      </c>
      <c r="Z155" s="68" t="s">
        <v>1626</v>
      </c>
      <c r="AA155" s="68" t="s">
        <v>336</v>
      </c>
      <c r="AB155" s="67" t="s">
        <v>1609</v>
      </c>
      <c r="AC155" s="67" t="s">
        <v>1143</v>
      </c>
      <c r="AD155" s="56"/>
      <c r="AE155" s="56" t="str">
        <f>_xlfn.TEXTJOIN("+",TRUE,Tabelle14[[#This Row],[WoS Index SCIE]:[WoS Index SSCI]])</f>
        <v>SCIE</v>
      </c>
    </row>
    <row r="156" spans="1:31" s="54" customFormat="1" x14ac:dyDescent="0.3">
      <c r="A156" s="57" t="s">
        <v>193</v>
      </c>
      <c r="B156" s="114"/>
      <c r="C156" s="114"/>
      <c r="D156" s="114"/>
      <c r="E156" s="114"/>
      <c r="F156" s="114"/>
      <c r="G156" s="114"/>
      <c r="H156" s="114"/>
      <c r="I156" s="114"/>
      <c r="J156" s="112">
        <v>1.2729999999999999</v>
      </c>
      <c r="K156" s="112">
        <v>2.044</v>
      </c>
      <c r="L156" s="112">
        <v>1.4379999999999999</v>
      </c>
      <c r="M156" s="112">
        <v>1.9039999999999999</v>
      </c>
      <c r="N156" s="112">
        <v>2.7589999999999999</v>
      </c>
      <c r="O156" s="113">
        <v>3.6389999999999998</v>
      </c>
      <c r="P156" s="112">
        <v>7.8479999999999999</v>
      </c>
      <c r="Q156" s="112">
        <v>6.7389999999999999</v>
      </c>
      <c r="R156" s="112">
        <v>6.4669999999999996</v>
      </c>
      <c r="S156" s="66">
        <v>0.65</v>
      </c>
      <c r="T156" s="66">
        <v>0.79</v>
      </c>
      <c r="U156" s="67"/>
      <c r="V156" s="67"/>
      <c r="W156" s="67" t="s">
        <v>28</v>
      </c>
      <c r="X156" s="67"/>
      <c r="Y156" s="67" t="s">
        <v>1599</v>
      </c>
      <c r="Z156" s="77" t="s">
        <v>1157</v>
      </c>
      <c r="AA156" s="68" t="s">
        <v>373</v>
      </c>
      <c r="AB156" s="68" t="s">
        <v>1609</v>
      </c>
      <c r="AC156" s="67" t="s">
        <v>1158</v>
      </c>
      <c r="AD156" s="56"/>
      <c r="AE156" s="56" t="str">
        <f>_xlfn.TEXTJOIN("+",TRUE,Tabelle14[[#This Row],[WoS Index SCIE]:[WoS Index SSCI]])</f>
        <v>SCIE</v>
      </c>
    </row>
    <row r="157" spans="1:31" s="54" customFormat="1" hidden="1" x14ac:dyDescent="0.3">
      <c r="A157" s="56" t="s">
        <v>194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66">
        <v>0.19</v>
      </c>
      <c r="T157" s="66">
        <v>0.3</v>
      </c>
      <c r="U157" s="67" t="s">
        <v>38</v>
      </c>
      <c r="V157" s="67"/>
      <c r="W157" s="67"/>
      <c r="X157" s="67"/>
      <c r="Y157" s="67"/>
      <c r="Z157" s="67" t="s">
        <v>847</v>
      </c>
      <c r="AA157" s="67" t="s">
        <v>432</v>
      </c>
      <c r="AB157" s="57" t="s">
        <v>1611</v>
      </c>
      <c r="AC157" s="67" t="s">
        <v>1169</v>
      </c>
      <c r="AD157" s="56"/>
      <c r="AE157" s="56" t="str">
        <f>_xlfn.TEXTJOIN("+",TRUE,Tabelle14[[#This Row],[WoS Index SCIE]:[WoS Index SSCI]])</f>
        <v/>
      </c>
    </row>
    <row r="158" spans="1:31" s="54" customFormat="1" hidden="1" x14ac:dyDescent="0.3">
      <c r="A158" s="56" t="s">
        <v>195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66">
        <v>0.9</v>
      </c>
      <c r="T158" s="66">
        <v>0.99</v>
      </c>
      <c r="U158" s="67"/>
      <c r="V158" s="67" t="s">
        <v>26</v>
      </c>
      <c r="W158" s="67"/>
      <c r="X158" s="67"/>
      <c r="Y158" s="67"/>
      <c r="Z158" s="67" t="s">
        <v>324</v>
      </c>
      <c r="AA158" s="67" t="s">
        <v>465</v>
      </c>
      <c r="AB158" s="68" t="s">
        <v>1608</v>
      </c>
      <c r="AC158" s="67" t="s">
        <v>1171</v>
      </c>
      <c r="AD158" s="56"/>
      <c r="AE158" s="56" t="str">
        <f>_xlfn.TEXTJOIN("+",TRUE,Tabelle14[[#This Row],[WoS Index SCIE]:[WoS Index SSCI]])</f>
        <v/>
      </c>
    </row>
    <row r="159" spans="1:31" s="54" customFormat="1" hidden="1" x14ac:dyDescent="0.3">
      <c r="A159" s="56" t="s">
        <v>196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66">
        <v>0.65</v>
      </c>
      <c r="T159" s="66">
        <v>1.38</v>
      </c>
      <c r="U159" s="67"/>
      <c r="V159" s="67" t="s">
        <v>26</v>
      </c>
      <c r="W159" s="67"/>
      <c r="X159" s="67"/>
      <c r="Y159" s="67"/>
      <c r="Z159" s="67" t="s">
        <v>605</v>
      </c>
      <c r="AA159" s="67" t="s">
        <v>450</v>
      </c>
      <c r="AB159" s="68" t="s">
        <v>1609</v>
      </c>
      <c r="AC159" s="67" t="s">
        <v>1174</v>
      </c>
      <c r="AD159" s="56"/>
      <c r="AE159" s="56" t="str">
        <f>_xlfn.TEXTJOIN("+",TRUE,Tabelle14[[#This Row],[WoS Index SCIE]:[WoS Index SSCI]])</f>
        <v/>
      </c>
    </row>
    <row r="160" spans="1:31" s="54" customFormat="1" hidden="1" x14ac:dyDescent="0.3">
      <c r="A160" s="56" t="s">
        <v>197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66"/>
      <c r="T160" s="66">
        <v>0.98</v>
      </c>
      <c r="U160" s="67"/>
      <c r="V160" s="67" t="s">
        <v>26</v>
      </c>
      <c r="W160" s="67"/>
      <c r="X160" s="67"/>
      <c r="Y160" s="67"/>
      <c r="Z160" s="67" t="s">
        <v>605</v>
      </c>
      <c r="AA160" s="67" t="s">
        <v>450</v>
      </c>
      <c r="AB160" s="68" t="s">
        <v>1609</v>
      </c>
      <c r="AC160" s="67" t="s">
        <v>1175</v>
      </c>
      <c r="AD160" s="56"/>
      <c r="AE160" s="56" t="str">
        <f>_xlfn.TEXTJOIN("+",TRUE,Tabelle14[[#This Row],[WoS Index SCIE]:[WoS Index SSCI]])</f>
        <v/>
      </c>
    </row>
    <row r="161" spans="1:31" s="54" customFormat="1" hidden="1" x14ac:dyDescent="0.3">
      <c r="A161" s="56" t="s">
        <v>198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66">
        <v>0.42</v>
      </c>
      <c r="T161" s="66">
        <v>0.46</v>
      </c>
      <c r="U161" s="67"/>
      <c r="V161" s="67" t="s">
        <v>26</v>
      </c>
      <c r="W161" s="67"/>
      <c r="X161" s="67"/>
      <c r="Y161" s="67" t="s">
        <v>24</v>
      </c>
      <c r="Z161" s="67" t="s">
        <v>324</v>
      </c>
      <c r="AA161" s="67" t="s">
        <v>465</v>
      </c>
      <c r="AB161" s="68" t="s">
        <v>1608</v>
      </c>
      <c r="AC161" s="67" t="s">
        <v>1178</v>
      </c>
      <c r="AD161" s="56"/>
      <c r="AE161" s="56" t="str">
        <f>_xlfn.TEXTJOIN("+",TRUE,Tabelle14[[#This Row],[WoS Index SCIE]:[WoS Index SSCI]])</f>
        <v/>
      </c>
    </row>
    <row r="162" spans="1:31" s="54" customFormat="1" x14ac:dyDescent="0.3">
      <c r="A162" s="57" t="s">
        <v>199</v>
      </c>
      <c r="B162" s="112">
        <v>0.56200000000000006</v>
      </c>
      <c r="C162" s="112">
        <v>0.61099999999999999</v>
      </c>
      <c r="D162" s="112">
        <v>0.76800000000000002</v>
      </c>
      <c r="E162" s="112">
        <v>0.85399999999999998</v>
      </c>
      <c r="F162" s="112">
        <v>0.67500000000000004</v>
      </c>
      <c r="G162" s="112">
        <v>0.65500000000000003</v>
      </c>
      <c r="H162" s="112">
        <v>1.071</v>
      </c>
      <c r="I162" s="112">
        <v>0.68200000000000005</v>
      </c>
      <c r="J162" s="112">
        <v>1.016</v>
      </c>
      <c r="K162" s="112">
        <v>1.0620000000000001</v>
      </c>
      <c r="L162" s="112">
        <v>1.3540000000000001</v>
      </c>
      <c r="M162" s="112">
        <v>1.131</v>
      </c>
      <c r="N162" s="112">
        <v>0.92900000000000005</v>
      </c>
      <c r="O162" s="113">
        <v>0.77500000000000002</v>
      </c>
      <c r="P162" s="112">
        <v>1.04</v>
      </c>
      <c r="Q162" s="112">
        <v>1.595</v>
      </c>
      <c r="R162" s="112">
        <v>1.351</v>
      </c>
      <c r="S162" s="66">
        <v>0.47</v>
      </c>
      <c r="T162" s="66">
        <v>0.49</v>
      </c>
      <c r="U162" s="67"/>
      <c r="V162" s="67"/>
      <c r="W162" s="67" t="s">
        <v>28</v>
      </c>
      <c r="X162" s="67"/>
      <c r="Y162" s="67" t="s">
        <v>1600</v>
      </c>
      <c r="Z162" s="68" t="s">
        <v>1626</v>
      </c>
      <c r="AA162" s="68" t="s">
        <v>373</v>
      </c>
      <c r="AB162" s="68" t="s">
        <v>1609</v>
      </c>
      <c r="AC162" s="67" t="s">
        <v>1183</v>
      </c>
      <c r="AD162" s="56"/>
      <c r="AE162" s="56" t="str">
        <f>_xlfn.TEXTJOIN("+",TRUE,Tabelle14[[#This Row],[WoS Index SCIE]:[WoS Index SSCI]])</f>
        <v>SCIE</v>
      </c>
    </row>
    <row r="163" spans="1:31" s="54" customFormat="1" hidden="1" x14ac:dyDescent="0.3">
      <c r="A163" s="56" t="s">
        <v>200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66">
        <v>0.45</v>
      </c>
      <c r="T163" s="66">
        <v>0.46</v>
      </c>
      <c r="U163" s="67"/>
      <c r="V163" s="67" t="s">
        <v>26</v>
      </c>
      <c r="W163" s="67"/>
      <c r="X163" s="67"/>
      <c r="Y163" s="67"/>
      <c r="Z163" s="68" t="s">
        <v>605</v>
      </c>
      <c r="AA163" s="67" t="s">
        <v>499</v>
      </c>
      <c r="AB163" s="57" t="s">
        <v>1630</v>
      </c>
      <c r="AC163" s="67" t="s">
        <v>1194</v>
      </c>
      <c r="AD163" s="56"/>
      <c r="AE163" s="56" t="str">
        <f>_xlfn.TEXTJOIN("+",TRUE,Tabelle14[[#This Row],[WoS Index SCIE]:[WoS Index SSCI]])</f>
        <v/>
      </c>
    </row>
    <row r="164" spans="1:31" s="54" customFormat="1" hidden="1" x14ac:dyDescent="0.3">
      <c r="A164" s="56" t="s">
        <v>201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66">
        <v>0.86</v>
      </c>
      <c r="T164" s="66">
        <v>0.8</v>
      </c>
      <c r="U164" s="67" t="s">
        <v>38</v>
      </c>
      <c r="V164" s="67"/>
      <c r="W164" s="67"/>
      <c r="X164" s="67"/>
      <c r="Y164" s="67"/>
      <c r="Z164" s="68" t="s">
        <v>605</v>
      </c>
      <c r="AA164" s="67" t="s">
        <v>429</v>
      </c>
      <c r="AB164" s="57" t="s">
        <v>1611</v>
      </c>
      <c r="AC164" s="67" t="s">
        <v>1197</v>
      </c>
      <c r="AD164" s="56"/>
      <c r="AE164" s="56" t="str">
        <f>_xlfn.TEXTJOIN("+",TRUE,Tabelle14[[#This Row],[WoS Index SCIE]:[WoS Index SSCI]])</f>
        <v/>
      </c>
    </row>
    <row r="165" spans="1:31" s="54" customFormat="1" x14ac:dyDescent="0.3">
      <c r="A165" s="57" t="s">
        <v>202</v>
      </c>
      <c r="B165" s="114"/>
      <c r="C165" s="114"/>
      <c r="D165" s="112">
        <v>0.91900000000000004</v>
      </c>
      <c r="E165" s="112">
        <v>1.032</v>
      </c>
      <c r="F165" s="112">
        <v>0.47899999999999998</v>
      </c>
      <c r="G165" s="112">
        <v>0.44400000000000001</v>
      </c>
      <c r="H165" s="112">
        <v>0.41599999999999998</v>
      </c>
      <c r="I165" s="112">
        <v>0.5</v>
      </c>
      <c r="J165" s="112">
        <v>0.65400000000000003</v>
      </c>
      <c r="K165" s="112">
        <v>0.34599999999999997</v>
      </c>
      <c r="L165" s="112">
        <v>0.439</v>
      </c>
      <c r="M165" s="112">
        <v>0.41699999999999998</v>
      </c>
      <c r="N165" s="112">
        <v>0.35</v>
      </c>
      <c r="O165" s="113">
        <v>0.83099999999999996</v>
      </c>
      <c r="P165" s="112">
        <v>0.65500000000000003</v>
      </c>
      <c r="Q165" s="112">
        <v>0.93500000000000005</v>
      </c>
      <c r="R165" s="112">
        <v>0.72399999999999998</v>
      </c>
      <c r="S165" s="66">
        <v>0.13</v>
      </c>
      <c r="T165" s="66">
        <v>0.15</v>
      </c>
      <c r="U165" s="67"/>
      <c r="V165" s="67"/>
      <c r="W165" s="67" t="s">
        <v>28</v>
      </c>
      <c r="X165" s="67"/>
      <c r="Y165" s="67" t="s">
        <v>1599</v>
      </c>
      <c r="Z165" s="68" t="s">
        <v>605</v>
      </c>
      <c r="AA165" s="68" t="s">
        <v>336</v>
      </c>
      <c r="AB165" s="67" t="s">
        <v>1609</v>
      </c>
      <c r="AC165" s="67" t="s">
        <v>1205</v>
      </c>
      <c r="AD165" s="56"/>
      <c r="AE165" s="56" t="str">
        <f>_xlfn.TEXTJOIN("+",TRUE,Tabelle14[[#This Row],[WoS Index SCIE]:[WoS Index SSCI]])</f>
        <v>SCIE</v>
      </c>
    </row>
    <row r="166" spans="1:31" s="54" customFormat="1" x14ac:dyDescent="0.3">
      <c r="A166" s="57" t="s">
        <v>203</v>
      </c>
      <c r="B166" s="114"/>
      <c r="C166" s="114"/>
      <c r="D166" s="114" t="s">
        <v>97</v>
      </c>
      <c r="E166" s="114" t="s">
        <v>97</v>
      </c>
      <c r="F166" s="114" t="s">
        <v>97</v>
      </c>
      <c r="G166" s="114" t="s">
        <v>97</v>
      </c>
      <c r="H166" s="114" t="s">
        <v>97</v>
      </c>
      <c r="I166" s="114" t="s">
        <v>97</v>
      </c>
      <c r="J166" s="114" t="s">
        <v>97</v>
      </c>
      <c r="K166" s="114" t="s">
        <v>97</v>
      </c>
      <c r="L166" s="112">
        <v>1.0269999999999999</v>
      </c>
      <c r="M166" s="112">
        <v>1.425</v>
      </c>
      <c r="N166" s="112">
        <v>1.512</v>
      </c>
      <c r="O166" s="113">
        <v>1.216</v>
      </c>
      <c r="P166" s="112">
        <v>1.554</v>
      </c>
      <c r="Q166" s="112">
        <v>1.9770000000000001</v>
      </c>
      <c r="R166" s="112">
        <v>2.298</v>
      </c>
      <c r="S166" s="66">
        <v>0.24</v>
      </c>
      <c r="T166" s="66">
        <v>0.28000000000000003</v>
      </c>
      <c r="U166" s="67"/>
      <c r="V166" s="67"/>
      <c r="W166" s="67" t="s">
        <v>28</v>
      </c>
      <c r="X166" s="67"/>
      <c r="Y166" s="67" t="s">
        <v>1599</v>
      </c>
      <c r="Z166" s="68" t="s">
        <v>605</v>
      </c>
      <c r="AA166" s="68" t="s">
        <v>418</v>
      </c>
      <c r="AB166" s="68" t="s">
        <v>1609</v>
      </c>
      <c r="AC166" s="67" t="s">
        <v>1211</v>
      </c>
      <c r="AD166" s="56"/>
      <c r="AE166" s="56" t="str">
        <f>_xlfn.TEXTJOIN("+",TRUE,Tabelle14[[#This Row],[WoS Index SCIE]:[WoS Index SSCI]])</f>
        <v>SCIE</v>
      </c>
    </row>
    <row r="167" spans="1:31" s="54" customFormat="1" hidden="1" x14ac:dyDescent="0.3">
      <c r="A167" s="56" t="s">
        <v>204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66">
        <v>0.13</v>
      </c>
      <c r="T167" s="66">
        <v>0.26</v>
      </c>
      <c r="U167" s="67"/>
      <c r="V167" s="67" t="s">
        <v>26</v>
      </c>
      <c r="W167" s="67"/>
      <c r="X167" s="67"/>
      <c r="Y167" s="67"/>
      <c r="Z167" s="68" t="s">
        <v>605</v>
      </c>
      <c r="AA167" s="67" t="s">
        <v>450</v>
      </c>
      <c r="AB167" s="68" t="s">
        <v>1609</v>
      </c>
      <c r="AC167" s="67" t="s">
        <v>1213</v>
      </c>
      <c r="AD167" s="56"/>
      <c r="AE167" s="56" t="str">
        <f>_xlfn.TEXTJOIN("+",TRUE,Tabelle14[[#This Row],[WoS Index SCIE]:[WoS Index SSCI]])</f>
        <v/>
      </c>
    </row>
    <row r="168" spans="1:31" s="54" customFormat="1" hidden="1" x14ac:dyDescent="0.3">
      <c r="A168" s="56" t="s">
        <v>205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66">
        <v>0.23</v>
      </c>
      <c r="T168" s="66">
        <v>0.23</v>
      </c>
      <c r="U168" s="67"/>
      <c r="V168" s="67" t="s">
        <v>26</v>
      </c>
      <c r="W168" s="67"/>
      <c r="X168" s="67"/>
      <c r="Y168" s="67"/>
      <c r="Z168" s="68" t="s">
        <v>605</v>
      </c>
      <c r="AA168" s="67" t="s">
        <v>465</v>
      </c>
      <c r="AB168" s="68" t="s">
        <v>1608</v>
      </c>
      <c r="AC168" s="67" t="s">
        <v>1217</v>
      </c>
      <c r="AD168" s="56"/>
      <c r="AE168" s="56" t="str">
        <f>_xlfn.TEXTJOIN("+",TRUE,Tabelle14[[#This Row],[WoS Index SCIE]:[WoS Index SSCI]])</f>
        <v/>
      </c>
    </row>
    <row r="169" spans="1:31" s="54" customFormat="1" hidden="1" x14ac:dyDescent="0.3">
      <c r="A169" s="56" t="s">
        <v>206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66">
        <v>0.42</v>
      </c>
      <c r="T169" s="66">
        <v>0.44</v>
      </c>
      <c r="U169" s="67"/>
      <c r="V169" s="67" t="s">
        <v>26</v>
      </c>
      <c r="W169" s="67"/>
      <c r="X169" s="67"/>
      <c r="Y169" s="67"/>
      <c r="Z169" s="68" t="s">
        <v>605</v>
      </c>
      <c r="AA169" s="67" t="s">
        <v>450</v>
      </c>
      <c r="AB169" s="68" t="s">
        <v>1609</v>
      </c>
      <c r="AC169" s="67" t="s">
        <v>1220</v>
      </c>
      <c r="AD169" s="56"/>
      <c r="AE169" s="56" t="str">
        <f>_xlfn.TEXTJOIN("+",TRUE,Tabelle14[[#This Row],[WoS Index SCIE]:[WoS Index SSCI]])</f>
        <v/>
      </c>
    </row>
    <row r="170" spans="1:31" s="54" customFormat="1" x14ac:dyDescent="0.3">
      <c r="A170" s="57" t="s">
        <v>207</v>
      </c>
      <c r="B170" s="114"/>
      <c r="C170" s="114"/>
      <c r="D170" s="114" t="s">
        <v>97</v>
      </c>
      <c r="E170" s="114" t="s">
        <v>97</v>
      </c>
      <c r="F170" s="114" t="s">
        <v>97</v>
      </c>
      <c r="G170" s="114" t="s">
        <v>97</v>
      </c>
      <c r="H170" s="114" t="s">
        <v>97</v>
      </c>
      <c r="I170" s="114" t="s">
        <v>97</v>
      </c>
      <c r="J170" s="114" t="s">
        <v>97</v>
      </c>
      <c r="K170" s="114" t="s">
        <v>97</v>
      </c>
      <c r="L170" s="112">
        <v>0.47499999999999998</v>
      </c>
      <c r="M170" s="112">
        <v>0.69599999999999995</v>
      </c>
      <c r="N170" s="112">
        <v>0.78800000000000003</v>
      </c>
      <c r="O170" s="113">
        <v>0.98499999999999999</v>
      </c>
      <c r="P170" s="112">
        <v>1.2290000000000001</v>
      </c>
      <c r="Q170" s="112">
        <v>1.4670000000000001</v>
      </c>
      <c r="R170" s="112">
        <v>1.6819999999999999</v>
      </c>
      <c r="S170" s="66">
        <v>0.32</v>
      </c>
      <c r="T170" s="66">
        <v>0.33</v>
      </c>
      <c r="U170" s="67"/>
      <c r="V170" s="67"/>
      <c r="W170" s="67" t="s">
        <v>28</v>
      </c>
      <c r="X170" s="67"/>
      <c r="Y170" s="67" t="s">
        <v>1599</v>
      </c>
      <c r="Z170" s="68" t="s">
        <v>605</v>
      </c>
      <c r="AA170" s="68" t="s">
        <v>450</v>
      </c>
      <c r="AB170" s="68" t="s">
        <v>1609</v>
      </c>
      <c r="AC170" s="67" t="s">
        <v>1227</v>
      </c>
      <c r="AD170" s="56"/>
      <c r="AE170" s="56" t="str">
        <f>_xlfn.TEXTJOIN("+",TRUE,Tabelle14[[#This Row],[WoS Index SCIE]:[WoS Index SSCI]])</f>
        <v>SCIE</v>
      </c>
    </row>
    <row r="171" spans="1:31" s="54" customFormat="1" x14ac:dyDescent="0.3">
      <c r="A171" s="57" t="s">
        <v>208</v>
      </c>
      <c r="B171" s="114"/>
      <c r="C171" s="114"/>
      <c r="D171" s="114" t="s">
        <v>97</v>
      </c>
      <c r="E171" s="114" t="s">
        <v>97</v>
      </c>
      <c r="F171" s="114" t="s">
        <v>97</v>
      </c>
      <c r="G171" s="114" t="s">
        <v>97</v>
      </c>
      <c r="H171" s="114" t="s">
        <v>97</v>
      </c>
      <c r="I171" s="114" t="s">
        <v>97</v>
      </c>
      <c r="J171" s="114" t="s">
        <v>97</v>
      </c>
      <c r="K171" s="114" t="s">
        <v>97</v>
      </c>
      <c r="L171" s="112">
        <v>0.44800000000000001</v>
      </c>
      <c r="M171" s="112">
        <v>0.76400000000000001</v>
      </c>
      <c r="N171" s="112">
        <v>0.504</v>
      </c>
      <c r="O171" s="113">
        <v>0.69</v>
      </c>
      <c r="P171" s="112">
        <v>0.93799999999999994</v>
      </c>
      <c r="Q171" s="112">
        <v>1.3109999999999999</v>
      </c>
      <c r="R171" s="112">
        <v>1.2929999999999999</v>
      </c>
      <c r="S171" s="66">
        <v>0.23</v>
      </c>
      <c r="T171" s="66">
        <v>0.28000000000000003</v>
      </c>
      <c r="U171" s="67"/>
      <c r="V171" s="67"/>
      <c r="W171" s="67" t="s">
        <v>28</v>
      </c>
      <c r="X171" s="67"/>
      <c r="Y171" s="67" t="s">
        <v>1599</v>
      </c>
      <c r="Z171" s="68" t="s">
        <v>605</v>
      </c>
      <c r="AA171" s="68" t="s">
        <v>499</v>
      </c>
      <c r="AB171" s="57" t="s">
        <v>1630</v>
      </c>
      <c r="AC171" s="67" t="s">
        <v>1234</v>
      </c>
      <c r="AD171" s="56"/>
      <c r="AE171" s="56" t="str">
        <f>_xlfn.TEXTJOIN("+",TRUE,Tabelle14[[#This Row],[WoS Index SCIE]:[WoS Index SSCI]])</f>
        <v>SCIE</v>
      </c>
    </row>
    <row r="172" spans="1:31" s="54" customFormat="1" hidden="1" x14ac:dyDescent="0.3">
      <c r="A172" s="56" t="s">
        <v>209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66">
        <v>0.38</v>
      </c>
      <c r="T172" s="66">
        <v>0.44</v>
      </c>
      <c r="U172" s="67"/>
      <c r="V172" s="67" t="s">
        <v>26</v>
      </c>
      <c r="W172" s="67"/>
      <c r="X172" s="67"/>
      <c r="Y172" s="67"/>
      <c r="Z172" s="68" t="s">
        <v>605</v>
      </c>
      <c r="AA172" s="67" t="s">
        <v>177</v>
      </c>
      <c r="AB172" s="67" t="s">
        <v>177</v>
      </c>
      <c r="AC172" s="67" t="s">
        <v>1236</v>
      </c>
      <c r="AD172" s="56"/>
      <c r="AE172" s="56" t="str">
        <f>_xlfn.TEXTJOIN("+",TRUE,Tabelle14[[#This Row],[WoS Index SCIE]:[WoS Index SSCI]])</f>
        <v/>
      </c>
    </row>
    <row r="173" spans="1:31" s="54" customFormat="1" x14ac:dyDescent="0.3">
      <c r="A173" s="57" t="s">
        <v>210</v>
      </c>
      <c r="B173" s="114"/>
      <c r="C173" s="114"/>
      <c r="D173" s="114" t="s">
        <v>97</v>
      </c>
      <c r="E173" s="114" t="s">
        <v>97</v>
      </c>
      <c r="F173" s="114" t="s">
        <v>97</v>
      </c>
      <c r="G173" s="114" t="s">
        <v>97</v>
      </c>
      <c r="H173" s="114" t="s">
        <v>97</v>
      </c>
      <c r="I173" s="114" t="s">
        <v>97</v>
      </c>
      <c r="J173" s="114" t="s">
        <v>97</v>
      </c>
      <c r="K173" s="114" t="s">
        <v>97</v>
      </c>
      <c r="L173" s="112">
        <v>0.68200000000000005</v>
      </c>
      <c r="M173" s="112">
        <v>0.83099999999999996</v>
      </c>
      <c r="N173" s="112">
        <v>0.72599999999999998</v>
      </c>
      <c r="O173" s="113">
        <v>0.77300000000000002</v>
      </c>
      <c r="P173" s="112">
        <v>0.96299999999999997</v>
      </c>
      <c r="Q173" s="112">
        <v>0.97899999999999998</v>
      </c>
      <c r="R173" s="112">
        <v>1.08</v>
      </c>
      <c r="S173" s="66">
        <v>0.9</v>
      </c>
      <c r="T173" s="66">
        <v>0.85</v>
      </c>
      <c r="U173" s="67"/>
      <c r="V173" s="67"/>
      <c r="W173" s="67" t="s">
        <v>28</v>
      </c>
      <c r="X173" s="67"/>
      <c r="Y173" s="67" t="s">
        <v>1599</v>
      </c>
      <c r="Z173" s="68" t="s">
        <v>605</v>
      </c>
      <c r="AA173" s="68" t="s">
        <v>317</v>
      </c>
      <c r="AB173" s="68" t="s">
        <v>1609</v>
      </c>
      <c r="AC173" s="67" t="s">
        <v>1242</v>
      </c>
      <c r="AD173" s="56"/>
      <c r="AE173" s="56" t="str">
        <f>_xlfn.TEXTJOIN("+",TRUE,Tabelle14[[#This Row],[WoS Index SCIE]:[WoS Index SSCI]])</f>
        <v>SCIE</v>
      </c>
    </row>
    <row r="174" spans="1:31" s="54" customFormat="1" x14ac:dyDescent="0.3">
      <c r="A174" s="57" t="s">
        <v>211</v>
      </c>
      <c r="B174" s="114"/>
      <c r="C174" s="114"/>
      <c r="D174" s="114" t="s">
        <v>97</v>
      </c>
      <c r="E174" s="114" t="s">
        <v>97</v>
      </c>
      <c r="F174" s="114" t="s">
        <v>97</v>
      </c>
      <c r="G174" s="114" t="s">
        <v>97</v>
      </c>
      <c r="H174" s="114" t="s">
        <v>97</v>
      </c>
      <c r="I174" s="114" t="s">
        <v>97</v>
      </c>
      <c r="J174" s="114" t="s">
        <v>97</v>
      </c>
      <c r="K174" s="114" t="s">
        <v>97</v>
      </c>
      <c r="L174" s="112">
        <v>0.29399999999999998</v>
      </c>
      <c r="M174" s="112">
        <v>0.48399999999999999</v>
      </c>
      <c r="N174" s="112">
        <v>1.2210000000000001</v>
      </c>
      <c r="O174" s="113">
        <v>1.204</v>
      </c>
      <c r="P174" s="112">
        <v>2.1989999999999998</v>
      </c>
      <c r="Q174" s="112">
        <v>2.1230000000000002</v>
      </c>
      <c r="R174" s="112">
        <v>2.0169999999999999</v>
      </c>
      <c r="S174" s="66">
        <v>0.59</v>
      </c>
      <c r="T174" s="66">
        <v>0.47</v>
      </c>
      <c r="U174" s="67"/>
      <c r="V174" s="67"/>
      <c r="W174" s="67" t="s">
        <v>28</v>
      </c>
      <c r="X174" s="67"/>
      <c r="Y174" s="67" t="s">
        <v>1599</v>
      </c>
      <c r="Z174" s="68" t="s">
        <v>605</v>
      </c>
      <c r="AA174" s="68" t="s">
        <v>357</v>
      </c>
      <c r="AB174" s="57" t="s">
        <v>1630</v>
      </c>
      <c r="AC174" s="67" t="s">
        <v>1250</v>
      </c>
      <c r="AD174" s="56"/>
      <c r="AE174" s="56" t="str">
        <f>_xlfn.TEXTJOIN("+",TRUE,Tabelle14[[#This Row],[WoS Index SCIE]:[WoS Index SSCI]])</f>
        <v>SCIE</v>
      </c>
    </row>
    <row r="175" spans="1:31" s="54" customFormat="1" hidden="1" x14ac:dyDescent="0.3">
      <c r="A175" s="56" t="s">
        <v>212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66">
        <v>0.6</v>
      </c>
      <c r="T175" s="66">
        <v>1.1100000000000001</v>
      </c>
      <c r="U175" s="67"/>
      <c r="V175" s="67" t="s">
        <v>26</v>
      </c>
      <c r="W175" s="67"/>
      <c r="X175" s="67"/>
      <c r="Y175" s="67"/>
      <c r="Z175" s="68" t="s">
        <v>605</v>
      </c>
      <c r="AA175" s="67" t="s">
        <v>400</v>
      </c>
      <c r="AB175" s="57" t="s">
        <v>1611</v>
      </c>
      <c r="AC175" s="67" t="s">
        <v>1252</v>
      </c>
      <c r="AD175" s="56"/>
      <c r="AE175" s="56" t="str">
        <f>_xlfn.TEXTJOIN("+",TRUE,Tabelle14[[#This Row],[WoS Index SCIE]:[WoS Index SSCI]])</f>
        <v/>
      </c>
    </row>
    <row r="176" spans="1:31" s="54" customFormat="1" x14ac:dyDescent="0.3">
      <c r="A176" s="57" t="s">
        <v>213</v>
      </c>
      <c r="B176" s="114"/>
      <c r="C176" s="114"/>
      <c r="D176" s="114" t="s">
        <v>97</v>
      </c>
      <c r="E176" s="114" t="s">
        <v>97</v>
      </c>
      <c r="F176" s="114" t="s">
        <v>97</v>
      </c>
      <c r="G176" s="114" t="s">
        <v>97</v>
      </c>
      <c r="H176" s="114" t="s">
        <v>97</v>
      </c>
      <c r="I176" s="114" t="s">
        <v>97</v>
      </c>
      <c r="J176" s="114" t="s">
        <v>97</v>
      </c>
      <c r="K176" s="114" t="s">
        <v>97</v>
      </c>
      <c r="L176" s="112">
        <v>0.745</v>
      </c>
      <c r="M176" s="112">
        <v>0.755</v>
      </c>
      <c r="N176" s="112">
        <v>1.0049999999999999</v>
      </c>
      <c r="O176" s="113">
        <v>0.96299999999999997</v>
      </c>
      <c r="P176" s="112">
        <v>1.0669999999999999</v>
      </c>
      <c r="Q176" s="112">
        <v>1.361</v>
      </c>
      <c r="R176" s="112">
        <v>1.35</v>
      </c>
      <c r="S176" s="66">
        <v>0.28999999999999998</v>
      </c>
      <c r="T176" s="66">
        <v>0.3</v>
      </c>
      <c r="U176" s="67"/>
      <c r="V176" s="67"/>
      <c r="W176" s="67" t="s">
        <v>28</v>
      </c>
      <c r="X176" s="67"/>
      <c r="Y176" s="67" t="s">
        <v>1599</v>
      </c>
      <c r="Z176" s="68" t="s">
        <v>605</v>
      </c>
      <c r="AA176" s="68" t="s">
        <v>336</v>
      </c>
      <c r="AB176" s="67" t="s">
        <v>1609</v>
      </c>
      <c r="AC176" s="67" t="s">
        <v>1259</v>
      </c>
      <c r="AD176" s="56"/>
      <c r="AE176" s="56" t="str">
        <f>_xlfn.TEXTJOIN("+",TRUE,Tabelle14[[#This Row],[WoS Index SCIE]:[WoS Index SSCI]])</f>
        <v>SCIE</v>
      </c>
    </row>
    <row r="177" spans="1:31" s="54" customFormat="1" hidden="1" x14ac:dyDescent="0.3">
      <c r="A177" s="56" t="s">
        <v>214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66">
        <v>1.18</v>
      </c>
      <c r="T177" s="66">
        <v>0.82</v>
      </c>
      <c r="U177" s="67"/>
      <c r="V177" s="67" t="s">
        <v>26</v>
      </c>
      <c r="W177" s="67"/>
      <c r="X177" s="67"/>
      <c r="Y177" s="67"/>
      <c r="Z177" s="68" t="s">
        <v>605</v>
      </c>
      <c r="AA177" s="67" t="s">
        <v>432</v>
      </c>
      <c r="AB177" s="57" t="s">
        <v>1611</v>
      </c>
      <c r="AC177" s="67" t="s">
        <v>1261</v>
      </c>
      <c r="AD177" s="56"/>
      <c r="AE177" s="56" t="str">
        <f>_xlfn.TEXTJOIN("+",TRUE,Tabelle14[[#This Row],[WoS Index SCIE]:[WoS Index SSCI]])</f>
        <v/>
      </c>
    </row>
    <row r="178" spans="1:31" s="54" customFormat="1" hidden="1" x14ac:dyDescent="0.3">
      <c r="A178" s="56" t="s">
        <v>215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66">
        <v>0.3</v>
      </c>
      <c r="T178" s="66">
        <v>0.35</v>
      </c>
      <c r="U178" s="67"/>
      <c r="V178" s="67" t="s">
        <v>26</v>
      </c>
      <c r="W178" s="67"/>
      <c r="X178" s="67"/>
      <c r="Y178" s="67"/>
      <c r="Z178" s="67" t="s">
        <v>324</v>
      </c>
      <c r="AA178" s="67" t="s">
        <v>465</v>
      </c>
      <c r="AB178" s="68" t="s">
        <v>1608</v>
      </c>
      <c r="AC178" s="67" t="s">
        <v>1263</v>
      </c>
      <c r="AD178" s="56"/>
      <c r="AE178" s="56" t="str">
        <f>_xlfn.TEXTJOIN("+",TRUE,Tabelle14[[#This Row],[WoS Index SCIE]:[WoS Index SSCI]])</f>
        <v/>
      </c>
    </row>
    <row r="179" spans="1:31" s="54" customFormat="1" hidden="1" x14ac:dyDescent="0.3">
      <c r="A179" s="56" t="s">
        <v>216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66">
        <v>1.3</v>
      </c>
      <c r="T179" s="66">
        <v>0.7</v>
      </c>
      <c r="U179" s="67" t="s">
        <v>38</v>
      </c>
      <c r="V179" s="67"/>
      <c r="W179" s="67"/>
      <c r="X179" s="67"/>
      <c r="Y179" s="67"/>
      <c r="Z179" s="67" t="s">
        <v>402</v>
      </c>
      <c r="AA179" s="67" t="s">
        <v>398</v>
      </c>
      <c r="AB179" s="67" t="s">
        <v>1611</v>
      </c>
      <c r="AC179" s="67" t="s">
        <v>1265</v>
      </c>
      <c r="AD179" s="56"/>
      <c r="AE179" s="56" t="str">
        <f>_xlfn.TEXTJOIN("+",TRUE,Tabelle14[[#This Row],[WoS Index SCIE]:[WoS Index SSCI]])</f>
        <v/>
      </c>
    </row>
    <row r="180" spans="1:31" s="54" customFormat="1" x14ac:dyDescent="0.3">
      <c r="A180" s="57" t="s">
        <v>217</v>
      </c>
      <c r="B180" s="112">
        <v>0.375</v>
      </c>
      <c r="C180" s="112">
        <v>0.56499999999999995</v>
      </c>
      <c r="D180" s="112">
        <v>0.55000000000000004</v>
      </c>
      <c r="E180" s="112">
        <v>0.59099999999999997</v>
      </c>
      <c r="F180" s="112">
        <v>1.1599999999999999</v>
      </c>
      <c r="G180" s="112">
        <v>1.6</v>
      </c>
      <c r="H180" s="112">
        <v>0.69599999999999995</v>
      </c>
      <c r="I180" s="112">
        <v>0.41699999999999998</v>
      </c>
      <c r="J180" s="112">
        <v>0.52</v>
      </c>
      <c r="K180" s="112">
        <v>0.45800000000000002</v>
      </c>
      <c r="L180" s="112">
        <v>0.45800000000000002</v>
      </c>
      <c r="M180" s="112">
        <v>0.48</v>
      </c>
      <c r="N180" s="112">
        <v>0.82599999999999996</v>
      </c>
      <c r="O180" s="113">
        <v>1</v>
      </c>
      <c r="P180" s="112">
        <v>1.7589999999999999</v>
      </c>
      <c r="Q180" s="112">
        <v>1.3240000000000001</v>
      </c>
      <c r="R180" s="112">
        <v>1.464</v>
      </c>
      <c r="S180" s="66">
        <v>1.1499999999999999</v>
      </c>
      <c r="T180" s="66">
        <v>1.1299999999999999</v>
      </c>
      <c r="U180" s="67"/>
      <c r="V180" s="67"/>
      <c r="W180" s="67" t="s">
        <v>28</v>
      </c>
      <c r="X180" s="67" t="s">
        <v>42</v>
      </c>
      <c r="Y180" s="67" t="s">
        <v>1600</v>
      </c>
      <c r="Z180" s="68" t="s">
        <v>22222</v>
      </c>
      <c r="AA180" s="68" t="s">
        <v>177</v>
      </c>
      <c r="AB180" s="67" t="s">
        <v>177</v>
      </c>
      <c r="AC180" s="67" t="s">
        <v>1266</v>
      </c>
      <c r="AD180" s="56"/>
      <c r="AE180" s="56" t="str">
        <f>_xlfn.TEXTJOIN("+",TRUE,Tabelle14[[#This Row],[WoS Index SCIE]:[WoS Index SSCI]])</f>
        <v>SCIE+SSCI</v>
      </c>
    </row>
    <row r="181" spans="1:31" s="54" customFormat="1" hidden="1" x14ac:dyDescent="0.3">
      <c r="A181" s="56" t="s">
        <v>218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66">
        <v>0.25</v>
      </c>
      <c r="T181" s="66">
        <v>0.34</v>
      </c>
      <c r="U181" s="67"/>
      <c r="V181" s="67" t="s">
        <v>26</v>
      </c>
      <c r="W181" s="67"/>
      <c r="X181" s="67"/>
      <c r="Y181" s="67"/>
      <c r="Z181" s="67" t="s">
        <v>1626</v>
      </c>
      <c r="AA181" s="67" t="s">
        <v>336</v>
      </c>
      <c r="AB181" s="67" t="s">
        <v>1609</v>
      </c>
      <c r="AC181" s="67" t="s">
        <v>1281</v>
      </c>
      <c r="AD181" s="56"/>
      <c r="AE181" s="56" t="str">
        <f>_xlfn.TEXTJOIN("+",TRUE,Tabelle14[[#This Row],[WoS Index SCIE]:[WoS Index SSCI]])</f>
        <v/>
      </c>
    </row>
    <row r="182" spans="1:31" s="54" customFormat="1" hidden="1" x14ac:dyDescent="0.3">
      <c r="A182" s="56" t="s">
        <v>219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66">
        <v>0.55000000000000004</v>
      </c>
      <c r="T182" s="66">
        <v>0.62</v>
      </c>
      <c r="U182" s="67"/>
      <c r="V182" s="67" t="s">
        <v>26</v>
      </c>
      <c r="W182" s="67"/>
      <c r="X182" s="67"/>
      <c r="Y182" s="67"/>
      <c r="Z182" s="67" t="s">
        <v>1632</v>
      </c>
      <c r="AA182" s="67" t="s">
        <v>357</v>
      </c>
      <c r="AB182" s="57" t="s">
        <v>1630</v>
      </c>
      <c r="AC182" s="67" t="s">
        <v>1283</v>
      </c>
      <c r="AD182" s="56"/>
      <c r="AE182" s="56" t="str">
        <f>_xlfn.TEXTJOIN("+",TRUE,Tabelle14[[#This Row],[WoS Index SCIE]:[WoS Index SSCI]])</f>
        <v/>
      </c>
    </row>
    <row r="183" spans="1:31" s="54" customFormat="1" x14ac:dyDescent="0.3">
      <c r="A183" s="60" t="s">
        <v>220</v>
      </c>
      <c r="B183" s="114"/>
      <c r="C183" s="114"/>
      <c r="D183" s="114"/>
      <c r="E183" s="114"/>
      <c r="F183" s="112">
        <v>5.1999999999999998E-2</v>
      </c>
      <c r="G183" s="112">
        <v>0.13800000000000001</v>
      </c>
      <c r="H183" s="112">
        <v>0.17599999999999999</v>
      </c>
      <c r="I183" s="112">
        <v>9.1999999999999998E-2</v>
      </c>
      <c r="J183" s="112">
        <v>6.7000000000000004E-2</v>
      </c>
      <c r="K183" s="112">
        <v>9.2999999999999999E-2</v>
      </c>
      <c r="L183" s="112">
        <v>0.20499999999999999</v>
      </c>
      <c r="M183" s="112">
        <v>0.25</v>
      </c>
      <c r="N183" s="112">
        <v>0.34699999999999998</v>
      </c>
      <c r="O183" s="115">
        <v>0.16300000000000001</v>
      </c>
      <c r="P183" s="115">
        <v>0.38600000000000001</v>
      </c>
      <c r="Q183" s="112">
        <v>0.4</v>
      </c>
      <c r="R183" s="112">
        <v>0.48699999999999999</v>
      </c>
      <c r="S183" s="66">
        <v>0.39</v>
      </c>
      <c r="T183" s="66">
        <v>0.4</v>
      </c>
      <c r="U183" s="67" t="s">
        <v>38</v>
      </c>
      <c r="V183" s="67"/>
      <c r="W183" s="67"/>
      <c r="X183" s="67" t="s">
        <v>42</v>
      </c>
      <c r="Y183" s="67" t="s">
        <v>1600</v>
      </c>
      <c r="Z183" s="68" t="s">
        <v>409</v>
      </c>
      <c r="AA183" s="68" t="s">
        <v>177</v>
      </c>
      <c r="AB183" s="67" t="s">
        <v>177</v>
      </c>
      <c r="AC183" s="67" t="s">
        <v>1288</v>
      </c>
      <c r="AD183" s="56"/>
      <c r="AE183" s="56" t="str">
        <f>_xlfn.TEXTJOIN("+",TRUE,Tabelle14[[#This Row],[WoS Index SCIE]:[WoS Index SSCI]])</f>
        <v>SSCI</v>
      </c>
    </row>
    <row r="184" spans="1:31" s="54" customFormat="1" x14ac:dyDescent="0.3">
      <c r="A184" s="57" t="s">
        <v>221</v>
      </c>
      <c r="B184" s="112">
        <v>0.20899999999999999</v>
      </c>
      <c r="C184" s="112">
        <v>0.154</v>
      </c>
      <c r="D184" s="112">
        <v>0.27300000000000002</v>
      </c>
      <c r="E184" s="112">
        <v>0.29499999999999998</v>
      </c>
      <c r="F184" s="112">
        <v>0.315</v>
      </c>
      <c r="G184" s="112">
        <v>0.214</v>
      </c>
      <c r="H184" s="112">
        <v>0.27400000000000002</v>
      </c>
      <c r="I184" s="112">
        <v>0.17599999999999999</v>
      </c>
      <c r="J184" s="112">
        <v>0.28699999999999998</v>
      </c>
      <c r="K184" s="112">
        <v>0.245</v>
      </c>
      <c r="L184" s="112">
        <v>0.216</v>
      </c>
      <c r="M184" s="112">
        <v>0.38400000000000001</v>
      </c>
      <c r="N184" s="112">
        <v>0.39800000000000002</v>
      </c>
      <c r="O184" s="113">
        <v>0.315</v>
      </c>
      <c r="P184" s="112">
        <v>0.26600000000000001</v>
      </c>
      <c r="Q184" s="112">
        <v>0.42899999999999999</v>
      </c>
      <c r="R184" s="112">
        <v>0.436</v>
      </c>
      <c r="S184" s="66">
        <v>0.08</v>
      </c>
      <c r="T184" s="66">
        <v>0.11</v>
      </c>
      <c r="U184" s="67"/>
      <c r="V184" s="67"/>
      <c r="W184" s="67" t="s">
        <v>28</v>
      </c>
      <c r="X184" s="67"/>
      <c r="Y184" s="67" t="s">
        <v>1600</v>
      </c>
      <c r="Z184" s="68" t="s">
        <v>1626</v>
      </c>
      <c r="AA184" s="68" t="s">
        <v>373</v>
      </c>
      <c r="AB184" s="68" t="s">
        <v>1609</v>
      </c>
      <c r="AC184" s="67" t="s">
        <v>1294</v>
      </c>
      <c r="AD184" s="56"/>
      <c r="AE184" s="56" t="str">
        <f>_xlfn.TEXTJOIN("+",TRUE,Tabelle14[[#This Row],[WoS Index SCIE]:[WoS Index SSCI]])</f>
        <v>SCIE</v>
      </c>
    </row>
    <row r="185" spans="1:31" s="54" customFormat="1" x14ac:dyDescent="0.3">
      <c r="A185" s="63" t="s">
        <v>222</v>
      </c>
      <c r="B185" s="114"/>
      <c r="C185" s="114"/>
      <c r="D185" s="114"/>
      <c r="E185" s="112">
        <v>0.14299999999999999</v>
      </c>
      <c r="F185" s="112">
        <v>0.17599999999999999</v>
      </c>
      <c r="G185" s="112">
        <v>0.35</v>
      </c>
      <c r="H185" s="112">
        <v>0.22700000000000001</v>
      </c>
      <c r="I185" s="112">
        <v>0.22700000000000001</v>
      </c>
      <c r="J185" s="112">
        <v>0.27800000000000002</v>
      </c>
      <c r="K185" s="112">
        <v>0.10299999999999999</v>
      </c>
      <c r="L185" s="112">
        <v>0.34399999999999997</v>
      </c>
      <c r="M185" s="112">
        <v>0.75</v>
      </c>
      <c r="N185" s="112">
        <v>0.441</v>
      </c>
      <c r="O185" s="115">
        <v>0.58299999999999996</v>
      </c>
      <c r="P185" s="115">
        <v>0.55600000000000005</v>
      </c>
      <c r="Q185" s="112">
        <v>0.55600000000000005</v>
      </c>
      <c r="R185" s="112">
        <v>0.70599999999999996</v>
      </c>
      <c r="S185" s="66">
        <v>0.73</v>
      </c>
      <c r="T185" s="66">
        <v>0.74</v>
      </c>
      <c r="U185" s="67" t="s">
        <v>38</v>
      </c>
      <c r="V185" s="67"/>
      <c r="W185" s="67"/>
      <c r="X185" s="67" t="s">
        <v>42</v>
      </c>
      <c r="Y185" s="67" t="s">
        <v>1600</v>
      </c>
      <c r="Z185" s="67" t="s">
        <v>427</v>
      </c>
      <c r="AA185" s="67" t="s">
        <v>398</v>
      </c>
      <c r="AB185" s="67" t="s">
        <v>1611</v>
      </c>
      <c r="AC185" s="67" t="s">
        <v>1300</v>
      </c>
      <c r="AD185" s="56"/>
      <c r="AE185" s="56" t="str">
        <f>_xlfn.TEXTJOIN("+",TRUE,Tabelle14[[#This Row],[WoS Index SCIE]:[WoS Index SSCI]])</f>
        <v>SSCI</v>
      </c>
    </row>
    <row r="186" spans="1:31" s="54" customFormat="1" x14ac:dyDescent="0.3">
      <c r="A186" s="60" t="s">
        <v>223</v>
      </c>
      <c r="B186" s="114"/>
      <c r="C186" s="112">
        <v>0.17599999999999999</v>
      </c>
      <c r="D186" s="112">
        <v>0.16700000000000001</v>
      </c>
      <c r="E186" s="112">
        <v>0.44400000000000001</v>
      </c>
      <c r="F186" s="112">
        <v>0.29399999999999998</v>
      </c>
      <c r="G186" s="112">
        <v>0.16700000000000001</v>
      </c>
      <c r="H186" s="112">
        <v>0.47099999999999997</v>
      </c>
      <c r="I186" s="112">
        <v>0.11799999999999999</v>
      </c>
      <c r="J186" s="112">
        <v>0.52900000000000003</v>
      </c>
      <c r="K186" s="112">
        <v>0.53300000000000003</v>
      </c>
      <c r="L186" s="112">
        <v>0.52900000000000003</v>
      </c>
      <c r="M186" s="112">
        <v>0.42899999999999999</v>
      </c>
      <c r="N186" s="112">
        <v>0.435</v>
      </c>
      <c r="O186" s="115">
        <v>0.45500000000000002</v>
      </c>
      <c r="P186" s="115">
        <v>0.81799999999999995</v>
      </c>
      <c r="Q186" s="112">
        <v>0.5</v>
      </c>
      <c r="R186" s="112">
        <v>0.80400000000000005</v>
      </c>
      <c r="S186" s="66">
        <v>0.89</v>
      </c>
      <c r="T186" s="66">
        <v>0.75</v>
      </c>
      <c r="U186" s="67" t="s">
        <v>38</v>
      </c>
      <c r="V186" s="67"/>
      <c r="W186" s="67"/>
      <c r="X186" s="67" t="s">
        <v>42</v>
      </c>
      <c r="Y186" s="67" t="s">
        <v>1600</v>
      </c>
      <c r="Z186" s="68" t="s">
        <v>392</v>
      </c>
      <c r="AA186" s="68" t="s">
        <v>177</v>
      </c>
      <c r="AB186" s="67" t="s">
        <v>177</v>
      </c>
      <c r="AC186" s="67" t="s">
        <v>1304</v>
      </c>
      <c r="AD186" s="56"/>
      <c r="AE186" s="56" t="str">
        <f>_xlfn.TEXTJOIN("+",TRUE,Tabelle14[[#This Row],[WoS Index SCIE]:[WoS Index SSCI]])</f>
        <v>SSCI</v>
      </c>
    </row>
    <row r="187" spans="1:31" s="54" customFormat="1" x14ac:dyDescent="0.3">
      <c r="A187" s="57" t="s">
        <v>224</v>
      </c>
      <c r="B187" s="112">
        <v>0.54500000000000004</v>
      </c>
      <c r="C187" s="112">
        <v>0.47099999999999997</v>
      </c>
      <c r="D187" s="112">
        <v>0.70599999999999996</v>
      </c>
      <c r="E187" s="112">
        <v>0.379</v>
      </c>
      <c r="F187" s="112">
        <v>0.40400000000000003</v>
      </c>
      <c r="G187" s="112">
        <v>0.44400000000000001</v>
      </c>
      <c r="H187" s="112">
        <v>0.52</v>
      </c>
      <c r="I187" s="112">
        <v>0.96299999999999997</v>
      </c>
      <c r="J187" s="112">
        <v>0.32600000000000001</v>
      </c>
      <c r="K187" s="112">
        <v>0.45200000000000001</v>
      </c>
      <c r="L187" s="112">
        <v>0.621</v>
      </c>
      <c r="M187" s="112">
        <v>0.58599999999999997</v>
      </c>
      <c r="N187" s="112">
        <v>0.53100000000000003</v>
      </c>
      <c r="O187" s="113">
        <v>0.36599999999999999</v>
      </c>
      <c r="P187" s="112">
        <v>0.58099999999999996</v>
      </c>
      <c r="Q187" s="112">
        <v>0.65900000000000003</v>
      </c>
      <c r="R187" s="112">
        <v>0.76800000000000002</v>
      </c>
      <c r="S187" s="66">
        <v>0.11</v>
      </c>
      <c r="T187" s="66">
        <v>0.13</v>
      </c>
      <c r="U187" s="67"/>
      <c r="V187" s="67"/>
      <c r="W187" s="67" t="s">
        <v>28</v>
      </c>
      <c r="X187" s="67"/>
      <c r="Y187" s="67" t="s">
        <v>1599</v>
      </c>
      <c r="Z187" s="68" t="s">
        <v>605</v>
      </c>
      <c r="AA187" s="68" t="s">
        <v>499</v>
      </c>
      <c r="AB187" s="57" t="s">
        <v>1630</v>
      </c>
      <c r="AC187" s="67" t="s">
        <v>1311</v>
      </c>
      <c r="AD187" s="56"/>
      <c r="AE187" s="56" t="str">
        <f>_xlfn.TEXTJOIN("+",TRUE,Tabelle14[[#This Row],[WoS Index SCIE]:[WoS Index SSCI]])</f>
        <v>SCIE</v>
      </c>
    </row>
    <row r="188" spans="1:31" s="54" customFormat="1" x14ac:dyDescent="0.3">
      <c r="A188" s="57" t="s">
        <v>225</v>
      </c>
      <c r="B188" s="112">
        <v>1.92</v>
      </c>
      <c r="C188" s="112">
        <v>2.2320000000000002</v>
      </c>
      <c r="D188" s="112">
        <v>2.2370000000000001</v>
      </c>
      <c r="E188" s="112">
        <v>2.2890000000000001</v>
      </c>
      <c r="F188" s="112">
        <v>2.1339999999999999</v>
      </c>
      <c r="G188" s="112">
        <v>2.7890000000000001</v>
      </c>
      <c r="H188" s="112">
        <v>3.3860000000000001</v>
      </c>
      <c r="I188" s="112">
        <v>3.1120000000000001</v>
      </c>
      <c r="J188" s="112">
        <v>2.492</v>
      </c>
      <c r="K188" s="112">
        <v>2.6150000000000002</v>
      </c>
      <c r="L188" s="112">
        <v>2.6259999999999999</v>
      </c>
      <c r="M188" s="112">
        <v>5.2939999999999996</v>
      </c>
      <c r="N188" s="112">
        <v>2.35</v>
      </c>
      <c r="O188" s="113">
        <v>1.919</v>
      </c>
      <c r="P188" s="112">
        <v>2.4529999999999998</v>
      </c>
      <c r="Q188" s="112">
        <v>2.3199999999999998</v>
      </c>
      <c r="R188" s="112">
        <v>2.738</v>
      </c>
      <c r="S188" s="66">
        <v>0.4</v>
      </c>
      <c r="T188" s="66">
        <v>0.4</v>
      </c>
      <c r="U188" s="67"/>
      <c r="V188" s="67"/>
      <c r="W188" s="67" t="s">
        <v>28</v>
      </c>
      <c r="X188" s="67"/>
      <c r="Y188" s="67" t="s">
        <v>1600</v>
      </c>
      <c r="Z188" s="68" t="s">
        <v>1626</v>
      </c>
      <c r="AA188" s="68" t="s">
        <v>418</v>
      </c>
      <c r="AB188" s="68" t="s">
        <v>1609</v>
      </c>
      <c r="AC188" s="67" t="s">
        <v>1321</v>
      </c>
      <c r="AD188" s="56"/>
      <c r="AE188" s="56" t="str">
        <f>_xlfn.TEXTJOIN("+",TRUE,Tabelle14[[#This Row],[WoS Index SCIE]:[WoS Index SSCI]])</f>
        <v>SCIE</v>
      </c>
    </row>
    <row r="189" spans="1:31" s="54" customFormat="1" x14ac:dyDescent="0.3">
      <c r="A189" s="57" t="s">
        <v>226</v>
      </c>
      <c r="B189" s="112">
        <v>1.0680000000000001</v>
      </c>
      <c r="C189" s="112">
        <v>1.21</v>
      </c>
      <c r="D189" s="112">
        <v>1.0840000000000001</v>
      </c>
      <c r="E189" s="112">
        <v>1.4590000000000001</v>
      </c>
      <c r="F189" s="112">
        <v>1.1279999999999999</v>
      </c>
      <c r="G189" s="112">
        <v>1.575</v>
      </c>
      <c r="H189" s="112">
        <v>1.373</v>
      </c>
      <c r="I189" s="112">
        <v>1.411</v>
      </c>
      <c r="J189" s="112">
        <v>1.014</v>
      </c>
      <c r="K189" s="112">
        <v>1.1000000000000001</v>
      </c>
      <c r="L189" s="112">
        <v>1.2709999999999999</v>
      </c>
      <c r="M189" s="112">
        <v>1.202</v>
      </c>
      <c r="N189" s="112">
        <v>1.339</v>
      </c>
      <c r="O189" s="113">
        <v>1.32</v>
      </c>
      <c r="P189" s="112">
        <v>1.44</v>
      </c>
      <c r="Q189" s="112">
        <v>2.0830000000000002</v>
      </c>
      <c r="R189" s="112">
        <v>1.819</v>
      </c>
      <c r="S189" s="66">
        <v>0.69</v>
      </c>
      <c r="T189" s="66">
        <v>0.73</v>
      </c>
      <c r="U189" s="67"/>
      <c r="V189" s="67"/>
      <c r="W189" s="67" t="s">
        <v>28</v>
      </c>
      <c r="X189" s="67"/>
      <c r="Y189" s="67" t="s">
        <v>1600</v>
      </c>
      <c r="Z189" s="68" t="s">
        <v>1626</v>
      </c>
      <c r="AA189" s="68" t="s">
        <v>418</v>
      </c>
      <c r="AB189" s="68" t="s">
        <v>1609</v>
      </c>
      <c r="AC189" s="67" t="s">
        <v>1327</v>
      </c>
      <c r="AD189" s="56"/>
      <c r="AE189" s="56" t="str">
        <f>_xlfn.TEXTJOIN("+",TRUE,Tabelle14[[#This Row],[WoS Index SCIE]:[WoS Index SSCI]])</f>
        <v>SCIE</v>
      </c>
    </row>
    <row r="190" spans="1:31" s="54" customFormat="1" hidden="1" x14ac:dyDescent="0.3">
      <c r="A190" s="56" t="s">
        <v>227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66">
        <v>0.21</v>
      </c>
      <c r="T190" s="66">
        <v>0.16</v>
      </c>
      <c r="U190" s="67"/>
      <c r="V190" s="67" t="s">
        <v>26</v>
      </c>
      <c r="W190" s="67"/>
      <c r="X190" s="67"/>
      <c r="Y190" s="67"/>
      <c r="Z190" s="67" t="s">
        <v>324</v>
      </c>
      <c r="AA190" s="67" t="s">
        <v>317</v>
      </c>
      <c r="AB190" s="68" t="s">
        <v>1609</v>
      </c>
      <c r="AC190" s="67" t="s">
        <v>1332</v>
      </c>
      <c r="AD190" s="56"/>
      <c r="AE190" s="56" t="str">
        <f>_xlfn.TEXTJOIN("+",TRUE,Tabelle14[[#This Row],[WoS Index SCIE]:[WoS Index SSCI]])</f>
        <v/>
      </c>
    </row>
    <row r="191" spans="1:31" s="54" customFormat="1" x14ac:dyDescent="0.3">
      <c r="A191" s="64" t="s">
        <v>228</v>
      </c>
      <c r="B191" s="112">
        <v>0.2</v>
      </c>
      <c r="C191" s="112">
        <v>0.27500000000000002</v>
      </c>
      <c r="D191" s="112">
        <v>0.17199999999999999</v>
      </c>
      <c r="E191" s="112">
        <v>0.4</v>
      </c>
      <c r="F191" s="112">
        <v>0.375</v>
      </c>
      <c r="G191" s="112">
        <v>0.20599999999999999</v>
      </c>
      <c r="H191" s="112">
        <v>0.375</v>
      </c>
      <c r="I191" s="112">
        <v>0.48399999999999999</v>
      </c>
      <c r="J191" s="112">
        <v>0.21199999999999999</v>
      </c>
      <c r="K191" s="112">
        <v>0.38700000000000001</v>
      </c>
      <c r="L191" s="112">
        <v>0.36699999999999999</v>
      </c>
      <c r="M191" s="112">
        <v>0.34399999999999997</v>
      </c>
      <c r="N191" s="112">
        <v>0.39400000000000002</v>
      </c>
      <c r="O191" s="115">
        <v>0.17199999999999999</v>
      </c>
      <c r="P191" s="115">
        <v>0.29599999999999999</v>
      </c>
      <c r="Q191" s="112">
        <v>0.33300000000000002</v>
      </c>
      <c r="R191" s="112">
        <v>0.47899999999999998</v>
      </c>
      <c r="S191" s="66">
        <v>0.15</v>
      </c>
      <c r="T191" s="66">
        <v>0.14000000000000001</v>
      </c>
      <c r="U191" s="67"/>
      <c r="V191" s="67"/>
      <c r="W191" s="67"/>
      <c r="X191" s="67" t="s">
        <v>42</v>
      </c>
      <c r="Y191" s="67" t="s">
        <v>1600</v>
      </c>
      <c r="Z191" s="68" t="s">
        <v>438</v>
      </c>
      <c r="AA191" s="68" t="s">
        <v>487</v>
      </c>
      <c r="AB191" s="57" t="s">
        <v>1611</v>
      </c>
      <c r="AC191" s="67" t="s">
        <v>1337</v>
      </c>
      <c r="AD191" s="56"/>
      <c r="AE191" s="56" t="str">
        <f>_xlfn.TEXTJOIN("+",TRUE,Tabelle14[[#This Row],[WoS Index SCIE]:[WoS Index SSCI]])</f>
        <v>SSCI</v>
      </c>
    </row>
    <row r="192" spans="1:31" s="54" customFormat="1" hidden="1" x14ac:dyDescent="0.3">
      <c r="A192" s="56" t="s">
        <v>229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66">
        <v>0.45</v>
      </c>
      <c r="T192" s="66">
        <v>0.42</v>
      </c>
      <c r="U192" s="67"/>
      <c r="V192" s="67" t="s">
        <v>26</v>
      </c>
      <c r="W192" s="67"/>
      <c r="X192" s="67"/>
      <c r="Y192" s="67"/>
      <c r="Z192" s="67" t="s">
        <v>314</v>
      </c>
      <c r="AA192" s="67" t="s">
        <v>315</v>
      </c>
      <c r="AB192" s="67" t="s">
        <v>1608</v>
      </c>
      <c r="AC192" s="67" t="s">
        <v>1339</v>
      </c>
      <c r="AD192" s="56"/>
      <c r="AE192" s="56" t="str">
        <f>_xlfn.TEXTJOIN("+",TRUE,Tabelle14[[#This Row],[WoS Index SCIE]:[WoS Index SSCI]])</f>
        <v/>
      </c>
    </row>
    <row r="193" spans="1:31" s="54" customFormat="1" x14ac:dyDescent="0.3">
      <c r="A193" s="57" t="s">
        <v>230</v>
      </c>
      <c r="B193" s="114"/>
      <c r="C193" s="114"/>
      <c r="D193" s="114"/>
      <c r="E193" s="114"/>
      <c r="F193" s="112">
        <v>0.70799999999999996</v>
      </c>
      <c r="G193" s="112">
        <v>1.0569999999999999</v>
      </c>
      <c r="H193" s="112">
        <v>0.84199999999999997</v>
      </c>
      <c r="I193" s="112">
        <v>0.30199999999999999</v>
      </c>
      <c r="J193" s="112">
        <v>0.44700000000000001</v>
      </c>
      <c r="K193" s="112">
        <v>0.42899999999999999</v>
      </c>
      <c r="L193" s="112">
        <v>0.5</v>
      </c>
      <c r="M193" s="112">
        <v>0.35699999999999998</v>
      </c>
      <c r="N193" s="112">
        <v>0.08</v>
      </c>
      <c r="O193" s="115">
        <v>0.14299999999999999</v>
      </c>
      <c r="P193" s="115">
        <v>0.52900000000000003</v>
      </c>
      <c r="Q193" s="112">
        <v>8.3000000000000004E-2</v>
      </c>
      <c r="R193" s="112">
        <v>0.35399999999999998</v>
      </c>
      <c r="S193" s="66">
        <v>0.18</v>
      </c>
      <c r="T193" s="66">
        <v>0.1</v>
      </c>
      <c r="U193" s="67"/>
      <c r="V193" s="67"/>
      <c r="W193" s="67"/>
      <c r="X193" s="67" t="s">
        <v>42</v>
      </c>
      <c r="Y193" s="67" t="s">
        <v>1600</v>
      </c>
      <c r="Z193" s="68" t="s">
        <v>314</v>
      </c>
      <c r="AA193" s="68" t="s">
        <v>465</v>
      </c>
      <c r="AB193" s="68" t="s">
        <v>1608</v>
      </c>
      <c r="AC193" s="67" t="s">
        <v>1345</v>
      </c>
      <c r="AD193" s="56"/>
      <c r="AE193" s="56" t="str">
        <f>_xlfn.TEXTJOIN("+",TRUE,Tabelle14[[#This Row],[WoS Index SCIE]:[WoS Index SSCI]])</f>
        <v>SSCI</v>
      </c>
    </row>
    <row r="194" spans="1:31" s="54" customFormat="1" x14ac:dyDescent="0.3">
      <c r="A194" s="57" t="s">
        <v>231</v>
      </c>
      <c r="B194" s="112">
        <v>0.42899999999999999</v>
      </c>
      <c r="C194" s="112">
        <v>0.65400000000000003</v>
      </c>
      <c r="D194" s="112">
        <v>0.76700000000000002</v>
      </c>
      <c r="E194" s="112">
        <v>0.68799999999999994</v>
      </c>
      <c r="F194" s="112">
        <v>0.69199999999999995</v>
      </c>
      <c r="G194" s="112">
        <v>0.35699999999999998</v>
      </c>
      <c r="H194" s="112">
        <v>0.436</v>
      </c>
      <c r="I194" s="112">
        <v>1</v>
      </c>
      <c r="J194" s="112">
        <v>1.6579999999999999</v>
      </c>
      <c r="K194" s="112">
        <v>1.3779999999999999</v>
      </c>
      <c r="L194" s="112">
        <v>1.917</v>
      </c>
      <c r="M194" s="112">
        <v>2.1110000000000002</v>
      </c>
      <c r="N194" s="112">
        <v>2.875</v>
      </c>
      <c r="O194" s="113">
        <v>2.1739999999999999</v>
      </c>
      <c r="P194" s="112">
        <v>3.0670000000000002</v>
      </c>
      <c r="Q194" s="112">
        <v>2.4580000000000002</v>
      </c>
      <c r="R194" s="112">
        <v>4.4749999999999996</v>
      </c>
      <c r="S194" s="66">
        <v>0.53</v>
      </c>
      <c r="T194" s="66">
        <v>0.39</v>
      </c>
      <c r="U194" s="67"/>
      <c r="V194" s="67"/>
      <c r="W194" s="67" t="s">
        <v>28</v>
      </c>
      <c r="X194" s="67"/>
      <c r="Y194" s="67" t="s">
        <v>1599</v>
      </c>
      <c r="Z194" s="68" t="s">
        <v>1626</v>
      </c>
      <c r="AA194" s="68" t="s">
        <v>418</v>
      </c>
      <c r="AB194" s="68" t="s">
        <v>1609</v>
      </c>
      <c r="AC194" s="67" t="s">
        <v>1352</v>
      </c>
      <c r="AD194" s="56"/>
      <c r="AE194" s="56" t="str">
        <f>_xlfn.TEXTJOIN("+",TRUE,Tabelle14[[#This Row],[WoS Index SCIE]:[WoS Index SSCI]])</f>
        <v>SCIE</v>
      </c>
    </row>
    <row r="195" spans="1:31" s="54" customFormat="1" x14ac:dyDescent="0.3">
      <c r="A195" s="57" t="s">
        <v>232</v>
      </c>
      <c r="B195" s="112">
        <v>1</v>
      </c>
      <c r="C195" s="112">
        <v>0.84599999999999997</v>
      </c>
      <c r="D195" s="112">
        <v>2</v>
      </c>
      <c r="E195" s="112">
        <v>0.72699999999999998</v>
      </c>
      <c r="F195" s="112">
        <v>1.125</v>
      </c>
      <c r="G195" s="112">
        <v>1.083</v>
      </c>
      <c r="H195" s="112">
        <v>1.2629999999999999</v>
      </c>
      <c r="I195" s="112">
        <v>2.8330000000000002</v>
      </c>
      <c r="J195" s="112">
        <v>2.4140000000000001</v>
      </c>
      <c r="K195" s="112">
        <v>2.1629999999999998</v>
      </c>
      <c r="L195" s="112">
        <v>3.173</v>
      </c>
      <c r="M195" s="112">
        <v>4.49</v>
      </c>
      <c r="N195" s="112">
        <v>4.2</v>
      </c>
      <c r="O195" s="113">
        <v>5.3150000000000004</v>
      </c>
      <c r="P195" s="112">
        <v>6.2990000000000004</v>
      </c>
      <c r="Q195" s="112">
        <v>8.7420000000000009</v>
      </c>
      <c r="R195" s="112">
        <v>8.6460000000000008</v>
      </c>
      <c r="S195" s="66">
        <v>0.43</v>
      </c>
      <c r="T195" s="66">
        <v>0.45</v>
      </c>
      <c r="U195" s="67"/>
      <c r="V195" s="67"/>
      <c r="W195" s="67" t="s">
        <v>28</v>
      </c>
      <c r="X195" s="67"/>
      <c r="Y195" s="67" t="s">
        <v>1600</v>
      </c>
      <c r="Z195" s="68" t="s">
        <v>1626</v>
      </c>
      <c r="AA195" s="68" t="s">
        <v>530</v>
      </c>
      <c r="AB195" s="67" t="s">
        <v>1609</v>
      </c>
      <c r="AC195" s="67" t="s">
        <v>1357</v>
      </c>
      <c r="AD195" s="56"/>
      <c r="AE195" s="56" t="str">
        <f>_xlfn.TEXTJOIN("+",TRUE,Tabelle14[[#This Row],[WoS Index SCIE]:[WoS Index SSCI]])</f>
        <v>SCIE</v>
      </c>
    </row>
    <row r="196" spans="1:31" s="54" customFormat="1" x14ac:dyDescent="0.3">
      <c r="A196" s="57" t="s">
        <v>233</v>
      </c>
      <c r="B196" s="112">
        <v>0.9</v>
      </c>
      <c r="C196" s="112">
        <v>0.36</v>
      </c>
      <c r="D196" s="112">
        <v>0.17399999999999999</v>
      </c>
      <c r="E196" s="112">
        <v>0.15</v>
      </c>
      <c r="F196" s="112">
        <v>0.32100000000000001</v>
      </c>
      <c r="G196" s="112">
        <v>0.222</v>
      </c>
      <c r="H196" s="112">
        <v>1.375</v>
      </c>
      <c r="I196" s="112">
        <v>2.923</v>
      </c>
      <c r="J196" s="112">
        <v>2.0710000000000002</v>
      </c>
      <c r="K196" s="112">
        <v>1.556</v>
      </c>
      <c r="L196" s="112">
        <v>1.2</v>
      </c>
      <c r="M196" s="112">
        <v>2.4209999999999998</v>
      </c>
      <c r="N196" s="112">
        <v>2.8239999999999998</v>
      </c>
      <c r="O196" s="113">
        <v>1.45</v>
      </c>
      <c r="P196" s="112">
        <v>2.625</v>
      </c>
      <c r="Q196" s="112">
        <v>2.9049999999999998</v>
      </c>
      <c r="R196" s="112">
        <v>2.9590000000000001</v>
      </c>
      <c r="S196" s="66">
        <v>0.61</v>
      </c>
      <c r="T196" s="66">
        <v>0.56000000000000005</v>
      </c>
      <c r="U196" s="67"/>
      <c r="V196" s="67"/>
      <c r="W196" s="67" t="s">
        <v>28</v>
      </c>
      <c r="X196" s="67"/>
      <c r="Y196" s="67" t="s">
        <v>1600</v>
      </c>
      <c r="Z196" s="68" t="s">
        <v>1626</v>
      </c>
      <c r="AA196" s="68" t="s">
        <v>418</v>
      </c>
      <c r="AB196" s="68" t="s">
        <v>1609</v>
      </c>
      <c r="AC196" s="67" t="s">
        <v>1363</v>
      </c>
      <c r="AD196" s="56"/>
      <c r="AE196" s="56" t="str">
        <f>_xlfn.TEXTJOIN("+",TRUE,Tabelle14[[#This Row],[WoS Index SCIE]:[WoS Index SSCI]])</f>
        <v>SCIE</v>
      </c>
    </row>
    <row r="197" spans="1:31" s="54" customFormat="1" x14ac:dyDescent="0.3">
      <c r="A197" s="57" t="s">
        <v>234</v>
      </c>
      <c r="B197" s="112">
        <v>3.472</v>
      </c>
      <c r="C197" s="112">
        <v>2.1880000000000002</v>
      </c>
      <c r="D197" s="112">
        <v>2.069</v>
      </c>
      <c r="E197" s="112">
        <v>2.1920000000000002</v>
      </c>
      <c r="F197" s="112">
        <v>3.694</v>
      </c>
      <c r="G197" s="112">
        <v>3.8359999999999999</v>
      </c>
      <c r="H197" s="112">
        <v>3.1190000000000002</v>
      </c>
      <c r="I197" s="112">
        <v>3.5649999999999999</v>
      </c>
      <c r="J197" s="112">
        <v>4.76</v>
      </c>
      <c r="K197" s="112">
        <v>6.12</v>
      </c>
      <c r="L197" s="112">
        <v>3.9129999999999998</v>
      </c>
      <c r="M197" s="112">
        <v>8.8460000000000001</v>
      </c>
      <c r="N197" s="112">
        <v>8.7449999999999992</v>
      </c>
      <c r="O197" s="113">
        <v>10.438000000000001</v>
      </c>
      <c r="P197" s="112">
        <v>4.2069999999999999</v>
      </c>
      <c r="Q197" s="112">
        <v>8.4380000000000006</v>
      </c>
      <c r="R197" s="112">
        <v>14.224</v>
      </c>
      <c r="S197" s="66">
        <v>1.3</v>
      </c>
      <c r="T197" s="66">
        <v>0.66</v>
      </c>
      <c r="U197" s="67"/>
      <c r="V197" s="67"/>
      <c r="W197" s="67" t="s">
        <v>28</v>
      </c>
      <c r="X197" s="67"/>
      <c r="Y197" s="67" t="s">
        <v>1600</v>
      </c>
      <c r="Z197" s="67" t="s">
        <v>311</v>
      </c>
      <c r="AA197" s="67" t="s">
        <v>373</v>
      </c>
      <c r="AB197" s="67" t="s">
        <v>1609</v>
      </c>
      <c r="AC197" s="67" t="s">
        <v>1367</v>
      </c>
      <c r="AD197" s="56" t="s">
        <v>1638</v>
      </c>
      <c r="AE197" s="56" t="str">
        <f>_xlfn.TEXTJOIN("+",TRUE,Tabelle14[[#This Row],[WoS Index SCIE]:[WoS Index SSCI]])</f>
        <v>SCIE</v>
      </c>
    </row>
    <row r="198" spans="1:31" s="54" customFormat="1" x14ac:dyDescent="0.3">
      <c r="A198" s="57" t="s">
        <v>235</v>
      </c>
      <c r="B198" s="112">
        <v>3.32</v>
      </c>
      <c r="C198" s="112">
        <v>2.5249999999999999</v>
      </c>
      <c r="D198" s="112">
        <v>3.1880000000000002</v>
      </c>
      <c r="E198" s="112">
        <v>2.6</v>
      </c>
      <c r="F198" s="112">
        <v>2.0470000000000002</v>
      </c>
      <c r="G198" s="112">
        <v>2.4129999999999998</v>
      </c>
      <c r="H198" s="112">
        <v>3.26</v>
      </c>
      <c r="I198" s="112">
        <v>3.3140000000000001</v>
      </c>
      <c r="J198" s="112">
        <v>3.33</v>
      </c>
      <c r="K198" s="112">
        <v>3.198</v>
      </c>
      <c r="L198" s="112">
        <v>2.5459999999999998</v>
      </c>
      <c r="M198" s="112">
        <v>2.59</v>
      </c>
      <c r="N198" s="112">
        <v>2.157</v>
      </c>
      <c r="O198" s="113">
        <v>3.3580000000000001</v>
      </c>
      <c r="P198" s="112">
        <v>4.3529999999999998</v>
      </c>
      <c r="Q198" s="112">
        <v>4.7030000000000003</v>
      </c>
      <c r="R198" s="112">
        <v>4.9240000000000004</v>
      </c>
      <c r="S198" s="66">
        <v>0.94</v>
      </c>
      <c r="T198" s="66">
        <v>0.98</v>
      </c>
      <c r="U198" s="67"/>
      <c r="V198" s="67"/>
      <c r="W198" s="67" t="s">
        <v>28</v>
      </c>
      <c r="X198" s="67"/>
      <c r="Y198" s="67" t="s">
        <v>1600</v>
      </c>
      <c r="Z198" s="68" t="s">
        <v>498</v>
      </c>
      <c r="AA198" s="68" t="s">
        <v>499</v>
      </c>
      <c r="AB198" s="57" t="s">
        <v>1630</v>
      </c>
      <c r="AC198" s="67" t="s">
        <v>1377</v>
      </c>
      <c r="AD198" s="56"/>
      <c r="AE198" s="56" t="str">
        <f>_xlfn.TEXTJOIN("+",TRUE,Tabelle14[[#This Row],[WoS Index SCIE]:[WoS Index SSCI]])</f>
        <v>SCIE</v>
      </c>
    </row>
    <row r="199" spans="1:31" s="54" customFormat="1" x14ac:dyDescent="0.3">
      <c r="A199" s="57" t="s">
        <v>236</v>
      </c>
      <c r="B199" s="112">
        <v>1.0189999999999999</v>
      </c>
      <c r="C199" s="112">
        <v>1.1220000000000001</v>
      </c>
      <c r="D199" s="112">
        <v>0.89100000000000001</v>
      </c>
      <c r="E199" s="112">
        <v>0.55800000000000005</v>
      </c>
      <c r="F199" s="112">
        <v>0.64900000000000002</v>
      </c>
      <c r="G199" s="112">
        <v>0.91500000000000004</v>
      </c>
      <c r="H199" s="112">
        <v>1.0169999999999999</v>
      </c>
      <c r="I199" s="112">
        <v>1.2869999999999999</v>
      </c>
      <c r="J199" s="112">
        <v>1.161</v>
      </c>
      <c r="K199" s="112">
        <v>1.2450000000000001</v>
      </c>
      <c r="L199" s="112">
        <v>2.5</v>
      </c>
      <c r="M199" s="112">
        <v>2.1720000000000002</v>
      </c>
      <c r="N199" s="112">
        <v>1.8280000000000001</v>
      </c>
      <c r="O199" s="113">
        <v>1.1970000000000001</v>
      </c>
      <c r="P199" s="112">
        <v>3.3639999999999999</v>
      </c>
      <c r="Q199" s="112">
        <v>5.0279999999999996</v>
      </c>
      <c r="R199" s="112">
        <v>3.16</v>
      </c>
      <c r="S199" s="66">
        <v>0.26</v>
      </c>
      <c r="T199" s="66">
        <v>0.36</v>
      </c>
      <c r="U199" s="67"/>
      <c r="V199" s="67"/>
      <c r="W199" s="67" t="s">
        <v>28</v>
      </c>
      <c r="X199" s="67"/>
      <c r="Y199" s="67" t="s">
        <v>1599</v>
      </c>
      <c r="Z199" s="68" t="s">
        <v>605</v>
      </c>
      <c r="AA199" s="68" t="s">
        <v>373</v>
      </c>
      <c r="AB199" s="68" t="s">
        <v>1609</v>
      </c>
      <c r="AC199" s="67" t="s">
        <v>1383</v>
      </c>
      <c r="AD199" s="56"/>
      <c r="AE199" s="56" t="str">
        <f>_xlfn.TEXTJOIN("+",TRUE,Tabelle14[[#This Row],[WoS Index SCIE]:[WoS Index SSCI]])</f>
        <v>SCIE</v>
      </c>
    </row>
    <row r="200" spans="1:31" s="54" customFormat="1" x14ac:dyDescent="0.3">
      <c r="A200" s="57" t="s">
        <v>237</v>
      </c>
      <c r="B200" s="114"/>
      <c r="C200" s="114" t="s">
        <v>97</v>
      </c>
      <c r="D200" s="114" t="s">
        <v>97</v>
      </c>
      <c r="E200" s="114" t="s">
        <v>97</v>
      </c>
      <c r="F200" s="114" t="s">
        <v>97</v>
      </c>
      <c r="G200" s="114" t="s">
        <v>97</v>
      </c>
      <c r="H200" s="114" t="s">
        <v>97</v>
      </c>
      <c r="I200" s="114" t="s">
        <v>97</v>
      </c>
      <c r="J200" s="114" t="s">
        <v>97</v>
      </c>
      <c r="K200" s="114" t="s">
        <v>97</v>
      </c>
      <c r="L200" s="114" t="s">
        <v>97</v>
      </c>
      <c r="M200" s="112">
        <v>1.284</v>
      </c>
      <c r="N200" s="112">
        <v>1.6160000000000001</v>
      </c>
      <c r="O200" s="113">
        <v>2.4289999999999998</v>
      </c>
      <c r="P200" s="112">
        <v>3.4580000000000002</v>
      </c>
      <c r="Q200" s="112">
        <v>4.0220000000000002</v>
      </c>
      <c r="R200" s="112">
        <v>3.4569999999999999</v>
      </c>
      <c r="S200" s="66">
        <v>0.48</v>
      </c>
      <c r="T200" s="66">
        <v>0.39</v>
      </c>
      <c r="U200" s="67"/>
      <c r="V200" s="67"/>
      <c r="W200" s="67" t="s">
        <v>28</v>
      </c>
      <c r="X200" s="67"/>
      <c r="Y200" s="67" t="s">
        <v>1600</v>
      </c>
      <c r="Z200" s="68" t="s">
        <v>1632</v>
      </c>
      <c r="AA200" s="68" t="s">
        <v>357</v>
      </c>
      <c r="AB200" s="57" t="s">
        <v>1630</v>
      </c>
      <c r="AC200" s="67" t="s">
        <v>1391</v>
      </c>
      <c r="AD200" s="56"/>
      <c r="AE200" s="56" t="str">
        <f>_xlfn.TEXTJOIN("+",TRUE,Tabelle14[[#This Row],[WoS Index SCIE]:[WoS Index SSCI]])</f>
        <v>SCIE</v>
      </c>
    </row>
    <row r="201" spans="1:31" s="54" customFormat="1" hidden="1" x14ac:dyDescent="0.3">
      <c r="A201" s="56" t="s">
        <v>238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66">
        <v>0.55000000000000004</v>
      </c>
      <c r="T201" s="66">
        <v>0.36</v>
      </c>
      <c r="U201" s="67"/>
      <c r="V201" s="67" t="s">
        <v>26</v>
      </c>
      <c r="W201" s="67"/>
      <c r="X201" s="67"/>
      <c r="Y201" s="67"/>
      <c r="Z201" s="67" t="s">
        <v>402</v>
      </c>
      <c r="AA201" s="67" t="s">
        <v>400</v>
      </c>
      <c r="AB201" s="57" t="s">
        <v>1611</v>
      </c>
      <c r="AC201" s="67" t="s">
        <v>1398</v>
      </c>
      <c r="AD201" s="56"/>
      <c r="AE201" s="56" t="str">
        <f>_xlfn.TEXTJOIN("+",TRUE,Tabelle14[[#This Row],[WoS Index SCIE]:[WoS Index SSCI]])</f>
        <v/>
      </c>
    </row>
    <row r="202" spans="1:31" s="54" customFormat="1" x14ac:dyDescent="0.3">
      <c r="A202" s="57" t="s">
        <v>239</v>
      </c>
      <c r="B202" s="112">
        <v>0.28100000000000003</v>
      </c>
      <c r="C202" s="112">
        <v>0.153</v>
      </c>
      <c r="D202" s="112">
        <v>0.30499999999999999</v>
      </c>
      <c r="E202" s="112">
        <v>0.48499999999999999</v>
      </c>
      <c r="F202" s="112">
        <v>0.59199999999999997</v>
      </c>
      <c r="G202" s="112">
        <v>0.28199999999999997</v>
      </c>
      <c r="H202" s="112">
        <v>0.6</v>
      </c>
      <c r="I202" s="112">
        <v>0.377</v>
      </c>
      <c r="J202" s="112">
        <v>0.49199999999999999</v>
      </c>
      <c r="K202" s="112">
        <v>0.54100000000000004</v>
      </c>
      <c r="L202" s="112">
        <v>0.59699999999999998</v>
      </c>
      <c r="M202" s="112">
        <v>0.66200000000000003</v>
      </c>
      <c r="N202" s="112">
        <v>0.77900000000000003</v>
      </c>
      <c r="O202" s="113">
        <v>0.439</v>
      </c>
      <c r="P202" s="112">
        <v>1.161</v>
      </c>
      <c r="Q202" s="112">
        <v>1.1499999999999999</v>
      </c>
      <c r="R202" s="112">
        <v>0.89300000000000002</v>
      </c>
      <c r="S202" s="66">
        <v>0.54</v>
      </c>
      <c r="T202" s="66">
        <v>0.56999999999999995</v>
      </c>
      <c r="U202" s="67"/>
      <c r="V202" s="67"/>
      <c r="W202" s="67" t="s">
        <v>28</v>
      </c>
      <c r="X202" s="67"/>
      <c r="Y202" s="67" t="s">
        <v>1600</v>
      </c>
      <c r="Z202" s="68" t="s">
        <v>324</v>
      </c>
      <c r="AA202" s="68" t="s">
        <v>317</v>
      </c>
      <c r="AB202" s="68" t="s">
        <v>1609</v>
      </c>
      <c r="AC202" s="67" t="s">
        <v>1405</v>
      </c>
      <c r="AD202" s="56"/>
      <c r="AE202" s="56" t="str">
        <f>_xlfn.TEXTJOIN("+",TRUE,Tabelle14[[#This Row],[WoS Index SCIE]:[WoS Index SSCI]])</f>
        <v>SCIE</v>
      </c>
    </row>
    <row r="203" spans="1:31" s="54" customFormat="1" hidden="1" x14ac:dyDescent="0.3">
      <c r="A203" s="56" t="s">
        <v>240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66">
        <v>0.57999999999999996</v>
      </c>
      <c r="T203" s="66">
        <v>0.56999999999999995</v>
      </c>
      <c r="U203" s="67"/>
      <c r="V203" s="67" t="s">
        <v>26</v>
      </c>
      <c r="W203" s="67"/>
      <c r="X203" s="67"/>
      <c r="Y203" s="67"/>
      <c r="Z203" s="68" t="s">
        <v>1632</v>
      </c>
      <c r="AA203" s="68" t="s">
        <v>357</v>
      </c>
      <c r="AB203" s="57" t="s">
        <v>1630</v>
      </c>
      <c r="AC203" s="67" t="s">
        <v>1408</v>
      </c>
      <c r="AD203" s="56"/>
      <c r="AE203" s="56" t="str">
        <f>_xlfn.TEXTJOIN("+",TRUE,Tabelle14[[#This Row],[WoS Index SCIE]:[WoS Index SSCI]])</f>
        <v/>
      </c>
    </row>
    <row r="204" spans="1:31" s="54" customFormat="1" x14ac:dyDescent="0.3">
      <c r="A204" s="57" t="s">
        <v>241</v>
      </c>
      <c r="B204" s="112">
        <v>0.193</v>
      </c>
      <c r="C204" s="112">
        <v>0.107</v>
      </c>
      <c r="D204" s="112">
        <v>9.8000000000000004E-2</v>
      </c>
      <c r="E204" s="112">
        <v>0.125</v>
      </c>
      <c r="F204" s="112">
        <v>0.17399999999999999</v>
      </c>
      <c r="G204" s="112">
        <v>0.17799999999999999</v>
      </c>
      <c r="H204" s="112">
        <v>0.57899999999999996</v>
      </c>
      <c r="I204" s="112">
        <v>0.59299999999999997</v>
      </c>
      <c r="J204" s="112">
        <v>0.51500000000000001</v>
      </c>
      <c r="K204" s="112">
        <v>0.46700000000000003</v>
      </c>
      <c r="L204" s="112">
        <v>0.48</v>
      </c>
      <c r="M204" s="112">
        <v>0.61899999999999999</v>
      </c>
      <c r="N204" s="112">
        <v>0.70499999999999996</v>
      </c>
      <c r="O204" s="113">
        <v>0.7</v>
      </c>
      <c r="P204" s="112">
        <v>1.2949999999999999</v>
      </c>
      <c r="Q204" s="112">
        <v>1.901</v>
      </c>
      <c r="R204" s="112">
        <v>1.4019999999999999</v>
      </c>
      <c r="S204" s="66">
        <v>0.19</v>
      </c>
      <c r="T204" s="66">
        <v>0.23</v>
      </c>
      <c r="U204" s="67"/>
      <c r="V204" s="67"/>
      <c r="W204" s="67" t="s">
        <v>28</v>
      </c>
      <c r="X204" s="67"/>
      <c r="Y204" s="67" t="s">
        <v>1599</v>
      </c>
      <c r="Z204" s="68" t="s">
        <v>605</v>
      </c>
      <c r="AA204" s="68" t="s">
        <v>373</v>
      </c>
      <c r="AB204" s="68" t="s">
        <v>1609</v>
      </c>
      <c r="AC204" s="67" t="s">
        <v>1414</v>
      </c>
      <c r="AD204" s="56"/>
      <c r="AE204" s="56" t="str">
        <f>_xlfn.TEXTJOIN("+",TRUE,Tabelle14[[#This Row],[WoS Index SCIE]:[WoS Index SSCI]])</f>
        <v>SCIE</v>
      </c>
    </row>
    <row r="205" spans="1:31" s="54" customFormat="1" x14ac:dyDescent="0.3">
      <c r="A205" s="57" t="s">
        <v>242</v>
      </c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2">
        <v>0.183</v>
      </c>
      <c r="N205" s="112">
        <v>0.50900000000000001</v>
      </c>
      <c r="O205" s="115">
        <v>0.224</v>
      </c>
      <c r="P205" s="115">
        <v>0.39200000000000002</v>
      </c>
      <c r="Q205" s="112">
        <v>0.47499999999999998</v>
      </c>
      <c r="R205" s="112">
        <v>0.41299999999999998</v>
      </c>
      <c r="S205" s="66">
        <v>0.82</v>
      </c>
      <c r="T205" s="66">
        <v>0.72</v>
      </c>
      <c r="U205" s="67" t="s">
        <v>38</v>
      </c>
      <c r="V205" s="67"/>
      <c r="W205" s="67"/>
      <c r="X205" s="67" t="s">
        <v>42</v>
      </c>
      <c r="Y205" s="67" t="s">
        <v>1600</v>
      </c>
      <c r="Z205" s="68" t="s">
        <v>22222</v>
      </c>
      <c r="AA205" s="68" t="s">
        <v>177</v>
      </c>
      <c r="AB205" s="67" t="s">
        <v>177</v>
      </c>
      <c r="AC205" s="67" t="s">
        <v>1420</v>
      </c>
      <c r="AD205" s="56"/>
      <c r="AE205" s="56" t="str">
        <f>_xlfn.TEXTJOIN("+",TRUE,Tabelle14[[#This Row],[WoS Index SCIE]:[WoS Index SSCI]])</f>
        <v>SSCI</v>
      </c>
    </row>
    <row r="206" spans="1:31" s="54" customFormat="1" hidden="1" x14ac:dyDescent="0.3">
      <c r="A206" s="56" t="s">
        <v>243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66">
        <v>0.6</v>
      </c>
      <c r="T206" s="66">
        <v>0.56999999999999995</v>
      </c>
      <c r="U206" s="67"/>
      <c r="V206" s="67" t="s">
        <v>26</v>
      </c>
      <c r="W206" s="67"/>
      <c r="X206" s="67"/>
      <c r="Y206" s="67"/>
      <c r="Z206" s="67" t="s">
        <v>605</v>
      </c>
      <c r="AA206" s="67" t="s">
        <v>317</v>
      </c>
      <c r="AB206" s="68" t="s">
        <v>1609</v>
      </c>
      <c r="AC206" s="67" t="s">
        <v>1422</v>
      </c>
      <c r="AD206" s="56"/>
      <c r="AE206" s="56" t="str">
        <f>_xlfn.TEXTJOIN("+",TRUE,Tabelle14[[#This Row],[WoS Index SCIE]:[WoS Index SSCI]])</f>
        <v/>
      </c>
    </row>
    <row r="207" spans="1:31" s="54" customFormat="1" x14ac:dyDescent="0.3">
      <c r="A207" s="57" t="s">
        <v>244</v>
      </c>
      <c r="B207" s="114"/>
      <c r="C207" s="112">
        <v>2.1669999999999998</v>
      </c>
      <c r="D207" s="112">
        <v>1.7729999999999999</v>
      </c>
      <c r="E207" s="112">
        <v>2.2469999999999999</v>
      </c>
      <c r="F207" s="112">
        <v>1.8420000000000001</v>
      </c>
      <c r="G207" s="112">
        <v>1.5169999999999999</v>
      </c>
      <c r="H207" s="112">
        <v>1.7170000000000001</v>
      </c>
      <c r="I207" s="112">
        <v>1.0549999999999999</v>
      </c>
      <c r="J207" s="112">
        <v>1.127</v>
      </c>
      <c r="K207" s="112">
        <v>1.2649999999999999</v>
      </c>
      <c r="L207" s="112">
        <v>0.64600000000000002</v>
      </c>
      <c r="M207" s="112">
        <v>0.81200000000000006</v>
      </c>
      <c r="N207" s="112">
        <v>0.53600000000000003</v>
      </c>
      <c r="O207" s="113">
        <v>0.77800000000000002</v>
      </c>
      <c r="P207" s="112">
        <v>0.41899999999999998</v>
      </c>
      <c r="Q207" s="112">
        <v>0.67600000000000005</v>
      </c>
      <c r="R207" s="112">
        <v>1.0629999999999999</v>
      </c>
      <c r="S207" s="66">
        <v>0.17</v>
      </c>
      <c r="T207" s="66">
        <v>0.17</v>
      </c>
      <c r="U207" s="67"/>
      <c r="V207" s="67"/>
      <c r="W207" s="67" t="s">
        <v>28</v>
      </c>
      <c r="X207" s="67"/>
      <c r="Y207" s="67" t="s">
        <v>1600</v>
      </c>
      <c r="Z207" s="68" t="s">
        <v>498</v>
      </c>
      <c r="AA207" s="68" t="s">
        <v>499</v>
      </c>
      <c r="AB207" s="57" t="s">
        <v>1630</v>
      </c>
      <c r="AC207" s="67" t="s">
        <v>1428</v>
      </c>
      <c r="AD207" s="56"/>
      <c r="AE207" s="56" t="str">
        <f>_xlfn.TEXTJOIN("+",TRUE,Tabelle14[[#This Row],[WoS Index SCIE]:[WoS Index SSCI]])</f>
        <v>SCIE</v>
      </c>
    </row>
    <row r="208" spans="1:31" s="54" customFormat="1" hidden="1" x14ac:dyDescent="0.3">
      <c r="A208" s="56" t="s">
        <v>245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66">
        <v>0.3</v>
      </c>
      <c r="T208" s="66">
        <v>0.23</v>
      </c>
      <c r="U208" s="67"/>
      <c r="V208" s="67" t="s">
        <v>26</v>
      </c>
      <c r="W208" s="67"/>
      <c r="X208" s="67"/>
      <c r="Y208" s="67"/>
      <c r="Z208" s="68" t="s">
        <v>324</v>
      </c>
      <c r="AA208" s="67" t="s">
        <v>317</v>
      </c>
      <c r="AB208" s="68" t="s">
        <v>1609</v>
      </c>
      <c r="AC208" s="67" t="s">
        <v>1437</v>
      </c>
      <c r="AD208" s="56"/>
      <c r="AE208" s="56" t="str">
        <f>_xlfn.TEXTJOIN("+",TRUE,Tabelle14[[#This Row],[WoS Index SCIE]:[WoS Index SSCI]])</f>
        <v/>
      </c>
    </row>
    <row r="209" spans="1:31" s="54" customFormat="1" x14ac:dyDescent="0.3">
      <c r="A209" s="57" t="s">
        <v>246</v>
      </c>
      <c r="B209" s="112">
        <v>0.66100000000000003</v>
      </c>
      <c r="C209" s="112">
        <v>0.59299999999999997</v>
      </c>
      <c r="D209" s="112">
        <v>0.70199999999999996</v>
      </c>
      <c r="E209" s="112">
        <v>0.85699999999999998</v>
      </c>
      <c r="F209" s="112">
        <v>0.76500000000000001</v>
      </c>
      <c r="G209" s="112">
        <v>0.40500000000000003</v>
      </c>
      <c r="H209" s="112">
        <v>0.51100000000000001</v>
      </c>
      <c r="I209" s="112">
        <v>0.27600000000000002</v>
      </c>
      <c r="J209" s="112">
        <v>0.185</v>
      </c>
      <c r="K209" s="112">
        <v>0.51700000000000002</v>
      </c>
      <c r="L209" s="112">
        <v>0.64900000000000002</v>
      </c>
      <c r="M209" s="112">
        <v>0.85499999999999998</v>
      </c>
      <c r="N209" s="112">
        <v>0.44800000000000001</v>
      </c>
      <c r="O209" s="115">
        <v>0.53300000000000003</v>
      </c>
      <c r="P209" s="115">
        <v>0.93799999999999994</v>
      </c>
      <c r="Q209" s="112">
        <v>1.032</v>
      </c>
      <c r="R209" s="112">
        <v>1.266</v>
      </c>
      <c r="S209" s="66">
        <v>0.31</v>
      </c>
      <c r="T209" s="66">
        <v>0.37</v>
      </c>
      <c r="U209" s="67"/>
      <c r="V209" s="67"/>
      <c r="W209" s="67"/>
      <c r="X209" s="67" t="s">
        <v>42</v>
      </c>
      <c r="Y209" s="67" t="s">
        <v>1600</v>
      </c>
      <c r="Z209" s="68" t="s">
        <v>324</v>
      </c>
      <c r="AA209" s="67" t="s">
        <v>317</v>
      </c>
      <c r="AB209" s="68" t="s">
        <v>1609</v>
      </c>
      <c r="AC209" s="67" t="s">
        <v>1442</v>
      </c>
      <c r="AD209" s="56"/>
      <c r="AE209" s="56" t="str">
        <f>_xlfn.TEXTJOIN("+",TRUE,Tabelle14[[#This Row],[WoS Index SCIE]:[WoS Index SSCI]])</f>
        <v>SSCI</v>
      </c>
    </row>
    <row r="210" spans="1:31" s="54" customFormat="1" hidden="1" x14ac:dyDescent="0.3">
      <c r="A210" s="56" t="s">
        <v>247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66">
        <v>0.46</v>
      </c>
      <c r="T210" s="66">
        <v>0.51</v>
      </c>
      <c r="U210" s="67"/>
      <c r="V210" s="67" t="s">
        <v>26</v>
      </c>
      <c r="W210" s="67"/>
      <c r="X210" s="67"/>
      <c r="Y210" s="67"/>
      <c r="Z210" s="67" t="s">
        <v>22222</v>
      </c>
      <c r="AA210" s="67" t="s">
        <v>177</v>
      </c>
      <c r="AB210" s="67" t="s">
        <v>177</v>
      </c>
      <c r="AC210" s="67" t="s">
        <v>1447</v>
      </c>
      <c r="AD210" s="56"/>
      <c r="AE210" s="56" t="str">
        <f>_xlfn.TEXTJOIN("+",TRUE,Tabelle14[[#This Row],[WoS Index SCIE]:[WoS Index SSCI]])</f>
        <v/>
      </c>
    </row>
    <row r="211" spans="1:31" s="54" customFormat="1" x14ac:dyDescent="0.3">
      <c r="A211" s="57" t="s">
        <v>248</v>
      </c>
      <c r="B211" s="119">
        <v>0.53900000000000003</v>
      </c>
      <c r="C211" s="112">
        <v>0.48599999999999999</v>
      </c>
      <c r="D211" s="112">
        <v>0.51500000000000001</v>
      </c>
      <c r="E211" s="112">
        <v>0.32900000000000001</v>
      </c>
      <c r="F211" s="112">
        <v>0.37</v>
      </c>
      <c r="G211" s="112">
        <v>0.63800000000000001</v>
      </c>
      <c r="H211" s="112">
        <v>0.98099999999999998</v>
      </c>
      <c r="I211" s="112">
        <v>0.55900000000000005</v>
      </c>
      <c r="J211" s="112">
        <v>0.73899999999999999</v>
      </c>
      <c r="K211" s="112">
        <v>0.67800000000000005</v>
      </c>
      <c r="L211" s="112">
        <v>0.86899999999999999</v>
      </c>
      <c r="M211" s="112">
        <v>0.81899999999999995</v>
      </c>
      <c r="N211" s="112">
        <v>0.748</v>
      </c>
      <c r="O211" s="113">
        <v>1.089</v>
      </c>
      <c r="P211" s="112">
        <v>1.0489999999999999</v>
      </c>
      <c r="Q211" s="112">
        <v>1.0580000000000001</v>
      </c>
      <c r="R211" s="112">
        <v>0.99399999999999999</v>
      </c>
      <c r="S211" s="66">
        <v>0.17</v>
      </c>
      <c r="T211" s="66">
        <v>0.16</v>
      </c>
      <c r="U211" s="67"/>
      <c r="V211" s="67"/>
      <c r="W211" s="67" t="s">
        <v>28</v>
      </c>
      <c r="X211" s="67"/>
      <c r="Y211" s="67" t="s">
        <v>1600</v>
      </c>
      <c r="Z211" s="68" t="s">
        <v>1626</v>
      </c>
      <c r="AA211" s="68" t="s">
        <v>530</v>
      </c>
      <c r="AB211" s="67" t="s">
        <v>1609</v>
      </c>
      <c r="AC211" s="67" t="s">
        <v>1454</v>
      </c>
      <c r="AD211" s="56"/>
      <c r="AE211" s="56" t="str">
        <f>_xlfn.TEXTJOIN("+",TRUE,Tabelle14[[#This Row],[WoS Index SCIE]:[WoS Index SSCI]])</f>
        <v>SCIE</v>
      </c>
    </row>
    <row r="212" spans="1:31" s="54" customFormat="1" x14ac:dyDescent="0.3">
      <c r="A212" s="60" t="s">
        <v>249</v>
      </c>
      <c r="B212" s="114"/>
      <c r="C212" s="112">
        <v>0.33300000000000002</v>
      </c>
      <c r="D212" s="112">
        <v>0.57099999999999995</v>
      </c>
      <c r="E212" s="112">
        <v>0.63500000000000001</v>
      </c>
      <c r="F212" s="112">
        <v>0.49299999999999999</v>
      </c>
      <c r="G212" s="112">
        <v>0.64300000000000002</v>
      </c>
      <c r="H212" s="112">
        <v>0.39700000000000002</v>
      </c>
      <c r="I212" s="112">
        <v>0.2</v>
      </c>
      <c r="J212" s="112">
        <v>0.55100000000000005</v>
      </c>
      <c r="K212" s="112">
        <v>0.47699999999999998</v>
      </c>
      <c r="L212" s="112">
        <v>0.44800000000000001</v>
      </c>
      <c r="M212" s="112">
        <v>0.42599999999999999</v>
      </c>
      <c r="N212" s="112">
        <v>0.4</v>
      </c>
      <c r="O212" s="115">
        <v>0.32800000000000001</v>
      </c>
      <c r="P212" s="115">
        <v>0.50700000000000001</v>
      </c>
      <c r="Q212" s="112">
        <v>0.77600000000000002</v>
      </c>
      <c r="R212" s="112">
        <v>0.75800000000000001</v>
      </c>
      <c r="S212" s="66">
        <v>0.51</v>
      </c>
      <c r="T212" s="66">
        <v>0.51</v>
      </c>
      <c r="U212" s="67" t="s">
        <v>38</v>
      </c>
      <c r="V212" s="67"/>
      <c r="W212" s="67"/>
      <c r="X212" s="67" t="s">
        <v>42</v>
      </c>
      <c r="Y212" s="67" t="s">
        <v>1600</v>
      </c>
      <c r="Z212" s="68" t="s">
        <v>409</v>
      </c>
      <c r="AA212" s="68" t="s">
        <v>177</v>
      </c>
      <c r="AB212" s="67" t="s">
        <v>177</v>
      </c>
      <c r="AC212" s="67" t="s">
        <v>1462</v>
      </c>
      <c r="AD212" s="56"/>
      <c r="AE212" s="56" t="str">
        <f>_xlfn.TEXTJOIN("+",TRUE,Tabelle14[[#This Row],[WoS Index SCIE]:[WoS Index SSCI]])</f>
        <v>SSCI</v>
      </c>
    </row>
    <row r="213" spans="1:31" s="54" customFormat="1" hidden="1" x14ac:dyDescent="0.3">
      <c r="A213" s="56" t="s">
        <v>250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66">
        <v>0.1</v>
      </c>
      <c r="T213" s="66">
        <v>0.15</v>
      </c>
      <c r="U213" s="67"/>
      <c r="V213" s="67" t="s">
        <v>26</v>
      </c>
      <c r="W213" s="67"/>
      <c r="X213" s="67"/>
      <c r="Y213" s="67"/>
      <c r="Z213" s="67" t="s">
        <v>314</v>
      </c>
      <c r="AA213" s="67" t="s">
        <v>465</v>
      </c>
      <c r="AB213" s="68" t="s">
        <v>1608</v>
      </c>
      <c r="AC213" s="67" t="s">
        <v>1473</v>
      </c>
      <c r="AD213" s="56"/>
      <c r="AE213" s="56" t="str">
        <f>_xlfn.TEXTJOIN("+",TRUE,Tabelle14[[#This Row],[WoS Index SCIE]:[WoS Index SSCI]])</f>
        <v/>
      </c>
    </row>
    <row r="214" spans="1:31" s="54" customFormat="1" x14ac:dyDescent="0.3">
      <c r="A214" s="60" t="s">
        <v>251</v>
      </c>
      <c r="B214" s="112">
        <v>0.37</v>
      </c>
      <c r="C214" s="112">
        <v>0.59299999999999997</v>
      </c>
      <c r="D214" s="112">
        <v>0.59499999999999997</v>
      </c>
      <c r="E214" s="112">
        <v>0.82899999999999996</v>
      </c>
      <c r="F214" s="112">
        <v>0.78300000000000003</v>
      </c>
      <c r="G214" s="112">
        <v>5.2999999999999999E-2</v>
      </c>
      <c r="H214" s="112">
        <v>0.82399999999999995</v>
      </c>
      <c r="I214" s="112">
        <v>1</v>
      </c>
      <c r="J214" s="112">
        <v>1.2729999999999999</v>
      </c>
      <c r="K214" s="112">
        <v>1.167</v>
      </c>
      <c r="L214" s="112">
        <v>0.86399999999999999</v>
      </c>
      <c r="M214" s="112">
        <v>2</v>
      </c>
      <c r="N214" s="112">
        <v>4.5</v>
      </c>
      <c r="O214" s="115">
        <v>5.75</v>
      </c>
      <c r="P214" s="115">
        <v>1.929</v>
      </c>
      <c r="Q214" s="112">
        <v>1.4550000000000001</v>
      </c>
      <c r="R214" s="112">
        <v>2.536</v>
      </c>
      <c r="S214" s="66">
        <v>1.67</v>
      </c>
      <c r="T214" s="66">
        <v>1.08</v>
      </c>
      <c r="U214" s="67" t="s">
        <v>38</v>
      </c>
      <c r="V214" s="67"/>
      <c r="W214" s="67"/>
      <c r="X214" s="67" t="s">
        <v>42</v>
      </c>
      <c r="Y214" s="67" t="s">
        <v>1600</v>
      </c>
      <c r="Z214" s="68" t="s">
        <v>22222</v>
      </c>
      <c r="AA214" s="68" t="s">
        <v>177</v>
      </c>
      <c r="AB214" s="67" t="s">
        <v>177</v>
      </c>
      <c r="AC214" s="67" t="s">
        <v>1477</v>
      </c>
      <c r="AD214" s="56"/>
      <c r="AE214" s="56" t="str">
        <f>_xlfn.TEXTJOIN("+",TRUE,Tabelle14[[#This Row],[WoS Index SCIE]:[WoS Index SSCI]])</f>
        <v>SSCI</v>
      </c>
    </row>
    <row r="215" spans="1:31" s="54" customFormat="1" x14ac:dyDescent="0.3">
      <c r="A215" s="57" t="s">
        <v>252</v>
      </c>
      <c r="B215" s="112">
        <v>0.24099999999999999</v>
      </c>
      <c r="C215" s="112">
        <v>0.13</v>
      </c>
      <c r="D215" s="112">
        <v>0.219</v>
      </c>
      <c r="E215" s="112">
        <v>0.32100000000000001</v>
      </c>
      <c r="F215" s="112">
        <v>0.21099999999999999</v>
      </c>
      <c r="G215" s="112">
        <v>0.38700000000000001</v>
      </c>
      <c r="H215" s="112">
        <v>0.25900000000000001</v>
      </c>
      <c r="I215" s="112">
        <v>0.255</v>
      </c>
      <c r="J215" s="112">
        <v>0.123</v>
      </c>
      <c r="K215" s="112">
        <v>0.17899999999999999</v>
      </c>
      <c r="L215" s="112">
        <v>0.34799999999999998</v>
      </c>
      <c r="M215" s="112">
        <v>0.47599999999999998</v>
      </c>
      <c r="N215" s="112">
        <v>0.59399999999999997</v>
      </c>
      <c r="O215" s="113">
        <v>0.57999999999999996</v>
      </c>
      <c r="P215" s="112">
        <v>0.49</v>
      </c>
      <c r="Q215" s="112">
        <v>0.77700000000000002</v>
      </c>
      <c r="R215" s="112">
        <v>0.60599999999999998</v>
      </c>
      <c r="S215" s="66">
        <v>0.17</v>
      </c>
      <c r="T215" s="66">
        <v>0.18</v>
      </c>
      <c r="U215" s="67"/>
      <c r="V215" s="67"/>
      <c r="W215" s="67" t="s">
        <v>28</v>
      </c>
      <c r="X215" s="67"/>
      <c r="Y215" s="67" t="s">
        <v>1600</v>
      </c>
      <c r="Z215" s="68" t="s">
        <v>498</v>
      </c>
      <c r="AA215" s="68" t="s">
        <v>450</v>
      </c>
      <c r="AB215" s="68" t="s">
        <v>1609</v>
      </c>
      <c r="AC215" s="67" t="s">
        <v>1484</v>
      </c>
      <c r="AD215" s="56"/>
      <c r="AE215" s="56" t="str">
        <f>_xlfn.TEXTJOIN("+",TRUE,Tabelle14[[#This Row],[WoS Index SCIE]:[WoS Index SSCI]])</f>
        <v>SCIE</v>
      </c>
    </row>
    <row r="216" spans="1:31" s="54" customFormat="1" x14ac:dyDescent="0.3">
      <c r="A216" s="57" t="s">
        <v>253</v>
      </c>
      <c r="B216" s="114"/>
      <c r="C216" s="114" t="s">
        <v>97</v>
      </c>
      <c r="D216" s="114" t="s">
        <v>97</v>
      </c>
      <c r="E216" s="114" t="s">
        <v>97</v>
      </c>
      <c r="F216" s="114" t="s">
        <v>97</v>
      </c>
      <c r="G216" s="114" t="s">
        <v>97</v>
      </c>
      <c r="H216" s="112">
        <v>0.48199999999999998</v>
      </c>
      <c r="I216" s="112">
        <v>0.71599999999999997</v>
      </c>
      <c r="J216" s="112">
        <v>1.319</v>
      </c>
      <c r="K216" s="112">
        <v>1.012</v>
      </c>
      <c r="L216" s="112">
        <v>0.92200000000000004</v>
      </c>
      <c r="M216" s="112">
        <v>0.83299999999999996</v>
      </c>
      <c r="N216" s="112">
        <v>2.0379999999999998</v>
      </c>
      <c r="O216" s="113">
        <v>1.373</v>
      </c>
      <c r="P216" s="112">
        <v>1.7569999999999999</v>
      </c>
      <c r="Q216" s="112">
        <v>1.264</v>
      </c>
      <c r="R216" s="112">
        <v>2.0859999999999999</v>
      </c>
      <c r="S216" s="66">
        <v>0.43</v>
      </c>
      <c r="T216" s="66">
        <v>0.31</v>
      </c>
      <c r="U216" s="67"/>
      <c r="V216" s="67"/>
      <c r="W216" s="67" t="s">
        <v>28</v>
      </c>
      <c r="X216" s="67"/>
      <c r="Y216" s="67" t="s">
        <v>1599</v>
      </c>
      <c r="Z216" s="68" t="s">
        <v>605</v>
      </c>
      <c r="AA216" s="68" t="s">
        <v>357</v>
      </c>
      <c r="AB216" s="57" t="s">
        <v>1630</v>
      </c>
      <c r="AC216" s="67" t="s">
        <v>1490</v>
      </c>
      <c r="AD216" s="56"/>
      <c r="AE216" s="56" t="str">
        <f>_xlfn.TEXTJOIN("+",TRUE,Tabelle14[[#This Row],[WoS Index SCIE]:[WoS Index SSCI]])</f>
        <v>SCIE</v>
      </c>
    </row>
    <row r="217" spans="1:31" s="54" customFormat="1" hidden="1" x14ac:dyDescent="0.3">
      <c r="A217" s="56" t="s">
        <v>254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66">
        <v>1.39</v>
      </c>
      <c r="T217" s="66">
        <v>0.57999999999999996</v>
      </c>
      <c r="U217" s="67" t="s">
        <v>38</v>
      </c>
      <c r="V217" s="67"/>
      <c r="W217" s="67"/>
      <c r="X217" s="67"/>
      <c r="Y217" s="67"/>
      <c r="Z217" s="67" t="s">
        <v>402</v>
      </c>
      <c r="AA217" s="67" t="s">
        <v>398</v>
      </c>
      <c r="AB217" s="67" t="s">
        <v>1611</v>
      </c>
      <c r="AC217" s="67" t="s">
        <v>1492</v>
      </c>
      <c r="AD217" s="56"/>
      <c r="AE217" s="56" t="str">
        <f>_xlfn.TEXTJOIN("+",TRUE,Tabelle14[[#This Row],[WoS Index SCIE]:[WoS Index SSCI]])</f>
        <v/>
      </c>
    </row>
    <row r="218" spans="1:31" s="54" customFormat="1" x14ac:dyDescent="0.3">
      <c r="A218" s="57" t="s">
        <v>255</v>
      </c>
      <c r="B218" s="114"/>
      <c r="C218" s="114" t="s">
        <v>97</v>
      </c>
      <c r="D218" s="114" t="s">
        <v>97</v>
      </c>
      <c r="E218" s="112">
        <v>0.27400000000000002</v>
      </c>
      <c r="F218" s="112">
        <v>0.22900000000000001</v>
      </c>
      <c r="G218" s="112">
        <v>0.25800000000000001</v>
      </c>
      <c r="H218" s="112">
        <v>0.21099999999999999</v>
      </c>
      <c r="I218" s="112">
        <v>0.17299999999999999</v>
      </c>
      <c r="J218" s="112">
        <v>0.20100000000000001</v>
      </c>
      <c r="K218" s="112">
        <v>0.21099999999999999</v>
      </c>
      <c r="L218" s="112">
        <v>0.216</v>
      </c>
      <c r="M218" s="112">
        <v>0.248</v>
      </c>
      <c r="N218" s="112">
        <v>0.32900000000000001</v>
      </c>
      <c r="O218" s="113">
        <v>0.373</v>
      </c>
      <c r="P218" s="112">
        <v>0.40100000000000002</v>
      </c>
      <c r="Q218" s="112">
        <v>0.48099999999999998</v>
      </c>
      <c r="R218" s="112">
        <v>0.499</v>
      </c>
      <c r="S218" s="66">
        <v>7.0000000000000007E-2</v>
      </c>
      <c r="T218" s="66">
        <v>7.0000000000000007E-2</v>
      </c>
      <c r="U218" s="67"/>
      <c r="V218" s="67"/>
      <c r="W218" s="67" t="s">
        <v>28</v>
      </c>
      <c r="X218" s="67"/>
      <c r="Y218" s="67" t="s">
        <v>1599</v>
      </c>
      <c r="Z218" s="68" t="s">
        <v>1632</v>
      </c>
      <c r="AA218" s="68" t="s">
        <v>357</v>
      </c>
      <c r="AB218" s="57" t="s">
        <v>1630</v>
      </c>
      <c r="AC218" s="67" t="s">
        <v>1498</v>
      </c>
      <c r="AD218" s="56"/>
      <c r="AE218" s="56" t="str">
        <f>_xlfn.TEXTJOIN("+",TRUE,Tabelle14[[#This Row],[WoS Index SCIE]:[WoS Index SSCI]])</f>
        <v>SCIE</v>
      </c>
    </row>
    <row r="219" spans="1:31" s="54" customFormat="1" hidden="1" x14ac:dyDescent="0.3">
      <c r="A219" s="56" t="s">
        <v>256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66">
        <v>0.92</v>
      </c>
      <c r="T219" s="66">
        <v>1.1299999999999999</v>
      </c>
      <c r="U219" s="67" t="s">
        <v>38</v>
      </c>
      <c r="V219" s="67"/>
      <c r="W219" s="67"/>
      <c r="X219" s="67"/>
      <c r="Y219" s="67"/>
      <c r="Z219" s="67" t="s">
        <v>438</v>
      </c>
      <c r="AA219" s="67" t="s">
        <v>429</v>
      </c>
      <c r="AB219" s="57" t="s">
        <v>1611</v>
      </c>
      <c r="AC219" s="67" t="s">
        <v>1500</v>
      </c>
      <c r="AD219" s="56"/>
      <c r="AE219" s="56" t="str">
        <f>_xlfn.TEXTJOIN("+",TRUE,Tabelle14[[#This Row],[WoS Index SCIE]:[WoS Index SSCI]])</f>
        <v/>
      </c>
    </row>
    <row r="220" spans="1:31" s="54" customFormat="1" hidden="1" x14ac:dyDescent="0.3">
      <c r="A220" s="56" t="s">
        <v>257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66">
        <v>0.97</v>
      </c>
      <c r="T220" s="66">
        <v>0.85</v>
      </c>
      <c r="U220" s="67"/>
      <c r="V220" s="67" t="s">
        <v>26</v>
      </c>
      <c r="W220" s="67"/>
      <c r="X220" s="67"/>
      <c r="Y220" s="67"/>
      <c r="Z220" s="67" t="s">
        <v>1503</v>
      </c>
      <c r="AA220" s="67" t="s">
        <v>177</v>
      </c>
      <c r="AB220" s="67" t="s">
        <v>177</v>
      </c>
      <c r="AC220" s="67" t="s">
        <v>1504</v>
      </c>
      <c r="AD220" s="56"/>
      <c r="AE220" s="56" t="str">
        <f>_xlfn.TEXTJOIN("+",TRUE,Tabelle14[[#This Row],[WoS Index SCIE]:[WoS Index SSCI]])</f>
        <v/>
      </c>
    </row>
    <row r="221" spans="1:31" s="54" customFormat="1" hidden="1" x14ac:dyDescent="0.3">
      <c r="A221" s="56" t="s">
        <v>258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66">
        <v>0.09</v>
      </c>
      <c r="T221" s="66">
        <v>0.05</v>
      </c>
      <c r="U221" s="67" t="s">
        <v>38</v>
      </c>
      <c r="V221" s="67"/>
      <c r="W221" s="67"/>
      <c r="X221" s="67"/>
      <c r="Y221" s="67"/>
      <c r="Z221" s="67" t="s">
        <v>427</v>
      </c>
      <c r="AA221" s="67" t="s">
        <v>398</v>
      </c>
      <c r="AB221" s="67" t="s">
        <v>1611</v>
      </c>
      <c r="AC221" s="67" t="s">
        <v>1506</v>
      </c>
      <c r="AD221" s="56"/>
      <c r="AE221" s="56" t="str">
        <f>_xlfn.TEXTJOIN("+",TRUE,Tabelle14[[#This Row],[WoS Index SCIE]:[WoS Index SSCI]])</f>
        <v/>
      </c>
    </row>
    <row r="222" spans="1:31" s="54" customFormat="1" hidden="1" x14ac:dyDescent="0.3">
      <c r="A222" s="56" t="s">
        <v>259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66">
        <v>1.87</v>
      </c>
      <c r="T222" s="66">
        <v>1.63</v>
      </c>
      <c r="U222" s="67" t="s">
        <v>38</v>
      </c>
      <c r="V222" s="67"/>
      <c r="W222" s="67"/>
      <c r="X222" s="67"/>
      <c r="Y222" s="67"/>
      <c r="Z222" s="67" t="s">
        <v>392</v>
      </c>
      <c r="AA222" s="67" t="s">
        <v>177</v>
      </c>
      <c r="AB222" s="67" t="s">
        <v>177</v>
      </c>
      <c r="AC222" s="67" t="s">
        <v>1508</v>
      </c>
      <c r="AD222" s="56"/>
      <c r="AE222" s="56" t="str">
        <f>_xlfn.TEXTJOIN("+",TRUE,Tabelle14[[#This Row],[WoS Index SCIE]:[WoS Index SSCI]])</f>
        <v/>
      </c>
    </row>
    <row r="223" spans="1:31" s="54" customFormat="1" hidden="1" x14ac:dyDescent="0.3">
      <c r="A223" s="56" t="s">
        <v>260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66">
        <v>0.47</v>
      </c>
      <c r="T223" s="66">
        <v>0.64</v>
      </c>
      <c r="U223" s="67" t="s">
        <v>38</v>
      </c>
      <c r="V223" s="67"/>
      <c r="W223" s="67"/>
      <c r="X223" s="67"/>
      <c r="Y223" s="67"/>
      <c r="Z223" s="67" t="s">
        <v>847</v>
      </c>
      <c r="AA223" s="67" t="s">
        <v>432</v>
      </c>
      <c r="AB223" s="57" t="s">
        <v>1611</v>
      </c>
      <c r="AC223" s="67" t="s">
        <v>1509</v>
      </c>
      <c r="AD223" s="56"/>
      <c r="AE223" s="56" t="str">
        <f>_xlfn.TEXTJOIN("+",TRUE,Tabelle14[[#This Row],[WoS Index SCIE]:[WoS Index SSCI]])</f>
        <v/>
      </c>
    </row>
    <row r="224" spans="1:31" s="54" customFormat="1" hidden="1" x14ac:dyDescent="0.3">
      <c r="A224" s="56" t="s">
        <v>261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66"/>
      <c r="T224" s="66">
        <v>0.39</v>
      </c>
      <c r="U224" s="67" t="s">
        <v>38</v>
      </c>
      <c r="V224" s="67"/>
      <c r="W224" s="67"/>
      <c r="X224" s="67"/>
      <c r="Y224" s="67"/>
      <c r="Z224" s="67" t="s">
        <v>847</v>
      </c>
      <c r="AA224" s="67" t="s">
        <v>432</v>
      </c>
      <c r="AB224" s="57" t="s">
        <v>1611</v>
      </c>
      <c r="AC224" s="67" t="s">
        <v>1511</v>
      </c>
      <c r="AD224" s="56"/>
      <c r="AE224" s="56" t="str">
        <f>_xlfn.TEXTJOIN("+",TRUE,Tabelle14[[#This Row],[WoS Index SCIE]:[WoS Index SSCI]])</f>
        <v/>
      </c>
    </row>
    <row r="225" spans="1:31" s="54" customFormat="1" hidden="1" x14ac:dyDescent="0.3">
      <c r="A225" s="56" t="s">
        <v>262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66">
        <v>0.71</v>
      </c>
      <c r="T225" s="66">
        <v>0.56000000000000005</v>
      </c>
      <c r="U225" s="67" t="s">
        <v>38</v>
      </c>
      <c r="V225" s="67"/>
      <c r="W225" s="67"/>
      <c r="X225" s="67"/>
      <c r="Y225" s="67"/>
      <c r="Z225" s="67" t="s">
        <v>1650</v>
      </c>
      <c r="AA225" s="67" t="s">
        <v>432</v>
      </c>
      <c r="AB225" s="57" t="s">
        <v>1611</v>
      </c>
      <c r="AC225" s="67" t="s">
        <v>1513</v>
      </c>
      <c r="AD225" s="56"/>
      <c r="AE225" s="56" t="str">
        <f>_xlfn.TEXTJOIN("+",TRUE,Tabelle14[[#This Row],[WoS Index SCIE]:[WoS Index SSCI]])</f>
        <v/>
      </c>
    </row>
    <row r="226" spans="1:31" s="54" customFormat="1" hidden="1" x14ac:dyDescent="0.3">
      <c r="A226" s="56" t="s">
        <v>263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66">
        <v>1.22</v>
      </c>
      <c r="T226" s="66">
        <v>0.68</v>
      </c>
      <c r="U226" s="67" t="s">
        <v>38</v>
      </c>
      <c r="V226" s="67"/>
      <c r="W226" s="67"/>
      <c r="X226" s="67"/>
      <c r="Y226" s="67"/>
      <c r="Z226" s="67" t="s">
        <v>847</v>
      </c>
      <c r="AA226" s="67" t="s">
        <v>432</v>
      </c>
      <c r="AB226" s="57" t="s">
        <v>1611</v>
      </c>
      <c r="AC226" s="67" t="s">
        <v>1515</v>
      </c>
      <c r="AD226" s="56"/>
      <c r="AE226" s="56" t="str">
        <f>_xlfn.TEXTJOIN("+",TRUE,Tabelle14[[#This Row],[WoS Index SCIE]:[WoS Index SSCI]])</f>
        <v/>
      </c>
    </row>
    <row r="227" spans="1:31" s="54" customFormat="1" hidden="1" x14ac:dyDescent="0.3">
      <c r="A227" s="56" t="s">
        <v>264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66">
        <v>0.41</v>
      </c>
      <c r="T227" s="66">
        <v>0.25</v>
      </c>
      <c r="U227" s="67" t="s">
        <v>38</v>
      </c>
      <c r="V227" s="67"/>
      <c r="W227" s="67"/>
      <c r="X227" s="67"/>
      <c r="Y227" s="67"/>
      <c r="Z227" s="67" t="s">
        <v>431</v>
      </c>
      <c r="AA227" s="67" t="s">
        <v>432</v>
      </c>
      <c r="AB227" s="57" t="s">
        <v>1611</v>
      </c>
      <c r="AC227" s="67" t="s">
        <v>1517</v>
      </c>
      <c r="AD227" s="56"/>
      <c r="AE227" s="56" t="str">
        <f>_xlfn.TEXTJOIN("+",TRUE,Tabelle14[[#This Row],[WoS Index SCIE]:[WoS Index SSCI]])</f>
        <v/>
      </c>
    </row>
    <row r="228" spans="1:31" s="54" customFormat="1" hidden="1" x14ac:dyDescent="0.3">
      <c r="A228" s="56" t="s">
        <v>265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66">
        <v>0.37</v>
      </c>
      <c r="T228" s="66">
        <v>0.5</v>
      </c>
      <c r="U228" s="67" t="s">
        <v>38</v>
      </c>
      <c r="V228" s="67"/>
      <c r="W228" s="67"/>
      <c r="X228" s="67"/>
      <c r="Y228" s="67"/>
      <c r="Z228" s="67" t="s">
        <v>1648</v>
      </c>
      <c r="AA228" s="67" t="s">
        <v>177</v>
      </c>
      <c r="AB228" s="67" t="s">
        <v>177</v>
      </c>
      <c r="AC228" s="67" t="s">
        <v>1519</v>
      </c>
      <c r="AD228" s="56"/>
      <c r="AE228" s="56" t="str">
        <f>_xlfn.TEXTJOIN("+",TRUE,Tabelle14[[#This Row],[WoS Index SCIE]:[WoS Index SSCI]])</f>
        <v/>
      </c>
    </row>
    <row r="229" spans="1:31" s="54" customFormat="1" hidden="1" x14ac:dyDescent="0.3">
      <c r="A229" s="56" t="s">
        <v>266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66">
        <v>0.3</v>
      </c>
      <c r="T229" s="66">
        <v>0.27</v>
      </c>
      <c r="U229" s="67"/>
      <c r="V229" s="67" t="s">
        <v>26</v>
      </c>
      <c r="W229" s="67"/>
      <c r="X229" s="67"/>
      <c r="Y229" s="67"/>
      <c r="Z229" s="67" t="s">
        <v>1521</v>
      </c>
      <c r="AA229" s="67" t="s">
        <v>388</v>
      </c>
      <c r="AB229" s="57" t="s">
        <v>1611</v>
      </c>
      <c r="AC229" s="67" t="s">
        <v>1522</v>
      </c>
      <c r="AD229" s="56"/>
      <c r="AE229" s="56" t="str">
        <f>_xlfn.TEXTJOIN("+",TRUE,Tabelle14[[#This Row],[WoS Index SCIE]:[WoS Index SSCI]])</f>
        <v/>
      </c>
    </row>
    <row r="230" spans="1:31" s="54" customFormat="1" x14ac:dyDescent="0.3">
      <c r="A230" s="57" t="s">
        <v>267</v>
      </c>
      <c r="B230" s="112">
        <v>1.897</v>
      </c>
      <c r="C230" s="112">
        <v>1.3380000000000001</v>
      </c>
      <c r="D230" s="112">
        <v>0.70799999999999996</v>
      </c>
      <c r="E230" s="112">
        <v>1.006</v>
      </c>
      <c r="F230" s="112">
        <v>1.155</v>
      </c>
      <c r="G230" s="112">
        <v>0.95199999999999996</v>
      </c>
      <c r="H230" s="112">
        <v>1.2410000000000001</v>
      </c>
      <c r="I230" s="112">
        <v>1.2549999999999999</v>
      </c>
      <c r="J230" s="112">
        <v>1.31</v>
      </c>
      <c r="K230" s="112">
        <v>2.56</v>
      </c>
      <c r="L230" s="112">
        <v>3.1789999999999998</v>
      </c>
      <c r="M230" s="112">
        <v>1.2629999999999999</v>
      </c>
      <c r="N230" s="112">
        <v>1.0900000000000001</v>
      </c>
      <c r="O230" s="113">
        <v>1.4079999999999999</v>
      </c>
      <c r="P230" s="112">
        <v>1.6160000000000001</v>
      </c>
      <c r="Q230" s="112">
        <v>1.383</v>
      </c>
      <c r="R230" s="112">
        <v>1.0820000000000001</v>
      </c>
      <c r="S230" s="66">
        <v>0.69</v>
      </c>
      <c r="T230" s="66">
        <v>0.56999999999999995</v>
      </c>
      <c r="U230" s="67"/>
      <c r="V230" s="67"/>
      <c r="W230" s="67" t="s">
        <v>28</v>
      </c>
      <c r="X230" s="67"/>
      <c r="Y230" s="67" t="s">
        <v>1600</v>
      </c>
      <c r="Z230" s="68" t="s">
        <v>1626</v>
      </c>
      <c r="AA230" s="68" t="s">
        <v>373</v>
      </c>
      <c r="AB230" s="68" t="s">
        <v>1609</v>
      </c>
      <c r="AC230" s="67" t="s">
        <v>1528</v>
      </c>
      <c r="AD230" s="56"/>
      <c r="AE230" s="56" t="str">
        <f>_xlfn.TEXTJOIN("+",TRUE,Tabelle14[[#This Row],[WoS Index SCIE]:[WoS Index SSCI]])</f>
        <v>SCIE</v>
      </c>
    </row>
    <row r="231" spans="1:31" s="54" customFormat="1" x14ac:dyDescent="0.3">
      <c r="A231" s="57" t="s">
        <v>268</v>
      </c>
      <c r="B231" s="112">
        <v>0.26900000000000002</v>
      </c>
      <c r="C231" s="112">
        <v>0.25800000000000001</v>
      </c>
      <c r="D231" s="112">
        <v>0.30199999999999999</v>
      </c>
      <c r="E231" s="112">
        <v>0.221</v>
      </c>
      <c r="F231" s="112">
        <v>0.216</v>
      </c>
      <c r="G231" s="112">
        <v>0.27800000000000002</v>
      </c>
      <c r="H231" s="112">
        <v>0.10299999999999999</v>
      </c>
      <c r="I231" s="112">
        <v>0.11799999999999999</v>
      </c>
      <c r="J231" s="112">
        <v>0.13600000000000001</v>
      </c>
      <c r="K231" s="112">
        <v>0.122</v>
      </c>
      <c r="L231" s="112">
        <v>0.152</v>
      </c>
      <c r="M231" s="112">
        <v>0.252</v>
      </c>
      <c r="N231" s="112">
        <v>0.28999999999999998</v>
      </c>
      <c r="O231" s="113">
        <v>0.29899999999999999</v>
      </c>
      <c r="P231" s="112">
        <v>0.45100000000000001</v>
      </c>
      <c r="Q231" s="112">
        <v>0.36499999999999999</v>
      </c>
      <c r="R231" s="112">
        <v>0.247</v>
      </c>
      <c r="S231" s="66">
        <v>0.17</v>
      </c>
      <c r="T231" s="66">
        <v>0.17</v>
      </c>
      <c r="U231" s="67"/>
      <c r="V231" s="67"/>
      <c r="W231" s="67" t="s">
        <v>28</v>
      </c>
      <c r="X231" s="67"/>
      <c r="Y231" s="67" t="s">
        <v>1599</v>
      </c>
      <c r="Z231" s="68" t="s">
        <v>1626</v>
      </c>
      <c r="AA231" s="68" t="s">
        <v>373</v>
      </c>
      <c r="AB231" s="68" t="s">
        <v>1609</v>
      </c>
      <c r="AC231" s="67" t="s">
        <v>1532</v>
      </c>
      <c r="AD231" s="56"/>
      <c r="AE231" s="56" t="str">
        <f>_xlfn.TEXTJOIN("+",TRUE,Tabelle14[[#This Row],[WoS Index SCIE]:[WoS Index SSCI]])</f>
        <v>SCIE</v>
      </c>
    </row>
    <row r="232" spans="1:31" s="54" customFormat="1" x14ac:dyDescent="0.3">
      <c r="A232" s="57" t="s">
        <v>269</v>
      </c>
      <c r="B232" s="112">
        <v>0.90400000000000003</v>
      </c>
      <c r="C232" s="112">
        <v>0.69099999999999995</v>
      </c>
      <c r="D232" s="112">
        <v>0.73699999999999999</v>
      </c>
      <c r="E232" s="112">
        <v>0.85</v>
      </c>
      <c r="F232" s="112">
        <v>0.93300000000000005</v>
      </c>
      <c r="G232" s="112">
        <v>0.94</v>
      </c>
      <c r="H232" s="112">
        <v>1.363</v>
      </c>
      <c r="I232" s="112">
        <v>0.90800000000000003</v>
      </c>
      <c r="J232" s="112">
        <v>0.78900000000000003</v>
      </c>
      <c r="K232" s="112">
        <v>0.88600000000000001</v>
      </c>
      <c r="L232" s="112">
        <v>1.4319999999999999</v>
      </c>
      <c r="M232" s="112">
        <v>1.4139999999999999</v>
      </c>
      <c r="N232" s="112">
        <v>1.079</v>
      </c>
      <c r="O232" s="113">
        <v>1.355</v>
      </c>
      <c r="P232" s="112">
        <v>1.4259999999999999</v>
      </c>
      <c r="Q232" s="112">
        <v>1.712</v>
      </c>
      <c r="R232" s="112">
        <v>1.319</v>
      </c>
      <c r="S232" s="66">
        <v>0.33</v>
      </c>
      <c r="T232" s="66">
        <v>0.31</v>
      </c>
      <c r="U232" s="67"/>
      <c r="V232" s="67"/>
      <c r="W232" s="67" t="s">
        <v>28</v>
      </c>
      <c r="X232" s="67"/>
      <c r="Y232" s="67" t="s">
        <v>1600</v>
      </c>
      <c r="Z232" s="68" t="s">
        <v>1626</v>
      </c>
      <c r="AA232" s="68" t="s">
        <v>336</v>
      </c>
      <c r="AB232" s="67" t="s">
        <v>1609</v>
      </c>
      <c r="AC232" s="67" t="s">
        <v>1538</v>
      </c>
      <c r="AD232" s="56"/>
      <c r="AE232" s="56" t="str">
        <f>_xlfn.TEXTJOIN("+",TRUE,Tabelle14[[#This Row],[WoS Index SCIE]:[WoS Index SSCI]])</f>
        <v>SCIE</v>
      </c>
    </row>
    <row r="233" spans="1:31" s="54" customFormat="1" x14ac:dyDescent="0.3">
      <c r="A233" s="57" t="s">
        <v>270</v>
      </c>
      <c r="B233" s="112">
        <v>0.82499999999999996</v>
      </c>
      <c r="C233" s="112">
        <v>0.77</v>
      </c>
      <c r="D233" s="112">
        <v>0.85199999999999998</v>
      </c>
      <c r="E233" s="112">
        <v>0.95299999999999996</v>
      </c>
      <c r="F233" s="112">
        <v>0.81599999999999995</v>
      </c>
      <c r="G233" s="112">
        <v>0.86399999999999999</v>
      </c>
      <c r="H233" s="112">
        <v>0.89900000000000002</v>
      </c>
      <c r="I233" s="112">
        <v>0.77200000000000002</v>
      </c>
      <c r="J233" s="112">
        <v>0.74399999999999999</v>
      </c>
      <c r="K233" s="112">
        <v>0.68600000000000005</v>
      </c>
      <c r="L233" s="112">
        <v>0.63100000000000001</v>
      </c>
      <c r="M233" s="112">
        <v>0.75700000000000001</v>
      </c>
      <c r="N233" s="112">
        <v>0.96099999999999997</v>
      </c>
      <c r="O233" s="113">
        <v>0.83899999999999997</v>
      </c>
      <c r="P233" s="112">
        <v>1.0469999999999999</v>
      </c>
      <c r="Q233" s="112">
        <v>1.115</v>
      </c>
      <c r="R233" s="112">
        <v>0.95299999999999996</v>
      </c>
      <c r="S233" s="66">
        <v>0.3</v>
      </c>
      <c r="T233" s="66">
        <v>0.31</v>
      </c>
      <c r="U233" s="67"/>
      <c r="V233" s="67"/>
      <c r="W233" s="67" t="s">
        <v>28</v>
      </c>
      <c r="X233" s="67"/>
      <c r="Y233" s="67" t="s">
        <v>1600</v>
      </c>
      <c r="Z233" s="68" t="s">
        <v>1626</v>
      </c>
      <c r="AA233" s="68" t="s">
        <v>418</v>
      </c>
      <c r="AB233" s="68" t="s">
        <v>1609</v>
      </c>
      <c r="AC233" s="67" t="s">
        <v>1545</v>
      </c>
      <c r="AD233" s="56"/>
      <c r="AE233" s="56" t="str">
        <f>_xlfn.TEXTJOIN("+",TRUE,Tabelle14[[#This Row],[WoS Index SCIE]:[WoS Index SSCI]])</f>
        <v>SCIE</v>
      </c>
    </row>
    <row r="234" spans="1:31" s="54" customFormat="1" x14ac:dyDescent="0.3">
      <c r="A234" s="57" t="s">
        <v>271</v>
      </c>
      <c r="B234" s="112">
        <v>0.72</v>
      </c>
      <c r="C234" s="112">
        <v>0.75600000000000001</v>
      </c>
      <c r="D234" s="112">
        <v>0.77600000000000002</v>
      </c>
      <c r="E234" s="112">
        <v>0.8</v>
      </c>
      <c r="F234" s="112">
        <v>0.71799999999999997</v>
      </c>
      <c r="G234" s="112">
        <v>0.77200000000000002</v>
      </c>
      <c r="H234" s="112">
        <v>0.60399999999999998</v>
      </c>
      <c r="I234" s="112">
        <v>0.56899999999999995</v>
      </c>
      <c r="J234" s="112">
        <v>0.55200000000000005</v>
      </c>
      <c r="K234" s="112">
        <v>0.70899999999999996</v>
      </c>
      <c r="L234" s="112">
        <v>0.83499999999999996</v>
      </c>
      <c r="M234" s="112">
        <v>0.88200000000000001</v>
      </c>
      <c r="N234" s="112">
        <v>1</v>
      </c>
      <c r="O234" s="113">
        <v>1.238</v>
      </c>
      <c r="P234" s="112">
        <v>1.649</v>
      </c>
      <c r="Q234" s="112">
        <v>1.885</v>
      </c>
      <c r="R234" s="112">
        <v>1.984</v>
      </c>
      <c r="S234" s="66">
        <v>0.43</v>
      </c>
      <c r="T234" s="66">
        <v>0.42</v>
      </c>
      <c r="U234" s="67"/>
      <c r="V234" s="67"/>
      <c r="W234" s="67" t="s">
        <v>28</v>
      </c>
      <c r="X234" s="67"/>
      <c r="Y234" s="67" t="s">
        <v>1600</v>
      </c>
      <c r="Z234" s="68" t="s">
        <v>498</v>
      </c>
      <c r="AA234" s="68" t="s">
        <v>499</v>
      </c>
      <c r="AB234" s="57" t="s">
        <v>1630</v>
      </c>
      <c r="AC234" s="67" t="s">
        <v>1553</v>
      </c>
      <c r="AD234" s="56"/>
      <c r="AE234" s="56" t="str">
        <f>_xlfn.TEXTJOIN("+",TRUE,Tabelle14[[#This Row],[WoS Index SCIE]:[WoS Index SSCI]])</f>
        <v>SCIE</v>
      </c>
    </row>
    <row r="235" spans="1:31" s="54" customFormat="1" x14ac:dyDescent="0.3">
      <c r="A235" s="57" t="s">
        <v>272</v>
      </c>
      <c r="B235" s="112">
        <v>1.1319999999999999</v>
      </c>
      <c r="C235" s="112">
        <v>1.1120000000000001</v>
      </c>
      <c r="D235" s="112">
        <v>1.4470000000000001</v>
      </c>
      <c r="E235" s="112">
        <v>1.0369999999999999</v>
      </c>
      <c r="F235" s="112">
        <v>1.361</v>
      </c>
      <c r="G235" s="112">
        <v>1.5680000000000001</v>
      </c>
      <c r="H235" s="112">
        <v>1.1279999999999999</v>
      </c>
      <c r="I235" s="112">
        <v>1.1779999999999999</v>
      </c>
      <c r="J235" s="112">
        <v>1.3560000000000001</v>
      </c>
      <c r="K235" s="112">
        <v>1.1830000000000001</v>
      </c>
      <c r="L235" s="112">
        <v>1.012</v>
      </c>
      <c r="M235" s="112">
        <v>1.1439999999999999</v>
      </c>
      <c r="N235" s="112">
        <v>0.97499999999999998</v>
      </c>
      <c r="O235" s="113">
        <v>2.0299999999999998</v>
      </c>
      <c r="P235" s="113">
        <v>2.4079999999999999</v>
      </c>
      <c r="Q235" s="112">
        <v>4.3150000000000004</v>
      </c>
      <c r="R235" s="113">
        <v>2.6869999999999998</v>
      </c>
      <c r="S235" s="66">
        <v>0.33</v>
      </c>
      <c r="T235" s="66">
        <v>0.46</v>
      </c>
      <c r="U235" s="67"/>
      <c r="V235" s="67"/>
      <c r="W235" s="67" t="s">
        <v>28</v>
      </c>
      <c r="X235" s="67"/>
      <c r="Y235" s="67" t="s">
        <v>1600</v>
      </c>
      <c r="Z235" s="68" t="s">
        <v>1626</v>
      </c>
      <c r="AA235" s="68" t="s">
        <v>418</v>
      </c>
      <c r="AB235" s="68" t="s">
        <v>1609</v>
      </c>
      <c r="AC235" s="67" t="s">
        <v>1563</v>
      </c>
      <c r="AD235" s="56"/>
      <c r="AE235" s="56" t="str">
        <f>_xlfn.TEXTJOIN("+",TRUE,Tabelle14[[#This Row],[WoS Index SCIE]:[WoS Index SSCI]])</f>
        <v>SCIE</v>
      </c>
    </row>
    <row r="236" spans="1:31" s="54" customFormat="1" hidden="1" x14ac:dyDescent="0.3">
      <c r="A236" s="56" t="s">
        <v>273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66">
        <v>1.28</v>
      </c>
      <c r="T236" s="66">
        <v>1.19</v>
      </c>
      <c r="U236" s="67" t="s">
        <v>38</v>
      </c>
      <c r="V236" s="67"/>
      <c r="W236" s="67"/>
      <c r="X236" s="67"/>
      <c r="Y236" s="67"/>
      <c r="Z236" s="67" t="s">
        <v>392</v>
      </c>
      <c r="AA236" s="67" t="s">
        <v>177</v>
      </c>
      <c r="AB236" s="67" t="s">
        <v>177</v>
      </c>
      <c r="AC236" s="67" t="s">
        <v>1565</v>
      </c>
      <c r="AD236" s="56"/>
      <c r="AE236" s="56" t="str">
        <f>_xlfn.TEXTJOIN("+",TRUE,Tabelle14[[#This Row],[WoS Index SCIE]:[WoS Index SSCI]])</f>
        <v/>
      </c>
    </row>
    <row r="237" spans="1:31" s="54" customFormat="1" hidden="1" x14ac:dyDescent="0.3">
      <c r="A237" s="56" t="s">
        <v>274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66">
        <v>0.14000000000000001</v>
      </c>
      <c r="T237" s="66">
        <v>0.09</v>
      </c>
      <c r="U237" s="67" t="s">
        <v>38</v>
      </c>
      <c r="V237" s="67"/>
      <c r="W237" s="67"/>
      <c r="X237" s="67"/>
      <c r="Y237" s="67"/>
      <c r="Z237" s="67" t="s">
        <v>1652</v>
      </c>
      <c r="AA237" s="67" t="s">
        <v>177</v>
      </c>
      <c r="AB237" s="67" t="s">
        <v>177</v>
      </c>
      <c r="AC237" s="67" t="s">
        <v>1567</v>
      </c>
      <c r="AD237" s="56"/>
      <c r="AE237" s="56" t="str">
        <f>_xlfn.TEXTJOIN("+",TRUE,Tabelle14[[#This Row],[WoS Index SCIE]:[WoS Index SSCI]])</f>
        <v/>
      </c>
    </row>
    <row r="238" spans="1:31" s="54" customFormat="1" x14ac:dyDescent="0.3">
      <c r="A238" s="60" t="s">
        <v>275</v>
      </c>
      <c r="B238" s="112">
        <v>0.57999999999999996</v>
      </c>
      <c r="C238" s="112">
        <v>0.38</v>
      </c>
      <c r="D238" s="112">
        <v>0.60799999999999998</v>
      </c>
      <c r="E238" s="112">
        <v>1.1399999999999999</v>
      </c>
      <c r="F238" s="112">
        <v>0.61099999999999999</v>
      </c>
      <c r="G238" s="112">
        <v>0.91100000000000003</v>
      </c>
      <c r="H238" s="112">
        <v>0.60399999999999998</v>
      </c>
      <c r="I238" s="112">
        <v>0.48099999999999998</v>
      </c>
      <c r="J238" s="112">
        <v>0.70799999999999996</v>
      </c>
      <c r="K238" s="112">
        <v>0.80900000000000005</v>
      </c>
      <c r="L238" s="112">
        <v>0.44700000000000001</v>
      </c>
      <c r="M238" s="112">
        <v>0.57099999999999995</v>
      </c>
      <c r="N238" s="112">
        <v>0.63300000000000001</v>
      </c>
      <c r="O238" s="115">
        <v>0.83699999999999997</v>
      </c>
      <c r="P238" s="115">
        <v>1.2689999999999999</v>
      </c>
      <c r="Q238" s="112">
        <v>0.38600000000000001</v>
      </c>
      <c r="R238" s="112">
        <v>1.0840000000000001</v>
      </c>
      <c r="S238" s="66">
        <v>0.49</v>
      </c>
      <c r="T238" s="66">
        <v>0.38</v>
      </c>
      <c r="U238" s="67"/>
      <c r="V238" s="67"/>
      <c r="W238" s="67"/>
      <c r="X238" s="67" t="s">
        <v>42</v>
      </c>
      <c r="Y238" s="67" t="s">
        <v>1600</v>
      </c>
      <c r="Z238" s="68" t="s">
        <v>648</v>
      </c>
      <c r="AA238" s="68" t="s">
        <v>465</v>
      </c>
      <c r="AB238" s="68" t="s">
        <v>1608</v>
      </c>
      <c r="AC238" s="67" t="s">
        <v>1573</v>
      </c>
      <c r="AD238" s="56"/>
      <c r="AE238" s="56" t="str">
        <f>_xlfn.TEXTJOIN("+",TRUE,Tabelle14[[#This Row],[WoS Index SCIE]:[WoS Index SSCI]])</f>
        <v>SSCI</v>
      </c>
    </row>
    <row r="239" spans="1:31" s="54" customFormat="1" x14ac:dyDescent="0.3">
      <c r="A239" s="60" t="s">
        <v>276</v>
      </c>
      <c r="B239" s="114"/>
      <c r="C239" s="114" t="s">
        <v>97</v>
      </c>
      <c r="D239" s="114" t="s">
        <v>97</v>
      </c>
      <c r="E239" s="112">
        <v>0.316</v>
      </c>
      <c r="F239" s="112">
        <v>1.25</v>
      </c>
      <c r="G239" s="112">
        <v>1.2729999999999999</v>
      </c>
      <c r="H239" s="112">
        <v>0.308</v>
      </c>
      <c r="I239" s="112">
        <v>0.28599999999999998</v>
      </c>
      <c r="J239" s="112">
        <v>0.23100000000000001</v>
      </c>
      <c r="K239" s="112">
        <v>0.33300000000000002</v>
      </c>
      <c r="L239" s="112">
        <v>0.25</v>
      </c>
      <c r="M239" s="112">
        <v>0.56299999999999994</v>
      </c>
      <c r="N239" s="112">
        <v>0.65</v>
      </c>
      <c r="O239" s="115">
        <v>0.53300000000000003</v>
      </c>
      <c r="P239" s="115">
        <v>0.75</v>
      </c>
      <c r="Q239" s="112">
        <v>0.55000000000000004</v>
      </c>
      <c r="R239" s="112">
        <v>0.82199999999999995</v>
      </c>
      <c r="S239" s="66">
        <v>0.99</v>
      </c>
      <c r="T239" s="66">
        <v>0.56000000000000005</v>
      </c>
      <c r="U239" s="67" t="s">
        <v>38</v>
      </c>
      <c r="V239" s="67"/>
      <c r="W239" s="67"/>
      <c r="X239" s="67" t="s">
        <v>42</v>
      </c>
      <c r="Y239" s="67" t="s">
        <v>1599</v>
      </c>
      <c r="Z239" s="68" t="s">
        <v>409</v>
      </c>
      <c r="AA239" s="68" t="s">
        <v>177</v>
      </c>
      <c r="AB239" s="67" t="s">
        <v>177</v>
      </c>
      <c r="AC239" s="67" t="s">
        <v>1577</v>
      </c>
      <c r="AD239" s="56"/>
      <c r="AE239" s="56" t="str">
        <f>_xlfn.TEXTJOIN("+",TRUE,Tabelle14[[#This Row],[WoS Index SCIE]:[WoS Index SSCI]])</f>
        <v>SSCI</v>
      </c>
    </row>
    <row r="240" spans="1:31" s="54" customFormat="1" hidden="1" x14ac:dyDescent="0.3">
      <c r="A240" s="56" t="s">
        <v>277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66">
        <v>0.24</v>
      </c>
      <c r="T240" s="66">
        <v>0.17</v>
      </c>
      <c r="U240" s="67"/>
      <c r="V240" s="67" t="s">
        <v>26</v>
      </c>
      <c r="W240" s="67"/>
      <c r="X240" s="67"/>
      <c r="Y240" s="67"/>
      <c r="Z240" s="67" t="s">
        <v>648</v>
      </c>
      <c r="AA240" s="67" t="s">
        <v>465</v>
      </c>
      <c r="AB240" s="68" t="s">
        <v>1608</v>
      </c>
      <c r="AC240" s="67" t="s">
        <v>1580</v>
      </c>
      <c r="AD240" s="56"/>
      <c r="AE240" s="56" t="str">
        <f>_xlfn.TEXTJOIN("+",TRUE,Tabelle14[[#This Row],[WoS Index SCIE]:[WoS Index SSCI]])</f>
        <v/>
      </c>
    </row>
    <row r="241" spans="1:31" s="54" customFormat="1" x14ac:dyDescent="0.3">
      <c r="A241" s="60" t="s">
        <v>278</v>
      </c>
      <c r="B241" s="114"/>
      <c r="C241" s="114" t="s">
        <v>97</v>
      </c>
      <c r="D241" s="114" t="s">
        <v>97</v>
      </c>
      <c r="E241" s="114" t="s">
        <v>97</v>
      </c>
      <c r="F241" s="112">
        <v>0.24099999999999999</v>
      </c>
      <c r="G241" s="112">
        <v>0.24099999999999999</v>
      </c>
      <c r="H241" s="112">
        <v>0.10299999999999999</v>
      </c>
      <c r="I241" s="112">
        <v>0.41399999999999998</v>
      </c>
      <c r="J241" s="112">
        <v>0.46400000000000002</v>
      </c>
      <c r="K241" s="112">
        <v>0.60699999999999998</v>
      </c>
      <c r="L241" s="112">
        <v>0.51600000000000001</v>
      </c>
      <c r="M241" s="112">
        <v>0.27600000000000002</v>
      </c>
      <c r="N241" s="112">
        <v>0.86399999999999999</v>
      </c>
      <c r="O241" s="115">
        <v>1.2310000000000001</v>
      </c>
      <c r="P241" s="115">
        <v>1.7390000000000001</v>
      </c>
      <c r="Q241" s="112">
        <v>2.1739999999999999</v>
      </c>
      <c r="R241" s="112">
        <v>1.5249999999999999</v>
      </c>
      <c r="S241" s="66">
        <v>0.61</v>
      </c>
      <c r="T241" s="66">
        <v>0.66</v>
      </c>
      <c r="U241" s="67"/>
      <c r="V241" s="67"/>
      <c r="W241" s="67"/>
      <c r="X241" s="67" t="s">
        <v>42</v>
      </c>
      <c r="Y241" s="67" t="s">
        <v>1600</v>
      </c>
      <c r="Z241" s="68" t="s">
        <v>648</v>
      </c>
      <c r="AA241" s="68" t="s">
        <v>465</v>
      </c>
      <c r="AB241" s="68" t="s">
        <v>1608</v>
      </c>
      <c r="AC241" s="67" t="s">
        <v>1585</v>
      </c>
      <c r="AD241" s="56"/>
      <c r="AE241" s="56" t="str">
        <f>_xlfn.TEXTJOIN("+",TRUE,Tabelle14[[#This Row],[WoS Index SCIE]:[WoS Index SSCI]])</f>
        <v>SSCI</v>
      </c>
    </row>
  </sheetData>
  <conditionalFormatting sqref="Q2">
    <cfRule type="cellIs" dxfId="60" priority="64" operator="greaterThan">
      <formula>"Q4"</formula>
    </cfRule>
  </conditionalFormatting>
  <conditionalFormatting sqref="Q2:Q4 Q6:Q13 Q18:Q19 Q26:Q29 Q34:Q38 Q45:Q47 Q50 Q52:Q55 Q57 Q62 Q64:Q66 Q71:Q76 Q78:Q84 Q86:Q87 Q91 Q94 Q97:Q100 Q102 Q104:Q108 Q110:Q112 Q114:Q115 Q118:Q119 Q121:Q122 Q125:Q126 Q130 Q132 Q135:Q137 Q142:Q145 Q147:Q152 Q158 Q162:Q172 Q175 Q178 Q181:Q188 Q194 Q197:Q198 Q202:Q203 Q205:Q206 Q208 Q212:Q214 Q217:Q225 Q227 Q241">
    <cfRule type="expression" dxfId="59" priority="62">
      <formula>Q2&gt;P2</formula>
    </cfRule>
  </conditionalFormatting>
  <conditionalFormatting sqref="Q4">
    <cfRule type="expression" dxfId="58" priority="54">
      <formula>Q4&gt;P4</formula>
    </cfRule>
    <cfRule type="expression" dxfId="57" priority="53">
      <formula>Q4&lt;P4</formula>
    </cfRule>
  </conditionalFormatting>
  <conditionalFormatting sqref="Q7">
    <cfRule type="expression" dxfId="56" priority="52">
      <formula>Q7&gt;P7</formula>
    </cfRule>
    <cfRule type="expression" dxfId="55" priority="51">
      <formula>Q7&lt;P7</formula>
    </cfRule>
  </conditionalFormatting>
  <conditionalFormatting sqref="Q10">
    <cfRule type="expression" dxfId="54" priority="49">
      <formula>Q10&lt;P10</formula>
    </cfRule>
    <cfRule type="expression" dxfId="53" priority="50">
      <formula>Q10&gt;P10</formula>
    </cfRule>
  </conditionalFormatting>
  <conditionalFormatting sqref="Q12">
    <cfRule type="expression" dxfId="52" priority="48">
      <formula>Q12&gt;P12</formula>
    </cfRule>
    <cfRule type="expression" dxfId="51" priority="47">
      <formula>Q12&lt;P12</formula>
    </cfRule>
  </conditionalFormatting>
  <conditionalFormatting sqref="Q36">
    <cfRule type="expression" dxfId="50" priority="46">
      <formula>Q36&gt;P36</formula>
    </cfRule>
    <cfRule type="expression" dxfId="49" priority="45">
      <formula>Q36&lt;P36</formula>
    </cfRule>
  </conditionalFormatting>
  <conditionalFormatting sqref="Q38">
    <cfRule type="expression" dxfId="48" priority="8">
      <formula>Q38&gt;P38</formula>
    </cfRule>
    <cfRule type="expression" dxfId="47" priority="7">
      <formula>Q38&lt;P38</formula>
    </cfRule>
  </conditionalFormatting>
  <conditionalFormatting sqref="Q54:Q55">
    <cfRule type="expression" dxfId="46" priority="42">
      <formula>Q54&gt;P54</formula>
    </cfRule>
    <cfRule type="expression" dxfId="45" priority="41">
      <formula>Q54&lt;P54</formula>
    </cfRule>
  </conditionalFormatting>
  <conditionalFormatting sqref="Q75">
    <cfRule type="expression" dxfId="44" priority="40">
      <formula>Q75&gt;P75</formula>
    </cfRule>
    <cfRule type="expression" dxfId="43" priority="39">
      <formula>Q75&lt;P75</formula>
    </cfRule>
  </conditionalFormatting>
  <conditionalFormatting sqref="Q81:Q82">
    <cfRule type="expression" dxfId="42" priority="36">
      <formula>Q81&gt;P81</formula>
    </cfRule>
    <cfRule type="expression" dxfId="41" priority="35">
      <formula>Q81&lt;P81</formula>
    </cfRule>
  </conditionalFormatting>
  <conditionalFormatting sqref="Q87">
    <cfRule type="expression" dxfId="40" priority="33">
      <formula>Q87&lt;P87</formula>
    </cfRule>
    <cfRule type="expression" dxfId="39" priority="34">
      <formula>Q87&gt;P87</formula>
    </cfRule>
  </conditionalFormatting>
  <conditionalFormatting sqref="Q97:Q100">
    <cfRule type="expression" dxfId="38" priority="32">
      <formula>Q97&gt;P97</formula>
    </cfRule>
    <cfRule type="expression" dxfId="37" priority="31">
      <formula>Q97&lt;P97</formula>
    </cfRule>
  </conditionalFormatting>
  <conditionalFormatting sqref="Q102 Q121:Q122 Q125:Q126 Q130 Q132 Q3:Q4 Q6:Q13 Q34:Q38 Q52:Q55 Q71:Q76 Q78:Q84 Q86:Q87 Q97:Q100 Q104:Q108 Q110:Q112 Q114:Q115 Q118:Q119 Q135:Q137 Q142:Q145 Q147:Q152 Q18:Q19 Q26:Q29 Q45:Q47 Q50 Q57 Q62 Q64:Q66 Q91 Q94 Q158 Q162:Q172 Q175 Q178 Q181:Q188 Q194 Q197:Q198 Q202:Q203 Q205:Q206 Q208 Q212:Q214 Q217:Q225 Q227 Q241">
    <cfRule type="expression" dxfId="36" priority="61">
      <formula>Q3&lt;P3</formula>
    </cfRule>
  </conditionalFormatting>
  <conditionalFormatting sqref="Q102 Q121:Q122 Q125:Q126 Q130 Q132">
    <cfRule type="expression" dxfId="35" priority="56">
      <formula>Q102&lt;P102</formula>
    </cfRule>
    <cfRule type="expression" dxfId="34" priority="57">
      <formula>Q102&gt;P102</formula>
    </cfRule>
  </conditionalFormatting>
  <conditionalFormatting sqref="Q104:Q108">
    <cfRule type="expression" dxfId="33" priority="26">
      <formula>Q104&gt;P104</formula>
    </cfRule>
    <cfRule type="expression" dxfId="32" priority="25">
      <formula>Q104&lt;P104</formula>
    </cfRule>
  </conditionalFormatting>
  <conditionalFormatting sqref="Q110:Q112">
    <cfRule type="expression" dxfId="31" priority="24">
      <formula>Q110&gt;P110</formula>
    </cfRule>
    <cfRule type="expression" dxfId="30" priority="23">
      <formula>Q110&lt;P110</formula>
    </cfRule>
  </conditionalFormatting>
  <conditionalFormatting sqref="Q114:Q115">
    <cfRule type="expression" dxfId="29" priority="22">
      <formula>Q114&gt;P114</formula>
    </cfRule>
    <cfRule type="expression" dxfId="28" priority="21">
      <formula>Q114&lt;P114</formula>
    </cfRule>
  </conditionalFormatting>
  <conditionalFormatting sqref="Q118:Q119">
    <cfRule type="expression" dxfId="27" priority="20">
      <formula>Q118&gt;P118</formula>
    </cfRule>
    <cfRule type="expression" dxfId="26" priority="19">
      <formula>Q118&lt;P118</formula>
    </cfRule>
  </conditionalFormatting>
  <conditionalFormatting sqref="Q135:Q137">
    <cfRule type="expression" dxfId="25" priority="18">
      <formula>Q135&gt;P135</formula>
    </cfRule>
    <cfRule type="expression" dxfId="24" priority="17">
      <formula>Q135&lt;P135</formula>
    </cfRule>
  </conditionalFormatting>
  <conditionalFormatting sqref="Q142:Q145">
    <cfRule type="expression" dxfId="23" priority="14">
      <formula>Q142&gt;P142</formula>
    </cfRule>
    <cfRule type="expression" dxfId="22" priority="13">
      <formula>Q142&lt;P142</formula>
    </cfRule>
  </conditionalFormatting>
  <conditionalFormatting sqref="Q147:Q152">
    <cfRule type="expression" dxfId="21" priority="10">
      <formula>Q147&gt;P147</formula>
    </cfRule>
    <cfRule type="expression" dxfId="20" priority="9">
      <formula>Q147&lt;P147</formula>
    </cfRule>
  </conditionalFormatting>
  <conditionalFormatting sqref="Q229:Q239">
    <cfRule type="expression" dxfId="19" priority="3">
      <formula>Q229&lt;P229</formula>
    </cfRule>
    <cfRule type="expression" dxfId="18" priority="4">
      <formula>Q229&gt;P229</formula>
    </cfRule>
  </conditionalFormatting>
  <conditionalFormatting sqref="T2:T241">
    <cfRule type="expression" dxfId="17" priority="2">
      <formula>T2&gt;S2</formula>
    </cfRule>
    <cfRule type="expression" dxfId="16" priority="1">
      <formula>T2&lt;S2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10D5-C9B8-420A-8510-551A2B51512F}">
  <dimension ref="A1:AI29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53125" defaultRowHeight="12" x14ac:dyDescent="0.3"/>
  <cols>
    <col min="1" max="1" width="35.7265625" style="49" customWidth="1"/>
    <col min="2" max="2" width="20.7265625" style="49" customWidth="1"/>
    <col min="3" max="8" width="8.7265625" style="49" customWidth="1"/>
    <col min="9" max="13" width="6.7265625" style="49" customWidth="1"/>
    <col min="14" max="14" width="22.1796875" style="49" bestFit="1" customWidth="1"/>
    <col min="15" max="15" width="25.54296875" style="49" bestFit="1" customWidth="1"/>
    <col min="16" max="18" width="20.7265625" style="49" customWidth="1"/>
    <col min="19" max="19" width="10.7265625" style="49" customWidth="1"/>
    <col min="20" max="34" width="6.54296875" style="49" customWidth="1"/>
    <col min="35" max="16384" width="11.453125" style="49"/>
  </cols>
  <sheetData>
    <row r="1" spans="1:35" ht="46.5" customHeight="1" x14ac:dyDescent="0.3">
      <c r="A1" s="80" t="s">
        <v>0</v>
      </c>
      <c r="B1" s="53" t="s">
        <v>22224</v>
      </c>
      <c r="C1" s="53" t="s">
        <v>292</v>
      </c>
      <c r="D1" s="53" t="s">
        <v>293</v>
      </c>
      <c r="E1" s="53" t="s">
        <v>294</v>
      </c>
      <c r="F1" s="53" t="s">
        <v>295</v>
      </c>
      <c r="G1" s="53" t="s">
        <v>296</v>
      </c>
      <c r="H1" s="53" t="s">
        <v>297</v>
      </c>
      <c r="I1" s="53" t="s">
        <v>20</v>
      </c>
      <c r="J1" s="53" t="s">
        <v>21</v>
      </c>
      <c r="K1" s="53" t="s">
        <v>22</v>
      </c>
      <c r="L1" s="53" t="s">
        <v>23</v>
      </c>
      <c r="M1" s="53" t="s">
        <v>24</v>
      </c>
      <c r="N1" s="53" t="s">
        <v>306</v>
      </c>
      <c r="O1" s="53" t="s">
        <v>307</v>
      </c>
      <c r="P1" s="53" t="s">
        <v>1607</v>
      </c>
      <c r="Q1" s="53" t="s">
        <v>308</v>
      </c>
      <c r="R1" s="55" t="s">
        <v>309</v>
      </c>
      <c r="S1" s="87" t="s">
        <v>22221</v>
      </c>
      <c r="T1" s="92" t="s">
        <v>22225</v>
      </c>
      <c r="U1" s="92" t="s">
        <v>22226</v>
      </c>
      <c r="V1" s="92" t="s">
        <v>22227</v>
      </c>
      <c r="W1" s="92" t="s">
        <v>22228</v>
      </c>
      <c r="X1" s="92" t="s">
        <v>22229</v>
      </c>
      <c r="Y1" s="93" t="s">
        <v>22230</v>
      </c>
      <c r="Z1" s="93" t="s">
        <v>22231</v>
      </c>
      <c r="AA1" s="93" t="s">
        <v>22232</v>
      </c>
      <c r="AB1" s="93" t="s">
        <v>22233</v>
      </c>
      <c r="AC1" s="93" t="s">
        <v>22234</v>
      </c>
      <c r="AD1" s="94" t="s">
        <v>22235</v>
      </c>
      <c r="AE1" s="95" t="s">
        <v>22236</v>
      </c>
      <c r="AF1" s="95" t="s">
        <v>22237</v>
      </c>
      <c r="AG1" s="95" t="s">
        <v>22238</v>
      </c>
      <c r="AH1" s="95" t="s">
        <v>22239</v>
      </c>
      <c r="AI1" s="82" t="s">
        <v>22240</v>
      </c>
    </row>
    <row r="2" spans="1:35" s="54" customFormat="1" x14ac:dyDescent="0.3">
      <c r="A2" s="56" t="s">
        <v>25</v>
      </c>
      <c r="B2" s="65" t="s">
        <v>311</v>
      </c>
      <c r="C2" s="65"/>
      <c r="D2" s="65"/>
      <c r="E2" s="65"/>
      <c r="F2" s="65"/>
      <c r="G2" s="65"/>
      <c r="H2" s="65"/>
      <c r="I2" s="67"/>
      <c r="J2" s="67" t="s">
        <v>26</v>
      </c>
      <c r="K2" s="67"/>
      <c r="L2" s="67"/>
      <c r="M2" s="67"/>
      <c r="N2" s="67" t="s">
        <v>314</v>
      </c>
      <c r="O2" s="67" t="s">
        <v>315</v>
      </c>
      <c r="P2" s="67" t="s">
        <v>1608</v>
      </c>
      <c r="Q2" s="67" t="s">
        <v>316</v>
      </c>
      <c r="R2" s="49"/>
      <c r="S2" s="56" t="str">
        <f>_xlfn.TEXTJOIN("",TRUE,Tabelle13[[#This Row],[WoS Index SCIE]:[WoS Index SSCI]])</f>
        <v/>
      </c>
      <c r="T2" s="83"/>
      <c r="U2" s="83"/>
      <c r="V2" s="83" t="str">
        <f>IFERROR(Tabelle13[[#This Row],[JIF Rank 2019 '#]]/Tabelle13[[#This Row],[JIF Rank 2019 Total]]*100,"")</f>
        <v/>
      </c>
      <c r="W2" s="83" t="str">
        <f>IF(Tabelle13[[#This Row],[JIF Rank 2019 Relative]]&lt;10, "Upper 10%","")</f>
        <v/>
      </c>
      <c r="X2" s="83" t="str">
        <f>RIGHT(Tabelle13[[#This Row],[JIF Quartile in Category 2019]],1)</f>
        <v/>
      </c>
      <c r="Y2" s="83"/>
      <c r="Z2" s="83"/>
      <c r="AA2" s="83" t="str">
        <f>IFERROR(Tabelle13[[#This Row],[JIF Rank 2020 '#]]/Tabelle13[[#This Row],[JIF Rank 2020 Total]]*100,"")</f>
        <v/>
      </c>
      <c r="AB2" s="83" t="str">
        <f>IF(Tabelle13[[#This Row],[JIF Rank 2020 Relative]]&lt;10, "Upper 10%","")</f>
        <v/>
      </c>
      <c r="AC2" s="83" t="str">
        <f>RIGHT(Tabelle13[[#This Row],[JIF Quartile in Category 2020]],1)</f>
        <v/>
      </c>
      <c r="AD2" s="88"/>
      <c r="AE2" s="83"/>
      <c r="AF2" s="83" t="str">
        <f>IFERROR(Tabelle13[[#This Row],[JIF Rank 2021 '#]]/Tabelle13[[#This Row],[JIF Rank 2021 Total]]*100,"")</f>
        <v/>
      </c>
      <c r="AG2" s="83" t="str">
        <f>IF(Tabelle13[[#This Row],[JIF Rank 2021 Relative]]&lt;10, "Upper 10%","")</f>
        <v/>
      </c>
      <c r="AH2" s="83" t="str">
        <f>RIGHT(Tabelle13[[#This Row],[JIF Quartile in Category 2021]],1)</f>
        <v/>
      </c>
      <c r="AI2" s="96" t="str">
        <f>IF(OR(Tabelle13[[#This Row],[JIF Rank 2019 group]]="Upper 10%",Tabelle13[[#This Row],[JIF Rank 2020 group]]="Upper 10%",Tabelle13[[#This Row],[JIF Rank 2021 group]]="Upper 10%"),"Upper 10%","")</f>
        <v/>
      </c>
    </row>
    <row r="3" spans="1:35" s="54" customFormat="1" x14ac:dyDescent="0.3">
      <c r="A3" s="102" t="s">
        <v>27</v>
      </c>
      <c r="B3" s="103" t="s">
        <v>317</v>
      </c>
      <c r="C3" s="67" t="s">
        <v>318</v>
      </c>
      <c r="D3" s="67" t="s">
        <v>319</v>
      </c>
      <c r="E3" s="67" t="s">
        <v>320</v>
      </c>
      <c r="F3" s="67" t="s">
        <v>319</v>
      </c>
      <c r="G3" s="67" t="s">
        <v>321</v>
      </c>
      <c r="H3" s="67" t="s">
        <v>319</v>
      </c>
      <c r="I3" s="67"/>
      <c r="J3" s="67"/>
      <c r="K3" s="67" t="s">
        <v>28</v>
      </c>
      <c r="L3" s="67"/>
      <c r="M3" s="67" t="s">
        <v>24</v>
      </c>
      <c r="N3" s="68" t="s">
        <v>324</v>
      </c>
      <c r="O3" s="68" t="s">
        <v>317</v>
      </c>
      <c r="P3" s="68" t="s">
        <v>1609</v>
      </c>
      <c r="Q3" s="67" t="s">
        <v>325</v>
      </c>
      <c r="R3" s="49"/>
      <c r="S3" s="56" t="str">
        <f>_xlfn.TEXTJOIN("",TRUE,Tabelle13[[#This Row],[WoS Index SCIE]:[WoS Index SSCI]])</f>
        <v>SCIE</v>
      </c>
      <c r="T3" s="83">
        <v>40</v>
      </c>
      <c r="U3" s="83">
        <v>324</v>
      </c>
      <c r="V3" s="83">
        <f>IFERROR(Tabelle13[[#This Row],[JIF Rank 2019 '#]]/Tabelle13[[#This Row],[JIF Rank 2019 Total]]*100,"")</f>
        <v>12.345679012345679</v>
      </c>
      <c r="W3" s="83" t="str">
        <f>IF(Tabelle13[[#This Row],[JIF Rank 2019 Relative]]&lt;10, "Upper 10%","")</f>
        <v/>
      </c>
      <c r="X3" s="83" t="str">
        <f>RIGHT(Tabelle13[[#This Row],[JIF Quartile in Category 2019]],1)</f>
        <v>1</v>
      </c>
      <c r="Y3" s="83">
        <v>81</v>
      </c>
      <c r="Z3" s="83">
        <v>339</v>
      </c>
      <c r="AA3" s="83">
        <f>IFERROR(Tabelle13[[#This Row],[JIF Rank 2020 '#]]/Tabelle13[[#This Row],[JIF Rank 2020 Total]]*100,"")</f>
        <v>23.893805309734514</v>
      </c>
      <c r="AB3" s="83" t="str">
        <f>IF(Tabelle13[[#This Row],[JIF Rank 2020 Relative]]&lt;10, "Upper 10%","")</f>
        <v/>
      </c>
      <c r="AC3" s="83" t="str">
        <f>RIGHT(Tabelle13[[#This Row],[JIF Quartile in Category 2020]],1)</f>
        <v>1</v>
      </c>
      <c r="AD3" s="89">
        <v>58</v>
      </c>
      <c r="AE3" s="83">
        <v>332</v>
      </c>
      <c r="AF3" s="83">
        <f>IFERROR(Tabelle13[[#This Row],[JIF Rank 2021 '#]]/Tabelle13[[#This Row],[JIF Rank 2021 Total]]*100,"")</f>
        <v>17.46987951807229</v>
      </c>
      <c r="AG3" s="83" t="str">
        <f>IF(Tabelle13[[#This Row],[JIF Rank 2021 Relative]]&lt;10, "Upper 10%","")</f>
        <v/>
      </c>
      <c r="AH3" s="83" t="str">
        <f>RIGHT(Tabelle13[[#This Row],[JIF Quartile in Category 2021]],1)</f>
        <v>1</v>
      </c>
      <c r="AI3" s="83" t="str">
        <f>IF(OR(Tabelle13[[#This Row],[JIF Rank 2019 group]]="Upper 10%",Tabelle13[[#This Row],[JIF Rank 2020 group]]="Upper 10%",Tabelle13[[#This Row],[JIF Rank 2021 group]]="Upper 10%"),"Upper 10%","")</f>
        <v/>
      </c>
    </row>
    <row r="4" spans="1:35" s="54" customFormat="1" x14ac:dyDescent="0.3">
      <c r="A4" s="102" t="s">
        <v>27</v>
      </c>
      <c r="B4" s="103" t="s">
        <v>326</v>
      </c>
      <c r="C4" s="67" t="s">
        <v>327</v>
      </c>
      <c r="D4" s="67" t="s">
        <v>328</v>
      </c>
      <c r="E4" s="67" t="s">
        <v>329</v>
      </c>
      <c r="F4" s="67" t="s">
        <v>328</v>
      </c>
      <c r="G4" s="67" t="s">
        <v>330</v>
      </c>
      <c r="H4" s="67" t="s">
        <v>328</v>
      </c>
      <c r="I4" s="67"/>
      <c r="J4" s="67"/>
      <c r="K4" s="67" t="s">
        <v>28</v>
      </c>
      <c r="L4" s="67"/>
      <c r="M4" s="67" t="s">
        <v>24</v>
      </c>
      <c r="N4" s="68" t="s">
        <v>324</v>
      </c>
      <c r="O4" s="68" t="s">
        <v>317</v>
      </c>
      <c r="P4" s="68" t="s">
        <v>1609</v>
      </c>
      <c r="Q4" s="67" t="s">
        <v>325</v>
      </c>
      <c r="R4" s="49"/>
      <c r="S4" s="56" t="str">
        <f>_xlfn.TEXTJOIN("",TRUE,Tabelle13[[#This Row],[WoS Index SCIE]:[WoS Index SSCI]])</f>
        <v>SCIE</v>
      </c>
      <c r="T4" s="83">
        <v>73</v>
      </c>
      <c r="U4" s="83">
        <v>260</v>
      </c>
      <c r="V4" s="83">
        <f>IFERROR(Tabelle13[[#This Row],[JIF Rank 2019 '#]]/Tabelle13[[#This Row],[JIF Rank 2019 Total]]*100,"")</f>
        <v>28.076923076923077</v>
      </c>
      <c r="W4" s="83" t="str">
        <f>IF(Tabelle13[[#This Row],[JIF Rank 2019 Relative]]&lt;10, "Upper 10%","")</f>
        <v/>
      </c>
      <c r="X4" s="83" t="str">
        <f>RIGHT(Tabelle13[[#This Row],[JIF Quartile in Category 2019]],1)</f>
        <v>2</v>
      </c>
      <c r="Y4" s="83">
        <v>118</v>
      </c>
      <c r="Z4" s="83">
        <v>265</v>
      </c>
      <c r="AA4" s="83">
        <f>IFERROR(Tabelle13[[#This Row],[JIF Rank 2020 '#]]/Tabelle13[[#This Row],[JIF Rank 2020 Total]]*100,"")</f>
        <v>44.528301886792455</v>
      </c>
      <c r="AB4" s="83" t="str">
        <f>IF(Tabelle13[[#This Row],[JIF Rank 2020 Relative]]&lt;10, "Upper 10%","")</f>
        <v/>
      </c>
      <c r="AC4" s="83" t="str">
        <f>RIGHT(Tabelle13[[#This Row],[JIF Quartile in Category 2020]],1)</f>
        <v>2</v>
      </c>
      <c r="AD4" s="89">
        <v>104</v>
      </c>
      <c r="AE4" s="83">
        <v>267</v>
      </c>
      <c r="AF4" s="83">
        <f>IFERROR(Tabelle13[[#This Row],[JIF Rank 2021 '#]]/Tabelle13[[#This Row],[JIF Rank 2021 Total]]*100,"")</f>
        <v>38.951310861423224</v>
      </c>
      <c r="AG4" s="83" t="str">
        <f>IF(Tabelle13[[#This Row],[JIF Rank 2021 Relative]]&lt;10, "Upper 10%","")</f>
        <v/>
      </c>
      <c r="AH4" s="83" t="str">
        <f>RIGHT(Tabelle13[[#This Row],[JIF Quartile in Category 2021]],1)</f>
        <v>2</v>
      </c>
      <c r="AI4" s="83" t="str">
        <f>IF(OR(Tabelle13[[#This Row],[JIF Rank 2019 group]]="Upper 10%",Tabelle13[[#This Row],[JIF Rank 2020 group]]="Upper 10%",Tabelle13[[#This Row],[JIF Rank 2021 group]]="Upper 10%"),"Upper 10%","")</f>
        <v/>
      </c>
    </row>
    <row r="5" spans="1:35" s="54" customFormat="1" x14ac:dyDescent="0.3">
      <c r="A5" s="56" t="s">
        <v>29</v>
      </c>
      <c r="B5" s="65" t="s">
        <v>311</v>
      </c>
      <c r="C5" s="65"/>
      <c r="D5" s="65"/>
      <c r="E5" s="65"/>
      <c r="F5" s="65"/>
      <c r="G5" s="65"/>
      <c r="H5" s="65"/>
      <c r="I5" s="67"/>
      <c r="J5" s="67" t="s">
        <v>26</v>
      </c>
      <c r="K5" s="67"/>
      <c r="L5" s="67"/>
      <c r="M5" s="67"/>
      <c r="N5" s="67" t="s">
        <v>1626</v>
      </c>
      <c r="O5" s="67" t="s">
        <v>336</v>
      </c>
      <c r="P5" s="67" t="s">
        <v>1609</v>
      </c>
      <c r="Q5" s="67" t="s">
        <v>337</v>
      </c>
      <c r="R5" s="49"/>
      <c r="S5" s="56" t="str">
        <f>_xlfn.TEXTJOIN("",TRUE,Tabelle13[[#This Row],[WoS Index SCIE]:[WoS Index SSCI]])</f>
        <v/>
      </c>
      <c r="T5" s="83"/>
      <c r="U5" s="83"/>
      <c r="V5" s="83" t="str">
        <f>IFERROR(Tabelle13[[#This Row],[JIF Rank 2019 '#]]/Tabelle13[[#This Row],[JIF Rank 2019 Total]]*100,"")</f>
        <v/>
      </c>
      <c r="W5" s="83" t="str">
        <f>IF(Tabelle13[[#This Row],[JIF Rank 2019 Relative]]&lt;10, "Upper 10%","")</f>
        <v/>
      </c>
      <c r="X5" s="83" t="str">
        <f>RIGHT(Tabelle13[[#This Row],[JIF Quartile in Category 2019]],1)</f>
        <v/>
      </c>
      <c r="Y5" s="83"/>
      <c r="Z5" s="83"/>
      <c r="AA5" s="83" t="str">
        <f>IFERROR(Tabelle13[[#This Row],[JIF Rank 2020 '#]]/Tabelle13[[#This Row],[JIF Rank 2020 Total]]*100,"")</f>
        <v/>
      </c>
      <c r="AB5" s="83" t="str">
        <f>IF(Tabelle13[[#This Row],[JIF Rank 2020 Relative]]&lt;10, "Upper 10%","")</f>
        <v/>
      </c>
      <c r="AC5" s="83" t="str">
        <f>RIGHT(Tabelle13[[#This Row],[JIF Quartile in Category 2020]],1)</f>
        <v/>
      </c>
      <c r="AD5" s="88"/>
      <c r="AE5" s="83"/>
      <c r="AF5" s="83" t="str">
        <f>IFERROR(Tabelle13[[#This Row],[JIF Rank 2021 '#]]/Tabelle13[[#This Row],[JIF Rank 2021 Total]]*100,"")</f>
        <v/>
      </c>
      <c r="AG5" s="83" t="str">
        <f>IF(Tabelle13[[#This Row],[JIF Rank 2021 Relative]]&lt;10, "Upper 10%","")</f>
        <v/>
      </c>
      <c r="AH5" s="83" t="str">
        <f>RIGHT(Tabelle13[[#This Row],[JIF Quartile in Category 2021]],1)</f>
        <v/>
      </c>
      <c r="AI5" s="83" t="str">
        <f>IF(OR(Tabelle13[[#This Row],[JIF Rank 2019 group]]="Upper 10%",Tabelle13[[#This Row],[JIF Rank 2020 group]]="Upper 10%",Tabelle13[[#This Row],[JIF Rank 2021 group]]="Upper 10%"),"Upper 10%","")</f>
        <v/>
      </c>
    </row>
    <row r="6" spans="1:35" s="54" customFormat="1" x14ac:dyDescent="0.3">
      <c r="A6" s="102" t="s">
        <v>30</v>
      </c>
      <c r="B6" s="103" t="s">
        <v>317</v>
      </c>
      <c r="C6" s="67" t="s">
        <v>339</v>
      </c>
      <c r="D6" s="67" t="s">
        <v>319</v>
      </c>
      <c r="E6" s="67" t="s">
        <v>340</v>
      </c>
      <c r="F6" s="67" t="s">
        <v>319</v>
      </c>
      <c r="G6" s="67" t="s">
        <v>341</v>
      </c>
      <c r="H6" s="67" t="s">
        <v>319</v>
      </c>
      <c r="I6" s="67"/>
      <c r="J6" s="67"/>
      <c r="K6" s="67" t="s">
        <v>28</v>
      </c>
      <c r="L6" s="67"/>
      <c r="M6" s="67"/>
      <c r="N6" s="68" t="s">
        <v>324</v>
      </c>
      <c r="O6" s="68" t="s">
        <v>317</v>
      </c>
      <c r="P6" s="68" t="s">
        <v>1609</v>
      </c>
      <c r="Q6" s="67" t="s">
        <v>344</v>
      </c>
      <c r="R6" s="49"/>
      <c r="S6" s="56" t="str">
        <f>_xlfn.TEXTJOIN("",TRUE,Tabelle13[[#This Row],[WoS Index SCIE]:[WoS Index SSCI]])</f>
        <v>SCIE</v>
      </c>
      <c r="T6" s="83">
        <v>73</v>
      </c>
      <c r="U6" s="83">
        <v>324</v>
      </c>
      <c r="V6" s="83">
        <f>IFERROR(Tabelle13[[#This Row],[JIF Rank 2019 '#]]/Tabelle13[[#This Row],[JIF Rank 2019 Total]]*100,"")</f>
        <v>22.530864197530864</v>
      </c>
      <c r="W6" s="83" t="str">
        <f>IF(Tabelle13[[#This Row],[JIF Rank 2019 Relative]]&lt;10, "Upper 10%","")</f>
        <v/>
      </c>
      <c r="X6" s="83" t="str">
        <f>RIGHT(Tabelle13[[#This Row],[JIF Quartile in Category 2019]],1)</f>
        <v>1</v>
      </c>
      <c r="Y6" s="83">
        <v>18</v>
      </c>
      <c r="Z6" s="83">
        <v>330</v>
      </c>
      <c r="AA6" s="83">
        <f>IFERROR(Tabelle13[[#This Row],[JIF Rank 2020 '#]]/Tabelle13[[#This Row],[JIF Rank 2020 Total]]*100,"")</f>
        <v>5.4545454545454541</v>
      </c>
      <c r="AB6" s="83" t="str">
        <f>IF(Tabelle13[[#This Row],[JIF Rank 2020 Relative]]&lt;10, "Upper 10%","")</f>
        <v>Upper 10%</v>
      </c>
      <c r="AC6" s="83" t="str">
        <f>RIGHT(Tabelle13[[#This Row],[JIF Quartile in Category 2020]],1)</f>
        <v>1</v>
      </c>
      <c r="AD6" s="89">
        <v>11</v>
      </c>
      <c r="AE6" s="83">
        <v>332</v>
      </c>
      <c r="AF6" s="83">
        <f>IFERROR(Tabelle13[[#This Row],[JIF Rank 2021 '#]]/Tabelle13[[#This Row],[JIF Rank 2021 Total]]*100,"")</f>
        <v>3.3132530120481931</v>
      </c>
      <c r="AG6" s="83" t="str">
        <f>IF(Tabelle13[[#This Row],[JIF Rank 2021 Relative]]&lt;10, "Upper 10%","")</f>
        <v>Upper 10%</v>
      </c>
      <c r="AH6" s="83" t="str">
        <f>RIGHT(Tabelle13[[#This Row],[JIF Quartile in Category 2021]],1)</f>
        <v>1</v>
      </c>
      <c r="AI6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7" spans="1:35" s="54" customFormat="1" x14ac:dyDescent="0.3">
      <c r="A7" s="102" t="s">
        <v>30</v>
      </c>
      <c r="B7" s="103" t="s">
        <v>326</v>
      </c>
      <c r="C7" s="67" t="s">
        <v>345</v>
      </c>
      <c r="D7" s="67" t="s">
        <v>328</v>
      </c>
      <c r="E7" s="67" t="s">
        <v>346</v>
      </c>
      <c r="F7" s="67" t="s">
        <v>319</v>
      </c>
      <c r="G7" s="67" t="s">
        <v>347</v>
      </c>
      <c r="H7" s="67" t="s">
        <v>319</v>
      </c>
      <c r="I7" s="67"/>
      <c r="J7" s="67"/>
      <c r="K7" s="67" t="s">
        <v>28</v>
      </c>
      <c r="L7" s="67"/>
      <c r="M7" s="67"/>
      <c r="N7" s="68" t="s">
        <v>324</v>
      </c>
      <c r="O7" s="68" t="s">
        <v>317</v>
      </c>
      <c r="P7" s="68" t="s">
        <v>1609</v>
      </c>
      <c r="Q7" s="67" t="s">
        <v>344</v>
      </c>
      <c r="R7" s="49"/>
      <c r="S7" s="56" t="str">
        <f>_xlfn.TEXTJOIN("",TRUE,Tabelle13[[#This Row],[WoS Index SCIE]:[WoS Index SSCI]])</f>
        <v>SCIE</v>
      </c>
      <c r="T7" s="83">
        <v>114</v>
      </c>
      <c r="U7" s="83">
        <v>260</v>
      </c>
      <c r="V7" s="83">
        <f>IFERROR(Tabelle13[[#This Row],[JIF Rank 2019 '#]]/Tabelle13[[#This Row],[JIF Rank 2019 Total]]*100,"")</f>
        <v>43.846153846153847</v>
      </c>
      <c r="W7" s="83" t="str">
        <f>IF(Tabelle13[[#This Row],[JIF Rank 2019 Relative]]&lt;10, "Upper 10%","")</f>
        <v/>
      </c>
      <c r="X7" s="83" t="str">
        <f>RIGHT(Tabelle13[[#This Row],[JIF Quartile in Category 2019]],1)</f>
        <v>2</v>
      </c>
      <c r="Y7" s="83">
        <v>40</v>
      </c>
      <c r="Z7" s="83">
        <v>265</v>
      </c>
      <c r="AA7" s="83">
        <f>IFERROR(Tabelle13[[#This Row],[JIF Rank 2020 '#]]/Tabelle13[[#This Row],[JIF Rank 2020 Total]]*100,"")</f>
        <v>15.09433962264151</v>
      </c>
      <c r="AB7" s="83" t="str">
        <f>IF(Tabelle13[[#This Row],[JIF Rank 2020 Relative]]&lt;10, "Upper 10%","")</f>
        <v/>
      </c>
      <c r="AC7" s="83" t="str">
        <f>RIGHT(Tabelle13[[#This Row],[JIF Quartile in Category 2020]],1)</f>
        <v>1</v>
      </c>
      <c r="AD7" s="89">
        <v>34</v>
      </c>
      <c r="AE7" s="83">
        <v>267</v>
      </c>
      <c r="AF7" s="83">
        <f>IFERROR(Tabelle13[[#This Row],[JIF Rank 2021 '#]]/Tabelle13[[#This Row],[JIF Rank 2021 Total]]*100,"")</f>
        <v>12.734082397003746</v>
      </c>
      <c r="AG7" s="83" t="str">
        <f>IF(Tabelle13[[#This Row],[JIF Rank 2021 Relative]]&lt;10, "Upper 10%","")</f>
        <v/>
      </c>
      <c r="AH7" s="83" t="str">
        <f>RIGHT(Tabelle13[[#This Row],[JIF Quartile in Category 2021]],1)</f>
        <v>1</v>
      </c>
      <c r="AI7" s="83" t="str">
        <f>IF(OR(Tabelle13[[#This Row],[JIF Rank 2019 group]]="Upper 10%",Tabelle13[[#This Row],[JIF Rank 2020 group]]="Upper 10%",Tabelle13[[#This Row],[JIF Rank 2021 group]]="Upper 10%"),"Upper 10%","")</f>
        <v/>
      </c>
    </row>
    <row r="8" spans="1:35" s="54" customFormat="1" x14ac:dyDescent="0.3">
      <c r="A8" s="57" t="s">
        <v>31</v>
      </c>
      <c r="B8" s="67" t="s">
        <v>317</v>
      </c>
      <c r="C8" s="67" t="s">
        <v>348</v>
      </c>
      <c r="D8" s="67" t="s">
        <v>312</v>
      </c>
      <c r="E8" s="67" t="s">
        <v>349</v>
      </c>
      <c r="F8" s="67" t="s">
        <v>312</v>
      </c>
      <c r="G8" s="67" t="s">
        <v>350</v>
      </c>
      <c r="H8" s="67" t="s">
        <v>328</v>
      </c>
      <c r="I8" s="67"/>
      <c r="J8" s="67"/>
      <c r="K8" s="67" t="s">
        <v>28</v>
      </c>
      <c r="L8" s="67"/>
      <c r="M8" s="67"/>
      <c r="N8" s="68" t="s">
        <v>324</v>
      </c>
      <c r="O8" s="68" t="s">
        <v>317</v>
      </c>
      <c r="P8" s="68" t="s">
        <v>1609</v>
      </c>
      <c r="Q8" s="67" t="s">
        <v>353</v>
      </c>
      <c r="R8" s="49"/>
      <c r="S8" s="56" t="str">
        <f>_xlfn.TEXTJOIN("",TRUE,Tabelle13[[#This Row],[WoS Index SCIE]:[WoS Index SSCI]])</f>
        <v>SCIE</v>
      </c>
      <c r="T8" s="83">
        <v>183</v>
      </c>
      <c r="U8" s="83">
        <v>324</v>
      </c>
      <c r="V8" s="83">
        <f>IFERROR(Tabelle13[[#This Row],[JIF Rank 2019 '#]]/Tabelle13[[#This Row],[JIF Rank 2019 Total]]*100,"")</f>
        <v>56.481481481481474</v>
      </c>
      <c r="W8" s="83" t="str">
        <f>IF(Tabelle13[[#This Row],[JIF Rank 2019 Relative]]&lt;10, "Upper 10%","")</f>
        <v/>
      </c>
      <c r="X8" s="83" t="str">
        <f>RIGHT(Tabelle13[[#This Row],[JIF Quartile in Category 2019]],1)</f>
        <v>3</v>
      </c>
      <c r="Y8" s="83">
        <v>236</v>
      </c>
      <c r="Z8" s="83">
        <v>330</v>
      </c>
      <c r="AA8" s="83">
        <f>IFERROR(Tabelle13[[#This Row],[JIF Rank 2020 '#]]/Tabelle13[[#This Row],[JIF Rank 2020 Total]]*100,"")</f>
        <v>71.515151515151516</v>
      </c>
      <c r="AB8" s="83" t="str">
        <f>IF(Tabelle13[[#This Row],[JIF Rank 2020 Relative]]&lt;10, "Upper 10%","")</f>
        <v/>
      </c>
      <c r="AC8" s="83" t="str">
        <f>RIGHT(Tabelle13[[#This Row],[JIF Quartile in Category 2020]],1)</f>
        <v>3</v>
      </c>
      <c r="AD8" s="89">
        <v>222</v>
      </c>
      <c r="AE8" s="83">
        <v>332</v>
      </c>
      <c r="AF8" s="83">
        <f>IFERROR(Tabelle13[[#This Row],[JIF Rank 2021 '#]]/Tabelle13[[#This Row],[JIF Rank 2021 Total]]*100,"")</f>
        <v>66.867469879518069</v>
      </c>
      <c r="AG8" s="83" t="str">
        <f>IF(Tabelle13[[#This Row],[JIF Rank 2021 Relative]]&lt;10, "Upper 10%","")</f>
        <v/>
      </c>
      <c r="AH8" s="83" t="str">
        <f>RIGHT(Tabelle13[[#This Row],[JIF Quartile in Category 2021]],1)</f>
        <v>2</v>
      </c>
      <c r="AI8" s="83" t="str">
        <f>IF(OR(Tabelle13[[#This Row],[JIF Rank 2019 group]]="Upper 10%",Tabelle13[[#This Row],[JIF Rank 2020 group]]="Upper 10%",Tabelle13[[#This Row],[JIF Rank 2021 group]]="Upper 10%"),"Upper 10%","")</f>
        <v/>
      </c>
    </row>
    <row r="9" spans="1:35" s="54" customFormat="1" x14ac:dyDescent="0.3">
      <c r="A9" s="102" t="s">
        <v>33</v>
      </c>
      <c r="B9" s="103" t="s">
        <v>317</v>
      </c>
      <c r="C9" s="67" t="s">
        <v>359</v>
      </c>
      <c r="D9" s="67" t="s">
        <v>319</v>
      </c>
      <c r="E9" s="67" t="s">
        <v>360</v>
      </c>
      <c r="F9" s="67" t="s">
        <v>319</v>
      </c>
      <c r="G9" s="67" t="s">
        <v>361</v>
      </c>
      <c r="H9" s="67" t="s">
        <v>319</v>
      </c>
      <c r="I9" s="67"/>
      <c r="J9" s="67"/>
      <c r="K9" s="67" t="s">
        <v>28</v>
      </c>
      <c r="L9" s="67"/>
      <c r="M9" s="67" t="s">
        <v>24</v>
      </c>
      <c r="N9" s="68" t="s">
        <v>605</v>
      </c>
      <c r="O9" s="68" t="s">
        <v>317</v>
      </c>
      <c r="P9" s="68" t="s">
        <v>1609</v>
      </c>
      <c r="Q9" s="67" t="s">
        <v>365</v>
      </c>
      <c r="R9" s="49"/>
      <c r="S9" s="56" t="str">
        <f>_xlfn.TEXTJOIN("",TRUE,Tabelle13[[#This Row],[WoS Index SCIE]:[WoS Index SSCI]])</f>
        <v>SCIE</v>
      </c>
      <c r="T9" s="83">
        <v>11</v>
      </c>
      <c r="U9" s="83">
        <v>324</v>
      </c>
      <c r="V9" s="83">
        <f>IFERROR(Tabelle13[[#This Row],[JIF Rank 2019 '#]]/Tabelle13[[#This Row],[JIF Rank 2019 Total]]*100,"")</f>
        <v>3.3950617283950617</v>
      </c>
      <c r="W9" s="83" t="str">
        <f>IF(Tabelle13[[#This Row],[JIF Rank 2019 Relative]]&lt;10, "Upper 10%","")</f>
        <v>Upper 10%</v>
      </c>
      <c r="X9" s="83" t="str">
        <f>RIGHT(Tabelle13[[#This Row],[JIF Quartile in Category 2019]],1)</f>
        <v>1</v>
      </c>
      <c r="Y9" s="83">
        <v>4</v>
      </c>
      <c r="Z9" s="83">
        <v>330</v>
      </c>
      <c r="AA9" s="83">
        <f>IFERROR(Tabelle13[[#This Row],[JIF Rank 2020 '#]]/Tabelle13[[#This Row],[JIF Rank 2020 Total]]*100,"")</f>
        <v>1.2121212121212122</v>
      </c>
      <c r="AB9" s="83" t="str">
        <f>IF(Tabelle13[[#This Row],[JIF Rank 2020 Relative]]&lt;10, "Upper 10%","")</f>
        <v>Upper 10%</v>
      </c>
      <c r="AC9" s="83" t="str">
        <f>RIGHT(Tabelle13[[#This Row],[JIF Quartile in Category 2020]],1)</f>
        <v>1</v>
      </c>
      <c r="AD9" s="89">
        <v>3</v>
      </c>
      <c r="AE9" s="83">
        <v>332</v>
      </c>
      <c r="AF9" s="83">
        <f>IFERROR(Tabelle13[[#This Row],[JIF Rank 2021 '#]]/Tabelle13[[#This Row],[JIF Rank 2021 Total]]*100,"")</f>
        <v>0.90361445783132521</v>
      </c>
      <c r="AG9" s="83" t="str">
        <f>IF(Tabelle13[[#This Row],[JIF Rank 2021 Relative]]&lt;10, "Upper 10%","")</f>
        <v>Upper 10%</v>
      </c>
      <c r="AH9" s="83" t="str">
        <f>RIGHT(Tabelle13[[#This Row],[JIF Quartile in Category 2021]],1)</f>
        <v>1</v>
      </c>
      <c r="AI9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0" spans="1:35" s="54" customFormat="1" x14ac:dyDescent="0.3">
      <c r="A10" s="102" t="s">
        <v>33</v>
      </c>
      <c r="B10" s="103" t="s">
        <v>326</v>
      </c>
      <c r="C10" s="67" t="s">
        <v>366</v>
      </c>
      <c r="D10" s="67" t="s">
        <v>319</v>
      </c>
      <c r="E10" s="67" t="s">
        <v>367</v>
      </c>
      <c r="F10" s="67" t="s">
        <v>319</v>
      </c>
      <c r="G10" s="67" t="s">
        <v>368</v>
      </c>
      <c r="H10" s="67" t="s">
        <v>319</v>
      </c>
      <c r="I10" s="67"/>
      <c r="J10" s="67"/>
      <c r="K10" s="67" t="s">
        <v>28</v>
      </c>
      <c r="L10" s="67"/>
      <c r="M10" s="67" t="s">
        <v>24</v>
      </c>
      <c r="N10" s="68" t="s">
        <v>605</v>
      </c>
      <c r="O10" s="68" t="s">
        <v>317</v>
      </c>
      <c r="P10" s="68" t="s">
        <v>1609</v>
      </c>
      <c r="Q10" s="67" t="s">
        <v>365</v>
      </c>
      <c r="R10" s="49"/>
      <c r="S10" s="56" t="str">
        <f>_xlfn.TEXTJOIN("",TRUE,Tabelle13[[#This Row],[WoS Index SCIE]:[WoS Index SSCI]])</f>
        <v>SCIE</v>
      </c>
      <c r="T10" s="83">
        <v>21</v>
      </c>
      <c r="U10" s="83">
        <v>260</v>
      </c>
      <c r="V10" s="83">
        <f>IFERROR(Tabelle13[[#This Row],[JIF Rank 2019 '#]]/Tabelle13[[#This Row],[JIF Rank 2019 Total]]*100,"")</f>
        <v>8.0769230769230766</v>
      </c>
      <c r="W10" s="83" t="str">
        <f>IF(Tabelle13[[#This Row],[JIF Rank 2019 Relative]]&lt;10, "Upper 10%","")</f>
        <v>Upper 10%</v>
      </c>
      <c r="X10" s="83" t="str">
        <f>RIGHT(Tabelle13[[#This Row],[JIF Quartile in Category 2019]],1)</f>
        <v>1</v>
      </c>
      <c r="Y10" s="83">
        <v>4</v>
      </c>
      <c r="Z10" s="83">
        <v>265</v>
      </c>
      <c r="AA10" s="83">
        <f>IFERROR(Tabelle13[[#This Row],[JIF Rank 2020 '#]]/Tabelle13[[#This Row],[JIF Rank 2020 Total]]*100,"")</f>
        <v>1.5094339622641511</v>
      </c>
      <c r="AB10" s="83" t="str">
        <f>IF(Tabelle13[[#This Row],[JIF Rank 2020 Relative]]&lt;10, "Upper 10%","")</f>
        <v>Upper 10%</v>
      </c>
      <c r="AC10" s="83" t="str">
        <f>RIGHT(Tabelle13[[#This Row],[JIF Quartile in Category 2020]],1)</f>
        <v>1</v>
      </c>
      <c r="AD10" s="89">
        <v>5</v>
      </c>
      <c r="AE10" s="83">
        <v>267</v>
      </c>
      <c r="AF10" s="83">
        <f>IFERROR(Tabelle13[[#This Row],[JIF Rank 2021 '#]]/Tabelle13[[#This Row],[JIF Rank 2021 Total]]*100,"")</f>
        <v>1.8726591760299627</v>
      </c>
      <c r="AG10" s="83" t="str">
        <f>IF(Tabelle13[[#This Row],[JIF Rank 2021 Relative]]&lt;10, "Upper 10%","")</f>
        <v>Upper 10%</v>
      </c>
      <c r="AH10" s="83" t="str">
        <f>RIGHT(Tabelle13[[#This Row],[JIF Quartile in Category 2021]],1)</f>
        <v>1</v>
      </c>
      <c r="AI10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1" spans="1:35" s="54" customFormat="1" x14ac:dyDescent="0.3">
      <c r="A11" s="109" t="s">
        <v>34</v>
      </c>
      <c r="B11" s="108" t="s">
        <v>369</v>
      </c>
      <c r="C11" s="67" t="s">
        <v>370</v>
      </c>
      <c r="D11" s="67" t="s">
        <v>328</v>
      </c>
      <c r="E11" s="67" t="s">
        <v>371</v>
      </c>
      <c r="F11" s="67" t="s">
        <v>328</v>
      </c>
      <c r="G11" s="67" t="s">
        <v>372</v>
      </c>
      <c r="H11" s="67" t="s">
        <v>328</v>
      </c>
      <c r="I11" s="67"/>
      <c r="J11" s="67"/>
      <c r="K11" s="67" t="s">
        <v>28</v>
      </c>
      <c r="L11" s="67"/>
      <c r="M11" s="67"/>
      <c r="N11" s="68" t="s">
        <v>1626</v>
      </c>
      <c r="O11" s="68" t="s">
        <v>373</v>
      </c>
      <c r="P11" s="68" t="s">
        <v>1609</v>
      </c>
      <c r="Q11" s="67" t="s">
        <v>374</v>
      </c>
      <c r="R11" s="49" t="s">
        <v>1627</v>
      </c>
      <c r="S11" s="56" t="str">
        <f>_xlfn.TEXTJOIN("",TRUE,Tabelle13[[#This Row],[WoS Index SCIE]:[WoS Index SSCI]])</f>
        <v>SCIE</v>
      </c>
      <c r="T11" s="83">
        <v>33</v>
      </c>
      <c r="U11" s="83">
        <v>85</v>
      </c>
      <c r="V11" s="83">
        <f>IFERROR(Tabelle13[[#This Row],[JIF Rank 2019 '#]]/Tabelle13[[#This Row],[JIF Rank 2019 Total]]*100,"")</f>
        <v>38.82352941176471</v>
      </c>
      <c r="W11" s="83" t="str">
        <f>IF(Tabelle13[[#This Row],[JIF Rank 2019 Relative]]&lt;10, "Upper 10%","")</f>
        <v/>
      </c>
      <c r="X11" s="83" t="str">
        <f>RIGHT(Tabelle13[[#This Row],[JIF Quartile in Category 2019]],1)</f>
        <v>2</v>
      </c>
      <c r="Y11" s="83">
        <v>36</v>
      </c>
      <c r="Z11" s="83">
        <v>88</v>
      </c>
      <c r="AA11" s="83">
        <f>IFERROR(Tabelle13[[#This Row],[JIF Rank 2020 '#]]/Tabelle13[[#This Row],[JIF Rank 2020 Total]]*100,"")</f>
        <v>40.909090909090914</v>
      </c>
      <c r="AB11" s="83" t="str">
        <f>IF(Tabelle13[[#This Row],[JIF Rank 2020 Relative]]&lt;10, "Upper 10%","")</f>
        <v/>
      </c>
      <c r="AC11" s="83" t="str">
        <f>RIGHT(Tabelle13[[#This Row],[JIF Quartile in Category 2020]],1)</f>
        <v>2</v>
      </c>
      <c r="AD11" s="89">
        <v>39</v>
      </c>
      <c r="AE11" s="83">
        <v>87</v>
      </c>
      <c r="AF11" s="83">
        <f>IFERROR(Tabelle13[[#This Row],[JIF Rank 2021 '#]]/Tabelle13[[#This Row],[JIF Rank 2021 Total]]*100,"")</f>
        <v>44.827586206896555</v>
      </c>
      <c r="AG11" s="83" t="str">
        <f>IF(Tabelle13[[#This Row],[JIF Rank 2021 Relative]]&lt;10, "Upper 10%","")</f>
        <v/>
      </c>
      <c r="AH11" s="83" t="str">
        <f>RIGHT(Tabelle13[[#This Row],[JIF Quartile in Category 2021]],1)</f>
        <v>2</v>
      </c>
      <c r="AI11" s="83" t="str">
        <f>IF(OR(Tabelle13[[#This Row],[JIF Rank 2019 group]]="Upper 10%",Tabelle13[[#This Row],[JIF Rank 2020 group]]="Upper 10%",Tabelle13[[#This Row],[JIF Rank 2021 group]]="Upper 10%"),"Upper 10%","")</f>
        <v/>
      </c>
    </row>
    <row r="12" spans="1:35" s="54" customFormat="1" x14ac:dyDescent="0.3">
      <c r="A12" s="109" t="s">
        <v>34</v>
      </c>
      <c r="B12" s="108" t="s">
        <v>375</v>
      </c>
      <c r="C12" s="69" t="s">
        <v>376</v>
      </c>
      <c r="D12" s="67" t="s">
        <v>328</v>
      </c>
      <c r="E12" s="70" t="s">
        <v>376</v>
      </c>
      <c r="F12" s="67" t="s">
        <v>328</v>
      </c>
      <c r="G12" s="71" t="s">
        <v>376</v>
      </c>
      <c r="H12" s="67" t="s">
        <v>328</v>
      </c>
      <c r="I12" s="67"/>
      <c r="J12" s="67"/>
      <c r="K12" s="67" t="s">
        <v>28</v>
      </c>
      <c r="L12" s="67"/>
      <c r="M12" s="67"/>
      <c r="N12" s="68" t="s">
        <v>1626</v>
      </c>
      <c r="O12" s="68" t="s">
        <v>373</v>
      </c>
      <c r="P12" s="68" t="s">
        <v>1609</v>
      </c>
      <c r="Q12" s="67" t="s">
        <v>374</v>
      </c>
      <c r="R12" s="49" t="s">
        <v>1627</v>
      </c>
      <c r="S12" s="56" t="str">
        <f>_xlfn.TEXTJOIN("",TRUE,Tabelle13[[#This Row],[WoS Index SCIE]:[WoS Index SSCI]])</f>
        <v>SCIE</v>
      </c>
      <c r="T12" s="84">
        <v>10</v>
      </c>
      <c r="U12" s="83">
        <v>30</v>
      </c>
      <c r="V12" s="83">
        <f>IFERROR(Tabelle13[[#This Row],[JIF Rank 2019 '#]]/Tabelle13[[#This Row],[JIF Rank 2019 Total]]*100,"")</f>
        <v>33.333333333333329</v>
      </c>
      <c r="W12" s="83" t="str">
        <f>IF(Tabelle13[[#This Row],[JIF Rank 2019 Relative]]&lt;10, "Upper 10%","")</f>
        <v/>
      </c>
      <c r="X12" s="83" t="str">
        <f>RIGHT(Tabelle13[[#This Row],[JIF Quartile in Category 2019]],1)</f>
        <v>2</v>
      </c>
      <c r="Y12" s="84">
        <v>10</v>
      </c>
      <c r="Z12" s="83">
        <v>30</v>
      </c>
      <c r="AA12" s="83">
        <f>IFERROR(Tabelle13[[#This Row],[JIF Rank 2020 '#]]/Tabelle13[[#This Row],[JIF Rank 2020 Total]]*100,"")</f>
        <v>33.333333333333329</v>
      </c>
      <c r="AB12" s="83" t="str">
        <f>IF(Tabelle13[[#This Row],[JIF Rank 2020 Relative]]&lt;10, "Upper 10%","")</f>
        <v/>
      </c>
      <c r="AC12" s="83" t="str">
        <f>RIGHT(Tabelle13[[#This Row],[JIF Quartile in Category 2020]],1)</f>
        <v>2</v>
      </c>
      <c r="AD12" s="89">
        <v>10</v>
      </c>
      <c r="AE12" s="83">
        <v>30</v>
      </c>
      <c r="AF12" s="83">
        <f>IFERROR(Tabelle13[[#This Row],[JIF Rank 2021 '#]]/Tabelle13[[#This Row],[JIF Rank 2021 Total]]*100,"")</f>
        <v>33.333333333333329</v>
      </c>
      <c r="AG12" s="83" t="str">
        <f>IF(Tabelle13[[#This Row],[JIF Rank 2021 Relative]]&lt;10, "Upper 10%","")</f>
        <v/>
      </c>
      <c r="AH12" s="83" t="str">
        <f>RIGHT(Tabelle13[[#This Row],[JIF Quartile in Category 2021]],1)</f>
        <v>2</v>
      </c>
      <c r="AI12" s="83" t="str">
        <f>IF(OR(Tabelle13[[#This Row],[JIF Rank 2019 group]]="Upper 10%",Tabelle13[[#This Row],[JIF Rank 2020 group]]="Upper 10%",Tabelle13[[#This Row],[JIF Rank 2021 group]]="Upper 10%"),"Upper 10%","")</f>
        <v/>
      </c>
    </row>
    <row r="13" spans="1:35" s="54" customFormat="1" x14ac:dyDescent="0.3">
      <c r="A13" s="57" t="s">
        <v>35</v>
      </c>
      <c r="B13" s="67" t="s">
        <v>317</v>
      </c>
      <c r="C13" s="67" t="s">
        <v>379</v>
      </c>
      <c r="D13" s="67" t="s">
        <v>334</v>
      </c>
      <c r="E13" s="67" t="s">
        <v>380</v>
      </c>
      <c r="F13" s="67" t="s">
        <v>334</v>
      </c>
      <c r="G13" s="67" t="s">
        <v>381</v>
      </c>
      <c r="H13" s="67" t="s">
        <v>328</v>
      </c>
      <c r="I13" s="67"/>
      <c r="J13" s="67"/>
      <c r="K13" s="67" t="s">
        <v>28</v>
      </c>
      <c r="L13" s="67"/>
      <c r="M13" s="67" t="s">
        <v>24</v>
      </c>
      <c r="N13" s="68" t="s">
        <v>605</v>
      </c>
      <c r="O13" s="68" t="s">
        <v>317</v>
      </c>
      <c r="P13" s="68" t="s">
        <v>1609</v>
      </c>
      <c r="Q13" s="67" t="s">
        <v>384</v>
      </c>
      <c r="R13" s="49"/>
      <c r="S13" s="56" t="str">
        <f>_xlfn.TEXTJOIN("",TRUE,Tabelle13[[#This Row],[WoS Index SCIE]:[WoS Index SSCI]])</f>
        <v>SCIE</v>
      </c>
      <c r="T13" s="83">
        <v>289</v>
      </c>
      <c r="U13" s="83">
        <v>324</v>
      </c>
      <c r="V13" s="83">
        <f>IFERROR(Tabelle13[[#This Row],[JIF Rank 2019 '#]]/Tabelle13[[#This Row],[JIF Rank 2019 Total]]*100,"")</f>
        <v>89.197530864197532</v>
      </c>
      <c r="W13" s="83" t="str">
        <f>IF(Tabelle13[[#This Row],[JIF Rank 2019 Relative]]&lt;10, "Upper 10%","")</f>
        <v/>
      </c>
      <c r="X13" s="83" t="str">
        <f>RIGHT(Tabelle13[[#This Row],[JIF Quartile in Category 2019]],1)</f>
        <v>4</v>
      </c>
      <c r="Y13" s="83">
        <v>281</v>
      </c>
      <c r="Z13" s="83">
        <v>330</v>
      </c>
      <c r="AA13" s="83">
        <f>IFERROR(Tabelle13[[#This Row],[JIF Rank 2020 '#]]/Tabelle13[[#This Row],[JIF Rank 2020 Total]]*100,"")</f>
        <v>85.151515151515156</v>
      </c>
      <c r="AB13" s="83" t="str">
        <f>IF(Tabelle13[[#This Row],[JIF Rank 2020 Relative]]&lt;10, "Upper 10%","")</f>
        <v/>
      </c>
      <c r="AC13" s="83" t="str">
        <f>RIGHT(Tabelle13[[#This Row],[JIF Quartile in Category 2020]],1)</f>
        <v>4</v>
      </c>
      <c r="AD13" s="89">
        <v>146</v>
      </c>
      <c r="AE13" s="83">
        <v>332</v>
      </c>
      <c r="AF13" s="83">
        <f>IFERROR(Tabelle13[[#This Row],[JIF Rank 2021 '#]]/Tabelle13[[#This Row],[JIF Rank 2021 Total]]*100,"")</f>
        <v>43.975903614457827</v>
      </c>
      <c r="AG13" s="83" t="str">
        <f>IF(Tabelle13[[#This Row],[JIF Rank 2021 Relative]]&lt;10, "Upper 10%","")</f>
        <v/>
      </c>
      <c r="AH13" s="83" t="str">
        <f>RIGHT(Tabelle13[[#This Row],[JIF Quartile in Category 2021]],1)</f>
        <v>2</v>
      </c>
      <c r="AI13" s="83" t="str">
        <f>IF(OR(Tabelle13[[#This Row],[JIF Rank 2019 group]]="Upper 10%",Tabelle13[[#This Row],[JIF Rank 2020 group]]="Upper 10%",Tabelle13[[#This Row],[JIF Rank 2021 group]]="Upper 10%"),"Upper 10%","")</f>
        <v/>
      </c>
    </row>
    <row r="14" spans="1:35" s="54" customFormat="1" x14ac:dyDescent="0.3">
      <c r="A14" s="56" t="s">
        <v>36</v>
      </c>
      <c r="B14" s="65" t="s">
        <v>311</v>
      </c>
      <c r="C14" s="65"/>
      <c r="D14" s="65"/>
      <c r="E14" s="65"/>
      <c r="F14" s="65"/>
      <c r="G14" s="65"/>
      <c r="H14" s="65"/>
      <c r="I14" s="67"/>
      <c r="J14" s="67" t="s">
        <v>26</v>
      </c>
      <c r="K14" s="67"/>
      <c r="L14" s="67"/>
      <c r="M14" s="67"/>
      <c r="N14" s="67" t="s">
        <v>387</v>
      </c>
      <c r="O14" s="67" t="s">
        <v>388</v>
      </c>
      <c r="P14" s="57" t="s">
        <v>1611</v>
      </c>
      <c r="Q14" s="67" t="s">
        <v>389</v>
      </c>
      <c r="R14" s="49"/>
      <c r="S14" s="56" t="str">
        <f>_xlfn.TEXTJOIN("",TRUE,Tabelle13[[#This Row],[WoS Index SCIE]:[WoS Index SSCI]])</f>
        <v/>
      </c>
      <c r="T14" s="83"/>
      <c r="U14" s="83"/>
      <c r="V14" s="83" t="str">
        <f>IFERROR(Tabelle13[[#This Row],[JIF Rank 2019 '#]]/Tabelle13[[#This Row],[JIF Rank 2019 Total]]*100,"")</f>
        <v/>
      </c>
      <c r="W14" s="83" t="str">
        <f>IF(Tabelle13[[#This Row],[JIF Rank 2019 Relative]]&lt;10, "Upper 10%","")</f>
        <v/>
      </c>
      <c r="X14" s="83" t="str">
        <f>RIGHT(Tabelle13[[#This Row],[JIF Quartile in Category 2019]],1)</f>
        <v/>
      </c>
      <c r="Y14" s="83"/>
      <c r="Z14" s="83"/>
      <c r="AA14" s="83" t="str">
        <f>IFERROR(Tabelle13[[#This Row],[JIF Rank 2020 '#]]/Tabelle13[[#This Row],[JIF Rank 2020 Total]]*100,"")</f>
        <v/>
      </c>
      <c r="AB14" s="83" t="str">
        <f>IF(Tabelle13[[#This Row],[JIF Rank 2020 Relative]]&lt;10, "Upper 10%","")</f>
        <v/>
      </c>
      <c r="AC14" s="83" t="str">
        <f>RIGHT(Tabelle13[[#This Row],[JIF Quartile in Category 2020]],1)</f>
        <v/>
      </c>
      <c r="AD14" s="88"/>
      <c r="AE14" s="83"/>
      <c r="AF14" s="83" t="str">
        <f>IFERROR(Tabelle13[[#This Row],[JIF Rank 2021 '#]]/Tabelle13[[#This Row],[JIF Rank 2021 Total]]*100,"")</f>
        <v/>
      </c>
      <c r="AG14" s="83" t="str">
        <f>IF(Tabelle13[[#This Row],[JIF Rank 2021 Relative]]&lt;10, "Upper 10%","")</f>
        <v/>
      </c>
      <c r="AH14" s="83" t="str">
        <f>RIGHT(Tabelle13[[#This Row],[JIF Quartile in Category 2021]],1)</f>
        <v/>
      </c>
      <c r="AI14" s="83" t="str">
        <f>IF(OR(Tabelle13[[#This Row],[JIF Rank 2019 group]]="Upper 10%",Tabelle13[[#This Row],[JIF Rank 2020 group]]="Upper 10%",Tabelle13[[#This Row],[JIF Rank 2021 group]]="Upper 10%"),"Upper 10%","")</f>
        <v/>
      </c>
    </row>
    <row r="15" spans="1:35" s="54" customFormat="1" x14ac:dyDescent="0.3">
      <c r="A15" s="56" t="s">
        <v>37</v>
      </c>
      <c r="B15" s="65" t="s">
        <v>311</v>
      </c>
      <c r="C15" s="65"/>
      <c r="D15" s="65"/>
      <c r="E15" s="65"/>
      <c r="F15" s="65"/>
      <c r="G15" s="65"/>
      <c r="H15" s="65"/>
      <c r="I15" s="67" t="s">
        <v>38</v>
      </c>
      <c r="J15" s="67"/>
      <c r="K15" s="67"/>
      <c r="L15" s="67"/>
      <c r="M15" s="67"/>
      <c r="N15" s="67" t="s">
        <v>392</v>
      </c>
      <c r="O15" s="67" t="s">
        <v>177</v>
      </c>
      <c r="P15" s="67" t="s">
        <v>177</v>
      </c>
      <c r="Q15" s="67" t="s">
        <v>393</v>
      </c>
      <c r="R15" s="49"/>
      <c r="S15" s="56" t="str">
        <f>_xlfn.TEXTJOIN("",TRUE,Tabelle13[[#This Row],[WoS Index SCIE]:[WoS Index SSCI]])</f>
        <v/>
      </c>
      <c r="T15" s="83"/>
      <c r="U15" s="83"/>
      <c r="V15" s="83" t="str">
        <f>IFERROR(Tabelle13[[#This Row],[JIF Rank 2019 '#]]/Tabelle13[[#This Row],[JIF Rank 2019 Total]]*100,"")</f>
        <v/>
      </c>
      <c r="W15" s="83" t="str">
        <f>IF(Tabelle13[[#This Row],[JIF Rank 2019 Relative]]&lt;10, "Upper 10%","")</f>
        <v/>
      </c>
      <c r="X15" s="83" t="str">
        <f>RIGHT(Tabelle13[[#This Row],[JIF Quartile in Category 2019]],1)</f>
        <v/>
      </c>
      <c r="Y15" s="83"/>
      <c r="Z15" s="83"/>
      <c r="AA15" s="83" t="str">
        <f>IFERROR(Tabelle13[[#This Row],[JIF Rank 2020 '#]]/Tabelle13[[#This Row],[JIF Rank 2020 Total]]*100,"")</f>
        <v/>
      </c>
      <c r="AB15" s="83" t="str">
        <f>IF(Tabelle13[[#This Row],[JIF Rank 2020 Relative]]&lt;10, "Upper 10%","")</f>
        <v/>
      </c>
      <c r="AC15" s="83" t="str">
        <f>RIGHT(Tabelle13[[#This Row],[JIF Quartile in Category 2020]],1)</f>
        <v/>
      </c>
      <c r="AD15" s="88"/>
      <c r="AE15" s="83"/>
      <c r="AF15" s="83" t="str">
        <f>IFERROR(Tabelle13[[#This Row],[JIF Rank 2021 '#]]/Tabelle13[[#This Row],[JIF Rank 2021 Total]]*100,"")</f>
        <v/>
      </c>
      <c r="AG15" s="83" t="str">
        <f>IF(Tabelle13[[#This Row],[JIF Rank 2021 Relative]]&lt;10, "Upper 10%","")</f>
        <v/>
      </c>
      <c r="AH15" s="83" t="str">
        <f>RIGHT(Tabelle13[[#This Row],[JIF Quartile in Category 2021]],1)</f>
        <v/>
      </c>
      <c r="AI15" s="83" t="str">
        <f>IF(OR(Tabelle13[[#This Row],[JIF Rank 2019 group]]="Upper 10%",Tabelle13[[#This Row],[JIF Rank 2020 group]]="Upper 10%",Tabelle13[[#This Row],[JIF Rank 2021 group]]="Upper 10%"),"Upper 10%","")</f>
        <v/>
      </c>
    </row>
    <row r="16" spans="1:35" s="54" customFormat="1" x14ac:dyDescent="0.3">
      <c r="A16" s="56" t="s">
        <v>39</v>
      </c>
      <c r="B16" s="65" t="s">
        <v>311</v>
      </c>
      <c r="C16" s="65"/>
      <c r="D16" s="65"/>
      <c r="E16" s="65"/>
      <c r="F16" s="65"/>
      <c r="G16" s="65"/>
      <c r="H16" s="65"/>
      <c r="I16" s="67" t="s">
        <v>38</v>
      </c>
      <c r="J16" s="67"/>
      <c r="K16" s="67"/>
      <c r="L16" s="67"/>
      <c r="M16" s="67"/>
      <c r="N16" s="67" t="s">
        <v>397</v>
      </c>
      <c r="O16" s="67" t="s">
        <v>398</v>
      </c>
      <c r="P16" s="67" t="s">
        <v>1611</v>
      </c>
      <c r="Q16" s="67" t="s">
        <v>399</v>
      </c>
      <c r="R16" s="49"/>
      <c r="S16" s="56" t="str">
        <f>_xlfn.TEXTJOIN("",TRUE,Tabelle13[[#This Row],[WoS Index SCIE]:[WoS Index SSCI]])</f>
        <v/>
      </c>
      <c r="T16" s="83"/>
      <c r="U16" s="83"/>
      <c r="V16" s="83" t="str">
        <f>IFERROR(Tabelle13[[#This Row],[JIF Rank 2019 '#]]/Tabelle13[[#This Row],[JIF Rank 2019 Total]]*100,"")</f>
        <v/>
      </c>
      <c r="W16" s="83" t="str">
        <f>IF(Tabelle13[[#This Row],[JIF Rank 2019 Relative]]&lt;10, "Upper 10%","")</f>
        <v/>
      </c>
      <c r="X16" s="83" t="str">
        <f>RIGHT(Tabelle13[[#This Row],[JIF Quartile in Category 2019]],1)</f>
        <v/>
      </c>
      <c r="Y16" s="83"/>
      <c r="Z16" s="83"/>
      <c r="AA16" s="83" t="str">
        <f>IFERROR(Tabelle13[[#This Row],[JIF Rank 2020 '#]]/Tabelle13[[#This Row],[JIF Rank 2020 Total]]*100,"")</f>
        <v/>
      </c>
      <c r="AB16" s="83" t="str">
        <f>IF(Tabelle13[[#This Row],[JIF Rank 2020 Relative]]&lt;10, "Upper 10%","")</f>
        <v/>
      </c>
      <c r="AC16" s="83" t="str">
        <f>RIGHT(Tabelle13[[#This Row],[JIF Quartile in Category 2020]],1)</f>
        <v/>
      </c>
      <c r="AD16" s="88"/>
      <c r="AE16" s="83"/>
      <c r="AF16" s="83" t="str">
        <f>IFERROR(Tabelle13[[#This Row],[JIF Rank 2021 '#]]/Tabelle13[[#This Row],[JIF Rank 2021 Total]]*100,"")</f>
        <v/>
      </c>
      <c r="AG16" s="83" t="str">
        <f>IF(Tabelle13[[#This Row],[JIF Rank 2021 Relative]]&lt;10, "Upper 10%","")</f>
        <v/>
      </c>
      <c r="AH16" s="83" t="str">
        <f>RIGHT(Tabelle13[[#This Row],[JIF Quartile in Category 2021]],1)</f>
        <v/>
      </c>
      <c r="AI16" s="83" t="str">
        <f>IF(OR(Tabelle13[[#This Row],[JIF Rank 2019 group]]="Upper 10%",Tabelle13[[#This Row],[JIF Rank 2020 group]]="Upper 10%",Tabelle13[[#This Row],[JIF Rank 2021 group]]="Upper 10%"),"Upper 10%","")</f>
        <v/>
      </c>
    </row>
    <row r="17" spans="1:35" s="54" customFormat="1" x14ac:dyDescent="0.3">
      <c r="A17" s="56" t="s">
        <v>40</v>
      </c>
      <c r="B17" s="65" t="s">
        <v>311</v>
      </c>
      <c r="C17" s="65"/>
      <c r="D17" s="65"/>
      <c r="E17" s="65"/>
      <c r="F17" s="65"/>
      <c r="G17" s="65"/>
      <c r="H17" s="65"/>
      <c r="I17" s="67"/>
      <c r="J17" s="67" t="s">
        <v>26</v>
      </c>
      <c r="K17" s="67"/>
      <c r="L17" s="67"/>
      <c r="M17" s="67"/>
      <c r="N17" s="67" t="s">
        <v>402</v>
      </c>
      <c r="O17" s="67" t="s">
        <v>398</v>
      </c>
      <c r="P17" s="67" t="s">
        <v>1611</v>
      </c>
      <c r="Q17" s="67" t="s">
        <v>403</v>
      </c>
      <c r="R17" s="49"/>
      <c r="S17" s="56" t="str">
        <f>_xlfn.TEXTJOIN("",TRUE,Tabelle13[[#This Row],[WoS Index SCIE]:[WoS Index SSCI]])</f>
        <v/>
      </c>
      <c r="T17" s="83"/>
      <c r="U17" s="83"/>
      <c r="V17" s="83" t="str">
        <f>IFERROR(Tabelle13[[#This Row],[JIF Rank 2019 '#]]/Tabelle13[[#This Row],[JIF Rank 2019 Total]]*100,"")</f>
        <v/>
      </c>
      <c r="W17" s="83" t="str">
        <f>IF(Tabelle13[[#This Row],[JIF Rank 2019 Relative]]&lt;10, "Upper 10%","")</f>
        <v/>
      </c>
      <c r="X17" s="83" t="str">
        <f>RIGHT(Tabelle13[[#This Row],[JIF Quartile in Category 2019]],1)</f>
        <v/>
      </c>
      <c r="Y17" s="83"/>
      <c r="Z17" s="83"/>
      <c r="AA17" s="83" t="str">
        <f>IFERROR(Tabelle13[[#This Row],[JIF Rank 2020 '#]]/Tabelle13[[#This Row],[JIF Rank 2020 Total]]*100,"")</f>
        <v/>
      </c>
      <c r="AB17" s="83" t="str">
        <f>IF(Tabelle13[[#This Row],[JIF Rank 2020 Relative]]&lt;10, "Upper 10%","")</f>
        <v/>
      </c>
      <c r="AC17" s="83" t="str">
        <f>RIGHT(Tabelle13[[#This Row],[JIF Quartile in Category 2020]],1)</f>
        <v/>
      </c>
      <c r="AD17" s="88"/>
      <c r="AE17" s="83"/>
      <c r="AF17" s="83" t="str">
        <f>IFERROR(Tabelle13[[#This Row],[JIF Rank 2021 '#]]/Tabelle13[[#This Row],[JIF Rank 2021 Total]]*100,"")</f>
        <v/>
      </c>
      <c r="AG17" s="83" t="str">
        <f>IF(Tabelle13[[#This Row],[JIF Rank 2021 Relative]]&lt;10, "Upper 10%","")</f>
        <v/>
      </c>
      <c r="AH17" s="83" t="str">
        <f>RIGHT(Tabelle13[[#This Row],[JIF Quartile in Category 2021]],1)</f>
        <v/>
      </c>
      <c r="AI17" s="83" t="str">
        <f>IF(OR(Tabelle13[[#This Row],[JIF Rank 2019 group]]="Upper 10%",Tabelle13[[#This Row],[JIF Rank 2020 group]]="Upper 10%",Tabelle13[[#This Row],[JIF Rank 2021 group]]="Upper 10%"),"Upper 10%","")</f>
        <v/>
      </c>
    </row>
    <row r="18" spans="1:35" s="54" customFormat="1" x14ac:dyDescent="0.3">
      <c r="A18" s="57" t="s">
        <v>41</v>
      </c>
      <c r="B18" s="67" t="s">
        <v>177</v>
      </c>
      <c r="C18" s="65" t="s">
        <v>404</v>
      </c>
      <c r="D18" s="65" t="s">
        <v>328</v>
      </c>
      <c r="E18" s="65" t="s">
        <v>405</v>
      </c>
      <c r="F18" s="65" t="s">
        <v>319</v>
      </c>
      <c r="G18" s="65" t="s">
        <v>406</v>
      </c>
      <c r="H18" s="65" t="s">
        <v>319</v>
      </c>
      <c r="I18" s="67" t="s">
        <v>38</v>
      </c>
      <c r="J18" s="67"/>
      <c r="K18" s="67"/>
      <c r="L18" s="67" t="s">
        <v>42</v>
      </c>
      <c r="M18" s="67"/>
      <c r="N18" s="68" t="s">
        <v>409</v>
      </c>
      <c r="O18" s="68" t="s">
        <v>177</v>
      </c>
      <c r="P18" s="67" t="s">
        <v>177</v>
      </c>
      <c r="Q18" s="67" t="s">
        <v>410</v>
      </c>
      <c r="R18" s="49"/>
      <c r="S18" s="56" t="str">
        <f>_xlfn.TEXTJOIN("",TRUE,Tabelle13[[#This Row],[WoS Index SCIE]:[WoS Index SSCI]])</f>
        <v>SSCI</v>
      </c>
      <c r="T18" s="83">
        <v>50</v>
      </c>
      <c r="U18" s="83">
        <v>187</v>
      </c>
      <c r="V18" s="83">
        <f>IFERROR(Tabelle13[[#This Row],[JIF Rank 2019 '#]]/Tabelle13[[#This Row],[JIF Rank 2019 Total]]*100,"")</f>
        <v>26.737967914438503</v>
      </c>
      <c r="W18" s="83" t="str">
        <f>IF(Tabelle13[[#This Row],[JIF Rank 2019 Relative]]&lt;10, "Upper 10%","")</f>
        <v/>
      </c>
      <c r="X18" s="83" t="str">
        <f>RIGHT(Tabelle13[[#This Row],[JIF Quartile in Category 2019]],1)</f>
        <v>2</v>
      </c>
      <c r="Y18" s="83">
        <v>27</v>
      </c>
      <c r="Z18" s="83">
        <v>193</v>
      </c>
      <c r="AA18" s="83">
        <f>IFERROR(Tabelle13[[#This Row],[JIF Rank 2020 '#]]/Tabelle13[[#This Row],[JIF Rank 2020 Total]]*100,"")</f>
        <v>13.989637305699482</v>
      </c>
      <c r="AB18" s="83" t="str">
        <f>IF(Tabelle13[[#This Row],[JIF Rank 2020 Relative]]&lt;10, "Upper 10%","")</f>
        <v/>
      </c>
      <c r="AC18" s="83" t="str">
        <f>RIGHT(Tabelle13[[#This Row],[JIF Quartile in Category 2020]],1)</f>
        <v>1</v>
      </c>
      <c r="AD18" s="88">
        <v>24</v>
      </c>
      <c r="AE18" s="83">
        <v>194</v>
      </c>
      <c r="AF18" s="83">
        <f>IFERROR(Tabelle13[[#This Row],[JIF Rank 2021 '#]]/Tabelle13[[#This Row],[JIF Rank 2021 Total]]*100,"")</f>
        <v>12.371134020618557</v>
      </c>
      <c r="AG18" s="83" t="str">
        <f>IF(Tabelle13[[#This Row],[JIF Rank 2021 Relative]]&lt;10, "Upper 10%","")</f>
        <v/>
      </c>
      <c r="AH18" s="83" t="str">
        <f>RIGHT(Tabelle13[[#This Row],[JIF Quartile in Category 2021]],1)</f>
        <v>1</v>
      </c>
      <c r="AI18" s="83" t="str">
        <f>IF(OR(Tabelle13[[#This Row],[JIF Rank 2019 group]]="Upper 10%",Tabelle13[[#This Row],[JIF Rank 2020 group]]="Upper 10%",Tabelle13[[#This Row],[JIF Rank 2021 group]]="Upper 10%"),"Upper 10%","")</f>
        <v/>
      </c>
    </row>
    <row r="19" spans="1:35" s="54" customFormat="1" x14ac:dyDescent="0.3">
      <c r="A19" s="57" t="s">
        <v>43</v>
      </c>
      <c r="B19" s="67" t="s">
        <v>411</v>
      </c>
      <c r="C19" s="67" t="s">
        <v>412</v>
      </c>
      <c r="D19" s="67" t="s">
        <v>334</v>
      </c>
      <c r="E19" s="67" t="s">
        <v>413</v>
      </c>
      <c r="F19" s="67" t="s">
        <v>334</v>
      </c>
      <c r="G19" s="67" t="s">
        <v>414</v>
      </c>
      <c r="H19" s="67" t="s">
        <v>334</v>
      </c>
      <c r="I19" s="67"/>
      <c r="J19" s="67"/>
      <c r="K19" s="67" t="s">
        <v>28</v>
      </c>
      <c r="L19" s="67"/>
      <c r="M19" s="67" t="s">
        <v>24</v>
      </c>
      <c r="N19" s="68" t="s">
        <v>605</v>
      </c>
      <c r="O19" s="68" t="s">
        <v>418</v>
      </c>
      <c r="P19" s="68" t="s">
        <v>1609</v>
      </c>
      <c r="Q19" s="67" t="s">
        <v>419</v>
      </c>
      <c r="R19" s="49"/>
      <c r="S19" s="56" t="str">
        <f>_xlfn.TEXTJOIN("",TRUE,Tabelle13[[#This Row],[WoS Index SCIE]:[WoS Index SSCI]])</f>
        <v>SCIE</v>
      </c>
      <c r="T19" s="83">
        <v>119</v>
      </c>
      <c r="U19" s="83">
        <v>136</v>
      </c>
      <c r="V19" s="83">
        <f>IFERROR(Tabelle13[[#This Row],[JIF Rank 2019 '#]]/Tabelle13[[#This Row],[JIF Rank 2019 Total]]*100,"")</f>
        <v>87.5</v>
      </c>
      <c r="W19" s="83" t="str">
        <f>IF(Tabelle13[[#This Row],[JIF Rank 2019 Relative]]&lt;10, "Upper 10%","")</f>
        <v/>
      </c>
      <c r="X19" s="83" t="str">
        <f>RIGHT(Tabelle13[[#This Row],[JIF Quartile in Category 2019]],1)</f>
        <v>4</v>
      </c>
      <c r="Y19" s="83">
        <v>103</v>
      </c>
      <c r="Z19" s="83">
        <v>136</v>
      </c>
      <c r="AA19" s="83">
        <f>IFERROR(Tabelle13[[#This Row],[JIF Rank 2020 '#]]/Tabelle13[[#This Row],[JIF Rank 2020 Total]]*100,"")</f>
        <v>75.735294117647058</v>
      </c>
      <c r="AB19" s="83" t="str">
        <f>IF(Tabelle13[[#This Row],[JIF Rank 2020 Relative]]&lt;10, "Upper 10%","")</f>
        <v/>
      </c>
      <c r="AC19" s="83" t="str">
        <f>RIGHT(Tabelle13[[#This Row],[JIF Quartile in Category 2020]],1)</f>
        <v>4</v>
      </c>
      <c r="AD19" s="89">
        <v>119</v>
      </c>
      <c r="AE19" s="83">
        <v>138</v>
      </c>
      <c r="AF19" s="83">
        <f>IFERROR(Tabelle13[[#This Row],[JIF Rank 2021 '#]]/Tabelle13[[#This Row],[JIF Rank 2021 Total]]*100,"")</f>
        <v>86.231884057971016</v>
      </c>
      <c r="AG19" s="83" t="str">
        <f>IF(Tabelle13[[#This Row],[JIF Rank 2021 Relative]]&lt;10, "Upper 10%","")</f>
        <v/>
      </c>
      <c r="AH19" s="83" t="str">
        <f>RIGHT(Tabelle13[[#This Row],[JIF Quartile in Category 2021]],1)</f>
        <v>4</v>
      </c>
      <c r="AI19" s="83" t="str">
        <f>IF(OR(Tabelle13[[#This Row],[JIF Rank 2019 group]]="Upper 10%",Tabelle13[[#This Row],[JIF Rank 2020 group]]="Upper 10%",Tabelle13[[#This Row],[JIF Rank 2021 group]]="Upper 10%"),"Upper 10%","")</f>
        <v/>
      </c>
    </row>
    <row r="20" spans="1:35" s="54" customFormat="1" x14ac:dyDescent="0.3">
      <c r="A20" s="56" t="s">
        <v>44</v>
      </c>
      <c r="B20" s="65" t="s">
        <v>311</v>
      </c>
      <c r="C20" s="65"/>
      <c r="D20" s="65"/>
      <c r="E20" s="65"/>
      <c r="F20" s="65"/>
      <c r="G20" s="65"/>
      <c r="H20" s="65"/>
      <c r="I20" s="67" t="s">
        <v>38</v>
      </c>
      <c r="J20" s="67"/>
      <c r="K20" s="67"/>
      <c r="L20" s="67"/>
      <c r="M20" s="67"/>
      <c r="N20" s="67" t="s">
        <v>387</v>
      </c>
      <c r="O20" s="67" t="s">
        <v>388</v>
      </c>
      <c r="P20" s="57" t="s">
        <v>1611</v>
      </c>
      <c r="Q20" s="67" t="s">
        <v>422</v>
      </c>
      <c r="R20" s="49"/>
      <c r="S20" s="56" t="str">
        <f>_xlfn.TEXTJOIN("",TRUE,Tabelle13[[#This Row],[WoS Index SCIE]:[WoS Index SSCI]])</f>
        <v/>
      </c>
      <c r="T20" s="83"/>
      <c r="U20" s="83"/>
      <c r="V20" s="83" t="str">
        <f>IFERROR(Tabelle13[[#This Row],[JIF Rank 2019 '#]]/Tabelle13[[#This Row],[JIF Rank 2019 Total]]*100,"")</f>
        <v/>
      </c>
      <c r="W20" s="83" t="str">
        <f>IF(Tabelle13[[#This Row],[JIF Rank 2019 Relative]]&lt;10, "Upper 10%","")</f>
        <v/>
      </c>
      <c r="X20" s="83" t="str">
        <f>RIGHT(Tabelle13[[#This Row],[JIF Quartile in Category 2019]],1)</f>
        <v/>
      </c>
      <c r="Y20" s="83"/>
      <c r="Z20" s="83"/>
      <c r="AA20" s="83" t="str">
        <f>IFERROR(Tabelle13[[#This Row],[JIF Rank 2020 '#]]/Tabelle13[[#This Row],[JIF Rank 2020 Total]]*100,"")</f>
        <v/>
      </c>
      <c r="AB20" s="83" t="str">
        <f>IF(Tabelle13[[#This Row],[JIF Rank 2020 Relative]]&lt;10, "Upper 10%","")</f>
        <v/>
      </c>
      <c r="AC20" s="83" t="str">
        <f>RIGHT(Tabelle13[[#This Row],[JIF Quartile in Category 2020]],1)</f>
        <v/>
      </c>
      <c r="AD20" s="88"/>
      <c r="AE20" s="83"/>
      <c r="AF20" s="83" t="str">
        <f>IFERROR(Tabelle13[[#This Row],[JIF Rank 2021 '#]]/Tabelle13[[#This Row],[JIF Rank 2021 Total]]*100,"")</f>
        <v/>
      </c>
      <c r="AG20" s="83" t="str">
        <f>IF(Tabelle13[[#This Row],[JIF Rank 2021 Relative]]&lt;10, "Upper 10%","")</f>
        <v/>
      </c>
      <c r="AH20" s="83" t="str">
        <f>RIGHT(Tabelle13[[#This Row],[JIF Quartile in Category 2021]],1)</f>
        <v/>
      </c>
      <c r="AI20" s="83" t="str">
        <f>IF(OR(Tabelle13[[#This Row],[JIF Rank 2019 group]]="Upper 10%",Tabelle13[[#This Row],[JIF Rank 2020 group]]="Upper 10%",Tabelle13[[#This Row],[JIF Rank 2021 group]]="Upper 10%"),"Upper 10%","")</f>
        <v/>
      </c>
    </row>
    <row r="21" spans="1:35" s="54" customFormat="1" x14ac:dyDescent="0.3">
      <c r="A21" s="56" t="s">
        <v>45</v>
      </c>
      <c r="B21" s="65" t="s">
        <v>311</v>
      </c>
      <c r="C21" s="65"/>
      <c r="D21" s="65"/>
      <c r="E21" s="65"/>
      <c r="F21" s="65"/>
      <c r="G21" s="65"/>
      <c r="H21" s="65"/>
      <c r="I21" s="67" t="s">
        <v>38</v>
      </c>
      <c r="J21" s="67"/>
      <c r="K21" s="67"/>
      <c r="L21" s="67"/>
      <c r="M21" s="67"/>
      <c r="N21" s="67" t="s">
        <v>424</v>
      </c>
      <c r="O21" s="67" t="s">
        <v>400</v>
      </c>
      <c r="P21" s="57" t="s">
        <v>1611</v>
      </c>
      <c r="Q21" s="67" t="s">
        <v>425</v>
      </c>
      <c r="R21" s="49"/>
      <c r="S21" s="56" t="str">
        <f>_xlfn.TEXTJOIN("",TRUE,Tabelle13[[#This Row],[WoS Index SCIE]:[WoS Index SSCI]])</f>
        <v/>
      </c>
      <c r="T21" s="83"/>
      <c r="U21" s="83"/>
      <c r="V21" s="83" t="str">
        <f>IFERROR(Tabelle13[[#This Row],[JIF Rank 2019 '#]]/Tabelle13[[#This Row],[JIF Rank 2019 Total]]*100,"")</f>
        <v/>
      </c>
      <c r="W21" s="83" t="str">
        <f>IF(Tabelle13[[#This Row],[JIF Rank 2019 Relative]]&lt;10, "Upper 10%","")</f>
        <v/>
      </c>
      <c r="X21" s="83" t="str">
        <f>RIGHT(Tabelle13[[#This Row],[JIF Quartile in Category 2019]],1)</f>
        <v/>
      </c>
      <c r="Y21" s="83"/>
      <c r="Z21" s="83"/>
      <c r="AA21" s="83" t="str">
        <f>IFERROR(Tabelle13[[#This Row],[JIF Rank 2020 '#]]/Tabelle13[[#This Row],[JIF Rank 2020 Total]]*100,"")</f>
        <v/>
      </c>
      <c r="AB21" s="83" t="str">
        <f>IF(Tabelle13[[#This Row],[JIF Rank 2020 Relative]]&lt;10, "Upper 10%","")</f>
        <v/>
      </c>
      <c r="AC21" s="83" t="str">
        <f>RIGHT(Tabelle13[[#This Row],[JIF Quartile in Category 2020]],1)</f>
        <v/>
      </c>
      <c r="AD21" s="88"/>
      <c r="AE21" s="83"/>
      <c r="AF21" s="83" t="str">
        <f>IFERROR(Tabelle13[[#This Row],[JIF Rank 2021 '#]]/Tabelle13[[#This Row],[JIF Rank 2021 Total]]*100,"")</f>
        <v/>
      </c>
      <c r="AG21" s="83" t="str">
        <f>IF(Tabelle13[[#This Row],[JIF Rank 2021 Relative]]&lt;10, "Upper 10%","")</f>
        <v/>
      </c>
      <c r="AH21" s="83" t="str">
        <f>RIGHT(Tabelle13[[#This Row],[JIF Quartile in Category 2021]],1)</f>
        <v/>
      </c>
      <c r="AI21" s="83" t="str">
        <f>IF(OR(Tabelle13[[#This Row],[JIF Rank 2019 group]]="Upper 10%",Tabelle13[[#This Row],[JIF Rank 2020 group]]="Upper 10%",Tabelle13[[#This Row],[JIF Rank 2021 group]]="Upper 10%"),"Upper 10%","")</f>
        <v/>
      </c>
    </row>
    <row r="22" spans="1:35" s="54" customFormat="1" x14ac:dyDescent="0.3">
      <c r="A22" s="56" t="s">
        <v>46</v>
      </c>
      <c r="B22" s="65" t="s">
        <v>311</v>
      </c>
      <c r="C22" s="65"/>
      <c r="D22" s="65"/>
      <c r="E22" s="65"/>
      <c r="F22" s="65"/>
      <c r="G22" s="65"/>
      <c r="H22" s="65"/>
      <c r="I22" s="67" t="s">
        <v>38</v>
      </c>
      <c r="J22" s="67"/>
      <c r="K22" s="67"/>
      <c r="L22" s="67"/>
      <c r="M22" s="67"/>
      <c r="N22" s="67" t="s">
        <v>427</v>
      </c>
      <c r="O22" s="67" t="s">
        <v>398</v>
      </c>
      <c r="P22" s="67" t="s">
        <v>1611</v>
      </c>
      <c r="Q22" s="67" t="s">
        <v>428</v>
      </c>
      <c r="R22" s="49"/>
      <c r="S22" s="56" t="str">
        <f>_xlfn.TEXTJOIN("",TRUE,Tabelle13[[#This Row],[WoS Index SCIE]:[WoS Index SSCI]])</f>
        <v/>
      </c>
      <c r="T22" s="83"/>
      <c r="U22" s="83"/>
      <c r="V22" s="83" t="str">
        <f>IFERROR(Tabelle13[[#This Row],[JIF Rank 2019 '#]]/Tabelle13[[#This Row],[JIF Rank 2019 Total]]*100,"")</f>
        <v/>
      </c>
      <c r="W22" s="83" t="str">
        <f>IF(Tabelle13[[#This Row],[JIF Rank 2019 Relative]]&lt;10, "Upper 10%","")</f>
        <v/>
      </c>
      <c r="X22" s="83" t="str">
        <f>RIGHT(Tabelle13[[#This Row],[JIF Quartile in Category 2019]],1)</f>
        <v/>
      </c>
      <c r="Y22" s="83"/>
      <c r="Z22" s="83"/>
      <c r="AA22" s="83" t="str">
        <f>IFERROR(Tabelle13[[#This Row],[JIF Rank 2020 '#]]/Tabelle13[[#This Row],[JIF Rank 2020 Total]]*100,"")</f>
        <v/>
      </c>
      <c r="AB22" s="83" t="str">
        <f>IF(Tabelle13[[#This Row],[JIF Rank 2020 Relative]]&lt;10, "Upper 10%","")</f>
        <v/>
      </c>
      <c r="AC22" s="83" t="str">
        <f>RIGHT(Tabelle13[[#This Row],[JIF Quartile in Category 2020]],1)</f>
        <v/>
      </c>
      <c r="AD22" s="88"/>
      <c r="AE22" s="83"/>
      <c r="AF22" s="83" t="str">
        <f>IFERROR(Tabelle13[[#This Row],[JIF Rank 2021 '#]]/Tabelle13[[#This Row],[JIF Rank 2021 Total]]*100,"")</f>
        <v/>
      </c>
      <c r="AG22" s="83" t="str">
        <f>IF(Tabelle13[[#This Row],[JIF Rank 2021 Relative]]&lt;10, "Upper 10%","")</f>
        <v/>
      </c>
      <c r="AH22" s="83" t="str">
        <f>RIGHT(Tabelle13[[#This Row],[JIF Quartile in Category 2021]],1)</f>
        <v/>
      </c>
      <c r="AI22" s="83" t="str">
        <f>IF(OR(Tabelle13[[#This Row],[JIF Rank 2019 group]]="Upper 10%",Tabelle13[[#This Row],[JIF Rank 2020 group]]="Upper 10%",Tabelle13[[#This Row],[JIF Rank 2021 group]]="Upper 10%"),"Upper 10%","")</f>
        <v/>
      </c>
    </row>
    <row r="23" spans="1:35" s="54" customFormat="1" x14ac:dyDescent="0.3">
      <c r="A23" s="56" t="s">
        <v>47</v>
      </c>
      <c r="B23" s="65" t="s">
        <v>311</v>
      </c>
      <c r="C23" s="65"/>
      <c r="D23" s="65"/>
      <c r="E23" s="65"/>
      <c r="F23" s="65"/>
      <c r="G23" s="65"/>
      <c r="H23" s="65"/>
      <c r="I23" s="67" t="s">
        <v>38</v>
      </c>
      <c r="J23" s="67"/>
      <c r="K23" s="67"/>
      <c r="L23" s="67"/>
      <c r="M23" s="67"/>
      <c r="N23" s="67" t="s">
        <v>431</v>
      </c>
      <c r="O23" s="67" t="s">
        <v>432</v>
      </c>
      <c r="P23" s="57" t="s">
        <v>1611</v>
      </c>
      <c r="Q23" s="67" t="s">
        <v>433</v>
      </c>
      <c r="R23" s="49"/>
      <c r="S23" s="56" t="str">
        <f>_xlfn.TEXTJOIN("",TRUE,Tabelle13[[#This Row],[WoS Index SCIE]:[WoS Index SSCI]])</f>
        <v/>
      </c>
      <c r="T23" s="83"/>
      <c r="U23" s="83"/>
      <c r="V23" s="83" t="str">
        <f>IFERROR(Tabelle13[[#This Row],[JIF Rank 2019 '#]]/Tabelle13[[#This Row],[JIF Rank 2019 Total]]*100,"")</f>
        <v/>
      </c>
      <c r="W23" s="83" t="str">
        <f>IF(Tabelle13[[#This Row],[JIF Rank 2019 Relative]]&lt;10, "Upper 10%","")</f>
        <v/>
      </c>
      <c r="X23" s="83" t="str">
        <f>RIGHT(Tabelle13[[#This Row],[JIF Quartile in Category 2019]],1)</f>
        <v/>
      </c>
      <c r="Y23" s="83"/>
      <c r="Z23" s="83"/>
      <c r="AA23" s="83" t="str">
        <f>IFERROR(Tabelle13[[#This Row],[JIF Rank 2020 '#]]/Tabelle13[[#This Row],[JIF Rank 2020 Total]]*100,"")</f>
        <v/>
      </c>
      <c r="AB23" s="83" t="str">
        <f>IF(Tabelle13[[#This Row],[JIF Rank 2020 Relative]]&lt;10, "Upper 10%","")</f>
        <v/>
      </c>
      <c r="AC23" s="83" t="str">
        <f>RIGHT(Tabelle13[[#This Row],[JIF Quartile in Category 2020]],1)</f>
        <v/>
      </c>
      <c r="AD23" s="88"/>
      <c r="AE23" s="83"/>
      <c r="AF23" s="83" t="str">
        <f>IFERROR(Tabelle13[[#This Row],[JIF Rank 2021 '#]]/Tabelle13[[#This Row],[JIF Rank 2021 Total]]*100,"")</f>
        <v/>
      </c>
      <c r="AG23" s="83" t="str">
        <f>IF(Tabelle13[[#This Row],[JIF Rank 2021 Relative]]&lt;10, "Upper 10%","")</f>
        <v/>
      </c>
      <c r="AH23" s="83" t="str">
        <f>RIGHT(Tabelle13[[#This Row],[JIF Quartile in Category 2021]],1)</f>
        <v/>
      </c>
      <c r="AI23" s="83" t="str">
        <f>IF(OR(Tabelle13[[#This Row],[JIF Rank 2019 group]]="Upper 10%",Tabelle13[[#This Row],[JIF Rank 2020 group]]="Upper 10%",Tabelle13[[#This Row],[JIF Rank 2021 group]]="Upper 10%"),"Upper 10%","")</f>
        <v/>
      </c>
    </row>
    <row r="24" spans="1:35" s="54" customFormat="1" x14ac:dyDescent="0.3">
      <c r="A24" s="56" t="s">
        <v>49</v>
      </c>
      <c r="B24" s="65" t="s">
        <v>311</v>
      </c>
      <c r="C24" s="65"/>
      <c r="D24" s="65"/>
      <c r="E24" s="65"/>
      <c r="F24" s="65"/>
      <c r="G24" s="65"/>
      <c r="H24" s="65"/>
      <c r="I24" s="67"/>
      <c r="J24" s="67" t="s">
        <v>26</v>
      </c>
      <c r="K24" s="67"/>
      <c r="L24" s="67"/>
      <c r="M24" s="67"/>
      <c r="N24" s="67" t="s">
        <v>438</v>
      </c>
      <c r="O24" s="67" t="s">
        <v>429</v>
      </c>
      <c r="P24" s="57" t="s">
        <v>1611</v>
      </c>
      <c r="Q24" s="67" t="s">
        <v>439</v>
      </c>
      <c r="R24" s="49"/>
      <c r="S24" s="56" t="str">
        <f>_xlfn.TEXTJOIN("",TRUE,Tabelle13[[#This Row],[WoS Index SCIE]:[WoS Index SSCI]])</f>
        <v/>
      </c>
      <c r="T24" s="83"/>
      <c r="U24" s="83"/>
      <c r="V24" s="83" t="str">
        <f>IFERROR(Tabelle13[[#This Row],[JIF Rank 2019 '#]]/Tabelle13[[#This Row],[JIF Rank 2019 Total]]*100,"")</f>
        <v/>
      </c>
      <c r="W24" s="83" t="str">
        <f>IF(Tabelle13[[#This Row],[JIF Rank 2019 Relative]]&lt;10, "Upper 10%","")</f>
        <v/>
      </c>
      <c r="X24" s="83" t="str">
        <f>RIGHT(Tabelle13[[#This Row],[JIF Quartile in Category 2019]],1)</f>
        <v/>
      </c>
      <c r="Y24" s="83"/>
      <c r="Z24" s="83"/>
      <c r="AA24" s="83" t="str">
        <f>IFERROR(Tabelle13[[#This Row],[JIF Rank 2020 '#]]/Tabelle13[[#This Row],[JIF Rank 2020 Total]]*100,"")</f>
        <v/>
      </c>
      <c r="AB24" s="83" t="str">
        <f>IF(Tabelle13[[#This Row],[JIF Rank 2020 Relative]]&lt;10, "Upper 10%","")</f>
        <v/>
      </c>
      <c r="AC24" s="83" t="str">
        <f>RIGHT(Tabelle13[[#This Row],[JIF Quartile in Category 2020]],1)</f>
        <v/>
      </c>
      <c r="AD24" s="88"/>
      <c r="AE24" s="83"/>
      <c r="AF24" s="83" t="str">
        <f>IFERROR(Tabelle13[[#This Row],[JIF Rank 2021 '#]]/Tabelle13[[#This Row],[JIF Rank 2021 Total]]*100,"")</f>
        <v/>
      </c>
      <c r="AG24" s="83" t="str">
        <f>IF(Tabelle13[[#This Row],[JIF Rank 2021 Relative]]&lt;10, "Upper 10%","")</f>
        <v/>
      </c>
      <c r="AH24" s="83" t="str">
        <f>RIGHT(Tabelle13[[#This Row],[JIF Quartile in Category 2021]],1)</f>
        <v/>
      </c>
      <c r="AI24" s="83" t="str">
        <f>IF(OR(Tabelle13[[#This Row],[JIF Rank 2019 group]]="Upper 10%",Tabelle13[[#This Row],[JIF Rank 2020 group]]="Upper 10%",Tabelle13[[#This Row],[JIF Rank 2021 group]]="Upper 10%"),"Upper 10%","")</f>
        <v/>
      </c>
    </row>
    <row r="25" spans="1:35" s="54" customFormat="1" x14ac:dyDescent="0.3">
      <c r="A25" s="56" t="s">
        <v>50</v>
      </c>
      <c r="B25" s="65" t="s">
        <v>311</v>
      </c>
      <c r="C25" s="65"/>
      <c r="D25" s="65"/>
      <c r="E25" s="65"/>
      <c r="F25" s="65"/>
      <c r="G25" s="65"/>
      <c r="H25" s="65"/>
      <c r="I25" s="67"/>
      <c r="J25" s="67" t="s">
        <v>26</v>
      </c>
      <c r="K25" s="67"/>
      <c r="L25" s="67"/>
      <c r="M25" s="67"/>
      <c r="N25" s="67" t="s">
        <v>314</v>
      </c>
      <c r="O25" s="67" t="s">
        <v>315</v>
      </c>
      <c r="P25" s="67" t="s">
        <v>1608</v>
      </c>
      <c r="Q25" s="67" t="s">
        <v>441</v>
      </c>
      <c r="R25" s="49"/>
      <c r="S25" s="56" t="str">
        <f>_xlfn.TEXTJOIN("",TRUE,Tabelle13[[#This Row],[WoS Index SCIE]:[WoS Index SSCI]])</f>
        <v/>
      </c>
      <c r="T25" s="83"/>
      <c r="U25" s="83"/>
      <c r="V25" s="83" t="str">
        <f>IFERROR(Tabelle13[[#This Row],[JIF Rank 2019 '#]]/Tabelle13[[#This Row],[JIF Rank 2019 Total]]*100,"")</f>
        <v/>
      </c>
      <c r="W25" s="83" t="str">
        <f>IF(Tabelle13[[#This Row],[JIF Rank 2019 Relative]]&lt;10, "Upper 10%","")</f>
        <v/>
      </c>
      <c r="X25" s="83" t="str">
        <f>RIGHT(Tabelle13[[#This Row],[JIF Quartile in Category 2019]],1)</f>
        <v/>
      </c>
      <c r="Y25" s="83"/>
      <c r="Z25" s="83"/>
      <c r="AA25" s="83" t="str">
        <f>IFERROR(Tabelle13[[#This Row],[JIF Rank 2020 '#]]/Tabelle13[[#This Row],[JIF Rank 2020 Total]]*100,"")</f>
        <v/>
      </c>
      <c r="AB25" s="83" t="str">
        <f>IF(Tabelle13[[#This Row],[JIF Rank 2020 Relative]]&lt;10, "Upper 10%","")</f>
        <v/>
      </c>
      <c r="AC25" s="83" t="str">
        <f>RIGHT(Tabelle13[[#This Row],[JIF Quartile in Category 2020]],1)</f>
        <v/>
      </c>
      <c r="AD25" s="88"/>
      <c r="AE25" s="83"/>
      <c r="AF25" s="83" t="str">
        <f>IFERROR(Tabelle13[[#This Row],[JIF Rank 2021 '#]]/Tabelle13[[#This Row],[JIF Rank 2021 Total]]*100,"")</f>
        <v/>
      </c>
      <c r="AG25" s="83" t="str">
        <f>IF(Tabelle13[[#This Row],[JIF Rank 2021 Relative]]&lt;10, "Upper 10%","")</f>
        <v/>
      </c>
      <c r="AH25" s="83" t="str">
        <f>RIGHT(Tabelle13[[#This Row],[JIF Quartile in Category 2021]],1)</f>
        <v/>
      </c>
      <c r="AI25" s="83" t="str">
        <f>IF(OR(Tabelle13[[#This Row],[JIF Rank 2019 group]]="Upper 10%",Tabelle13[[#This Row],[JIF Rank 2020 group]]="Upper 10%",Tabelle13[[#This Row],[JIF Rank 2021 group]]="Upper 10%"),"Upper 10%","")</f>
        <v/>
      </c>
    </row>
    <row r="26" spans="1:35" s="54" customFormat="1" x14ac:dyDescent="0.3">
      <c r="A26" s="57" t="s">
        <v>51</v>
      </c>
      <c r="B26" s="67" t="s">
        <v>442</v>
      </c>
      <c r="C26" s="67" t="s">
        <v>443</v>
      </c>
      <c r="D26" s="67" t="s">
        <v>334</v>
      </c>
      <c r="E26" s="67" t="s">
        <v>444</v>
      </c>
      <c r="F26" s="67" t="s">
        <v>334</v>
      </c>
      <c r="G26" s="67" t="s">
        <v>445</v>
      </c>
      <c r="H26" s="67" t="s">
        <v>334</v>
      </c>
      <c r="I26" s="67"/>
      <c r="J26" s="67"/>
      <c r="K26" s="67" t="s">
        <v>28</v>
      </c>
      <c r="L26" s="67"/>
      <c r="M26" s="67"/>
      <c r="N26" s="68" t="s">
        <v>498</v>
      </c>
      <c r="O26" s="68" t="s">
        <v>450</v>
      </c>
      <c r="P26" s="68" t="s">
        <v>1609</v>
      </c>
      <c r="Q26" s="67" t="s">
        <v>451</v>
      </c>
      <c r="R26" s="49"/>
      <c r="S26" s="56" t="str">
        <f>_xlfn.TEXTJOIN("",TRUE,Tabelle13[[#This Row],[WoS Index SCIE]:[WoS Index SSCI]])</f>
        <v>SCIE</v>
      </c>
      <c r="T26" s="83">
        <v>63</v>
      </c>
      <c r="U26" s="83">
        <v>63</v>
      </c>
      <c r="V26" s="83">
        <f>IFERROR(Tabelle13[[#This Row],[JIF Rank 2019 '#]]/Tabelle13[[#This Row],[JIF Rank 2019 Total]]*100,"")</f>
        <v>100</v>
      </c>
      <c r="W26" s="83" t="str">
        <f>IF(Tabelle13[[#This Row],[JIF Rank 2019 Relative]]&lt;10, "Upper 10%","")</f>
        <v/>
      </c>
      <c r="X26" s="83" t="str">
        <f>RIGHT(Tabelle13[[#This Row],[JIF Quartile in Category 2019]],1)</f>
        <v>4</v>
      </c>
      <c r="Y26" s="83">
        <v>62</v>
      </c>
      <c r="Z26" s="83">
        <v>63</v>
      </c>
      <c r="AA26" s="83">
        <f>IFERROR(Tabelle13[[#This Row],[JIF Rank 2020 '#]]/Tabelle13[[#This Row],[JIF Rank 2020 Total]]*100,"")</f>
        <v>98.412698412698404</v>
      </c>
      <c r="AB26" s="83" t="str">
        <f>IF(Tabelle13[[#This Row],[JIF Rank 2020 Relative]]&lt;10, "Upper 10%","")</f>
        <v/>
      </c>
      <c r="AC26" s="83" t="str">
        <f>RIGHT(Tabelle13[[#This Row],[JIF Quartile in Category 2020]],1)</f>
        <v>4</v>
      </c>
      <c r="AD26" s="89">
        <v>63</v>
      </c>
      <c r="AE26" s="83">
        <v>65</v>
      </c>
      <c r="AF26" s="83">
        <f>IFERROR(Tabelle13[[#This Row],[JIF Rank 2021 '#]]/Tabelle13[[#This Row],[JIF Rank 2021 Total]]*100,"")</f>
        <v>96.92307692307692</v>
      </c>
      <c r="AG26" s="83" t="str">
        <f>IF(Tabelle13[[#This Row],[JIF Rank 2021 Relative]]&lt;10, "Upper 10%","")</f>
        <v/>
      </c>
      <c r="AH26" s="83" t="str">
        <f>RIGHT(Tabelle13[[#This Row],[JIF Quartile in Category 2021]],1)</f>
        <v>4</v>
      </c>
      <c r="AI26" s="83" t="str">
        <f>IF(OR(Tabelle13[[#This Row],[JIF Rank 2019 group]]="Upper 10%",Tabelle13[[#This Row],[JIF Rank 2020 group]]="Upper 10%",Tabelle13[[#This Row],[JIF Rank 2021 group]]="Upper 10%"),"Upper 10%","")</f>
        <v/>
      </c>
    </row>
    <row r="27" spans="1:35" s="54" customFormat="1" x14ac:dyDescent="0.3">
      <c r="A27" s="57" t="s">
        <v>53</v>
      </c>
      <c r="B27" s="65" t="s">
        <v>459</v>
      </c>
      <c r="C27" s="65" t="s">
        <v>460</v>
      </c>
      <c r="D27" s="65" t="s">
        <v>334</v>
      </c>
      <c r="E27" s="65" t="s">
        <v>461</v>
      </c>
      <c r="F27" s="65" t="s">
        <v>334</v>
      </c>
      <c r="G27" s="65" t="s">
        <v>462</v>
      </c>
      <c r="H27" s="65" t="s">
        <v>334</v>
      </c>
      <c r="I27" s="67"/>
      <c r="J27" s="67"/>
      <c r="K27" s="67"/>
      <c r="L27" s="67" t="s">
        <v>42</v>
      </c>
      <c r="M27" s="67"/>
      <c r="N27" s="68" t="s">
        <v>314</v>
      </c>
      <c r="O27" s="68" t="s">
        <v>465</v>
      </c>
      <c r="P27" s="68" t="s">
        <v>1608</v>
      </c>
      <c r="Q27" s="67" t="s">
        <v>466</v>
      </c>
      <c r="R27" s="49"/>
      <c r="S27" s="56" t="str">
        <f>_xlfn.TEXTJOIN("",TRUE,Tabelle13[[#This Row],[WoS Index SCIE]:[WoS Index SSCI]])</f>
        <v>SSCI</v>
      </c>
      <c r="T27" s="83">
        <v>358</v>
      </c>
      <c r="U27" s="83">
        <v>371</v>
      </c>
      <c r="V27" s="83">
        <f>IFERROR(Tabelle13[[#This Row],[JIF Rank 2019 '#]]/Tabelle13[[#This Row],[JIF Rank 2019 Total]]*100,"")</f>
        <v>96.495956873315365</v>
      </c>
      <c r="W27" s="83" t="str">
        <f>IF(Tabelle13[[#This Row],[JIF Rank 2019 Relative]]&lt;10, "Upper 10%","")</f>
        <v/>
      </c>
      <c r="X27" s="83" t="str">
        <f>RIGHT(Tabelle13[[#This Row],[JIF Quartile in Category 2019]],1)</f>
        <v>4</v>
      </c>
      <c r="Y27" s="83">
        <v>344</v>
      </c>
      <c r="Z27" s="83">
        <v>377</v>
      </c>
      <c r="AA27" s="83">
        <f>IFERROR(Tabelle13[[#This Row],[JIF Rank 2020 '#]]/Tabelle13[[#This Row],[JIF Rank 2020 Total]]*100,"")</f>
        <v>91.246684350132625</v>
      </c>
      <c r="AB27" s="83" t="str">
        <f>IF(Tabelle13[[#This Row],[JIF Rank 2020 Relative]]&lt;10, "Upper 10%","")</f>
        <v/>
      </c>
      <c r="AC27" s="83" t="str">
        <f>RIGHT(Tabelle13[[#This Row],[JIF Quartile in Category 2020]],1)</f>
        <v>4</v>
      </c>
      <c r="AD27" s="88">
        <v>329</v>
      </c>
      <c r="AE27" s="83">
        <v>379</v>
      </c>
      <c r="AF27" s="83">
        <f>IFERROR(Tabelle13[[#This Row],[JIF Rank 2021 '#]]/Tabelle13[[#This Row],[JIF Rank 2021 Total]]*100,"")</f>
        <v>86.80738786279683</v>
      </c>
      <c r="AG27" s="83" t="str">
        <f>IF(Tabelle13[[#This Row],[JIF Rank 2021 Relative]]&lt;10, "Upper 10%","")</f>
        <v/>
      </c>
      <c r="AH27" s="83" t="str">
        <f>RIGHT(Tabelle13[[#This Row],[JIF Quartile in Category 2021]],1)</f>
        <v>4</v>
      </c>
      <c r="AI27" s="83" t="str">
        <f>IF(OR(Tabelle13[[#This Row],[JIF Rank 2019 group]]="Upper 10%",Tabelle13[[#This Row],[JIF Rank 2020 group]]="Upper 10%",Tabelle13[[#This Row],[JIF Rank 2021 group]]="Upper 10%"),"Upper 10%","")</f>
        <v/>
      </c>
    </row>
    <row r="28" spans="1:35" s="54" customFormat="1" x14ac:dyDescent="0.3">
      <c r="A28" s="57" t="s">
        <v>54</v>
      </c>
      <c r="B28" s="65" t="s">
        <v>459</v>
      </c>
      <c r="C28" s="65" t="s">
        <v>467</v>
      </c>
      <c r="D28" s="65" t="s">
        <v>334</v>
      </c>
      <c r="E28" s="65" t="s">
        <v>468</v>
      </c>
      <c r="F28" s="65" t="s">
        <v>334</v>
      </c>
      <c r="G28" s="65" t="s">
        <v>469</v>
      </c>
      <c r="H28" s="65" t="s">
        <v>334</v>
      </c>
      <c r="I28" s="67"/>
      <c r="J28" s="67"/>
      <c r="K28" s="67"/>
      <c r="L28" s="67" t="s">
        <v>42</v>
      </c>
      <c r="M28" s="67"/>
      <c r="N28" s="68" t="s">
        <v>314</v>
      </c>
      <c r="O28" s="68" t="s">
        <v>465</v>
      </c>
      <c r="P28" s="68" t="s">
        <v>1608</v>
      </c>
      <c r="Q28" s="67" t="s">
        <v>472</v>
      </c>
      <c r="R28" s="49"/>
      <c r="S28" s="56" t="str">
        <f>_xlfn.TEXTJOIN("",TRUE,Tabelle13[[#This Row],[WoS Index SCIE]:[WoS Index SSCI]])</f>
        <v>SSCI</v>
      </c>
      <c r="T28" s="83">
        <v>354</v>
      </c>
      <c r="U28" s="83">
        <v>371</v>
      </c>
      <c r="V28" s="83">
        <f>IFERROR(Tabelle13[[#This Row],[JIF Rank 2019 '#]]/Tabelle13[[#This Row],[JIF Rank 2019 Total]]*100,"")</f>
        <v>95.417789757412393</v>
      </c>
      <c r="W28" s="83" t="str">
        <f>IF(Tabelle13[[#This Row],[JIF Rank 2019 Relative]]&lt;10, "Upper 10%","")</f>
        <v/>
      </c>
      <c r="X28" s="83" t="str">
        <f>RIGHT(Tabelle13[[#This Row],[JIF Quartile in Category 2019]],1)</f>
        <v>4</v>
      </c>
      <c r="Y28" s="83">
        <v>359</v>
      </c>
      <c r="Z28" s="83">
        <v>377</v>
      </c>
      <c r="AA28" s="83">
        <f>IFERROR(Tabelle13[[#This Row],[JIF Rank 2020 '#]]/Tabelle13[[#This Row],[JIF Rank 2020 Total]]*100,"")</f>
        <v>95.225464190981441</v>
      </c>
      <c r="AB28" s="83" t="str">
        <f>IF(Tabelle13[[#This Row],[JIF Rank 2020 Relative]]&lt;10, "Upper 10%","")</f>
        <v/>
      </c>
      <c r="AC28" s="83" t="str">
        <f>RIGHT(Tabelle13[[#This Row],[JIF Quartile in Category 2020]],1)</f>
        <v>4</v>
      </c>
      <c r="AD28" s="88">
        <v>376</v>
      </c>
      <c r="AE28" s="83">
        <v>379</v>
      </c>
      <c r="AF28" s="83">
        <f>IFERROR(Tabelle13[[#This Row],[JIF Rank 2021 '#]]/Tabelle13[[#This Row],[JIF Rank 2021 Total]]*100,"")</f>
        <v>99.208443271767806</v>
      </c>
      <c r="AG28" s="83" t="str">
        <f>IF(Tabelle13[[#This Row],[JIF Rank 2021 Relative]]&lt;10, "Upper 10%","")</f>
        <v/>
      </c>
      <c r="AH28" s="83" t="str">
        <f>RIGHT(Tabelle13[[#This Row],[JIF Quartile in Category 2021]],1)</f>
        <v>4</v>
      </c>
      <c r="AI28" s="83" t="str">
        <f>IF(OR(Tabelle13[[#This Row],[JIF Rank 2019 group]]="Upper 10%",Tabelle13[[#This Row],[JIF Rank 2020 group]]="Upper 10%",Tabelle13[[#This Row],[JIF Rank 2021 group]]="Upper 10%"),"Upper 10%","")</f>
        <v/>
      </c>
    </row>
    <row r="29" spans="1:35" s="54" customFormat="1" x14ac:dyDescent="0.3">
      <c r="A29" s="57" t="s">
        <v>55</v>
      </c>
      <c r="B29" s="65" t="s">
        <v>459</v>
      </c>
      <c r="C29" s="65" t="s">
        <v>473</v>
      </c>
      <c r="D29" s="65" t="s">
        <v>334</v>
      </c>
      <c r="E29" s="65" t="s">
        <v>474</v>
      </c>
      <c r="F29" s="65" t="s">
        <v>334</v>
      </c>
      <c r="G29" s="65" t="s">
        <v>475</v>
      </c>
      <c r="H29" s="65" t="s">
        <v>334</v>
      </c>
      <c r="I29" s="67"/>
      <c r="J29" s="67"/>
      <c r="K29" s="67"/>
      <c r="L29" s="67" t="s">
        <v>42</v>
      </c>
      <c r="M29" s="67"/>
      <c r="N29" s="68" t="s">
        <v>314</v>
      </c>
      <c r="O29" s="68" t="s">
        <v>465</v>
      </c>
      <c r="P29" s="68" t="s">
        <v>1608</v>
      </c>
      <c r="Q29" s="67" t="s">
        <v>478</v>
      </c>
      <c r="R29" s="49"/>
      <c r="S29" s="56" t="str">
        <f>_xlfn.TEXTJOIN("",TRUE,Tabelle13[[#This Row],[WoS Index SCIE]:[WoS Index SSCI]])</f>
        <v>SSCI</v>
      </c>
      <c r="T29" s="83">
        <v>365</v>
      </c>
      <c r="U29" s="83">
        <v>371</v>
      </c>
      <c r="V29" s="83">
        <f>IFERROR(Tabelle13[[#This Row],[JIF Rank 2019 '#]]/Tabelle13[[#This Row],[JIF Rank 2019 Total]]*100,"")</f>
        <v>98.382749326145557</v>
      </c>
      <c r="W29" s="83" t="str">
        <f>IF(Tabelle13[[#This Row],[JIF Rank 2019 Relative]]&lt;10, "Upper 10%","")</f>
        <v/>
      </c>
      <c r="X29" s="83" t="str">
        <f>RIGHT(Tabelle13[[#This Row],[JIF Quartile in Category 2019]],1)</f>
        <v>4</v>
      </c>
      <c r="Y29" s="83">
        <v>364</v>
      </c>
      <c r="Z29" s="83">
        <v>377</v>
      </c>
      <c r="AA29" s="83">
        <f>IFERROR(Tabelle13[[#This Row],[JIF Rank 2020 '#]]/Tabelle13[[#This Row],[JIF Rank 2020 Total]]*100,"")</f>
        <v>96.551724137931032</v>
      </c>
      <c r="AB29" s="83" t="str">
        <f>IF(Tabelle13[[#This Row],[JIF Rank 2020 Relative]]&lt;10, "Upper 10%","")</f>
        <v/>
      </c>
      <c r="AC29" s="83" t="str">
        <f>RIGHT(Tabelle13[[#This Row],[JIF Quartile in Category 2020]],1)</f>
        <v>4</v>
      </c>
      <c r="AD29" s="88">
        <v>370</v>
      </c>
      <c r="AE29" s="83">
        <v>379</v>
      </c>
      <c r="AF29" s="83">
        <f>IFERROR(Tabelle13[[#This Row],[JIF Rank 2021 '#]]/Tabelle13[[#This Row],[JIF Rank 2021 Total]]*100,"")</f>
        <v>97.625329815303431</v>
      </c>
      <c r="AG29" s="83" t="str">
        <f>IF(Tabelle13[[#This Row],[JIF Rank 2021 Relative]]&lt;10, "Upper 10%","")</f>
        <v/>
      </c>
      <c r="AH29" s="83" t="str">
        <f>RIGHT(Tabelle13[[#This Row],[JIF Quartile in Category 2021]],1)</f>
        <v>4</v>
      </c>
      <c r="AI29" s="83" t="str">
        <f>IF(OR(Tabelle13[[#This Row],[JIF Rank 2019 group]]="Upper 10%",Tabelle13[[#This Row],[JIF Rank 2020 group]]="Upper 10%",Tabelle13[[#This Row],[JIF Rank 2021 group]]="Upper 10%"),"Upper 10%","")</f>
        <v/>
      </c>
    </row>
    <row r="30" spans="1:35" s="54" customFormat="1" x14ac:dyDescent="0.3">
      <c r="A30" s="56" t="s">
        <v>56</v>
      </c>
      <c r="B30" s="65" t="s">
        <v>311</v>
      </c>
      <c r="C30" s="65"/>
      <c r="D30" s="65"/>
      <c r="E30" s="65"/>
      <c r="F30" s="65"/>
      <c r="G30" s="65"/>
      <c r="H30" s="65"/>
      <c r="I30" s="67"/>
      <c r="J30" s="67" t="s">
        <v>26</v>
      </c>
      <c r="K30" s="67"/>
      <c r="L30" s="67"/>
      <c r="M30" s="67"/>
      <c r="N30" s="68" t="s">
        <v>314</v>
      </c>
      <c r="O30" s="68" t="s">
        <v>465</v>
      </c>
      <c r="P30" s="68" t="s">
        <v>1608</v>
      </c>
      <c r="Q30" s="67" t="s">
        <v>480</v>
      </c>
      <c r="R30" s="49"/>
      <c r="S30" s="56" t="str">
        <f>_xlfn.TEXTJOIN("",TRUE,Tabelle13[[#This Row],[WoS Index SCIE]:[WoS Index SSCI]])</f>
        <v/>
      </c>
      <c r="T30" s="83"/>
      <c r="U30" s="83"/>
      <c r="V30" s="83" t="str">
        <f>IFERROR(Tabelle13[[#This Row],[JIF Rank 2019 '#]]/Tabelle13[[#This Row],[JIF Rank 2019 Total]]*100,"")</f>
        <v/>
      </c>
      <c r="W30" s="83" t="str">
        <f>IF(Tabelle13[[#This Row],[JIF Rank 2019 Relative]]&lt;10, "Upper 10%","")</f>
        <v/>
      </c>
      <c r="X30" s="83" t="str">
        <f>RIGHT(Tabelle13[[#This Row],[JIF Quartile in Category 2019]],1)</f>
        <v/>
      </c>
      <c r="Y30" s="83"/>
      <c r="Z30" s="83"/>
      <c r="AA30" s="83" t="str">
        <f>IFERROR(Tabelle13[[#This Row],[JIF Rank 2020 '#]]/Tabelle13[[#This Row],[JIF Rank 2020 Total]]*100,"")</f>
        <v/>
      </c>
      <c r="AB30" s="83" t="str">
        <f>IF(Tabelle13[[#This Row],[JIF Rank 2020 Relative]]&lt;10, "Upper 10%","")</f>
        <v/>
      </c>
      <c r="AC30" s="83" t="str">
        <f>RIGHT(Tabelle13[[#This Row],[JIF Quartile in Category 2020]],1)</f>
        <v/>
      </c>
      <c r="AD30" s="88"/>
      <c r="AE30" s="83"/>
      <c r="AF30" s="83" t="str">
        <f>IFERROR(Tabelle13[[#This Row],[JIF Rank 2021 '#]]/Tabelle13[[#This Row],[JIF Rank 2021 Total]]*100,"")</f>
        <v/>
      </c>
      <c r="AG30" s="83" t="str">
        <f>IF(Tabelle13[[#This Row],[JIF Rank 2021 Relative]]&lt;10, "Upper 10%","")</f>
        <v/>
      </c>
      <c r="AH30" s="83" t="str">
        <f>RIGHT(Tabelle13[[#This Row],[JIF Quartile in Category 2021]],1)</f>
        <v/>
      </c>
      <c r="AI30" s="83" t="str">
        <f>IF(OR(Tabelle13[[#This Row],[JIF Rank 2019 group]]="Upper 10%",Tabelle13[[#This Row],[JIF Rank 2020 group]]="Upper 10%",Tabelle13[[#This Row],[JIF Rank 2021 group]]="Upper 10%"),"Upper 10%","")</f>
        <v/>
      </c>
    </row>
    <row r="31" spans="1:35" s="54" customFormat="1" x14ac:dyDescent="0.3">
      <c r="A31" s="56" t="s">
        <v>57</v>
      </c>
      <c r="B31" s="65" t="s">
        <v>311</v>
      </c>
      <c r="C31" s="65"/>
      <c r="D31" s="65"/>
      <c r="E31" s="65"/>
      <c r="F31" s="65"/>
      <c r="G31" s="65"/>
      <c r="H31" s="65"/>
      <c r="I31" s="67" t="s">
        <v>38</v>
      </c>
      <c r="J31" s="67"/>
      <c r="K31" s="67"/>
      <c r="L31" s="67"/>
      <c r="M31" s="67"/>
      <c r="N31" s="67" t="s">
        <v>482</v>
      </c>
      <c r="O31" s="67" t="s">
        <v>388</v>
      </c>
      <c r="P31" s="57" t="s">
        <v>1611</v>
      </c>
      <c r="Q31" s="67" t="s">
        <v>483</v>
      </c>
      <c r="R31" s="49"/>
      <c r="S31" s="56" t="str">
        <f>_xlfn.TEXTJOIN("",TRUE,Tabelle13[[#This Row],[WoS Index SCIE]:[WoS Index SSCI]])</f>
        <v/>
      </c>
      <c r="T31" s="83"/>
      <c r="U31" s="83"/>
      <c r="V31" s="83" t="str">
        <f>IFERROR(Tabelle13[[#This Row],[JIF Rank 2019 '#]]/Tabelle13[[#This Row],[JIF Rank 2019 Total]]*100,"")</f>
        <v/>
      </c>
      <c r="W31" s="83" t="str">
        <f>IF(Tabelle13[[#This Row],[JIF Rank 2019 Relative]]&lt;10, "Upper 10%","")</f>
        <v/>
      </c>
      <c r="X31" s="83" t="str">
        <f>RIGHT(Tabelle13[[#This Row],[JIF Quartile in Category 2019]],1)</f>
        <v/>
      </c>
      <c r="Y31" s="83"/>
      <c r="Z31" s="83"/>
      <c r="AA31" s="83" t="str">
        <f>IFERROR(Tabelle13[[#This Row],[JIF Rank 2020 '#]]/Tabelle13[[#This Row],[JIF Rank 2020 Total]]*100,"")</f>
        <v/>
      </c>
      <c r="AB31" s="83" t="str">
        <f>IF(Tabelle13[[#This Row],[JIF Rank 2020 Relative]]&lt;10, "Upper 10%","")</f>
        <v/>
      </c>
      <c r="AC31" s="83" t="str">
        <f>RIGHT(Tabelle13[[#This Row],[JIF Quartile in Category 2020]],1)</f>
        <v/>
      </c>
      <c r="AD31" s="88"/>
      <c r="AE31" s="83"/>
      <c r="AF31" s="83" t="str">
        <f>IFERROR(Tabelle13[[#This Row],[JIF Rank 2021 '#]]/Tabelle13[[#This Row],[JIF Rank 2021 Total]]*100,"")</f>
        <v/>
      </c>
      <c r="AG31" s="83" t="str">
        <f>IF(Tabelle13[[#This Row],[JIF Rank 2021 Relative]]&lt;10, "Upper 10%","")</f>
        <v/>
      </c>
      <c r="AH31" s="83" t="str">
        <f>RIGHT(Tabelle13[[#This Row],[JIF Quartile in Category 2021]],1)</f>
        <v/>
      </c>
      <c r="AI31" s="83" t="str">
        <f>IF(OR(Tabelle13[[#This Row],[JIF Rank 2019 group]]="Upper 10%",Tabelle13[[#This Row],[JIF Rank 2020 group]]="Upper 10%",Tabelle13[[#This Row],[JIF Rank 2021 group]]="Upper 10%"),"Upper 10%","")</f>
        <v/>
      </c>
    </row>
    <row r="32" spans="1:35" s="54" customFormat="1" x14ac:dyDescent="0.3">
      <c r="A32" s="56" t="s">
        <v>58</v>
      </c>
      <c r="B32" s="65" t="s">
        <v>311</v>
      </c>
      <c r="C32" s="65"/>
      <c r="D32" s="65"/>
      <c r="E32" s="65"/>
      <c r="F32" s="65"/>
      <c r="G32" s="65"/>
      <c r="H32" s="65"/>
      <c r="I32" s="67"/>
      <c r="J32" s="67" t="s">
        <v>26</v>
      </c>
      <c r="K32" s="67"/>
      <c r="L32" s="67"/>
      <c r="M32" s="67"/>
      <c r="N32" s="67" t="s">
        <v>438</v>
      </c>
      <c r="O32" s="67" t="s">
        <v>487</v>
      </c>
      <c r="P32" s="57" t="s">
        <v>1611</v>
      </c>
      <c r="Q32" s="67" t="s">
        <v>488</v>
      </c>
      <c r="R32" s="49"/>
      <c r="S32" s="56" t="str">
        <f>_xlfn.TEXTJOIN("",TRUE,Tabelle13[[#This Row],[WoS Index SCIE]:[WoS Index SSCI]])</f>
        <v/>
      </c>
      <c r="T32" s="83"/>
      <c r="U32" s="83"/>
      <c r="V32" s="83" t="str">
        <f>IFERROR(Tabelle13[[#This Row],[JIF Rank 2019 '#]]/Tabelle13[[#This Row],[JIF Rank 2019 Total]]*100,"")</f>
        <v/>
      </c>
      <c r="W32" s="83" t="str">
        <f>IF(Tabelle13[[#This Row],[JIF Rank 2019 Relative]]&lt;10, "Upper 10%","")</f>
        <v/>
      </c>
      <c r="X32" s="83" t="str">
        <f>RIGHT(Tabelle13[[#This Row],[JIF Quartile in Category 2019]],1)</f>
        <v/>
      </c>
      <c r="Y32" s="83"/>
      <c r="Z32" s="83"/>
      <c r="AA32" s="83" t="str">
        <f>IFERROR(Tabelle13[[#This Row],[JIF Rank 2020 '#]]/Tabelle13[[#This Row],[JIF Rank 2020 Total]]*100,"")</f>
        <v/>
      </c>
      <c r="AB32" s="83" t="str">
        <f>IF(Tabelle13[[#This Row],[JIF Rank 2020 Relative]]&lt;10, "Upper 10%","")</f>
        <v/>
      </c>
      <c r="AC32" s="83" t="str">
        <f>RIGHT(Tabelle13[[#This Row],[JIF Quartile in Category 2020]],1)</f>
        <v/>
      </c>
      <c r="AD32" s="88"/>
      <c r="AE32" s="83"/>
      <c r="AF32" s="83" t="str">
        <f>IFERROR(Tabelle13[[#This Row],[JIF Rank 2021 '#]]/Tabelle13[[#This Row],[JIF Rank 2021 Total]]*100,"")</f>
        <v/>
      </c>
      <c r="AG32" s="83" t="str">
        <f>IF(Tabelle13[[#This Row],[JIF Rank 2021 Relative]]&lt;10, "Upper 10%","")</f>
        <v/>
      </c>
      <c r="AH32" s="83" t="str">
        <f>RIGHT(Tabelle13[[#This Row],[JIF Quartile in Category 2021]],1)</f>
        <v/>
      </c>
      <c r="AI32" s="83" t="str">
        <f>IF(OR(Tabelle13[[#This Row],[JIF Rank 2019 group]]="Upper 10%",Tabelle13[[#This Row],[JIF Rank 2020 group]]="Upper 10%",Tabelle13[[#This Row],[JIF Rank 2021 group]]="Upper 10%"),"Upper 10%","")</f>
        <v/>
      </c>
    </row>
    <row r="33" spans="1:35" s="54" customFormat="1" x14ac:dyDescent="0.3">
      <c r="A33" s="56" t="s">
        <v>59</v>
      </c>
      <c r="B33" s="65" t="s">
        <v>311</v>
      </c>
      <c r="C33" s="65"/>
      <c r="D33" s="65"/>
      <c r="E33" s="65"/>
      <c r="F33" s="65"/>
      <c r="G33" s="65"/>
      <c r="H33" s="65"/>
      <c r="I33" s="67"/>
      <c r="J33" s="67" t="s">
        <v>26</v>
      </c>
      <c r="K33" s="67"/>
      <c r="L33" s="67"/>
      <c r="M33" s="67"/>
      <c r="N33" s="67" t="s">
        <v>1632</v>
      </c>
      <c r="O33" s="67" t="s">
        <v>357</v>
      </c>
      <c r="P33" s="57" t="s">
        <v>1630</v>
      </c>
      <c r="Q33" s="67" t="s">
        <v>492</v>
      </c>
      <c r="R33" s="49"/>
      <c r="S33" s="56" t="str">
        <f>_xlfn.TEXTJOIN("",TRUE,Tabelle13[[#This Row],[WoS Index SCIE]:[WoS Index SSCI]])</f>
        <v/>
      </c>
      <c r="T33" s="83"/>
      <c r="U33" s="83"/>
      <c r="V33" s="83" t="str">
        <f>IFERROR(Tabelle13[[#This Row],[JIF Rank 2019 '#]]/Tabelle13[[#This Row],[JIF Rank 2019 Total]]*100,"")</f>
        <v/>
      </c>
      <c r="W33" s="83" t="str">
        <f>IF(Tabelle13[[#This Row],[JIF Rank 2019 Relative]]&lt;10, "Upper 10%","")</f>
        <v/>
      </c>
      <c r="X33" s="83" t="str">
        <f>RIGHT(Tabelle13[[#This Row],[JIF Quartile in Category 2019]],1)</f>
        <v/>
      </c>
      <c r="Y33" s="83"/>
      <c r="Z33" s="83"/>
      <c r="AA33" s="83" t="str">
        <f>IFERROR(Tabelle13[[#This Row],[JIF Rank 2020 '#]]/Tabelle13[[#This Row],[JIF Rank 2020 Total]]*100,"")</f>
        <v/>
      </c>
      <c r="AB33" s="83" t="str">
        <f>IF(Tabelle13[[#This Row],[JIF Rank 2020 Relative]]&lt;10, "Upper 10%","")</f>
        <v/>
      </c>
      <c r="AC33" s="83" t="str">
        <f>RIGHT(Tabelle13[[#This Row],[JIF Quartile in Category 2020]],1)</f>
        <v/>
      </c>
      <c r="AD33" s="88"/>
      <c r="AE33" s="83"/>
      <c r="AF33" s="83" t="str">
        <f>IFERROR(Tabelle13[[#This Row],[JIF Rank 2021 '#]]/Tabelle13[[#This Row],[JIF Rank 2021 Total]]*100,"")</f>
        <v/>
      </c>
      <c r="AG33" s="83" t="str">
        <f>IF(Tabelle13[[#This Row],[JIF Rank 2021 Relative]]&lt;10, "Upper 10%","")</f>
        <v/>
      </c>
      <c r="AH33" s="83" t="str">
        <f>RIGHT(Tabelle13[[#This Row],[JIF Quartile in Category 2021]],1)</f>
        <v/>
      </c>
      <c r="AI33" s="83" t="str">
        <f>IF(OR(Tabelle13[[#This Row],[JIF Rank 2019 group]]="Upper 10%",Tabelle13[[#This Row],[JIF Rank 2020 group]]="Upper 10%",Tabelle13[[#This Row],[JIF Rank 2021 group]]="Upper 10%"),"Upper 10%","")</f>
        <v/>
      </c>
    </row>
    <row r="34" spans="1:35" s="54" customFormat="1" x14ac:dyDescent="0.3">
      <c r="A34" s="58" t="s">
        <v>60</v>
      </c>
      <c r="B34" s="72" t="s">
        <v>493</v>
      </c>
      <c r="C34" s="72" t="s">
        <v>1629</v>
      </c>
      <c r="D34" s="72" t="s">
        <v>328</v>
      </c>
      <c r="E34" s="72" t="s">
        <v>494</v>
      </c>
      <c r="F34" s="72" t="s">
        <v>328</v>
      </c>
      <c r="G34" s="72" t="s">
        <v>495</v>
      </c>
      <c r="H34" s="72" t="s">
        <v>328</v>
      </c>
      <c r="I34" s="72"/>
      <c r="J34" s="72"/>
      <c r="K34" s="72" t="s">
        <v>28</v>
      </c>
      <c r="L34" s="72"/>
      <c r="M34" s="72"/>
      <c r="N34" s="73" t="s">
        <v>498</v>
      </c>
      <c r="O34" s="73" t="s">
        <v>499</v>
      </c>
      <c r="P34" s="58" t="s">
        <v>1630</v>
      </c>
      <c r="Q34" s="72" t="s">
        <v>500</v>
      </c>
      <c r="R34" s="49"/>
      <c r="S34" s="56" t="str">
        <f>_xlfn.TEXTJOIN("",TRUE,Tabelle13[[#This Row],[WoS Index SCIE]:[WoS Index SSCI]])</f>
        <v>SCIE</v>
      </c>
      <c r="T34" s="83">
        <v>140</v>
      </c>
      <c r="U34" s="83">
        <v>297</v>
      </c>
      <c r="V34" s="83">
        <f>IFERROR(Tabelle13[[#This Row],[JIF Rank 2019 '#]]/Tabelle13[[#This Row],[JIF Rank 2019 Total]]*100,"")</f>
        <v>47.138047138047142</v>
      </c>
      <c r="W34" s="83" t="str">
        <f>IF(Tabelle13[[#This Row],[JIF Rank 2019 Relative]]&lt;10, "Upper 10%","")</f>
        <v/>
      </c>
      <c r="X34" s="83" t="str">
        <f>RIGHT(Tabelle13[[#This Row],[JIF Quartile in Category 2019]],1)</f>
        <v>2</v>
      </c>
      <c r="Y34" s="83">
        <v>146</v>
      </c>
      <c r="Z34" s="83">
        <v>298</v>
      </c>
      <c r="AA34" s="83">
        <f>IFERROR(Tabelle13[[#This Row],[JIF Rank 2020 '#]]/Tabelle13[[#This Row],[JIF Rank 2020 Total]]*100,"")</f>
        <v>48.993288590604031</v>
      </c>
      <c r="AB34" s="83" t="str">
        <f>IF(Tabelle13[[#This Row],[JIF Rank 2020 Relative]]&lt;10, "Upper 10%","")</f>
        <v/>
      </c>
      <c r="AC34" s="83" t="str">
        <f>RIGHT(Tabelle13[[#This Row],[JIF Quartile in Category 2020]],1)</f>
        <v>2</v>
      </c>
      <c r="AD34" s="89">
        <v>126</v>
      </c>
      <c r="AE34" s="83">
        <v>296</v>
      </c>
      <c r="AF34" s="83">
        <f>IFERROR(Tabelle13[[#This Row],[JIF Rank 2021 '#]]/Tabelle13[[#This Row],[JIF Rank 2021 Total]]*100,"")</f>
        <v>42.567567567567565</v>
      </c>
      <c r="AG34" s="83" t="str">
        <f>IF(Tabelle13[[#This Row],[JIF Rank 2021 Relative]]&lt;10, "Upper 10%","")</f>
        <v/>
      </c>
      <c r="AH34" s="83" t="str">
        <f>RIGHT(Tabelle13[[#This Row],[JIF Quartile in Category 2021]],1)</f>
        <v>2</v>
      </c>
      <c r="AI34" s="83" t="str">
        <f>IF(OR(Tabelle13[[#This Row],[JIF Rank 2019 group]]="Upper 10%",Tabelle13[[#This Row],[JIF Rank 2020 group]]="Upper 10%",Tabelle13[[#This Row],[JIF Rank 2021 group]]="Upper 10%"),"Upper 10%","")</f>
        <v/>
      </c>
    </row>
    <row r="35" spans="1:35" s="54" customFormat="1" x14ac:dyDescent="0.3">
      <c r="A35" s="102" t="s">
        <v>61</v>
      </c>
      <c r="B35" s="103" t="s">
        <v>501</v>
      </c>
      <c r="C35" s="67" t="s">
        <v>1631</v>
      </c>
      <c r="D35" s="67" t="s">
        <v>334</v>
      </c>
      <c r="E35" s="67" t="s">
        <v>502</v>
      </c>
      <c r="F35" s="67" t="s">
        <v>334</v>
      </c>
      <c r="G35" s="67" t="s">
        <v>503</v>
      </c>
      <c r="H35" s="67" t="s">
        <v>334</v>
      </c>
      <c r="I35" s="67"/>
      <c r="J35" s="67"/>
      <c r="K35" s="67" t="s">
        <v>28</v>
      </c>
      <c r="L35" s="67"/>
      <c r="M35" s="67"/>
      <c r="N35" s="68" t="s">
        <v>1632</v>
      </c>
      <c r="O35" s="68" t="s">
        <v>357</v>
      </c>
      <c r="P35" s="57" t="s">
        <v>1630</v>
      </c>
      <c r="Q35" s="67" t="s">
        <v>506</v>
      </c>
      <c r="R35" s="90"/>
      <c r="S35" s="56" t="str">
        <f>_xlfn.TEXTJOIN("",TRUE,Tabelle13[[#This Row],[WoS Index SCIE]:[WoS Index SSCI]])</f>
        <v>SCIE</v>
      </c>
      <c r="T35" s="83">
        <v>77</v>
      </c>
      <c r="U35" s="83">
        <v>87</v>
      </c>
      <c r="V35" s="83">
        <f>IFERROR(Tabelle13[[#This Row],[JIF Rank 2019 '#]]/Tabelle13[[#This Row],[JIF Rank 2019 Total]]*100,"")</f>
        <v>88.505747126436788</v>
      </c>
      <c r="W35" s="83" t="str">
        <f>IF(Tabelle13[[#This Row],[JIF Rank 2019 Relative]]&lt;10, "Upper 10%","")</f>
        <v/>
      </c>
      <c r="X35" s="83" t="str">
        <f>RIGHT(Tabelle13[[#This Row],[JIF Quartile in Category 2019]],1)</f>
        <v>4</v>
      </c>
      <c r="Y35" s="83">
        <v>80</v>
      </c>
      <c r="Z35" s="83">
        <v>90</v>
      </c>
      <c r="AA35" s="83">
        <f>IFERROR(Tabelle13[[#This Row],[JIF Rank 2020 '#]]/Tabelle13[[#This Row],[JIF Rank 2020 Total]]*100,"")</f>
        <v>88.888888888888886</v>
      </c>
      <c r="AB35" s="83" t="str">
        <f>IF(Tabelle13[[#This Row],[JIF Rank 2020 Relative]]&lt;10, "Upper 10%","")</f>
        <v/>
      </c>
      <c r="AC35" s="83" t="str">
        <f>RIGHT(Tabelle13[[#This Row],[JIF Quartile in Category 2020]],1)</f>
        <v>4</v>
      </c>
      <c r="AD35" s="89">
        <v>89</v>
      </c>
      <c r="AE35" s="83">
        <v>98</v>
      </c>
      <c r="AF35" s="83">
        <f>IFERROR(Tabelle13[[#This Row],[JIF Rank 2021 '#]]/Tabelle13[[#This Row],[JIF Rank 2021 Total]]*100,"")</f>
        <v>90.816326530612244</v>
      </c>
      <c r="AG35" s="83" t="str">
        <f>IF(Tabelle13[[#This Row],[JIF Rank 2021 Relative]]&lt;10, "Upper 10%","")</f>
        <v/>
      </c>
      <c r="AH35" s="83" t="str">
        <f>RIGHT(Tabelle13[[#This Row],[JIF Quartile in Category 2021]],1)</f>
        <v>4</v>
      </c>
      <c r="AI35" s="83" t="str">
        <f>IF(OR(Tabelle13[[#This Row],[JIF Rank 2019 group]]="Upper 10%",Tabelle13[[#This Row],[JIF Rank 2020 group]]="Upper 10%",Tabelle13[[#This Row],[JIF Rank 2021 group]]="Upper 10%"),"Upper 10%","")</f>
        <v/>
      </c>
    </row>
    <row r="36" spans="1:35" s="54" customFormat="1" x14ac:dyDescent="0.3">
      <c r="A36" s="102" t="s">
        <v>61</v>
      </c>
      <c r="B36" s="103" t="s">
        <v>507</v>
      </c>
      <c r="C36" s="67" t="s">
        <v>1272</v>
      </c>
      <c r="D36" s="67" t="s">
        <v>334</v>
      </c>
      <c r="E36" s="67" t="s">
        <v>508</v>
      </c>
      <c r="F36" s="67" t="s">
        <v>334</v>
      </c>
      <c r="G36" s="67" t="s">
        <v>509</v>
      </c>
      <c r="H36" s="67" t="s">
        <v>334</v>
      </c>
      <c r="I36" s="67"/>
      <c r="J36" s="67"/>
      <c r="K36" s="67" t="s">
        <v>28</v>
      </c>
      <c r="L36" s="67"/>
      <c r="M36" s="67"/>
      <c r="N36" s="68" t="s">
        <v>1632</v>
      </c>
      <c r="O36" s="68" t="s">
        <v>357</v>
      </c>
      <c r="P36" s="57" t="s">
        <v>1630</v>
      </c>
      <c r="Q36" s="67" t="s">
        <v>506</v>
      </c>
      <c r="R36" s="90"/>
      <c r="S36" s="56" t="str">
        <f>_xlfn.TEXTJOIN("",TRUE,Tabelle13[[#This Row],[WoS Index SCIE]:[WoS Index SSCI]])</f>
        <v>SCIE</v>
      </c>
      <c r="T36" s="83">
        <v>26</v>
      </c>
      <c r="U36" s="83">
        <v>27</v>
      </c>
      <c r="V36" s="83">
        <f>IFERROR(Tabelle13[[#This Row],[JIF Rank 2019 '#]]/Tabelle13[[#This Row],[JIF Rank 2019 Total]]*100,"")</f>
        <v>96.296296296296291</v>
      </c>
      <c r="W36" s="83" t="str">
        <f>IF(Tabelle13[[#This Row],[JIF Rank 2019 Relative]]&lt;10, "Upper 10%","")</f>
        <v/>
      </c>
      <c r="X36" s="83" t="str">
        <f>RIGHT(Tabelle13[[#This Row],[JIF Quartile in Category 2019]],1)</f>
        <v>4</v>
      </c>
      <c r="Y36" s="83">
        <v>30</v>
      </c>
      <c r="Z36" s="83">
        <v>30</v>
      </c>
      <c r="AA36" s="83">
        <f>IFERROR(Tabelle13[[#This Row],[JIF Rank 2020 '#]]/Tabelle13[[#This Row],[JIF Rank 2020 Total]]*100,"")</f>
        <v>100</v>
      </c>
      <c r="AB36" s="83" t="str">
        <f>IF(Tabelle13[[#This Row],[JIF Rank 2020 Relative]]&lt;10, "Upper 10%","")</f>
        <v/>
      </c>
      <c r="AC36" s="83" t="str">
        <f>RIGHT(Tabelle13[[#This Row],[JIF Quartile in Category 2020]],1)</f>
        <v>4</v>
      </c>
      <c r="AD36" s="89">
        <v>30</v>
      </c>
      <c r="AE36" s="83">
        <v>31</v>
      </c>
      <c r="AF36" s="83">
        <f>IFERROR(Tabelle13[[#This Row],[JIF Rank 2021 '#]]/Tabelle13[[#This Row],[JIF Rank 2021 Total]]*100,"")</f>
        <v>96.774193548387103</v>
      </c>
      <c r="AG36" s="83" t="str">
        <f>IF(Tabelle13[[#This Row],[JIF Rank 2021 Relative]]&lt;10, "Upper 10%","")</f>
        <v/>
      </c>
      <c r="AH36" s="83" t="str">
        <f>RIGHT(Tabelle13[[#This Row],[JIF Quartile in Category 2021]],1)</f>
        <v>4</v>
      </c>
      <c r="AI36" s="83" t="str">
        <f>IF(OR(Tabelle13[[#This Row],[JIF Rank 2019 group]]="Upper 10%",Tabelle13[[#This Row],[JIF Rank 2020 group]]="Upper 10%",Tabelle13[[#This Row],[JIF Rank 2021 group]]="Upper 10%"),"Upper 10%","")</f>
        <v/>
      </c>
    </row>
    <row r="37" spans="1:35" s="54" customFormat="1" x14ac:dyDescent="0.3">
      <c r="A37" s="109" t="s">
        <v>62</v>
      </c>
      <c r="B37" s="108" t="s">
        <v>512</v>
      </c>
      <c r="C37" s="67" t="s">
        <v>1633</v>
      </c>
      <c r="D37" s="67" t="s">
        <v>312</v>
      </c>
      <c r="E37" s="67" t="s">
        <v>513</v>
      </c>
      <c r="F37" s="67" t="s">
        <v>328</v>
      </c>
      <c r="G37" s="67" t="s">
        <v>514</v>
      </c>
      <c r="H37" s="67" t="s">
        <v>312</v>
      </c>
      <c r="I37" s="67"/>
      <c r="J37" s="67"/>
      <c r="K37" s="67" t="s">
        <v>28</v>
      </c>
      <c r="L37" s="67"/>
      <c r="M37" s="67"/>
      <c r="N37" s="68" t="s">
        <v>498</v>
      </c>
      <c r="O37" s="68" t="s">
        <v>499</v>
      </c>
      <c r="P37" s="57" t="s">
        <v>1630</v>
      </c>
      <c r="Q37" s="67" t="s">
        <v>516</v>
      </c>
      <c r="R37" s="90"/>
      <c r="S37" s="56" t="str">
        <f>_xlfn.TEXTJOIN("",TRUE,Tabelle13[[#This Row],[WoS Index SCIE]:[WoS Index SSCI]])</f>
        <v>SCIE</v>
      </c>
      <c r="T37" s="83">
        <v>59</v>
      </c>
      <c r="U37" s="83">
        <v>106</v>
      </c>
      <c r="V37" s="83">
        <f>IFERROR(Tabelle13[[#This Row],[JIF Rank 2019 '#]]/Tabelle13[[#This Row],[JIF Rank 2019 Total]]*100,"")</f>
        <v>55.660377358490564</v>
      </c>
      <c r="W37" s="83" t="str">
        <f>IF(Tabelle13[[#This Row],[JIF Rank 2019 Relative]]&lt;10, "Upper 10%","")</f>
        <v/>
      </c>
      <c r="X37" s="83" t="str">
        <f>RIGHT(Tabelle13[[#This Row],[JIF Quartile in Category 2019]],1)</f>
        <v>3</v>
      </c>
      <c r="Y37" s="83">
        <v>51</v>
      </c>
      <c r="Z37" s="83">
        <v>110</v>
      </c>
      <c r="AA37" s="83">
        <f>IFERROR(Tabelle13[[#This Row],[JIF Rank 2020 '#]]/Tabelle13[[#This Row],[JIF Rank 2020 Total]]*100,"")</f>
        <v>46.36363636363636</v>
      </c>
      <c r="AB37" s="83" t="str">
        <f>IF(Tabelle13[[#This Row],[JIF Rank 2020 Relative]]&lt;10, "Upper 10%","")</f>
        <v/>
      </c>
      <c r="AC37" s="83" t="str">
        <f>RIGHT(Tabelle13[[#This Row],[JIF Quartile in Category 2020]],1)</f>
        <v>2</v>
      </c>
      <c r="AD37" s="89">
        <v>57</v>
      </c>
      <c r="AE37" s="83">
        <v>113</v>
      </c>
      <c r="AF37" s="83">
        <f>IFERROR(Tabelle13[[#This Row],[JIF Rank 2021 '#]]/Tabelle13[[#This Row],[JIF Rank 2021 Total]]*100,"")</f>
        <v>50.442477876106196</v>
      </c>
      <c r="AG37" s="83" t="str">
        <f>IF(Tabelle13[[#This Row],[JIF Rank 2021 Relative]]&lt;10, "Upper 10%","")</f>
        <v/>
      </c>
      <c r="AH37" s="83" t="str">
        <f>RIGHT(Tabelle13[[#This Row],[JIF Quartile in Category 2021]],1)</f>
        <v>3</v>
      </c>
      <c r="AI37" s="83" t="str">
        <f>IF(OR(Tabelle13[[#This Row],[JIF Rank 2019 group]]="Upper 10%",Tabelle13[[#This Row],[JIF Rank 2020 group]]="Upper 10%",Tabelle13[[#This Row],[JIF Rank 2021 group]]="Upper 10%"),"Upper 10%","")</f>
        <v/>
      </c>
    </row>
    <row r="38" spans="1:35" s="54" customFormat="1" x14ac:dyDescent="0.3">
      <c r="A38" s="109" t="s">
        <v>62</v>
      </c>
      <c r="B38" s="108" t="s">
        <v>517</v>
      </c>
      <c r="C38" s="67" t="s">
        <v>1634</v>
      </c>
      <c r="D38" s="67" t="s">
        <v>312</v>
      </c>
      <c r="E38" s="67" t="s">
        <v>518</v>
      </c>
      <c r="F38" s="67" t="s">
        <v>312</v>
      </c>
      <c r="G38" s="67" t="s">
        <v>519</v>
      </c>
      <c r="H38" s="67" t="s">
        <v>312</v>
      </c>
      <c r="I38" s="67"/>
      <c r="J38" s="67"/>
      <c r="K38" s="67" t="s">
        <v>28</v>
      </c>
      <c r="L38" s="67"/>
      <c r="M38" s="67"/>
      <c r="N38" s="68" t="s">
        <v>498</v>
      </c>
      <c r="O38" s="68" t="s">
        <v>499</v>
      </c>
      <c r="P38" s="57" t="s">
        <v>1630</v>
      </c>
      <c r="Q38" s="67" t="s">
        <v>516</v>
      </c>
      <c r="R38" s="90"/>
      <c r="S38" s="56" t="str">
        <f>_xlfn.TEXTJOIN("",TRUE,Tabelle13[[#This Row],[WoS Index SCIE]:[WoS Index SSCI]])</f>
        <v>SCIE</v>
      </c>
      <c r="T38" s="83">
        <v>132</v>
      </c>
      <c r="U38" s="83">
        <v>234</v>
      </c>
      <c r="V38" s="83">
        <f>IFERROR(Tabelle13[[#This Row],[JIF Rank 2019 '#]]/Tabelle13[[#This Row],[JIF Rank 2019 Total]]*100,"")</f>
        <v>56.410256410256409</v>
      </c>
      <c r="W38" s="83" t="str">
        <f>IF(Tabelle13[[#This Row],[JIF Rank 2019 Relative]]&lt;10, "Upper 10%","")</f>
        <v/>
      </c>
      <c r="X38" s="83" t="str">
        <f>RIGHT(Tabelle13[[#This Row],[JIF Quartile in Category 2019]],1)</f>
        <v>3</v>
      </c>
      <c r="Y38" s="83">
        <v>124</v>
      </c>
      <c r="Z38" s="83">
        <v>235</v>
      </c>
      <c r="AA38" s="83">
        <f>IFERROR(Tabelle13[[#This Row],[JIF Rank 2020 '#]]/Tabelle13[[#This Row],[JIF Rank 2020 Total]]*100,"")</f>
        <v>52.765957446808507</v>
      </c>
      <c r="AB38" s="83" t="str">
        <f>IF(Tabelle13[[#This Row],[JIF Rank 2020 Relative]]&lt;10, "Upper 10%","")</f>
        <v/>
      </c>
      <c r="AC38" s="83" t="str">
        <f>RIGHT(Tabelle13[[#This Row],[JIF Quartile in Category 2020]],1)</f>
        <v>3</v>
      </c>
      <c r="AD38" s="89">
        <v>122</v>
      </c>
      <c r="AE38" s="83">
        <v>238</v>
      </c>
      <c r="AF38" s="83">
        <f>IFERROR(Tabelle13[[#This Row],[JIF Rank 2021 '#]]/Tabelle13[[#This Row],[JIF Rank 2021 Total]]*100,"")</f>
        <v>51.260504201680668</v>
      </c>
      <c r="AG38" s="83" t="str">
        <f>IF(Tabelle13[[#This Row],[JIF Rank 2021 Relative]]&lt;10, "Upper 10%","")</f>
        <v/>
      </c>
      <c r="AH38" s="83" t="str">
        <f>RIGHT(Tabelle13[[#This Row],[JIF Quartile in Category 2021]],1)</f>
        <v>3</v>
      </c>
      <c r="AI38" s="83" t="str">
        <f>IF(OR(Tabelle13[[#This Row],[JIF Rank 2019 group]]="Upper 10%",Tabelle13[[#This Row],[JIF Rank 2020 group]]="Upper 10%",Tabelle13[[#This Row],[JIF Rank 2021 group]]="Upper 10%"),"Upper 10%","")</f>
        <v/>
      </c>
    </row>
    <row r="39" spans="1:35" s="54" customFormat="1" x14ac:dyDescent="0.3">
      <c r="A39" s="59" t="s">
        <v>63</v>
      </c>
      <c r="B39" s="65" t="s">
        <v>311</v>
      </c>
      <c r="C39" s="65"/>
      <c r="D39" s="65"/>
      <c r="E39" s="65"/>
      <c r="F39" s="65"/>
      <c r="G39" s="65"/>
      <c r="H39" s="65"/>
      <c r="I39" s="74" t="s">
        <v>38</v>
      </c>
      <c r="J39" s="74"/>
      <c r="K39" s="74"/>
      <c r="L39" s="74"/>
      <c r="M39" s="74"/>
      <c r="N39" s="74" t="s">
        <v>427</v>
      </c>
      <c r="O39" s="74" t="s">
        <v>398</v>
      </c>
      <c r="P39" s="74" t="s">
        <v>1611</v>
      </c>
      <c r="Q39" s="74" t="s">
        <v>524</v>
      </c>
      <c r="R39" s="49"/>
      <c r="S39" s="56" t="str">
        <f>_xlfn.TEXTJOIN("",TRUE,Tabelle13[[#This Row],[WoS Index SCIE]:[WoS Index SSCI]])</f>
        <v/>
      </c>
      <c r="T39" s="83"/>
      <c r="U39" s="83"/>
      <c r="V39" s="83" t="str">
        <f>IFERROR(Tabelle13[[#This Row],[JIF Rank 2019 '#]]/Tabelle13[[#This Row],[JIF Rank 2019 Total]]*100,"")</f>
        <v/>
      </c>
      <c r="W39" s="83" t="str">
        <f>IF(Tabelle13[[#This Row],[JIF Rank 2019 Relative]]&lt;10, "Upper 10%","")</f>
        <v/>
      </c>
      <c r="X39" s="83" t="str">
        <f>RIGHT(Tabelle13[[#This Row],[JIF Quartile in Category 2019]],1)</f>
        <v/>
      </c>
      <c r="Y39" s="83"/>
      <c r="Z39" s="83"/>
      <c r="AA39" s="83" t="str">
        <f>IFERROR(Tabelle13[[#This Row],[JIF Rank 2020 '#]]/Tabelle13[[#This Row],[JIF Rank 2020 Total]]*100,"")</f>
        <v/>
      </c>
      <c r="AB39" s="83" t="str">
        <f>IF(Tabelle13[[#This Row],[JIF Rank 2020 Relative]]&lt;10, "Upper 10%","")</f>
        <v/>
      </c>
      <c r="AC39" s="83" t="str">
        <f>RIGHT(Tabelle13[[#This Row],[JIF Quartile in Category 2020]],1)</f>
        <v/>
      </c>
      <c r="AD39" s="88"/>
      <c r="AE39" s="83"/>
      <c r="AF39" s="83" t="str">
        <f>IFERROR(Tabelle13[[#This Row],[JIF Rank 2021 '#]]/Tabelle13[[#This Row],[JIF Rank 2021 Total]]*100,"")</f>
        <v/>
      </c>
      <c r="AG39" s="83" t="str">
        <f>IF(Tabelle13[[#This Row],[JIF Rank 2021 Relative]]&lt;10, "Upper 10%","")</f>
        <v/>
      </c>
      <c r="AH39" s="83" t="str">
        <f>RIGHT(Tabelle13[[#This Row],[JIF Quartile in Category 2021]],1)</f>
        <v/>
      </c>
      <c r="AI39" s="83" t="str">
        <f>IF(OR(Tabelle13[[#This Row],[JIF Rank 2019 group]]="Upper 10%",Tabelle13[[#This Row],[JIF Rank 2020 group]]="Upper 10%",Tabelle13[[#This Row],[JIF Rank 2021 group]]="Upper 10%"),"Upper 10%","")</f>
        <v/>
      </c>
    </row>
    <row r="40" spans="1:35" s="54" customFormat="1" x14ac:dyDescent="0.3">
      <c r="A40" s="56" t="s">
        <v>64</v>
      </c>
      <c r="B40" s="65" t="s">
        <v>311</v>
      </c>
      <c r="C40" s="65"/>
      <c r="D40" s="65"/>
      <c r="E40" s="65"/>
      <c r="F40" s="65"/>
      <c r="G40" s="65"/>
      <c r="H40" s="65"/>
      <c r="I40" s="67"/>
      <c r="J40" s="67" t="s">
        <v>26</v>
      </c>
      <c r="K40" s="67"/>
      <c r="L40" s="67"/>
      <c r="M40" s="67"/>
      <c r="N40" s="68" t="s">
        <v>1632</v>
      </c>
      <c r="O40" s="68" t="s">
        <v>357</v>
      </c>
      <c r="P40" s="57" t="s">
        <v>1630</v>
      </c>
      <c r="Q40" s="67" t="s">
        <v>527</v>
      </c>
      <c r="R40" s="49"/>
      <c r="S40" s="56" t="str">
        <f>_xlfn.TEXTJOIN("",TRUE,Tabelle13[[#This Row],[WoS Index SCIE]:[WoS Index SSCI]])</f>
        <v/>
      </c>
      <c r="T40" s="83"/>
      <c r="U40" s="83"/>
      <c r="V40" s="83" t="str">
        <f>IFERROR(Tabelle13[[#This Row],[JIF Rank 2019 '#]]/Tabelle13[[#This Row],[JIF Rank 2019 Total]]*100,"")</f>
        <v/>
      </c>
      <c r="W40" s="83" t="str">
        <f>IF(Tabelle13[[#This Row],[JIF Rank 2019 Relative]]&lt;10, "Upper 10%","")</f>
        <v/>
      </c>
      <c r="X40" s="83" t="str">
        <f>RIGHT(Tabelle13[[#This Row],[JIF Quartile in Category 2019]],1)</f>
        <v/>
      </c>
      <c r="Y40" s="83"/>
      <c r="Z40" s="83"/>
      <c r="AA40" s="83" t="str">
        <f>IFERROR(Tabelle13[[#This Row],[JIF Rank 2020 '#]]/Tabelle13[[#This Row],[JIF Rank 2020 Total]]*100,"")</f>
        <v/>
      </c>
      <c r="AB40" s="83" t="str">
        <f>IF(Tabelle13[[#This Row],[JIF Rank 2020 Relative]]&lt;10, "Upper 10%","")</f>
        <v/>
      </c>
      <c r="AC40" s="83" t="str">
        <f>RIGHT(Tabelle13[[#This Row],[JIF Quartile in Category 2020]],1)</f>
        <v/>
      </c>
      <c r="AD40" s="88"/>
      <c r="AE40" s="83"/>
      <c r="AF40" s="83" t="str">
        <f>IFERROR(Tabelle13[[#This Row],[JIF Rank 2021 '#]]/Tabelle13[[#This Row],[JIF Rank 2021 Total]]*100,"")</f>
        <v/>
      </c>
      <c r="AG40" s="83" t="str">
        <f>IF(Tabelle13[[#This Row],[JIF Rank 2021 Relative]]&lt;10, "Upper 10%","")</f>
        <v/>
      </c>
      <c r="AH40" s="83" t="str">
        <f>RIGHT(Tabelle13[[#This Row],[JIF Quartile in Category 2021]],1)</f>
        <v/>
      </c>
      <c r="AI40" s="83" t="str">
        <f>IF(OR(Tabelle13[[#This Row],[JIF Rank 2019 group]]="Upper 10%",Tabelle13[[#This Row],[JIF Rank 2020 group]]="Upper 10%",Tabelle13[[#This Row],[JIF Rank 2021 group]]="Upper 10%"),"Upper 10%","")</f>
        <v/>
      </c>
    </row>
    <row r="41" spans="1:35" s="54" customFormat="1" x14ac:dyDescent="0.3">
      <c r="A41" s="56" t="s">
        <v>65</v>
      </c>
      <c r="B41" s="65" t="s">
        <v>311</v>
      </c>
      <c r="C41" s="65"/>
      <c r="D41" s="65"/>
      <c r="E41" s="65"/>
      <c r="F41" s="65"/>
      <c r="G41" s="65"/>
      <c r="H41" s="65"/>
      <c r="I41" s="67"/>
      <c r="J41" s="67" t="s">
        <v>26</v>
      </c>
      <c r="K41" s="67"/>
      <c r="L41" s="67"/>
      <c r="M41" s="67"/>
      <c r="N41" s="67" t="s">
        <v>1626</v>
      </c>
      <c r="O41" s="67" t="s">
        <v>530</v>
      </c>
      <c r="P41" s="67" t="s">
        <v>1609</v>
      </c>
      <c r="Q41" s="67" t="s">
        <v>531</v>
      </c>
      <c r="R41" s="49"/>
      <c r="S41" s="56" t="str">
        <f>_xlfn.TEXTJOIN("",TRUE,Tabelle13[[#This Row],[WoS Index SCIE]:[WoS Index SSCI]])</f>
        <v/>
      </c>
      <c r="T41" s="83"/>
      <c r="U41" s="83"/>
      <c r="V41" s="83" t="str">
        <f>IFERROR(Tabelle13[[#This Row],[JIF Rank 2019 '#]]/Tabelle13[[#This Row],[JIF Rank 2019 Total]]*100,"")</f>
        <v/>
      </c>
      <c r="W41" s="83" t="str">
        <f>IF(Tabelle13[[#This Row],[JIF Rank 2019 Relative]]&lt;10, "Upper 10%","")</f>
        <v/>
      </c>
      <c r="X41" s="83" t="str">
        <f>RIGHT(Tabelle13[[#This Row],[JIF Quartile in Category 2019]],1)</f>
        <v/>
      </c>
      <c r="Y41" s="83"/>
      <c r="Z41" s="83"/>
      <c r="AA41" s="83" t="str">
        <f>IFERROR(Tabelle13[[#This Row],[JIF Rank 2020 '#]]/Tabelle13[[#This Row],[JIF Rank 2020 Total]]*100,"")</f>
        <v/>
      </c>
      <c r="AB41" s="83" t="str">
        <f>IF(Tabelle13[[#This Row],[JIF Rank 2020 Relative]]&lt;10, "Upper 10%","")</f>
        <v/>
      </c>
      <c r="AC41" s="83" t="str">
        <f>RIGHT(Tabelle13[[#This Row],[JIF Quartile in Category 2020]],1)</f>
        <v/>
      </c>
      <c r="AD41" s="88"/>
      <c r="AE41" s="83"/>
      <c r="AF41" s="83" t="str">
        <f>IFERROR(Tabelle13[[#This Row],[JIF Rank 2021 '#]]/Tabelle13[[#This Row],[JIF Rank 2021 Total]]*100,"")</f>
        <v/>
      </c>
      <c r="AG41" s="83" t="str">
        <f>IF(Tabelle13[[#This Row],[JIF Rank 2021 Relative]]&lt;10, "Upper 10%","")</f>
        <v/>
      </c>
      <c r="AH41" s="83" t="str">
        <f>RIGHT(Tabelle13[[#This Row],[JIF Quartile in Category 2021]],1)</f>
        <v/>
      </c>
      <c r="AI41" s="83" t="str">
        <f>IF(OR(Tabelle13[[#This Row],[JIF Rank 2019 group]]="Upper 10%",Tabelle13[[#This Row],[JIF Rank 2020 group]]="Upper 10%",Tabelle13[[#This Row],[JIF Rank 2021 group]]="Upper 10%"),"Upper 10%","")</f>
        <v/>
      </c>
    </row>
    <row r="42" spans="1:35" s="54" customFormat="1" x14ac:dyDescent="0.3">
      <c r="A42" s="56" t="s">
        <v>67</v>
      </c>
      <c r="B42" s="65" t="s">
        <v>311</v>
      </c>
      <c r="C42" s="65"/>
      <c r="D42" s="65"/>
      <c r="E42" s="65"/>
      <c r="F42" s="65"/>
      <c r="G42" s="65"/>
      <c r="H42" s="65"/>
      <c r="I42" s="67"/>
      <c r="J42" s="67" t="s">
        <v>26</v>
      </c>
      <c r="K42" s="67"/>
      <c r="L42" s="67"/>
      <c r="M42" s="67"/>
      <c r="N42" s="67" t="s">
        <v>427</v>
      </c>
      <c r="O42" s="67" t="s">
        <v>398</v>
      </c>
      <c r="P42" s="67" t="s">
        <v>1611</v>
      </c>
      <c r="Q42" s="67" t="s">
        <v>538</v>
      </c>
      <c r="R42" s="49"/>
      <c r="S42" s="56" t="str">
        <f>_xlfn.TEXTJOIN("",TRUE,Tabelle13[[#This Row],[WoS Index SCIE]:[WoS Index SSCI]])</f>
        <v/>
      </c>
      <c r="T42" s="83"/>
      <c r="U42" s="83"/>
      <c r="V42" s="83" t="str">
        <f>IFERROR(Tabelle13[[#This Row],[JIF Rank 2019 '#]]/Tabelle13[[#This Row],[JIF Rank 2019 Total]]*100,"")</f>
        <v/>
      </c>
      <c r="W42" s="83" t="str">
        <f>IF(Tabelle13[[#This Row],[JIF Rank 2019 Relative]]&lt;10, "Upper 10%","")</f>
        <v/>
      </c>
      <c r="X42" s="83" t="str">
        <f>RIGHT(Tabelle13[[#This Row],[JIF Quartile in Category 2019]],1)</f>
        <v/>
      </c>
      <c r="Y42" s="83"/>
      <c r="Z42" s="83"/>
      <c r="AA42" s="83" t="str">
        <f>IFERROR(Tabelle13[[#This Row],[JIF Rank 2020 '#]]/Tabelle13[[#This Row],[JIF Rank 2020 Total]]*100,"")</f>
        <v/>
      </c>
      <c r="AB42" s="83" t="str">
        <f>IF(Tabelle13[[#This Row],[JIF Rank 2020 Relative]]&lt;10, "Upper 10%","")</f>
        <v/>
      </c>
      <c r="AC42" s="83" t="str">
        <f>RIGHT(Tabelle13[[#This Row],[JIF Quartile in Category 2020]],1)</f>
        <v/>
      </c>
      <c r="AD42" s="88"/>
      <c r="AE42" s="83"/>
      <c r="AF42" s="83" t="str">
        <f>IFERROR(Tabelle13[[#This Row],[JIF Rank 2021 '#]]/Tabelle13[[#This Row],[JIF Rank 2021 Total]]*100,"")</f>
        <v/>
      </c>
      <c r="AG42" s="83" t="str">
        <f>IF(Tabelle13[[#This Row],[JIF Rank 2021 Relative]]&lt;10, "Upper 10%","")</f>
        <v/>
      </c>
      <c r="AH42" s="83" t="str">
        <f>RIGHT(Tabelle13[[#This Row],[JIF Quartile in Category 2021]],1)</f>
        <v/>
      </c>
      <c r="AI42" s="83" t="str">
        <f>IF(OR(Tabelle13[[#This Row],[JIF Rank 2019 group]]="Upper 10%",Tabelle13[[#This Row],[JIF Rank 2020 group]]="Upper 10%",Tabelle13[[#This Row],[JIF Rank 2021 group]]="Upper 10%"),"Upper 10%","")</f>
        <v/>
      </c>
    </row>
    <row r="43" spans="1:35" s="54" customFormat="1" x14ac:dyDescent="0.3">
      <c r="A43" s="56" t="s">
        <v>68</v>
      </c>
      <c r="B43" s="65" t="s">
        <v>311</v>
      </c>
      <c r="C43" s="65"/>
      <c r="D43" s="65"/>
      <c r="E43" s="65"/>
      <c r="F43" s="65"/>
      <c r="G43" s="65"/>
      <c r="H43" s="65"/>
      <c r="I43" s="67"/>
      <c r="J43" s="67" t="s">
        <v>26</v>
      </c>
      <c r="K43" s="67"/>
      <c r="L43" s="67"/>
      <c r="M43" s="67"/>
      <c r="N43" s="67" t="s">
        <v>409</v>
      </c>
      <c r="O43" s="67" t="s">
        <v>177</v>
      </c>
      <c r="P43" s="67" t="s">
        <v>177</v>
      </c>
      <c r="Q43" s="67" t="s">
        <v>541</v>
      </c>
      <c r="R43" s="49"/>
      <c r="S43" s="56" t="str">
        <f>_xlfn.TEXTJOIN("",TRUE,Tabelle13[[#This Row],[WoS Index SCIE]:[WoS Index SSCI]])</f>
        <v/>
      </c>
      <c r="T43" s="83"/>
      <c r="U43" s="83"/>
      <c r="V43" s="83" t="str">
        <f>IFERROR(Tabelle13[[#This Row],[JIF Rank 2019 '#]]/Tabelle13[[#This Row],[JIF Rank 2019 Total]]*100,"")</f>
        <v/>
      </c>
      <c r="W43" s="83" t="str">
        <f>IF(Tabelle13[[#This Row],[JIF Rank 2019 Relative]]&lt;10, "Upper 10%","")</f>
        <v/>
      </c>
      <c r="X43" s="83" t="str">
        <f>RIGHT(Tabelle13[[#This Row],[JIF Quartile in Category 2019]],1)</f>
        <v/>
      </c>
      <c r="Y43" s="83"/>
      <c r="Z43" s="83"/>
      <c r="AA43" s="83" t="str">
        <f>IFERROR(Tabelle13[[#This Row],[JIF Rank 2020 '#]]/Tabelle13[[#This Row],[JIF Rank 2020 Total]]*100,"")</f>
        <v/>
      </c>
      <c r="AB43" s="83" t="str">
        <f>IF(Tabelle13[[#This Row],[JIF Rank 2020 Relative]]&lt;10, "Upper 10%","")</f>
        <v/>
      </c>
      <c r="AC43" s="83" t="str">
        <f>RIGHT(Tabelle13[[#This Row],[JIF Quartile in Category 2020]],1)</f>
        <v/>
      </c>
      <c r="AD43" s="88"/>
      <c r="AE43" s="83"/>
      <c r="AF43" s="83" t="str">
        <f>IFERROR(Tabelle13[[#This Row],[JIF Rank 2021 '#]]/Tabelle13[[#This Row],[JIF Rank 2021 Total]]*100,"")</f>
        <v/>
      </c>
      <c r="AG43" s="83" t="str">
        <f>IF(Tabelle13[[#This Row],[JIF Rank 2021 Relative]]&lt;10, "Upper 10%","")</f>
        <v/>
      </c>
      <c r="AH43" s="83" t="str">
        <f>RIGHT(Tabelle13[[#This Row],[JIF Quartile in Category 2021]],1)</f>
        <v/>
      </c>
      <c r="AI43" s="83" t="str">
        <f>IF(OR(Tabelle13[[#This Row],[JIF Rank 2019 group]]="Upper 10%",Tabelle13[[#This Row],[JIF Rank 2020 group]]="Upper 10%",Tabelle13[[#This Row],[JIF Rank 2021 group]]="Upper 10%"),"Upper 10%","")</f>
        <v/>
      </c>
    </row>
    <row r="44" spans="1:35" s="54" customFormat="1" x14ac:dyDescent="0.3">
      <c r="A44" s="56" t="s">
        <v>69</v>
      </c>
      <c r="B44" s="65" t="s">
        <v>311</v>
      </c>
      <c r="C44" s="65"/>
      <c r="D44" s="65"/>
      <c r="E44" s="65"/>
      <c r="F44" s="65"/>
      <c r="G44" s="65"/>
      <c r="H44" s="65"/>
      <c r="I44" s="67"/>
      <c r="J44" s="67" t="s">
        <v>26</v>
      </c>
      <c r="K44" s="67"/>
      <c r="L44" s="67"/>
      <c r="M44" s="67"/>
      <c r="N44" s="67" t="s">
        <v>22222</v>
      </c>
      <c r="O44" s="67" t="s">
        <v>177</v>
      </c>
      <c r="P44" s="67" t="s">
        <v>177</v>
      </c>
      <c r="Q44" s="67" t="s">
        <v>544</v>
      </c>
      <c r="R44" s="49"/>
      <c r="S44" s="56" t="str">
        <f>_xlfn.TEXTJOIN("",TRUE,Tabelle13[[#This Row],[WoS Index SCIE]:[WoS Index SSCI]])</f>
        <v/>
      </c>
      <c r="T44" s="83"/>
      <c r="U44" s="83"/>
      <c r="V44" s="83" t="str">
        <f>IFERROR(Tabelle13[[#This Row],[JIF Rank 2019 '#]]/Tabelle13[[#This Row],[JIF Rank 2019 Total]]*100,"")</f>
        <v/>
      </c>
      <c r="W44" s="83" t="str">
        <f>IF(Tabelle13[[#This Row],[JIF Rank 2019 Relative]]&lt;10, "Upper 10%","")</f>
        <v/>
      </c>
      <c r="X44" s="83" t="str">
        <f>RIGHT(Tabelle13[[#This Row],[JIF Quartile in Category 2019]],1)</f>
        <v/>
      </c>
      <c r="Y44" s="83"/>
      <c r="Z44" s="83"/>
      <c r="AA44" s="83" t="str">
        <f>IFERROR(Tabelle13[[#This Row],[JIF Rank 2020 '#]]/Tabelle13[[#This Row],[JIF Rank 2020 Total]]*100,"")</f>
        <v/>
      </c>
      <c r="AB44" s="83" t="str">
        <f>IF(Tabelle13[[#This Row],[JIF Rank 2020 Relative]]&lt;10, "Upper 10%","")</f>
        <v/>
      </c>
      <c r="AC44" s="83" t="str">
        <f>RIGHT(Tabelle13[[#This Row],[JIF Quartile in Category 2020]],1)</f>
        <v/>
      </c>
      <c r="AD44" s="88"/>
      <c r="AE44" s="83"/>
      <c r="AF44" s="83" t="str">
        <f>IFERROR(Tabelle13[[#This Row],[JIF Rank 2021 '#]]/Tabelle13[[#This Row],[JIF Rank 2021 Total]]*100,"")</f>
        <v/>
      </c>
      <c r="AG44" s="83" t="str">
        <f>IF(Tabelle13[[#This Row],[JIF Rank 2021 Relative]]&lt;10, "Upper 10%","")</f>
        <v/>
      </c>
      <c r="AH44" s="83" t="str">
        <f>RIGHT(Tabelle13[[#This Row],[JIF Quartile in Category 2021]],1)</f>
        <v/>
      </c>
      <c r="AI44" s="83" t="str">
        <f>IF(OR(Tabelle13[[#This Row],[JIF Rank 2019 group]]="Upper 10%",Tabelle13[[#This Row],[JIF Rank 2020 group]]="Upper 10%",Tabelle13[[#This Row],[JIF Rank 2021 group]]="Upper 10%"),"Upper 10%","")</f>
        <v/>
      </c>
    </row>
    <row r="45" spans="1:35" s="54" customFormat="1" x14ac:dyDescent="0.3">
      <c r="A45" s="57" t="s">
        <v>70</v>
      </c>
      <c r="B45" s="67" t="s">
        <v>354</v>
      </c>
      <c r="C45" s="69" t="s">
        <v>545</v>
      </c>
      <c r="D45" s="67" t="s">
        <v>319</v>
      </c>
      <c r="E45" s="69" t="s">
        <v>546</v>
      </c>
      <c r="F45" s="67" t="s">
        <v>328</v>
      </c>
      <c r="G45" s="71" t="s">
        <v>547</v>
      </c>
      <c r="H45" s="67" t="s">
        <v>319</v>
      </c>
      <c r="I45" s="67"/>
      <c r="J45" s="67"/>
      <c r="K45" s="67" t="s">
        <v>28</v>
      </c>
      <c r="L45" s="67"/>
      <c r="M45" s="67"/>
      <c r="N45" s="68" t="s">
        <v>1632</v>
      </c>
      <c r="O45" s="68" t="s">
        <v>357</v>
      </c>
      <c r="P45" s="57" t="s">
        <v>1630</v>
      </c>
      <c r="Q45" s="67" t="s">
        <v>550</v>
      </c>
      <c r="R45" s="49"/>
      <c r="S45" s="56" t="str">
        <f>_xlfn.TEXTJOIN("",TRUE,Tabelle13[[#This Row],[WoS Index SCIE]:[WoS Index SSCI]])</f>
        <v>SCIE</v>
      </c>
      <c r="T45" s="84">
        <v>5</v>
      </c>
      <c r="U45" s="83">
        <v>29</v>
      </c>
      <c r="V45" s="83">
        <f>IFERROR(Tabelle13[[#This Row],[JIF Rank 2019 '#]]/Tabelle13[[#This Row],[JIF Rank 2019 Total]]*100,"")</f>
        <v>17.241379310344829</v>
      </c>
      <c r="W45" s="83" t="str">
        <f>IF(Tabelle13[[#This Row],[JIF Rank 2019 Relative]]&lt;10, "Upper 10%","")</f>
        <v/>
      </c>
      <c r="X45" s="83" t="str">
        <f>RIGHT(Tabelle13[[#This Row],[JIF Quartile in Category 2019]],1)</f>
        <v>1</v>
      </c>
      <c r="Y45" s="84">
        <v>8</v>
      </c>
      <c r="Z45" s="83">
        <v>29</v>
      </c>
      <c r="AA45" s="83">
        <f>IFERROR(Tabelle13[[#This Row],[JIF Rank 2020 '#]]/Tabelle13[[#This Row],[JIF Rank 2020 Total]]*100,"")</f>
        <v>27.586206896551722</v>
      </c>
      <c r="AB45" s="83" t="str">
        <f>IF(Tabelle13[[#This Row],[JIF Rank 2020 Relative]]&lt;10, "Upper 10%","")</f>
        <v/>
      </c>
      <c r="AC45" s="83" t="str">
        <f>RIGHT(Tabelle13[[#This Row],[JIF Quartile in Category 2020]],1)</f>
        <v>2</v>
      </c>
      <c r="AD45" s="89">
        <v>3</v>
      </c>
      <c r="AE45" s="83">
        <v>29</v>
      </c>
      <c r="AF45" s="83">
        <f>IFERROR(Tabelle13[[#This Row],[JIF Rank 2021 '#]]/Tabelle13[[#This Row],[JIF Rank 2021 Total]]*100,"")</f>
        <v>10.344827586206897</v>
      </c>
      <c r="AG45" s="83" t="str">
        <f>IF(Tabelle13[[#This Row],[JIF Rank 2021 Relative]]&lt;10, "Upper 10%","")</f>
        <v/>
      </c>
      <c r="AH45" s="83" t="str">
        <f>RIGHT(Tabelle13[[#This Row],[JIF Quartile in Category 2021]],1)</f>
        <v>1</v>
      </c>
      <c r="AI45" s="83" t="str">
        <f>IF(OR(Tabelle13[[#This Row],[JIF Rank 2019 group]]="Upper 10%",Tabelle13[[#This Row],[JIF Rank 2020 group]]="Upper 10%",Tabelle13[[#This Row],[JIF Rank 2021 group]]="Upper 10%"),"Upper 10%","")</f>
        <v/>
      </c>
    </row>
    <row r="46" spans="1:35" s="54" customFormat="1" x14ac:dyDescent="0.3">
      <c r="A46" s="60" t="s">
        <v>71</v>
      </c>
      <c r="B46" s="67" t="s">
        <v>177</v>
      </c>
      <c r="C46" s="67" t="s">
        <v>553</v>
      </c>
      <c r="D46" s="67" t="s">
        <v>328</v>
      </c>
      <c r="E46" s="67" t="s">
        <v>554</v>
      </c>
      <c r="F46" s="67" t="s">
        <v>328</v>
      </c>
      <c r="G46" s="67" t="s">
        <v>555</v>
      </c>
      <c r="H46" s="67" t="s">
        <v>328</v>
      </c>
      <c r="I46" s="67" t="s">
        <v>38</v>
      </c>
      <c r="J46" s="67"/>
      <c r="K46" s="67"/>
      <c r="L46" s="67" t="s">
        <v>42</v>
      </c>
      <c r="M46" s="67"/>
      <c r="N46" s="68" t="s">
        <v>22222</v>
      </c>
      <c r="O46" s="67" t="s">
        <v>177</v>
      </c>
      <c r="P46" s="67" t="s">
        <v>177</v>
      </c>
      <c r="Q46" s="67" t="s">
        <v>552</v>
      </c>
      <c r="R46" s="49"/>
      <c r="S46" s="56" t="str">
        <f>_xlfn.TEXTJOIN("",TRUE,Tabelle13[[#This Row],[WoS Index SCIE]:[WoS Index SSCI]])</f>
        <v>SSCI</v>
      </c>
      <c r="T46" s="83">
        <v>54</v>
      </c>
      <c r="U46" s="83">
        <v>187</v>
      </c>
      <c r="V46" s="83">
        <f>IFERROR(Tabelle13[[#This Row],[JIF Rank 2019 '#]]/Tabelle13[[#This Row],[JIF Rank 2019 Total]]*100,"")</f>
        <v>28.877005347593581</v>
      </c>
      <c r="W46" s="83" t="str">
        <f>IF(Tabelle13[[#This Row],[JIF Rank 2019 Relative]]&lt;10, "Upper 10%","")</f>
        <v/>
      </c>
      <c r="X46" s="83" t="str">
        <f>RIGHT(Tabelle13[[#This Row],[JIF Quartile in Category 2019]],1)</f>
        <v>2</v>
      </c>
      <c r="Y46" s="83">
        <v>73</v>
      </c>
      <c r="Z46" s="83">
        <v>193</v>
      </c>
      <c r="AA46" s="83">
        <f>IFERROR(Tabelle13[[#This Row],[JIF Rank 2020 '#]]/Tabelle13[[#This Row],[JIF Rank 2020 Total]]*100,"")</f>
        <v>37.823834196891191</v>
      </c>
      <c r="AB46" s="83" t="str">
        <f>IF(Tabelle13[[#This Row],[JIF Rank 2020 Relative]]&lt;10, "Upper 10%","")</f>
        <v/>
      </c>
      <c r="AC46" s="83" t="str">
        <f>RIGHT(Tabelle13[[#This Row],[JIF Quartile in Category 2020]],1)</f>
        <v>2</v>
      </c>
      <c r="AD46" s="89">
        <v>69</v>
      </c>
      <c r="AE46" s="83">
        <v>194</v>
      </c>
      <c r="AF46" s="83">
        <f>IFERROR(Tabelle13[[#This Row],[JIF Rank 2021 '#]]/Tabelle13[[#This Row],[JIF Rank 2021 Total]]*100,"")</f>
        <v>35.567010309278352</v>
      </c>
      <c r="AG46" s="83" t="str">
        <f>IF(Tabelle13[[#This Row],[JIF Rank 2021 Relative]]&lt;10, "Upper 10%","")</f>
        <v/>
      </c>
      <c r="AH46" s="83" t="str">
        <f>RIGHT(Tabelle13[[#This Row],[JIF Quartile in Category 2021]],1)</f>
        <v>2</v>
      </c>
      <c r="AI46" s="83" t="str">
        <f>IF(OR(Tabelle13[[#This Row],[JIF Rank 2019 group]]="Upper 10%",Tabelle13[[#This Row],[JIF Rank 2020 group]]="Upper 10%",Tabelle13[[#This Row],[JIF Rank 2021 group]]="Upper 10%"),"Upper 10%","")</f>
        <v/>
      </c>
    </row>
    <row r="47" spans="1:35" s="54" customFormat="1" x14ac:dyDescent="0.3">
      <c r="A47" s="60" t="s">
        <v>72</v>
      </c>
      <c r="B47" s="67" t="s">
        <v>556</v>
      </c>
      <c r="C47" s="67" t="s">
        <v>557</v>
      </c>
      <c r="D47" s="65" t="s">
        <v>312</v>
      </c>
      <c r="E47" s="67" t="s">
        <v>558</v>
      </c>
      <c r="F47" s="65" t="s">
        <v>312</v>
      </c>
      <c r="G47" s="65" t="s">
        <v>559</v>
      </c>
      <c r="H47" s="65" t="s">
        <v>334</v>
      </c>
      <c r="I47" s="67"/>
      <c r="J47" s="67"/>
      <c r="K47" s="67"/>
      <c r="L47" s="67" t="s">
        <v>42</v>
      </c>
      <c r="M47" s="67"/>
      <c r="N47" s="68" t="s">
        <v>409</v>
      </c>
      <c r="O47" s="67" t="s">
        <v>177</v>
      </c>
      <c r="P47" s="67" t="s">
        <v>177</v>
      </c>
      <c r="Q47" s="67" t="s">
        <v>562</v>
      </c>
      <c r="R47" s="49"/>
      <c r="S47" s="56" t="str">
        <f>_xlfn.TEXTJOIN("",TRUE,Tabelle13[[#This Row],[WoS Index SCIE]:[WoS Index SSCI]])</f>
        <v>SSCI</v>
      </c>
      <c r="T47" s="83">
        <v>63</v>
      </c>
      <c r="U47" s="83">
        <v>92</v>
      </c>
      <c r="V47" s="83">
        <f>IFERROR(Tabelle13[[#This Row],[JIF Rank 2019 '#]]/Tabelle13[[#This Row],[JIF Rank 2019 Total]]*100,"")</f>
        <v>68.478260869565219</v>
      </c>
      <c r="W47" s="83" t="str">
        <f>IF(Tabelle13[[#This Row],[JIF Rank 2019 Relative]]&lt;10, "Upper 10%","")</f>
        <v/>
      </c>
      <c r="X47" s="83" t="str">
        <f>RIGHT(Tabelle13[[#This Row],[JIF Quartile in Category 2019]],1)</f>
        <v>3</v>
      </c>
      <c r="Y47" s="83">
        <v>58</v>
      </c>
      <c r="Z47" s="83">
        <v>94</v>
      </c>
      <c r="AA47" s="83">
        <f>IFERROR(Tabelle13[[#This Row],[JIF Rank 2020 '#]]/Tabelle13[[#This Row],[JIF Rank 2020 Total]]*100,"")</f>
        <v>61.702127659574465</v>
      </c>
      <c r="AB47" s="83" t="str">
        <f>IF(Tabelle13[[#This Row],[JIF Rank 2020 Relative]]&lt;10, "Upper 10%","")</f>
        <v/>
      </c>
      <c r="AC47" s="83" t="str">
        <f>RIGHT(Tabelle13[[#This Row],[JIF Quartile in Category 2020]],1)</f>
        <v>3</v>
      </c>
      <c r="AD47" s="88">
        <v>82</v>
      </c>
      <c r="AE47" s="83">
        <v>94</v>
      </c>
      <c r="AF47" s="83">
        <f>IFERROR(Tabelle13[[#This Row],[JIF Rank 2021 '#]]/Tabelle13[[#This Row],[JIF Rank 2021 Total]]*100,"")</f>
        <v>87.2340425531915</v>
      </c>
      <c r="AG47" s="83" t="str">
        <f>IF(Tabelle13[[#This Row],[JIF Rank 2021 Relative]]&lt;10, "Upper 10%","")</f>
        <v/>
      </c>
      <c r="AH47" s="83" t="str">
        <f>RIGHT(Tabelle13[[#This Row],[JIF Quartile in Category 2021]],1)</f>
        <v>4</v>
      </c>
      <c r="AI47" s="83" t="str">
        <f>IF(OR(Tabelle13[[#This Row],[JIF Rank 2019 group]]="Upper 10%",Tabelle13[[#This Row],[JIF Rank 2020 group]]="Upper 10%",Tabelle13[[#This Row],[JIF Rank 2021 group]]="Upper 10%"),"Upper 10%","")</f>
        <v/>
      </c>
    </row>
    <row r="48" spans="1:35" s="54" customFormat="1" x14ac:dyDescent="0.3">
      <c r="A48" s="56" t="s">
        <v>73</v>
      </c>
      <c r="B48" s="65" t="s">
        <v>311</v>
      </c>
      <c r="C48" s="65"/>
      <c r="D48" s="65"/>
      <c r="E48" s="65"/>
      <c r="F48" s="65"/>
      <c r="G48" s="65"/>
      <c r="H48" s="65"/>
      <c r="I48" s="67"/>
      <c r="J48" s="67" t="s">
        <v>26</v>
      </c>
      <c r="K48" s="67"/>
      <c r="L48" s="67"/>
      <c r="M48" s="67" t="s">
        <v>24</v>
      </c>
      <c r="N48" s="67" t="s">
        <v>438</v>
      </c>
      <c r="O48" s="67" t="s">
        <v>429</v>
      </c>
      <c r="P48" s="57" t="s">
        <v>1611</v>
      </c>
      <c r="Q48" s="67" t="s">
        <v>565</v>
      </c>
      <c r="R48" s="49"/>
      <c r="S48" s="56" t="str">
        <f>_xlfn.TEXTJOIN("",TRUE,Tabelle13[[#This Row],[WoS Index SCIE]:[WoS Index SSCI]])</f>
        <v/>
      </c>
      <c r="T48" s="83"/>
      <c r="U48" s="83"/>
      <c r="V48" s="83" t="str">
        <f>IFERROR(Tabelle13[[#This Row],[JIF Rank 2019 '#]]/Tabelle13[[#This Row],[JIF Rank 2019 Total]]*100,"")</f>
        <v/>
      </c>
      <c r="W48" s="83" t="str">
        <f>IF(Tabelle13[[#This Row],[JIF Rank 2019 Relative]]&lt;10, "Upper 10%","")</f>
        <v/>
      </c>
      <c r="X48" s="83" t="str">
        <f>RIGHT(Tabelle13[[#This Row],[JIF Quartile in Category 2019]],1)</f>
        <v/>
      </c>
      <c r="Y48" s="83"/>
      <c r="Z48" s="83"/>
      <c r="AA48" s="83" t="str">
        <f>IFERROR(Tabelle13[[#This Row],[JIF Rank 2020 '#]]/Tabelle13[[#This Row],[JIF Rank 2020 Total]]*100,"")</f>
        <v/>
      </c>
      <c r="AB48" s="83" t="str">
        <f>IF(Tabelle13[[#This Row],[JIF Rank 2020 Relative]]&lt;10, "Upper 10%","")</f>
        <v/>
      </c>
      <c r="AC48" s="83" t="str">
        <f>RIGHT(Tabelle13[[#This Row],[JIF Quartile in Category 2020]],1)</f>
        <v/>
      </c>
      <c r="AD48" s="88"/>
      <c r="AE48" s="83"/>
      <c r="AF48" s="83" t="str">
        <f>IFERROR(Tabelle13[[#This Row],[JIF Rank 2021 '#]]/Tabelle13[[#This Row],[JIF Rank 2021 Total]]*100,"")</f>
        <v/>
      </c>
      <c r="AG48" s="83" t="str">
        <f>IF(Tabelle13[[#This Row],[JIF Rank 2021 Relative]]&lt;10, "Upper 10%","")</f>
        <v/>
      </c>
      <c r="AH48" s="83" t="str">
        <f>RIGHT(Tabelle13[[#This Row],[JIF Quartile in Category 2021]],1)</f>
        <v/>
      </c>
      <c r="AI48" s="83" t="str">
        <f>IF(OR(Tabelle13[[#This Row],[JIF Rank 2019 group]]="Upper 10%",Tabelle13[[#This Row],[JIF Rank 2020 group]]="Upper 10%",Tabelle13[[#This Row],[JIF Rank 2021 group]]="Upper 10%"),"Upper 10%","")</f>
        <v/>
      </c>
    </row>
    <row r="49" spans="1:35" s="54" customFormat="1" x14ac:dyDescent="0.3">
      <c r="A49" s="56" t="s">
        <v>74</v>
      </c>
      <c r="B49" s="65" t="s">
        <v>311</v>
      </c>
      <c r="C49" s="65"/>
      <c r="D49" s="65"/>
      <c r="E49" s="65"/>
      <c r="F49" s="65"/>
      <c r="G49" s="65"/>
      <c r="H49" s="65"/>
      <c r="I49" s="67"/>
      <c r="J49" s="67" t="s">
        <v>26</v>
      </c>
      <c r="K49" s="67"/>
      <c r="L49" s="67"/>
      <c r="M49" s="67"/>
      <c r="N49" s="67" t="s">
        <v>605</v>
      </c>
      <c r="O49" s="67" t="s">
        <v>317</v>
      </c>
      <c r="P49" s="68" t="s">
        <v>1609</v>
      </c>
      <c r="Q49" s="67" t="s">
        <v>567</v>
      </c>
      <c r="R49" s="49"/>
      <c r="S49" s="56" t="str">
        <f>_xlfn.TEXTJOIN("",TRUE,Tabelle13[[#This Row],[WoS Index SCIE]:[WoS Index SSCI]])</f>
        <v/>
      </c>
      <c r="T49" s="83"/>
      <c r="U49" s="83"/>
      <c r="V49" s="83" t="str">
        <f>IFERROR(Tabelle13[[#This Row],[JIF Rank 2019 '#]]/Tabelle13[[#This Row],[JIF Rank 2019 Total]]*100,"")</f>
        <v/>
      </c>
      <c r="W49" s="83" t="str">
        <f>IF(Tabelle13[[#This Row],[JIF Rank 2019 Relative]]&lt;10, "Upper 10%","")</f>
        <v/>
      </c>
      <c r="X49" s="83" t="str">
        <f>RIGHT(Tabelle13[[#This Row],[JIF Quartile in Category 2019]],1)</f>
        <v/>
      </c>
      <c r="Y49" s="83"/>
      <c r="Z49" s="83"/>
      <c r="AA49" s="83" t="str">
        <f>IFERROR(Tabelle13[[#This Row],[JIF Rank 2020 '#]]/Tabelle13[[#This Row],[JIF Rank 2020 Total]]*100,"")</f>
        <v/>
      </c>
      <c r="AB49" s="83" t="str">
        <f>IF(Tabelle13[[#This Row],[JIF Rank 2020 Relative]]&lt;10, "Upper 10%","")</f>
        <v/>
      </c>
      <c r="AC49" s="83" t="str">
        <f>RIGHT(Tabelle13[[#This Row],[JIF Quartile in Category 2020]],1)</f>
        <v/>
      </c>
      <c r="AD49" s="88"/>
      <c r="AE49" s="83"/>
      <c r="AF49" s="83" t="str">
        <f>IFERROR(Tabelle13[[#This Row],[JIF Rank 2021 '#]]/Tabelle13[[#This Row],[JIF Rank 2021 Total]]*100,"")</f>
        <v/>
      </c>
      <c r="AG49" s="83" t="str">
        <f>IF(Tabelle13[[#This Row],[JIF Rank 2021 Relative]]&lt;10, "Upper 10%","")</f>
        <v/>
      </c>
      <c r="AH49" s="83" t="str">
        <f>RIGHT(Tabelle13[[#This Row],[JIF Quartile in Category 2021]],1)</f>
        <v/>
      </c>
      <c r="AI49" s="83" t="str">
        <f>IF(OR(Tabelle13[[#This Row],[JIF Rank 2019 group]]="Upper 10%",Tabelle13[[#This Row],[JIF Rank 2020 group]]="Upper 10%",Tabelle13[[#This Row],[JIF Rank 2021 group]]="Upper 10%"),"Upper 10%","")</f>
        <v/>
      </c>
    </row>
    <row r="50" spans="1:35" s="54" customFormat="1" x14ac:dyDescent="0.3">
      <c r="A50" s="57" t="s">
        <v>75</v>
      </c>
      <c r="B50" s="67" t="s">
        <v>326</v>
      </c>
      <c r="C50" s="67" t="s">
        <v>568</v>
      </c>
      <c r="D50" s="67" t="s">
        <v>328</v>
      </c>
      <c r="E50" s="67" t="s">
        <v>569</v>
      </c>
      <c r="F50" s="67" t="s">
        <v>312</v>
      </c>
      <c r="G50" s="67" t="s">
        <v>570</v>
      </c>
      <c r="H50" s="67" t="s">
        <v>328</v>
      </c>
      <c r="I50" s="67"/>
      <c r="J50" s="67"/>
      <c r="K50" s="67" t="s">
        <v>28</v>
      </c>
      <c r="L50" s="67"/>
      <c r="M50" s="67"/>
      <c r="N50" s="68" t="s">
        <v>324</v>
      </c>
      <c r="O50" s="67" t="s">
        <v>317</v>
      </c>
      <c r="P50" s="68" t="s">
        <v>1609</v>
      </c>
      <c r="Q50" s="67" t="s">
        <v>573</v>
      </c>
      <c r="R50" s="49"/>
      <c r="S50" s="56" t="str">
        <f>_xlfn.TEXTJOIN("",TRUE,Tabelle13[[#This Row],[WoS Index SCIE]:[WoS Index SSCI]])</f>
        <v>SCIE</v>
      </c>
      <c r="T50" s="83">
        <v>123</v>
      </c>
      <c r="U50" s="83">
        <v>260</v>
      </c>
      <c r="V50" s="83">
        <f>IFERROR(Tabelle13[[#This Row],[JIF Rank 2019 '#]]/Tabelle13[[#This Row],[JIF Rank 2019 Total]]*100,"")</f>
        <v>47.307692307692307</v>
      </c>
      <c r="W50" s="83" t="str">
        <f>IF(Tabelle13[[#This Row],[JIF Rank 2019 Relative]]&lt;10, "Upper 10%","")</f>
        <v/>
      </c>
      <c r="X50" s="83" t="str">
        <f>RIGHT(Tabelle13[[#This Row],[JIF Quartile in Category 2019]],1)</f>
        <v>2</v>
      </c>
      <c r="Y50" s="83">
        <v>136</v>
      </c>
      <c r="Z50" s="83">
        <v>265</v>
      </c>
      <c r="AA50" s="83">
        <f>IFERROR(Tabelle13[[#This Row],[JIF Rank 2020 '#]]/Tabelle13[[#This Row],[JIF Rank 2020 Total]]*100,"")</f>
        <v>51.320754716981135</v>
      </c>
      <c r="AB50" s="83" t="str">
        <f>IF(Tabelle13[[#This Row],[JIF Rank 2020 Relative]]&lt;10, "Upper 10%","")</f>
        <v/>
      </c>
      <c r="AC50" s="83" t="str">
        <f>RIGHT(Tabelle13[[#This Row],[JIF Quartile in Category 2020]],1)</f>
        <v>3</v>
      </c>
      <c r="AD50" s="89">
        <v>117</v>
      </c>
      <c r="AE50" s="83">
        <v>267</v>
      </c>
      <c r="AF50" s="83">
        <f>IFERROR(Tabelle13[[#This Row],[JIF Rank 2021 '#]]/Tabelle13[[#This Row],[JIF Rank 2021 Total]]*100,"")</f>
        <v>43.820224719101127</v>
      </c>
      <c r="AG50" s="83" t="str">
        <f>IF(Tabelle13[[#This Row],[JIF Rank 2021 Relative]]&lt;10, "Upper 10%","")</f>
        <v/>
      </c>
      <c r="AH50" s="83" t="str">
        <f>RIGHT(Tabelle13[[#This Row],[JIF Quartile in Category 2021]],1)</f>
        <v>2</v>
      </c>
      <c r="AI50" s="83" t="str">
        <f>IF(OR(Tabelle13[[#This Row],[JIF Rank 2019 group]]="Upper 10%",Tabelle13[[#This Row],[JIF Rank 2020 group]]="Upper 10%",Tabelle13[[#This Row],[JIF Rank 2021 group]]="Upper 10%"),"Upper 10%","")</f>
        <v/>
      </c>
    </row>
    <row r="51" spans="1:35" s="54" customFormat="1" x14ac:dyDescent="0.3">
      <c r="A51" s="56" t="s">
        <v>76</v>
      </c>
      <c r="B51" s="65" t="s">
        <v>311</v>
      </c>
      <c r="C51" s="65"/>
      <c r="D51" s="65"/>
      <c r="E51" s="65"/>
      <c r="F51" s="65"/>
      <c r="G51" s="65"/>
      <c r="H51" s="65"/>
      <c r="I51" s="67"/>
      <c r="J51" s="67" t="s">
        <v>26</v>
      </c>
      <c r="K51" s="67"/>
      <c r="L51" s="67"/>
      <c r="M51" s="67"/>
      <c r="N51" s="67" t="s">
        <v>605</v>
      </c>
      <c r="O51" s="67" t="s">
        <v>317</v>
      </c>
      <c r="P51" s="68" t="s">
        <v>1609</v>
      </c>
      <c r="Q51" s="67" t="s">
        <v>575</v>
      </c>
      <c r="R51" s="49"/>
      <c r="S51" s="56" t="str">
        <f>_xlfn.TEXTJOIN("",TRUE,Tabelle13[[#This Row],[WoS Index SCIE]:[WoS Index SSCI]])</f>
        <v/>
      </c>
      <c r="T51" s="83"/>
      <c r="U51" s="83"/>
      <c r="V51" s="83" t="str">
        <f>IFERROR(Tabelle13[[#This Row],[JIF Rank 2019 '#]]/Tabelle13[[#This Row],[JIF Rank 2019 Total]]*100,"")</f>
        <v/>
      </c>
      <c r="W51" s="83" t="str">
        <f>IF(Tabelle13[[#This Row],[JIF Rank 2019 Relative]]&lt;10, "Upper 10%","")</f>
        <v/>
      </c>
      <c r="X51" s="83" t="str">
        <f>RIGHT(Tabelle13[[#This Row],[JIF Quartile in Category 2019]],1)</f>
        <v/>
      </c>
      <c r="Y51" s="83"/>
      <c r="Z51" s="83"/>
      <c r="AA51" s="83" t="str">
        <f>IFERROR(Tabelle13[[#This Row],[JIF Rank 2020 '#]]/Tabelle13[[#This Row],[JIF Rank 2020 Total]]*100,"")</f>
        <v/>
      </c>
      <c r="AB51" s="83" t="str">
        <f>IF(Tabelle13[[#This Row],[JIF Rank 2020 Relative]]&lt;10, "Upper 10%","")</f>
        <v/>
      </c>
      <c r="AC51" s="83" t="str">
        <f>RIGHT(Tabelle13[[#This Row],[JIF Quartile in Category 2020]],1)</f>
        <v/>
      </c>
      <c r="AD51" s="88"/>
      <c r="AE51" s="83"/>
      <c r="AF51" s="83" t="str">
        <f>IFERROR(Tabelle13[[#This Row],[JIF Rank 2021 '#]]/Tabelle13[[#This Row],[JIF Rank 2021 Total]]*100,"")</f>
        <v/>
      </c>
      <c r="AG51" s="83" t="str">
        <f>IF(Tabelle13[[#This Row],[JIF Rank 2021 Relative]]&lt;10, "Upper 10%","")</f>
        <v/>
      </c>
      <c r="AH51" s="83" t="str">
        <f>RIGHT(Tabelle13[[#This Row],[JIF Quartile in Category 2021]],1)</f>
        <v/>
      </c>
      <c r="AI51" s="83" t="str">
        <f>IF(OR(Tabelle13[[#This Row],[JIF Rank 2019 group]]="Upper 10%",Tabelle13[[#This Row],[JIF Rank 2020 group]]="Upper 10%",Tabelle13[[#This Row],[JIF Rank 2021 group]]="Upper 10%"),"Upper 10%","")</f>
        <v/>
      </c>
    </row>
    <row r="52" spans="1:35" s="54" customFormat="1" x14ac:dyDescent="0.3">
      <c r="A52" s="60" t="s">
        <v>77</v>
      </c>
      <c r="B52" s="67" t="s">
        <v>177</v>
      </c>
      <c r="C52" s="67" t="s">
        <v>578</v>
      </c>
      <c r="D52" s="67" t="s">
        <v>319</v>
      </c>
      <c r="E52" s="67" t="s">
        <v>579</v>
      </c>
      <c r="F52" s="67" t="s">
        <v>319</v>
      </c>
      <c r="G52" s="67" t="s">
        <v>580</v>
      </c>
      <c r="H52" s="67" t="s">
        <v>328</v>
      </c>
      <c r="I52" s="67" t="s">
        <v>38</v>
      </c>
      <c r="J52" s="67"/>
      <c r="K52" s="67"/>
      <c r="L52" s="67" t="s">
        <v>42</v>
      </c>
      <c r="M52" s="67"/>
      <c r="N52" s="68" t="s">
        <v>22222</v>
      </c>
      <c r="O52" s="68" t="s">
        <v>177</v>
      </c>
      <c r="P52" s="67" t="s">
        <v>177</v>
      </c>
      <c r="Q52" s="67" t="s">
        <v>577</v>
      </c>
      <c r="R52" s="49"/>
      <c r="S52" s="56" t="str">
        <f>_xlfn.TEXTJOIN("",TRUE,Tabelle13[[#This Row],[WoS Index SCIE]:[WoS Index SSCI]])</f>
        <v>SSCI</v>
      </c>
      <c r="T52" s="83">
        <v>15</v>
      </c>
      <c r="U52" s="83">
        <v>187</v>
      </c>
      <c r="V52" s="83">
        <f>IFERROR(Tabelle13[[#This Row],[JIF Rank 2019 '#]]/Tabelle13[[#This Row],[JIF Rank 2019 Total]]*100,"")</f>
        <v>8.0213903743315509</v>
      </c>
      <c r="W52" s="83" t="str">
        <f>IF(Tabelle13[[#This Row],[JIF Rank 2019 Relative]]&lt;10, "Upper 10%","")</f>
        <v>Upper 10%</v>
      </c>
      <c r="X52" s="83" t="str">
        <f>RIGHT(Tabelle13[[#This Row],[JIF Quartile in Category 2019]],1)</f>
        <v>1</v>
      </c>
      <c r="Y52" s="83">
        <v>35</v>
      </c>
      <c r="Z52" s="83">
        <v>193</v>
      </c>
      <c r="AA52" s="83">
        <f>IFERROR(Tabelle13[[#This Row],[JIF Rank 2020 '#]]/Tabelle13[[#This Row],[JIF Rank 2020 Total]]*100,"")</f>
        <v>18.134715025906736</v>
      </c>
      <c r="AB52" s="83" t="str">
        <f>IF(Tabelle13[[#This Row],[JIF Rank 2020 Relative]]&lt;10, "Upper 10%","")</f>
        <v/>
      </c>
      <c r="AC52" s="83" t="str">
        <f>RIGHT(Tabelle13[[#This Row],[JIF Quartile in Category 2020]],1)</f>
        <v>1</v>
      </c>
      <c r="AD52" s="89">
        <v>50</v>
      </c>
      <c r="AE52" s="83">
        <v>194</v>
      </c>
      <c r="AF52" s="83">
        <f>IFERROR(Tabelle13[[#This Row],[JIF Rank 2021 '#]]/Tabelle13[[#This Row],[JIF Rank 2021 Total]]*100,"")</f>
        <v>25.773195876288657</v>
      </c>
      <c r="AG52" s="83" t="str">
        <f>IF(Tabelle13[[#This Row],[JIF Rank 2021 Relative]]&lt;10, "Upper 10%","")</f>
        <v/>
      </c>
      <c r="AH52" s="83" t="str">
        <f>RIGHT(Tabelle13[[#This Row],[JIF Quartile in Category 2021]],1)</f>
        <v>2</v>
      </c>
      <c r="AI52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53" spans="1:35" s="54" customFormat="1" x14ac:dyDescent="0.3">
      <c r="A53" s="102" t="s">
        <v>78</v>
      </c>
      <c r="B53" s="103" t="s">
        <v>582</v>
      </c>
      <c r="C53" s="67" t="s">
        <v>583</v>
      </c>
      <c r="D53" s="67" t="s">
        <v>312</v>
      </c>
      <c r="E53" s="67" t="s">
        <v>584</v>
      </c>
      <c r="F53" s="67" t="s">
        <v>312</v>
      </c>
      <c r="G53" s="67" t="s">
        <v>585</v>
      </c>
      <c r="H53" s="67" t="s">
        <v>312</v>
      </c>
      <c r="I53" s="67"/>
      <c r="J53" s="67"/>
      <c r="K53" s="67" t="s">
        <v>28</v>
      </c>
      <c r="L53" s="67"/>
      <c r="M53" s="67"/>
      <c r="N53" s="68" t="s">
        <v>1626</v>
      </c>
      <c r="O53" s="68" t="s">
        <v>373</v>
      </c>
      <c r="P53" s="68" t="s">
        <v>1609</v>
      </c>
      <c r="Q53" s="67" t="s">
        <v>588</v>
      </c>
      <c r="R53" s="49"/>
      <c r="S53" s="56" t="str">
        <f>_xlfn.TEXTJOIN("",TRUE,Tabelle13[[#This Row],[WoS Index SCIE]:[WoS Index SSCI]])</f>
        <v>SCIE</v>
      </c>
      <c r="T53" s="83">
        <v>19</v>
      </c>
      <c r="U53" s="83">
        <v>27</v>
      </c>
      <c r="V53" s="83">
        <f>IFERROR(Tabelle13[[#This Row],[JIF Rank 2019 '#]]/Tabelle13[[#This Row],[JIF Rank 2019 Total]]*100,"")</f>
        <v>70.370370370370367</v>
      </c>
      <c r="W53" s="83" t="str">
        <f>IF(Tabelle13[[#This Row],[JIF Rank 2019 Relative]]&lt;10, "Upper 10%","")</f>
        <v/>
      </c>
      <c r="X53" s="83" t="str">
        <f>RIGHT(Tabelle13[[#This Row],[JIF Quartile in Category 2019]],1)</f>
        <v>3</v>
      </c>
      <c r="Y53" s="83">
        <v>21</v>
      </c>
      <c r="Z53" s="83">
        <v>29</v>
      </c>
      <c r="AA53" s="83">
        <f>IFERROR(Tabelle13[[#This Row],[JIF Rank 2020 '#]]/Tabelle13[[#This Row],[JIF Rank 2020 Total]]*100,"")</f>
        <v>72.41379310344827</v>
      </c>
      <c r="AB53" s="83" t="str">
        <f>IF(Tabelle13[[#This Row],[JIF Rank 2020 Relative]]&lt;10, "Upper 10%","")</f>
        <v/>
      </c>
      <c r="AC53" s="83" t="str">
        <f>RIGHT(Tabelle13[[#This Row],[JIF Quartile in Category 2020]],1)</f>
        <v>3</v>
      </c>
      <c r="AD53" s="89">
        <v>17</v>
      </c>
      <c r="AE53" s="83">
        <v>30</v>
      </c>
      <c r="AF53" s="83">
        <f>IFERROR(Tabelle13[[#This Row],[JIF Rank 2021 '#]]/Tabelle13[[#This Row],[JIF Rank 2021 Total]]*100,"")</f>
        <v>56.666666666666664</v>
      </c>
      <c r="AG53" s="83" t="str">
        <f>IF(Tabelle13[[#This Row],[JIF Rank 2021 Relative]]&lt;10, "Upper 10%","")</f>
        <v/>
      </c>
      <c r="AH53" s="83" t="str">
        <f>RIGHT(Tabelle13[[#This Row],[JIF Quartile in Category 2021]],1)</f>
        <v>3</v>
      </c>
      <c r="AI53" s="83" t="str">
        <f>IF(OR(Tabelle13[[#This Row],[JIF Rank 2019 group]]="Upper 10%",Tabelle13[[#This Row],[JIF Rank 2020 group]]="Upper 10%",Tabelle13[[#This Row],[JIF Rank 2021 group]]="Upper 10%"),"Upper 10%","")</f>
        <v/>
      </c>
    </row>
    <row r="54" spans="1:35" s="54" customFormat="1" x14ac:dyDescent="0.3">
      <c r="A54" s="102" t="s">
        <v>78</v>
      </c>
      <c r="B54" s="103" t="s">
        <v>589</v>
      </c>
      <c r="C54" s="67" t="s">
        <v>590</v>
      </c>
      <c r="D54" s="67" t="s">
        <v>312</v>
      </c>
      <c r="E54" s="67" t="s">
        <v>590</v>
      </c>
      <c r="F54" s="67" t="s">
        <v>312</v>
      </c>
      <c r="G54" s="71" t="s">
        <v>591</v>
      </c>
      <c r="H54" s="67" t="s">
        <v>328</v>
      </c>
      <c r="I54" s="67"/>
      <c r="J54" s="67"/>
      <c r="K54" s="67" t="s">
        <v>28</v>
      </c>
      <c r="L54" s="67"/>
      <c r="M54" s="67"/>
      <c r="N54" s="68" t="s">
        <v>1626</v>
      </c>
      <c r="O54" s="68" t="s">
        <v>373</v>
      </c>
      <c r="P54" s="68" t="s">
        <v>1609</v>
      </c>
      <c r="Q54" s="67" t="s">
        <v>588</v>
      </c>
      <c r="R54" s="49"/>
      <c r="S54" s="56" t="str">
        <f>_xlfn.TEXTJOIN("",TRUE,Tabelle13[[#This Row],[WoS Index SCIE]:[WoS Index SSCI]])</f>
        <v>SCIE</v>
      </c>
      <c r="T54" s="83">
        <v>14</v>
      </c>
      <c r="U54" s="83">
        <v>21</v>
      </c>
      <c r="V54" s="83">
        <f>IFERROR(Tabelle13[[#This Row],[JIF Rank 2019 '#]]/Tabelle13[[#This Row],[JIF Rank 2019 Total]]*100,"")</f>
        <v>66.666666666666657</v>
      </c>
      <c r="W54" s="83" t="str">
        <f>IF(Tabelle13[[#This Row],[JIF Rank 2019 Relative]]&lt;10, "Upper 10%","")</f>
        <v/>
      </c>
      <c r="X54" s="83" t="str">
        <f>RIGHT(Tabelle13[[#This Row],[JIF Quartile in Category 2019]],1)</f>
        <v>3</v>
      </c>
      <c r="Y54" s="83">
        <v>14</v>
      </c>
      <c r="Z54" s="83">
        <v>21</v>
      </c>
      <c r="AA54" s="83">
        <f>IFERROR(Tabelle13[[#This Row],[JIF Rank 2020 '#]]/Tabelle13[[#This Row],[JIF Rank 2020 Total]]*100,"")</f>
        <v>66.666666666666657</v>
      </c>
      <c r="AB54" s="83" t="str">
        <f>IF(Tabelle13[[#This Row],[JIF Rank 2020 Relative]]&lt;10, "Upper 10%","")</f>
        <v/>
      </c>
      <c r="AC54" s="83" t="str">
        <f>RIGHT(Tabelle13[[#This Row],[JIF Quartile in Category 2020]],1)</f>
        <v>3</v>
      </c>
      <c r="AD54" s="89">
        <v>8</v>
      </c>
      <c r="AE54" s="83">
        <v>19</v>
      </c>
      <c r="AF54" s="83">
        <f>IFERROR(Tabelle13[[#This Row],[JIF Rank 2021 '#]]/Tabelle13[[#This Row],[JIF Rank 2021 Total]]*100,"")</f>
        <v>42.105263157894733</v>
      </c>
      <c r="AG54" s="83" t="str">
        <f>IF(Tabelle13[[#This Row],[JIF Rank 2021 Relative]]&lt;10, "Upper 10%","")</f>
        <v/>
      </c>
      <c r="AH54" s="83" t="str">
        <f>RIGHT(Tabelle13[[#This Row],[JIF Quartile in Category 2021]],1)</f>
        <v>2</v>
      </c>
      <c r="AI54" s="83" t="str">
        <f>IF(OR(Tabelle13[[#This Row],[JIF Rank 2019 group]]="Upper 10%",Tabelle13[[#This Row],[JIF Rank 2020 group]]="Upper 10%",Tabelle13[[#This Row],[JIF Rank 2021 group]]="Upper 10%"),"Upper 10%","")</f>
        <v/>
      </c>
    </row>
    <row r="55" spans="1:35" s="54" customFormat="1" x14ac:dyDescent="0.3">
      <c r="A55" s="102" t="s">
        <v>78</v>
      </c>
      <c r="B55" s="103" t="s">
        <v>594</v>
      </c>
      <c r="C55" s="67" t="s">
        <v>595</v>
      </c>
      <c r="D55" s="67" t="s">
        <v>328</v>
      </c>
      <c r="E55" s="67" t="s">
        <v>596</v>
      </c>
      <c r="F55" s="67" t="s">
        <v>328</v>
      </c>
      <c r="G55" s="67" t="s">
        <v>597</v>
      </c>
      <c r="H55" s="67" t="s">
        <v>319</v>
      </c>
      <c r="I55" s="67"/>
      <c r="J55" s="67"/>
      <c r="K55" s="67" t="s">
        <v>28</v>
      </c>
      <c r="L55" s="67"/>
      <c r="M55" s="67"/>
      <c r="N55" s="68" t="s">
        <v>1626</v>
      </c>
      <c r="O55" s="68" t="s">
        <v>373</v>
      </c>
      <c r="P55" s="68" t="s">
        <v>1609</v>
      </c>
      <c r="Q55" s="67" t="s">
        <v>588</v>
      </c>
      <c r="R55" s="49"/>
      <c r="S55" s="56" t="str">
        <f>_xlfn.TEXTJOIN("",TRUE,Tabelle13[[#This Row],[WoS Index SCIE]:[WoS Index SSCI]])</f>
        <v>SCIE</v>
      </c>
      <c r="T55" s="83">
        <v>26</v>
      </c>
      <c r="U55" s="83">
        <v>79</v>
      </c>
      <c r="V55" s="83">
        <f>IFERROR(Tabelle13[[#This Row],[JIF Rank 2019 '#]]/Tabelle13[[#This Row],[JIF Rank 2019 Total]]*100,"")</f>
        <v>32.911392405063289</v>
      </c>
      <c r="W55" s="83" t="str">
        <f>IF(Tabelle13[[#This Row],[JIF Rank 2019 Relative]]&lt;10, "Upper 10%","")</f>
        <v/>
      </c>
      <c r="X55" s="83" t="str">
        <f>RIGHT(Tabelle13[[#This Row],[JIF Quartile in Category 2019]],1)</f>
        <v>2</v>
      </c>
      <c r="Y55" s="83">
        <v>23</v>
      </c>
      <c r="Z55" s="83">
        <v>80</v>
      </c>
      <c r="AA55" s="83">
        <f>IFERROR(Tabelle13[[#This Row],[JIF Rank 2020 '#]]/Tabelle13[[#This Row],[JIF Rank 2020 Total]]*100,"")</f>
        <v>28.749999999999996</v>
      </c>
      <c r="AB55" s="83" t="str">
        <f>IF(Tabelle13[[#This Row],[JIF Rank 2020 Relative]]&lt;10, "Upper 10%","")</f>
        <v/>
      </c>
      <c r="AC55" s="83" t="str">
        <f>RIGHT(Tabelle13[[#This Row],[JIF Quartile in Category 2020]],1)</f>
        <v>2</v>
      </c>
      <c r="AD55" s="89">
        <v>19</v>
      </c>
      <c r="AE55" s="83">
        <v>79</v>
      </c>
      <c r="AF55" s="83">
        <f>IFERROR(Tabelle13[[#This Row],[JIF Rank 2021 '#]]/Tabelle13[[#This Row],[JIF Rank 2021 Total]]*100,"")</f>
        <v>24.050632911392405</v>
      </c>
      <c r="AG55" s="83" t="str">
        <f>IF(Tabelle13[[#This Row],[JIF Rank 2021 Relative]]&lt;10, "Upper 10%","")</f>
        <v/>
      </c>
      <c r="AH55" s="83" t="str">
        <f>RIGHT(Tabelle13[[#This Row],[JIF Quartile in Category 2021]],1)</f>
        <v>1</v>
      </c>
      <c r="AI55" s="83" t="str">
        <f>IF(OR(Tabelle13[[#This Row],[JIF Rank 2019 group]]="Upper 10%",Tabelle13[[#This Row],[JIF Rank 2020 group]]="Upper 10%",Tabelle13[[#This Row],[JIF Rank 2021 group]]="Upper 10%"),"Upper 10%","")</f>
        <v/>
      </c>
    </row>
    <row r="56" spans="1:35" s="54" customFormat="1" x14ac:dyDescent="0.3">
      <c r="A56" s="56" t="s">
        <v>79</v>
      </c>
      <c r="B56" s="65" t="s">
        <v>311</v>
      </c>
      <c r="C56" s="65"/>
      <c r="D56" s="65"/>
      <c r="E56" s="65"/>
      <c r="F56" s="65"/>
      <c r="G56" s="65"/>
      <c r="H56" s="65"/>
      <c r="I56" s="67"/>
      <c r="J56" s="67" t="s">
        <v>26</v>
      </c>
      <c r="K56" s="67"/>
      <c r="L56" s="67"/>
      <c r="M56" s="67"/>
      <c r="N56" s="99" t="s">
        <v>605</v>
      </c>
      <c r="O56" s="67" t="s">
        <v>450</v>
      </c>
      <c r="P56" s="68" t="s">
        <v>1609</v>
      </c>
      <c r="Q56" s="67" t="s">
        <v>601</v>
      </c>
      <c r="R56" s="49"/>
      <c r="S56" s="56" t="str">
        <f>_xlfn.TEXTJOIN("",TRUE,Tabelle13[[#This Row],[WoS Index SCIE]:[WoS Index SSCI]])</f>
        <v/>
      </c>
      <c r="T56" s="83"/>
      <c r="U56" s="83"/>
      <c r="V56" s="83" t="str">
        <f>IFERROR(Tabelle13[[#This Row],[JIF Rank 2019 '#]]/Tabelle13[[#This Row],[JIF Rank 2019 Total]]*100,"")</f>
        <v/>
      </c>
      <c r="W56" s="83" t="str">
        <f>IF(Tabelle13[[#This Row],[JIF Rank 2019 Relative]]&lt;10, "Upper 10%","")</f>
        <v/>
      </c>
      <c r="X56" s="83" t="str">
        <f>RIGHT(Tabelle13[[#This Row],[JIF Quartile in Category 2019]],1)</f>
        <v/>
      </c>
      <c r="Y56" s="83"/>
      <c r="Z56" s="83"/>
      <c r="AA56" s="83" t="str">
        <f>IFERROR(Tabelle13[[#This Row],[JIF Rank 2020 '#]]/Tabelle13[[#This Row],[JIF Rank 2020 Total]]*100,"")</f>
        <v/>
      </c>
      <c r="AB56" s="83" t="str">
        <f>IF(Tabelle13[[#This Row],[JIF Rank 2020 Relative]]&lt;10, "Upper 10%","")</f>
        <v/>
      </c>
      <c r="AC56" s="83" t="str">
        <f>RIGHT(Tabelle13[[#This Row],[JIF Quartile in Category 2020]],1)</f>
        <v/>
      </c>
      <c r="AD56" s="88"/>
      <c r="AE56" s="83"/>
      <c r="AF56" s="83" t="str">
        <f>IFERROR(Tabelle13[[#This Row],[JIF Rank 2021 '#]]/Tabelle13[[#This Row],[JIF Rank 2021 Total]]*100,"")</f>
        <v/>
      </c>
      <c r="AG56" s="83" t="str">
        <f>IF(Tabelle13[[#This Row],[JIF Rank 2021 Relative]]&lt;10, "Upper 10%","")</f>
        <v/>
      </c>
      <c r="AH56" s="83" t="str">
        <f>RIGHT(Tabelle13[[#This Row],[JIF Quartile in Category 2021]],1)</f>
        <v/>
      </c>
      <c r="AI56" s="83" t="str">
        <f>IF(OR(Tabelle13[[#This Row],[JIF Rank 2019 group]]="Upper 10%",Tabelle13[[#This Row],[JIF Rank 2020 group]]="Upper 10%",Tabelle13[[#This Row],[JIF Rank 2021 group]]="Upper 10%"),"Upper 10%","")</f>
        <v/>
      </c>
    </row>
    <row r="57" spans="1:35" s="54" customFormat="1" x14ac:dyDescent="0.3">
      <c r="A57" s="57" t="s">
        <v>80</v>
      </c>
      <c r="B57" s="67" t="s">
        <v>317</v>
      </c>
      <c r="C57" s="67"/>
      <c r="D57" s="67"/>
      <c r="E57" s="67"/>
      <c r="F57" s="67"/>
      <c r="G57" s="67" t="s">
        <v>602</v>
      </c>
      <c r="H57" s="67" t="s">
        <v>319</v>
      </c>
      <c r="I57" s="67"/>
      <c r="J57" s="67"/>
      <c r="K57" s="67" t="s">
        <v>28</v>
      </c>
      <c r="L57" s="67"/>
      <c r="M57" s="67"/>
      <c r="N57" s="67" t="s">
        <v>605</v>
      </c>
      <c r="O57" s="67" t="s">
        <v>317</v>
      </c>
      <c r="P57" s="68" t="s">
        <v>1609</v>
      </c>
      <c r="Q57" s="67"/>
      <c r="R57" s="49"/>
      <c r="S57" s="56" t="str">
        <f>_xlfn.TEXTJOIN("",TRUE,Tabelle13[[#This Row],[WoS Index SCIE]:[WoS Index SSCI]])</f>
        <v>SCIE</v>
      </c>
      <c r="T57" s="83"/>
      <c r="U57" s="83"/>
      <c r="V57" s="83" t="str">
        <f>IFERROR(Tabelle13[[#This Row],[JIF Rank 2019 '#]]/Tabelle13[[#This Row],[JIF Rank 2019 Total]]*100,"")</f>
        <v/>
      </c>
      <c r="W57" s="83" t="str">
        <f>IF(Tabelle13[[#This Row],[JIF Rank 2019 Relative]]&lt;10, "Upper 10%","")</f>
        <v/>
      </c>
      <c r="X57" s="83" t="str">
        <f>RIGHT(Tabelle13[[#This Row],[JIF Quartile in Category 2019]],1)</f>
        <v/>
      </c>
      <c r="Y57" s="83"/>
      <c r="Z57" s="83"/>
      <c r="AA57" s="83" t="str">
        <f>IFERROR(Tabelle13[[#This Row],[JIF Rank 2020 '#]]/Tabelle13[[#This Row],[JIF Rank 2020 Total]]*100,"")</f>
        <v/>
      </c>
      <c r="AB57" s="83" t="str">
        <f>IF(Tabelle13[[#This Row],[JIF Rank 2020 Relative]]&lt;10, "Upper 10%","")</f>
        <v/>
      </c>
      <c r="AC57" s="83" t="str">
        <f>RIGHT(Tabelle13[[#This Row],[JIF Quartile in Category 2020]],1)</f>
        <v/>
      </c>
      <c r="AD57" s="89">
        <v>33</v>
      </c>
      <c r="AE57" s="83">
        <v>332</v>
      </c>
      <c r="AF57" s="83">
        <f>IFERROR(Tabelle13[[#This Row],[JIF Rank 2021 '#]]/Tabelle13[[#This Row],[JIF Rank 2021 Total]]*100,"")</f>
        <v>9.9397590361445776</v>
      </c>
      <c r="AG57" s="83" t="str">
        <f>IF(Tabelle13[[#This Row],[JIF Rank 2021 Relative]]&lt;10, "Upper 10%","")</f>
        <v>Upper 10%</v>
      </c>
      <c r="AH57" s="83" t="str">
        <f>RIGHT(Tabelle13[[#This Row],[JIF Quartile in Category 2021]],1)</f>
        <v>1</v>
      </c>
      <c r="AI57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58" spans="1:35" s="54" customFormat="1" x14ac:dyDescent="0.3">
      <c r="A58" s="56" t="s">
        <v>81</v>
      </c>
      <c r="B58" s="65" t="s">
        <v>311</v>
      </c>
      <c r="C58" s="65"/>
      <c r="D58" s="65"/>
      <c r="E58" s="65"/>
      <c r="F58" s="65"/>
      <c r="G58" s="65"/>
      <c r="H58" s="65"/>
      <c r="I58" s="67"/>
      <c r="J58" s="67" t="s">
        <v>26</v>
      </c>
      <c r="K58" s="67"/>
      <c r="L58" s="67"/>
      <c r="M58" s="67"/>
      <c r="N58" s="67" t="s">
        <v>605</v>
      </c>
      <c r="O58" s="67" t="s">
        <v>317</v>
      </c>
      <c r="P58" s="68" t="s">
        <v>1609</v>
      </c>
      <c r="Q58" s="67" t="s">
        <v>609</v>
      </c>
      <c r="R58" s="49"/>
      <c r="S58" s="56" t="str">
        <f>_xlfn.TEXTJOIN("",TRUE,Tabelle13[[#This Row],[WoS Index SCIE]:[WoS Index SSCI]])</f>
        <v/>
      </c>
      <c r="T58" s="83"/>
      <c r="U58" s="83"/>
      <c r="V58" s="83" t="str">
        <f>IFERROR(Tabelle13[[#This Row],[JIF Rank 2019 '#]]/Tabelle13[[#This Row],[JIF Rank 2019 Total]]*100,"")</f>
        <v/>
      </c>
      <c r="W58" s="83" t="str">
        <f>IF(Tabelle13[[#This Row],[JIF Rank 2019 Relative]]&lt;10, "Upper 10%","")</f>
        <v/>
      </c>
      <c r="X58" s="83" t="str">
        <f>RIGHT(Tabelle13[[#This Row],[JIF Quartile in Category 2019]],1)</f>
        <v/>
      </c>
      <c r="Y58" s="83"/>
      <c r="Z58" s="83"/>
      <c r="AA58" s="83" t="str">
        <f>IFERROR(Tabelle13[[#This Row],[JIF Rank 2020 '#]]/Tabelle13[[#This Row],[JIF Rank 2020 Total]]*100,"")</f>
        <v/>
      </c>
      <c r="AB58" s="83" t="str">
        <f>IF(Tabelle13[[#This Row],[JIF Rank 2020 Relative]]&lt;10, "Upper 10%","")</f>
        <v/>
      </c>
      <c r="AC58" s="83" t="str">
        <f>RIGHT(Tabelle13[[#This Row],[JIF Quartile in Category 2020]],1)</f>
        <v/>
      </c>
      <c r="AD58" s="88"/>
      <c r="AE58" s="83"/>
      <c r="AF58" s="83" t="str">
        <f>IFERROR(Tabelle13[[#This Row],[JIF Rank 2021 '#]]/Tabelle13[[#This Row],[JIF Rank 2021 Total]]*100,"")</f>
        <v/>
      </c>
      <c r="AG58" s="83" t="str">
        <f>IF(Tabelle13[[#This Row],[JIF Rank 2021 Relative]]&lt;10, "Upper 10%","")</f>
        <v/>
      </c>
      <c r="AH58" s="83" t="str">
        <f>RIGHT(Tabelle13[[#This Row],[JIF Quartile in Category 2021]],1)</f>
        <v/>
      </c>
      <c r="AI58" s="83" t="str">
        <f>IF(OR(Tabelle13[[#This Row],[JIF Rank 2019 group]]="Upper 10%",Tabelle13[[#This Row],[JIF Rank 2020 group]]="Upper 10%",Tabelle13[[#This Row],[JIF Rank 2021 group]]="Upper 10%"),"Upper 10%","")</f>
        <v/>
      </c>
    </row>
    <row r="59" spans="1:35" s="54" customFormat="1" x14ac:dyDescent="0.3">
      <c r="A59" s="56" t="s">
        <v>82</v>
      </c>
      <c r="B59" s="65" t="s">
        <v>311</v>
      </c>
      <c r="C59" s="65"/>
      <c r="D59" s="65"/>
      <c r="E59" s="65"/>
      <c r="F59" s="65"/>
      <c r="G59" s="65"/>
      <c r="H59" s="65"/>
      <c r="I59" s="67" t="s">
        <v>38</v>
      </c>
      <c r="J59" s="67"/>
      <c r="K59" s="67"/>
      <c r="L59" s="67"/>
      <c r="M59" s="67"/>
      <c r="N59" s="67" t="s">
        <v>1650</v>
      </c>
      <c r="O59" s="67" t="s">
        <v>432</v>
      </c>
      <c r="P59" s="57" t="s">
        <v>1611</v>
      </c>
      <c r="Q59" s="67" t="s">
        <v>612</v>
      </c>
      <c r="R59" s="49"/>
      <c r="S59" s="56" t="str">
        <f>_xlfn.TEXTJOIN("",TRUE,Tabelle13[[#This Row],[WoS Index SCIE]:[WoS Index SSCI]])</f>
        <v/>
      </c>
      <c r="T59" s="83"/>
      <c r="U59" s="83"/>
      <c r="V59" s="83" t="str">
        <f>IFERROR(Tabelle13[[#This Row],[JIF Rank 2019 '#]]/Tabelle13[[#This Row],[JIF Rank 2019 Total]]*100,"")</f>
        <v/>
      </c>
      <c r="W59" s="83" t="str">
        <f>IF(Tabelle13[[#This Row],[JIF Rank 2019 Relative]]&lt;10, "Upper 10%","")</f>
        <v/>
      </c>
      <c r="X59" s="83" t="str">
        <f>RIGHT(Tabelle13[[#This Row],[JIF Quartile in Category 2019]],1)</f>
        <v/>
      </c>
      <c r="Y59" s="83"/>
      <c r="Z59" s="83"/>
      <c r="AA59" s="83" t="str">
        <f>IFERROR(Tabelle13[[#This Row],[JIF Rank 2020 '#]]/Tabelle13[[#This Row],[JIF Rank 2020 Total]]*100,"")</f>
        <v/>
      </c>
      <c r="AB59" s="83" t="str">
        <f>IF(Tabelle13[[#This Row],[JIF Rank 2020 Relative]]&lt;10, "Upper 10%","")</f>
        <v/>
      </c>
      <c r="AC59" s="83" t="str">
        <f>RIGHT(Tabelle13[[#This Row],[JIF Quartile in Category 2020]],1)</f>
        <v/>
      </c>
      <c r="AD59" s="88"/>
      <c r="AE59" s="83"/>
      <c r="AF59" s="83" t="str">
        <f>IFERROR(Tabelle13[[#This Row],[JIF Rank 2021 '#]]/Tabelle13[[#This Row],[JIF Rank 2021 Total]]*100,"")</f>
        <v/>
      </c>
      <c r="AG59" s="83" t="str">
        <f>IF(Tabelle13[[#This Row],[JIF Rank 2021 Relative]]&lt;10, "Upper 10%","")</f>
        <v/>
      </c>
      <c r="AH59" s="83" t="str">
        <f>RIGHT(Tabelle13[[#This Row],[JIF Quartile in Category 2021]],1)</f>
        <v/>
      </c>
      <c r="AI59" s="83" t="str">
        <f>IF(OR(Tabelle13[[#This Row],[JIF Rank 2019 group]]="Upper 10%",Tabelle13[[#This Row],[JIF Rank 2020 group]]="Upper 10%",Tabelle13[[#This Row],[JIF Rank 2021 group]]="Upper 10%"),"Upper 10%","")</f>
        <v/>
      </c>
    </row>
    <row r="60" spans="1:35" s="54" customFormat="1" x14ac:dyDescent="0.3">
      <c r="A60" s="56" t="s">
        <v>83</v>
      </c>
      <c r="B60" s="65" t="s">
        <v>311</v>
      </c>
      <c r="C60" s="65"/>
      <c r="D60" s="65"/>
      <c r="E60" s="65"/>
      <c r="F60" s="65"/>
      <c r="G60" s="65"/>
      <c r="H60" s="65"/>
      <c r="I60" s="67" t="s">
        <v>38</v>
      </c>
      <c r="J60" s="67"/>
      <c r="K60" s="67"/>
      <c r="L60" s="67"/>
      <c r="M60" s="67"/>
      <c r="N60" s="67" t="s">
        <v>424</v>
      </c>
      <c r="O60" s="67" t="s">
        <v>400</v>
      </c>
      <c r="P60" s="57" t="s">
        <v>1611</v>
      </c>
      <c r="Q60" s="67" t="s">
        <v>615</v>
      </c>
      <c r="R60" s="49"/>
      <c r="S60" s="56" t="str">
        <f>_xlfn.TEXTJOIN("",TRUE,Tabelle13[[#This Row],[WoS Index SCIE]:[WoS Index SSCI]])</f>
        <v/>
      </c>
      <c r="T60" s="83"/>
      <c r="U60" s="83"/>
      <c r="V60" s="83" t="str">
        <f>IFERROR(Tabelle13[[#This Row],[JIF Rank 2019 '#]]/Tabelle13[[#This Row],[JIF Rank 2019 Total]]*100,"")</f>
        <v/>
      </c>
      <c r="W60" s="83" t="str">
        <f>IF(Tabelle13[[#This Row],[JIF Rank 2019 Relative]]&lt;10, "Upper 10%","")</f>
        <v/>
      </c>
      <c r="X60" s="83" t="str">
        <f>RIGHT(Tabelle13[[#This Row],[JIF Quartile in Category 2019]],1)</f>
        <v/>
      </c>
      <c r="Y60" s="83"/>
      <c r="Z60" s="83"/>
      <c r="AA60" s="83" t="str">
        <f>IFERROR(Tabelle13[[#This Row],[JIF Rank 2020 '#]]/Tabelle13[[#This Row],[JIF Rank 2020 Total]]*100,"")</f>
        <v/>
      </c>
      <c r="AB60" s="83" t="str">
        <f>IF(Tabelle13[[#This Row],[JIF Rank 2020 Relative]]&lt;10, "Upper 10%","")</f>
        <v/>
      </c>
      <c r="AC60" s="83" t="str">
        <f>RIGHT(Tabelle13[[#This Row],[JIF Quartile in Category 2020]],1)</f>
        <v/>
      </c>
      <c r="AD60" s="88"/>
      <c r="AE60" s="83"/>
      <c r="AF60" s="83" t="str">
        <f>IFERROR(Tabelle13[[#This Row],[JIF Rank 2021 '#]]/Tabelle13[[#This Row],[JIF Rank 2021 Total]]*100,"")</f>
        <v/>
      </c>
      <c r="AG60" s="83" t="str">
        <f>IF(Tabelle13[[#This Row],[JIF Rank 2021 Relative]]&lt;10, "Upper 10%","")</f>
        <v/>
      </c>
      <c r="AH60" s="83" t="str">
        <f>RIGHT(Tabelle13[[#This Row],[JIF Quartile in Category 2021]],1)</f>
        <v/>
      </c>
      <c r="AI60" s="83" t="str">
        <f>IF(OR(Tabelle13[[#This Row],[JIF Rank 2019 group]]="Upper 10%",Tabelle13[[#This Row],[JIF Rank 2020 group]]="Upper 10%",Tabelle13[[#This Row],[JIF Rank 2021 group]]="Upper 10%"),"Upper 10%","")</f>
        <v/>
      </c>
    </row>
    <row r="61" spans="1:35" s="54" customFormat="1" x14ac:dyDescent="0.3">
      <c r="A61" s="56" t="s">
        <v>84</v>
      </c>
      <c r="B61" s="65" t="s">
        <v>311</v>
      </c>
      <c r="C61" s="65"/>
      <c r="D61" s="65"/>
      <c r="E61" s="65"/>
      <c r="F61" s="65"/>
      <c r="G61" s="65"/>
      <c r="H61" s="65"/>
      <c r="I61" s="67"/>
      <c r="J61" s="67" t="s">
        <v>26</v>
      </c>
      <c r="K61" s="67"/>
      <c r="L61" s="67"/>
      <c r="M61" s="67"/>
      <c r="N61" s="68" t="s">
        <v>1632</v>
      </c>
      <c r="O61" s="68" t="s">
        <v>357</v>
      </c>
      <c r="P61" s="57" t="s">
        <v>1630</v>
      </c>
      <c r="Q61" s="67" t="s">
        <v>618</v>
      </c>
      <c r="R61" s="49"/>
      <c r="S61" s="56" t="str">
        <f>_xlfn.TEXTJOIN("",TRUE,Tabelle13[[#This Row],[WoS Index SCIE]:[WoS Index SSCI]])</f>
        <v/>
      </c>
      <c r="T61" s="83"/>
      <c r="U61" s="83"/>
      <c r="V61" s="83" t="str">
        <f>IFERROR(Tabelle13[[#This Row],[JIF Rank 2019 '#]]/Tabelle13[[#This Row],[JIF Rank 2019 Total]]*100,"")</f>
        <v/>
      </c>
      <c r="W61" s="83" t="str">
        <f>IF(Tabelle13[[#This Row],[JIF Rank 2019 Relative]]&lt;10, "Upper 10%","")</f>
        <v/>
      </c>
      <c r="X61" s="83" t="str">
        <f>RIGHT(Tabelle13[[#This Row],[JIF Quartile in Category 2019]],1)</f>
        <v/>
      </c>
      <c r="Y61" s="83"/>
      <c r="Z61" s="83"/>
      <c r="AA61" s="83" t="str">
        <f>IFERROR(Tabelle13[[#This Row],[JIF Rank 2020 '#]]/Tabelle13[[#This Row],[JIF Rank 2020 Total]]*100,"")</f>
        <v/>
      </c>
      <c r="AB61" s="83" t="str">
        <f>IF(Tabelle13[[#This Row],[JIF Rank 2020 Relative]]&lt;10, "Upper 10%","")</f>
        <v/>
      </c>
      <c r="AC61" s="83" t="str">
        <f>RIGHT(Tabelle13[[#This Row],[JIF Quartile in Category 2020]],1)</f>
        <v/>
      </c>
      <c r="AD61" s="88"/>
      <c r="AE61" s="83"/>
      <c r="AF61" s="83" t="str">
        <f>IFERROR(Tabelle13[[#This Row],[JIF Rank 2021 '#]]/Tabelle13[[#This Row],[JIF Rank 2021 Total]]*100,"")</f>
        <v/>
      </c>
      <c r="AG61" s="83" t="str">
        <f>IF(Tabelle13[[#This Row],[JIF Rank 2021 Relative]]&lt;10, "Upper 10%","")</f>
        <v/>
      </c>
      <c r="AH61" s="83" t="str">
        <f>RIGHT(Tabelle13[[#This Row],[JIF Quartile in Category 2021]],1)</f>
        <v/>
      </c>
      <c r="AI61" s="83" t="str">
        <f>IF(OR(Tabelle13[[#This Row],[JIF Rank 2019 group]]="Upper 10%",Tabelle13[[#This Row],[JIF Rank 2020 group]]="Upper 10%",Tabelle13[[#This Row],[JIF Rank 2021 group]]="Upper 10%"),"Upper 10%","")</f>
        <v/>
      </c>
    </row>
    <row r="62" spans="1:35" s="54" customFormat="1" x14ac:dyDescent="0.3">
      <c r="A62" s="60" t="s">
        <v>85</v>
      </c>
      <c r="B62" s="67" t="s">
        <v>177</v>
      </c>
      <c r="C62" s="67" t="s">
        <v>621</v>
      </c>
      <c r="D62" s="65" t="s">
        <v>334</v>
      </c>
      <c r="E62" s="67" t="s">
        <v>622</v>
      </c>
      <c r="F62" s="65" t="s">
        <v>334</v>
      </c>
      <c r="G62" s="65" t="s">
        <v>623</v>
      </c>
      <c r="H62" s="65" t="s">
        <v>334</v>
      </c>
      <c r="I62" s="67" t="s">
        <v>38</v>
      </c>
      <c r="J62" s="67"/>
      <c r="K62" s="67"/>
      <c r="L62" s="67" t="s">
        <v>42</v>
      </c>
      <c r="M62" s="67"/>
      <c r="N62" s="68" t="s">
        <v>409</v>
      </c>
      <c r="O62" s="68" t="s">
        <v>177</v>
      </c>
      <c r="P62" s="67" t="s">
        <v>177</v>
      </c>
      <c r="Q62" s="67" t="s">
        <v>620</v>
      </c>
      <c r="R62" s="49"/>
      <c r="S62" s="56" t="str">
        <f>_xlfn.TEXTJOIN("",TRUE,Tabelle13[[#This Row],[WoS Index SCIE]:[WoS Index SSCI]])</f>
        <v>SSCI</v>
      </c>
      <c r="T62" s="83">
        <v>169</v>
      </c>
      <c r="U62" s="83">
        <v>187</v>
      </c>
      <c r="V62" s="83">
        <f>IFERROR(Tabelle13[[#This Row],[JIF Rank 2019 '#]]/Tabelle13[[#This Row],[JIF Rank 2019 Total]]*100,"")</f>
        <v>90.37433155080214</v>
      </c>
      <c r="W62" s="83" t="str">
        <f>IF(Tabelle13[[#This Row],[JIF Rank 2019 Relative]]&lt;10, "Upper 10%","")</f>
        <v/>
      </c>
      <c r="X62" s="83" t="str">
        <f>RIGHT(Tabelle13[[#This Row],[JIF Quartile in Category 2019]],1)</f>
        <v>4</v>
      </c>
      <c r="Y62" s="83">
        <v>179</v>
      </c>
      <c r="Z62" s="83">
        <v>193</v>
      </c>
      <c r="AA62" s="83">
        <f>IFERROR(Tabelle13[[#This Row],[JIF Rank 2020 '#]]/Tabelle13[[#This Row],[JIF Rank 2020 Total]]*100,"")</f>
        <v>92.746113989637308</v>
      </c>
      <c r="AB62" s="83" t="str">
        <f>IF(Tabelle13[[#This Row],[JIF Rank 2020 Relative]]&lt;10, "Upper 10%","")</f>
        <v/>
      </c>
      <c r="AC62" s="83" t="str">
        <f>RIGHT(Tabelle13[[#This Row],[JIF Quartile in Category 2020]],1)</f>
        <v>4</v>
      </c>
      <c r="AD62" s="88">
        <v>172</v>
      </c>
      <c r="AE62" s="83">
        <v>194</v>
      </c>
      <c r="AF62" s="83">
        <f>IFERROR(Tabelle13[[#This Row],[JIF Rank 2021 '#]]/Tabelle13[[#This Row],[JIF Rank 2021 Total]]*100,"")</f>
        <v>88.659793814432987</v>
      </c>
      <c r="AG62" s="83" t="str">
        <f>IF(Tabelle13[[#This Row],[JIF Rank 2021 Relative]]&lt;10, "Upper 10%","")</f>
        <v/>
      </c>
      <c r="AH62" s="83" t="str">
        <f>RIGHT(Tabelle13[[#This Row],[JIF Quartile in Category 2021]],1)</f>
        <v>4</v>
      </c>
      <c r="AI62" s="83" t="str">
        <f>IF(OR(Tabelle13[[#This Row],[JIF Rank 2019 group]]="Upper 10%",Tabelle13[[#This Row],[JIF Rank 2020 group]]="Upper 10%",Tabelle13[[#This Row],[JIF Rank 2021 group]]="Upper 10%"),"Upper 10%","")</f>
        <v/>
      </c>
    </row>
    <row r="63" spans="1:35" s="54" customFormat="1" x14ac:dyDescent="0.3">
      <c r="A63" s="56" t="s">
        <v>86</v>
      </c>
      <c r="B63" s="65" t="s">
        <v>311</v>
      </c>
      <c r="C63" s="65"/>
      <c r="D63" s="65"/>
      <c r="E63" s="65"/>
      <c r="F63" s="65"/>
      <c r="G63" s="65"/>
      <c r="H63" s="65"/>
      <c r="I63" s="67"/>
      <c r="J63" s="67" t="s">
        <v>26</v>
      </c>
      <c r="K63" s="67"/>
      <c r="L63" s="67"/>
      <c r="M63" s="67"/>
      <c r="N63" s="67" t="s">
        <v>324</v>
      </c>
      <c r="O63" s="67" t="s">
        <v>317</v>
      </c>
      <c r="P63" s="68" t="s">
        <v>1609</v>
      </c>
      <c r="Q63" s="67" t="s">
        <v>627</v>
      </c>
      <c r="R63" s="49"/>
      <c r="S63" s="56" t="str">
        <f>_xlfn.TEXTJOIN("",TRUE,Tabelle13[[#This Row],[WoS Index SCIE]:[WoS Index SSCI]])</f>
        <v/>
      </c>
      <c r="T63" s="83"/>
      <c r="U63" s="83"/>
      <c r="V63" s="83" t="str">
        <f>IFERROR(Tabelle13[[#This Row],[JIF Rank 2019 '#]]/Tabelle13[[#This Row],[JIF Rank 2019 Total]]*100,"")</f>
        <v/>
      </c>
      <c r="W63" s="83" t="str">
        <f>IF(Tabelle13[[#This Row],[JIF Rank 2019 Relative]]&lt;10, "Upper 10%","")</f>
        <v/>
      </c>
      <c r="X63" s="83" t="str">
        <f>RIGHT(Tabelle13[[#This Row],[JIF Quartile in Category 2019]],1)</f>
        <v/>
      </c>
      <c r="Y63" s="83"/>
      <c r="Z63" s="83"/>
      <c r="AA63" s="83" t="str">
        <f>IFERROR(Tabelle13[[#This Row],[JIF Rank 2020 '#]]/Tabelle13[[#This Row],[JIF Rank 2020 Total]]*100,"")</f>
        <v/>
      </c>
      <c r="AB63" s="83" t="str">
        <f>IF(Tabelle13[[#This Row],[JIF Rank 2020 Relative]]&lt;10, "Upper 10%","")</f>
        <v/>
      </c>
      <c r="AC63" s="83" t="str">
        <f>RIGHT(Tabelle13[[#This Row],[JIF Quartile in Category 2020]],1)</f>
        <v/>
      </c>
      <c r="AD63" s="88"/>
      <c r="AE63" s="83"/>
      <c r="AF63" s="83" t="str">
        <f>IFERROR(Tabelle13[[#This Row],[JIF Rank 2021 '#]]/Tabelle13[[#This Row],[JIF Rank 2021 Total]]*100,"")</f>
        <v/>
      </c>
      <c r="AG63" s="83" t="str">
        <f>IF(Tabelle13[[#This Row],[JIF Rank 2021 Relative]]&lt;10, "Upper 10%","")</f>
        <v/>
      </c>
      <c r="AH63" s="83" t="str">
        <f>RIGHT(Tabelle13[[#This Row],[JIF Quartile in Category 2021]],1)</f>
        <v/>
      </c>
      <c r="AI63" s="83" t="str">
        <f>IF(OR(Tabelle13[[#This Row],[JIF Rank 2019 group]]="Upper 10%",Tabelle13[[#This Row],[JIF Rank 2020 group]]="Upper 10%",Tabelle13[[#This Row],[JIF Rank 2021 group]]="Upper 10%"),"Upper 10%","")</f>
        <v/>
      </c>
    </row>
    <row r="64" spans="1:35" s="54" customFormat="1" x14ac:dyDescent="0.3">
      <c r="A64" s="60" t="s">
        <v>87</v>
      </c>
      <c r="B64" s="67" t="s">
        <v>459</v>
      </c>
      <c r="C64" s="67" t="s">
        <v>628</v>
      </c>
      <c r="D64" s="65" t="s">
        <v>312</v>
      </c>
      <c r="E64" s="67" t="s">
        <v>629</v>
      </c>
      <c r="F64" s="65" t="s">
        <v>334</v>
      </c>
      <c r="G64" s="65" t="s">
        <v>630</v>
      </c>
      <c r="H64" s="65" t="s">
        <v>334</v>
      </c>
      <c r="I64" s="67"/>
      <c r="J64" s="67"/>
      <c r="K64" s="67"/>
      <c r="L64" s="67" t="s">
        <v>42</v>
      </c>
      <c r="M64" s="67" t="s">
        <v>24</v>
      </c>
      <c r="N64" s="68" t="s">
        <v>324</v>
      </c>
      <c r="O64" s="68" t="s">
        <v>465</v>
      </c>
      <c r="P64" s="68" t="s">
        <v>1608</v>
      </c>
      <c r="Q64" s="67" t="s">
        <v>632</v>
      </c>
      <c r="R64" s="49"/>
      <c r="S64" s="56" t="str">
        <f>_xlfn.TEXTJOIN("",TRUE,Tabelle13[[#This Row],[WoS Index SCIE]:[WoS Index SSCI]])</f>
        <v>SSCI</v>
      </c>
      <c r="T64" s="83">
        <v>231</v>
      </c>
      <c r="U64" s="83">
        <v>371</v>
      </c>
      <c r="V64" s="83">
        <f>IFERROR(Tabelle13[[#This Row],[JIF Rank 2019 '#]]/Tabelle13[[#This Row],[JIF Rank 2019 Total]]*100,"")</f>
        <v>62.264150943396224</v>
      </c>
      <c r="W64" s="83" t="str">
        <f>IF(Tabelle13[[#This Row],[JIF Rank 2019 Relative]]&lt;10, "Upper 10%","")</f>
        <v/>
      </c>
      <c r="X64" s="83" t="str">
        <f>RIGHT(Tabelle13[[#This Row],[JIF Quartile in Category 2019]],1)</f>
        <v>3</v>
      </c>
      <c r="Y64" s="83">
        <v>285</v>
      </c>
      <c r="Z64" s="83">
        <v>377</v>
      </c>
      <c r="AA64" s="83">
        <f>IFERROR(Tabelle13[[#This Row],[JIF Rank 2020 '#]]/Tabelle13[[#This Row],[JIF Rank 2020 Total]]*100,"")</f>
        <v>75.596816976127329</v>
      </c>
      <c r="AB64" s="83" t="str">
        <f>IF(Tabelle13[[#This Row],[JIF Rank 2020 Relative]]&lt;10, "Upper 10%","")</f>
        <v/>
      </c>
      <c r="AC64" s="83" t="str">
        <f>RIGHT(Tabelle13[[#This Row],[JIF Quartile in Category 2020]],1)</f>
        <v>4</v>
      </c>
      <c r="AD64" s="88">
        <v>310</v>
      </c>
      <c r="AE64" s="83">
        <v>379</v>
      </c>
      <c r="AF64" s="83">
        <f>IFERROR(Tabelle13[[#This Row],[JIF Rank 2021 '#]]/Tabelle13[[#This Row],[JIF Rank 2021 Total]]*100,"")</f>
        <v>81.794195250659627</v>
      </c>
      <c r="AG64" s="83" t="str">
        <f>IF(Tabelle13[[#This Row],[JIF Rank 2021 Relative]]&lt;10, "Upper 10%","")</f>
        <v/>
      </c>
      <c r="AH64" s="83" t="str">
        <f>RIGHT(Tabelle13[[#This Row],[JIF Quartile in Category 2021]],1)</f>
        <v>4</v>
      </c>
      <c r="AI64" s="83" t="str">
        <f>IF(OR(Tabelle13[[#This Row],[JIF Rank 2019 group]]="Upper 10%",Tabelle13[[#This Row],[JIF Rank 2020 group]]="Upper 10%",Tabelle13[[#This Row],[JIF Rank 2021 group]]="Upper 10%"),"Upper 10%","")</f>
        <v/>
      </c>
    </row>
    <row r="65" spans="1:35" s="54" customFormat="1" x14ac:dyDescent="0.3">
      <c r="A65" s="60" t="s">
        <v>88</v>
      </c>
      <c r="B65" s="67" t="s">
        <v>633</v>
      </c>
      <c r="C65" s="67" t="s">
        <v>634</v>
      </c>
      <c r="D65" s="67" t="s">
        <v>334</v>
      </c>
      <c r="E65" s="67" t="s">
        <v>635</v>
      </c>
      <c r="F65" s="67" t="s">
        <v>334</v>
      </c>
      <c r="G65" s="67" t="s">
        <v>636</v>
      </c>
      <c r="H65" s="65" t="s">
        <v>334</v>
      </c>
      <c r="I65" s="67"/>
      <c r="J65" s="67"/>
      <c r="K65" s="67"/>
      <c r="L65" s="67" t="s">
        <v>42</v>
      </c>
      <c r="M65" s="67"/>
      <c r="N65" s="68" t="s">
        <v>314</v>
      </c>
      <c r="O65" s="68" t="s">
        <v>465</v>
      </c>
      <c r="P65" s="68" t="s">
        <v>1608</v>
      </c>
      <c r="Q65" s="67" t="s">
        <v>639</v>
      </c>
      <c r="R65" s="49"/>
      <c r="S65" s="56" t="str">
        <f>_xlfn.TEXTJOIN("",TRUE,Tabelle13[[#This Row],[WoS Index SCIE]:[WoS Index SSCI]])</f>
        <v>SSCI</v>
      </c>
      <c r="T65" s="83">
        <v>116</v>
      </c>
      <c r="U65" s="83">
        <v>152</v>
      </c>
      <c r="V65" s="83">
        <f>IFERROR(Tabelle13[[#This Row],[JIF Rank 2019 '#]]/Tabelle13[[#This Row],[JIF Rank 2019 Total]]*100,"")</f>
        <v>76.31578947368422</v>
      </c>
      <c r="W65" s="83" t="str">
        <f>IF(Tabelle13[[#This Row],[JIF Rank 2019 Relative]]&lt;10, "Upper 10%","")</f>
        <v/>
      </c>
      <c r="X65" s="83" t="str">
        <f>RIGHT(Tabelle13[[#This Row],[JIF Quartile in Category 2019]],1)</f>
        <v>4</v>
      </c>
      <c r="Y65" s="83">
        <v>130</v>
      </c>
      <c r="Z65" s="83">
        <v>153</v>
      </c>
      <c r="AA65" s="83">
        <f>IFERROR(Tabelle13[[#This Row],[JIF Rank 2020 '#]]/Tabelle13[[#This Row],[JIF Rank 2020 Total]]*100,"")</f>
        <v>84.967320261437905</v>
      </c>
      <c r="AB65" s="83" t="str">
        <f>IF(Tabelle13[[#This Row],[JIF Rank 2020 Relative]]&lt;10, "Upper 10%","")</f>
        <v/>
      </c>
      <c r="AC65" s="83" t="str">
        <f>RIGHT(Tabelle13[[#This Row],[JIF Quartile in Category 2020]],1)</f>
        <v>4</v>
      </c>
      <c r="AD65" s="89">
        <v>124</v>
      </c>
      <c r="AE65" s="83">
        <v>154</v>
      </c>
      <c r="AF65" s="83">
        <f>IFERROR(Tabelle13[[#This Row],[JIF Rank 2021 '#]]/Tabelle13[[#This Row],[JIF Rank 2021 Total]]*100,"")</f>
        <v>80.519480519480524</v>
      </c>
      <c r="AG65" s="83" t="str">
        <f>IF(Tabelle13[[#This Row],[JIF Rank 2021 Relative]]&lt;10, "Upper 10%","")</f>
        <v/>
      </c>
      <c r="AH65" s="83" t="str">
        <f>RIGHT(Tabelle13[[#This Row],[JIF Quartile in Category 2021]],1)</f>
        <v>4</v>
      </c>
      <c r="AI65" s="83" t="str">
        <f>IF(OR(Tabelle13[[#This Row],[JIF Rank 2019 group]]="Upper 10%",Tabelle13[[#This Row],[JIF Rank 2020 group]]="Upper 10%",Tabelle13[[#This Row],[JIF Rank 2021 group]]="Upper 10%"),"Upper 10%","")</f>
        <v/>
      </c>
    </row>
    <row r="66" spans="1:35" s="54" customFormat="1" x14ac:dyDescent="0.3">
      <c r="A66" s="57" t="s">
        <v>89</v>
      </c>
      <c r="B66" s="67" t="s">
        <v>640</v>
      </c>
      <c r="C66" s="67" t="s">
        <v>641</v>
      </c>
      <c r="D66" s="67" t="s">
        <v>312</v>
      </c>
      <c r="E66" s="67" t="s">
        <v>642</v>
      </c>
      <c r="F66" s="67" t="s">
        <v>312</v>
      </c>
      <c r="G66" s="67" t="s">
        <v>598</v>
      </c>
      <c r="H66" s="67" t="s">
        <v>328</v>
      </c>
      <c r="I66" s="67"/>
      <c r="J66" s="67"/>
      <c r="K66" s="67" t="s">
        <v>28</v>
      </c>
      <c r="L66" s="67"/>
      <c r="M66" s="67" t="s">
        <v>24</v>
      </c>
      <c r="N66" s="68" t="s">
        <v>605</v>
      </c>
      <c r="O66" s="68" t="s">
        <v>373</v>
      </c>
      <c r="P66" s="68" t="s">
        <v>1609</v>
      </c>
      <c r="Q66" s="67" t="s">
        <v>646</v>
      </c>
      <c r="R66" s="49"/>
      <c r="S66" s="56" t="str">
        <f>_xlfn.TEXTJOIN("",TRUE,Tabelle13[[#This Row],[WoS Index SCIE]:[WoS Index SSCI]])</f>
        <v>SCIE</v>
      </c>
      <c r="T66" s="83">
        <v>54</v>
      </c>
      <c r="U66" s="83">
        <v>89</v>
      </c>
      <c r="V66" s="83">
        <f>IFERROR(Tabelle13[[#This Row],[JIF Rank 2019 '#]]/Tabelle13[[#This Row],[JIF Rank 2019 Total]]*100,"")</f>
        <v>60.674157303370791</v>
      </c>
      <c r="W66" s="83" t="str">
        <f>IF(Tabelle13[[#This Row],[JIF Rank 2019 Relative]]&lt;10, "Upper 10%","")</f>
        <v/>
      </c>
      <c r="X66" s="83" t="str">
        <f>RIGHT(Tabelle13[[#This Row],[JIF Quartile in Category 2019]],1)</f>
        <v>3</v>
      </c>
      <c r="Y66" s="83">
        <v>56</v>
      </c>
      <c r="Z66" s="83">
        <v>88</v>
      </c>
      <c r="AA66" s="83">
        <f>IFERROR(Tabelle13[[#This Row],[JIF Rank 2020 '#]]/Tabelle13[[#This Row],[JIF Rank 2020 Total]]*100,"")</f>
        <v>63.636363636363633</v>
      </c>
      <c r="AB66" s="83" t="str">
        <f>IF(Tabelle13[[#This Row],[JIF Rank 2020 Relative]]&lt;10, "Upper 10%","")</f>
        <v/>
      </c>
      <c r="AC66" s="83" t="str">
        <f>RIGHT(Tabelle13[[#This Row],[JIF Quartile in Category 2020]],1)</f>
        <v>3</v>
      </c>
      <c r="AD66" s="89">
        <v>41</v>
      </c>
      <c r="AE66" s="83">
        <v>90</v>
      </c>
      <c r="AF66" s="83">
        <f>IFERROR(Tabelle13[[#This Row],[JIF Rank 2021 '#]]/Tabelle13[[#This Row],[JIF Rank 2021 Total]]*100,"")</f>
        <v>45.555555555555557</v>
      </c>
      <c r="AG66" s="83" t="str">
        <f>IF(Tabelle13[[#This Row],[JIF Rank 2021 Relative]]&lt;10, "Upper 10%","")</f>
        <v/>
      </c>
      <c r="AH66" s="83" t="str">
        <f>RIGHT(Tabelle13[[#This Row],[JIF Quartile in Category 2021]],1)</f>
        <v>2</v>
      </c>
      <c r="AI66" s="83" t="str">
        <f>IF(OR(Tabelle13[[#This Row],[JIF Rank 2019 group]]="Upper 10%",Tabelle13[[#This Row],[JIF Rank 2020 group]]="Upper 10%",Tabelle13[[#This Row],[JIF Rank 2021 group]]="Upper 10%"),"Upper 10%","")</f>
        <v/>
      </c>
    </row>
    <row r="67" spans="1:35" s="54" customFormat="1" x14ac:dyDescent="0.3">
      <c r="A67" s="56" t="s">
        <v>90</v>
      </c>
      <c r="B67" s="65" t="s">
        <v>311</v>
      </c>
      <c r="C67" s="65"/>
      <c r="D67" s="65"/>
      <c r="E67" s="65"/>
      <c r="F67" s="65"/>
      <c r="G67" s="65"/>
      <c r="H67" s="65"/>
      <c r="I67" s="67"/>
      <c r="J67" s="67" t="s">
        <v>26</v>
      </c>
      <c r="K67" s="67"/>
      <c r="L67" s="67"/>
      <c r="M67" s="67"/>
      <c r="N67" s="67" t="s">
        <v>648</v>
      </c>
      <c r="O67" s="67" t="s">
        <v>315</v>
      </c>
      <c r="P67" s="67" t="s">
        <v>1608</v>
      </c>
      <c r="Q67" s="67" t="s">
        <v>649</v>
      </c>
      <c r="R67" s="49"/>
      <c r="S67" s="56" t="str">
        <f>_xlfn.TEXTJOIN("",TRUE,Tabelle13[[#This Row],[WoS Index SCIE]:[WoS Index SSCI]])</f>
        <v/>
      </c>
      <c r="T67" s="83"/>
      <c r="U67" s="83"/>
      <c r="V67" s="83" t="str">
        <f>IFERROR(Tabelle13[[#This Row],[JIF Rank 2019 '#]]/Tabelle13[[#This Row],[JIF Rank 2019 Total]]*100,"")</f>
        <v/>
      </c>
      <c r="W67" s="83" t="str">
        <f>IF(Tabelle13[[#This Row],[JIF Rank 2019 Relative]]&lt;10, "Upper 10%","")</f>
        <v/>
      </c>
      <c r="X67" s="83" t="str">
        <f>RIGHT(Tabelle13[[#This Row],[JIF Quartile in Category 2019]],1)</f>
        <v/>
      </c>
      <c r="Y67" s="83"/>
      <c r="Z67" s="83"/>
      <c r="AA67" s="83" t="str">
        <f>IFERROR(Tabelle13[[#This Row],[JIF Rank 2020 '#]]/Tabelle13[[#This Row],[JIF Rank 2020 Total]]*100,"")</f>
        <v/>
      </c>
      <c r="AB67" s="83" t="str">
        <f>IF(Tabelle13[[#This Row],[JIF Rank 2020 Relative]]&lt;10, "Upper 10%","")</f>
        <v/>
      </c>
      <c r="AC67" s="83" t="str">
        <f>RIGHT(Tabelle13[[#This Row],[JIF Quartile in Category 2020]],1)</f>
        <v/>
      </c>
      <c r="AD67" s="88"/>
      <c r="AE67" s="83"/>
      <c r="AF67" s="83" t="str">
        <f>IFERROR(Tabelle13[[#This Row],[JIF Rank 2021 '#]]/Tabelle13[[#This Row],[JIF Rank 2021 Total]]*100,"")</f>
        <v/>
      </c>
      <c r="AG67" s="83" t="str">
        <f>IF(Tabelle13[[#This Row],[JIF Rank 2021 Relative]]&lt;10, "Upper 10%","")</f>
        <v/>
      </c>
      <c r="AH67" s="83" t="str">
        <f>RIGHT(Tabelle13[[#This Row],[JIF Quartile in Category 2021]],1)</f>
        <v/>
      </c>
      <c r="AI67" s="83" t="str">
        <f>IF(OR(Tabelle13[[#This Row],[JIF Rank 2019 group]]="Upper 10%",Tabelle13[[#This Row],[JIF Rank 2020 group]]="Upper 10%",Tabelle13[[#This Row],[JIF Rank 2021 group]]="Upper 10%"),"Upper 10%","")</f>
        <v/>
      </c>
    </row>
    <row r="68" spans="1:35" s="54" customFormat="1" x14ac:dyDescent="0.3">
      <c r="A68" s="56" t="s">
        <v>91</v>
      </c>
      <c r="B68" s="65" t="s">
        <v>311</v>
      </c>
      <c r="C68" s="65"/>
      <c r="D68" s="65"/>
      <c r="E68" s="65"/>
      <c r="F68" s="65"/>
      <c r="G68" s="65"/>
      <c r="H68" s="65"/>
      <c r="I68" s="67"/>
      <c r="J68" s="67" t="s">
        <v>26</v>
      </c>
      <c r="K68" s="67"/>
      <c r="L68" s="67"/>
      <c r="M68" s="67"/>
      <c r="N68" s="67" t="s">
        <v>409</v>
      </c>
      <c r="O68" s="67" t="s">
        <v>177</v>
      </c>
      <c r="P68" s="67" t="s">
        <v>177</v>
      </c>
      <c r="Q68" s="67" t="s">
        <v>651</v>
      </c>
      <c r="R68" s="49"/>
      <c r="S68" s="56" t="str">
        <f>_xlfn.TEXTJOIN("",TRUE,Tabelle13[[#This Row],[WoS Index SCIE]:[WoS Index SSCI]])</f>
        <v/>
      </c>
      <c r="T68" s="83"/>
      <c r="U68" s="83"/>
      <c r="V68" s="83" t="str">
        <f>IFERROR(Tabelle13[[#This Row],[JIF Rank 2019 '#]]/Tabelle13[[#This Row],[JIF Rank 2019 Total]]*100,"")</f>
        <v/>
      </c>
      <c r="W68" s="83" t="str">
        <f>IF(Tabelle13[[#This Row],[JIF Rank 2019 Relative]]&lt;10, "Upper 10%","")</f>
        <v/>
      </c>
      <c r="X68" s="83" t="str">
        <f>RIGHT(Tabelle13[[#This Row],[JIF Quartile in Category 2019]],1)</f>
        <v/>
      </c>
      <c r="Y68" s="83"/>
      <c r="Z68" s="83"/>
      <c r="AA68" s="83" t="str">
        <f>IFERROR(Tabelle13[[#This Row],[JIF Rank 2020 '#]]/Tabelle13[[#This Row],[JIF Rank 2020 Total]]*100,"")</f>
        <v/>
      </c>
      <c r="AB68" s="83" t="str">
        <f>IF(Tabelle13[[#This Row],[JIF Rank 2020 Relative]]&lt;10, "Upper 10%","")</f>
        <v/>
      </c>
      <c r="AC68" s="83" t="str">
        <f>RIGHT(Tabelle13[[#This Row],[JIF Quartile in Category 2020]],1)</f>
        <v/>
      </c>
      <c r="AD68" s="88"/>
      <c r="AE68" s="83"/>
      <c r="AF68" s="83" t="str">
        <f>IFERROR(Tabelle13[[#This Row],[JIF Rank 2021 '#]]/Tabelle13[[#This Row],[JIF Rank 2021 Total]]*100,"")</f>
        <v/>
      </c>
      <c r="AG68" s="83" t="str">
        <f>IF(Tabelle13[[#This Row],[JIF Rank 2021 Relative]]&lt;10, "Upper 10%","")</f>
        <v/>
      </c>
      <c r="AH68" s="83" t="str">
        <f>RIGHT(Tabelle13[[#This Row],[JIF Quartile in Category 2021]],1)</f>
        <v/>
      </c>
      <c r="AI68" s="83" t="str">
        <f>IF(OR(Tabelle13[[#This Row],[JIF Rank 2019 group]]="Upper 10%",Tabelle13[[#This Row],[JIF Rank 2020 group]]="Upper 10%",Tabelle13[[#This Row],[JIF Rank 2021 group]]="Upper 10%"),"Upper 10%","")</f>
        <v/>
      </c>
    </row>
    <row r="69" spans="1:35" s="54" customFormat="1" x14ac:dyDescent="0.3">
      <c r="A69" s="56" t="s">
        <v>92</v>
      </c>
      <c r="B69" s="65" t="s">
        <v>311</v>
      </c>
      <c r="C69" s="65"/>
      <c r="D69" s="65"/>
      <c r="E69" s="65"/>
      <c r="F69" s="65"/>
      <c r="G69" s="65"/>
      <c r="H69" s="65"/>
      <c r="I69" s="67" t="s">
        <v>38</v>
      </c>
      <c r="J69" s="67"/>
      <c r="K69" s="67"/>
      <c r="L69" s="67"/>
      <c r="M69" s="67"/>
      <c r="N69" s="67" t="s">
        <v>482</v>
      </c>
      <c r="O69" s="67" t="s">
        <v>388</v>
      </c>
      <c r="P69" s="57" t="s">
        <v>1611</v>
      </c>
      <c r="Q69" s="67" t="s">
        <v>653</v>
      </c>
      <c r="R69" s="49"/>
      <c r="S69" s="56" t="str">
        <f>_xlfn.TEXTJOIN("",TRUE,Tabelle13[[#This Row],[WoS Index SCIE]:[WoS Index SSCI]])</f>
        <v/>
      </c>
      <c r="T69" s="83"/>
      <c r="U69" s="83"/>
      <c r="V69" s="83" t="str">
        <f>IFERROR(Tabelle13[[#This Row],[JIF Rank 2019 '#]]/Tabelle13[[#This Row],[JIF Rank 2019 Total]]*100,"")</f>
        <v/>
      </c>
      <c r="W69" s="83" t="str">
        <f>IF(Tabelle13[[#This Row],[JIF Rank 2019 Relative]]&lt;10, "Upper 10%","")</f>
        <v/>
      </c>
      <c r="X69" s="83" t="str">
        <f>RIGHT(Tabelle13[[#This Row],[JIF Quartile in Category 2019]],1)</f>
        <v/>
      </c>
      <c r="Y69" s="83"/>
      <c r="Z69" s="83"/>
      <c r="AA69" s="83" t="str">
        <f>IFERROR(Tabelle13[[#This Row],[JIF Rank 2020 '#]]/Tabelle13[[#This Row],[JIF Rank 2020 Total]]*100,"")</f>
        <v/>
      </c>
      <c r="AB69" s="83" t="str">
        <f>IF(Tabelle13[[#This Row],[JIF Rank 2020 Relative]]&lt;10, "Upper 10%","")</f>
        <v/>
      </c>
      <c r="AC69" s="83" t="str">
        <f>RIGHT(Tabelle13[[#This Row],[JIF Quartile in Category 2020]],1)</f>
        <v/>
      </c>
      <c r="AD69" s="88"/>
      <c r="AE69" s="83"/>
      <c r="AF69" s="83" t="str">
        <f>IFERROR(Tabelle13[[#This Row],[JIF Rank 2021 '#]]/Tabelle13[[#This Row],[JIF Rank 2021 Total]]*100,"")</f>
        <v/>
      </c>
      <c r="AG69" s="83" t="str">
        <f>IF(Tabelle13[[#This Row],[JIF Rank 2021 Relative]]&lt;10, "Upper 10%","")</f>
        <v/>
      </c>
      <c r="AH69" s="83" t="str">
        <f>RIGHT(Tabelle13[[#This Row],[JIF Quartile in Category 2021]],1)</f>
        <v/>
      </c>
      <c r="AI69" s="83" t="str">
        <f>IF(OR(Tabelle13[[#This Row],[JIF Rank 2019 group]]="Upper 10%",Tabelle13[[#This Row],[JIF Rank 2020 group]]="Upper 10%",Tabelle13[[#This Row],[JIF Rank 2021 group]]="Upper 10%"),"Upper 10%","")</f>
        <v/>
      </c>
    </row>
    <row r="70" spans="1:35" s="54" customFormat="1" x14ac:dyDescent="0.3">
      <c r="A70" s="56" t="s">
        <v>93</v>
      </c>
      <c r="B70" s="65" t="s">
        <v>311</v>
      </c>
      <c r="C70" s="65"/>
      <c r="D70" s="65"/>
      <c r="E70" s="65"/>
      <c r="F70" s="65"/>
      <c r="G70" s="65"/>
      <c r="H70" s="65"/>
      <c r="I70" s="67" t="s">
        <v>38</v>
      </c>
      <c r="J70" s="67"/>
      <c r="K70" s="67"/>
      <c r="L70" s="67"/>
      <c r="M70" s="67"/>
      <c r="N70" s="68" t="s">
        <v>657</v>
      </c>
      <c r="O70" s="67" t="s">
        <v>388</v>
      </c>
      <c r="P70" s="57" t="s">
        <v>1611</v>
      </c>
      <c r="Q70" s="67" t="s">
        <v>658</v>
      </c>
      <c r="R70" s="49"/>
      <c r="S70" s="56" t="str">
        <f>_xlfn.TEXTJOIN("",TRUE,Tabelle13[[#This Row],[WoS Index SCIE]:[WoS Index SSCI]])</f>
        <v/>
      </c>
      <c r="T70" s="83"/>
      <c r="U70" s="83"/>
      <c r="V70" s="83" t="str">
        <f>IFERROR(Tabelle13[[#This Row],[JIF Rank 2019 '#]]/Tabelle13[[#This Row],[JIF Rank 2019 Total]]*100,"")</f>
        <v/>
      </c>
      <c r="W70" s="83" t="str">
        <f>IF(Tabelle13[[#This Row],[JIF Rank 2019 Relative]]&lt;10, "Upper 10%","")</f>
        <v/>
      </c>
      <c r="X70" s="83" t="str">
        <f>RIGHT(Tabelle13[[#This Row],[JIF Quartile in Category 2019]],1)</f>
        <v/>
      </c>
      <c r="Y70" s="83"/>
      <c r="Z70" s="83"/>
      <c r="AA70" s="83" t="str">
        <f>IFERROR(Tabelle13[[#This Row],[JIF Rank 2020 '#]]/Tabelle13[[#This Row],[JIF Rank 2020 Total]]*100,"")</f>
        <v/>
      </c>
      <c r="AB70" s="83" t="str">
        <f>IF(Tabelle13[[#This Row],[JIF Rank 2020 Relative]]&lt;10, "Upper 10%","")</f>
        <v/>
      </c>
      <c r="AC70" s="83" t="str">
        <f>RIGHT(Tabelle13[[#This Row],[JIF Quartile in Category 2020]],1)</f>
        <v/>
      </c>
      <c r="AD70" s="88"/>
      <c r="AE70" s="83"/>
      <c r="AF70" s="83" t="str">
        <f>IFERROR(Tabelle13[[#This Row],[JIF Rank 2021 '#]]/Tabelle13[[#This Row],[JIF Rank 2021 Total]]*100,"")</f>
        <v/>
      </c>
      <c r="AG70" s="83" t="str">
        <f>IF(Tabelle13[[#This Row],[JIF Rank 2021 Relative]]&lt;10, "Upper 10%","")</f>
        <v/>
      </c>
      <c r="AH70" s="83" t="str">
        <f>RIGHT(Tabelle13[[#This Row],[JIF Quartile in Category 2021]],1)</f>
        <v/>
      </c>
      <c r="AI70" s="83" t="str">
        <f>IF(OR(Tabelle13[[#This Row],[JIF Rank 2019 group]]="Upper 10%",Tabelle13[[#This Row],[JIF Rank 2020 group]]="Upper 10%",Tabelle13[[#This Row],[JIF Rank 2021 group]]="Upper 10%"),"Upper 10%","")</f>
        <v/>
      </c>
    </row>
    <row r="71" spans="1:35" s="54" customFormat="1" x14ac:dyDescent="0.3">
      <c r="A71" s="60" t="s">
        <v>94</v>
      </c>
      <c r="B71" s="67" t="s">
        <v>659</v>
      </c>
      <c r="C71" s="67" t="s">
        <v>660</v>
      </c>
      <c r="D71" s="65" t="s">
        <v>334</v>
      </c>
      <c r="E71" s="67" t="s">
        <v>661</v>
      </c>
      <c r="F71" s="65" t="s">
        <v>334</v>
      </c>
      <c r="G71" s="65" t="s">
        <v>661</v>
      </c>
      <c r="H71" s="65" t="s">
        <v>334</v>
      </c>
      <c r="I71" s="67"/>
      <c r="J71" s="67"/>
      <c r="K71" s="67"/>
      <c r="L71" s="67" t="s">
        <v>42</v>
      </c>
      <c r="M71" s="67"/>
      <c r="N71" s="68" t="s">
        <v>657</v>
      </c>
      <c r="O71" s="67" t="s">
        <v>388</v>
      </c>
      <c r="P71" s="57" t="s">
        <v>1611</v>
      </c>
      <c r="Q71" s="67" t="s">
        <v>663</v>
      </c>
      <c r="R71" s="49"/>
      <c r="S71" s="56" t="str">
        <f>_xlfn.TEXTJOIN("",TRUE,Tabelle13[[#This Row],[WoS Index SCIE]:[WoS Index SSCI]])</f>
        <v>SSCI</v>
      </c>
      <c r="T71" s="83">
        <v>45</v>
      </c>
      <c r="U71" s="83">
        <v>45</v>
      </c>
      <c r="V71" s="83">
        <f>IFERROR(Tabelle13[[#This Row],[JIF Rank 2019 '#]]/Tabelle13[[#This Row],[JIF Rank 2019 Total]]*100,"")</f>
        <v>100</v>
      </c>
      <c r="W71" s="83" t="str">
        <f>IF(Tabelle13[[#This Row],[JIF Rank 2019 Relative]]&lt;10, "Upper 10%","")</f>
        <v/>
      </c>
      <c r="X71" s="83" t="str">
        <f>RIGHT(Tabelle13[[#This Row],[JIF Quartile in Category 2019]],1)</f>
        <v>4</v>
      </c>
      <c r="Y71" s="83">
        <v>44</v>
      </c>
      <c r="Z71" s="83">
        <v>44</v>
      </c>
      <c r="AA71" s="83">
        <f>IFERROR(Tabelle13[[#This Row],[JIF Rank 2020 '#]]/Tabelle13[[#This Row],[JIF Rank 2020 Total]]*100,"")</f>
        <v>100</v>
      </c>
      <c r="AB71" s="83" t="str">
        <f>IF(Tabelle13[[#This Row],[JIF Rank 2020 Relative]]&lt;10, "Upper 10%","")</f>
        <v/>
      </c>
      <c r="AC71" s="83" t="str">
        <f>RIGHT(Tabelle13[[#This Row],[JIF Quartile in Category 2020]],1)</f>
        <v>4</v>
      </c>
      <c r="AD71" s="88">
        <v>44</v>
      </c>
      <c r="AE71" s="83">
        <v>44</v>
      </c>
      <c r="AF71" s="83">
        <f>IFERROR(Tabelle13[[#This Row],[JIF Rank 2021 '#]]/Tabelle13[[#This Row],[JIF Rank 2021 Total]]*100,"")</f>
        <v>100</v>
      </c>
      <c r="AG71" s="83" t="str">
        <f>IF(Tabelle13[[#This Row],[JIF Rank 2021 Relative]]&lt;10, "Upper 10%","")</f>
        <v/>
      </c>
      <c r="AH71" s="83" t="str">
        <f>RIGHT(Tabelle13[[#This Row],[JIF Quartile in Category 2021]],1)</f>
        <v>4</v>
      </c>
      <c r="AI71" s="83" t="str">
        <f>IF(OR(Tabelle13[[#This Row],[JIF Rank 2019 group]]="Upper 10%",Tabelle13[[#This Row],[JIF Rank 2020 group]]="Upper 10%",Tabelle13[[#This Row],[JIF Rank 2021 group]]="Upper 10%"),"Upper 10%","")</f>
        <v/>
      </c>
    </row>
    <row r="72" spans="1:35" s="54" customFormat="1" x14ac:dyDescent="0.3">
      <c r="A72" s="60" t="s">
        <v>95</v>
      </c>
      <c r="B72" s="67" t="s">
        <v>177</v>
      </c>
      <c r="C72" s="67" t="s">
        <v>666</v>
      </c>
      <c r="D72" s="65" t="s">
        <v>312</v>
      </c>
      <c r="E72" s="67" t="s">
        <v>667</v>
      </c>
      <c r="F72" s="65" t="s">
        <v>334</v>
      </c>
      <c r="G72" s="65" t="s">
        <v>668</v>
      </c>
      <c r="H72" s="65" t="s">
        <v>334</v>
      </c>
      <c r="I72" s="67" t="s">
        <v>38</v>
      </c>
      <c r="J72" s="67"/>
      <c r="K72" s="67"/>
      <c r="L72" s="67" t="s">
        <v>42</v>
      </c>
      <c r="M72" s="67"/>
      <c r="N72" s="68" t="s">
        <v>22222</v>
      </c>
      <c r="O72" s="67" t="s">
        <v>177</v>
      </c>
      <c r="P72" s="67" t="s">
        <v>177</v>
      </c>
      <c r="Q72" s="67" t="s">
        <v>671</v>
      </c>
      <c r="R72" s="49"/>
      <c r="S72" s="56" t="str">
        <f>_xlfn.TEXTJOIN("",TRUE,Tabelle13[[#This Row],[WoS Index SCIE]:[WoS Index SSCI]])</f>
        <v>SSCI</v>
      </c>
      <c r="T72" s="83">
        <v>125</v>
      </c>
      <c r="U72" s="83">
        <v>187</v>
      </c>
      <c r="V72" s="83">
        <f>IFERROR(Tabelle13[[#This Row],[JIF Rank 2019 '#]]/Tabelle13[[#This Row],[JIF Rank 2019 Total]]*100,"")</f>
        <v>66.844919786096256</v>
      </c>
      <c r="W72" s="83" t="str">
        <f>IF(Tabelle13[[#This Row],[JIF Rank 2019 Relative]]&lt;10, "Upper 10%","")</f>
        <v/>
      </c>
      <c r="X72" s="83" t="str">
        <f>RIGHT(Tabelle13[[#This Row],[JIF Quartile in Category 2019]],1)</f>
        <v>3</v>
      </c>
      <c r="Y72" s="83">
        <v>159</v>
      </c>
      <c r="Z72" s="83">
        <v>193</v>
      </c>
      <c r="AA72" s="83">
        <f>IFERROR(Tabelle13[[#This Row],[JIF Rank 2020 '#]]/Tabelle13[[#This Row],[JIF Rank 2020 Total]]*100,"")</f>
        <v>82.383419689119179</v>
      </c>
      <c r="AB72" s="83" t="str">
        <f>IF(Tabelle13[[#This Row],[JIF Rank 2020 Relative]]&lt;10, "Upper 10%","")</f>
        <v/>
      </c>
      <c r="AC72" s="83" t="str">
        <f>RIGHT(Tabelle13[[#This Row],[JIF Quartile in Category 2020]],1)</f>
        <v>4</v>
      </c>
      <c r="AD72" s="88">
        <v>150</v>
      </c>
      <c r="AE72" s="83">
        <v>194</v>
      </c>
      <c r="AF72" s="83">
        <f>IFERROR(Tabelle13[[#This Row],[JIF Rank 2021 '#]]/Tabelle13[[#This Row],[JIF Rank 2021 Total]]*100,"")</f>
        <v>77.319587628865989</v>
      </c>
      <c r="AG72" s="83" t="str">
        <f>IF(Tabelle13[[#This Row],[JIF Rank 2021 Relative]]&lt;10, "Upper 10%","")</f>
        <v/>
      </c>
      <c r="AH72" s="83" t="str">
        <f>RIGHT(Tabelle13[[#This Row],[JIF Quartile in Category 2021]],1)</f>
        <v>4</v>
      </c>
      <c r="AI72" s="83" t="str">
        <f>IF(OR(Tabelle13[[#This Row],[JIF Rank 2019 group]]="Upper 10%",Tabelle13[[#This Row],[JIF Rank 2020 group]]="Upper 10%",Tabelle13[[#This Row],[JIF Rank 2021 group]]="Upper 10%"),"Upper 10%","")</f>
        <v/>
      </c>
    </row>
    <row r="73" spans="1:35" s="54" customFormat="1" x14ac:dyDescent="0.3">
      <c r="A73" s="57" t="s">
        <v>96</v>
      </c>
      <c r="B73" s="65" t="s">
        <v>672</v>
      </c>
      <c r="C73" s="65" t="s">
        <v>673</v>
      </c>
      <c r="D73" s="65" t="s">
        <v>334</v>
      </c>
      <c r="E73" s="65" t="s">
        <v>674</v>
      </c>
      <c r="F73" s="65" t="s">
        <v>334</v>
      </c>
      <c r="G73" s="65" t="s">
        <v>675</v>
      </c>
      <c r="H73" s="65" t="s">
        <v>334</v>
      </c>
      <c r="I73" s="67"/>
      <c r="J73" s="67"/>
      <c r="K73" s="67"/>
      <c r="L73" s="67" t="s">
        <v>42</v>
      </c>
      <c r="M73" s="67"/>
      <c r="N73" s="68" t="s">
        <v>314</v>
      </c>
      <c r="O73" s="68" t="s">
        <v>465</v>
      </c>
      <c r="P73" s="68" t="s">
        <v>1608</v>
      </c>
      <c r="Q73" s="67" t="s">
        <v>678</v>
      </c>
      <c r="R73" s="49"/>
      <c r="S73" s="56" t="str">
        <f>_xlfn.TEXTJOIN("",TRUE,Tabelle13[[#This Row],[WoS Index SCIE]:[WoS Index SSCI]])</f>
        <v>SSCI</v>
      </c>
      <c r="T73" s="83">
        <v>161</v>
      </c>
      <c r="U73" s="83">
        <v>180</v>
      </c>
      <c r="V73" s="83">
        <f>IFERROR(Tabelle13[[#This Row],[JIF Rank 2019 '#]]/Tabelle13[[#This Row],[JIF Rank 2019 Total]]*100,"")</f>
        <v>89.444444444444443</v>
      </c>
      <c r="W73" s="83" t="str">
        <f>IF(Tabelle13[[#This Row],[JIF Rank 2019 Relative]]&lt;10, "Upper 10%","")</f>
        <v/>
      </c>
      <c r="X73" s="83" t="str">
        <f>RIGHT(Tabelle13[[#This Row],[JIF Quartile in Category 2019]],1)</f>
        <v>4</v>
      </c>
      <c r="Y73" s="83">
        <v>160</v>
      </c>
      <c r="Z73" s="83">
        <v>182</v>
      </c>
      <c r="AA73" s="83">
        <f>IFERROR(Tabelle13[[#This Row],[JIF Rank 2020 '#]]/Tabelle13[[#This Row],[JIF Rank 2020 Total]]*100,"")</f>
        <v>87.912087912087912</v>
      </c>
      <c r="AB73" s="83" t="str">
        <f>IF(Tabelle13[[#This Row],[JIF Rank 2020 Relative]]&lt;10, "Upper 10%","")</f>
        <v/>
      </c>
      <c r="AC73" s="83" t="str">
        <f>RIGHT(Tabelle13[[#This Row],[JIF Quartile in Category 2020]],1)</f>
        <v>4</v>
      </c>
      <c r="AD73" s="88">
        <v>176</v>
      </c>
      <c r="AE73" s="83">
        <v>187</v>
      </c>
      <c r="AF73" s="83">
        <f>IFERROR(Tabelle13[[#This Row],[JIF Rank 2021 '#]]/Tabelle13[[#This Row],[JIF Rank 2021 Total]]*100,"")</f>
        <v>94.117647058823522</v>
      </c>
      <c r="AG73" s="83" t="str">
        <f>IF(Tabelle13[[#This Row],[JIF Rank 2021 Relative]]&lt;10, "Upper 10%","")</f>
        <v/>
      </c>
      <c r="AH73" s="83" t="str">
        <f>RIGHT(Tabelle13[[#This Row],[JIF Quartile in Category 2021]],1)</f>
        <v>4</v>
      </c>
      <c r="AI73" s="83" t="str">
        <f>IF(OR(Tabelle13[[#This Row],[JIF Rank 2019 group]]="Upper 10%",Tabelle13[[#This Row],[JIF Rank 2020 group]]="Upper 10%",Tabelle13[[#This Row],[JIF Rank 2021 group]]="Upper 10%"),"Upper 10%","")</f>
        <v/>
      </c>
    </row>
    <row r="74" spans="1:35" s="54" customFormat="1" x14ac:dyDescent="0.3">
      <c r="A74" s="102" t="s">
        <v>98</v>
      </c>
      <c r="B74" s="103" t="s">
        <v>317</v>
      </c>
      <c r="C74" s="67" t="s">
        <v>679</v>
      </c>
      <c r="D74" s="67" t="s">
        <v>312</v>
      </c>
      <c r="E74" s="67" t="s">
        <v>680</v>
      </c>
      <c r="F74" s="67" t="s">
        <v>328</v>
      </c>
      <c r="G74" s="67" t="s">
        <v>681</v>
      </c>
      <c r="H74" s="67" t="s">
        <v>312</v>
      </c>
      <c r="I74" s="67"/>
      <c r="J74" s="67"/>
      <c r="K74" s="67" t="s">
        <v>28</v>
      </c>
      <c r="L74" s="67"/>
      <c r="M74" s="67"/>
      <c r="N74" s="68" t="s">
        <v>324</v>
      </c>
      <c r="O74" s="68" t="s">
        <v>317</v>
      </c>
      <c r="P74" s="68" t="s">
        <v>1609</v>
      </c>
      <c r="Q74" s="67" t="s">
        <v>684</v>
      </c>
      <c r="R74" s="49"/>
      <c r="S74" s="56" t="str">
        <f>_xlfn.TEXTJOIN("",TRUE,Tabelle13[[#This Row],[WoS Index SCIE]:[WoS Index SSCI]])</f>
        <v>SCIE</v>
      </c>
      <c r="T74" s="83">
        <v>184</v>
      </c>
      <c r="U74" s="83">
        <v>324</v>
      </c>
      <c r="V74" s="83">
        <f>IFERROR(Tabelle13[[#This Row],[JIF Rank 2019 '#]]/Tabelle13[[#This Row],[JIF Rank 2019 Total]]*100,"")</f>
        <v>56.79012345679012</v>
      </c>
      <c r="W74" s="83" t="str">
        <f>IF(Tabelle13[[#This Row],[JIF Rank 2019 Relative]]&lt;10, "Upper 10%","")</f>
        <v/>
      </c>
      <c r="X74" s="83" t="str">
        <f>RIGHT(Tabelle13[[#This Row],[JIF Quartile in Category 2019]],1)</f>
        <v>3</v>
      </c>
      <c r="Y74" s="83">
        <v>142</v>
      </c>
      <c r="Z74" s="83">
        <v>330</v>
      </c>
      <c r="AA74" s="83">
        <f>IFERROR(Tabelle13[[#This Row],[JIF Rank 2020 '#]]/Tabelle13[[#This Row],[JIF Rank 2020 Total]]*100,"")</f>
        <v>43.030303030303031</v>
      </c>
      <c r="AB74" s="83" t="str">
        <f>IF(Tabelle13[[#This Row],[JIF Rank 2020 Relative]]&lt;10, "Upper 10%","")</f>
        <v/>
      </c>
      <c r="AC74" s="83" t="str">
        <f>RIGHT(Tabelle13[[#This Row],[JIF Quartile in Category 2020]],1)</f>
        <v>2</v>
      </c>
      <c r="AD74" s="89">
        <v>172</v>
      </c>
      <c r="AE74" s="83">
        <v>332</v>
      </c>
      <c r="AF74" s="83">
        <f>IFERROR(Tabelle13[[#This Row],[JIF Rank 2021 '#]]/Tabelle13[[#This Row],[JIF Rank 2021 Total]]*100,"")</f>
        <v>51.807228915662648</v>
      </c>
      <c r="AG74" s="83" t="str">
        <f>IF(Tabelle13[[#This Row],[JIF Rank 2021 Relative]]&lt;10, "Upper 10%","")</f>
        <v/>
      </c>
      <c r="AH74" s="83" t="str">
        <f>RIGHT(Tabelle13[[#This Row],[JIF Quartile in Category 2021]],1)</f>
        <v>3</v>
      </c>
      <c r="AI74" s="83" t="str">
        <f>IF(OR(Tabelle13[[#This Row],[JIF Rank 2019 group]]="Upper 10%",Tabelle13[[#This Row],[JIF Rank 2020 group]]="Upper 10%",Tabelle13[[#This Row],[JIF Rank 2021 group]]="Upper 10%"),"Upper 10%","")</f>
        <v/>
      </c>
    </row>
    <row r="75" spans="1:35" s="54" customFormat="1" x14ac:dyDescent="0.3">
      <c r="A75" s="102" t="s">
        <v>98</v>
      </c>
      <c r="B75" s="103" t="s">
        <v>326</v>
      </c>
      <c r="C75" s="67" t="s">
        <v>685</v>
      </c>
      <c r="D75" s="67" t="s">
        <v>334</v>
      </c>
      <c r="E75" s="67" t="s">
        <v>686</v>
      </c>
      <c r="F75" s="67" t="s">
        <v>312</v>
      </c>
      <c r="G75" s="67" t="s">
        <v>687</v>
      </c>
      <c r="H75" s="65" t="s">
        <v>334</v>
      </c>
      <c r="I75" s="67"/>
      <c r="J75" s="67"/>
      <c r="K75" s="67" t="s">
        <v>28</v>
      </c>
      <c r="L75" s="67"/>
      <c r="M75" s="67"/>
      <c r="N75" s="68" t="s">
        <v>324</v>
      </c>
      <c r="O75" s="68" t="s">
        <v>317</v>
      </c>
      <c r="P75" s="68" t="s">
        <v>1609</v>
      </c>
      <c r="Q75" s="67" t="s">
        <v>684</v>
      </c>
      <c r="R75" s="49"/>
      <c r="S75" s="56" t="str">
        <f>_xlfn.TEXTJOIN("",TRUE,Tabelle13[[#This Row],[WoS Index SCIE]:[WoS Index SSCI]])</f>
        <v>SCIE</v>
      </c>
      <c r="T75" s="83">
        <v>206</v>
      </c>
      <c r="U75" s="83">
        <v>260</v>
      </c>
      <c r="V75" s="83">
        <f>IFERROR(Tabelle13[[#This Row],[JIF Rank 2019 '#]]/Tabelle13[[#This Row],[JIF Rank 2019 Total]]*100,"")</f>
        <v>79.230769230769226</v>
      </c>
      <c r="W75" s="83" t="str">
        <f>IF(Tabelle13[[#This Row],[JIF Rank 2019 Relative]]&lt;10, "Upper 10%","")</f>
        <v/>
      </c>
      <c r="X75" s="83" t="str">
        <f>RIGHT(Tabelle13[[#This Row],[JIF Quartile in Category 2019]],1)</f>
        <v>4</v>
      </c>
      <c r="Y75" s="83">
        <v>177</v>
      </c>
      <c r="Z75" s="83">
        <v>265</v>
      </c>
      <c r="AA75" s="83">
        <f>IFERROR(Tabelle13[[#This Row],[JIF Rank 2020 '#]]/Tabelle13[[#This Row],[JIF Rank 2020 Total]]*100,"")</f>
        <v>66.79245283018868</v>
      </c>
      <c r="AB75" s="83" t="str">
        <f>IF(Tabelle13[[#This Row],[JIF Rank 2020 Relative]]&lt;10, "Upper 10%","")</f>
        <v/>
      </c>
      <c r="AC75" s="83" t="str">
        <f>RIGHT(Tabelle13[[#This Row],[JIF Quartile in Category 2020]],1)</f>
        <v>3</v>
      </c>
      <c r="AD75" s="89">
        <v>209</v>
      </c>
      <c r="AE75" s="83">
        <v>267</v>
      </c>
      <c r="AF75" s="83">
        <f>IFERROR(Tabelle13[[#This Row],[JIF Rank 2021 '#]]/Tabelle13[[#This Row],[JIF Rank 2021 Total]]*100,"")</f>
        <v>78.277153558052433</v>
      </c>
      <c r="AG75" s="83" t="str">
        <f>IF(Tabelle13[[#This Row],[JIF Rank 2021 Relative]]&lt;10, "Upper 10%","")</f>
        <v/>
      </c>
      <c r="AH75" s="83" t="str">
        <f>RIGHT(Tabelle13[[#This Row],[JIF Quartile in Category 2021]],1)</f>
        <v>4</v>
      </c>
      <c r="AI75" s="83" t="str">
        <f>IF(OR(Tabelle13[[#This Row],[JIF Rank 2019 group]]="Upper 10%",Tabelle13[[#This Row],[JIF Rank 2020 group]]="Upper 10%",Tabelle13[[#This Row],[JIF Rank 2021 group]]="Upper 10%"),"Upper 10%","")</f>
        <v/>
      </c>
    </row>
    <row r="76" spans="1:35" s="54" customFormat="1" x14ac:dyDescent="0.3">
      <c r="A76" s="57" t="s">
        <v>99</v>
      </c>
      <c r="B76" s="67" t="s">
        <v>688</v>
      </c>
      <c r="C76" s="67" t="s">
        <v>689</v>
      </c>
      <c r="D76" s="67" t="s">
        <v>334</v>
      </c>
      <c r="E76" s="67" t="s">
        <v>690</v>
      </c>
      <c r="F76" s="67" t="s">
        <v>334</v>
      </c>
      <c r="G76" s="67" t="s">
        <v>691</v>
      </c>
      <c r="H76" s="65" t="s">
        <v>334</v>
      </c>
      <c r="I76" s="67"/>
      <c r="J76" s="67"/>
      <c r="K76" s="67" t="s">
        <v>28</v>
      </c>
      <c r="L76" s="67"/>
      <c r="M76" s="67"/>
      <c r="N76" s="68" t="s">
        <v>498</v>
      </c>
      <c r="O76" s="68" t="s">
        <v>450</v>
      </c>
      <c r="P76" s="68" t="s">
        <v>1609</v>
      </c>
      <c r="Q76" s="67" t="s">
        <v>694</v>
      </c>
      <c r="R76" s="49"/>
      <c r="S76" s="56" t="str">
        <f>_xlfn.TEXTJOIN("",TRUE,Tabelle13[[#This Row],[WoS Index SCIE]:[WoS Index SSCI]])</f>
        <v>SCIE</v>
      </c>
      <c r="T76" s="83">
        <v>253</v>
      </c>
      <c r="U76" s="83">
        <v>266</v>
      </c>
      <c r="V76" s="83">
        <f>IFERROR(Tabelle13[[#This Row],[JIF Rank 2019 '#]]/Tabelle13[[#This Row],[JIF Rank 2019 Total]]*100,"")</f>
        <v>95.112781954887211</v>
      </c>
      <c r="W76" s="83" t="str">
        <f>IF(Tabelle13[[#This Row],[JIF Rank 2019 Relative]]&lt;10, "Upper 10%","")</f>
        <v/>
      </c>
      <c r="X76" s="83" t="str">
        <f>RIGHT(Tabelle13[[#This Row],[JIF Quartile in Category 2019]],1)</f>
        <v>4</v>
      </c>
      <c r="Y76" s="83">
        <v>254</v>
      </c>
      <c r="Z76" s="83">
        <v>273</v>
      </c>
      <c r="AA76" s="83">
        <f>IFERROR(Tabelle13[[#This Row],[JIF Rank 2020 '#]]/Tabelle13[[#This Row],[JIF Rank 2020 Total]]*100,"")</f>
        <v>93.040293040293037</v>
      </c>
      <c r="AB76" s="83" t="str">
        <f>IF(Tabelle13[[#This Row],[JIF Rank 2020 Relative]]&lt;10, "Upper 10%","")</f>
        <v/>
      </c>
      <c r="AC76" s="83" t="str">
        <f>RIGHT(Tabelle13[[#This Row],[JIF Quartile in Category 2020]],1)</f>
        <v>4</v>
      </c>
      <c r="AD76" s="89">
        <v>258</v>
      </c>
      <c r="AE76" s="83">
        <v>276</v>
      </c>
      <c r="AF76" s="83">
        <f>IFERROR(Tabelle13[[#This Row],[JIF Rank 2021 '#]]/Tabelle13[[#This Row],[JIF Rank 2021 Total]]*100,"")</f>
        <v>93.478260869565219</v>
      </c>
      <c r="AG76" s="83" t="str">
        <f>IF(Tabelle13[[#This Row],[JIF Rank 2021 Relative]]&lt;10, "Upper 10%","")</f>
        <v/>
      </c>
      <c r="AH76" s="83" t="str">
        <f>RIGHT(Tabelle13[[#This Row],[JIF Quartile in Category 2021]],1)</f>
        <v>4</v>
      </c>
      <c r="AI76" s="83" t="str">
        <f>IF(OR(Tabelle13[[#This Row],[JIF Rank 2019 group]]="Upper 10%",Tabelle13[[#This Row],[JIF Rank 2020 group]]="Upper 10%",Tabelle13[[#This Row],[JIF Rank 2021 group]]="Upper 10%"),"Upper 10%","")</f>
        <v/>
      </c>
    </row>
    <row r="77" spans="1:35" s="54" customFormat="1" x14ac:dyDescent="0.3">
      <c r="A77" s="56" t="s">
        <v>100</v>
      </c>
      <c r="B77" s="65" t="s">
        <v>311</v>
      </c>
      <c r="C77" s="65"/>
      <c r="D77" s="65"/>
      <c r="E77" s="65"/>
      <c r="F77" s="65"/>
      <c r="G77" s="65"/>
      <c r="H77" s="65"/>
      <c r="I77" s="67"/>
      <c r="J77" s="67" t="s">
        <v>26</v>
      </c>
      <c r="K77" s="67"/>
      <c r="L77" s="67"/>
      <c r="M77" s="67"/>
      <c r="N77" s="67" t="s">
        <v>22223</v>
      </c>
      <c r="O77" s="67" t="s">
        <v>388</v>
      </c>
      <c r="P77" s="57" t="s">
        <v>1611</v>
      </c>
      <c r="Q77" s="67" t="s">
        <v>697</v>
      </c>
      <c r="R77" s="49"/>
      <c r="S77" s="56" t="str">
        <f>_xlfn.TEXTJOIN("",TRUE,Tabelle13[[#This Row],[WoS Index SCIE]:[WoS Index SSCI]])</f>
        <v/>
      </c>
      <c r="T77" s="83"/>
      <c r="U77" s="83"/>
      <c r="V77" s="83" t="str">
        <f>IFERROR(Tabelle13[[#This Row],[JIF Rank 2019 '#]]/Tabelle13[[#This Row],[JIF Rank 2019 Total]]*100,"")</f>
        <v/>
      </c>
      <c r="W77" s="83" t="str">
        <f>IF(Tabelle13[[#This Row],[JIF Rank 2019 Relative]]&lt;10, "Upper 10%","")</f>
        <v/>
      </c>
      <c r="X77" s="83" t="str">
        <f>RIGHT(Tabelle13[[#This Row],[JIF Quartile in Category 2019]],1)</f>
        <v/>
      </c>
      <c r="Y77" s="83"/>
      <c r="Z77" s="83"/>
      <c r="AA77" s="83" t="str">
        <f>IFERROR(Tabelle13[[#This Row],[JIF Rank 2020 '#]]/Tabelle13[[#This Row],[JIF Rank 2020 Total]]*100,"")</f>
        <v/>
      </c>
      <c r="AB77" s="83" t="str">
        <f>IF(Tabelle13[[#This Row],[JIF Rank 2020 Relative]]&lt;10, "Upper 10%","")</f>
        <v/>
      </c>
      <c r="AC77" s="83" t="str">
        <f>RIGHT(Tabelle13[[#This Row],[JIF Quartile in Category 2020]],1)</f>
        <v/>
      </c>
      <c r="AD77" s="88"/>
      <c r="AE77" s="83"/>
      <c r="AF77" s="83" t="str">
        <f>IFERROR(Tabelle13[[#This Row],[JIF Rank 2021 '#]]/Tabelle13[[#This Row],[JIF Rank 2021 Total]]*100,"")</f>
        <v/>
      </c>
      <c r="AG77" s="83" t="str">
        <f>IF(Tabelle13[[#This Row],[JIF Rank 2021 Relative]]&lt;10, "Upper 10%","")</f>
        <v/>
      </c>
      <c r="AH77" s="83" t="str">
        <f>RIGHT(Tabelle13[[#This Row],[JIF Quartile in Category 2021]],1)</f>
        <v/>
      </c>
      <c r="AI77" s="83" t="str">
        <f>IF(OR(Tabelle13[[#This Row],[JIF Rank 2019 group]]="Upper 10%",Tabelle13[[#This Row],[JIF Rank 2020 group]]="Upper 10%",Tabelle13[[#This Row],[JIF Rank 2021 group]]="Upper 10%"),"Upper 10%","")</f>
        <v/>
      </c>
    </row>
    <row r="78" spans="1:35" s="54" customFormat="1" x14ac:dyDescent="0.3">
      <c r="A78" s="57" t="s">
        <v>101</v>
      </c>
      <c r="B78" s="67" t="s">
        <v>317</v>
      </c>
      <c r="C78" s="67" t="s">
        <v>698</v>
      </c>
      <c r="D78" s="67" t="s">
        <v>334</v>
      </c>
      <c r="E78" s="67" t="s">
        <v>699</v>
      </c>
      <c r="F78" s="67" t="s">
        <v>334</v>
      </c>
      <c r="G78" s="67" t="s">
        <v>700</v>
      </c>
      <c r="H78" s="67" t="s">
        <v>312</v>
      </c>
      <c r="I78" s="67"/>
      <c r="J78" s="67"/>
      <c r="K78" s="67" t="s">
        <v>28</v>
      </c>
      <c r="L78" s="67"/>
      <c r="M78" s="67"/>
      <c r="N78" s="68" t="s">
        <v>324</v>
      </c>
      <c r="O78" s="68" t="s">
        <v>317</v>
      </c>
      <c r="P78" s="68" t="s">
        <v>1609</v>
      </c>
      <c r="Q78" s="67" t="s">
        <v>703</v>
      </c>
      <c r="R78" s="49"/>
      <c r="S78" s="56" t="str">
        <f>_xlfn.TEXTJOIN("",TRUE,Tabelle13[[#This Row],[WoS Index SCIE]:[WoS Index SSCI]])</f>
        <v>SCIE</v>
      </c>
      <c r="T78" s="83">
        <v>268</v>
      </c>
      <c r="U78" s="83">
        <v>324</v>
      </c>
      <c r="V78" s="83">
        <f>IFERROR(Tabelle13[[#This Row],[JIF Rank 2019 '#]]/Tabelle13[[#This Row],[JIF Rank 2019 Total]]*100,"")</f>
        <v>82.716049382716051</v>
      </c>
      <c r="W78" s="83" t="str">
        <f>IF(Tabelle13[[#This Row],[JIF Rank 2019 Relative]]&lt;10, "Upper 10%","")</f>
        <v/>
      </c>
      <c r="X78" s="83" t="str">
        <f>RIGHT(Tabelle13[[#This Row],[JIF Quartile in Category 2019]],1)</f>
        <v>4</v>
      </c>
      <c r="Y78" s="83">
        <v>289</v>
      </c>
      <c r="Z78" s="83">
        <v>330</v>
      </c>
      <c r="AA78" s="83">
        <f>IFERROR(Tabelle13[[#This Row],[JIF Rank 2020 '#]]/Tabelle13[[#This Row],[JIF Rank 2020 Total]]*100,"")</f>
        <v>87.575757575757578</v>
      </c>
      <c r="AB78" s="83" t="str">
        <f>IF(Tabelle13[[#This Row],[JIF Rank 2020 Relative]]&lt;10, "Upper 10%","")</f>
        <v/>
      </c>
      <c r="AC78" s="83" t="str">
        <f>RIGHT(Tabelle13[[#This Row],[JIF Quartile in Category 2020]],1)</f>
        <v>4</v>
      </c>
      <c r="AD78" s="89">
        <v>184</v>
      </c>
      <c r="AE78" s="83">
        <v>332</v>
      </c>
      <c r="AF78" s="83">
        <f>IFERROR(Tabelle13[[#This Row],[JIF Rank 2021 '#]]/Tabelle13[[#This Row],[JIF Rank 2021 Total]]*100,"")</f>
        <v>55.421686746987952</v>
      </c>
      <c r="AG78" s="83" t="str">
        <f>IF(Tabelle13[[#This Row],[JIF Rank 2021 Relative]]&lt;10, "Upper 10%","")</f>
        <v/>
      </c>
      <c r="AH78" s="83" t="str">
        <f>RIGHT(Tabelle13[[#This Row],[JIF Quartile in Category 2021]],1)</f>
        <v>3</v>
      </c>
      <c r="AI78" s="83" t="str">
        <f>IF(OR(Tabelle13[[#This Row],[JIF Rank 2019 group]]="Upper 10%",Tabelle13[[#This Row],[JIF Rank 2020 group]]="Upper 10%",Tabelle13[[#This Row],[JIF Rank 2021 group]]="Upper 10%"),"Upper 10%","")</f>
        <v/>
      </c>
    </row>
    <row r="79" spans="1:35" s="54" customFormat="1" x14ac:dyDescent="0.3">
      <c r="A79" s="57" t="s">
        <v>102</v>
      </c>
      <c r="B79" s="65" t="s">
        <v>459</v>
      </c>
      <c r="C79" s="65" t="s">
        <v>704</v>
      </c>
      <c r="D79" s="65" t="s">
        <v>312</v>
      </c>
      <c r="E79" s="65" t="s">
        <v>705</v>
      </c>
      <c r="F79" s="65" t="s">
        <v>334</v>
      </c>
      <c r="G79" s="65" t="s">
        <v>706</v>
      </c>
      <c r="H79" s="67" t="s">
        <v>312</v>
      </c>
      <c r="I79" s="67"/>
      <c r="J79" s="67"/>
      <c r="K79" s="67"/>
      <c r="L79" s="67" t="s">
        <v>42</v>
      </c>
      <c r="M79" s="67"/>
      <c r="N79" s="68" t="s">
        <v>648</v>
      </c>
      <c r="O79" s="68" t="s">
        <v>465</v>
      </c>
      <c r="P79" s="68" t="s">
        <v>1608</v>
      </c>
      <c r="Q79" s="67" t="s">
        <v>709</v>
      </c>
      <c r="R79" s="49"/>
      <c r="S79" s="56" t="str">
        <f>_xlfn.TEXTJOIN("",TRUE,Tabelle13[[#This Row],[WoS Index SCIE]:[WoS Index SSCI]])</f>
        <v>SSCI</v>
      </c>
      <c r="T79" s="83">
        <v>275</v>
      </c>
      <c r="U79" s="83">
        <v>371</v>
      </c>
      <c r="V79" s="83">
        <f>IFERROR(Tabelle13[[#This Row],[JIF Rank 2019 '#]]/Tabelle13[[#This Row],[JIF Rank 2019 Total]]*100,"")</f>
        <v>74.123989218328845</v>
      </c>
      <c r="W79" s="83" t="str">
        <f>IF(Tabelle13[[#This Row],[JIF Rank 2019 Relative]]&lt;10, "Upper 10%","")</f>
        <v/>
      </c>
      <c r="X79" s="83" t="str">
        <f>RIGHT(Tabelle13[[#This Row],[JIF Quartile in Category 2019]],1)</f>
        <v>3</v>
      </c>
      <c r="Y79" s="83">
        <v>313</v>
      </c>
      <c r="Z79" s="83">
        <v>377</v>
      </c>
      <c r="AA79" s="83">
        <f>IFERROR(Tabelle13[[#This Row],[JIF Rank 2020 '#]]/Tabelle13[[#This Row],[JIF Rank 2020 Total]]*100,"")</f>
        <v>83.023872679045098</v>
      </c>
      <c r="AB79" s="83" t="str">
        <f>IF(Tabelle13[[#This Row],[JIF Rank 2020 Relative]]&lt;10, "Upper 10%","")</f>
        <v/>
      </c>
      <c r="AC79" s="83" t="str">
        <f>RIGHT(Tabelle13[[#This Row],[JIF Quartile in Category 2020]],1)</f>
        <v>4</v>
      </c>
      <c r="AD79" s="88">
        <v>280</v>
      </c>
      <c r="AE79" s="83">
        <v>379</v>
      </c>
      <c r="AF79" s="83">
        <f>IFERROR(Tabelle13[[#This Row],[JIF Rank 2021 '#]]/Tabelle13[[#This Row],[JIF Rank 2021 Total]]*100,"")</f>
        <v>73.878627968337724</v>
      </c>
      <c r="AG79" s="83" t="str">
        <f>IF(Tabelle13[[#This Row],[JIF Rank 2021 Relative]]&lt;10, "Upper 10%","")</f>
        <v/>
      </c>
      <c r="AH79" s="83" t="str">
        <f>RIGHT(Tabelle13[[#This Row],[JIF Quartile in Category 2021]],1)</f>
        <v>3</v>
      </c>
      <c r="AI79" s="83" t="str">
        <f>IF(OR(Tabelle13[[#This Row],[JIF Rank 2019 group]]="Upper 10%",Tabelle13[[#This Row],[JIF Rank 2020 group]]="Upper 10%",Tabelle13[[#This Row],[JIF Rank 2021 group]]="Upper 10%"),"Upper 10%","")</f>
        <v/>
      </c>
    </row>
    <row r="80" spans="1:35" s="54" customFormat="1" x14ac:dyDescent="0.3">
      <c r="A80" s="102" t="s">
        <v>103</v>
      </c>
      <c r="B80" s="103" t="s">
        <v>528</v>
      </c>
      <c r="C80" s="67" t="s">
        <v>710</v>
      </c>
      <c r="D80" s="67" t="s">
        <v>312</v>
      </c>
      <c r="E80" s="67" t="s">
        <v>711</v>
      </c>
      <c r="F80" s="67" t="s">
        <v>312</v>
      </c>
      <c r="G80" s="67" t="s">
        <v>712</v>
      </c>
      <c r="H80" s="67" t="s">
        <v>328</v>
      </c>
      <c r="I80" s="67"/>
      <c r="J80" s="67"/>
      <c r="K80" s="67" t="s">
        <v>28</v>
      </c>
      <c r="L80" s="67"/>
      <c r="M80" s="67" t="s">
        <v>24</v>
      </c>
      <c r="N80" s="68" t="s">
        <v>605</v>
      </c>
      <c r="O80" s="68" t="s">
        <v>530</v>
      </c>
      <c r="P80" s="67" t="s">
        <v>1609</v>
      </c>
      <c r="Q80" s="67" t="s">
        <v>715</v>
      </c>
      <c r="R80" s="49"/>
      <c r="S80" s="56" t="str">
        <f>_xlfn.TEXTJOIN("",TRUE,Tabelle13[[#This Row],[WoS Index SCIE]:[WoS Index SSCI]])</f>
        <v>SCIE</v>
      </c>
      <c r="T80" s="83">
        <v>86</v>
      </c>
      <c r="U80" s="83">
        <v>143</v>
      </c>
      <c r="V80" s="83">
        <f>IFERROR(Tabelle13[[#This Row],[JIF Rank 2019 '#]]/Tabelle13[[#This Row],[JIF Rank 2019 Total]]*100,"")</f>
        <v>60.139860139860133</v>
      </c>
      <c r="W80" s="83" t="str">
        <f>IF(Tabelle13[[#This Row],[JIF Rank 2019 Relative]]&lt;10, "Upper 10%","")</f>
        <v/>
      </c>
      <c r="X80" s="83" t="str">
        <f>RIGHT(Tabelle13[[#This Row],[JIF Quartile in Category 2019]],1)</f>
        <v>3</v>
      </c>
      <c r="Y80" s="83">
        <v>75</v>
      </c>
      <c r="Z80" s="83">
        <v>143</v>
      </c>
      <c r="AA80" s="83">
        <f>IFERROR(Tabelle13[[#This Row],[JIF Rank 2020 '#]]/Tabelle13[[#This Row],[JIF Rank 2020 Total]]*100,"")</f>
        <v>52.447552447552447</v>
      </c>
      <c r="AB80" s="83" t="str">
        <f>IF(Tabelle13[[#This Row],[JIF Rank 2020 Relative]]&lt;10, "Upper 10%","")</f>
        <v/>
      </c>
      <c r="AC80" s="83" t="str">
        <f>RIGHT(Tabelle13[[#This Row],[JIF Quartile in Category 2020]],1)</f>
        <v>3</v>
      </c>
      <c r="AD80" s="89">
        <v>59</v>
      </c>
      <c r="AE80" s="83">
        <v>142</v>
      </c>
      <c r="AF80" s="83">
        <f>IFERROR(Tabelle13[[#This Row],[JIF Rank 2021 '#]]/Tabelle13[[#This Row],[JIF Rank 2021 Total]]*100,"")</f>
        <v>41.549295774647888</v>
      </c>
      <c r="AG80" s="83" t="str">
        <f>IF(Tabelle13[[#This Row],[JIF Rank 2021 Relative]]&lt;10, "Upper 10%","")</f>
        <v/>
      </c>
      <c r="AH80" s="83" t="str">
        <f>RIGHT(Tabelle13[[#This Row],[JIF Quartile in Category 2021]],1)</f>
        <v>2</v>
      </c>
      <c r="AI80" s="83" t="str">
        <f>IF(OR(Tabelle13[[#This Row],[JIF Rank 2019 group]]="Upper 10%",Tabelle13[[#This Row],[JIF Rank 2020 group]]="Upper 10%",Tabelle13[[#This Row],[JIF Rank 2021 group]]="Upper 10%"),"Upper 10%","")</f>
        <v/>
      </c>
    </row>
    <row r="81" spans="1:35" s="54" customFormat="1" x14ac:dyDescent="0.3">
      <c r="A81" s="102" t="s">
        <v>103</v>
      </c>
      <c r="B81" s="103" t="s">
        <v>716</v>
      </c>
      <c r="C81" s="67" t="s">
        <v>717</v>
      </c>
      <c r="D81" s="67" t="s">
        <v>312</v>
      </c>
      <c r="E81" s="67" t="s">
        <v>718</v>
      </c>
      <c r="F81" s="67" t="s">
        <v>312</v>
      </c>
      <c r="G81" s="67" t="s">
        <v>719</v>
      </c>
      <c r="H81" s="67" t="s">
        <v>328</v>
      </c>
      <c r="I81" s="67"/>
      <c r="J81" s="67"/>
      <c r="K81" s="67" t="s">
        <v>28</v>
      </c>
      <c r="L81" s="67"/>
      <c r="M81" s="67" t="s">
        <v>24</v>
      </c>
      <c r="N81" s="68" t="s">
        <v>605</v>
      </c>
      <c r="O81" s="68" t="s">
        <v>530</v>
      </c>
      <c r="P81" s="67" t="s">
        <v>1609</v>
      </c>
      <c r="Q81" s="67" t="s">
        <v>715</v>
      </c>
      <c r="R81" s="49"/>
      <c r="S81" s="56" t="str">
        <f>_xlfn.TEXTJOIN("",TRUE,Tabelle13[[#This Row],[WoS Index SCIE]:[WoS Index SSCI]])</f>
        <v>SCIE</v>
      </c>
      <c r="T81" s="83">
        <v>118</v>
      </c>
      <c r="U81" s="83">
        <v>177</v>
      </c>
      <c r="V81" s="83">
        <f>IFERROR(Tabelle13[[#This Row],[JIF Rank 2019 '#]]/Tabelle13[[#This Row],[JIF Rank 2019 Total]]*100,"")</f>
        <v>66.666666666666657</v>
      </c>
      <c r="W81" s="83" t="str">
        <f>IF(Tabelle13[[#This Row],[JIF Rank 2019 Relative]]&lt;10, "Upper 10%","")</f>
        <v/>
      </c>
      <c r="X81" s="83" t="str">
        <f>RIGHT(Tabelle13[[#This Row],[JIF Quartile in Category 2019]],1)</f>
        <v>3</v>
      </c>
      <c r="Y81" s="83">
        <v>96</v>
      </c>
      <c r="Z81" s="83">
        <v>179</v>
      </c>
      <c r="AA81" s="83">
        <f>IFERROR(Tabelle13[[#This Row],[JIF Rank 2020 '#]]/Tabelle13[[#This Row],[JIF Rank 2020 Total]]*100,"")</f>
        <v>53.631284916201118</v>
      </c>
      <c r="AB81" s="83" t="str">
        <f>IF(Tabelle13[[#This Row],[JIF Rank 2020 Relative]]&lt;10, "Upper 10%","")</f>
        <v/>
      </c>
      <c r="AC81" s="83" t="str">
        <f>RIGHT(Tabelle13[[#This Row],[JIF Quartile in Category 2020]],1)</f>
        <v>3</v>
      </c>
      <c r="AD81" s="89">
        <v>79</v>
      </c>
      <c r="AE81" s="83">
        <v>179</v>
      </c>
      <c r="AF81" s="83">
        <f>IFERROR(Tabelle13[[#This Row],[JIF Rank 2021 '#]]/Tabelle13[[#This Row],[JIF Rank 2021 Total]]*100,"")</f>
        <v>44.134078212290504</v>
      </c>
      <c r="AG81" s="83" t="str">
        <f>IF(Tabelle13[[#This Row],[JIF Rank 2021 Relative]]&lt;10, "Upper 10%","")</f>
        <v/>
      </c>
      <c r="AH81" s="83" t="str">
        <f>RIGHT(Tabelle13[[#This Row],[JIF Quartile in Category 2021]],1)</f>
        <v>2</v>
      </c>
      <c r="AI81" s="83" t="str">
        <f>IF(OR(Tabelle13[[#This Row],[JIF Rank 2019 group]]="Upper 10%",Tabelle13[[#This Row],[JIF Rank 2020 group]]="Upper 10%",Tabelle13[[#This Row],[JIF Rank 2021 group]]="Upper 10%"),"Upper 10%","")</f>
        <v/>
      </c>
    </row>
    <row r="82" spans="1:35" s="54" customFormat="1" x14ac:dyDescent="0.3">
      <c r="A82" s="102" t="s">
        <v>103</v>
      </c>
      <c r="B82" s="103" t="s">
        <v>720</v>
      </c>
      <c r="C82" s="67" t="s">
        <v>721</v>
      </c>
      <c r="D82" s="67" t="s">
        <v>334</v>
      </c>
      <c r="E82" s="67" t="s">
        <v>722</v>
      </c>
      <c r="F82" s="67" t="s">
        <v>334</v>
      </c>
      <c r="G82" s="67" t="s">
        <v>723</v>
      </c>
      <c r="H82" s="67" t="s">
        <v>312</v>
      </c>
      <c r="I82" s="67"/>
      <c r="J82" s="67"/>
      <c r="K82" s="67" t="s">
        <v>28</v>
      </c>
      <c r="L82" s="67"/>
      <c r="M82" s="67" t="s">
        <v>24</v>
      </c>
      <c r="N82" s="68" t="s">
        <v>605</v>
      </c>
      <c r="O82" s="68" t="s">
        <v>530</v>
      </c>
      <c r="P82" s="67" t="s">
        <v>1609</v>
      </c>
      <c r="Q82" s="67" t="s">
        <v>715</v>
      </c>
      <c r="R82" s="49"/>
      <c r="S82" s="56" t="str">
        <f>_xlfn.TEXTJOIN("",TRUE,Tabelle13[[#This Row],[WoS Index SCIE]:[WoS Index SSCI]])</f>
        <v>SCIE</v>
      </c>
      <c r="T82" s="83">
        <v>35</v>
      </c>
      <c r="U82" s="83">
        <v>41</v>
      </c>
      <c r="V82" s="83">
        <f>IFERROR(Tabelle13[[#This Row],[JIF Rank 2019 '#]]/Tabelle13[[#This Row],[JIF Rank 2019 Total]]*100,"")</f>
        <v>85.365853658536579</v>
      </c>
      <c r="W82" s="83" t="str">
        <f>IF(Tabelle13[[#This Row],[JIF Rank 2019 Relative]]&lt;10, "Upper 10%","")</f>
        <v/>
      </c>
      <c r="X82" s="83" t="str">
        <f>RIGHT(Tabelle13[[#This Row],[JIF Quartile in Category 2019]],1)</f>
        <v>4</v>
      </c>
      <c r="Y82" s="83">
        <v>34</v>
      </c>
      <c r="Z82" s="83">
        <v>44</v>
      </c>
      <c r="AA82" s="83">
        <f>IFERROR(Tabelle13[[#This Row],[JIF Rank 2020 '#]]/Tabelle13[[#This Row],[JIF Rank 2020 Total]]*100,"")</f>
        <v>77.272727272727266</v>
      </c>
      <c r="AB82" s="83" t="str">
        <f>IF(Tabelle13[[#This Row],[JIF Rank 2020 Relative]]&lt;10, "Upper 10%","")</f>
        <v/>
      </c>
      <c r="AC82" s="83" t="str">
        <f>RIGHT(Tabelle13[[#This Row],[JIF Quartile in Category 2020]],1)</f>
        <v>4</v>
      </c>
      <c r="AD82" s="89">
        <v>34</v>
      </c>
      <c r="AE82" s="83">
        <v>47</v>
      </c>
      <c r="AF82" s="83">
        <f>IFERROR(Tabelle13[[#This Row],[JIF Rank 2021 '#]]/Tabelle13[[#This Row],[JIF Rank 2021 Total]]*100,"")</f>
        <v>72.340425531914903</v>
      </c>
      <c r="AG82" s="83" t="str">
        <f>IF(Tabelle13[[#This Row],[JIF Rank 2021 Relative]]&lt;10, "Upper 10%","")</f>
        <v/>
      </c>
      <c r="AH82" s="83" t="str">
        <f>RIGHT(Tabelle13[[#This Row],[JIF Quartile in Category 2021]],1)</f>
        <v>3</v>
      </c>
      <c r="AI82" s="83" t="str">
        <f>IF(OR(Tabelle13[[#This Row],[JIF Rank 2019 group]]="Upper 10%",Tabelle13[[#This Row],[JIF Rank 2020 group]]="Upper 10%",Tabelle13[[#This Row],[JIF Rank 2021 group]]="Upper 10%"),"Upper 10%","")</f>
        <v/>
      </c>
    </row>
    <row r="83" spans="1:35" s="54" customFormat="1" x14ac:dyDescent="0.3">
      <c r="A83" s="57" t="s">
        <v>104</v>
      </c>
      <c r="B83" s="67" t="s">
        <v>724</v>
      </c>
      <c r="C83" s="67" t="s">
        <v>725</v>
      </c>
      <c r="D83" s="67" t="s">
        <v>312</v>
      </c>
      <c r="E83" s="67" t="s">
        <v>726</v>
      </c>
      <c r="F83" s="67" t="s">
        <v>334</v>
      </c>
      <c r="G83" s="67" t="s">
        <v>727</v>
      </c>
      <c r="H83" s="67" t="s">
        <v>312</v>
      </c>
      <c r="I83" s="67"/>
      <c r="J83" s="67"/>
      <c r="K83" s="67" t="s">
        <v>28</v>
      </c>
      <c r="L83" s="67"/>
      <c r="M83" s="67" t="s">
        <v>24</v>
      </c>
      <c r="N83" s="68" t="s">
        <v>605</v>
      </c>
      <c r="O83" s="68" t="s">
        <v>418</v>
      </c>
      <c r="P83" s="68" t="s">
        <v>1609</v>
      </c>
      <c r="Q83" s="67" t="s">
        <v>731</v>
      </c>
      <c r="R83" s="49"/>
      <c r="S83" s="56" t="str">
        <f>_xlfn.TEXTJOIN("",TRUE,Tabelle13[[#This Row],[WoS Index SCIE]:[WoS Index SSCI]])</f>
        <v>SCIE</v>
      </c>
      <c r="T83" s="83">
        <v>42</v>
      </c>
      <c r="U83" s="83">
        <v>57</v>
      </c>
      <c r="V83" s="83">
        <f>IFERROR(Tabelle13[[#This Row],[JIF Rank 2019 '#]]/Tabelle13[[#This Row],[JIF Rank 2019 Total]]*100,"")</f>
        <v>73.68421052631578</v>
      </c>
      <c r="W83" s="83" t="str">
        <f>IF(Tabelle13[[#This Row],[JIF Rank 2019 Relative]]&lt;10, "Upper 10%","")</f>
        <v/>
      </c>
      <c r="X83" s="83" t="str">
        <f>RIGHT(Tabelle13[[#This Row],[JIF Quartile in Category 2019]],1)</f>
        <v>3</v>
      </c>
      <c r="Y83" s="83">
        <v>45</v>
      </c>
      <c r="Z83" s="83">
        <v>57</v>
      </c>
      <c r="AA83" s="83">
        <f>IFERROR(Tabelle13[[#This Row],[JIF Rank 2020 '#]]/Tabelle13[[#This Row],[JIF Rank 2020 Total]]*100,"")</f>
        <v>78.94736842105263</v>
      </c>
      <c r="AB83" s="83" t="str">
        <f>IF(Tabelle13[[#This Row],[JIF Rank 2020 Relative]]&lt;10, "Upper 10%","")</f>
        <v/>
      </c>
      <c r="AC83" s="83" t="str">
        <f>RIGHT(Tabelle13[[#This Row],[JIF Quartile in Category 2020]],1)</f>
        <v>4</v>
      </c>
      <c r="AD83" s="89">
        <v>37</v>
      </c>
      <c r="AE83" s="83">
        <v>56</v>
      </c>
      <c r="AF83" s="83">
        <f>IFERROR(Tabelle13[[#This Row],[JIF Rank 2021 '#]]/Tabelle13[[#This Row],[JIF Rank 2021 Total]]*100,"")</f>
        <v>66.071428571428569</v>
      </c>
      <c r="AG83" s="83" t="str">
        <f>IF(Tabelle13[[#This Row],[JIF Rank 2021 Relative]]&lt;10, "Upper 10%","")</f>
        <v/>
      </c>
      <c r="AH83" s="83" t="str">
        <f>RIGHT(Tabelle13[[#This Row],[JIF Quartile in Category 2021]],1)</f>
        <v>3</v>
      </c>
      <c r="AI83" s="83" t="str">
        <f>IF(OR(Tabelle13[[#This Row],[JIF Rank 2019 group]]="Upper 10%",Tabelle13[[#This Row],[JIF Rank 2020 group]]="Upper 10%",Tabelle13[[#This Row],[JIF Rank 2021 group]]="Upper 10%"),"Upper 10%","")</f>
        <v/>
      </c>
    </row>
    <row r="84" spans="1:35" s="54" customFormat="1" x14ac:dyDescent="0.3">
      <c r="A84" s="57" t="s">
        <v>105</v>
      </c>
      <c r="B84" s="67" t="s">
        <v>732</v>
      </c>
      <c r="C84" s="67" t="s">
        <v>733</v>
      </c>
      <c r="D84" s="67" t="s">
        <v>334</v>
      </c>
      <c r="E84" s="67" t="s">
        <v>734</v>
      </c>
      <c r="F84" s="67" t="s">
        <v>334</v>
      </c>
      <c r="G84" s="67" t="s">
        <v>735</v>
      </c>
      <c r="H84" s="67" t="s">
        <v>334</v>
      </c>
      <c r="I84" s="67"/>
      <c r="J84" s="67"/>
      <c r="K84" s="67" t="s">
        <v>28</v>
      </c>
      <c r="L84" s="67"/>
      <c r="M84" s="67" t="s">
        <v>24</v>
      </c>
      <c r="N84" s="68" t="s">
        <v>605</v>
      </c>
      <c r="O84" s="68" t="s">
        <v>373</v>
      </c>
      <c r="P84" s="68" t="s">
        <v>1609</v>
      </c>
      <c r="Q84" s="67" t="s">
        <v>739</v>
      </c>
      <c r="R84" s="49"/>
      <c r="S84" s="56" t="str">
        <f>_xlfn.TEXTJOIN("",TRUE,Tabelle13[[#This Row],[WoS Index SCIE]:[WoS Index SSCI]])</f>
        <v>SCIE</v>
      </c>
      <c r="T84" s="83">
        <v>286</v>
      </c>
      <c r="U84" s="83">
        <v>314</v>
      </c>
      <c r="V84" s="83">
        <f>IFERROR(Tabelle13[[#This Row],[JIF Rank 2019 '#]]/Tabelle13[[#This Row],[JIF Rank 2019 Total]]*100,"")</f>
        <v>91.082802547770697</v>
      </c>
      <c r="W84" s="83" t="str">
        <f>IF(Tabelle13[[#This Row],[JIF Rank 2019 Relative]]&lt;10, "Upper 10%","")</f>
        <v/>
      </c>
      <c r="X84" s="83" t="str">
        <f>RIGHT(Tabelle13[[#This Row],[JIF Quartile in Category 2019]],1)</f>
        <v>4</v>
      </c>
      <c r="Y84" s="83">
        <v>306</v>
      </c>
      <c r="Z84" s="83">
        <v>335</v>
      </c>
      <c r="AA84" s="83">
        <f>IFERROR(Tabelle13[[#This Row],[JIF Rank 2020 '#]]/Tabelle13[[#This Row],[JIF Rank 2020 Total]]*100,"")</f>
        <v>91.343283582089555</v>
      </c>
      <c r="AB84" s="83" t="str">
        <f>IF(Tabelle13[[#This Row],[JIF Rank 2020 Relative]]&lt;10, "Upper 10%","")</f>
        <v/>
      </c>
      <c r="AC84" s="83" t="str">
        <f>RIGHT(Tabelle13[[#This Row],[JIF Quartile in Category 2020]],1)</f>
        <v>4</v>
      </c>
      <c r="AD84" s="89">
        <v>303</v>
      </c>
      <c r="AE84" s="83">
        <v>345</v>
      </c>
      <c r="AF84" s="83">
        <f>IFERROR(Tabelle13[[#This Row],[JIF Rank 2021 '#]]/Tabelle13[[#This Row],[JIF Rank 2021 Total]]*100,"")</f>
        <v>87.826086956521749</v>
      </c>
      <c r="AG84" s="83" t="str">
        <f>IF(Tabelle13[[#This Row],[JIF Rank 2021 Relative]]&lt;10, "Upper 10%","")</f>
        <v/>
      </c>
      <c r="AH84" s="83" t="str">
        <f>RIGHT(Tabelle13[[#This Row],[JIF Quartile in Category 2021]],1)</f>
        <v>4</v>
      </c>
      <c r="AI84" s="83" t="str">
        <f>IF(OR(Tabelle13[[#This Row],[JIF Rank 2019 group]]="Upper 10%",Tabelle13[[#This Row],[JIF Rank 2020 group]]="Upper 10%",Tabelle13[[#This Row],[JIF Rank 2021 group]]="Upper 10%"),"Upper 10%","")</f>
        <v/>
      </c>
    </row>
    <row r="85" spans="1:35" s="54" customFormat="1" x14ac:dyDescent="0.3">
      <c r="A85" s="56" t="s">
        <v>106</v>
      </c>
      <c r="B85" s="65" t="s">
        <v>311</v>
      </c>
      <c r="C85" s="65"/>
      <c r="D85" s="65"/>
      <c r="E85" s="65"/>
      <c r="F85" s="65"/>
      <c r="G85" s="65"/>
      <c r="H85" s="65"/>
      <c r="I85" s="67" t="s">
        <v>38</v>
      </c>
      <c r="J85" s="67"/>
      <c r="K85" s="67"/>
      <c r="L85" s="67"/>
      <c r="M85" s="67"/>
      <c r="N85" s="67" t="s">
        <v>438</v>
      </c>
      <c r="O85" s="67" t="s">
        <v>429</v>
      </c>
      <c r="P85" s="57" t="s">
        <v>1611</v>
      </c>
      <c r="Q85" s="67" t="s">
        <v>741</v>
      </c>
      <c r="R85" s="49"/>
      <c r="S85" s="56" t="str">
        <f>_xlfn.TEXTJOIN("",TRUE,Tabelle13[[#This Row],[WoS Index SCIE]:[WoS Index SSCI]])</f>
        <v/>
      </c>
      <c r="T85" s="83"/>
      <c r="U85" s="83"/>
      <c r="V85" s="83" t="str">
        <f>IFERROR(Tabelle13[[#This Row],[JIF Rank 2019 '#]]/Tabelle13[[#This Row],[JIF Rank 2019 Total]]*100,"")</f>
        <v/>
      </c>
      <c r="W85" s="83" t="str">
        <f>IF(Tabelle13[[#This Row],[JIF Rank 2019 Relative]]&lt;10, "Upper 10%","")</f>
        <v/>
      </c>
      <c r="X85" s="83" t="str">
        <f>RIGHT(Tabelle13[[#This Row],[JIF Quartile in Category 2019]],1)</f>
        <v/>
      </c>
      <c r="Y85" s="83"/>
      <c r="Z85" s="83"/>
      <c r="AA85" s="83" t="str">
        <f>IFERROR(Tabelle13[[#This Row],[JIF Rank 2020 '#]]/Tabelle13[[#This Row],[JIF Rank 2020 Total]]*100,"")</f>
        <v/>
      </c>
      <c r="AB85" s="83" t="str">
        <f>IF(Tabelle13[[#This Row],[JIF Rank 2020 Relative]]&lt;10, "Upper 10%","")</f>
        <v/>
      </c>
      <c r="AC85" s="83" t="str">
        <f>RIGHT(Tabelle13[[#This Row],[JIF Quartile in Category 2020]],1)</f>
        <v/>
      </c>
      <c r="AD85" s="88"/>
      <c r="AE85" s="83"/>
      <c r="AF85" s="83" t="str">
        <f>IFERROR(Tabelle13[[#This Row],[JIF Rank 2021 '#]]/Tabelle13[[#This Row],[JIF Rank 2021 Total]]*100,"")</f>
        <v/>
      </c>
      <c r="AG85" s="83" t="str">
        <f>IF(Tabelle13[[#This Row],[JIF Rank 2021 Relative]]&lt;10, "Upper 10%","")</f>
        <v/>
      </c>
      <c r="AH85" s="83" t="str">
        <f>RIGHT(Tabelle13[[#This Row],[JIF Quartile in Category 2021]],1)</f>
        <v/>
      </c>
      <c r="AI85" s="83" t="str">
        <f>IF(OR(Tabelle13[[#This Row],[JIF Rank 2019 group]]="Upper 10%",Tabelle13[[#This Row],[JIF Rank 2020 group]]="Upper 10%",Tabelle13[[#This Row],[JIF Rank 2021 group]]="Upper 10%"),"Upper 10%","")</f>
        <v/>
      </c>
    </row>
    <row r="86" spans="1:35" s="54" customFormat="1" x14ac:dyDescent="0.3">
      <c r="A86" s="102" t="s">
        <v>107</v>
      </c>
      <c r="B86" s="103" t="s">
        <v>742</v>
      </c>
      <c r="C86" s="67" t="s">
        <v>743</v>
      </c>
      <c r="D86" s="67" t="s">
        <v>328</v>
      </c>
      <c r="E86" s="67" t="s">
        <v>744</v>
      </c>
      <c r="F86" s="67" t="s">
        <v>328</v>
      </c>
      <c r="G86" s="67" t="s">
        <v>745</v>
      </c>
      <c r="H86" s="67" t="s">
        <v>328</v>
      </c>
      <c r="I86" s="67"/>
      <c r="J86" s="67"/>
      <c r="K86" s="67" t="s">
        <v>28</v>
      </c>
      <c r="L86" s="67"/>
      <c r="M86" s="67"/>
      <c r="N86" s="68" t="s">
        <v>1626</v>
      </c>
      <c r="O86" s="68" t="s">
        <v>373</v>
      </c>
      <c r="P86" s="68" t="s">
        <v>1609</v>
      </c>
      <c r="Q86" s="67" t="s">
        <v>748</v>
      </c>
      <c r="R86" s="49"/>
      <c r="S86" s="56" t="str">
        <f>_xlfn.TEXTJOIN("",TRUE,Tabelle13[[#This Row],[WoS Index SCIE]:[WoS Index SSCI]])</f>
        <v>SCIE</v>
      </c>
      <c r="T86" s="83">
        <v>24</v>
      </c>
      <c r="U86" s="83">
        <v>68</v>
      </c>
      <c r="V86" s="83">
        <f>IFERROR(Tabelle13[[#This Row],[JIF Rank 2019 '#]]/Tabelle13[[#This Row],[JIF Rank 2019 Total]]*100,"")</f>
        <v>35.294117647058826</v>
      </c>
      <c r="W86" s="83" t="str">
        <f>IF(Tabelle13[[#This Row],[JIF Rank 2019 Relative]]&lt;10, "Upper 10%","")</f>
        <v/>
      </c>
      <c r="X86" s="83" t="str">
        <f>RIGHT(Tabelle13[[#This Row],[JIF Quartile in Category 2019]],1)</f>
        <v>2</v>
      </c>
      <c r="Y86" s="83">
        <v>20</v>
      </c>
      <c r="Z86" s="83">
        <v>67</v>
      </c>
      <c r="AA86" s="83">
        <f>IFERROR(Tabelle13[[#This Row],[JIF Rank 2020 '#]]/Tabelle13[[#This Row],[JIF Rank 2020 Total]]*100,"")</f>
        <v>29.850746268656714</v>
      </c>
      <c r="AB86" s="83" t="str">
        <f>IF(Tabelle13[[#This Row],[JIF Rank 2020 Relative]]&lt;10, "Upper 10%","")</f>
        <v/>
      </c>
      <c r="AC86" s="83" t="str">
        <f>RIGHT(Tabelle13[[#This Row],[JIF Quartile in Category 2020]],1)</f>
        <v>2</v>
      </c>
      <c r="AD86" s="89">
        <v>27</v>
      </c>
      <c r="AE86" s="83">
        <v>69</v>
      </c>
      <c r="AF86" s="83">
        <f>IFERROR(Tabelle13[[#This Row],[JIF Rank 2021 '#]]/Tabelle13[[#This Row],[JIF Rank 2021 Total]]*100,"")</f>
        <v>39.130434782608695</v>
      </c>
      <c r="AG86" s="83" t="str">
        <f>IF(Tabelle13[[#This Row],[JIF Rank 2021 Relative]]&lt;10, "Upper 10%","")</f>
        <v/>
      </c>
      <c r="AH86" s="83" t="str">
        <f>RIGHT(Tabelle13[[#This Row],[JIF Quartile in Category 2021]],1)</f>
        <v>2</v>
      </c>
      <c r="AI86" s="83" t="str">
        <f>IF(OR(Tabelle13[[#This Row],[JIF Rank 2019 group]]="Upper 10%",Tabelle13[[#This Row],[JIF Rank 2020 group]]="Upper 10%",Tabelle13[[#This Row],[JIF Rank 2021 group]]="Upper 10%"),"Upper 10%","")</f>
        <v/>
      </c>
    </row>
    <row r="87" spans="1:35" s="54" customFormat="1" x14ac:dyDescent="0.3">
      <c r="A87" s="102" t="s">
        <v>107</v>
      </c>
      <c r="B87" s="103" t="s">
        <v>749</v>
      </c>
      <c r="C87" s="70" t="s">
        <v>750</v>
      </c>
      <c r="D87" s="67" t="s">
        <v>319</v>
      </c>
      <c r="E87" s="70" t="s">
        <v>751</v>
      </c>
      <c r="F87" s="67" t="s">
        <v>319</v>
      </c>
      <c r="G87" s="71" t="s">
        <v>752</v>
      </c>
      <c r="H87" s="67" t="s">
        <v>328</v>
      </c>
      <c r="I87" s="67"/>
      <c r="J87" s="67"/>
      <c r="K87" s="67" t="s">
        <v>28</v>
      </c>
      <c r="L87" s="67"/>
      <c r="M87" s="67"/>
      <c r="N87" s="68" t="s">
        <v>1626</v>
      </c>
      <c r="O87" s="68" t="s">
        <v>373</v>
      </c>
      <c r="P87" s="68" t="s">
        <v>1609</v>
      </c>
      <c r="Q87" s="67" t="s">
        <v>748</v>
      </c>
      <c r="R87" s="49"/>
      <c r="S87" s="56" t="str">
        <f>_xlfn.TEXTJOIN("",TRUE,Tabelle13[[#This Row],[WoS Index SCIE]:[WoS Index SSCI]])</f>
        <v>SCIE</v>
      </c>
      <c r="T87" s="84">
        <v>4</v>
      </c>
      <c r="U87" s="83">
        <v>21</v>
      </c>
      <c r="V87" s="83">
        <f>IFERROR(Tabelle13[[#This Row],[JIF Rank 2019 '#]]/Tabelle13[[#This Row],[JIF Rank 2019 Total]]*100,"")</f>
        <v>19.047619047619047</v>
      </c>
      <c r="W87" s="83" t="str">
        <f>IF(Tabelle13[[#This Row],[JIF Rank 2019 Relative]]&lt;10, "Upper 10%","")</f>
        <v/>
      </c>
      <c r="X87" s="83" t="str">
        <f>RIGHT(Tabelle13[[#This Row],[JIF Quartile in Category 2019]],1)</f>
        <v>1</v>
      </c>
      <c r="Y87" s="84">
        <v>5</v>
      </c>
      <c r="Z87" s="83">
        <v>22</v>
      </c>
      <c r="AA87" s="83">
        <f>IFERROR(Tabelle13[[#This Row],[JIF Rank 2020 '#]]/Tabelle13[[#This Row],[JIF Rank 2020 Total]]*100,"")</f>
        <v>22.727272727272727</v>
      </c>
      <c r="AB87" s="83" t="str">
        <f>IF(Tabelle13[[#This Row],[JIF Rank 2020 Relative]]&lt;10, "Upper 10%","")</f>
        <v/>
      </c>
      <c r="AC87" s="83" t="str">
        <f>RIGHT(Tabelle13[[#This Row],[JIF Quartile in Category 2020]],1)</f>
        <v>1</v>
      </c>
      <c r="AD87" s="89">
        <v>7</v>
      </c>
      <c r="AE87" s="83">
        <v>21</v>
      </c>
      <c r="AF87" s="83">
        <f>IFERROR(Tabelle13[[#This Row],[JIF Rank 2021 '#]]/Tabelle13[[#This Row],[JIF Rank 2021 Total]]*100,"")</f>
        <v>33.333333333333329</v>
      </c>
      <c r="AG87" s="83" t="str">
        <f>IF(Tabelle13[[#This Row],[JIF Rank 2021 Relative]]&lt;10, "Upper 10%","")</f>
        <v/>
      </c>
      <c r="AH87" s="83" t="str">
        <f>RIGHT(Tabelle13[[#This Row],[JIF Quartile in Category 2021]],1)</f>
        <v>2</v>
      </c>
      <c r="AI87" s="83" t="str">
        <f>IF(OR(Tabelle13[[#This Row],[JIF Rank 2019 group]]="Upper 10%",Tabelle13[[#This Row],[JIF Rank 2020 group]]="Upper 10%",Tabelle13[[#This Row],[JIF Rank 2021 group]]="Upper 10%"),"Upper 10%","")</f>
        <v/>
      </c>
    </row>
    <row r="88" spans="1:35" s="54" customFormat="1" x14ac:dyDescent="0.3">
      <c r="A88" s="56" t="s">
        <v>108</v>
      </c>
      <c r="B88" s="65" t="s">
        <v>311</v>
      </c>
      <c r="C88" s="65"/>
      <c r="D88" s="65"/>
      <c r="E88" s="65"/>
      <c r="F88" s="65"/>
      <c r="G88" s="65"/>
      <c r="H88" s="65"/>
      <c r="I88" s="67"/>
      <c r="J88" s="67" t="s">
        <v>26</v>
      </c>
      <c r="K88" s="67"/>
      <c r="L88" s="67"/>
      <c r="M88" s="67"/>
      <c r="N88" s="67" t="s">
        <v>1632</v>
      </c>
      <c r="O88" s="67" t="s">
        <v>357</v>
      </c>
      <c r="P88" s="57" t="s">
        <v>1630</v>
      </c>
      <c r="Q88" s="67" t="s">
        <v>754</v>
      </c>
      <c r="R88" s="49"/>
      <c r="S88" s="56" t="str">
        <f>_xlfn.TEXTJOIN("",TRUE,Tabelle13[[#This Row],[WoS Index SCIE]:[WoS Index SSCI]])</f>
        <v/>
      </c>
      <c r="T88" s="83"/>
      <c r="U88" s="83"/>
      <c r="V88" s="83" t="str">
        <f>IFERROR(Tabelle13[[#This Row],[JIF Rank 2019 '#]]/Tabelle13[[#This Row],[JIF Rank 2019 Total]]*100,"")</f>
        <v/>
      </c>
      <c r="W88" s="83" t="str">
        <f>IF(Tabelle13[[#This Row],[JIF Rank 2019 Relative]]&lt;10, "Upper 10%","")</f>
        <v/>
      </c>
      <c r="X88" s="83" t="str">
        <f>RIGHT(Tabelle13[[#This Row],[JIF Quartile in Category 2019]],1)</f>
        <v/>
      </c>
      <c r="Y88" s="83"/>
      <c r="Z88" s="83"/>
      <c r="AA88" s="83" t="str">
        <f>IFERROR(Tabelle13[[#This Row],[JIF Rank 2020 '#]]/Tabelle13[[#This Row],[JIF Rank 2020 Total]]*100,"")</f>
        <v/>
      </c>
      <c r="AB88" s="83" t="str">
        <f>IF(Tabelle13[[#This Row],[JIF Rank 2020 Relative]]&lt;10, "Upper 10%","")</f>
        <v/>
      </c>
      <c r="AC88" s="83" t="str">
        <f>RIGHT(Tabelle13[[#This Row],[JIF Quartile in Category 2020]],1)</f>
        <v/>
      </c>
      <c r="AD88" s="88"/>
      <c r="AE88" s="83"/>
      <c r="AF88" s="83" t="str">
        <f>IFERROR(Tabelle13[[#This Row],[JIF Rank 2021 '#]]/Tabelle13[[#This Row],[JIF Rank 2021 Total]]*100,"")</f>
        <v/>
      </c>
      <c r="AG88" s="83" t="str">
        <f>IF(Tabelle13[[#This Row],[JIF Rank 2021 Relative]]&lt;10, "Upper 10%","")</f>
        <v/>
      </c>
      <c r="AH88" s="83" t="str">
        <f>RIGHT(Tabelle13[[#This Row],[JIF Quartile in Category 2021]],1)</f>
        <v/>
      </c>
      <c r="AI88" s="83" t="str">
        <f>IF(OR(Tabelle13[[#This Row],[JIF Rank 2019 group]]="Upper 10%",Tabelle13[[#This Row],[JIF Rank 2020 group]]="Upper 10%",Tabelle13[[#This Row],[JIF Rank 2021 group]]="Upper 10%"),"Upper 10%","")</f>
        <v/>
      </c>
    </row>
    <row r="89" spans="1:35" s="54" customFormat="1" x14ac:dyDescent="0.3">
      <c r="A89" s="56" t="s">
        <v>109</v>
      </c>
      <c r="B89" s="65" t="s">
        <v>311</v>
      </c>
      <c r="C89" s="65"/>
      <c r="D89" s="65"/>
      <c r="E89" s="65"/>
      <c r="F89" s="65"/>
      <c r="G89" s="65"/>
      <c r="H89" s="65"/>
      <c r="I89" s="67"/>
      <c r="J89" s="67" t="s">
        <v>26</v>
      </c>
      <c r="K89" s="67"/>
      <c r="L89" s="67"/>
      <c r="M89" s="67"/>
      <c r="N89" s="68" t="s">
        <v>1626</v>
      </c>
      <c r="O89" s="68" t="s">
        <v>373</v>
      </c>
      <c r="P89" s="68" t="s">
        <v>1609</v>
      </c>
      <c r="Q89" s="67" t="s">
        <v>757</v>
      </c>
      <c r="R89" s="49"/>
      <c r="S89" s="56" t="str">
        <f>_xlfn.TEXTJOIN("",TRUE,Tabelle13[[#This Row],[WoS Index SCIE]:[WoS Index SSCI]])</f>
        <v/>
      </c>
      <c r="T89" s="83"/>
      <c r="U89" s="83"/>
      <c r="V89" s="83" t="str">
        <f>IFERROR(Tabelle13[[#This Row],[JIF Rank 2019 '#]]/Tabelle13[[#This Row],[JIF Rank 2019 Total]]*100,"")</f>
        <v/>
      </c>
      <c r="W89" s="83" t="str">
        <f>IF(Tabelle13[[#This Row],[JIF Rank 2019 Relative]]&lt;10, "Upper 10%","")</f>
        <v/>
      </c>
      <c r="X89" s="83" t="str">
        <f>RIGHT(Tabelle13[[#This Row],[JIF Quartile in Category 2019]],1)</f>
        <v/>
      </c>
      <c r="Y89" s="83"/>
      <c r="Z89" s="83"/>
      <c r="AA89" s="83" t="str">
        <f>IFERROR(Tabelle13[[#This Row],[JIF Rank 2020 '#]]/Tabelle13[[#This Row],[JIF Rank 2020 Total]]*100,"")</f>
        <v/>
      </c>
      <c r="AB89" s="83" t="str">
        <f>IF(Tabelle13[[#This Row],[JIF Rank 2020 Relative]]&lt;10, "Upper 10%","")</f>
        <v/>
      </c>
      <c r="AC89" s="83" t="str">
        <f>RIGHT(Tabelle13[[#This Row],[JIF Quartile in Category 2020]],1)</f>
        <v/>
      </c>
      <c r="AD89" s="88"/>
      <c r="AE89" s="83"/>
      <c r="AF89" s="83" t="str">
        <f>IFERROR(Tabelle13[[#This Row],[JIF Rank 2021 '#]]/Tabelle13[[#This Row],[JIF Rank 2021 Total]]*100,"")</f>
        <v/>
      </c>
      <c r="AG89" s="83" t="str">
        <f>IF(Tabelle13[[#This Row],[JIF Rank 2021 Relative]]&lt;10, "Upper 10%","")</f>
        <v/>
      </c>
      <c r="AH89" s="83" t="str">
        <f>RIGHT(Tabelle13[[#This Row],[JIF Quartile in Category 2021]],1)</f>
        <v/>
      </c>
      <c r="AI89" s="83" t="str">
        <f>IF(OR(Tabelle13[[#This Row],[JIF Rank 2019 group]]="Upper 10%",Tabelle13[[#This Row],[JIF Rank 2020 group]]="Upper 10%",Tabelle13[[#This Row],[JIF Rank 2021 group]]="Upper 10%"),"Upper 10%","")</f>
        <v/>
      </c>
    </row>
    <row r="90" spans="1:35" s="54" customFormat="1" x14ac:dyDescent="0.3">
      <c r="A90" s="56" t="s">
        <v>110</v>
      </c>
      <c r="B90" s="65" t="s">
        <v>311</v>
      </c>
      <c r="C90" s="65"/>
      <c r="D90" s="65"/>
      <c r="E90" s="65"/>
      <c r="F90" s="65"/>
      <c r="G90" s="65"/>
      <c r="H90" s="65"/>
      <c r="I90" s="67"/>
      <c r="J90" s="67" t="s">
        <v>26</v>
      </c>
      <c r="K90" s="67"/>
      <c r="L90" s="67"/>
      <c r="M90" s="67"/>
      <c r="N90" s="67" t="s">
        <v>648</v>
      </c>
      <c r="O90" s="67" t="s">
        <v>465</v>
      </c>
      <c r="P90" s="68" t="s">
        <v>1608</v>
      </c>
      <c r="Q90" s="67" t="s">
        <v>760</v>
      </c>
      <c r="R90" s="49"/>
      <c r="S90" s="56" t="str">
        <f>_xlfn.TEXTJOIN("",TRUE,Tabelle13[[#This Row],[WoS Index SCIE]:[WoS Index SSCI]])</f>
        <v/>
      </c>
      <c r="T90" s="83"/>
      <c r="U90" s="83"/>
      <c r="V90" s="83" t="str">
        <f>IFERROR(Tabelle13[[#This Row],[JIF Rank 2019 '#]]/Tabelle13[[#This Row],[JIF Rank 2019 Total]]*100,"")</f>
        <v/>
      </c>
      <c r="W90" s="83" t="str">
        <f>IF(Tabelle13[[#This Row],[JIF Rank 2019 Relative]]&lt;10, "Upper 10%","")</f>
        <v/>
      </c>
      <c r="X90" s="83" t="str">
        <f>RIGHT(Tabelle13[[#This Row],[JIF Quartile in Category 2019]],1)</f>
        <v/>
      </c>
      <c r="Y90" s="83"/>
      <c r="Z90" s="83"/>
      <c r="AA90" s="83" t="str">
        <f>IFERROR(Tabelle13[[#This Row],[JIF Rank 2020 '#]]/Tabelle13[[#This Row],[JIF Rank 2020 Total]]*100,"")</f>
        <v/>
      </c>
      <c r="AB90" s="83" t="str">
        <f>IF(Tabelle13[[#This Row],[JIF Rank 2020 Relative]]&lt;10, "Upper 10%","")</f>
        <v/>
      </c>
      <c r="AC90" s="83" t="str">
        <f>RIGHT(Tabelle13[[#This Row],[JIF Quartile in Category 2020]],1)</f>
        <v/>
      </c>
      <c r="AD90" s="88"/>
      <c r="AE90" s="83"/>
      <c r="AF90" s="83" t="str">
        <f>IFERROR(Tabelle13[[#This Row],[JIF Rank 2021 '#]]/Tabelle13[[#This Row],[JIF Rank 2021 Total]]*100,"")</f>
        <v/>
      </c>
      <c r="AG90" s="83" t="str">
        <f>IF(Tabelle13[[#This Row],[JIF Rank 2021 Relative]]&lt;10, "Upper 10%","")</f>
        <v/>
      </c>
      <c r="AH90" s="83" t="str">
        <f>RIGHT(Tabelle13[[#This Row],[JIF Quartile in Category 2021]],1)</f>
        <v/>
      </c>
      <c r="AI90" s="83" t="str">
        <f>IF(OR(Tabelle13[[#This Row],[JIF Rank 2019 group]]="Upper 10%",Tabelle13[[#This Row],[JIF Rank 2020 group]]="Upper 10%",Tabelle13[[#This Row],[JIF Rank 2021 group]]="Upper 10%"),"Upper 10%","")</f>
        <v/>
      </c>
    </row>
    <row r="91" spans="1:35" s="54" customFormat="1" x14ac:dyDescent="0.3">
      <c r="A91" s="60" t="s">
        <v>111</v>
      </c>
      <c r="B91" s="67" t="s">
        <v>761</v>
      </c>
      <c r="C91" s="67" t="s">
        <v>762</v>
      </c>
      <c r="D91" s="65" t="s">
        <v>334</v>
      </c>
      <c r="E91" s="67" t="s">
        <v>763</v>
      </c>
      <c r="F91" s="65" t="s">
        <v>334</v>
      </c>
      <c r="G91" s="65" t="s">
        <v>764</v>
      </c>
      <c r="H91" s="65" t="s">
        <v>334</v>
      </c>
      <c r="I91" s="67" t="s">
        <v>38</v>
      </c>
      <c r="J91" s="67"/>
      <c r="K91" s="67"/>
      <c r="L91" s="67" t="s">
        <v>42</v>
      </c>
      <c r="M91" s="67"/>
      <c r="N91" s="68" t="s">
        <v>409</v>
      </c>
      <c r="O91" s="68" t="s">
        <v>177</v>
      </c>
      <c r="P91" s="67" t="s">
        <v>177</v>
      </c>
      <c r="Q91" s="67" t="s">
        <v>767</v>
      </c>
      <c r="R91" s="49"/>
      <c r="S91" s="56" t="str">
        <f>_xlfn.TEXTJOIN("",TRUE,Tabelle13[[#This Row],[WoS Index SCIE]:[WoS Index SSCI]])</f>
        <v>SSCI</v>
      </c>
      <c r="T91" s="83">
        <v>117</v>
      </c>
      <c r="U91" s="83">
        <v>178</v>
      </c>
      <c r="V91" s="83">
        <f>IFERROR(Tabelle13[[#This Row],[JIF Rank 2019 '#]]/Tabelle13[[#This Row],[JIF Rank 2019 Total]]*100,"")</f>
        <v>65.730337078651687</v>
      </c>
      <c r="W91" s="83" t="str">
        <f>IF(Tabelle13[[#This Row],[JIF Rank 2019 Relative]]&lt;10, "Upper 10%","")</f>
        <v/>
      </c>
      <c r="X91" s="83" t="str">
        <f>RIGHT(Tabelle13[[#This Row],[JIF Quartile in Category 2019]],1)</f>
        <v>4</v>
      </c>
      <c r="Y91" s="83">
        <v>122</v>
      </c>
      <c r="Z91" s="83">
        <v>140</v>
      </c>
      <c r="AA91" s="83">
        <f>IFERROR(Tabelle13[[#This Row],[JIF Rank 2020 '#]]/Tabelle13[[#This Row],[JIF Rank 2020 Total]]*100,"")</f>
        <v>87.142857142857139</v>
      </c>
      <c r="AB91" s="83" t="str">
        <f>IF(Tabelle13[[#This Row],[JIF Rank 2020 Relative]]&lt;10, "Upper 10%","")</f>
        <v/>
      </c>
      <c r="AC91" s="83" t="str">
        <f>RIGHT(Tabelle13[[#This Row],[JIF Quartile in Category 2020]],1)</f>
        <v>4</v>
      </c>
      <c r="AD91" s="88">
        <v>114</v>
      </c>
      <c r="AE91" s="83">
        <v>147</v>
      </c>
      <c r="AF91" s="83">
        <f>IFERROR(Tabelle13[[#This Row],[JIF Rank 2021 '#]]/Tabelle13[[#This Row],[JIF Rank 2021 Total]]*100,"")</f>
        <v>77.551020408163268</v>
      </c>
      <c r="AG91" s="83" t="str">
        <f>IF(Tabelle13[[#This Row],[JIF Rank 2021 Relative]]&lt;10, "Upper 10%","")</f>
        <v/>
      </c>
      <c r="AH91" s="83" t="str">
        <f>RIGHT(Tabelle13[[#This Row],[JIF Quartile in Category 2021]],1)</f>
        <v>4</v>
      </c>
      <c r="AI91" s="83" t="str">
        <f>IF(OR(Tabelle13[[#This Row],[JIF Rank 2019 group]]="Upper 10%",Tabelle13[[#This Row],[JIF Rank 2020 group]]="Upper 10%",Tabelle13[[#This Row],[JIF Rank 2021 group]]="Upper 10%"),"Upper 10%","")</f>
        <v/>
      </c>
    </row>
    <row r="92" spans="1:35" s="54" customFormat="1" x14ac:dyDescent="0.3">
      <c r="A92" s="56" t="s">
        <v>112</v>
      </c>
      <c r="B92" s="65" t="s">
        <v>311</v>
      </c>
      <c r="C92" s="65"/>
      <c r="D92" s="65"/>
      <c r="E92" s="65"/>
      <c r="F92" s="65"/>
      <c r="G92" s="65"/>
      <c r="H92" s="65"/>
      <c r="I92" s="67" t="s">
        <v>38</v>
      </c>
      <c r="J92" s="67"/>
      <c r="K92" s="67"/>
      <c r="L92" s="67"/>
      <c r="M92" s="67"/>
      <c r="N92" s="67" t="s">
        <v>392</v>
      </c>
      <c r="O92" s="68" t="s">
        <v>177</v>
      </c>
      <c r="P92" s="67" t="s">
        <v>177</v>
      </c>
      <c r="Q92" s="67" t="s">
        <v>768</v>
      </c>
      <c r="R92" s="49"/>
      <c r="S92" s="56" t="str">
        <f>_xlfn.TEXTJOIN("",TRUE,Tabelle13[[#This Row],[WoS Index SCIE]:[WoS Index SSCI]])</f>
        <v/>
      </c>
      <c r="T92" s="83"/>
      <c r="U92" s="83"/>
      <c r="V92" s="83" t="str">
        <f>IFERROR(Tabelle13[[#This Row],[JIF Rank 2019 '#]]/Tabelle13[[#This Row],[JIF Rank 2019 Total]]*100,"")</f>
        <v/>
      </c>
      <c r="W92" s="83" t="str">
        <f>IF(Tabelle13[[#This Row],[JIF Rank 2019 Relative]]&lt;10, "Upper 10%","")</f>
        <v/>
      </c>
      <c r="X92" s="83" t="str">
        <f>RIGHT(Tabelle13[[#This Row],[JIF Quartile in Category 2019]],1)</f>
        <v/>
      </c>
      <c r="Y92" s="83"/>
      <c r="Z92" s="83"/>
      <c r="AA92" s="83" t="str">
        <f>IFERROR(Tabelle13[[#This Row],[JIF Rank 2020 '#]]/Tabelle13[[#This Row],[JIF Rank 2020 Total]]*100,"")</f>
        <v/>
      </c>
      <c r="AB92" s="83" t="str">
        <f>IF(Tabelle13[[#This Row],[JIF Rank 2020 Relative]]&lt;10, "Upper 10%","")</f>
        <v/>
      </c>
      <c r="AC92" s="83" t="str">
        <f>RIGHT(Tabelle13[[#This Row],[JIF Quartile in Category 2020]],1)</f>
        <v/>
      </c>
      <c r="AD92" s="88"/>
      <c r="AE92" s="83"/>
      <c r="AF92" s="83" t="str">
        <f>IFERROR(Tabelle13[[#This Row],[JIF Rank 2021 '#]]/Tabelle13[[#This Row],[JIF Rank 2021 Total]]*100,"")</f>
        <v/>
      </c>
      <c r="AG92" s="83" t="str">
        <f>IF(Tabelle13[[#This Row],[JIF Rank 2021 Relative]]&lt;10, "Upper 10%","")</f>
        <v/>
      </c>
      <c r="AH92" s="83" t="str">
        <f>RIGHT(Tabelle13[[#This Row],[JIF Quartile in Category 2021]],1)</f>
        <v/>
      </c>
      <c r="AI92" s="83" t="str">
        <f>IF(OR(Tabelle13[[#This Row],[JIF Rank 2019 group]]="Upper 10%",Tabelle13[[#This Row],[JIF Rank 2020 group]]="Upper 10%",Tabelle13[[#This Row],[JIF Rank 2021 group]]="Upper 10%"),"Upper 10%","")</f>
        <v/>
      </c>
    </row>
    <row r="93" spans="1:35" s="54" customFormat="1" x14ac:dyDescent="0.3">
      <c r="A93" s="56" t="s">
        <v>113</v>
      </c>
      <c r="B93" s="65" t="s">
        <v>311</v>
      </c>
      <c r="C93" s="65"/>
      <c r="D93" s="65"/>
      <c r="E93" s="65"/>
      <c r="F93" s="65"/>
      <c r="G93" s="65"/>
      <c r="H93" s="65"/>
      <c r="I93" s="67"/>
      <c r="J93" s="67" t="s">
        <v>26</v>
      </c>
      <c r="K93" s="67"/>
      <c r="L93" s="67"/>
      <c r="M93" s="67"/>
      <c r="N93" s="67" t="s">
        <v>314</v>
      </c>
      <c r="O93" s="67" t="s">
        <v>315</v>
      </c>
      <c r="P93" s="67" t="s">
        <v>1608</v>
      </c>
      <c r="Q93" s="67" t="s">
        <v>772</v>
      </c>
      <c r="R93" s="49"/>
      <c r="S93" s="56" t="str">
        <f>_xlfn.TEXTJOIN("",TRUE,Tabelle13[[#This Row],[WoS Index SCIE]:[WoS Index SSCI]])</f>
        <v/>
      </c>
      <c r="T93" s="83"/>
      <c r="U93" s="83"/>
      <c r="V93" s="83" t="str">
        <f>IFERROR(Tabelle13[[#This Row],[JIF Rank 2019 '#]]/Tabelle13[[#This Row],[JIF Rank 2019 Total]]*100,"")</f>
        <v/>
      </c>
      <c r="W93" s="83" t="str">
        <f>IF(Tabelle13[[#This Row],[JIF Rank 2019 Relative]]&lt;10, "Upper 10%","")</f>
        <v/>
      </c>
      <c r="X93" s="83" t="str">
        <f>RIGHT(Tabelle13[[#This Row],[JIF Quartile in Category 2019]],1)</f>
        <v/>
      </c>
      <c r="Y93" s="83"/>
      <c r="Z93" s="83"/>
      <c r="AA93" s="83" t="str">
        <f>IFERROR(Tabelle13[[#This Row],[JIF Rank 2020 '#]]/Tabelle13[[#This Row],[JIF Rank 2020 Total]]*100,"")</f>
        <v/>
      </c>
      <c r="AB93" s="83" t="str">
        <f>IF(Tabelle13[[#This Row],[JIF Rank 2020 Relative]]&lt;10, "Upper 10%","")</f>
        <v/>
      </c>
      <c r="AC93" s="83" t="str">
        <f>RIGHT(Tabelle13[[#This Row],[JIF Quartile in Category 2020]],1)</f>
        <v/>
      </c>
      <c r="AD93" s="88"/>
      <c r="AE93" s="83"/>
      <c r="AF93" s="83" t="str">
        <f>IFERROR(Tabelle13[[#This Row],[JIF Rank 2021 '#]]/Tabelle13[[#This Row],[JIF Rank 2021 Total]]*100,"")</f>
        <v/>
      </c>
      <c r="AG93" s="83" t="str">
        <f>IF(Tabelle13[[#This Row],[JIF Rank 2021 Relative]]&lt;10, "Upper 10%","")</f>
        <v/>
      </c>
      <c r="AH93" s="83" t="str">
        <f>RIGHT(Tabelle13[[#This Row],[JIF Quartile in Category 2021]],1)</f>
        <v/>
      </c>
      <c r="AI93" s="83" t="str">
        <f>IF(OR(Tabelle13[[#This Row],[JIF Rank 2019 group]]="Upper 10%",Tabelle13[[#This Row],[JIF Rank 2020 group]]="Upper 10%",Tabelle13[[#This Row],[JIF Rank 2021 group]]="Upper 10%"),"Upper 10%","")</f>
        <v/>
      </c>
    </row>
    <row r="94" spans="1:35" s="54" customFormat="1" x14ac:dyDescent="0.3">
      <c r="A94" s="61" t="s">
        <v>114</v>
      </c>
      <c r="B94" s="67" t="s">
        <v>177</v>
      </c>
      <c r="C94" s="67" t="s">
        <v>773</v>
      </c>
      <c r="D94" s="65" t="s">
        <v>334</v>
      </c>
      <c r="E94" s="67" t="s">
        <v>774</v>
      </c>
      <c r="F94" s="65" t="s">
        <v>334</v>
      </c>
      <c r="G94" s="65" t="s">
        <v>775</v>
      </c>
      <c r="H94" s="65" t="s">
        <v>334</v>
      </c>
      <c r="I94" s="67" t="s">
        <v>38</v>
      </c>
      <c r="J94" s="67"/>
      <c r="K94" s="67"/>
      <c r="L94" s="67" t="s">
        <v>42</v>
      </c>
      <c r="M94" s="67"/>
      <c r="N94" s="68" t="s">
        <v>1648</v>
      </c>
      <c r="O94" s="68" t="s">
        <v>177</v>
      </c>
      <c r="P94" s="67" t="s">
        <v>177</v>
      </c>
      <c r="Q94" s="67" t="s">
        <v>779</v>
      </c>
      <c r="R94" s="49"/>
      <c r="S94" s="56" t="str">
        <f>_xlfn.TEXTJOIN("",TRUE,Tabelle13[[#This Row],[WoS Index SCIE]:[WoS Index SSCI]])</f>
        <v>SSCI</v>
      </c>
      <c r="T94" s="83">
        <v>159</v>
      </c>
      <c r="U94" s="83">
        <v>187</v>
      </c>
      <c r="V94" s="83">
        <f>IFERROR(Tabelle13[[#This Row],[JIF Rank 2019 '#]]/Tabelle13[[#This Row],[JIF Rank 2019 Total]]*100,"")</f>
        <v>85.026737967914428</v>
      </c>
      <c r="W94" s="83" t="str">
        <f>IF(Tabelle13[[#This Row],[JIF Rank 2019 Relative]]&lt;10, "Upper 10%","")</f>
        <v/>
      </c>
      <c r="X94" s="83" t="str">
        <f>RIGHT(Tabelle13[[#This Row],[JIF Quartile in Category 2019]],1)</f>
        <v>4</v>
      </c>
      <c r="Y94" s="83">
        <v>175</v>
      </c>
      <c r="Z94" s="83">
        <v>193</v>
      </c>
      <c r="AA94" s="83">
        <f>IFERROR(Tabelle13[[#This Row],[JIF Rank 2020 '#]]/Tabelle13[[#This Row],[JIF Rank 2020 Total]]*100,"")</f>
        <v>90.673575129533674</v>
      </c>
      <c r="AB94" s="83" t="str">
        <f>IF(Tabelle13[[#This Row],[JIF Rank 2020 Relative]]&lt;10, "Upper 10%","")</f>
        <v/>
      </c>
      <c r="AC94" s="83" t="str">
        <f>RIGHT(Tabelle13[[#This Row],[JIF Quartile in Category 2020]],1)</f>
        <v>4</v>
      </c>
      <c r="AD94" s="88">
        <v>166</v>
      </c>
      <c r="AE94" s="83">
        <v>194</v>
      </c>
      <c r="AF94" s="83">
        <f>IFERROR(Tabelle13[[#This Row],[JIF Rank 2021 '#]]/Tabelle13[[#This Row],[JIF Rank 2021 Total]]*100,"")</f>
        <v>85.567010309278345</v>
      </c>
      <c r="AG94" s="83" t="str">
        <f>IF(Tabelle13[[#This Row],[JIF Rank 2021 Relative]]&lt;10, "Upper 10%","")</f>
        <v/>
      </c>
      <c r="AH94" s="83" t="str">
        <f>RIGHT(Tabelle13[[#This Row],[JIF Quartile in Category 2021]],1)</f>
        <v>4</v>
      </c>
      <c r="AI94" s="83" t="str">
        <f>IF(OR(Tabelle13[[#This Row],[JIF Rank 2019 group]]="Upper 10%",Tabelle13[[#This Row],[JIF Rank 2020 group]]="Upper 10%",Tabelle13[[#This Row],[JIF Rank 2021 group]]="Upper 10%"),"Upper 10%","")</f>
        <v/>
      </c>
    </row>
    <row r="95" spans="1:35" s="54" customFormat="1" x14ac:dyDescent="0.3">
      <c r="A95" s="56" t="s">
        <v>115</v>
      </c>
      <c r="B95" s="65" t="s">
        <v>311</v>
      </c>
      <c r="C95" s="65"/>
      <c r="D95" s="65"/>
      <c r="E95" s="65"/>
      <c r="F95" s="65"/>
      <c r="G95" s="65"/>
      <c r="H95" s="65"/>
      <c r="I95" s="67"/>
      <c r="J95" s="67" t="s">
        <v>26</v>
      </c>
      <c r="K95" s="67"/>
      <c r="L95" s="67"/>
      <c r="M95" s="67"/>
      <c r="N95" s="67" t="s">
        <v>438</v>
      </c>
      <c r="O95" s="67" t="s">
        <v>487</v>
      </c>
      <c r="P95" s="57" t="s">
        <v>1611</v>
      </c>
      <c r="Q95" s="67" t="s">
        <v>782</v>
      </c>
      <c r="R95" s="49"/>
      <c r="S95" s="56" t="str">
        <f>_xlfn.TEXTJOIN("",TRUE,Tabelle13[[#This Row],[WoS Index SCIE]:[WoS Index SSCI]])</f>
        <v/>
      </c>
      <c r="T95" s="83"/>
      <c r="U95" s="83"/>
      <c r="V95" s="83" t="str">
        <f>IFERROR(Tabelle13[[#This Row],[JIF Rank 2019 '#]]/Tabelle13[[#This Row],[JIF Rank 2019 Total]]*100,"")</f>
        <v/>
      </c>
      <c r="W95" s="83" t="str">
        <f>IF(Tabelle13[[#This Row],[JIF Rank 2019 Relative]]&lt;10, "Upper 10%","")</f>
        <v/>
      </c>
      <c r="X95" s="83" t="str">
        <f>RIGHT(Tabelle13[[#This Row],[JIF Quartile in Category 2019]],1)</f>
        <v/>
      </c>
      <c r="Y95" s="83"/>
      <c r="Z95" s="83"/>
      <c r="AA95" s="83" t="str">
        <f>IFERROR(Tabelle13[[#This Row],[JIF Rank 2020 '#]]/Tabelle13[[#This Row],[JIF Rank 2020 Total]]*100,"")</f>
        <v/>
      </c>
      <c r="AB95" s="83" t="str">
        <f>IF(Tabelle13[[#This Row],[JIF Rank 2020 Relative]]&lt;10, "Upper 10%","")</f>
        <v/>
      </c>
      <c r="AC95" s="83" t="str">
        <f>RIGHT(Tabelle13[[#This Row],[JIF Quartile in Category 2020]],1)</f>
        <v/>
      </c>
      <c r="AD95" s="88"/>
      <c r="AE95" s="83"/>
      <c r="AF95" s="83" t="str">
        <f>IFERROR(Tabelle13[[#This Row],[JIF Rank 2021 '#]]/Tabelle13[[#This Row],[JIF Rank 2021 Total]]*100,"")</f>
        <v/>
      </c>
      <c r="AG95" s="83" t="str">
        <f>IF(Tabelle13[[#This Row],[JIF Rank 2021 Relative]]&lt;10, "Upper 10%","")</f>
        <v/>
      </c>
      <c r="AH95" s="83" t="str">
        <f>RIGHT(Tabelle13[[#This Row],[JIF Quartile in Category 2021]],1)</f>
        <v/>
      </c>
      <c r="AI95" s="83" t="str">
        <f>IF(OR(Tabelle13[[#This Row],[JIF Rank 2019 group]]="Upper 10%",Tabelle13[[#This Row],[JIF Rank 2020 group]]="Upper 10%",Tabelle13[[#This Row],[JIF Rank 2021 group]]="Upper 10%"),"Upper 10%","")</f>
        <v/>
      </c>
    </row>
    <row r="96" spans="1:35" s="54" customFormat="1" x14ac:dyDescent="0.3">
      <c r="A96" s="56" t="s">
        <v>116</v>
      </c>
      <c r="B96" s="65" t="s">
        <v>311</v>
      </c>
      <c r="C96" s="65"/>
      <c r="D96" s="65"/>
      <c r="E96" s="65"/>
      <c r="F96" s="65"/>
      <c r="G96" s="65"/>
      <c r="H96" s="65"/>
      <c r="I96" s="67"/>
      <c r="J96" s="67" t="s">
        <v>26</v>
      </c>
      <c r="K96" s="67"/>
      <c r="L96" s="67"/>
      <c r="M96" s="67" t="s">
        <v>24</v>
      </c>
      <c r="N96" s="67" t="s">
        <v>1632</v>
      </c>
      <c r="O96" s="67" t="s">
        <v>357</v>
      </c>
      <c r="P96" s="57" t="s">
        <v>1630</v>
      </c>
      <c r="Q96" s="67" t="s">
        <v>786</v>
      </c>
      <c r="R96" s="49"/>
      <c r="S96" s="56" t="str">
        <f>_xlfn.TEXTJOIN("",TRUE,Tabelle13[[#This Row],[WoS Index SCIE]:[WoS Index SSCI]])</f>
        <v/>
      </c>
      <c r="T96" s="83"/>
      <c r="U96" s="83"/>
      <c r="V96" s="83" t="str">
        <f>IFERROR(Tabelle13[[#This Row],[JIF Rank 2019 '#]]/Tabelle13[[#This Row],[JIF Rank 2019 Total]]*100,"")</f>
        <v/>
      </c>
      <c r="W96" s="83" t="str">
        <f>IF(Tabelle13[[#This Row],[JIF Rank 2019 Relative]]&lt;10, "Upper 10%","")</f>
        <v/>
      </c>
      <c r="X96" s="83" t="str">
        <f>RIGHT(Tabelle13[[#This Row],[JIF Quartile in Category 2019]],1)</f>
        <v/>
      </c>
      <c r="Y96" s="83"/>
      <c r="Z96" s="83"/>
      <c r="AA96" s="83" t="str">
        <f>IFERROR(Tabelle13[[#This Row],[JIF Rank 2020 '#]]/Tabelle13[[#This Row],[JIF Rank 2020 Total]]*100,"")</f>
        <v/>
      </c>
      <c r="AB96" s="83" t="str">
        <f>IF(Tabelle13[[#This Row],[JIF Rank 2020 Relative]]&lt;10, "Upper 10%","")</f>
        <v/>
      </c>
      <c r="AC96" s="83" t="str">
        <f>RIGHT(Tabelle13[[#This Row],[JIF Quartile in Category 2020]],1)</f>
        <v/>
      </c>
      <c r="AD96" s="88"/>
      <c r="AE96" s="83"/>
      <c r="AF96" s="83" t="str">
        <f>IFERROR(Tabelle13[[#This Row],[JIF Rank 2021 '#]]/Tabelle13[[#This Row],[JIF Rank 2021 Total]]*100,"")</f>
        <v/>
      </c>
      <c r="AG96" s="83" t="str">
        <f>IF(Tabelle13[[#This Row],[JIF Rank 2021 Relative]]&lt;10, "Upper 10%","")</f>
        <v/>
      </c>
      <c r="AH96" s="83" t="str">
        <f>RIGHT(Tabelle13[[#This Row],[JIF Quartile in Category 2021]],1)</f>
        <v/>
      </c>
      <c r="AI96" s="83" t="str">
        <f>IF(OR(Tabelle13[[#This Row],[JIF Rank 2019 group]]="Upper 10%",Tabelle13[[#This Row],[JIF Rank 2020 group]]="Upper 10%",Tabelle13[[#This Row],[JIF Rank 2021 group]]="Upper 10%"),"Upper 10%","")</f>
        <v/>
      </c>
    </row>
    <row r="97" spans="1:35" s="54" customFormat="1" x14ac:dyDescent="0.3">
      <c r="A97" s="60" t="s">
        <v>117</v>
      </c>
      <c r="B97" s="67" t="s">
        <v>177</v>
      </c>
      <c r="C97" s="67" t="s">
        <v>789</v>
      </c>
      <c r="D97" s="67" t="s">
        <v>328</v>
      </c>
      <c r="E97" s="67" t="s">
        <v>790</v>
      </c>
      <c r="F97" s="67" t="s">
        <v>312</v>
      </c>
      <c r="G97" s="67" t="s">
        <v>791</v>
      </c>
      <c r="H97" s="67" t="s">
        <v>328</v>
      </c>
      <c r="I97" s="67" t="s">
        <v>38</v>
      </c>
      <c r="J97" s="67"/>
      <c r="K97" s="67"/>
      <c r="L97" s="67" t="s">
        <v>42</v>
      </c>
      <c r="M97" s="67"/>
      <c r="N97" s="68" t="s">
        <v>409</v>
      </c>
      <c r="O97" s="68" t="s">
        <v>177</v>
      </c>
      <c r="P97" s="67" t="s">
        <v>177</v>
      </c>
      <c r="Q97" s="67" t="s">
        <v>788</v>
      </c>
      <c r="R97" s="49"/>
      <c r="S97" s="56" t="str">
        <f>_xlfn.TEXTJOIN("",TRUE,Tabelle13[[#This Row],[WoS Index SCIE]:[WoS Index SSCI]])</f>
        <v>SSCI</v>
      </c>
      <c r="T97" s="83">
        <v>73</v>
      </c>
      <c r="U97" s="83">
        <v>187</v>
      </c>
      <c r="V97" s="83">
        <f>IFERROR(Tabelle13[[#This Row],[JIF Rank 2019 '#]]/Tabelle13[[#This Row],[JIF Rank 2019 Total]]*100,"")</f>
        <v>39.037433155080215</v>
      </c>
      <c r="W97" s="83" t="str">
        <f>IF(Tabelle13[[#This Row],[JIF Rank 2019 Relative]]&lt;10, "Upper 10%","")</f>
        <v/>
      </c>
      <c r="X97" s="83" t="str">
        <f>RIGHT(Tabelle13[[#This Row],[JIF Quartile in Category 2019]],1)</f>
        <v>2</v>
      </c>
      <c r="Y97" s="83">
        <v>119</v>
      </c>
      <c r="Z97" s="83">
        <v>193</v>
      </c>
      <c r="AA97" s="83">
        <f>IFERROR(Tabelle13[[#This Row],[JIF Rank 2020 '#]]/Tabelle13[[#This Row],[JIF Rank 2020 Total]]*100,"")</f>
        <v>61.6580310880829</v>
      </c>
      <c r="AB97" s="83" t="str">
        <f>IF(Tabelle13[[#This Row],[JIF Rank 2020 Relative]]&lt;10, "Upper 10%","")</f>
        <v/>
      </c>
      <c r="AC97" s="83" t="str">
        <f>RIGHT(Tabelle13[[#This Row],[JIF Quartile in Category 2020]],1)</f>
        <v>3</v>
      </c>
      <c r="AD97" s="89">
        <v>56</v>
      </c>
      <c r="AE97" s="83">
        <v>194</v>
      </c>
      <c r="AF97" s="83">
        <f>IFERROR(Tabelle13[[#This Row],[JIF Rank 2021 '#]]/Tabelle13[[#This Row],[JIF Rank 2021 Total]]*100,"")</f>
        <v>28.865979381443296</v>
      </c>
      <c r="AG97" s="83" t="str">
        <f>IF(Tabelle13[[#This Row],[JIF Rank 2021 Relative]]&lt;10, "Upper 10%","")</f>
        <v/>
      </c>
      <c r="AH97" s="83" t="str">
        <f>RIGHT(Tabelle13[[#This Row],[JIF Quartile in Category 2021]],1)</f>
        <v>2</v>
      </c>
      <c r="AI97" s="83" t="str">
        <f>IF(OR(Tabelle13[[#This Row],[JIF Rank 2019 group]]="Upper 10%",Tabelle13[[#This Row],[JIF Rank 2020 group]]="Upper 10%",Tabelle13[[#This Row],[JIF Rank 2021 group]]="Upper 10%"),"Upper 10%","")</f>
        <v/>
      </c>
    </row>
    <row r="98" spans="1:35" s="54" customFormat="1" x14ac:dyDescent="0.3">
      <c r="A98" s="102" t="s">
        <v>118</v>
      </c>
      <c r="B98" s="103" t="s">
        <v>489</v>
      </c>
      <c r="C98" s="67" t="s">
        <v>396</v>
      </c>
      <c r="D98" s="67" t="s">
        <v>334</v>
      </c>
      <c r="E98" s="67" t="s">
        <v>793</v>
      </c>
      <c r="F98" s="67" t="s">
        <v>334</v>
      </c>
      <c r="G98" s="67" t="s">
        <v>794</v>
      </c>
      <c r="H98" s="67" t="s">
        <v>312</v>
      </c>
      <c r="I98" s="67"/>
      <c r="J98" s="67"/>
      <c r="K98" s="67" t="s">
        <v>28</v>
      </c>
      <c r="L98" s="67"/>
      <c r="M98" s="67"/>
      <c r="N98" s="68" t="s">
        <v>324</v>
      </c>
      <c r="O98" s="68" t="s">
        <v>317</v>
      </c>
      <c r="P98" s="68" t="s">
        <v>1609</v>
      </c>
      <c r="Q98" s="67" t="s">
        <v>798</v>
      </c>
      <c r="R98" s="49"/>
      <c r="S98" s="56" t="str">
        <f>_xlfn.TEXTJOIN("",TRUE,Tabelle13[[#This Row],[WoS Index SCIE]:[WoS Index SSCI]])</f>
        <v>SCIE</v>
      </c>
      <c r="T98" s="83">
        <v>57</v>
      </c>
      <c r="U98" s="83">
        <v>59</v>
      </c>
      <c r="V98" s="83">
        <f>IFERROR(Tabelle13[[#This Row],[JIF Rank 2019 '#]]/Tabelle13[[#This Row],[JIF Rank 2019 Total]]*100,"")</f>
        <v>96.610169491525426</v>
      </c>
      <c r="W98" s="83" t="str">
        <f>IF(Tabelle13[[#This Row],[JIF Rank 2019 Relative]]&lt;10, "Upper 10%","")</f>
        <v/>
      </c>
      <c r="X98" s="83" t="str">
        <f>RIGHT(Tabelle13[[#This Row],[JIF Quartile in Category 2019]],1)</f>
        <v>4</v>
      </c>
      <c r="Y98" s="83">
        <v>55</v>
      </c>
      <c r="Z98" s="83">
        <v>58</v>
      </c>
      <c r="AA98" s="83">
        <f>IFERROR(Tabelle13[[#This Row],[JIF Rank 2020 '#]]/Tabelle13[[#This Row],[JIF Rank 2020 Total]]*100,"")</f>
        <v>94.827586206896555</v>
      </c>
      <c r="AB98" s="83" t="str">
        <f>IF(Tabelle13[[#This Row],[JIF Rank 2020 Relative]]&lt;10, "Upper 10%","")</f>
        <v/>
      </c>
      <c r="AC98" s="83" t="str">
        <f>RIGHT(Tabelle13[[#This Row],[JIF Quartile in Category 2020]],1)</f>
        <v>4</v>
      </c>
      <c r="AD98" s="89">
        <v>41</v>
      </c>
      <c r="AE98" s="83">
        <v>57</v>
      </c>
      <c r="AF98" s="83">
        <f>IFERROR(Tabelle13[[#This Row],[JIF Rank 2021 '#]]/Tabelle13[[#This Row],[JIF Rank 2021 Total]]*100,"")</f>
        <v>71.929824561403507</v>
      </c>
      <c r="AG98" s="83" t="str">
        <f>IF(Tabelle13[[#This Row],[JIF Rank 2021 Relative]]&lt;10, "Upper 10%","")</f>
        <v/>
      </c>
      <c r="AH98" s="83" t="str">
        <f>RIGHT(Tabelle13[[#This Row],[JIF Quartile in Category 2021]],1)</f>
        <v>3</v>
      </c>
      <c r="AI98" s="83" t="str">
        <f>IF(OR(Tabelle13[[#This Row],[JIF Rank 2019 group]]="Upper 10%",Tabelle13[[#This Row],[JIF Rank 2020 group]]="Upper 10%",Tabelle13[[#This Row],[JIF Rank 2021 group]]="Upper 10%"),"Upper 10%","")</f>
        <v/>
      </c>
    </row>
    <row r="99" spans="1:35" s="54" customFormat="1" x14ac:dyDescent="0.3">
      <c r="A99" s="102" t="s">
        <v>118</v>
      </c>
      <c r="B99" s="103" t="s">
        <v>607</v>
      </c>
      <c r="C99" s="67" t="s">
        <v>799</v>
      </c>
      <c r="D99" s="67" t="s">
        <v>334</v>
      </c>
      <c r="E99" s="67" t="s">
        <v>800</v>
      </c>
      <c r="F99" s="67" t="s">
        <v>334</v>
      </c>
      <c r="G99" s="67" t="s">
        <v>801</v>
      </c>
      <c r="H99" s="67" t="s">
        <v>328</v>
      </c>
      <c r="I99" s="67"/>
      <c r="J99" s="67"/>
      <c r="K99" s="67" t="s">
        <v>28</v>
      </c>
      <c r="L99" s="67"/>
      <c r="M99" s="67"/>
      <c r="N99" s="68" t="s">
        <v>324</v>
      </c>
      <c r="O99" s="68" t="s">
        <v>317</v>
      </c>
      <c r="P99" s="68" t="s">
        <v>1609</v>
      </c>
      <c r="Q99" s="67" t="s">
        <v>798</v>
      </c>
      <c r="R99" s="49"/>
      <c r="S99" s="56" t="str">
        <f>_xlfn.TEXTJOIN("",TRUE,Tabelle13[[#This Row],[WoS Index SCIE]:[WoS Index SSCI]])</f>
        <v>SCIE</v>
      </c>
      <c r="T99" s="83">
        <v>99</v>
      </c>
      <c r="U99" s="83">
        <v>124</v>
      </c>
      <c r="V99" s="83">
        <f>IFERROR(Tabelle13[[#This Row],[JIF Rank 2019 '#]]/Tabelle13[[#This Row],[JIF Rank 2019 Total]]*100,"")</f>
        <v>79.838709677419345</v>
      </c>
      <c r="W99" s="83" t="str">
        <f>IF(Tabelle13[[#This Row],[JIF Rank 2019 Relative]]&lt;10, "Upper 10%","")</f>
        <v/>
      </c>
      <c r="X99" s="83" t="str">
        <f>RIGHT(Tabelle13[[#This Row],[JIF Quartile in Category 2019]],1)</f>
        <v>4</v>
      </c>
      <c r="Y99" s="83">
        <v>100</v>
      </c>
      <c r="Z99" s="83">
        <v>125</v>
      </c>
      <c r="AA99" s="83">
        <f>IFERROR(Tabelle13[[#This Row],[JIF Rank 2020 '#]]/Tabelle13[[#This Row],[JIF Rank 2020 Total]]*100,"")</f>
        <v>80</v>
      </c>
      <c r="AB99" s="83" t="str">
        <f>IF(Tabelle13[[#This Row],[JIF Rank 2020 Relative]]&lt;10, "Upper 10%","")</f>
        <v/>
      </c>
      <c r="AC99" s="83" t="str">
        <f>RIGHT(Tabelle13[[#This Row],[JIF Quartile in Category 2020]],1)</f>
        <v>4</v>
      </c>
      <c r="AD99" s="89">
        <v>51</v>
      </c>
      <c r="AE99" s="83">
        <v>125</v>
      </c>
      <c r="AF99" s="83">
        <f>IFERROR(Tabelle13[[#This Row],[JIF Rank 2021 '#]]/Tabelle13[[#This Row],[JIF Rank 2021 Total]]*100,"")</f>
        <v>40.799999999999997</v>
      </c>
      <c r="AG99" s="83" t="str">
        <f>IF(Tabelle13[[#This Row],[JIF Rank 2021 Relative]]&lt;10, "Upper 10%","")</f>
        <v/>
      </c>
      <c r="AH99" s="83" t="str">
        <f>RIGHT(Tabelle13[[#This Row],[JIF Quartile in Category 2021]],1)</f>
        <v>2</v>
      </c>
      <c r="AI99" s="83" t="str">
        <f>IF(OR(Tabelle13[[#This Row],[JIF Rank 2019 group]]="Upper 10%",Tabelle13[[#This Row],[JIF Rank 2020 group]]="Upper 10%",Tabelle13[[#This Row],[JIF Rank 2021 group]]="Upper 10%"),"Upper 10%","")</f>
        <v/>
      </c>
    </row>
    <row r="100" spans="1:35" s="54" customFormat="1" x14ac:dyDescent="0.3">
      <c r="A100" s="57" t="s">
        <v>119</v>
      </c>
      <c r="B100" s="67" t="s">
        <v>528</v>
      </c>
      <c r="C100" s="67" t="s">
        <v>802</v>
      </c>
      <c r="D100" s="67" t="s">
        <v>312</v>
      </c>
      <c r="E100" s="67" t="s">
        <v>802</v>
      </c>
      <c r="F100" s="67" t="s">
        <v>312</v>
      </c>
      <c r="G100" s="67" t="s">
        <v>803</v>
      </c>
      <c r="H100" s="67" t="s">
        <v>334</v>
      </c>
      <c r="I100" s="67"/>
      <c r="J100" s="67"/>
      <c r="K100" s="67" t="s">
        <v>28</v>
      </c>
      <c r="L100" s="67"/>
      <c r="M100" s="67"/>
      <c r="N100" s="68" t="s">
        <v>1626</v>
      </c>
      <c r="O100" s="68" t="s">
        <v>530</v>
      </c>
      <c r="P100" s="67" t="s">
        <v>1609</v>
      </c>
      <c r="Q100" s="67" t="s">
        <v>806</v>
      </c>
      <c r="R100" s="49"/>
      <c r="S100" s="56" t="str">
        <f>_xlfn.TEXTJOIN("",TRUE,Tabelle13[[#This Row],[WoS Index SCIE]:[WoS Index SSCI]])</f>
        <v>SCIE</v>
      </c>
      <c r="T100" s="83">
        <v>104</v>
      </c>
      <c r="U100" s="83">
        <v>143</v>
      </c>
      <c r="V100" s="83">
        <f>IFERROR(Tabelle13[[#This Row],[JIF Rank 2019 '#]]/Tabelle13[[#This Row],[JIF Rank 2019 Total]]*100,"")</f>
        <v>72.727272727272734</v>
      </c>
      <c r="W100" s="83" t="str">
        <f>IF(Tabelle13[[#This Row],[JIF Rank 2019 Relative]]&lt;10, "Upper 10%","")</f>
        <v/>
      </c>
      <c r="X100" s="83" t="str">
        <f>RIGHT(Tabelle13[[#This Row],[JIF Quartile in Category 2019]],1)</f>
        <v>3</v>
      </c>
      <c r="Y100" s="83">
        <v>104</v>
      </c>
      <c r="Z100" s="83">
        <v>143</v>
      </c>
      <c r="AA100" s="83">
        <f>IFERROR(Tabelle13[[#This Row],[JIF Rank 2020 '#]]/Tabelle13[[#This Row],[JIF Rank 2020 Total]]*100,"")</f>
        <v>72.727272727272734</v>
      </c>
      <c r="AB100" s="83" t="str">
        <f>IF(Tabelle13[[#This Row],[JIF Rank 2020 Relative]]&lt;10, "Upper 10%","")</f>
        <v/>
      </c>
      <c r="AC100" s="83" t="str">
        <f>RIGHT(Tabelle13[[#This Row],[JIF Quartile in Category 2020]],1)</f>
        <v>3</v>
      </c>
      <c r="AD100" s="89">
        <v>108</v>
      </c>
      <c r="AE100" s="83">
        <v>142</v>
      </c>
      <c r="AF100" s="83">
        <f>IFERROR(Tabelle13[[#This Row],[JIF Rank 2021 '#]]/Tabelle13[[#This Row],[JIF Rank 2021 Total]]*100,"")</f>
        <v>76.056338028169009</v>
      </c>
      <c r="AG100" s="83" t="str">
        <f>IF(Tabelle13[[#This Row],[JIF Rank 2021 Relative]]&lt;10, "Upper 10%","")</f>
        <v/>
      </c>
      <c r="AH100" s="83" t="str">
        <f>RIGHT(Tabelle13[[#This Row],[JIF Quartile in Category 2021]],1)</f>
        <v>4</v>
      </c>
      <c r="AI100" s="83" t="str">
        <f>IF(OR(Tabelle13[[#This Row],[JIF Rank 2019 group]]="Upper 10%",Tabelle13[[#This Row],[JIF Rank 2020 group]]="Upper 10%",Tabelle13[[#This Row],[JIF Rank 2021 group]]="Upper 10%"),"Upper 10%","")</f>
        <v/>
      </c>
    </row>
    <row r="101" spans="1:35" s="54" customFormat="1" x14ac:dyDescent="0.3">
      <c r="A101" s="56" t="s">
        <v>120</v>
      </c>
      <c r="B101" s="65" t="s">
        <v>311</v>
      </c>
      <c r="C101" s="65"/>
      <c r="D101" s="65"/>
      <c r="E101" s="65"/>
      <c r="F101" s="65"/>
      <c r="G101" s="65"/>
      <c r="H101" s="65"/>
      <c r="I101" s="67"/>
      <c r="J101" s="67" t="s">
        <v>26</v>
      </c>
      <c r="K101" s="67"/>
      <c r="L101" s="67"/>
      <c r="M101" s="67"/>
      <c r="N101" s="67" t="s">
        <v>498</v>
      </c>
      <c r="O101" s="67" t="s">
        <v>450</v>
      </c>
      <c r="P101" s="68" t="s">
        <v>1609</v>
      </c>
      <c r="Q101" s="67" t="s">
        <v>809</v>
      </c>
      <c r="R101" s="49"/>
      <c r="S101" s="56" t="str">
        <f>_xlfn.TEXTJOIN("",TRUE,Tabelle13[[#This Row],[WoS Index SCIE]:[WoS Index SSCI]])</f>
        <v/>
      </c>
      <c r="T101" s="83"/>
      <c r="U101" s="83"/>
      <c r="V101" s="83" t="str">
        <f>IFERROR(Tabelle13[[#This Row],[JIF Rank 2019 '#]]/Tabelle13[[#This Row],[JIF Rank 2019 Total]]*100,"")</f>
        <v/>
      </c>
      <c r="W101" s="83" t="str">
        <f>IF(Tabelle13[[#This Row],[JIF Rank 2019 Relative]]&lt;10, "Upper 10%","")</f>
        <v/>
      </c>
      <c r="X101" s="83" t="str">
        <f>RIGHT(Tabelle13[[#This Row],[JIF Quartile in Category 2019]],1)</f>
        <v/>
      </c>
      <c r="Y101" s="83"/>
      <c r="Z101" s="83"/>
      <c r="AA101" s="83" t="str">
        <f>IFERROR(Tabelle13[[#This Row],[JIF Rank 2020 '#]]/Tabelle13[[#This Row],[JIF Rank 2020 Total]]*100,"")</f>
        <v/>
      </c>
      <c r="AB101" s="83" t="str">
        <f>IF(Tabelle13[[#This Row],[JIF Rank 2020 Relative]]&lt;10, "Upper 10%","")</f>
        <v/>
      </c>
      <c r="AC101" s="83" t="str">
        <f>RIGHT(Tabelle13[[#This Row],[JIF Quartile in Category 2020]],1)</f>
        <v/>
      </c>
      <c r="AD101" s="88"/>
      <c r="AE101" s="83"/>
      <c r="AF101" s="83" t="str">
        <f>IFERROR(Tabelle13[[#This Row],[JIF Rank 2021 '#]]/Tabelle13[[#This Row],[JIF Rank 2021 Total]]*100,"")</f>
        <v/>
      </c>
      <c r="AG101" s="83" t="str">
        <f>IF(Tabelle13[[#This Row],[JIF Rank 2021 Relative]]&lt;10, "Upper 10%","")</f>
        <v/>
      </c>
      <c r="AH101" s="83" t="str">
        <f>RIGHT(Tabelle13[[#This Row],[JIF Quartile in Category 2021]],1)</f>
        <v/>
      </c>
      <c r="AI101" s="83" t="str">
        <f>IF(OR(Tabelle13[[#This Row],[JIF Rank 2019 group]]="Upper 10%",Tabelle13[[#This Row],[JIF Rank 2020 group]]="Upper 10%",Tabelle13[[#This Row],[JIF Rank 2021 group]]="Upper 10%"),"Upper 10%","")</f>
        <v/>
      </c>
    </row>
    <row r="102" spans="1:35" s="54" customFormat="1" x14ac:dyDescent="0.3">
      <c r="A102" s="57" t="s">
        <v>121</v>
      </c>
      <c r="B102" s="67" t="s">
        <v>810</v>
      </c>
      <c r="C102" s="67" t="s">
        <v>811</v>
      </c>
      <c r="D102" s="67" t="s">
        <v>334</v>
      </c>
      <c r="E102" s="67" t="s">
        <v>812</v>
      </c>
      <c r="F102" s="67" t="s">
        <v>334</v>
      </c>
      <c r="G102" s="67" t="s">
        <v>813</v>
      </c>
      <c r="H102" s="67" t="s">
        <v>334</v>
      </c>
      <c r="I102" s="67"/>
      <c r="J102" s="67"/>
      <c r="K102" s="67" t="s">
        <v>28</v>
      </c>
      <c r="L102" s="67"/>
      <c r="M102" s="67"/>
      <c r="N102" s="68" t="s">
        <v>1626</v>
      </c>
      <c r="O102" s="68" t="s">
        <v>530</v>
      </c>
      <c r="P102" s="67" t="s">
        <v>1609</v>
      </c>
      <c r="Q102" s="67" t="s">
        <v>816</v>
      </c>
      <c r="R102" s="49"/>
      <c r="S102" s="56" t="str">
        <f>_xlfn.TEXTJOIN("",TRUE,Tabelle13[[#This Row],[WoS Index SCIE]:[WoS Index SSCI]])</f>
        <v>SCIE</v>
      </c>
      <c r="T102" s="83">
        <v>112</v>
      </c>
      <c r="U102" s="83">
        <v>139</v>
      </c>
      <c r="V102" s="83">
        <f>IFERROR(Tabelle13[[#This Row],[JIF Rank 2019 '#]]/Tabelle13[[#This Row],[JIF Rank 2019 Total]]*100,"")</f>
        <v>80.57553956834532</v>
      </c>
      <c r="W102" s="83" t="str">
        <f>IF(Tabelle13[[#This Row],[JIF Rank 2019 Relative]]&lt;10, "Upper 10%","")</f>
        <v/>
      </c>
      <c r="X102" s="83" t="str">
        <f>RIGHT(Tabelle13[[#This Row],[JIF Quartile in Category 2019]],1)</f>
        <v>4</v>
      </c>
      <c r="Y102" s="83">
        <v>113</v>
      </c>
      <c r="Z102" s="83">
        <v>144</v>
      </c>
      <c r="AA102" s="83">
        <f>IFERROR(Tabelle13[[#This Row],[JIF Rank 2020 '#]]/Tabelle13[[#This Row],[JIF Rank 2020 Total]]*100,"")</f>
        <v>78.472222222222214</v>
      </c>
      <c r="AB102" s="83" t="str">
        <f>IF(Tabelle13[[#This Row],[JIF Rank 2020 Relative]]&lt;10, "Upper 10%","")</f>
        <v/>
      </c>
      <c r="AC102" s="83" t="str">
        <f>RIGHT(Tabelle13[[#This Row],[JIF Quartile in Category 2020]],1)</f>
        <v>4</v>
      </c>
      <c r="AD102" s="89">
        <v>115</v>
      </c>
      <c r="AE102" s="83">
        <v>143</v>
      </c>
      <c r="AF102" s="83">
        <f>IFERROR(Tabelle13[[#This Row],[JIF Rank 2021 '#]]/Tabelle13[[#This Row],[JIF Rank 2021 Total]]*100,"")</f>
        <v>80.419580419580413</v>
      </c>
      <c r="AG102" s="83" t="str">
        <f>IF(Tabelle13[[#This Row],[JIF Rank 2021 Relative]]&lt;10, "Upper 10%","")</f>
        <v/>
      </c>
      <c r="AH102" s="83" t="str">
        <f>RIGHT(Tabelle13[[#This Row],[JIF Quartile in Category 2021]],1)</f>
        <v>4</v>
      </c>
      <c r="AI102" s="83" t="str">
        <f>IF(OR(Tabelle13[[#This Row],[JIF Rank 2019 group]]="Upper 10%",Tabelle13[[#This Row],[JIF Rank 2020 group]]="Upper 10%",Tabelle13[[#This Row],[JIF Rank 2021 group]]="Upper 10%"),"Upper 10%","")</f>
        <v/>
      </c>
    </row>
    <row r="103" spans="1:35" s="54" customFormat="1" x14ac:dyDescent="0.3">
      <c r="A103" s="56" t="s">
        <v>122</v>
      </c>
      <c r="B103" s="65" t="s">
        <v>311</v>
      </c>
      <c r="C103" s="65"/>
      <c r="D103" s="65"/>
      <c r="E103" s="65"/>
      <c r="F103" s="65"/>
      <c r="G103" s="65"/>
      <c r="H103" s="65"/>
      <c r="I103" s="67"/>
      <c r="J103" s="67" t="s">
        <v>26</v>
      </c>
      <c r="K103" s="67"/>
      <c r="L103" s="67"/>
      <c r="M103" s="67"/>
      <c r="N103" s="68" t="s">
        <v>409</v>
      </c>
      <c r="O103" s="68" t="s">
        <v>177</v>
      </c>
      <c r="P103" s="67" t="s">
        <v>177</v>
      </c>
      <c r="Q103" s="67" t="s">
        <v>818</v>
      </c>
      <c r="R103" s="49"/>
      <c r="S103" s="56" t="str">
        <f>_xlfn.TEXTJOIN("",TRUE,Tabelle13[[#This Row],[WoS Index SCIE]:[WoS Index SSCI]])</f>
        <v/>
      </c>
      <c r="T103" s="83"/>
      <c r="U103" s="83"/>
      <c r="V103" s="83" t="str">
        <f>IFERROR(Tabelle13[[#This Row],[JIF Rank 2019 '#]]/Tabelle13[[#This Row],[JIF Rank 2019 Total]]*100,"")</f>
        <v/>
      </c>
      <c r="W103" s="83" t="str">
        <f>IF(Tabelle13[[#This Row],[JIF Rank 2019 Relative]]&lt;10, "Upper 10%","")</f>
        <v/>
      </c>
      <c r="X103" s="83" t="str">
        <f>RIGHT(Tabelle13[[#This Row],[JIF Quartile in Category 2019]],1)</f>
        <v/>
      </c>
      <c r="Y103" s="83"/>
      <c r="Z103" s="83"/>
      <c r="AA103" s="83" t="str">
        <f>IFERROR(Tabelle13[[#This Row],[JIF Rank 2020 '#]]/Tabelle13[[#This Row],[JIF Rank 2020 Total]]*100,"")</f>
        <v/>
      </c>
      <c r="AB103" s="83" t="str">
        <f>IF(Tabelle13[[#This Row],[JIF Rank 2020 Relative]]&lt;10, "Upper 10%","")</f>
        <v/>
      </c>
      <c r="AC103" s="83" t="str">
        <f>RIGHT(Tabelle13[[#This Row],[JIF Quartile in Category 2020]],1)</f>
        <v/>
      </c>
      <c r="AD103" s="88"/>
      <c r="AE103" s="83"/>
      <c r="AF103" s="83" t="str">
        <f>IFERROR(Tabelle13[[#This Row],[JIF Rank 2021 '#]]/Tabelle13[[#This Row],[JIF Rank 2021 Total]]*100,"")</f>
        <v/>
      </c>
      <c r="AG103" s="83" t="str">
        <f>IF(Tabelle13[[#This Row],[JIF Rank 2021 Relative]]&lt;10, "Upper 10%","")</f>
        <v/>
      </c>
      <c r="AH103" s="83" t="str">
        <f>RIGHT(Tabelle13[[#This Row],[JIF Quartile in Category 2021]],1)</f>
        <v/>
      </c>
      <c r="AI103" s="83" t="str">
        <f>IF(OR(Tabelle13[[#This Row],[JIF Rank 2019 group]]="Upper 10%",Tabelle13[[#This Row],[JIF Rank 2020 group]]="Upper 10%",Tabelle13[[#This Row],[JIF Rank 2021 group]]="Upper 10%"),"Upper 10%","")</f>
        <v/>
      </c>
    </row>
    <row r="104" spans="1:35" s="54" customFormat="1" x14ac:dyDescent="0.3">
      <c r="A104" s="57" t="s">
        <v>123</v>
      </c>
      <c r="B104" s="67" t="s">
        <v>594</v>
      </c>
      <c r="C104" s="67" t="s">
        <v>819</v>
      </c>
      <c r="D104" s="67" t="s">
        <v>334</v>
      </c>
      <c r="E104" s="67" t="s">
        <v>820</v>
      </c>
      <c r="F104" s="67" t="s">
        <v>334</v>
      </c>
      <c r="G104" s="67" t="s">
        <v>821</v>
      </c>
      <c r="H104" s="67" t="s">
        <v>334</v>
      </c>
      <c r="I104" s="67"/>
      <c r="J104" s="67"/>
      <c r="K104" s="67" t="s">
        <v>28</v>
      </c>
      <c r="L104" s="67"/>
      <c r="M104" s="67"/>
      <c r="N104" s="68" t="s">
        <v>1626</v>
      </c>
      <c r="O104" s="68" t="s">
        <v>373</v>
      </c>
      <c r="P104" s="68" t="s">
        <v>1609</v>
      </c>
      <c r="Q104" s="67" t="s">
        <v>824</v>
      </c>
      <c r="R104" s="49"/>
      <c r="S104" s="56" t="str">
        <f>_xlfn.TEXTJOIN("",TRUE,Tabelle13[[#This Row],[WoS Index SCIE]:[WoS Index SSCI]])</f>
        <v>SCIE</v>
      </c>
      <c r="T104" s="83">
        <v>64</v>
      </c>
      <c r="U104" s="83">
        <v>79</v>
      </c>
      <c r="V104" s="83">
        <f>IFERROR(Tabelle13[[#This Row],[JIF Rank 2019 '#]]/Tabelle13[[#This Row],[JIF Rank 2019 Total]]*100,"")</f>
        <v>81.012658227848107</v>
      </c>
      <c r="W104" s="83" t="str">
        <f>IF(Tabelle13[[#This Row],[JIF Rank 2019 Relative]]&lt;10, "Upper 10%","")</f>
        <v/>
      </c>
      <c r="X104" s="83" t="str">
        <f>RIGHT(Tabelle13[[#This Row],[JIF Quartile in Category 2019]],1)</f>
        <v>4</v>
      </c>
      <c r="Y104" s="83">
        <v>69</v>
      </c>
      <c r="Z104" s="83">
        <v>80</v>
      </c>
      <c r="AA104" s="83">
        <f>IFERROR(Tabelle13[[#This Row],[JIF Rank 2020 '#]]/Tabelle13[[#This Row],[JIF Rank 2020 Total]]*100,"")</f>
        <v>86.25</v>
      </c>
      <c r="AB104" s="83" t="str">
        <f>IF(Tabelle13[[#This Row],[JIF Rank 2020 Relative]]&lt;10, "Upper 10%","")</f>
        <v/>
      </c>
      <c r="AC104" s="83" t="str">
        <f>RIGHT(Tabelle13[[#This Row],[JIF Quartile in Category 2020]],1)</f>
        <v>4</v>
      </c>
      <c r="AD104" s="89">
        <v>68</v>
      </c>
      <c r="AE104" s="83">
        <v>79</v>
      </c>
      <c r="AF104" s="83">
        <f>IFERROR(Tabelle13[[#This Row],[JIF Rank 2021 '#]]/Tabelle13[[#This Row],[JIF Rank 2021 Total]]*100,"")</f>
        <v>86.075949367088612</v>
      </c>
      <c r="AG104" s="83" t="str">
        <f>IF(Tabelle13[[#This Row],[JIF Rank 2021 Relative]]&lt;10, "Upper 10%","")</f>
        <v/>
      </c>
      <c r="AH104" s="83" t="str">
        <f>RIGHT(Tabelle13[[#This Row],[JIF Quartile in Category 2021]],1)</f>
        <v>4</v>
      </c>
      <c r="AI104" s="83" t="str">
        <f>IF(OR(Tabelle13[[#This Row],[JIF Rank 2019 group]]="Upper 10%",Tabelle13[[#This Row],[JIF Rank 2020 group]]="Upper 10%",Tabelle13[[#This Row],[JIF Rank 2021 group]]="Upper 10%"),"Upper 10%","")</f>
        <v/>
      </c>
    </row>
    <row r="105" spans="1:35" s="54" customFormat="1" x14ac:dyDescent="0.3">
      <c r="A105" s="102" t="s">
        <v>124</v>
      </c>
      <c r="B105" s="103" t="s">
        <v>326</v>
      </c>
      <c r="C105" s="67" t="s">
        <v>825</v>
      </c>
      <c r="D105" s="67" t="s">
        <v>328</v>
      </c>
      <c r="E105" s="67" t="s">
        <v>826</v>
      </c>
      <c r="F105" s="67" t="s">
        <v>328</v>
      </c>
      <c r="G105" s="67" t="s">
        <v>827</v>
      </c>
      <c r="H105" s="67" t="s">
        <v>328</v>
      </c>
      <c r="I105" s="67"/>
      <c r="J105" s="67"/>
      <c r="K105" s="67" t="s">
        <v>28</v>
      </c>
      <c r="L105" s="67"/>
      <c r="M105" s="67"/>
      <c r="N105" s="68" t="s">
        <v>324</v>
      </c>
      <c r="O105" s="68" t="s">
        <v>317</v>
      </c>
      <c r="P105" s="68" t="s">
        <v>1609</v>
      </c>
      <c r="Q105" s="67" t="s">
        <v>830</v>
      </c>
      <c r="R105" s="49"/>
      <c r="S105" s="56" t="str">
        <f>_xlfn.TEXTJOIN("",TRUE,Tabelle13[[#This Row],[WoS Index SCIE]:[WoS Index SSCI]])</f>
        <v>SCIE</v>
      </c>
      <c r="T105" s="83">
        <v>88</v>
      </c>
      <c r="U105" s="83">
        <v>260</v>
      </c>
      <c r="V105" s="83">
        <f>IFERROR(Tabelle13[[#This Row],[JIF Rank 2019 '#]]/Tabelle13[[#This Row],[JIF Rank 2019 Total]]*100,"")</f>
        <v>33.846153846153847</v>
      </c>
      <c r="W105" s="83" t="str">
        <f>IF(Tabelle13[[#This Row],[JIF Rank 2019 Relative]]&lt;10, "Upper 10%","")</f>
        <v/>
      </c>
      <c r="X105" s="83" t="str">
        <f>RIGHT(Tabelle13[[#This Row],[JIF Quartile in Category 2019]],1)</f>
        <v>2</v>
      </c>
      <c r="Y105" s="83">
        <v>75</v>
      </c>
      <c r="Z105" s="83">
        <v>265</v>
      </c>
      <c r="AA105" s="83">
        <f>IFERROR(Tabelle13[[#This Row],[JIF Rank 2020 '#]]/Tabelle13[[#This Row],[JIF Rank 2020 Total]]*100,"")</f>
        <v>28.30188679245283</v>
      </c>
      <c r="AB105" s="83" t="str">
        <f>IF(Tabelle13[[#This Row],[JIF Rank 2020 Relative]]&lt;10, "Upper 10%","")</f>
        <v/>
      </c>
      <c r="AC105" s="83" t="str">
        <f>RIGHT(Tabelle13[[#This Row],[JIF Quartile in Category 2020]],1)</f>
        <v>2</v>
      </c>
      <c r="AD105" s="89">
        <v>67</v>
      </c>
      <c r="AE105" s="83">
        <v>267</v>
      </c>
      <c r="AF105" s="83">
        <f>IFERROR(Tabelle13[[#This Row],[JIF Rank 2021 '#]]/Tabelle13[[#This Row],[JIF Rank 2021 Total]]*100,"")</f>
        <v>25.0936329588015</v>
      </c>
      <c r="AG105" s="83" t="str">
        <f>IF(Tabelle13[[#This Row],[JIF Rank 2021 Relative]]&lt;10, "Upper 10%","")</f>
        <v/>
      </c>
      <c r="AH105" s="83" t="str">
        <f>RIGHT(Tabelle13[[#This Row],[JIF Quartile in Category 2021]],1)</f>
        <v>2</v>
      </c>
      <c r="AI105" s="83" t="str">
        <f>IF(OR(Tabelle13[[#This Row],[JIF Rank 2019 group]]="Upper 10%",Tabelle13[[#This Row],[JIF Rank 2020 group]]="Upper 10%",Tabelle13[[#This Row],[JIF Rank 2021 group]]="Upper 10%"),"Upper 10%","")</f>
        <v/>
      </c>
    </row>
    <row r="106" spans="1:35" s="54" customFormat="1" x14ac:dyDescent="0.3">
      <c r="A106" s="102" t="s">
        <v>124</v>
      </c>
      <c r="B106" s="103" t="s">
        <v>831</v>
      </c>
      <c r="C106" s="67" t="s">
        <v>832</v>
      </c>
      <c r="D106" s="67" t="s">
        <v>312</v>
      </c>
      <c r="E106" s="67" t="s">
        <v>833</v>
      </c>
      <c r="F106" s="67" t="s">
        <v>312</v>
      </c>
      <c r="G106" s="67" t="s">
        <v>834</v>
      </c>
      <c r="H106" s="67" t="s">
        <v>312</v>
      </c>
      <c r="I106" s="67"/>
      <c r="J106" s="67"/>
      <c r="K106" s="67" t="s">
        <v>28</v>
      </c>
      <c r="L106" s="67"/>
      <c r="M106" s="67"/>
      <c r="N106" s="68" t="s">
        <v>324</v>
      </c>
      <c r="O106" s="68" t="s">
        <v>317</v>
      </c>
      <c r="P106" s="68" t="s">
        <v>1609</v>
      </c>
      <c r="Q106" s="67" t="s">
        <v>830</v>
      </c>
      <c r="R106" s="49"/>
      <c r="S106" s="56" t="str">
        <f>_xlfn.TEXTJOIN("",TRUE,Tabelle13[[#This Row],[WoS Index SCIE]:[WoS Index SSCI]])</f>
        <v>SCIE</v>
      </c>
      <c r="T106" s="83">
        <v>54</v>
      </c>
      <c r="U106" s="83">
        <v>91</v>
      </c>
      <c r="V106" s="83">
        <f>IFERROR(Tabelle13[[#This Row],[JIF Rank 2019 '#]]/Tabelle13[[#This Row],[JIF Rank 2019 Total]]*100,"")</f>
        <v>59.340659340659343</v>
      </c>
      <c r="W106" s="83" t="str">
        <f>IF(Tabelle13[[#This Row],[JIF Rank 2019 Relative]]&lt;10, "Upper 10%","")</f>
        <v/>
      </c>
      <c r="X106" s="83" t="str">
        <f>RIGHT(Tabelle13[[#This Row],[JIF Quartile in Category 2019]],1)</f>
        <v>3</v>
      </c>
      <c r="Y106" s="83">
        <v>51</v>
      </c>
      <c r="Z106" s="83">
        <v>91</v>
      </c>
      <c r="AA106" s="83">
        <f>IFERROR(Tabelle13[[#This Row],[JIF Rank 2020 '#]]/Tabelle13[[#This Row],[JIF Rank 2020 Total]]*100,"")</f>
        <v>56.043956043956044</v>
      </c>
      <c r="AB106" s="83" t="str">
        <f>IF(Tabelle13[[#This Row],[JIF Rank 2020 Relative]]&lt;10, "Upper 10%","")</f>
        <v/>
      </c>
      <c r="AC106" s="83" t="str">
        <f>RIGHT(Tabelle13[[#This Row],[JIF Quartile in Category 2020]],1)</f>
        <v>3</v>
      </c>
      <c r="AD106" s="89">
        <v>48</v>
      </c>
      <c r="AE106" s="83">
        <v>92</v>
      </c>
      <c r="AF106" s="83">
        <f>IFERROR(Tabelle13[[#This Row],[JIF Rank 2021 '#]]/Tabelle13[[#This Row],[JIF Rank 2021 Total]]*100,"")</f>
        <v>52.173913043478258</v>
      </c>
      <c r="AG106" s="83" t="str">
        <f>IF(Tabelle13[[#This Row],[JIF Rank 2021 Relative]]&lt;10, "Upper 10%","")</f>
        <v/>
      </c>
      <c r="AH106" s="83" t="str">
        <f>RIGHT(Tabelle13[[#This Row],[JIF Quartile in Category 2021]],1)</f>
        <v>3</v>
      </c>
      <c r="AI106" s="83" t="str">
        <f>IF(OR(Tabelle13[[#This Row],[JIF Rank 2019 group]]="Upper 10%",Tabelle13[[#This Row],[JIF Rank 2020 group]]="Upper 10%",Tabelle13[[#This Row],[JIF Rank 2021 group]]="Upper 10%"),"Upper 10%","")</f>
        <v/>
      </c>
    </row>
    <row r="107" spans="1:35" s="54" customFormat="1" x14ac:dyDescent="0.3">
      <c r="A107" s="102" t="s">
        <v>124</v>
      </c>
      <c r="B107" s="103" t="s">
        <v>836</v>
      </c>
      <c r="C107" s="67" t="s">
        <v>837</v>
      </c>
      <c r="D107" s="67" t="s">
        <v>328</v>
      </c>
      <c r="E107" s="67" t="s">
        <v>838</v>
      </c>
      <c r="F107" s="67" t="s">
        <v>328</v>
      </c>
      <c r="G107" s="67" t="s">
        <v>839</v>
      </c>
      <c r="H107" s="67" t="s">
        <v>328</v>
      </c>
      <c r="I107" s="67"/>
      <c r="J107" s="67"/>
      <c r="K107" s="67" t="s">
        <v>28</v>
      </c>
      <c r="L107" s="67"/>
      <c r="M107" s="67"/>
      <c r="N107" s="68" t="s">
        <v>324</v>
      </c>
      <c r="O107" s="68" t="s">
        <v>317</v>
      </c>
      <c r="P107" s="68" t="s">
        <v>1609</v>
      </c>
      <c r="Q107" s="67" t="s">
        <v>830</v>
      </c>
      <c r="R107" s="49"/>
      <c r="S107" s="56" t="str">
        <f>_xlfn.TEXTJOIN("",TRUE,Tabelle13[[#This Row],[WoS Index SCIE]:[WoS Index SSCI]])</f>
        <v>SCIE</v>
      </c>
      <c r="T107" s="83">
        <v>23</v>
      </c>
      <c r="U107" s="83">
        <v>55</v>
      </c>
      <c r="V107" s="83">
        <f>IFERROR(Tabelle13[[#This Row],[JIF Rank 2019 '#]]/Tabelle13[[#This Row],[JIF Rank 2019 Total]]*100,"")</f>
        <v>41.818181818181813</v>
      </c>
      <c r="W107" s="83" t="str">
        <f>IF(Tabelle13[[#This Row],[JIF Rank 2019 Relative]]&lt;10, "Upper 10%","")</f>
        <v/>
      </c>
      <c r="X107" s="83" t="str">
        <f>RIGHT(Tabelle13[[#This Row],[JIF Quartile in Category 2019]],1)</f>
        <v>2</v>
      </c>
      <c r="Y107" s="83">
        <v>20</v>
      </c>
      <c r="Z107" s="83">
        <v>55</v>
      </c>
      <c r="AA107" s="83">
        <f>IFERROR(Tabelle13[[#This Row],[JIF Rank 2020 '#]]/Tabelle13[[#This Row],[JIF Rank 2020 Total]]*100,"")</f>
        <v>36.363636363636367</v>
      </c>
      <c r="AB107" s="83" t="str">
        <f>IF(Tabelle13[[#This Row],[JIF Rank 2020 Relative]]&lt;10, "Upper 10%","")</f>
        <v/>
      </c>
      <c r="AC107" s="83" t="str">
        <f>RIGHT(Tabelle13[[#This Row],[JIF Quartile in Category 2020]],1)</f>
        <v>2</v>
      </c>
      <c r="AD107" s="89">
        <v>16</v>
      </c>
      <c r="AE107" s="83">
        <v>56</v>
      </c>
      <c r="AF107" s="83">
        <f>IFERROR(Tabelle13[[#This Row],[JIF Rank 2021 '#]]/Tabelle13[[#This Row],[JIF Rank 2021 Total]]*100,"")</f>
        <v>28.571428571428569</v>
      </c>
      <c r="AG107" s="83" t="str">
        <f>IF(Tabelle13[[#This Row],[JIF Rank 2021 Relative]]&lt;10, "Upper 10%","")</f>
        <v/>
      </c>
      <c r="AH107" s="83" t="str">
        <f>RIGHT(Tabelle13[[#This Row],[JIF Quartile in Category 2021]],1)</f>
        <v>2</v>
      </c>
      <c r="AI107" s="83" t="str">
        <f>IF(OR(Tabelle13[[#This Row],[JIF Rank 2019 group]]="Upper 10%",Tabelle13[[#This Row],[JIF Rank 2020 group]]="Upper 10%",Tabelle13[[#This Row],[JIF Rank 2021 group]]="Upper 10%"),"Upper 10%","")</f>
        <v/>
      </c>
    </row>
    <row r="108" spans="1:35" s="54" customFormat="1" x14ac:dyDescent="0.3">
      <c r="A108" s="102" t="s">
        <v>124</v>
      </c>
      <c r="B108" s="103" t="s">
        <v>411</v>
      </c>
      <c r="C108" s="67" t="s">
        <v>840</v>
      </c>
      <c r="D108" s="67" t="s">
        <v>312</v>
      </c>
      <c r="E108" s="67" t="s">
        <v>841</v>
      </c>
      <c r="F108" s="67" t="s">
        <v>312</v>
      </c>
      <c r="G108" s="67" t="s">
        <v>842</v>
      </c>
      <c r="H108" s="67" t="s">
        <v>312</v>
      </c>
      <c r="I108" s="67"/>
      <c r="J108" s="67"/>
      <c r="K108" s="67" t="s">
        <v>28</v>
      </c>
      <c r="L108" s="67"/>
      <c r="M108" s="67"/>
      <c r="N108" s="68" t="s">
        <v>324</v>
      </c>
      <c r="O108" s="68" t="s">
        <v>317</v>
      </c>
      <c r="P108" s="68" t="s">
        <v>1609</v>
      </c>
      <c r="Q108" s="67" t="s">
        <v>830</v>
      </c>
      <c r="R108" s="49"/>
      <c r="S108" s="56" t="str">
        <f>_xlfn.TEXTJOIN("",TRUE,Tabelle13[[#This Row],[WoS Index SCIE]:[WoS Index SSCI]])</f>
        <v>SCIE</v>
      </c>
      <c r="T108" s="83">
        <v>96</v>
      </c>
      <c r="U108" s="83">
        <v>136</v>
      </c>
      <c r="V108" s="83">
        <f>IFERROR(Tabelle13[[#This Row],[JIF Rank 2019 '#]]/Tabelle13[[#This Row],[JIF Rank 2019 Total]]*100,"")</f>
        <v>70.588235294117652</v>
      </c>
      <c r="W108" s="83" t="str">
        <f>IF(Tabelle13[[#This Row],[JIF Rank 2019 Relative]]&lt;10, "Upper 10%","")</f>
        <v/>
      </c>
      <c r="X108" s="83" t="str">
        <f>RIGHT(Tabelle13[[#This Row],[JIF Quartile in Category 2019]],1)</f>
        <v>3</v>
      </c>
      <c r="Y108" s="83">
        <v>86</v>
      </c>
      <c r="Z108" s="83">
        <v>136</v>
      </c>
      <c r="AA108" s="83">
        <f>IFERROR(Tabelle13[[#This Row],[JIF Rank 2020 '#]]/Tabelle13[[#This Row],[JIF Rank 2020 Total]]*100,"")</f>
        <v>63.235294117647058</v>
      </c>
      <c r="AB108" s="83" t="str">
        <f>IF(Tabelle13[[#This Row],[JIF Rank 2020 Relative]]&lt;10, "Upper 10%","")</f>
        <v/>
      </c>
      <c r="AC108" s="83" t="str">
        <f>RIGHT(Tabelle13[[#This Row],[JIF Quartile in Category 2020]],1)</f>
        <v>3</v>
      </c>
      <c r="AD108" s="89">
        <v>90</v>
      </c>
      <c r="AE108" s="83">
        <v>138</v>
      </c>
      <c r="AF108" s="83">
        <f>IFERROR(Tabelle13[[#This Row],[JIF Rank 2021 '#]]/Tabelle13[[#This Row],[JIF Rank 2021 Total]]*100,"")</f>
        <v>65.217391304347828</v>
      </c>
      <c r="AG108" s="83" t="str">
        <f>IF(Tabelle13[[#This Row],[JIF Rank 2021 Relative]]&lt;10, "Upper 10%","")</f>
        <v/>
      </c>
      <c r="AH108" s="83" t="str">
        <f>RIGHT(Tabelle13[[#This Row],[JIF Quartile in Category 2021]],1)</f>
        <v>3</v>
      </c>
      <c r="AI108" s="83" t="str">
        <f>IF(OR(Tabelle13[[#This Row],[JIF Rank 2019 group]]="Upper 10%",Tabelle13[[#This Row],[JIF Rank 2020 group]]="Upper 10%",Tabelle13[[#This Row],[JIF Rank 2021 group]]="Upper 10%"),"Upper 10%","")</f>
        <v/>
      </c>
    </row>
    <row r="109" spans="1:35" s="54" customFormat="1" x14ac:dyDescent="0.3">
      <c r="A109" s="56" t="s">
        <v>126</v>
      </c>
      <c r="B109" s="65" t="s">
        <v>311</v>
      </c>
      <c r="C109" s="65"/>
      <c r="D109" s="65"/>
      <c r="E109" s="65"/>
      <c r="F109" s="65"/>
      <c r="G109" s="65"/>
      <c r="H109" s="65"/>
      <c r="I109" s="67"/>
      <c r="J109" s="67" t="s">
        <v>26</v>
      </c>
      <c r="K109" s="67"/>
      <c r="L109" s="67"/>
      <c r="M109" s="67"/>
      <c r="N109" s="67" t="s">
        <v>847</v>
      </c>
      <c r="O109" s="67" t="s">
        <v>432</v>
      </c>
      <c r="P109" s="57" t="s">
        <v>1611</v>
      </c>
      <c r="Q109" s="67" t="s">
        <v>848</v>
      </c>
      <c r="R109" s="49"/>
      <c r="S109" s="56" t="str">
        <f>_xlfn.TEXTJOIN("",TRUE,Tabelle13[[#This Row],[WoS Index SCIE]:[WoS Index SSCI]])</f>
        <v/>
      </c>
      <c r="T109" s="83"/>
      <c r="U109" s="83"/>
      <c r="V109" s="83" t="str">
        <f>IFERROR(Tabelle13[[#This Row],[JIF Rank 2019 '#]]/Tabelle13[[#This Row],[JIF Rank 2019 Total]]*100,"")</f>
        <v/>
      </c>
      <c r="W109" s="83" t="str">
        <f>IF(Tabelle13[[#This Row],[JIF Rank 2019 Relative]]&lt;10, "Upper 10%","")</f>
        <v/>
      </c>
      <c r="X109" s="83" t="str">
        <f>RIGHT(Tabelle13[[#This Row],[JIF Quartile in Category 2019]],1)</f>
        <v/>
      </c>
      <c r="Y109" s="83"/>
      <c r="Z109" s="83"/>
      <c r="AA109" s="83" t="str">
        <f>IFERROR(Tabelle13[[#This Row],[JIF Rank 2020 '#]]/Tabelle13[[#This Row],[JIF Rank 2020 Total]]*100,"")</f>
        <v/>
      </c>
      <c r="AB109" s="83" t="str">
        <f>IF(Tabelle13[[#This Row],[JIF Rank 2020 Relative]]&lt;10, "Upper 10%","")</f>
        <v/>
      </c>
      <c r="AC109" s="83" t="str">
        <f>RIGHT(Tabelle13[[#This Row],[JIF Quartile in Category 2020]],1)</f>
        <v/>
      </c>
      <c r="AD109" s="88"/>
      <c r="AE109" s="83"/>
      <c r="AF109" s="83" t="str">
        <f>IFERROR(Tabelle13[[#This Row],[JIF Rank 2021 '#]]/Tabelle13[[#This Row],[JIF Rank 2021 Total]]*100,"")</f>
        <v/>
      </c>
      <c r="AG109" s="83" t="str">
        <f>IF(Tabelle13[[#This Row],[JIF Rank 2021 Relative]]&lt;10, "Upper 10%","")</f>
        <v/>
      </c>
      <c r="AH109" s="83" t="str">
        <f>RIGHT(Tabelle13[[#This Row],[JIF Quartile in Category 2021]],1)</f>
        <v/>
      </c>
      <c r="AI109" s="83" t="str">
        <f>IF(OR(Tabelle13[[#This Row],[JIF Rank 2019 group]]="Upper 10%",Tabelle13[[#This Row],[JIF Rank 2020 group]]="Upper 10%",Tabelle13[[#This Row],[JIF Rank 2021 group]]="Upper 10%"),"Upper 10%","")</f>
        <v/>
      </c>
    </row>
    <row r="110" spans="1:35" s="54" customFormat="1" x14ac:dyDescent="0.3">
      <c r="A110" s="57" t="s">
        <v>127</v>
      </c>
      <c r="B110" s="67" t="s">
        <v>851</v>
      </c>
      <c r="C110" s="67" t="s">
        <v>852</v>
      </c>
      <c r="D110" s="67" t="s">
        <v>334</v>
      </c>
      <c r="E110" s="67" t="s">
        <v>853</v>
      </c>
      <c r="F110" s="67" t="s">
        <v>334</v>
      </c>
      <c r="G110" s="67" t="s">
        <v>854</v>
      </c>
      <c r="H110" s="67" t="s">
        <v>328</v>
      </c>
      <c r="I110" s="67"/>
      <c r="J110" s="67"/>
      <c r="K110" s="67" t="s">
        <v>28</v>
      </c>
      <c r="L110" s="67"/>
      <c r="M110" s="67"/>
      <c r="N110" s="68" t="s">
        <v>498</v>
      </c>
      <c r="O110" s="68" t="s">
        <v>450</v>
      </c>
      <c r="P110" s="68" t="s">
        <v>1609</v>
      </c>
      <c r="Q110" s="67" t="s">
        <v>857</v>
      </c>
      <c r="R110" s="49"/>
      <c r="S110" s="56" t="str">
        <f>_xlfn.TEXTJOIN("",TRUE,Tabelle13[[#This Row],[WoS Index SCIE]:[WoS Index SSCI]])</f>
        <v>SCIE</v>
      </c>
      <c r="T110" s="83">
        <v>26</v>
      </c>
      <c r="U110" s="83">
        <v>31</v>
      </c>
      <c r="V110" s="83">
        <f>IFERROR(Tabelle13[[#This Row],[JIF Rank 2019 '#]]/Tabelle13[[#This Row],[JIF Rank 2019 Total]]*100,"")</f>
        <v>83.870967741935488</v>
      </c>
      <c r="W110" s="83" t="str">
        <f>IF(Tabelle13[[#This Row],[JIF Rank 2019 Relative]]&lt;10, "Upper 10%","")</f>
        <v/>
      </c>
      <c r="X110" s="83" t="str">
        <f>RIGHT(Tabelle13[[#This Row],[JIF Quartile in Category 2019]],1)</f>
        <v>4</v>
      </c>
      <c r="Y110" s="83">
        <v>26</v>
      </c>
      <c r="Z110" s="83">
        <v>34</v>
      </c>
      <c r="AA110" s="83">
        <f>IFERROR(Tabelle13[[#This Row],[JIF Rank 2020 '#]]/Tabelle13[[#This Row],[JIF Rank 2020 Total]]*100,"")</f>
        <v>76.470588235294116</v>
      </c>
      <c r="AB110" s="83" t="str">
        <f>IF(Tabelle13[[#This Row],[JIF Rank 2020 Relative]]&lt;10, "Upper 10%","")</f>
        <v/>
      </c>
      <c r="AC110" s="83" t="str">
        <f>RIGHT(Tabelle13[[#This Row],[JIF Quartile in Category 2020]],1)</f>
        <v>4</v>
      </c>
      <c r="AD110" s="89">
        <v>16</v>
      </c>
      <c r="AE110" s="83">
        <v>34</v>
      </c>
      <c r="AF110" s="83">
        <f>IFERROR(Tabelle13[[#This Row],[JIF Rank 2021 '#]]/Tabelle13[[#This Row],[JIF Rank 2021 Total]]*100,"")</f>
        <v>47.058823529411761</v>
      </c>
      <c r="AG110" s="83" t="str">
        <f>IF(Tabelle13[[#This Row],[JIF Rank 2021 Relative]]&lt;10, "Upper 10%","")</f>
        <v/>
      </c>
      <c r="AH110" s="83" t="str">
        <f>RIGHT(Tabelle13[[#This Row],[JIF Quartile in Category 2021]],1)</f>
        <v>2</v>
      </c>
      <c r="AI110" s="83" t="str">
        <f>IF(OR(Tabelle13[[#This Row],[JIF Rank 2019 group]]="Upper 10%",Tabelle13[[#This Row],[JIF Rank 2020 group]]="Upper 10%",Tabelle13[[#This Row],[JIF Rank 2021 group]]="Upper 10%"),"Upper 10%","")</f>
        <v/>
      </c>
    </row>
    <row r="111" spans="1:35" s="54" customFormat="1" x14ac:dyDescent="0.3">
      <c r="A111" s="102" t="s">
        <v>128</v>
      </c>
      <c r="B111" s="103" t="s">
        <v>528</v>
      </c>
      <c r="C111" s="67" t="s">
        <v>858</v>
      </c>
      <c r="D111" s="67" t="s">
        <v>334</v>
      </c>
      <c r="E111" s="67" t="s">
        <v>858</v>
      </c>
      <c r="F111" s="67" t="s">
        <v>334</v>
      </c>
      <c r="G111" s="67" t="s">
        <v>859</v>
      </c>
      <c r="H111" s="67" t="s">
        <v>334</v>
      </c>
      <c r="I111" s="67"/>
      <c r="J111" s="67"/>
      <c r="K111" s="67" t="s">
        <v>28</v>
      </c>
      <c r="L111" s="67"/>
      <c r="M111" s="67"/>
      <c r="N111" s="68" t="s">
        <v>1626</v>
      </c>
      <c r="O111" s="68" t="s">
        <v>530</v>
      </c>
      <c r="P111" s="67" t="s">
        <v>1609</v>
      </c>
      <c r="Q111" s="67" t="s">
        <v>862</v>
      </c>
      <c r="R111" s="49"/>
      <c r="S111" s="56" t="str">
        <f>_xlfn.TEXTJOIN("",TRUE,Tabelle13[[#This Row],[WoS Index SCIE]:[WoS Index SSCI]])</f>
        <v>SCIE</v>
      </c>
      <c r="T111" s="83">
        <v>121</v>
      </c>
      <c r="U111" s="83">
        <v>143</v>
      </c>
      <c r="V111" s="83">
        <f>IFERROR(Tabelle13[[#This Row],[JIF Rank 2019 '#]]/Tabelle13[[#This Row],[JIF Rank 2019 Total]]*100,"")</f>
        <v>84.615384615384613</v>
      </c>
      <c r="W111" s="83" t="str">
        <f>IF(Tabelle13[[#This Row],[JIF Rank 2019 Relative]]&lt;10, "Upper 10%","")</f>
        <v/>
      </c>
      <c r="X111" s="83" t="str">
        <f>RIGHT(Tabelle13[[#This Row],[JIF Quartile in Category 2019]],1)</f>
        <v>4</v>
      </c>
      <c r="Y111" s="83">
        <v>121</v>
      </c>
      <c r="Z111" s="83">
        <v>143</v>
      </c>
      <c r="AA111" s="83">
        <f>IFERROR(Tabelle13[[#This Row],[JIF Rank 2020 '#]]/Tabelle13[[#This Row],[JIF Rank 2020 Total]]*100,"")</f>
        <v>84.615384615384613</v>
      </c>
      <c r="AB111" s="83" t="str">
        <f>IF(Tabelle13[[#This Row],[JIF Rank 2020 Relative]]&lt;10, "Upper 10%","")</f>
        <v/>
      </c>
      <c r="AC111" s="83" t="str">
        <f>RIGHT(Tabelle13[[#This Row],[JIF Quartile in Category 2020]],1)</f>
        <v>4</v>
      </c>
      <c r="AD111" s="89">
        <v>123</v>
      </c>
      <c r="AE111" s="83">
        <v>142</v>
      </c>
      <c r="AF111" s="83">
        <f>IFERROR(Tabelle13[[#This Row],[JIF Rank 2021 '#]]/Tabelle13[[#This Row],[JIF Rank 2021 Total]]*100,"")</f>
        <v>86.619718309859152</v>
      </c>
      <c r="AG111" s="83" t="str">
        <f>IF(Tabelle13[[#This Row],[JIF Rank 2021 Relative]]&lt;10, "Upper 10%","")</f>
        <v/>
      </c>
      <c r="AH111" s="83" t="str">
        <f>RIGHT(Tabelle13[[#This Row],[JIF Quartile in Category 2021]],1)</f>
        <v>4</v>
      </c>
      <c r="AI111" s="83" t="str">
        <f>IF(OR(Tabelle13[[#This Row],[JIF Rank 2019 group]]="Upper 10%",Tabelle13[[#This Row],[JIF Rank 2020 group]]="Upper 10%",Tabelle13[[#This Row],[JIF Rank 2021 group]]="Upper 10%"),"Upper 10%","")</f>
        <v/>
      </c>
    </row>
    <row r="112" spans="1:35" s="54" customFormat="1" x14ac:dyDescent="0.3">
      <c r="A112" s="102" t="s">
        <v>128</v>
      </c>
      <c r="B112" s="103" t="s">
        <v>640</v>
      </c>
      <c r="C112" s="67" t="s">
        <v>863</v>
      </c>
      <c r="D112" s="67" t="s">
        <v>334</v>
      </c>
      <c r="E112" s="67" t="s">
        <v>864</v>
      </c>
      <c r="F112" s="67" t="s">
        <v>334</v>
      </c>
      <c r="G112" s="67" t="s">
        <v>865</v>
      </c>
      <c r="H112" s="67" t="s">
        <v>334</v>
      </c>
      <c r="I112" s="67"/>
      <c r="J112" s="67"/>
      <c r="K112" s="67" t="s">
        <v>28</v>
      </c>
      <c r="L112" s="67"/>
      <c r="M112" s="67"/>
      <c r="N112" s="68" t="s">
        <v>1626</v>
      </c>
      <c r="O112" s="68" t="s">
        <v>530</v>
      </c>
      <c r="P112" s="67" t="s">
        <v>1609</v>
      </c>
      <c r="Q112" s="67" t="s">
        <v>862</v>
      </c>
      <c r="R112" s="49"/>
      <c r="S112" s="56" t="str">
        <f>_xlfn.TEXTJOIN("",TRUE,Tabelle13[[#This Row],[WoS Index SCIE]:[WoS Index SSCI]])</f>
        <v>SCIE</v>
      </c>
      <c r="T112" s="83">
        <v>79</v>
      </c>
      <c r="U112" s="83">
        <v>89</v>
      </c>
      <c r="V112" s="83">
        <f>IFERROR(Tabelle13[[#This Row],[JIF Rank 2019 '#]]/Tabelle13[[#This Row],[JIF Rank 2019 Total]]*100,"")</f>
        <v>88.764044943820224</v>
      </c>
      <c r="W112" s="83" t="str">
        <f>IF(Tabelle13[[#This Row],[JIF Rank 2019 Relative]]&lt;10, "Upper 10%","")</f>
        <v/>
      </c>
      <c r="X112" s="83" t="str">
        <f>RIGHT(Tabelle13[[#This Row],[JIF Quartile in Category 2019]],1)</f>
        <v>4</v>
      </c>
      <c r="Y112" s="83">
        <v>81</v>
      </c>
      <c r="Z112" s="83">
        <v>88</v>
      </c>
      <c r="AA112" s="83">
        <f>IFERROR(Tabelle13[[#This Row],[JIF Rank 2020 '#]]/Tabelle13[[#This Row],[JIF Rank 2020 Total]]*100,"")</f>
        <v>92.045454545454547</v>
      </c>
      <c r="AB112" s="83" t="str">
        <f>IF(Tabelle13[[#This Row],[JIF Rank 2020 Relative]]&lt;10, "Upper 10%","")</f>
        <v/>
      </c>
      <c r="AC112" s="83" t="str">
        <f>RIGHT(Tabelle13[[#This Row],[JIF Quartile in Category 2020]],1)</f>
        <v>4</v>
      </c>
      <c r="AD112" s="89">
        <v>83</v>
      </c>
      <c r="AE112" s="83">
        <v>90</v>
      </c>
      <c r="AF112" s="83">
        <f>IFERROR(Tabelle13[[#This Row],[JIF Rank 2021 '#]]/Tabelle13[[#This Row],[JIF Rank 2021 Total]]*100,"")</f>
        <v>92.222222222222229</v>
      </c>
      <c r="AG112" s="83" t="str">
        <f>IF(Tabelle13[[#This Row],[JIF Rank 2021 Relative]]&lt;10, "Upper 10%","")</f>
        <v/>
      </c>
      <c r="AH112" s="83" t="str">
        <f>RIGHT(Tabelle13[[#This Row],[JIF Quartile in Category 2021]],1)</f>
        <v>4</v>
      </c>
      <c r="AI112" s="83" t="str">
        <f>IF(OR(Tabelle13[[#This Row],[JIF Rank 2019 group]]="Upper 10%",Tabelle13[[#This Row],[JIF Rank 2020 group]]="Upper 10%",Tabelle13[[#This Row],[JIF Rank 2021 group]]="Upper 10%"),"Upper 10%","")</f>
        <v/>
      </c>
    </row>
    <row r="113" spans="1:35" s="54" customFormat="1" x14ac:dyDescent="0.3">
      <c r="A113" s="56" t="s">
        <v>129</v>
      </c>
      <c r="B113" s="65" t="s">
        <v>311</v>
      </c>
      <c r="C113" s="65"/>
      <c r="D113" s="65"/>
      <c r="E113" s="65"/>
      <c r="F113" s="65"/>
      <c r="G113" s="65"/>
      <c r="H113" s="65"/>
      <c r="I113" s="67"/>
      <c r="J113" s="67" t="s">
        <v>26</v>
      </c>
      <c r="K113" s="67"/>
      <c r="L113" s="67"/>
      <c r="M113" s="67"/>
      <c r="N113" s="67" t="s">
        <v>438</v>
      </c>
      <c r="O113" s="67" t="s">
        <v>429</v>
      </c>
      <c r="P113" s="57" t="s">
        <v>1611</v>
      </c>
      <c r="Q113" s="67" t="s">
        <v>867</v>
      </c>
      <c r="R113" s="49"/>
      <c r="S113" s="56" t="str">
        <f>_xlfn.TEXTJOIN("",TRUE,Tabelle13[[#This Row],[WoS Index SCIE]:[WoS Index SSCI]])</f>
        <v/>
      </c>
      <c r="T113" s="83"/>
      <c r="U113" s="83"/>
      <c r="V113" s="83" t="str">
        <f>IFERROR(Tabelle13[[#This Row],[JIF Rank 2019 '#]]/Tabelle13[[#This Row],[JIF Rank 2019 Total]]*100,"")</f>
        <v/>
      </c>
      <c r="W113" s="83" t="str">
        <f>IF(Tabelle13[[#This Row],[JIF Rank 2019 Relative]]&lt;10, "Upper 10%","")</f>
        <v/>
      </c>
      <c r="X113" s="83" t="str">
        <f>RIGHT(Tabelle13[[#This Row],[JIF Quartile in Category 2019]],1)</f>
        <v/>
      </c>
      <c r="Y113" s="83"/>
      <c r="Z113" s="83"/>
      <c r="AA113" s="83" t="str">
        <f>IFERROR(Tabelle13[[#This Row],[JIF Rank 2020 '#]]/Tabelle13[[#This Row],[JIF Rank 2020 Total]]*100,"")</f>
        <v/>
      </c>
      <c r="AB113" s="83" t="str">
        <f>IF(Tabelle13[[#This Row],[JIF Rank 2020 Relative]]&lt;10, "Upper 10%","")</f>
        <v/>
      </c>
      <c r="AC113" s="83" t="str">
        <f>RIGHT(Tabelle13[[#This Row],[JIF Quartile in Category 2020]],1)</f>
        <v/>
      </c>
      <c r="AD113" s="88"/>
      <c r="AE113" s="83"/>
      <c r="AF113" s="83" t="str">
        <f>IFERROR(Tabelle13[[#This Row],[JIF Rank 2021 '#]]/Tabelle13[[#This Row],[JIF Rank 2021 Total]]*100,"")</f>
        <v/>
      </c>
      <c r="AG113" s="83" t="str">
        <f>IF(Tabelle13[[#This Row],[JIF Rank 2021 Relative]]&lt;10, "Upper 10%","")</f>
        <v/>
      </c>
      <c r="AH113" s="83" t="str">
        <f>RIGHT(Tabelle13[[#This Row],[JIF Quartile in Category 2021]],1)</f>
        <v/>
      </c>
      <c r="AI113" s="83" t="str">
        <f>IF(OR(Tabelle13[[#This Row],[JIF Rank 2019 group]]="Upper 10%",Tabelle13[[#This Row],[JIF Rank 2020 group]]="Upper 10%",Tabelle13[[#This Row],[JIF Rank 2021 group]]="Upper 10%"),"Upper 10%","")</f>
        <v/>
      </c>
    </row>
    <row r="114" spans="1:35" s="54" customFormat="1" x14ac:dyDescent="0.3">
      <c r="A114" s="102" t="s">
        <v>130</v>
      </c>
      <c r="B114" s="103" t="s">
        <v>539</v>
      </c>
      <c r="C114" s="67" t="s">
        <v>868</v>
      </c>
      <c r="D114" s="67" t="s">
        <v>334</v>
      </c>
      <c r="E114" s="67" t="s">
        <v>869</v>
      </c>
      <c r="F114" s="67" t="s">
        <v>334</v>
      </c>
      <c r="G114" s="67" t="s">
        <v>870</v>
      </c>
      <c r="H114" s="67" t="s">
        <v>312</v>
      </c>
      <c r="I114" s="67"/>
      <c r="J114" s="67"/>
      <c r="K114" s="67"/>
      <c r="L114" s="67" t="s">
        <v>42</v>
      </c>
      <c r="M114" s="67"/>
      <c r="N114" s="68" t="s">
        <v>409</v>
      </c>
      <c r="O114" s="68" t="s">
        <v>177</v>
      </c>
      <c r="P114" s="67" t="s">
        <v>177</v>
      </c>
      <c r="Q114" s="67" t="s">
        <v>873</v>
      </c>
      <c r="R114" s="49"/>
      <c r="S114" s="56" t="str">
        <f>_xlfn.TEXTJOIN("",TRUE,Tabelle13[[#This Row],[WoS Index SCIE]:[WoS Index SSCI]])</f>
        <v>SSCI</v>
      </c>
      <c r="T114" s="83">
        <v>234</v>
      </c>
      <c r="U114" s="83">
        <v>263</v>
      </c>
      <c r="V114" s="83">
        <f>IFERROR(Tabelle13[[#This Row],[JIF Rank 2019 '#]]/Tabelle13[[#This Row],[JIF Rank 2019 Total]]*100,"")</f>
        <v>88.973384030418245</v>
      </c>
      <c r="W114" s="83" t="str">
        <f>IF(Tabelle13[[#This Row],[JIF Rank 2019 Relative]]&lt;10, "Upper 10%","")</f>
        <v/>
      </c>
      <c r="X114" s="83" t="str">
        <f>RIGHT(Tabelle13[[#This Row],[JIF Quartile in Category 2019]],1)</f>
        <v>4</v>
      </c>
      <c r="Y114" s="83">
        <v>239</v>
      </c>
      <c r="Z114" s="83">
        <v>264</v>
      </c>
      <c r="AA114" s="83">
        <f>IFERROR(Tabelle13[[#This Row],[JIF Rank 2020 '#]]/Tabelle13[[#This Row],[JIF Rank 2020 Total]]*100,"")</f>
        <v>90.530303030303031</v>
      </c>
      <c r="AB114" s="83" t="str">
        <f>IF(Tabelle13[[#This Row],[JIF Rank 2020 Relative]]&lt;10, "Upper 10%","")</f>
        <v/>
      </c>
      <c r="AC114" s="83" t="str">
        <f>RIGHT(Tabelle13[[#This Row],[JIF Quartile in Category 2020]],1)</f>
        <v>4</v>
      </c>
      <c r="AD114" s="89">
        <v>174</v>
      </c>
      <c r="AE114" s="83">
        <v>267</v>
      </c>
      <c r="AF114" s="83">
        <f>IFERROR(Tabelle13[[#This Row],[JIF Rank 2021 '#]]/Tabelle13[[#This Row],[JIF Rank 2021 Total]]*100,"")</f>
        <v>65.168539325842701</v>
      </c>
      <c r="AG114" s="83" t="str">
        <f>IF(Tabelle13[[#This Row],[JIF Rank 2021 Relative]]&lt;10, "Upper 10%","")</f>
        <v/>
      </c>
      <c r="AH114" s="83" t="str">
        <f>RIGHT(Tabelle13[[#This Row],[JIF Quartile in Category 2021]],1)</f>
        <v>3</v>
      </c>
      <c r="AI114" s="83" t="str">
        <f>IF(OR(Tabelle13[[#This Row],[JIF Rank 2019 group]]="Upper 10%",Tabelle13[[#This Row],[JIF Rank 2020 group]]="Upper 10%",Tabelle13[[#This Row],[JIF Rank 2021 group]]="Upper 10%"),"Upper 10%","")</f>
        <v/>
      </c>
    </row>
    <row r="115" spans="1:35" s="54" customFormat="1" x14ac:dyDescent="0.3">
      <c r="A115" s="102" t="s">
        <v>130</v>
      </c>
      <c r="B115" s="103" t="s">
        <v>177</v>
      </c>
      <c r="C115" s="67" t="s">
        <v>874</v>
      </c>
      <c r="D115" s="67" t="s">
        <v>312</v>
      </c>
      <c r="E115" s="67" t="s">
        <v>875</v>
      </c>
      <c r="F115" s="67" t="s">
        <v>312</v>
      </c>
      <c r="G115" s="67" t="s">
        <v>876</v>
      </c>
      <c r="H115" s="67" t="s">
        <v>328</v>
      </c>
      <c r="I115" s="67"/>
      <c r="J115" s="67"/>
      <c r="K115" s="67"/>
      <c r="L115" s="67" t="s">
        <v>42</v>
      </c>
      <c r="M115" s="67"/>
      <c r="N115" s="68" t="s">
        <v>409</v>
      </c>
      <c r="O115" s="68" t="s">
        <v>177</v>
      </c>
      <c r="P115" s="67" t="s">
        <v>177</v>
      </c>
      <c r="Q115" s="67" t="s">
        <v>873</v>
      </c>
      <c r="R115" s="49"/>
      <c r="S115" s="56" t="str">
        <f>_xlfn.TEXTJOIN("",TRUE,Tabelle13[[#This Row],[WoS Index SCIE]:[WoS Index SSCI]])</f>
        <v>SSCI</v>
      </c>
      <c r="T115" s="83">
        <v>116</v>
      </c>
      <c r="U115" s="83">
        <v>187</v>
      </c>
      <c r="V115" s="83">
        <f>IFERROR(Tabelle13[[#This Row],[JIF Rank 2019 '#]]/Tabelle13[[#This Row],[JIF Rank 2019 Total]]*100,"")</f>
        <v>62.032085561497333</v>
      </c>
      <c r="W115" s="83" t="str">
        <f>IF(Tabelle13[[#This Row],[JIF Rank 2019 Relative]]&lt;10, "Upper 10%","")</f>
        <v/>
      </c>
      <c r="X115" s="83" t="str">
        <f>RIGHT(Tabelle13[[#This Row],[JIF Quartile in Category 2019]],1)</f>
        <v>3</v>
      </c>
      <c r="Y115" s="83">
        <v>114</v>
      </c>
      <c r="Z115" s="83">
        <v>193</v>
      </c>
      <c r="AA115" s="83">
        <f>IFERROR(Tabelle13[[#This Row],[JIF Rank 2020 '#]]/Tabelle13[[#This Row],[JIF Rank 2020 Total]]*100,"")</f>
        <v>59.067357512953365</v>
      </c>
      <c r="AB115" s="83" t="str">
        <f>IF(Tabelle13[[#This Row],[JIF Rank 2020 Relative]]&lt;10, "Upper 10%","")</f>
        <v/>
      </c>
      <c r="AC115" s="83" t="str">
        <f>RIGHT(Tabelle13[[#This Row],[JIF Quartile in Category 2020]],1)</f>
        <v>3</v>
      </c>
      <c r="AD115" s="89">
        <v>54</v>
      </c>
      <c r="AE115" s="83">
        <v>194</v>
      </c>
      <c r="AF115" s="83">
        <f>IFERROR(Tabelle13[[#This Row],[JIF Rank 2021 '#]]/Tabelle13[[#This Row],[JIF Rank 2021 Total]]*100,"")</f>
        <v>27.835051546391753</v>
      </c>
      <c r="AG115" s="83" t="str">
        <f>IF(Tabelle13[[#This Row],[JIF Rank 2021 Relative]]&lt;10, "Upper 10%","")</f>
        <v/>
      </c>
      <c r="AH115" s="83" t="str">
        <f>RIGHT(Tabelle13[[#This Row],[JIF Quartile in Category 2021]],1)</f>
        <v>2</v>
      </c>
      <c r="AI115" s="83" t="str">
        <f>IF(OR(Tabelle13[[#This Row],[JIF Rank 2019 group]]="Upper 10%",Tabelle13[[#This Row],[JIF Rank 2020 group]]="Upper 10%",Tabelle13[[#This Row],[JIF Rank 2021 group]]="Upper 10%"),"Upper 10%","")</f>
        <v/>
      </c>
    </row>
    <row r="116" spans="1:35" s="54" customFormat="1" x14ac:dyDescent="0.3">
      <c r="A116" s="56" t="s">
        <v>131</v>
      </c>
      <c r="B116" s="65" t="s">
        <v>311</v>
      </c>
      <c r="C116" s="65"/>
      <c r="D116" s="65"/>
      <c r="E116" s="65"/>
      <c r="F116" s="65"/>
      <c r="G116" s="65"/>
      <c r="H116" s="65"/>
      <c r="I116" s="67" t="s">
        <v>38</v>
      </c>
      <c r="J116" s="67"/>
      <c r="K116" s="67"/>
      <c r="L116" s="67"/>
      <c r="M116" s="67"/>
      <c r="N116" s="67" t="s">
        <v>387</v>
      </c>
      <c r="O116" s="67" t="s">
        <v>388</v>
      </c>
      <c r="P116" s="57" t="s">
        <v>1611</v>
      </c>
      <c r="Q116" s="67" t="s">
        <v>878</v>
      </c>
      <c r="R116" s="49"/>
      <c r="S116" s="56" t="str">
        <f>_xlfn.TEXTJOIN("",TRUE,Tabelle13[[#This Row],[WoS Index SCIE]:[WoS Index SSCI]])</f>
        <v/>
      </c>
      <c r="T116" s="83"/>
      <c r="U116" s="83"/>
      <c r="V116" s="83" t="str">
        <f>IFERROR(Tabelle13[[#This Row],[JIF Rank 2019 '#]]/Tabelle13[[#This Row],[JIF Rank 2019 Total]]*100,"")</f>
        <v/>
      </c>
      <c r="W116" s="83" t="str">
        <f>IF(Tabelle13[[#This Row],[JIF Rank 2019 Relative]]&lt;10, "Upper 10%","")</f>
        <v/>
      </c>
      <c r="X116" s="83" t="str">
        <f>RIGHT(Tabelle13[[#This Row],[JIF Quartile in Category 2019]],1)</f>
        <v/>
      </c>
      <c r="Y116" s="83"/>
      <c r="Z116" s="83"/>
      <c r="AA116" s="83" t="str">
        <f>IFERROR(Tabelle13[[#This Row],[JIF Rank 2020 '#]]/Tabelle13[[#This Row],[JIF Rank 2020 Total]]*100,"")</f>
        <v/>
      </c>
      <c r="AB116" s="83" t="str">
        <f>IF(Tabelle13[[#This Row],[JIF Rank 2020 Relative]]&lt;10, "Upper 10%","")</f>
        <v/>
      </c>
      <c r="AC116" s="83" t="str">
        <f>RIGHT(Tabelle13[[#This Row],[JIF Quartile in Category 2020]],1)</f>
        <v/>
      </c>
      <c r="AD116" s="88"/>
      <c r="AE116" s="83"/>
      <c r="AF116" s="83" t="str">
        <f>IFERROR(Tabelle13[[#This Row],[JIF Rank 2021 '#]]/Tabelle13[[#This Row],[JIF Rank 2021 Total]]*100,"")</f>
        <v/>
      </c>
      <c r="AG116" s="83" t="str">
        <f>IF(Tabelle13[[#This Row],[JIF Rank 2021 Relative]]&lt;10, "Upper 10%","")</f>
        <v/>
      </c>
      <c r="AH116" s="83" t="str">
        <f>RIGHT(Tabelle13[[#This Row],[JIF Quartile in Category 2021]],1)</f>
        <v/>
      </c>
      <c r="AI116" s="83" t="str">
        <f>IF(OR(Tabelle13[[#This Row],[JIF Rank 2019 group]]="Upper 10%",Tabelle13[[#This Row],[JIF Rank 2020 group]]="Upper 10%",Tabelle13[[#This Row],[JIF Rank 2021 group]]="Upper 10%"),"Upper 10%","")</f>
        <v/>
      </c>
    </row>
    <row r="117" spans="1:35" s="54" customFormat="1" x14ac:dyDescent="0.3">
      <c r="A117" s="56" t="s">
        <v>132</v>
      </c>
      <c r="B117" s="65" t="s">
        <v>311</v>
      </c>
      <c r="C117" s="65"/>
      <c r="D117" s="65"/>
      <c r="E117" s="65"/>
      <c r="F117" s="65"/>
      <c r="G117" s="65"/>
      <c r="H117" s="65"/>
      <c r="I117" s="67"/>
      <c r="J117" s="67" t="s">
        <v>26</v>
      </c>
      <c r="K117" s="67"/>
      <c r="L117" s="67"/>
      <c r="M117" s="67"/>
      <c r="N117" s="67" t="s">
        <v>498</v>
      </c>
      <c r="O117" s="67" t="s">
        <v>880</v>
      </c>
      <c r="P117" s="67" t="s">
        <v>1609</v>
      </c>
      <c r="Q117" s="67" t="s">
        <v>881</v>
      </c>
      <c r="R117" s="49"/>
      <c r="S117" s="56" t="str">
        <f>_xlfn.TEXTJOIN("",TRUE,Tabelle13[[#This Row],[WoS Index SCIE]:[WoS Index SSCI]])</f>
        <v/>
      </c>
      <c r="T117" s="83"/>
      <c r="U117" s="83"/>
      <c r="V117" s="83" t="str">
        <f>IFERROR(Tabelle13[[#This Row],[JIF Rank 2019 '#]]/Tabelle13[[#This Row],[JIF Rank 2019 Total]]*100,"")</f>
        <v/>
      </c>
      <c r="W117" s="83" t="str">
        <f>IF(Tabelle13[[#This Row],[JIF Rank 2019 Relative]]&lt;10, "Upper 10%","")</f>
        <v/>
      </c>
      <c r="X117" s="83" t="str">
        <f>RIGHT(Tabelle13[[#This Row],[JIF Quartile in Category 2019]],1)</f>
        <v/>
      </c>
      <c r="Y117" s="83"/>
      <c r="Z117" s="83"/>
      <c r="AA117" s="83" t="str">
        <f>IFERROR(Tabelle13[[#This Row],[JIF Rank 2020 '#]]/Tabelle13[[#This Row],[JIF Rank 2020 Total]]*100,"")</f>
        <v/>
      </c>
      <c r="AB117" s="83" t="str">
        <f>IF(Tabelle13[[#This Row],[JIF Rank 2020 Relative]]&lt;10, "Upper 10%","")</f>
        <v/>
      </c>
      <c r="AC117" s="83" t="str">
        <f>RIGHT(Tabelle13[[#This Row],[JIF Quartile in Category 2020]],1)</f>
        <v/>
      </c>
      <c r="AD117" s="88"/>
      <c r="AE117" s="83"/>
      <c r="AF117" s="83" t="str">
        <f>IFERROR(Tabelle13[[#This Row],[JIF Rank 2021 '#]]/Tabelle13[[#This Row],[JIF Rank 2021 Total]]*100,"")</f>
        <v/>
      </c>
      <c r="AG117" s="83" t="str">
        <f>IF(Tabelle13[[#This Row],[JIF Rank 2021 Relative]]&lt;10, "Upper 10%","")</f>
        <v/>
      </c>
      <c r="AH117" s="83" t="str">
        <f>RIGHT(Tabelle13[[#This Row],[JIF Quartile in Category 2021]],1)</f>
        <v/>
      </c>
      <c r="AI117" s="83" t="str">
        <f>IF(OR(Tabelle13[[#This Row],[JIF Rank 2019 group]]="Upper 10%",Tabelle13[[#This Row],[JIF Rank 2020 group]]="Upper 10%",Tabelle13[[#This Row],[JIF Rank 2021 group]]="Upper 10%"),"Upper 10%","")</f>
        <v/>
      </c>
    </row>
    <row r="118" spans="1:35" s="54" customFormat="1" x14ac:dyDescent="0.3">
      <c r="A118" s="102" t="s">
        <v>134</v>
      </c>
      <c r="B118" s="103" t="s">
        <v>459</v>
      </c>
      <c r="C118" s="67" t="s">
        <v>884</v>
      </c>
      <c r="D118" s="67" t="s">
        <v>334</v>
      </c>
      <c r="E118" s="67" t="s">
        <v>885</v>
      </c>
      <c r="F118" s="67" t="s">
        <v>328</v>
      </c>
      <c r="G118" s="67" t="s">
        <v>886</v>
      </c>
      <c r="H118" s="67" t="s">
        <v>328</v>
      </c>
      <c r="I118" s="67"/>
      <c r="J118" s="67"/>
      <c r="K118" s="67"/>
      <c r="L118" s="67" t="s">
        <v>42</v>
      </c>
      <c r="M118" s="67"/>
      <c r="N118" s="68" t="s">
        <v>648</v>
      </c>
      <c r="O118" s="68" t="s">
        <v>465</v>
      </c>
      <c r="P118" s="68" t="s">
        <v>1608</v>
      </c>
      <c r="Q118" s="67" t="s">
        <v>889</v>
      </c>
      <c r="R118" s="49"/>
      <c r="S118" s="56" t="str">
        <f>_xlfn.TEXTJOIN("",TRUE,Tabelle13[[#This Row],[WoS Index SCIE]:[WoS Index SSCI]])</f>
        <v>SSCI</v>
      </c>
      <c r="T118" s="83">
        <v>314</v>
      </c>
      <c r="U118" s="83">
        <v>371</v>
      </c>
      <c r="V118" s="83">
        <f>IFERROR(Tabelle13[[#This Row],[JIF Rank 2019 '#]]/Tabelle13[[#This Row],[JIF Rank 2019 Total]]*100,"")</f>
        <v>84.636118598382751</v>
      </c>
      <c r="W118" s="83" t="str">
        <f>IF(Tabelle13[[#This Row],[JIF Rank 2019 Relative]]&lt;10, "Upper 10%","")</f>
        <v/>
      </c>
      <c r="X118" s="83" t="str">
        <f>RIGHT(Tabelle13[[#This Row],[JIF Quartile in Category 2019]],1)</f>
        <v>4</v>
      </c>
      <c r="Y118" s="83">
        <v>158</v>
      </c>
      <c r="Z118" s="83">
        <v>377</v>
      </c>
      <c r="AA118" s="83">
        <f>IFERROR(Tabelle13[[#This Row],[JIF Rank 2020 '#]]/Tabelle13[[#This Row],[JIF Rank 2020 Total]]*100,"")</f>
        <v>41.909814323607428</v>
      </c>
      <c r="AB118" s="83" t="str">
        <f>IF(Tabelle13[[#This Row],[JIF Rank 2020 Relative]]&lt;10, "Upper 10%","")</f>
        <v/>
      </c>
      <c r="AC118" s="83" t="str">
        <f>RIGHT(Tabelle13[[#This Row],[JIF Quartile in Category 2020]],1)</f>
        <v>2</v>
      </c>
      <c r="AD118" s="89">
        <v>141</v>
      </c>
      <c r="AE118" s="83">
        <v>379</v>
      </c>
      <c r="AF118" s="83">
        <f>IFERROR(Tabelle13[[#This Row],[JIF Rank 2021 '#]]/Tabelle13[[#This Row],[JIF Rank 2021 Total]]*100,"")</f>
        <v>37.203166226912934</v>
      </c>
      <c r="AG118" s="83" t="str">
        <f>IF(Tabelle13[[#This Row],[JIF Rank 2021 Relative]]&lt;10, "Upper 10%","")</f>
        <v/>
      </c>
      <c r="AH118" s="83" t="str">
        <f>RIGHT(Tabelle13[[#This Row],[JIF Quartile in Category 2021]],1)</f>
        <v>2</v>
      </c>
      <c r="AI118" s="83" t="str">
        <f>IF(OR(Tabelle13[[#This Row],[JIF Rank 2019 group]]="Upper 10%",Tabelle13[[#This Row],[JIF Rank 2020 group]]="Upper 10%",Tabelle13[[#This Row],[JIF Rank 2021 group]]="Upper 10%"),"Upper 10%","")</f>
        <v/>
      </c>
    </row>
    <row r="119" spans="1:35" s="54" customFormat="1" x14ac:dyDescent="0.3">
      <c r="A119" s="102" t="s">
        <v>134</v>
      </c>
      <c r="B119" s="103" t="s">
        <v>890</v>
      </c>
      <c r="C119" s="67" t="s">
        <v>891</v>
      </c>
      <c r="D119" s="67" t="s">
        <v>334</v>
      </c>
      <c r="E119" s="67" t="s">
        <v>892</v>
      </c>
      <c r="F119" s="67" t="s">
        <v>328</v>
      </c>
      <c r="G119" s="67" t="s">
        <v>893</v>
      </c>
      <c r="H119" s="67" t="s">
        <v>328</v>
      </c>
      <c r="I119" s="67"/>
      <c r="J119" s="67"/>
      <c r="K119" s="67"/>
      <c r="L119" s="67" t="s">
        <v>42</v>
      </c>
      <c r="M119" s="67"/>
      <c r="N119" s="68" t="s">
        <v>648</v>
      </c>
      <c r="O119" s="68" t="s">
        <v>465</v>
      </c>
      <c r="P119" s="68" t="s">
        <v>1608</v>
      </c>
      <c r="Q119" s="67" t="s">
        <v>889</v>
      </c>
      <c r="R119" s="49"/>
      <c r="S119" s="56" t="str">
        <f>_xlfn.TEXTJOIN("",TRUE,Tabelle13[[#This Row],[WoS Index SCIE]:[WoS Index SSCI]])</f>
        <v>SSCI</v>
      </c>
      <c r="T119" s="83">
        <v>46</v>
      </c>
      <c r="U119" s="83">
        <v>51</v>
      </c>
      <c r="V119" s="83">
        <f>IFERROR(Tabelle13[[#This Row],[JIF Rank 2019 '#]]/Tabelle13[[#This Row],[JIF Rank 2019 Total]]*100,"")</f>
        <v>90.196078431372555</v>
      </c>
      <c r="W119" s="83" t="str">
        <f>IF(Tabelle13[[#This Row],[JIF Rank 2019 Relative]]&lt;10, "Upper 10%","")</f>
        <v/>
      </c>
      <c r="X119" s="83" t="str">
        <f>RIGHT(Tabelle13[[#This Row],[JIF Quartile in Category 2019]],1)</f>
        <v>4</v>
      </c>
      <c r="Y119" s="83">
        <v>24</v>
      </c>
      <c r="Z119" s="83">
        <v>52</v>
      </c>
      <c r="AA119" s="83">
        <f>IFERROR(Tabelle13[[#This Row],[JIF Rank 2020 '#]]/Tabelle13[[#This Row],[JIF Rank 2020 Total]]*100,"")</f>
        <v>46.153846153846153</v>
      </c>
      <c r="AB119" s="83" t="str">
        <f>IF(Tabelle13[[#This Row],[JIF Rank 2020 Relative]]&lt;10, "Upper 10%","")</f>
        <v/>
      </c>
      <c r="AC119" s="83" t="str">
        <f>RIGHT(Tabelle13[[#This Row],[JIF Quartile in Category 2020]],1)</f>
        <v>2</v>
      </c>
      <c r="AD119" s="89">
        <v>17</v>
      </c>
      <c r="AE119" s="83">
        <v>53</v>
      </c>
      <c r="AF119" s="83">
        <f>IFERROR(Tabelle13[[#This Row],[JIF Rank 2021 '#]]/Tabelle13[[#This Row],[JIF Rank 2021 Total]]*100,"")</f>
        <v>32.075471698113205</v>
      </c>
      <c r="AG119" s="83" t="str">
        <f>IF(Tabelle13[[#This Row],[JIF Rank 2021 Relative]]&lt;10, "Upper 10%","")</f>
        <v/>
      </c>
      <c r="AH119" s="83" t="str">
        <f>RIGHT(Tabelle13[[#This Row],[JIF Quartile in Category 2021]],1)</f>
        <v>2</v>
      </c>
      <c r="AI119" s="83" t="str">
        <f>IF(OR(Tabelle13[[#This Row],[JIF Rank 2019 group]]="Upper 10%",Tabelle13[[#This Row],[JIF Rank 2020 group]]="Upper 10%",Tabelle13[[#This Row],[JIF Rank 2021 group]]="Upper 10%"),"Upper 10%","")</f>
        <v/>
      </c>
    </row>
    <row r="120" spans="1:35" s="54" customFormat="1" x14ac:dyDescent="0.3">
      <c r="A120" s="56" t="s">
        <v>135</v>
      </c>
      <c r="B120" s="65" t="s">
        <v>311</v>
      </c>
      <c r="C120" s="65"/>
      <c r="D120" s="65"/>
      <c r="E120" s="65"/>
      <c r="F120" s="65"/>
      <c r="G120" s="65"/>
      <c r="H120" s="65"/>
      <c r="I120" s="67"/>
      <c r="J120" s="67" t="s">
        <v>26</v>
      </c>
      <c r="K120" s="67"/>
      <c r="L120" s="67"/>
      <c r="M120" s="67"/>
      <c r="N120" s="67" t="s">
        <v>847</v>
      </c>
      <c r="O120" s="67" t="s">
        <v>432</v>
      </c>
      <c r="P120" s="57" t="s">
        <v>1611</v>
      </c>
      <c r="Q120" s="67" t="s">
        <v>895</v>
      </c>
      <c r="R120" s="49"/>
      <c r="S120" s="56" t="str">
        <f>_xlfn.TEXTJOIN("",TRUE,Tabelle13[[#This Row],[WoS Index SCIE]:[WoS Index SSCI]])</f>
        <v/>
      </c>
      <c r="T120" s="83"/>
      <c r="U120" s="83"/>
      <c r="V120" s="83" t="str">
        <f>IFERROR(Tabelle13[[#This Row],[JIF Rank 2019 '#]]/Tabelle13[[#This Row],[JIF Rank 2019 Total]]*100,"")</f>
        <v/>
      </c>
      <c r="W120" s="83" t="str">
        <f>IF(Tabelle13[[#This Row],[JIF Rank 2019 Relative]]&lt;10, "Upper 10%","")</f>
        <v/>
      </c>
      <c r="X120" s="83" t="str">
        <f>RIGHT(Tabelle13[[#This Row],[JIF Quartile in Category 2019]],1)</f>
        <v/>
      </c>
      <c r="Y120" s="83"/>
      <c r="Z120" s="83"/>
      <c r="AA120" s="83" t="str">
        <f>IFERROR(Tabelle13[[#This Row],[JIF Rank 2020 '#]]/Tabelle13[[#This Row],[JIF Rank 2020 Total]]*100,"")</f>
        <v/>
      </c>
      <c r="AB120" s="83" t="str">
        <f>IF(Tabelle13[[#This Row],[JIF Rank 2020 Relative]]&lt;10, "Upper 10%","")</f>
        <v/>
      </c>
      <c r="AC120" s="83" t="str">
        <f>RIGHT(Tabelle13[[#This Row],[JIF Quartile in Category 2020]],1)</f>
        <v/>
      </c>
      <c r="AD120" s="88"/>
      <c r="AE120" s="83"/>
      <c r="AF120" s="83" t="str">
        <f>IFERROR(Tabelle13[[#This Row],[JIF Rank 2021 '#]]/Tabelle13[[#This Row],[JIF Rank 2021 Total]]*100,"")</f>
        <v/>
      </c>
      <c r="AG120" s="83" t="str">
        <f>IF(Tabelle13[[#This Row],[JIF Rank 2021 Relative]]&lt;10, "Upper 10%","")</f>
        <v/>
      </c>
      <c r="AH120" s="83" t="str">
        <f>RIGHT(Tabelle13[[#This Row],[JIF Quartile in Category 2021]],1)</f>
        <v/>
      </c>
      <c r="AI120" s="83" t="str">
        <f>IF(OR(Tabelle13[[#This Row],[JIF Rank 2019 group]]="Upper 10%",Tabelle13[[#This Row],[JIF Rank 2020 group]]="Upper 10%",Tabelle13[[#This Row],[JIF Rank 2021 group]]="Upper 10%"),"Upper 10%","")</f>
        <v/>
      </c>
    </row>
    <row r="121" spans="1:35" s="54" customFormat="1" x14ac:dyDescent="0.3">
      <c r="A121" s="57" t="s">
        <v>136</v>
      </c>
      <c r="B121" s="67" t="s">
        <v>317</v>
      </c>
      <c r="C121" s="67" t="s">
        <v>896</v>
      </c>
      <c r="D121" s="67" t="s">
        <v>319</v>
      </c>
      <c r="E121" s="67" t="s">
        <v>897</v>
      </c>
      <c r="F121" s="67" t="s">
        <v>319</v>
      </c>
      <c r="G121" s="67" t="s">
        <v>898</v>
      </c>
      <c r="H121" s="67" t="s">
        <v>319</v>
      </c>
      <c r="I121" s="67"/>
      <c r="J121" s="67"/>
      <c r="K121" s="67" t="s">
        <v>28</v>
      </c>
      <c r="L121" s="67"/>
      <c r="M121" s="67"/>
      <c r="N121" s="68" t="s">
        <v>324</v>
      </c>
      <c r="O121" s="68" t="s">
        <v>317</v>
      </c>
      <c r="P121" s="68" t="s">
        <v>1609</v>
      </c>
      <c r="Q121" s="67" t="s">
        <v>900</v>
      </c>
      <c r="R121" s="49"/>
      <c r="S121" s="56" t="str">
        <f>_xlfn.TEXTJOIN("",TRUE,Tabelle13[[#This Row],[WoS Index SCIE]:[WoS Index SSCI]])</f>
        <v>SCIE</v>
      </c>
      <c r="T121" s="83">
        <v>49</v>
      </c>
      <c r="U121" s="83">
        <v>324</v>
      </c>
      <c r="V121" s="83">
        <f>IFERROR(Tabelle13[[#This Row],[JIF Rank 2019 '#]]/Tabelle13[[#This Row],[JIF Rank 2019 Total]]*100,"")</f>
        <v>15.123456790123457</v>
      </c>
      <c r="W121" s="83" t="str">
        <f>IF(Tabelle13[[#This Row],[JIF Rank 2019 Relative]]&lt;10, "Upper 10%","")</f>
        <v/>
      </c>
      <c r="X121" s="83" t="str">
        <f>RIGHT(Tabelle13[[#This Row],[JIF Quartile in Category 2019]],1)</f>
        <v>1</v>
      </c>
      <c r="Y121" s="83">
        <v>55</v>
      </c>
      <c r="Z121" s="83">
        <v>330</v>
      </c>
      <c r="AA121" s="83">
        <f>IFERROR(Tabelle13[[#This Row],[JIF Rank 2020 '#]]/Tabelle13[[#This Row],[JIF Rank 2020 Total]]*100,"")</f>
        <v>16.666666666666664</v>
      </c>
      <c r="AB121" s="83" t="str">
        <f>IF(Tabelle13[[#This Row],[JIF Rank 2020 Relative]]&lt;10, "Upper 10%","")</f>
        <v/>
      </c>
      <c r="AC121" s="83" t="str">
        <f>RIGHT(Tabelle13[[#This Row],[JIF Quartile in Category 2020]],1)</f>
        <v>1</v>
      </c>
      <c r="AD121" s="89">
        <v>52</v>
      </c>
      <c r="AE121" s="83">
        <v>332</v>
      </c>
      <c r="AF121" s="83">
        <f>IFERROR(Tabelle13[[#This Row],[JIF Rank 2021 '#]]/Tabelle13[[#This Row],[JIF Rank 2021 Total]]*100,"")</f>
        <v>15.66265060240964</v>
      </c>
      <c r="AG121" s="83" t="str">
        <f>IF(Tabelle13[[#This Row],[JIF Rank 2021 Relative]]&lt;10, "Upper 10%","")</f>
        <v/>
      </c>
      <c r="AH121" s="83" t="str">
        <f>RIGHT(Tabelle13[[#This Row],[JIF Quartile in Category 2021]],1)</f>
        <v>1</v>
      </c>
      <c r="AI121" s="83" t="str">
        <f>IF(OR(Tabelle13[[#This Row],[JIF Rank 2019 group]]="Upper 10%",Tabelle13[[#This Row],[JIF Rank 2020 group]]="Upper 10%",Tabelle13[[#This Row],[JIF Rank 2021 group]]="Upper 10%"),"Upper 10%","")</f>
        <v/>
      </c>
    </row>
    <row r="122" spans="1:35" s="54" customFormat="1" x14ac:dyDescent="0.3">
      <c r="A122" s="60" t="s">
        <v>137</v>
      </c>
      <c r="B122" s="67" t="s">
        <v>177</v>
      </c>
      <c r="C122" s="67" t="s">
        <v>901</v>
      </c>
      <c r="D122" s="65" t="s">
        <v>334</v>
      </c>
      <c r="E122" s="67" t="s">
        <v>902</v>
      </c>
      <c r="F122" s="65" t="s">
        <v>334</v>
      </c>
      <c r="G122" s="65" t="s">
        <v>903</v>
      </c>
      <c r="H122" s="65" t="s">
        <v>334</v>
      </c>
      <c r="I122" s="67" t="s">
        <v>38</v>
      </c>
      <c r="J122" s="67"/>
      <c r="K122" s="67"/>
      <c r="L122" s="67" t="s">
        <v>42</v>
      </c>
      <c r="M122" s="67"/>
      <c r="N122" s="68" t="s">
        <v>22222</v>
      </c>
      <c r="O122" s="68" t="s">
        <v>177</v>
      </c>
      <c r="P122" s="67" t="s">
        <v>177</v>
      </c>
      <c r="Q122" s="67" t="s">
        <v>906</v>
      </c>
      <c r="R122" s="49"/>
      <c r="S122" s="56" t="str">
        <f>_xlfn.TEXTJOIN("",TRUE,Tabelle13[[#This Row],[WoS Index SCIE]:[WoS Index SSCI]])</f>
        <v>SSCI</v>
      </c>
      <c r="T122" s="83">
        <v>166</v>
      </c>
      <c r="U122" s="83">
        <v>187</v>
      </c>
      <c r="V122" s="83">
        <f>IFERROR(Tabelle13[[#This Row],[JIF Rank 2019 '#]]/Tabelle13[[#This Row],[JIF Rank 2019 Total]]*100,"")</f>
        <v>88.770053475935825</v>
      </c>
      <c r="W122" s="83" t="str">
        <f>IF(Tabelle13[[#This Row],[JIF Rank 2019 Relative]]&lt;10, "Upper 10%","")</f>
        <v/>
      </c>
      <c r="X122" s="83" t="str">
        <f>RIGHT(Tabelle13[[#This Row],[JIF Quartile in Category 2019]],1)</f>
        <v>4</v>
      </c>
      <c r="Y122" s="83">
        <v>181</v>
      </c>
      <c r="Z122" s="83">
        <v>193</v>
      </c>
      <c r="AA122" s="83">
        <f>IFERROR(Tabelle13[[#This Row],[JIF Rank 2020 '#]]/Tabelle13[[#This Row],[JIF Rank 2020 Total]]*100,"")</f>
        <v>93.782383419689126</v>
      </c>
      <c r="AB122" s="83" t="str">
        <f>IF(Tabelle13[[#This Row],[JIF Rank 2020 Relative]]&lt;10, "Upper 10%","")</f>
        <v/>
      </c>
      <c r="AC122" s="83" t="str">
        <f>RIGHT(Tabelle13[[#This Row],[JIF Quartile in Category 2020]],1)</f>
        <v>4</v>
      </c>
      <c r="AD122" s="88">
        <v>182</v>
      </c>
      <c r="AE122" s="83">
        <v>194</v>
      </c>
      <c r="AF122" s="83">
        <f>IFERROR(Tabelle13[[#This Row],[JIF Rank 2021 '#]]/Tabelle13[[#This Row],[JIF Rank 2021 Total]]*100,"")</f>
        <v>93.814432989690715</v>
      </c>
      <c r="AG122" s="83" t="str">
        <f>IF(Tabelle13[[#This Row],[JIF Rank 2021 Relative]]&lt;10, "Upper 10%","")</f>
        <v/>
      </c>
      <c r="AH122" s="83" t="str">
        <f>RIGHT(Tabelle13[[#This Row],[JIF Quartile in Category 2021]],1)</f>
        <v>4</v>
      </c>
      <c r="AI122" s="83" t="str">
        <f>IF(OR(Tabelle13[[#This Row],[JIF Rank 2019 group]]="Upper 10%",Tabelle13[[#This Row],[JIF Rank 2020 group]]="Upper 10%",Tabelle13[[#This Row],[JIF Rank 2021 group]]="Upper 10%"),"Upper 10%","")</f>
        <v/>
      </c>
    </row>
    <row r="123" spans="1:35" s="54" customFormat="1" x14ac:dyDescent="0.3">
      <c r="A123" s="56" t="s">
        <v>138</v>
      </c>
      <c r="B123" s="65" t="s">
        <v>311</v>
      </c>
      <c r="C123" s="65"/>
      <c r="D123" s="65"/>
      <c r="E123" s="65"/>
      <c r="F123" s="65"/>
      <c r="G123" s="65"/>
      <c r="H123" s="65"/>
      <c r="I123" s="67"/>
      <c r="J123" s="67" t="s">
        <v>26</v>
      </c>
      <c r="K123" s="67"/>
      <c r="L123" s="67"/>
      <c r="M123" s="67"/>
      <c r="N123" s="68" t="s">
        <v>324</v>
      </c>
      <c r="O123" s="68" t="s">
        <v>317</v>
      </c>
      <c r="P123" s="68" t="s">
        <v>1609</v>
      </c>
      <c r="Q123" s="67" t="s">
        <v>909</v>
      </c>
      <c r="R123" s="49"/>
      <c r="S123" s="56" t="str">
        <f>_xlfn.TEXTJOIN("",TRUE,Tabelle13[[#This Row],[WoS Index SCIE]:[WoS Index SSCI]])</f>
        <v/>
      </c>
      <c r="T123" s="83"/>
      <c r="U123" s="83"/>
      <c r="V123" s="83" t="str">
        <f>IFERROR(Tabelle13[[#This Row],[JIF Rank 2019 '#]]/Tabelle13[[#This Row],[JIF Rank 2019 Total]]*100,"")</f>
        <v/>
      </c>
      <c r="W123" s="83" t="str">
        <f>IF(Tabelle13[[#This Row],[JIF Rank 2019 Relative]]&lt;10, "Upper 10%","")</f>
        <v/>
      </c>
      <c r="X123" s="83" t="str">
        <f>RIGHT(Tabelle13[[#This Row],[JIF Quartile in Category 2019]],1)</f>
        <v/>
      </c>
      <c r="Y123" s="83"/>
      <c r="Z123" s="83"/>
      <c r="AA123" s="83" t="str">
        <f>IFERROR(Tabelle13[[#This Row],[JIF Rank 2020 '#]]/Tabelle13[[#This Row],[JIF Rank 2020 Total]]*100,"")</f>
        <v/>
      </c>
      <c r="AB123" s="83" t="str">
        <f>IF(Tabelle13[[#This Row],[JIF Rank 2020 Relative]]&lt;10, "Upper 10%","")</f>
        <v/>
      </c>
      <c r="AC123" s="83" t="str">
        <f>RIGHT(Tabelle13[[#This Row],[JIF Quartile in Category 2020]],1)</f>
        <v/>
      </c>
      <c r="AD123" s="88"/>
      <c r="AE123" s="83"/>
      <c r="AF123" s="83" t="str">
        <f>IFERROR(Tabelle13[[#This Row],[JIF Rank 2021 '#]]/Tabelle13[[#This Row],[JIF Rank 2021 Total]]*100,"")</f>
        <v/>
      </c>
      <c r="AG123" s="83" t="str">
        <f>IF(Tabelle13[[#This Row],[JIF Rank 2021 Relative]]&lt;10, "Upper 10%","")</f>
        <v/>
      </c>
      <c r="AH123" s="83" t="str">
        <f>RIGHT(Tabelle13[[#This Row],[JIF Quartile in Category 2021]],1)</f>
        <v/>
      </c>
      <c r="AI123" s="83" t="str">
        <f>IF(OR(Tabelle13[[#This Row],[JIF Rank 2019 group]]="Upper 10%",Tabelle13[[#This Row],[JIF Rank 2020 group]]="Upper 10%",Tabelle13[[#This Row],[JIF Rank 2021 group]]="Upper 10%"),"Upper 10%","")</f>
        <v/>
      </c>
    </row>
    <row r="124" spans="1:35" s="54" customFormat="1" x14ac:dyDescent="0.3">
      <c r="A124" s="56" t="s">
        <v>139</v>
      </c>
      <c r="B124" s="65" t="s">
        <v>311</v>
      </c>
      <c r="C124" s="65"/>
      <c r="D124" s="65"/>
      <c r="E124" s="65"/>
      <c r="F124" s="65"/>
      <c r="G124" s="65"/>
      <c r="H124" s="65"/>
      <c r="I124" s="67"/>
      <c r="J124" s="67" t="s">
        <v>26</v>
      </c>
      <c r="K124" s="67"/>
      <c r="L124" s="67"/>
      <c r="M124" s="67"/>
      <c r="N124" s="67" t="s">
        <v>1626</v>
      </c>
      <c r="O124" s="67" t="s">
        <v>336</v>
      </c>
      <c r="P124" s="67" t="s">
        <v>1609</v>
      </c>
      <c r="Q124" s="67" t="s">
        <v>912</v>
      </c>
      <c r="R124" s="49"/>
      <c r="S124" s="56" t="str">
        <f>_xlfn.TEXTJOIN("",TRUE,Tabelle13[[#This Row],[WoS Index SCIE]:[WoS Index SSCI]])</f>
        <v/>
      </c>
      <c r="T124" s="83"/>
      <c r="U124" s="83"/>
      <c r="V124" s="83" t="str">
        <f>IFERROR(Tabelle13[[#This Row],[JIF Rank 2019 '#]]/Tabelle13[[#This Row],[JIF Rank 2019 Total]]*100,"")</f>
        <v/>
      </c>
      <c r="W124" s="83" t="str">
        <f>IF(Tabelle13[[#This Row],[JIF Rank 2019 Relative]]&lt;10, "Upper 10%","")</f>
        <v/>
      </c>
      <c r="X124" s="83" t="str">
        <f>RIGHT(Tabelle13[[#This Row],[JIF Quartile in Category 2019]],1)</f>
        <v/>
      </c>
      <c r="Y124" s="83"/>
      <c r="Z124" s="83"/>
      <c r="AA124" s="83" t="str">
        <f>IFERROR(Tabelle13[[#This Row],[JIF Rank 2020 '#]]/Tabelle13[[#This Row],[JIF Rank 2020 Total]]*100,"")</f>
        <v/>
      </c>
      <c r="AB124" s="83" t="str">
        <f>IF(Tabelle13[[#This Row],[JIF Rank 2020 Relative]]&lt;10, "Upper 10%","")</f>
        <v/>
      </c>
      <c r="AC124" s="83" t="str">
        <f>RIGHT(Tabelle13[[#This Row],[JIF Quartile in Category 2020]],1)</f>
        <v/>
      </c>
      <c r="AD124" s="88"/>
      <c r="AE124" s="83"/>
      <c r="AF124" s="83" t="str">
        <f>IFERROR(Tabelle13[[#This Row],[JIF Rank 2021 '#]]/Tabelle13[[#This Row],[JIF Rank 2021 Total]]*100,"")</f>
        <v/>
      </c>
      <c r="AG124" s="83" t="str">
        <f>IF(Tabelle13[[#This Row],[JIF Rank 2021 Relative]]&lt;10, "Upper 10%","")</f>
        <v/>
      </c>
      <c r="AH124" s="83" t="str">
        <f>RIGHT(Tabelle13[[#This Row],[JIF Quartile in Category 2021]],1)</f>
        <v/>
      </c>
      <c r="AI124" s="83" t="str">
        <f>IF(OR(Tabelle13[[#This Row],[JIF Rank 2019 group]]="Upper 10%",Tabelle13[[#This Row],[JIF Rank 2020 group]]="Upper 10%",Tabelle13[[#This Row],[JIF Rank 2021 group]]="Upper 10%"),"Upper 10%","")</f>
        <v/>
      </c>
    </row>
    <row r="125" spans="1:35" s="54" customFormat="1" x14ac:dyDescent="0.3">
      <c r="A125" s="102" t="s">
        <v>140</v>
      </c>
      <c r="B125" s="103" t="s">
        <v>913</v>
      </c>
      <c r="C125" s="67" t="s">
        <v>914</v>
      </c>
      <c r="D125" s="67" t="s">
        <v>328</v>
      </c>
      <c r="E125" s="67" t="s">
        <v>915</v>
      </c>
      <c r="F125" s="67" t="s">
        <v>328</v>
      </c>
      <c r="G125" s="67" t="s">
        <v>916</v>
      </c>
      <c r="H125" s="67" t="s">
        <v>312</v>
      </c>
      <c r="I125" s="67"/>
      <c r="J125" s="67"/>
      <c r="K125" s="67" t="s">
        <v>28</v>
      </c>
      <c r="L125" s="67"/>
      <c r="M125" s="67" t="s">
        <v>24</v>
      </c>
      <c r="N125" s="68" t="s">
        <v>324</v>
      </c>
      <c r="O125" s="68" t="s">
        <v>317</v>
      </c>
      <c r="P125" s="68" t="s">
        <v>1609</v>
      </c>
      <c r="Q125" s="67" t="s">
        <v>919</v>
      </c>
      <c r="R125" s="49"/>
      <c r="S125" s="56" t="str">
        <f>_xlfn.TEXTJOIN("",TRUE,Tabelle13[[#This Row],[WoS Index SCIE]:[WoS Index SSCI]])</f>
        <v>SCIE</v>
      </c>
      <c r="T125" s="83">
        <v>46</v>
      </c>
      <c r="U125" s="83">
        <v>106</v>
      </c>
      <c r="V125" s="83">
        <f>IFERROR(Tabelle13[[#This Row],[JIF Rank 2019 '#]]/Tabelle13[[#This Row],[JIF Rank 2019 Total]]*100,"")</f>
        <v>43.39622641509434</v>
      </c>
      <c r="W125" s="83" t="str">
        <f>IF(Tabelle13[[#This Row],[JIF Rank 2019 Relative]]&lt;10, "Upper 10%","")</f>
        <v/>
      </c>
      <c r="X125" s="83" t="str">
        <f>RIGHT(Tabelle13[[#This Row],[JIF Quartile in Category 2019]],1)</f>
        <v>2</v>
      </c>
      <c r="Y125" s="83">
        <v>28</v>
      </c>
      <c r="Z125" s="83">
        <v>108</v>
      </c>
      <c r="AA125" s="83">
        <f>IFERROR(Tabelle13[[#This Row],[JIF Rank 2020 '#]]/Tabelle13[[#This Row],[JIF Rank 2020 Total]]*100,"")</f>
        <v>25.925925925925924</v>
      </c>
      <c r="AB125" s="83" t="str">
        <f>IF(Tabelle13[[#This Row],[JIF Rank 2020 Relative]]&lt;10, "Upper 10%","")</f>
        <v/>
      </c>
      <c r="AC125" s="83" t="str">
        <f>RIGHT(Tabelle13[[#This Row],[JIF Quartile in Category 2020]],1)</f>
        <v>2</v>
      </c>
      <c r="AD125" s="89">
        <v>58</v>
      </c>
      <c r="AE125" s="83">
        <v>108</v>
      </c>
      <c r="AF125" s="83">
        <f>IFERROR(Tabelle13[[#This Row],[JIF Rank 2021 '#]]/Tabelle13[[#This Row],[JIF Rank 2021 Total]]*100,"")</f>
        <v>53.703703703703709</v>
      </c>
      <c r="AG125" s="83" t="str">
        <f>IF(Tabelle13[[#This Row],[JIF Rank 2021 Relative]]&lt;10, "Upper 10%","")</f>
        <v/>
      </c>
      <c r="AH125" s="83" t="str">
        <f>RIGHT(Tabelle13[[#This Row],[JIF Quartile in Category 2021]],1)</f>
        <v>3</v>
      </c>
      <c r="AI125" s="83" t="str">
        <f>IF(OR(Tabelle13[[#This Row],[JIF Rank 2019 group]]="Upper 10%",Tabelle13[[#This Row],[JIF Rank 2020 group]]="Upper 10%",Tabelle13[[#This Row],[JIF Rank 2021 group]]="Upper 10%"),"Upper 10%","")</f>
        <v/>
      </c>
    </row>
    <row r="126" spans="1:35" s="54" customFormat="1" x14ac:dyDescent="0.3">
      <c r="A126" s="102" t="s">
        <v>140</v>
      </c>
      <c r="B126" s="103" t="s">
        <v>890</v>
      </c>
      <c r="C126" s="67" t="s">
        <v>920</v>
      </c>
      <c r="D126" s="67" t="s">
        <v>328</v>
      </c>
      <c r="E126" s="69" t="s">
        <v>921</v>
      </c>
      <c r="F126" s="67" t="s">
        <v>319</v>
      </c>
      <c r="G126" s="67" t="s">
        <v>922</v>
      </c>
      <c r="H126" s="67" t="s">
        <v>312</v>
      </c>
      <c r="I126" s="67"/>
      <c r="J126" s="67"/>
      <c r="K126" s="67"/>
      <c r="L126" s="67" t="s">
        <v>42</v>
      </c>
      <c r="M126" s="67" t="s">
        <v>24</v>
      </c>
      <c r="N126" s="68" t="s">
        <v>324</v>
      </c>
      <c r="O126" s="68" t="s">
        <v>317</v>
      </c>
      <c r="P126" s="68" t="s">
        <v>1609</v>
      </c>
      <c r="Q126" s="67" t="s">
        <v>919</v>
      </c>
      <c r="R126" s="49"/>
      <c r="S126" s="56" t="str">
        <f>_xlfn.TEXTJOIN("",TRUE,Tabelle13[[#This Row],[WoS Index SCIE]:[WoS Index SSCI]])</f>
        <v>SSCI</v>
      </c>
      <c r="T126" s="83">
        <v>20</v>
      </c>
      <c r="U126" s="83">
        <v>51</v>
      </c>
      <c r="V126" s="83">
        <f>IFERROR(Tabelle13[[#This Row],[JIF Rank 2019 '#]]/Tabelle13[[#This Row],[JIF Rank 2019 Total]]*100,"")</f>
        <v>39.215686274509807</v>
      </c>
      <c r="W126" s="83" t="str">
        <f>IF(Tabelle13[[#This Row],[JIF Rank 2019 Relative]]&lt;10, "Upper 10%","")</f>
        <v/>
      </c>
      <c r="X126" s="83" t="str">
        <f>RIGHT(Tabelle13[[#This Row],[JIF Quartile in Category 2019]],1)</f>
        <v>2</v>
      </c>
      <c r="Y126" s="84">
        <v>12</v>
      </c>
      <c r="Z126" s="83">
        <v>52</v>
      </c>
      <c r="AA126" s="83">
        <f>IFERROR(Tabelle13[[#This Row],[JIF Rank 2020 '#]]/Tabelle13[[#This Row],[JIF Rank 2020 Total]]*100,"")</f>
        <v>23.076923076923077</v>
      </c>
      <c r="AB126" s="83" t="str">
        <f>IF(Tabelle13[[#This Row],[JIF Rank 2020 Relative]]&lt;10, "Upper 10%","")</f>
        <v/>
      </c>
      <c r="AC126" s="83" t="str">
        <f>RIGHT(Tabelle13[[#This Row],[JIF Quartile in Category 2020]],1)</f>
        <v>1</v>
      </c>
      <c r="AD126" s="89">
        <v>34</v>
      </c>
      <c r="AE126" s="83">
        <v>53</v>
      </c>
      <c r="AF126" s="83">
        <f>IFERROR(Tabelle13[[#This Row],[JIF Rank 2021 '#]]/Tabelle13[[#This Row],[JIF Rank 2021 Total]]*100,"")</f>
        <v>64.15094339622641</v>
      </c>
      <c r="AG126" s="83" t="str">
        <f>IF(Tabelle13[[#This Row],[JIF Rank 2021 Relative]]&lt;10, "Upper 10%","")</f>
        <v/>
      </c>
      <c r="AH126" s="83" t="str">
        <f>RIGHT(Tabelle13[[#This Row],[JIF Quartile in Category 2021]],1)</f>
        <v>3</v>
      </c>
      <c r="AI126" s="83" t="str">
        <f>IF(OR(Tabelle13[[#This Row],[JIF Rank 2019 group]]="Upper 10%",Tabelle13[[#This Row],[JIF Rank 2020 group]]="Upper 10%",Tabelle13[[#This Row],[JIF Rank 2021 group]]="Upper 10%"),"Upper 10%","")</f>
        <v/>
      </c>
    </row>
    <row r="127" spans="1:35" s="54" customFormat="1" x14ac:dyDescent="0.3">
      <c r="A127" s="56" t="s">
        <v>141</v>
      </c>
      <c r="B127" s="65" t="s">
        <v>311</v>
      </c>
      <c r="C127" s="65"/>
      <c r="D127" s="65"/>
      <c r="E127" s="65"/>
      <c r="F127" s="65"/>
      <c r="G127" s="65"/>
      <c r="H127" s="65"/>
      <c r="I127" s="67"/>
      <c r="J127" s="67" t="s">
        <v>26</v>
      </c>
      <c r="K127" s="67"/>
      <c r="L127" s="67"/>
      <c r="M127" s="67"/>
      <c r="N127" s="67" t="s">
        <v>392</v>
      </c>
      <c r="O127" s="67" t="s">
        <v>177</v>
      </c>
      <c r="P127" s="67" t="s">
        <v>177</v>
      </c>
      <c r="Q127" s="67" t="s">
        <v>926</v>
      </c>
      <c r="R127" s="49"/>
      <c r="S127" s="56" t="str">
        <f>_xlfn.TEXTJOIN("",TRUE,Tabelle13[[#This Row],[WoS Index SCIE]:[WoS Index SSCI]])</f>
        <v/>
      </c>
      <c r="T127" s="83"/>
      <c r="U127" s="83"/>
      <c r="V127" s="83" t="str">
        <f>IFERROR(Tabelle13[[#This Row],[JIF Rank 2019 '#]]/Tabelle13[[#This Row],[JIF Rank 2019 Total]]*100,"")</f>
        <v/>
      </c>
      <c r="W127" s="83" t="str">
        <f>IF(Tabelle13[[#This Row],[JIF Rank 2019 Relative]]&lt;10, "Upper 10%","")</f>
        <v/>
      </c>
      <c r="X127" s="83" t="str">
        <f>RIGHT(Tabelle13[[#This Row],[JIF Quartile in Category 2019]],1)</f>
        <v/>
      </c>
      <c r="Y127" s="83"/>
      <c r="Z127" s="83"/>
      <c r="AA127" s="83" t="str">
        <f>IFERROR(Tabelle13[[#This Row],[JIF Rank 2020 '#]]/Tabelle13[[#This Row],[JIF Rank 2020 Total]]*100,"")</f>
        <v/>
      </c>
      <c r="AB127" s="83" t="str">
        <f>IF(Tabelle13[[#This Row],[JIF Rank 2020 Relative]]&lt;10, "Upper 10%","")</f>
        <v/>
      </c>
      <c r="AC127" s="83" t="str">
        <f>RIGHT(Tabelle13[[#This Row],[JIF Quartile in Category 2020]],1)</f>
        <v/>
      </c>
      <c r="AD127" s="88"/>
      <c r="AE127" s="83"/>
      <c r="AF127" s="83" t="str">
        <f>IFERROR(Tabelle13[[#This Row],[JIF Rank 2021 '#]]/Tabelle13[[#This Row],[JIF Rank 2021 Total]]*100,"")</f>
        <v/>
      </c>
      <c r="AG127" s="83" t="str">
        <f>IF(Tabelle13[[#This Row],[JIF Rank 2021 Relative]]&lt;10, "Upper 10%","")</f>
        <v/>
      </c>
      <c r="AH127" s="83" t="str">
        <f>RIGHT(Tabelle13[[#This Row],[JIF Quartile in Category 2021]],1)</f>
        <v/>
      </c>
      <c r="AI127" s="83" t="str">
        <f>IF(OR(Tabelle13[[#This Row],[JIF Rank 2019 group]]="Upper 10%",Tabelle13[[#This Row],[JIF Rank 2020 group]]="Upper 10%",Tabelle13[[#This Row],[JIF Rank 2021 group]]="Upper 10%"),"Upper 10%","")</f>
        <v/>
      </c>
    </row>
    <row r="128" spans="1:35" s="54" customFormat="1" x14ac:dyDescent="0.3">
      <c r="A128" s="56" t="s">
        <v>143</v>
      </c>
      <c r="B128" s="65" t="s">
        <v>311</v>
      </c>
      <c r="C128" s="65"/>
      <c r="D128" s="65"/>
      <c r="E128" s="65"/>
      <c r="F128" s="65"/>
      <c r="G128" s="65"/>
      <c r="H128" s="65"/>
      <c r="I128" s="67"/>
      <c r="J128" s="67" t="s">
        <v>26</v>
      </c>
      <c r="K128" s="67"/>
      <c r="L128" s="67"/>
      <c r="M128" s="67"/>
      <c r="N128" s="67" t="s">
        <v>409</v>
      </c>
      <c r="O128" s="67" t="s">
        <v>177</v>
      </c>
      <c r="P128" s="67" t="s">
        <v>177</v>
      </c>
      <c r="Q128" s="67" t="s">
        <v>929</v>
      </c>
      <c r="R128" s="49"/>
      <c r="S128" s="56" t="str">
        <f>_xlfn.TEXTJOIN("",TRUE,Tabelle13[[#This Row],[WoS Index SCIE]:[WoS Index SSCI]])</f>
        <v/>
      </c>
      <c r="T128" s="83"/>
      <c r="U128" s="83"/>
      <c r="V128" s="83" t="str">
        <f>IFERROR(Tabelle13[[#This Row],[JIF Rank 2019 '#]]/Tabelle13[[#This Row],[JIF Rank 2019 Total]]*100,"")</f>
        <v/>
      </c>
      <c r="W128" s="83" t="str">
        <f>IF(Tabelle13[[#This Row],[JIF Rank 2019 Relative]]&lt;10, "Upper 10%","")</f>
        <v/>
      </c>
      <c r="X128" s="83" t="str">
        <f>RIGHT(Tabelle13[[#This Row],[JIF Quartile in Category 2019]],1)</f>
        <v/>
      </c>
      <c r="Y128" s="83"/>
      <c r="Z128" s="83"/>
      <c r="AA128" s="83" t="str">
        <f>IFERROR(Tabelle13[[#This Row],[JIF Rank 2020 '#]]/Tabelle13[[#This Row],[JIF Rank 2020 Total]]*100,"")</f>
        <v/>
      </c>
      <c r="AB128" s="83" t="str">
        <f>IF(Tabelle13[[#This Row],[JIF Rank 2020 Relative]]&lt;10, "Upper 10%","")</f>
        <v/>
      </c>
      <c r="AC128" s="83" t="str">
        <f>RIGHT(Tabelle13[[#This Row],[JIF Quartile in Category 2020]],1)</f>
        <v/>
      </c>
      <c r="AD128" s="88"/>
      <c r="AE128" s="83"/>
      <c r="AF128" s="83" t="str">
        <f>IFERROR(Tabelle13[[#This Row],[JIF Rank 2021 '#]]/Tabelle13[[#This Row],[JIF Rank 2021 Total]]*100,"")</f>
        <v/>
      </c>
      <c r="AG128" s="83" t="str">
        <f>IF(Tabelle13[[#This Row],[JIF Rank 2021 Relative]]&lt;10, "Upper 10%","")</f>
        <v/>
      </c>
      <c r="AH128" s="83" t="str">
        <f>RIGHT(Tabelle13[[#This Row],[JIF Quartile in Category 2021]],1)</f>
        <v/>
      </c>
      <c r="AI128" s="83" t="str">
        <f>IF(OR(Tabelle13[[#This Row],[JIF Rank 2019 group]]="Upper 10%",Tabelle13[[#This Row],[JIF Rank 2020 group]]="Upper 10%",Tabelle13[[#This Row],[JIF Rank 2021 group]]="Upper 10%"),"Upper 10%","")</f>
        <v/>
      </c>
    </row>
    <row r="129" spans="1:35" s="54" customFormat="1" x14ac:dyDescent="0.3">
      <c r="A129" s="56" t="s">
        <v>144</v>
      </c>
      <c r="B129" s="65" t="s">
        <v>311</v>
      </c>
      <c r="C129" s="65"/>
      <c r="D129" s="65"/>
      <c r="E129" s="65"/>
      <c r="F129" s="65"/>
      <c r="G129" s="65"/>
      <c r="H129" s="65"/>
      <c r="I129" s="67"/>
      <c r="J129" s="67" t="s">
        <v>26</v>
      </c>
      <c r="K129" s="67"/>
      <c r="L129" s="67"/>
      <c r="M129" s="67"/>
      <c r="N129" s="67" t="s">
        <v>605</v>
      </c>
      <c r="O129" s="67" t="s">
        <v>932</v>
      </c>
      <c r="P129" s="67" t="s">
        <v>1609</v>
      </c>
      <c r="Q129" s="67" t="s">
        <v>933</v>
      </c>
      <c r="R129" s="49"/>
      <c r="S129" s="56" t="str">
        <f>_xlfn.TEXTJOIN("",TRUE,Tabelle13[[#This Row],[WoS Index SCIE]:[WoS Index SSCI]])</f>
        <v/>
      </c>
      <c r="T129" s="83"/>
      <c r="U129" s="83"/>
      <c r="V129" s="83" t="str">
        <f>IFERROR(Tabelle13[[#This Row],[JIF Rank 2019 '#]]/Tabelle13[[#This Row],[JIF Rank 2019 Total]]*100,"")</f>
        <v/>
      </c>
      <c r="W129" s="83" t="str">
        <f>IF(Tabelle13[[#This Row],[JIF Rank 2019 Relative]]&lt;10, "Upper 10%","")</f>
        <v/>
      </c>
      <c r="X129" s="83" t="str">
        <f>RIGHT(Tabelle13[[#This Row],[JIF Quartile in Category 2019]],1)</f>
        <v/>
      </c>
      <c r="Y129" s="83"/>
      <c r="Z129" s="83"/>
      <c r="AA129" s="83" t="str">
        <f>IFERROR(Tabelle13[[#This Row],[JIF Rank 2020 '#]]/Tabelle13[[#This Row],[JIF Rank 2020 Total]]*100,"")</f>
        <v/>
      </c>
      <c r="AB129" s="83" t="str">
        <f>IF(Tabelle13[[#This Row],[JIF Rank 2020 Relative]]&lt;10, "Upper 10%","")</f>
        <v/>
      </c>
      <c r="AC129" s="83" t="str">
        <f>RIGHT(Tabelle13[[#This Row],[JIF Quartile in Category 2020]],1)</f>
        <v/>
      </c>
      <c r="AD129" s="88"/>
      <c r="AE129" s="83"/>
      <c r="AF129" s="83" t="str">
        <f>IFERROR(Tabelle13[[#This Row],[JIF Rank 2021 '#]]/Tabelle13[[#This Row],[JIF Rank 2021 Total]]*100,"")</f>
        <v/>
      </c>
      <c r="AG129" s="83" t="str">
        <f>IF(Tabelle13[[#This Row],[JIF Rank 2021 Relative]]&lt;10, "Upper 10%","")</f>
        <v/>
      </c>
      <c r="AH129" s="83" t="str">
        <f>RIGHT(Tabelle13[[#This Row],[JIF Quartile in Category 2021]],1)</f>
        <v/>
      </c>
      <c r="AI129" s="83" t="str">
        <f>IF(OR(Tabelle13[[#This Row],[JIF Rank 2019 group]]="Upper 10%",Tabelle13[[#This Row],[JIF Rank 2020 group]]="Upper 10%",Tabelle13[[#This Row],[JIF Rank 2021 group]]="Upper 10%"),"Upper 10%","")</f>
        <v/>
      </c>
    </row>
    <row r="130" spans="1:35" s="54" customFormat="1" x14ac:dyDescent="0.3">
      <c r="A130" s="57" t="s">
        <v>145</v>
      </c>
      <c r="B130" s="67" t="s">
        <v>317</v>
      </c>
      <c r="C130" s="67" t="s">
        <v>934</v>
      </c>
      <c r="D130" s="67" t="s">
        <v>334</v>
      </c>
      <c r="E130" s="67" t="s">
        <v>935</v>
      </c>
      <c r="F130" s="67" t="s">
        <v>334</v>
      </c>
      <c r="G130" s="67" t="s">
        <v>936</v>
      </c>
      <c r="H130" s="67" t="s">
        <v>334</v>
      </c>
      <c r="I130" s="67"/>
      <c r="J130" s="67"/>
      <c r="K130" s="67" t="s">
        <v>28</v>
      </c>
      <c r="L130" s="67"/>
      <c r="M130" s="67"/>
      <c r="N130" s="68" t="s">
        <v>324</v>
      </c>
      <c r="O130" s="68" t="s">
        <v>317</v>
      </c>
      <c r="P130" s="68" t="s">
        <v>1609</v>
      </c>
      <c r="Q130" s="67" t="s">
        <v>937</v>
      </c>
      <c r="R130" s="49"/>
      <c r="S130" s="56" t="str">
        <f>_xlfn.TEXTJOIN("",TRUE,Tabelle13[[#This Row],[WoS Index SCIE]:[WoS Index SSCI]])</f>
        <v>SCIE</v>
      </c>
      <c r="T130" s="83">
        <v>284</v>
      </c>
      <c r="U130" s="83">
        <v>324</v>
      </c>
      <c r="V130" s="83">
        <f>IFERROR(Tabelle13[[#This Row],[JIF Rank 2019 '#]]/Tabelle13[[#This Row],[JIF Rank 2019 Total]]*100,"")</f>
        <v>87.654320987654316</v>
      </c>
      <c r="W130" s="83" t="str">
        <f>IF(Tabelle13[[#This Row],[JIF Rank 2019 Relative]]&lt;10, "Upper 10%","")</f>
        <v/>
      </c>
      <c r="X130" s="83" t="str">
        <f>RIGHT(Tabelle13[[#This Row],[JIF Quartile in Category 2019]],1)</f>
        <v>4</v>
      </c>
      <c r="Y130" s="83">
        <v>298</v>
      </c>
      <c r="Z130" s="83">
        <v>330</v>
      </c>
      <c r="AA130" s="83">
        <f>IFERROR(Tabelle13[[#This Row],[JIF Rank 2020 '#]]/Tabelle13[[#This Row],[JIF Rank 2020 Total]]*100,"")</f>
        <v>90.303030303030312</v>
      </c>
      <c r="AB130" s="83" t="str">
        <f>IF(Tabelle13[[#This Row],[JIF Rank 2020 Relative]]&lt;10, "Upper 10%","")</f>
        <v/>
      </c>
      <c r="AC130" s="83" t="str">
        <f>RIGHT(Tabelle13[[#This Row],[JIF Quartile in Category 2020]],1)</f>
        <v>4</v>
      </c>
      <c r="AD130" s="89">
        <v>260</v>
      </c>
      <c r="AE130" s="83">
        <v>332</v>
      </c>
      <c r="AF130" s="83">
        <f>IFERROR(Tabelle13[[#This Row],[JIF Rank 2021 '#]]/Tabelle13[[#This Row],[JIF Rank 2021 Total]]*100,"")</f>
        <v>78.313253012048193</v>
      </c>
      <c r="AG130" s="83" t="str">
        <f>IF(Tabelle13[[#This Row],[JIF Rank 2021 Relative]]&lt;10, "Upper 10%","")</f>
        <v/>
      </c>
      <c r="AH130" s="83" t="str">
        <f>RIGHT(Tabelle13[[#This Row],[JIF Quartile in Category 2021]],1)</f>
        <v>4</v>
      </c>
      <c r="AI130" s="83" t="str">
        <f>IF(OR(Tabelle13[[#This Row],[JIF Rank 2019 group]]="Upper 10%",Tabelle13[[#This Row],[JIF Rank 2020 group]]="Upper 10%",Tabelle13[[#This Row],[JIF Rank 2021 group]]="Upper 10%"),"Upper 10%","")</f>
        <v/>
      </c>
    </row>
    <row r="131" spans="1:35" s="54" customFormat="1" x14ac:dyDescent="0.3">
      <c r="A131" s="56" t="s">
        <v>146</v>
      </c>
      <c r="B131" s="65" t="s">
        <v>311</v>
      </c>
      <c r="C131" s="65"/>
      <c r="D131" s="65"/>
      <c r="E131" s="65"/>
      <c r="F131" s="65"/>
      <c r="G131" s="65"/>
      <c r="H131" s="65"/>
      <c r="I131" s="67"/>
      <c r="J131" s="67" t="s">
        <v>26</v>
      </c>
      <c r="K131" s="67"/>
      <c r="L131" s="67"/>
      <c r="M131" s="67"/>
      <c r="N131" s="67" t="s">
        <v>22222</v>
      </c>
      <c r="O131" s="67" t="s">
        <v>177</v>
      </c>
      <c r="P131" s="67" t="s">
        <v>177</v>
      </c>
      <c r="Q131" s="67" t="s">
        <v>939</v>
      </c>
      <c r="R131" s="49"/>
      <c r="S131" s="56" t="str">
        <f>_xlfn.TEXTJOIN("",TRUE,Tabelle13[[#This Row],[WoS Index SCIE]:[WoS Index SSCI]])</f>
        <v/>
      </c>
      <c r="T131" s="83"/>
      <c r="U131" s="83"/>
      <c r="V131" s="83" t="str">
        <f>IFERROR(Tabelle13[[#This Row],[JIF Rank 2019 '#]]/Tabelle13[[#This Row],[JIF Rank 2019 Total]]*100,"")</f>
        <v/>
      </c>
      <c r="W131" s="83" t="str">
        <f>IF(Tabelle13[[#This Row],[JIF Rank 2019 Relative]]&lt;10, "Upper 10%","")</f>
        <v/>
      </c>
      <c r="X131" s="83" t="str">
        <f>RIGHT(Tabelle13[[#This Row],[JIF Quartile in Category 2019]],1)</f>
        <v/>
      </c>
      <c r="Y131" s="83"/>
      <c r="Z131" s="83"/>
      <c r="AA131" s="83" t="str">
        <f>IFERROR(Tabelle13[[#This Row],[JIF Rank 2020 '#]]/Tabelle13[[#This Row],[JIF Rank 2020 Total]]*100,"")</f>
        <v/>
      </c>
      <c r="AB131" s="83" t="str">
        <f>IF(Tabelle13[[#This Row],[JIF Rank 2020 Relative]]&lt;10, "Upper 10%","")</f>
        <v/>
      </c>
      <c r="AC131" s="83" t="str">
        <f>RIGHT(Tabelle13[[#This Row],[JIF Quartile in Category 2020]],1)</f>
        <v/>
      </c>
      <c r="AD131" s="88"/>
      <c r="AE131" s="83"/>
      <c r="AF131" s="83" t="str">
        <f>IFERROR(Tabelle13[[#This Row],[JIF Rank 2021 '#]]/Tabelle13[[#This Row],[JIF Rank 2021 Total]]*100,"")</f>
        <v/>
      </c>
      <c r="AG131" s="83" t="str">
        <f>IF(Tabelle13[[#This Row],[JIF Rank 2021 Relative]]&lt;10, "Upper 10%","")</f>
        <v/>
      </c>
      <c r="AH131" s="83" t="str">
        <f>RIGHT(Tabelle13[[#This Row],[JIF Quartile in Category 2021]],1)</f>
        <v/>
      </c>
      <c r="AI131" s="83" t="str">
        <f>IF(OR(Tabelle13[[#This Row],[JIF Rank 2019 group]]="Upper 10%",Tabelle13[[#This Row],[JIF Rank 2020 group]]="Upper 10%",Tabelle13[[#This Row],[JIF Rank 2021 group]]="Upper 10%"),"Upper 10%","")</f>
        <v/>
      </c>
    </row>
    <row r="132" spans="1:35" s="54" customFormat="1" x14ac:dyDescent="0.3">
      <c r="A132" s="57" t="s">
        <v>147</v>
      </c>
      <c r="B132" s="65" t="s">
        <v>940</v>
      </c>
      <c r="C132" s="65" t="s">
        <v>941</v>
      </c>
      <c r="D132" s="65" t="s">
        <v>334</v>
      </c>
      <c r="E132" s="65" t="s">
        <v>942</v>
      </c>
      <c r="F132" s="65" t="s">
        <v>334</v>
      </c>
      <c r="G132" s="65" t="s">
        <v>943</v>
      </c>
      <c r="H132" s="67" t="s">
        <v>312</v>
      </c>
      <c r="I132" s="67"/>
      <c r="J132" s="67"/>
      <c r="K132" s="67"/>
      <c r="L132" s="67" t="s">
        <v>42</v>
      </c>
      <c r="M132" s="67"/>
      <c r="N132" s="68" t="s">
        <v>314</v>
      </c>
      <c r="O132" s="68" t="s">
        <v>465</v>
      </c>
      <c r="P132" s="68" t="s">
        <v>1608</v>
      </c>
      <c r="Q132" s="67" t="s">
        <v>946</v>
      </c>
      <c r="R132" s="49"/>
      <c r="S132" s="56" t="str">
        <f>_xlfn.TEXTJOIN("",TRUE,Tabelle13[[#This Row],[WoS Index SCIE]:[WoS Index SSCI]])</f>
        <v>SSCI</v>
      </c>
      <c r="T132" s="83">
        <v>44</v>
      </c>
      <c r="U132" s="83">
        <v>48</v>
      </c>
      <c r="V132" s="83">
        <f>IFERROR(Tabelle13[[#This Row],[JIF Rank 2019 '#]]/Tabelle13[[#This Row],[JIF Rank 2019 Total]]*100,"")</f>
        <v>91.666666666666657</v>
      </c>
      <c r="W132" s="83" t="str">
        <f>IF(Tabelle13[[#This Row],[JIF Rank 2019 Relative]]&lt;10, "Upper 10%","")</f>
        <v/>
      </c>
      <c r="X132" s="83" t="str">
        <f>RIGHT(Tabelle13[[#This Row],[JIF Quartile in Category 2019]],1)</f>
        <v>4</v>
      </c>
      <c r="Y132" s="83">
        <v>39</v>
      </c>
      <c r="Z132" s="83">
        <v>47</v>
      </c>
      <c r="AA132" s="83">
        <f>IFERROR(Tabelle13[[#This Row],[JIF Rank 2020 '#]]/Tabelle13[[#This Row],[JIF Rank 2020 Total]]*100,"")</f>
        <v>82.978723404255319</v>
      </c>
      <c r="AB132" s="83" t="str">
        <f>IF(Tabelle13[[#This Row],[JIF Rank 2020 Relative]]&lt;10, "Upper 10%","")</f>
        <v/>
      </c>
      <c r="AC132" s="83" t="str">
        <f>RIGHT(Tabelle13[[#This Row],[JIF Quartile in Category 2020]],1)</f>
        <v>4</v>
      </c>
      <c r="AD132" s="88">
        <v>62</v>
      </c>
      <c r="AE132" s="83">
        <v>85</v>
      </c>
      <c r="AF132" s="83">
        <f>IFERROR(Tabelle13[[#This Row],[JIF Rank 2021 '#]]/Tabelle13[[#This Row],[JIF Rank 2021 Total]]*100,"")</f>
        <v>72.941176470588232</v>
      </c>
      <c r="AG132" s="83" t="str">
        <f>IF(Tabelle13[[#This Row],[JIF Rank 2021 Relative]]&lt;10, "Upper 10%","")</f>
        <v/>
      </c>
      <c r="AH132" s="83" t="str">
        <f>RIGHT(Tabelle13[[#This Row],[JIF Quartile in Category 2021]],1)</f>
        <v>3</v>
      </c>
      <c r="AI132" s="83" t="str">
        <f>IF(OR(Tabelle13[[#This Row],[JIF Rank 2019 group]]="Upper 10%",Tabelle13[[#This Row],[JIF Rank 2020 group]]="Upper 10%",Tabelle13[[#This Row],[JIF Rank 2021 group]]="Upper 10%"),"Upper 10%","")</f>
        <v/>
      </c>
    </row>
    <row r="133" spans="1:35" s="54" customFormat="1" x14ac:dyDescent="0.3">
      <c r="A133" s="56" t="s">
        <v>148</v>
      </c>
      <c r="B133" s="65" t="s">
        <v>311</v>
      </c>
      <c r="C133" s="65"/>
      <c r="D133" s="65"/>
      <c r="E133" s="65"/>
      <c r="F133" s="65"/>
      <c r="G133" s="65"/>
      <c r="H133" s="65"/>
      <c r="I133" s="67"/>
      <c r="J133" s="67" t="s">
        <v>26</v>
      </c>
      <c r="K133" s="67"/>
      <c r="L133" s="67"/>
      <c r="M133" s="67" t="s">
        <v>24</v>
      </c>
      <c r="N133" s="67" t="s">
        <v>498</v>
      </c>
      <c r="O133" s="67" t="s">
        <v>880</v>
      </c>
      <c r="P133" s="67" t="s">
        <v>1609</v>
      </c>
      <c r="Q133" s="67" t="s">
        <v>948</v>
      </c>
      <c r="R133" s="49"/>
      <c r="S133" s="56" t="str">
        <f>_xlfn.TEXTJOIN("",TRUE,Tabelle13[[#This Row],[WoS Index SCIE]:[WoS Index SSCI]])</f>
        <v/>
      </c>
      <c r="T133" s="83"/>
      <c r="U133" s="83"/>
      <c r="V133" s="83" t="str">
        <f>IFERROR(Tabelle13[[#This Row],[JIF Rank 2019 '#]]/Tabelle13[[#This Row],[JIF Rank 2019 Total]]*100,"")</f>
        <v/>
      </c>
      <c r="W133" s="83" t="str">
        <f>IF(Tabelle13[[#This Row],[JIF Rank 2019 Relative]]&lt;10, "Upper 10%","")</f>
        <v/>
      </c>
      <c r="X133" s="83" t="str">
        <f>RIGHT(Tabelle13[[#This Row],[JIF Quartile in Category 2019]],1)</f>
        <v/>
      </c>
      <c r="Y133" s="83"/>
      <c r="Z133" s="83"/>
      <c r="AA133" s="83" t="str">
        <f>IFERROR(Tabelle13[[#This Row],[JIF Rank 2020 '#]]/Tabelle13[[#This Row],[JIF Rank 2020 Total]]*100,"")</f>
        <v/>
      </c>
      <c r="AB133" s="83" t="str">
        <f>IF(Tabelle13[[#This Row],[JIF Rank 2020 Relative]]&lt;10, "Upper 10%","")</f>
        <v/>
      </c>
      <c r="AC133" s="83" t="str">
        <f>RIGHT(Tabelle13[[#This Row],[JIF Quartile in Category 2020]],1)</f>
        <v/>
      </c>
      <c r="AD133" s="88"/>
      <c r="AE133" s="83"/>
      <c r="AF133" s="83" t="str">
        <f>IFERROR(Tabelle13[[#This Row],[JIF Rank 2021 '#]]/Tabelle13[[#This Row],[JIF Rank 2021 Total]]*100,"")</f>
        <v/>
      </c>
      <c r="AG133" s="83" t="str">
        <f>IF(Tabelle13[[#This Row],[JIF Rank 2021 Relative]]&lt;10, "Upper 10%","")</f>
        <v/>
      </c>
      <c r="AH133" s="83" t="str">
        <f>RIGHT(Tabelle13[[#This Row],[JIF Quartile in Category 2021]],1)</f>
        <v/>
      </c>
      <c r="AI133" s="83" t="str">
        <f>IF(OR(Tabelle13[[#This Row],[JIF Rank 2019 group]]="Upper 10%",Tabelle13[[#This Row],[JIF Rank 2020 group]]="Upper 10%",Tabelle13[[#This Row],[JIF Rank 2021 group]]="Upper 10%"),"Upper 10%","")</f>
        <v/>
      </c>
    </row>
    <row r="134" spans="1:35" s="54" customFormat="1" x14ac:dyDescent="0.3">
      <c r="A134" s="56" t="s">
        <v>149</v>
      </c>
      <c r="B134" s="65" t="s">
        <v>311</v>
      </c>
      <c r="C134" s="65"/>
      <c r="D134" s="65"/>
      <c r="E134" s="65"/>
      <c r="F134" s="65"/>
      <c r="G134" s="65"/>
      <c r="H134" s="65"/>
      <c r="I134" s="67"/>
      <c r="J134" s="67" t="s">
        <v>26</v>
      </c>
      <c r="K134" s="67"/>
      <c r="L134" s="67"/>
      <c r="M134" s="67" t="s">
        <v>24</v>
      </c>
      <c r="N134" s="67" t="s">
        <v>1655</v>
      </c>
      <c r="O134" s="67" t="s">
        <v>450</v>
      </c>
      <c r="P134" s="68" t="s">
        <v>1609</v>
      </c>
      <c r="Q134" s="67" t="s">
        <v>951</v>
      </c>
      <c r="R134" s="49"/>
      <c r="S134" s="56" t="str">
        <f>_xlfn.TEXTJOIN("",TRUE,Tabelle13[[#This Row],[WoS Index SCIE]:[WoS Index SSCI]])</f>
        <v/>
      </c>
      <c r="T134" s="83"/>
      <c r="U134" s="83"/>
      <c r="V134" s="83" t="str">
        <f>IFERROR(Tabelle13[[#This Row],[JIF Rank 2019 '#]]/Tabelle13[[#This Row],[JIF Rank 2019 Total]]*100,"")</f>
        <v/>
      </c>
      <c r="W134" s="83" t="str">
        <f>IF(Tabelle13[[#This Row],[JIF Rank 2019 Relative]]&lt;10, "Upper 10%","")</f>
        <v/>
      </c>
      <c r="X134" s="83" t="str">
        <f>RIGHT(Tabelle13[[#This Row],[JIF Quartile in Category 2019]],1)</f>
        <v/>
      </c>
      <c r="Y134" s="83"/>
      <c r="Z134" s="83"/>
      <c r="AA134" s="83" t="str">
        <f>IFERROR(Tabelle13[[#This Row],[JIF Rank 2020 '#]]/Tabelle13[[#This Row],[JIF Rank 2020 Total]]*100,"")</f>
        <v/>
      </c>
      <c r="AB134" s="83" t="str">
        <f>IF(Tabelle13[[#This Row],[JIF Rank 2020 Relative]]&lt;10, "Upper 10%","")</f>
        <v/>
      </c>
      <c r="AC134" s="83" t="str">
        <f>RIGHT(Tabelle13[[#This Row],[JIF Quartile in Category 2020]],1)</f>
        <v/>
      </c>
      <c r="AD134" s="88"/>
      <c r="AE134" s="83"/>
      <c r="AF134" s="83" t="str">
        <f>IFERROR(Tabelle13[[#This Row],[JIF Rank 2021 '#]]/Tabelle13[[#This Row],[JIF Rank 2021 Total]]*100,"")</f>
        <v/>
      </c>
      <c r="AG134" s="83" t="str">
        <f>IF(Tabelle13[[#This Row],[JIF Rank 2021 Relative]]&lt;10, "Upper 10%","")</f>
        <v/>
      </c>
      <c r="AH134" s="83" t="str">
        <f>RIGHT(Tabelle13[[#This Row],[JIF Quartile in Category 2021]],1)</f>
        <v/>
      </c>
      <c r="AI134" s="83" t="str">
        <f>IF(OR(Tabelle13[[#This Row],[JIF Rank 2019 group]]="Upper 10%",Tabelle13[[#This Row],[JIF Rank 2020 group]]="Upper 10%",Tabelle13[[#This Row],[JIF Rank 2021 group]]="Upper 10%"),"Upper 10%","")</f>
        <v/>
      </c>
    </row>
    <row r="135" spans="1:35" s="54" customFormat="1" x14ac:dyDescent="0.3">
      <c r="A135" s="102" t="s">
        <v>150</v>
      </c>
      <c r="B135" s="103" t="s">
        <v>317</v>
      </c>
      <c r="C135" s="67" t="s">
        <v>952</v>
      </c>
      <c r="D135" s="67" t="s">
        <v>328</v>
      </c>
      <c r="E135" s="67" t="s">
        <v>953</v>
      </c>
      <c r="F135" s="67" t="s">
        <v>319</v>
      </c>
      <c r="G135" s="67" t="s">
        <v>954</v>
      </c>
      <c r="H135" s="67" t="s">
        <v>319</v>
      </c>
      <c r="I135" s="67"/>
      <c r="J135" s="67"/>
      <c r="K135" s="67" t="s">
        <v>28</v>
      </c>
      <c r="L135" s="67"/>
      <c r="M135" s="67"/>
      <c r="N135" s="68" t="s">
        <v>324</v>
      </c>
      <c r="O135" s="68" t="s">
        <v>317</v>
      </c>
      <c r="P135" s="68" t="s">
        <v>1609</v>
      </c>
      <c r="Q135" s="67" t="s">
        <v>957</v>
      </c>
      <c r="R135" s="49"/>
      <c r="S135" s="56" t="str">
        <f>_xlfn.TEXTJOIN("",TRUE,Tabelle13[[#This Row],[WoS Index SCIE]:[WoS Index SSCI]])</f>
        <v>SCIE</v>
      </c>
      <c r="T135" s="83">
        <v>129</v>
      </c>
      <c r="U135" s="83">
        <v>324</v>
      </c>
      <c r="V135" s="83">
        <f>IFERROR(Tabelle13[[#This Row],[JIF Rank 2019 '#]]/Tabelle13[[#This Row],[JIF Rank 2019 Total]]*100,"")</f>
        <v>39.814814814814817</v>
      </c>
      <c r="W135" s="83" t="str">
        <f>IF(Tabelle13[[#This Row],[JIF Rank 2019 Relative]]&lt;10, "Upper 10%","")</f>
        <v/>
      </c>
      <c r="X135" s="83" t="str">
        <f>RIGHT(Tabelle13[[#This Row],[JIF Quartile in Category 2019]],1)</f>
        <v>2</v>
      </c>
      <c r="Y135" s="83">
        <v>73</v>
      </c>
      <c r="Z135" s="83">
        <v>330</v>
      </c>
      <c r="AA135" s="83">
        <f>IFERROR(Tabelle13[[#This Row],[JIF Rank 2020 '#]]/Tabelle13[[#This Row],[JIF Rank 2020 Total]]*100,"")</f>
        <v>22.121212121212121</v>
      </c>
      <c r="AB135" s="83" t="str">
        <f>IF(Tabelle13[[#This Row],[JIF Rank 2020 Relative]]&lt;10, "Upper 10%","")</f>
        <v/>
      </c>
      <c r="AC135" s="83" t="str">
        <f>RIGHT(Tabelle13[[#This Row],[JIF Quartile in Category 2020]],1)</f>
        <v>1</v>
      </c>
      <c r="AD135" s="89">
        <v>75</v>
      </c>
      <c r="AE135" s="83">
        <v>332</v>
      </c>
      <c r="AF135" s="83">
        <f>IFERROR(Tabelle13[[#This Row],[JIF Rank 2021 '#]]/Tabelle13[[#This Row],[JIF Rank 2021 Total]]*100,"")</f>
        <v>22.590361445783135</v>
      </c>
      <c r="AG135" s="83" t="str">
        <f>IF(Tabelle13[[#This Row],[JIF Rank 2021 Relative]]&lt;10, "Upper 10%","")</f>
        <v/>
      </c>
      <c r="AH135" s="83" t="str">
        <f>RIGHT(Tabelle13[[#This Row],[JIF Quartile in Category 2021]],1)</f>
        <v>1</v>
      </c>
      <c r="AI135" s="83" t="str">
        <f>IF(OR(Tabelle13[[#This Row],[JIF Rank 2019 group]]="Upper 10%",Tabelle13[[#This Row],[JIF Rank 2020 group]]="Upper 10%",Tabelle13[[#This Row],[JIF Rank 2021 group]]="Upper 10%"),"Upper 10%","")</f>
        <v/>
      </c>
    </row>
    <row r="136" spans="1:35" s="54" customFormat="1" x14ac:dyDescent="0.3">
      <c r="A136" s="102" t="s">
        <v>150</v>
      </c>
      <c r="B136" s="103" t="s">
        <v>326</v>
      </c>
      <c r="C136" s="67" t="s">
        <v>958</v>
      </c>
      <c r="D136" s="67" t="s">
        <v>312</v>
      </c>
      <c r="E136" s="67" t="s">
        <v>959</v>
      </c>
      <c r="F136" s="67" t="s">
        <v>328</v>
      </c>
      <c r="G136" s="67" t="s">
        <v>960</v>
      </c>
      <c r="H136" s="67" t="s">
        <v>328</v>
      </c>
      <c r="I136" s="67"/>
      <c r="J136" s="67"/>
      <c r="K136" s="67" t="s">
        <v>28</v>
      </c>
      <c r="L136" s="67"/>
      <c r="M136" s="67"/>
      <c r="N136" s="68" t="s">
        <v>324</v>
      </c>
      <c r="O136" s="68" t="s">
        <v>317</v>
      </c>
      <c r="P136" s="68" t="s">
        <v>1609</v>
      </c>
      <c r="Q136" s="67" t="s">
        <v>957</v>
      </c>
      <c r="R136" s="49"/>
      <c r="S136" s="56" t="str">
        <f>_xlfn.TEXTJOIN("",TRUE,Tabelle13[[#This Row],[WoS Index SCIE]:[WoS Index SSCI]])</f>
        <v>SCIE</v>
      </c>
      <c r="T136" s="83">
        <v>174</v>
      </c>
      <c r="U136" s="83">
        <v>260</v>
      </c>
      <c r="V136" s="83">
        <f>IFERROR(Tabelle13[[#This Row],[JIF Rank 2019 '#]]/Tabelle13[[#This Row],[JIF Rank 2019 Total]]*100,"")</f>
        <v>66.92307692307692</v>
      </c>
      <c r="W136" s="83" t="str">
        <f>IF(Tabelle13[[#This Row],[JIF Rank 2019 Relative]]&lt;10, "Upper 10%","")</f>
        <v/>
      </c>
      <c r="X136" s="83" t="str">
        <f>RIGHT(Tabelle13[[#This Row],[JIF Quartile in Category 2019]],1)</f>
        <v>3</v>
      </c>
      <c r="Y136" s="83">
        <v>115</v>
      </c>
      <c r="Z136" s="83">
        <v>265</v>
      </c>
      <c r="AA136" s="83">
        <f>IFERROR(Tabelle13[[#This Row],[JIF Rank 2020 '#]]/Tabelle13[[#This Row],[JIF Rank 2020 Total]]*100,"")</f>
        <v>43.39622641509434</v>
      </c>
      <c r="AB136" s="83" t="str">
        <f>IF(Tabelle13[[#This Row],[JIF Rank 2020 Relative]]&lt;10, "Upper 10%","")</f>
        <v/>
      </c>
      <c r="AC136" s="83" t="str">
        <f>RIGHT(Tabelle13[[#This Row],[JIF Quartile in Category 2020]],1)</f>
        <v>2</v>
      </c>
      <c r="AD136" s="89">
        <v>120</v>
      </c>
      <c r="AE136" s="83">
        <v>267</v>
      </c>
      <c r="AF136" s="83">
        <f>IFERROR(Tabelle13[[#This Row],[JIF Rank 2021 '#]]/Tabelle13[[#This Row],[JIF Rank 2021 Total]]*100,"")</f>
        <v>44.943820224719097</v>
      </c>
      <c r="AG136" s="83" t="str">
        <f>IF(Tabelle13[[#This Row],[JIF Rank 2021 Relative]]&lt;10, "Upper 10%","")</f>
        <v/>
      </c>
      <c r="AH136" s="83" t="str">
        <f>RIGHT(Tabelle13[[#This Row],[JIF Quartile in Category 2021]],1)</f>
        <v>2</v>
      </c>
      <c r="AI136" s="83" t="str">
        <f>IF(OR(Tabelle13[[#This Row],[JIF Rank 2019 group]]="Upper 10%",Tabelle13[[#This Row],[JIF Rank 2020 group]]="Upper 10%",Tabelle13[[#This Row],[JIF Rank 2021 group]]="Upper 10%"),"Upper 10%","")</f>
        <v/>
      </c>
    </row>
    <row r="137" spans="1:35" s="54" customFormat="1" x14ac:dyDescent="0.3">
      <c r="A137" s="57" t="s">
        <v>151</v>
      </c>
      <c r="B137" s="67" t="s">
        <v>354</v>
      </c>
      <c r="C137" s="67" t="s">
        <v>961</v>
      </c>
      <c r="D137" s="67" t="s">
        <v>334</v>
      </c>
      <c r="E137" s="67" t="s">
        <v>961</v>
      </c>
      <c r="F137" s="67" t="s">
        <v>334</v>
      </c>
      <c r="G137" s="67" t="s">
        <v>962</v>
      </c>
      <c r="H137" s="67" t="s">
        <v>334</v>
      </c>
      <c r="I137" s="67"/>
      <c r="J137" s="67"/>
      <c r="K137" s="67" t="s">
        <v>28</v>
      </c>
      <c r="L137" s="67"/>
      <c r="M137" s="67" t="s">
        <v>24</v>
      </c>
      <c r="N137" s="68" t="s">
        <v>1632</v>
      </c>
      <c r="O137" s="68" t="s">
        <v>357</v>
      </c>
      <c r="P137" s="57" t="s">
        <v>1630</v>
      </c>
      <c r="Q137" s="67" t="s">
        <v>965</v>
      </c>
      <c r="R137" s="49"/>
      <c r="S137" s="56" t="str">
        <f>_xlfn.TEXTJOIN("",TRUE,Tabelle13[[#This Row],[WoS Index SCIE]:[WoS Index SSCI]])</f>
        <v>SCIE</v>
      </c>
      <c r="T137" s="83">
        <v>28</v>
      </c>
      <c r="U137" s="83">
        <v>29</v>
      </c>
      <c r="V137" s="83">
        <f>IFERROR(Tabelle13[[#This Row],[JIF Rank 2019 '#]]/Tabelle13[[#This Row],[JIF Rank 2019 Total]]*100,"")</f>
        <v>96.551724137931032</v>
      </c>
      <c r="W137" s="83" t="str">
        <f>IF(Tabelle13[[#This Row],[JIF Rank 2019 Relative]]&lt;10, "Upper 10%","")</f>
        <v/>
      </c>
      <c r="X137" s="83" t="str">
        <f>RIGHT(Tabelle13[[#This Row],[JIF Quartile in Category 2019]],1)</f>
        <v>4</v>
      </c>
      <c r="Y137" s="83">
        <v>28</v>
      </c>
      <c r="Z137" s="83">
        <v>29</v>
      </c>
      <c r="AA137" s="83">
        <f>IFERROR(Tabelle13[[#This Row],[JIF Rank 2020 '#]]/Tabelle13[[#This Row],[JIF Rank 2020 Total]]*100,"")</f>
        <v>96.551724137931032</v>
      </c>
      <c r="AB137" s="83" t="str">
        <f>IF(Tabelle13[[#This Row],[JIF Rank 2020 Relative]]&lt;10, "Upper 10%","")</f>
        <v/>
      </c>
      <c r="AC137" s="83" t="str">
        <f>RIGHT(Tabelle13[[#This Row],[JIF Quartile in Category 2020]],1)</f>
        <v>4</v>
      </c>
      <c r="AD137" s="89">
        <v>27</v>
      </c>
      <c r="AE137" s="83">
        <v>29</v>
      </c>
      <c r="AF137" s="83">
        <f>IFERROR(Tabelle13[[#This Row],[JIF Rank 2021 '#]]/Tabelle13[[#This Row],[JIF Rank 2021 Total]]*100,"")</f>
        <v>93.103448275862064</v>
      </c>
      <c r="AG137" s="83" t="str">
        <f>IF(Tabelle13[[#This Row],[JIF Rank 2021 Relative]]&lt;10, "Upper 10%","")</f>
        <v/>
      </c>
      <c r="AH137" s="83" t="str">
        <f>RIGHT(Tabelle13[[#This Row],[JIF Quartile in Category 2021]],1)</f>
        <v>4</v>
      </c>
      <c r="AI137" s="83" t="str">
        <f>IF(OR(Tabelle13[[#This Row],[JIF Rank 2019 group]]="Upper 10%",Tabelle13[[#This Row],[JIF Rank 2020 group]]="Upper 10%",Tabelle13[[#This Row],[JIF Rank 2021 group]]="Upper 10%"),"Upper 10%","")</f>
        <v/>
      </c>
    </row>
    <row r="138" spans="1:35" s="54" customFormat="1" x14ac:dyDescent="0.3">
      <c r="A138" s="56" t="s">
        <v>152</v>
      </c>
      <c r="B138" s="65" t="s">
        <v>311</v>
      </c>
      <c r="C138" s="65"/>
      <c r="D138" s="65"/>
      <c r="E138" s="65"/>
      <c r="F138" s="65"/>
      <c r="G138" s="65"/>
      <c r="H138" s="65"/>
      <c r="I138" s="67"/>
      <c r="J138" s="67" t="s">
        <v>26</v>
      </c>
      <c r="K138" s="67"/>
      <c r="L138" s="67"/>
      <c r="M138" s="67"/>
      <c r="N138" s="67" t="s">
        <v>409</v>
      </c>
      <c r="O138" s="67" t="s">
        <v>177</v>
      </c>
      <c r="P138" s="67" t="s">
        <v>177</v>
      </c>
      <c r="Q138" s="67" t="s">
        <v>966</v>
      </c>
      <c r="R138" s="49"/>
      <c r="S138" s="56" t="str">
        <f>_xlfn.TEXTJOIN("",TRUE,Tabelle13[[#This Row],[WoS Index SCIE]:[WoS Index SSCI]])</f>
        <v/>
      </c>
      <c r="T138" s="83"/>
      <c r="U138" s="83"/>
      <c r="V138" s="83" t="str">
        <f>IFERROR(Tabelle13[[#This Row],[JIF Rank 2019 '#]]/Tabelle13[[#This Row],[JIF Rank 2019 Total]]*100,"")</f>
        <v/>
      </c>
      <c r="W138" s="83" t="str">
        <f>IF(Tabelle13[[#This Row],[JIF Rank 2019 Relative]]&lt;10, "Upper 10%","")</f>
        <v/>
      </c>
      <c r="X138" s="83" t="str">
        <f>RIGHT(Tabelle13[[#This Row],[JIF Quartile in Category 2019]],1)</f>
        <v/>
      </c>
      <c r="Y138" s="83"/>
      <c r="Z138" s="83"/>
      <c r="AA138" s="83" t="str">
        <f>IFERROR(Tabelle13[[#This Row],[JIF Rank 2020 '#]]/Tabelle13[[#This Row],[JIF Rank 2020 Total]]*100,"")</f>
        <v/>
      </c>
      <c r="AB138" s="83" t="str">
        <f>IF(Tabelle13[[#This Row],[JIF Rank 2020 Relative]]&lt;10, "Upper 10%","")</f>
        <v/>
      </c>
      <c r="AC138" s="83" t="str">
        <f>RIGHT(Tabelle13[[#This Row],[JIF Quartile in Category 2020]],1)</f>
        <v/>
      </c>
      <c r="AD138" s="88"/>
      <c r="AE138" s="83"/>
      <c r="AF138" s="83" t="str">
        <f>IFERROR(Tabelle13[[#This Row],[JIF Rank 2021 '#]]/Tabelle13[[#This Row],[JIF Rank 2021 Total]]*100,"")</f>
        <v/>
      </c>
      <c r="AG138" s="83" t="str">
        <f>IF(Tabelle13[[#This Row],[JIF Rank 2021 Relative]]&lt;10, "Upper 10%","")</f>
        <v/>
      </c>
      <c r="AH138" s="83" t="str">
        <f>RIGHT(Tabelle13[[#This Row],[JIF Quartile in Category 2021]],1)</f>
        <v/>
      </c>
      <c r="AI138" s="83" t="str">
        <f>IF(OR(Tabelle13[[#This Row],[JIF Rank 2019 group]]="Upper 10%",Tabelle13[[#This Row],[JIF Rank 2020 group]]="Upper 10%",Tabelle13[[#This Row],[JIF Rank 2021 group]]="Upper 10%"),"Upper 10%","")</f>
        <v/>
      </c>
    </row>
    <row r="139" spans="1:35" s="54" customFormat="1" x14ac:dyDescent="0.3">
      <c r="A139" s="56" t="s">
        <v>153</v>
      </c>
      <c r="B139" s="65" t="s">
        <v>311</v>
      </c>
      <c r="C139" s="65"/>
      <c r="D139" s="65"/>
      <c r="E139" s="65"/>
      <c r="F139" s="65"/>
      <c r="G139" s="65"/>
      <c r="H139" s="65"/>
      <c r="I139" s="67" t="s">
        <v>38</v>
      </c>
      <c r="J139" s="67"/>
      <c r="K139" s="67"/>
      <c r="L139" s="67"/>
      <c r="M139" s="67"/>
      <c r="N139" s="67" t="s">
        <v>409</v>
      </c>
      <c r="O139" s="67" t="s">
        <v>177</v>
      </c>
      <c r="P139" s="67" t="s">
        <v>177</v>
      </c>
      <c r="Q139" s="67" t="s">
        <v>968</v>
      </c>
      <c r="R139" s="49"/>
      <c r="S139" s="56" t="str">
        <f>_xlfn.TEXTJOIN("",TRUE,Tabelle13[[#This Row],[WoS Index SCIE]:[WoS Index SSCI]])</f>
        <v/>
      </c>
      <c r="T139" s="83"/>
      <c r="U139" s="83"/>
      <c r="V139" s="83" t="str">
        <f>IFERROR(Tabelle13[[#This Row],[JIF Rank 2019 '#]]/Tabelle13[[#This Row],[JIF Rank 2019 Total]]*100,"")</f>
        <v/>
      </c>
      <c r="W139" s="83" t="str">
        <f>IF(Tabelle13[[#This Row],[JIF Rank 2019 Relative]]&lt;10, "Upper 10%","")</f>
        <v/>
      </c>
      <c r="X139" s="83" t="str">
        <f>RIGHT(Tabelle13[[#This Row],[JIF Quartile in Category 2019]],1)</f>
        <v/>
      </c>
      <c r="Y139" s="83"/>
      <c r="Z139" s="83"/>
      <c r="AA139" s="83" t="str">
        <f>IFERROR(Tabelle13[[#This Row],[JIF Rank 2020 '#]]/Tabelle13[[#This Row],[JIF Rank 2020 Total]]*100,"")</f>
        <v/>
      </c>
      <c r="AB139" s="83" t="str">
        <f>IF(Tabelle13[[#This Row],[JIF Rank 2020 Relative]]&lt;10, "Upper 10%","")</f>
        <v/>
      </c>
      <c r="AC139" s="83" t="str">
        <f>RIGHT(Tabelle13[[#This Row],[JIF Quartile in Category 2020]],1)</f>
        <v/>
      </c>
      <c r="AD139" s="88"/>
      <c r="AE139" s="83"/>
      <c r="AF139" s="83" t="str">
        <f>IFERROR(Tabelle13[[#This Row],[JIF Rank 2021 '#]]/Tabelle13[[#This Row],[JIF Rank 2021 Total]]*100,"")</f>
        <v/>
      </c>
      <c r="AG139" s="83" t="str">
        <f>IF(Tabelle13[[#This Row],[JIF Rank 2021 Relative]]&lt;10, "Upper 10%","")</f>
        <v/>
      </c>
      <c r="AH139" s="83" t="str">
        <f>RIGHT(Tabelle13[[#This Row],[JIF Quartile in Category 2021]],1)</f>
        <v/>
      </c>
      <c r="AI139" s="83" t="str">
        <f>IF(OR(Tabelle13[[#This Row],[JIF Rank 2019 group]]="Upper 10%",Tabelle13[[#This Row],[JIF Rank 2020 group]]="Upper 10%",Tabelle13[[#This Row],[JIF Rank 2021 group]]="Upper 10%"),"Upper 10%","")</f>
        <v/>
      </c>
    </row>
    <row r="140" spans="1:35" s="54" customFormat="1" x14ac:dyDescent="0.3">
      <c r="A140" s="56" t="s">
        <v>154</v>
      </c>
      <c r="B140" s="65" t="s">
        <v>311</v>
      </c>
      <c r="C140" s="65"/>
      <c r="D140" s="65"/>
      <c r="E140" s="65"/>
      <c r="F140" s="65"/>
      <c r="G140" s="65"/>
      <c r="H140" s="65"/>
      <c r="I140" s="67"/>
      <c r="J140" s="67" t="s">
        <v>26</v>
      </c>
      <c r="K140" s="67"/>
      <c r="L140" s="67"/>
      <c r="M140" s="67"/>
      <c r="N140" s="67" t="s">
        <v>657</v>
      </c>
      <c r="O140" s="67" t="s">
        <v>388</v>
      </c>
      <c r="P140" s="57" t="s">
        <v>1611</v>
      </c>
      <c r="Q140" s="67" t="s">
        <v>970</v>
      </c>
      <c r="R140" s="49"/>
      <c r="S140" s="56" t="str">
        <f>_xlfn.TEXTJOIN("",TRUE,Tabelle13[[#This Row],[WoS Index SCIE]:[WoS Index SSCI]])</f>
        <v/>
      </c>
      <c r="T140" s="83"/>
      <c r="U140" s="83"/>
      <c r="V140" s="83" t="str">
        <f>IFERROR(Tabelle13[[#This Row],[JIF Rank 2019 '#]]/Tabelle13[[#This Row],[JIF Rank 2019 Total]]*100,"")</f>
        <v/>
      </c>
      <c r="W140" s="83" t="str">
        <f>IF(Tabelle13[[#This Row],[JIF Rank 2019 Relative]]&lt;10, "Upper 10%","")</f>
        <v/>
      </c>
      <c r="X140" s="83" t="str">
        <f>RIGHT(Tabelle13[[#This Row],[JIF Quartile in Category 2019]],1)</f>
        <v/>
      </c>
      <c r="Y140" s="83"/>
      <c r="Z140" s="83"/>
      <c r="AA140" s="83" t="str">
        <f>IFERROR(Tabelle13[[#This Row],[JIF Rank 2020 '#]]/Tabelle13[[#This Row],[JIF Rank 2020 Total]]*100,"")</f>
        <v/>
      </c>
      <c r="AB140" s="83" t="str">
        <f>IF(Tabelle13[[#This Row],[JIF Rank 2020 Relative]]&lt;10, "Upper 10%","")</f>
        <v/>
      </c>
      <c r="AC140" s="83" t="str">
        <f>RIGHT(Tabelle13[[#This Row],[JIF Quartile in Category 2020]],1)</f>
        <v/>
      </c>
      <c r="AD140" s="88"/>
      <c r="AE140" s="83"/>
      <c r="AF140" s="83" t="str">
        <f>IFERROR(Tabelle13[[#This Row],[JIF Rank 2021 '#]]/Tabelle13[[#This Row],[JIF Rank 2021 Total]]*100,"")</f>
        <v/>
      </c>
      <c r="AG140" s="83" t="str">
        <f>IF(Tabelle13[[#This Row],[JIF Rank 2021 Relative]]&lt;10, "Upper 10%","")</f>
        <v/>
      </c>
      <c r="AH140" s="83" t="str">
        <f>RIGHT(Tabelle13[[#This Row],[JIF Quartile in Category 2021]],1)</f>
        <v/>
      </c>
      <c r="AI140" s="83" t="str">
        <f>IF(OR(Tabelle13[[#This Row],[JIF Rank 2019 group]]="Upper 10%",Tabelle13[[#This Row],[JIF Rank 2020 group]]="Upper 10%",Tabelle13[[#This Row],[JIF Rank 2021 group]]="Upper 10%"),"Upper 10%","")</f>
        <v/>
      </c>
    </row>
    <row r="141" spans="1:35" s="54" customFormat="1" x14ac:dyDescent="0.3">
      <c r="A141" s="56" t="s">
        <v>155</v>
      </c>
      <c r="B141" s="65" t="s">
        <v>311</v>
      </c>
      <c r="C141" s="65"/>
      <c r="D141" s="65"/>
      <c r="E141" s="65"/>
      <c r="F141" s="65"/>
      <c r="G141" s="65"/>
      <c r="H141" s="65"/>
      <c r="I141" s="67"/>
      <c r="J141" s="67" t="s">
        <v>26</v>
      </c>
      <c r="K141" s="67"/>
      <c r="L141" s="67"/>
      <c r="M141" s="67"/>
      <c r="N141" s="67" t="s">
        <v>605</v>
      </c>
      <c r="O141" s="67" t="s">
        <v>317</v>
      </c>
      <c r="P141" s="68" t="s">
        <v>1609</v>
      </c>
      <c r="Q141" s="67" t="s">
        <v>974</v>
      </c>
      <c r="R141" s="49"/>
      <c r="S141" s="56" t="str">
        <f>_xlfn.TEXTJOIN("",TRUE,Tabelle13[[#This Row],[WoS Index SCIE]:[WoS Index SSCI]])</f>
        <v/>
      </c>
      <c r="T141" s="83"/>
      <c r="U141" s="83"/>
      <c r="V141" s="83" t="str">
        <f>IFERROR(Tabelle13[[#This Row],[JIF Rank 2019 '#]]/Tabelle13[[#This Row],[JIF Rank 2019 Total]]*100,"")</f>
        <v/>
      </c>
      <c r="W141" s="83" t="str">
        <f>IF(Tabelle13[[#This Row],[JIF Rank 2019 Relative]]&lt;10, "Upper 10%","")</f>
        <v/>
      </c>
      <c r="X141" s="83" t="str">
        <f>RIGHT(Tabelle13[[#This Row],[JIF Quartile in Category 2019]],1)</f>
        <v/>
      </c>
      <c r="Y141" s="83"/>
      <c r="Z141" s="83"/>
      <c r="AA141" s="83" t="str">
        <f>IFERROR(Tabelle13[[#This Row],[JIF Rank 2020 '#]]/Tabelle13[[#This Row],[JIF Rank 2020 Total]]*100,"")</f>
        <v/>
      </c>
      <c r="AB141" s="83" t="str">
        <f>IF(Tabelle13[[#This Row],[JIF Rank 2020 Relative]]&lt;10, "Upper 10%","")</f>
        <v/>
      </c>
      <c r="AC141" s="83" t="str">
        <f>RIGHT(Tabelle13[[#This Row],[JIF Quartile in Category 2020]],1)</f>
        <v/>
      </c>
      <c r="AD141" s="88"/>
      <c r="AE141" s="83"/>
      <c r="AF141" s="83" t="str">
        <f>IFERROR(Tabelle13[[#This Row],[JIF Rank 2021 '#]]/Tabelle13[[#This Row],[JIF Rank 2021 Total]]*100,"")</f>
        <v/>
      </c>
      <c r="AG141" s="83" t="str">
        <f>IF(Tabelle13[[#This Row],[JIF Rank 2021 Relative]]&lt;10, "Upper 10%","")</f>
        <v/>
      </c>
      <c r="AH141" s="83" t="str">
        <f>RIGHT(Tabelle13[[#This Row],[JIF Quartile in Category 2021]],1)</f>
        <v/>
      </c>
      <c r="AI141" s="83" t="str">
        <f>IF(OR(Tabelle13[[#This Row],[JIF Rank 2019 group]]="Upper 10%",Tabelle13[[#This Row],[JIF Rank 2020 group]]="Upper 10%",Tabelle13[[#This Row],[JIF Rank 2021 group]]="Upper 10%"),"Upper 10%","")</f>
        <v/>
      </c>
    </row>
    <row r="142" spans="1:35" s="54" customFormat="1" x14ac:dyDescent="0.3">
      <c r="A142" s="102" t="s">
        <v>156</v>
      </c>
      <c r="B142" s="103" t="s">
        <v>411</v>
      </c>
      <c r="C142" s="67" t="s">
        <v>975</v>
      </c>
      <c r="D142" s="67" t="s">
        <v>328</v>
      </c>
      <c r="E142" s="67" t="s">
        <v>976</v>
      </c>
      <c r="F142" s="67" t="s">
        <v>328</v>
      </c>
      <c r="G142" s="67" t="s">
        <v>977</v>
      </c>
      <c r="H142" s="67" t="s">
        <v>319</v>
      </c>
      <c r="I142" s="67"/>
      <c r="J142" s="67"/>
      <c r="K142" s="67" t="s">
        <v>28</v>
      </c>
      <c r="L142" s="67"/>
      <c r="M142" s="67"/>
      <c r="N142" s="68" t="s">
        <v>1626</v>
      </c>
      <c r="O142" s="68" t="s">
        <v>336</v>
      </c>
      <c r="P142" s="67" t="s">
        <v>1609</v>
      </c>
      <c r="Q142" s="67" t="s">
        <v>980</v>
      </c>
      <c r="R142" s="49"/>
      <c r="S142" s="56" t="str">
        <f>_xlfn.TEXTJOIN("",TRUE,Tabelle13[[#This Row],[WoS Index SCIE]:[WoS Index SSCI]])</f>
        <v>SCIE</v>
      </c>
      <c r="T142" s="83">
        <v>65</v>
      </c>
      <c r="U142" s="83">
        <v>136</v>
      </c>
      <c r="V142" s="83">
        <f>IFERROR(Tabelle13[[#This Row],[JIF Rank 2019 '#]]/Tabelle13[[#This Row],[JIF Rank 2019 Total]]*100,"")</f>
        <v>47.794117647058826</v>
      </c>
      <c r="W142" s="83" t="str">
        <f>IF(Tabelle13[[#This Row],[JIF Rank 2019 Relative]]&lt;10, "Upper 10%","")</f>
        <v/>
      </c>
      <c r="X142" s="83" t="str">
        <f>RIGHT(Tabelle13[[#This Row],[JIF Quartile in Category 2019]],1)</f>
        <v>2</v>
      </c>
      <c r="Y142" s="83">
        <v>40</v>
      </c>
      <c r="Z142" s="83">
        <v>136</v>
      </c>
      <c r="AA142" s="83">
        <f>IFERROR(Tabelle13[[#This Row],[JIF Rank 2020 '#]]/Tabelle13[[#This Row],[JIF Rank 2020 Total]]*100,"")</f>
        <v>29.411764705882355</v>
      </c>
      <c r="AB142" s="83" t="str">
        <f>IF(Tabelle13[[#This Row],[JIF Rank 2020 Relative]]&lt;10, "Upper 10%","")</f>
        <v/>
      </c>
      <c r="AC142" s="83" t="str">
        <f>RIGHT(Tabelle13[[#This Row],[JIF Quartile in Category 2020]],1)</f>
        <v>2</v>
      </c>
      <c r="AD142" s="89">
        <v>30</v>
      </c>
      <c r="AE142" s="83">
        <v>138</v>
      </c>
      <c r="AF142" s="83">
        <f>IFERROR(Tabelle13[[#This Row],[JIF Rank 2021 '#]]/Tabelle13[[#This Row],[JIF Rank 2021 Total]]*100,"")</f>
        <v>21.739130434782609</v>
      </c>
      <c r="AG142" s="83" t="str">
        <f>IF(Tabelle13[[#This Row],[JIF Rank 2021 Relative]]&lt;10, "Upper 10%","")</f>
        <v/>
      </c>
      <c r="AH142" s="83" t="str">
        <f>RIGHT(Tabelle13[[#This Row],[JIF Quartile in Category 2021]],1)</f>
        <v>1</v>
      </c>
      <c r="AI142" s="83" t="str">
        <f>IF(OR(Tabelle13[[#This Row],[JIF Rank 2019 group]]="Upper 10%",Tabelle13[[#This Row],[JIF Rank 2020 group]]="Upper 10%",Tabelle13[[#This Row],[JIF Rank 2021 group]]="Upper 10%"),"Upper 10%","")</f>
        <v/>
      </c>
    </row>
    <row r="143" spans="1:35" s="54" customFormat="1" x14ac:dyDescent="0.3">
      <c r="A143" s="102" t="s">
        <v>156</v>
      </c>
      <c r="B143" s="103" t="s">
        <v>755</v>
      </c>
      <c r="C143" s="67" t="s">
        <v>981</v>
      </c>
      <c r="D143" s="67" t="s">
        <v>328</v>
      </c>
      <c r="E143" s="67" t="s">
        <v>982</v>
      </c>
      <c r="F143" s="67" t="s">
        <v>328</v>
      </c>
      <c r="G143" s="67" t="s">
        <v>983</v>
      </c>
      <c r="H143" s="67" t="s">
        <v>328</v>
      </c>
      <c r="I143" s="67"/>
      <c r="J143" s="67"/>
      <c r="K143" s="67" t="s">
        <v>28</v>
      </c>
      <c r="L143" s="67"/>
      <c r="M143" s="67"/>
      <c r="N143" s="68" t="s">
        <v>1626</v>
      </c>
      <c r="O143" s="68" t="s">
        <v>336</v>
      </c>
      <c r="P143" s="67" t="s">
        <v>1609</v>
      </c>
      <c r="Q143" s="67" t="s">
        <v>980</v>
      </c>
      <c r="R143" s="49"/>
      <c r="S143" s="56" t="str">
        <f>_xlfn.TEXTJOIN("",TRUE,Tabelle13[[#This Row],[WoS Index SCIE]:[WoS Index SSCI]])</f>
        <v>SCIE</v>
      </c>
      <c r="T143" s="83">
        <v>26</v>
      </c>
      <c r="U143" s="83">
        <v>61</v>
      </c>
      <c r="V143" s="83">
        <f>IFERROR(Tabelle13[[#This Row],[JIF Rank 2019 '#]]/Tabelle13[[#This Row],[JIF Rank 2019 Total]]*100,"")</f>
        <v>42.622950819672127</v>
      </c>
      <c r="W143" s="83" t="str">
        <f>IF(Tabelle13[[#This Row],[JIF Rank 2019 Relative]]&lt;10, "Upper 10%","")</f>
        <v/>
      </c>
      <c r="X143" s="83" t="str">
        <f>RIGHT(Tabelle13[[#This Row],[JIF Quartile in Category 2019]],1)</f>
        <v>2</v>
      </c>
      <c r="Y143" s="83">
        <v>18</v>
      </c>
      <c r="Z143" s="83">
        <v>62</v>
      </c>
      <c r="AA143" s="83">
        <f>IFERROR(Tabelle13[[#This Row],[JIF Rank 2020 '#]]/Tabelle13[[#This Row],[JIF Rank 2020 Total]]*100,"")</f>
        <v>29.032258064516132</v>
      </c>
      <c r="AB143" s="83" t="str">
        <f>IF(Tabelle13[[#This Row],[JIF Rank 2020 Relative]]&lt;10, "Upper 10%","")</f>
        <v/>
      </c>
      <c r="AC143" s="83" t="str">
        <f>RIGHT(Tabelle13[[#This Row],[JIF Quartile in Category 2020]],1)</f>
        <v>2</v>
      </c>
      <c r="AD143" s="89">
        <v>16</v>
      </c>
      <c r="AE143" s="83">
        <v>63</v>
      </c>
      <c r="AF143" s="83">
        <f>IFERROR(Tabelle13[[#This Row],[JIF Rank 2021 '#]]/Tabelle13[[#This Row],[JIF Rank 2021 Total]]*100,"")</f>
        <v>25.396825396825395</v>
      </c>
      <c r="AG143" s="83" t="str">
        <f>IF(Tabelle13[[#This Row],[JIF Rank 2021 Relative]]&lt;10, "Upper 10%","")</f>
        <v/>
      </c>
      <c r="AH143" s="83" t="str">
        <f>RIGHT(Tabelle13[[#This Row],[JIF Quartile in Category 2021]],1)</f>
        <v>2</v>
      </c>
      <c r="AI143" s="83" t="str">
        <f>IF(OR(Tabelle13[[#This Row],[JIF Rank 2019 group]]="Upper 10%",Tabelle13[[#This Row],[JIF Rank 2020 group]]="Upper 10%",Tabelle13[[#This Row],[JIF Rank 2021 group]]="Upper 10%"),"Upper 10%","")</f>
        <v/>
      </c>
    </row>
    <row r="144" spans="1:35" s="54" customFormat="1" x14ac:dyDescent="0.3">
      <c r="A144" s="109" t="s">
        <v>157</v>
      </c>
      <c r="B144" s="108" t="s">
        <v>317</v>
      </c>
      <c r="C144" s="67" t="s">
        <v>984</v>
      </c>
      <c r="D144" s="67" t="s">
        <v>319</v>
      </c>
      <c r="E144" s="67" t="s">
        <v>985</v>
      </c>
      <c r="F144" s="67" t="s">
        <v>319</v>
      </c>
      <c r="G144" s="67" t="s">
        <v>986</v>
      </c>
      <c r="H144" s="67" t="s">
        <v>319</v>
      </c>
      <c r="I144" s="67"/>
      <c r="J144" s="67"/>
      <c r="K144" s="67" t="s">
        <v>28</v>
      </c>
      <c r="L144" s="67"/>
      <c r="M144" s="67"/>
      <c r="N144" s="68" t="s">
        <v>324</v>
      </c>
      <c r="O144" s="68" t="s">
        <v>317</v>
      </c>
      <c r="P144" s="68" t="s">
        <v>1609</v>
      </c>
      <c r="Q144" s="67" t="s">
        <v>987</v>
      </c>
      <c r="R144" s="49"/>
      <c r="S144" s="56" t="str">
        <f>_xlfn.TEXTJOIN("",TRUE,Tabelle13[[#This Row],[WoS Index SCIE]:[WoS Index SSCI]])</f>
        <v>SCIE</v>
      </c>
      <c r="T144" s="83">
        <v>6</v>
      </c>
      <c r="U144" s="83">
        <v>324</v>
      </c>
      <c r="V144" s="83">
        <f>IFERROR(Tabelle13[[#This Row],[JIF Rank 2019 '#]]/Tabelle13[[#This Row],[JIF Rank 2019 Total]]*100,"")</f>
        <v>1.8518518518518516</v>
      </c>
      <c r="W144" s="83" t="str">
        <f>IF(Tabelle13[[#This Row],[JIF Rank 2019 Relative]]&lt;10, "Upper 10%","")</f>
        <v>Upper 10%</v>
      </c>
      <c r="X144" s="83" t="str">
        <f>RIGHT(Tabelle13[[#This Row],[JIF Quartile in Category 2019]],1)</f>
        <v>1</v>
      </c>
      <c r="Y144" s="83">
        <v>7</v>
      </c>
      <c r="Z144" s="83">
        <v>330</v>
      </c>
      <c r="AA144" s="83">
        <f>IFERROR(Tabelle13[[#This Row],[JIF Rank 2020 '#]]/Tabelle13[[#This Row],[JIF Rank 2020 Total]]*100,"")</f>
        <v>2.1212121212121215</v>
      </c>
      <c r="AB144" s="83" t="str">
        <f>IF(Tabelle13[[#This Row],[JIF Rank 2020 Relative]]&lt;10, "Upper 10%","")</f>
        <v>Upper 10%</v>
      </c>
      <c r="AC144" s="83" t="str">
        <f>RIGHT(Tabelle13[[#This Row],[JIF Quartile in Category 2020]],1)</f>
        <v>1</v>
      </c>
      <c r="AD144" s="89">
        <v>4</v>
      </c>
      <c r="AE144" s="83">
        <v>332</v>
      </c>
      <c r="AF144" s="83">
        <f>IFERROR(Tabelle13[[#This Row],[JIF Rank 2021 '#]]/Tabelle13[[#This Row],[JIF Rank 2021 Total]]*100,"")</f>
        <v>1.2048192771084338</v>
      </c>
      <c r="AG144" s="83" t="str">
        <f>IF(Tabelle13[[#This Row],[JIF Rank 2021 Relative]]&lt;10, "Upper 10%","")</f>
        <v>Upper 10%</v>
      </c>
      <c r="AH144" s="83" t="str">
        <f>RIGHT(Tabelle13[[#This Row],[JIF Quartile in Category 2021]],1)</f>
        <v>1</v>
      </c>
      <c r="AI144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45" spans="1:35" s="54" customFormat="1" x14ac:dyDescent="0.3">
      <c r="A145" s="109" t="s">
        <v>157</v>
      </c>
      <c r="B145" s="108" t="s">
        <v>326</v>
      </c>
      <c r="C145" s="67" t="s">
        <v>988</v>
      </c>
      <c r="D145" s="67" t="s">
        <v>319</v>
      </c>
      <c r="E145" s="67" t="s">
        <v>989</v>
      </c>
      <c r="F145" s="67" t="s">
        <v>319</v>
      </c>
      <c r="G145" s="67" t="s">
        <v>990</v>
      </c>
      <c r="H145" s="67" t="s">
        <v>319</v>
      </c>
      <c r="I145" s="67"/>
      <c r="J145" s="67"/>
      <c r="K145" s="67" t="s">
        <v>28</v>
      </c>
      <c r="L145" s="67"/>
      <c r="M145" s="67"/>
      <c r="N145" s="68" t="s">
        <v>324</v>
      </c>
      <c r="O145" s="68" t="s">
        <v>317</v>
      </c>
      <c r="P145" s="68" t="s">
        <v>1609</v>
      </c>
      <c r="Q145" s="67" t="s">
        <v>987</v>
      </c>
      <c r="R145" s="49"/>
      <c r="S145" s="56" t="str">
        <f>_xlfn.TEXTJOIN("",TRUE,Tabelle13[[#This Row],[WoS Index SCIE]:[WoS Index SSCI]])</f>
        <v>SCIE</v>
      </c>
      <c r="T145" s="83">
        <v>11</v>
      </c>
      <c r="U145" s="83">
        <v>260</v>
      </c>
      <c r="V145" s="83">
        <f>IFERROR(Tabelle13[[#This Row],[JIF Rank 2019 '#]]/Tabelle13[[#This Row],[JIF Rank 2019 Total]]*100,"")</f>
        <v>4.2307692307692308</v>
      </c>
      <c r="W145" s="83" t="str">
        <f>IF(Tabelle13[[#This Row],[JIF Rank 2019 Relative]]&lt;10, "Upper 10%","")</f>
        <v>Upper 10%</v>
      </c>
      <c r="X145" s="83" t="str">
        <f>RIGHT(Tabelle13[[#This Row],[JIF Quartile in Category 2019]],1)</f>
        <v>1</v>
      </c>
      <c r="Y145" s="83">
        <v>12</v>
      </c>
      <c r="Z145" s="83">
        <v>265</v>
      </c>
      <c r="AA145" s="83">
        <f>IFERROR(Tabelle13[[#This Row],[JIF Rank 2020 '#]]/Tabelle13[[#This Row],[JIF Rank 2020 Total]]*100,"")</f>
        <v>4.5283018867924527</v>
      </c>
      <c r="AB145" s="83" t="str">
        <f>IF(Tabelle13[[#This Row],[JIF Rank 2020 Relative]]&lt;10, "Upper 10%","")</f>
        <v>Upper 10%</v>
      </c>
      <c r="AC145" s="83" t="str">
        <f>RIGHT(Tabelle13[[#This Row],[JIF Quartile in Category 2020]],1)</f>
        <v>1</v>
      </c>
      <c r="AD145" s="89">
        <v>10</v>
      </c>
      <c r="AE145" s="83">
        <v>267</v>
      </c>
      <c r="AF145" s="83">
        <f>IFERROR(Tabelle13[[#This Row],[JIF Rank 2021 '#]]/Tabelle13[[#This Row],[JIF Rank 2021 Total]]*100,"")</f>
        <v>3.7453183520599254</v>
      </c>
      <c r="AG145" s="83" t="str">
        <f>IF(Tabelle13[[#This Row],[JIF Rank 2021 Relative]]&lt;10, "Upper 10%","")</f>
        <v>Upper 10%</v>
      </c>
      <c r="AH145" s="83" t="str">
        <f>RIGHT(Tabelle13[[#This Row],[JIF Quartile in Category 2021]],1)</f>
        <v>1</v>
      </c>
      <c r="AI145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46" spans="1:35" s="54" customFormat="1" x14ac:dyDescent="0.3">
      <c r="A146" s="57" t="s">
        <v>158</v>
      </c>
      <c r="B146" s="65" t="s">
        <v>311</v>
      </c>
      <c r="C146" s="65"/>
      <c r="D146" s="65"/>
      <c r="E146" s="65"/>
      <c r="F146" s="65"/>
      <c r="G146" s="65"/>
      <c r="H146" s="65"/>
      <c r="I146" s="67"/>
      <c r="J146" s="67" t="s">
        <v>26</v>
      </c>
      <c r="K146" s="67"/>
      <c r="L146" s="67"/>
      <c r="M146" s="67"/>
      <c r="N146" s="68" t="s">
        <v>1632</v>
      </c>
      <c r="O146" s="68" t="s">
        <v>357</v>
      </c>
      <c r="P146" s="57" t="s">
        <v>1630</v>
      </c>
      <c r="Q146" s="67" t="s">
        <v>994</v>
      </c>
      <c r="R146" s="49"/>
      <c r="S146" s="56" t="str">
        <f>_xlfn.TEXTJOIN("",TRUE,Tabelle13[[#This Row],[WoS Index SCIE]:[WoS Index SSCI]])</f>
        <v/>
      </c>
      <c r="T146" s="83"/>
      <c r="U146" s="83"/>
      <c r="V146" s="83" t="str">
        <f>IFERROR(Tabelle13[[#This Row],[JIF Rank 2019 '#]]/Tabelle13[[#This Row],[JIF Rank 2019 Total]]*100,"")</f>
        <v/>
      </c>
      <c r="W146" s="83" t="str">
        <f>IF(Tabelle13[[#This Row],[JIF Rank 2019 Relative]]&lt;10, "Upper 10%","")</f>
        <v/>
      </c>
      <c r="X146" s="83" t="str">
        <f>RIGHT(Tabelle13[[#This Row],[JIF Quartile in Category 2019]],1)</f>
        <v/>
      </c>
      <c r="Y146" s="83"/>
      <c r="Z146" s="83"/>
      <c r="AA146" s="83" t="str">
        <f>IFERROR(Tabelle13[[#This Row],[JIF Rank 2020 '#]]/Tabelle13[[#This Row],[JIF Rank 2020 Total]]*100,"")</f>
        <v/>
      </c>
      <c r="AB146" s="83" t="str">
        <f>IF(Tabelle13[[#This Row],[JIF Rank 2020 Relative]]&lt;10, "Upper 10%","")</f>
        <v/>
      </c>
      <c r="AC146" s="83" t="str">
        <f>RIGHT(Tabelle13[[#This Row],[JIF Quartile in Category 2020]],1)</f>
        <v/>
      </c>
      <c r="AD146" s="88"/>
      <c r="AE146" s="83"/>
      <c r="AF146" s="83" t="str">
        <f>IFERROR(Tabelle13[[#This Row],[JIF Rank 2021 '#]]/Tabelle13[[#This Row],[JIF Rank 2021 Total]]*100,"")</f>
        <v/>
      </c>
      <c r="AG146" s="83" t="str">
        <f>IF(Tabelle13[[#This Row],[JIF Rank 2021 Relative]]&lt;10, "Upper 10%","")</f>
        <v/>
      </c>
      <c r="AH146" s="83" t="str">
        <f>RIGHT(Tabelle13[[#This Row],[JIF Quartile in Category 2021]],1)</f>
        <v/>
      </c>
      <c r="AI146" s="83" t="str">
        <f>IF(OR(Tabelle13[[#This Row],[JIF Rank 2019 group]]="Upper 10%",Tabelle13[[#This Row],[JIF Rank 2020 group]]="Upper 10%",Tabelle13[[#This Row],[JIF Rank 2021 group]]="Upper 10%"),"Upper 10%","")</f>
        <v/>
      </c>
    </row>
    <row r="147" spans="1:35" s="54" customFormat="1" x14ac:dyDescent="0.3">
      <c r="A147" s="102" t="s">
        <v>159</v>
      </c>
      <c r="B147" s="103" t="s">
        <v>995</v>
      </c>
      <c r="C147" s="67" t="s">
        <v>996</v>
      </c>
      <c r="D147" s="67" t="s">
        <v>334</v>
      </c>
      <c r="E147" s="67" t="s">
        <v>997</v>
      </c>
      <c r="F147" s="67" t="s">
        <v>334</v>
      </c>
      <c r="G147" s="67" t="s">
        <v>998</v>
      </c>
      <c r="H147" s="67" t="s">
        <v>334</v>
      </c>
      <c r="I147" s="67"/>
      <c r="J147" s="67"/>
      <c r="K147" s="67" t="s">
        <v>28</v>
      </c>
      <c r="L147" s="67"/>
      <c r="M147" s="67"/>
      <c r="N147" s="68" t="s">
        <v>1632</v>
      </c>
      <c r="O147" s="68" t="s">
        <v>357</v>
      </c>
      <c r="P147" s="57" t="s">
        <v>1630</v>
      </c>
      <c r="Q147" s="67" t="s">
        <v>1001</v>
      </c>
      <c r="R147" s="49"/>
      <c r="S147" s="56" t="str">
        <f>_xlfn.TEXTJOIN("",TRUE,Tabelle13[[#This Row],[WoS Index SCIE]:[WoS Index SSCI]])</f>
        <v>SCIE</v>
      </c>
      <c r="T147" s="83">
        <v>133</v>
      </c>
      <c r="U147" s="83">
        <v>143</v>
      </c>
      <c r="V147" s="83">
        <f>IFERROR(Tabelle13[[#This Row],[JIF Rank 2019 '#]]/Tabelle13[[#This Row],[JIF Rank 2019 Total]]*100,"")</f>
        <v>93.006993006993014</v>
      </c>
      <c r="W147" s="83" t="str">
        <f>IF(Tabelle13[[#This Row],[JIF Rank 2019 Relative]]&lt;10, "Upper 10%","")</f>
        <v/>
      </c>
      <c r="X147" s="83" t="str">
        <f>RIGHT(Tabelle13[[#This Row],[JIF Quartile in Category 2019]],1)</f>
        <v>4</v>
      </c>
      <c r="Y147" s="83">
        <v>133</v>
      </c>
      <c r="Z147" s="83">
        <v>145</v>
      </c>
      <c r="AA147" s="83">
        <f>IFERROR(Tabelle13[[#This Row],[JIF Rank 2020 '#]]/Tabelle13[[#This Row],[JIF Rank 2020 Total]]*100,"")</f>
        <v>91.724137931034477</v>
      </c>
      <c r="AB147" s="83" t="str">
        <f>IF(Tabelle13[[#This Row],[JIF Rank 2020 Relative]]&lt;10, "Upper 10%","")</f>
        <v/>
      </c>
      <c r="AC147" s="83" t="str">
        <f>RIGHT(Tabelle13[[#This Row],[JIF Quartile in Category 2020]],1)</f>
        <v>4</v>
      </c>
      <c r="AD147" s="89">
        <v>137</v>
      </c>
      <c r="AE147" s="83">
        <v>146</v>
      </c>
      <c r="AF147" s="83">
        <f>IFERROR(Tabelle13[[#This Row],[JIF Rank 2021 '#]]/Tabelle13[[#This Row],[JIF Rank 2021 Total]]*100,"")</f>
        <v>93.835616438356169</v>
      </c>
      <c r="AG147" s="83" t="str">
        <f>IF(Tabelle13[[#This Row],[JIF Rank 2021 Relative]]&lt;10, "Upper 10%","")</f>
        <v/>
      </c>
      <c r="AH147" s="83" t="str">
        <f>RIGHT(Tabelle13[[#This Row],[JIF Quartile in Category 2021]],1)</f>
        <v>4</v>
      </c>
      <c r="AI147" s="83" t="str">
        <f>IF(OR(Tabelle13[[#This Row],[JIF Rank 2019 group]]="Upper 10%",Tabelle13[[#This Row],[JIF Rank 2020 group]]="Upper 10%",Tabelle13[[#This Row],[JIF Rank 2021 group]]="Upper 10%"),"Upper 10%","")</f>
        <v/>
      </c>
    </row>
    <row r="148" spans="1:35" s="54" customFormat="1" x14ac:dyDescent="0.3">
      <c r="A148" s="102" t="s">
        <v>159</v>
      </c>
      <c r="B148" s="103" t="s">
        <v>1002</v>
      </c>
      <c r="C148" s="67" t="s">
        <v>1003</v>
      </c>
      <c r="D148" s="67" t="s">
        <v>312</v>
      </c>
      <c r="E148" s="67" t="s">
        <v>1004</v>
      </c>
      <c r="F148" s="67" t="s">
        <v>312</v>
      </c>
      <c r="G148" s="67" t="s">
        <v>1005</v>
      </c>
      <c r="H148" s="67" t="s">
        <v>334</v>
      </c>
      <c r="I148" s="67"/>
      <c r="J148" s="67"/>
      <c r="K148" s="67" t="s">
        <v>28</v>
      </c>
      <c r="L148" s="67"/>
      <c r="M148" s="67"/>
      <c r="N148" s="68" t="s">
        <v>1632</v>
      </c>
      <c r="O148" s="68" t="s">
        <v>357</v>
      </c>
      <c r="P148" s="57" t="s">
        <v>1630</v>
      </c>
      <c r="Q148" s="67" t="s">
        <v>1001</v>
      </c>
      <c r="R148" s="49"/>
      <c r="S148" s="56" t="str">
        <f>_xlfn.TEXTJOIN("",TRUE,Tabelle13[[#This Row],[WoS Index SCIE]:[WoS Index SSCI]])</f>
        <v>SCIE</v>
      </c>
      <c r="T148" s="83">
        <v>96</v>
      </c>
      <c r="U148" s="83">
        <v>128</v>
      </c>
      <c r="V148" s="83">
        <f>IFERROR(Tabelle13[[#This Row],[JIF Rank 2019 '#]]/Tabelle13[[#This Row],[JIF Rank 2019 Total]]*100,"")</f>
        <v>75</v>
      </c>
      <c r="W148" s="83" t="str">
        <f>IF(Tabelle13[[#This Row],[JIF Rank 2019 Relative]]&lt;10, "Upper 10%","")</f>
        <v/>
      </c>
      <c r="X148" s="83" t="str">
        <f>RIGHT(Tabelle13[[#This Row],[JIF Quartile in Category 2019]],1)</f>
        <v>3</v>
      </c>
      <c r="Y148" s="83">
        <v>95</v>
      </c>
      <c r="Z148" s="83">
        <v>129</v>
      </c>
      <c r="AA148" s="83">
        <f>IFERROR(Tabelle13[[#This Row],[JIF Rank 2020 '#]]/Tabelle13[[#This Row],[JIF Rank 2020 Total]]*100,"")</f>
        <v>73.643410852713174</v>
      </c>
      <c r="AB148" s="83" t="str">
        <f>IF(Tabelle13[[#This Row],[JIF Rank 2020 Relative]]&lt;10, "Upper 10%","")</f>
        <v/>
      </c>
      <c r="AC148" s="83" t="str">
        <f>RIGHT(Tabelle13[[#This Row],[JIF Quartile in Category 2020]],1)</f>
        <v>3</v>
      </c>
      <c r="AD148" s="89">
        <v>109</v>
      </c>
      <c r="AE148" s="83">
        <v>130</v>
      </c>
      <c r="AF148" s="83">
        <f>IFERROR(Tabelle13[[#This Row],[JIF Rank 2021 '#]]/Tabelle13[[#This Row],[JIF Rank 2021 Total]]*100,"")</f>
        <v>83.846153846153854</v>
      </c>
      <c r="AG148" s="83" t="str">
        <f>IF(Tabelle13[[#This Row],[JIF Rank 2021 Relative]]&lt;10, "Upper 10%","")</f>
        <v/>
      </c>
      <c r="AH148" s="83" t="str">
        <f>RIGHT(Tabelle13[[#This Row],[JIF Quartile in Category 2021]],1)</f>
        <v>4</v>
      </c>
      <c r="AI148" s="83" t="str">
        <f>IF(OR(Tabelle13[[#This Row],[JIF Rank 2019 group]]="Upper 10%",Tabelle13[[#This Row],[JIF Rank 2020 group]]="Upper 10%",Tabelle13[[#This Row],[JIF Rank 2021 group]]="Upper 10%"),"Upper 10%","")</f>
        <v/>
      </c>
    </row>
    <row r="149" spans="1:35" s="54" customFormat="1" x14ac:dyDescent="0.3">
      <c r="A149" s="109" t="s">
        <v>160</v>
      </c>
      <c r="B149" s="108" t="s">
        <v>525</v>
      </c>
      <c r="C149" s="67" t="s">
        <v>1006</v>
      </c>
      <c r="D149" s="67" t="s">
        <v>312</v>
      </c>
      <c r="E149" s="67" t="s">
        <v>1007</v>
      </c>
      <c r="F149" s="67" t="s">
        <v>334</v>
      </c>
      <c r="G149" s="67" t="s">
        <v>1008</v>
      </c>
      <c r="H149" s="67" t="s">
        <v>312</v>
      </c>
      <c r="I149" s="67"/>
      <c r="J149" s="67"/>
      <c r="K149" s="67" t="s">
        <v>28</v>
      </c>
      <c r="L149" s="67"/>
      <c r="M149" s="67"/>
      <c r="N149" s="68" t="s">
        <v>1632</v>
      </c>
      <c r="O149" s="68" t="s">
        <v>357</v>
      </c>
      <c r="P149" s="57" t="s">
        <v>1630</v>
      </c>
      <c r="Q149" s="67" t="s">
        <v>1009</v>
      </c>
      <c r="R149" s="49"/>
      <c r="S149" s="56" t="str">
        <f>_xlfn.TEXTJOIN("",TRUE,Tabelle13[[#This Row],[WoS Index SCIE]:[WoS Index SSCI]])</f>
        <v>SCIE</v>
      </c>
      <c r="T149" s="83">
        <v>59</v>
      </c>
      <c r="U149" s="83">
        <v>82</v>
      </c>
      <c r="V149" s="83">
        <f>IFERROR(Tabelle13[[#This Row],[JIF Rank 2019 '#]]/Tabelle13[[#This Row],[JIF Rank 2019 Total]]*100,"")</f>
        <v>71.951219512195124</v>
      </c>
      <c r="W149" s="83" t="str">
        <f>IF(Tabelle13[[#This Row],[JIF Rank 2019 Relative]]&lt;10, "Upper 10%","")</f>
        <v/>
      </c>
      <c r="X149" s="83" t="str">
        <f>RIGHT(Tabelle13[[#This Row],[JIF Quartile in Category 2019]],1)</f>
        <v>3</v>
      </c>
      <c r="Y149" s="83">
        <v>65</v>
      </c>
      <c r="Z149" s="83">
        <v>83</v>
      </c>
      <c r="AA149" s="83">
        <f>IFERROR(Tabelle13[[#This Row],[JIF Rank 2020 '#]]/Tabelle13[[#This Row],[JIF Rank 2020 Total]]*100,"")</f>
        <v>78.313253012048193</v>
      </c>
      <c r="AB149" s="83" t="str">
        <f>IF(Tabelle13[[#This Row],[JIF Rank 2020 Relative]]&lt;10, "Upper 10%","")</f>
        <v/>
      </c>
      <c r="AC149" s="83" t="str">
        <f>RIGHT(Tabelle13[[#This Row],[JIF Quartile in Category 2020]],1)</f>
        <v>4</v>
      </c>
      <c r="AD149" s="89">
        <v>50</v>
      </c>
      <c r="AE149" s="83">
        <v>85</v>
      </c>
      <c r="AF149" s="83">
        <f>IFERROR(Tabelle13[[#This Row],[JIF Rank 2021 '#]]/Tabelle13[[#This Row],[JIF Rank 2021 Total]]*100,"")</f>
        <v>58.82352941176471</v>
      </c>
      <c r="AG149" s="83" t="str">
        <f>IF(Tabelle13[[#This Row],[JIF Rank 2021 Relative]]&lt;10, "Upper 10%","")</f>
        <v/>
      </c>
      <c r="AH149" s="83" t="str">
        <f>RIGHT(Tabelle13[[#This Row],[JIF Quartile in Category 2021]],1)</f>
        <v>3</v>
      </c>
      <c r="AI149" s="83" t="str">
        <f>IF(OR(Tabelle13[[#This Row],[JIF Rank 2019 group]]="Upper 10%",Tabelle13[[#This Row],[JIF Rank 2020 group]]="Upper 10%",Tabelle13[[#This Row],[JIF Rank 2021 group]]="Upper 10%"),"Upper 10%","")</f>
        <v/>
      </c>
    </row>
    <row r="150" spans="1:35" s="54" customFormat="1" x14ac:dyDescent="0.3">
      <c r="A150" s="109" t="s">
        <v>160</v>
      </c>
      <c r="B150" s="108" t="s">
        <v>1002</v>
      </c>
      <c r="C150" s="67" t="s">
        <v>1010</v>
      </c>
      <c r="D150" s="67" t="s">
        <v>312</v>
      </c>
      <c r="E150" s="67" t="s">
        <v>1011</v>
      </c>
      <c r="F150" s="67" t="s">
        <v>312</v>
      </c>
      <c r="G150" s="67" t="s">
        <v>1012</v>
      </c>
      <c r="H150" s="65" t="s">
        <v>328</v>
      </c>
      <c r="I150" s="67"/>
      <c r="J150" s="67"/>
      <c r="K150" s="67" t="s">
        <v>28</v>
      </c>
      <c r="L150" s="67"/>
      <c r="M150" s="67"/>
      <c r="N150" s="68" t="s">
        <v>1632</v>
      </c>
      <c r="O150" s="68" t="s">
        <v>357</v>
      </c>
      <c r="P150" s="57" t="s">
        <v>1630</v>
      </c>
      <c r="Q150" s="67" t="s">
        <v>1009</v>
      </c>
      <c r="R150" s="49"/>
      <c r="S150" s="56" t="str">
        <f>_xlfn.TEXTJOIN("",TRUE,Tabelle13[[#This Row],[WoS Index SCIE]:[WoS Index SSCI]])</f>
        <v>SCIE</v>
      </c>
      <c r="T150" s="83">
        <v>74</v>
      </c>
      <c r="U150" s="83">
        <v>128</v>
      </c>
      <c r="V150" s="83">
        <f>IFERROR(Tabelle13[[#This Row],[JIF Rank 2019 '#]]/Tabelle13[[#This Row],[JIF Rank 2019 Total]]*100,"")</f>
        <v>57.8125</v>
      </c>
      <c r="W150" s="83" t="str">
        <f>IF(Tabelle13[[#This Row],[JIF Rank 2019 Relative]]&lt;10, "Upper 10%","")</f>
        <v/>
      </c>
      <c r="X150" s="83" t="str">
        <f>RIGHT(Tabelle13[[#This Row],[JIF Quartile in Category 2019]],1)</f>
        <v>3</v>
      </c>
      <c r="Y150" s="83">
        <v>83</v>
      </c>
      <c r="Z150" s="83">
        <v>129</v>
      </c>
      <c r="AA150" s="83">
        <f>IFERROR(Tabelle13[[#This Row],[JIF Rank 2020 '#]]/Tabelle13[[#This Row],[JIF Rank 2020 Total]]*100,"")</f>
        <v>64.341085271317837</v>
      </c>
      <c r="AB150" s="83" t="str">
        <f>IF(Tabelle13[[#This Row],[JIF Rank 2020 Relative]]&lt;10, "Upper 10%","")</f>
        <v/>
      </c>
      <c r="AC150" s="83" t="str">
        <f>RIGHT(Tabelle13[[#This Row],[JIF Quartile in Category 2020]],1)</f>
        <v>3</v>
      </c>
      <c r="AD150" s="89">
        <v>61</v>
      </c>
      <c r="AE150" s="83">
        <v>130</v>
      </c>
      <c r="AF150" s="83">
        <f>IFERROR(Tabelle13[[#This Row],[JIF Rank 2021 '#]]/Tabelle13[[#This Row],[JIF Rank 2021 Total]]*100,"")</f>
        <v>46.92307692307692</v>
      </c>
      <c r="AG150" s="83" t="str">
        <f>IF(Tabelle13[[#This Row],[JIF Rank 2021 Relative]]&lt;10, "Upper 10%","")</f>
        <v/>
      </c>
      <c r="AH150" s="83" t="str">
        <f>RIGHT(Tabelle13[[#This Row],[JIF Quartile in Category 2021]],1)</f>
        <v>2</v>
      </c>
      <c r="AI150" s="83" t="str">
        <f>IF(OR(Tabelle13[[#This Row],[JIF Rank 2019 group]]="Upper 10%",Tabelle13[[#This Row],[JIF Rank 2020 group]]="Upper 10%",Tabelle13[[#This Row],[JIF Rank 2021 group]]="Upper 10%"),"Upper 10%","")</f>
        <v/>
      </c>
    </row>
    <row r="151" spans="1:35" s="54" customFormat="1" x14ac:dyDescent="0.3">
      <c r="A151" s="60" t="s">
        <v>161</v>
      </c>
      <c r="B151" s="67" t="s">
        <v>177</v>
      </c>
      <c r="C151" s="65" t="s">
        <v>1015</v>
      </c>
      <c r="D151" s="65" t="s">
        <v>312</v>
      </c>
      <c r="E151" s="65" t="s">
        <v>1016</v>
      </c>
      <c r="F151" s="65" t="s">
        <v>328</v>
      </c>
      <c r="G151" s="65" t="s">
        <v>1017</v>
      </c>
      <c r="H151" s="65" t="s">
        <v>328</v>
      </c>
      <c r="I151" s="67" t="s">
        <v>38</v>
      </c>
      <c r="J151" s="67"/>
      <c r="K151" s="67"/>
      <c r="L151" s="67" t="s">
        <v>42</v>
      </c>
      <c r="M151" s="67"/>
      <c r="N151" s="68" t="s">
        <v>409</v>
      </c>
      <c r="O151" s="68" t="s">
        <v>177</v>
      </c>
      <c r="P151" s="67" t="s">
        <v>177</v>
      </c>
      <c r="Q151" s="67" t="s">
        <v>1019</v>
      </c>
      <c r="R151" s="49"/>
      <c r="S151" s="56" t="str">
        <f>_xlfn.TEXTJOIN("",TRUE,Tabelle13[[#This Row],[WoS Index SCIE]:[WoS Index SSCI]])</f>
        <v>SSCI</v>
      </c>
      <c r="T151" s="83">
        <v>98</v>
      </c>
      <c r="U151" s="83">
        <v>187</v>
      </c>
      <c r="V151" s="83">
        <f>IFERROR(Tabelle13[[#This Row],[JIF Rank 2019 '#]]/Tabelle13[[#This Row],[JIF Rank 2019 Total]]*100,"")</f>
        <v>52.406417112299465</v>
      </c>
      <c r="W151" s="83" t="str">
        <f>IF(Tabelle13[[#This Row],[JIF Rank 2019 Relative]]&lt;10, "Upper 10%","")</f>
        <v/>
      </c>
      <c r="X151" s="83" t="str">
        <f>RIGHT(Tabelle13[[#This Row],[JIF Quartile in Category 2019]],1)</f>
        <v>3</v>
      </c>
      <c r="Y151" s="83">
        <v>94</v>
      </c>
      <c r="Z151" s="83">
        <v>193</v>
      </c>
      <c r="AA151" s="83">
        <f>IFERROR(Tabelle13[[#This Row],[JIF Rank 2020 '#]]/Tabelle13[[#This Row],[JIF Rank 2020 Total]]*100,"")</f>
        <v>48.704663212435236</v>
      </c>
      <c r="AB151" s="83" t="str">
        <f>IF(Tabelle13[[#This Row],[JIF Rank 2020 Relative]]&lt;10, "Upper 10%","")</f>
        <v/>
      </c>
      <c r="AC151" s="83" t="str">
        <f>RIGHT(Tabelle13[[#This Row],[JIF Quartile in Category 2020]],1)</f>
        <v>2</v>
      </c>
      <c r="AD151" s="88">
        <v>96</v>
      </c>
      <c r="AE151" s="83">
        <v>194</v>
      </c>
      <c r="AF151" s="83">
        <f>IFERROR(Tabelle13[[#This Row],[JIF Rank 2021 '#]]/Tabelle13[[#This Row],[JIF Rank 2021 Total]]*100,"")</f>
        <v>49.484536082474229</v>
      </c>
      <c r="AG151" s="83" t="str">
        <f>IF(Tabelle13[[#This Row],[JIF Rank 2021 Relative]]&lt;10, "Upper 10%","")</f>
        <v/>
      </c>
      <c r="AH151" s="83" t="str">
        <f>RIGHT(Tabelle13[[#This Row],[JIF Quartile in Category 2021]],1)</f>
        <v>2</v>
      </c>
      <c r="AI151" s="83" t="str">
        <f>IF(OR(Tabelle13[[#This Row],[JIF Rank 2019 group]]="Upper 10%",Tabelle13[[#This Row],[JIF Rank 2020 group]]="Upper 10%",Tabelle13[[#This Row],[JIF Rank 2021 group]]="Upper 10%"),"Upper 10%","")</f>
        <v/>
      </c>
    </row>
    <row r="152" spans="1:35" s="54" customFormat="1" x14ac:dyDescent="0.3">
      <c r="A152" s="57" t="s">
        <v>162</v>
      </c>
      <c r="B152" s="67" t="s">
        <v>640</v>
      </c>
      <c r="C152" s="67" t="s">
        <v>1020</v>
      </c>
      <c r="D152" s="67" t="s">
        <v>334</v>
      </c>
      <c r="E152" s="67" t="s">
        <v>1021</v>
      </c>
      <c r="F152" s="67" t="s">
        <v>334</v>
      </c>
      <c r="G152" s="67" t="s">
        <v>823</v>
      </c>
      <c r="H152" s="67" t="s">
        <v>334</v>
      </c>
      <c r="I152" s="67"/>
      <c r="J152" s="67"/>
      <c r="K152" s="67" t="s">
        <v>28</v>
      </c>
      <c r="L152" s="67"/>
      <c r="M152" s="67"/>
      <c r="N152" s="68" t="s">
        <v>1626</v>
      </c>
      <c r="O152" s="68" t="s">
        <v>530</v>
      </c>
      <c r="P152" s="67" t="s">
        <v>1609</v>
      </c>
      <c r="Q152" s="67" t="s">
        <v>1024</v>
      </c>
      <c r="R152" s="49"/>
      <c r="S152" s="56" t="str">
        <f>_xlfn.TEXTJOIN("",TRUE,Tabelle13[[#This Row],[WoS Index SCIE]:[WoS Index SSCI]])</f>
        <v>SCIE</v>
      </c>
      <c r="T152" s="83">
        <v>69</v>
      </c>
      <c r="U152" s="83">
        <v>89</v>
      </c>
      <c r="V152" s="83">
        <f>IFERROR(Tabelle13[[#This Row],[JIF Rank 2019 '#]]/Tabelle13[[#This Row],[JIF Rank 2019 Total]]*100,"")</f>
        <v>77.528089887640448</v>
      </c>
      <c r="W152" s="83" t="str">
        <f>IF(Tabelle13[[#This Row],[JIF Rank 2019 Relative]]&lt;10, "Upper 10%","")</f>
        <v/>
      </c>
      <c r="X152" s="83" t="str">
        <f>RIGHT(Tabelle13[[#This Row],[JIF Quartile in Category 2019]],1)</f>
        <v>4</v>
      </c>
      <c r="Y152" s="83">
        <v>74</v>
      </c>
      <c r="Z152" s="83">
        <v>88</v>
      </c>
      <c r="AA152" s="83">
        <f>IFERROR(Tabelle13[[#This Row],[JIF Rank 2020 '#]]/Tabelle13[[#This Row],[JIF Rank 2020 Total]]*100,"")</f>
        <v>84.090909090909093</v>
      </c>
      <c r="AB152" s="83" t="str">
        <f>IF(Tabelle13[[#This Row],[JIF Rank 2020 Relative]]&lt;10, "Upper 10%","")</f>
        <v/>
      </c>
      <c r="AC152" s="83" t="str">
        <f>RIGHT(Tabelle13[[#This Row],[JIF Quartile in Category 2020]],1)</f>
        <v>4</v>
      </c>
      <c r="AD152" s="89">
        <v>72</v>
      </c>
      <c r="AE152" s="83">
        <v>90</v>
      </c>
      <c r="AF152" s="83">
        <f>IFERROR(Tabelle13[[#This Row],[JIF Rank 2021 '#]]/Tabelle13[[#This Row],[JIF Rank 2021 Total]]*100,"")</f>
        <v>80</v>
      </c>
      <c r="AG152" s="83" t="str">
        <f>IF(Tabelle13[[#This Row],[JIF Rank 2021 Relative]]&lt;10, "Upper 10%","")</f>
        <v/>
      </c>
      <c r="AH152" s="83" t="str">
        <f>RIGHT(Tabelle13[[#This Row],[JIF Quartile in Category 2021]],1)</f>
        <v>4</v>
      </c>
      <c r="AI152" s="83" t="str">
        <f>IF(OR(Tabelle13[[#This Row],[JIF Rank 2019 group]]="Upper 10%",Tabelle13[[#This Row],[JIF Rank 2020 group]]="Upper 10%",Tabelle13[[#This Row],[JIF Rank 2021 group]]="Upper 10%"),"Upper 10%","")</f>
        <v/>
      </c>
    </row>
    <row r="153" spans="1:35" s="54" customFormat="1" x14ac:dyDescent="0.3">
      <c r="A153" s="56" t="s">
        <v>163</v>
      </c>
      <c r="B153" s="65" t="s">
        <v>311</v>
      </c>
      <c r="C153" s="65"/>
      <c r="D153" s="65"/>
      <c r="E153" s="65"/>
      <c r="F153" s="65"/>
      <c r="G153" s="65"/>
      <c r="H153" s="65"/>
      <c r="I153" s="67"/>
      <c r="J153" s="67" t="s">
        <v>26</v>
      </c>
      <c r="K153" s="67"/>
      <c r="L153" s="67"/>
      <c r="M153" s="67"/>
      <c r="N153" s="67" t="s">
        <v>324</v>
      </c>
      <c r="O153" s="67" t="s">
        <v>317</v>
      </c>
      <c r="P153" s="68" t="s">
        <v>1609</v>
      </c>
      <c r="Q153" s="67" t="s">
        <v>1026</v>
      </c>
      <c r="R153" s="49"/>
      <c r="S153" s="56" t="str">
        <f>_xlfn.TEXTJOIN("",TRUE,Tabelle13[[#This Row],[WoS Index SCIE]:[WoS Index SSCI]])</f>
        <v/>
      </c>
      <c r="T153" s="83"/>
      <c r="U153" s="83"/>
      <c r="V153" s="83" t="str">
        <f>IFERROR(Tabelle13[[#This Row],[JIF Rank 2019 '#]]/Tabelle13[[#This Row],[JIF Rank 2019 Total]]*100,"")</f>
        <v/>
      </c>
      <c r="W153" s="83" t="str">
        <f>IF(Tabelle13[[#This Row],[JIF Rank 2019 Relative]]&lt;10, "Upper 10%","")</f>
        <v/>
      </c>
      <c r="X153" s="83" t="str">
        <f>RIGHT(Tabelle13[[#This Row],[JIF Quartile in Category 2019]],1)</f>
        <v/>
      </c>
      <c r="Y153" s="83"/>
      <c r="Z153" s="83"/>
      <c r="AA153" s="83" t="str">
        <f>IFERROR(Tabelle13[[#This Row],[JIF Rank 2020 '#]]/Tabelle13[[#This Row],[JIF Rank 2020 Total]]*100,"")</f>
        <v/>
      </c>
      <c r="AB153" s="83" t="str">
        <f>IF(Tabelle13[[#This Row],[JIF Rank 2020 Relative]]&lt;10, "Upper 10%","")</f>
        <v/>
      </c>
      <c r="AC153" s="83" t="str">
        <f>RIGHT(Tabelle13[[#This Row],[JIF Quartile in Category 2020]],1)</f>
        <v/>
      </c>
      <c r="AD153" s="88"/>
      <c r="AE153" s="83"/>
      <c r="AF153" s="83" t="str">
        <f>IFERROR(Tabelle13[[#This Row],[JIF Rank 2021 '#]]/Tabelle13[[#This Row],[JIF Rank 2021 Total]]*100,"")</f>
        <v/>
      </c>
      <c r="AG153" s="83" t="str">
        <f>IF(Tabelle13[[#This Row],[JIF Rank 2021 Relative]]&lt;10, "Upper 10%","")</f>
        <v/>
      </c>
      <c r="AH153" s="83" t="str">
        <f>RIGHT(Tabelle13[[#This Row],[JIF Quartile in Category 2021]],1)</f>
        <v/>
      </c>
      <c r="AI153" s="83" t="str">
        <f>IF(OR(Tabelle13[[#This Row],[JIF Rank 2019 group]]="Upper 10%",Tabelle13[[#This Row],[JIF Rank 2020 group]]="Upper 10%",Tabelle13[[#This Row],[JIF Rank 2021 group]]="Upper 10%"),"Upper 10%","")</f>
        <v/>
      </c>
    </row>
    <row r="154" spans="1:35" s="54" customFormat="1" x14ac:dyDescent="0.3">
      <c r="A154" s="56" t="s">
        <v>164</v>
      </c>
      <c r="B154" s="65" t="s">
        <v>311</v>
      </c>
      <c r="C154" s="65"/>
      <c r="D154" s="65"/>
      <c r="E154" s="65"/>
      <c r="F154" s="65"/>
      <c r="G154" s="65"/>
      <c r="H154" s="65"/>
      <c r="I154" s="67"/>
      <c r="J154" s="67" t="s">
        <v>26</v>
      </c>
      <c r="K154" s="67"/>
      <c r="L154" s="67"/>
      <c r="M154" s="67"/>
      <c r="N154" s="67" t="s">
        <v>605</v>
      </c>
      <c r="O154" s="67" t="s">
        <v>373</v>
      </c>
      <c r="P154" s="68" t="s">
        <v>1609</v>
      </c>
      <c r="Q154" s="67" t="s">
        <v>1027</v>
      </c>
      <c r="R154" s="49"/>
      <c r="S154" s="56" t="str">
        <f>_xlfn.TEXTJOIN("",TRUE,Tabelle13[[#This Row],[WoS Index SCIE]:[WoS Index SSCI]])</f>
        <v/>
      </c>
      <c r="T154" s="83"/>
      <c r="U154" s="83"/>
      <c r="V154" s="83" t="str">
        <f>IFERROR(Tabelle13[[#This Row],[JIF Rank 2019 '#]]/Tabelle13[[#This Row],[JIF Rank 2019 Total]]*100,"")</f>
        <v/>
      </c>
      <c r="W154" s="83" t="str">
        <f>IF(Tabelle13[[#This Row],[JIF Rank 2019 Relative]]&lt;10, "Upper 10%","")</f>
        <v/>
      </c>
      <c r="X154" s="83" t="str">
        <f>RIGHT(Tabelle13[[#This Row],[JIF Quartile in Category 2019]],1)</f>
        <v/>
      </c>
      <c r="Y154" s="83"/>
      <c r="Z154" s="83"/>
      <c r="AA154" s="83" t="str">
        <f>IFERROR(Tabelle13[[#This Row],[JIF Rank 2020 '#]]/Tabelle13[[#This Row],[JIF Rank 2020 Total]]*100,"")</f>
        <v/>
      </c>
      <c r="AB154" s="83" t="str">
        <f>IF(Tabelle13[[#This Row],[JIF Rank 2020 Relative]]&lt;10, "Upper 10%","")</f>
        <v/>
      </c>
      <c r="AC154" s="83" t="str">
        <f>RIGHT(Tabelle13[[#This Row],[JIF Quartile in Category 2020]],1)</f>
        <v/>
      </c>
      <c r="AD154" s="88"/>
      <c r="AE154" s="83"/>
      <c r="AF154" s="83" t="str">
        <f>IFERROR(Tabelle13[[#This Row],[JIF Rank 2021 '#]]/Tabelle13[[#This Row],[JIF Rank 2021 Total]]*100,"")</f>
        <v/>
      </c>
      <c r="AG154" s="83" t="str">
        <f>IF(Tabelle13[[#This Row],[JIF Rank 2021 Relative]]&lt;10, "Upper 10%","")</f>
        <v/>
      </c>
      <c r="AH154" s="83" t="str">
        <f>RIGHT(Tabelle13[[#This Row],[JIF Quartile in Category 2021]],1)</f>
        <v/>
      </c>
      <c r="AI154" s="83" t="str">
        <f>IF(OR(Tabelle13[[#This Row],[JIF Rank 2019 group]]="Upper 10%",Tabelle13[[#This Row],[JIF Rank 2020 group]]="Upper 10%",Tabelle13[[#This Row],[JIF Rank 2021 group]]="Upper 10%"),"Upper 10%","")</f>
        <v/>
      </c>
    </row>
    <row r="155" spans="1:35" s="54" customFormat="1" x14ac:dyDescent="0.3">
      <c r="A155" s="56" t="s">
        <v>165</v>
      </c>
      <c r="B155" s="65" t="s">
        <v>311</v>
      </c>
      <c r="C155" s="65"/>
      <c r="D155" s="65"/>
      <c r="E155" s="65"/>
      <c r="F155" s="65"/>
      <c r="G155" s="65"/>
      <c r="H155" s="65"/>
      <c r="I155" s="67"/>
      <c r="J155" s="67" t="s">
        <v>26</v>
      </c>
      <c r="K155" s="67"/>
      <c r="L155" s="67"/>
      <c r="M155" s="67"/>
      <c r="N155" s="67" t="s">
        <v>314</v>
      </c>
      <c r="O155" s="67" t="s">
        <v>465</v>
      </c>
      <c r="P155" s="68" t="s">
        <v>1608</v>
      </c>
      <c r="Q155" s="67" t="s">
        <v>1030</v>
      </c>
      <c r="R155" s="49"/>
      <c r="S155" s="56" t="str">
        <f>_xlfn.TEXTJOIN("",TRUE,Tabelle13[[#This Row],[WoS Index SCIE]:[WoS Index SSCI]])</f>
        <v/>
      </c>
      <c r="T155" s="83"/>
      <c r="U155" s="83"/>
      <c r="V155" s="83" t="str">
        <f>IFERROR(Tabelle13[[#This Row],[JIF Rank 2019 '#]]/Tabelle13[[#This Row],[JIF Rank 2019 Total]]*100,"")</f>
        <v/>
      </c>
      <c r="W155" s="83" t="str">
        <f>IF(Tabelle13[[#This Row],[JIF Rank 2019 Relative]]&lt;10, "Upper 10%","")</f>
        <v/>
      </c>
      <c r="X155" s="83" t="str">
        <f>RIGHT(Tabelle13[[#This Row],[JIF Quartile in Category 2019]],1)</f>
        <v/>
      </c>
      <c r="Y155" s="83"/>
      <c r="Z155" s="83"/>
      <c r="AA155" s="83" t="str">
        <f>IFERROR(Tabelle13[[#This Row],[JIF Rank 2020 '#]]/Tabelle13[[#This Row],[JIF Rank 2020 Total]]*100,"")</f>
        <v/>
      </c>
      <c r="AB155" s="83" t="str">
        <f>IF(Tabelle13[[#This Row],[JIF Rank 2020 Relative]]&lt;10, "Upper 10%","")</f>
        <v/>
      </c>
      <c r="AC155" s="83" t="str">
        <f>RIGHT(Tabelle13[[#This Row],[JIF Quartile in Category 2020]],1)</f>
        <v/>
      </c>
      <c r="AD155" s="88"/>
      <c r="AE155" s="83"/>
      <c r="AF155" s="83" t="str">
        <f>IFERROR(Tabelle13[[#This Row],[JIF Rank 2021 '#]]/Tabelle13[[#This Row],[JIF Rank 2021 Total]]*100,"")</f>
        <v/>
      </c>
      <c r="AG155" s="83" t="str">
        <f>IF(Tabelle13[[#This Row],[JIF Rank 2021 Relative]]&lt;10, "Upper 10%","")</f>
        <v/>
      </c>
      <c r="AH155" s="83" t="str">
        <f>RIGHT(Tabelle13[[#This Row],[JIF Quartile in Category 2021]],1)</f>
        <v/>
      </c>
      <c r="AI155" s="83" t="str">
        <f>IF(OR(Tabelle13[[#This Row],[JIF Rank 2019 group]]="Upper 10%",Tabelle13[[#This Row],[JIF Rank 2020 group]]="Upper 10%",Tabelle13[[#This Row],[JIF Rank 2021 group]]="Upper 10%"),"Upper 10%","")</f>
        <v/>
      </c>
    </row>
    <row r="156" spans="1:35" s="54" customFormat="1" x14ac:dyDescent="0.3">
      <c r="A156" s="56" t="s">
        <v>167</v>
      </c>
      <c r="B156" s="65" t="s">
        <v>311</v>
      </c>
      <c r="C156" s="65"/>
      <c r="D156" s="65"/>
      <c r="E156" s="65"/>
      <c r="F156" s="65"/>
      <c r="G156" s="65"/>
      <c r="H156" s="65"/>
      <c r="I156" s="67"/>
      <c r="J156" s="67" t="s">
        <v>26</v>
      </c>
      <c r="K156" s="67"/>
      <c r="L156" s="67"/>
      <c r="M156" s="67"/>
      <c r="N156" s="67" t="s">
        <v>402</v>
      </c>
      <c r="O156" s="67" t="s">
        <v>400</v>
      </c>
      <c r="P156" s="57" t="s">
        <v>1611</v>
      </c>
      <c r="Q156" s="67" t="s">
        <v>1037</v>
      </c>
      <c r="R156" s="49"/>
      <c r="S156" s="56" t="str">
        <f>_xlfn.TEXTJOIN("",TRUE,Tabelle13[[#This Row],[WoS Index SCIE]:[WoS Index SSCI]])</f>
        <v/>
      </c>
      <c r="T156" s="83"/>
      <c r="U156" s="83"/>
      <c r="V156" s="83" t="str">
        <f>IFERROR(Tabelle13[[#This Row],[JIF Rank 2019 '#]]/Tabelle13[[#This Row],[JIF Rank 2019 Total]]*100,"")</f>
        <v/>
      </c>
      <c r="W156" s="83" t="str">
        <f>IF(Tabelle13[[#This Row],[JIF Rank 2019 Relative]]&lt;10, "Upper 10%","")</f>
        <v/>
      </c>
      <c r="X156" s="83" t="str">
        <f>RIGHT(Tabelle13[[#This Row],[JIF Quartile in Category 2019]],1)</f>
        <v/>
      </c>
      <c r="Y156" s="83"/>
      <c r="Z156" s="83"/>
      <c r="AA156" s="83" t="str">
        <f>IFERROR(Tabelle13[[#This Row],[JIF Rank 2020 '#]]/Tabelle13[[#This Row],[JIF Rank 2020 Total]]*100,"")</f>
        <v/>
      </c>
      <c r="AB156" s="83" t="str">
        <f>IF(Tabelle13[[#This Row],[JIF Rank 2020 Relative]]&lt;10, "Upper 10%","")</f>
        <v/>
      </c>
      <c r="AC156" s="83" t="str">
        <f>RIGHT(Tabelle13[[#This Row],[JIF Quartile in Category 2020]],1)</f>
        <v/>
      </c>
      <c r="AD156" s="88"/>
      <c r="AE156" s="83"/>
      <c r="AF156" s="83" t="str">
        <f>IFERROR(Tabelle13[[#This Row],[JIF Rank 2021 '#]]/Tabelle13[[#This Row],[JIF Rank 2021 Total]]*100,"")</f>
        <v/>
      </c>
      <c r="AG156" s="83" t="str">
        <f>IF(Tabelle13[[#This Row],[JIF Rank 2021 Relative]]&lt;10, "Upper 10%","")</f>
        <v/>
      </c>
      <c r="AH156" s="83" t="str">
        <f>RIGHT(Tabelle13[[#This Row],[JIF Quartile in Category 2021]],1)</f>
        <v/>
      </c>
      <c r="AI156" s="83" t="str">
        <f>IF(OR(Tabelle13[[#This Row],[JIF Rank 2019 group]]="Upper 10%",Tabelle13[[#This Row],[JIF Rank 2020 group]]="Upper 10%",Tabelle13[[#This Row],[JIF Rank 2021 group]]="Upper 10%"),"Upper 10%","")</f>
        <v/>
      </c>
    </row>
    <row r="157" spans="1:35" s="54" customFormat="1" x14ac:dyDescent="0.3">
      <c r="A157" s="56" t="s">
        <v>168</v>
      </c>
      <c r="B157" s="65" t="s">
        <v>311</v>
      </c>
      <c r="C157" s="65"/>
      <c r="D157" s="65"/>
      <c r="E157" s="65"/>
      <c r="F157" s="65"/>
      <c r="G157" s="65"/>
      <c r="H157" s="65"/>
      <c r="I157" s="67" t="s">
        <v>38</v>
      </c>
      <c r="J157" s="67"/>
      <c r="K157" s="67"/>
      <c r="L157" s="67"/>
      <c r="M157" s="67"/>
      <c r="N157" s="67" t="s">
        <v>402</v>
      </c>
      <c r="O157" s="67" t="s">
        <v>400</v>
      </c>
      <c r="P157" s="57" t="s">
        <v>1611</v>
      </c>
      <c r="Q157" s="67" t="s">
        <v>1038</v>
      </c>
      <c r="R157" s="49"/>
      <c r="S157" s="56" t="str">
        <f>_xlfn.TEXTJOIN("",TRUE,Tabelle13[[#This Row],[WoS Index SCIE]:[WoS Index SSCI]])</f>
        <v/>
      </c>
      <c r="T157" s="83"/>
      <c r="U157" s="83"/>
      <c r="V157" s="83" t="str">
        <f>IFERROR(Tabelle13[[#This Row],[JIF Rank 2019 '#]]/Tabelle13[[#This Row],[JIF Rank 2019 Total]]*100,"")</f>
        <v/>
      </c>
      <c r="W157" s="83" t="str">
        <f>IF(Tabelle13[[#This Row],[JIF Rank 2019 Relative]]&lt;10, "Upper 10%","")</f>
        <v/>
      </c>
      <c r="X157" s="83" t="str">
        <f>RIGHT(Tabelle13[[#This Row],[JIF Quartile in Category 2019]],1)</f>
        <v/>
      </c>
      <c r="Y157" s="83"/>
      <c r="Z157" s="83"/>
      <c r="AA157" s="83" t="str">
        <f>IFERROR(Tabelle13[[#This Row],[JIF Rank 2020 '#]]/Tabelle13[[#This Row],[JIF Rank 2020 Total]]*100,"")</f>
        <v/>
      </c>
      <c r="AB157" s="83" t="str">
        <f>IF(Tabelle13[[#This Row],[JIF Rank 2020 Relative]]&lt;10, "Upper 10%","")</f>
        <v/>
      </c>
      <c r="AC157" s="83" t="str">
        <f>RIGHT(Tabelle13[[#This Row],[JIF Quartile in Category 2020]],1)</f>
        <v/>
      </c>
      <c r="AD157" s="88"/>
      <c r="AE157" s="83"/>
      <c r="AF157" s="83" t="str">
        <f>IFERROR(Tabelle13[[#This Row],[JIF Rank 2021 '#]]/Tabelle13[[#This Row],[JIF Rank 2021 Total]]*100,"")</f>
        <v/>
      </c>
      <c r="AG157" s="83" t="str">
        <f>IF(Tabelle13[[#This Row],[JIF Rank 2021 Relative]]&lt;10, "Upper 10%","")</f>
        <v/>
      </c>
      <c r="AH157" s="83" t="str">
        <f>RIGHT(Tabelle13[[#This Row],[JIF Quartile in Category 2021]],1)</f>
        <v/>
      </c>
      <c r="AI157" s="83" t="str">
        <f>IF(OR(Tabelle13[[#This Row],[JIF Rank 2019 group]]="Upper 10%",Tabelle13[[#This Row],[JIF Rank 2020 group]]="Upper 10%",Tabelle13[[#This Row],[JIF Rank 2021 group]]="Upper 10%"),"Upper 10%","")</f>
        <v/>
      </c>
    </row>
    <row r="158" spans="1:35" s="54" customFormat="1" x14ac:dyDescent="0.3">
      <c r="A158" s="57" t="s">
        <v>169</v>
      </c>
      <c r="B158" s="67" t="s">
        <v>1039</v>
      </c>
      <c r="C158" s="67" t="s">
        <v>855</v>
      </c>
      <c r="D158" s="67" t="s">
        <v>334</v>
      </c>
      <c r="E158" s="67" t="s">
        <v>1040</v>
      </c>
      <c r="F158" s="67" t="s">
        <v>334</v>
      </c>
      <c r="G158" s="67" t="s">
        <v>1040</v>
      </c>
      <c r="H158" s="67" t="s">
        <v>334</v>
      </c>
      <c r="I158" s="67"/>
      <c r="J158" s="67"/>
      <c r="K158" s="67" t="s">
        <v>28</v>
      </c>
      <c r="L158" s="67"/>
      <c r="M158" s="67"/>
      <c r="N158" s="68" t="s">
        <v>1626</v>
      </c>
      <c r="O158" s="68" t="s">
        <v>450</v>
      </c>
      <c r="P158" s="68" t="s">
        <v>1609</v>
      </c>
      <c r="Q158" s="67" t="s">
        <v>1042</v>
      </c>
      <c r="R158" s="49"/>
      <c r="S158" s="56" t="str">
        <f>_xlfn.TEXTJOIN("",TRUE,Tabelle13[[#This Row],[WoS Index SCIE]:[WoS Index SSCI]])</f>
        <v>SCIE</v>
      </c>
      <c r="T158" s="83">
        <v>31</v>
      </c>
      <c r="U158" s="83">
        <v>34</v>
      </c>
      <c r="V158" s="83">
        <f>IFERROR(Tabelle13[[#This Row],[JIF Rank 2019 '#]]/Tabelle13[[#This Row],[JIF Rank 2019 Total]]*100,"")</f>
        <v>91.17647058823529</v>
      </c>
      <c r="W158" s="83" t="str">
        <f>IF(Tabelle13[[#This Row],[JIF Rank 2019 Relative]]&lt;10, "Upper 10%","")</f>
        <v/>
      </c>
      <c r="X158" s="83" t="str">
        <f>RIGHT(Tabelle13[[#This Row],[JIF Quartile in Category 2019]],1)</f>
        <v>4</v>
      </c>
      <c r="Y158" s="83">
        <v>32</v>
      </c>
      <c r="Z158" s="83">
        <v>34</v>
      </c>
      <c r="AA158" s="83">
        <f>IFERROR(Tabelle13[[#This Row],[JIF Rank 2020 '#]]/Tabelle13[[#This Row],[JIF Rank 2020 Total]]*100,"")</f>
        <v>94.117647058823522</v>
      </c>
      <c r="AB158" s="83" t="str">
        <f>IF(Tabelle13[[#This Row],[JIF Rank 2020 Relative]]&lt;10, "Upper 10%","")</f>
        <v/>
      </c>
      <c r="AC158" s="83" t="str">
        <f>RIGHT(Tabelle13[[#This Row],[JIF Quartile in Category 2020]],1)</f>
        <v>4</v>
      </c>
      <c r="AD158" s="89">
        <v>32</v>
      </c>
      <c r="AE158" s="83">
        <v>34</v>
      </c>
      <c r="AF158" s="83">
        <f>IFERROR(Tabelle13[[#This Row],[JIF Rank 2021 '#]]/Tabelle13[[#This Row],[JIF Rank 2021 Total]]*100,"")</f>
        <v>94.117647058823522</v>
      </c>
      <c r="AG158" s="83" t="str">
        <f>IF(Tabelle13[[#This Row],[JIF Rank 2021 Relative]]&lt;10, "Upper 10%","")</f>
        <v/>
      </c>
      <c r="AH158" s="83" t="str">
        <f>RIGHT(Tabelle13[[#This Row],[JIF Quartile in Category 2021]],1)</f>
        <v>4</v>
      </c>
      <c r="AI158" s="83" t="str">
        <f>IF(OR(Tabelle13[[#This Row],[JIF Rank 2019 group]]="Upper 10%",Tabelle13[[#This Row],[JIF Rank 2020 group]]="Upper 10%",Tabelle13[[#This Row],[JIF Rank 2021 group]]="Upper 10%"),"Upper 10%","")</f>
        <v/>
      </c>
    </row>
    <row r="159" spans="1:35" s="54" customFormat="1" x14ac:dyDescent="0.3">
      <c r="A159" s="56" t="s">
        <v>171</v>
      </c>
      <c r="B159" s="65" t="s">
        <v>311</v>
      </c>
      <c r="C159" s="65"/>
      <c r="D159" s="65"/>
      <c r="E159" s="65"/>
      <c r="F159" s="65"/>
      <c r="G159" s="65"/>
      <c r="H159" s="65"/>
      <c r="I159" s="67"/>
      <c r="J159" s="67" t="s">
        <v>26</v>
      </c>
      <c r="K159" s="67"/>
      <c r="L159" s="67"/>
      <c r="M159" s="67"/>
      <c r="N159" s="67" t="s">
        <v>409</v>
      </c>
      <c r="O159" s="67" t="s">
        <v>177</v>
      </c>
      <c r="P159" s="67" t="s">
        <v>177</v>
      </c>
      <c r="Q159" s="67" t="s">
        <v>1045</v>
      </c>
      <c r="R159" s="49"/>
      <c r="S159" s="56" t="str">
        <f>_xlfn.TEXTJOIN("",TRUE,Tabelle13[[#This Row],[WoS Index SCIE]:[WoS Index SSCI]])</f>
        <v/>
      </c>
      <c r="T159" s="83"/>
      <c r="U159" s="83"/>
      <c r="V159" s="83" t="str">
        <f>IFERROR(Tabelle13[[#This Row],[JIF Rank 2019 '#]]/Tabelle13[[#This Row],[JIF Rank 2019 Total]]*100,"")</f>
        <v/>
      </c>
      <c r="W159" s="83" t="str">
        <f>IF(Tabelle13[[#This Row],[JIF Rank 2019 Relative]]&lt;10, "Upper 10%","")</f>
        <v/>
      </c>
      <c r="X159" s="83" t="str">
        <f>RIGHT(Tabelle13[[#This Row],[JIF Quartile in Category 2019]],1)</f>
        <v/>
      </c>
      <c r="Y159" s="83"/>
      <c r="Z159" s="83"/>
      <c r="AA159" s="83" t="str">
        <f>IFERROR(Tabelle13[[#This Row],[JIF Rank 2020 '#]]/Tabelle13[[#This Row],[JIF Rank 2020 Total]]*100,"")</f>
        <v/>
      </c>
      <c r="AB159" s="83" t="str">
        <f>IF(Tabelle13[[#This Row],[JIF Rank 2020 Relative]]&lt;10, "Upper 10%","")</f>
        <v/>
      </c>
      <c r="AC159" s="83" t="str">
        <f>RIGHT(Tabelle13[[#This Row],[JIF Quartile in Category 2020]],1)</f>
        <v/>
      </c>
      <c r="AD159" s="88"/>
      <c r="AE159" s="83"/>
      <c r="AF159" s="83" t="str">
        <f>IFERROR(Tabelle13[[#This Row],[JIF Rank 2021 '#]]/Tabelle13[[#This Row],[JIF Rank 2021 Total]]*100,"")</f>
        <v/>
      </c>
      <c r="AG159" s="83" t="str">
        <f>IF(Tabelle13[[#This Row],[JIF Rank 2021 Relative]]&lt;10, "Upper 10%","")</f>
        <v/>
      </c>
      <c r="AH159" s="83" t="str">
        <f>RIGHT(Tabelle13[[#This Row],[JIF Quartile in Category 2021]],1)</f>
        <v/>
      </c>
      <c r="AI159" s="83" t="str">
        <f>IF(OR(Tabelle13[[#This Row],[JIF Rank 2019 group]]="Upper 10%",Tabelle13[[#This Row],[JIF Rank 2020 group]]="Upper 10%",Tabelle13[[#This Row],[JIF Rank 2021 group]]="Upper 10%"),"Upper 10%","")</f>
        <v/>
      </c>
    </row>
    <row r="160" spans="1:35" s="54" customFormat="1" x14ac:dyDescent="0.3">
      <c r="A160" s="56" t="s">
        <v>172</v>
      </c>
      <c r="B160" s="65" t="s">
        <v>311</v>
      </c>
      <c r="C160" s="65"/>
      <c r="D160" s="65"/>
      <c r="E160" s="65"/>
      <c r="F160" s="65"/>
      <c r="G160" s="65"/>
      <c r="H160" s="65"/>
      <c r="I160" s="67"/>
      <c r="J160" s="67" t="s">
        <v>26</v>
      </c>
      <c r="K160" s="67"/>
      <c r="L160" s="67"/>
      <c r="M160" s="67"/>
      <c r="N160" s="67" t="s">
        <v>314</v>
      </c>
      <c r="O160" s="67" t="s">
        <v>315</v>
      </c>
      <c r="P160" s="67" t="s">
        <v>1608</v>
      </c>
      <c r="Q160" s="67" t="s">
        <v>1046</v>
      </c>
      <c r="R160" s="49"/>
      <c r="S160" s="56" t="str">
        <f>_xlfn.TEXTJOIN("",TRUE,Tabelle13[[#This Row],[WoS Index SCIE]:[WoS Index SSCI]])</f>
        <v/>
      </c>
      <c r="T160" s="83"/>
      <c r="U160" s="83"/>
      <c r="V160" s="83" t="str">
        <f>IFERROR(Tabelle13[[#This Row],[JIF Rank 2019 '#]]/Tabelle13[[#This Row],[JIF Rank 2019 Total]]*100,"")</f>
        <v/>
      </c>
      <c r="W160" s="83" t="str">
        <f>IF(Tabelle13[[#This Row],[JIF Rank 2019 Relative]]&lt;10, "Upper 10%","")</f>
        <v/>
      </c>
      <c r="X160" s="83" t="str">
        <f>RIGHT(Tabelle13[[#This Row],[JIF Quartile in Category 2019]],1)</f>
        <v/>
      </c>
      <c r="Y160" s="83"/>
      <c r="Z160" s="83"/>
      <c r="AA160" s="83" t="str">
        <f>IFERROR(Tabelle13[[#This Row],[JIF Rank 2020 '#]]/Tabelle13[[#This Row],[JIF Rank 2020 Total]]*100,"")</f>
        <v/>
      </c>
      <c r="AB160" s="83" t="str">
        <f>IF(Tabelle13[[#This Row],[JIF Rank 2020 Relative]]&lt;10, "Upper 10%","")</f>
        <v/>
      </c>
      <c r="AC160" s="83" t="str">
        <f>RIGHT(Tabelle13[[#This Row],[JIF Quartile in Category 2020]],1)</f>
        <v/>
      </c>
      <c r="AD160" s="88"/>
      <c r="AE160" s="83"/>
      <c r="AF160" s="83" t="str">
        <f>IFERROR(Tabelle13[[#This Row],[JIF Rank 2021 '#]]/Tabelle13[[#This Row],[JIF Rank 2021 Total]]*100,"")</f>
        <v/>
      </c>
      <c r="AG160" s="83" t="str">
        <f>IF(Tabelle13[[#This Row],[JIF Rank 2021 Relative]]&lt;10, "Upper 10%","")</f>
        <v/>
      </c>
      <c r="AH160" s="83" t="str">
        <f>RIGHT(Tabelle13[[#This Row],[JIF Quartile in Category 2021]],1)</f>
        <v/>
      </c>
      <c r="AI160" s="83" t="str">
        <f>IF(OR(Tabelle13[[#This Row],[JIF Rank 2019 group]]="Upper 10%",Tabelle13[[#This Row],[JIF Rank 2020 group]]="Upper 10%",Tabelle13[[#This Row],[JIF Rank 2021 group]]="Upper 10%"),"Upper 10%","")</f>
        <v/>
      </c>
    </row>
    <row r="161" spans="1:35" s="54" customFormat="1" x14ac:dyDescent="0.3">
      <c r="A161" s="56" t="s">
        <v>173</v>
      </c>
      <c r="B161" s="65" t="s">
        <v>311</v>
      </c>
      <c r="C161" s="65"/>
      <c r="D161" s="65"/>
      <c r="E161" s="65"/>
      <c r="F161" s="65"/>
      <c r="G161" s="65"/>
      <c r="H161" s="65"/>
      <c r="I161" s="67"/>
      <c r="J161" s="67" t="s">
        <v>26</v>
      </c>
      <c r="K161" s="67"/>
      <c r="L161" s="67"/>
      <c r="M161" s="67"/>
      <c r="N161" s="67" t="s">
        <v>1648</v>
      </c>
      <c r="O161" s="67" t="s">
        <v>1048</v>
      </c>
      <c r="P161" s="57" t="s">
        <v>1611</v>
      </c>
      <c r="Q161" s="67" t="s">
        <v>1049</v>
      </c>
      <c r="R161" s="49"/>
      <c r="S161" s="56" t="str">
        <f>_xlfn.TEXTJOIN("",TRUE,Tabelle13[[#This Row],[WoS Index SCIE]:[WoS Index SSCI]])</f>
        <v/>
      </c>
      <c r="T161" s="83"/>
      <c r="U161" s="83"/>
      <c r="V161" s="83" t="str">
        <f>IFERROR(Tabelle13[[#This Row],[JIF Rank 2019 '#]]/Tabelle13[[#This Row],[JIF Rank 2019 Total]]*100,"")</f>
        <v/>
      </c>
      <c r="W161" s="83" t="str">
        <f>IF(Tabelle13[[#This Row],[JIF Rank 2019 Relative]]&lt;10, "Upper 10%","")</f>
        <v/>
      </c>
      <c r="X161" s="83" t="str">
        <f>RIGHT(Tabelle13[[#This Row],[JIF Quartile in Category 2019]],1)</f>
        <v/>
      </c>
      <c r="Y161" s="83"/>
      <c r="Z161" s="83"/>
      <c r="AA161" s="83" t="str">
        <f>IFERROR(Tabelle13[[#This Row],[JIF Rank 2020 '#]]/Tabelle13[[#This Row],[JIF Rank 2020 Total]]*100,"")</f>
        <v/>
      </c>
      <c r="AB161" s="83" t="str">
        <f>IF(Tabelle13[[#This Row],[JIF Rank 2020 Relative]]&lt;10, "Upper 10%","")</f>
        <v/>
      </c>
      <c r="AC161" s="83" t="str">
        <f>RIGHT(Tabelle13[[#This Row],[JIF Quartile in Category 2020]],1)</f>
        <v/>
      </c>
      <c r="AD161" s="88"/>
      <c r="AE161" s="83"/>
      <c r="AF161" s="83" t="str">
        <f>IFERROR(Tabelle13[[#This Row],[JIF Rank 2021 '#]]/Tabelle13[[#This Row],[JIF Rank 2021 Total]]*100,"")</f>
        <v/>
      </c>
      <c r="AG161" s="83" t="str">
        <f>IF(Tabelle13[[#This Row],[JIF Rank 2021 Relative]]&lt;10, "Upper 10%","")</f>
        <v/>
      </c>
      <c r="AH161" s="83" t="str">
        <f>RIGHT(Tabelle13[[#This Row],[JIF Quartile in Category 2021]],1)</f>
        <v/>
      </c>
      <c r="AI161" s="83" t="str">
        <f>IF(OR(Tabelle13[[#This Row],[JIF Rank 2019 group]]="Upper 10%",Tabelle13[[#This Row],[JIF Rank 2020 group]]="Upper 10%",Tabelle13[[#This Row],[JIF Rank 2021 group]]="Upper 10%"),"Upper 10%","")</f>
        <v/>
      </c>
    </row>
    <row r="162" spans="1:35" s="54" customFormat="1" x14ac:dyDescent="0.3">
      <c r="A162" s="62" t="s">
        <v>174</v>
      </c>
      <c r="B162" s="67" t="s">
        <v>485</v>
      </c>
      <c r="C162" s="67" t="s">
        <v>1050</v>
      </c>
      <c r="D162" s="65" t="s">
        <v>1051</v>
      </c>
      <c r="E162" s="67" t="s">
        <v>1052</v>
      </c>
      <c r="F162" s="65" t="s">
        <v>1051</v>
      </c>
      <c r="G162" s="65" t="s">
        <v>1050</v>
      </c>
      <c r="H162" s="65" t="s">
        <v>1051</v>
      </c>
      <c r="I162" s="67"/>
      <c r="J162" s="67"/>
      <c r="K162" s="67"/>
      <c r="L162" s="67" t="s">
        <v>42</v>
      </c>
      <c r="M162" s="67"/>
      <c r="N162" s="68" t="s">
        <v>438</v>
      </c>
      <c r="O162" s="68" t="s">
        <v>487</v>
      </c>
      <c r="P162" s="57" t="s">
        <v>1611</v>
      </c>
      <c r="Q162" s="67" t="s">
        <v>1054</v>
      </c>
      <c r="R162" s="49"/>
      <c r="S162" s="56" t="str">
        <f>_xlfn.TEXTJOIN("",TRUE,Tabelle13[[#This Row],[WoS Index SCIE]:[WoS Index SSCI]])</f>
        <v>SSCI</v>
      </c>
      <c r="T162" s="83">
        <v>72</v>
      </c>
      <c r="U162" s="83">
        <v>87</v>
      </c>
      <c r="V162" s="83">
        <f>IFERROR(Tabelle13[[#This Row],[JIF Rank 2019 '#]]/Tabelle13[[#This Row],[JIF Rank 2019 Total]]*100,"")</f>
        <v>82.758620689655174</v>
      </c>
      <c r="W162" s="83" t="str">
        <f>IF(Tabelle13[[#This Row],[JIF Rank 2019 Relative]]&lt;10, "Upper 10%","")</f>
        <v/>
      </c>
      <c r="X162" s="83" t="str">
        <f>RIGHT(Tabelle13[[#This Row],[JIF Quartile in Category 2019]],1)</f>
        <v xml:space="preserve">
</v>
      </c>
      <c r="Y162" s="83">
        <v>73</v>
      </c>
      <c r="Z162" s="83">
        <v>86</v>
      </c>
      <c r="AA162" s="83">
        <f>IFERROR(Tabelle13[[#This Row],[JIF Rank 2020 '#]]/Tabelle13[[#This Row],[JIF Rank 2020 Total]]*100,"")</f>
        <v>84.883720930232556</v>
      </c>
      <c r="AB162" s="83" t="str">
        <f>IF(Tabelle13[[#This Row],[JIF Rank 2020 Relative]]&lt;10, "Upper 10%","")</f>
        <v/>
      </c>
      <c r="AC162" s="83" t="str">
        <f>RIGHT(Tabelle13[[#This Row],[JIF Quartile in Category 2020]],1)</f>
        <v xml:space="preserve">
</v>
      </c>
      <c r="AD162" s="88">
        <v>72</v>
      </c>
      <c r="AE162" s="83">
        <v>87</v>
      </c>
      <c r="AF162" s="83">
        <f>IFERROR(Tabelle13[[#This Row],[JIF Rank 2021 '#]]/Tabelle13[[#This Row],[JIF Rank 2021 Total]]*100,"")</f>
        <v>82.758620689655174</v>
      </c>
      <c r="AG162" s="83" t="str">
        <f>IF(Tabelle13[[#This Row],[JIF Rank 2021 Relative]]&lt;10, "Upper 10%","")</f>
        <v/>
      </c>
      <c r="AH162" s="83" t="str">
        <f>RIGHT(Tabelle13[[#This Row],[JIF Quartile in Category 2021]],1)</f>
        <v xml:space="preserve">
</v>
      </c>
      <c r="AI162" s="83" t="str">
        <f>IF(OR(Tabelle13[[#This Row],[JIF Rank 2019 group]]="Upper 10%",Tabelle13[[#This Row],[JIF Rank 2020 group]]="Upper 10%",Tabelle13[[#This Row],[JIF Rank 2021 group]]="Upper 10%"),"Upper 10%","")</f>
        <v/>
      </c>
    </row>
    <row r="163" spans="1:35" s="54" customFormat="1" x14ac:dyDescent="0.3">
      <c r="A163" s="60" t="s">
        <v>175</v>
      </c>
      <c r="B163" s="67" t="s">
        <v>177</v>
      </c>
      <c r="C163" s="67" t="s">
        <v>1055</v>
      </c>
      <c r="D163" s="65" t="s">
        <v>312</v>
      </c>
      <c r="E163" s="67" t="s">
        <v>1056</v>
      </c>
      <c r="F163" s="65" t="s">
        <v>312</v>
      </c>
      <c r="G163" s="65" t="s">
        <v>1057</v>
      </c>
      <c r="H163" s="65" t="s">
        <v>334</v>
      </c>
      <c r="I163" s="67" t="s">
        <v>38</v>
      </c>
      <c r="J163" s="67"/>
      <c r="K163" s="67"/>
      <c r="L163" s="67" t="s">
        <v>42</v>
      </c>
      <c r="M163" s="67"/>
      <c r="N163" s="68" t="s">
        <v>22222</v>
      </c>
      <c r="O163" s="68" t="s">
        <v>177</v>
      </c>
      <c r="P163" s="67" t="s">
        <v>177</v>
      </c>
      <c r="Q163" s="67" t="s">
        <v>1059</v>
      </c>
      <c r="R163" s="49"/>
      <c r="S163" s="56" t="str">
        <f>_xlfn.TEXTJOIN("",TRUE,Tabelle13[[#This Row],[WoS Index SCIE]:[WoS Index SSCI]])</f>
        <v>SSCI</v>
      </c>
      <c r="T163" s="83">
        <v>105</v>
      </c>
      <c r="U163" s="83">
        <v>187</v>
      </c>
      <c r="V163" s="83">
        <f>IFERROR(Tabelle13[[#This Row],[JIF Rank 2019 '#]]/Tabelle13[[#This Row],[JIF Rank 2019 Total]]*100,"")</f>
        <v>56.149732620320862</v>
      </c>
      <c r="W163" s="83" t="str">
        <f>IF(Tabelle13[[#This Row],[JIF Rank 2019 Relative]]&lt;10, "Upper 10%","")</f>
        <v/>
      </c>
      <c r="X163" s="83" t="str">
        <f>RIGHT(Tabelle13[[#This Row],[JIF Quartile in Category 2019]],1)</f>
        <v>3</v>
      </c>
      <c r="Y163" s="83">
        <v>139</v>
      </c>
      <c r="Z163" s="83">
        <v>193</v>
      </c>
      <c r="AA163" s="83">
        <f>IFERROR(Tabelle13[[#This Row],[JIF Rank 2020 '#]]/Tabelle13[[#This Row],[JIF Rank 2020 Total]]*100,"")</f>
        <v>72.020725388601036</v>
      </c>
      <c r="AB163" s="83" t="str">
        <f>IF(Tabelle13[[#This Row],[JIF Rank 2020 Relative]]&lt;10, "Upper 10%","")</f>
        <v/>
      </c>
      <c r="AC163" s="83" t="str">
        <f>RIGHT(Tabelle13[[#This Row],[JIF Quartile in Category 2020]],1)</f>
        <v>3</v>
      </c>
      <c r="AD163" s="88">
        <v>156</v>
      </c>
      <c r="AE163" s="83">
        <v>194</v>
      </c>
      <c r="AF163" s="83">
        <f>IFERROR(Tabelle13[[#This Row],[JIF Rank 2021 '#]]/Tabelle13[[#This Row],[JIF Rank 2021 Total]]*100,"")</f>
        <v>80.412371134020617</v>
      </c>
      <c r="AG163" s="83" t="str">
        <f>IF(Tabelle13[[#This Row],[JIF Rank 2021 Relative]]&lt;10, "Upper 10%","")</f>
        <v/>
      </c>
      <c r="AH163" s="83" t="str">
        <f>RIGHT(Tabelle13[[#This Row],[JIF Quartile in Category 2021]],1)</f>
        <v>4</v>
      </c>
      <c r="AI163" s="83" t="str">
        <f>IF(OR(Tabelle13[[#This Row],[JIF Rank 2019 group]]="Upper 10%",Tabelle13[[#This Row],[JIF Rank 2020 group]]="Upper 10%",Tabelle13[[#This Row],[JIF Rank 2021 group]]="Upper 10%"),"Upper 10%","")</f>
        <v/>
      </c>
    </row>
    <row r="164" spans="1:35" s="54" customFormat="1" x14ac:dyDescent="0.3">
      <c r="A164" s="57" t="s">
        <v>176</v>
      </c>
      <c r="B164" s="67" t="s">
        <v>177</v>
      </c>
      <c r="C164" s="67" t="s">
        <v>1060</v>
      </c>
      <c r="D164" s="65" t="s">
        <v>312</v>
      </c>
      <c r="E164" s="67" t="s">
        <v>1061</v>
      </c>
      <c r="F164" s="65" t="s">
        <v>328</v>
      </c>
      <c r="G164" s="65" t="s">
        <v>1062</v>
      </c>
      <c r="H164" s="65" t="s">
        <v>319</v>
      </c>
      <c r="I164" s="67" t="s">
        <v>38</v>
      </c>
      <c r="J164" s="67"/>
      <c r="K164" s="67"/>
      <c r="L164" s="67" t="s">
        <v>42</v>
      </c>
      <c r="M164" s="67"/>
      <c r="N164" s="68" t="s">
        <v>22222</v>
      </c>
      <c r="O164" s="68" t="s">
        <v>177</v>
      </c>
      <c r="P164" s="67" t="s">
        <v>177</v>
      </c>
      <c r="Q164" s="67" t="s">
        <v>1065</v>
      </c>
      <c r="R164" s="49"/>
      <c r="S164" s="56" t="str">
        <f>_xlfn.TEXTJOIN("",TRUE,Tabelle13[[#This Row],[WoS Index SCIE]:[WoS Index SSCI]])</f>
        <v>SSCI</v>
      </c>
      <c r="T164" s="83">
        <v>107</v>
      </c>
      <c r="U164" s="83">
        <v>187</v>
      </c>
      <c r="V164" s="83">
        <f>IFERROR(Tabelle13[[#This Row],[JIF Rank 2019 '#]]/Tabelle13[[#This Row],[JIF Rank 2019 Total]]*100,"")</f>
        <v>57.219251336898388</v>
      </c>
      <c r="W164" s="83" t="str">
        <f>IF(Tabelle13[[#This Row],[JIF Rank 2019 Relative]]&lt;10, "Upper 10%","")</f>
        <v/>
      </c>
      <c r="X164" s="83" t="str">
        <f>RIGHT(Tabelle13[[#This Row],[JIF Quartile in Category 2019]],1)</f>
        <v>3</v>
      </c>
      <c r="Y164" s="83">
        <v>65</v>
      </c>
      <c r="Z164" s="83">
        <v>193</v>
      </c>
      <c r="AA164" s="83">
        <f>IFERROR(Tabelle13[[#This Row],[JIF Rank 2020 '#]]/Tabelle13[[#This Row],[JIF Rank 2020 Total]]*100,"")</f>
        <v>33.678756476683937</v>
      </c>
      <c r="AB164" s="83" t="str">
        <f>IF(Tabelle13[[#This Row],[JIF Rank 2020 Relative]]&lt;10, "Upper 10%","")</f>
        <v/>
      </c>
      <c r="AC164" s="83" t="str">
        <f>RIGHT(Tabelle13[[#This Row],[JIF Quartile in Category 2020]],1)</f>
        <v>2</v>
      </c>
      <c r="AD164" s="88">
        <v>19</v>
      </c>
      <c r="AE164" s="83">
        <v>194</v>
      </c>
      <c r="AF164" s="83">
        <f>IFERROR(Tabelle13[[#This Row],[JIF Rank 2021 '#]]/Tabelle13[[#This Row],[JIF Rank 2021 Total]]*100,"")</f>
        <v>9.7938144329896915</v>
      </c>
      <c r="AG164" s="83" t="str">
        <f>IF(Tabelle13[[#This Row],[JIF Rank 2021 Relative]]&lt;10, "Upper 10%","")</f>
        <v>Upper 10%</v>
      </c>
      <c r="AH164" s="83" t="str">
        <f>RIGHT(Tabelle13[[#This Row],[JIF Quartile in Category 2021]],1)</f>
        <v>1</v>
      </c>
      <c r="AI164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65" spans="1:35" s="54" customFormat="1" x14ac:dyDescent="0.3">
      <c r="A165" s="60" t="s">
        <v>177</v>
      </c>
      <c r="B165" s="67" t="s">
        <v>177</v>
      </c>
      <c r="C165" s="67" t="s">
        <v>1066</v>
      </c>
      <c r="D165" s="67" t="s">
        <v>312</v>
      </c>
      <c r="E165" s="67" t="s">
        <v>1067</v>
      </c>
      <c r="F165" s="67" t="s">
        <v>312</v>
      </c>
      <c r="G165" s="67" t="s">
        <v>1068</v>
      </c>
      <c r="H165" s="67" t="s">
        <v>312</v>
      </c>
      <c r="I165" s="67" t="s">
        <v>38</v>
      </c>
      <c r="J165" s="67"/>
      <c r="K165" s="67"/>
      <c r="L165" s="67" t="s">
        <v>42</v>
      </c>
      <c r="M165" s="67"/>
      <c r="N165" s="68" t="s">
        <v>22222</v>
      </c>
      <c r="O165" s="68" t="s">
        <v>177</v>
      </c>
      <c r="P165" s="67" t="s">
        <v>177</v>
      </c>
      <c r="Q165" s="67" t="s">
        <v>1070</v>
      </c>
      <c r="R165" s="49"/>
      <c r="S165" s="56" t="str">
        <f>_xlfn.TEXTJOIN("",TRUE,Tabelle13[[#This Row],[WoS Index SCIE]:[WoS Index SSCI]])</f>
        <v>SSCI</v>
      </c>
      <c r="T165" s="83">
        <v>99</v>
      </c>
      <c r="U165" s="83">
        <v>187</v>
      </c>
      <c r="V165" s="83">
        <f>IFERROR(Tabelle13[[#This Row],[JIF Rank 2019 '#]]/Tabelle13[[#This Row],[JIF Rank 2019 Total]]*100,"")</f>
        <v>52.941176470588239</v>
      </c>
      <c r="W165" s="83" t="str">
        <f>IF(Tabelle13[[#This Row],[JIF Rank 2019 Relative]]&lt;10, "Upper 10%","")</f>
        <v/>
      </c>
      <c r="X165" s="83" t="str">
        <f>RIGHT(Tabelle13[[#This Row],[JIF Quartile in Category 2019]],1)</f>
        <v>3</v>
      </c>
      <c r="Y165" s="83">
        <v>128</v>
      </c>
      <c r="Z165" s="83">
        <v>193</v>
      </c>
      <c r="AA165" s="83">
        <f>IFERROR(Tabelle13[[#This Row],[JIF Rank 2020 '#]]/Tabelle13[[#This Row],[JIF Rank 2020 Total]]*100,"")</f>
        <v>66.32124352331607</v>
      </c>
      <c r="AB165" s="83" t="str">
        <f>IF(Tabelle13[[#This Row],[JIF Rank 2020 Relative]]&lt;10, "Upper 10%","")</f>
        <v/>
      </c>
      <c r="AC165" s="83" t="str">
        <f>RIGHT(Tabelle13[[#This Row],[JIF Quartile in Category 2020]],1)</f>
        <v>3</v>
      </c>
      <c r="AD165" s="89">
        <v>118</v>
      </c>
      <c r="AE165" s="83">
        <v>194</v>
      </c>
      <c r="AF165" s="83">
        <f>IFERROR(Tabelle13[[#This Row],[JIF Rank 2021 '#]]/Tabelle13[[#This Row],[JIF Rank 2021 Total]]*100,"")</f>
        <v>60.824742268041234</v>
      </c>
      <c r="AG165" s="83" t="str">
        <f>IF(Tabelle13[[#This Row],[JIF Rank 2021 Relative]]&lt;10, "Upper 10%","")</f>
        <v/>
      </c>
      <c r="AH165" s="83" t="str">
        <f>RIGHT(Tabelle13[[#This Row],[JIF Quartile in Category 2021]],1)</f>
        <v>3</v>
      </c>
      <c r="AI165" s="83" t="str">
        <f>IF(OR(Tabelle13[[#This Row],[JIF Rank 2019 group]]="Upper 10%",Tabelle13[[#This Row],[JIF Rank 2020 group]]="Upper 10%",Tabelle13[[#This Row],[JIF Rank 2021 group]]="Upper 10%"),"Upper 10%","")</f>
        <v/>
      </c>
    </row>
    <row r="166" spans="1:35" s="54" customFormat="1" x14ac:dyDescent="0.3">
      <c r="A166" s="60" t="s">
        <v>178</v>
      </c>
      <c r="B166" s="67" t="s">
        <v>177</v>
      </c>
      <c r="C166" s="76"/>
      <c r="D166" s="76"/>
      <c r="E166" s="67" t="s">
        <v>1071</v>
      </c>
      <c r="F166" s="67" t="s">
        <v>312</v>
      </c>
      <c r="G166" s="67" t="s">
        <v>1072</v>
      </c>
      <c r="H166" s="67" t="s">
        <v>312</v>
      </c>
      <c r="I166" s="67" t="s">
        <v>38</v>
      </c>
      <c r="J166" s="67"/>
      <c r="K166" s="67"/>
      <c r="L166" s="67" t="s">
        <v>42</v>
      </c>
      <c r="M166" s="67"/>
      <c r="N166" s="68" t="s">
        <v>22222</v>
      </c>
      <c r="O166" s="68" t="s">
        <v>177</v>
      </c>
      <c r="P166" s="67" t="s">
        <v>177</v>
      </c>
      <c r="Q166" s="67" t="s">
        <v>1074</v>
      </c>
      <c r="R166" s="49"/>
      <c r="S166" s="56" t="str">
        <f>_xlfn.TEXTJOIN("",TRUE,Tabelle13[[#This Row],[WoS Index SCIE]:[WoS Index SSCI]])</f>
        <v>SSCI</v>
      </c>
      <c r="T166" s="86"/>
      <c r="U166" s="83"/>
      <c r="V166" s="83" t="str">
        <f>IFERROR(Tabelle13[[#This Row],[JIF Rank 2019 '#]]/Tabelle13[[#This Row],[JIF Rank 2019 Total]]*100,"")</f>
        <v/>
      </c>
      <c r="W166" s="83" t="str">
        <f>IF(Tabelle13[[#This Row],[JIF Rank 2019 Relative]]&lt;10, "Upper 10%","")</f>
        <v/>
      </c>
      <c r="X166" s="83" t="str">
        <f>RIGHT(Tabelle13[[#This Row],[JIF Quartile in Category 2019]],1)</f>
        <v/>
      </c>
      <c r="Y166" s="83">
        <v>113</v>
      </c>
      <c r="Z166" s="83">
        <v>193</v>
      </c>
      <c r="AA166" s="83">
        <f>IFERROR(Tabelle13[[#This Row],[JIF Rank 2020 '#]]/Tabelle13[[#This Row],[JIF Rank 2020 Total]]*100,"")</f>
        <v>58.549222797927456</v>
      </c>
      <c r="AB166" s="83" t="str">
        <f>IF(Tabelle13[[#This Row],[JIF Rank 2020 Relative]]&lt;10, "Upper 10%","")</f>
        <v/>
      </c>
      <c r="AC166" s="83" t="str">
        <f>RIGHT(Tabelle13[[#This Row],[JIF Quartile in Category 2020]],1)</f>
        <v>3</v>
      </c>
      <c r="AD166" s="89">
        <v>127</v>
      </c>
      <c r="AE166" s="83">
        <v>194</v>
      </c>
      <c r="AF166" s="83">
        <f>IFERROR(Tabelle13[[#This Row],[JIF Rank 2021 '#]]/Tabelle13[[#This Row],[JIF Rank 2021 Total]]*100,"")</f>
        <v>65.463917525773198</v>
      </c>
      <c r="AG166" s="83" t="str">
        <f>IF(Tabelle13[[#This Row],[JIF Rank 2021 Relative]]&lt;10, "Upper 10%","")</f>
        <v/>
      </c>
      <c r="AH166" s="83" t="str">
        <f>RIGHT(Tabelle13[[#This Row],[JIF Quartile in Category 2021]],1)</f>
        <v>3</v>
      </c>
      <c r="AI166" s="83" t="str">
        <f>IF(OR(Tabelle13[[#This Row],[JIF Rank 2019 group]]="Upper 10%",Tabelle13[[#This Row],[JIF Rank 2020 group]]="Upper 10%",Tabelle13[[#This Row],[JIF Rank 2021 group]]="Upper 10%"),"Upper 10%","")</f>
        <v/>
      </c>
    </row>
    <row r="167" spans="1:35" s="54" customFormat="1" x14ac:dyDescent="0.3">
      <c r="A167" s="102" t="s">
        <v>179</v>
      </c>
      <c r="B167" s="103" t="s">
        <v>1075</v>
      </c>
      <c r="C167" s="67" t="s">
        <v>660</v>
      </c>
      <c r="D167" s="67" t="s">
        <v>334</v>
      </c>
      <c r="E167" s="67" t="s">
        <v>1076</v>
      </c>
      <c r="F167" s="67" t="s">
        <v>334</v>
      </c>
      <c r="G167" s="67" t="s">
        <v>1077</v>
      </c>
      <c r="H167" s="67" t="s">
        <v>312</v>
      </c>
      <c r="I167" s="67"/>
      <c r="J167" s="67"/>
      <c r="K167" s="67" t="s">
        <v>28</v>
      </c>
      <c r="L167" s="67"/>
      <c r="M167" s="67" t="s">
        <v>24</v>
      </c>
      <c r="N167" s="68" t="s">
        <v>605</v>
      </c>
      <c r="O167" s="68" t="s">
        <v>418</v>
      </c>
      <c r="P167" s="68" t="s">
        <v>1609</v>
      </c>
      <c r="Q167" s="67" t="s">
        <v>1080</v>
      </c>
      <c r="R167" s="49"/>
      <c r="S167" s="56" t="str">
        <f>_xlfn.TEXTJOIN("",TRUE,Tabelle13[[#This Row],[WoS Index SCIE]:[WoS Index SSCI]])</f>
        <v>SCIE</v>
      </c>
      <c r="T167" s="83">
        <v>45</v>
      </c>
      <c r="U167" s="83">
        <v>45</v>
      </c>
      <c r="V167" s="83">
        <f>IFERROR(Tabelle13[[#This Row],[JIF Rank 2019 '#]]/Tabelle13[[#This Row],[JIF Rank 2019 Total]]*100,"")</f>
        <v>100</v>
      </c>
      <c r="W167" s="83" t="str">
        <f>IF(Tabelle13[[#This Row],[JIF Rank 2019 Relative]]&lt;10, "Upper 10%","")</f>
        <v/>
      </c>
      <c r="X167" s="83" t="str">
        <f>RIGHT(Tabelle13[[#This Row],[JIF Quartile in Category 2019]],1)</f>
        <v>4</v>
      </c>
      <c r="Y167" s="83">
        <v>41</v>
      </c>
      <c r="Z167" s="83">
        <v>45</v>
      </c>
      <c r="AA167" s="83">
        <f>IFERROR(Tabelle13[[#This Row],[JIF Rank 2020 '#]]/Tabelle13[[#This Row],[JIF Rank 2020 Total]]*100,"")</f>
        <v>91.111111111111114</v>
      </c>
      <c r="AB167" s="83" t="str">
        <f>IF(Tabelle13[[#This Row],[JIF Rank 2020 Relative]]&lt;10, "Upper 10%","")</f>
        <v/>
      </c>
      <c r="AC167" s="83" t="str">
        <f>RIGHT(Tabelle13[[#This Row],[JIF Quartile in Category 2020]],1)</f>
        <v>4</v>
      </c>
      <c r="AD167" s="89">
        <v>28</v>
      </c>
      <c r="AE167" s="83">
        <v>46</v>
      </c>
      <c r="AF167" s="83">
        <f>IFERROR(Tabelle13[[#This Row],[JIF Rank 2021 '#]]/Tabelle13[[#This Row],[JIF Rank 2021 Total]]*100,"")</f>
        <v>60.869565217391312</v>
      </c>
      <c r="AG167" s="83" t="str">
        <f>IF(Tabelle13[[#This Row],[JIF Rank 2021 Relative]]&lt;10, "Upper 10%","")</f>
        <v/>
      </c>
      <c r="AH167" s="83" t="str">
        <f>RIGHT(Tabelle13[[#This Row],[JIF Quartile in Category 2021]],1)</f>
        <v>3</v>
      </c>
      <c r="AI167" s="83" t="str">
        <f>IF(OR(Tabelle13[[#This Row],[JIF Rank 2019 group]]="Upper 10%",Tabelle13[[#This Row],[JIF Rank 2020 group]]="Upper 10%",Tabelle13[[#This Row],[JIF Rank 2021 group]]="Upper 10%"),"Upper 10%","")</f>
        <v/>
      </c>
    </row>
    <row r="168" spans="1:35" s="54" customFormat="1" x14ac:dyDescent="0.3">
      <c r="A168" s="102" t="s">
        <v>179</v>
      </c>
      <c r="B168" s="103" t="s">
        <v>724</v>
      </c>
      <c r="C168" s="67" t="s">
        <v>1081</v>
      </c>
      <c r="D168" s="67" t="s">
        <v>334</v>
      </c>
      <c r="E168" s="67" t="s">
        <v>930</v>
      </c>
      <c r="F168" s="67" t="s">
        <v>334</v>
      </c>
      <c r="G168" s="67" t="s">
        <v>1082</v>
      </c>
      <c r="H168" s="67" t="s">
        <v>312</v>
      </c>
      <c r="I168" s="67"/>
      <c r="J168" s="67"/>
      <c r="K168" s="67" t="s">
        <v>28</v>
      </c>
      <c r="L168" s="67"/>
      <c r="M168" s="67" t="s">
        <v>24</v>
      </c>
      <c r="N168" s="68" t="s">
        <v>605</v>
      </c>
      <c r="O168" s="68" t="s">
        <v>418</v>
      </c>
      <c r="P168" s="68" t="s">
        <v>1609</v>
      </c>
      <c r="Q168" s="67" t="s">
        <v>1080</v>
      </c>
      <c r="R168" s="49"/>
      <c r="S168" s="56" t="str">
        <f>_xlfn.TEXTJOIN("",TRUE,Tabelle13[[#This Row],[WoS Index SCIE]:[WoS Index SSCI]])</f>
        <v>SCIE</v>
      </c>
      <c r="T168" s="83">
        <v>54</v>
      </c>
      <c r="U168" s="83">
        <v>57</v>
      </c>
      <c r="V168" s="83">
        <f>IFERROR(Tabelle13[[#This Row],[JIF Rank 2019 '#]]/Tabelle13[[#This Row],[JIF Rank 2019 Total]]*100,"")</f>
        <v>94.73684210526315</v>
      </c>
      <c r="W168" s="83" t="str">
        <f>IF(Tabelle13[[#This Row],[JIF Rank 2019 Relative]]&lt;10, "Upper 10%","")</f>
        <v/>
      </c>
      <c r="X168" s="83" t="str">
        <f>RIGHT(Tabelle13[[#This Row],[JIF Quartile in Category 2019]],1)</f>
        <v>4</v>
      </c>
      <c r="Y168" s="83">
        <v>47</v>
      </c>
      <c r="Z168" s="83">
        <v>57</v>
      </c>
      <c r="AA168" s="83">
        <f>IFERROR(Tabelle13[[#This Row],[JIF Rank 2020 '#]]/Tabelle13[[#This Row],[JIF Rank 2020 Total]]*100,"")</f>
        <v>82.456140350877192</v>
      </c>
      <c r="AB168" s="83" t="str">
        <f>IF(Tabelle13[[#This Row],[JIF Rank 2020 Relative]]&lt;10, "Upper 10%","")</f>
        <v/>
      </c>
      <c r="AC168" s="83" t="str">
        <f>RIGHT(Tabelle13[[#This Row],[JIF Quartile in Category 2020]],1)</f>
        <v>4</v>
      </c>
      <c r="AD168" s="89">
        <v>39</v>
      </c>
      <c r="AE168" s="83">
        <v>56</v>
      </c>
      <c r="AF168" s="83">
        <f>IFERROR(Tabelle13[[#This Row],[JIF Rank 2021 '#]]/Tabelle13[[#This Row],[JIF Rank 2021 Total]]*100,"")</f>
        <v>69.642857142857139</v>
      </c>
      <c r="AG168" s="83" t="str">
        <f>IF(Tabelle13[[#This Row],[JIF Rank 2021 Relative]]&lt;10, "Upper 10%","")</f>
        <v/>
      </c>
      <c r="AH168" s="83" t="str">
        <f>RIGHT(Tabelle13[[#This Row],[JIF Quartile in Category 2021]],1)</f>
        <v>3</v>
      </c>
      <c r="AI168" s="83" t="str">
        <f>IF(OR(Tabelle13[[#This Row],[JIF Rank 2019 group]]="Upper 10%",Tabelle13[[#This Row],[JIF Rank 2020 group]]="Upper 10%",Tabelle13[[#This Row],[JIF Rank 2021 group]]="Upper 10%"),"Upper 10%","")</f>
        <v/>
      </c>
    </row>
    <row r="169" spans="1:35" s="54" customFormat="1" x14ac:dyDescent="0.3">
      <c r="A169" s="57" t="s">
        <v>180</v>
      </c>
      <c r="B169" s="67" t="s">
        <v>1083</v>
      </c>
      <c r="C169" s="67" t="s">
        <v>1084</v>
      </c>
      <c r="D169" s="67" t="s">
        <v>334</v>
      </c>
      <c r="E169" s="67" t="s">
        <v>1085</v>
      </c>
      <c r="F169" s="67" t="s">
        <v>312</v>
      </c>
      <c r="G169" s="67" t="s">
        <v>1086</v>
      </c>
      <c r="H169" s="67" t="s">
        <v>312</v>
      </c>
      <c r="I169" s="67"/>
      <c r="J169" s="67"/>
      <c r="K169" s="67" t="s">
        <v>28</v>
      </c>
      <c r="L169" s="67"/>
      <c r="M169" s="67"/>
      <c r="N169" s="68" t="s">
        <v>498</v>
      </c>
      <c r="O169" s="68" t="s">
        <v>499</v>
      </c>
      <c r="P169" s="57" t="s">
        <v>1630</v>
      </c>
      <c r="Q169" s="67" t="s">
        <v>1089</v>
      </c>
      <c r="R169" s="49"/>
      <c r="S169" s="56" t="str">
        <f>_xlfn.TEXTJOIN("",TRUE,Tabelle13[[#This Row],[WoS Index SCIE]:[WoS Index SSCI]])</f>
        <v>SCIE</v>
      </c>
      <c r="T169" s="83">
        <v>134</v>
      </c>
      <c r="U169" s="83">
        <v>168</v>
      </c>
      <c r="V169" s="83">
        <f>IFERROR(Tabelle13[[#This Row],[JIF Rank 2019 '#]]/Tabelle13[[#This Row],[JIF Rank 2019 Total]]*100,"")</f>
        <v>79.761904761904773</v>
      </c>
      <c r="W169" s="83" t="str">
        <f>IF(Tabelle13[[#This Row],[JIF Rank 2019 Relative]]&lt;10, "Upper 10%","")</f>
        <v/>
      </c>
      <c r="X169" s="83" t="str">
        <f>RIGHT(Tabelle13[[#This Row],[JIF Quartile in Category 2019]],1)</f>
        <v>4</v>
      </c>
      <c r="Y169" s="83">
        <v>130</v>
      </c>
      <c r="Z169" s="83">
        <v>175</v>
      </c>
      <c r="AA169" s="83">
        <f>IFERROR(Tabelle13[[#This Row],[JIF Rank 2020 '#]]/Tabelle13[[#This Row],[JIF Rank 2020 Total]]*100,"")</f>
        <v>74.285714285714292</v>
      </c>
      <c r="AB169" s="83" t="str">
        <f>IF(Tabelle13[[#This Row],[JIF Rank 2020 Relative]]&lt;10, "Upper 10%","")</f>
        <v/>
      </c>
      <c r="AC169" s="83" t="str">
        <f>RIGHT(Tabelle13[[#This Row],[JIF Quartile in Category 2020]],1)</f>
        <v>3</v>
      </c>
      <c r="AD169" s="89">
        <v>112</v>
      </c>
      <c r="AE169" s="83">
        <v>176</v>
      </c>
      <c r="AF169" s="83">
        <f>IFERROR(Tabelle13[[#This Row],[JIF Rank 2021 '#]]/Tabelle13[[#This Row],[JIF Rank 2021 Total]]*100,"")</f>
        <v>63.636363636363633</v>
      </c>
      <c r="AG169" s="83" t="str">
        <f>IF(Tabelle13[[#This Row],[JIF Rank 2021 Relative]]&lt;10, "Upper 10%","")</f>
        <v/>
      </c>
      <c r="AH169" s="83" t="str">
        <f>RIGHT(Tabelle13[[#This Row],[JIF Quartile in Category 2021]],1)</f>
        <v>3</v>
      </c>
      <c r="AI169" s="83" t="str">
        <f>IF(OR(Tabelle13[[#This Row],[JIF Rank 2019 group]]="Upper 10%",Tabelle13[[#This Row],[JIF Rank 2020 group]]="Upper 10%",Tabelle13[[#This Row],[JIF Rank 2021 group]]="Upper 10%"),"Upper 10%","")</f>
        <v/>
      </c>
    </row>
    <row r="170" spans="1:35" s="54" customFormat="1" x14ac:dyDescent="0.3">
      <c r="A170" s="57" t="s">
        <v>181</v>
      </c>
      <c r="B170" s="67" t="s">
        <v>1090</v>
      </c>
      <c r="C170" s="67" t="s">
        <v>1091</v>
      </c>
      <c r="D170" s="67" t="s">
        <v>334</v>
      </c>
      <c r="E170" s="67" t="s">
        <v>1092</v>
      </c>
      <c r="F170" s="67" t="s">
        <v>312</v>
      </c>
      <c r="G170" s="67" t="s">
        <v>1093</v>
      </c>
      <c r="H170" s="67" t="s">
        <v>328</v>
      </c>
      <c r="I170" s="67"/>
      <c r="J170" s="67"/>
      <c r="K170" s="67" t="s">
        <v>28</v>
      </c>
      <c r="L170" s="67"/>
      <c r="M170" s="67"/>
      <c r="N170" s="68" t="s">
        <v>1626</v>
      </c>
      <c r="O170" s="68" t="s">
        <v>450</v>
      </c>
      <c r="P170" s="68" t="s">
        <v>1609</v>
      </c>
      <c r="Q170" s="67" t="s">
        <v>1096</v>
      </c>
      <c r="R170" s="49"/>
      <c r="S170" s="56" t="str">
        <f>_xlfn.TEXTJOIN("",TRUE,Tabelle13[[#This Row],[WoS Index SCIE]:[WoS Index SSCI]])</f>
        <v>SCIE</v>
      </c>
      <c r="T170" s="83">
        <v>27</v>
      </c>
      <c r="U170" s="83">
        <v>33</v>
      </c>
      <c r="V170" s="83">
        <f>IFERROR(Tabelle13[[#This Row],[JIF Rank 2019 '#]]/Tabelle13[[#This Row],[JIF Rank 2019 Total]]*100,"")</f>
        <v>81.818181818181827</v>
      </c>
      <c r="W170" s="83" t="str">
        <f>IF(Tabelle13[[#This Row],[JIF Rank 2019 Relative]]&lt;10, "Upper 10%","")</f>
        <v/>
      </c>
      <c r="X170" s="83" t="str">
        <f>RIGHT(Tabelle13[[#This Row],[JIF Quartile in Category 2019]],1)</f>
        <v>4</v>
      </c>
      <c r="Y170" s="83">
        <v>19</v>
      </c>
      <c r="Z170" s="83">
        <v>32</v>
      </c>
      <c r="AA170" s="83">
        <f>IFERROR(Tabelle13[[#This Row],[JIF Rank 2020 '#]]/Tabelle13[[#This Row],[JIF Rank 2020 Total]]*100,"")</f>
        <v>59.375</v>
      </c>
      <c r="AB170" s="83" t="str">
        <f>IF(Tabelle13[[#This Row],[JIF Rank 2020 Relative]]&lt;10, "Upper 10%","")</f>
        <v/>
      </c>
      <c r="AC170" s="83" t="str">
        <f>RIGHT(Tabelle13[[#This Row],[JIF Quartile in Category 2020]],1)</f>
        <v>3</v>
      </c>
      <c r="AD170" s="89">
        <v>16</v>
      </c>
      <c r="AE170" s="83">
        <v>32</v>
      </c>
      <c r="AF170" s="83">
        <f>IFERROR(Tabelle13[[#This Row],[JIF Rank 2021 '#]]/Tabelle13[[#This Row],[JIF Rank 2021 Total]]*100,"")</f>
        <v>50</v>
      </c>
      <c r="AG170" s="83" t="str">
        <f>IF(Tabelle13[[#This Row],[JIF Rank 2021 Relative]]&lt;10, "Upper 10%","")</f>
        <v/>
      </c>
      <c r="AH170" s="83" t="str">
        <f>RIGHT(Tabelle13[[#This Row],[JIF Quartile in Category 2021]],1)</f>
        <v>2</v>
      </c>
      <c r="AI170" s="83" t="str">
        <f>IF(OR(Tabelle13[[#This Row],[JIF Rank 2019 group]]="Upper 10%",Tabelle13[[#This Row],[JIF Rank 2020 group]]="Upper 10%",Tabelle13[[#This Row],[JIF Rank 2021 group]]="Upper 10%"),"Upper 10%","")</f>
        <v/>
      </c>
    </row>
    <row r="171" spans="1:35" s="54" customFormat="1" x14ac:dyDescent="0.3">
      <c r="A171" s="57" t="s">
        <v>182</v>
      </c>
      <c r="B171" s="67" t="s">
        <v>317</v>
      </c>
      <c r="C171" s="67" t="s">
        <v>1097</v>
      </c>
      <c r="D171" s="67" t="s">
        <v>312</v>
      </c>
      <c r="E171" s="67" t="s">
        <v>1098</v>
      </c>
      <c r="F171" s="67" t="s">
        <v>312</v>
      </c>
      <c r="G171" s="67" t="s">
        <v>1099</v>
      </c>
      <c r="H171" s="65" t="s">
        <v>328</v>
      </c>
      <c r="I171" s="67"/>
      <c r="J171" s="67"/>
      <c r="K171" s="67" t="s">
        <v>28</v>
      </c>
      <c r="L171" s="67"/>
      <c r="M171" s="67" t="s">
        <v>24</v>
      </c>
      <c r="N171" s="68" t="s">
        <v>324</v>
      </c>
      <c r="O171" s="68" t="s">
        <v>317</v>
      </c>
      <c r="P171" s="68" t="s">
        <v>1609</v>
      </c>
      <c r="Q171" s="67" t="s">
        <v>1102</v>
      </c>
      <c r="R171" s="49"/>
      <c r="S171" s="56" t="str">
        <f>_xlfn.TEXTJOIN("",TRUE,Tabelle13[[#This Row],[WoS Index SCIE]:[WoS Index SSCI]])</f>
        <v>SCIE</v>
      </c>
      <c r="T171" s="83">
        <v>215</v>
      </c>
      <c r="U171" s="83">
        <v>324</v>
      </c>
      <c r="V171" s="83">
        <f>IFERROR(Tabelle13[[#This Row],[JIF Rank 2019 '#]]/Tabelle13[[#This Row],[JIF Rank 2019 Total]]*100,"")</f>
        <v>66.358024691358025</v>
      </c>
      <c r="W171" s="83" t="str">
        <f>IF(Tabelle13[[#This Row],[JIF Rank 2019 Relative]]&lt;10, "Upper 10%","")</f>
        <v/>
      </c>
      <c r="X171" s="83" t="str">
        <f>RIGHT(Tabelle13[[#This Row],[JIF Quartile in Category 2019]],1)</f>
        <v>3</v>
      </c>
      <c r="Y171" s="83">
        <v>220</v>
      </c>
      <c r="Z171" s="83">
        <v>330</v>
      </c>
      <c r="AA171" s="83">
        <f>IFERROR(Tabelle13[[#This Row],[JIF Rank 2020 '#]]/Tabelle13[[#This Row],[JIF Rank 2020 Total]]*100,"")</f>
        <v>66.666666666666657</v>
      </c>
      <c r="AB171" s="83" t="str">
        <f>IF(Tabelle13[[#This Row],[JIF Rank 2020 Relative]]&lt;10, "Upper 10%","")</f>
        <v/>
      </c>
      <c r="AC171" s="83" t="str">
        <f>RIGHT(Tabelle13[[#This Row],[JIF Quartile in Category 2020]],1)</f>
        <v>3</v>
      </c>
      <c r="AD171" s="89">
        <v>154</v>
      </c>
      <c r="AE171" s="83">
        <v>332</v>
      </c>
      <c r="AF171" s="83">
        <f>IFERROR(Tabelle13[[#This Row],[JIF Rank 2021 '#]]/Tabelle13[[#This Row],[JIF Rank 2021 Total]]*100,"")</f>
        <v>46.385542168674696</v>
      </c>
      <c r="AG171" s="83" t="str">
        <f>IF(Tabelle13[[#This Row],[JIF Rank 2021 Relative]]&lt;10, "Upper 10%","")</f>
        <v/>
      </c>
      <c r="AH171" s="83" t="str">
        <f>RIGHT(Tabelle13[[#This Row],[JIF Quartile in Category 2021]],1)</f>
        <v>2</v>
      </c>
      <c r="AI171" s="83" t="str">
        <f>IF(OR(Tabelle13[[#This Row],[JIF Rank 2019 group]]="Upper 10%",Tabelle13[[#This Row],[JIF Rank 2020 group]]="Upper 10%",Tabelle13[[#This Row],[JIF Rank 2021 group]]="Upper 10%"),"Upper 10%","")</f>
        <v/>
      </c>
    </row>
    <row r="172" spans="1:35" s="54" customFormat="1" x14ac:dyDescent="0.3">
      <c r="A172" s="57" t="s">
        <v>183</v>
      </c>
      <c r="B172" s="67" t="s">
        <v>1103</v>
      </c>
      <c r="C172" s="67" t="s">
        <v>1104</v>
      </c>
      <c r="D172" s="67" t="s">
        <v>334</v>
      </c>
      <c r="E172" s="67" t="s">
        <v>1105</v>
      </c>
      <c r="F172" s="67" t="s">
        <v>334</v>
      </c>
      <c r="G172" s="67" t="s">
        <v>1106</v>
      </c>
      <c r="H172" s="67" t="s">
        <v>334</v>
      </c>
      <c r="I172" s="67"/>
      <c r="J172" s="67"/>
      <c r="K172" s="67" t="s">
        <v>28</v>
      </c>
      <c r="L172" s="67"/>
      <c r="M172" s="67"/>
      <c r="N172" s="68" t="s">
        <v>1632</v>
      </c>
      <c r="O172" s="68" t="s">
        <v>357</v>
      </c>
      <c r="P172" s="57" t="s">
        <v>1630</v>
      </c>
      <c r="Q172" s="67" t="s">
        <v>1109</v>
      </c>
      <c r="R172" s="49"/>
      <c r="S172" s="56" t="str">
        <f>_xlfn.TEXTJOIN("",TRUE,Tabelle13[[#This Row],[WoS Index SCIE]:[WoS Index SSCI]])</f>
        <v>SCIE</v>
      </c>
      <c r="T172" s="83">
        <v>163</v>
      </c>
      <c r="U172" s="83">
        <v>177</v>
      </c>
      <c r="V172" s="83">
        <f>IFERROR(Tabelle13[[#This Row],[JIF Rank 2019 '#]]/Tabelle13[[#This Row],[JIF Rank 2019 Total]]*100,"")</f>
        <v>92.090395480225979</v>
      </c>
      <c r="W172" s="83" t="str">
        <f>IF(Tabelle13[[#This Row],[JIF Rank 2019 Relative]]&lt;10, "Upper 10%","")</f>
        <v/>
      </c>
      <c r="X172" s="83" t="str">
        <f>RIGHT(Tabelle13[[#This Row],[JIF Quartile in Category 2019]],1)</f>
        <v>4</v>
      </c>
      <c r="Y172" s="83">
        <v>148</v>
      </c>
      <c r="Z172" s="83">
        <v>175</v>
      </c>
      <c r="AA172" s="83">
        <f>IFERROR(Tabelle13[[#This Row],[JIF Rank 2020 '#]]/Tabelle13[[#This Row],[JIF Rank 2020 Total]]*100,"")</f>
        <v>84.571428571428569</v>
      </c>
      <c r="AB172" s="83" t="str">
        <f>IF(Tabelle13[[#This Row],[JIF Rank 2020 Relative]]&lt;10, "Upper 10%","")</f>
        <v/>
      </c>
      <c r="AC172" s="83" t="str">
        <f>RIGHT(Tabelle13[[#This Row],[JIF Quartile in Category 2020]],1)</f>
        <v>4</v>
      </c>
      <c r="AD172" s="89">
        <v>168</v>
      </c>
      <c r="AE172" s="83">
        <v>175</v>
      </c>
      <c r="AF172" s="83">
        <f>IFERROR(Tabelle13[[#This Row],[JIF Rank 2021 '#]]/Tabelle13[[#This Row],[JIF Rank 2021 Total]]*100,"")</f>
        <v>96</v>
      </c>
      <c r="AG172" s="83" t="str">
        <f>IF(Tabelle13[[#This Row],[JIF Rank 2021 Relative]]&lt;10, "Upper 10%","")</f>
        <v/>
      </c>
      <c r="AH172" s="83" t="str">
        <f>RIGHT(Tabelle13[[#This Row],[JIF Quartile in Category 2021]],1)</f>
        <v>4</v>
      </c>
      <c r="AI172" s="83" t="str">
        <f>IF(OR(Tabelle13[[#This Row],[JIF Rank 2019 group]]="Upper 10%",Tabelle13[[#This Row],[JIF Rank 2020 group]]="Upper 10%",Tabelle13[[#This Row],[JIF Rank 2021 group]]="Upper 10%"),"Upper 10%","")</f>
        <v/>
      </c>
    </row>
    <row r="173" spans="1:35" s="54" customFormat="1" x14ac:dyDescent="0.3">
      <c r="A173" s="56" t="s">
        <v>184</v>
      </c>
      <c r="B173" s="65" t="s">
        <v>311</v>
      </c>
      <c r="C173" s="65"/>
      <c r="D173" s="65"/>
      <c r="E173" s="65"/>
      <c r="F173" s="65"/>
      <c r="G173" s="65"/>
      <c r="H173" s="65"/>
      <c r="I173" s="67"/>
      <c r="J173" s="67" t="s">
        <v>26</v>
      </c>
      <c r="K173" s="67"/>
      <c r="L173" s="67"/>
      <c r="M173" s="67"/>
      <c r="N173" s="67" t="s">
        <v>424</v>
      </c>
      <c r="O173" s="67" t="s">
        <v>400</v>
      </c>
      <c r="P173" s="57" t="s">
        <v>1611</v>
      </c>
      <c r="Q173" s="67" t="s">
        <v>1111</v>
      </c>
      <c r="R173" s="49"/>
      <c r="S173" s="56" t="str">
        <f>_xlfn.TEXTJOIN("",TRUE,Tabelle13[[#This Row],[WoS Index SCIE]:[WoS Index SSCI]])</f>
        <v/>
      </c>
      <c r="T173" s="83"/>
      <c r="U173" s="83"/>
      <c r="V173" s="83" t="str">
        <f>IFERROR(Tabelle13[[#This Row],[JIF Rank 2019 '#]]/Tabelle13[[#This Row],[JIF Rank 2019 Total]]*100,"")</f>
        <v/>
      </c>
      <c r="W173" s="83" t="str">
        <f>IF(Tabelle13[[#This Row],[JIF Rank 2019 Relative]]&lt;10, "Upper 10%","")</f>
        <v/>
      </c>
      <c r="X173" s="83" t="str">
        <f>RIGHT(Tabelle13[[#This Row],[JIF Quartile in Category 2019]],1)</f>
        <v/>
      </c>
      <c r="Y173" s="83"/>
      <c r="Z173" s="83"/>
      <c r="AA173" s="83" t="str">
        <f>IFERROR(Tabelle13[[#This Row],[JIF Rank 2020 '#]]/Tabelle13[[#This Row],[JIF Rank 2020 Total]]*100,"")</f>
        <v/>
      </c>
      <c r="AB173" s="83" t="str">
        <f>IF(Tabelle13[[#This Row],[JIF Rank 2020 Relative]]&lt;10, "Upper 10%","")</f>
        <v/>
      </c>
      <c r="AC173" s="83" t="str">
        <f>RIGHT(Tabelle13[[#This Row],[JIF Quartile in Category 2020]],1)</f>
        <v/>
      </c>
      <c r="AD173" s="88"/>
      <c r="AE173" s="83"/>
      <c r="AF173" s="83" t="str">
        <f>IFERROR(Tabelle13[[#This Row],[JIF Rank 2021 '#]]/Tabelle13[[#This Row],[JIF Rank 2021 Total]]*100,"")</f>
        <v/>
      </c>
      <c r="AG173" s="83" t="str">
        <f>IF(Tabelle13[[#This Row],[JIF Rank 2021 Relative]]&lt;10, "Upper 10%","")</f>
        <v/>
      </c>
      <c r="AH173" s="83" t="str">
        <f>RIGHT(Tabelle13[[#This Row],[JIF Quartile in Category 2021]],1)</f>
        <v/>
      </c>
      <c r="AI173" s="83" t="str">
        <f>IF(OR(Tabelle13[[#This Row],[JIF Rank 2019 group]]="Upper 10%",Tabelle13[[#This Row],[JIF Rank 2020 group]]="Upper 10%",Tabelle13[[#This Row],[JIF Rank 2021 group]]="Upper 10%"),"Upper 10%","")</f>
        <v/>
      </c>
    </row>
    <row r="174" spans="1:35" s="54" customFormat="1" x14ac:dyDescent="0.3">
      <c r="A174" s="56" t="s">
        <v>185</v>
      </c>
      <c r="B174" s="65" t="s">
        <v>311</v>
      </c>
      <c r="C174" s="65"/>
      <c r="D174" s="65"/>
      <c r="E174" s="65"/>
      <c r="F174" s="65"/>
      <c r="G174" s="65"/>
      <c r="H174" s="65"/>
      <c r="I174" s="67" t="s">
        <v>38</v>
      </c>
      <c r="J174" s="67"/>
      <c r="K174" s="67"/>
      <c r="L174" s="67"/>
      <c r="M174" s="67"/>
      <c r="N174" s="67" t="s">
        <v>438</v>
      </c>
      <c r="O174" s="67" t="s">
        <v>429</v>
      </c>
      <c r="P174" s="57" t="s">
        <v>1611</v>
      </c>
      <c r="Q174" s="67" t="s">
        <v>1113</v>
      </c>
      <c r="R174" s="49"/>
      <c r="S174" s="56" t="str">
        <f>_xlfn.TEXTJOIN("",TRUE,Tabelle13[[#This Row],[WoS Index SCIE]:[WoS Index SSCI]])</f>
        <v/>
      </c>
      <c r="T174" s="83"/>
      <c r="U174" s="83"/>
      <c r="V174" s="83" t="str">
        <f>IFERROR(Tabelle13[[#This Row],[JIF Rank 2019 '#]]/Tabelle13[[#This Row],[JIF Rank 2019 Total]]*100,"")</f>
        <v/>
      </c>
      <c r="W174" s="83" t="str">
        <f>IF(Tabelle13[[#This Row],[JIF Rank 2019 Relative]]&lt;10, "Upper 10%","")</f>
        <v/>
      </c>
      <c r="X174" s="83" t="str">
        <f>RIGHT(Tabelle13[[#This Row],[JIF Quartile in Category 2019]],1)</f>
        <v/>
      </c>
      <c r="Y174" s="83"/>
      <c r="Z174" s="83"/>
      <c r="AA174" s="83" t="str">
        <f>IFERROR(Tabelle13[[#This Row],[JIF Rank 2020 '#]]/Tabelle13[[#This Row],[JIF Rank 2020 Total]]*100,"")</f>
        <v/>
      </c>
      <c r="AB174" s="83" t="str">
        <f>IF(Tabelle13[[#This Row],[JIF Rank 2020 Relative]]&lt;10, "Upper 10%","")</f>
        <v/>
      </c>
      <c r="AC174" s="83" t="str">
        <f>RIGHT(Tabelle13[[#This Row],[JIF Quartile in Category 2020]],1)</f>
        <v/>
      </c>
      <c r="AD174" s="88"/>
      <c r="AE174" s="83"/>
      <c r="AF174" s="83" t="str">
        <f>IFERROR(Tabelle13[[#This Row],[JIF Rank 2021 '#]]/Tabelle13[[#This Row],[JIF Rank 2021 Total]]*100,"")</f>
        <v/>
      </c>
      <c r="AG174" s="83" t="str">
        <f>IF(Tabelle13[[#This Row],[JIF Rank 2021 Relative]]&lt;10, "Upper 10%","")</f>
        <v/>
      </c>
      <c r="AH174" s="83" t="str">
        <f>RIGHT(Tabelle13[[#This Row],[JIF Quartile in Category 2021]],1)</f>
        <v/>
      </c>
      <c r="AI174" s="83" t="str">
        <f>IF(OR(Tabelle13[[#This Row],[JIF Rank 2019 group]]="Upper 10%",Tabelle13[[#This Row],[JIF Rank 2020 group]]="Upper 10%",Tabelle13[[#This Row],[JIF Rank 2021 group]]="Upper 10%"),"Upper 10%","")</f>
        <v/>
      </c>
    </row>
    <row r="175" spans="1:35" s="54" customFormat="1" x14ac:dyDescent="0.3">
      <c r="A175" s="60" t="s">
        <v>186</v>
      </c>
      <c r="B175" s="67" t="s">
        <v>1114</v>
      </c>
      <c r="C175" s="67" t="s">
        <v>1115</v>
      </c>
      <c r="D175" s="67" t="s">
        <v>334</v>
      </c>
      <c r="E175" s="67" t="s">
        <v>1115</v>
      </c>
      <c r="F175" s="67" t="s">
        <v>334</v>
      </c>
      <c r="G175" s="67" t="s">
        <v>1116</v>
      </c>
      <c r="H175" s="67" t="s">
        <v>334</v>
      </c>
      <c r="I175" s="67"/>
      <c r="J175" s="67"/>
      <c r="K175" s="67"/>
      <c r="L175" s="67" t="s">
        <v>42</v>
      </c>
      <c r="M175" s="67"/>
      <c r="N175" s="68" t="s">
        <v>648</v>
      </c>
      <c r="O175" s="68" t="s">
        <v>315</v>
      </c>
      <c r="P175" s="67" t="s">
        <v>1608</v>
      </c>
      <c r="Q175" s="67" t="s">
        <v>1119</v>
      </c>
      <c r="R175" s="49"/>
      <c r="S175" s="56" t="str">
        <f>_xlfn.TEXTJOIN("",TRUE,Tabelle13[[#This Row],[WoS Index SCIE]:[WoS Index SSCI]])</f>
        <v>SSCI</v>
      </c>
      <c r="T175" s="83">
        <v>69</v>
      </c>
      <c r="U175" s="83">
        <v>69</v>
      </c>
      <c r="V175" s="83">
        <f>IFERROR(Tabelle13[[#This Row],[JIF Rank 2019 '#]]/Tabelle13[[#This Row],[JIF Rank 2019 Total]]*100,"")</f>
        <v>100</v>
      </c>
      <c r="W175" s="83" t="str">
        <f>IF(Tabelle13[[#This Row],[JIF Rank 2019 Relative]]&lt;10, "Upper 10%","")</f>
        <v/>
      </c>
      <c r="X175" s="83" t="str">
        <f>RIGHT(Tabelle13[[#This Row],[JIF Quartile in Category 2019]],1)</f>
        <v>4</v>
      </c>
      <c r="Y175" s="83">
        <v>69</v>
      </c>
      <c r="Z175" s="83">
        <v>69</v>
      </c>
      <c r="AA175" s="83">
        <f>IFERROR(Tabelle13[[#This Row],[JIF Rank 2020 '#]]/Tabelle13[[#This Row],[JIF Rank 2020 Total]]*100,"")</f>
        <v>100</v>
      </c>
      <c r="AB175" s="83" t="str">
        <f>IF(Tabelle13[[#This Row],[JIF Rank 2020 Relative]]&lt;10, "Upper 10%","")</f>
        <v/>
      </c>
      <c r="AC175" s="83" t="str">
        <f>RIGHT(Tabelle13[[#This Row],[JIF Quartile in Category 2020]],1)</f>
        <v>4</v>
      </c>
      <c r="AD175" s="89">
        <v>68</v>
      </c>
      <c r="AE175" s="83">
        <v>69</v>
      </c>
      <c r="AF175" s="83">
        <f>IFERROR(Tabelle13[[#This Row],[JIF Rank 2021 '#]]/Tabelle13[[#This Row],[JIF Rank 2021 Total]]*100,"")</f>
        <v>98.550724637681171</v>
      </c>
      <c r="AG175" s="83" t="str">
        <f>IF(Tabelle13[[#This Row],[JIF Rank 2021 Relative]]&lt;10, "Upper 10%","")</f>
        <v/>
      </c>
      <c r="AH175" s="83" t="str">
        <f>RIGHT(Tabelle13[[#This Row],[JIF Quartile in Category 2021]],1)</f>
        <v>4</v>
      </c>
      <c r="AI175" s="83" t="str">
        <f>IF(OR(Tabelle13[[#This Row],[JIF Rank 2019 group]]="Upper 10%",Tabelle13[[#This Row],[JIF Rank 2020 group]]="Upper 10%",Tabelle13[[#This Row],[JIF Rank 2021 group]]="Upper 10%"),"Upper 10%","")</f>
        <v/>
      </c>
    </row>
    <row r="176" spans="1:35" s="54" customFormat="1" x14ac:dyDescent="0.3">
      <c r="A176" s="56" t="s">
        <v>187</v>
      </c>
      <c r="B176" s="65" t="s">
        <v>311</v>
      </c>
      <c r="C176" s="65"/>
      <c r="D176" s="65"/>
      <c r="E176" s="65"/>
      <c r="F176" s="65"/>
      <c r="G176" s="65"/>
      <c r="H176" s="65"/>
      <c r="I176" s="67"/>
      <c r="J176" s="67" t="s">
        <v>26</v>
      </c>
      <c r="K176" s="67"/>
      <c r="L176" s="67"/>
      <c r="M176" s="67"/>
      <c r="N176" s="68" t="s">
        <v>324</v>
      </c>
      <c r="O176" s="68" t="s">
        <v>317</v>
      </c>
      <c r="P176" s="68" t="s">
        <v>1609</v>
      </c>
      <c r="Q176" s="67" t="s">
        <v>1121</v>
      </c>
      <c r="R176" s="49"/>
      <c r="S176" s="56" t="str">
        <f>_xlfn.TEXTJOIN("",TRUE,Tabelle13[[#This Row],[WoS Index SCIE]:[WoS Index SSCI]])</f>
        <v/>
      </c>
      <c r="T176" s="83"/>
      <c r="U176" s="83"/>
      <c r="V176" s="83" t="str">
        <f>IFERROR(Tabelle13[[#This Row],[JIF Rank 2019 '#]]/Tabelle13[[#This Row],[JIF Rank 2019 Total]]*100,"")</f>
        <v/>
      </c>
      <c r="W176" s="83" t="str">
        <f>IF(Tabelle13[[#This Row],[JIF Rank 2019 Relative]]&lt;10, "Upper 10%","")</f>
        <v/>
      </c>
      <c r="X176" s="83" t="str">
        <f>RIGHT(Tabelle13[[#This Row],[JIF Quartile in Category 2019]],1)</f>
        <v/>
      </c>
      <c r="Y176" s="83"/>
      <c r="Z176" s="83"/>
      <c r="AA176" s="83" t="str">
        <f>IFERROR(Tabelle13[[#This Row],[JIF Rank 2020 '#]]/Tabelle13[[#This Row],[JIF Rank 2020 Total]]*100,"")</f>
        <v/>
      </c>
      <c r="AB176" s="83" t="str">
        <f>IF(Tabelle13[[#This Row],[JIF Rank 2020 Relative]]&lt;10, "Upper 10%","")</f>
        <v/>
      </c>
      <c r="AC176" s="83" t="str">
        <f>RIGHT(Tabelle13[[#This Row],[JIF Quartile in Category 2020]],1)</f>
        <v/>
      </c>
      <c r="AD176" s="88"/>
      <c r="AE176" s="83"/>
      <c r="AF176" s="83" t="str">
        <f>IFERROR(Tabelle13[[#This Row],[JIF Rank 2021 '#]]/Tabelle13[[#This Row],[JIF Rank 2021 Total]]*100,"")</f>
        <v/>
      </c>
      <c r="AG176" s="83" t="str">
        <f>IF(Tabelle13[[#This Row],[JIF Rank 2021 Relative]]&lt;10, "Upper 10%","")</f>
        <v/>
      </c>
      <c r="AH176" s="83" t="str">
        <f>RIGHT(Tabelle13[[#This Row],[JIF Quartile in Category 2021]],1)</f>
        <v/>
      </c>
      <c r="AI176" s="83" t="str">
        <f>IF(OR(Tabelle13[[#This Row],[JIF Rank 2019 group]]="Upper 10%",Tabelle13[[#This Row],[JIF Rank 2020 group]]="Upper 10%",Tabelle13[[#This Row],[JIF Rank 2021 group]]="Upper 10%"),"Upper 10%","")</f>
        <v/>
      </c>
    </row>
    <row r="177" spans="1:35" s="54" customFormat="1" x14ac:dyDescent="0.3">
      <c r="A177" s="56" t="s">
        <v>188</v>
      </c>
      <c r="B177" s="65" t="s">
        <v>311</v>
      </c>
      <c r="C177" s="65"/>
      <c r="D177" s="65"/>
      <c r="E177" s="65"/>
      <c r="F177" s="65"/>
      <c r="G177" s="65"/>
      <c r="H177" s="65"/>
      <c r="I177" s="67"/>
      <c r="J177" s="67" t="s">
        <v>26</v>
      </c>
      <c r="K177" s="67"/>
      <c r="L177" s="67"/>
      <c r="M177" s="67"/>
      <c r="N177" s="67" t="s">
        <v>424</v>
      </c>
      <c r="O177" s="67" t="s">
        <v>400</v>
      </c>
      <c r="P177" s="57" t="s">
        <v>1611</v>
      </c>
      <c r="Q177" s="67" t="s">
        <v>1123</v>
      </c>
      <c r="R177" s="49"/>
      <c r="S177" s="56" t="str">
        <f>_xlfn.TEXTJOIN("",TRUE,Tabelle13[[#This Row],[WoS Index SCIE]:[WoS Index SSCI]])</f>
        <v/>
      </c>
      <c r="T177" s="83"/>
      <c r="U177" s="83"/>
      <c r="V177" s="83" t="str">
        <f>IFERROR(Tabelle13[[#This Row],[JIF Rank 2019 '#]]/Tabelle13[[#This Row],[JIF Rank 2019 Total]]*100,"")</f>
        <v/>
      </c>
      <c r="W177" s="83" t="str">
        <f>IF(Tabelle13[[#This Row],[JIF Rank 2019 Relative]]&lt;10, "Upper 10%","")</f>
        <v/>
      </c>
      <c r="X177" s="83" t="str">
        <f>RIGHT(Tabelle13[[#This Row],[JIF Quartile in Category 2019]],1)</f>
        <v/>
      </c>
      <c r="Y177" s="83"/>
      <c r="Z177" s="83"/>
      <c r="AA177" s="83" t="str">
        <f>IFERROR(Tabelle13[[#This Row],[JIF Rank 2020 '#]]/Tabelle13[[#This Row],[JIF Rank 2020 Total]]*100,"")</f>
        <v/>
      </c>
      <c r="AB177" s="83" t="str">
        <f>IF(Tabelle13[[#This Row],[JIF Rank 2020 Relative]]&lt;10, "Upper 10%","")</f>
        <v/>
      </c>
      <c r="AC177" s="83" t="str">
        <f>RIGHT(Tabelle13[[#This Row],[JIF Quartile in Category 2020]],1)</f>
        <v/>
      </c>
      <c r="AD177" s="88"/>
      <c r="AE177" s="83"/>
      <c r="AF177" s="83" t="str">
        <f>IFERROR(Tabelle13[[#This Row],[JIF Rank 2021 '#]]/Tabelle13[[#This Row],[JIF Rank 2021 Total]]*100,"")</f>
        <v/>
      </c>
      <c r="AG177" s="83" t="str">
        <f>IF(Tabelle13[[#This Row],[JIF Rank 2021 Relative]]&lt;10, "Upper 10%","")</f>
        <v/>
      </c>
      <c r="AH177" s="83" t="str">
        <f>RIGHT(Tabelle13[[#This Row],[JIF Quartile in Category 2021]],1)</f>
        <v/>
      </c>
      <c r="AI177" s="83" t="str">
        <f>IF(OR(Tabelle13[[#This Row],[JIF Rank 2019 group]]="Upper 10%",Tabelle13[[#This Row],[JIF Rank 2020 group]]="Upper 10%",Tabelle13[[#This Row],[JIF Rank 2021 group]]="Upper 10%"),"Upper 10%","")</f>
        <v/>
      </c>
    </row>
    <row r="178" spans="1:35" s="54" customFormat="1" x14ac:dyDescent="0.3">
      <c r="A178" s="60" t="s">
        <v>189</v>
      </c>
      <c r="B178" s="67" t="s">
        <v>177</v>
      </c>
      <c r="C178" s="67" t="s">
        <v>1125</v>
      </c>
      <c r="D178" s="65" t="s">
        <v>312</v>
      </c>
      <c r="E178" s="67" t="s">
        <v>1126</v>
      </c>
      <c r="F178" s="65" t="s">
        <v>328</v>
      </c>
      <c r="G178" s="65" t="s">
        <v>1127</v>
      </c>
      <c r="H178" s="65" t="s">
        <v>328</v>
      </c>
      <c r="I178" s="67" t="s">
        <v>38</v>
      </c>
      <c r="J178" s="67"/>
      <c r="K178" s="67"/>
      <c r="L178" s="67" t="s">
        <v>42</v>
      </c>
      <c r="M178" s="67"/>
      <c r="N178" s="68" t="s">
        <v>22222</v>
      </c>
      <c r="O178" s="68" t="s">
        <v>177</v>
      </c>
      <c r="P178" s="67" t="s">
        <v>177</v>
      </c>
      <c r="Q178" s="67" t="s">
        <v>1129</v>
      </c>
      <c r="R178" s="49"/>
      <c r="S178" s="56" t="str">
        <f>_xlfn.TEXTJOIN("",TRUE,Tabelle13[[#This Row],[WoS Index SCIE]:[WoS Index SSCI]])</f>
        <v>SSCI</v>
      </c>
      <c r="T178" s="83">
        <v>101</v>
      </c>
      <c r="U178" s="83">
        <v>187</v>
      </c>
      <c r="V178" s="83">
        <f>IFERROR(Tabelle13[[#This Row],[JIF Rank 2019 '#]]/Tabelle13[[#This Row],[JIF Rank 2019 Total]]*100,"")</f>
        <v>54.01069518716578</v>
      </c>
      <c r="W178" s="83" t="str">
        <f>IF(Tabelle13[[#This Row],[JIF Rank 2019 Relative]]&lt;10, "Upper 10%","")</f>
        <v/>
      </c>
      <c r="X178" s="83" t="str">
        <f>RIGHT(Tabelle13[[#This Row],[JIF Quartile in Category 2019]],1)</f>
        <v>3</v>
      </c>
      <c r="Y178" s="83">
        <v>88</v>
      </c>
      <c r="Z178" s="83">
        <v>193</v>
      </c>
      <c r="AA178" s="83">
        <f>IFERROR(Tabelle13[[#This Row],[JIF Rank 2020 '#]]/Tabelle13[[#This Row],[JIF Rank 2020 Total]]*100,"")</f>
        <v>45.595854922279791</v>
      </c>
      <c r="AB178" s="83" t="str">
        <f>IF(Tabelle13[[#This Row],[JIF Rank 2020 Relative]]&lt;10, "Upper 10%","")</f>
        <v/>
      </c>
      <c r="AC178" s="83" t="str">
        <f>RIGHT(Tabelle13[[#This Row],[JIF Quartile in Category 2020]],1)</f>
        <v>2</v>
      </c>
      <c r="AD178" s="88">
        <v>74</v>
      </c>
      <c r="AE178" s="83">
        <v>194</v>
      </c>
      <c r="AF178" s="83">
        <f>IFERROR(Tabelle13[[#This Row],[JIF Rank 2021 '#]]/Tabelle13[[#This Row],[JIF Rank 2021 Total]]*100,"")</f>
        <v>38.144329896907216</v>
      </c>
      <c r="AG178" s="83" t="str">
        <f>IF(Tabelle13[[#This Row],[JIF Rank 2021 Relative]]&lt;10, "Upper 10%","")</f>
        <v/>
      </c>
      <c r="AH178" s="83" t="str">
        <f>RIGHT(Tabelle13[[#This Row],[JIF Quartile in Category 2021]],1)</f>
        <v>2</v>
      </c>
      <c r="AI178" s="83" t="str">
        <f>IF(OR(Tabelle13[[#This Row],[JIF Rank 2019 group]]="Upper 10%",Tabelle13[[#This Row],[JIF Rank 2020 group]]="Upper 10%",Tabelle13[[#This Row],[JIF Rank 2021 group]]="Upper 10%"),"Upper 10%","")</f>
        <v/>
      </c>
    </row>
    <row r="179" spans="1:35" s="54" customFormat="1" x14ac:dyDescent="0.3">
      <c r="A179" s="56" t="s">
        <v>190</v>
      </c>
      <c r="B179" s="65" t="s">
        <v>311</v>
      </c>
      <c r="C179" s="65"/>
      <c r="D179" s="65"/>
      <c r="E179" s="65"/>
      <c r="F179" s="65"/>
      <c r="G179" s="65"/>
      <c r="H179" s="65"/>
      <c r="I179" s="67"/>
      <c r="J179" s="67" t="s">
        <v>26</v>
      </c>
      <c r="K179" s="67"/>
      <c r="L179" s="67"/>
      <c r="M179" s="67"/>
      <c r="N179" s="67" t="s">
        <v>1650</v>
      </c>
      <c r="O179" s="67" t="s">
        <v>432</v>
      </c>
      <c r="P179" s="57" t="s">
        <v>1611</v>
      </c>
      <c r="Q179" s="67" t="s">
        <v>1130</v>
      </c>
      <c r="R179" s="49"/>
      <c r="S179" s="56" t="str">
        <f>_xlfn.TEXTJOIN("",TRUE,Tabelle13[[#This Row],[WoS Index SCIE]:[WoS Index SSCI]])</f>
        <v/>
      </c>
      <c r="T179" s="83"/>
      <c r="U179" s="83"/>
      <c r="V179" s="83" t="str">
        <f>IFERROR(Tabelle13[[#This Row],[JIF Rank 2019 '#]]/Tabelle13[[#This Row],[JIF Rank 2019 Total]]*100,"")</f>
        <v/>
      </c>
      <c r="W179" s="83" t="str">
        <f>IF(Tabelle13[[#This Row],[JIF Rank 2019 Relative]]&lt;10, "Upper 10%","")</f>
        <v/>
      </c>
      <c r="X179" s="83" t="str">
        <f>RIGHT(Tabelle13[[#This Row],[JIF Quartile in Category 2019]],1)</f>
        <v/>
      </c>
      <c r="Y179" s="83"/>
      <c r="Z179" s="83"/>
      <c r="AA179" s="83" t="str">
        <f>IFERROR(Tabelle13[[#This Row],[JIF Rank 2020 '#]]/Tabelle13[[#This Row],[JIF Rank 2020 Total]]*100,"")</f>
        <v/>
      </c>
      <c r="AB179" s="83" t="str">
        <f>IF(Tabelle13[[#This Row],[JIF Rank 2020 Relative]]&lt;10, "Upper 10%","")</f>
        <v/>
      </c>
      <c r="AC179" s="83" t="str">
        <f>RIGHT(Tabelle13[[#This Row],[JIF Quartile in Category 2020]],1)</f>
        <v/>
      </c>
      <c r="AD179" s="88"/>
      <c r="AE179" s="83"/>
      <c r="AF179" s="83" t="str">
        <f>IFERROR(Tabelle13[[#This Row],[JIF Rank 2021 '#]]/Tabelle13[[#This Row],[JIF Rank 2021 Total]]*100,"")</f>
        <v/>
      </c>
      <c r="AG179" s="83" t="str">
        <f>IF(Tabelle13[[#This Row],[JIF Rank 2021 Relative]]&lt;10, "Upper 10%","")</f>
        <v/>
      </c>
      <c r="AH179" s="83" t="str">
        <f>RIGHT(Tabelle13[[#This Row],[JIF Quartile in Category 2021]],1)</f>
        <v/>
      </c>
      <c r="AI179" s="83" t="str">
        <f>IF(OR(Tabelle13[[#This Row],[JIF Rank 2019 group]]="Upper 10%",Tabelle13[[#This Row],[JIF Rank 2020 group]]="Upper 10%",Tabelle13[[#This Row],[JIF Rank 2021 group]]="Upper 10%"),"Upper 10%","")</f>
        <v/>
      </c>
    </row>
    <row r="180" spans="1:35" s="54" customFormat="1" x14ac:dyDescent="0.3">
      <c r="A180" s="56" t="s">
        <v>191</v>
      </c>
      <c r="B180" s="65" t="s">
        <v>311</v>
      </c>
      <c r="C180" s="65"/>
      <c r="D180" s="65"/>
      <c r="E180" s="65"/>
      <c r="F180" s="65"/>
      <c r="G180" s="65"/>
      <c r="H180" s="65"/>
      <c r="I180" s="67"/>
      <c r="J180" s="67" t="s">
        <v>26</v>
      </c>
      <c r="K180" s="67"/>
      <c r="L180" s="67"/>
      <c r="M180" s="67"/>
      <c r="N180" s="67" t="s">
        <v>1133</v>
      </c>
      <c r="O180" s="67" t="s">
        <v>373</v>
      </c>
      <c r="P180" s="68" t="s">
        <v>1609</v>
      </c>
      <c r="Q180" s="67" t="s">
        <v>1134</v>
      </c>
      <c r="R180" s="49"/>
      <c r="S180" s="56" t="str">
        <f>_xlfn.TEXTJOIN("",TRUE,Tabelle13[[#This Row],[WoS Index SCIE]:[WoS Index SSCI]])</f>
        <v/>
      </c>
      <c r="T180" s="83"/>
      <c r="U180" s="83"/>
      <c r="V180" s="83" t="str">
        <f>IFERROR(Tabelle13[[#This Row],[JIF Rank 2019 '#]]/Tabelle13[[#This Row],[JIF Rank 2019 Total]]*100,"")</f>
        <v/>
      </c>
      <c r="W180" s="83" t="str">
        <f>IF(Tabelle13[[#This Row],[JIF Rank 2019 Relative]]&lt;10, "Upper 10%","")</f>
        <v/>
      </c>
      <c r="X180" s="83" t="str">
        <f>RIGHT(Tabelle13[[#This Row],[JIF Quartile in Category 2019]],1)</f>
        <v/>
      </c>
      <c r="Y180" s="83"/>
      <c r="Z180" s="83"/>
      <c r="AA180" s="83" t="str">
        <f>IFERROR(Tabelle13[[#This Row],[JIF Rank 2020 '#]]/Tabelle13[[#This Row],[JIF Rank 2020 Total]]*100,"")</f>
        <v/>
      </c>
      <c r="AB180" s="83" t="str">
        <f>IF(Tabelle13[[#This Row],[JIF Rank 2020 Relative]]&lt;10, "Upper 10%","")</f>
        <v/>
      </c>
      <c r="AC180" s="83" t="str">
        <f>RIGHT(Tabelle13[[#This Row],[JIF Quartile in Category 2020]],1)</f>
        <v/>
      </c>
      <c r="AD180" s="88"/>
      <c r="AE180" s="83"/>
      <c r="AF180" s="83" t="str">
        <f>IFERROR(Tabelle13[[#This Row],[JIF Rank 2021 '#]]/Tabelle13[[#This Row],[JIF Rank 2021 Total]]*100,"")</f>
        <v/>
      </c>
      <c r="AG180" s="83" t="str">
        <f>IF(Tabelle13[[#This Row],[JIF Rank 2021 Relative]]&lt;10, "Upper 10%","")</f>
        <v/>
      </c>
      <c r="AH180" s="83" t="str">
        <f>RIGHT(Tabelle13[[#This Row],[JIF Quartile in Category 2021]],1)</f>
        <v/>
      </c>
      <c r="AI180" s="83" t="str">
        <f>IF(OR(Tabelle13[[#This Row],[JIF Rank 2019 group]]="Upper 10%",Tabelle13[[#This Row],[JIF Rank 2020 group]]="Upper 10%",Tabelle13[[#This Row],[JIF Rank 2021 group]]="Upper 10%"),"Upper 10%","")</f>
        <v/>
      </c>
    </row>
    <row r="181" spans="1:35" s="54" customFormat="1" x14ac:dyDescent="0.3">
      <c r="A181" s="102" t="s">
        <v>192</v>
      </c>
      <c r="B181" s="103" t="s">
        <v>1136</v>
      </c>
      <c r="C181" s="67" t="s">
        <v>1137</v>
      </c>
      <c r="D181" s="67" t="s">
        <v>319</v>
      </c>
      <c r="E181" s="67" t="s">
        <v>1138</v>
      </c>
      <c r="F181" s="67" t="s">
        <v>319</v>
      </c>
      <c r="G181" s="67" t="s">
        <v>1139</v>
      </c>
      <c r="H181" s="67" t="s">
        <v>319</v>
      </c>
      <c r="I181" s="67"/>
      <c r="J181" s="67"/>
      <c r="K181" s="67" t="s">
        <v>28</v>
      </c>
      <c r="L181" s="67"/>
      <c r="M181" s="67" t="s">
        <v>24</v>
      </c>
      <c r="N181" s="68" t="s">
        <v>1626</v>
      </c>
      <c r="O181" s="68" t="s">
        <v>336</v>
      </c>
      <c r="P181" s="67" t="s">
        <v>1609</v>
      </c>
      <c r="Q181" s="67" t="s">
        <v>1143</v>
      </c>
      <c r="R181" s="49"/>
      <c r="S181" s="56" t="str">
        <f>_xlfn.TEXTJOIN("",TRUE,Tabelle13[[#This Row],[WoS Index SCIE]:[WoS Index SSCI]])</f>
        <v>SCIE</v>
      </c>
      <c r="T181" s="83">
        <v>18</v>
      </c>
      <c r="U181" s="83">
        <v>154</v>
      </c>
      <c r="V181" s="83">
        <f>IFERROR(Tabelle13[[#This Row],[JIF Rank 2019 '#]]/Tabelle13[[#This Row],[JIF Rank 2019 Total]]*100,"")</f>
        <v>11.688311688311687</v>
      </c>
      <c r="W181" s="83" t="str">
        <f>IF(Tabelle13[[#This Row],[JIF Rank 2019 Relative]]&lt;10, "Upper 10%","")</f>
        <v/>
      </c>
      <c r="X181" s="83" t="str">
        <f>RIGHT(Tabelle13[[#This Row],[JIF Quartile in Category 2019]],1)</f>
        <v>1</v>
      </c>
      <c r="Y181" s="83">
        <v>20</v>
      </c>
      <c r="Z181" s="83">
        <v>160</v>
      </c>
      <c r="AA181" s="83">
        <f>IFERROR(Tabelle13[[#This Row],[JIF Rank 2020 '#]]/Tabelle13[[#This Row],[JIF Rank 2020 Total]]*100,"")</f>
        <v>12.5</v>
      </c>
      <c r="AB181" s="83" t="str">
        <f>IF(Tabelle13[[#This Row],[JIF Rank 2020 Relative]]&lt;10, "Upper 10%","")</f>
        <v/>
      </c>
      <c r="AC181" s="83" t="str">
        <f>RIGHT(Tabelle13[[#This Row],[JIF Quartile in Category 2020]],1)</f>
        <v>1</v>
      </c>
      <c r="AD181" s="89">
        <v>25</v>
      </c>
      <c r="AE181" s="83">
        <v>161</v>
      </c>
      <c r="AF181" s="83">
        <f>IFERROR(Tabelle13[[#This Row],[JIF Rank 2021 '#]]/Tabelle13[[#This Row],[JIF Rank 2021 Total]]*100,"")</f>
        <v>15.527950310559005</v>
      </c>
      <c r="AG181" s="83" t="str">
        <f>IF(Tabelle13[[#This Row],[JIF Rank 2021 Relative]]&lt;10, "Upper 10%","")</f>
        <v/>
      </c>
      <c r="AH181" s="83" t="str">
        <f>RIGHT(Tabelle13[[#This Row],[JIF Quartile in Category 2021]],1)</f>
        <v>1</v>
      </c>
      <c r="AI181" s="83" t="str">
        <f>IF(OR(Tabelle13[[#This Row],[JIF Rank 2019 group]]="Upper 10%",Tabelle13[[#This Row],[JIF Rank 2020 group]]="Upper 10%",Tabelle13[[#This Row],[JIF Rank 2021 group]]="Upper 10%"),"Upper 10%","")</f>
        <v/>
      </c>
    </row>
    <row r="182" spans="1:35" s="54" customFormat="1" x14ac:dyDescent="0.3">
      <c r="A182" s="102" t="s">
        <v>192</v>
      </c>
      <c r="B182" s="103" t="s">
        <v>1028</v>
      </c>
      <c r="C182" s="67" t="s">
        <v>1144</v>
      </c>
      <c r="D182" s="67" t="s">
        <v>319</v>
      </c>
      <c r="E182" s="67" t="s">
        <v>1145</v>
      </c>
      <c r="F182" s="67" t="s">
        <v>319</v>
      </c>
      <c r="G182" s="67" t="s">
        <v>1146</v>
      </c>
      <c r="H182" s="67" t="s">
        <v>319</v>
      </c>
      <c r="I182" s="67"/>
      <c r="J182" s="67"/>
      <c r="K182" s="67" t="s">
        <v>28</v>
      </c>
      <c r="L182" s="67"/>
      <c r="M182" s="67" t="s">
        <v>24</v>
      </c>
      <c r="N182" s="68" t="s">
        <v>1626</v>
      </c>
      <c r="O182" s="68" t="s">
        <v>336</v>
      </c>
      <c r="P182" s="67" t="s">
        <v>1609</v>
      </c>
      <c r="Q182" s="67" t="s">
        <v>1143</v>
      </c>
      <c r="R182" s="49"/>
      <c r="S182" s="56" t="str">
        <f>_xlfn.TEXTJOIN("",TRUE,Tabelle13[[#This Row],[WoS Index SCIE]:[WoS Index SSCI]])</f>
        <v>SCIE</v>
      </c>
      <c r="T182" s="83">
        <v>44</v>
      </c>
      <c r="U182" s="83">
        <v>314</v>
      </c>
      <c r="V182" s="83">
        <f>IFERROR(Tabelle13[[#This Row],[JIF Rank 2019 '#]]/Tabelle13[[#This Row],[JIF Rank 2019 Total]]*100,"")</f>
        <v>14.012738853503185</v>
      </c>
      <c r="W182" s="83" t="str">
        <f>IF(Tabelle13[[#This Row],[JIF Rank 2019 Relative]]&lt;10, "Upper 10%","")</f>
        <v/>
      </c>
      <c r="X182" s="83" t="str">
        <f>RIGHT(Tabelle13[[#This Row],[JIF Quartile in Category 2019]],1)</f>
        <v>1</v>
      </c>
      <c r="Y182" s="83">
        <v>49</v>
      </c>
      <c r="Z182" s="83">
        <v>335</v>
      </c>
      <c r="AA182" s="83">
        <f>IFERROR(Tabelle13[[#This Row],[JIF Rank 2020 '#]]/Tabelle13[[#This Row],[JIF Rank 2020 Total]]*100,"")</f>
        <v>14.626865671641792</v>
      </c>
      <c r="AB182" s="83" t="str">
        <f>IF(Tabelle13[[#This Row],[JIF Rank 2020 Relative]]&lt;10, "Upper 10%","")</f>
        <v/>
      </c>
      <c r="AC182" s="83" t="str">
        <f>RIGHT(Tabelle13[[#This Row],[JIF Quartile in Category 2020]],1)</f>
        <v>1</v>
      </c>
      <c r="AD182" s="89">
        <v>73</v>
      </c>
      <c r="AE182" s="83">
        <v>345</v>
      </c>
      <c r="AF182" s="83">
        <f>IFERROR(Tabelle13[[#This Row],[JIF Rank 2021 '#]]/Tabelle13[[#This Row],[JIF Rank 2021 Total]]*100,"")</f>
        <v>21.159420289855071</v>
      </c>
      <c r="AG182" s="83" t="str">
        <f>IF(Tabelle13[[#This Row],[JIF Rank 2021 Relative]]&lt;10, "Upper 10%","")</f>
        <v/>
      </c>
      <c r="AH182" s="83" t="str">
        <f>RIGHT(Tabelle13[[#This Row],[JIF Quartile in Category 2021]],1)</f>
        <v>1</v>
      </c>
      <c r="AI182" s="83" t="str">
        <f>IF(OR(Tabelle13[[#This Row],[JIF Rank 2019 group]]="Upper 10%",Tabelle13[[#This Row],[JIF Rank 2020 group]]="Upper 10%",Tabelle13[[#This Row],[JIF Rank 2021 group]]="Upper 10%"),"Upper 10%","")</f>
        <v/>
      </c>
    </row>
    <row r="183" spans="1:35" s="54" customFormat="1" x14ac:dyDescent="0.3">
      <c r="A183" s="102" t="s">
        <v>192</v>
      </c>
      <c r="B183" s="103" t="s">
        <v>1131</v>
      </c>
      <c r="C183" s="67" t="s">
        <v>1147</v>
      </c>
      <c r="D183" s="67" t="s">
        <v>319</v>
      </c>
      <c r="E183" s="67" t="s">
        <v>1148</v>
      </c>
      <c r="F183" s="67" t="s">
        <v>319</v>
      </c>
      <c r="G183" s="67" t="s">
        <v>1149</v>
      </c>
      <c r="H183" s="67" t="s">
        <v>328</v>
      </c>
      <c r="I183" s="67"/>
      <c r="J183" s="67"/>
      <c r="K183" s="67" t="s">
        <v>28</v>
      </c>
      <c r="L183" s="67"/>
      <c r="M183" s="67" t="s">
        <v>24</v>
      </c>
      <c r="N183" s="68" t="s">
        <v>1626</v>
      </c>
      <c r="O183" s="68" t="s">
        <v>336</v>
      </c>
      <c r="P183" s="67" t="s">
        <v>1609</v>
      </c>
      <c r="Q183" s="67" t="s">
        <v>1143</v>
      </c>
      <c r="R183" s="49"/>
      <c r="S183" s="56" t="str">
        <f>_xlfn.TEXTJOIN("",TRUE,Tabelle13[[#This Row],[WoS Index SCIE]:[WoS Index SSCI]])</f>
        <v>SCIE</v>
      </c>
      <c r="T183" s="83">
        <v>22</v>
      </c>
      <c r="U183" s="83">
        <v>103</v>
      </c>
      <c r="V183" s="83">
        <f>IFERROR(Tabelle13[[#This Row],[JIF Rank 2019 '#]]/Tabelle13[[#This Row],[JIF Rank 2019 Total]]*100,"")</f>
        <v>21.359223300970871</v>
      </c>
      <c r="W183" s="83" t="str">
        <f>IF(Tabelle13[[#This Row],[JIF Rank 2019 Relative]]&lt;10, "Upper 10%","")</f>
        <v/>
      </c>
      <c r="X183" s="83" t="str">
        <f>RIGHT(Tabelle13[[#This Row],[JIF Quartile in Category 2019]],1)</f>
        <v>1</v>
      </c>
      <c r="Y183" s="83">
        <v>25</v>
      </c>
      <c r="Z183" s="83">
        <v>107</v>
      </c>
      <c r="AA183" s="83">
        <f>IFERROR(Tabelle13[[#This Row],[JIF Rank 2020 '#]]/Tabelle13[[#This Row],[JIF Rank 2020 Total]]*100,"")</f>
        <v>23.364485981308412</v>
      </c>
      <c r="AB183" s="83" t="str">
        <f>IF(Tabelle13[[#This Row],[JIF Rank 2020 Relative]]&lt;10, "Upper 10%","")</f>
        <v/>
      </c>
      <c r="AC183" s="83" t="str">
        <f>RIGHT(Tabelle13[[#This Row],[JIF Quartile in Category 2020]],1)</f>
        <v>1</v>
      </c>
      <c r="AD183" s="89">
        <v>34</v>
      </c>
      <c r="AE183" s="83">
        <v>109</v>
      </c>
      <c r="AF183" s="83">
        <f>IFERROR(Tabelle13[[#This Row],[JIF Rank 2021 '#]]/Tabelle13[[#This Row],[JIF Rank 2021 Total]]*100,"")</f>
        <v>31.192660550458719</v>
      </c>
      <c r="AG183" s="83" t="str">
        <f>IF(Tabelle13[[#This Row],[JIF Rank 2021 Relative]]&lt;10, "Upper 10%","")</f>
        <v/>
      </c>
      <c r="AH183" s="83" t="str">
        <f>RIGHT(Tabelle13[[#This Row],[JIF Quartile in Category 2021]],1)</f>
        <v>2</v>
      </c>
      <c r="AI183" s="83" t="str">
        <f>IF(OR(Tabelle13[[#This Row],[JIF Rank 2019 group]]="Upper 10%",Tabelle13[[#This Row],[JIF Rank 2020 group]]="Upper 10%",Tabelle13[[#This Row],[JIF Rank 2021 group]]="Upper 10%"),"Upper 10%","")</f>
        <v/>
      </c>
    </row>
    <row r="184" spans="1:35" s="54" customFormat="1" x14ac:dyDescent="0.3">
      <c r="A184" s="102" t="s">
        <v>192</v>
      </c>
      <c r="B184" s="103" t="s">
        <v>332</v>
      </c>
      <c r="C184" s="69" t="s">
        <v>1151</v>
      </c>
      <c r="D184" s="67" t="s">
        <v>319</v>
      </c>
      <c r="E184" s="69" t="s">
        <v>1152</v>
      </c>
      <c r="F184" s="67" t="s">
        <v>319</v>
      </c>
      <c r="G184" s="67" t="s">
        <v>1153</v>
      </c>
      <c r="H184" s="67" t="s">
        <v>319</v>
      </c>
      <c r="I184" s="67"/>
      <c r="J184" s="67"/>
      <c r="K184" s="67" t="s">
        <v>28</v>
      </c>
      <c r="L184" s="67"/>
      <c r="M184" s="67" t="s">
        <v>24</v>
      </c>
      <c r="N184" s="68" t="s">
        <v>1626</v>
      </c>
      <c r="O184" s="68" t="s">
        <v>336</v>
      </c>
      <c r="P184" s="67" t="s">
        <v>1609</v>
      </c>
      <c r="Q184" s="67" t="s">
        <v>1143</v>
      </c>
      <c r="R184" s="49"/>
      <c r="S184" s="56" t="str">
        <f>_xlfn.TEXTJOIN("",TRUE,Tabelle13[[#This Row],[WoS Index SCIE]:[WoS Index SSCI]])</f>
        <v>SCIE</v>
      </c>
      <c r="T184" s="84">
        <v>7</v>
      </c>
      <c r="U184" s="83">
        <v>97</v>
      </c>
      <c r="V184" s="83">
        <f>IFERROR(Tabelle13[[#This Row],[JIF Rank 2019 '#]]/Tabelle13[[#This Row],[JIF Rank 2019 Total]]*100,"")</f>
        <v>7.216494845360824</v>
      </c>
      <c r="W184" s="83" t="str">
        <f>IF(Tabelle13[[#This Row],[JIF Rank 2019 Relative]]&lt;10, "Upper 10%","")</f>
        <v>Upper 10%</v>
      </c>
      <c r="X184" s="83" t="str">
        <f>RIGHT(Tabelle13[[#This Row],[JIF Quartile in Category 2019]],1)</f>
        <v>1</v>
      </c>
      <c r="Y184" s="84">
        <v>9</v>
      </c>
      <c r="Z184" s="83">
        <v>99</v>
      </c>
      <c r="AA184" s="83">
        <f>IFERROR(Tabelle13[[#This Row],[JIF Rank 2020 '#]]/Tabelle13[[#This Row],[JIF Rank 2020 Total]]*100,"")</f>
        <v>9.0909090909090917</v>
      </c>
      <c r="AB184" s="83" t="str">
        <f>IF(Tabelle13[[#This Row],[JIF Rank 2020 Relative]]&lt;10, "Upper 10%","")</f>
        <v>Upper 10%</v>
      </c>
      <c r="AC184" s="83" t="str">
        <f>RIGHT(Tabelle13[[#This Row],[JIF Quartile in Category 2020]],1)</f>
        <v>1</v>
      </c>
      <c r="AD184" s="89">
        <v>11</v>
      </c>
      <c r="AE184" s="83">
        <v>101</v>
      </c>
      <c r="AF184" s="83">
        <f>IFERROR(Tabelle13[[#This Row],[JIF Rank 2021 '#]]/Tabelle13[[#This Row],[JIF Rank 2021 Total]]*100,"")</f>
        <v>10.891089108910892</v>
      </c>
      <c r="AG184" s="83" t="str">
        <f>IF(Tabelle13[[#This Row],[JIF Rank 2021 Relative]]&lt;10, "Upper 10%","")</f>
        <v/>
      </c>
      <c r="AH184" s="83" t="str">
        <f>RIGHT(Tabelle13[[#This Row],[JIF Quartile in Category 2021]],1)</f>
        <v>1</v>
      </c>
      <c r="AI184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185" spans="1:35" s="54" customFormat="1" x14ac:dyDescent="0.3">
      <c r="A185" s="109" t="s">
        <v>193</v>
      </c>
      <c r="B185" s="108" t="s">
        <v>1136</v>
      </c>
      <c r="C185" s="67" t="s">
        <v>1154</v>
      </c>
      <c r="D185" s="67" t="s">
        <v>319</v>
      </c>
      <c r="E185" s="67" t="s">
        <v>1155</v>
      </c>
      <c r="F185" s="67" t="s">
        <v>319</v>
      </c>
      <c r="G185" s="67" t="s">
        <v>1156</v>
      </c>
      <c r="H185" s="67" t="s">
        <v>319</v>
      </c>
      <c r="I185" s="67"/>
      <c r="J185" s="67"/>
      <c r="K185" s="67" t="s">
        <v>28</v>
      </c>
      <c r="L185" s="67"/>
      <c r="M185" s="67" t="s">
        <v>24</v>
      </c>
      <c r="N185" s="67" t="s">
        <v>1157</v>
      </c>
      <c r="O185" s="68" t="s">
        <v>373</v>
      </c>
      <c r="P185" s="68" t="s">
        <v>1609</v>
      </c>
      <c r="Q185" s="67" t="s">
        <v>1158</v>
      </c>
      <c r="R185" s="49"/>
      <c r="S185" s="56" t="str">
        <f>_xlfn.TEXTJOIN("",TRUE,Tabelle13[[#This Row],[WoS Index SCIE]:[WoS Index SSCI]])</f>
        <v>SCIE</v>
      </c>
      <c r="T185" s="83">
        <v>36</v>
      </c>
      <c r="U185" s="83">
        <v>154</v>
      </c>
      <c r="V185" s="83">
        <f>IFERROR(Tabelle13[[#This Row],[JIF Rank 2019 '#]]/Tabelle13[[#This Row],[JIF Rank 2019 Total]]*100,"")</f>
        <v>23.376623376623375</v>
      </c>
      <c r="W185" s="83" t="str">
        <f>IF(Tabelle13[[#This Row],[JIF Rank 2019 Relative]]&lt;10, "Upper 10%","")</f>
        <v/>
      </c>
      <c r="X185" s="83" t="str">
        <f>RIGHT(Tabelle13[[#This Row],[JIF Quartile in Category 2019]],1)</f>
        <v>1</v>
      </c>
      <c r="Y185" s="83">
        <v>22</v>
      </c>
      <c r="Z185" s="83">
        <v>160</v>
      </c>
      <c r="AA185" s="83">
        <f>IFERROR(Tabelle13[[#This Row],[JIF Rank 2020 '#]]/Tabelle13[[#This Row],[JIF Rank 2020 Total]]*100,"")</f>
        <v>13.750000000000002</v>
      </c>
      <c r="AB185" s="83" t="str">
        <f>IF(Tabelle13[[#This Row],[JIF Rank 2020 Relative]]&lt;10, "Upper 10%","")</f>
        <v/>
      </c>
      <c r="AC185" s="83" t="str">
        <f>RIGHT(Tabelle13[[#This Row],[JIF Quartile in Category 2020]],1)</f>
        <v>1</v>
      </c>
      <c r="AD185" s="89">
        <v>44</v>
      </c>
      <c r="AE185" s="83">
        <v>178</v>
      </c>
      <c r="AF185" s="83">
        <f>IFERROR(Tabelle13[[#This Row],[JIF Rank 2021 '#]]/Tabelle13[[#This Row],[JIF Rank 2021 Total]]*100,"")</f>
        <v>24.719101123595504</v>
      </c>
      <c r="AG185" s="83" t="str">
        <f>IF(Tabelle13[[#This Row],[JIF Rank 2021 Relative]]&lt;10, "Upper 10%","")</f>
        <v/>
      </c>
      <c r="AH185" s="83" t="str">
        <f>RIGHT(Tabelle13[[#This Row],[JIF Quartile in Category 2021]],1)</f>
        <v>1</v>
      </c>
      <c r="AI185" s="83" t="str">
        <f>IF(OR(Tabelle13[[#This Row],[JIF Rank 2019 group]]="Upper 10%",Tabelle13[[#This Row],[JIF Rank 2020 group]]="Upper 10%",Tabelle13[[#This Row],[JIF Rank 2021 group]]="Upper 10%"),"Upper 10%","")</f>
        <v/>
      </c>
    </row>
    <row r="186" spans="1:35" s="54" customFormat="1" x14ac:dyDescent="0.3">
      <c r="A186" s="109" t="s">
        <v>193</v>
      </c>
      <c r="B186" s="108" t="s">
        <v>716</v>
      </c>
      <c r="C186" s="67" t="s">
        <v>1159</v>
      </c>
      <c r="D186" s="67" t="s">
        <v>328</v>
      </c>
      <c r="E186" s="67" t="s">
        <v>1142</v>
      </c>
      <c r="F186" s="67" t="s">
        <v>319</v>
      </c>
      <c r="G186" s="67" t="s">
        <v>1160</v>
      </c>
      <c r="H186" s="67" t="s">
        <v>328</v>
      </c>
      <c r="I186" s="67"/>
      <c r="J186" s="67"/>
      <c r="K186" s="67" t="s">
        <v>28</v>
      </c>
      <c r="L186" s="67"/>
      <c r="M186" s="67" t="s">
        <v>24</v>
      </c>
      <c r="N186" s="67" t="s">
        <v>1157</v>
      </c>
      <c r="O186" s="68" t="s">
        <v>373</v>
      </c>
      <c r="P186" s="68" t="s">
        <v>1609</v>
      </c>
      <c r="Q186" s="67" t="s">
        <v>1158</v>
      </c>
      <c r="R186" s="49"/>
      <c r="S186" s="56" t="str">
        <f>_xlfn.TEXTJOIN("",TRUE,Tabelle13[[#This Row],[WoS Index SCIE]:[WoS Index SSCI]])</f>
        <v>SCIE</v>
      </c>
      <c r="T186" s="83">
        <v>58</v>
      </c>
      <c r="U186" s="83">
        <v>177</v>
      </c>
      <c r="V186" s="83">
        <f>IFERROR(Tabelle13[[#This Row],[JIF Rank 2019 '#]]/Tabelle13[[#This Row],[JIF Rank 2019 Total]]*100,"")</f>
        <v>32.7683615819209</v>
      </c>
      <c r="W186" s="83" t="str">
        <f>IF(Tabelle13[[#This Row],[JIF Rank 2019 Relative]]&lt;10, "Upper 10%","")</f>
        <v/>
      </c>
      <c r="X186" s="83" t="str">
        <f>RIGHT(Tabelle13[[#This Row],[JIF Quartile in Category 2019]],1)</f>
        <v>2</v>
      </c>
      <c r="Y186" s="83">
        <v>31</v>
      </c>
      <c r="Z186" s="83">
        <v>179</v>
      </c>
      <c r="AA186" s="83">
        <f>IFERROR(Tabelle13[[#This Row],[JIF Rank 2020 '#]]/Tabelle13[[#This Row],[JIF Rank 2020 Total]]*100,"")</f>
        <v>17.318435754189945</v>
      </c>
      <c r="AB186" s="83" t="str">
        <f>IF(Tabelle13[[#This Row],[JIF Rank 2020 Relative]]&lt;10, "Upper 10%","")</f>
        <v/>
      </c>
      <c r="AC186" s="83" t="str">
        <f>RIGHT(Tabelle13[[#This Row],[JIF Quartile in Category 2020]],1)</f>
        <v>1</v>
      </c>
      <c r="AD186" s="89">
        <v>64</v>
      </c>
      <c r="AE186" s="83">
        <v>224</v>
      </c>
      <c r="AF186" s="83">
        <f>IFERROR(Tabelle13[[#This Row],[JIF Rank 2021 '#]]/Tabelle13[[#This Row],[JIF Rank 2021 Total]]*100,"")</f>
        <v>28.571428571428569</v>
      </c>
      <c r="AG186" s="83" t="str">
        <f>IF(Tabelle13[[#This Row],[JIF Rank 2021 Relative]]&lt;10, "Upper 10%","")</f>
        <v/>
      </c>
      <c r="AH186" s="83" t="str">
        <f>RIGHT(Tabelle13[[#This Row],[JIF Quartile in Category 2021]],1)</f>
        <v>2</v>
      </c>
      <c r="AI186" s="83" t="str">
        <f>IF(OR(Tabelle13[[#This Row],[JIF Rank 2019 group]]="Upper 10%",Tabelle13[[#This Row],[JIF Rank 2020 group]]="Upper 10%",Tabelle13[[#This Row],[JIF Rank 2021 group]]="Upper 10%"),"Upper 10%","")</f>
        <v/>
      </c>
    </row>
    <row r="187" spans="1:35" s="54" customFormat="1" x14ac:dyDescent="0.3">
      <c r="A187" s="109" t="s">
        <v>193</v>
      </c>
      <c r="B187" s="108" t="s">
        <v>1028</v>
      </c>
      <c r="C187" s="67" t="s">
        <v>1161</v>
      </c>
      <c r="D187" s="67" t="s">
        <v>328</v>
      </c>
      <c r="E187" s="67" t="s">
        <v>1162</v>
      </c>
      <c r="F187" s="67" t="s">
        <v>319</v>
      </c>
      <c r="G187" s="100" t="s">
        <v>1163</v>
      </c>
      <c r="H187" s="67" t="s">
        <v>328</v>
      </c>
      <c r="I187" s="67"/>
      <c r="J187" s="67"/>
      <c r="K187" s="67" t="s">
        <v>28</v>
      </c>
      <c r="L187" s="67"/>
      <c r="M187" s="67" t="s">
        <v>24</v>
      </c>
      <c r="N187" s="67" t="s">
        <v>1157</v>
      </c>
      <c r="O187" s="68" t="s">
        <v>373</v>
      </c>
      <c r="P187" s="68" t="s">
        <v>1609</v>
      </c>
      <c r="Q187" s="67" t="s">
        <v>1158</v>
      </c>
      <c r="R187" s="49"/>
      <c r="S187" s="56" t="str">
        <f>_xlfn.TEXTJOIN("",TRUE,Tabelle13[[#This Row],[WoS Index SCIE]:[WoS Index SSCI]])</f>
        <v>SCIE</v>
      </c>
      <c r="T187" s="83">
        <v>101</v>
      </c>
      <c r="U187" s="83">
        <v>314</v>
      </c>
      <c r="V187" s="83">
        <f>IFERROR(Tabelle13[[#This Row],[JIF Rank 2019 '#]]/Tabelle13[[#This Row],[JIF Rank 2019 Total]]*100,"")</f>
        <v>32.165605095541402</v>
      </c>
      <c r="W187" s="83" t="str">
        <f>IF(Tabelle13[[#This Row],[JIF Rank 2019 Relative]]&lt;10, "Upper 10%","")</f>
        <v/>
      </c>
      <c r="X187" s="83" t="str">
        <f>RIGHT(Tabelle13[[#This Row],[JIF Quartile in Category 2019]],1)</f>
        <v>2</v>
      </c>
      <c r="Y187" s="83">
        <v>60</v>
      </c>
      <c r="Z187" s="83">
        <v>335</v>
      </c>
      <c r="AA187" s="83">
        <f>IFERROR(Tabelle13[[#This Row],[JIF Rank 2020 '#]]/Tabelle13[[#This Row],[JIF Rank 2020 Total]]*100,"")</f>
        <v>17.910447761194028</v>
      </c>
      <c r="AB187" s="83" t="str">
        <f>IF(Tabelle13[[#This Row],[JIF Rank 2020 Relative]]&lt;10, "Upper 10%","")</f>
        <v/>
      </c>
      <c r="AC187" s="83" t="str">
        <f>RIGHT(Tabelle13[[#This Row],[JIF Quartile in Category 2020]],1)</f>
        <v>1</v>
      </c>
      <c r="AD187" s="101">
        <v>138</v>
      </c>
      <c r="AE187" s="83">
        <v>414</v>
      </c>
      <c r="AF187" s="83">
        <f>IFERROR(Tabelle13[[#This Row],[JIF Rank 2021 '#]]/Tabelle13[[#This Row],[JIF Rank 2021 Total]]*100,"")</f>
        <v>33.333333333333329</v>
      </c>
      <c r="AG187" s="83" t="str">
        <f>IF(Tabelle13[[#This Row],[JIF Rank 2021 Relative]]&lt;10, "Upper 10%","")</f>
        <v/>
      </c>
      <c r="AH187" s="83" t="str">
        <f>RIGHT(Tabelle13[[#This Row],[JIF Quartile in Category 2021]],1)</f>
        <v>2</v>
      </c>
      <c r="AI187" s="83" t="str">
        <f>IF(OR(Tabelle13[[#This Row],[JIF Rank 2019 group]]="Upper 10%",Tabelle13[[#This Row],[JIF Rank 2020 group]]="Upper 10%",Tabelle13[[#This Row],[JIF Rank 2021 group]]="Upper 10%"),"Upper 10%","")</f>
        <v/>
      </c>
    </row>
    <row r="188" spans="1:35" s="54" customFormat="1" x14ac:dyDescent="0.3">
      <c r="A188" s="109" t="s">
        <v>193</v>
      </c>
      <c r="B188" s="108" t="s">
        <v>1131</v>
      </c>
      <c r="C188" s="67" t="s">
        <v>1164</v>
      </c>
      <c r="D188" s="67" t="s">
        <v>328</v>
      </c>
      <c r="E188" s="67" t="s">
        <v>1165</v>
      </c>
      <c r="F188" s="67" t="s">
        <v>328</v>
      </c>
      <c r="G188" s="67" t="s">
        <v>1166</v>
      </c>
      <c r="H188" s="67" t="s">
        <v>328</v>
      </c>
      <c r="I188" s="67"/>
      <c r="J188" s="67"/>
      <c r="K188" s="67" t="s">
        <v>28</v>
      </c>
      <c r="L188" s="67"/>
      <c r="M188" s="67" t="s">
        <v>24</v>
      </c>
      <c r="N188" s="67" t="s">
        <v>1157</v>
      </c>
      <c r="O188" s="68" t="s">
        <v>373</v>
      </c>
      <c r="P188" s="68" t="s">
        <v>1609</v>
      </c>
      <c r="Q188" s="67" t="s">
        <v>1158</v>
      </c>
      <c r="R188" s="49"/>
      <c r="S188" s="56" t="str">
        <f>_xlfn.TEXTJOIN("",TRUE,Tabelle13[[#This Row],[WoS Index SCIE]:[WoS Index SSCI]])</f>
        <v>SCIE</v>
      </c>
      <c r="T188" s="83">
        <v>48</v>
      </c>
      <c r="U188" s="83">
        <v>103</v>
      </c>
      <c r="V188" s="83">
        <f>IFERROR(Tabelle13[[#This Row],[JIF Rank 2019 '#]]/Tabelle13[[#This Row],[JIF Rank 2019 Total]]*100,"")</f>
        <v>46.601941747572816</v>
      </c>
      <c r="W188" s="83" t="str">
        <f>IF(Tabelle13[[#This Row],[JIF Rank 2019 Relative]]&lt;10, "Upper 10%","")</f>
        <v/>
      </c>
      <c r="X188" s="83" t="str">
        <f>RIGHT(Tabelle13[[#This Row],[JIF Quartile in Category 2019]],1)</f>
        <v>2</v>
      </c>
      <c r="Y188" s="83">
        <v>28</v>
      </c>
      <c r="Z188" s="83">
        <v>107</v>
      </c>
      <c r="AA188" s="83">
        <f>IFERROR(Tabelle13[[#This Row],[JIF Rank 2020 '#]]/Tabelle13[[#This Row],[JIF Rank 2020 Total]]*100,"")</f>
        <v>26.168224299065418</v>
      </c>
      <c r="AB188" s="83" t="str">
        <f>IF(Tabelle13[[#This Row],[JIF Rank 2020 Relative]]&lt;10, "Upper 10%","")</f>
        <v/>
      </c>
      <c r="AC188" s="83" t="str">
        <f>RIGHT(Tabelle13[[#This Row],[JIF Quartile in Category 2020]],1)</f>
        <v>2</v>
      </c>
      <c r="AD188" s="89">
        <v>48</v>
      </c>
      <c r="AE188" s="83">
        <v>138</v>
      </c>
      <c r="AF188" s="83">
        <f>IFERROR(Tabelle13[[#This Row],[JIF Rank 2021 '#]]/Tabelle13[[#This Row],[JIF Rank 2021 Total]]*100,"")</f>
        <v>34.782608695652172</v>
      </c>
      <c r="AG188" s="83" t="str">
        <f>IF(Tabelle13[[#This Row],[JIF Rank 2021 Relative]]&lt;10, "Upper 10%","")</f>
        <v/>
      </c>
      <c r="AH188" s="83" t="str">
        <f>RIGHT(Tabelle13[[#This Row],[JIF Quartile in Category 2021]],1)</f>
        <v>2</v>
      </c>
      <c r="AI188" s="83" t="str">
        <f>IF(OR(Tabelle13[[#This Row],[JIF Rank 2019 group]]="Upper 10%",Tabelle13[[#This Row],[JIF Rank 2020 group]]="Upper 10%",Tabelle13[[#This Row],[JIF Rank 2021 group]]="Upper 10%"),"Upper 10%","")</f>
        <v/>
      </c>
    </row>
    <row r="189" spans="1:35" s="54" customFormat="1" x14ac:dyDescent="0.3">
      <c r="A189" s="56" t="s">
        <v>194</v>
      </c>
      <c r="B189" s="65" t="s">
        <v>311</v>
      </c>
      <c r="C189" s="65"/>
      <c r="D189" s="65"/>
      <c r="E189" s="65"/>
      <c r="F189" s="65"/>
      <c r="G189" s="65"/>
      <c r="H189" s="65"/>
      <c r="I189" s="67" t="s">
        <v>38</v>
      </c>
      <c r="J189" s="67"/>
      <c r="K189" s="67"/>
      <c r="L189" s="67"/>
      <c r="M189" s="67"/>
      <c r="N189" s="67" t="s">
        <v>847</v>
      </c>
      <c r="O189" s="67" t="s">
        <v>432</v>
      </c>
      <c r="P189" s="57" t="s">
        <v>1611</v>
      </c>
      <c r="Q189" s="67" t="s">
        <v>1169</v>
      </c>
      <c r="R189" s="49"/>
      <c r="S189" s="56" t="str">
        <f>_xlfn.TEXTJOIN("",TRUE,Tabelle13[[#This Row],[WoS Index SCIE]:[WoS Index SSCI]])</f>
        <v/>
      </c>
      <c r="T189" s="83"/>
      <c r="U189" s="83"/>
      <c r="V189" s="83" t="str">
        <f>IFERROR(Tabelle13[[#This Row],[JIF Rank 2019 '#]]/Tabelle13[[#This Row],[JIF Rank 2019 Total]]*100,"")</f>
        <v/>
      </c>
      <c r="W189" s="83" t="str">
        <f>IF(Tabelle13[[#This Row],[JIF Rank 2019 Relative]]&lt;10, "Upper 10%","")</f>
        <v/>
      </c>
      <c r="X189" s="83" t="str">
        <f>RIGHT(Tabelle13[[#This Row],[JIF Quartile in Category 2019]],1)</f>
        <v/>
      </c>
      <c r="Y189" s="83"/>
      <c r="Z189" s="83"/>
      <c r="AA189" s="83" t="str">
        <f>IFERROR(Tabelle13[[#This Row],[JIF Rank 2020 '#]]/Tabelle13[[#This Row],[JIF Rank 2020 Total]]*100,"")</f>
        <v/>
      </c>
      <c r="AB189" s="83" t="str">
        <f>IF(Tabelle13[[#This Row],[JIF Rank 2020 Relative]]&lt;10, "Upper 10%","")</f>
        <v/>
      </c>
      <c r="AC189" s="83" t="str">
        <f>RIGHT(Tabelle13[[#This Row],[JIF Quartile in Category 2020]],1)</f>
        <v/>
      </c>
      <c r="AD189" s="88"/>
      <c r="AE189" s="83"/>
      <c r="AF189" s="83" t="str">
        <f>IFERROR(Tabelle13[[#This Row],[JIF Rank 2021 '#]]/Tabelle13[[#This Row],[JIF Rank 2021 Total]]*100,"")</f>
        <v/>
      </c>
      <c r="AG189" s="83" t="str">
        <f>IF(Tabelle13[[#This Row],[JIF Rank 2021 Relative]]&lt;10, "Upper 10%","")</f>
        <v/>
      </c>
      <c r="AH189" s="83" t="str">
        <f>RIGHT(Tabelle13[[#This Row],[JIF Quartile in Category 2021]],1)</f>
        <v/>
      </c>
      <c r="AI189" s="83" t="str">
        <f>IF(OR(Tabelle13[[#This Row],[JIF Rank 2019 group]]="Upper 10%",Tabelle13[[#This Row],[JIF Rank 2020 group]]="Upper 10%",Tabelle13[[#This Row],[JIF Rank 2021 group]]="Upper 10%"),"Upper 10%","")</f>
        <v/>
      </c>
    </row>
    <row r="190" spans="1:35" s="54" customFormat="1" x14ac:dyDescent="0.3">
      <c r="A190" s="56" t="s">
        <v>195</v>
      </c>
      <c r="B190" s="65" t="s">
        <v>311</v>
      </c>
      <c r="C190" s="65"/>
      <c r="D190" s="65"/>
      <c r="E190" s="65"/>
      <c r="F190" s="65"/>
      <c r="G190" s="65"/>
      <c r="H190" s="65"/>
      <c r="I190" s="67"/>
      <c r="J190" s="67" t="s">
        <v>26</v>
      </c>
      <c r="K190" s="67"/>
      <c r="L190" s="67"/>
      <c r="M190" s="67"/>
      <c r="N190" s="67" t="s">
        <v>324</v>
      </c>
      <c r="O190" s="67" t="s">
        <v>465</v>
      </c>
      <c r="P190" s="68" t="s">
        <v>1608</v>
      </c>
      <c r="Q190" s="67" t="s">
        <v>1171</v>
      </c>
      <c r="R190" s="49"/>
      <c r="S190" s="56" t="str">
        <f>_xlfn.TEXTJOIN("",TRUE,Tabelle13[[#This Row],[WoS Index SCIE]:[WoS Index SSCI]])</f>
        <v/>
      </c>
      <c r="T190" s="83"/>
      <c r="U190" s="83"/>
      <c r="V190" s="83" t="str">
        <f>IFERROR(Tabelle13[[#This Row],[JIF Rank 2019 '#]]/Tabelle13[[#This Row],[JIF Rank 2019 Total]]*100,"")</f>
        <v/>
      </c>
      <c r="W190" s="83" t="str">
        <f>IF(Tabelle13[[#This Row],[JIF Rank 2019 Relative]]&lt;10, "Upper 10%","")</f>
        <v/>
      </c>
      <c r="X190" s="83" t="str">
        <f>RIGHT(Tabelle13[[#This Row],[JIF Quartile in Category 2019]],1)</f>
        <v/>
      </c>
      <c r="Y190" s="83"/>
      <c r="Z190" s="83"/>
      <c r="AA190" s="83" t="str">
        <f>IFERROR(Tabelle13[[#This Row],[JIF Rank 2020 '#]]/Tabelle13[[#This Row],[JIF Rank 2020 Total]]*100,"")</f>
        <v/>
      </c>
      <c r="AB190" s="83" t="str">
        <f>IF(Tabelle13[[#This Row],[JIF Rank 2020 Relative]]&lt;10, "Upper 10%","")</f>
        <v/>
      </c>
      <c r="AC190" s="83" t="str">
        <f>RIGHT(Tabelle13[[#This Row],[JIF Quartile in Category 2020]],1)</f>
        <v/>
      </c>
      <c r="AD190" s="88"/>
      <c r="AE190" s="83"/>
      <c r="AF190" s="83" t="str">
        <f>IFERROR(Tabelle13[[#This Row],[JIF Rank 2021 '#]]/Tabelle13[[#This Row],[JIF Rank 2021 Total]]*100,"")</f>
        <v/>
      </c>
      <c r="AG190" s="83" t="str">
        <f>IF(Tabelle13[[#This Row],[JIF Rank 2021 Relative]]&lt;10, "Upper 10%","")</f>
        <v/>
      </c>
      <c r="AH190" s="83" t="str">
        <f>RIGHT(Tabelle13[[#This Row],[JIF Quartile in Category 2021]],1)</f>
        <v/>
      </c>
      <c r="AI190" s="83" t="str">
        <f>IF(OR(Tabelle13[[#This Row],[JIF Rank 2019 group]]="Upper 10%",Tabelle13[[#This Row],[JIF Rank 2020 group]]="Upper 10%",Tabelle13[[#This Row],[JIF Rank 2021 group]]="Upper 10%"),"Upper 10%","")</f>
        <v/>
      </c>
    </row>
    <row r="191" spans="1:35" s="54" customFormat="1" x14ac:dyDescent="0.3">
      <c r="A191" s="56" t="s">
        <v>196</v>
      </c>
      <c r="B191" s="65" t="s">
        <v>311</v>
      </c>
      <c r="C191" s="65"/>
      <c r="D191" s="65"/>
      <c r="E191" s="65"/>
      <c r="F191" s="65"/>
      <c r="G191" s="65"/>
      <c r="H191" s="65"/>
      <c r="I191" s="67"/>
      <c r="J191" s="67" t="s">
        <v>26</v>
      </c>
      <c r="K191" s="67"/>
      <c r="L191" s="67"/>
      <c r="M191" s="67"/>
      <c r="N191" s="67" t="s">
        <v>605</v>
      </c>
      <c r="O191" s="67" t="s">
        <v>450</v>
      </c>
      <c r="P191" s="68" t="s">
        <v>1609</v>
      </c>
      <c r="Q191" s="67" t="s">
        <v>1174</v>
      </c>
      <c r="R191" s="49"/>
      <c r="S191" s="56" t="str">
        <f>_xlfn.TEXTJOIN("",TRUE,Tabelle13[[#This Row],[WoS Index SCIE]:[WoS Index SSCI]])</f>
        <v/>
      </c>
      <c r="T191" s="83"/>
      <c r="U191" s="83"/>
      <c r="V191" s="83" t="str">
        <f>IFERROR(Tabelle13[[#This Row],[JIF Rank 2019 '#]]/Tabelle13[[#This Row],[JIF Rank 2019 Total]]*100,"")</f>
        <v/>
      </c>
      <c r="W191" s="83" t="str">
        <f>IF(Tabelle13[[#This Row],[JIF Rank 2019 Relative]]&lt;10, "Upper 10%","")</f>
        <v/>
      </c>
      <c r="X191" s="83" t="str">
        <f>RIGHT(Tabelle13[[#This Row],[JIF Quartile in Category 2019]],1)</f>
        <v/>
      </c>
      <c r="Y191" s="83"/>
      <c r="Z191" s="83"/>
      <c r="AA191" s="83" t="str">
        <f>IFERROR(Tabelle13[[#This Row],[JIF Rank 2020 '#]]/Tabelle13[[#This Row],[JIF Rank 2020 Total]]*100,"")</f>
        <v/>
      </c>
      <c r="AB191" s="83" t="str">
        <f>IF(Tabelle13[[#This Row],[JIF Rank 2020 Relative]]&lt;10, "Upper 10%","")</f>
        <v/>
      </c>
      <c r="AC191" s="83" t="str">
        <f>RIGHT(Tabelle13[[#This Row],[JIF Quartile in Category 2020]],1)</f>
        <v/>
      </c>
      <c r="AD191" s="88"/>
      <c r="AE191" s="83"/>
      <c r="AF191" s="83" t="str">
        <f>IFERROR(Tabelle13[[#This Row],[JIF Rank 2021 '#]]/Tabelle13[[#This Row],[JIF Rank 2021 Total]]*100,"")</f>
        <v/>
      </c>
      <c r="AG191" s="83" t="str">
        <f>IF(Tabelle13[[#This Row],[JIF Rank 2021 Relative]]&lt;10, "Upper 10%","")</f>
        <v/>
      </c>
      <c r="AH191" s="83" t="str">
        <f>RIGHT(Tabelle13[[#This Row],[JIF Quartile in Category 2021]],1)</f>
        <v/>
      </c>
      <c r="AI191" s="83" t="str">
        <f>IF(OR(Tabelle13[[#This Row],[JIF Rank 2019 group]]="Upper 10%",Tabelle13[[#This Row],[JIF Rank 2020 group]]="Upper 10%",Tabelle13[[#This Row],[JIF Rank 2021 group]]="Upper 10%"),"Upper 10%","")</f>
        <v/>
      </c>
    </row>
    <row r="192" spans="1:35" s="54" customFormat="1" x14ac:dyDescent="0.3">
      <c r="A192" s="56" t="s">
        <v>197</v>
      </c>
      <c r="B192" s="65" t="s">
        <v>311</v>
      </c>
      <c r="C192" s="65"/>
      <c r="D192" s="65"/>
      <c r="E192" s="65"/>
      <c r="F192" s="65"/>
      <c r="G192" s="65"/>
      <c r="H192" s="65"/>
      <c r="I192" s="67"/>
      <c r="J192" s="67" t="s">
        <v>26</v>
      </c>
      <c r="K192" s="67"/>
      <c r="L192" s="67"/>
      <c r="M192" s="67"/>
      <c r="N192" s="67" t="s">
        <v>605</v>
      </c>
      <c r="O192" s="67" t="s">
        <v>450</v>
      </c>
      <c r="P192" s="68" t="s">
        <v>1609</v>
      </c>
      <c r="Q192" s="67" t="s">
        <v>1175</v>
      </c>
      <c r="R192" s="49"/>
      <c r="S192" s="56" t="str">
        <f>_xlfn.TEXTJOIN("",TRUE,Tabelle13[[#This Row],[WoS Index SCIE]:[WoS Index SSCI]])</f>
        <v/>
      </c>
      <c r="T192" s="83"/>
      <c r="U192" s="83"/>
      <c r="V192" s="83" t="str">
        <f>IFERROR(Tabelle13[[#This Row],[JIF Rank 2019 '#]]/Tabelle13[[#This Row],[JIF Rank 2019 Total]]*100,"")</f>
        <v/>
      </c>
      <c r="W192" s="83" t="str">
        <f>IF(Tabelle13[[#This Row],[JIF Rank 2019 Relative]]&lt;10, "Upper 10%","")</f>
        <v/>
      </c>
      <c r="X192" s="83" t="str">
        <f>RIGHT(Tabelle13[[#This Row],[JIF Quartile in Category 2019]],1)</f>
        <v/>
      </c>
      <c r="Y192" s="83"/>
      <c r="Z192" s="83"/>
      <c r="AA192" s="83" t="str">
        <f>IFERROR(Tabelle13[[#This Row],[JIF Rank 2020 '#]]/Tabelle13[[#This Row],[JIF Rank 2020 Total]]*100,"")</f>
        <v/>
      </c>
      <c r="AB192" s="83" t="str">
        <f>IF(Tabelle13[[#This Row],[JIF Rank 2020 Relative]]&lt;10, "Upper 10%","")</f>
        <v/>
      </c>
      <c r="AC192" s="83" t="str">
        <f>RIGHT(Tabelle13[[#This Row],[JIF Quartile in Category 2020]],1)</f>
        <v/>
      </c>
      <c r="AD192" s="88"/>
      <c r="AE192" s="83"/>
      <c r="AF192" s="83" t="str">
        <f>IFERROR(Tabelle13[[#This Row],[JIF Rank 2021 '#]]/Tabelle13[[#This Row],[JIF Rank 2021 Total]]*100,"")</f>
        <v/>
      </c>
      <c r="AG192" s="83" t="str">
        <f>IF(Tabelle13[[#This Row],[JIF Rank 2021 Relative]]&lt;10, "Upper 10%","")</f>
        <v/>
      </c>
      <c r="AH192" s="83" t="str">
        <f>RIGHT(Tabelle13[[#This Row],[JIF Quartile in Category 2021]],1)</f>
        <v/>
      </c>
      <c r="AI192" s="83" t="str">
        <f>IF(OR(Tabelle13[[#This Row],[JIF Rank 2019 group]]="Upper 10%",Tabelle13[[#This Row],[JIF Rank 2020 group]]="Upper 10%",Tabelle13[[#This Row],[JIF Rank 2021 group]]="Upper 10%"),"Upper 10%","")</f>
        <v/>
      </c>
    </row>
    <row r="193" spans="1:35" s="54" customFormat="1" x14ac:dyDescent="0.3">
      <c r="A193" s="56" t="s">
        <v>198</v>
      </c>
      <c r="B193" s="65" t="s">
        <v>311</v>
      </c>
      <c r="C193" s="65"/>
      <c r="D193" s="65"/>
      <c r="E193" s="65"/>
      <c r="F193" s="65"/>
      <c r="G193" s="65"/>
      <c r="H193" s="65"/>
      <c r="I193" s="67"/>
      <c r="J193" s="67" t="s">
        <v>26</v>
      </c>
      <c r="K193" s="67"/>
      <c r="L193" s="67"/>
      <c r="M193" s="67" t="s">
        <v>24</v>
      </c>
      <c r="N193" s="67" t="s">
        <v>324</v>
      </c>
      <c r="O193" s="67" t="s">
        <v>465</v>
      </c>
      <c r="P193" s="68" t="s">
        <v>1608</v>
      </c>
      <c r="Q193" s="67" t="s">
        <v>1178</v>
      </c>
      <c r="R193" s="49"/>
      <c r="S193" s="56" t="str">
        <f>_xlfn.TEXTJOIN("",TRUE,Tabelle13[[#This Row],[WoS Index SCIE]:[WoS Index SSCI]])</f>
        <v/>
      </c>
      <c r="T193" s="83"/>
      <c r="U193" s="83"/>
      <c r="V193" s="83" t="str">
        <f>IFERROR(Tabelle13[[#This Row],[JIF Rank 2019 '#]]/Tabelle13[[#This Row],[JIF Rank 2019 Total]]*100,"")</f>
        <v/>
      </c>
      <c r="W193" s="83" t="str">
        <f>IF(Tabelle13[[#This Row],[JIF Rank 2019 Relative]]&lt;10, "Upper 10%","")</f>
        <v/>
      </c>
      <c r="X193" s="83" t="str">
        <f>RIGHT(Tabelle13[[#This Row],[JIF Quartile in Category 2019]],1)</f>
        <v/>
      </c>
      <c r="Y193" s="83"/>
      <c r="Z193" s="83"/>
      <c r="AA193" s="83" t="str">
        <f>IFERROR(Tabelle13[[#This Row],[JIF Rank 2020 '#]]/Tabelle13[[#This Row],[JIF Rank 2020 Total]]*100,"")</f>
        <v/>
      </c>
      <c r="AB193" s="83" t="str">
        <f>IF(Tabelle13[[#This Row],[JIF Rank 2020 Relative]]&lt;10, "Upper 10%","")</f>
        <v/>
      </c>
      <c r="AC193" s="83" t="str">
        <f>RIGHT(Tabelle13[[#This Row],[JIF Quartile in Category 2020]],1)</f>
        <v/>
      </c>
      <c r="AD193" s="88"/>
      <c r="AE193" s="83"/>
      <c r="AF193" s="83" t="str">
        <f>IFERROR(Tabelle13[[#This Row],[JIF Rank 2021 '#]]/Tabelle13[[#This Row],[JIF Rank 2021 Total]]*100,"")</f>
        <v/>
      </c>
      <c r="AG193" s="83" t="str">
        <f>IF(Tabelle13[[#This Row],[JIF Rank 2021 Relative]]&lt;10, "Upper 10%","")</f>
        <v/>
      </c>
      <c r="AH193" s="83" t="str">
        <f>RIGHT(Tabelle13[[#This Row],[JIF Quartile in Category 2021]],1)</f>
        <v/>
      </c>
      <c r="AI193" s="83" t="str">
        <f>IF(OR(Tabelle13[[#This Row],[JIF Rank 2019 group]]="Upper 10%",Tabelle13[[#This Row],[JIF Rank 2020 group]]="Upper 10%",Tabelle13[[#This Row],[JIF Rank 2021 group]]="Upper 10%"),"Upper 10%","")</f>
        <v/>
      </c>
    </row>
    <row r="194" spans="1:35" s="54" customFormat="1" x14ac:dyDescent="0.3">
      <c r="A194" s="57" t="s">
        <v>199</v>
      </c>
      <c r="B194" s="67" t="s">
        <v>749</v>
      </c>
      <c r="C194" s="71" t="s">
        <v>1179</v>
      </c>
      <c r="D194" s="67" t="s">
        <v>312</v>
      </c>
      <c r="E194" s="71" t="s">
        <v>1180</v>
      </c>
      <c r="F194" s="67" t="s">
        <v>312</v>
      </c>
      <c r="G194" s="71" t="s">
        <v>1181</v>
      </c>
      <c r="H194" s="67" t="s">
        <v>312</v>
      </c>
      <c r="I194" s="67"/>
      <c r="J194" s="67"/>
      <c r="K194" s="67" t="s">
        <v>28</v>
      </c>
      <c r="L194" s="67"/>
      <c r="M194" s="67"/>
      <c r="N194" s="68" t="s">
        <v>1626</v>
      </c>
      <c r="O194" s="68" t="s">
        <v>373</v>
      </c>
      <c r="P194" s="68" t="s">
        <v>1609</v>
      </c>
      <c r="Q194" s="67" t="s">
        <v>1183</v>
      </c>
      <c r="R194" s="49"/>
      <c r="S194" s="56" t="str">
        <f>_xlfn.TEXTJOIN("",TRUE,Tabelle13[[#This Row],[WoS Index SCIE]:[WoS Index SSCI]])</f>
        <v>SCIE</v>
      </c>
      <c r="T194" s="83">
        <v>12</v>
      </c>
      <c r="U194" s="83">
        <v>21</v>
      </c>
      <c r="V194" s="83">
        <f>IFERROR(Tabelle13[[#This Row],[JIF Rank 2019 '#]]/Tabelle13[[#This Row],[JIF Rank 2019 Total]]*100,"")</f>
        <v>57.142857142857139</v>
      </c>
      <c r="W194" s="83" t="str">
        <f>IF(Tabelle13[[#This Row],[JIF Rank 2019 Relative]]&lt;10, "Upper 10%","")</f>
        <v/>
      </c>
      <c r="X194" s="83" t="str">
        <f>RIGHT(Tabelle13[[#This Row],[JIF Quartile in Category 2019]],1)</f>
        <v>3</v>
      </c>
      <c r="Y194" s="83">
        <v>14</v>
      </c>
      <c r="Z194" s="83">
        <v>22</v>
      </c>
      <c r="AA194" s="83">
        <f>IFERROR(Tabelle13[[#This Row],[JIF Rank 2020 '#]]/Tabelle13[[#This Row],[JIF Rank 2020 Total]]*100,"")</f>
        <v>63.636363636363633</v>
      </c>
      <c r="AB194" s="83" t="str">
        <f>IF(Tabelle13[[#This Row],[JIF Rank 2020 Relative]]&lt;10, "Upper 10%","")</f>
        <v/>
      </c>
      <c r="AC194" s="83" t="str">
        <f>RIGHT(Tabelle13[[#This Row],[JIF Quartile in Category 2020]],1)</f>
        <v>3</v>
      </c>
      <c r="AD194" s="89">
        <v>11</v>
      </c>
      <c r="AE194" s="83">
        <v>21</v>
      </c>
      <c r="AF194" s="83">
        <f>IFERROR(Tabelle13[[#This Row],[JIF Rank 2021 '#]]/Tabelle13[[#This Row],[JIF Rank 2021 Total]]*100,"")</f>
        <v>52.380952380952387</v>
      </c>
      <c r="AG194" s="83" t="str">
        <f>IF(Tabelle13[[#This Row],[JIF Rank 2021 Relative]]&lt;10, "Upper 10%","")</f>
        <v/>
      </c>
      <c r="AH194" s="83" t="str">
        <f>RIGHT(Tabelle13[[#This Row],[JIF Quartile in Category 2021]],1)</f>
        <v>3</v>
      </c>
      <c r="AI194" s="83" t="str">
        <f>IF(OR(Tabelle13[[#This Row],[JIF Rank 2019 group]]="Upper 10%",Tabelle13[[#This Row],[JIF Rank 2020 group]]="Upper 10%",Tabelle13[[#This Row],[JIF Rank 2021 group]]="Upper 10%"),"Upper 10%","")</f>
        <v/>
      </c>
    </row>
    <row r="195" spans="1:35" s="54" customFormat="1" x14ac:dyDescent="0.3">
      <c r="A195" s="56" t="s">
        <v>200</v>
      </c>
      <c r="B195" s="65" t="s">
        <v>311</v>
      </c>
      <c r="C195" s="65"/>
      <c r="D195" s="65"/>
      <c r="E195" s="65"/>
      <c r="F195" s="65"/>
      <c r="G195" s="65"/>
      <c r="H195" s="65"/>
      <c r="I195" s="67"/>
      <c r="J195" s="67" t="s">
        <v>26</v>
      </c>
      <c r="K195" s="67"/>
      <c r="L195" s="67"/>
      <c r="M195" s="67"/>
      <c r="N195" s="68" t="s">
        <v>605</v>
      </c>
      <c r="O195" s="67" t="s">
        <v>499</v>
      </c>
      <c r="P195" s="57" t="s">
        <v>1630</v>
      </c>
      <c r="Q195" s="67" t="s">
        <v>1194</v>
      </c>
      <c r="R195" s="49"/>
      <c r="S195" s="56" t="str">
        <f>_xlfn.TEXTJOIN("",TRUE,Tabelle13[[#This Row],[WoS Index SCIE]:[WoS Index SSCI]])</f>
        <v/>
      </c>
      <c r="T195" s="83"/>
      <c r="U195" s="83"/>
      <c r="V195" s="83" t="str">
        <f>IFERROR(Tabelle13[[#This Row],[JIF Rank 2019 '#]]/Tabelle13[[#This Row],[JIF Rank 2019 Total]]*100,"")</f>
        <v/>
      </c>
      <c r="W195" s="83" t="str">
        <f>IF(Tabelle13[[#This Row],[JIF Rank 2019 Relative]]&lt;10, "Upper 10%","")</f>
        <v/>
      </c>
      <c r="X195" s="83" t="str">
        <f>RIGHT(Tabelle13[[#This Row],[JIF Quartile in Category 2019]],1)</f>
        <v/>
      </c>
      <c r="Y195" s="83"/>
      <c r="Z195" s="83"/>
      <c r="AA195" s="83" t="str">
        <f>IFERROR(Tabelle13[[#This Row],[JIF Rank 2020 '#]]/Tabelle13[[#This Row],[JIF Rank 2020 Total]]*100,"")</f>
        <v/>
      </c>
      <c r="AB195" s="83" t="str">
        <f>IF(Tabelle13[[#This Row],[JIF Rank 2020 Relative]]&lt;10, "Upper 10%","")</f>
        <v/>
      </c>
      <c r="AC195" s="83" t="str">
        <f>RIGHT(Tabelle13[[#This Row],[JIF Quartile in Category 2020]],1)</f>
        <v/>
      </c>
      <c r="AD195" s="88"/>
      <c r="AE195" s="83"/>
      <c r="AF195" s="83" t="str">
        <f>IFERROR(Tabelle13[[#This Row],[JIF Rank 2021 '#]]/Tabelle13[[#This Row],[JIF Rank 2021 Total]]*100,"")</f>
        <v/>
      </c>
      <c r="AG195" s="83" t="str">
        <f>IF(Tabelle13[[#This Row],[JIF Rank 2021 Relative]]&lt;10, "Upper 10%","")</f>
        <v/>
      </c>
      <c r="AH195" s="83" t="str">
        <f>RIGHT(Tabelle13[[#This Row],[JIF Quartile in Category 2021]],1)</f>
        <v/>
      </c>
      <c r="AI195" s="83" t="str">
        <f>IF(OR(Tabelle13[[#This Row],[JIF Rank 2019 group]]="Upper 10%",Tabelle13[[#This Row],[JIF Rank 2020 group]]="Upper 10%",Tabelle13[[#This Row],[JIF Rank 2021 group]]="Upper 10%"),"Upper 10%","")</f>
        <v/>
      </c>
    </row>
    <row r="196" spans="1:35" s="54" customFormat="1" x14ac:dyDescent="0.3">
      <c r="A196" s="56" t="s">
        <v>201</v>
      </c>
      <c r="B196" s="65" t="s">
        <v>311</v>
      </c>
      <c r="C196" s="65"/>
      <c r="D196" s="65"/>
      <c r="E196" s="65"/>
      <c r="F196" s="65"/>
      <c r="G196" s="65"/>
      <c r="H196" s="65"/>
      <c r="I196" s="67" t="s">
        <v>38</v>
      </c>
      <c r="J196" s="67"/>
      <c r="K196" s="67"/>
      <c r="L196" s="67"/>
      <c r="M196" s="67"/>
      <c r="N196" s="68" t="s">
        <v>605</v>
      </c>
      <c r="O196" s="67" t="s">
        <v>429</v>
      </c>
      <c r="P196" s="57" t="s">
        <v>1611</v>
      </c>
      <c r="Q196" s="67" t="s">
        <v>1197</v>
      </c>
      <c r="R196" s="49"/>
      <c r="S196" s="56" t="str">
        <f>_xlfn.TEXTJOIN("",TRUE,Tabelle13[[#This Row],[WoS Index SCIE]:[WoS Index SSCI]])</f>
        <v/>
      </c>
      <c r="T196" s="83"/>
      <c r="U196" s="83"/>
      <c r="V196" s="83" t="str">
        <f>IFERROR(Tabelle13[[#This Row],[JIF Rank 2019 '#]]/Tabelle13[[#This Row],[JIF Rank 2019 Total]]*100,"")</f>
        <v/>
      </c>
      <c r="W196" s="83" t="str">
        <f>IF(Tabelle13[[#This Row],[JIF Rank 2019 Relative]]&lt;10, "Upper 10%","")</f>
        <v/>
      </c>
      <c r="X196" s="83" t="str">
        <f>RIGHT(Tabelle13[[#This Row],[JIF Quartile in Category 2019]],1)</f>
        <v/>
      </c>
      <c r="Y196" s="83"/>
      <c r="Z196" s="83"/>
      <c r="AA196" s="83" t="str">
        <f>IFERROR(Tabelle13[[#This Row],[JIF Rank 2020 '#]]/Tabelle13[[#This Row],[JIF Rank 2020 Total]]*100,"")</f>
        <v/>
      </c>
      <c r="AB196" s="83" t="str">
        <f>IF(Tabelle13[[#This Row],[JIF Rank 2020 Relative]]&lt;10, "Upper 10%","")</f>
        <v/>
      </c>
      <c r="AC196" s="83" t="str">
        <f>RIGHT(Tabelle13[[#This Row],[JIF Quartile in Category 2020]],1)</f>
        <v/>
      </c>
      <c r="AD196" s="88"/>
      <c r="AE196" s="83"/>
      <c r="AF196" s="83" t="str">
        <f>IFERROR(Tabelle13[[#This Row],[JIF Rank 2021 '#]]/Tabelle13[[#This Row],[JIF Rank 2021 Total]]*100,"")</f>
        <v/>
      </c>
      <c r="AG196" s="83" t="str">
        <f>IF(Tabelle13[[#This Row],[JIF Rank 2021 Relative]]&lt;10, "Upper 10%","")</f>
        <v/>
      </c>
      <c r="AH196" s="83" t="str">
        <f>RIGHT(Tabelle13[[#This Row],[JIF Quartile in Category 2021]],1)</f>
        <v/>
      </c>
      <c r="AI196" s="83" t="str">
        <f>IF(OR(Tabelle13[[#This Row],[JIF Rank 2019 group]]="Upper 10%",Tabelle13[[#This Row],[JIF Rank 2020 group]]="Upper 10%",Tabelle13[[#This Row],[JIF Rank 2021 group]]="Upper 10%"),"Upper 10%","")</f>
        <v/>
      </c>
    </row>
    <row r="197" spans="1:35" s="54" customFormat="1" x14ac:dyDescent="0.3">
      <c r="A197" s="57" t="s">
        <v>202</v>
      </c>
      <c r="B197" s="67" t="s">
        <v>1198</v>
      </c>
      <c r="C197" s="71" t="s">
        <v>1199</v>
      </c>
      <c r="D197" s="67" t="s">
        <v>334</v>
      </c>
      <c r="E197" s="71" t="s">
        <v>1200</v>
      </c>
      <c r="F197" s="67" t="s">
        <v>334</v>
      </c>
      <c r="G197" s="67" t="s">
        <v>1201</v>
      </c>
      <c r="H197" s="67" t="s">
        <v>334</v>
      </c>
      <c r="I197" s="67"/>
      <c r="J197" s="67"/>
      <c r="K197" s="67" t="s">
        <v>28</v>
      </c>
      <c r="L197" s="67"/>
      <c r="M197" s="67" t="s">
        <v>24</v>
      </c>
      <c r="N197" s="68" t="s">
        <v>605</v>
      </c>
      <c r="O197" s="68" t="s">
        <v>336</v>
      </c>
      <c r="P197" s="67" t="s">
        <v>1609</v>
      </c>
      <c r="Q197" s="67" t="s">
        <v>1205</v>
      </c>
      <c r="R197" s="49"/>
      <c r="S197" s="56" t="str">
        <f>_xlfn.TEXTJOIN("",TRUE,Tabelle13[[#This Row],[WoS Index SCIE]:[WoS Index SSCI]])</f>
        <v>SCIE</v>
      </c>
      <c r="T197" s="83">
        <v>58</v>
      </c>
      <c r="U197" s="83">
        <v>68</v>
      </c>
      <c r="V197" s="83">
        <f>IFERROR(Tabelle13[[#This Row],[JIF Rank 2019 '#]]/Tabelle13[[#This Row],[JIF Rank 2019 Total]]*100,"")</f>
        <v>85.294117647058826</v>
      </c>
      <c r="W197" s="83" t="str">
        <f>IF(Tabelle13[[#This Row],[JIF Rank 2019 Relative]]&lt;10, "Upper 10%","")</f>
        <v/>
      </c>
      <c r="X197" s="83" t="str">
        <f>RIGHT(Tabelle13[[#This Row],[JIF Quartile in Category 2019]],1)</f>
        <v>4</v>
      </c>
      <c r="Y197" s="83">
        <v>63</v>
      </c>
      <c r="Z197" s="83">
        <v>68</v>
      </c>
      <c r="AA197" s="83">
        <f>IFERROR(Tabelle13[[#This Row],[JIF Rank 2020 '#]]/Tabelle13[[#This Row],[JIF Rank 2020 Total]]*100,"")</f>
        <v>92.64705882352942</v>
      </c>
      <c r="AB197" s="83" t="str">
        <f>IF(Tabelle13[[#This Row],[JIF Rank 2020 Relative]]&lt;10, "Upper 10%","")</f>
        <v/>
      </c>
      <c r="AC197" s="83" t="str">
        <f>RIGHT(Tabelle13[[#This Row],[JIF Quartile in Category 2020]],1)</f>
        <v>4</v>
      </c>
      <c r="AD197" s="89">
        <v>61</v>
      </c>
      <c r="AE197" s="83">
        <v>69</v>
      </c>
      <c r="AF197" s="83">
        <f>IFERROR(Tabelle13[[#This Row],[JIF Rank 2021 '#]]/Tabelle13[[#This Row],[JIF Rank 2021 Total]]*100,"")</f>
        <v>88.405797101449281</v>
      </c>
      <c r="AG197" s="83" t="str">
        <f>IF(Tabelle13[[#This Row],[JIF Rank 2021 Relative]]&lt;10, "Upper 10%","")</f>
        <v/>
      </c>
      <c r="AH197" s="83" t="str">
        <f>RIGHT(Tabelle13[[#This Row],[JIF Quartile in Category 2021]],1)</f>
        <v>4</v>
      </c>
      <c r="AI197" s="83" t="str">
        <f>IF(OR(Tabelle13[[#This Row],[JIF Rank 2019 group]]="Upper 10%",Tabelle13[[#This Row],[JIF Rank 2020 group]]="Upper 10%",Tabelle13[[#This Row],[JIF Rank 2021 group]]="Upper 10%"),"Upper 10%","")</f>
        <v/>
      </c>
    </row>
    <row r="198" spans="1:35" s="54" customFormat="1" x14ac:dyDescent="0.3">
      <c r="A198" s="57" t="s">
        <v>203</v>
      </c>
      <c r="B198" s="67" t="s">
        <v>716</v>
      </c>
      <c r="C198" s="67" t="s">
        <v>1206</v>
      </c>
      <c r="D198" s="71" t="s">
        <v>312</v>
      </c>
      <c r="E198" s="67" t="s">
        <v>1207</v>
      </c>
      <c r="F198" s="71" t="s">
        <v>312</v>
      </c>
      <c r="G198" s="71" t="s">
        <v>1208</v>
      </c>
      <c r="H198" s="71" t="s">
        <v>312</v>
      </c>
      <c r="I198" s="67"/>
      <c r="J198" s="67"/>
      <c r="K198" s="67" t="s">
        <v>28</v>
      </c>
      <c r="L198" s="67"/>
      <c r="M198" s="67" t="s">
        <v>24</v>
      </c>
      <c r="N198" s="68" t="s">
        <v>605</v>
      </c>
      <c r="O198" s="68" t="s">
        <v>418</v>
      </c>
      <c r="P198" s="68" t="s">
        <v>1609</v>
      </c>
      <c r="Q198" s="67" t="s">
        <v>1211</v>
      </c>
      <c r="R198" s="49"/>
      <c r="S198" s="56" t="str">
        <f>_xlfn.TEXTJOIN("",TRUE,Tabelle13[[#This Row],[WoS Index SCIE]:[WoS Index SSCI]])</f>
        <v>SCIE</v>
      </c>
      <c r="T198" s="83">
        <v>133</v>
      </c>
      <c r="U198" s="83">
        <v>177</v>
      </c>
      <c r="V198" s="83">
        <f>IFERROR(Tabelle13[[#This Row],[JIF Rank 2019 '#]]/Tabelle13[[#This Row],[JIF Rank 2019 Total]]*100,"")</f>
        <v>75.141242937853107</v>
      </c>
      <c r="W198" s="83" t="str">
        <f>IF(Tabelle13[[#This Row],[JIF Rank 2019 Relative]]&lt;10, "Upper 10%","")</f>
        <v/>
      </c>
      <c r="X198" s="83" t="str">
        <f>RIGHT(Tabelle13[[#This Row],[JIF Quartile in Category 2019]],1)</f>
        <v>3</v>
      </c>
      <c r="Y198" s="83">
        <v>132</v>
      </c>
      <c r="Z198" s="83">
        <v>179</v>
      </c>
      <c r="AA198" s="83">
        <f>IFERROR(Tabelle13[[#This Row],[JIF Rank 2020 '#]]/Tabelle13[[#This Row],[JIF Rank 2020 Total]]*100,"")</f>
        <v>73.743016759776538</v>
      </c>
      <c r="AB198" s="83" t="str">
        <f>IF(Tabelle13[[#This Row],[JIF Rank 2020 Relative]]&lt;10, "Upper 10%","")</f>
        <v/>
      </c>
      <c r="AC198" s="83" t="str">
        <f>RIGHT(Tabelle13[[#This Row],[JIF Quartile in Category 2020]],1)</f>
        <v>3</v>
      </c>
      <c r="AD198" s="89">
        <v>128</v>
      </c>
      <c r="AE198" s="83">
        <v>179</v>
      </c>
      <c r="AF198" s="83">
        <f>IFERROR(Tabelle13[[#This Row],[JIF Rank 2021 '#]]/Tabelle13[[#This Row],[JIF Rank 2021 Total]]*100,"")</f>
        <v>71.508379888268152</v>
      </c>
      <c r="AG198" s="83" t="str">
        <f>IF(Tabelle13[[#This Row],[JIF Rank 2021 Relative]]&lt;10, "Upper 10%","")</f>
        <v/>
      </c>
      <c r="AH198" s="83" t="str">
        <f>RIGHT(Tabelle13[[#This Row],[JIF Quartile in Category 2021]],1)</f>
        <v>3</v>
      </c>
      <c r="AI198" s="83" t="str">
        <f>IF(OR(Tabelle13[[#This Row],[JIF Rank 2019 group]]="Upper 10%",Tabelle13[[#This Row],[JIF Rank 2020 group]]="Upper 10%",Tabelle13[[#This Row],[JIF Rank 2021 group]]="Upper 10%"),"Upper 10%","")</f>
        <v/>
      </c>
    </row>
    <row r="199" spans="1:35" s="54" customFormat="1" x14ac:dyDescent="0.3">
      <c r="A199" s="56" t="s">
        <v>204</v>
      </c>
      <c r="B199" s="65" t="s">
        <v>311</v>
      </c>
      <c r="C199" s="65"/>
      <c r="D199" s="65"/>
      <c r="E199" s="65"/>
      <c r="F199" s="65"/>
      <c r="G199" s="65"/>
      <c r="H199" s="65"/>
      <c r="I199" s="67"/>
      <c r="J199" s="67" t="s">
        <v>26</v>
      </c>
      <c r="K199" s="67"/>
      <c r="L199" s="67"/>
      <c r="M199" s="67"/>
      <c r="N199" s="68" t="s">
        <v>605</v>
      </c>
      <c r="O199" s="67" t="s">
        <v>450</v>
      </c>
      <c r="P199" s="68" t="s">
        <v>1609</v>
      </c>
      <c r="Q199" s="67" t="s">
        <v>1213</v>
      </c>
      <c r="R199" s="49"/>
      <c r="S199" s="56" t="str">
        <f>_xlfn.TEXTJOIN("",TRUE,Tabelle13[[#This Row],[WoS Index SCIE]:[WoS Index SSCI]])</f>
        <v/>
      </c>
      <c r="T199" s="83"/>
      <c r="U199" s="83"/>
      <c r="V199" s="83" t="str">
        <f>IFERROR(Tabelle13[[#This Row],[JIF Rank 2019 '#]]/Tabelle13[[#This Row],[JIF Rank 2019 Total]]*100,"")</f>
        <v/>
      </c>
      <c r="W199" s="83" t="str">
        <f>IF(Tabelle13[[#This Row],[JIF Rank 2019 Relative]]&lt;10, "Upper 10%","")</f>
        <v/>
      </c>
      <c r="X199" s="83" t="str">
        <f>RIGHT(Tabelle13[[#This Row],[JIF Quartile in Category 2019]],1)</f>
        <v/>
      </c>
      <c r="Y199" s="83"/>
      <c r="Z199" s="83"/>
      <c r="AA199" s="83" t="str">
        <f>IFERROR(Tabelle13[[#This Row],[JIF Rank 2020 '#]]/Tabelle13[[#This Row],[JIF Rank 2020 Total]]*100,"")</f>
        <v/>
      </c>
      <c r="AB199" s="83" t="str">
        <f>IF(Tabelle13[[#This Row],[JIF Rank 2020 Relative]]&lt;10, "Upper 10%","")</f>
        <v/>
      </c>
      <c r="AC199" s="83" t="str">
        <f>RIGHT(Tabelle13[[#This Row],[JIF Quartile in Category 2020]],1)</f>
        <v/>
      </c>
      <c r="AD199" s="88"/>
      <c r="AE199" s="83"/>
      <c r="AF199" s="83" t="str">
        <f>IFERROR(Tabelle13[[#This Row],[JIF Rank 2021 '#]]/Tabelle13[[#This Row],[JIF Rank 2021 Total]]*100,"")</f>
        <v/>
      </c>
      <c r="AG199" s="83" t="str">
        <f>IF(Tabelle13[[#This Row],[JIF Rank 2021 Relative]]&lt;10, "Upper 10%","")</f>
        <v/>
      </c>
      <c r="AH199" s="83" t="str">
        <f>RIGHT(Tabelle13[[#This Row],[JIF Quartile in Category 2021]],1)</f>
        <v/>
      </c>
      <c r="AI199" s="83" t="str">
        <f>IF(OR(Tabelle13[[#This Row],[JIF Rank 2019 group]]="Upper 10%",Tabelle13[[#This Row],[JIF Rank 2020 group]]="Upper 10%",Tabelle13[[#This Row],[JIF Rank 2021 group]]="Upper 10%"),"Upper 10%","")</f>
        <v/>
      </c>
    </row>
    <row r="200" spans="1:35" s="54" customFormat="1" x14ac:dyDescent="0.3">
      <c r="A200" s="56" t="s">
        <v>205</v>
      </c>
      <c r="B200" s="65" t="s">
        <v>311</v>
      </c>
      <c r="C200" s="65"/>
      <c r="D200" s="65"/>
      <c r="E200" s="65"/>
      <c r="F200" s="65"/>
      <c r="G200" s="65"/>
      <c r="H200" s="65"/>
      <c r="I200" s="67"/>
      <c r="J200" s="67" t="s">
        <v>26</v>
      </c>
      <c r="K200" s="67"/>
      <c r="L200" s="67"/>
      <c r="M200" s="67"/>
      <c r="N200" s="68" t="s">
        <v>605</v>
      </c>
      <c r="O200" s="67" t="s">
        <v>465</v>
      </c>
      <c r="P200" s="68" t="s">
        <v>1608</v>
      </c>
      <c r="Q200" s="67" t="s">
        <v>1217</v>
      </c>
      <c r="R200" s="49"/>
      <c r="S200" s="56" t="str">
        <f>_xlfn.TEXTJOIN("",TRUE,Tabelle13[[#This Row],[WoS Index SCIE]:[WoS Index SSCI]])</f>
        <v/>
      </c>
      <c r="T200" s="83"/>
      <c r="U200" s="83"/>
      <c r="V200" s="83" t="str">
        <f>IFERROR(Tabelle13[[#This Row],[JIF Rank 2019 '#]]/Tabelle13[[#This Row],[JIF Rank 2019 Total]]*100,"")</f>
        <v/>
      </c>
      <c r="W200" s="83" t="str">
        <f>IF(Tabelle13[[#This Row],[JIF Rank 2019 Relative]]&lt;10, "Upper 10%","")</f>
        <v/>
      </c>
      <c r="X200" s="83" t="str">
        <f>RIGHT(Tabelle13[[#This Row],[JIF Quartile in Category 2019]],1)</f>
        <v/>
      </c>
      <c r="Y200" s="83"/>
      <c r="Z200" s="83"/>
      <c r="AA200" s="83" t="str">
        <f>IFERROR(Tabelle13[[#This Row],[JIF Rank 2020 '#]]/Tabelle13[[#This Row],[JIF Rank 2020 Total]]*100,"")</f>
        <v/>
      </c>
      <c r="AB200" s="83" t="str">
        <f>IF(Tabelle13[[#This Row],[JIF Rank 2020 Relative]]&lt;10, "Upper 10%","")</f>
        <v/>
      </c>
      <c r="AC200" s="83" t="str">
        <f>RIGHT(Tabelle13[[#This Row],[JIF Quartile in Category 2020]],1)</f>
        <v/>
      </c>
      <c r="AD200" s="88"/>
      <c r="AE200" s="83"/>
      <c r="AF200" s="83" t="str">
        <f>IFERROR(Tabelle13[[#This Row],[JIF Rank 2021 '#]]/Tabelle13[[#This Row],[JIF Rank 2021 Total]]*100,"")</f>
        <v/>
      </c>
      <c r="AG200" s="83" t="str">
        <f>IF(Tabelle13[[#This Row],[JIF Rank 2021 Relative]]&lt;10, "Upper 10%","")</f>
        <v/>
      </c>
      <c r="AH200" s="83" t="str">
        <f>RIGHT(Tabelle13[[#This Row],[JIF Quartile in Category 2021]],1)</f>
        <v/>
      </c>
      <c r="AI200" s="83" t="str">
        <f>IF(OR(Tabelle13[[#This Row],[JIF Rank 2019 group]]="Upper 10%",Tabelle13[[#This Row],[JIF Rank 2020 group]]="Upper 10%",Tabelle13[[#This Row],[JIF Rank 2021 group]]="Upper 10%"),"Upper 10%","")</f>
        <v/>
      </c>
    </row>
    <row r="201" spans="1:35" s="54" customFormat="1" x14ac:dyDescent="0.3">
      <c r="A201" s="56" t="s">
        <v>206</v>
      </c>
      <c r="B201" s="65" t="s">
        <v>311</v>
      </c>
      <c r="C201" s="65"/>
      <c r="D201" s="65"/>
      <c r="E201" s="65"/>
      <c r="F201" s="65"/>
      <c r="G201" s="65"/>
      <c r="H201" s="65"/>
      <c r="I201" s="67"/>
      <c r="J201" s="67" t="s">
        <v>26</v>
      </c>
      <c r="K201" s="67"/>
      <c r="L201" s="67"/>
      <c r="M201" s="67"/>
      <c r="N201" s="68" t="s">
        <v>605</v>
      </c>
      <c r="O201" s="67" t="s">
        <v>450</v>
      </c>
      <c r="P201" s="68" t="s">
        <v>1609</v>
      </c>
      <c r="Q201" s="67" t="s">
        <v>1220</v>
      </c>
      <c r="R201" s="49"/>
      <c r="S201" s="56" t="str">
        <f>_xlfn.TEXTJOIN("",TRUE,Tabelle13[[#This Row],[WoS Index SCIE]:[WoS Index SSCI]])</f>
        <v/>
      </c>
      <c r="T201" s="83"/>
      <c r="U201" s="83"/>
      <c r="V201" s="83" t="str">
        <f>IFERROR(Tabelle13[[#This Row],[JIF Rank 2019 '#]]/Tabelle13[[#This Row],[JIF Rank 2019 Total]]*100,"")</f>
        <v/>
      </c>
      <c r="W201" s="83" t="str">
        <f>IF(Tabelle13[[#This Row],[JIF Rank 2019 Relative]]&lt;10, "Upper 10%","")</f>
        <v/>
      </c>
      <c r="X201" s="83" t="str">
        <f>RIGHT(Tabelle13[[#This Row],[JIF Quartile in Category 2019]],1)</f>
        <v/>
      </c>
      <c r="Y201" s="83"/>
      <c r="Z201" s="83"/>
      <c r="AA201" s="83" t="str">
        <f>IFERROR(Tabelle13[[#This Row],[JIF Rank 2020 '#]]/Tabelle13[[#This Row],[JIF Rank 2020 Total]]*100,"")</f>
        <v/>
      </c>
      <c r="AB201" s="83" t="str">
        <f>IF(Tabelle13[[#This Row],[JIF Rank 2020 Relative]]&lt;10, "Upper 10%","")</f>
        <v/>
      </c>
      <c r="AC201" s="83" t="str">
        <f>RIGHT(Tabelle13[[#This Row],[JIF Quartile in Category 2020]],1)</f>
        <v/>
      </c>
      <c r="AD201" s="88"/>
      <c r="AE201" s="83"/>
      <c r="AF201" s="83" t="str">
        <f>IFERROR(Tabelle13[[#This Row],[JIF Rank 2021 '#]]/Tabelle13[[#This Row],[JIF Rank 2021 Total]]*100,"")</f>
        <v/>
      </c>
      <c r="AG201" s="83" t="str">
        <f>IF(Tabelle13[[#This Row],[JIF Rank 2021 Relative]]&lt;10, "Upper 10%","")</f>
        <v/>
      </c>
      <c r="AH201" s="83" t="str">
        <f>RIGHT(Tabelle13[[#This Row],[JIF Quartile in Category 2021]],1)</f>
        <v/>
      </c>
      <c r="AI201" s="83" t="str">
        <f>IF(OR(Tabelle13[[#This Row],[JIF Rank 2019 group]]="Upper 10%",Tabelle13[[#This Row],[JIF Rank 2020 group]]="Upper 10%",Tabelle13[[#This Row],[JIF Rank 2021 group]]="Upper 10%"),"Upper 10%","")</f>
        <v/>
      </c>
    </row>
    <row r="202" spans="1:35" s="54" customFormat="1" x14ac:dyDescent="0.3">
      <c r="A202" s="57" t="s">
        <v>207</v>
      </c>
      <c r="B202" s="67" t="s">
        <v>1221</v>
      </c>
      <c r="C202" s="67" t="s">
        <v>1222</v>
      </c>
      <c r="D202" s="71" t="s">
        <v>334</v>
      </c>
      <c r="E202" s="67" t="s">
        <v>1223</v>
      </c>
      <c r="F202" s="71" t="s">
        <v>334</v>
      </c>
      <c r="G202" s="71" t="s">
        <v>1224</v>
      </c>
      <c r="H202" s="71" t="s">
        <v>334</v>
      </c>
      <c r="I202" s="67"/>
      <c r="J202" s="67"/>
      <c r="K202" s="67" t="s">
        <v>28</v>
      </c>
      <c r="L202" s="67"/>
      <c r="M202" s="67" t="s">
        <v>24</v>
      </c>
      <c r="N202" s="68" t="s">
        <v>605</v>
      </c>
      <c r="O202" s="68" t="s">
        <v>450</v>
      </c>
      <c r="P202" s="68" t="s">
        <v>1609</v>
      </c>
      <c r="Q202" s="67" t="s">
        <v>1227</v>
      </c>
      <c r="R202" s="49"/>
      <c r="S202" s="56" t="str">
        <f>_xlfn.TEXTJOIN("",TRUE,Tabelle13[[#This Row],[WoS Index SCIE]:[WoS Index SSCI]])</f>
        <v>SCIE</v>
      </c>
      <c r="T202" s="83">
        <v>174</v>
      </c>
      <c r="U202" s="83">
        <v>200</v>
      </c>
      <c r="V202" s="83">
        <f>IFERROR(Tabelle13[[#This Row],[JIF Rank 2019 '#]]/Tabelle13[[#This Row],[JIF Rank 2019 Total]]*100,"")</f>
        <v>87</v>
      </c>
      <c r="W202" s="83" t="str">
        <f>IF(Tabelle13[[#This Row],[JIF Rank 2019 Relative]]&lt;10, "Upper 10%","")</f>
        <v/>
      </c>
      <c r="X202" s="83" t="str">
        <f>RIGHT(Tabelle13[[#This Row],[JIF Quartile in Category 2019]],1)</f>
        <v>4</v>
      </c>
      <c r="Y202" s="83">
        <v>176</v>
      </c>
      <c r="Z202" s="83">
        <v>199</v>
      </c>
      <c r="AA202" s="83">
        <f>IFERROR(Tabelle13[[#This Row],[JIF Rank 2020 '#]]/Tabelle13[[#This Row],[JIF Rank 2020 Total]]*100,"")</f>
        <v>88.442211055276388</v>
      </c>
      <c r="AB202" s="83" t="str">
        <f>IF(Tabelle13[[#This Row],[JIF Rank 2020 Relative]]&lt;10, "Upper 10%","")</f>
        <v/>
      </c>
      <c r="AC202" s="83" t="str">
        <f>RIGHT(Tabelle13[[#This Row],[JIF Quartile in Category 2020]],1)</f>
        <v>4</v>
      </c>
      <c r="AD202" s="89">
        <v>168</v>
      </c>
      <c r="AE202" s="83">
        <v>201</v>
      </c>
      <c r="AF202" s="83">
        <f>IFERROR(Tabelle13[[#This Row],[JIF Rank 2021 '#]]/Tabelle13[[#This Row],[JIF Rank 2021 Total]]*100,"")</f>
        <v>83.582089552238799</v>
      </c>
      <c r="AG202" s="83" t="str">
        <f>IF(Tabelle13[[#This Row],[JIF Rank 2021 Relative]]&lt;10, "Upper 10%","")</f>
        <v/>
      </c>
      <c r="AH202" s="83" t="str">
        <f>RIGHT(Tabelle13[[#This Row],[JIF Quartile in Category 2021]],1)</f>
        <v>4</v>
      </c>
      <c r="AI202" s="83" t="str">
        <f>IF(OR(Tabelle13[[#This Row],[JIF Rank 2019 group]]="Upper 10%",Tabelle13[[#This Row],[JIF Rank 2020 group]]="Upper 10%",Tabelle13[[#This Row],[JIF Rank 2021 group]]="Upper 10%"),"Upper 10%","")</f>
        <v/>
      </c>
    </row>
    <row r="203" spans="1:35" s="54" customFormat="1" x14ac:dyDescent="0.3">
      <c r="A203" s="57" t="s">
        <v>208</v>
      </c>
      <c r="B203" s="67" t="s">
        <v>1228</v>
      </c>
      <c r="C203" s="67" t="s">
        <v>1229</v>
      </c>
      <c r="D203" s="71" t="s">
        <v>334</v>
      </c>
      <c r="E203" s="67" t="s">
        <v>1230</v>
      </c>
      <c r="F203" s="71" t="s">
        <v>334</v>
      </c>
      <c r="G203" s="71" t="s">
        <v>1231</v>
      </c>
      <c r="H203" s="71" t="s">
        <v>334</v>
      </c>
      <c r="I203" s="67"/>
      <c r="J203" s="67"/>
      <c r="K203" s="67" t="s">
        <v>28</v>
      </c>
      <c r="L203" s="67"/>
      <c r="M203" s="67" t="s">
        <v>24</v>
      </c>
      <c r="N203" s="68" t="s">
        <v>605</v>
      </c>
      <c r="O203" s="68" t="s">
        <v>499</v>
      </c>
      <c r="P203" s="57" t="s">
        <v>1630</v>
      </c>
      <c r="Q203" s="67" t="s">
        <v>1234</v>
      </c>
      <c r="R203" s="49"/>
      <c r="S203" s="56" t="str">
        <f>_xlfn.TEXTJOIN("",TRUE,Tabelle13[[#This Row],[WoS Index SCIE]:[WoS Index SSCI]])</f>
        <v>SCIE</v>
      </c>
      <c r="T203" s="83">
        <v>81</v>
      </c>
      <c r="U203" s="83">
        <v>93</v>
      </c>
      <c r="V203" s="83">
        <f>IFERROR(Tabelle13[[#This Row],[JIF Rank 2019 '#]]/Tabelle13[[#This Row],[JIF Rank 2019 Total]]*100,"")</f>
        <v>87.096774193548384</v>
      </c>
      <c r="W203" s="83" t="str">
        <f>IF(Tabelle13[[#This Row],[JIF Rank 2019 Relative]]&lt;10, "Upper 10%","")</f>
        <v/>
      </c>
      <c r="X203" s="83" t="str">
        <f>RIGHT(Tabelle13[[#This Row],[JIF Quartile in Category 2019]],1)</f>
        <v>4</v>
      </c>
      <c r="Y203" s="83">
        <v>78</v>
      </c>
      <c r="Z203" s="83">
        <v>93</v>
      </c>
      <c r="AA203" s="83">
        <f>IFERROR(Tabelle13[[#This Row],[JIF Rank 2020 '#]]/Tabelle13[[#This Row],[JIF Rank 2020 Total]]*100,"")</f>
        <v>83.870967741935488</v>
      </c>
      <c r="AB203" s="83" t="str">
        <f>IF(Tabelle13[[#This Row],[JIF Rank 2020 Relative]]&lt;10, "Upper 10%","")</f>
        <v/>
      </c>
      <c r="AC203" s="83" t="str">
        <f>RIGHT(Tabelle13[[#This Row],[JIF Quartile in Category 2020]],1)</f>
        <v>4</v>
      </c>
      <c r="AD203" s="89">
        <v>75</v>
      </c>
      <c r="AE203" s="83">
        <v>94</v>
      </c>
      <c r="AF203" s="83">
        <f>IFERROR(Tabelle13[[#This Row],[JIF Rank 2021 '#]]/Tabelle13[[#This Row],[JIF Rank 2021 Total]]*100,"")</f>
        <v>79.787234042553195</v>
      </c>
      <c r="AG203" s="83" t="str">
        <f>IF(Tabelle13[[#This Row],[JIF Rank 2021 Relative]]&lt;10, "Upper 10%","")</f>
        <v/>
      </c>
      <c r="AH203" s="83" t="str">
        <f>RIGHT(Tabelle13[[#This Row],[JIF Quartile in Category 2021]],1)</f>
        <v>4</v>
      </c>
      <c r="AI203" s="83" t="str">
        <f>IF(OR(Tabelle13[[#This Row],[JIF Rank 2019 group]]="Upper 10%",Tabelle13[[#This Row],[JIF Rank 2020 group]]="Upper 10%",Tabelle13[[#This Row],[JIF Rank 2021 group]]="Upper 10%"),"Upper 10%","")</f>
        <v/>
      </c>
    </row>
    <row r="204" spans="1:35" s="54" customFormat="1" x14ac:dyDescent="0.3">
      <c r="A204" s="56" t="s">
        <v>209</v>
      </c>
      <c r="B204" s="65" t="s">
        <v>311</v>
      </c>
      <c r="C204" s="65"/>
      <c r="D204" s="65"/>
      <c r="E204" s="65"/>
      <c r="F204" s="65"/>
      <c r="G204" s="65"/>
      <c r="H204" s="65"/>
      <c r="I204" s="67"/>
      <c r="J204" s="67" t="s">
        <v>26</v>
      </c>
      <c r="K204" s="67"/>
      <c r="L204" s="67"/>
      <c r="M204" s="67"/>
      <c r="N204" s="68" t="s">
        <v>605</v>
      </c>
      <c r="O204" s="67" t="s">
        <v>177</v>
      </c>
      <c r="P204" s="67" t="s">
        <v>177</v>
      </c>
      <c r="Q204" s="67" t="s">
        <v>1236</v>
      </c>
      <c r="R204" s="49"/>
      <c r="S204" s="56" t="str">
        <f>_xlfn.TEXTJOIN("",TRUE,Tabelle13[[#This Row],[WoS Index SCIE]:[WoS Index SSCI]])</f>
        <v/>
      </c>
      <c r="T204" s="83"/>
      <c r="U204" s="83"/>
      <c r="V204" s="83" t="str">
        <f>IFERROR(Tabelle13[[#This Row],[JIF Rank 2019 '#]]/Tabelle13[[#This Row],[JIF Rank 2019 Total]]*100,"")</f>
        <v/>
      </c>
      <c r="W204" s="83" t="str">
        <f>IF(Tabelle13[[#This Row],[JIF Rank 2019 Relative]]&lt;10, "Upper 10%","")</f>
        <v/>
      </c>
      <c r="X204" s="83" t="str">
        <f>RIGHT(Tabelle13[[#This Row],[JIF Quartile in Category 2019]],1)</f>
        <v/>
      </c>
      <c r="Y204" s="83"/>
      <c r="Z204" s="83"/>
      <c r="AA204" s="83" t="str">
        <f>IFERROR(Tabelle13[[#This Row],[JIF Rank 2020 '#]]/Tabelle13[[#This Row],[JIF Rank 2020 Total]]*100,"")</f>
        <v/>
      </c>
      <c r="AB204" s="83" t="str">
        <f>IF(Tabelle13[[#This Row],[JIF Rank 2020 Relative]]&lt;10, "Upper 10%","")</f>
        <v/>
      </c>
      <c r="AC204" s="83" t="str">
        <f>RIGHT(Tabelle13[[#This Row],[JIF Quartile in Category 2020]],1)</f>
        <v/>
      </c>
      <c r="AD204" s="88"/>
      <c r="AE204" s="83"/>
      <c r="AF204" s="83" t="str">
        <f>IFERROR(Tabelle13[[#This Row],[JIF Rank 2021 '#]]/Tabelle13[[#This Row],[JIF Rank 2021 Total]]*100,"")</f>
        <v/>
      </c>
      <c r="AG204" s="83" t="str">
        <f>IF(Tabelle13[[#This Row],[JIF Rank 2021 Relative]]&lt;10, "Upper 10%","")</f>
        <v/>
      </c>
      <c r="AH204" s="83" t="str">
        <f>RIGHT(Tabelle13[[#This Row],[JIF Quartile in Category 2021]],1)</f>
        <v/>
      </c>
      <c r="AI204" s="83" t="str">
        <f>IF(OR(Tabelle13[[#This Row],[JIF Rank 2019 group]]="Upper 10%",Tabelle13[[#This Row],[JIF Rank 2020 group]]="Upper 10%",Tabelle13[[#This Row],[JIF Rank 2021 group]]="Upper 10%"),"Upper 10%","")</f>
        <v/>
      </c>
    </row>
    <row r="205" spans="1:35" s="54" customFormat="1" x14ac:dyDescent="0.3">
      <c r="A205" s="57" t="s">
        <v>210</v>
      </c>
      <c r="B205" s="67" t="s">
        <v>317</v>
      </c>
      <c r="C205" s="67" t="s">
        <v>1237</v>
      </c>
      <c r="D205" s="71" t="s">
        <v>312</v>
      </c>
      <c r="E205" s="67" t="s">
        <v>1238</v>
      </c>
      <c r="F205" s="71" t="s">
        <v>312</v>
      </c>
      <c r="G205" s="71" t="s">
        <v>1239</v>
      </c>
      <c r="H205" s="71" t="s">
        <v>328</v>
      </c>
      <c r="I205" s="67"/>
      <c r="J205" s="67"/>
      <c r="K205" s="67" t="s">
        <v>28</v>
      </c>
      <c r="L205" s="67"/>
      <c r="M205" s="67" t="s">
        <v>24</v>
      </c>
      <c r="N205" s="68" t="s">
        <v>605</v>
      </c>
      <c r="O205" s="68" t="s">
        <v>317</v>
      </c>
      <c r="P205" s="68" t="s">
        <v>1609</v>
      </c>
      <c r="Q205" s="67" t="s">
        <v>1242</v>
      </c>
      <c r="R205" s="49"/>
      <c r="S205" s="56" t="str">
        <f>_xlfn.TEXTJOIN("",TRUE,Tabelle13[[#This Row],[WoS Index SCIE]:[WoS Index SSCI]])</f>
        <v>SCIE</v>
      </c>
      <c r="T205" s="83">
        <v>167</v>
      </c>
      <c r="U205" s="83">
        <v>324</v>
      </c>
      <c r="V205" s="83">
        <f>IFERROR(Tabelle13[[#This Row],[JIF Rank 2019 '#]]/Tabelle13[[#This Row],[JIF Rank 2019 Total]]*100,"")</f>
        <v>51.543209876543209</v>
      </c>
      <c r="W205" s="83" t="str">
        <f>IF(Tabelle13[[#This Row],[JIF Rank 2019 Relative]]&lt;10, "Upper 10%","")</f>
        <v/>
      </c>
      <c r="X205" s="83" t="str">
        <f>RIGHT(Tabelle13[[#This Row],[JIF Quartile in Category 2019]],1)</f>
        <v>3</v>
      </c>
      <c r="Y205" s="83">
        <v>166</v>
      </c>
      <c r="Z205" s="83">
        <v>330</v>
      </c>
      <c r="AA205" s="83">
        <f>IFERROR(Tabelle13[[#This Row],[JIF Rank 2020 '#]]/Tabelle13[[#This Row],[JIF Rank 2020 Total]]*100,"")</f>
        <v>50.303030303030305</v>
      </c>
      <c r="AB205" s="83" t="str">
        <f>IF(Tabelle13[[#This Row],[JIF Rank 2020 Relative]]&lt;10, "Upper 10%","")</f>
        <v/>
      </c>
      <c r="AC205" s="83" t="str">
        <f>RIGHT(Tabelle13[[#This Row],[JIF Quartile in Category 2020]],1)</f>
        <v>3</v>
      </c>
      <c r="AD205" s="89">
        <v>162</v>
      </c>
      <c r="AE205" s="83">
        <v>332</v>
      </c>
      <c r="AF205" s="83">
        <f>IFERROR(Tabelle13[[#This Row],[JIF Rank 2021 '#]]/Tabelle13[[#This Row],[JIF Rank 2021 Total]]*100,"")</f>
        <v>48.795180722891565</v>
      </c>
      <c r="AG205" s="83" t="str">
        <f>IF(Tabelle13[[#This Row],[JIF Rank 2021 Relative]]&lt;10, "Upper 10%","")</f>
        <v/>
      </c>
      <c r="AH205" s="83" t="str">
        <f>RIGHT(Tabelle13[[#This Row],[JIF Quartile in Category 2021]],1)</f>
        <v>2</v>
      </c>
      <c r="AI205" s="83" t="str">
        <f>IF(OR(Tabelle13[[#This Row],[JIF Rank 2019 group]]="Upper 10%",Tabelle13[[#This Row],[JIF Rank 2020 group]]="Upper 10%",Tabelle13[[#This Row],[JIF Rank 2021 group]]="Upper 10%"),"Upper 10%","")</f>
        <v/>
      </c>
    </row>
    <row r="206" spans="1:35" s="54" customFormat="1" x14ac:dyDescent="0.3">
      <c r="A206" s="57" t="s">
        <v>211</v>
      </c>
      <c r="B206" s="67" t="s">
        <v>1243</v>
      </c>
      <c r="C206" s="67" t="s">
        <v>1244</v>
      </c>
      <c r="D206" s="71" t="s">
        <v>312</v>
      </c>
      <c r="E206" s="67" t="s">
        <v>1245</v>
      </c>
      <c r="F206" s="71" t="s">
        <v>312</v>
      </c>
      <c r="G206" s="71" t="s">
        <v>1246</v>
      </c>
      <c r="H206" s="71" t="s">
        <v>312</v>
      </c>
      <c r="I206" s="67"/>
      <c r="J206" s="67"/>
      <c r="K206" s="67" t="s">
        <v>28</v>
      </c>
      <c r="L206" s="67"/>
      <c r="M206" s="67" t="s">
        <v>24</v>
      </c>
      <c r="N206" s="68" t="s">
        <v>605</v>
      </c>
      <c r="O206" s="68" t="s">
        <v>357</v>
      </c>
      <c r="P206" s="57" t="s">
        <v>1630</v>
      </c>
      <c r="Q206" s="67" t="s">
        <v>1250</v>
      </c>
      <c r="R206" s="49"/>
      <c r="S206" s="56" t="str">
        <f>_xlfn.TEXTJOIN("",TRUE,Tabelle13[[#This Row],[WoS Index SCIE]:[WoS Index SSCI]])</f>
        <v>SCIE</v>
      </c>
      <c r="T206" s="83">
        <v>108</v>
      </c>
      <c r="U206" s="83">
        <v>165</v>
      </c>
      <c r="V206" s="83">
        <f>IFERROR(Tabelle13[[#This Row],[JIF Rank 2019 '#]]/Tabelle13[[#This Row],[JIF Rank 2019 Total]]*100,"")</f>
        <v>65.454545454545453</v>
      </c>
      <c r="W206" s="83" t="str">
        <f>IF(Tabelle13[[#This Row],[JIF Rank 2019 Relative]]&lt;10, "Upper 10%","")</f>
        <v/>
      </c>
      <c r="X206" s="83" t="str">
        <f>RIGHT(Tabelle13[[#This Row],[JIF Quartile in Category 2019]],1)</f>
        <v>3</v>
      </c>
      <c r="Y206" s="83">
        <v>91</v>
      </c>
      <c r="Z206" s="83">
        <v>169</v>
      </c>
      <c r="AA206" s="83">
        <f>IFERROR(Tabelle13[[#This Row],[JIF Rank 2020 '#]]/Tabelle13[[#This Row],[JIF Rank 2020 Total]]*100,"")</f>
        <v>53.846153846153847</v>
      </c>
      <c r="AB206" s="83" t="str">
        <f>IF(Tabelle13[[#This Row],[JIF Rank 2020 Relative]]&lt;10, "Upper 10%","")</f>
        <v/>
      </c>
      <c r="AC206" s="83" t="str">
        <f>RIGHT(Tabelle13[[#This Row],[JIF Quartile in Category 2020]],1)</f>
        <v>3</v>
      </c>
      <c r="AD206" s="89">
        <v>114</v>
      </c>
      <c r="AE206" s="83">
        <v>172</v>
      </c>
      <c r="AF206" s="83">
        <f>IFERROR(Tabelle13[[#This Row],[JIF Rank 2021 '#]]/Tabelle13[[#This Row],[JIF Rank 2021 Total]]*100,"")</f>
        <v>66.279069767441854</v>
      </c>
      <c r="AG206" s="83" t="str">
        <f>IF(Tabelle13[[#This Row],[JIF Rank 2021 Relative]]&lt;10, "Upper 10%","")</f>
        <v/>
      </c>
      <c r="AH206" s="83" t="str">
        <f>RIGHT(Tabelle13[[#This Row],[JIF Quartile in Category 2021]],1)</f>
        <v>3</v>
      </c>
      <c r="AI206" s="83" t="str">
        <f>IF(OR(Tabelle13[[#This Row],[JIF Rank 2019 group]]="Upper 10%",Tabelle13[[#This Row],[JIF Rank 2020 group]]="Upper 10%",Tabelle13[[#This Row],[JIF Rank 2021 group]]="Upper 10%"),"Upper 10%","")</f>
        <v/>
      </c>
    </row>
    <row r="207" spans="1:35" s="54" customFormat="1" x14ac:dyDescent="0.3">
      <c r="A207" s="56" t="s">
        <v>212</v>
      </c>
      <c r="B207" s="65" t="s">
        <v>311</v>
      </c>
      <c r="C207" s="65"/>
      <c r="D207" s="65"/>
      <c r="E207" s="65"/>
      <c r="F207" s="65"/>
      <c r="G207" s="65"/>
      <c r="H207" s="65"/>
      <c r="I207" s="67"/>
      <c r="J207" s="67" t="s">
        <v>26</v>
      </c>
      <c r="K207" s="67"/>
      <c r="L207" s="67"/>
      <c r="M207" s="67"/>
      <c r="N207" s="68" t="s">
        <v>605</v>
      </c>
      <c r="O207" s="67" t="s">
        <v>400</v>
      </c>
      <c r="P207" s="57" t="s">
        <v>1611</v>
      </c>
      <c r="Q207" s="67" t="s">
        <v>1252</v>
      </c>
      <c r="R207" s="49"/>
      <c r="S207" s="56" t="str">
        <f>_xlfn.TEXTJOIN("",TRUE,Tabelle13[[#This Row],[WoS Index SCIE]:[WoS Index SSCI]])</f>
        <v/>
      </c>
      <c r="T207" s="83"/>
      <c r="U207" s="83"/>
      <c r="V207" s="83" t="str">
        <f>IFERROR(Tabelle13[[#This Row],[JIF Rank 2019 '#]]/Tabelle13[[#This Row],[JIF Rank 2019 Total]]*100,"")</f>
        <v/>
      </c>
      <c r="W207" s="83" t="str">
        <f>IF(Tabelle13[[#This Row],[JIF Rank 2019 Relative]]&lt;10, "Upper 10%","")</f>
        <v/>
      </c>
      <c r="X207" s="83" t="str">
        <f>RIGHT(Tabelle13[[#This Row],[JIF Quartile in Category 2019]],1)</f>
        <v/>
      </c>
      <c r="Y207" s="83"/>
      <c r="Z207" s="83"/>
      <c r="AA207" s="83" t="str">
        <f>IFERROR(Tabelle13[[#This Row],[JIF Rank 2020 '#]]/Tabelle13[[#This Row],[JIF Rank 2020 Total]]*100,"")</f>
        <v/>
      </c>
      <c r="AB207" s="83" t="str">
        <f>IF(Tabelle13[[#This Row],[JIF Rank 2020 Relative]]&lt;10, "Upper 10%","")</f>
        <v/>
      </c>
      <c r="AC207" s="83" t="str">
        <f>RIGHT(Tabelle13[[#This Row],[JIF Quartile in Category 2020]],1)</f>
        <v/>
      </c>
      <c r="AD207" s="88"/>
      <c r="AE207" s="83"/>
      <c r="AF207" s="83" t="str">
        <f>IFERROR(Tabelle13[[#This Row],[JIF Rank 2021 '#]]/Tabelle13[[#This Row],[JIF Rank 2021 Total]]*100,"")</f>
        <v/>
      </c>
      <c r="AG207" s="83" t="str">
        <f>IF(Tabelle13[[#This Row],[JIF Rank 2021 Relative]]&lt;10, "Upper 10%","")</f>
        <v/>
      </c>
      <c r="AH207" s="83" t="str">
        <f>RIGHT(Tabelle13[[#This Row],[JIF Quartile in Category 2021]],1)</f>
        <v/>
      </c>
      <c r="AI207" s="83" t="str">
        <f>IF(OR(Tabelle13[[#This Row],[JIF Rank 2019 group]]="Upper 10%",Tabelle13[[#This Row],[JIF Rank 2020 group]]="Upper 10%",Tabelle13[[#This Row],[JIF Rank 2021 group]]="Upper 10%"),"Upper 10%","")</f>
        <v/>
      </c>
    </row>
    <row r="208" spans="1:35" s="54" customFormat="1" x14ac:dyDescent="0.3">
      <c r="A208" s="57" t="s">
        <v>213</v>
      </c>
      <c r="B208" s="67" t="s">
        <v>1253</v>
      </c>
      <c r="C208" s="67" t="s">
        <v>1254</v>
      </c>
      <c r="D208" s="71" t="s">
        <v>312</v>
      </c>
      <c r="E208" s="67" t="s">
        <v>1255</v>
      </c>
      <c r="F208" s="71" t="s">
        <v>312</v>
      </c>
      <c r="G208" s="71" t="s">
        <v>1256</v>
      </c>
      <c r="H208" s="71" t="s">
        <v>312</v>
      </c>
      <c r="I208" s="67"/>
      <c r="J208" s="67"/>
      <c r="K208" s="67" t="s">
        <v>28</v>
      </c>
      <c r="L208" s="67"/>
      <c r="M208" s="67" t="s">
        <v>24</v>
      </c>
      <c r="N208" s="68" t="s">
        <v>605</v>
      </c>
      <c r="O208" s="68" t="s">
        <v>336</v>
      </c>
      <c r="P208" s="67" t="s">
        <v>1609</v>
      </c>
      <c r="Q208" s="67" t="s">
        <v>1259</v>
      </c>
      <c r="R208" s="49"/>
      <c r="S208" s="56" t="str">
        <f>_xlfn.TEXTJOIN("",TRUE,Tabelle13[[#This Row],[WoS Index SCIE]:[WoS Index SSCI]])</f>
        <v>SCIE</v>
      </c>
      <c r="T208" s="83">
        <v>64</v>
      </c>
      <c r="U208" s="83">
        <v>85</v>
      </c>
      <c r="V208" s="83">
        <f>IFERROR(Tabelle13[[#This Row],[JIF Rank 2019 '#]]/Tabelle13[[#This Row],[JIF Rank 2019 Total]]*100,"")</f>
        <v>75.294117647058826</v>
      </c>
      <c r="W208" s="83" t="str">
        <f>IF(Tabelle13[[#This Row],[JIF Rank 2019 Relative]]&lt;10, "Upper 10%","")</f>
        <v/>
      </c>
      <c r="X208" s="83" t="str">
        <f>RIGHT(Tabelle13[[#This Row],[JIF Quartile in Category 2019]],1)</f>
        <v>3</v>
      </c>
      <c r="Y208" s="83">
        <v>66</v>
      </c>
      <c r="Z208" s="83">
        <v>85</v>
      </c>
      <c r="AA208" s="83">
        <f>IFERROR(Tabelle13[[#This Row],[JIF Rank 2020 '#]]/Tabelle13[[#This Row],[JIF Rank 2020 Total]]*100,"")</f>
        <v>77.64705882352942</v>
      </c>
      <c r="AB208" s="83" t="str">
        <f>IF(Tabelle13[[#This Row],[JIF Rank 2020 Relative]]&lt;10, "Upper 10%","")</f>
        <v/>
      </c>
      <c r="AC208" s="83" t="str">
        <f>RIGHT(Tabelle13[[#This Row],[JIF Quartile in Category 2020]],1)</f>
        <v>3</v>
      </c>
      <c r="AD208" s="89">
        <v>62</v>
      </c>
      <c r="AE208" s="83">
        <v>86</v>
      </c>
      <c r="AF208" s="83">
        <f>IFERROR(Tabelle13[[#This Row],[JIF Rank 2021 '#]]/Tabelle13[[#This Row],[JIF Rank 2021 Total]]*100,"")</f>
        <v>72.093023255813947</v>
      </c>
      <c r="AG208" s="83" t="str">
        <f>IF(Tabelle13[[#This Row],[JIF Rank 2021 Relative]]&lt;10, "Upper 10%","")</f>
        <v/>
      </c>
      <c r="AH208" s="83" t="str">
        <f>RIGHT(Tabelle13[[#This Row],[JIF Quartile in Category 2021]],1)</f>
        <v>3</v>
      </c>
      <c r="AI208" s="83" t="str">
        <f>IF(OR(Tabelle13[[#This Row],[JIF Rank 2019 group]]="Upper 10%",Tabelle13[[#This Row],[JIF Rank 2020 group]]="Upper 10%",Tabelle13[[#This Row],[JIF Rank 2021 group]]="Upper 10%"),"Upper 10%","")</f>
        <v/>
      </c>
    </row>
    <row r="209" spans="1:35" s="54" customFormat="1" x14ac:dyDescent="0.3">
      <c r="A209" s="56" t="s">
        <v>214</v>
      </c>
      <c r="B209" s="65" t="s">
        <v>311</v>
      </c>
      <c r="C209" s="65"/>
      <c r="D209" s="65"/>
      <c r="E209" s="65"/>
      <c r="F209" s="65"/>
      <c r="G209" s="65"/>
      <c r="H209" s="65"/>
      <c r="I209" s="67"/>
      <c r="J209" s="67" t="s">
        <v>26</v>
      </c>
      <c r="K209" s="67"/>
      <c r="L209" s="67"/>
      <c r="M209" s="67"/>
      <c r="N209" s="68" t="s">
        <v>605</v>
      </c>
      <c r="O209" s="67" t="s">
        <v>432</v>
      </c>
      <c r="P209" s="57" t="s">
        <v>1611</v>
      </c>
      <c r="Q209" s="67" t="s">
        <v>1261</v>
      </c>
      <c r="R209" s="49"/>
      <c r="S209" s="56" t="str">
        <f>_xlfn.TEXTJOIN("",TRUE,Tabelle13[[#This Row],[WoS Index SCIE]:[WoS Index SSCI]])</f>
        <v/>
      </c>
      <c r="T209" s="83"/>
      <c r="U209" s="83"/>
      <c r="V209" s="83" t="str">
        <f>IFERROR(Tabelle13[[#This Row],[JIF Rank 2019 '#]]/Tabelle13[[#This Row],[JIF Rank 2019 Total]]*100,"")</f>
        <v/>
      </c>
      <c r="W209" s="83" t="str">
        <f>IF(Tabelle13[[#This Row],[JIF Rank 2019 Relative]]&lt;10, "Upper 10%","")</f>
        <v/>
      </c>
      <c r="X209" s="83" t="str">
        <f>RIGHT(Tabelle13[[#This Row],[JIF Quartile in Category 2019]],1)</f>
        <v/>
      </c>
      <c r="Y209" s="83"/>
      <c r="Z209" s="83"/>
      <c r="AA209" s="83" t="str">
        <f>IFERROR(Tabelle13[[#This Row],[JIF Rank 2020 '#]]/Tabelle13[[#This Row],[JIF Rank 2020 Total]]*100,"")</f>
        <v/>
      </c>
      <c r="AB209" s="83" t="str">
        <f>IF(Tabelle13[[#This Row],[JIF Rank 2020 Relative]]&lt;10, "Upper 10%","")</f>
        <v/>
      </c>
      <c r="AC209" s="83" t="str">
        <f>RIGHT(Tabelle13[[#This Row],[JIF Quartile in Category 2020]],1)</f>
        <v/>
      </c>
      <c r="AD209" s="88"/>
      <c r="AE209" s="83"/>
      <c r="AF209" s="83" t="str">
        <f>IFERROR(Tabelle13[[#This Row],[JIF Rank 2021 '#]]/Tabelle13[[#This Row],[JIF Rank 2021 Total]]*100,"")</f>
        <v/>
      </c>
      <c r="AG209" s="83" t="str">
        <f>IF(Tabelle13[[#This Row],[JIF Rank 2021 Relative]]&lt;10, "Upper 10%","")</f>
        <v/>
      </c>
      <c r="AH209" s="83" t="str">
        <f>RIGHT(Tabelle13[[#This Row],[JIF Quartile in Category 2021]],1)</f>
        <v/>
      </c>
      <c r="AI209" s="83" t="str">
        <f>IF(OR(Tabelle13[[#This Row],[JIF Rank 2019 group]]="Upper 10%",Tabelle13[[#This Row],[JIF Rank 2020 group]]="Upper 10%",Tabelle13[[#This Row],[JIF Rank 2021 group]]="Upper 10%"),"Upper 10%","")</f>
        <v/>
      </c>
    </row>
    <row r="210" spans="1:35" s="54" customFormat="1" x14ac:dyDescent="0.3">
      <c r="A210" s="56" t="s">
        <v>215</v>
      </c>
      <c r="B210" s="65" t="s">
        <v>311</v>
      </c>
      <c r="C210" s="65"/>
      <c r="D210" s="65"/>
      <c r="E210" s="65"/>
      <c r="F210" s="65"/>
      <c r="G210" s="65"/>
      <c r="H210" s="65"/>
      <c r="I210" s="67"/>
      <c r="J210" s="67" t="s">
        <v>26</v>
      </c>
      <c r="K210" s="67"/>
      <c r="L210" s="67"/>
      <c r="M210" s="67"/>
      <c r="N210" s="67" t="s">
        <v>324</v>
      </c>
      <c r="O210" s="67" t="s">
        <v>465</v>
      </c>
      <c r="P210" s="68" t="s">
        <v>1608</v>
      </c>
      <c r="Q210" s="67" t="s">
        <v>1263</v>
      </c>
      <c r="R210" s="49"/>
      <c r="S210" s="56" t="str">
        <f>_xlfn.TEXTJOIN("",TRUE,Tabelle13[[#This Row],[WoS Index SCIE]:[WoS Index SSCI]])</f>
        <v/>
      </c>
      <c r="T210" s="83"/>
      <c r="U210" s="83"/>
      <c r="V210" s="83" t="str">
        <f>IFERROR(Tabelle13[[#This Row],[JIF Rank 2019 '#]]/Tabelle13[[#This Row],[JIF Rank 2019 Total]]*100,"")</f>
        <v/>
      </c>
      <c r="W210" s="83" t="str">
        <f>IF(Tabelle13[[#This Row],[JIF Rank 2019 Relative]]&lt;10, "Upper 10%","")</f>
        <v/>
      </c>
      <c r="X210" s="83" t="str">
        <f>RIGHT(Tabelle13[[#This Row],[JIF Quartile in Category 2019]],1)</f>
        <v/>
      </c>
      <c r="Y210" s="83"/>
      <c r="Z210" s="83"/>
      <c r="AA210" s="83" t="str">
        <f>IFERROR(Tabelle13[[#This Row],[JIF Rank 2020 '#]]/Tabelle13[[#This Row],[JIF Rank 2020 Total]]*100,"")</f>
        <v/>
      </c>
      <c r="AB210" s="83" t="str">
        <f>IF(Tabelle13[[#This Row],[JIF Rank 2020 Relative]]&lt;10, "Upper 10%","")</f>
        <v/>
      </c>
      <c r="AC210" s="83" t="str">
        <f>RIGHT(Tabelle13[[#This Row],[JIF Quartile in Category 2020]],1)</f>
        <v/>
      </c>
      <c r="AD210" s="88"/>
      <c r="AE210" s="83"/>
      <c r="AF210" s="83" t="str">
        <f>IFERROR(Tabelle13[[#This Row],[JIF Rank 2021 '#]]/Tabelle13[[#This Row],[JIF Rank 2021 Total]]*100,"")</f>
        <v/>
      </c>
      <c r="AG210" s="83" t="str">
        <f>IF(Tabelle13[[#This Row],[JIF Rank 2021 Relative]]&lt;10, "Upper 10%","")</f>
        <v/>
      </c>
      <c r="AH210" s="83" t="str">
        <f>RIGHT(Tabelle13[[#This Row],[JIF Quartile in Category 2021]],1)</f>
        <v/>
      </c>
      <c r="AI210" s="83" t="str">
        <f>IF(OR(Tabelle13[[#This Row],[JIF Rank 2019 group]]="Upper 10%",Tabelle13[[#This Row],[JIF Rank 2020 group]]="Upper 10%",Tabelle13[[#This Row],[JIF Rank 2021 group]]="Upper 10%"),"Upper 10%","")</f>
        <v/>
      </c>
    </row>
    <row r="211" spans="1:35" s="54" customFormat="1" x14ac:dyDescent="0.3">
      <c r="A211" s="56" t="s">
        <v>216</v>
      </c>
      <c r="B211" s="65" t="s">
        <v>311</v>
      </c>
      <c r="C211" s="65"/>
      <c r="D211" s="65"/>
      <c r="E211" s="65"/>
      <c r="F211" s="65"/>
      <c r="G211" s="65"/>
      <c r="H211" s="65"/>
      <c r="I211" s="67" t="s">
        <v>38</v>
      </c>
      <c r="J211" s="67"/>
      <c r="K211" s="67"/>
      <c r="L211" s="67"/>
      <c r="M211" s="67"/>
      <c r="N211" s="67" t="s">
        <v>402</v>
      </c>
      <c r="O211" s="67" t="s">
        <v>398</v>
      </c>
      <c r="P211" s="67" t="s">
        <v>1611</v>
      </c>
      <c r="Q211" s="67" t="s">
        <v>1265</v>
      </c>
      <c r="R211" s="49"/>
      <c r="S211" s="56" t="str">
        <f>_xlfn.TEXTJOIN("",TRUE,Tabelle13[[#This Row],[WoS Index SCIE]:[WoS Index SSCI]])</f>
        <v/>
      </c>
      <c r="T211" s="83"/>
      <c r="U211" s="83"/>
      <c r="V211" s="83" t="str">
        <f>IFERROR(Tabelle13[[#This Row],[JIF Rank 2019 '#]]/Tabelle13[[#This Row],[JIF Rank 2019 Total]]*100,"")</f>
        <v/>
      </c>
      <c r="W211" s="83" t="str">
        <f>IF(Tabelle13[[#This Row],[JIF Rank 2019 Relative]]&lt;10, "Upper 10%","")</f>
        <v/>
      </c>
      <c r="X211" s="83" t="str">
        <f>RIGHT(Tabelle13[[#This Row],[JIF Quartile in Category 2019]],1)</f>
        <v/>
      </c>
      <c r="Y211" s="83"/>
      <c r="Z211" s="83"/>
      <c r="AA211" s="83" t="str">
        <f>IFERROR(Tabelle13[[#This Row],[JIF Rank 2020 '#]]/Tabelle13[[#This Row],[JIF Rank 2020 Total]]*100,"")</f>
        <v/>
      </c>
      <c r="AB211" s="83" t="str">
        <f>IF(Tabelle13[[#This Row],[JIF Rank 2020 Relative]]&lt;10, "Upper 10%","")</f>
        <v/>
      </c>
      <c r="AC211" s="83" t="str">
        <f>RIGHT(Tabelle13[[#This Row],[JIF Quartile in Category 2020]],1)</f>
        <v/>
      </c>
      <c r="AD211" s="88"/>
      <c r="AE211" s="83"/>
      <c r="AF211" s="83" t="str">
        <f>IFERROR(Tabelle13[[#This Row],[JIF Rank 2021 '#]]/Tabelle13[[#This Row],[JIF Rank 2021 Total]]*100,"")</f>
        <v/>
      </c>
      <c r="AG211" s="83" t="str">
        <f>IF(Tabelle13[[#This Row],[JIF Rank 2021 Relative]]&lt;10, "Upper 10%","")</f>
        <v/>
      </c>
      <c r="AH211" s="83" t="str">
        <f>RIGHT(Tabelle13[[#This Row],[JIF Quartile in Category 2021]],1)</f>
        <v/>
      </c>
      <c r="AI211" s="83" t="str">
        <f>IF(OR(Tabelle13[[#This Row],[JIF Rank 2019 group]]="Upper 10%",Tabelle13[[#This Row],[JIF Rank 2020 group]]="Upper 10%",Tabelle13[[#This Row],[JIF Rank 2021 group]]="Upper 10%"),"Upper 10%","")</f>
        <v/>
      </c>
    </row>
    <row r="212" spans="1:35" s="54" customFormat="1" x14ac:dyDescent="0.3">
      <c r="A212" s="102" t="s">
        <v>217</v>
      </c>
      <c r="B212" s="103" t="s">
        <v>1172</v>
      </c>
      <c r="C212" s="67" t="s">
        <v>1267</v>
      </c>
      <c r="D212" s="67" t="s">
        <v>312</v>
      </c>
      <c r="E212" s="67" t="s">
        <v>1268</v>
      </c>
      <c r="F212" s="67" t="s">
        <v>312</v>
      </c>
      <c r="G212" s="67" t="s">
        <v>1267</v>
      </c>
      <c r="H212" s="67" t="s">
        <v>312</v>
      </c>
      <c r="I212" s="67"/>
      <c r="J212" s="67"/>
      <c r="K212" s="67" t="s">
        <v>28</v>
      </c>
      <c r="L212" s="67"/>
      <c r="M212" s="67"/>
      <c r="N212" s="68" t="s">
        <v>22222</v>
      </c>
      <c r="O212" s="68" t="s">
        <v>177</v>
      </c>
      <c r="P212" s="67" t="s">
        <v>177</v>
      </c>
      <c r="Q212" s="67" t="s">
        <v>1266</v>
      </c>
      <c r="R212" s="49"/>
      <c r="S212" s="56" t="str">
        <f>_xlfn.TEXTJOIN("",TRUE,Tabelle13[[#This Row],[WoS Index SCIE]:[WoS Index SSCI]])</f>
        <v>SCIE</v>
      </c>
      <c r="T212" s="83">
        <v>24</v>
      </c>
      <c r="U212" s="83">
        <v>32</v>
      </c>
      <c r="V212" s="83">
        <f>IFERROR(Tabelle13[[#This Row],[JIF Rank 2019 '#]]/Tabelle13[[#This Row],[JIF Rank 2019 Total]]*100,"")</f>
        <v>75</v>
      </c>
      <c r="W212" s="83" t="str">
        <f>IF(Tabelle13[[#This Row],[JIF Rank 2019 Relative]]&lt;10, "Upper 10%","")</f>
        <v/>
      </c>
      <c r="X212" s="83" t="str">
        <f>RIGHT(Tabelle13[[#This Row],[JIF Quartile in Category 2019]],1)</f>
        <v>3</v>
      </c>
      <c r="Y212" s="83">
        <v>16</v>
      </c>
      <c r="Z212" s="83">
        <v>31</v>
      </c>
      <c r="AA212" s="83">
        <f>IFERROR(Tabelle13[[#This Row],[JIF Rank 2020 '#]]/Tabelle13[[#This Row],[JIF Rank 2020 Total]]*100,"")</f>
        <v>51.612903225806448</v>
      </c>
      <c r="AB212" s="83" t="str">
        <f>IF(Tabelle13[[#This Row],[JIF Rank 2020 Relative]]&lt;10, "Upper 10%","")</f>
        <v/>
      </c>
      <c r="AC212" s="83" t="str">
        <f>RIGHT(Tabelle13[[#This Row],[JIF Quartile in Category 2020]],1)</f>
        <v>3</v>
      </c>
      <c r="AD212" s="89">
        <v>24</v>
      </c>
      <c r="AE212" s="83">
        <v>32</v>
      </c>
      <c r="AF212" s="83">
        <f>IFERROR(Tabelle13[[#This Row],[JIF Rank 2021 '#]]/Tabelle13[[#This Row],[JIF Rank 2021 Total]]*100,"")</f>
        <v>75</v>
      </c>
      <c r="AG212" s="83" t="str">
        <f>IF(Tabelle13[[#This Row],[JIF Rank 2021 Relative]]&lt;10, "Upper 10%","")</f>
        <v/>
      </c>
      <c r="AH212" s="83" t="str">
        <f>RIGHT(Tabelle13[[#This Row],[JIF Quartile in Category 2021]],1)</f>
        <v>3</v>
      </c>
      <c r="AI212" s="83" t="str">
        <f>IF(OR(Tabelle13[[#This Row],[JIF Rank 2019 group]]="Upper 10%",Tabelle13[[#This Row],[JIF Rank 2020 group]]="Upper 10%",Tabelle13[[#This Row],[JIF Rank 2021 group]]="Upper 10%"),"Upper 10%","")</f>
        <v/>
      </c>
    </row>
    <row r="213" spans="1:35" s="54" customFormat="1" x14ac:dyDescent="0.3">
      <c r="A213" s="102" t="s">
        <v>217</v>
      </c>
      <c r="B213" s="103" t="s">
        <v>1269</v>
      </c>
      <c r="C213" s="67" t="s">
        <v>654</v>
      </c>
      <c r="D213" s="67" t="s">
        <v>334</v>
      </c>
      <c r="E213" s="67" t="s">
        <v>1270</v>
      </c>
      <c r="F213" s="67" t="s">
        <v>312</v>
      </c>
      <c r="G213" s="67" t="s">
        <v>1271</v>
      </c>
      <c r="H213" s="67" t="s">
        <v>334</v>
      </c>
      <c r="I213" s="67"/>
      <c r="J213" s="67"/>
      <c r="K213" s="67" t="s">
        <v>28</v>
      </c>
      <c r="L213" s="67"/>
      <c r="M213" s="67"/>
      <c r="N213" s="68" t="s">
        <v>22222</v>
      </c>
      <c r="O213" s="68" t="s">
        <v>177</v>
      </c>
      <c r="P213" s="67" t="s">
        <v>177</v>
      </c>
      <c r="Q213" s="67" t="s">
        <v>1266</v>
      </c>
      <c r="R213" s="49"/>
      <c r="S213" s="56" t="str">
        <f>_xlfn.TEXTJOIN("",TRUE,Tabelle13[[#This Row],[WoS Index SCIE]:[WoS Index SSCI]])</f>
        <v>SCIE</v>
      </c>
      <c r="T213" s="83">
        <v>22</v>
      </c>
      <c r="U213" s="83">
        <v>27</v>
      </c>
      <c r="V213" s="83">
        <f>IFERROR(Tabelle13[[#This Row],[JIF Rank 2019 '#]]/Tabelle13[[#This Row],[JIF Rank 2019 Total]]*100,"")</f>
        <v>81.481481481481481</v>
      </c>
      <c r="W213" s="83" t="str">
        <f>IF(Tabelle13[[#This Row],[JIF Rank 2019 Relative]]&lt;10, "Upper 10%","")</f>
        <v/>
      </c>
      <c r="X213" s="83" t="str">
        <f>RIGHT(Tabelle13[[#This Row],[JIF Quartile in Category 2019]],1)</f>
        <v>4</v>
      </c>
      <c r="Y213" s="83">
        <v>20</v>
      </c>
      <c r="Z213" s="83">
        <v>27</v>
      </c>
      <c r="AA213" s="83">
        <f>IFERROR(Tabelle13[[#This Row],[JIF Rank 2020 '#]]/Tabelle13[[#This Row],[JIF Rank 2020 Total]]*100,"")</f>
        <v>74.074074074074076</v>
      </c>
      <c r="AB213" s="83" t="str">
        <f>IF(Tabelle13[[#This Row],[JIF Rank 2020 Relative]]&lt;10, "Upper 10%","")</f>
        <v/>
      </c>
      <c r="AC213" s="83" t="str">
        <f>RIGHT(Tabelle13[[#This Row],[JIF Quartile in Category 2020]],1)</f>
        <v>3</v>
      </c>
      <c r="AD213" s="89">
        <v>24</v>
      </c>
      <c r="AE213" s="83">
        <v>27</v>
      </c>
      <c r="AF213" s="83">
        <f>IFERROR(Tabelle13[[#This Row],[JIF Rank 2021 '#]]/Tabelle13[[#This Row],[JIF Rank 2021 Total]]*100,"")</f>
        <v>88.888888888888886</v>
      </c>
      <c r="AG213" s="83" t="str">
        <f>IF(Tabelle13[[#This Row],[JIF Rank 2021 Relative]]&lt;10, "Upper 10%","")</f>
        <v/>
      </c>
      <c r="AH213" s="83" t="str">
        <f>RIGHT(Tabelle13[[#This Row],[JIF Quartile in Category 2021]],1)</f>
        <v>4</v>
      </c>
      <c r="AI213" s="83" t="str">
        <f>IF(OR(Tabelle13[[#This Row],[JIF Rank 2019 group]]="Upper 10%",Tabelle13[[#This Row],[JIF Rank 2020 group]]="Upper 10%",Tabelle13[[#This Row],[JIF Rank 2021 group]]="Upper 10%"),"Upper 10%","")</f>
        <v/>
      </c>
    </row>
    <row r="214" spans="1:35" s="54" customFormat="1" x14ac:dyDescent="0.3">
      <c r="A214" s="102" t="s">
        <v>217</v>
      </c>
      <c r="B214" s="103" t="s">
        <v>177</v>
      </c>
      <c r="C214" s="67" t="s">
        <v>1274</v>
      </c>
      <c r="D214" s="67" t="s">
        <v>328</v>
      </c>
      <c r="E214" s="67" t="s">
        <v>1275</v>
      </c>
      <c r="F214" s="67" t="s">
        <v>328</v>
      </c>
      <c r="G214" s="67" t="s">
        <v>1276</v>
      </c>
      <c r="H214" s="67" t="s">
        <v>328</v>
      </c>
      <c r="I214" s="67" t="s">
        <v>38</v>
      </c>
      <c r="J214" s="67"/>
      <c r="K214" s="67"/>
      <c r="L214" s="67" t="s">
        <v>42</v>
      </c>
      <c r="M214" s="67"/>
      <c r="N214" s="68" t="s">
        <v>22222</v>
      </c>
      <c r="O214" s="68" t="s">
        <v>177</v>
      </c>
      <c r="P214" s="67" t="s">
        <v>177</v>
      </c>
      <c r="Q214" s="67" t="s">
        <v>1266</v>
      </c>
      <c r="R214" s="49"/>
      <c r="S214" s="56" t="str">
        <f>_xlfn.TEXTJOIN("",TRUE,Tabelle13[[#This Row],[WoS Index SCIE]:[WoS Index SSCI]])</f>
        <v>SSCI</v>
      </c>
      <c r="T214" s="83">
        <v>81</v>
      </c>
      <c r="U214" s="83">
        <v>187</v>
      </c>
      <c r="V214" s="83">
        <f>IFERROR(Tabelle13[[#This Row],[JIF Rank 2019 '#]]/Tabelle13[[#This Row],[JIF Rank 2019 Total]]*100,"")</f>
        <v>43.315508021390379</v>
      </c>
      <c r="W214" s="83" t="str">
        <f>IF(Tabelle13[[#This Row],[JIF Rank 2019 Relative]]&lt;10, "Upper 10%","")</f>
        <v/>
      </c>
      <c r="X214" s="83" t="str">
        <f>RIGHT(Tabelle13[[#This Row],[JIF Quartile in Category 2019]],1)</f>
        <v>2</v>
      </c>
      <c r="Y214" s="83">
        <v>60</v>
      </c>
      <c r="Z214" s="83">
        <v>193</v>
      </c>
      <c r="AA214" s="83">
        <f>IFERROR(Tabelle13[[#This Row],[JIF Rank 2020 '#]]/Tabelle13[[#This Row],[JIF Rank 2020 Total]]*100,"")</f>
        <v>31.088082901554404</v>
      </c>
      <c r="AB214" s="83" t="str">
        <f>IF(Tabelle13[[#This Row],[JIF Rank 2020 Relative]]&lt;10, "Upper 10%","")</f>
        <v/>
      </c>
      <c r="AC214" s="83" t="str">
        <f>RIGHT(Tabelle13[[#This Row],[JIF Quartile in Category 2020]],1)</f>
        <v>2</v>
      </c>
      <c r="AD214" s="89">
        <v>93</v>
      </c>
      <c r="AE214" s="83">
        <v>194</v>
      </c>
      <c r="AF214" s="83">
        <f>IFERROR(Tabelle13[[#This Row],[JIF Rank 2021 '#]]/Tabelle13[[#This Row],[JIF Rank 2021 Total]]*100,"")</f>
        <v>47.938144329896907</v>
      </c>
      <c r="AG214" s="83" t="str">
        <f>IF(Tabelle13[[#This Row],[JIF Rank 2021 Relative]]&lt;10, "Upper 10%","")</f>
        <v/>
      </c>
      <c r="AH214" s="83" t="str">
        <f>RIGHT(Tabelle13[[#This Row],[JIF Quartile in Category 2021]],1)</f>
        <v>2</v>
      </c>
      <c r="AI214" s="83" t="str">
        <f>IF(OR(Tabelle13[[#This Row],[JIF Rank 2019 group]]="Upper 10%",Tabelle13[[#This Row],[JIF Rank 2020 group]]="Upper 10%",Tabelle13[[#This Row],[JIF Rank 2021 group]]="Upper 10%"),"Upper 10%","")</f>
        <v/>
      </c>
    </row>
    <row r="215" spans="1:35" s="54" customFormat="1" x14ac:dyDescent="0.3">
      <c r="A215" s="56" t="s">
        <v>218</v>
      </c>
      <c r="B215" s="65" t="s">
        <v>311</v>
      </c>
      <c r="C215" s="65"/>
      <c r="D215" s="65"/>
      <c r="E215" s="65"/>
      <c r="F215" s="65"/>
      <c r="G215" s="65"/>
      <c r="H215" s="65"/>
      <c r="I215" s="67"/>
      <c r="J215" s="67" t="s">
        <v>26</v>
      </c>
      <c r="K215" s="67"/>
      <c r="L215" s="67"/>
      <c r="M215" s="67"/>
      <c r="N215" s="67" t="s">
        <v>1626</v>
      </c>
      <c r="O215" s="67" t="s">
        <v>336</v>
      </c>
      <c r="P215" s="67" t="s">
        <v>1609</v>
      </c>
      <c r="Q215" s="67" t="s">
        <v>1281</v>
      </c>
      <c r="R215" s="49"/>
      <c r="S215" s="56" t="str">
        <f>_xlfn.TEXTJOIN("",TRUE,Tabelle13[[#This Row],[WoS Index SCIE]:[WoS Index SSCI]])</f>
        <v/>
      </c>
      <c r="T215" s="83"/>
      <c r="U215" s="83"/>
      <c r="V215" s="83" t="str">
        <f>IFERROR(Tabelle13[[#This Row],[JIF Rank 2019 '#]]/Tabelle13[[#This Row],[JIF Rank 2019 Total]]*100,"")</f>
        <v/>
      </c>
      <c r="W215" s="83" t="str">
        <f>IF(Tabelle13[[#This Row],[JIF Rank 2019 Relative]]&lt;10, "Upper 10%","")</f>
        <v/>
      </c>
      <c r="X215" s="83" t="str">
        <f>RIGHT(Tabelle13[[#This Row],[JIF Quartile in Category 2019]],1)</f>
        <v/>
      </c>
      <c r="Y215" s="83"/>
      <c r="Z215" s="83"/>
      <c r="AA215" s="83" t="str">
        <f>IFERROR(Tabelle13[[#This Row],[JIF Rank 2020 '#]]/Tabelle13[[#This Row],[JIF Rank 2020 Total]]*100,"")</f>
        <v/>
      </c>
      <c r="AB215" s="83" t="str">
        <f>IF(Tabelle13[[#This Row],[JIF Rank 2020 Relative]]&lt;10, "Upper 10%","")</f>
        <v/>
      </c>
      <c r="AC215" s="83" t="str">
        <f>RIGHT(Tabelle13[[#This Row],[JIF Quartile in Category 2020]],1)</f>
        <v/>
      </c>
      <c r="AD215" s="88"/>
      <c r="AE215" s="83"/>
      <c r="AF215" s="83" t="str">
        <f>IFERROR(Tabelle13[[#This Row],[JIF Rank 2021 '#]]/Tabelle13[[#This Row],[JIF Rank 2021 Total]]*100,"")</f>
        <v/>
      </c>
      <c r="AG215" s="83" t="str">
        <f>IF(Tabelle13[[#This Row],[JIF Rank 2021 Relative]]&lt;10, "Upper 10%","")</f>
        <v/>
      </c>
      <c r="AH215" s="83" t="str">
        <f>RIGHT(Tabelle13[[#This Row],[JIF Quartile in Category 2021]],1)</f>
        <v/>
      </c>
      <c r="AI215" s="83" t="str">
        <f>IF(OR(Tabelle13[[#This Row],[JIF Rank 2019 group]]="Upper 10%",Tabelle13[[#This Row],[JIF Rank 2020 group]]="Upper 10%",Tabelle13[[#This Row],[JIF Rank 2021 group]]="Upper 10%"),"Upper 10%","")</f>
        <v/>
      </c>
    </row>
    <row r="216" spans="1:35" s="54" customFormat="1" x14ac:dyDescent="0.3">
      <c r="A216" s="56" t="s">
        <v>219</v>
      </c>
      <c r="B216" s="65" t="s">
        <v>311</v>
      </c>
      <c r="C216" s="65"/>
      <c r="D216" s="65"/>
      <c r="E216" s="65"/>
      <c r="F216" s="65"/>
      <c r="G216" s="65"/>
      <c r="H216" s="65"/>
      <c r="I216" s="67"/>
      <c r="J216" s="67" t="s">
        <v>26</v>
      </c>
      <c r="K216" s="67"/>
      <c r="L216" s="67"/>
      <c r="M216" s="67"/>
      <c r="N216" s="67" t="s">
        <v>1632</v>
      </c>
      <c r="O216" s="67" t="s">
        <v>357</v>
      </c>
      <c r="P216" s="57" t="s">
        <v>1630</v>
      </c>
      <c r="Q216" s="67" t="s">
        <v>1283</v>
      </c>
      <c r="R216" s="49"/>
      <c r="S216" s="56" t="str">
        <f>_xlfn.TEXTJOIN("",TRUE,Tabelle13[[#This Row],[WoS Index SCIE]:[WoS Index SSCI]])</f>
        <v/>
      </c>
      <c r="T216" s="83"/>
      <c r="U216" s="83"/>
      <c r="V216" s="83" t="str">
        <f>IFERROR(Tabelle13[[#This Row],[JIF Rank 2019 '#]]/Tabelle13[[#This Row],[JIF Rank 2019 Total]]*100,"")</f>
        <v/>
      </c>
      <c r="W216" s="83" t="str">
        <f>IF(Tabelle13[[#This Row],[JIF Rank 2019 Relative]]&lt;10, "Upper 10%","")</f>
        <v/>
      </c>
      <c r="X216" s="83" t="str">
        <f>RIGHT(Tabelle13[[#This Row],[JIF Quartile in Category 2019]],1)</f>
        <v/>
      </c>
      <c r="Y216" s="83"/>
      <c r="Z216" s="83"/>
      <c r="AA216" s="83" t="str">
        <f>IFERROR(Tabelle13[[#This Row],[JIF Rank 2020 '#]]/Tabelle13[[#This Row],[JIF Rank 2020 Total]]*100,"")</f>
        <v/>
      </c>
      <c r="AB216" s="83" t="str">
        <f>IF(Tabelle13[[#This Row],[JIF Rank 2020 Relative]]&lt;10, "Upper 10%","")</f>
        <v/>
      </c>
      <c r="AC216" s="83" t="str">
        <f>RIGHT(Tabelle13[[#This Row],[JIF Quartile in Category 2020]],1)</f>
        <v/>
      </c>
      <c r="AD216" s="88"/>
      <c r="AE216" s="83"/>
      <c r="AF216" s="83" t="str">
        <f>IFERROR(Tabelle13[[#This Row],[JIF Rank 2021 '#]]/Tabelle13[[#This Row],[JIF Rank 2021 Total]]*100,"")</f>
        <v/>
      </c>
      <c r="AG216" s="83" t="str">
        <f>IF(Tabelle13[[#This Row],[JIF Rank 2021 Relative]]&lt;10, "Upper 10%","")</f>
        <v/>
      </c>
      <c r="AH216" s="83" t="str">
        <f>RIGHT(Tabelle13[[#This Row],[JIF Quartile in Category 2021]],1)</f>
        <v/>
      </c>
      <c r="AI216" s="83" t="str">
        <f>IF(OR(Tabelle13[[#This Row],[JIF Rank 2019 group]]="Upper 10%",Tabelle13[[#This Row],[JIF Rank 2020 group]]="Upper 10%",Tabelle13[[#This Row],[JIF Rank 2021 group]]="Upper 10%"),"Upper 10%","")</f>
        <v/>
      </c>
    </row>
    <row r="217" spans="1:35" s="54" customFormat="1" x14ac:dyDescent="0.3">
      <c r="A217" s="60" t="s">
        <v>220</v>
      </c>
      <c r="B217" s="67" t="s">
        <v>177</v>
      </c>
      <c r="C217" s="67" t="s">
        <v>1285</v>
      </c>
      <c r="D217" s="67" t="s">
        <v>334</v>
      </c>
      <c r="E217" s="67" t="s">
        <v>1286</v>
      </c>
      <c r="F217" s="67" t="s">
        <v>334</v>
      </c>
      <c r="G217" s="67" t="s">
        <v>1287</v>
      </c>
      <c r="H217" s="67" t="s">
        <v>334</v>
      </c>
      <c r="I217" s="67" t="s">
        <v>38</v>
      </c>
      <c r="J217" s="67"/>
      <c r="K217" s="67"/>
      <c r="L217" s="67" t="s">
        <v>42</v>
      </c>
      <c r="M217" s="67"/>
      <c r="N217" s="68" t="s">
        <v>409</v>
      </c>
      <c r="O217" s="68" t="s">
        <v>177</v>
      </c>
      <c r="P217" s="67" t="s">
        <v>177</v>
      </c>
      <c r="Q217" s="67" t="s">
        <v>1288</v>
      </c>
      <c r="R217" s="49"/>
      <c r="S217" s="56" t="str">
        <f>_xlfn.TEXTJOIN("",TRUE,Tabelle13[[#This Row],[WoS Index SCIE]:[WoS Index SSCI]])</f>
        <v>SSCI</v>
      </c>
      <c r="T217" s="83">
        <v>179</v>
      </c>
      <c r="U217" s="83">
        <v>187</v>
      </c>
      <c r="V217" s="83">
        <f>IFERROR(Tabelle13[[#This Row],[JIF Rank 2019 '#]]/Tabelle13[[#This Row],[JIF Rank 2019 Total]]*100,"")</f>
        <v>95.721925133689851</v>
      </c>
      <c r="W217" s="83" t="str">
        <f>IF(Tabelle13[[#This Row],[JIF Rank 2019 Relative]]&lt;10, "Upper 10%","")</f>
        <v/>
      </c>
      <c r="X217" s="83" t="str">
        <f>RIGHT(Tabelle13[[#This Row],[JIF Quartile in Category 2019]],1)</f>
        <v>4</v>
      </c>
      <c r="Y217" s="83">
        <v>166</v>
      </c>
      <c r="Z217" s="83">
        <v>193</v>
      </c>
      <c r="AA217" s="83">
        <f>IFERROR(Tabelle13[[#This Row],[JIF Rank 2020 '#]]/Tabelle13[[#This Row],[JIF Rank 2020 Total]]*100,"")</f>
        <v>86.010362694300511</v>
      </c>
      <c r="AB217" s="83" t="str">
        <f>IF(Tabelle13[[#This Row],[JIF Rank 2020 Relative]]&lt;10, "Upper 10%","")</f>
        <v/>
      </c>
      <c r="AC217" s="83" t="str">
        <f>RIGHT(Tabelle13[[#This Row],[JIF Quartile in Category 2020]],1)</f>
        <v>4</v>
      </c>
      <c r="AD217" s="89">
        <v>174</v>
      </c>
      <c r="AE217" s="83">
        <v>194</v>
      </c>
      <c r="AF217" s="83">
        <f>IFERROR(Tabelle13[[#This Row],[JIF Rank 2021 '#]]/Tabelle13[[#This Row],[JIF Rank 2021 Total]]*100,"")</f>
        <v>89.690721649484544</v>
      </c>
      <c r="AG217" s="83" t="str">
        <f>IF(Tabelle13[[#This Row],[JIF Rank 2021 Relative]]&lt;10, "Upper 10%","")</f>
        <v/>
      </c>
      <c r="AH217" s="83" t="str">
        <f>RIGHT(Tabelle13[[#This Row],[JIF Quartile in Category 2021]],1)</f>
        <v>4</v>
      </c>
      <c r="AI217" s="83" t="str">
        <f>IF(OR(Tabelle13[[#This Row],[JIF Rank 2019 group]]="Upper 10%",Tabelle13[[#This Row],[JIF Rank 2020 group]]="Upper 10%",Tabelle13[[#This Row],[JIF Rank 2021 group]]="Upper 10%"),"Upper 10%","")</f>
        <v/>
      </c>
    </row>
    <row r="218" spans="1:35" s="54" customFormat="1" x14ac:dyDescent="0.3">
      <c r="A218" s="57" t="s">
        <v>221</v>
      </c>
      <c r="B218" s="67" t="s">
        <v>594</v>
      </c>
      <c r="C218" s="67" t="s">
        <v>1289</v>
      </c>
      <c r="D218" s="71" t="s">
        <v>334</v>
      </c>
      <c r="E218" s="67" t="s">
        <v>1290</v>
      </c>
      <c r="F218" s="71" t="s">
        <v>334</v>
      </c>
      <c r="G218" s="71" t="s">
        <v>1291</v>
      </c>
      <c r="H218" s="67" t="s">
        <v>334</v>
      </c>
      <c r="I218" s="67"/>
      <c r="J218" s="67"/>
      <c r="K218" s="67" t="s">
        <v>28</v>
      </c>
      <c r="L218" s="67"/>
      <c r="M218" s="67"/>
      <c r="N218" s="68" t="s">
        <v>1626</v>
      </c>
      <c r="O218" s="68" t="s">
        <v>373</v>
      </c>
      <c r="P218" s="68" t="s">
        <v>1609</v>
      </c>
      <c r="Q218" s="67" t="s">
        <v>1294</v>
      </c>
      <c r="R218" s="49"/>
      <c r="S218" s="56" t="str">
        <f>_xlfn.TEXTJOIN("",TRUE,Tabelle13[[#This Row],[WoS Index SCIE]:[WoS Index SSCI]])</f>
        <v>SCIE</v>
      </c>
      <c r="T218" s="83">
        <v>77</v>
      </c>
      <c r="U218" s="83">
        <v>79</v>
      </c>
      <c r="V218" s="83">
        <f>IFERROR(Tabelle13[[#This Row],[JIF Rank 2019 '#]]/Tabelle13[[#This Row],[JIF Rank 2019 Total]]*100,"")</f>
        <v>97.468354430379748</v>
      </c>
      <c r="W218" s="83" t="str">
        <f>IF(Tabelle13[[#This Row],[JIF Rank 2019 Relative]]&lt;10, "Upper 10%","")</f>
        <v/>
      </c>
      <c r="X218" s="83" t="str">
        <f>RIGHT(Tabelle13[[#This Row],[JIF Quartile in Category 2019]],1)</f>
        <v>4</v>
      </c>
      <c r="Y218" s="83">
        <v>80</v>
      </c>
      <c r="Z218" s="83">
        <v>80</v>
      </c>
      <c r="AA218" s="83">
        <f>IFERROR(Tabelle13[[#This Row],[JIF Rank 2020 '#]]/Tabelle13[[#This Row],[JIF Rank 2020 Total]]*100,"")</f>
        <v>100</v>
      </c>
      <c r="AB218" s="83" t="str">
        <f>IF(Tabelle13[[#This Row],[JIF Rank 2020 Relative]]&lt;10, "Upper 10%","")</f>
        <v/>
      </c>
      <c r="AC218" s="83" t="str">
        <f>RIGHT(Tabelle13[[#This Row],[JIF Quartile in Category 2020]],1)</f>
        <v>4</v>
      </c>
      <c r="AD218" s="89">
        <v>76</v>
      </c>
      <c r="AE218" s="83">
        <v>79</v>
      </c>
      <c r="AF218" s="83">
        <f>IFERROR(Tabelle13[[#This Row],[JIF Rank 2021 '#]]/Tabelle13[[#This Row],[JIF Rank 2021 Total]]*100,"")</f>
        <v>96.202531645569621</v>
      </c>
      <c r="AG218" s="83" t="str">
        <f>IF(Tabelle13[[#This Row],[JIF Rank 2021 Relative]]&lt;10, "Upper 10%","")</f>
        <v/>
      </c>
      <c r="AH218" s="83" t="str">
        <f>RIGHT(Tabelle13[[#This Row],[JIF Quartile in Category 2021]],1)</f>
        <v>4</v>
      </c>
      <c r="AI218" s="83" t="str">
        <f>IF(OR(Tabelle13[[#This Row],[JIF Rank 2019 group]]="Upper 10%",Tabelle13[[#This Row],[JIF Rank 2020 group]]="Upper 10%",Tabelle13[[#This Row],[JIF Rank 2021 group]]="Upper 10%"),"Upper 10%","")</f>
        <v/>
      </c>
    </row>
    <row r="219" spans="1:35" s="54" customFormat="1" x14ac:dyDescent="0.3">
      <c r="A219" s="63" t="s">
        <v>222</v>
      </c>
      <c r="B219" s="67" t="s">
        <v>1295</v>
      </c>
      <c r="C219" s="67" t="s">
        <v>1296</v>
      </c>
      <c r="D219" s="67" t="s">
        <v>312</v>
      </c>
      <c r="E219" s="67" t="s">
        <v>1297</v>
      </c>
      <c r="F219" s="67" t="s">
        <v>334</v>
      </c>
      <c r="G219" s="67" t="s">
        <v>1298</v>
      </c>
      <c r="H219" s="67" t="s">
        <v>334</v>
      </c>
      <c r="I219" s="67" t="s">
        <v>38</v>
      </c>
      <c r="J219" s="67"/>
      <c r="K219" s="67"/>
      <c r="L219" s="67" t="s">
        <v>42</v>
      </c>
      <c r="M219" s="67"/>
      <c r="N219" s="67" t="s">
        <v>427</v>
      </c>
      <c r="O219" s="67" t="s">
        <v>398</v>
      </c>
      <c r="P219" s="67" t="s">
        <v>1611</v>
      </c>
      <c r="Q219" s="67" t="s">
        <v>1300</v>
      </c>
      <c r="R219" s="49"/>
      <c r="S219" s="56" t="str">
        <f>_xlfn.TEXTJOIN("",TRUE,Tabelle13[[#This Row],[WoS Index SCIE]:[WoS Index SSCI]])</f>
        <v>SSCI</v>
      </c>
      <c r="T219" s="83">
        <v>65</v>
      </c>
      <c r="U219" s="83">
        <v>90</v>
      </c>
      <c r="V219" s="83">
        <f>IFERROR(Tabelle13[[#This Row],[JIF Rank 2019 '#]]/Tabelle13[[#This Row],[JIF Rank 2019 Total]]*100,"")</f>
        <v>72.222222222222214</v>
      </c>
      <c r="W219" s="83" t="str">
        <f>IF(Tabelle13[[#This Row],[JIF Rank 2019 Relative]]&lt;10, "Upper 10%","")</f>
        <v/>
      </c>
      <c r="X219" s="83" t="str">
        <f>RIGHT(Tabelle13[[#This Row],[JIF Quartile in Category 2019]],1)</f>
        <v>3</v>
      </c>
      <c r="Y219" s="83">
        <v>75</v>
      </c>
      <c r="Z219" s="83">
        <v>88</v>
      </c>
      <c r="AA219" s="83">
        <f>IFERROR(Tabelle13[[#This Row],[JIF Rank 2020 '#]]/Tabelle13[[#This Row],[JIF Rank 2020 Total]]*100,"")</f>
        <v>85.227272727272734</v>
      </c>
      <c r="AB219" s="83" t="str">
        <f>IF(Tabelle13[[#This Row],[JIF Rank 2020 Relative]]&lt;10, "Upper 10%","")</f>
        <v/>
      </c>
      <c r="AC219" s="83" t="str">
        <f>RIGHT(Tabelle13[[#This Row],[JIF Quartile in Category 2020]],1)</f>
        <v>4</v>
      </c>
      <c r="AD219" s="89">
        <v>82</v>
      </c>
      <c r="AE219" s="83">
        <v>93</v>
      </c>
      <c r="AF219" s="83">
        <f>IFERROR(Tabelle13[[#This Row],[JIF Rank 2021 '#]]/Tabelle13[[#This Row],[JIF Rank 2021 Total]]*100,"")</f>
        <v>88.172043010752688</v>
      </c>
      <c r="AG219" s="83" t="str">
        <f>IF(Tabelle13[[#This Row],[JIF Rank 2021 Relative]]&lt;10, "Upper 10%","")</f>
        <v/>
      </c>
      <c r="AH219" s="83" t="str">
        <f>RIGHT(Tabelle13[[#This Row],[JIF Quartile in Category 2021]],1)</f>
        <v>4</v>
      </c>
      <c r="AI219" s="83" t="str">
        <f>IF(OR(Tabelle13[[#This Row],[JIF Rank 2019 group]]="Upper 10%",Tabelle13[[#This Row],[JIF Rank 2020 group]]="Upper 10%",Tabelle13[[#This Row],[JIF Rank 2021 group]]="Upper 10%"),"Upper 10%","")</f>
        <v/>
      </c>
    </row>
    <row r="220" spans="1:35" s="54" customFormat="1" x14ac:dyDescent="0.3">
      <c r="A220" s="60" t="s">
        <v>223</v>
      </c>
      <c r="B220" s="67" t="s">
        <v>177</v>
      </c>
      <c r="C220" s="67" t="s">
        <v>1301</v>
      </c>
      <c r="D220" s="67" t="s">
        <v>312</v>
      </c>
      <c r="E220" s="67" t="s">
        <v>1302</v>
      </c>
      <c r="F220" s="67" t="s">
        <v>312</v>
      </c>
      <c r="G220" s="67" t="s">
        <v>1303</v>
      </c>
      <c r="H220" s="67" t="s">
        <v>334</v>
      </c>
      <c r="I220" s="67" t="s">
        <v>38</v>
      </c>
      <c r="J220" s="67"/>
      <c r="K220" s="67"/>
      <c r="L220" s="67" t="s">
        <v>42</v>
      </c>
      <c r="M220" s="67"/>
      <c r="N220" s="68" t="s">
        <v>392</v>
      </c>
      <c r="O220" s="68" t="s">
        <v>177</v>
      </c>
      <c r="P220" s="67" t="s">
        <v>177</v>
      </c>
      <c r="Q220" s="67" t="s">
        <v>1304</v>
      </c>
      <c r="R220" s="49"/>
      <c r="S220" s="56" t="str">
        <f>_xlfn.TEXTJOIN("",TRUE,Tabelle13[[#This Row],[WoS Index SCIE]:[WoS Index SSCI]])</f>
        <v>SSCI</v>
      </c>
      <c r="T220" s="83">
        <v>140</v>
      </c>
      <c r="U220" s="83">
        <v>187</v>
      </c>
      <c r="V220" s="83">
        <f>IFERROR(Tabelle13[[#This Row],[JIF Rank 2019 '#]]/Tabelle13[[#This Row],[JIF Rank 2019 Total]]*100,"")</f>
        <v>74.866310160427801</v>
      </c>
      <c r="W220" s="83" t="str">
        <f>IF(Tabelle13[[#This Row],[JIF Rank 2019 Relative]]&lt;10, "Upper 10%","")</f>
        <v/>
      </c>
      <c r="X220" s="83" t="str">
        <f>RIGHT(Tabelle13[[#This Row],[JIF Quartile in Category 2019]],1)</f>
        <v>3</v>
      </c>
      <c r="Y220" s="83">
        <v>125</v>
      </c>
      <c r="Z220" s="83">
        <v>193</v>
      </c>
      <c r="AA220" s="83">
        <f>IFERROR(Tabelle13[[#This Row],[JIF Rank 2020 '#]]/Tabelle13[[#This Row],[JIF Rank 2020 Total]]*100,"")</f>
        <v>64.766839378238345</v>
      </c>
      <c r="AB220" s="83" t="str">
        <f>IF(Tabelle13[[#This Row],[JIF Rank 2020 Relative]]&lt;10, "Upper 10%","")</f>
        <v/>
      </c>
      <c r="AC220" s="83" t="str">
        <f>RIGHT(Tabelle13[[#This Row],[JIF Quartile in Category 2020]],1)</f>
        <v>3</v>
      </c>
      <c r="AD220" s="89">
        <v>163</v>
      </c>
      <c r="AE220" s="83">
        <v>194</v>
      </c>
      <c r="AF220" s="83">
        <f>IFERROR(Tabelle13[[#This Row],[JIF Rank 2021 '#]]/Tabelle13[[#This Row],[JIF Rank 2021 Total]]*100,"")</f>
        <v>84.020618556701038</v>
      </c>
      <c r="AG220" s="83" t="str">
        <f>IF(Tabelle13[[#This Row],[JIF Rank 2021 Relative]]&lt;10, "Upper 10%","")</f>
        <v/>
      </c>
      <c r="AH220" s="83" t="str">
        <f>RIGHT(Tabelle13[[#This Row],[JIF Quartile in Category 2021]],1)</f>
        <v>4</v>
      </c>
      <c r="AI220" s="83" t="str">
        <f>IF(OR(Tabelle13[[#This Row],[JIF Rank 2019 group]]="Upper 10%",Tabelle13[[#This Row],[JIF Rank 2020 group]]="Upper 10%",Tabelle13[[#This Row],[JIF Rank 2021 group]]="Upper 10%"),"Upper 10%","")</f>
        <v/>
      </c>
    </row>
    <row r="221" spans="1:35" s="54" customFormat="1" x14ac:dyDescent="0.3">
      <c r="A221" s="102" t="s">
        <v>224</v>
      </c>
      <c r="B221" s="103" t="s">
        <v>493</v>
      </c>
      <c r="C221" s="67" t="s">
        <v>1305</v>
      </c>
      <c r="D221" s="67" t="s">
        <v>334</v>
      </c>
      <c r="E221" s="67" t="s">
        <v>1306</v>
      </c>
      <c r="F221" s="67" t="s">
        <v>334</v>
      </c>
      <c r="G221" s="67" t="s">
        <v>1307</v>
      </c>
      <c r="H221" s="67" t="s">
        <v>334</v>
      </c>
      <c r="I221" s="67"/>
      <c r="J221" s="67"/>
      <c r="K221" s="67" t="s">
        <v>28</v>
      </c>
      <c r="L221" s="67"/>
      <c r="M221" s="67" t="s">
        <v>24</v>
      </c>
      <c r="N221" s="68" t="s">
        <v>605</v>
      </c>
      <c r="O221" s="68" t="s">
        <v>499</v>
      </c>
      <c r="P221" s="57" t="s">
        <v>1630</v>
      </c>
      <c r="Q221" s="67" t="s">
        <v>1311</v>
      </c>
      <c r="R221" s="49"/>
      <c r="S221" s="56" t="str">
        <f>_xlfn.TEXTJOIN("",TRUE,Tabelle13[[#This Row],[WoS Index SCIE]:[WoS Index SSCI]])</f>
        <v>SCIE</v>
      </c>
      <c r="T221" s="83">
        <v>295</v>
      </c>
      <c r="U221" s="83">
        <v>297</v>
      </c>
      <c r="V221" s="83">
        <f>IFERROR(Tabelle13[[#This Row],[JIF Rank 2019 '#]]/Tabelle13[[#This Row],[JIF Rank 2019 Total]]*100,"")</f>
        <v>99.326599326599336</v>
      </c>
      <c r="W221" s="83" t="str">
        <f>IF(Tabelle13[[#This Row],[JIF Rank 2019 Relative]]&lt;10, "Upper 10%","")</f>
        <v/>
      </c>
      <c r="X221" s="83" t="str">
        <f>RIGHT(Tabelle13[[#This Row],[JIF Quartile in Category 2019]],1)</f>
        <v>4</v>
      </c>
      <c r="Y221" s="83">
        <v>290</v>
      </c>
      <c r="Z221" s="83">
        <v>298</v>
      </c>
      <c r="AA221" s="83">
        <f>IFERROR(Tabelle13[[#This Row],[JIF Rank 2020 '#]]/Tabelle13[[#This Row],[JIF Rank 2020 Total]]*100,"")</f>
        <v>97.31543624161074</v>
      </c>
      <c r="AB221" s="83" t="str">
        <f>IF(Tabelle13[[#This Row],[JIF Rank 2020 Relative]]&lt;10, "Upper 10%","")</f>
        <v/>
      </c>
      <c r="AC221" s="83" t="str">
        <f>RIGHT(Tabelle13[[#This Row],[JIF Quartile in Category 2020]],1)</f>
        <v>4</v>
      </c>
      <c r="AD221" s="89">
        <v>290</v>
      </c>
      <c r="AE221" s="83">
        <v>296</v>
      </c>
      <c r="AF221" s="83">
        <f>IFERROR(Tabelle13[[#This Row],[JIF Rank 2021 '#]]/Tabelle13[[#This Row],[JIF Rank 2021 Total]]*100,"")</f>
        <v>97.972972972972968</v>
      </c>
      <c r="AG221" s="83" t="str">
        <f>IF(Tabelle13[[#This Row],[JIF Rank 2021 Relative]]&lt;10, "Upper 10%","")</f>
        <v/>
      </c>
      <c r="AH221" s="83" t="str">
        <f>RIGHT(Tabelle13[[#This Row],[JIF Quartile in Category 2021]],1)</f>
        <v>4</v>
      </c>
      <c r="AI221" s="83" t="str">
        <f>IF(OR(Tabelle13[[#This Row],[JIF Rank 2019 group]]="Upper 10%",Tabelle13[[#This Row],[JIF Rank 2020 group]]="Upper 10%",Tabelle13[[#This Row],[JIF Rank 2021 group]]="Upper 10%"),"Upper 10%","")</f>
        <v/>
      </c>
    </row>
    <row r="222" spans="1:35" s="54" customFormat="1" x14ac:dyDescent="0.3">
      <c r="A222" s="102" t="s">
        <v>224</v>
      </c>
      <c r="B222" s="103" t="s">
        <v>1312</v>
      </c>
      <c r="C222" s="67" t="s">
        <v>1313</v>
      </c>
      <c r="D222" s="67" t="s">
        <v>334</v>
      </c>
      <c r="E222" s="67" t="s">
        <v>1314</v>
      </c>
      <c r="F222" s="67" t="s">
        <v>334</v>
      </c>
      <c r="G222" s="67" t="s">
        <v>1314</v>
      </c>
      <c r="H222" s="67" t="s">
        <v>334</v>
      </c>
      <c r="I222" s="67"/>
      <c r="J222" s="67"/>
      <c r="K222" s="67" t="s">
        <v>28</v>
      </c>
      <c r="L222" s="67"/>
      <c r="M222" s="67" t="s">
        <v>24</v>
      </c>
      <c r="N222" s="68" t="s">
        <v>605</v>
      </c>
      <c r="O222" s="68" t="s">
        <v>499</v>
      </c>
      <c r="P222" s="57" t="s">
        <v>1630</v>
      </c>
      <c r="Q222" s="67" t="s">
        <v>1311</v>
      </c>
      <c r="R222" s="49"/>
      <c r="S222" s="56" t="str">
        <f>_xlfn.TEXTJOIN("",TRUE,Tabelle13[[#This Row],[WoS Index SCIE]:[WoS Index SSCI]])</f>
        <v>SCIE</v>
      </c>
      <c r="T222" s="83">
        <v>71</v>
      </c>
      <c r="U222" s="83">
        <v>71</v>
      </c>
      <c r="V222" s="83">
        <f>IFERROR(Tabelle13[[#This Row],[JIF Rank 2019 '#]]/Tabelle13[[#This Row],[JIF Rank 2019 Total]]*100,"")</f>
        <v>100</v>
      </c>
      <c r="W222" s="83" t="str">
        <f>IF(Tabelle13[[#This Row],[JIF Rank 2019 Relative]]&lt;10, "Upper 10%","")</f>
        <v/>
      </c>
      <c r="X222" s="83" t="str">
        <f>RIGHT(Tabelle13[[#This Row],[JIF Quartile in Category 2019]],1)</f>
        <v>4</v>
      </c>
      <c r="Y222" s="83">
        <v>70</v>
      </c>
      <c r="Z222" s="83">
        <v>72</v>
      </c>
      <c r="AA222" s="83">
        <f>IFERROR(Tabelle13[[#This Row],[JIF Rank 2020 '#]]/Tabelle13[[#This Row],[JIF Rank 2020 Total]]*100,"")</f>
        <v>97.222222222222214</v>
      </c>
      <c r="AB222" s="83" t="str">
        <f>IF(Tabelle13[[#This Row],[JIF Rank 2020 Relative]]&lt;10, "Upper 10%","")</f>
        <v/>
      </c>
      <c r="AC222" s="83" t="str">
        <f>RIGHT(Tabelle13[[#This Row],[JIF Quartile in Category 2020]],1)</f>
        <v>4</v>
      </c>
      <c r="AD222" s="89">
        <v>70</v>
      </c>
      <c r="AE222" s="83">
        <v>72</v>
      </c>
      <c r="AF222" s="83">
        <f>IFERROR(Tabelle13[[#This Row],[JIF Rank 2021 '#]]/Tabelle13[[#This Row],[JIF Rank 2021 Total]]*100,"")</f>
        <v>97.222222222222214</v>
      </c>
      <c r="AG222" s="83" t="str">
        <f>IF(Tabelle13[[#This Row],[JIF Rank 2021 Relative]]&lt;10, "Upper 10%","")</f>
        <v/>
      </c>
      <c r="AH222" s="83" t="str">
        <f>RIGHT(Tabelle13[[#This Row],[JIF Quartile in Category 2021]],1)</f>
        <v>4</v>
      </c>
      <c r="AI222" s="83" t="str">
        <f>IF(OR(Tabelle13[[#This Row],[JIF Rank 2019 group]]="Upper 10%",Tabelle13[[#This Row],[JIF Rank 2020 group]]="Upper 10%",Tabelle13[[#This Row],[JIF Rank 2021 group]]="Upper 10%"),"Upper 10%","")</f>
        <v/>
      </c>
    </row>
    <row r="223" spans="1:35" s="54" customFormat="1" x14ac:dyDescent="0.3">
      <c r="A223" s="57" t="s">
        <v>225</v>
      </c>
      <c r="B223" s="67" t="s">
        <v>1315</v>
      </c>
      <c r="C223" s="67" t="s">
        <v>1316</v>
      </c>
      <c r="D223" s="67" t="s">
        <v>328</v>
      </c>
      <c r="E223" s="67" t="s">
        <v>1317</v>
      </c>
      <c r="F223" s="67" t="s">
        <v>312</v>
      </c>
      <c r="G223" s="67" t="s">
        <v>1318</v>
      </c>
      <c r="H223" s="67" t="s">
        <v>312</v>
      </c>
      <c r="I223" s="67"/>
      <c r="J223" s="67"/>
      <c r="K223" s="67" t="s">
        <v>28</v>
      </c>
      <c r="L223" s="67"/>
      <c r="M223" s="67"/>
      <c r="N223" s="68" t="s">
        <v>1626</v>
      </c>
      <c r="O223" s="68" t="s">
        <v>418</v>
      </c>
      <c r="P223" s="68" t="s">
        <v>1609</v>
      </c>
      <c r="Q223" s="67" t="s">
        <v>1321</v>
      </c>
      <c r="R223" s="49"/>
      <c r="S223" s="56" t="str">
        <f>_xlfn.TEXTJOIN("",TRUE,Tabelle13[[#This Row],[WoS Index SCIE]:[WoS Index SSCI]])</f>
        <v>SCIE</v>
      </c>
      <c r="T223" s="83">
        <v>109</v>
      </c>
      <c r="U223" s="83">
        <v>177</v>
      </c>
      <c r="V223" s="83">
        <f>IFERROR(Tabelle13[[#This Row],[JIF Rank 2019 '#]]/Tabelle13[[#This Row],[JIF Rank 2019 Total]]*100,"")</f>
        <v>61.581920903954803</v>
      </c>
      <c r="W223" s="83" t="str">
        <f>IF(Tabelle13[[#This Row],[JIF Rank 2019 Relative]]&lt;10, "Upper 10%","")</f>
        <v/>
      </c>
      <c r="X223" s="83" t="str">
        <f>RIGHT(Tabelle13[[#This Row],[JIF Quartile in Category 2019]],1)</f>
        <v>2</v>
      </c>
      <c r="Y223" s="83">
        <v>108</v>
      </c>
      <c r="Z223" s="83">
        <v>179</v>
      </c>
      <c r="AA223" s="83">
        <f>IFERROR(Tabelle13[[#This Row],[JIF Rank 2020 '#]]/Tabelle13[[#This Row],[JIF Rank 2020 Total]]*100,"")</f>
        <v>60.33519553072626</v>
      </c>
      <c r="AB223" s="83" t="str">
        <f>IF(Tabelle13[[#This Row],[JIF Rank 2020 Relative]]&lt;10, "Upper 10%","")</f>
        <v/>
      </c>
      <c r="AC223" s="83" t="str">
        <f>RIGHT(Tabelle13[[#This Row],[JIF Quartile in Category 2020]],1)</f>
        <v>3</v>
      </c>
      <c r="AD223" s="89">
        <v>118</v>
      </c>
      <c r="AE223" s="83">
        <v>179</v>
      </c>
      <c r="AF223" s="83">
        <f>IFERROR(Tabelle13[[#This Row],[JIF Rank 2021 '#]]/Tabelle13[[#This Row],[JIF Rank 2021 Total]]*100,"")</f>
        <v>65.92178770949721</v>
      </c>
      <c r="AG223" s="83" t="str">
        <f>IF(Tabelle13[[#This Row],[JIF Rank 2021 Relative]]&lt;10, "Upper 10%","")</f>
        <v/>
      </c>
      <c r="AH223" s="83" t="str">
        <f>RIGHT(Tabelle13[[#This Row],[JIF Quartile in Category 2021]],1)</f>
        <v>3</v>
      </c>
      <c r="AI223" s="83" t="str">
        <f>IF(OR(Tabelle13[[#This Row],[JIF Rank 2019 group]]="Upper 10%",Tabelle13[[#This Row],[JIF Rank 2020 group]]="Upper 10%",Tabelle13[[#This Row],[JIF Rank 2021 group]]="Upper 10%"),"Upper 10%","")</f>
        <v/>
      </c>
    </row>
    <row r="224" spans="1:35" s="54" customFormat="1" x14ac:dyDescent="0.3">
      <c r="A224" s="102" t="s">
        <v>226</v>
      </c>
      <c r="B224" s="103" t="s">
        <v>1075</v>
      </c>
      <c r="C224" s="67" t="s">
        <v>1322</v>
      </c>
      <c r="D224" s="67" t="s">
        <v>312</v>
      </c>
      <c r="E224" s="67" t="s">
        <v>1323</v>
      </c>
      <c r="F224" s="67" t="s">
        <v>312</v>
      </c>
      <c r="G224" s="67" t="s">
        <v>1324</v>
      </c>
      <c r="H224" s="67" t="s">
        <v>312</v>
      </c>
      <c r="I224" s="67"/>
      <c r="J224" s="67"/>
      <c r="K224" s="67" t="s">
        <v>28</v>
      </c>
      <c r="L224" s="67"/>
      <c r="M224" s="67"/>
      <c r="N224" s="68" t="s">
        <v>1626</v>
      </c>
      <c r="O224" s="68" t="s">
        <v>418</v>
      </c>
      <c r="P224" s="68" t="s">
        <v>1609</v>
      </c>
      <c r="Q224" s="67" t="s">
        <v>1327</v>
      </c>
      <c r="R224" s="49"/>
      <c r="S224" s="56" t="str">
        <f>_xlfn.TEXTJOIN("",TRUE,Tabelle13[[#This Row],[WoS Index SCIE]:[WoS Index SSCI]])</f>
        <v>SCIE</v>
      </c>
      <c r="T224" s="83">
        <v>32</v>
      </c>
      <c r="U224" s="83">
        <v>45</v>
      </c>
      <c r="V224" s="83">
        <f>IFERROR(Tabelle13[[#This Row],[JIF Rank 2019 '#]]/Tabelle13[[#This Row],[JIF Rank 2019 Total]]*100,"")</f>
        <v>71.111111111111114</v>
      </c>
      <c r="W224" s="83" t="str">
        <f>IF(Tabelle13[[#This Row],[JIF Rank 2019 Relative]]&lt;10, "Upper 10%","")</f>
        <v/>
      </c>
      <c r="X224" s="83" t="str">
        <f>RIGHT(Tabelle13[[#This Row],[JIF Quartile in Category 2019]],1)</f>
        <v>3</v>
      </c>
      <c r="Y224" s="83">
        <v>33</v>
      </c>
      <c r="Z224" s="83">
        <v>45</v>
      </c>
      <c r="AA224" s="83">
        <f>IFERROR(Tabelle13[[#This Row],[JIF Rank 2020 '#]]/Tabelle13[[#This Row],[JIF Rank 2020 Total]]*100,"")</f>
        <v>73.333333333333329</v>
      </c>
      <c r="AB224" s="83" t="str">
        <f>IF(Tabelle13[[#This Row],[JIF Rank 2020 Relative]]&lt;10, "Upper 10%","")</f>
        <v/>
      </c>
      <c r="AC224" s="83" t="str">
        <f>RIGHT(Tabelle13[[#This Row],[JIF Quartile in Category 2020]],1)</f>
        <v>3</v>
      </c>
      <c r="AD224" s="89">
        <v>27</v>
      </c>
      <c r="AE224" s="83">
        <v>46</v>
      </c>
      <c r="AF224" s="83">
        <f>IFERROR(Tabelle13[[#This Row],[JIF Rank 2021 '#]]/Tabelle13[[#This Row],[JIF Rank 2021 Total]]*100,"")</f>
        <v>58.695652173913047</v>
      </c>
      <c r="AG224" s="83" t="str">
        <f>IF(Tabelle13[[#This Row],[JIF Rank 2021 Relative]]&lt;10, "Upper 10%","")</f>
        <v/>
      </c>
      <c r="AH224" s="83" t="str">
        <f>RIGHT(Tabelle13[[#This Row],[JIF Quartile in Category 2021]],1)</f>
        <v>3</v>
      </c>
      <c r="AI224" s="83" t="str">
        <f>IF(OR(Tabelle13[[#This Row],[JIF Rank 2019 group]]="Upper 10%",Tabelle13[[#This Row],[JIF Rank 2020 group]]="Upper 10%",Tabelle13[[#This Row],[JIF Rank 2021 group]]="Upper 10%"),"Upper 10%","")</f>
        <v/>
      </c>
    </row>
    <row r="225" spans="1:35" s="54" customFormat="1" x14ac:dyDescent="0.3">
      <c r="A225" s="102" t="s">
        <v>226</v>
      </c>
      <c r="B225" s="103" t="s">
        <v>1039</v>
      </c>
      <c r="C225" s="67" t="s">
        <v>1328</v>
      </c>
      <c r="D225" s="67" t="s">
        <v>328</v>
      </c>
      <c r="E225" s="67" t="s">
        <v>1329</v>
      </c>
      <c r="F225" s="67" t="s">
        <v>312</v>
      </c>
      <c r="G225" s="71" t="s">
        <v>1330</v>
      </c>
      <c r="H225" s="67" t="s">
        <v>328</v>
      </c>
      <c r="I225" s="67"/>
      <c r="J225" s="67"/>
      <c r="K225" s="67" t="s">
        <v>28</v>
      </c>
      <c r="L225" s="67"/>
      <c r="M225" s="67"/>
      <c r="N225" s="68" t="s">
        <v>1626</v>
      </c>
      <c r="O225" s="68" t="s">
        <v>418</v>
      </c>
      <c r="P225" s="68" t="s">
        <v>1609</v>
      </c>
      <c r="Q225" s="67" t="s">
        <v>1327</v>
      </c>
      <c r="R225" s="49"/>
      <c r="S225" s="56" t="str">
        <f>_xlfn.TEXTJOIN("",TRUE,Tabelle13[[#This Row],[WoS Index SCIE]:[WoS Index SSCI]])</f>
        <v>SCIE</v>
      </c>
      <c r="T225" s="83">
        <v>15</v>
      </c>
      <c r="U225" s="83">
        <v>34</v>
      </c>
      <c r="V225" s="83">
        <f>IFERROR(Tabelle13[[#This Row],[JIF Rank 2019 '#]]/Tabelle13[[#This Row],[JIF Rank 2019 Total]]*100,"")</f>
        <v>44.117647058823529</v>
      </c>
      <c r="W225" s="83" t="str">
        <f>IF(Tabelle13[[#This Row],[JIF Rank 2019 Relative]]&lt;10, "Upper 10%","")</f>
        <v/>
      </c>
      <c r="X225" s="83" t="str">
        <f>RIGHT(Tabelle13[[#This Row],[JIF Quartile in Category 2019]],1)</f>
        <v>2</v>
      </c>
      <c r="Y225" s="83">
        <v>19</v>
      </c>
      <c r="Z225" s="83">
        <v>34</v>
      </c>
      <c r="AA225" s="83">
        <f>IFERROR(Tabelle13[[#This Row],[JIF Rank 2020 '#]]/Tabelle13[[#This Row],[JIF Rank 2020 Total]]*100,"")</f>
        <v>55.882352941176471</v>
      </c>
      <c r="AB225" s="83" t="str">
        <f>IF(Tabelle13[[#This Row],[JIF Rank 2020 Relative]]&lt;10, "Upper 10%","")</f>
        <v/>
      </c>
      <c r="AC225" s="83" t="str">
        <f>RIGHT(Tabelle13[[#This Row],[JIF Quartile in Category 2020]],1)</f>
        <v>3</v>
      </c>
      <c r="AD225" s="89">
        <v>10</v>
      </c>
      <c r="AE225" s="83">
        <v>34</v>
      </c>
      <c r="AF225" s="83">
        <f>IFERROR(Tabelle13[[#This Row],[JIF Rank 2021 '#]]/Tabelle13[[#This Row],[JIF Rank 2021 Total]]*100,"")</f>
        <v>29.411764705882355</v>
      </c>
      <c r="AG225" s="83" t="str">
        <f>IF(Tabelle13[[#This Row],[JIF Rank 2021 Relative]]&lt;10, "Upper 10%","")</f>
        <v/>
      </c>
      <c r="AH225" s="83" t="str">
        <f>RIGHT(Tabelle13[[#This Row],[JIF Quartile in Category 2021]],1)</f>
        <v>2</v>
      </c>
      <c r="AI225" s="83" t="str">
        <f>IF(OR(Tabelle13[[#This Row],[JIF Rank 2019 group]]="Upper 10%",Tabelle13[[#This Row],[JIF Rank 2020 group]]="Upper 10%",Tabelle13[[#This Row],[JIF Rank 2021 group]]="Upper 10%"),"Upper 10%","")</f>
        <v/>
      </c>
    </row>
    <row r="226" spans="1:35" s="54" customFormat="1" x14ac:dyDescent="0.3">
      <c r="A226" s="56" t="s">
        <v>227</v>
      </c>
      <c r="B226" s="65" t="s">
        <v>311</v>
      </c>
      <c r="C226" s="65"/>
      <c r="D226" s="65"/>
      <c r="E226" s="65"/>
      <c r="F226" s="65"/>
      <c r="G226" s="65"/>
      <c r="H226" s="65"/>
      <c r="I226" s="67"/>
      <c r="J226" s="67" t="s">
        <v>26</v>
      </c>
      <c r="K226" s="67"/>
      <c r="L226" s="67"/>
      <c r="M226" s="67"/>
      <c r="N226" s="67" t="s">
        <v>324</v>
      </c>
      <c r="O226" s="67" t="s">
        <v>317</v>
      </c>
      <c r="P226" s="68" t="s">
        <v>1609</v>
      </c>
      <c r="Q226" s="67" t="s">
        <v>1332</v>
      </c>
      <c r="R226" s="49"/>
      <c r="S226" s="56" t="str">
        <f>_xlfn.TEXTJOIN("",TRUE,Tabelle13[[#This Row],[WoS Index SCIE]:[WoS Index SSCI]])</f>
        <v/>
      </c>
      <c r="T226" s="83"/>
      <c r="U226" s="83"/>
      <c r="V226" s="83" t="str">
        <f>IFERROR(Tabelle13[[#This Row],[JIF Rank 2019 '#]]/Tabelle13[[#This Row],[JIF Rank 2019 Total]]*100,"")</f>
        <v/>
      </c>
      <c r="W226" s="83" t="str">
        <f>IF(Tabelle13[[#This Row],[JIF Rank 2019 Relative]]&lt;10, "Upper 10%","")</f>
        <v/>
      </c>
      <c r="X226" s="83" t="str">
        <f>RIGHT(Tabelle13[[#This Row],[JIF Quartile in Category 2019]],1)</f>
        <v/>
      </c>
      <c r="Y226" s="83"/>
      <c r="Z226" s="83"/>
      <c r="AA226" s="83" t="str">
        <f>IFERROR(Tabelle13[[#This Row],[JIF Rank 2020 '#]]/Tabelle13[[#This Row],[JIF Rank 2020 Total]]*100,"")</f>
        <v/>
      </c>
      <c r="AB226" s="83" t="str">
        <f>IF(Tabelle13[[#This Row],[JIF Rank 2020 Relative]]&lt;10, "Upper 10%","")</f>
        <v/>
      </c>
      <c r="AC226" s="83" t="str">
        <f>RIGHT(Tabelle13[[#This Row],[JIF Quartile in Category 2020]],1)</f>
        <v/>
      </c>
      <c r="AD226" s="88"/>
      <c r="AE226" s="83"/>
      <c r="AF226" s="83" t="str">
        <f>IFERROR(Tabelle13[[#This Row],[JIF Rank 2021 '#]]/Tabelle13[[#This Row],[JIF Rank 2021 Total]]*100,"")</f>
        <v/>
      </c>
      <c r="AG226" s="83" t="str">
        <f>IF(Tabelle13[[#This Row],[JIF Rank 2021 Relative]]&lt;10, "Upper 10%","")</f>
        <v/>
      </c>
      <c r="AH226" s="83" t="str">
        <f>RIGHT(Tabelle13[[#This Row],[JIF Quartile in Category 2021]],1)</f>
        <v/>
      </c>
      <c r="AI226" s="83" t="str">
        <f>IF(OR(Tabelle13[[#This Row],[JIF Rank 2019 group]]="Upper 10%",Tabelle13[[#This Row],[JIF Rank 2020 group]]="Upper 10%",Tabelle13[[#This Row],[JIF Rank 2021 group]]="Upper 10%"),"Upper 10%","")</f>
        <v/>
      </c>
    </row>
    <row r="227" spans="1:35" s="54" customFormat="1" x14ac:dyDescent="0.3">
      <c r="A227" s="64" t="s">
        <v>228</v>
      </c>
      <c r="B227" s="67" t="s">
        <v>485</v>
      </c>
      <c r="C227" s="67" t="s">
        <v>1333</v>
      </c>
      <c r="D227" s="67" t="s">
        <v>1051</v>
      </c>
      <c r="E227" s="67" t="s">
        <v>1334</v>
      </c>
      <c r="F227" s="67" t="s">
        <v>1051</v>
      </c>
      <c r="G227" s="67" t="s">
        <v>1203</v>
      </c>
      <c r="H227" s="67" t="s">
        <v>1051</v>
      </c>
      <c r="I227" s="67"/>
      <c r="J227" s="67"/>
      <c r="K227" s="67"/>
      <c r="L227" s="67" t="s">
        <v>42</v>
      </c>
      <c r="M227" s="67"/>
      <c r="N227" s="68" t="s">
        <v>438</v>
      </c>
      <c r="O227" s="68" t="s">
        <v>487</v>
      </c>
      <c r="P227" s="57" t="s">
        <v>1611</v>
      </c>
      <c r="Q227" s="67" t="s">
        <v>1337</v>
      </c>
      <c r="R227" s="49"/>
      <c r="S227" s="56" t="str">
        <f>_xlfn.TEXTJOIN("",TRUE,Tabelle13[[#This Row],[WoS Index SCIE]:[WoS Index SSCI]])</f>
        <v>SSCI</v>
      </c>
      <c r="T227" s="83">
        <v>83</v>
      </c>
      <c r="U227" s="83">
        <v>87</v>
      </c>
      <c r="V227" s="83">
        <f>IFERROR(Tabelle13[[#This Row],[JIF Rank 2019 '#]]/Tabelle13[[#This Row],[JIF Rank 2019 Total]]*100,"")</f>
        <v>95.402298850574709</v>
      </c>
      <c r="W227" s="83" t="str">
        <f>IF(Tabelle13[[#This Row],[JIF Rank 2019 Relative]]&lt;10, "Upper 10%","")</f>
        <v/>
      </c>
      <c r="X227" s="83" t="str">
        <f>RIGHT(Tabelle13[[#This Row],[JIF Quartile in Category 2019]],1)</f>
        <v xml:space="preserve">
</v>
      </c>
      <c r="Y227" s="83">
        <v>79</v>
      </c>
      <c r="Z227" s="83">
        <v>86</v>
      </c>
      <c r="AA227" s="83">
        <f>IFERROR(Tabelle13[[#This Row],[JIF Rank 2020 '#]]/Tabelle13[[#This Row],[JIF Rank 2020 Total]]*100,"")</f>
        <v>91.860465116279073</v>
      </c>
      <c r="AB227" s="83" t="str">
        <f>IF(Tabelle13[[#This Row],[JIF Rank 2020 Relative]]&lt;10, "Upper 10%","")</f>
        <v/>
      </c>
      <c r="AC227" s="83" t="str">
        <f>RIGHT(Tabelle13[[#This Row],[JIF Quartile in Category 2020]],1)</f>
        <v xml:space="preserve">
</v>
      </c>
      <c r="AD227" s="89">
        <v>77</v>
      </c>
      <c r="AE227" s="83">
        <v>84</v>
      </c>
      <c r="AF227" s="83">
        <f>IFERROR(Tabelle13[[#This Row],[JIF Rank 2021 '#]]/Tabelle13[[#This Row],[JIF Rank 2021 Total]]*100,"")</f>
        <v>91.666666666666657</v>
      </c>
      <c r="AG227" s="83" t="str">
        <f>IF(Tabelle13[[#This Row],[JIF Rank 2021 Relative]]&lt;10, "Upper 10%","")</f>
        <v/>
      </c>
      <c r="AH227" s="83" t="str">
        <f>RIGHT(Tabelle13[[#This Row],[JIF Quartile in Category 2021]],1)</f>
        <v xml:space="preserve">
</v>
      </c>
      <c r="AI227" s="83" t="str">
        <f>IF(OR(Tabelle13[[#This Row],[JIF Rank 2019 group]]="Upper 10%",Tabelle13[[#This Row],[JIF Rank 2020 group]]="Upper 10%",Tabelle13[[#This Row],[JIF Rank 2021 group]]="Upper 10%"),"Upper 10%","")</f>
        <v/>
      </c>
    </row>
    <row r="228" spans="1:35" s="54" customFormat="1" x14ac:dyDescent="0.3">
      <c r="A228" s="56" t="s">
        <v>229</v>
      </c>
      <c r="B228" s="65" t="s">
        <v>311</v>
      </c>
      <c r="C228" s="65"/>
      <c r="D228" s="65"/>
      <c r="E228" s="65"/>
      <c r="F228" s="65"/>
      <c r="G228" s="65"/>
      <c r="H228" s="65"/>
      <c r="I228" s="67"/>
      <c r="J228" s="67" t="s">
        <v>26</v>
      </c>
      <c r="K228" s="67"/>
      <c r="L228" s="67"/>
      <c r="M228" s="67"/>
      <c r="N228" s="67" t="s">
        <v>314</v>
      </c>
      <c r="O228" s="67" t="s">
        <v>315</v>
      </c>
      <c r="P228" s="67" t="s">
        <v>1608</v>
      </c>
      <c r="Q228" s="67" t="s">
        <v>1339</v>
      </c>
      <c r="R228" s="49"/>
      <c r="S228" s="56" t="str">
        <f>_xlfn.TEXTJOIN("",TRUE,Tabelle13[[#This Row],[WoS Index SCIE]:[WoS Index SSCI]])</f>
        <v/>
      </c>
      <c r="T228" s="83"/>
      <c r="U228" s="83"/>
      <c r="V228" s="83" t="str">
        <f>IFERROR(Tabelle13[[#This Row],[JIF Rank 2019 '#]]/Tabelle13[[#This Row],[JIF Rank 2019 Total]]*100,"")</f>
        <v/>
      </c>
      <c r="W228" s="83" t="str">
        <f>IF(Tabelle13[[#This Row],[JIF Rank 2019 Relative]]&lt;10, "Upper 10%","")</f>
        <v/>
      </c>
      <c r="X228" s="83" t="str">
        <f>RIGHT(Tabelle13[[#This Row],[JIF Quartile in Category 2019]],1)</f>
        <v/>
      </c>
      <c r="Y228" s="83"/>
      <c r="Z228" s="83"/>
      <c r="AA228" s="83" t="str">
        <f>IFERROR(Tabelle13[[#This Row],[JIF Rank 2020 '#]]/Tabelle13[[#This Row],[JIF Rank 2020 Total]]*100,"")</f>
        <v/>
      </c>
      <c r="AB228" s="83" t="str">
        <f>IF(Tabelle13[[#This Row],[JIF Rank 2020 Relative]]&lt;10, "Upper 10%","")</f>
        <v/>
      </c>
      <c r="AC228" s="83" t="str">
        <f>RIGHT(Tabelle13[[#This Row],[JIF Quartile in Category 2020]],1)</f>
        <v/>
      </c>
      <c r="AD228" s="88"/>
      <c r="AE228" s="83"/>
      <c r="AF228" s="83" t="str">
        <f>IFERROR(Tabelle13[[#This Row],[JIF Rank 2021 '#]]/Tabelle13[[#This Row],[JIF Rank 2021 Total]]*100,"")</f>
        <v/>
      </c>
      <c r="AG228" s="83" t="str">
        <f>IF(Tabelle13[[#This Row],[JIF Rank 2021 Relative]]&lt;10, "Upper 10%","")</f>
        <v/>
      </c>
      <c r="AH228" s="83" t="str">
        <f>RIGHT(Tabelle13[[#This Row],[JIF Quartile in Category 2021]],1)</f>
        <v/>
      </c>
      <c r="AI228" s="83" t="str">
        <f>IF(OR(Tabelle13[[#This Row],[JIF Rank 2019 group]]="Upper 10%",Tabelle13[[#This Row],[JIF Rank 2020 group]]="Upper 10%",Tabelle13[[#This Row],[JIF Rank 2021 group]]="Upper 10%"),"Upper 10%","")</f>
        <v/>
      </c>
    </row>
    <row r="229" spans="1:35" s="54" customFormat="1" x14ac:dyDescent="0.3">
      <c r="A229" s="57" t="s">
        <v>230</v>
      </c>
      <c r="B229" s="65" t="s">
        <v>459</v>
      </c>
      <c r="C229" s="65" t="s">
        <v>1340</v>
      </c>
      <c r="D229" s="67" t="s">
        <v>334</v>
      </c>
      <c r="E229" s="65" t="s">
        <v>1341</v>
      </c>
      <c r="F229" s="67" t="s">
        <v>334</v>
      </c>
      <c r="G229" s="67" t="s">
        <v>1342</v>
      </c>
      <c r="H229" s="67" t="s">
        <v>334</v>
      </c>
      <c r="I229" s="67"/>
      <c r="J229" s="67"/>
      <c r="K229" s="67"/>
      <c r="L229" s="67" t="s">
        <v>42</v>
      </c>
      <c r="M229" s="67"/>
      <c r="N229" s="68" t="s">
        <v>314</v>
      </c>
      <c r="O229" s="68" t="s">
        <v>465</v>
      </c>
      <c r="P229" s="68" t="s">
        <v>1608</v>
      </c>
      <c r="Q229" s="67" t="s">
        <v>1345</v>
      </c>
      <c r="R229" s="49"/>
      <c r="S229" s="56" t="str">
        <f>_xlfn.TEXTJOIN("",TRUE,Tabelle13[[#This Row],[WoS Index SCIE]:[WoS Index SSCI]])</f>
        <v>SSCI</v>
      </c>
      <c r="T229" s="83">
        <v>371</v>
      </c>
      <c r="U229" s="83">
        <v>371</v>
      </c>
      <c r="V229" s="83">
        <f>IFERROR(Tabelle13[[#This Row],[JIF Rank 2019 '#]]/Tabelle13[[#This Row],[JIF Rank 2019 Total]]*100,"")</f>
        <v>100</v>
      </c>
      <c r="W229" s="83" t="str">
        <f>IF(Tabelle13[[#This Row],[JIF Rank 2019 Relative]]&lt;10, "Upper 10%","")</f>
        <v/>
      </c>
      <c r="X229" s="83" t="str">
        <f>RIGHT(Tabelle13[[#This Row],[JIF Quartile in Category 2019]],1)</f>
        <v>4</v>
      </c>
      <c r="Y229" s="83">
        <v>355</v>
      </c>
      <c r="Z229" s="83">
        <v>377</v>
      </c>
      <c r="AA229" s="83">
        <f>IFERROR(Tabelle13[[#This Row],[JIF Rank 2020 '#]]/Tabelle13[[#This Row],[JIF Rank 2020 Total]]*100,"")</f>
        <v>94.16445623342176</v>
      </c>
      <c r="AB229" s="83" t="str">
        <f>IF(Tabelle13[[#This Row],[JIF Rank 2020 Relative]]&lt;10, "Upper 10%","")</f>
        <v/>
      </c>
      <c r="AC229" s="83" t="str">
        <f>RIGHT(Tabelle13[[#This Row],[JIF Quartile in Category 2020]],1)</f>
        <v>4</v>
      </c>
      <c r="AD229" s="89">
        <v>379</v>
      </c>
      <c r="AE229" s="83">
        <v>379</v>
      </c>
      <c r="AF229" s="83">
        <f>IFERROR(Tabelle13[[#This Row],[JIF Rank 2021 '#]]/Tabelle13[[#This Row],[JIF Rank 2021 Total]]*100,"")</f>
        <v>100</v>
      </c>
      <c r="AG229" s="83" t="str">
        <f>IF(Tabelle13[[#This Row],[JIF Rank 2021 Relative]]&lt;10, "Upper 10%","")</f>
        <v/>
      </c>
      <c r="AH229" s="83" t="str">
        <f>RIGHT(Tabelle13[[#This Row],[JIF Quartile in Category 2021]],1)</f>
        <v>4</v>
      </c>
      <c r="AI229" s="83" t="str">
        <f>IF(OR(Tabelle13[[#This Row],[JIF Rank 2019 group]]="Upper 10%",Tabelle13[[#This Row],[JIF Rank 2020 group]]="Upper 10%",Tabelle13[[#This Row],[JIF Rank 2021 group]]="Upper 10%"),"Upper 10%","")</f>
        <v/>
      </c>
    </row>
    <row r="230" spans="1:35" s="54" customFormat="1" x14ac:dyDescent="0.3">
      <c r="A230" s="57" t="s">
        <v>231</v>
      </c>
      <c r="B230" s="67" t="s">
        <v>1346</v>
      </c>
      <c r="C230" s="67" t="s">
        <v>1347</v>
      </c>
      <c r="D230" s="67" t="s">
        <v>312</v>
      </c>
      <c r="E230" s="67" t="s">
        <v>1348</v>
      </c>
      <c r="F230" s="67" t="s">
        <v>328</v>
      </c>
      <c r="G230" s="67" t="s">
        <v>1349</v>
      </c>
      <c r="H230" s="67" t="s">
        <v>312</v>
      </c>
      <c r="I230" s="67"/>
      <c r="J230" s="67"/>
      <c r="K230" s="67" t="s">
        <v>28</v>
      </c>
      <c r="L230" s="67"/>
      <c r="M230" s="67" t="s">
        <v>24</v>
      </c>
      <c r="N230" s="68" t="s">
        <v>1626</v>
      </c>
      <c r="O230" s="68" t="s">
        <v>418</v>
      </c>
      <c r="P230" s="68" t="s">
        <v>1609</v>
      </c>
      <c r="Q230" s="67" t="s">
        <v>1352</v>
      </c>
      <c r="R230" s="49"/>
      <c r="S230" s="56" t="str">
        <f>_xlfn.TEXTJOIN("",TRUE,Tabelle13[[#This Row],[WoS Index SCIE]:[WoS Index SSCI]])</f>
        <v>SCIE</v>
      </c>
      <c r="T230" s="83">
        <v>45</v>
      </c>
      <c r="U230" s="83">
        <v>86</v>
      </c>
      <c r="V230" s="83">
        <f>IFERROR(Tabelle13[[#This Row],[JIF Rank 2019 '#]]/Tabelle13[[#This Row],[JIF Rank 2019 Total]]*100,"")</f>
        <v>52.325581395348841</v>
      </c>
      <c r="W230" s="83" t="str">
        <f>IF(Tabelle13[[#This Row],[JIF Rank 2019 Relative]]&lt;10, "Upper 10%","")</f>
        <v/>
      </c>
      <c r="X230" s="83" t="str">
        <f>RIGHT(Tabelle13[[#This Row],[JIF Quartile in Category 2019]],1)</f>
        <v>3</v>
      </c>
      <c r="Y230" s="83">
        <v>40</v>
      </c>
      <c r="Z230" s="83">
        <v>83</v>
      </c>
      <c r="AA230" s="83">
        <f>IFERROR(Tabelle13[[#This Row],[JIF Rank 2020 '#]]/Tabelle13[[#This Row],[JIF Rank 2020 Total]]*100,"")</f>
        <v>48.192771084337352</v>
      </c>
      <c r="AB230" s="83" t="str">
        <f>IF(Tabelle13[[#This Row],[JIF Rank 2020 Relative]]&lt;10, "Upper 10%","")</f>
        <v/>
      </c>
      <c r="AC230" s="83" t="str">
        <f>RIGHT(Tabelle13[[#This Row],[JIF Quartile in Category 2020]],1)</f>
        <v>2</v>
      </c>
      <c r="AD230" s="89">
        <v>57</v>
      </c>
      <c r="AE230" s="83">
        <v>87</v>
      </c>
      <c r="AF230" s="83">
        <f>IFERROR(Tabelle13[[#This Row],[JIF Rank 2021 '#]]/Tabelle13[[#This Row],[JIF Rank 2021 Total]]*100,"")</f>
        <v>65.517241379310349</v>
      </c>
      <c r="AG230" s="83" t="str">
        <f>IF(Tabelle13[[#This Row],[JIF Rank 2021 Relative]]&lt;10, "Upper 10%","")</f>
        <v/>
      </c>
      <c r="AH230" s="83" t="str">
        <f>RIGHT(Tabelle13[[#This Row],[JIF Quartile in Category 2021]],1)</f>
        <v>3</v>
      </c>
      <c r="AI230" s="83" t="str">
        <f>IF(OR(Tabelle13[[#This Row],[JIF Rank 2019 group]]="Upper 10%",Tabelle13[[#This Row],[JIF Rank 2020 group]]="Upper 10%",Tabelle13[[#This Row],[JIF Rank 2021 group]]="Upper 10%"),"Upper 10%","")</f>
        <v/>
      </c>
    </row>
    <row r="231" spans="1:35" s="54" customFormat="1" x14ac:dyDescent="0.3">
      <c r="A231" s="57" t="s">
        <v>232</v>
      </c>
      <c r="B231" s="67" t="s">
        <v>528</v>
      </c>
      <c r="C231" s="67" t="s">
        <v>1353</v>
      </c>
      <c r="D231" s="67" t="s">
        <v>319</v>
      </c>
      <c r="E231" s="67" t="s">
        <v>1354</v>
      </c>
      <c r="F231" s="67" t="s">
        <v>319</v>
      </c>
      <c r="G231" s="67" t="s">
        <v>1355</v>
      </c>
      <c r="H231" s="67" t="s">
        <v>319</v>
      </c>
      <c r="I231" s="67"/>
      <c r="J231" s="67"/>
      <c r="K231" s="67" t="s">
        <v>28</v>
      </c>
      <c r="L231" s="67"/>
      <c r="M231" s="67"/>
      <c r="N231" s="68" t="s">
        <v>1626</v>
      </c>
      <c r="O231" s="68" t="s">
        <v>530</v>
      </c>
      <c r="P231" s="67" t="s">
        <v>1609</v>
      </c>
      <c r="Q231" s="67" t="s">
        <v>1357</v>
      </c>
      <c r="R231" s="49"/>
      <c r="S231" s="56" t="str">
        <f>_xlfn.TEXTJOIN("",TRUE,Tabelle13[[#This Row],[WoS Index SCIE]:[WoS Index SSCI]])</f>
        <v>SCIE</v>
      </c>
      <c r="T231" s="83">
        <v>20</v>
      </c>
      <c r="U231" s="83">
        <v>143</v>
      </c>
      <c r="V231" s="83">
        <f>IFERROR(Tabelle13[[#This Row],[JIF Rank 2019 '#]]/Tabelle13[[#This Row],[JIF Rank 2019 Total]]*100,"")</f>
        <v>13.986013986013987</v>
      </c>
      <c r="W231" s="83" t="str">
        <f>IF(Tabelle13[[#This Row],[JIF Rank 2019 Relative]]&lt;10, "Upper 10%","")</f>
        <v/>
      </c>
      <c r="X231" s="83" t="str">
        <f>RIGHT(Tabelle13[[#This Row],[JIF Quartile in Category 2019]],1)</f>
        <v>1</v>
      </c>
      <c r="Y231" s="83">
        <v>21</v>
      </c>
      <c r="Z231" s="83">
        <v>143</v>
      </c>
      <c r="AA231" s="83">
        <f>IFERROR(Tabelle13[[#This Row],[JIF Rank 2020 '#]]/Tabelle13[[#This Row],[JIF Rank 2020 Total]]*100,"")</f>
        <v>14.685314685314685</v>
      </c>
      <c r="AB231" s="83" t="str">
        <f>IF(Tabelle13[[#This Row],[JIF Rank 2020 Relative]]&lt;10, "Upper 10%","")</f>
        <v/>
      </c>
      <c r="AC231" s="83" t="str">
        <f>RIGHT(Tabelle13[[#This Row],[JIF Quartile in Category 2020]],1)</f>
        <v>1</v>
      </c>
      <c r="AD231" s="89">
        <v>15</v>
      </c>
      <c r="AE231" s="83">
        <v>142</v>
      </c>
      <c r="AF231" s="83">
        <f>IFERROR(Tabelle13[[#This Row],[JIF Rank 2021 '#]]/Tabelle13[[#This Row],[JIF Rank 2021 Total]]*100,"")</f>
        <v>10.56338028169014</v>
      </c>
      <c r="AG231" s="83" t="str">
        <f>IF(Tabelle13[[#This Row],[JIF Rank 2021 Relative]]&lt;10, "Upper 10%","")</f>
        <v/>
      </c>
      <c r="AH231" s="83" t="str">
        <f>RIGHT(Tabelle13[[#This Row],[JIF Quartile in Category 2021]],1)</f>
        <v>1</v>
      </c>
      <c r="AI231" s="83" t="str">
        <f>IF(OR(Tabelle13[[#This Row],[JIF Rank 2019 group]]="Upper 10%",Tabelle13[[#This Row],[JIF Rank 2020 group]]="Upper 10%",Tabelle13[[#This Row],[JIF Rank 2021 group]]="Upper 10%"),"Upper 10%","")</f>
        <v/>
      </c>
    </row>
    <row r="232" spans="1:35" s="54" customFormat="1" x14ac:dyDescent="0.3">
      <c r="A232" s="57" t="s">
        <v>233</v>
      </c>
      <c r="B232" s="67" t="s">
        <v>1075</v>
      </c>
      <c r="C232" s="67" t="s">
        <v>1358</v>
      </c>
      <c r="D232" s="67" t="s">
        <v>312</v>
      </c>
      <c r="E232" s="67" t="s">
        <v>1359</v>
      </c>
      <c r="F232" s="67" t="s">
        <v>328</v>
      </c>
      <c r="G232" s="67" t="s">
        <v>1360</v>
      </c>
      <c r="H232" s="67" t="s">
        <v>328</v>
      </c>
      <c r="I232" s="67"/>
      <c r="J232" s="67"/>
      <c r="K232" s="67" t="s">
        <v>28</v>
      </c>
      <c r="L232" s="67"/>
      <c r="M232" s="67"/>
      <c r="N232" s="68" t="s">
        <v>1626</v>
      </c>
      <c r="O232" s="68" t="s">
        <v>418</v>
      </c>
      <c r="P232" s="68" t="s">
        <v>1609</v>
      </c>
      <c r="Q232" s="67" t="s">
        <v>1363</v>
      </c>
      <c r="R232" s="49"/>
      <c r="S232" s="56" t="str">
        <f>_xlfn.TEXTJOIN("",TRUE,Tabelle13[[#This Row],[WoS Index SCIE]:[WoS Index SSCI]])</f>
        <v>SCIE</v>
      </c>
      <c r="T232" s="83">
        <v>29</v>
      </c>
      <c r="U232" s="83">
        <v>45</v>
      </c>
      <c r="V232" s="83">
        <f>IFERROR(Tabelle13[[#This Row],[JIF Rank 2019 '#]]/Tabelle13[[#This Row],[JIF Rank 2019 Total]]*100,"")</f>
        <v>64.444444444444443</v>
      </c>
      <c r="W232" s="83" t="str">
        <f>IF(Tabelle13[[#This Row],[JIF Rank 2019 Relative]]&lt;10, "Upper 10%","")</f>
        <v/>
      </c>
      <c r="X232" s="83" t="str">
        <f>RIGHT(Tabelle13[[#This Row],[JIF Quartile in Category 2019]],1)</f>
        <v>3</v>
      </c>
      <c r="Y232" s="83">
        <v>18</v>
      </c>
      <c r="Z232" s="83">
        <v>45</v>
      </c>
      <c r="AA232" s="83">
        <f>IFERROR(Tabelle13[[#This Row],[JIF Rank 2020 '#]]/Tabelle13[[#This Row],[JIF Rank 2020 Total]]*100,"")</f>
        <v>40</v>
      </c>
      <c r="AB232" s="83" t="str">
        <f>IF(Tabelle13[[#This Row],[JIF Rank 2020 Relative]]&lt;10, "Upper 10%","")</f>
        <v/>
      </c>
      <c r="AC232" s="83" t="str">
        <f>RIGHT(Tabelle13[[#This Row],[JIF Quartile in Category 2020]],1)</f>
        <v>2</v>
      </c>
      <c r="AD232" s="89">
        <v>22</v>
      </c>
      <c r="AE232" s="83">
        <v>46</v>
      </c>
      <c r="AF232" s="83">
        <f>IFERROR(Tabelle13[[#This Row],[JIF Rank 2021 '#]]/Tabelle13[[#This Row],[JIF Rank 2021 Total]]*100,"")</f>
        <v>47.826086956521742</v>
      </c>
      <c r="AG232" s="83" t="str">
        <f>IF(Tabelle13[[#This Row],[JIF Rank 2021 Relative]]&lt;10, "Upper 10%","")</f>
        <v/>
      </c>
      <c r="AH232" s="83" t="str">
        <f>RIGHT(Tabelle13[[#This Row],[JIF Quartile in Category 2021]],1)</f>
        <v>2</v>
      </c>
      <c r="AI232" s="83" t="str">
        <f>IF(OR(Tabelle13[[#This Row],[JIF Rank 2019 group]]="Upper 10%",Tabelle13[[#This Row],[JIF Rank 2020 group]]="Upper 10%",Tabelle13[[#This Row],[JIF Rank 2021 group]]="Upper 10%"),"Upper 10%","")</f>
        <v/>
      </c>
    </row>
    <row r="233" spans="1:35" s="54" customFormat="1" x14ac:dyDescent="0.3">
      <c r="A233" s="102" t="s">
        <v>234</v>
      </c>
      <c r="B233" s="103" t="s">
        <v>369</v>
      </c>
      <c r="C233" s="69" t="s">
        <v>1364</v>
      </c>
      <c r="D233" s="67" t="s">
        <v>319</v>
      </c>
      <c r="E233" s="67" t="s">
        <v>1365</v>
      </c>
      <c r="F233" s="67" t="s">
        <v>319</v>
      </c>
      <c r="G233" s="71" t="s">
        <v>1366</v>
      </c>
      <c r="H233" s="67" t="s">
        <v>319</v>
      </c>
      <c r="I233" s="67"/>
      <c r="J233" s="67"/>
      <c r="K233" s="67" t="s">
        <v>28</v>
      </c>
      <c r="L233" s="67"/>
      <c r="M233" s="67"/>
      <c r="N233" s="67" t="s">
        <v>311</v>
      </c>
      <c r="O233" s="67" t="s">
        <v>22241</v>
      </c>
      <c r="P233" s="67" t="s">
        <v>1609</v>
      </c>
      <c r="Q233" s="67" t="s">
        <v>1367</v>
      </c>
      <c r="R233" s="49" t="s">
        <v>1638</v>
      </c>
      <c r="S233" s="56" t="str">
        <f>_xlfn.TEXTJOIN("",TRUE,Tabelle13[[#This Row],[WoS Index SCIE]:[WoS Index SSCI]])</f>
        <v>SCIE</v>
      </c>
      <c r="T233" s="84">
        <v>4</v>
      </c>
      <c r="U233" s="83">
        <v>85</v>
      </c>
      <c r="V233" s="83">
        <f>IFERROR(Tabelle13[[#This Row],[JIF Rank 2019 '#]]/Tabelle13[[#This Row],[JIF Rank 2019 Total]]*100,"")</f>
        <v>4.7058823529411766</v>
      </c>
      <c r="W233" s="83" t="str">
        <f>IF(Tabelle13[[#This Row],[JIF Rank 2019 Relative]]&lt;10, "Upper 10%","")</f>
        <v>Upper 10%</v>
      </c>
      <c r="X233" s="83" t="str">
        <f>RIGHT(Tabelle13[[#This Row],[JIF Quartile in Category 2019]],1)</f>
        <v>1</v>
      </c>
      <c r="Y233" s="83">
        <v>16</v>
      </c>
      <c r="Z233" s="83">
        <v>88</v>
      </c>
      <c r="AA233" s="83">
        <f>IFERROR(Tabelle13[[#This Row],[JIF Rank 2020 '#]]/Tabelle13[[#This Row],[JIF Rank 2020 Total]]*100,"")</f>
        <v>18.181818181818183</v>
      </c>
      <c r="AB233" s="83" t="str">
        <f>IF(Tabelle13[[#This Row],[JIF Rank 2020 Relative]]&lt;10, "Upper 10%","")</f>
        <v/>
      </c>
      <c r="AC233" s="83" t="str">
        <f>RIGHT(Tabelle13[[#This Row],[JIF Quartile in Category 2020]],1)</f>
        <v>1</v>
      </c>
      <c r="AD233" s="89">
        <v>4</v>
      </c>
      <c r="AE233" s="83">
        <v>87</v>
      </c>
      <c r="AF233" s="83">
        <f>IFERROR(Tabelle13[[#This Row],[JIF Rank 2021 '#]]/Tabelle13[[#This Row],[JIF Rank 2021 Total]]*100,"")</f>
        <v>4.5977011494252871</v>
      </c>
      <c r="AG233" s="83" t="str">
        <f>IF(Tabelle13[[#This Row],[JIF Rank 2021 Relative]]&lt;10, "Upper 10%","")</f>
        <v>Upper 10%</v>
      </c>
      <c r="AH233" s="83" t="str">
        <f>RIGHT(Tabelle13[[#This Row],[JIF Quartile in Category 2021]],1)</f>
        <v>1</v>
      </c>
      <c r="AI233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234" spans="1:35" s="54" customFormat="1" x14ac:dyDescent="0.3">
      <c r="A234" s="102" t="s">
        <v>234</v>
      </c>
      <c r="B234" s="103" t="s">
        <v>375</v>
      </c>
      <c r="C234" s="70" t="s">
        <v>1368</v>
      </c>
      <c r="D234" s="67" t="s">
        <v>319</v>
      </c>
      <c r="E234" s="70" t="s">
        <v>1369</v>
      </c>
      <c r="F234" s="67" t="s">
        <v>319</v>
      </c>
      <c r="G234" s="71" t="s">
        <v>1368</v>
      </c>
      <c r="H234" s="67" t="s">
        <v>319</v>
      </c>
      <c r="I234" s="67"/>
      <c r="J234" s="67"/>
      <c r="K234" s="67" t="s">
        <v>28</v>
      </c>
      <c r="L234" s="67"/>
      <c r="M234" s="67"/>
      <c r="N234" s="67"/>
      <c r="O234" s="67"/>
      <c r="P234" s="67"/>
      <c r="Q234" s="67"/>
      <c r="R234" s="49"/>
      <c r="S234" s="56" t="str">
        <f>_xlfn.TEXTJOIN("",TRUE,Tabelle13[[#This Row],[WoS Index SCIE]:[WoS Index SSCI]])</f>
        <v>SCIE</v>
      </c>
      <c r="T234" s="84">
        <v>1</v>
      </c>
      <c r="U234" s="83">
        <v>30</v>
      </c>
      <c r="V234" s="83">
        <f>IFERROR(Tabelle13[[#This Row],[JIF Rank 2019 '#]]/Tabelle13[[#This Row],[JIF Rank 2019 Total]]*100,"")</f>
        <v>3.3333333333333335</v>
      </c>
      <c r="W234" s="83" t="str">
        <f>IF(Tabelle13[[#This Row],[JIF Rank 2019 Relative]]&lt;10, "Upper 10%","")</f>
        <v>Upper 10%</v>
      </c>
      <c r="X234" s="83" t="str">
        <f>RIGHT(Tabelle13[[#This Row],[JIF Quartile in Category 2019]],1)</f>
        <v>1</v>
      </c>
      <c r="Y234" s="84">
        <v>5</v>
      </c>
      <c r="Z234" s="83">
        <v>30</v>
      </c>
      <c r="AA234" s="83">
        <f>IFERROR(Tabelle13[[#This Row],[JIF Rank 2020 '#]]/Tabelle13[[#This Row],[JIF Rank 2020 Total]]*100,"")</f>
        <v>16.666666666666664</v>
      </c>
      <c r="AB234" s="83" t="str">
        <f>IF(Tabelle13[[#This Row],[JIF Rank 2020 Relative]]&lt;10, "Upper 10%","")</f>
        <v/>
      </c>
      <c r="AC234" s="83" t="str">
        <f>RIGHT(Tabelle13[[#This Row],[JIF Quartile in Category 2020]],1)</f>
        <v>1</v>
      </c>
      <c r="AD234" s="89">
        <v>1</v>
      </c>
      <c r="AE234" s="83">
        <v>30</v>
      </c>
      <c r="AF234" s="83">
        <f>IFERROR(Tabelle13[[#This Row],[JIF Rank 2021 '#]]/Tabelle13[[#This Row],[JIF Rank 2021 Total]]*100,"")</f>
        <v>3.3333333333333335</v>
      </c>
      <c r="AG234" s="83" t="str">
        <f>IF(Tabelle13[[#This Row],[JIF Rank 2021 Relative]]&lt;10, "Upper 10%","")</f>
        <v>Upper 10%</v>
      </c>
      <c r="AH234" s="83" t="str">
        <f>RIGHT(Tabelle13[[#This Row],[JIF Quartile in Category 2021]],1)</f>
        <v>1</v>
      </c>
      <c r="AI234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235" spans="1:35" s="54" customFormat="1" x14ac:dyDescent="0.3">
      <c r="A235" s="57" t="s">
        <v>235</v>
      </c>
      <c r="B235" s="67" t="s">
        <v>1371</v>
      </c>
      <c r="C235" s="67" t="s">
        <v>1372</v>
      </c>
      <c r="D235" s="67" t="s">
        <v>328</v>
      </c>
      <c r="E235" s="67" t="s">
        <v>1373</v>
      </c>
      <c r="F235" s="67" t="s">
        <v>328</v>
      </c>
      <c r="G235" s="67" t="s">
        <v>1374</v>
      </c>
      <c r="H235" s="67" t="s">
        <v>328</v>
      </c>
      <c r="I235" s="67"/>
      <c r="J235" s="67"/>
      <c r="K235" s="67" t="s">
        <v>28</v>
      </c>
      <c r="L235" s="67"/>
      <c r="M235" s="67"/>
      <c r="N235" s="68" t="s">
        <v>498</v>
      </c>
      <c r="O235" s="68" t="s">
        <v>499</v>
      </c>
      <c r="P235" s="57" t="s">
        <v>1630</v>
      </c>
      <c r="Q235" s="67" t="s">
        <v>1377</v>
      </c>
      <c r="R235" s="49"/>
      <c r="S235" s="56" t="str">
        <f>_xlfn.TEXTJOIN("",TRUE,Tabelle13[[#This Row],[WoS Index SCIE]:[WoS Index SSCI]])</f>
        <v>SCIE</v>
      </c>
      <c r="T235" s="83">
        <v>111</v>
      </c>
      <c r="U235" s="83">
        <v>271</v>
      </c>
      <c r="V235" s="83">
        <f>IFERROR(Tabelle13[[#This Row],[JIF Rank 2019 '#]]/Tabelle13[[#This Row],[JIF Rank 2019 Total]]*100,"")</f>
        <v>40.959409594095945</v>
      </c>
      <c r="W235" s="83" t="str">
        <f>IF(Tabelle13[[#This Row],[JIF Rank 2019 Relative]]&lt;10, "Upper 10%","")</f>
        <v/>
      </c>
      <c r="X235" s="83" t="str">
        <f>RIGHT(Tabelle13[[#This Row],[JIF Quartile in Category 2019]],1)</f>
        <v>2</v>
      </c>
      <c r="Y235" s="83">
        <v>99</v>
      </c>
      <c r="Z235" s="83">
        <v>273</v>
      </c>
      <c r="AA235" s="83">
        <f>IFERROR(Tabelle13[[#This Row],[JIF Rank 2020 '#]]/Tabelle13[[#This Row],[JIF Rank 2020 Total]]*100,"")</f>
        <v>36.263736263736263</v>
      </c>
      <c r="AB235" s="83" t="str">
        <f>IF(Tabelle13[[#This Row],[JIF Rank 2020 Relative]]&lt;10, "Upper 10%","")</f>
        <v/>
      </c>
      <c r="AC235" s="83" t="str">
        <f>RIGHT(Tabelle13[[#This Row],[JIF Quartile in Category 2020]],1)</f>
        <v>2</v>
      </c>
      <c r="AD235" s="89">
        <v>97</v>
      </c>
      <c r="AE235" s="83">
        <v>274</v>
      </c>
      <c r="AF235" s="83">
        <f>IFERROR(Tabelle13[[#This Row],[JIF Rank 2021 '#]]/Tabelle13[[#This Row],[JIF Rank 2021 Total]]*100,"")</f>
        <v>35.401459854014597</v>
      </c>
      <c r="AG235" s="83" t="str">
        <f>IF(Tabelle13[[#This Row],[JIF Rank 2021 Relative]]&lt;10, "Upper 10%","")</f>
        <v/>
      </c>
      <c r="AH235" s="83" t="str">
        <f>RIGHT(Tabelle13[[#This Row],[JIF Quartile in Category 2021]],1)</f>
        <v>2</v>
      </c>
      <c r="AI235" s="83" t="str">
        <f>IF(OR(Tabelle13[[#This Row],[JIF Rank 2019 group]]="Upper 10%",Tabelle13[[#This Row],[JIF Rank 2020 group]]="Upper 10%",Tabelle13[[#This Row],[JIF Rank 2021 group]]="Upper 10%"),"Upper 10%","")</f>
        <v/>
      </c>
    </row>
    <row r="236" spans="1:35" s="54" customFormat="1" x14ac:dyDescent="0.3">
      <c r="A236" s="102" t="s">
        <v>236</v>
      </c>
      <c r="B236" s="103" t="s">
        <v>732</v>
      </c>
      <c r="C236" s="67" t="s">
        <v>1378</v>
      </c>
      <c r="D236" s="67" t="s">
        <v>334</v>
      </c>
      <c r="E236" s="67" t="s">
        <v>1379</v>
      </c>
      <c r="F236" s="67" t="s">
        <v>328</v>
      </c>
      <c r="G236" s="67" t="s">
        <v>1380</v>
      </c>
      <c r="H236" s="67" t="s">
        <v>328</v>
      </c>
      <c r="I236" s="67"/>
      <c r="J236" s="67"/>
      <c r="K236" s="67" t="s">
        <v>28</v>
      </c>
      <c r="L236" s="67"/>
      <c r="M236" s="67" t="s">
        <v>24</v>
      </c>
      <c r="N236" s="68" t="s">
        <v>605</v>
      </c>
      <c r="O236" s="68" t="s">
        <v>373</v>
      </c>
      <c r="P236" s="68" t="s">
        <v>1609</v>
      </c>
      <c r="Q236" s="67" t="s">
        <v>1383</v>
      </c>
      <c r="R236" s="49"/>
      <c r="S236" s="56" t="str">
        <f>_xlfn.TEXTJOIN("",TRUE,Tabelle13[[#This Row],[WoS Index SCIE]:[WoS Index SSCI]])</f>
        <v>SCIE</v>
      </c>
      <c r="T236" s="83">
        <v>261</v>
      </c>
      <c r="U236" s="83">
        <v>314</v>
      </c>
      <c r="V236" s="83">
        <f>IFERROR(Tabelle13[[#This Row],[JIF Rank 2019 '#]]/Tabelle13[[#This Row],[JIF Rank 2019 Total]]*100,"")</f>
        <v>83.121019108280265</v>
      </c>
      <c r="W236" s="83" t="str">
        <f>IF(Tabelle13[[#This Row],[JIF Rank 2019 Relative]]&lt;10, "Upper 10%","")</f>
        <v/>
      </c>
      <c r="X236" s="83" t="str">
        <f>RIGHT(Tabelle13[[#This Row],[JIF Quartile in Category 2019]],1)</f>
        <v>4</v>
      </c>
      <c r="Y236" s="83">
        <v>167</v>
      </c>
      <c r="Z236" s="83">
        <v>335</v>
      </c>
      <c r="AA236" s="83">
        <f>IFERROR(Tabelle13[[#This Row],[JIF Rank 2020 '#]]/Tabelle13[[#This Row],[JIF Rank 2020 Total]]*100,"")</f>
        <v>49.850746268656714</v>
      </c>
      <c r="AB236" s="83" t="str">
        <f>IF(Tabelle13[[#This Row],[JIF Rank 2020 Relative]]&lt;10, "Upper 10%","")</f>
        <v/>
      </c>
      <c r="AC236" s="83" t="str">
        <f>RIGHT(Tabelle13[[#This Row],[JIF Quartile in Category 2020]],1)</f>
        <v>2</v>
      </c>
      <c r="AD236" s="89">
        <v>118</v>
      </c>
      <c r="AE236" s="83">
        <v>345</v>
      </c>
      <c r="AF236" s="83">
        <f>IFERROR(Tabelle13[[#This Row],[JIF Rank 2021 '#]]/Tabelle13[[#This Row],[JIF Rank 2021 Total]]*100,"")</f>
        <v>34.202898550724633</v>
      </c>
      <c r="AG236" s="83" t="str">
        <f>IF(Tabelle13[[#This Row],[JIF Rank 2021 Relative]]&lt;10, "Upper 10%","")</f>
        <v/>
      </c>
      <c r="AH236" s="83" t="str">
        <f>RIGHT(Tabelle13[[#This Row],[JIF Quartile in Category 2021]],1)</f>
        <v>2</v>
      </c>
      <c r="AI236" s="83" t="str">
        <f>IF(OR(Tabelle13[[#This Row],[JIF Rank 2019 group]]="Upper 10%",Tabelle13[[#This Row],[JIF Rank 2020 group]]="Upper 10%",Tabelle13[[#This Row],[JIF Rank 2021 group]]="Upper 10%"),"Upper 10%","")</f>
        <v/>
      </c>
    </row>
    <row r="237" spans="1:35" s="54" customFormat="1" x14ac:dyDescent="0.3">
      <c r="A237" s="102" t="s">
        <v>236</v>
      </c>
      <c r="B237" s="103" t="s">
        <v>1131</v>
      </c>
      <c r="C237" s="67" t="s">
        <v>1384</v>
      </c>
      <c r="D237" s="67" t="s">
        <v>334</v>
      </c>
      <c r="E237" s="67" t="s">
        <v>1385</v>
      </c>
      <c r="F237" s="67" t="s">
        <v>312</v>
      </c>
      <c r="G237" s="67" t="s">
        <v>1386</v>
      </c>
      <c r="H237" s="67" t="s">
        <v>312</v>
      </c>
      <c r="I237" s="67"/>
      <c r="J237" s="67"/>
      <c r="K237" s="67" t="s">
        <v>28</v>
      </c>
      <c r="L237" s="67"/>
      <c r="M237" s="67" t="s">
        <v>24</v>
      </c>
      <c r="N237" s="68" t="s">
        <v>605</v>
      </c>
      <c r="O237" s="68" t="s">
        <v>373</v>
      </c>
      <c r="P237" s="68" t="s">
        <v>1609</v>
      </c>
      <c r="Q237" s="67" t="s">
        <v>1383</v>
      </c>
      <c r="R237" s="49"/>
      <c r="S237" s="56" t="str">
        <f>_xlfn.TEXTJOIN("",TRUE,Tabelle13[[#This Row],[WoS Index SCIE]:[WoS Index SSCI]])</f>
        <v>SCIE</v>
      </c>
      <c r="T237" s="83">
        <v>93</v>
      </c>
      <c r="U237" s="83">
        <v>103</v>
      </c>
      <c r="V237" s="83">
        <f>IFERROR(Tabelle13[[#This Row],[JIF Rank 2019 '#]]/Tabelle13[[#This Row],[JIF Rank 2019 Total]]*100,"")</f>
        <v>90.291262135922338</v>
      </c>
      <c r="W237" s="83" t="str">
        <f>IF(Tabelle13[[#This Row],[JIF Rank 2019 Relative]]&lt;10, "Upper 10%","")</f>
        <v/>
      </c>
      <c r="X237" s="83" t="str">
        <f>RIGHT(Tabelle13[[#This Row],[JIF Quartile in Category 2019]],1)</f>
        <v>4</v>
      </c>
      <c r="Y237" s="83">
        <v>64</v>
      </c>
      <c r="Z237" s="83">
        <v>107</v>
      </c>
      <c r="AA237" s="83">
        <f>IFERROR(Tabelle13[[#This Row],[JIF Rank 2020 '#]]/Tabelle13[[#This Row],[JIF Rank 2020 Total]]*100,"")</f>
        <v>59.813084112149525</v>
      </c>
      <c r="AB237" s="83" t="str">
        <f>IF(Tabelle13[[#This Row],[JIF Rank 2020 Relative]]&lt;10, "Upper 10%","")</f>
        <v/>
      </c>
      <c r="AC237" s="83" t="str">
        <f>RIGHT(Tabelle13[[#This Row],[JIF Quartile in Category 2020]],1)</f>
        <v>3</v>
      </c>
      <c r="AD237" s="89">
        <v>57</v>
      </c>
      <c r="AE237" s="83">
        <v>109</v>
      </c>
      <c r="AF237" s="83">
        <f>IFERROR(Tabelle13[[#This Row],[JIF Rank 2021 '#]]/Tabelle13[[#This Row],[JIF Rank 2021 Total]]*100,"")</f>
        <v>52.293577981651374</v>
      </c>
      <c r="AG237" s="83" t="str">
        <f>IF(Tabelle13[[#This Row],[JIF Rank 2021 Relative]]&lt;10, "Upper 10%","")</f>
        <v/>
      </c>
      <c r="AH237" s="83" t="str">
        <f>RIGHT(Tabelle13[[#This Row],[JIF Quartile in Category 2021]],1)</f>
        <v>3</v>
      </c>
      <c r="AI237" s="83" t="str">
        <f>IF(OR(Tabelle13[[#This Row],[JIF Rank 2019 group]]="Upper 10%",Tabelle13[[#This Row],[JIF Rank 2020 group]]="Upper 10%",Tabelle13[[#This Row],[JIF Rank 2021 group]]="Upper 10%"),"Upper 10%","")</f>
        <v/>
      </c>
    </row>
    <row r="238" spans="1:35" s="54" customFormat="1" x14ac:dyDescent="0.3">
      <c r="A238" s="109" t="s">
        <v>237</v>
      </c>
      <c r="B238" s="108" t="s">
        <v>1387</v>
      </c>
      <c r="C238" s="67" t="s">
        <v>1388</v>
      </c>
      <c r="D238" s="67" t="s">
        <v>328</v>
      </c>
      <c r="E238" s="67" t="s">
        <v>1389</v>
      </c>
      <c r="F238" s="67" t="s">
        <v>328</v>
      </c>
      <c r="G238" s="67" t="s">
        <v>1390</v>
      </c>
      <c r="H238" s="67" t="s">
        <v>328</v>
      </c>
      <c r="I238" s="67"/>
      <c r="J238" s="67"/>
      <c r="K238" s="67" t="s">
        <v>28</v>
      </c>
      <c r="L238" s="67"/>
      <c r="M238" s="67"/>
      <c r="N238" s="68" t="s">
        <v>1632</v>
      </c>
      <c r="O238" s="68" t="s">
        <v>357</v>
      </c>
      <c r="P238" s="57" t="s">
        <v>1630</v>
      </c>
      <c r="Q238" s="67" t="s">
        <v>1391</v>
      </c>
      <c r="R238" s="49"/>
      <c r="S238" s="56" t="str">
        <f>_xlfn.TEXTJOIN("",TRUE,Tabelle13[[#This Row],[WoS Index SCIE]:[WoS Index SSCI]])</f>
        <v>SCIE</v>
      </c>
      <c r="T238" s="83">
        <v>130</v>
      </c>
      <c r="U238" s="83">
        <v>265</v>
      </c>
      <c r="V238" s="83">
        <f>IFERROR(Tabelle13[[#This Row],[JIF Rank 2019 '#]]/Tabelle13[[#This Row],[JIF Rank 2019 Total]]*100,"")</f>
        <v>49.056603773584904</v>
      </c>
      <c r="W238" s="83" t="str">
        <f>IF(Tabelle13[[#This Row],[JIF Rank 2019 Relative]]&lt;10, "Upper 10%","")</f>
        <v/>
      </c>
      <c r="X238" s="83" t="str">
        <f>RIGHT(Tabelle13[[#This Row],[JIF Quartile in Category 2019]],1)</f>
        <v>2</v>
      </c>
      <c r="Y238" s="83">
        <v>115</v>
      </c>
      <c r="Z238" s="83">
        <v>274</v>
      </c>
      <c r="AA238" s="83">
        <f>IFERROR(Tabelle13[[#This Row],[JIF Rank 2020 '#]]/Tabelle13[[#This Row],[JIF Rank 2020 Total]]*100,"")</f>
        <v>41.970802919708028</v>
      </c>
      <c r="AB238" s="83" t="str">
        <f>IF(Tabelle13[[#This Row],[JIF Rank 2020 Relative]]&lt;10, "Upper 10%","")</f>
        <v/>
      </c>
      <c r="AC238" s="83" t="str">
        <f>RIGHT(Tabelle13[[#This Row],[JIF Quartile in Category 2020]],1)</f>
        <v>2</v>
      </c>
      <c r="AD238" s="89">
        <v>125</v>
      </c>
      <c r="AE238" s="83">
        <v>279</v>
      </c>
      <c r="AF238" s="83">
        <f>IFERROR(Tabelle13[[#This Row],[JIF Rank 2021 '#]]/Tabelle13[[#This Row],[JIF Rank 2021 Total]]*100,"")</f>
        <v>44.802867383512549</v>
      </c>
      <c r="AG238" s="83" t="str">
        <f>IF(Tabelle13[[#This Row],[JIF Rank 2021 Relative]]&lt;10, "Upper 10%","")</f>
        <v/>
      </c>
      <c r="AH238" s="83" t="str">
        <f>RIGHT(Tabelle13[[#This Row],[JIF Quartile in Category 2021]],1)</f>
        <v>2</v>
      </c>
      <c r="AI238" s="83" t="str">
        <f>IF(OR(Tabelle13[[#This Row],[JIF Rank 2019 group]]="Upper 10%",Tabelle13[[#This Row],[JIF Rank 2020 group]]="Upper 10%",Tabelle13[[#This Row],[JIF Rank 2021 group]]="Upper 10%"),"Upper 10%","")</f>
        <v/>
      </c>
    </row>
    <row r="239" spans="1:35" s="54" customFormat="1" x14ac:dyDescent="0.3">
      <c r="A239" s="109" t="s">
        <v>237</v>
      </c>
      <c r="B239" s="108" t="s">
        <v>1392</v>
      </c>
      <c r="C239" s="67" t="s">
        <v>1393</v>
      </c>
      <c r="D239" s="67" t="s">
        <v>328</v>
      </c>
      <c r="E239" s="67" t="s">
        <v>1394</v>
      </c>
      <c r="F239" s="67" t="s">
        <v>328</v>
      </c>
      <c r="G239" s="67" t="s">
        <v>1395</v>
      </c>
      <c r="H239" s="67" t="s">
        <v>328</v>
      </c>
      <c r="I239" s="67"/>
      <c r="J239" s="67"/>
      <c r="K239" s="67" t="s">
        <v>28</v>
      </c>
      <c r="L239" s="67"/>
      <c r="M239" s="67"/>
      <c r="N239" s="68" t="s">
        <v>1632</v>
      </c>
      <c r="O239" s="68" t="s">
        <v>357</v>
      </c>
      <c r="P239" s="57" t="s">
        <v>1630</v>
      </c>
      <c r="Q239" s="67" t="s">
        <v>1391</v>
      </c>
      <c r="R239" s="49"/>
      <c r="S239" s="56" t="str">
        <f>_xlfn.TEXTJOIN("",TRUE,Tabelle13[[#This Row],[WoS Index SCIE]:[WoS Index SSCI]])</f>
        <v>SCIE</v>
      </c>
      <c r="T239" s="83">
        <v>74</v>
      </c>
      <c r="U239" s="83">
        <v>173</v>
      </c>
      <c r="V239" s="83">
        <f>IFERROR(Tabelle13[[#This Row],[JIF Rank 2019 '#]]/Tabelle13[[#This Row],[JIF Rank 2019 Total]]*100,"")</f>
        <v>42.774566473988443</v>
      </c>
      <c r="W239" s="83" t="str">
        <f>IF(Tabelle13[[#This Row],[JIF Rank 2019 Relative]]&lt;10, "Upper 10%","")</f>
        <v/>
      </c>
      <c r="X239" s="83" t="str">
        <f>RIGHT(Tabelle13[[#This Row],[JIF Quartile in Category 2019]],1)</f>
        <v>2</v>
      </c>
      <c r="Y239" s="83">
        <v>66</v>
      </c>
      <c r="Z239" s="83">
        <v>203</v>
      </c>
      <c r="AA239" s="83">
        <f>IFERROR(Tabelle13[[#This Row],[JIF Rank 2020 '#]]/Tabelle13[[#This Row],[JIF Rank 2020 Total]]*100,"")</f>
        <v>32.512315270935957</v>
      </c>
      <c r="AB239" s="83" t="str">
        <f>IF(Tabelle13[[#This Row],[JIF Rank 2020 Relative]]&lt;10, "Upper 10%","")</f>
        <v/>
      </c>
      <c r="AC239" s="83" t="str">
        <f>RIGHT(Tabelle13[[#This Row],[JIF Quartile in Category 2020]],1)</f>
        <v>2</v>
      </c>
      <c r="AD239" s="89">
        <v>87</v>
      </c>
      <c r="AE239" s="83">
        <v>210</v>
      </c>
      <c r="AF239" s="83">
        <f>IFERROR(Tabelle13[[#This Row],[JIF Rank 2021 '#]]/Tabelle13[[#This Row],[JIF Rank 2021 Total]]*100,"")</f>
        <v>41.428571428571431</v>
      </c>
      <c r="AG239" s="83" t="str">
        <f>IF(Tabelle13[[#This Row],[JIF Rank 2021 Relative]]&lt;10, "Upper 10%","")</f>
        <v/>
      </c>
      <c r="AH239" s="83" t="str">
        <f>RIGHT(Tabelle13[[#This Row],[JIF Quartile in Category 2021]],1)</f>
        <v>2</v>
      </c>
      <c r="AI239" s="83" t="str">
        <f>IF(OR(Tabelle13[[#This Row],[JIF Rank 2019 group]]="Upper 10%",Tabelle13[[#This Row],[JIF Rank 2020 group]]="Upper 10%",Tabelle13[[#This Row],[JIF Rank 2021 group]]="Upper 10%"),"Upper 10%","")</f>
        <v/>
      </c>
    </row>
    <row r="240" spans="1:35" s="54" customFormat="1" x14ac:dyDescent="0.3">
      <c r="A240" s="56" t="s">
        <v>238</v>
      </c>
      <c r="B240" s="65" t="s">
        <v>311</v>
      </c>
      <c r="C240" s="65"/>
      <c r="D240" s="65"/>
      <c r="E240" s="65"/>
      <c r="F240" s="65"/>
      <c r="G240" s="65"/>
      <c r="H240" s="65"/>
      <c r="I240" s="67"/>
      <c r="J240" s="67" t="s">
        <v>26</v>
      </c>
      <c r="K240" s="67"/>
      <c r="L240" s="67"/>
      <c r="M240" s="67"/>
      <c r="N240" s="67" t="s">
        <v>402</v>
      </c>
      <c r="O240" s="67" t="s">
        <v>400</v>
      </c>
      <c r="P240" s="57" t="s">
        <v>1611</v>
      </c>
      <c r="Q240" s="67" t="s">
        <v>1398</v>
      </c>
      <c r="R240" s="49"/>
      <c r="S240" s="56" t="str">
        <f>_xlfn.TEXTJOIN("",TRUE,Tabelle13[[#This Row],[WoS Index SCIE]:[WoS Index SSCI]])</f>
        <v/>
      </c>
      <c r="T240" s="83"/>
      <c r="U240" s="83"/>
      <c r="V240" s="83" t="str">
        <f>IFERROR(Tabelle13[[#This Row],[JIF Rank 2019 '#]]/Tabelle13[[#This Row],[JIF Rank 2019 Total]]*100,"")</f>
        <v/>
      </c>
      <c r="W240" s="83" t="str">
        <f>IF(Tabelle13[[#This Row],[JIF Rank 2019 Relative]]&lt;10, "Upper 10%","")</f>
        <v/>
      </c>
      <c r="X240" s="83" t="str">
        <f>RIGHT(Tabelle13[[#This Row],[JIF Quartile in Category 2019]],1)</f>
        <v/>
      </c>
      <c r="Y240" s="83"/>
      <c r="Z240" s="83"/>
      <c r="AA240" s="83" t="str">
        <f>IFERROR(Tabelle13[[#This Row],[JIF Rank 2020 '#]]/Tabelle13[[#This Row],[JIF Rank 2020 Total]]*100,"")</f>
        <v/>
      </c>
      <c r="AB240" s="83" t="str">
        <f>IF(Tabelle13[[#This Row],[JIF Rank 2020 Relative]]&lt;10, "Upper 10%","")</f>
        <v/>
      </c>
      <c r="AC240" s="83" t="str">
        <f>RIGHT(Tabelle13[[#This Row],[JIF Quartile in Category 2020]],1)</f>
        <v/>
      </c>
      <c r="AD240" s="88"/>
      <c r="AE240" s="83"/>
      <c r="AF240" s="83" t="str">
        <f>IFERROR(Tabelle13[[#This Row],[JIF Rank 2021 '#]]/Tabelle13[[#This Row],[JIF Rank 2021 Total]]*100,"")</f>
        <v/>
      </c>
      <c r="AG240" s="83" t="str">
        <f>IF(Tabelle13[[#This Row],[JIF Rank 2021 Relative]]&lt;10, "Upper 10%","")</f>
        <v/>
      </c>
      <c r="AH240" s="83" t="str">
        <f>RIGHT(Tabelle13[[#This Row],[JIF Quartile in Category 2021]],1)</f>
        <v/>
      </c>
      <c r="AI240" s="83" t="str">
        <f>IF(OR(Tabelle13[[#This Row],[JIF Rank 2019 group]]="Upper 10%",Tabelle13[[#This Row],[JIF Rank 2020 group]]="Upper 10%",Tabelle13[[#This Row],[JIF Rank 2021 group]]="Upper 10%"),"Upper 10%","")</f>
        <v/>
      </c>
    </row>
    <row r="241" spans="1:35" s="54" customFormat="1" x14ac:dyDescent="0.3">
      <c r="A241" s="57" t="s">
        <v>239</v>
      </c>
      <c r="B241" s="67" t="s">
        <v>326</v>
      </c>
      <c r="C241" s="67" t="s">
        <v>1399</v>
      </c>
      <c r="D241" s="67" t="s">
        <v>1051</v>
      </c>
      <c r="E241" s="67" t="s">
        <v>1400</v>
      </c>
      <c r="F241" s="67" t="s">
        <v>1401</v>
      </c>
      <c r="G241" s="67" t="s">
        <v>1402</v>
      </c>
      <c r="H241" s="67" t="s">
        <v>312</v>
      </c>
      <c r="I241" s="67"/>
      <c r="J241" s="67"/>
      <c r="K241" s="67" t="s">
        <v>28</v>
      </c>
      <c r="L241" s="67"/>
      <c r="M241" s="67"/>
      <c r="N241" s="68" t="s">
        <v>324</v>
      </c>
      <c r="O241" s="68" t="s">
        <v>317</v>
      </c>
      <c r="P241" s="68" t="s">
        <v>1609</v>
      </c>
      <c r="Q241" s="67" t="s">
        <v>1405</v>
      </c>
      <c r="R241" s="49"/>
      <c r="S241" s="56" t="str">
        <f>_xlfn.TEXTJOIN("",TRUE,Tabelle13[[#This Row],[WoS Index SCIE]:[WoS Index SSCI]])</f>
        <v>SCIE</v>
      </c>
      <c r="T241" s="83">
        <v>251</v>
      </c>
      <c r="U241" s="83">
        <v>260</v>
      </c>
      <c r="V241" s="83">
        <f>IFERROR(Tabelle13[[#This Row],[JIF Rank 2019 '#]]/Tabelle13[[#This Row],[JIF Rank 2019 Total]]*100,"")</f>
        <v>96.538461538461533</v>
      </c>
      <c r="W241" s="83" t="str">
        <f>IF(Tabelle13[[#This Row],[JIF Rank 2019 Relative]]&lt;10, "Upper 10%","")</f>
        <v/>
      </c>
      <c r="X241" s="83" t="str">
        <f>RIGHT(Tabelle13[[#This Row],[JIF Quartile in Category 2019]],1)</f>
        <v xml:space="preserve">
</v>
      </c>
      <c r="Y241" s="83">
        <v>161</v>
      </c>
      <c r="Z241" s="83">
        <v>265</v>
      </c>
      <c r="AA241" s="83">
        <f>IFERROR(Tabelle13[[#This Row],[JIF Rank 2020 '#]]/Tabelle13[[#This Row],[JIF Rank 2020 Total]]*100,"")</f>
        <v>60.75471698113207</v>
      </c>
      <c r="AB241" s="83" t="str">
        <f>IF(Tabelle13[[#This Row],[JIF Rank 2020 Relative]]&lt;10, "Upper 10%","")</f>
        <v/>
      </c>
      <c r="AC241" s="83" t="str">
        <f>RIGHT(Tabelle13[[#This Row],[JIF Quartile in Category 2020]],1)</f>
        <v xml:space="preserve">
</v>
      </c>
      <c r="AD241" s="89">
        <v>179</v>
      </c>
      <c r="AE241" s="83">
        <v>267</v>
      </c>
      <c r="AF241" s="83">
        <f>IFERROR(Tabelle13[[#This Row],[JIF Rank 2021 '#]]/Tabelle13[[#This Row],[JIF Rank 2021 Total]]*100,"")</f>
        <v>67.041198501872657</v>
      </c>
      <c r="AG241" s="83" t="str">
        <f>IF(Tabelle13[[#This Row],[JIF Rank 2021 Relative]]&lt;10, "Upper 10%","")</f>
        <v/>
      </c>
      <c r="AH241" s="83" t="str">
        <f>RIGHT(Tabelle13[[#This Row],[JIF Quartile in Category 2021]],1)</f>
        <v>3</v>
      </c>
      <c r="AI241" s="83" t="str">
        <f>IF(OR(Tabelle13[[#This Row],[JIF Rank 2019 group]]="Upper 10%",Tabelle13[[#This Row],[JIF Rank 2020 group]]="Upper 10%",Tabelle13[[#This Row],[JIF Rank 2021 group]]="Upper 10%"),"Upper 10%","")</f>
        <v/>
      </c>
    </row>
    <row r="242" spans="1:35" s="54" customFormat="1" x14ac:dyDescent="0.3">
      <c r="A242" s="56" t="s">
        <v>240</v>
      </c>
      <c r="B242" s="65" t="s">
        <v>311</v>
      </c>
      <c r="C242" s="65"/>
      <c r="D242" s="65"/>
      <c r="E242" s="65"/>
      <c r="F242" s="65"/>
      <c r="G242" s="65"/>
      <c r="H242" s="65"/>
      <c r="I242" s="67"/>
      <c r="J242" s="67" t="s">
        <v>26</v>
      </c>
      <c r="K242" s="67"/>
      <c r="L242" s="67"/>
      <c r="M242" s="67"/>
      <c r="N242" s="68" t="s">
        <v>1632</v>
      </c>
      <c r="O242" s="68" t="s">
        <v>357</v>
      </c>
      <c r="P242" s="57" t="s">
        <v>1630</v>
      </c>
      <c r="Q242" s="67" t="s">
        <v>1408</v>
      </c>
      <c r="R242" s="49"/>
      <c r="S242" s="56" t="str">
        <f>_xlfn.TEXTJOIN("",TRUE,Tabelle13[[#This Row],[WoS Index SCIE]:[WoS Index SSCI]])</f>
        <v/>
      </c>
      <c r="T242" s="83"/>
      <c r="U242" s="83"/>
      <c r="V242" s="83" t="str">
        <f>IFERROR(Tabelle13[[#This Row],[JIF Rank 2019 '#]]/Tabelle13[[#This Row],[JIF Rank 2019 Total]]*100,"")</f>
        <v/>
      </c>
      <c r="W242" s="83" t="str">
        <f>IF(Tabelle13[[#This Row],[JIF Rank 2019 Relative]]&lt;10, "Upper 10%","")</f>
        <v/>
      </c>
      <c r="X242" s="83" t="str">
        <f>RIGHT(Tabelle13[[#This Row],[JIF Quartile in Category 2019]],1)</f>
        <v/>
      </c>
      <c r="Y242" s="83"/>
      <c r="Z242" s="83"/>
      <c r="AA242" s="83" t="str">
        <f>IFERROR(Tabelle13[[#This Row],[JIF Rank 2020 '#]]/Tabelle13[[#This Row],[JIF Rank 2020 Total]]*100,"")</f>
        <v/>
      </c>
      <c r="AB242" s="83" t="str">
        <f>IF(Tabelle13[[#This Row],[JIF Rank 2020 Relative]]&lt;10, "Upper 10%","")</f>
        <v/>
      </c>
      <c r="AC242" s="83" t="str">
        <f>RIGHT(Tabelle13[[#This Row],[JIF Quartile in Category 2020]],1)</f>
        <v/>
      </c>
      <c r="AD242" s="88"/>
      <c r="AE242" s="83"/>
      <c r="AF242" s="83" t="str">
        <f>IFERROR(Tabelle13[[#This Row],[JIF Rank 2021 '#]]/Tabelle13[[#This Row],[JIF Rank 2021 Total]]*100,"")</f>
        <v/>
      </c>
      <c r="AG242" s="83" t="str">
        <f>IF(Tabelle13[[#This Row],[JIF Rank 2021 Relative]]&lt;10, "Upper 10%","")</f>
        <v/>
      </c>
      <c r="AH242" s="83" t="str">
        <f>RIGHT(Tabelle13[[#This Row],[JIF Quartile in Category 2021]],1)</f>
        <v/>
      </c>
      <c r="AI242" s="83" t="str">
        <f>IF(OR(Tabelle13[[#This Row],[JIF Rank 2019 group]]="Upper 10%",Tabelle13[[#This Row],[JIF Rank 2020 group]]="Upper 10%",Tabelle13[[#This Row],[JIF Rank 2021 group]]="Upper 10%"),"Upper 10%","")</f>
        <v/>
      </c>
    </row>
    <row r="243" spans="1:35" s="54" customFormat="1" x14ac:dyDescent="0.3">
      <c r="A243" s="57" t="s">
        <v>241</v>
      </c>
      <c r="B243" s="67" t="s">
        <v>1409</v>
      </c>
      <c r="C243" s="67" t="s">
        <v>1410</v>
      </c>
      <c r="D243" s="67" t="s">
        <v>334</v>
      </c>
      <c r="E243" s="67" t="s">
        <v>1411</v>
      </c>
      <c r="F243" s="67" t="s">
        <v>334</v>
      </c>
      <c r="G243" s="67" t="s">
        <v>1412</v>
      </c>
      <c r="H243" s="67" t="s">
        <v>334</v>
      </c>
      <c r="I243" s="67"/>
      <c r="J243" s="67"/>
      <c r="K243" s="67" t="s">
        <v>28</v>
      </c>
      <c r="L243" s="67"/>
      <c r="M243" s="67" t="s">
        <v>24</v>
      </c>
      <c r="N243" s="68" t="s">
        <v>605</v>
      </c>
      <c r="O243" s="68" t="s">
        <v>373</v>
      </c>
      <c r="P243" s="68" t="s">
        <v>1609</v>
      </c>
      <c r="Q243" s="67" t="s">
        <v>1414</v>
      </c>
      <c r="R243" s="49"/>
      <c r="S243" s="56" t="str">
        <f>_xlfn.TEXTJOIN("",TRUE,Tabelle13[[#This Row],[WoS Index SCIE]:[WoS Index SSCI]])</f>
        <v>SCIE</v>
      </c>
      <c r="T243" s="83">
        <v>24</v>
      </c>
      <c r="U243" s="83">
        <v>26</v>
      </c>
      <c r="V243" s="83">
        <f>IFERROR(Tabelle13[[#This Row],[JIF Rank 2019 '#]]/Tabelle13[[#This Row],[JIF Rank 2019 Total]]*100,"")</f>
        <v>92.307692307692307</v>
      </c>
      <c r="W243" s="83" t="str">
        <f>IF(Tabelle13[[#This Row],[JIF Rank 2019 Relative]]&lt;10, "Upper 10%","")</f>
        <v/>
      </c>
      <c r="X243" s="83" t="str">
        <f>RIGHT(Tabelle13[[#This Row],[JIF Quartile in Category 2019]],1)</f>
        <v>4</v>
      </c>
      <c r="Y243" s="83">
        <v>24</v>
      </c>
      <c r="Z243" s="83">
        <v>28</v>
      </c>
      <c r="AA243" s="83">
        <f>IFERROR(Tabelle13[[#This Row],[JIF Rank 2020 '#]]/Tabelle13[[#This Row],[JIF Rank 2020 Total]]*100,"")</f>
        <v>85.714285714285708</v>
      </c>
      <c r="AB243" s="83" t="str">
        <f>IF(Tabelle13[[#This Row],[JIF Rank 2020 Relative]]&lt;10, "Upper 10%","")</f>
        <v/>
      </c>
      <c r="AC243" s="83" t="str">
        <f>RIGHT(Tabelle13[[#This Row],[JIF Quartile in Category 2020]],1)</f>
        <v>4</v>
      </c>
      <c r="AD243" s="89">
        <v>22</v>
      </c>
      <c r="AE243" s="83">
        <v>28</v>
      </c>
      <c r="AF243" s="83">
        <f>IFERROR(Tabelle13[[#This Row],[JIF Rank 2021 '#]]/Tabelle13[[#This Row],[JIF Rank 2021 Total]]*100,"")</f>
        <v>78.571428571428569</v>
      </c>
      <c r="AG243" s="83" t="str">
        <f>IF(Tabelle13[[#This Row],[JIF Rank 2021 Relative]]&lt;10, "Upper 10%","")</f>
        <v/>
      </c>
      <c r="AH243" s="83" t="str">
        <f>RIGHT(Tabelle13[[#This Row],[JIF Quartile in Category 2021]],1)</f>
        <v>4</v>
      </c>
      <c r="AI243" s="83" t="str">
        <f>IF(OR(Tabelle13[[#This Row],[JIF Rank 2019 group]]="Upper 10%",Tabelle13[[#This Row],[JIF Rank 2020 group]]="Upper 10%",Tabelle13[[#This Row],[JIF Rank 2021 group]]="Upper 10%"),"Upper 10%","")</f>
        <v/>
      </c>
    </row>
    <row r="244" spans="1:35" s="54" customFormat="1" x14ac:dyDescent="0.3">
      <c r="A244" s="57" t="s">
        <v>242</v>
      </c>
      <c r="B244" s="65" t="s">
        <v>758</v>
      </c>
      <c r="C244" s="65" t="s">
        <v>1415</v>
      </c>
      <c r="D244" s="67" t="s">
        <v>334</v>
      </c>
      <c r="E244" s="65" t="s">
        <v>1416</v>
      </c>
      <c r="F244" s="67" t="s">
        <v>334</v>
      </c>
      <c r="G244" s="67" t="s">
        <v>1417</v>
      </c>
      <c r="H244" s="67" t="s">
        <v>334</v>
      </c>
      <c r="I244" s="67" t="s">
        <v>38</v>
      </c>
      <c r="J244" s="67"/>
      <c r="K244" s="67"/>
      <c r="L244" s="67" t="s">
        <v>42</v>
      </c>
      <c r="M244" s="67"/>
      <c r="N244" s="68" t="s">
        <v>22222</v>
      </c>
      <c r="O244" s="68" t="s">
        <v>177</v>
      </c>
      <c r="P244" s="67" t="s">
        <v>177</v>
      </c>
      <c r="Q244" s="67" t="s">
        <v>1420</v>
      </c>
      <c r="R244" s="49"/>
      <c r="S244" s="56" t="str">
        <f>_xlfn.TEXTJOIN("",TRUE,Tabelle13[[#This Row],[WoS Index SCIE]:[WoS Index SSCI]])</f>
        <v>SSCI</v>
      </c>
      <c r="T244" s="83">
        <v>101</v>
      </c>
      <c r="U244" s="83">
        <v>108</v>
      </c>
      <c r="V244" s="83">
        <f>IFERROR(Tabelle13[[#This Row],[JIF Rank 2019 '#]]/Tabelle13[[#This Row],[JIF Rank 2019 Total]]*100,"")</f>
        <v>93.518518518518519</v>
      </c>
      <c r="W244" s="83" t="str">
        <f>IF(Tabelle13[[#This Row],[JIF Rank 2019 Relative]]&lt;10, "Upper 10%","")</f>
        <v/>
      </c>
      <c r="X244" s="83" t="str">
        <f>RIGHT(Tabelle13[[#This Row],[JIF Quartile in Category 2019]],1)</f>
        <v>4</v>
      </c>
      <c r="Y244" s="83">
        <v>102</v>
      </c>
      <c r="Z244" s="83">
        <v>110</v>
      </c>
      <c r="AA244" s="83">
        <f>IFERROR(Tabelle13[[#This Row],[JIF Rank 2020 '#]]/Tabelle13[[#This Row],[JIF Rank 2020 Total]]*100,"")</f>
        <v>92.72727272727272</v>
      </c>
      <c r="AB244" s="83" t="str">
        <f>IF(Tabelle13[[#This Row],[JIF Rank 2020 Relative]]&lt;10, "Upper 10%","")</f>
        <v/>
      </c>
      <c r="AC244" s="83" t="str">
        <f>RIGHT(Tabelle13[[#This Row],[JIF Quartile in Category 2020]],1)</f>
        <v>4</v>
      </c>
      <c r="AD244" s="89">
        <v>100</v>
      </c>
      <c r="AE244" s="83">
        <v>111</v>
      </c>
      <c r="AF244" s="83">
        <f>IFERROR(Tabelle13[[#This Row],[JIF Rank 2021 '#]]/Tabelle13[[#This Row],[JIF Rank 2021 Total]]*100,"")</f>
        <v>90.090090090090087</v>
      </c>
      <c r="AG244" s="83" t="str">
        <f>IF(Tabelle13[[#This Row],[JIF Rank 2021 Relative]]&lt;10, "Upper 10%","")</f>
        <v/>
      </c>
      <c r="AH244" s="83" t="str">
        <f>RIGHT(Tabelle13[[#This Row],[JIF Quartile in Category 2021]],1)</f>
        <v>4</v>
      </c>
      <c r="AI244" s="83" t="str">
        <f>IF(OR(Tabelle13[[#This Row],[JIF Rank 2019 group]]="Upper 10%",Tabelle13[[#This Row],[JIF Rank 2020 group]]="Upper 10%",Tabelle13[[#This Row],[JIF Rank 2021 group]]="Upper 10%"),"Upper 10%","")</f>
        <v/>
      </c>
    </row>
    <row r="245" spans="1:35" s="54" customFormat="1" x14ac:dyDescent="0.3">
      <c r="A245" s="56" t="s">
        <v>243</v>
      </c>
      <c r="B245" s="65" t="s">
        <v>311</v>
      </c>
      <c r="C245" s="65"/>
      <c r="D245" s="65"/>
      <c r="E245" s="65"/>
      <c r="F245" s="65"/>
      <c r="G245" s="65"/>
      <c r="H245" s="65"/>
      <c r="I245" s="67"/>
      <c r="J245" s="67" t="s">
        <v>26</v>
      </c>
      <c r="K245" s="67"/>
      <c r="L245" s="67"/>
      <c r="M245" s="67"/>
      <c r="N245" s="67" t="s">
        <v>605</v>
      </c>
      <c r="O245" s="67" t="s">
        <v>317</v>
      </c>
      <c r="P245" s="68" t="s">
        <v>1609</v>
      </c>
      <c r="Q245" s="67" t="s">
        <v>1422</v>
      </c>
      <c r="R245" s="49"/>
      <c r="S245" s="56" t="str">
        <f>_xlfn.TEXTJOIN("",TRUE,Tabelle13[[#This Row],[WoS Index SCIE]:[WoS Index SSCI]])</f>
        <v/>
      </c>
      <c r="T245" s="83"/>
      <c r="U245" s="83"/>
      <c r="V245" s="83" t="str">
        <f>IFERROR(Tabelle13[[#This Row],[JIF Rank 2019 '#]]/Tabelle13[[#This Row],[JIF Rank 2019 Total]]*100,"")</f>
        <v/>
      </c>
      <c r="W245" s="83" t="str">
        <f>IF(Tabelle13[[#This Row],[JIF Rank 2019 Relative]]&lt;10, "Upper 10%","")</f>
        <v/>
      </c>
      <c r="X245" s="83" t="str">
        <f>RIGHT(Tabelle13[[#This Row],[JIF Quartile in Category 2019]],1)</f>
        <v/>
      </c>
      <c r="Y245" s="83"/>
      <c r="Z245" s="83"/>
      <c r="AA245" s="83" t="str">
        <f>IFERROR(Tabelle13[[#This Row],[JIF Rank 2020 '#]]/Tabelle13[[#This Row],[JIF Rank 2020 Total]]*100,"")</f>
        <v/>
      </c>
      <c r="AB245" s="83" t="str">
        <f>IF(Tabelle13[[#This Row],[JIF Rank 2020 Relative]]&lt;10, "Upper 10%","")</f>
        <v/>
      </c>
      <c r="AC245" s="83" t="str">
        <f>RIGHT(Tabelle13[[#This Row],[JIF Quartile in Category 2020]],1)</f>
        <v/>
      </c>
      <c r="AD245" s="88"/>
      <c r="AE245" s="83"/>
      <c r="AF245" s="83" t="str">
        <f>IFERROR(Tabelle13[[#This Row],[JIF Rank 2021 '#]]/Tabelle13[[#This Row],[JIF Rank 2021 Total]]*100,"")</f>
        <v/>
      </c>
      <c r="AG245" s="83" t="str">
        <f>IF(Tabelle13[[#This Row],[JIF Rank 2021 Relative]]&lt;10, "Upper 10%","")</f>
        <v/>
      </c>
      <c r="AH245" s="83" t="str">
        <f>RIGHT(Tabelle13[[#This Row],[JIF Quartile in Category 2021]],1)</f>
        <v/>
      </c>
      <c r="AI245" s="83" t="str">
        <f>IF(OR(Tabelle13[[#This Row],[JIF Rank 2019 group]]="Upper 10%",Tabelle13[[#This Row],[JIF Rank 2020 group]]="Upper 10%",Tabelle13[[#This Row],[JIF Rank 2021 group]]="Upper 10%"),"Upper 10%","")</f>
        <v/>
      </c>
    </row>
    <row r="246" spans="1:35" s="54" customFormat="1" x14ac:dyDescent="0.3">
      <c r="A246" s="102" t="s">
        <v>244</v>
      </c>
      <c r="B246" s="103" t="s">
        <v>493</v>
      </c>
      <c r="C246" s="67" t="s">
        <v>1423</v>
      </c>
      <c r="D246" s="67" t="s">
        <v>334</v>
      </c>
      <c r="E246" s="67" t="s">
        <v>1424</v>
      </c>
      <c r="F246" s="67" t="s">
        <v>334</v>
      </c>
      <c r="G246" s="67" t="s">
        <v>1425</v>
      </c>
      <c r="H246" s="67" t="s">
        <v>334</v>
      </c>
      <c r="I246" s="67"/>
      <c r="J246" s="67"/>
      <c r="K246" s="67" t="s">
        <v>28</v>
      </c>
      <c r="L246" s="67"/>
      <c r="M246" s="67"/>
      <c r="N246" s="68" t="s">
        <v>498</v>
      </c>
      <c r="O246" s="68" t="s">
        <v>499</v>
      </c>
      <c r="P246" s="57" t="s">
        <v>1630</v>
      </c>
      <c r="Q246" s="67" t="s">
        <v>1428</v>
      </c>
      <c r="R246" s="49"/>
      <c r="S246" s="56" t="str">
        <f>_xlfn.TEXTJOIN("",TRUE,Tabelle13[[#This Row],[WoS Index SCIE]:[WoS Index SSCI]])</f>
        <v>SCIE</v>
      </c>
      <c r="T246" s="83">
        <v>284</v>
      </c>
      <c r="U246" s="83">
        <v>297</v>
      </c>
      <c r="V246" s="83">
        <f>IFERROR(Tabelle13[[#This Row],[JIF Rank 2019 '#]]/Tabelle13[[#This Row],[JIF Rank 2019 Total]]*100,"")</f>
        <v>95.622895622895626</v>
      </c>
      <c r="W246" s="83" t="str">
        <f>IF(Tabelle13[[#This Row],[JIF Rank 2019 Relative]]&lt;10, "Upper 10%","")</f>
        <v/>
      </c>
      <c r="X246" s="83" t="str">
        <f>RIGHT(Tabelle13[[#This Row],[JIF Quartile in Category 2019]],1)</f>
        <v>4</v>
      </c>
      <c r="Y246" s="83">
        <v>292</v>
      </c>
      <c r="Z246" s="83">
        <v>298</v>
      </c>
      <c r="AA246" s="83">
        <f>IFERROR(Tabelle13[[#This Row],[JIF Rank 2020 '#]]/Tabelle13[[#This Row],[JIF Rank 2020 Total]]*100,"")</f>
        <v>97.986577181208062</v>
      </c>
      <c r="AB246" s="83" t="str">
        <f>IF(Tabelle13[[#This Row],[JIF Rank 2020 Relative]]&lt;10, "Upper 10%","")</f>
        <v/>
      </c>
      <c r="AC246" s="83" t="str">
        <f>RIGHT(Tabelle13[[#This Row],[JIF Quartile in Category 2020]],1)</f>
        <v>4</v>
      </c>
      <c r="AD246" s="89">
        <v>289</v>
      </c>
      <c r="AE246" s="83">
        <v>296</v>
      </c>
      <c r="AF246" s="83">
        <f>IFERROR(Tabelle13[[#This Row],[JIF Rank 2021 '#]]/Tabelle13[[#This Row],[JIF Rank 2021 Total]]*100,"")</f>
        <v>97.63513513513513</v>
      </c>
      <c r="AG246" s="83" t="str">
        <f>IF(Tabelle13[[#This Row],[JIF Rank 2021 Relative]]&lt;10, "Upper 10%","")</f>
        <v/>
      </c>
      <c r="AH246" s="83" t="str">
        <f>RIGHT(Tabelle13[[#This Row],[JIF Quartile in Category 2021]],1)</f>
        <v>4</v>
      </c>
      <c r="AI246" s="83" t="str">
        <f>IF(OR(Tabelle13[[#This Row],[JIF Rank 2019 group]]="Upper 10%",Tabelle13[[#This Row],[JIF Rank 2020 group]]="Upper 10%",Tabelle13[[#This Row],[JIF Rank 2021 group]]="Upper 10%"),"Upper 10%","")</f>
        <v/>
      </c>
    </row>
    <row r="247" spans="1:35" s="54" customFormat="1" x14ac:dyDescent="0.3">
      <c r="A247" s="102" t="s">
        <v>244</v>
      </c>
      <c r="B247" s="103" t="s">
        <v>489</v>
      </c>
      <c r="C247" s="67" t="s">
        <v>1429</v>
      </c>
      <c r="D247" s="67" t="s">
        <v>334</v>
      </c>
      <c r="E247" s="67" t="s">
        <v>1430</v>
      </c>
      <c r="F247" s="67" t="s">
        <v>334</v>
      </c>
      <c r="G247" s="67" t="s">
        <v>1431</v>
      </c>
      <c r="H247" s="67" t="s">
        <v>334</v>
      </c>
      <c r="I247" s="67"/>
      <c r="J247" s="67"/>
      <c r="K247" s="67" t="s">
        <v>28</v>
      </c>
      <c r="L247" s="67"/>
      <c r="M247" s="67"/>
      <c r="N247" s="68" t="s">
        <v>498</v>
      </c>
      <c r="O247" s="68" t="s">
        <v>499</v>
      </c>
      <c r="P247" s="57" t="s">
        <v>1630</v>
      </c>
      <c r="Q247" s="67" t="s">
        <v>1428</v>
      </c>
      <c r="R247" s="49"/>
      <c r="S247" s="56" t="str">
        <f>_xlfn.TEXTJOIN("",TRUE,Tabelle13[[#This Row],[WoS Index SCIE]:[WoS Index SSCI]])</f>
        <v>SCIE</v>
      </c>
      <c r="T247" s="83">
        <v>52</v>
      </c>
      <c r="U247" s="83">
        <v>59</v>
      </c>
      <c r="V247" s="83">
        <f>IFERROR(Tabelle13[[#This Row],[JIF Rank 2019 '#]]/Tabelle13[[#This Row],[JIF Rank 2019 Total]]*100,"")</f>
        <v>88.135593220338976</v>
      </c>
      <c r="W247" s="83" t="str">
        <f>IF(Tabelle13[[#This Row],[JIF Rank 2019 Relative]]&lt;10, "Upper 10%","")</f>
        <v/>
      </c>
      <c r="X247" s="83" t="str">
        <f>RIGHT(Tabelle13[[#This Row],[JIF Quartile in Category 2019]],1)</f>
        <v>4</v>
      </c>
      <c r="Y247" s="83">
        <v>58</v>
      </c>
      <c r="Z247" s="83">
        <v>58</v>
      </c>
      <c r="AA247" s="83">
        <f>IFERROR(Tabelle13[[#This Row],[JIF Rank 2020 '#]]/Tabelle13[[#This Row],[JIF Rank 2020 Total]]*100,"")</f>
        <v>100</v>
      </c>
      <c r="AB247" s="83" t="str">
        <f>IF(Tabelle13[[#This Row],[JIF Rank 2020 Relative]]&lt;10, "Upper 10%","")</f>
        <v/>
      </c>
      <c r="AC247" s="83" t="str">
        <f>RIGHT(Tabelle13[[#This Row],[JIF Quartile in Category 2020]],1)</f>
        <v>4</v>
      </c>
      <c r="AD247" s="89">
        <v>56</v>
      </c>
      <c r="AE247" s="83">
        <v>57</v>
      </c>
      <c r="AF247" s="83">
        <f>IFERROR(Tabelle13[[#This Row],[JIF Rank 2021 '#]]/Tabelle13[[#This Row],[JIF Rank 2021 Total]]*100,"")</f>
        <v>98.245614035087712</v>
      </c>
      <c r="AG247" s="83" t="str">
        <f>IF(Tabelle13[[#This Row],[JIF Rank 2021 Relative]]&lt;10, "Upper 10%","")</f>
        <v/>
      </c>
      <c r="AH247" s="83" t="str">
        <f>RIGHT(Tabelle13[[#This Row],[JIF Quartile in Category 2021]],1)</f>
        <v>4</v>
      </c>
      <c r="AI247" s="83" t="str">
        <f>IF(OR(Tabelle13[[#This Row],[JIF Rank 2019 group]]="Upper 10%",Tabelle13[[#This Row],[JIF Rank 2020 group]]="Upper 10%",Tabelle13[[#This Row],[JIF Rank 2021 group]]="Upper 10%"),"Upper 10%","")</f>
        <v/>
      </c>
    </row>
    <row r="248" spans="1:35" s="54" customFormat="1" x14ac:dyDescent="0.3">
      <c r="A248" s="102" t="s">
        <v>244</v>
      </c>
      <c r="B248" s="103" t="s">
        <v>607</v>
      </c>
      <c r="C248" s="67" t="s">
        <v>1433</v>
      </c>
      <c r="D248" s="67" t="s">
        <v>312</v>
      </c>
      <c r="E248" s="67" t="s">
        <v>1434</v>
      </c>
      <c r="F248" s="67" t="s">
        <v>334</v>
      </c>
      <c r="G248" s="67" t="s">
        <v>1435</v>
      </c>
      <c r="H248" s="67" t="s">
        <v>334</v>
      </c>
      <c r="I248" s="67"/>
      <c r="J248" s="67"/>
      <c r="K248" s="67" t="s">
        <v>28</v>
      </c>
      <c r="L248" s="67"/>
      <c r="M248" s="67"/>
      <c r="N248" s="68" t="s">
        <v>498</v>
      </c>
      <c r="O248" s="68" t="s">
        <v>499</v>
      </c>
      <c r="P248" s="57" t="s">
        <v>1630</v>
      </c>
      <c r="Q248" s="67" t="s">
        <v>1428</v>
      </c>
      <c r="R248" s="49"/>
      <c r="S248" s="56" t="str">
        <f>_xlfn.TEXTJOIN("",TRUE,Tabelle13[[#This Row],[WoS Index SCIE]:[WoS Index SSCI]])</f>
        <v>SCIE</v>
      </c>
      <c r="T248" s="83">
        <v>84</v>
      </c>
      <c r="U248" s="83">
        <v>124</v>
      </c>
      <c r="V248" s="83">
        <f>IFERROR(Tabelle13[[#This Row],[JIF Rank 2019 '#]]/Tabelle13[[#This Row],[JIF Rank 2019 Total]]*100,"")</f>
        <v>67.741935483870961</v>
      </c>
      <c r="W248" s="83" t="str">
        <f>IF(Tabelle13[[#This Row],[JIF Rank 2019 Relative]]&lt;10, "Upper 10%","")</f>
        <v/>
      </c>
      <c r="X248" s="83" t="str">
        <f>RIGHT(Tabelle13[[#This Row],[JIF Quartile in Category 2019]],1)</f>
        <v>3</v>
      </c>
      <c r="Y248" s="83">
        <v>123</v>
      </c>
      <c r="Z248" s="83">
        <v>125</v>
      </c>
      <c r="AA248" s="83">
        <f>IFERROR(Tabelle13[[#This Row],[JIF Rank 2020 '#]]/Tabelle13[[#This Row],[JIF Rank 2020 Total]]*100,"")</f>
        <v>98.4</v>
      </c>
      <c r="AB248" s="83" t="str">
        <f>IF(Tabelle13[[#This Row],[JIF Rank 2020 Relative]]&lt;10, "Upper 10%","")</f>
        <v/>
      </c>
      <c r="AC248" s="83" t="str">
        <f>RIGHT(Tabelle13[[#This Row],[JIF Quartile in Category 2020]],1)</f>
        <v>4</v>
      </c>
      <c r="AD248" s="89">
        <v>118</v>
      </c>
      <c r="AE248" s="83">
        <v>125</v>
      </c>
      <c r="AF248" s="83">
        <f>IFERROR(Tabelle13[[#This Row],[JIF Rank 2021 '#]]/Tabelle13[[#This Row],[JIF Rank 2021 Total]]*100,"")</f>
        <v>94.399999999999991</v>
      </c>
      <c r="AG248" s="83" t="str">
        <f>IF(Tabelle13[[#This Row],[JIF Rank 2021 Relative]]&lt;10, "Upper 10%","")</f>
        <v/>
      </c>
      <c r="AH248" s="83" t="str">
        <f>RIGHT(Tabelle13[[#This Row],[JIF Quartile in Category 2021]],1)</f>
        <v>4</v>
      </c>
      <c r="AI248" s="83" t="str">
        <f>IF(OR(Tabelle13[[#This Row],[JIF Rank 2019 group]]="Upper 10%",Tabelle13[[#This Row],[JIF Rank 2020 group]]="Upper 10%",Tabelle13[[#This Row],[JIF Rank 2021 group]]="Upper 10%"),"Upper 10%","")</f>
        <v/>
      </c>
    </row>
    <row r="249" spans="1:35" s="54" customFormat="1" x14ac:dyDescent="0.3">
      <c r="A249" s="56" t="s">
        <v>245</v>
      </c>
      <c r="B249" s="65" t="s">
        <v>311</v>
      </c>
      <c r="C249" s="65"/>
      <c r="D249" s="65"/>
      <c r="E249" s="65"/>
      <c r="F249" s="65"/>
      <c r="G249" s="65"/>
      <c r="H249" s="65"/>
      <c r="I249" s="67"/>
      <c r="J249" s="67" t="s">
        <v>26</v>
      </c>
      <c r="K249" s="67"/>
      <c r="L249" s="67"/>
      <c r="M249" s="67"/>
      <c r="N249" s="68" t="s">
        <v>324</v>
      </c>
      <c r="O249" s="67" t="s">
        <v>317</v>
      </c>
      <c r="P249" s="68" t="s">
        <v>1609</v>
      </c>
      <c r="Q249" s="67" t="s">
        <v>1437</v>
      </c>
      <c r="R249" s="49"/>
      <c r="S249" s="56" t="str">
        <f>_xlfn.TEXTJOIN("",TRUE,Tabelle13[[#This Row],[WoS Index SCIE]:[WoS Index SSCI]])</f>
        <v/>
      </c>
      <c r="T249" s="83"/>
      <c r="U249" s="83"/>
      <c r="V249" s="83" t="str">
        <f>IFERROR(Tabelle13[[#This Row],[JIF Rank 2019 '#]]/Tabelle13[[#This Row],[JIF Rank 2019 Total]]*100,"")</f>
        <v/>
      </c>
      <c r="W249" s="83" t="str">
        <f>IF(Tabelle13[[#This Row],[JIF Rank 2019 Relative]]&lt;10, "Upper 10%","")</f>
        <v/>
      </c>
      <c r="X249" s="83" t="str">
        <f>RIGHT(Tabelle13[[#This Row],[JIF Quartile in Category 2019]],1)</f>
        <v/>
      </c>
      <c r="Y249" s="83"/>
      <c r="Z249" s="83"/>
      <c r="AA249" s="83" t="str">
        <f>IFERROR(Tabelle13[[#This Row],[JIF Rank 2020 '#]]/Tabelle13[[#This Row],[JIF Rank 2020 Total]]*100,"")</f>
        <v/>
      </c>
      <c r="AB249" s="83" t="str">
        <f>IF(Tabelle13[[#This Row],[JIF Rank 2020 Relative]]&lt;10, "Upper 10%","")</f>
        <v/>
      </c>
      <c r="AC249" s="83" t="str">
        <f>RIGHT(Tabelle13[[#This Row],[JIF Quartile in Category 2020]],1)</f>
        <v/>
      </c>
      <c r="AD249" s="88"/>
      <c r="AE249" s="83"/>
      <c r="AF249" s="83" t="str">
        <f>IFERROR(Tabelle13[[#This Row],[JIF Rank 2021 '#]]/Tabelle13[[#This Row],[JIF Rank 2021 Total]]*100,"")</f>
        <v/>
      </c>
      <c r="AG249" s="83" t="str">
        <f>IF(Tabelle13[[#This Row],[JIF Rank 2021 Relative]]&lt;10, "Upper 10%","")</f>
        <v/>
      </c>
      <c r="AH249" s="83" t="str">
        <f>RIGHT(Tabelle13[[#This Row],[JIF Quartile in Category 2021]],1)</f>
        <v/>
      </c>
      <c r="AI249" s="83" t="str">
        <f>IF(OR(Tabelle13[[#This Row],[JIF Rank 2019 group]]="Upper 10%",Tabelle13[[#This Row],[JIF Rank 2020 group]]="Upper 10%",Tabelle13[[#This Row],[JIF Rank 2021 group]]="Upper 10%"),"Upper 10%","")</f>
        <v/>
      </c>
    </row>
    <row r="250" spans="1:35" s="54" customFormat="1" x14ac:dyDescent="0.3">
      <c r="A250" s="102" t="s">
        <v>246</v>
      </c>
      <c r="B250" s="104" t="s">
        <v>459</v>
      </c>
      <c r="C250" s="67" t="s">
        <v>1438</v>
      </c>
      <c r="D250" s="67" t="s">
        <v>334</v>
      </c>
      <c r="E250" s="67" t="s">
        <v>1439</v>
      </c>
      <c r="F250" s="67" t="s">
        <v>334</v>
      </c>
      <c r="G250" s="67" t="s">
        <v>1440</v>
      </c>
      <c r="H250" s="67" t="s">
        <v>334</v>
      </c>
      <c r="I250" s="67"/>
      <c r="J250" s="67"/>
      <c r="K250" s="67"/>
      <c r="L250" s="67" t="s">
        <v>42</v>
      </c>
      <c r="M250" s="67"/>
      <c r="N250" s="68" t="s">
        <v>324</v>
      </c>
      <c r="O250" s="67" t="s">
        <v>317</v>
      </c>
      <c r="P250" s="68" t="s">
        <v>1609</v>
      </c>
      <c r="Q250" s="67" t="s">
        <v>1442</v>
      </c>
      <c r="R250" s="49"/>
      <c r="S250" s="56" t="str">
        <f>_xlfn.TEXTJOIN("",TRUE,Tabelle13[[#This Row],[WoS Index SCIE]:[WoS Index SSCI]])</f>
        <v>SSCI</v>
      </c>
      <c r="T250" s="83">
        <v>335</v>
      </c>
      <c r="U250" s="83">
        <v>371</v>
      </c>
      <c r="V250" s="83">
        <f>IFERROR(Tabelle13[[#This Row],[JIF Rank 2019 '#]]/Tabelle13[[#This Row],[JIF Rank 2019 Total]]*100,"")</f>
        <v>90.296495956873315</v>
      </c>
      <c r="W250" s="83" t="str">
        <f>IF(Tabelle13[[#This Row],[JIF Rank 2019 Relative]]&lt;10, "Upper 10%","")</f>
        <v/>
      </c>
      <c r="X250" s="83" t="str">
        <f>RIGHT(Tabelle13[[#This Row],[JIF Quartile in Category 2019]],1)</f>
        <v>4</v>
      </c>
      <c r="Y250" s="83">
        <v>312</v>
      </c>
      <c r="Z250" s="83">
        <v>377</v>
      </c>
      <c r="AA250" s="83">
        <f>IFERROR(Tabelle13[[#This Row],[JIF Rank 2020 '#]]/Tabelle13[[#This Row],[JIF Rank 2020 Total]]*100,"")</f>
        <v>82.758620689655174</v>
      </c>
      <c r="AB250" s="83" t="str">
        <f>IF(Tabelle13[[#This Row],[JIF Rank 2020 Relative]]&lt;10, "Upper 10%","")</f>
        <v/>
      </c>
      <c r="AC250" s="83" t="str">
        <f>RIGHT(Tabelle13[[#This Row],[JIF Quartile in Category 2020]],1)</f>
        <v>4</v>
      </c>
      <c r="AD250" s="89">
        <v>318</v>
      </c>
      <c r="AE250" s="83">
        <v>379</v>
      </c>
      <c r="AF250" s="83">
        <f>IFERROR(Tabelle13[[#This Row],[JIF Rank 2021 '#]]/Tabelle13[[#This Row],[JIF Rank 2021 Total]]*100,"")</f>
        <v>83.905013192612131</v>
      </c>
      <c r="AG250" s="83" t="str">
        <f>IF(Tabelle13[[#This Row],[JIF Rank 2021 Relative]]&lt;10, "Upper 10%","")</f>
        <v/>
      </c>
      <c r="AH250" s="83" t="str">
        <f>RIGHT(Tabelle13[[#This Row],[JIF Quartile in Category 2021]],1)</f>
        <v>4</v>
      </c>
      <c r="AI250" s="83" t="str">
        <f>IF(OR(Tabelle13[[#This Row],[JIF Rank 2019 group]]="Upper 10%",Tabelle13[[#This Row],[JIF Rank 2020 group]]="Upper 10%",Tabelle13[[#This Row],[JIF Rank 2021 group]]="Upper 10%"),"Upper 10%","")</f>
        <v/>
      </c>
    </row>
    <row r="251" spans="1:35" s="54" customFormat="1" x14ac:dyDescent="0.3">
      <c r="A251" s="102" t="s">
        <v>246</v>
      </c>
      <c r="B251" s="104" t="s">
        <v>890</v>
      </c>
      <c r="C251" s="67" t="s">
        <v>1443</v>
      </c>
      <c r="D251" s="67" t="s">
        <v>334</v>
      </c>
      <c r="E251" s="67" t="s">
        <v>1444</v>
      </c>
      <c r="F251" s="67" t="s">
        <v>334</v>
      </c>
      <c r="G251" s="67" t="s">
        <v>1445</v>
      </c>
      <c r="H251" s="67" t="s">
        <v>334</v>
      </c>
      <c r="I251" s="67"/>
      <c r="J251" s="67"/>
      <c r="K251" s="67"/>
      <c r="L251" s="67" t="s">
        <v>42</v>
      </c>
      <c r="M251" s="67"/>
      <c r="N251" s="68" t="s">
        <v>324</v>
      </c>
      <c r="O251" s="67" t="s">
        <v>317</v>
      </c>
      <c r="P251" s="68" t="s">
        <v>1609</v>
      </c>
      <c r="Q251" s="67" t="s">
        <v>1442</v>
      </c>
      <c r="R251" s="49"/>
      <c r="S251" s="56" t="str">
        <f>_xlfn.TEXTJOIN("",TRUE,Tabelle13[[#This Row],[WoS Index SCIE]:[WoS Index SSCI]])</f>
        <v>SSCI</v>
      </c>
      <c r="T251" s="83">
        <v>51</v>
      </c>
      <c r="U251" s="83">
        <v>51</v>
      </c>
      <c r="V251" s="83">
        <f>IFERROR(Tabelle13[[#This Row],[JIF Rank 2019 '#]]/Tabelle13[[#This Row],[JIF Rank 2019 Total]]*100,"")</f>
        <v>100</v>
      </c>
      <c r="W251" s="83" t="str">
        <f>IF(Tabelle13[[#This Row],[JIF Rank 2019 Relative]]&lt;10, "Upper 10%","")</f>
        <v/>
      </c>
      <c r="X251" s="83" t="str">
        <f>RIGHT(Tabelle13[[#This Row],[JIF Quartile in Category 2019]],1)</f>
        <v>4</v>
      </c>
      <c r="Y251" s="83">
        <v>45</v>
      </c>
      <c r="Z251" s="83">
        <v>52</v>
      </c>
      <c r="AA251" s="83">
        <f>IFERROR(Tabelle13[[#This Row],[JIF Rank 2020 '#]]/Tabelle13[[#This Row],[JIF Rank 2020 Total]]*100,"")</f>
        <v>86.538461538461547</v>
      </c>
      <c r="AB251" s="83" t="str">
        <f>IF(Tabelle13[[#This Row],[JIF Rank 2020 Relative]]&lt;10, "Upper 10%","")</f>
        <v/>
      </c>
      <c r="AC251" s="83" t="str">
        <f>RIGHT(Tabelle13[[#This Row],[JIF Quartile in Category 2020]],1)</f>
        <v>4</v>
      </c>
      <c r="AD251" s="89">
        <v>46</v>
      </c>
      <c r="AE251" s="83">
        <v>53</v>
      </c>
      <c r="AF251" s="83">
        <f>IFERROR(Tabelle13[[#This Row],[JIF Rank 2021 '#]]/Tabelle13[[#This Row],[JIF Rank 2021 Total]]*100,"")</f>
        <v>86.79245283018868</v>
      </c>
      <c r="AG251" s="83" t="str">
        <f>IF(Tabelle13[[#This Row],[JIF Rank 2021 Relative]]&lt;10, "Upper 10%","")</f>
        <v/>
      </c>
      <c r="AH251" s="83" t="str">
        <f>RIGHT(Tabelle13[[#This Row],[JIF Quartile in Category 2021]],1)</f>
        <v>4</v>
      </c>
      <c r="AI251" s="83" t="str">
        <f>IF(OR(Tabelle13[[#This Row],[JIF Rank 2019 group]]="Upper 10%",Tabelle13[[#This Row],[JIF Rank 2020 group]]="Upper 10%",Tabelle13[[#This Row],[JIF Rank 2021 group]]="Upper 10%"),"Upper 10%","")</f>
        <v/>
      </c>
    </row>
    <row r="252" spans="1:35" s="54" customFormat="1" x14ac:dyDescent="0.3">
      <c r="A252" s="56" t="s">
        <v>247</v>
      </c>
      <c r="B252" s="65" t="s">
        <v>311</v>
      </c>
      <c r="C252" s="65"/>
      <c r="D252" s="65"/>
      <c r="E252" s="65"/>
      <c r="F252" s="65"/>
      <c r="G252" s="65"/>
      <c r="H252" s="65"/>
      <c r="I252" s="67"/>
      <c r="J252" s="67" t="s">
        <v>26</v>
      </c>
      <c r="K252" s="67"/>
      <c r="L252" s="67"/>
      <c r="M252" s="67"/>
      <c r="N252" s="67" t="s">
        <v>22222</v>
      </c>
      <c r="O252" s="67" t="s">
        <v>177</v>
      </c>
      <c r="P252" s="67" t="s">
        <v>177</v>
      </c>
      <c r="Q252" s="67" t="s">
        <v>1447</v>
      </c>
      <c r="R252" s="49"/>
      <c r="S252" s="56" t="str">
        <f>_xlfn.TEXTJOIN("",TRUE,Tabelle13[[#This Row],[WoS Index SCIE]:[WoS Index SSCI]])</f>
        <v/>
      </c>
      <c r="T252" s="83"/>
      <c r="U252" s="83"/>
      <c r="V252" s="83" t="str">
        <f>IFERROR(Tabelle13[[#This Row],[JIF Rank 2019 '#]]/Tabelle13[[#This Row],[JIF Rank 2019 Total]]*100,"")</f>
        <v/>
      </c>
      <c r="W252" s="83" t="str">
        <f>IF(Tabelle13[[#This Row],[JIF Rank 2019 Relative]]&lt;10, "Upper 10%","")</f>
        <v/>
      </c>
      <c r="X252" s="83" t="str">
        <f>RIGHT(Tabelle13[[#This Row],[JIF Quartile in Category 2019]],1)</f>
        <v/>
      </c>
      <c r="Y252" s="83"/>
      <c r="Z252" s="83"/>
      <c r="AA252" s="83" t="str">
        <f>IFERROR(Tabelle13[[#This Row],[JIF Rank 2020 '#]]/Tabelle13[[#This Row],[JIF Rank 2020 Total]]*100,"")</f>
        <v/>
      </c>
      <c r="AB252" s="83" t="str">
        <f>IF(Tabelle13[[#This Row],[JIF Rank 2020 Relative]]&lt;10, "Upper 10%","")</f>
        <v/>
      </c>
      <c r="AC252" s="83" t="str">
        <f>RIGHT(Tabelle13[[#This Row],[JIF Quartile in Category 2020]],1)</f>
        <v/>
      </c>
      <c r="AD252" s="88"/>
      <c r="AE252" s="83"/>
      <c r="AF252" s="83" t="str">
        <f>IFERROR(Tabelle13[[#This Row],[JIF Rank 2021 '#]]/Tabelle13[[#This Row],[JIF Rank 2021 Total]]*100,"")</f>
        <v/>
      </c>
      <c r="AG252" s="83" t="str">
        <f>IF(Tabelle13[[#This Row],[JIF Rank 2021 Relative]]&lt;10, "Upper 10%","")</f>
        <v/>
      </c>
      <c r="AH252" s="83" t="str">
        <f>RIGHT(Tabelle13[[#This Row],[JIF Quartile in Category 2021]],1)</f>
        <v/>
      </c>
      <c r="AI252" s="83" t="str">
        <f>IF(OR(Tabelle13[[#This Row],[JIF Rank 2019 group]]="Upper 10%",Tabelle13[[#This Row],[JIF Rank 2020 group]]="Upper 10%",Tabelle13[[#This Row],[JIF Rank 2021 group]]="Upper 10%"),"Upper 10%","")</f>
        <v/>
      </c>
    </row>
    <row r="253" spans="1:35" s="54" customFormat="1" x14ac:dyDescent="0.3">
      <c r="A253" s="102" t="s">
        <v>248</v>
      </c>
      <c r="B253" s="103" t="s">
        <v>1448</v>
      </c>
      <c r="C253" s="67" t="s">
        <v>1449</v>
      </c>
      <c r="D253" s="67" t="s">
        <v>334</v>
      </c>
      <c r="E253" s="67" t="s">
        <v>1450</v>
      </c>
      <c r="F253" s="67" t="s">
        <v>334</v>
      </c>
      <c r="G253" s="67" t="s">
        <v>1451</v>
      </c>
      <c r="H253" s="67" t="s">
        <v>334</v>
      </c>
      <c r="I253" s="67"/>
      <c r="J253" s="67"/>
      <c r="K253" s="67" t="s">
        <v>28</v>
      </c>
      <c r="L253" s="67"/>
      <c r="M253" s="67"/>
      <c r="N253" s="68" t="s">
        <v>1626</v>
      </c>
      <c r="O253" s="68" t="s">
        <v>530</v>
      </c>
      <c r="P253" s="67" t="s">
        <v>1609</v>
      </c>
      <c r="Q253" s="67" t="s">
        <v>1454</v>
      </c>
      <c r="R253" s="49"/>
      <c r="S253" s="56" t="str">
        <f>_xlfn.TEXTJOIN("",TRUE,Tabelle13[[#This Row],[WoS Index SCIE]:[WoS Index SSCI]])</f>
        <v>SCIE</v>
      </c>
      <c r="T253" s="83">
        <v>56</v>
      </c>
      <c r="U253" s="83">
        <v>71</v>
      </c>
      <c r="V253" s="83">
        <f>IFERROR(Tabelle13[[#This Row],[JIF Rank 2019 '#]]/Tabelle13[[#This Row],[JIF Rank 2019 Total]]*100,"")</f>
        <v>78.873239436619713</v>
      </c>
      <c r="W253" s="83" t="str">
        <f>IF(Tabelle13[[#This Row],[JIF Rank 2019 Relative]]&lt;10, "Upper 10%","")</f>
        <v/>
      </c>
      <c r="X253" s="83" t="str">
        <f>RIGHT(Tabelle13[[#This Row],[JIF Quartile in Category 2019]],1)</f>
        <v>4</v>
      </c>
      <c r="Y253" s="83">
        <v>59</v>
      </c>
      <c r="Z253" s="83">
        <v>74</v>
      </c>
      <c r="AA253" s="83">
        <f>IFERROR(Tabelle13[[#This Row],[JIF Rank 2020 '#]]/Tabelle13[[#This Row],[JIF Rank 2020 Total]]*100,"")</f>
        <v>79.729729729729726</v>
      </c>
      <c r="AB253" s="83" t="str">
        <f>IF(Tabelle13[[#This Row],[JIF Rank 2020 Relative]]&lt;10, "Upper 10%","")</f>
        <v/>
      </c>
      <c r="AC253" s="83" t="str">
        <f>RIGHT(Tabelle13[[#This Row],[JIF Quartile in Category 2020]],1)</f>
        <v>4</v>
      </c>
      <c r="AD253" s="89">
        <v>59</v>
      </c>
      <c r="AE253" s="83">
        <v>72</v>
      </c>
      <c r="AF253" s="83">
        <f>IFERROR(Tabelle13[[#This Row],[JIF Rank 2021 '#]]/Tabelle13[[#This Row],[JIF Rank 2021 Total]]*100,"")</f>
        <v>81.944444444444443</v>
      </c>
      <c r="AG253" s="83" t="str">
        <f>IF(Tabelle13[[#This Row],[JIF Rank 2021 Relative]]&lt;10, "Upper 10%","")</f>
        <v/>
      </c>
      <c r="AH253" s="83" t="str">
        <f>RIGHT(Tabelle13[[#This Row],[JIF Quartile in Category 2021]],1)</f>
        <v>4</v>
      </c>
      <c r="AI253" s="83" t="str">
        <f>IF(OR(Tabelle13[[#This Row],[JIF Rank 2019 group]]="Upper 10%",Tabelle13[[#This Row],[JIF Rank 2020 group]]="Upper 10%",Tabelle13[[#This Row],[JIF Rank 2021 group]]="Upper 10%"),"Upper 10%","")</f>
        <v/>
      </c>
    </row>
    <row r="254" spans="1:35" s="54" customFormat="1" x14ac:dyDescent="0.3">
      <c r="A254" s="102" t="s">
        <v>248</v>
      </c>
      <c r="B254" s="103" t="s">
        <v>1455</v>
      </c>
      <c r="C254" s="67" t="s">
        <v>1456</v>
      </c>
      <c r="D254" s="67" t="s">
        <v>334</v>
      </c>
      <c r="E254" s="67" t="s">
        <v>1457</v>
      </c>
      <c r="F254" s="67" t="s">
        <v>334</v>
      </c>
      <c r="G254" s="67" t="s">
        <v>1458</v>
      </c>
      <c r="H254" s="67" t="s">
        <v>334</v>
      </c>
      <c r="I254" s="67"/>
      <c r="J254" s="67"/>
      <c r="K254" s="67" t="s">
        <v>28</v>
      </c>
      <c r="L254" s="67"/>
      <c r="M254" s="67"/>
      <c r="N254" s="68" t="s">
        <v>1626</v>
      </c>
      <c r="O254" s="68" t="s">
        <v>530</v>
      </c>
      <c r="P254" s="67" t="s">
        <v>1609</v>
      </c>
      <c r="Q254" s="67" t="s">
        <v>1454</v>
      </c>
      <c r="R254" s="49"/>
      <c r="S254" s="56" t="str">
        <f>_xlfn.TEXTJOIN("",TRUE,Tabelle13[[#This Row],[WoS Index SCIE]:[WoS Index SSCI]])</f>
        <v>SCIE</v>
      </c>
      <c r="T254" s="83">
        <v>144</v>
      </c>
      <c r="U254" s="83">
        <v>159</v>
      </c>
      <c r="V254" s="83">
        <f>IFERROR(Tabelle13[[#This Row],[JIF Rank 2019 '#]]/Tabelle13[[#This Row],[JIF Rank 2019 Total]]*100,"")</f>
        <v>90.566037735849065</v>
      </c>
      <c r="W254" s="83" t="str">
        <f>IF(Tabelle13[[#This Row],[JIF Rank 2019 Relative]]&lt;10, "Upper 10%","")</f>
        <v/>
      </c>
      <c r="X254" s="83" t="str">
        <f>RIGHT(Tabelle13[[#This Row],[JIF Quartile in Category 2019]],1)</f>
        <v>4</v>
      </c>
      <c r="Y254" s="83">
        <v>151</v>
      </c>
      <c r="Z254" s="83">
        <v>162</v>
      </c>
      <c r="AA254" s="83">
        <f>IFERROR(Tabelle13[[#This Row],[JIF Rank 2020 '#]]/Tabelle13[[#This Row],[JIF Rank 2020 Total]]*100,"")</f>
        <v>93.209876543209873</v>
      </c>
      <c r="AB254" s="83" t="str">
        <f>IF(Tabelle13[[#This Row],[JIF Rank 2020 Relative]]&lt;10, "Upper 10%","")</f>
        <v/>
      </c>
      <c r="AC254" s="83" t="str">
        <f>RIGHT(Tabelle13[[#This Row],[JIF Quartile in Category 2020]],1)</f>
        <v>4</v>
      </c>
      <c r="AD254" s="89">
        <v>153</v>
      </c>
      <c r="AE254" s="83">
        <v>163</v>
      </c>
      <c r="AF254" s="83">
        <f>IFERROR(Tabelle13[[#This Row],[JIF Rank 2021 '#]]/Tabelle13[[#This Row],[JIF Rank 2021 Total]]*100,"")</f>
        <v>93.865030674846622</v>
      </c>
      <c r="AG254" s="83" t="str">
        <f>IF(Tabelle13[[#This Row],[JIF Rank 2021 Relative]]&lt;10, "Upper 10%","")</f>
        <v/>
      </c>
      <c r="AH254" s="83" t="str">
        <f>RIGHT(Tabelle13[[#This Row],[JIF Quartile in Category 2021]],1)</f>
        <v>4</v>
      </c>
      <c r="AI254" s="83" t="str">
        <f>IF(OR(Tabelle13[[#This Row],[JIF Rank 2019 group]]="Upper 10%",Tabelle13[[#This Row],[JIF Rank 2020 group]]="Upper 10%",Tabelle13[[#This Row],[JIF Rank 2021 group]]="Upper 10%"),"Upper 10%","")</f>
        <v/>
      </c>
    </row>
    <row r="255" spans="1:35" s="54" customFormat="1" x14ac:dyDescent="0.3">
      <c r="A255" s="102" t="s">
        <v>248</v>
      </c>
      <c r="B255" s="103" t="s">
        <v>528</v>
      </c>
      <c r="C255" s="67" t="s">
        <v>1459</v>
      </c>
      <c r="D255" s="67" t="s">
        <v>334</v>
      </c>
      <c r="E255" s="67" t="s">
        <v>1460</v>
      </c>
      <c r="F255" s="67" t="s">
        <v>334</v>
      </c>
      <c r="G255" s="67" t="s">
        <v>1461</v>
      </c>
      <c r="H255" s="67" t="s">
        <v>334</v>
      </c>
      <c r="I255" s="67"/>
      <c r="J255" s="67"/>
      <c r="K255" s="67" t="s">
        <v>28</v>
      </c>
      <c r="L255" s="67"/>
      <c r="M255" s="67"/>
      <c r="N255" s="68" t="s">
        <v>1626</v>
      </c>
      <c r="O255" s="68" t="s">
        <v>530</v>
      </c>
      <c r="P255" s="67" t="s">
        <v>1609</v>
      </c>
      <c r="Q255" s="67" t="s">
        <v>1454</v>
      </c>
      <c r="R255" s="49"/>
      <c r="S255" s="56" t="str">
        <f>_xlfn.TEXTJOIN("",TRUE,Tabelle13[[#This Row],[WoS Index SCIE]:[WoS Index SSCI]])</f>
        <v>SCIE</v>
      </c>
      <c r="T255" s="83">
        <v>109</v>
      </c>
      <c r="U255" s="83">
        <v>143</v>
      </c>
      <c r="V255" s="83">
        <f>IFERROR(Tabelle13[[#This Row],[JIF Rank 2019 '#]]/Tabelle13[[#This Row],[JIF Rank 2019 Total]]*100,"")</f>
        <v>76.223776223776213</v>
      </c>
      <c r="W255" s="83" t="str">
        <f>IF(Tabelle13[[#This Row],[JIF Rank 2019 Relative]]&lt;10, "Upper 10%","")</f>
        <v/>
      </c>
      <c r="X255" s="83" t="str">
        <f>RIGHT(Tabelle13[[#This Row],[JIF Quartile in Category 2019]],1)</f>
        <v>4</v>
      </c>
      <c r="Y255" s="83">
        <v>114</v>
      </c>
      <c r="Z255" s="83">
        <v>143</v>
      </c>
      <c r="AA255" s="83">
        <f>IFERROR(Tabelle13[[#This Row],[JIF Rank 2020 '#]]/Tabelle13[[#This Row],[JIF Rank 2020 Total]]*100,"")</f>
        <v>79.72027972027972</v>
      </c>
      <c r="AB255" s="83" t="str">
        <f>IF(Tabelle13[[#This Row],[JIF Rank 2020 Relative]]&lt;10, "Upper 10%","")</f>
        <v/>
      </c>
      <c r="AC255" s="83" t="str">
        <f>RIGHT(Tabelle13[[#This Row],[JIF Quartile in Category 2020]],1)</f>
        <v>4</v>
      </c>
      <c r="AD255" s="89">
        <v>120</v>
      </c>
      <c r="AE255" s="83">
        <v>142</v>
      </c>
      <c r="AF255" s="83">
        <f>IFERROR(Tabelle13[[#This Row],[JIF Rank 2021 '#]]/Tabelle13[[#This Row],[JIF Rank 2021 Total]]*100,"")</f>
        <v>84.507042253521121</v>
      </c>
      <c r="AG255" s="83" t="str">
        <f>IF(Tabelle13[[#This Row],[JIF Rank 2021 Relative]]&lt;10, "Upper 10%","")</f>
        <v/>
      </c>
      <c r="AH255" s="83" t="str">
        <f>RIGHT(Tabelle13[[#This Row],[JIF Quartile in Category 2021]],1)</f>
        <v>4</v>
      </c>
      <c r="AI255" s="83" t="str">
        <f>IF(OR(Tabelle13[[#This Row],[JIF Rank 2019 group]]="Upper 10%",Tabelle13[[#This Row],[JIF Rank 2020 group]]="Upper 10%",Tabelle13[[#This Row],[JIF Rank 2021 group]]="Upper 10%"),"Upper 10%","")</f>
        <v/>
      </c>
    </row>
    <row r="256" spans="1:35" s="54" customFormat="1" x14ac:dyDescent="0.3">
      <c r="A256" s="110" t="s">
        <v>249</v>
      </c>
      <c r="B256" s="108" t="s">
        <v>1463</v>
      </c>
      <c r="C256" s="67" t="s">
        <v>1464</v>
      </c>
      <c r="D256" s="67" t="s">
        <v>334</v>
      </c>
      <c r="E256" s="67" t="s">
        <v>1465</v>
      </c>
      <c r="F256" s="67" t="s">
        <v>334</v>
      </c>
      <c r="G256" s="67" t="s">
        <v>1466</v>
      </c>
      <c r="H256" s="67" t="s">
        <v>334</v>
      </c>
      <c r="I256" s="67" t="s">
        <v>38</v>
      </c>
      <c r="J256" s="67"/>
      <c r="K256" s="67"/>
      <c r="L256" s="67" t="s">
        <v>42</v>
      </c>
      <c r="M256" s="67"/>
      <c r="N256" s="68" t="s">
        <v>409</v>
      </c>
      <c r="O256" s="68" t="s">
        <v>177</v>
      </c>
      <c r="P256" s="67" t="s">
        <v>177</v>
      </c>
      <c r="Q256" s="67" t="s">
        <v>1462</v>
      </c>
      <c r="R256" s="49"/>
      <c r="S256" s="56" t="str">
        <f>_xlfn.TEXTJOIN("",TRUE,Tabelle13[[#This Row],[WoS Index SCIE]:[WoS Index SSCI]])</f>
        <v>SSCI</v>
      </c>
      <c r="T256" s="83">
        <v>90</v>
      </c>
      <c r="U256" s="83">
        <v>92</v>
      </c>
      <c r="V256" s="83">
        <f>IFERROR(Tabelle13[[#This Row],[JIF Rank 2019 '#]]/Tabelle13[[#This Row],[JIF Rank 2019 Total]]*100,"")</f>
        <v>97.826086956521735</v>
      </c>
      <c r="W256" s="83" t="str">
        <f>IF(Tabelle13[[#This Row],[JIF Rank 2019 Relative]]&lt;10, "Upper 10%","")</f>
        <v/>
      </c>
      <c r="X256" s="83" t="str">
        <f>RIGHT(Tabelle13[[#This Row],[JIF Quartile in Category 2019]],1)</f>
        <v>4</v>
      </c>
      <c r="Y256" s="83">
        <v>92</v>
      </c>
      <c r="Z256" s="83">
        <v>94</v>
      </c>
      <c r="AA256" s="83">
        <f>IFERROR(Tabelle13[[#This Row],[JIF Rank 2020 '#]]/Tabelle13[[#This Row],[JIF Rank 2020 Total]]*100,"")</f>
        <v>97.872340425531917</v>
      </c>
      <c r="AB256" s="83" t="str">
        <f>IF(Tabelle13[[#This Row],[JIF Rank 2020 Relative]]&lt;10, "Upper 10%","")</f>
        <v/>
      </c>
      <c r="AC256" s="83" t="str">
        <f>RIGHT(Tabelle13[[#This Row],[JIF Quartile in Category 2020]],1)</f>
        <v>4</v>
      </c>
      <c r="AD256" s="89">
        <v>90</v>
      </c>
      <c r="AE256" s="83">
        <v>94</v>
      </c>
      <c r="AF256" s="83">
        <f>IFERROR(Tabelle13[[#This Row],[JIF Rank 2021 '#]]/Tabelle13[[#This Row],[JIF Rank 2021 Total]]*100,"")</f>
        <v>95.744680851063833</v>
      </c>
      <c r="AG256" s="83" t="str">
        <f>IF(Tabelle13[[#This Row],[JIF Rank 2021 Relative]]&lt;10, "Upper 10%","")</f>
        <v/>
      </c>
      <c r="AH256" s="83" t="str">
        <f>RIGHT(Tabelle13[[#This Row],[JIF Quartile in Category 2021]],1)</f>
        <v>4</v>
      </c>
      <c r="AI256" s="83" t="str">
        <f>IF(OR(Tabelle13[[#This Row],[JIF Rank 2019 group]]="Upper 10%",Tabelle13[[#This Row],[JIF Rank 2020 group]]="Upper 10%",Tabelle13[[#This Row],[JIF Rank 2021 group]]="Upper 10%"),"Upper 10%","")</f>
        <v/>
      </c>
    </row>
    <row r="257" spans="1:35" s="54" customFormat="1" x14ac:dyDescent="0.3">
      <c r="A257" s="110" t="s">
        <v>249</v>
      </c>
      <c r="B257" s="108" t="s">
        <v>1467</v>
      </c>
      <c r="C257" s="67" t="s">
        <v>1468</v>
      </c>
      <c r="D257" s="67" t="s">
        <v>334</v>
      </c>
      <c r="E257" s="67" t="s">
        <v>1469</v>
      </c>
      <c r="F257" s="67" t="s">
        <v>334</v>
      </c>
      <c r="G257" s="67" t="s">
        <v>1470</v>
      </c>
      <c r="H257" s="56" t="s">
        <v>312</v>
      </c>
      <c r="I257" s="67" t="s">
        <v>38</v>
      </c>
      <c r="J257" s="67"/>
      <c r="K257" s="67"/>
      <c r="L257" s="67" t="s">
        <v>42</v>
      </c>
      <c r="M257" s="67"/>
      <c r="N257" s="68" t="s">
        <v>409</v>
      </c>
      <c r="O257" s="68" t="s">
        <v>177</v>
      </c>
      <c r="P257" s="67" t="s">
        <v>177</v>
      </c>
      <c r="Q257" s="67" t="s">
        <v>1462</v>
      </c>
      <c r="R257" s="49"/>
      <c r="S257" s="56" t="str">
        <f>_xlfn.TEXTJOIN("",TRUE,Tabelle13[[#This Row],[WoS Index SCIE]:[WoS Index SSCI]])</f>
        <v>SSCI</v>
      </c>
      <c r="T257" s="83">
        <v>156</v>
      </c>
      <c r="U257" s="83">
        <v>187</v>
      </c>
      <c r="V257" s="83">
        <f>IFERROR(Tabelle13[[#This Row],[JIF Rank 2019 '#]]/Tabelle13[[#This Row],[JIF Rank 2019 Total]]*100,"")</f>
        <v>83.422459893048128</v>
      </c>
      <c r="W257" s="83" t="str">
        <f>IF(Tabelle13[[#This Row],[JIF Rank 2019 Relative]]&lt;10, "Upper 10%","")</f>
        <v/>
      </c>
      <c r="X257" s="83" t="str">
        <f>RIGHT(Tabelle13[[#This Row],[JIF Quartile in Category 2019]],1)</f>
        <v>4</v>
      </c>
      <c r="Y257" s="83">
        <v>153</v>
      </c>
      <c r="Z257" s="83">
        <v>193</v>
      </c>
      <c r="AA257" s="83">
        <f>IFERROR(Tabelle13[[#This Row],[JIF Rank 2020 '#]]/Tabelle13[[#This Row],[JIF Rank 2020 Total]]*100,"")</f>
        <v>79.274611398963728</v>
      </c>
      <c r="AB257" s="83" t="str">
        <f>IF(Tabelle13[[#This Row],[JIF Rank 2020 Relative]]&lt;10, "Upper 10%","")</f>
        <v/>
      </c>
      <c r="AC257" s="83" t="str">
        <f>RIGHT(Tabelle13[[#This Row],[JIF Quartile in Category 2020]],1)</f>
        <v>4</v>
      </c>
      <c r="AD257" s="89">
        <v>136</v>
      </c>
      <c r="AE257" s="83">
        <v>194</v>
      </c>
      <c r="AF257" s="83">
        <f>IFERROR(Tabelle13[[#This Row],[JIF Rank 2021 '#]]/Tabelle13[[#This Row],[JIF Rank 2021 Total]]*100,"")</f>
        <v>70.103092783505147</v>
      </c>
      <c r="AG257" s="83" t="str">
        <f>IF(Tabelle13[[#This Row],[JIF Rank 2021 Relative]]&lt;10, "Upper 10%","")</f>
        <v/>
      </c>
      <c r="AH257" s="83" t="str">
        <f>RIGHT(Tabelle13[[#This Row],[JIF Quartile in Category 2021]],1)</f>
        <v>3</v>
      </c>
      <c r="AI257" s="83" t="str">
        <f>IF(OR(Tabelle13[[#This Row],[JIF Rank 2019 group]]="Upper 10%",Tabelle13[[#This Row],[JIF Rank 2020 group]]="Upper 10%",Tabelle13[[#This Row],[JIF Rank 2021 group]]="Upper 10%"),"Upper 10%","")</f>
        <v/>
      </c>
    </row>
    <row r="258" spans="1:35" s="54" customFormat="1" x14ac:dyDescent="0.3">
      <c r="A258" s="56" t="s">
        <v>250</v>
      </c>
      <c r="B258" s="65" t="s">
        <v>311</v>
      </c>
      <c r="C258" s="65"/>
      <c r="D258" s="65"/>
      <c r="E258" s="65"/>
      <c r="F258" s="65"/>
      <c r="G258" s="65"/>
      <c r="H258" s="65"/>
      <c r="I258" s="67"/>
      <c r="J258" s="67" t="s">
        <v>26</v>
      </c>
      <c r="K258" s="67"/>
      <c r="L258" s="67"/>
      <c r="M258" s="67"/>
      <c r="N258" s="67" t="s">
        <v>314</v>
      </c>
      <c r="O258" s="67" t="s">
        <v>465</v>
      </c>
      <c r="P258" s="68" t="s">
        <v>1608</v>
      </c>
      <c r="Q258" s="67" t="s">
        <v>1473</v>
      </c>
      <c r="R258" s="49"/>
      <c r="S258" s="56" t="str">
        <f>_xlfn.TEXTJOIN("",TRUE,Tabelle13[[#This Row],[WoS Index SCIE]:[WoS Index SSCI]])</f>
        <v/>
      </c>
      <c r="T258" s="83"/>
      <c r="U258" s="83"/>
      <c r="V258" s="83" t="str">
        <f>IFERROR(Tabelle13[[#This Row],[JIF Rank 2019 '#]]/Tabelle13[[#This Row],[JIF Rank 2019 Total]]*100,"")</f>
        <v/>
      </c>
      <c r="W258" s="83" t="str">
        <f>IF(Tabelle13[[#This Row],[JIF Rank 2019 Relative]]&lt;10, "Upper 10%","")</f>
        <v/>
      </c>
      <c r="X258" s="83" t="str">
        <f>RIGHT(Tabelle13[[#This Row],[JIF Quartile in Category 2019]],1)</f>
        <v/>
      </c>
      <c r="Y258" s="83"/>
      <c r="Z258" s="83"/>
      <c r="AA258" s="83" t="str">
        <f>IFERROR(Tabelle13[[#This Row],[JIF Rank 2020 '#]]/Tabelle13[[#This Row],[JIF Rank 2020 Total]]*100,"")</f>
        <v/>
      </c>
      <c r="AB258" s="83" t="str">
        <f>IF(Tabelle13[[#This Row],[JIF Rank 2020 Relative]]&lt;10, "Upper 10%","")</f>
        <v/>
      </c>
      <c r="AC258" s="83" t="str">
        <f>RIGHT(Tabelle13[[#This Row],[JIF Quartile in Category 2020]],1)</f>
        <v/>
      </c>
      <c r="AD258" s="88"/>
      <c r="AE258" s="83"/>
      <c r="AF258" s="83" t="str">
        <f>IFERROR(Tabelle13[[#This Row],[JIF Rank 2021 '#]]/Tabelle13[[#This Row],[JIF Rank 2021 Total]]*100,"")</f>
        <v/>
      </c>
      <c r="AG258" s="83" t="str">
        <f>IF(Tabelle13[[#This Row],[JIF Rank 2021 Relative]]&lt;10, "Upper 10%","")</f>
        <v/>
      </c>
      <c r="AH258" s="83" t="str">
        <f>RIGHT(Tabelle13[[#This Row],[JIF Quartile in Category 2021]],1)</f>
        <v/>
      </c>
      <c r="AI258" s="83" t="str">
        <f>IF(OR(Tabelle13[[#This Row],[JIF Rank 2019 group]]="Upper 10%",Tabelle13[[#This Row],[JIF Rank 2020 group]]="Upper 10%",Tabelle13[[#This Row],[JIF Rank 2021 group]]="Upper 10%"),"Upper 10%","")</f>
        <v/>
      </c>
    </row>
    <row r="259" spans="1:35" s="54" customFormat="1" x14ac:dyDescent="0.3">
      <c r="A259" s="60" t="s">
        <v>251</v>
      </c>
      <c r="B259" s="67" t="s">
        <v>177</v>
      </c>
      <c r="C259" s="67" t="s">
        <v>1474</v>
      </c>
      <c r="D259" s="67" t="s">
        <v>319</v>
      </c>
      <c r="E259" s="67" t="s">
        <v>1475</v>
      </c>
      <c r="F259" s="67" t="s">
        <v>328</v>
      </c>
      <c r="G259" s="67" t="s">
        <v>1476</v>
      </c>
      <c r="H259" s="67" t="s">
        <v>328</v>
      </c>
      <c r="I259" s="67" t="s">
        <v>38</v>
      </c>
      <c r="J259" s="67"/>
      <c r="K259" s="67"/>
      <c r="L259" s="67" t="s">
        <v>42</v>
      </c>
      <c r="M259" s="67"/>
      <c r="N259" s="68" t="s">
        <v>22222</v>
      </c>
      <c r="O259" s="68" t="s">
        <v>177</v>
      </c>
      <c r="P259" s="67" t="s">
        <v>177</v>
      </c>
      <c r="Q259" s="67" t="s">
        <v>1477</v>
      </c>
      <c r="R259" s="49"/>
      <c r="S259" s="56" t="str">
        <f>_xlfn.TEXTJOIN("",TRUE,Tabelle13[[#This Row],[WoS Index SCIE]:[WoS Index SSCI]])</f>
        <v>SSCI</v>
      </c>
      <c r="T259" s="83">
        <v>1</v>
      </c>
      <c r="U259" s="83">
        <v>187</v>
      </c>
      <c r="V259" s="83">
        <f>IFERROR(Tabelle13[[#This Row],[JIF Rank 2019 '#]]/Tabelle13[[#This Row],[JIF Rank 2019 Total]]*100,"")</f>
        <v>0.53475935828876997</v>
      </c>
      <c r="W259" s="83" t="str">
        <f>IF(Tabelle13[[#This Row],[JIF Rank 2019 Relative]]&lt;10, "Upper 10%","")</f>
        <v>Upper 10%</v>
      </c>
      <c r="X259" s="83" t="str">
        <f>RIGHT(Tabelle13[[#This Row],[JIF Quartile in Category 2019]],1)</f>
        <v>1</v>
      </c>
      <c r="Y259" s="83">
        <v>49</v>
      </c>
      <c r="Z259" s="83">
        <v>193</v>
      </c>
      <c r="AA259" s="83">
        <f>IFERROR(Tabelle13[[#This Row],[JIF Rank 2020 '#]]/Tabelle13[[#This Row],[JIF Rank 2020 Total]]*100,"")</f>
        <v>25.388601036269431</v>
      </c>
      <c r="AB259" s="83" t="str">
        <f>IF(Tabelle13[[#This Row],[JIF Rank 2020 Relative]]&lt;10, "Upper 10%","")</f>
        <v/>
      </c>
      <c r="AC259" s="83" t="str">
        <f>RIGHT(Tabelle13[[#This Row],[JIF Quartile in Category 2020]],1)</f>
        <v>2</v>
      </c>
      <c r="AD259" s="89">
        <v>90</v>
      </c>
      <c r="AE259" s="83">
        <v>194</v>
      </c>
      <c r="AF259" s="83">
        <f>IFERROR(Tabelle13[[#This Row],[JIF Rank 2021 '#]]/Tabelle13[[#This Row],[JIF Rank 2021 Total]]*100,"")</f>
        <v>46.391752577319586</v>
      </c>
      <c r="AG259" s="83" t="str">
        <f>IF(Tabelle13[[#This Row],[JIF Rank 2021 Relative]]&lt;10, "Upper 10%","")</f>
        <v/>
      </c>
      <c r="AH259" s="83" t="str">
        <f>RIGHT(Tabelle13[[#This Row],[JIF Quartile in Category 2021]],1)</f>
        <v>2</v>
      </c>
      <c r="AI259" s="83" t="str">
        <f>IF(OR(Tabelle13[[#This Row],[JIF Rank 2019 group]]="Upper 10%",Tabelle13[[#This Row],[JIF Rank 2020 group]]="Upper 10%",Tabelle13[[#This Row],[JIF Rank 2021 group]]="Upper 10%"),"Upper 10%","")</f>
        <v>Upper 10%</v>
      </c>
    </row>
    <row r="260" spans="1:35" s="54" customFormat="1" x14ac:dyDescent="0.3">
      <c r="A260" s="57" t="s">
        <v>252</v>
      </c>
      <c r="B260" s="67" t="s">
        <v>1478</v>
      </c>
      <c r="C260" s="67" t="s">
        <v>1479</v>
      </c>
      <c r="D260" s="67" t="s">
        <v>334</v>
      </c>
      <c r="E260" s="67" t="s">
        <v>1480</v>
      </c>
      <c r="F260" s="67" t="s">
        <v>334</v>
      </c>
      <c r="G260" s="67" t="s">
        <v>1481</v>
      </c>
      <c r="H260" s="67" t="s">
        <v>334</v>
      </c>
      <c r="I260" s="67"/>
      <c r="J260" s="67"/>
      <c r="K260" s="67" t="s">
        <v>28</v>
      </c>
      <c r="L260" s="67"/>
      <c r="M260" s="67"/>
      <c r="N260" s="68" t="s">
        <v>498</v>
      </c>
      <c r="O260" s="68" t="s">
        <v>450</v>
      </c>
      <c r="P260" s="68" t="s">
        <v>1609</v>
      </c>
      <c r="Q260" s="67" t="s">
        <v>1484</v>
      </c>
      <c r="R260" s="49"/>
      <c r="S260" s="56" t="str">
        <f>_xlfn.TEXTJOIN("",TRUE,Tabelle13[[#This Row],[WoS Index SCIE]:[WoS Index SSCI]])</f>
        <v>SCIE</v>
      </c>
      <c r="T260" s="83">
        <v>61</v>
      </c>
      <c r="U260" s="83">
        <v>64</v>
      </c>
      <c r="V260" s="83">
        <f>IFERROR(Tabelle13[[#This Row],[JIF Rank 2019 '#]]/Tabelle13[[#This Row],[JIF Rank 2019 Total]]*100,"")</f>
        <v>95.3125</v>
      </c>
      <c r="W260" s="83" t="str">
        <f>IF(Tabelle13[[#This Row],[JIF Rank 2019 Relative]]&lt;10, "Upper 10%","")</f>
        <v/>
      </c>
      <c r="X260" s="83" t="str">
        <f>RIGHT(Tabelle13[[#This Row],[JIF Quartile in Category 2019]],1)</f>
        <v>4</v>
      </c>
      <c r="Y260" s="83">
        <v>64</v>
      </c>
      <c r="Z260" s="83">
        <v>64</v>
      </c>
      <c r="AA260" s="83">
        <f>IFERROR(Tabelle13[[#This Row],[JIF Rank 2020 '#]]/Tabelle13[[#This Row],[JIF Rank 2020 Total]]*100,"")</f>
        <v>100</v>
      </c>
      <c r="AB260" s="83" t="str">
        <f>IF(Tabelle13[[#This Row],[JIF Rank 2020 Relative]]&lt;10, "Upper 10%","")</f>
        <v/>
      </c>
      <c r="AC260" s="83" t="str">
        <f>RIGHT(Tabelle13[[#This Row],[JIF Quartile in Category 2020]],1)</f>
        <v>4</v>
      </c>
      <c r="AD260" s="89">
        <v>62</v>
      </c>
      <c r="AE260" s="83">
        <v>64</v>
      </c>
      <c r="AF260" s="83">
        <f>IFERROR(Tabelle13[[#This Row],[JIF Rank 2021 '#]]/Tabelle13[[#This Row],[JIF Rank 2021 Total]]*100,"")</f>
        <v>96.875</v>
      </c>
      <c r="AG260" s="83" t="str">
        <f>IF(Tabelle13[[#This Row],[JIF Rank 2021 Relative]]&lt;10, "Upper 10%","")</f>
        <v/>
      </c>
      <c r="AH260" s="83" t="str">
        <f>RIGHT(Tabelle13[[#This Row],[JIF Quartile in Category 2021]],1)</f>
        <v>4</v>
      </c>
      <c r="AI260" s="83" t="str">
        <f>IF(OR(Tabelle13[[#This Row],[JIF Rank 2019 group]]="Upper 10%",Tabelle13[[#This Row],[JIF Rank 2020 group]]="Upper 10%",Tabelle13[[#This Row],[JIF Rank 2021 group]]="Upper 10%"),"Upper 10%","")</f>
        <v/>
      </c>
    </row>
    <row r="261" spans="1:35" s="54" customFormat="1" x14ac:dyDescent="0.3">
      <c r="A261" s="57" t="s">
        <v>253</v>
      </c>
      <c r="B261" s="67" t="s">
        <v>1371</v>
      </c>
      <c r="C261" s="71" t="s">
        <v>1485</v>
      </c>
      <c r="D261" s="67" t="s">
        <v>334</v>
      </c>
      <c r="E261" s="71" t="s">
        <v>1486</v>
      </c>
      <c r="F261" s="67" t="s">
        <v>334</v>
      </c>
      <c r="G261" s="67" t="s">
        <v>1487</v>
      </c>
      <c r="H261" s="67" t="s">
        <v>334</v>
      </c>
      <c r="I261" s="67"/>
      <c r="J261" s="67"/>
      <c r="K261" s="67" t="s">
        <v>28</v>
      </c>
      <c r="L261" s="67"/>
      <c r="M261" s="67" t="s">
        <v>24</v>
      </c>
      <c r="N261" s="68" t="s">
        <v>605</v>
      </c>
      <c r="O261" s="68" t="s">
        <v>357</v>
      </c>
      <c r="P261" s="57" t="s">
        <v>1630</v>
      </c>
      <c r="Q261" s="67" t="s">
        <v>1490</v>
      </c>
      <c r="R261" s="49"/>
      <c r="S261" s="56" t="str">
        <f>_xlfn.TEXTJOIN("",TRUE,Tabelle13[[#This Row],[WoS Index SCIE]:[WoS Index SSCI]])</f>
        <v>SCIE</v>
      </c>
      <c r="T261" s="83">
        <v>243</v>
      </c>
      <c r="U261" s="83">
        <v>271</v>
      </c>
      <c r="V261" s="83">
        <f>IFERROR(Tabelle13[[#This Row],[JIF Rank 2019 '#]]/Tabelle13[[#This Row],[JIF Rank 2019 Total]]*100,"")</f>
        <v>89.667896678966784</v>
      </c>
      <c r="W261" s="83" t="str">
        <f>IF(Tabelle13[[#This Row],[JIF Rank 2019 Relative]]&lt;10, "Upper 10%","")</f>
        <v/>
      </c>
      <c r="X261" s="83" t="str">
        <f>RIGHT(Tabelle13[[#This Row],[JIF Quartile in Category 2019]],1)</f>
        <v>4</v>
      </c>
      <c r="Y261" s="83">
        <v>246</v>
      </c>
      <c r="Z261" s="83">
        <v>273</v>
      </c>
      <c r="AA261" s="83">
        <f>IFERROR(Tabelle13[[#This Row],[JIF Rank 2020 '#]]/Tabelle13[[#This Row],[JIF Rank 2020 Total]]*100,"")</f>
        <v>90.109890109890117</v>
      </c>
      <c r="AB261" s="83" t="str">
        <f>IF(Tabelle13[[#This Row],[JIF Rank 2020 Relative]]&lt;10, "Upper 10%","")</f>
        <v/>
      </c>
      <c r="AC261" s="83" t="str">
        <f>RIGHT(Tabelle13[[#This Row],[JIF Quartile in Category 2020]],1)</f>
        <v>4</v>
      </c>
      <c r="AD261" s="89">
        <v>261</v>
      </c>
      <c r="AE261" s="83">
        <v>274</v>
      </c>
      <c r="AF261" s="83">
        <f>IFERROR(Tabelle13[[#This Row],[JIF Rank 2021 '#]]/Tabelle13[[#This Row],[JIF Rank 2021 Total]]*100,"")</f>
        <v>95.255474452554751</v>
      </c>
      <c r="AG261" s="83" t="str">
        <f>IF(Tabelle13[[#This Row],[JIF Rank 2021 Relative]]&lt;10, "Upper 10%","")</f>
        <v/>
      </c>
      <c r="AH261" s="83" t="str">
        <f>RIGHT(Tabelle13[[#This Row],[JIF Quartile in Category 2021]],1)</f>
        <v>4</v>
      </c>
      <c r="AI261" s="83" t="str">
        <f>IF(OR(Tabelle13[[#This Row],[JIF Rank 2019 group]]="Upper 10%",Tabelle13[[#This Row],[JIF Rank 2020 group]]="Upper 10%",Tabelle13[[#This Row],[JIF Rank 2021 group]]="Upper 10%"),"Upper 10%","")</f>
        <v/>
      </c>
    </row>
    <row r="262" spans="1:35" s="54" customFormat="1" x14ac:dyDescent="0.3">
      <c r="A262" s="56" t="s">
        <v>254</v>
      </c>
      <c r="B262" s="65" t="s">
        <v>311</v>
      </c>
      <c r="C262" s="65"/>
      <c r="D262" s="65"/>
      <c r="E262" s="65"/>
      <c r="F262" s="65"/>
      <c r="G262" s="65"/>
      <c r="H262" s="65"/>
      <c r="I262" s="67" t="s">
        <v>38</v>
      </c>
      <c r="J262" s="67"/>
      <c r="K262" s="67"/>
      <c r="L262" s="67"/>
      <c r="M262" s="67"/>
      <c r="N262" s="67" t="s">
        <v>402</v>
      </c>
      <c r="O262" s="67" t="s">
        <v>398</v>
      </c>
      <c r="P262" s="67" t="s">
        <v>1611</v>
      </c>
      <c r="Q262" s="67" t="s">
        <v>1492</v>
      </c>
      <c r="R262" s="49"/>
      <c r="S262" s="56" t="str">
        <f>_xlfn.TEXTJOIN("",TRUE,Tabelle13[[#This Row],[WoS Index SCIE]:[WoS Index SSCI]])</f>
        <v/>
      </c>
      <c r="T262" s="83"/>
      <c r="U262" s="83"/>
      <c r="V262" s="83" t="str">
        <f>IFERROR(Tabelle13[[#This Row],[JIF Rank 2019 '#]]/Tabelle13[[#This Row],[JIF Rank 2019 Total]]*100,"")</f>
        <v/>
      </c>
      <c r="W262" s="83" t="str">
        <f>IF(Tabelle13[[#This Row],[JIF Rank 2019 Relative]]&lt;10, "Upper 10%","")</f>
        <v/>
      </c>
      <c r="X262" s="83" t="str">
        <f>RIGHT(Tabelle13[[#This Row],[JIF Quartile in Category 2019]],1)</f>
        <v/>
      </c>
      <c r="Y262" s="83"/>
      <c r="Z262" s="83"/>
      <c r="AA262" s="83" t="str">
        <f>IFERROR(Tabelle13[[#This Row],[JIF Rank 2020 '#]]/Tabelle13[[#This Row],[JIF Rank 2020 Total]]*100,"")</f>
        <v/>
      </c>
      <c r="AB262" s="83" t="str">
        <f>IF(Tabelle13[[#This Row],[JIF Rank 2020 Relative]]&lt;10, "Upper 10%","")</f>
        <v/>
      </c>
      <c r="AC262" s="83" t="str">
        <f>RIGHT(Tabelle13[[#This Row],[JIF Quartile in Category 2020]],1)</f>
        <v/>
      </c>
      <c r="AD262" s="88"/>
      <c r="AE262" s="83"/>
      <c r="AF262" s="83" t="str">
        <f>IFERROR(Tabelle13[[#This Row],[JIF Rank 2021 '#]]/Tabelle13[[#This Row],[JIF Rank 2021 Total]]*100,"")</f>
        <v/>
      </c>
      <c r="AG262" s="83" t="str">
        <f>IF(Tabelle13[[#This Row],[JIF Rank 2021 Relative]]&lt;10, "Upper 10%","")</f>
        <v/>
      </c>
      <c r="AH262" s="83" t="str">
        <f>RIGHT(Tabelle13[[#This Row],[JIF Quartile in Category 2021]],1)</f>
        <v/>
      </c>
      <c r="AI262" s="83" t="str">
        <f>IF(OR(Tabelle13[[#This Row],[JIF Rank 2019 group]]="Upper 10%",Tabelle13[[#This Row],[JIF Rank 2020 group]]="Upper 10%",Tabelle13[[#This Row],[JIF Rank 2021 group]]="Upper 10%"),"Upper 10%","")</f>
        <v/>
      </c>
    </row>
    <row r="263" spans="1:35" s="54" customFormat="1" x14ac:dyDescent="0.3">
      <c r="A263" s="57" t="s">
        <v>255</v>
      </c>
      <c r="B263" s="67" t="s">
        <v>493</v>
      </c>
      <c r="C263" s="67" t="s">
        <v>1493</v>
      </c>
      <c r="D263" s="67" t="s">
        <v>334</v>
      </c>
      <c r="E263" s="67" t="s">
        <v>1494</v>
      </c>
      <c r="F263" s="67" t="s">
        <v>334</v>
      </c>
      <c r="G263" s="67" t="s">
        <v>1495</v>
      </c>
      <c r="H263" s="67" t="s">
        <v>334</v>
      </c>
      <c r="I263" s="67"/>
      <c r="J263" s="67"/>
      <c r="K263" s="67" t="s">
        <v>28</v>
      </c>
      <c r="L263" s="67"/>
      <c r="M263" s="67" t="s">
        <v>24</v>
      </c>
      <c r="N263" s="68" t="s">
        <v>1632</v>
      </c>
      <c r="O263" s="68" t="s">
        <v>357</v>
      </c>
      <c r="P263" s="57" t="s">
        <v>1630</v>
      </c>
      <c r="Q263" s="67" t="s">
        <v>1498</v>
      </c>
      <c r="R263" s="49"/>
      <c r="S263" s="56" t="str">
        <f>_xlfn.TEXTJOIN("",TRUE,Tabelle13[[#This Row],[WoS Index SCIE]:[WoS Index SSCI]])</f>
        <v>SCIE</v>
      </c>
      <c r="T263" s="83">
        <v>294</v>
      </c>
      <c r="U263" s="83">
        <v>297</v>
      </c>
      <c r="V263" s="83">
        <f>IFERROR(Tabelle13[[#This Row],[JIF Rank 2019 '#]]/Tabelle13[[#This Row],[JIF Rank 2019 Total]]*100,"")</f>
        <v>98.98989898989899</v>
      </c>
      <c r="W263" s="83" t="str">
        <f>IF(Tabelle13[[#This Row],[JIF Rank 2019 Relative]]&lt;10, "Upper 10%","")</f>
        <v/>
      </c>
      <c r="X263" s="83" t="str">
        <f>RIGHT(Tabelle13[[#This Row],[JIF Quartile in Category 2019]],1)</f>
        <v>4</v>
      </c>
      <c r="Y263" s="83">
        <v>293</v>
      </c>
      <c r="Z263" s="83">
        <v>298</v>
      </c>
      <c r="AA263" s="83">
        <f>IFERROR(Tabelle13[[#This Row],[JIF Rank 2020 '#]]/Tabelle13[[#This Row],[JIF Rank 2020 Total]]*100,"")</f>
        <v>98.322147651006702</v>
      </c>
      <c r="AB263" s="83" t="str">
        <f>IF(Tabelle13[[#This Row],[JIF Rank 2020 Relative]]&lt;10, "Upper 10%","")</f>
        <v/>
      </c>
      <c r="AC263" s="83" t="str">
        <f>RIGHT(Tabelle13[[#This Row],[JIF Quartile in Category 2020]],1)</f>
        <v>4</v>
      </c>
      <c r="AD263" s="89">
        <v>294</v>
      </c>
      <c r="AE263" s="83">
        <v>296</v>
      </c>
      <c r="AF263" s="83">
        <f>IFERROR(Tabelle13[[#This Row],[JIF Rank 2021 '#]]/Tabelle13[[#This Row],[JIF Rank 2021 Total]]*100,"")</f>
        <v>99.324324324324323</v>
      </c>
      <c r="AG263" s="83" t="str">
        <f>IF(Tabelle13[[#This Row],[JIF Rank 2021 Relative]]&lt;10, "Upper 10%","")</f>
        <v/>
      </c>
      <c r="AH263" s="83" t="str">
        <f>RIGHT(Tabelle13[[#This Row],[JIF Quartile in Category 2021]],1)</f>
        <v>4</v>
      </c>
      <c r="AI263" s="83" t="str">
        <f>IF(OR(Tabelle13[[#This Row],[JIF Rank 2019 group]]="Upper 10%",Tabelle13[[#This Row],[JIF Rank 2020 group]]="Upper 10%",Tabelle13[[#This Row],[JIF Rank 2021 group]]="Upper 10%"),"Upper 10%","")</f>
        <v/>
      </c>
    </row>
    <row r="264" spans="1:35" s="54" customFormat="1" x14ac:dyDescent="0.3">
      <c r="A264" s="56" t="s">
        <v>256</v>
      </c>
      <c r="B264" s="65" t="s">
        <v>311</v>
      </c>
      <c r="C264" s="65"/>
      <c r="D264" s="65"/>
      <c r="E264" s="65"/>
      <c r="F264" s="65"/>
      <c r="G264" s="65"/>
      <c r="H264" s="65"/>
      <c r="I264" s="67" t="s">
        <v>38</v>
      </c>
      <c r="J264" s="67"/>
      <c r="K264" s="67"/>
      <c r="L264" s="67"/>
      <c r="M264" s="67"/>
      <c r="N264" s="67" t="s">
        <v>438</v>
      </c>
      <c r="O264" s="67" t="s">
        <v>429</v>
      </c>
      <c r="P264" s="57" t="s">
        <v>1611</v>
      </c>
      <c r="Q264" s="67" t="s">
        <v>1500</v>
      </c>
      <c r="R264" s="49"/>
      <c r="S264" s="56" t="str">
        <f>_xlfn.TEXTJOIN("",TRUE,Tabelle13[[#This Row],[WoS Index SCIE]:[WoS Index SSCI]])</f>
        <v/>
      </c>
      <c r="T264" s="83"/>
      <c r="U264" s="83"/>
      <c r="V264" s="83" t="str">
        <f>IFERROR(Tabelle13[[#This Row],[JIF Rank 2019 '#]]/Tabelle13[[#This Row],[JIF Rank 2019 Total]]*100,"")</f>
        <v/>
      </c>
      <c r="W264" s="83" t="str">
        <f>IF(Tabelle13[[#This Row],[JIF Rank 2019 Relative]]&lt;10, "Upper 10%","")</f>
        <v/>
      </c>
      <c r="X264" s="83" t="str">
        <f>RIGHT(Tabelle13[[#This Row],[JIF Quartile in Category 2019]],1)</f>
        <v/>
      </c>
      <c r="Y264" s="83"/>
      <c r="Z264" s="83"/>
      <c r="AA264" s="83" t="str">
        <f>IFERROR(Tabelle13[[#This Row],[JIF Rank 2020 '#]]/Tabelle13[[#This Row],[JIF Rank 2020 Total]]*100,"")</f>
        <v/>
      </c>
      <c r="AB264" s="83" t="str">
        <f>IF(Tabelle13[[#This Row],[JIF Rank 2020 Relative]]&lt;10, "Upper 10%","")</f>
        <v/>
      </c>
      <c r="AC264" s="83" t="str">
        <f>RIGHT(Tabelle13[[#This Row],[JIF Quartile in Category 2020]],1)</f>
        <v/>
      </c>
      <c r="AD264" s="88"/>
      <c r="AE264" s="83"/>
      <c r="AF264" s="83" t="str">
        <f>IFERROR(Tabelle13[[#This Row],[JIF Rank 2021 '#]]/Tabelle13[[#This Row],[JIF Rank 2021 Total]]*100,"")</f>
        <v/>
      </c>
      <c r="AG264" s="83" t="str">
        <f>IF(Tabelle13[[#This Row],[JIF Rank 2021 Relative]]&lt;10, "Upper 10%","")</f>
        <v/>
      </c>
      <c r="AH264" s="83" t="str">
        <f>RIGHT(Tabelle13[[#This Row],[JIF Quartile in Category 2021]],1)</f>
        <v/>
      </c>
      <c r="AI264" s="83" t="str">
        <f>IF(OR(Tabelle13[[#This Row],[JIF Rank 2019 group]]="Upper 10%",Tabelle13[[#This Row],[JIF Rank 2020 group]]="Upper 10%",Tabelle13[[#This Row],[JIF Rank 2021 group]]="Upper 10%"),"Upper 10%","")</f>
        <v/>
      </c>
    </row>
    <row r="265" spans="1:35" s="54" customFormat="1" x14ac:dyDescent="0.3">
      <c r="A265" s="56" t="s">
        <v>257</v>
      </c>
      <c r="B265" s="65" t="s">
        <v>311</v>
      </c>
      <c r="C265" s="65"/>
      <c r="D265" s="65"/>
      <c r="E265" s="65"/>
      <c r="F265" s="65"/>
      <c r="G265" s="65"/>
      <c r="H265" s="65"/>
      <c r="I265" s="67"/>
      <c r="J265" s="67" t="s">
        <v>26</v>
      </c>
      <c r="K265" s="67"/>
      <c r="L265" s="67"/>
      <c r="M265" s="67"/>
      <c r="N265" s="67" t="s">
        <v>1503</v>
      </c>
      <c r="O265" s="67" t="s">
        <v>177</v>
      </c>
      <c r="P265" s="67" t="s">
        <v>177</v>
      </c>
      <c r="Q265" s="67" t="s">
        <v>1504</v>
      </c>
      <c r="R265" s="49"/>
      <c r="S265" s="56" t="str">
        <f>_xlfn.TEXTJOIN("",TRUE,Tabelle13[[#This Row],[WoS Index SCIE]:[WoS Index SSCI]])</f>
        <v/>
      </c>
      <c r="T265" s="83"/>
      <c r="U265" s="83"/>
      <c r="V265" s="83" t="str">
        <f>IFERROR(Tabelle13[[#This Row],[JIF Rank 2019 '#]]/Tabelle13[[#This Row],[JIF Rank 2019 Total]]*100,"")</f>
        <v/>
      </c>
      <c r="W265" s="83" t="str">
        <f>IF(Tabelle13[[#This Row],[JIF Rank 2019 Relative]]&lt;10, "Upper 10%","")</f>
        <v/>
      </c>
      <c r="X265" s="83" t="str">
        <f>RIGHT(Tabelle13[[#This Row],[JIF Quartile in Category 2019]],1)</f>
        <v/>
      </c>
      <c r="Y265" s="83"/>
      <c r="Z265" s="83"/>
      <c r="AA265" s="83" t="str">
        <f>IFERROR(Tabelle13[[#This Row],[JIF Rank 2020 '#]]/Tabelle13[[#This Row],[JIF Rank 2020 Total]]*100,"")</f>
        <v/>
      </c>
      <c r="AB265" s="83" t="str">
        <f>IF(Tabelle13[[#This Row],[JIF Rank 2020 Relative]]&lt;10, "Upper 10%","")</f>
        <v/>
      </c>
      <c r="AC265" s="83" t="str">
        <f>RIGHT(Tabelle13[[#This Row],[JIF Quartile in Category 2020]],1)</f>
        <v/>
      </c>
      <c r="AD265" s="88"/>
      <c r="AE265" s="83"/>
      <c r="AF265" s="83" t="str">
        <f>IFERROR(Tabelle13[[#This Row],[JIF Rank 2021 '#]]/Tabelle13[[#This Row],[JIF Rank 2021 Total]]*100,"")</f>
        <v/>
      </c>
      <c r="AG265" s="83" t="str">
        <f>IF(Tabelle13[[#This Row],[JIF Rank 2021 Relative]]&lt;10, "Upper 10%","")</f>
        <v/>
      </c>
      <c r="AH265" s="83" t="str">
        <f>RIGHT(Tabelle13[[#This Row],[JIF Quartile in Category 2021]],1)</f>
        <v/>
      </c>
      <c r="AI265" s="83" t="str">
        <f>IF(OR(Tabelle13[[#This Row],[JIF Rank 2019 group]]="Upper 10%",Tabelle13[[#This Row],[JIF Rank 2020 group]]="Upper 10%",Tabelle13[[#This Row],[JIF Rank 2021 group]]="Upper 10%"),"Upper 10%","")</f>
        <v/>
      </c>
    </row>
    <row r="266" spans="1:35" s="54" customFormat="1" x14ac:dyDescent="0.3">
      <c r="A266" s="56" t="s">
        <v>258</v>
      </c>
      <c r="B266" s="65" t="s">
        <v>311</v>
      </c>
      <c r="C266" s="65"/>
      <c r="D266" s="65"/>
      <c r="E266" s="65"/>
      <c r="F266" s="65"/>
      <c r="G266" s="65"/>
      <c r="H266" s="65"/>
      <c r="I266" s="67" t="s">
        <v>38</v>
      </c>
      <c r="J266" s="67"/>
      <c r="K266" s="67"/>
      <c r="L266" s="67"/>
      <c r="M266" s="67"/>
      <c r="N266" s="67" t="s">
        <v>427</v>
      </c>
      <c r="O266" s="67" t="s">
        <v>398</v>
      </c>
      <c r="P266" s="67" t="s">
        <v>1611</v>
      </c>
      <c r="Q266" s="67" t="s">
        <v>1506</v>
      </c>
      <c r="R266" s="49"/>
      <c r="S266" s="56" t="str">
        <f>_xlfn.TEXTJOIN("",TRUE,Tabelle13[[#This Row],[WoS Index SCIE]:[WoS Index SSCI]])</f>
        <v/>
      </c>
      <c r="T266" s="83"/>
      <c r="U266" s="83"/>
      <c r="V266" s="83" t="str">
        <f>IFERROR(Tabelle13[[#This Row],[JIF Rank 2019 '#]]/Tabelle13[[#This Row],[JIF Rank 2019 Total]]*100,"")</f>
        <v/>
      </c>
      <c r="W266" s="83" t="str">
        <f>IF(Tabelle13[[#This Row],[JIF Rank 2019 Relative]]&lt;10, "Upper 10%","")</f>
        <v/>
      </c>
      <c r="X266" s="83" t="str">
        <f>RIGHT(Tabelle13[[#This Row],[JIF Quartile in Category 2019]],1)</f>
        <v/>
      </c>
      <c r="Y266" s="83"/>
      <c r="Z266" s="83"/>
      <c r="AA266" s="83" t="str">
        <f>IFERROR(Tabelle13[[#This Row],[JIF Rank 2020 '#]]/Tabelle13[[#This Row],[JIF Rank 2020 Total]]*100,"")</f>
        <v/>
      </c>
      <c r="AB266" s="83" t="str">
        <f>IF(Tabelle13[[#This Row],[JIF Rank 2020 Relative]]&lt;10, "Upper 10%","")</f>
        <v/>
      </c>
      <c r="AC266" s="83" t="str">
        <f>RIGHT(Tabelle13[[#This Row],[JIF Quartile in Category 2020]],1)</f>
        <v/>
      </c>
      <c r="AD266" s="88"/>
      <c r="AE266" s="83"/>
      <c r="AF266" s="83" t="str">
        <f>IFERROR(Tabelle13[[#This Row],[JIF Rank 2021 '#]]/Tabelle13[[#This Row],[JIF Rank 2021 Total]]*100,"")</f>
        <v/>
      </c>
      <c r="AG266" s="83" t="str">
        <f>IF(Tabelle13[[#This Row],[JIF Rank 2021 Relative]]&lt;10, "Upper 10%","")</f>
        <v/>
      </c>
      <c r="AH266" s="83" t="str">
        <f>RIGHT(Tabelle13[[#This Row],[JIF Quartile in Category 2021]],1)</f>
        <v/>
      </c>
      <c r="AI266" s="83" t="str">
        <f>IF(OR(Tabelle13[[#This Row],[JIF Rank 2019 group]]="Upper 10%",Tabelle13[[#This Row],[JIF Rank 2020 group]]="Upper 10%",Tabelle13[[#This Row],[JIF Rank 2021 group]]="Upper 10%"),"Upper 10%","")</f>
        <v/>
      </c>
    </row>
    <row r="267" spans="1:35" s="54" customFormat="1" x14ac:dyDescent="0.3">
      <c r="A267" s="56" t="s">
        <v>259</v>
      </c>
      <c r="B267" s="65" t="s">
        <v>311</v>
      </c>
      <c r="C267" s="65"/>
      <c r="D267" s="65"/>
      <c r="E267" s="65"/>
      <c r="F267" s="65"/>
      <c r="G267" s="65"/>
      <c r="H267" s="65"/>
      <c r="I267" s="67" t="s">
        <v>38</v>
      </c>
      <c r="J267" s="67"/>
      <c r="K267" s="67"/>
      <c r="L267" s="67"/>
      <c r="M267" s="67"/>
      <c r="N267" s="67" t="s">
        <v>392</v>
      </c>
      <c r="O267" s="67" t="s">
        <v>177</v>
      </c>
      <c r="P267" s="67" t="s">
        <v>177</v>
      </c>
      <c r="Q267" s="67" t="s">
        <v>1508</v>
      </c>
      <c r="R267" s="49"/>
      <c r="S267" s="56" t="str">
        <f>_xlfn.TEXTJOIN("",TRUE,Tabelle13[[#This Row],[WoS Index SCIE]:[WoS Index SSCI]])</f>
        <v/>
      </c>
      <c r="T267" s="83"/>
      <c r="U267" s="83"/>
      <c r="V267" s="83" t="str">
        <f>IFERROR(Tabelle13[[#This Row],[JIF Rank 2019 '#]]/Tabelle13[[#This Row],[JIF Rank 2019 Total]]*100,"")</f>
        <v/>
      </c>
      <c r="W267" s="83" t="str">
        <f>IF(Tabelle13[[#This Row],[JIF Rank 2019 Relative]]&lt;10, "Upper 10%","")</f>
        <v/>
      </c>
      <c r="X267" s="83" t="str">
        <f>RIGHT(Tabelle13[[#This Row],[JIF Quartile in Category 2019]],1)</f>
        <v/>
      </c>
      <c r="Y267" s="83"/>
      <c r="Z267" s="83"/>
      <c r="AA267" s="83" t="str">
        <f>IFERROR(Tabelle13[[#This Row],[JIF Rank 2020 '#]]/Tabelle13[[#This Row],[JIF Rank 2020 Total]]*100,"")</f>
        <v/>
      </c>
      <c r="AB267" s="83" t="str">
        <f>IF(Tabelle13[[#This Row],[JIF Rank 2020 Relative]]&lt;10, "Upper 10%","")</f>
        <v/>
      </c>
      <c r="AC267" s="83" t="str">
        <f>RIGHT(Tabelle13[[#This Row],[JIF Quartile in Category 2020]],1)</f>
        <v/>
      </c>
      <c r="AD267" s="88"/>
      <c r="AE267" s="83"/>
      <c r="AF267" s="83" t="str">
        <f>IFERROR(Tabelle13[[#This Row],[JIF Rank 2021 '#]]/Tabelle13[[#This Row],[JIF Rank 2021 Total]]*100,"")</f>
        <v/>
      </c>
      <c r="AG267" s="83" t="str">
        <f>IF(Tabelle13[[#This Row],[JIF Rank 2021 Relative]]&lt;10, "Upper 10%","")</f>
        <v/>
      </c>
      <c r="AH267" s="83" t="str">
        <f>RIGHT(Tabelle13[[#This Row],[JIF Quartile in Category 2021]],1)</f>
        <v/>
      </c>
      <c r="AI267" s="83" t="str">
        <f>IF(OR(Tabelle13[[#This Row],[JIF Rank 2019 group]]="Upper 10%",Tabelle13[[#This Row],[JIF Rank 2020 group]]="Upper 10%",Tabelle13[[#This Row],[JIF Rank 2021 group]]="Upper 10%"),"Upper 10%","")</f>
        <v/>
      </c>
    </row>
    <row r="268" spans="1:35" s="54" customFormat="1" x14ac:dyDescent="0.3">
      <c r="A268" s="56" t="s">
        <v>260</v>
      </c>
      <c r="B268" s="65" t="s">
        <v>311</v>
      </c>
      <c r="C268" s="65"/>
      <c r="D268" s="65"/>
      <c r="E268" s="65"/>
      <c r="F268" s="65"/>
      <c r="G268" s="65"/>
      <c r="H268" s="65"/>
      <c r="I268" s="67" t="s">
        <v>38</v>
      </c>
      <c r="J268" s="67"/>
      <c r="K268" s="67"/>
      <c r="L268" s="67"/>
      <c r="M268" s="67"/>
      <c r="N268" s="67" t="s">
        <v>847</v>
      </c>
      <c r="O268" s="67" t="s">
        <v>432</v>
      </c>
      <c r="P268" s="57" t="s">
        <v>1611</v>
      </c>
      <c r="Q268" s="67" t="s">
        <v>1509</v>
      </c>
      <c r="R268" s="49"/>
      <c r="S268" s="56" t="str">
        <f>_xlfn.TEXTJOIN("",TRUE,Tabelle13[[#This Row],[WoS Index SCIE]:[WoS Index SSCI]])</f>
        <v/>
      </c>
      <c r="T268" s="83"/>
      <c r="U268" s="83"/>
      <c r="V268" s="83" t="str">
        <f>IFERROR(Tabelle13[[#This Row],[JIF Rank 2019 '#]]/Tabelle13[[#This Row],[JIF Rank 2019 Total]]*100,"")</f>
        <v/>
      </c>
      <c r="W268" s="83" t="str">
        <f>IF(Tabelle13[[#This Row],[JIF Rank 2019 Relative]]&lt;10, "Upper 10%","")</f>
        <v/>
      </c>
      <c r="X268" s="83" t="str">
        <f>RIGHT(Tabelle13[[#This Row],[JIF Quartile in Category 2019]],1)</f>
        <v/>
      </c>
      <c r="Y268" s="83"/>
      <c r="Z268" s="83"/>
      <c r="AA268" s="83" t="str">
        <f>IFERROR(Tabelle13[[#This Row],[JIF Rank 2020 '#]]/Tabelle13[[#This Row],[JIF Rank 2020 Total]]*100,"")</f>
        <v/>
      </c>
      <c r="AB268" s="83" t="str">
        <f>IF(Tabelle13[[#This Row],[JIF Rank 2020 Relative]]&lt;10, "Upper 10%","")</f>
        <v/>
      </c>
      <c r="AC268" s="83" t="str">
        <f>RIGHT(Tabelle13[[#This Row],[JIF Quartile in Category 2020]],1)</f>
        <v/>
      </c>
      <c r="AD268" s="88"/>
      <c r="AE268" s="83"/>
      <c r="AF268" s="83" t="str">
        <f>IFERROR(Tabelle13[[#This Row],[JIF Rank 2021 '#]]/Tabelle13[[#This Row],[JIF Rank 2021 Total]]*100,"")</f>
        <v/>
      </c>
      <c r="AG268" s="83" t="str">
        <f>IF(Tabelle13[[#This Row],[JIF Rank 2021 Relative]]&lt;10, "Upper 10%","")</f>
        <v/>
      </c>
      <c r="AH268" s="83" t="str">
        <f>RIGHT(Tabelle13[[#This Row],[JIF Quartile in Category 2021]],1)</f>
        <v/>
      </c>
      <c r="AI268" s="83" t="str">
        <f>IF(OR(Tabelle13[[#This Row],[JIF Rank 2019 group]]="Upper 10%",Tabelle13[[#This Row],[JIF Rank 2020 group]]="Upper 10%",Tabelle13[[#This Row],[JIF Rank 2021 group]]="Upper 10%"),"Upper 10%","")</f>
        <v/>
      </c>
    </row>
    <row r="269" spans="1:35" s="54" customFormat="1" x14ac:dyDescent="0.3">
      <c r="A269" s="56" t="s">
        <v>261</v>
      </c>
      <c r="B269" s="65" t="s">
        <v>311</v>
      </c>
      <c r="C269" s="65"/>
      <c r="D269" s="65"/>
      <c r="E269" s="65"/>
      <c r="F269" s="65"/>
      <c r="G269" s="65"/>
      <c r="H269" s="65"/>
      <c r="I269" s="67" t="s">
        <v>38</v>
      </c>
      <c r="J269" s="67"/>
      <c r="K269" s="67"/>
      <c r="L269" s="67"/>
      <c r="M269" s="67"/>
      <c r="N269" s="67" t="s">
        <v>847</v>
      </c>
      <c r="O269" s="67" t="s">
        <v>432</v>
      </c>
      <c r="P269" s="57" t="s">
        <v>1611</v>
      </c>
      <c r="Q269" s="67" t="s">
        <v>1511</v>
      </c>
      <c r="R269" s="49"/>
      <c r="S269" s="56" t="str">
        <f>_xlfn.TEXTJOIN("",TRUE,Tabelle13[[#This Row],[WoS Index SCIE]:[WoS Index SSCI]])</f>
        <v/>
      </c>
      <c r="T269" s="83"/>
      <c r="U269" s="83"/>
      <c r="V269" s="83" t="str">
        <f>IFERROR(Tabelle13[[#This Row],[JIF Rank 2019 '#]]/Tabelle13[[#This Row],[JIF Rank 2019 Total]]*100,"")</f>
        <v/>
      </c>
      <c r="W269" s="83" t="str">
        <f>IF(Tabelle13[[#This Row],[JIF Rank 2019 Relative]]&lt;10, "Upper 10%","")</f>
        <v/>
      </c>
      <c r="X269" s="83" t="str">
        <f>RIGHT(Tabelle13[[#This Row],[JIF Quartile in Category 2019]],1)</f>
        <v/>
      </c>
      <c r="Y269" s="83"/>
      <c r="Z269" s="83"/>
      <c r="AA269" s="83" t="str">
        <f>IFERROR(Tabelle13[[#This Row],[JIF Rank 2020 '#]]/Tabelle13[[#This Row],[JIF Rank 2020 Total]]*100,"")</f>
        <v/>
      </c>
      <c r="AB269" s="83" t="str">
        <f>IF(Tabelle13[[#This Row],[JIF Rank 2020 Relative]]&lt;10, "Upper 10%","")</f>
        <v/>
      </c>
      <c r="AC269" s="83" t="str">
        <f>RIGHT(Tabelle13[[#This Row],[JIF Quartile in Category 2020]],1)</f>
        <v/>
      </c>
      <c r="AD269" s="88"/>
      <c r="AE269" s="83"/>
      <c r="AF269" s="83" t="str">
        <f>IFERROR(Tabelle13[[#This Row],[JIF Rank 2021 '#]]/Tabelle13[[#This Row],[JIF Rank 2021 Total]]*100,"")</f>
        <v/>
      </c>
      <c r="AG269" s="83" t="str">
        <f>IF(Tabelle13[[#This Row],[JIF Rank 2021 Relative]]&lt;10, "Upper 10%","")</f>
        <v/>
      </c>
      <c r="AH269" s="83" t="str">
        <f>RIGHT(Tabelle13[[#This Row],[JIF Quartile in Category 2021]],1)</f>
        <v/>
      </c>
      <c r="AI269" s="83" t="str">
        <f>IF(OR(Tabelle13[[#This Row],[JIF Rank 2019 group]]="Upper 10%",Tabelle13[[#This Row],[JIF Rank 2020 group]]="Upper 10%",Tabelle13[[#This Row],[JIF Rank 2021 group]]="Upper 10%"),"Upper 10%","")</f>
        <v/>
      </c>
    </row>
    <row r="270" spans="1:35" s="54" customFormat="1" x14ac:dyDescent="0.3">
      <c r="A270" s="56" t="s">
        <v>262</v>
      </c>
      <c r="B270" s="65" t="s">
        <v>311</v>
      </c>
      <c r="C270" s="65"/>
      <c r="D270" s="65"/>
      <c r="E270" s="65"/>
      <c r="F270" s="65"/>
      <c r="G270" s="65"/>
      <c r="H270" s="65"/>
      <c r="I270" s="67" t="s">
        <v>38</v>
      </c>
      <c r="J270" s="67"/>
      <c r="K270" s="67"/>
      <c r="L270" s="67"/>
      <c r="M270" s="67"/>
      <c r="N270" s="67" t="s">
        <v>1650</v>
      </c>
      <c r="O270" s="67" t="s">
        <v>432</v>
      </c>
      <c r="P270" s="57" t="s">
        <v>1611</v>
      </c>
      <c r="Q270" s="67" t="s">
        <v>1513</v>
      </c>
      <c r="R270" s="49"/>
      <c r="S270" s="56" t="str">
        <f>_xlfn.TEXTJOIN("",TRUE,Tabelle13[[#This Row],[WoS Index SCIE]:[WoS Index SSCI]])</f>
        <v/>
      </c>
      <c r="T270" s="83"/>
      <c r="U270" s="83"/>
      <c r="V270" s="83" t="str">
        <f>IFERROR(Tabelle13[[#This Row],[JIF Rank 2019 '#]]/Tabelle13[[#This Row],[JIF Rank 2019 Total]]*100,"")</f>
        <v/>
      </c>
      <c r="W270" s="83" t="str">
        <f>IF(Tabelle13[[#This Row],[JIF Rank 2019 Relative]]&lt;10, "Upper 10%","")</f>
        <v/>
      </c>
      <c r="X270" s="83" t="str">
        <f>RIGHT(Tabelle13[[#This Row],[JIF Quartile in Category 2019]],1)</f>
        <v/>
      </c>
      <c r="Y270" s="83"/>
      <c r="Z270" s="83"/>
      <c r="AA270" s="83" t="str">
        <f>IFERROR(Tabelle13[[#This Row],[JIF Rank 2020 '#]]/Tabelle13[[#This Row],[JIF Rank 2020 Total]]*100,"")</f>
        <v/>
      </c>
      <c r="AB270" s="83" t="str">
        <f>IF(Tabelle13[[#This Row],[JIF Rank 2020 Relative]]&lt;10, "Upper 10%","")</f>
        <v/>
      </c>
      <c r="AC270" s="83" t="str">
        <f>RIGHT(Tabelle13[[#This Row],[JIF Quartile in Category 2020]],1)</f>
        <v/>
      </c>
      <c r="AD270" s="88"/>
      <c r="AE270" s="83"/>
      <c r="AF270" s="83" t="str">
        <f>IFERROR(Tabelle13[[#This Row],[JIF Rank 2021 '#]]/Tabelle13[[#This Row],[JIF Rank 2021 Total]]*100,"")</f>
        <v/>
      </c>
      <c r="AG270" s="83" t="str">
        <f>IF(Tabelle13[[#This Row],[JIF Rank 2021 Relative]]&lt;10, "Upper 10%","")</f>
        <v/>
      </c>
      <c r="AH270" s="83" t="str">
        <f>RIGHT(Tabelle13[[#This Row],[JIF Quartile in Category 2021]],1)</f>
        <v/>
      </c>
      <c r="AI270" s="83" t="str">
        <f>IF(OR(Tabelle13[[#This Row],[JIF Rank 2019 group]]="Upper 10%",Tabelle13[[#This Row],[JIF Rank 2020 group]]="Upper 10%",Tabelle13[[#This Row],[JIF Rank 2021 group]]="Upper 10%"),"Upper 10%","")</f>
        <v/>
      </c>
    </row>
    <row r="271" spans="1:35" s="54" customFormat="1" x14ac:dyDescent="0.3">
      <c r="A271" s="56" t="s">
        <v>263</v>
      </c>
      <c r="B271" s="65" t="s">
        <v>311</v>
      </c>
      <c r="C271" s="65"/>
      <c r="D271" s="65"/>
      <c r="E271" s="65"/>
      <c r="F271" s="65"/>
      <c r="G271" s="65"/>
      <c r="H271" s="65"/>
      <c r="I271" s="67" t="s">
        <v>38</v>
      </c>
      <c r="J271" s="67"/>
      <c r="K271" s="67"/>
      <c r="L271" s="67"/>
      <c r="M271" s="67"/>
      <c r="N271" s="67" t="s">
        <v>847</v>
      </c>
      <c r="O271" s="67" t="s">
        <v>432</v>
      </c>
      <c r="P271" s="57" t="s">
        <v>1611</v>
      </c>
      <c r="Q271" s="67" t="s">
        <v>1515</v>
      </c>
      <c r="R271" s="49"/>
      <c r="S271" s="56" t="str">
        <f>_xlfn.TEXTJOIN("",TRUE,Tabelle13[[#This Row],[WoS Index SCIE]:[WoS Index SSCI]])</f>
        <v/>
      </c>
      <c r="T271" s="83"/>
      <c r="U271" s="83"/>
      <c r="V271" s="83" t="str">
        <f>IFERROR(Tabelle13[[#This Row],[JIF Rank 2019 '#]]/Tabelle13[[#This Row],[JIF Rank 2019 Total]]*100,"")</f>
        <v/>
      </c>
      <c r="W271" s="83" t="str">
        <f>IF(Tabelle13[[#This Row],[JIF Rank 2019 Relative]]&lt;10, "Upper 10%","")</f>
        <v/>
      </c>
      <c r="X271" s="83" t="str">
        <f>RIGHT(Tabelle13[[#This Row],[JIF Quartile in Category 2019]],1)</f>
        <v/>
      </c>
      <c r="Y271" s="83"/>
      <c r="Z271" s="83"/>
      <c r="AA271" s="83" t="str">
        <f>IFERROR(Tabelle13[[#This Row],[JIF Rank 2020 '#]]/Tabelle13[[#This Row],[JIF Rank 2020 Total]]*100,"")</f>
        <v/>
      </c>
      <c r="AB271" s="83" t="str">
        <f>IF(Tabelle13[[#This Row],[JIF Rank 2020 Relative]]&lt;10, "Upper 10%","")</f>
        <v/>
      </c>
      <c r="AC271" s="83" t="str">
        <f>RIGHT(Tabelle13[[#This Row],[JIF Quartile in Category 2020]],1)</f>
        <v/>
      </c>
      <c r="AD271" s="88"/>
      <c r="AE271" s="83"/>
      <c r="AF271" s="83" t="str">
        <f>IFERROR(Tabelle13[[#This Row],[JIF Rank 2021 '#]]/Tabelle13[[#This Row],[JIF Rank 2021 Total]]*100,"")</f>
        <v/>
      </c>
      <c r="AG271" s="83" t="str">
        <f>IF(Tabelle13[[#This Row],[JIF Rank 2021 Relative]]&lt;10, "Upper 10%","")</f>
        <v/>
      </c>
      <c r="AH271" s="83" t="str">
        <f>RIGHT(Tabelle13[[#This Row],[JIF Quartile in Category 2021]],1)</f>
        <v/>
      </c>
      <c r="AI271" s="83" t="str">
        <f>IF(OR(Tabelle13[[#This Row],[JIF Rank 2019 group]]="Upper 10%",Tabelle13[[#This Row],[JIF Rank 2020 group]]="Upper 10%",Tabelle13[[#This Row],[JIF Rank 2021 group]]="Upper 10%"),"Upper 10%","")</f>
        <v/>
      </c>
    </row>
    <row r="272" spans="1:35" s="54" customFormat="1" x14ac:dyDescent="0.3">
      <c r="A272" s="56" t="s">
        <v>264</v>
      </c>
      <c r="B272" s="65" t="s">
        <v>311</v>
      </c>
      <c r="C272" s="65"/>
      <c r="D272" s="65"/>
      <c r="E272" s="65"/>
      <c r="F272" s="65"/>
      <c r="G272" s="65"/>
      <c r="H272" s="65"/>
      <c r="I272" s="67" t="s">
        <v>38</v>
      </c>
      <c r="J272" s="67"/>
      <c r="K272" s="67"/>
      <c r="L272" s="67"/>
      <c r="M272" s="67"/>
      <c r="N272" s="67" t="s">
        <v>431</v>
      </c>
      <c r="O272" s="67" t="s">
        <v>432</v>
      </c>
      <c r="P272" s="57" t="s">
        <v>1611</v>
      </c>
      <c r="Q272" s="67" t="s">
        <v>1517</v>
      </c>
      <c r="R272" s="49"/>
      <c r="S272" s="56" t="str">
        <f>_xlfn.TEXTJOIN("",TRUE,Tabelle13[[#This Row],[WoS Index SCIE]:[WoS Index SSCI]])</f>
        <v/>
      </c>
      <c r="T272" s="83"/>
      <c r="U272" s="83"/>
      <c r="V272" s="83" t="str">
        <f>IFERROR(Tabelle13[[#This Row],[JIF Rank 2019 '#]]/Tabelle13[[#This Row],[JIF Rank 2019 Total]]*100,"")</f>
        <v/>
      </c>
      <c r="W272" s="83" t="str">
        <f>IF(Tabelle13[[#This Row],[JIF Rank 2019 Relative]]&lt;10, "Upper 10%","")</f>
        <v/>
      </c>
      <c r="X272" s="83" t="str">
        <f>RIGHT(Tabelle13[[#This Row],[JIF Quartile in Category 2019]],1)</f>
        <v/>
      </c>
      <c r="Y272" s="83"/>
      <c r="Z272" s="83"/>
      <c r="AA272" s="83" t="str">
        <f>IFERROR(Tabelle13[[#This Row],[JIF Rank 2020 '#]]/Tabelle13[[#This Row],[JIF Rank 2020 Total]]*100,"")</f>
        <v/>
      </c>
      <c r="AB272" s="83" t="str">
        <f>IF(Tabelle13[[#This Row],[JIF Rank 2020 Relative]]&lt;10, "Upper 10%","")</f>
        <v/>
      </c>
      <c r="AC272" s="83" t="str">
        <f>RIGHT(Tabelle13[[#This Row],[JIF Quartile in Category 2020]],1)</f>
        <v/>
      </c>
      <c r="AD272" s="88"/>
      <c r="AE272" s="83"/>
      <c r="AF272" s="83" t="str">
        <f>IFERROR(Tabelle13[[#This Row],[JIF Rank 2021 '#]]/Tabelle13[[#This Row],[JIF Rank 2021 Total]]*100,"")</f>
        <v/>
      </c>
      <c r="AG272" s="83" t="str">
        <f>IF(Tabelle13[[#This Row],[JIF Rank 2021 Relative]]&lt;10, "Upper 10%","")</f>
        <v/>
      </c>
      <c r="AH272" s="83" t="str">
        <f>RIGHT(Tabelle13[[#This Row],[JIF Quartile in Category 2021]],1)</f>
        <v/>
      </c>
      <c r="AI272" s="83" t="str">
        <f>IF(OR(Tabelle13[[#This Row],[JIF Rank 2019 group]]="Upper 10%",Tabelle13[[#This Row],[JIF Rank 2020 group]]="Upper 10%",Tabelle13[[#This Row],[JIF Rank 2021 group]]="Upper 10%"),"Upper 10%","")</f>
        <v/>
      </c>
    </row>
    <row r="273" spans="1:35" s="54" customFormat="1" x14ac:dyDescent="0.3">
      <c r="A273" s="56" t="s">
        <v>265</v>
      </c>
      <c r="B273" s="65" t="s">
        <v>311</v>
      </c>
      <c r="C273" s="65"/>
      <c r="D273" s="65"/>
      <c r="E273" s="65"/>
      <c r="F273" s="65"/>
      <c r="G273" s="65"/>
      <c r="H273" s="65"/>
      <c r="I273" s="67" t="s">
        <v>38</v>
      </c>
      <c r="J273" s="67"/>
      <c r="K273" s="67"/>
      <c r="L273" s="67"/>
      <c r="M273" s="67"/>
      <c r="N273" s="67" t="s">
        <v>1648</v>
      </c>
      <c r="O273" s="67" t="s">
        <v>177</v>
      </c>
      <c r="P273" s="67" t="s">
        <v>177</v>
      </c>
      <c r="Q273" s="67" t="s">
        <v>1519</v>
      </c>
      <c r="R273" s="49"/>
      <c r="S273" s="56" t="str">
        <f>_xlfn.TEXTJOIN("",TRUE,Tabelle13[[#This Row],[WoS Index SCIE]:[WoS Index SSCI]])</f>
        <v/>
      </c>
      <c r="T273" s="83"/>
      <c r="U273" s="83"/>
      <c r="V273" s="83" t="str">
        <f>IFERROR(Tabelle13[[#This Row],[JIF Rank 2019 '#]]/Tabelle13[[#This Row],[JIF Rank 2019 Total]]*100,"")</f>
        <v/>
      </c>
      <c r="W273" s="83" t="str">
        <f>IF(Tabelle13[[#This Row],[JIF Rank 2019 Relative]]&lt;10, "Upper 10%","")</f>
        <v/>
      </c>
      <c r="X273" s="83" t="str">
        <f>RIGHT(Tabelle13[[#This Row],[JIF Quartile in Category 2019]],1)</f>
        <v/>
      </c>
      <c r="Y273" s="83"/>
      <c r="Z273" s="83"/>
      <c r="AA273" s="83" t="str">
        <f>IFERROR(Tabelle13[[#This Row],[JIF Rank 2020 '#]]/Tabelle13[[#This Row],[JIF Rank 2020 Total]]*100,"")</f>
        <v/>
      </c>
      <c r="AB273" s="83" t="str">
        <f>IF(Tabelle13[[#This Row],[JIF Rank 2020 Relative]]&lt;10, "Upper 10%","")</f>
        <v/>
      </c>
      <c r="AC273" s="83" t="str">
        <f>RIGHT(Tabelle13[[#This Row],[JIF Quartile in Category 2020]],1)</f>
        <v/>
      </c>
      <c r="AD273" s="88"/>
      <c r="AE273" s="83"/>
      <c r="AF273" s="83" t="str">
        <f>IFERROR(Tabelle13[[#This Row],[JIF Rank 2021 '#]]/Tabelle13[[#This Row],[JIF Rank 2021 Total]]*100,"")</f>
        <v/>
      </c>
      <c r="AG273" s="83" t="str">
        <f>IF(Tabelle13[[#This Row],[JIF Rank 2021 Relative]]&lt;10, "Upper 10%","")</f>
        <v/>
      </c>
      <c r="AH273" s="83" t="str">
        <f>RIGHT(Tabelle13[[#This Row],[JIF Quartile in Category 2021]],1)</f>
        <v/>
      </c>
      <c r="AI273" s="83" t="str">
        <f>IF(OR(Tabelle13[[#This Row],[JIF Rank 2019 group]]="Upper 10%",Tabelle13[[#This Row],[JIF Rank 2020 group]]="Upper 10%",Tabelle13[[#This Row],[JIF Rank 2021 group]]="Upper 10%"),"Upper 10%","")</f>
        <v/>
      </c>
    </row>
    <row r="274" spans="1:35" s="54" customFormat="1" x14ac:dyDescent="0.3">
      <c r="A274" s="56" t="s">
        <v>266</v>
      </c>
      <c r="B274" s="65" t="s">
        <v>311</v>
      </c>
      <c r="C274" s="65"/>
      <c r="D274" s="65"/>
      <c r="E274" s="65"/>
      <c r="F274" s="65"/>
      <c r="G274" s="65"/>
      <c r="H274" s="65"/>
      <c r="I274" s="67"/>
      <c r="J274" s="67" t="s">
        <v>26</v>
      </c>
      <c r="K274" s="67"/>
      <c r="L274" s="67"/>
      <c r="M274" s="67"/>
      <c r="N274" s="67" t="s">
        <v>1521</v>
      </c>
      <c r="O274" s="67" t="s">
        <v>388</v>
      </c>
      <c r="P274" s="57" t="s">
        <v>1611</v>
      </c>
      <c r="Q274" s="67" t="s">
        <v>1522</v>
      </c>
      <c r="R274" s="49"/>
      <c r="S274" s="56" t="str">
        <f>_xlfn.TEXTJOIN("",TRUE,Tabelle13[[#This Row],[WoS Index SCIE]:[WoS Index SSCI]])</f>
        <v/>
      </c>
      <c r="T274" s="83"/>
      <c r="U274" s="83"/>
      <c r="V274" s="83" t="str">
        <f>IFERROR(Tabelle13[[#This Row],[JIF Rank 2019 '#]]/Tabelle13[[#This Row],[JIF Rank 2019 Total]]*100,"")</f>
        <v/>
      </c>
      <c r="W274" s="83" t="str">
        <f>IF(Tabelle13[[#This Row],[JIF Rank 2019 Relative]]&lt;10, "Upper 10%","")</f>
        <v/>
      </c>
      <c r="X274" s="83" t="str">
        <f>RIGHT(Tabelle13[[#This Row],[JIF Quartile in Category 2019]],1)</f>
        <v/>
      </c>
      <c r="Y274" s="83"/>
      <c r="Z274" s="83"/>
      <c r="AA274" s="83" t="str">
        <f>IFERROR(Tabelle13[[#This Row],[JIF Rank 2020 '#]]/Tabelle13[[#This Row],[JIF Rank 2020 Total]]*100,"")</f>
        <v/>
      </c>
      <c r="AB274" s="83" t="str">
        <f>IF(Tabelle13[[#This Row],[JIF Rank 2020 Relative]]&lt;10, "Upper 10%","")</f>
        <v/>
      </c>
      <c r="AC274" s="83" t="str">
        <f>RIGHT(Tabelle13[[#This Row],[JIF Quartile in Category 2020]],1)</f>
        <v/>
      </c>
      <c r="AD274" s="88"/>
      <c r="AE274" s="83"/>
      <c r="AF274" s="83" t="str">
        <f>IFERROR(Tabelle13[[#This Row],[JIF Rank 2021 '#]]/Tabelle13[[#This Row],[JIF Rank 2021 Total]]*100,"")</f>
        <v/>
      </c>
      <c r="AG274" s="83" t="str">
        <f>IF(Tabelle13[[#This Row],[JIF Rank 2021 Relative]]&lt;10, "Upper 10%","")</f>
        <v/>
      </c>
      <c r="AH274" s="83" t="str">
        <f>RIGHT(Tabelle13[[#This Row],[JIF Quartile in Category 2021]],1)</f>
        <v/>
      </c>
      <c r="AI274" s="83" t="str">
        <f>IF(OR(Tabelle13[[#This Row],[JIF Rank 2019 group]]="Upper 10%",Tabelle13[[#This Row],[JIF Rank 2020 group]]="Upper 10%",Tabelle13[[#This Row],[JIF Rank 2021 group]]="Upper 10%"),"Upper 10%","")</f>
        <v/>
      </c>
    </row>
    <row r="275" spans="1:35" s="54" customFormat="1" x14ac:dyDescent="0.3">
      <c r="A275" s="57" t="s">
        <v>267</v>
      </c>
      <c r="B275" s="67" t="s">
        <v>1523</v>
      </c>
      <c r="C275" s="70" t="s">
        <v>1524</v>
      </c>
      <c r="D275" s="67" t="s">
        <v>312</v>
      </c>
      <c r="E275" s="70" t="s">
        <v>1524</v>
      </c>
      <c r="F275" s="67" t="s">
        <v>312</v>
      </c>
      <c r="G275" s="67" t="s">
        <v>22242</v>
      </c>
      <c r="H275" s="67" t="s">
        <v>328</v>
      </c>
      <c r="I275" s="67"/>
      <c r="J275" s="67"/>
      <c r="K275" s="67" t="s">
        <v>28</v>
      </c>
      <c r="L275" s="67"/>
      <c r="M275" s="67"/>
      <c r="N275" s="68" t="s">
        <v>1626</v>
      </c>
      <c r="O275" s="68" t="s">
        <v>373</v>
      </c>
      <c r="P275" s="68" t="s">
        <v>1609</v>
      </c>
      <c r="Q275" s="67" t="s">
        <v>1528</v>
      </c>
      <c r="R275" s="49"/>
      <c r="S275" s="56" t="str">
        <f>_xlfn.TEXTJOIN("",TRUE,Tabelle13[[#This Row],[WoS Index SCIE]:[WoS Index SSCI]])</f>
        <v>SCIE</v>
      </c>
      <c r="T275" s="84">
        <v>17</v>
      </c>
      <c r="U275" s="83">
        <v>26</v>
      </c>
      <c r="V275" s="83">
        <f>IFERROR(Tabelle13[[#This Row],[JIF Rank 2019 '#]]/Tabelle13[[#This Row],[JIF Rank 2019 Total]]*100,"")</f>
        <v>65.384615384615387</v>
      </c>
      <c r="W275" s="83" t="str">
        <f>IF(Tabelle13[[#This Row],[JIF Rank 2019 Relative]]&lt;10, "Upper 10%","")</f>
        <v/>
      </c>
      <c r="X275" s="83" t="str">
        <f>RIGHT(Tabelle13[[#This Row],[JIF Quartile in Category 2019]],1)</f>
        <v>3</v>
      </c>
      <c r="Y275" s="84">
        <v>17</v>
      </c>
      <c r="Z275" s="83">
        <v>26</v>
      </c>
      <c r="AA275" s="83">
        <f>IFERROR(Tabelle13[[#This Row],[JIF Rank 2020 '#]]/Tabelle13[[#This Row],[JIF Rank 2020 Total]]*100,"")</f>
        <v>65.384615384615387</v>
      </c>
      <c r="AB275" s="83" t="str">
        <f>IF(Tabelle13[[#This Row],[JIF Rank 2020 Relative]]&lt;10, "Upper 10%","")</f>
        <v/>
      </c>
      <c r="AC275" s="83" t="str">
        <f>RIGHT(Tabelle13[[#This Row],[JIF Quartile in Category 2020]],1)</f>
        <v>3</v>
      </c>
      <c r="AD275" s="89">
        <v>16</v>
      </c>
      <c r="AE275" s="83">
        <v>33</v>
      </c>
      <c r="AF275" s="83">
        <f>IFERROR(Tabelle13[[#This Row],[JIF Rank 2021 '#]]/Tabelle13[[#This Row],[JIF Rank 2021 Total]]*100,"")</f>
        <v>48.484848484848484</v>
      </c>
      <c r="AG275" s="83" t="str">
        <f>IF(Tabelle13[[#This Row],[JIF Rank 2021 Relative]]&lt;10, "Upper 10%","")</f>
        <v/>
      </c>
      <c r="AH275" s="83" t="str">
        <f>RIGHT(Tabelle13[[#This Row],[JIF Quartile in Category 2021]],1)</f>
        <v>2</v>
      </c>
      <c r="AI275" s="83" t="str">
        <f>IF(OR(Tabelle13[[#This Row],[JIF Rank 2019 group]]="Upper 10%",Tabelle13[[#This Row],[JIF Rank 2020 group]]="Upper 10%",Tabelle13[[#This Row],[JIF Rank 2021 group]]="Upper 10%"),"Upper 10%","")</f>
        <v/>
      </c>
    </row>
    <row r="276" spans="1:35" s="54" customFormat="1" x14ac:dyDescent="0.3">
      <c r="A276" s="57" t="s">
        <v>268</v>
      </c>
      <c r="B276" s="67" t="s">
        <v>1523</v>
      </c>
      <c r="C276" s="67" t="s">
        <v>1529</v>
      </c>
      <c r="D276" s="67" t="s">
        <v>334</v>
      </c>
      <c r="E276" s="67" t="s">
        <v>1530</v>
      </c>
      <c r="F276" s="67" t="s">
        <v>334</v>
      </c>
      <c r="G276" s="67" t="s">
        <v>1529</v>
      </c>
      <c r="H276" s="67" t="s">
        <v>334</v>
      </c>
      <c r="I276" s="67"/>
      <c r="J276" s="67"/>
      <c r="K276" s="67" t="s">
        <v>28</v>
      </c>
      <c r="L276" s="67"/>
      <c r="M276" s="67" t="s">
        <v>24</v>
      </c>
      <c r="N276" s="68" t="s">
        <v>1626</v>
      </c>
      <c r="O276" s="68" t="s">
        <v>373</v>
      </c>
      <c r="P276" s="68" t="s">
        <v>1609</v>
      </c>
      <c r="Q276" s="67" t="s">
        <v>1532</v>
      </c>
      <c r="R276" s="49"/>
      <c r="S276" s="56" t="str">
        <f>_xlfn.TEXTJOIN("",TRUE,Tabelle13[[#This Row],[WoS Index SCIE]:[WoS Index SSCI]])</f>
        <v>SCIE</v>
      </c>
      <c r="T276" s="83">
        <v>26</v>
      </c>
      <c r="U276" s="83">
        <v>26</v>
      </c>
      <c r="V276" s="83">
        <f>IFERROR(Tabelle13[[#This Row],[JIF Rank 2019 '#]]/Tabelle13[[#This Row],[JIF Rank 2019 Total]]*100,"")</f>
        <v>100</v>
      </c>
      <c r="W276" s="83" t="str">
        <f>IF(Tabelle13[[#This Row],[JIF Rank 2019 Relative]]&lt;10, "Upper 10%","")</f>
        <v/>
      </c>
      <c r="X276" s="83" t="str">
        <f>RIGHT(Tabelle13[[#This Row],[JIF Quartile in Category 2019]],1)</f>
        <v>4</v>
      </c>
      <c r="Y276" s="83">
        <v>25</v>
      </c>
      <c r="Z276" s="83">
        <v>26</v>
      </c>
      <c r="AA276" s="83">
        <f>IFERROR(Tabelle13[[#This Row],[JIF Rank 2020 '#]]/Tabelle13[[#This Row],[JIF Rank 2020 Total]]*100,"")</f>
        <v>96.15384615384616</v>
      </c>
      <c r="AB276" s="83" t="str">
        <f>IF(Tabelle13[[#This Row],[JIF Rank 2020 Relative]]&lt;10, "Upper 10%","")</f>
        <v/>
      </c>
      <c r="AC276" s="83" t="str">
        <f>RIGHT(Tabelle13[[#This Row],[JIF Quartile in Category 2020]],1)</f>
        <v>4</v>
      </c>
      <c r="AD276" s="89">
        <v>26</v>
      </c>
      <c r="AE276" s="83">
        <v>26</v>
      </c>
      <c r="AF276" s="83">
        <f>IFERROR(Tabelle13[[#This Row],[JIF Rank 2021 '#]]/Tabelle13[[#This Row],[JIF Rank 2021 Total]]*100,"")</f>
        <v>100</v>
      </c>
      <c r="AG276" s="83" t="str">
        <f>IF(Tabelle13[[#This Row],[JIF Rank 2021 Relative]]&lt;10, "Upper 10%","")</f>
        <v/>
      </c>
      <c r="AH276" s="83" t="str">
        <f>RIGHT(Tabelle13[[#This Row],[JIF Quartile in Category 2021]],1)</f>
        <v>4</v>
      </c>
      <c r="AI276" s="83" t="str">
        <f>IF(OR(Tabelle13[[#This Row],[JIF Rank 2019 group]]="Upper 10%",Tabelle13[[#This Row],[JIF Rank 2020 group]]="Upper 10%",Tabelle13[[#This Row],[JIF Rank 2021 group]]="Upper 10%"),"Upper 10%","")</f>
        <v/>
      </c>
    </row>
    <row r="277" spans="1:35" s="54" customFormat="1" x14ac:dyDescent="0.3">
      <c r="A277" s="102" t="s">
        <v>269</v>
      </c>
      <c r="B277" s="103" t="s">
        <v>1455</v>
      </c>
      <c r="C277" s="67" t="s">
        <v>1533</v>
      </c>
      <c r="D277" s="67" t="s">
        <v>334</v>
      </c>
      <c r="E277" s="67" t="s">
        <v>1534</v>
      </c>
      <c r="F277" s="67" t="s">
        <v>334</v>
      </c>
      <c r="G277" s="67" t="s">
        <v>1535</v>
      </c>
      <c r="H277" s="67" t="s">
        <v>334</v>
      </c>
      <c r="I277" s="67"/>
      <c r="J277" s="67"/>
      <c r="K277" s="67" t="s">
        <v>28</v>
      </c>
      <c r="L277" s="67"/>
      <c r="M277" s="67"/>
      <c r="N277" s="68" t="s">
        <v>1626</v>
      </c>
      <c r="O277" s="68" t="s">
        <v>336</v>
      </c>
      <c r="P277" s="67" t="s">
        <v>1609</v>
      </c>
      <c r="Q277" s="67" t="s">
        <v>1538</v>
      </c>
      <c r="R277" s="49"/>
      <c r="S277" s="56" t="str">
        <f>_xlfn.TEXTJOIN("",TRUE,Tabelle13[[#This Row],[WoS Index SCIE]:[WoS Index SSCI]])</f>
        <v>SCIE</v>
      </c>
      <c r="T277" s="83">
        <v>138</v>
      </c>
      <c r="U277" s="83">
        <v>154</v>
      </c>
      <c r="V277" s="83">
        <f>IFERROR(Tabelle13[[#This Row],[JIF Rank 2019 '#]]/Tabelle13[[#This Row],[JIF Rank 2019 Total]]*100,"")</f>
        <v>89.610389610389603</v>
      </c>
      <c r="W277" s="83" t="str">
        <f>IF(Tabelle13[[#This Row],[JIF Rank 2019 Relative]]&lt;10, "Upper 10%","")</f>
        <v/>
      </c>
      <c r="X277" s="83" t="str">
        <f>RIGHT(Tabelle13[[#This Row],[JIF Quartile in Category 2019]],1)</f>
        <v>4</v>
      </c>
      <c r="Y277" s="83">
        <v>144</v>
      </c>
      <c r="Z277" s="83">
        <v>162</v>
      </c>
      <c r="AA277" s="83">
        <f>IFERROR(Tabelle13[[#This Row],[JIF Rank 2020 '#]]/Tabelle13[[#This Row],[JIF Rank 2020 Total]]*100,"")</f>
        <v>88.888888888888886</v>
      </c>
      <c r="AB277" s="83" t="str">
        <f>IF(Tabelle13[[#This Row],[JIF Rank 2020 Relative]]&lt;10, "Upper 10%","")</f>
        <v/>
      </c>
      <c r="AC277" s="83" t="str">
        <f>RIGHT(Tabelle13[[#This Row],[JIF Quartile in Category 2020]],1)</f>
        <v>4</v>
      </c>
      <c r="AD277" s="89">
        <v>139</v>
      </c>
      <c r="AE277" s="83">
        <v>172</v>
      </c>
      <c r="AF277" s="83">
        <f>IFERROR(Tabelle13[[#This Row],[JIF Rank 2021 '#]]/Tabelle13[[#This Row],[JIF Rank 2021 Total]]*100,"")</f>
        <v>80.813953488372093</v>
      </c>
      <c r="AG277" s="83" t="str">
        <f>IF(Tabelle13[[#This Row],[JIF Rank 2021 Relative]]&lt;10, "Upper 10%","")</f>
        <v/>
      </c>
      <c r="AH277" s="83" t="str">
        <f>RIGHT(Tabelle13[[#This Row],[JIF Quartile in Category 2021]],1)</f>
        <v>4</v>
      </c>
      <c r="AI277" s="83" t="str">
        <f>IF(OR(Tabelle13[[#This Row],[JIF Rank 2019 group]]="Upper 10%",Tabelle13[[#This Row],[JIF Rank 2020 group]]="Upper 10%",Tabelle13[[#This Row],[JIF Rank 2021 group]]="Upper 10%"),"Upper 10%","")</f>
        <v/>
      </c>
    </row>
    <row r="278" spans="1:35" s="54" customFormat="1" x14ac:dyDescent="0.3">
      <c r="A278" s="102" t="s">
        <v>269</v>
      </c>
      <c r="B278" s="103" t="s">
        <v>1253</v>
      </c>
      <c r="C278" s="67" t="s">
        <v>1539</v>
      </c>
      <c r="D278" s="67" t="s">
        <v>312</v>
      </c>
      <c r="E278" s="67" t="s">
        <v>1540</v>
      </c>
      <c r="F278" s="67" t="s">
        <v>312</v>
      </c>
      <c r="G278" s="67" t="s">
        <v>1541</v>
      </c>
      <c r="H278" s="67" t="s">
        <v>312</v>
      </c>
      <c r="I278" s="67"/>
      <c r="J278" s="67"/>
      <c r="K278" s="67" t="s">
        <v>28</v>
      </c>
      <c r="L278" s="67"/>
      <c r="M278" s="67"/>
      <c r="N278" s="68" t="s">
        <v>1626</v>
      </c>
      <c r="O278" s="68" t="s">
        <v>336</v>
      </c>
      <c r="P278" s="67" t="s">
        <v>1609</v>
      </c>
      <c r="Q278" s="67" t="s">
        <v>1538</v>
      </c>
      <c r="R278" s="49"/>
      <c r="S278" s="56" t="str">
        <f>_xlfn.TEXTJOIN("",TRUE,Tabelle13[[#This Row],[WoS Index SCIE]:[WoS Index SSCI]])</f>
        <v>SCIE</v>
      </c>
      <c r="T278" s="83">
        <v>53</v>
      </c>
      <c r="U278" s="83">
        <v>85</v>
      </c>
      <c r="V278" s="83">
        <f>IFERROR(Tabelle13[[#This Row],[JIF Rank 2019 '#]]/Tabelle13[[#This Row],[JIF Rank 2019 Total]]*100,"")</f>
        <v>62.352941176470587</v>
      </c>
      <c r="W278" s="83" t="str">
        <f>IF(Tabelle13[[#This Row],[JIF Rank 2019 Relative]]&lt;10, "Upper 10%","")</f>
        <v/>
      </c>
      <c r="X278" s="83" t="str">
        <f>RIGHT(Tabelle13[[#This Row],[JIF Quartile in Category 2019]],1)</f>
        <v>3</v>
      </c>
      <c r="Y278" s="83">
        <v>58</v>
      </c>
      <c r="Z278" s="83">
        <v>85</v>
      </c>
      <c r="AA278" s="83">
        <f>IFERROR(Tabelle13[[#This Row],[JIF Rank 2020 '#]]/Tabelle13[[#This Row],[JIF Rank 2020 Total]]*100,"")</f>
        <v>68.235294117647058</v>
      </c>
      <c r="AB278" s="83" t="str">
        <f>IF(Tabelle13[[#This Row],[JIF Rank 2020 Relative]]&lt;10, "Upper 10%","")</f>
        <v/>
      </c>
      <c r="AC278" s="83" t="str">
        <f>RIGHT(Tabelle13[[#This Row],[JIF Quartile in Category 2020]],1)</f>
        <v>3</v>
      </c>
      <c r="AD278" s="89">
        <v>70</v>
      </c>
      <c r="AE278" s="83">
        <v>110</v>
      </c>
      <c r="AF278" s="83">
        <f>IFERROR(Tabelle13[[#This Row],[JIF Rank 2021 '#]]/Tabelle13[[#This Row],[JIF Rank 2021 Total]]*100,"")</f>
        <v>63.636363636363633</v>
      </c>
      <c r="AG278" s="83" t="str">
        <f>IF(Tabelle13[[#This Row],[JIF Rank 2021 Relative]]&lt;10, "Upper 10%","")</f>
        <v/>
      </c>
      <c r="AH278" s="83" t="str">
        <f>RIGHT(Tabelle13[[#This Row],[JIF Quartile in Category 2021]],1)</f>
        <v>3</v>
      </c>
      <c r="AI278" s="83" t="str">
        <f>IF(OR(Tabelle13[[#This Row],[JIF Rank 2019 group]]="Upper 10%",Tabelle13[[#This Row],[JIF Rank 2020 group]]="Upper 10%",Tabelle13[[#This Row],[JIF Rank 2021 group]]="Upper 10%"),"Upper 10%","")</f>
        <v/>
      </c>
    </row>
    <row r="279" spans="1:35" s="54" customFormat="1" x14ac:dyDescent="0.3">
      <c r="A279" s="109" t="s">
        <v>270</v>
      </c>
      <c r="B279" s="108" t="s">
        <v>1075</v>
      </c>
      <c r="C279" s="67" t="s">
        <v>1542</v>
      </c>
      <c r="D279" s="67" t="s">
        <v>334</v>
      </c>
      <c r="E279" s="67" t="s">
        <v>1543</v>
      </c>
      <c r="F279" s="67" t="s">
        <v>334</v>
      </c>
      <c r="G279" s="67" t="s">
        <v>1544</v>
      </c>
      <c r="H279" s="67" t="s">
        <v>334</v>
      </c>
      <c r="I279" s="67"/>
      <c r="J279" s="67"/>
      <c r="K279" s="67" t="s">
        <v>28</v>
      </c>
      <c r="L279" s="67"/>
      <c r="M279" s="67"/>
      <c r="N279" s="68" t="s">
        <v>1626</v>
      </c>
      <c r="O279" s="68" t="s">
        <v>418</v>
      </c>
      <c r="P279" s="68" t="s">
        <v>1609</v>
      </c>
      <c r="Q279" s="67" t="s">
        <v>1545</v>
      </c>
      <c r="R279" s="49"/>
      <c r="S279" s="56" t="str">
        <f>_xlfn.TEXTJOIN("",TRUE,Tabelle13[[#This Row],[WoS Index SCIE]:[WoS Index SSCI]])</f>
        <v>SCIE</v>
      </c>
      <c r="T279" s="83">
        <v>39</v>
      </c>
      <c r="U279" s="83">
        <v>45</v>
      </c>
      <c r="V279" s="83">
        <f>IFERROR(Tabelle13[[#This Row],[JIF Rank 2019 '#]]/Tabelle13[[#This Row],[JIF Rank 2019 Total]]*100,"")</f>
        <v>86.666666666666671</v>
      </c>
      <c r="W279" s="83" t="str">
        <f>IF(Tabelle13[[#This Row],[JIF Rank 2019 Relative]]&lt;10, "Upper 10%","")</f>
        <v/>
      </c>
      <c r="X279" s="83" t="str">
        <f>RIGHT(Tabelle13[[#This Row],[JIF Quartile in Category 2019]],1)</f>
        <v>4</v>
      </c>
      <c r="Y279" s="83">
        <v>42</v>
      </c>
      <c r="Z279" s="83">
        <v>45</v>
      </c>
      <c r="AA279" s="83">
        <f>IFERROR(Tabelle13[[#This Row],[JIF Rank 2020 '#]]/Tabelle13[[#This Row],[JIF Rank 2020 Total]]*100,"")</f>
        <v>93.333333333333329</v>
      </c>
      <c r="AB279" s="83" t="str">
        <f>IF(Tabelle13[[#This Row],[JIF Rank 2020 Relative]]&lt;10, "Upper 10%","")</f>
        <v/>
      </c>
      <c r="AC279" s="83" t="str">
        <f>RIGHT(Tabelle13[[#This Row],[JIF Quartile in Category 2020]],1)</f>
        <v>4</v>
      </c>
      <c r="AD279" s="89">
        <v>42</v>
      </c>
      <c r="AE279" s="83">
        <v>46</v>
      </c>
      <c r="AF279" s="83">
        <f>IFERROR(Tabelle13[[#This Row],[JIF Rank 2021 '#]]/Tabelle13[[#This Row],[JIF Rank 2021 Total]]*100,"")</f>
        <v>91.304347826086953</v>
      </c>
      <c r="AG279" s="83" t="str">
        <f>IF(Tabelle13[[#This Row],[JIF Rank 2021 Relative]]&lt;10, "Upper 10%","")</f>
        <v/>
      </c>
      <c r="AH279" s="83" t="str">
        <f>RIGHT(Tabelle13[[#This Row],[JIF Quartile in Category 2021]],1)</f>
        <v>4</v>
      </c>
      <c r="AI279" s="83" t="str">
        <f>IF(OR(Tabelle13[[#This Row],[JIF Rank 2019 group]]="Upper 10%",Tabelle13[[#This Row],[JIF Rank 2020 group]]="Upper 10%",Tabelle13[[#This Row],[JIF Rank 2021 group]]="Upper 10%"),"Upper 10%","")</f>
        <v/>
      </c>
    </row>
    <row r="280" spans="1:35" s="54" customFormat="1" x14ac:dyDescent="0.3">
      <c r="A280" s="109" t="s">
        <v>270</v>
      </c>
      <c r="B280" s="108" t="s">
        <v>724</v>
      </c>
      <c r="C280" s="67" t="s">
        <v>1546</v>
      </c>
      <c r="D280" s="67" t="s">
        <v>334</v>
      </c>
      <c r="E280" s="67" t="s">
        <v>1546</v>
      </c>
      <c r="F280" s="67" t="s">
        <v>334</v>
      </c>
      <c r="G280" s="67" t="s">
        <v>1547</v>
      </c>
      <c r="H280" s="67" t="s">
        <v>334</v>
      </c>
      <c r="I280" s="67"/>
      <c r="J280" s="67"/>
      <c r="K280" s="67" t="s">
        <v>28</v>
      </c>
      <c r="L280" s="67"/>
      <c r="M280" s="67"/>
      <c r="N280" s="68" t="s">
        <v>1626</v>
      </c>
      <c r="O280" s="68" t="s">
        <v>418</v>
      </c>
      <c r="P280" s="68" t="s">
        <v>1609</v>
      </c>
      <c r="Q280" s="67" t="s">
        <v>1545</v>
      </c>
      <c r="R280" s="49"/>
      <c r="S280" s="56" t="str">
        <f>_xlfn.TEXTJOIN("",TRUE,Tabelle13[[#This Row],[WoS Index SCIE]:[WoS Index SSCI]])</f>
        <v>SCIE</v>
      </c>
      <c r="T280" s="83">
        <v>48</v>
      </c>
      <c r="U280" s="83">
        <v>57</v>
      </c>
      <c r="V280" s="83">
        <f>IFERROR(Tabelle13[[#This Row],[JIF Rank 2019 '#]]/Tabelle13[[#This Row],[JIF Rank 2019 Total]]*100,"")</f>
        <v>84.210526315789465</v>
      </c>
      <c r="W280" s="83" t="str">
        <f>IF(Tabelle13[[#This Row],[JIF Rank 2019 Relative]]&lt;10, "Upper 10%","")</f>
        <v/>
      </c>
      <c r="X280" s="83" t="str">
        <f>RIGHT(Tabelle13[[#This Row],[JIF Quartile in Category 2019]],1)</f>
        <v>4</v>
      </c>
      <c r="Y280" s="83">
        <v>48</v>
      </c>
      <c r="Z280" s="83">
        <v>57</v>
      </c>
      <c r="AA280" s="83">
        <f>IFERROR(Tabelle13[[#This Row],[JIF Rank 2020 '#]]/Tabelle13[[#This Row],[JIF Rank 2020 Total]]*100,"")</f>
        <v>84.210526315789465</v>
      </c>
      <c r="AB280" s="83" t="str">
        <f>IF(Tabelle13[[#This Row],[JIF Rank 2020 Relative]]&lt;10, "Upper 10%","")</f>
        <v/>
      </c>
      <c r="AC280" s="83" t="str">
        <f>RIGHT(Tabelle13[[#This Row],[JIF Quartile in Category 2020]],1)</f>
        <v>4</v>
      </c>
      <c r="AD280" s="89">
        <v>47</v>
      </c>
      <c r="AE280" s="83">
        <v>56</v>
      </c>
      <c r="AF280" s="83">
        <f>IFERROR(Tabelle13[[#This Row],[JIF Rank 2021 '#]]/Tabelle13[[#This Row],[JIF Rank 2021 Total]]*100,"")</f>
        <v>83.928571428571431</v>
      </c>
      <c r="AG280" s="83" t="str">
        <f>IF(Tabelle13[[#This Row],[JIF Rank 2021 Relative]]&lt;10, "Upper 10%","")</f>
        <v/>
      </c>
      <c r="AH280" s="83" t="str">
        <f>RIGHT(Tabelle13[[#This Row],[JIF Quartile in Category 2021]],1)</f>
        <v>4</v>
      </c>
      <c r="AI280" s="83" t="str">
        <f>IF(OR(Tabelle13[[#This Row],[JIF Rank 2019 group]]="Upper 10%",Tabelle13[[#This Row],[JIF Rank 2020 group]]="Upper 10%",Tabelle13[[#This Row],[JIF Rank 2021 group]]="Upper 10%"),"Upper 10%","")</f>
        <v/>
      </c>
    </row>
    <row r="281" spans="1:35" s="54" customFormat="1" x14ac:dyDescent="0.3">
      <c r="A281" s="102" t="s">
        <v>271</v>
      </c>
      <c r="B281" s="103" t="s">
        <v>493</v>
      </c>
      <c r="C281" s="67" t="s">
        <v>625</v>
      </c>
      <c r="D281" s="67" t="s">
        <v>334</v>
      </c>
      <c r="E281" s="67" t="s">
        <v>1549</v>
      </c>
      <c r="F281" s="67" t="s">
        <v>334</v>
      </c>
      <c r="G281" s="67" t="s">
        <v>1550</v>
      </c>
      <c r="H281" s="67" t="s">
        <v>334</v>
      </c>
      <c r="I281" s="67"/>
      <c r="J281" s="67"/>
      <c r="K281" s="67" t="s">
        <v>28</v>
      </c>
      <c r="L281" s="67"/>
      <c r="M281" s="67"/>
      <c r="N281" s="68" t="s">
        <v>498</v>
      </c>
      <c r="O281" s="68" t="s">
        <v>499</v>
      </c>
      <c r="P281" s="57" t="s">
        <v>1630</v>
      </c>
      <c r="Q281" s="67" t="s">
        <v>1553</v>
      </c>
      <c r="R281" s="49"/>
      <c r="S281" s="56" t="str">
        <f>_xlfn.TEXTJOIN("",TRUE,Tabelle13[[#This Row],[WoS Index SCIE]:[WoS Index SSCI]])</f>
        <v>SCIE</v>
      </c>
      <c r="T281" s="83">
        <v>270</v>
      </c>
      <c r="U281" s="83">
        <v>297</v>
      </c>
      <c r="V281" s="83">
        <f>IFERROR(Tabelle13[[#This Row],[JIF Rank 2019 '#]]/Tabelle13[[#This Row],[JIF Rank 2019 Total]]*100,"")</f>
        <v>90.909090909090907</v>
      </c>
      <c r="W281" s="83" t="str">
        <f>IF(Tabelle13[[#This Row],[JIF Rank 2019 Relative]]&lt;10, "Upper 10%","")</f>
        <v/>
      </c>
      <c r="X281" s="83" t="str">
        <f>RIGHT(Tabelle13[[#This Row],[JIF Quartile in Category 2019]],1)</f>
        <v>4</v>
      </c>
      <c r="Y281" s="83">
        <v>274</v>
      </c>
      <c r="Z281" s="83">
        <v>298</v>
      </c>
      <c r="AA281" s="83">
        <f>IFERROR(Tabelle13[[#This Row],[JIF Rank 2020 '#]]/Tabelle13[[#This Row],[JIF Rank 2020 Total]]*100,"")</f>
        <v>91.946308724832221</v>
      </c>
      <c r="AB281" s="83" t="str">
        <f>IF(Tabelle13[[#This Row],[JIF Rank 2020 Relative]]&lt;10, "Upper 10%","")</f>
        <v/>
      </c>
      <c r="AC281" s="83" t="str">
        <f>RIGHT(Tabelle13[[#This Row],[JIF Quartile in Category 2020]],1)</f>
        <v>4</v>
      </c>
      <c r="AD281" s="89">
        <v>269</v>
      </c>
      <c r="AE281" s="83">
        <v>296</v>
      </c>
      <c r="AF281" s="83">
        <f>IFERROR(Tabelle13[[#This Row],[JIF Rank 2021 '#]]/Tabelle13[[#This Row],[JIF Rank 2021 Total]]*100,"")</f>
        <v>90.878378378378372</v>
      </c>
      <c r="AG281" s="83" t="str">
        <f>IF(Tabelle13[[#This Row],[JIF Rank 2021 Relative]]&lt;10, "Upper 10%","")</f>
        <v/>
      </c>
      <c r="AH281" s="83" t="str">
        <f>RIGHT(Tabelle13[[#This Row],[JIF Quartile in Category 2021]],1)</f>
        <v>4</v>
      </c>
      <c r="AI281" s="83" t="str">
        <f>IF(OR(Tabelle13[[#This Row],[JIF Rank 2019 group]]="Upper 10%",Tabelle13[[#This Row],[JIF Rank 2020 group]]="Upper 10%",Tabelle13[[#This Row],[JIF Rank 2021 group]]="Upper 10%"),"Upper 10%","")</f>
        <v/>
      </c>
    </row>
    <row r="282" spans="1:35" s="54" customFormat="1" x14ac:dyDescent="0.3">
      <c r="A282" s="102" t="s">
        <v>271</v>
      </c>
      <c r="B282" s="103" t="s">
        <v>1554</v>
      </c>
      <c r="C282" s="67" t="s">
        <v>1555</v>
      </c>
      <c r="D282" s="67" t="s">
        <v>334</v>
      </c>
      <c r="E282" s="67" t="s">
        <v>1556</v>
      </c>
      <c r="F282" s="67" t="s">
        <v>334</v>
      </c>
      <c r="G282" s="67" t="s">
        <v>1557</v>
      </c>
      <c r="H282" s="67" t="s">
        <v>334</v>
      </c>
      <c r="I282" s="67"/>
      <c r="J282" s="67"/>
      <c r="K282" s="67" t="s">
        <v>28</v>
      </c>
      <c r="L282" s="67"/>
      <c r="M282" s="67"/>
      <c r="N282" s="68" t="s">
        <v>498</v>
      </c>
      <c r="O282" s="68" t="s">
        <v>499</v>
      </c>
      <c r="P282" s="57" t="s">
        <v>1630</v>
      </c>
      <c r="Q282" s="67" t="s">
        <v>1553</v>
      </c>
      <c r="R282" s="49"/>
      <c r="S282" s="56" t="str">
        <f>_xlfn.TEXTJOIN("",TRUE,Tabelle13[[#This Row],[WoS Index SCIE]:[WoS Index SSCI]])</f>
        <v>SCIE</v>
      </c>
      <c r="T282" s="83">
        <v>242</v>
      </c>
      <c r="U282" s="83">
        <v>270</v>
      </c>
      <c r="V282" s="83">
        <f>IFERROR(Tabelle13[[#This Row],[JIF Rank 2019 '#]]/Tabelle13[[#This Row],[JIF Rank 2019 Total]]*100,"")</f>
        <v>89.629629629629619</v>
      </c>
      <c r="W282" s="83" t="str">
        <f>IF(Tabelle13[[#This Row],[JIF Rank 2019 Relative]]&lt;10, "Upper 10%","")</f>
        <v/>
      </c>
      <c r="X282" s="83" t="str">
        <f>RIGHT(Tabelle13[[#This Row],[JIF Quartile in Category 2019]],1)</f>
        <v>4</v>
      </c>
      <c r="Y282" s="83">
        <v>241</v>
      </c>
      <c r="Z282" s="83">
        <v>275</v>
      </c>
      <c r="AA282" s="83">
        <f>IFERROR(Tabelle13[[#This Row],[JIF Rank 2020 '#]]/Tabelle13[[#This Row],[JIF Rank 2020 Total]]*100,"")</f>
        <v>87.63636363636364</v>
      </c>
      <c r="AB282" s="83" t="str">
        <f>IF(Tabelle13[[#This Row],[JIF Rank 2020 Relative]]&lt;10, "Upper 10%","")</f>
        <v/>
      </c>
      <c r="AC282" s="83" t="str">
        <f>RIGHT(Tabelle13[[#This Row],[JIF Quartile in Category 2020]],1)</f>
        <v>4</v>
      </c>
      <c r="AD282" s="89">
        <v>239</v>
      </c>
      <c r="AE282" s="83">
        <v>279</v>
      </c>
      <c r="AF282" s="83">
        <f>IFERROR(Tabelle13[[#This Row],[JIF Rank 2021 '#]]/Tabelle13[[#This Row],[JIF Rank 2021 Total]]*100,"")</f>
        <v>85.663082437275989</v>
      </c>
      <c r="AG282" s="83" t="str">
        <f>IF(Tabelle13[[#This Row],[JIF Rank 2021 Relative]]&lt;10, "Upper 10%","")</f>
        <v/>
      </c>
      <c r="AH282" s="83" t="str">
        <f>RIGHT(Tabelle13[[#This Row],[JIF Quartile in Category 2021]],1)</f>
        <v>4</v>
      </c>
      <c r="AI282" s="83" t="str">
        <f>IF(OR(Tabelle13[[#This Row],[JIF Rank 2019 group]]="Upper 10%",Tabelle13[[#This Row],[JIF Rank 2020 group]]="Upper 10%",Tabelle13[[#This Row],[JIF Rank 2021 group]]="Upper 10%"),"Upper 10%","")</f>
        <v/>
      </c>
    </row>
    <row r="283" spans="1:35" s="54" customFormat="1" x14ac:dyDescent="0.3">
      <c r="A283" s="57" t="s">
        <v>272</v>
      </c>
      <c r="B283" s="67" t="s">
        <v>1455</v>
      </c>
      <c r="C283" s="67" t="s">
        <v>1558</v>
      </c>
      <c r="D283" s="67" t="s">
        <v>312</v>
      </c>
      <c r="E283" s="67" t="s">
        <v>1559</v>
      </c>
      <c r="F283" s="67" t="s">
        <v>312</v>
      </c>
      <c r="G283" s="67" t="s">
        <v>1560</v>
      </c>
      <c r="H283" s="67" t="s">
        <v>328</v>
      </c>
      <c r="I283" s="67"/>
      <c r="J283" s="67"/>
      <c r="K283" s="67" t="s">
        <v>28</v>
      </c>
      <c r="L283" s="67"/>
      <c r="M283" s="67"/>
      <c r="N283" s="68" t="s">
        <v>1626</v>
      </c>
      <c r="O283" s="68" t="s">
        <v>418</v>
      </c>
      <c r="P283" s="68" t="s">
        <v>1609</v>
      </c>
      <c r="Q283" s="67" t="s">
        <v>1563</v>
      </c>
      <c r="R283" s="49"/>
      <c r="S283" s="56" t="str">
        <f>_xlfn.TEXTJOIN("",TRUE,Tabelle13[[#This Row],[WoS Index SCIE]:[WoS Index SSCI]])</f>
        <v>SCIE</v>
      </c>
      <c r="T283" s="83">
        <v>105</v>
      </c>
      <c r="U283" s="83">
        <v>159</v>
      </c>
      <c r="V283" s="83">
        <f>IFERROR(Tabelle13[[#This Row],[JIF Rank 2019 '#]]/Tabelle13[[#This Row],[JIF Rank 2019 Total]]*100,"")</f>
        <v>66.037735849056602</v>
      </c>
      <c r="W283" s="83" t="str">
        <f>IF(Tabelle13[[#This Row],[JIF Rank 2019 Relative]]&lt;10, "Upper 10%","")</f>
        <v/>
      </c>
      <c r="X283" s="83" t="str">
        <f>RIGHT(Tabelle13[[#This Row],[JIF Quartile in Category 2019]],1)</f>
        <v>3</v>
      </c>
      <c r="Y283" s="83">
        <v>109</v>
      </c>
      <c r="Z283" s="83">
        <v>162</v>
      </c>
      <c r="AA283" s="83">
        <f>IFERROR(Tabelle13[[#This Row],[JIF Rank 2020 '#]]/Tabelle13[[#This Row],[JIF Rank 2020 Total]]*100,"")</f>
        <v>67.283950617283949</v>
      </c>
      <c r="AB283" s="83" t="str">
        <f>IF(Tabelle13[[#This Row],[JIF Rank 2020 Relative]]&lt;10, "Upper 10%","")</f>
        <v/>
      </c>
      <c r="AC283" s="83" t="str">
        <f>RIGHT(Tabelle13[[#This Row],[JIF Quartile in Category 2020]],1)</f>
        <v>3</v>
      </c>
      <c r="AD283" s="89">
        <v>75</v>
      </c>
      <c r="AE283" s="83">
        <v>163</v>
      </c>
      <c r="AF283" s="83">
        <f>IFERROR(Tabelle13[[#This Row],[JIF Rank 2021 '#]]/Tabelle13[[#This Row],[JIF Rank 2021 Total]]*100,"")</f>
        <v>46.012269938650306</v>
      </c>
      <c r="AG283" s="83" t="str">
        <f>IF(Tabelle13[[#This Row],[JIF Rank 2021 Relative]]&lt;10, "Upper 10%","")</f>
        <v/>
      </c>
      <c r="AH283" s="83" t="str">
        <f>RIGHT(Tabelle13[[#This Row],[JIF Quartile in Category 2021]],1)</f>
        <v>2</v>
      </c>
      <c r="AI283" s="83" t="str">
        <f>IF(OR(Tabelle13[[#This Row],[JIF Rank 2019 group]]="Upper 10%",Tabelle13[[#This Row],[JIF Rank 2020 group]]="Upper 10%",Tabelle13[[#This Row],[JIF Rank 2021 group]]="Upper 10%"),"Upper 10%","")</f>
        <v/>
      </c>
    </row>
    <row r="284" spans="1:35" s="54" customFormat="1" x14ac:dyDescent="0.3">
      <c r="A284" s="56" t="s">
        <v>273</v>
      </c>
      <c r="B284" s="65" t="s">
        <v>311</v>
      </c>
      <c r="C284" s="65"/>
      <c r="D284" s="65"/>
      <c r="E284" s="65"/>
      <c r="F284" s="65"/>
      <c r="G284" s="65"/>
      <c r="H284" s="65"/>
      <c r="I284" s="67" t="s">
        <v>38</v>
      </c>
      <c r="J284" s="67"/>
      <c r="K284" s="67"/>
      <c r="L284" s="67"/>
      <c r="M284" s="67"/>
      <c r="N284" s="67" t="s">
        <v>392</v>
      </c>
      <c r="O284" s="67" t="s">
        <v>177</v>
      </c>
      <c r="P284" s="67" t="s">
        <v>177</v>
      </c>
      <c r="Q284" s="67" t="s">
        <v>1565</v>
      </c>
      <c r="R284" s="49"/>
      <c r="S284" s="56" t="str">
        <f>_xlfn.TEXTJOIN("",TRUE,Tabelle13[[#This Row],[WoS Index SCIE]:[WoS Index SSCI]])</f>
        <v/>
      </c>
      <c r="T284" s="83"/>
      <c r="U284" s="83"/>
      <c r="V284" s="83" t="str">
        <f>IFERROR(Tabelle13[[#This Row],[JIF Rank 2019 '#]]/Tabelle13[[#This Row],[JIF Rank 2019 Total]]*100,"")</f>
        <v/>
      </c>
      <c r="W284" s="83" t="str">
        <f>IF(Tabelle13[[#This Row],[JIF Rank 2019 Relative]]&lt;10, "Upper 10%","")</f>
        <v/>
      </c>
      <c r="X284" s="83" t="str">
        <f>RIGHT(Tabelle13[[#This Row],[JIF Quartile in Category 2019]],1)</f>
        <v/>
      </c>
      <c r="Y284" s="83"/>
      <c r="Z284" s="83"/>
      <c r="AA284" s="83" t="str">
        <f>IFERROR(Tabelle13[[#This Row],[JIF Rank 2020 '#]]/Tabelle13[[#This Row],[JIF Rank 2020 Total]]*100,"")</f>
        <v/>
      </c>
      <c r="AB284" s="83" t="str">
        <f>IF(Tabelle13[[#This Row],[JIF Rank 2020 Relative]]&lt;10, "Upper 10%","")</f>
        <v/>
      </c>
      <c r="AC284" s="83" t="str">
        <f>RIGHT(Tabelle13[[#This Row],[JIF Quartile in Category 2020]],1)</f>
        <v/>
      </c>
      <c r="AD284" s="88"/>
      <c r="AE284" s="83"/>
      <c r="AF284" s="83" t="str">
        <f>IFERROR(Tabelle13[[#This Row],[JIF Rank 2021 '#]]/Tabelle13[[#This Row],[JIF Rank 2021 Total]]*100,"")</f>
        <v/>
      </c>
      <c r="AG284" s="83" t="str">
        <f>IF(Tabelle13[[#This Row],[JIF Rank 2021 Relative]]&lt;10, "Upper 10%","")</f>
        <v/>
      </c>
      <c r="AH284" s="83" t="str">
        <f>RIGHT(Tabelle13[[#This Row],[JIF Quartile in Category 2021]],1)</f>
        <v/>
      </c>
      <c r="AI284" s="83" t="str">
        <f>IF(OR(Tabelle13[[#This Row],[JIF Rank 2019 group]]="Upper 10%",Tabelle13[[#This Row],[JIF Rank 2020 group]]="Upper 10%",Tabelle13[[#This Row],[JIF Rank 2021 group]]="Upper 10%"),"Upper 10%","")</f>
        <v/>
      </c>
    </row>
    <row r="285" spans="1:35" s="54" customFormat="1" x14ac:dyDescent="0.3">
      <c r="A285" s="56" t="s">
        <v>274</v>
      </c>
      <c r="B285" s="65" t="s">
        <v>311</v>
      </c>
      <c r="C285" s="65"/>
      <c r="D285" s="65"/>
      <c r="E285" s="65"/>
      <c r="F285" s="65"/>
      <c r="G285" s="65"/>
      <c r="H285" s="65"/>
      <c r="I285" s="67" t="s">
        <v>38</v>
      </c>
      <c r="J285" s="67"/>
      <c r="K285" s="67"/>
      <c r="L285" s="67"/>
      <c r="M285" s="67"/>
      <c r="N285" s="67" t="s">
        <v>1652</v>
      </c>
      <c r="O285" s="67" t="s">
        <v>177</v>
      </c>
      <c r="P285" s="67" t="s">
        <v>177</v>
      </c>
      <c r="Q285" s="67" t="s">
        <v>1567</v>
      </c>
      <c r="R285" s="49"/>
      <c r="S285" s="56" t="str">
        <f>_xlfn.TEXTJOIN("",TRUE,Tabelle13[[#This Row],[WoS Index SCIE]:[WoS Index SSCI]])</f>
        <v/>
      </c>
      <c r="T285" s="83"/>
      <c r="U285" s="83"/>
      <c r="V285" s="83" t="str">
        <f>IFERROR(Tabelle13[[#This Row],[JIF Rank 2019 '#]]/Tabelle13[[#This Row],[JIF Rank 2019 Total]]*100,"")</f>
        <v/>
      </c>
      <c r="W285" s="83" t="str">
        <f>IF(Tabelle13[[#This Row],[JIF Rank 2019 Relative]]&lt;10, "Upper 10%","")</f>
        <v/>
      </c>
      <c r="X285" s="83" t="str">
        <f>RIGHT(Tabelle13[[#This Row],[JIF Quartile in Category 2019]],1)</f>
        <v/>
      </c>
      <c r="Y285" s="83"/>
      <c r="Z285" s="83"/>
      <c r="AA285" s="83" t="str">
        <f>IFERROR(Tabelle13[[#This Row],[JIF Rank 2020 '#]]/Tabelle13[[#This Row],[JIF Rank 2020 Total]]*100,"")</f>
        <v/>
      </c>
      <c r="AB285" s="83" t="str">
        <f>IF(Tabelle13[[#This Row],[JIF Rank 2020 Relative]]&lt;10, "Upper 10%","")</f>
        <v/>
      </c>
      <c r="AC285" s="83" t="str">
        <f>RIGHT(Tabelle13[[#This Row],[JIF Quartile in Category 2020]],1)</f>
        <v/>
      </c>
      <c r="AD285" s="88"/>
      <c r="AE285" s="83"/>
      <c r="AF285" s="83" t="str">
        <f>IFERROR(Tabelle13[[#This Row],[JIF Rank 2021 '#]]/Tabelle13[[#This Row],[JIF Rank 2021 Total]]*100,"")</f>
        <v/>
      </c>
      <c r="AG285" s="83" t="str">
        <f>IF(Tabelle13[[#This Row],[JIF Rank 2021 Relative]]&lt;10, "Upper 10%","")</f>
        <v/>
      </c>
      <c r="AH285" s="83" t="str">
        <f>RIGHT(Tabelle13[[#This Row],[JIF Quartile in Category 2021]],1)</f>
        <v/>
      </c>
      <c r="AI285" s="83" t="str">
        <f>IF(OR(Tabelle13[[#This Row],[JIF Rank 2019 group]]="Upper 10%",Tabelle13[[#This Row],[JIF Rank 2020 group]]="Upper 10%",Tabelle13[[#This Row],[JIF Rank 2021 group]]="Upper 10%"),"Upper 10%","")</f>
        <v/>
      </c>
    </row>
    <row r="286" spans="1:35" s="54" customFormat="1" x14ac:dyDescent="0.3">
      <c r="A286" s="60" t="s">
        <v>275</v>
      </c>
      <c r="B286" s="67" t="s">
        <v>850</v>
      </c>
      <c r="C286" s="67" t="s">
        <v>1568</v>
      </c>
      <c r="D286" s="67" t="s">
        <v>312</v>
      </c>
      <c r="E286" s="67" t="s">
        <v>1569</v>
      </c>
      <c r="F286" s="67" t="s">
        <v>312</v>
      </c>
      <c r="G286" s="67" t="s">
        <v>1570</v>
      </c>
      <c r="H286" s="67" t="s">
        <v>334</v>
      </c>
      <c r="I286" s="67"/>
      <c r="J286" s="67"/>
      <c r="K286" s="67"/>
      <c r="L286" s="67" t="s">
        <v>42</v>
      </c>
      <c r="M286" s="67"/>
      <c r="N286" s="68" t="s">
        <v>648</v>
      </c>
      <c r="O286" s="68" t="s">
        <v>465</v>
      </c>
      <c r="P286" s="68" t="s">
        <v>1608</v>
      </c>
      <c r="Q286" s="67" t="s">
        <v>1573</v>
      </c>
      <c r="R286" s="49"/>
      <c r="S286" s="56" t="str">
        <f>_xlfn.TEXTJOIN("",TRUE,Tabelle13[[#This Row],[WoS Index SCIE]:[WoS Index SSCI]])</f>
        <v>SSCI</v>
      </c>
      <c r="T286" s="83">
        <v>111</v>
      </c>
      <c r="U286" s="83">
        <v>150</v>
      </c>
      <c r="V286" s="83">
        <f>IFERROR(Tabelle13[[#This Row],[JIF Rank 2019 '#]]/Tabelle13[[#This Row],[JIF Rank 2019 Total]]*100,"")</f>
        <v>74</v>
      </c>
      <c r="W286" s="83" t="str">
        <f>IF(Tabelle13[[#This Row],[JIF Rank 2019 Relative]]&lt;10, "Upper 10%","")</f>
        <v/>
      </c>
      <c r="X286" s="83" t="str">
        <f>RIGHT(Tabelle13[[#This Row],[JIF Quartile in Category 2019]],1)</f>
        <v>3</v>
      </c>
      <c r="Y286" s="83">
        <v>105</v>
      </c>
      <c r="Z286" s="83">
        <v>149</v>
      </c>
      <c r="AA286" s="83">
        <f>IFERROR(Tabelle13[[#This Row],[JIF Rank 2020 '#]]/Tabelle13[[#This Row],[JIF Rank 2020 Total]]*100,"")</f>
        <v>70.469798657718115</v>
      </c>
      <c r="AB286" s="83" t="str">
        <f>IF(Tabelle13[[#This Row],[JIF Rank 2020 Relative]]&lt;10, "Upper 10%","")</f>
        <v/>
      </c>
      <c r="AC286" s="83" t="str">
        <f>RIGHT(Tabelle13[[#This Row],[JIF Quartile in Category 2020]],1)</f>
        <v>3</v>
      </c>
      <c r="AD286" s="89">
        <v>138</v>
      </c>
      <c r="AE286" s="83">
        <v>148</v>
      </c>
      <c r="AF286" s="83">
        <f>IFERROR(Tabelle13[[#This Row],[JIF Rank 2021 '#]]/Tabelle13[[#This Row],[JIF Rank 2021 Total]]*100,"")</f>
        <v>93.243243243243242</v>
      </c>
      <c r="AG286" s="83" t="str">
        <f>IF(Tabelle13[[#This Row],[JIF Rank 2021 Relative]]&lt;10, "Upper 10%","")</f>
        <v/>
      </c>
      <c r="AH286" s="83" t="str">
        <f>RIGHT(Tabelle13[[#This Row],[JIF Quartile in Category 2021]],1)</f>
        <v>4</v>
      </c>
      <c r="AI286" s="83" t="str">
        <f>IF(OR(Tabelle13[[#This Row],[JIF Rank 2019 group]]="Upper 10%",Tabelle13[[#This Row],[JIF Rank 2020 group]]="Upper 10%",Tabelle13[[#This Row],[JIF Rank 2021 group]]="Upper 10%"),"Upper 10%","")</f>
        <v/>
      </c>
    </row>
    <row r="287" spans="1:35" s="54" customFormat="1" x14ac:dyDescent="0.3">
      <c r="A287" s="60" t="s">
        <v>276</v>
      </c>
      <c r="B287" s="67" t="s">
        <v>177</v>
      </c>
      <c r="C287" s="67" t="s">
        <v>1574</v>
      </c>
      <c r="D287" s="65" t="s">
        <v>312</v>
      </c>
      <c r="E287" s="67" t="s">
        <v>1575</v>
      </c>
      <c r="F287" s="65" t="s">
        <v>312</v>
      </c>
      <c r="G287" s="65" t="s">
        <v>1576</v>
      </c>
      <c r="H287" s="67" t="s">
        <v>334</v>
      </c>
      <c r="I287" s="67" t="s">
        <v>38</v>
      </c>
      <c r="J287" s="67"/>
      <c r="K287" s="67"/>
      <c r="L287" s="67" t="s">
        <v>42</v>
      </c>
      <c r="M287" s="67" t="s">
        <v>24</v>
      </c>
      <c r="N287" s="68" t="s">
        <v>409</v>
      </c>
      <c r="O287" s="68" t="s">
        <v>177</v>
      </c>
      <c r="P287" s="67" t="s">
        <v>177</v>
      </c>
      <c r="Q287" s="67" t="s">
        <v>1577</v>
      </c>
      <c r="R287" s="49"/>
      <c r="S287" s="56" t="str">
        <f>_xlfn.TEXTJOIN("",TRUE,Tabelle13[[#This Row],[WoS Index SCIE]:[WoS Index SSCI]])</f>
        <v>SSCI</v>
      </c>
      <c r="T287" s="83">
        <v>135</v>
      </c>
      <c r="U287" s="83">
        <v>187</v>
      </c>
      <c r="V287" s="83">
        <f>IFERROR(Tabelle13[[#This Row],[JIF Rank 2019 '#]]/Tabelle13[[#This Row],[JIF Rank 2019 Total]]*100,"")</f>
        <v>72.192513368983953</v>
      </c>
      <c r="W287" s="83" t="str">
        <f>IF(Tabelle13[[#This Row],[JIF Rank 2019 Relative]]&lt;10, "Upper 10%","")</f>
        <v/>
      </c>
      <c r="X287" s="83" t="str">
        <f>RIGHT(Tabelle13[[#This Row],[JIF Quartile in Category 2019]],1)</f>
        <v>3</v>
      </c>
      <c r="Y287" s="83">
        <v>130</v>
      </c>
      <c r="Z287" s="83">
        <v>193</v>
      </c>
      <c r="AA287" s="83">
        <f>IFERROR(Tabelle13[[#This Row],[JIF Rank 2020 '#]]/Tabelle13[[#This Row],[JIF Rank 2020 Total]]*100,"")</f>
        <v>67.357512953367873</v>
      </c>
      <c r="AB287" s="83" t="str">
        <f>IF(Tabelle13[[#This Row],[JIF Rank 2020 Relative]]&lt;10, "Upper 10%","")</f>
        <v/>
      </c>
      <c r="AC287" s="83" t="str">
        <f>RIGHT(Tabelle13[[#This Row],[JIF Quartile in Category 2020]],1)</f>
        <v>3</v>
      </c>
      <c r="AD287" s="88">
        <v>160</v>
      </c>
      <c r="AE287" s="83">
        <v>194</v>
      </c>
      <c r="AF287" s="83">
        <f>IFERROR(Tabelle13[[#This Row],[JIF Rank 2021 '#]]/Tabelle13[[#This Row],[JIF Rank 2021 Total]]*100,"")</f>
        <v>82.474226804123703</v>
      </c>
      <c r="AG287" s="83" t="str">
        <f>IF(Tabelle13[[#This Row],[JIF Rank 2021 Relative]]&lt;10, "Upper 10%","")</f>
        <v/>
      </c>
      <c r="AH287" s="83" t="str">
        <f>RIGHT(Tabelle13[[#This Row],[JIF Quartile in Category 2021]],1)</f>
        <v>4</v>
      </c>
      <c r="AI287" s="83" t="str">
        <f>IF(OR(Tabelle13[[#This Row],[JIF Rank 2019 group]]="Upper 10%",Tabelle13[[#This Row],[JIF Rank 2020 group]]="Upper 10%",Tabelle13[[#This Row],[JIF Rank 2021 group]]="Upper 10%"),"Upper 10%","")</f>
        <v/>
      </c>
    </row>
    <row r="288" spans="1:35" s="54" customFormat="1" x14ac:dyDescent="0.3">
      <c r="A288" s="56" t="s">
        <v>277</v>
      </c>
      <c r="B288" s="65" t="s">
        <v>311</v>
      </c>
      <c r="C288" s="65"/>
      <c r="D288" s="65"/>
      <c r="E288" s="65"/>
      <c r="F288" s="65"/>
      <c r="G288" s="65"/>
      <c r="H288" s="65"/>
      <c r="I288" s="67"/>
      <c r="J288" s="67" t="s">
        <v>26</v>
      </c>
      <c r="K288" s="67"/>
      <c r="L288" s="67"/>
      <c r="M288" s="67"/>
      <c r="N288" s="67" t="s">
        <v>648</v>
      </c>
      <c r="O288" s="67" t="s">
        <v>465</v>
      </c>
      <c r="P288" s="68" t="s">
        <v>1608</v>
      </c>
      <c r="Q288" s="67" t="s">
        <v>1580</v>
      </c>
      <c r="R288" s="49"/>
      <c r="S288" s="56" t="str">
        <f>_xlfn.TEXTJOIN("",TRUE,Tabelle13[[#This Row],[WoS Index SCIE]:[WoS Index SSCI]])</f>
        <v/>
      </c>
      <c r="T288" s="83"/>
      <c r="U288" s="83"/>
      <c r="V288" s="83" t="str">
        <f>IFERROR(Tabelle13[[#This Row],[JIF Rank 2019 '#]]/Tabelle13[[#This Row],[JIF Rank 2019 Total]]*100,"")</f>
        <v/>
      </c>
      <c r="W288" s="83" t="str">
        <f>IF(Tabelle13[[#This Row],[JIF Rank 2019 Relative]]&lt;10, "Upper 10%","")</f>
        <v/>
      </c>
      <c r="X288" s="83" t="str">
        <f>RIGHT(Tabelle13[[#This Row],[JIF Quartile in Category 2019]],1)</f>
        <v/>
      </c>
      <c r="Y288" s="83"/>
      <c r="Z288" s="83"/>
      <c r="AA288" s="83" t="str">
        <f>IFERROR(Tabelle13[[#This Row],[JIF Rank 2020 '#]]/Tabelle13[[#This Row],[JIF Rank 2020 Total]]*100,"")</f>
        <v/>
      </c>
      <c r="AB288" s="83" t="str">
        <f>IF(Tabelle13[[#This Row],[JIF Rank 2020 Relative]]&lt;10, "Upper 10%","")</f>
        <v/>
      </c>
      <c r="AC288" s="83" t="str">
        <f>RIGHT(Tabelle13[[#This Row],[JIF Quartile in Category 2020]],1)</f>
        <v/>
      </c>
      <c r="AD288" s="88"/>
      <c r="AE288" s="83"/>
      <c r="AF288" s="83" t="str">
        <f>IFERROR(Tabelle13[[#This Row],[JIF Rank 2021 '#]]/Tabelle13[[#This Row],[JIF Rank 2021 Total]]*100,"")</f>
        <v/>
      </c>
      <c r="AG288" s="83" t="str">
        <f>IF(Tabelle13[[#This Row],[JIF Rank 2021 Relative]]&lt;10, "Upper 10%","")</f>
        <v/>
      </c>
      <c r="AH288" s="83" t="str">
        <f>RIGHT(Tabelle13[[#This Row],[JIF Quartile in Category 2021]],1)</f>
        <v/>
      </c>
      <c r="AI288" s="83" t="str">
        <f>IF(OR(Tabelle13[[#This Row],[JIF Rank 2019 group]]="Upper 10%",Tabelle13[[#This Row],[JIF Rank 2020 group]]="Upper 10%",Tabelle13[[#This Row],[JIF Rank 2021 group]]="Upper 10%"),"Upper 10%","")</f>
        <v/>
      </c>
    </row>
    <row r="289" spans="1:35" s="54" customFormat="1" x14ac:dyDescent="0.3">
      <c r="A289" s="105" t="s">
        <v>278</v>
      </c>
      <c r="B289" s="103" t="s">
        <v>459</v>
      </c>
      <c r="C289" s="67" t="s">
        <v>1582</v>
      </c>
      <c r="D289" s="67" t="s">
        <v>312</v>
      </c>
      <c r="E289" s="67" t="s">
        <v>1583</v>
      </c>
      <c r="F289" s="67" t="s">
        <v>312</v>
      </c>
      <c r="G289" s="67" t="s">
        <v>1584</v>
      </c>
      <c r="H289" s="67" t="s">
        <v>328</v>
      </c>
      <c r="I289" s="67"/>
      <c r="J289" s="67"/>
      <c r="K289" s="67"/>
      <c r="L289" s="67" t="s">
        <v>42</v>
      </c>
      <c r="M289" s="67"/>
      <c r="N289" s="68" t="s">
        <v>648</v>
      </c>
      <c r="O289" s="68" t="s">
        <v>465</v>
      </c>
      <c r="P289" s="68" t="s">
        <v>1608</v>
      </c>
      <c r="Q289" s="67" t="s">
        <v>1585</v>
      </c>
      <c r="R289" s="49"/>
      <c r="S289" s="56" t="str">
        <f>_xlfn.TEXTJOIN("",TRUE,Tabelle13[[#This Row],[WoS Index SCIE]:[WoS Index SSCI]])</f>
        <v>SSCI</v>
      </c>
      <c r="T289" s="83">
        <v>209</v>
      </c>
      <c r="U289" s="83">
        <v>371</v>
      </c>
      <c r="V289" s="83">
        <f>IFERROR(Tabelle13[[#This Row],[JIF Rank 2019 '#]]/Tabelle13[[#This Row],[JIF Rank 2019 Total]]*100,"")</f>
        <v>56.334231805929925</v>
      </c>
      <c r="W289" s="83" t="str">
        <f>IF(Tabelle13[[#This Row],[JIF Rank 2019 Relative]]&lt;10, "Upper 10%","")</f>
        <v/>
      </c>
      <c r="X289" s="83" t="str">
        <f>RIGHT(Tabelle13[[#This Row],[JIF Quartile in Category 2019]],1)</f>
        <v>3</v>
      </c>
      <c r="Y289" s="83">
        <v>212</v>
      </c>
      <c r="Z289" s="83">
        <v>377</v>
      </c>
      <c r="AA289" s="83">
        <f>IFERROR(Tabelle13[[#This Row],[JIF Rank 2020 '#]]/Tabelle13[[#This Row],[JIF Rank 2020 Total]]*100,"")</f>
        <v>56.233421750663126</v>
      </c>
      <c r="AB289" s="83" t="str">
        <f>IF(Tabelle13[[#This Row],[JIF Rank 2020 Relative]]&lt;10, "Upper 10%","")</f>
        <v/>
      </c>
      <c r="AC289" s="83" t="str">
        <f>RIGHT(Tabelle13[[#This Row],[JIF Quartile in Category 2020]],1)</f>
        <v>3</v>
      </c>
      <c r="AD289" s="89">
        <v>184</v>
      </c>
      <c r="AE289" s="83">
        <v>379</v>
      </c>
      <c r="AF289" s="83">
        <f>IFERROR(Tabelle13[[#This Row],[JIF Rank 2021 '#]]/Tabelle13[[#This Row],[JIF Rank 2021 Total]]*100,"")</f>
        <v>48.548812664907651</v>
      </c>
      <c r="AG289" s="83" t="str">
        <f>IF(Tabelle13[[#This Row],[JIF Rank 2021 Relative]]&lt;10, "Upper 10%","")</f>
        <v/>
      </c>
      <c r="AH289" s="83" t="str">
        <f>RIGHT(Tabelle13[[#This Row],[JIF Quartile in Category 2021]],1)</f>
        <v>2</v>
      </c>
      <c r="AI289" s="83" t="str">
        <f>IF(OR(Tabelle13[[#This Row],[JIF Rank 2019 group]]="Upper 10%",Tabelle13[[#This Row],[JIF Rank 2020 group]]="Upper 10%",Tabelle13[[#This Row],[JIF Rank 2021 group]]="Upper 10%"),"Upper 10%","")</f>
        <v/>
      </c>
    </row>
    <row r="290" spans="1:35" s="54" customFormat="1" x14ac:dyDescent="0.3">
      <c r="A290" s="106" t="s">
        <v>278</v>
      </c>
      <c r="B290" s="107" t="s">
        <v>1586</v>
      </c>
      <c r="C290" s="78" t="s">
        <v>1587</v>
      </c>
      <c r="D290" s="78" t="s">
        <v>312</v>
      </c>
      <c r="E290" s="78" t="s">
        <v>1588</v>
      </c>
      <c r="F290" s="78" t="s">
        <v>334</v>
      </c>
      <c r="G290" s="78" t="s">
        <v>1539</v>
      </c>
      <c r="H290" s="65" t="s">
        <v>312</v>
      </c>
      <c r="I290" s="72"/>
      <c r="J290" s="72"/>
      <c r="K290" s="72"/>
      <c r="L290" s="72" t="s">
        <v>42</v>
      </c>
      <c r="M290" s="72"/>
      <c r="N290" s="73" t="s">
        <v>648</v>
      </c>
      <c r="O290" s="73" t="s">
        <v>465</v>
      </c>
      <c r="P290" s="73" t="s">
        <v>1608</v>
      </c>
      <c r="Q290" s="79" t="s">
        <v>1585</v>
      </c>
      <c r="R290" s="91"/>
      <c r="S290" s="56" t="str">
        <f>_xlfn.TEXTJOIN("",TRUE,Tabelle13[[#This Row],[WoS Index SCIE]:[WoS Index SSCI]])</f>
        <v>SSCI</v>
      </c>
      <c r="T290" s="83">
        <v>62</v>
      </c>
      <c r="U290" s="83">
        <v>84</v>
      </c>
      <c r="V290" s="83">
        <f>IFERROR(Tabelle13[[#This Row],[JIF Rank 2019 '#]]/Tabelle13[[#This Row],[JIF Rank 2019 Total]]*100,"")</f>
        <v>73.80952380952381</v>
      </c>
      <c r="W290" s="83" t="str">
        <f>IF(Tabelle13[[#This Row],[JIF Rank 2019 Relative]]&lt;10, "Upper 10%","")</f>
        <v/>
      </c>
      <c r="X290" s="83" t="str">
        <f>RIGHT(Tabelle13[[#This Row],[JIF Quartile in Category 2019]],1)</f>
        <v>3</v>
      </c>
      <c r="Y290" s="83">
        <v>68</v>
      </c>
      <c r="Z290" s="83">
        <v>85</v>
      </c>
      <c r="AA290" s="83">
        <f>IFERROR(Tabelle13[[#This Row],[JIF Rank 2020 '#]]/Tabelle13[[#This Row],[JIF Rank 2020 Total]]*100,"")</f>
        <v>80</v>
      </c>
      <c r="AB290" s="83" t="str">
        <f>IF(Tabelle13[[#This Row],[JIF Rank 2020 Relative]]&lt;10, "Upper 10%","")</f>
        <v/>
      </c>
      <c r="AC290" s="83" t="str">
        <f>RIGHT(Tabelle13[[#This Row],[JIF Quartile in Category 2020]],1)</f>
        <v>4</v>
      </c>
      <c r="AD290" s="88">
        <v>53</v>
      </c>
      <c r="AE290" s="83">
        <v>85</v>
      </c>
      <c r="AF290" s="83">
        <f>IFERROR(Tabelle13[[#This Row],[JIF Rank 2021 '#]]/Tabelle13[[#This Row],[JIF Rank 2021 Total]]*100,"")</f>
        <v>62.352941176470587</v>
      </c>
      <c r="AG290" s="83" t="str">
        <f>IF(Tabelle13[[#This Row],[JIF Rank 2021 Relative]]&lt;10, "Upper 10%","")</f>
        <v/>
      </c>
      <c r="AH290" s="83" t="str">
        <f>RIGHT(Tabelle13[[#This Row],[JIF Quartile in Category 2021]],1)</f>
        <v>3</v>
      </c>
      <c r="AI290" s="85" t="str">
        <f>IF(OR(Tabelle13[[#This Row],[JIF Rank 2019 group]]="Upper 10%",Tabelle13[[#This Row],[JIF Rank 2020 group]]="Upper 10%",Tabelle13[[#This Row],[JIF Rank 2021 group]]="Upper 10%"),"Upper 10%","")</f>
        <v/>
      </c>
    </row>
    <row r="291" spans="1:35" s="54" customFormat="1" x14ac:dyDescent="0.3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</row>
  </sheetData>
  <phoneticPr fontId="19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B586-77A0-4D4C-8507-C95BB4351DD8}">
  <dimension ref="A1:S368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11.453125" defaultRowHeight="14.5" x14ac:dyDescent="0.35"/>
  <cols>
    <col min="1" max="1" width="55.26953125" style="49" customWidth="1"/>
    <col min="2" max="2" width="6.7265625" style="160" customWidth="1"/>
    <col min="3" max="3" width="6.7265625" style="49" customWidth="1"/>
    <col min="4" max="4" width="12.81640625" style="49" customWidth="1"/>
    <col min="5" max="5" width="7.1796875" style="49" customWidth="1"/>
    <col min="6" max="6" width="8.7265625" style="49" customWidth="1"/>
    <col min="7" max="7" width="6.7265625" style="49" customWidth="1"/>
    <col min="8" max="8" width="16" style="49" bestFit="1" customWidth="1"/>
    <col min="9" max="10" width="10.54296875" style="181" customWidth="1"/>
    <col min="11" max="14" width="6.7265625" style="49" customWidth="1"/>
    <col min="15" max="15" width="4.7265625" style="49" customWidth="1"/>
    <col min="16" max="16" width="20.7265625" style="49" customWidth="1"/>
    <col min="17" max="17" width="32.26953125" style="49" customWidth="1"/>
    <col min="18" max="18" width="37.54296875" style="49" customWidth="1"/>
    <col min="19" max="16384" width="11.453125" style="49"/>
  </cols>
  <sheetData>
    <row r="1" spans="1:19" x14ac:dyDescent="0.35">
      <c r="A1" s="260" t="s">
        <v>23102</v>
      </c>
    </row>
    <row r="2" spans="1:19" ht="36" x14ac:dyDescent="0.3">
      <c r="A2" s="50" t="s">
        <v>0</v>
      </c>
      <c r="B2" s="51" t="s">
        <v>22258</v>
      </c>
      <c r="C2" s="51" t="s">
        <v>22259</v>
      </c>
      <c r="D2" s="51" t="s">
        <v>291</v>
      </c>
      <c r="E2" s="51" t="s">
        <v>22261</v>
      </c>
      <c r="F2" s="51" t="s">
        <v>22260</v>
      </c>
      <c r="G2" s="51" t="s">
        <v>22262</v>
      </c>
      <c r="H2" s="51" t="s">
        <v>303</v>
      </c>
      <c r="I2" s="176" t="s">
        <v>22274</v>
      </c>
      <c r="J2" s="176" t="s">
        <v>22275</v>
      </c>
      <c r="K2" s="51" t="s">
        <v>20</v>
      </c>
      <c r="L2" s="51" t="s">
        <v>21</v>
      </c>
      <c r="M2" s="51" t="s">
        <v>22</v>
      </c>
      <c r="N2" s="51" t="s">
        <v>23</v>
      </c>
      <c r="O2" s="51" t="s">
        <v>24</v>
      </c>
      <c r="P2" s="51" t="s">
        <v>306</v>
      </c>
      <c r="Q2" s="51" t="s">
        <v>307</v>
      </c>
      <c r="R2" s="52" t="s">
        <v>309</v>
      </c>
      <c r="S2" s="239" t="s">
        <v>308</v>
      </c>
    </row>
    <row r="3" spans="1:19" s="54" customFormat="1" ht="15" customHeight="1" x14ac:dyDescent="0.3">
      <c r="A3" s="56" t="s">
        <v>25</v>
      </c>
      <c r="B3" s="254">
        <v>0.8</v>
      </c>
      <c r="C3" s="255">
        <v>1.2</v>
      </c>
      <c r="D3" s="189" t="s">
        <v>310</v>
      </c>
      <c r="E3" s="65" t="s">
        <v>22276</v>
      </c>
      <c r="F3" s="65" t="s">
        <v>334</v>
      </c>
      <c r="G3" s="259">
        <v>0.27</v>
      </c>
      <c r="H3" s="189" t="s">
        <v>310</v>
      </c>
      <c r="I3" s="245" t="s">
        <v>22277</v>
      </c>
      <c r="J3" s="245" t="s">
        <v>312</v>
      </c>
      <c r="K3" s="67"/>
      <c r="L3" s="67" t="s">
        <v>26</v>
      </c>
      <c r="M3" s="67"/>
      <c r="N3" s="67"/>
      <c r="O3" s="67" t="str">
        <f>VLOOKUP(S3,Tabelle6[],2,FALSE)</f>
        <v/>
      </c>
      <c r="P3" s="67" t="str">
        <f>VLOOKUP(S3,Tabelle6[],3,FALSE)</f>
        <v>Nathan Gamache</v>
      </c>
      <c r="Q3" s="67" t="s">
        <v>315</v>
      </c>
      <c r="R3" s="56"/>
      <c r="S3" s="67" t="s">
        <v>316</v>
      </c>
    </row>
    <row r="4" spans="1:19" s="54" customFormat="1" ht="15" customHeight="1" x14ac:dyDescent="0.3">
      <c r="A4" s="102" t="s">
        <v>27</v>
      </c>
      <c r="B4" s="256">
        <v>2</v>
      </c>
      <c r="C4" s="256">
        <v>2</v>
      </c>
      <c r="D4" s="103" t="s">
        <v>317</v>
      </c>
      <c r="E4" s="67" t="s">
        <v>22278</v>
      </c>
      <c r="F4" s="67" t="s">
        <v>319</v>
      </c>
      <c r="G4" s="66">
        <v>1.34</v>
      </c>
      <c r="H4" s="103" t="s">
        <v>317</v>
      </c>
      <c r="I4" s="71" t="s">
        <v>22280</v>
      </c>
      <c r="J4" s="71" t="s">
        <v>319</v>
      </c>
      <c r="K4" s="67"/>
      <c r="L4" s="67"/>
      <c r="M4" s="67" t="s">
        <v>28</v>
      </c>
      <c r="N4" s="67"/>
      <c r="O4" s="67" t="str">
        <f>VLOOKUP(S4,Tabelle6[],2,FALSE)</f>
        <v>OA</v>
      </c>
      <c r="P4" s="67" t="str">
        <f>VLOOKUP(S4,Tabelle6[],3,FALSE)</f>
        <v>Suzanne Mekking</v>
      </c>
      <c r="Q4" s="67" t="s">
        <v>317</v>
      </c>
      <c r="R4" s="56"/>
      <c r="S4" s="67" t="s">
        <v>325</v>
      </c>
    </row>
    <row r="5" spans="1:19" s="54" customFormat="1" ht="15" customHeight="1" x14ac:dyDescent="0.3">
      <c r="A5" s="102" t="s">
        <v>27</v>
      </c>
      <c r="B5" s="256">
        <v>2</v>
      </c>
      <c r="C5" s="256">
        <v>2</v>
      </c>
      <c r="D5" s="103" t="s">
        <v>326</v>
      </c>
      <c r="E5" s="67" t="s">
        <v>22279</v>
      </c>
      <c r="F5" s="67" t="s">
        <v>319</v>
      </c>
      <c r="G5" s="66">
        <v>1.34</v>
      </c>
      <c r="H5" s="103" t="s">
        <v>331</v>
      </c>
      <c r="I5" s="71" t="s">
        <v>22281</v>
      </c>
      <c r="J5" s="71" t="s">
        <v>319</v>
      </c>
      <c r="K5" s="67"/>
      <c r="L5" s="67"/>
      <c r="M5" s="67" t="s">
        <v>28</v>
      </c>
      <c r="N5" s="67"/>
      <c r="O5" s="67" t="str">
        <f>VLOOKUP(S5,Tabelle6[],2,FALSE)</f>
        <v>OA</v>
      </c>
      <c r="P5" s="67" t="str">
        <f>VLOOKUP(S5,Tabelle6[],3,FALSE)</f>
        <v>Suzanne Mekking</v>
      </c>
      <c r="Q5" s="67" t="s">
        <v>317</v>
      </c>
      <c r="R5" s="56"/>
      <c r="S5" s="67" t="s">
        <v>325</v>
      </c>
    </row>
    <row r="6" spans="1:19" s="54" customFormat="1" ht="15" customHeight="1" x14ac:dyDescent="0.3">
      <c r="A6" s="249" t="s">
        <v>30</v>
      </c>
      <c r="B6" s="256">
        <v>1.4</v>
      </c>
      <c r="C6" s="256">
        <v>1.5</v>
      </c>
      <c r="D6" s="103" t="s">
        <v>317</v>
      </c>
      <c r="E6" s="67" t="s">
        <v>22282</v>
      </c>
      <c r="F6" s="67" t="s">
        <v>319</v>
      </c>
      <c r="G6" s="66">
        <v>1.07</v>
      </c>
      <c r="H6" s="103" t="s">
        <v>317</v>
      </c>
      <c r="I6" s="71" t="s">
        <v>22284</v>
      </c>
      <c r="J6" s="71" t="s">
        <v>319</v>
      </c>
      <c r="K6" s="67"/>
      <c r="L6" s="67"/>
      <c r="M6" s="67" t="s">
        <v>28</v>
      </c>
      <c r="N6" s="67"/>
      <c r="O6" s="67" t="str">
        <f>VLOOKUP(S6,Tabelle6[],2,FALSE)</f>
        <v/>
      </c>
      <c r="P6" s="67" t="str">
        <f>VLOOKUP(S6,Tabelle6[],3,FALSE)</f>
        <v>Suzanne Mekking</v>
      </c>
      <c r="Q6" s="67" t="s">
        <v>317</v>
      </c>
      <c r="R6" s="56"/>
      <c r="S6" s="67" t="s">
        <v>344</v>
      </c>
    </row>
    <row r="7" spans="1:19" s="54" customFormat="1" ht="15" customHeight="1" x14ac:dyDescent="0.3">
      <c r="A7" s="249" t="s">
        <v>30</v>
      </c>
      <c r="B7" s="256">
        <v>1.4</v>
      </c>
      <c r="C7" s="256">
        <v>1.5</v>
      </c>
      <c r="D7" s="103" t="s">
        <v>326</v>
      </c>
      <c r="E7" s="67" t="s">
        <v>22283</v>
      </c>
      <c r="F7" s="65" t="s">
        <v>328</v>
      </c>
      <c r="G7" s="66">
        <v>1.07</v>
      </c>
      <c r="H7" s="103" t="s">
        <v>331</v>
      </c>
      <c r="I7" s="71" t="s">
        <v>22285</v>
      </c>
      <c r="J7" s="71" t="s">
        <v>319</v>
      </c>
      <c r="K7" s="67"/>
      <c r="L7" s="67"/>
      <c r="M7" s="67" t="s">
        <v>28</v>
      </c>
      <c r="N7" s="67"/>
      <c r="O7" s="67" t="str">
        <f>VLOOKUP(S7,Tabelle6[],2,FALSE)</f>
        <v/>
      </c>
      <c r="P7" s="67" t="str">
        <f>VLOOKUP(S7,Tabelle6[],3,FALSE)</f>
        <v>Suzanne Mekking</v>
      </c>
      <c r="Q7" s="67" t="s">
        <v>317</v>
      </c>
      <c r="R7" s="56"/>
      <c r="S7" s="67" t="s">
        <v>344</v>
      </c>
    </row>
    <row r="8" spans="1:19" s="54" customFormat="1" ht="15" customHeight="1" x14ac:dyDescent="0.3">
      <c r="A8" s="57" t="s">
        <v>31</v>
      </c>
      <c r="B8" s="256">
        <v>0.5</v>
      </c>
      <c r="C8" s="256">
        <v>0.5</v>
      </c>
      <c r="D8" s="67" t="s">
        <v>317</v>
      </c>
      <c r="E8" s="67" t="s">
        <v>22286</v>
      </c>
      <c r="F8" s="67" t="s">
        <v>312</v>
      </c>
      <c r="G8" s="66">
        <v>0.45</v>
      </c>
      <c r="H8" s="187" t="s">
        <v>317</v>
      </c>
      <c r="I8" s="245" t="s">
        <v>22287</v>
      </c>
      <c r="J8" s="246" t="s">
        <v>312</v>
      </c>
      <c r="K8" s="67"/>
      <c r="L8" s="67"/>
      <c r="M8" s="67" t="s">
        <v>28</v>
      </c>
      <c r="N8" s="67"/>
      <c r="O8" s="67" t="str">
        <f>VLOOKUP(S8,Tabelle6[],2,FALSE)</f>
        <v/>
      </c>
      <c r="P8" s="67" t="str">
        <f>VLOOKUP(S8,Tabelle6[],3,FALSE)</f>
        <v>Suzanne Mekking</v>
      </c>
      <c r="Q8" s="67" t="s">
        <v>317</v>
      </c>
      <c r="R8" s="56"/>
      <c r="S8" s="67" t="s">
        <v>353</v>
      </c>
    </row>
    <row r="9" spans="1:19" s="54" customFormat="1" ht="15" customHeight="1" x14ac:dyDescent="0.3">
      <c r="A9" s="57" t="s">
        <v>32</v>
      </c>
      <c r="B9" s="256">
        <v>0.9</v>
      </c>
      <c r="C9" s="256">
        <v>1.3</v>
      </c>
      <c r="D9" s="187" t="s">
        <v>354</v>
      </c>
      <c r="E9" s="65" t="s">
        <v>1531</v>
      </c>
      <c r="F9" s="65" t="s">
        <v>334</v>
      </c>
      <c r="G9" s="66">
        <v>0.3</v>
      </c>
      <c r="H9" s="187" t="s">
        <v>354</v>
      </c>
      <c r="I9" s="177" t="s">
        <v>1531</v>
      </c>
      <c r="J9" s="177" t="s">
        <v>334</v>
      </c>
      <c r="K9" s="67"/>
      <c r="L9" s="67" t="s">
        <v>26</v>
      </c>
      <c r="M9" s="67"/>
      <c r="N9" s="67"/>
      <c r="O9" s="67" t="str">
        <f>VLOOKUP(S9,Tabelle6[],2,FALSE)</f>
        <v>OA</v>
      </c>
      <c r="P9" s="67" t="str">
        <f>VLOOKUP(S9,Tabelle6[],3,FALSE)</f>
        <v>Ramprasad Anbazhagan</v>
      </c>
      <c r="Q9" s="67" t="s">
        <v>357</v>
      </c>
      <c r="R9" s="56"/>
      <c r="S9" s="67" t="s">
        <v>358</v>
      </c>
    </row>
    <row r="10" spans="1:19" s="54" customFormat="1" ht="15" customHeight="1" x14ac:dyDescent="0.3">
      <c r="A10" s="247" t="s">
        <v>33</v>
      </c>
      <c r="B10" s="256">
        <v>3.7</v>
      </c>
      <c r="C10" s="256">
        <v>2.9</v>
      </c>
      <c r="D10" s="103" t="s">
        <v>317</v>
      </c>
      <c r="E10" s="67" t="s">
        <v>22288</v>
      </c>
      <c r="F10" s="67" t="s">
        <v>319</v>
      </c>
      <c r="G10" s="66">
        <v>3.15</v>
      </c>
      <c r="H10" s="103" t="s">
        <v>317</v>
      </c>
      <c r="I10" s="71" t="s">
        <v>22290</v>
      </c>
      <c r="J10" s="71" t="s">
        <v>319</v>
      </c>
      <c r="K10" s="67"/>
      <c r="L10" s="67"/>
      <c r="M10" s="67" t="s">
        <v>28</v>
      </c>
      <c r="N10" s="67"/>
      <c r="O10" s="67" t="str">
        <f>VLOOKUP(S10,Tabelle6[],2,FALSE)</f>
        <v>OA</v>
      </c>
      <c r="P10" s="67" t="str">
        <f>VLOOKUP(S10,Tabelle6[],3,FALSE)</f>
        <v>Ewa Sarzynska</v>
      </c>
      <c r="Q10" s="67" t="s">
        <v>317</v>
      </c>
      <c r="R10" s="56"/>
      <c r="S10" s="67" t="s">
        <v>365</v>
      </c>
    </row>
    <row r="11" spans="1:19" s="54" customFormat="1" ht="15" customHeight="1" x14ac:dyDescent="0.3">
      <c r="A11" s="247" t="s">
        <v>33</v>
      </c>
      <c r="B11" s="256">
        <v>3.7</v>
      </c>
      <c r="C11" s="256">
        <v>2.9</v>
      </c>
      <c r="D11" s="103" t="s">
        <v>326</v>
      </c>
      <c r="E11" s="67" t="s">
        <v>22289</v>
      </c>
      <c r="F11" s="67" t="s">
        <v>319</v>
      </c>
      <c r="G11" s="66">
        <v>3.15</v>
      </c>
      <c r="H11" s="103" t="s">
        <v>331</v>
      </c>
      <c r="I11" s="71" t="s">
        <v>22291</v>
      </c>
      <c r="J11" s="71" t="s">
        <v>319</v>
      </c>
      <c r="K11" s="67"/>
      <c r="L11" s="67"/>
      <c r="M11" s="67" t="s">
        <v>28</v>
      </c>
      <c r="N11" s="67"/>
      <c r="O11" s="67" t="str">
        <f>VLOOKUP(S11,Tabelle6[],2,FALSE)</f>
        <v>OA</v>
      </c>
      <c r="P11" s="67" t="str">
        <f>VLOOKUP(S11,Tabelle6[],3,FALSE)</f>
        <v>Ewa Sarzynska</v>
      </c>
      <c r="Q11" s="67" t="s">
        <v>317</v>
      </c>
      <c r="R11" s="56"/>
      <c r="S11" s="67" t="s">
        <v>365</v>
      </c>
    </row>
    <row r="12" spans="1:19" s="54" customFormat="1" ht="15" customHeight="1" x14ac:dyDescent="0.3">
      <c r="A12" s="249" t="s">
        <v>34</v>
      </c>
      <c r="B12" s="256">
        <v>2.2999999999999998</v>
      </c>
      <c r="C12" s="256">
        <v>2.8</v>
      </c>
      <c r="D12" s="108" t="s">
        <v>369</v>
      </c>
      <c r="E12" s="71" t="s">
        <v>22292</v>
      </c>
      <c r="F12" s="71" t="s">
        <v>328</v>
      </c>
      <c r="G12" s="66">
        <v>0.86</v>
      </c>
      <c r="H12" s="108" t="s">
        <v>369</v>
      </c>
      <c r="I12" s="246" t="s">
        <v>22294</v>
      </c>
      <c r="J12" s="71" t="s">
        <v>328</v>
      </c>
      <c r="K12" s="67"/>
      <c r="L12" s="67"/>
      <c r="M12" s="67" t="s">
        <v>28</v>
      </c>
      <c r="N12" s="67"/>
      <c r="O12" s="67" t="str">
        <f>VLOOKUP(S12,Tabelle6[],2,FALSE)</f>
        <v/>
      </c>
      <c r="P12" s="67" t="str">
        <f>VLOOKUP(S12,Tabelle6[],3,FALSE)</f>
        <v>Laura Morris</v>
      </c>
      <c r="Q12" s="67" t="s">
        <v>373</v>
      </c>
      <c r="R12" s="56"/>
      <c r="S12" s="67" t="s">
        <v>374</v>
      </c>
    </row>
    <row r="13" spans="1:19" s="54" customFormat="1" ht="15" customHeight="1" x14ac:dyDescent="0.3">
      <c r="A13" s="249" t="s">
        <v>34</v>
      </c>
      <c r="B13" s="256">
        <v>2.2999999999999998</v>
      </c>
      <c r="C13" s="256">
        <v>2.8</v>
      </c>
      <c r="D13" s="108" t="s">
        <v>375</v>
      </c>
      <c r="E13" s="71" t="s">
        <v>22293</v>
      </c>
      <c r="F13" s="71" t="s">
        <v>328</v>
      </c>
      <c r="G13" s="66">
        <v>0.86</v>
      </c>
      <c r="H13" s="108" t="s">
        <v>375</v>
      </c>
      <c r="I13" s="246" t="s">
        <v>22295</v>
      </c>
      <c r="J13" s="71" t="s">
        <v>328</v>
      </c>
      <c r="K13" s="67"/>
      <c r="L13" s="67"/>
      <c r="M13" s="67" t="s">
        <v>28</v>
      </c>
      <c r="N13" s="67"/>
      <c r="O13" s="67" t="str">
        <f>VLOOKUP(S13,Tabelle6[],2,FALSE)</f>
        <v/>
      </c>
      <c r="P13" s="67" t="str">
        <f>VLOOKUP(S13,Tabelle6[],3,FALSE)</f>
        <v>Laura Morris</v>
      </c>
      <c r="Q13" s="67" t="s">
        <v>373</v>
      </c>
      <c r="R13" s="56"/>
      <c r="S13" s="67" t="s">
        <v>374</v>
      </c>
    </row>
    <row r="14" spans="1:19" s="54" customFormat="1" ht="15" customHeight="1" x14ac:dyDescent="0.3">
      <c r="A14" s="247" t="s">
        <v>22252</v>
      </c>
      <c r="B14" s="256">
        <v>0.6</v>
      </c>
      <c r="C14" s="256"/>
      <c r="D14" s="103" t="s">
        <v>317</v>
      </c>
      <c r="E14" s="67" t="s">
        <v>22296</v>
      </c>
      <c r="F14" s="67" t="s">
        <v>312</v>
      </c>
      <c r="G14" s="66">
        <v>0.5</v>
      </c>
      <c r="H14" s="103" t="s">
        <v>317</v>
      </c>
      <c r="I14" s="71" t="s">
        <v>22298</v>
      </c>
      <c r="J14" s="246" t="s">
        <v>312</v>
      </c>
      <c r="K14" s="67"/>
      <c r="L14" s="67" t="s">
        <v>26</v>
      </c>
      <c r="M14" s="67"/>
      <c r="N14" s="67"/>
      <c r="O14" s="67" t="str">
        <f>VLOOKUP(S14,Tabelle6[],2,FALSE)</f>
        <v/>
      </c>
      <c r="P14" s="67" t="str">
        <f>VLOOKUP(S14,Tabelle6[],3,FALSE)</f>
        <v>Suzanne Mekking</v>
      </c>
      <c r="Q14" s="67" t="s">
        <v>317</v>
      </c>
      <c r="R14" s="56"/>
      <c r="S14" s="67" t="s">
        <v>22253</v>
      </c>
    </row>
    <row r="15" spans="1:19" s="54" customFormat="1" ht="15" customHeight="1" x14ac:dyDescent="0.3">
      <c r="A15" s="247" t="s">
        <v>22252</v>
      </c>
      <c r="B15" s="256">
        <v>0.6</v>
      </c>
      <c r="C15" s="256"/>
      <c r="D15" s="103" t="s">
        <v>326</v>
      </c>
      <c r="E15" s="67" t="s">
        <v>22297</v>
      </c>
      <c r="F15" s="67" t="s">
        <v>334</v>
      </c>
      <c r="G15" s="66">
        <v>0.5</v>
      </c>
      <c r="H15" s="103" t="s">
        <v>331</v>
      </c>
      <c r="I15" s="71" t="s">
        <v>22299</v>
      </c>
      <c r="J15" s="246" t="s">
        <v>312</v>
      </c>
      <c r="K15" s="67"/>
      <c r="L15" s="67" t="s">
        <v>26</v>
      </c>
      <c r="M15" s="67"/>
      <c r="N15" s="67"/>
      <c r="O15" s="67" t="str">
        <f>VLOOKUP(S15,Tabelle6[],2,FALSE)</f>
        <v/>
      </c>
      <c r="P15" s="67" t="str">
        <f>VLOOKUP(S15,Tabelle6[],3,FALSE)</f>
        <v>Suzanne Mekking</v>
      </c>
      <c r="Q15" s="67" t="s">
        <v>317</v>
      </c>
      <c r="R15" s="56"/>
      <c r="S15" s="67" t="s">
        <v>22253</v>
      </c>
    </row>
    <row r="16" spans="1:19" s="54" customFormat="1" ht="15" customHeight="1" x14ac:dyDescent="0.3">
      <c r="A16" s="57" t="s">
        <v>35</v>
      </c>
      <c r="B16" s="256">
        <v>0.6</v>
      </c>
      <c r="C16" s="256">
        <v>0.9</v>
      </c>
      <c r="D16" s="67" t="s">
        <v>317</v>
      </c>
      <c r="E16" s="67" t="s">
        <v>22296</v>
      </c>
      <c r="F16" s="67" t="s">
        <v>312</v>
      </c>
      <c r="G16" s="66">
        <v>0.67</v>
      </c>
      <c r="H16" s="187" t="s">
        <v>317</v>
      </c>
      <c r="I16" s="246" t="s">
        <v>22300</v>
      </c>
      <c r="J16" s="246" t="s">
        <v>328</v>
      </c>
      <c r="K16" s="67"/>
      <c r="L16" s="67"/>
      <c r="M16" s="67" t="s">
        <v>28</v>
      </c>
      <c r="N16" s="67"/>
      <c r="O16" s="67" t="str">
        <f>VLOOKUP(S16,Tabelle6[],2,FALSE)</f>
        <v>OA</v>
      </c>
      <c r="P16" s="67" t="str">
        <f>VLOOKUP(S16,Tabelle6[],3,FALSE)</f>
        <v>Ewa Sarzynska</v>
      </c>
      <c r="Q16" s="67" t="s">
        <v>317</v>
      </c>
      <c r="R16" s="56"/>
      <c r="S16" s="67" t="s">
        <v>384</v>
      </c>
    </row>
    <row r="17" spans="1:19" s="54" customFormat="1" ht="15" customHeight="1" x14ac:dyDescent="0.3">
      <c r="A17" s="56" t="s">
        <v>36</v>
      </c>
      <c r="B17" s="254">
        <v>0.1</v>
      </c>
      <c r="C17" s="255">
        <v>0</v>
      </c>
      <c r="D17" s="177" t="s">
        <v>311</v>
      </c>
      <c r="E17" s="65" t="s">
        <v>311</v>
      </c>
      <c r="F17" s="65" t="s">
        <v>311</v>
      </c>
      <c r="G17" s="66">
        <v>0.21</v>
      </c>
      <c r="H17" s="187" t="s">
        <v>385</v>
      </c>
      <c r="I17" s="177" t="s">
        <v>22301</v>
      </c>
      <c r="J17" s="246" t="s">
        <v>312</v>
      </c>
      <c r="K17" s="67"/>
      <c r="L17" s="67" t="s">
        <v>26</v>
      </c>
      <c r="M17" s="67"/>
      <c r="N17" s="67"/>
      <c r="O17" s="67" t="str">
        <f>VLOOKUP(S17,Tabelle6[],2,FALSE)</f>
        <v/>
      </c>
      <c r="P17" s="67" t="str">
        <f>VLOOKUP(S17,Tabelle6[],3,FALSE)</f>
        <v>Marcus Böhm</v>
      </c>
      <c r="Q17" s="67" t="s">
        <v>388</v>
      </c>
      <c r="R17" s="56"/>
      <c r="S17" s="67" t="s">
        <v>389</v>
      </c>
    </row>
    <row r="18" spans="1:19" s="54" customFormat="1" ht="15" customHeight="1" x14ac:dyDescent="0.3">
      <c r="A18" s="233" t="s">
        <v>37</v>
      </c>
      <c r="B18" s="257">
        <v>0.1</v>
      </c>
      <c r="C18" s="257">
        <v>0.3</v>
      </c>
      <c r="D18" s="177" t="s">
        <v>311</v>
      </c>
      <c r="E18" s="65" t="s">
        <v>311</v>
      </c>
      <c r="F18" s="65" t="s">
        <v>311</v>
      </c>
      <c r="G18" s="259">
        <v>0.52</v>
      </c>
      <c r="H18" s="227" t="s">
        <v>390</v>
      </c>
      <c r="I18" s="245" t="s">
        <v>22302</v>
      </c>
      <c r="J18" s="246" t="s">
        <v>328</v>
      </c>
      <c r="K18" s="67" t="s">
        <v>38</v>
      </c>
      <c r="L18" s="67"/>
      <c r="M18" s="67"/>
      <c r="N18" s="67"/>
      <c r="O18" s="67" t="str">
        <f>VLOOKUP(S18,Tabelle6[],2,FALSE)</f>
        <v/>
      </c>
      <c r="P18" s="67" t="str">
        <f>VLOOKUP(S18,Tabelle6[],3,FALSE)</f>
        <v>Ulrike Krauss</v>
      </c>
      <c r="Q18" s="67" t="s">
        <v>177</v>
      </c>
      <c r="R18" s="56"/>
      <c r="S18" s="67" t="s">
        <v>393</v>
      </c>
    </row>
    <row r="19" spans="1:19" s="54" customFormat="1" ht="15" customHeight="1" x14ac:dyDescent="0.3">
      <c r="A19" s="233" t="s">
        <v>37</v>
      </c>
      <c r="B19" s="257">
        <v>0.1</v>
      </c>
      <c r="C19" s="257">
        <v>0.3</v>
      </c>
      <c r="D19" s="177" t="s">
        <v>311</v>
      </c>
      <c r="E19" s="65" t="s">
        <v>311</v>
      </c>
      <c r="F19" s="65" t="s">
        <v>311</v>
      </c>
      <c r="G19" s="259">
        <v>0.52</v>
      </c>
      <c r="H19" s="227" t="s">
        <v>394</v>
      </c>
      <c r="I19" s="245" t="s">
        <v>22303</v>
      </c>
      <c r="J19" s="246" t="s">
        <v>312</v>
      </c>
      <c r="K19" s="67" t="s">
        <v>38</v>
      </c>
      <c r="L19" s="67"/>
      <c r="M19" s="67"/>
      <c r="N19" s="67"/>
      <c r="O19" s="67" t="str">
        <f>VLOOKUP(S19,Tabelle6[],2,FALSE)</f>
        <v/>
      </c>
      <c r="P19" s="67" t="str">
        <f>VLOOKUP(S19,Tabelle6[],3,FALSE)</f>
        <v>Ulrike Krauss</v>
      </c>
      <c r="Q19" s="67" t="s">
        <v>177</v>
      </c>
      <c r="R19" s="56"/>
      <c r="S19" s="67" t="s">
        <v>393</v>
      </c>
    </row>
    <row r="20" spans="1:19" s="54" customFormat="1" ht="15" customHeight="1" x14ac:dyDescent="0.3">
      <c r="A20" s="56" t="s">
        <v>39</v>
      </c>
      <c r="B20" s="257">
        <v>0.2</v>
      </c>
      <c r="C20" s="256">
        <v>0.1</v>
      </c>
      <c r="D20" s="177" t="s">
        <v>311</v>
      </c>
      <c r="E20" s="65" t="s">
        <v>311</v>
      </c>
      <c r="F20" s="65" t="s">
        <v>311</v>
      </c>
      <c r="G20" s="66">
        <v>0.55000000000000004</v>
      </c>
      <c r="H20" s="187" t="s">
        <v>395</v>
      </c>
      <c r="I20" s="246" t="s">
        <v>22304</v>
      </c>
      <c r="J20" s="246" t="s">
        <v>312</v>
      </c>
      <c r="K20" s="67" t="s">
        <v>38</v>
      </c>
      <c r="L20" s="67"/>
      <c r="M20" s="67"/>
      <c r="N20" s="67"/>
      <c r="O20" s="67" t="str">
        <f>VLOOKUP(S20,Tabelle6[],2,FALSE)</f>
        <v/>
      </c>
      <c r="P20" s="67" t="str">
        <f>VLOOKUP(S20,Tabelle6[],3,FALSE)</f>
        <v>Katharina Legutke</v>
      </c>
      <c r="Q20" s="67" t="s">
        <v>398</v>
      </c>
      <c r="R20" s="56"/>
      <c r="S20" s="67" t="s">
        <v>399</v>
      </c>
    </row>
    <row r="21" spans="1:19" s="54" customFormat="1" ht="15" customHeight="1" x14ac:dyDescent="0.3">
      <c r="A21" s="56" t="s">
        <v>40</v>
      </c>
      <c r="B21" s="254">
        <v>0.3</v>
      </c>
      <c r="C21" s="255">
        <v>0.5</v>
      </c>
      <c r="D21" s="177" t="s">
        <v>311</v>
      </c>
      <c r="E21" s="65" t="s">
        <v>311</v>
      </c>
      <c r="F21" s="65" t="s">
        <v>311</v>
      </c>
      <c r="G21" s="259">
        <v>0.56000000000000005</v>
      </c>
      <c r="H21" s="189" t="s">
        <v>400</v>
      </c>
      <c r="I21" s="245" t="s">
        <v>22305</v>
      </c>
      <c r="J21" s="245" t="s">
        <v>328</v>
      </c>
      <c r="K21" s="67"/>
      <c r="L21" s="67" t="s">
        <v>26</v>
      </c>
      <c r="M21" s="67"/>
      <c r="N21" s="67"/>
      <c r="O21" s="67" t="str">
        <f>VLOOKUP(S21,Tabelle6[],2,FALSE)</f>
        <v/>
      </c>
      <c r="P21" s="67" t="str">
        <f>VLOOKUP(S21,Tabelle6[],3,FALSE)</f>
        <v>Serena Pirrotta</v>
      </c>
      <c r="Q21" s="67" t="s">
        <v>398</v>
      </c>
      <c r="R21" s="56"/>
      <c r="S21" s="67" t="s">
        <v>403</v>
      </c>
    </row>
    <row r="22" spans="1:19" s="54" customFormat="1" ht="15" customHeight="1" x14ac:dyDescent="0.3">
      <c r="A22" s="102" t="s">
        <v>41</v>
      </c>
      <c r="B22" s="256">
        <v>3.4</v>
      </c>
      <c r="C22" s="256">
        <v>3.3</v>
      </c>
      <c r="D22" s="67" t="s">
        <v>177</v>
      </c>
      <c r="E22" s="65" t="s">
        <v>22306</v>
      </c>
      <c r="F22" s="65" t="s">
        <v>319</v>
      </c>
      <c r="G22" s="66">
        <v>2.77</v>
      </c>
      <c r="H22" s="226" t="s">
        <v>177</v>
      </c>
      <c r="I22" s="246" t="s">
        <v>22308</v>
      </c>
      <c r="J22" s="71" t="s">
        <v>319</v>
      </c>
      <c r="K22" s="67" t="s">
        <v>38</v>
      </c>
      <c r="L22" s="67"/>
      <c r="M22" s="67"/>
      <c r="N22" s="67" t="s">
        <v>42</v>
      </c>
      <c r="O22" s="67" t="str">
        <f>VLOOKUP(S22,Tabelle6[],2,FALSE)</f>
        <v/>
      </c>
      <c r="P22" s="67" t="str">
        <f>VLOOKUP(S22,Tabelle6[],3,FALSE)</f>
        <v>Sanne Lauriks</v>
      </c>
      <c r="Q22" s="67" t="s">
        <v>177</v>
      </c>
      <c r="R22" s="56"/>
      <c r="S22" s="67" t="s">
        <v>410</v>
      </c>
    </row>
    <row r="23" spans="1:19" s="54" customFormat="1" ht="15" customHeight="1" x14ac:dyDescent="0.3">
      <c r="A23" s="102" t="s">
        <v>41</v>
      </c>
      <c r="B23" s="256">
        <v>3.4</v>
      </c>
      <c r="C23" s="256">
        <v>3.3</v>
      </c>
      <c r="D23" s="67"/>
      <c r="E23" s="65"/>
      <c r="F23" s="65"/>
      <c r="G23" s="66">
        <v>2.77</v>
      </c>
      <c r="H23" s="226" t="s">
        <v>390</v>
      </c>
      <c r="I23" s="246" t="s">
        <v>22307</v>
      </c>
      <c r="J23" s="71" t="s">
        <v>319</v>
      </c>
      <c r="K23" s="67" t="s">
        <v>38</v>
      </c>
      <c r="L23" s="67"/>
      <c r="M23" s="67"/>
      <c r="N23" s="67" t="s">
        <v>42</v>
      </c>
      <c r="O23" s="67" t="str">
        <f>VLOOKUP(S23,Tabelle6[],2,FALSE)</f>
        <v/>
      </c>
      <c r="P23" s="67" t="str">
        <f>VLOOKUP(S23,Tabelle6[],3,FALSE)</f>
        <v>Sanne Lauriks</v>
      </c>
      <c r="Q23" s="67" t="s">
        <v>177</v>
      </c>
      <c r="R23" s="56"/>
      <c r="S23" s="67" t="s">
        <v>410</v>
      </c>
    </row>
    <row r="24" spans="1:19" s="54" customFormat="1" ht="15" customHeight="1" x14ac:dyDescent="0.3">
      <c r="A24" s="57" t="s">
        <v>43</v>
      </c>
      <c r="B24" s="256">
        <v>1.8</v>
      </c>
      <c r="C24" s="256">
        <v>1.9</v>
      </c>
      <c r="D24" s="67" t="s">
        <v>411</v>
      </c>
      <c r="E24" s="67" t="s">
        <v>22309</v>
      </c>
      <c r="F24" s="67" t="s">
        <v>312</v>
      </c>
      <c r="G24" s="66">
        <v>0.52</v>
      </c>
      <c r="H24" s="187" t="s">
        <v>411</v>
      </c>
      <c r="I24" s="246" t="s">
        <v>22310</v>
      </c>
      <c r="J24" s="246" t="s">
        <v>312</v>
      </c>
      <c r="K24" s="67"/>
      <c r="L24" s="67"/>
      <c r="M24" s="67" t="s">
        <v>28</v>
      </c>
      <c r="N24" s="67"/>
      <c r="O24" s="67" t="str">
        <f>VLOOKUP(S24,Tabelle6[],2,FALSE)</f>
        <v>OA</v>
      </c>
      <c r="P24" s="67" t="str">
        <f>VLOOKUP(S24,Tabelle6[],3,FALSE)</f>
        <v>Malgorzata Komadowska</v>
      </c>
      <c r="Q24" s="67" t="s">
        <v>418</v>
      </c>
      <c r="R24" s="56"/>
      <c r="S24" s="67" t="s">
        <v>419</v>
      </c>
    </row>
    <row r="25" spans="1:19" s="54" customFormat="1" ht="15" customHeight="1" x14ac:dyDescent="0.3">
      <c r="A25" s="56" t="s">
        <v>44</v>
      </c>
      <c r="B25" s="257">
        <v>0.2</v>
      </c>
      <c r="C25" s="255">
        <v>0.3</v>
      </c>
      <c r="D25" s="177" t="s">
        <v>311</v>
      </c>
      <c r="E25" s="65" t="s">
        <v>311</v>
      </c>
      <c r="F25" s="65" t="s">
        <v>311</v>
      </c>
      <c r="G25" s="259">
        <v>0.28000000000000003</v>
      </c>
      <c r="H25" s="189" t="s">
        <v>394</v>
      </c>
      <c r="I25" s="245" t="s">
        <v>22311</v>
      </c>
      <c r="J25" s="246" t="s">
        <v>312</v>
      </c>
      <c r="K25" s="67" t="s">
        <v>38</v>
      </c>
      <c r="L25" s="67"/>
      <c r="M25" s="67"/>
      <c r="N25" s="67"/>
      <c r="O25" s="67" t="str">
        <f>VLOOKUP(S25,Tabelle6[],2,FALSE)</f>
        <v/>
      </c>
      <c r="P25" s="67" t="str">
        <f>VLOOKUP(S25,Tabelle6[],3,FALSE)</f>
        <v>Marcus Böhm</v>
      </c>
      <c r="Q25" s="67" t="s">
        <v>388</v>
      </c>
      <c r="R25" s="56"/>
      <c r="S25" s="67" t="s">
        <v>422</v>
      </c>
    </row>
    <row r="26" spans="1:19" s="54" customFormat="1" ht="15" customHeight="1" x14ac:dyDescent="0.3">
      <c r="A26" s="56" t="s">
        <v>45</v>
      </c>
      <c r="B26" s="257">
        <v>0.7</v>
      </c>
      <c r="C26" s="255">
        <v>0.5</v>
      </c>
      <c r="D26" s="177" t="s">
        <v>311</v>
      </c>
      <c r="E26" s="65" t="s">
        <v>311</v>
      </c>
      <c r="F26" s="65" t="s">
        <v>311</v>
      </c>
      <c r="G26" s="259">
        <v>0.63</v>
      </c>
      <c r="H26" s="187" t="s">
        <v>400</v>
      </c>
      <c r="I26" s="245" t="s">
        <v>22312</v>
      </c>
      <c r="J26" s="245" t="s">
        <v>328</v>
      </c>
      <c r="K26" s="67" t="s">
        <v>38</v>
      </c>
      <c r="L26" s="67"/>
      <c r="M26" s="67"/>
      <c r="N26" s="67"/>
      <c r="O26" s="67" t="str">
        <f>VLOOKUP(S26,Tabelle6[],2,FALSE)</f>
        <v>OA (S2O)</v>
      </c>
      <c r="P26" s="67" t="str">
        <f>VLOOKUP(S26,Tabelle6[],3,FALSE)</f>
        <v>Christoph Schirmer</v>
      </c>
      <c r="Q26" s="67" t="s">
        <v>400</v>
      </c>
      <c r="R26" s="56"/>
      <c r="S26" s="67" t="s">
        <v>425</v>
      </c>
    </row>
    <row r="27" spans="1:19" s="54" customFormat="1" ht="15" customHeight="1" x14ac:dyDescent="0.3">
      <c r="A27" s="56" t="s">
        <v>46</v>
      </c>
      <c r="B27" s="257">
        <v>0.1</v>
      </c>
      <c r="C27" s="255">
        <v>0.2</v>
      </c>
      <c r="D27" s="177" t="s">
        <v>311</v>
      </c>
      <c r="E27" s="65" t="s">
        <v>311</v>
      </c>
      <c r="F27" s="65" t="s">
        <v>311</v>
      </c>
      <c r="G27" s="259">
        <v>0.24</v>
      </c>
      <c r="H27" s="189" t="s">
        <v>385</v>
      </c>
      <c r="I27" s="245" t="s">
        <v>22313</v>
      </c>
      <c r="J27" s="246" t="s">
        <v>312</v>
      </c>
      <c r="K27" s="67" t="s">
        <v>38</v>
      </c>
      <c r="L27" s="67"/>
      <c r="M27" s="67"/>
      <c r="N27" s="67"/>
      <c r="O27" s="67" t="str">
        <f>VLOOKUP(S27,Tabelle6[],2,FALSE)</f>
        <v/>
      </c>
      <c r="P27" s="67" t="str">
        <f>VLOOKUP(S27,Tabelle6[],3,FALSE)</f>
        <v>Mirko Vonderstein</v>
      </c>
      <c r="Q27" s="67" t="s">
        <v>398</v>
      </c>
      <c r="R27" s="56"/>
      <c r="S27" s="67" t="s">
        <v>428</v>
      </c>
    </row>
    <row r="28" spans="1:19" s="54" customFormat="1" ht="15" customHeight="1" x14ac:dyDescent="0.3">
      <c r="A28" s="56" t="s">
        <v>47</v>
      </c>
      <c r="B28" s="257">
        <v>0</v>
      </c>
      <c r="C28" s="255">
        <v>0.1</v>
      </c>
      <c r="D28" s="189" t="s">
        <v>429</v>
      </c>
      <c r="E28" s="65" t="s">
        <v>22314</v>
      </c>
      <c r="F28" s="65" t="s">
        <v>334</v>
      </c>
      <c r="G28" s="259">
        <v>0.1</v>
      </c>
      <c r="H28" s="189" t="s">
        <v>429</v>
      </c>
      <c r="I28" s="245" t="s">
        <v>22315</v>
      </c>
      <c r="J28" s="245" t="s">
        <v>334</v>
      </c>
      <c r="K28" s="67" t="s">
        <v>38</v>
      </c>
      <c r="L28" s="67"/>
      <c r="M28" s="67"/>
      <c r="N28" s="67"/>
      <c r="O28" s="67" t="str">
        <f>VLOOKUP(S28,Tabelle6[],2,FALSE)</f>
        <v/>
      </c>
      <c r="P28" s="67" t="str">
        <f>VLOOKUP(S28,Tabelle6[],3,FALSE)</f>
        <v>Gütersloher Verlagshaus</v>
      </c>
      <c r="Q28" s="67" t="s">
        <v>432</v>
      </c>
      <c r="R28" s="56"/>
      <c r="S28" s="67" t="s">
        <v>433</v>
      </c>
    </row>
    <row r="29" spans="1:19" s="54" customFormat="1" ht="15" customHeight="1" x14ac:dyDescent="0.3">
      <c r="A29" s="56" t="s">
        <v>48</v>
      </c>
      <c r="B29" s="257">
        <v>0.2</v>
      </c>
      <c r="C29" s="255">
        <v>0.2</v>
      </c>
      <c r="D29" s="177" t="s">
        <v>311</v>
      </c>
      <c r="E29" s="65" t="s">
        <v>311</v>
      </c>
      <c r="F29" s="65" t="s">
        <v>311</v>
      </c>
      <c r="G29" s="259">
        <v>0.34</v>
      </c>
      <c r="H29" s="189" t="s">
        <v>434</v>
      </c>
      <c r="I29" s="245" t="s">
        <v>22316</v>
      </c>
      <c r="J29" s="246" t="s">
        <v>312</v>
      </c>
      <c r="K29" s="67"/>
      <c r="L29" s="67" t="s">
        <v>26</v>
      </c>
      <c r="M29" s="67"/>
      <c r="N29" s="67"/>
      <c r="O29" s="67" t="str">
        <f>VLOOKUP(S29,Tabelle6[],2,FALSE)</f>
        <v/>
      </c>
      <c r="P29" s="67" t="str">
        <f>VLOOKUP(S29,Tabelle6[],3,FALSE)</f>
        <v>Mirko Vonderstein</v>
      </c>
      <c r="Q29" s="67" t="s">
        <v>398</v>
      </c>
      <c r="R29" s="56"/>
      <c r="S29" s="67" t="s">
        <v>436</v>
      </c>
    </row>
    <row r="30" spans="1:19" s="54" customFormat="1" ht="15" customHeight="1" x14ac:dyDescent="0.3">
      <c r="A30" s="56" t="s">
        <v>49</v>
      </c>
      <c r="B30" s="254">
        <v>0</v>
      </c>
      <c r="C30" s="255">
        <v>0</v>
      </c>
      <c r="D30" s="177" t="s">
        <v>311</v>
      </c>
      <c r="E30" s="65" t="s">
        <v>311</v>
      </c>
      <c r="F30" s="65" t="s">
        <v>311</v>
      </c>
      <c r="G30" s="259">
        <v>0.06</v>
      </c>
      <c r="H30" s="189" t="s">
        <v>385</v>
      </c>
      <c r="I30" s="245" t="s">
        <v>22317</v>
      </c>
      <c r="J30" s="245" t="s">
        <v>334</v>
      </c>
      <c r="K30" s="67"/>
      <c r="L30" s="67" t="s">
        <v>26</v>
      </c>
      <c r="M30" s="67"/>
      <c r="N30" s="67"/>
      <c r="O30" s="67" t="str">
        <f>VLOOKUP(S30,Tabelle6[],2,FALSE)</f>
        <v/>
      </c>
      <c r="P30" s="67" t="str">
        <f>VLOOKUP(S30,Tabelle6[],3,FALSE)</f>
        <v>Florian Hoppe</v>
      </c>
      <c r="Q30" s="67" t="s">
        <v>429</v>
      </c>
      <c r="R30" s="56"/>
      <c r="S30" s="67" t="s">
        <v>439</v>
      </c>
    </row>
    <row r="31" spans="1:19" s="54" customFormat="1" ht="15" customHeight="1" x14ac:dyDescent="0.3">
      <c r="A31" s="56" t="s">
        <v>50</v>
      </c>
      <c r="B31" s="254">
        <v>0.3</v>
      </c>
      <c r="C31" s="255">
        <v>0.5</v>
      </c>
      <c r="D31" s="189" t="s">
        <v>315</v>
      </c>
      <c r="E31" s="65" t="s">
        <v>22318</v>
      </c>
      <c r="F31" s="65" t="s">
        <v>312</v>
      </c>
      <c r="G31" s="259">
        <v>0.44</v>
      </c>
      <c r="H31" s="189" t="s">
        <v>315</v>
      </c>
      <c r="I31" s="246" t="s">
        <v>22319</v>
      </c>
      <c r="J31" s="246" t="s">
        <v>312</v>
      </c>
      <c r="K31" s="67"/>
      <c r="L31" s="67" t="s">
        <v>26</v>
      </c>
      <c r="M31" s="67"/>
      <c r="N31" s="67"/>
      <c r="O31" s="67" t="str">
        <f>VLOOKUP(S31,Tabelle6[],2,FALSE)</f>
        <v/>
      </c>
      <c r="P31" s="67" t="str">
        <f>VLOOKUP(S31,Tabelle6[],3,FALSE)</f>
        <v>Nathan Gamache</v>
      </c>
      <c r="Q31" s="67" t="s">
        <v>315</v>
      </c>
      <c r="R31" s="56"/>
      <c r="S31" s="67" t="s">
        <v>441</v>
      </c>
    </row>
    <row r="32" spans="1:19" s="54" customFormat="1" ht="15" customHeight="1" x14ac:dyDescent="0.3">
      <c r="A32" s="57" t="s">
        <v>51</v>
      </c>
      <c r="B32" s="256">
        <v>0.9</v>
      </c>
      <c r="C32" s="256">
        <v>0.9</v>
      </c>
      <c r="D32" s="67" t="s">
        <v>442</v>
      </c>
      <c r="E32" s="67" t="s">
        <v>22320</v>
      </c>
      <c r="F32" s="67" t="s">
        <v>334</v>
      </c>
      <c r="G32" s="66">
        <v>0.18</v>
      </c>
      <c r="H32" s="187" t="s">
        <v>442</v>
      </c>
      <c r="I32" s="71" t="s">
        <v>22321</v>
      </c>
      <c r="J32" s="245" t="s">
        <v>334</v>
      </c>
      <c r="K32" s="67"/>
      <c r="L32" s="67"/>
      <c r="M32" s="67" t="s">
        <v>28</v>
      </c>
      <c r="N32" s="67"/>
      <c r="O32" s="67" t="str">
        <f>VLOOKUP(S32,Tabelle6[],2,FALSE)</f>
        <v/>
      </c>
      <c r="P32" s="67" t="str">
        <f>VLOOKUP(S32,Tabelle6[],3,FALSE)</f>
        <v>Jennifer Miranda</v>
      </c>
      <c r="Q32" s="67" t="s">
        <v>450</v>
      </c>
      <c r="R32" s="56"/>
      <c r="S32" s="67" t="s">
        <v>451</v>
      </c>
    </row>
    <row r="33" spans="1:19" s="54" customFormat="1" ht="15" customHeight="1" x14ac:dyDescent="0.3">
      <c r="A33" s="57" t="s">
        <v>52</v>
      </c>
      <c r="B33" s="256">
        <v>1.6</v>
      </c>
      <c r="C33" s="256">
        <v>1.6</v>
      </c>
      <c r="D33" s="67" t="s">
        <v>452</v>
      </c>
      <c r="E33" s="65" t="s">
        <v>1268</v>
      </c>
      <c r="F33" s="65" t="s">
        <v>312</v>
      </c>
      <c r="G33" s="66">
        <v>0.42</v>
      </c>
      <c r="H33" s="67" t="s">
        <v>452</v>
      </c>
      <c r="I33" s="177" t="s">
        <v>1268</v>
      </c>
      <c r="J33" s="246" t="s">
        <v>312</v>
      </c>
      <c r="K33" s="67"/>
      <c r="L33" s="67"/>
      <c r="M33" s="67" t="s">
        <v>28</v>
      </c>
      <c r="N33" s="67"/>
      <c r="O33" s="67" t="str">
        <f>VLOOKUP(S33,Tabelle6[],2,FALSE)</f>
        <v>OA</v>
      </c>
      <c r="P33" s="67" t="str">
        <f>VLOOKUP(S33,Tabelle6[],3,FALSE)</f>
        <v>Laura Morris</v>
      </c>
      <c r="Q33" s="67" t="s">
        <v>373</v>
      </c>
      <c r="R33" s="56"/>
      <c r="S33" s="67" t="s">
        <v>458</v>
      </c>
    </row>
    <row r="34" spans="1:19" s="54" customFormat="1" ht="15" customHeight="1" x14ac:dyDescent="0.3">
      <c r="A34" s="57" t="s">
        <v>53</v>
      </c>
      <c r="B34" s="256">
        <v>0.8</v>
      </c>
      <c r="C34" s="256">
        <v>0.8</v>
      </c>
      <c r="D34" s="65" t="s">
        <v>459</v>
      </c>
      <c r="E34" s="65" t="s">
        <v>22322</v>
      </c>
      <c r="F34" s="65" t="s">
        <v>312</v>
      </c>
      <c r="G34" s="66">
        <v>0.24</v>
      </c>
      <c r="H34" s="187" t="s">
        <v>459</v>
      </c>
      <c r="I34" s="177" t="s">
        <v>22323</v>
      </c>
      <c r="J34" s="245" t="s">
        <v>334</v>
      </c>
      <c r="K34" s="67"/>
      <c r="L34" s="67"/>
      <c r="M34" s="67"/>
      <c r="N34" s="67" t="s">
        <v>42</v>
      </c>
      <c r="O34" s="67" t="str">
        <f>VLOOKUP(S34,Tabelle6[],2,FALSE)</f>
        <v/>
      </c>
      <c r="P34" s="67" t="str">
        <f>VLOOKUP(S34,Tabelle6[],3,FALSE)</f>
        <v>Nathan Gamache</v>
      </c>
      <c r="Q34" s="67" t="s">
        <v>465</v>
      </c>
      <c r="R34" s="56"/>
      <c r="S34" s="67" t="s">
        <v>466</v>
      </c>
    </row>
    <row r="35" spans="1:19" s="54" customFormat="1" ht="15" customHeight="1" x14ac:dyDescent="0.3">
      <c r="A35" s="57" t="s">
        <v>54</v>
      </c>
      <c r="B35" s="256">
        <v>0.5</v>
      </c>
      <c r="C35" s="256">
        <v>0.5</v>
      </c>
      <c r="D35" s="65" t="s">
        <v>459</v>
      </c>
      <c r="E35" s="67" t="s">
        <v>22324</v>
      </c>
      <c r="F35" s="67" t="s">
        <v>334</v>
      </c>
      <c r="G35" s="66">
        <v>0.15</v>
      </c>
      <c r="H35" s="187" t="s">
        <v>459</v>
      </c>
      <c r="I35" s="71" t="s">
        <v>22325</v>
      </c>
      <c r="J35" s="245" t="s">
        <v>334</v>
      </c>
      <c r="K35" s="67"/>
      <c r="L35" s="67"/>
      <c r="M35" s="67"/>
      <c r="N35" s="67" t="s">
        <v>42</v>
      </c>
      <c r="O35" s="67" t="str">
        <f>VLOOKUP(S35,Tabelle6[],2,FALSE)</f>
        <v/>
      </c>
      <c r="P35" s="67" t="str">
        <f>VLOOKUP(S35,Tabelle6[],3,FALSE)</f>
        <v>Nathan Gamache</v>
      </c>
      <c r="Q35" s="67" t="s">
        <v>465</v>
      </c>
      <c r="R35" s="56"/>
      <c r="S35" s="67" t="s">
        <v>472</v>
      </c>
    </row>
    <row r="36" spans="1:19" s="54" customFormat="1" ht="15" customHeight="1" x14ac:dyDescent="0.3">
      <c r="A36" s="57" t="s">
        <v>55</v>
      </c>
      <c r="B36" s="256">
        <v>0.5</v>
      </c>
      <c r="C36" s="256">
        <v>0.6</v>
      </c>
      <c r="D36" s="65" t="s">
        <v>459</v>
      </c>
      <c r="E36" s="67" t="s">
        <v>22324</v>
      </c>
      <c r="F36" s="67" t="s">
        <v>334</v>
      </c>
      <c r="G36" s="66">
        <v>0.14000000000000001</v>
      </c>
      <c r="H36" s="187" t="s">
        <v>459</v>
      </c>
      <c r="I36" s="71" t="s">
        <v>22326</v>
      </c>
      <c r="J36" s="245" t="s">
        <v>334</v>
      </c>
      <c r="K36" s="67"/>
      <c r="L36" s="67"/>
      <c r="M36" s="67"/>
      <c r="N36" s="67" t="s">
        <v>42</v>
      </c>
      <c r="O36" s="67" t="str">
        <f>VLOOKUP(S36,Tabelle6[],2,FALSE)</f>
        <v/>
      </c>
      <c r="P36" s="67" t="str">
        <f>VLOOKUP(S36,Tabelle6[],3,FALSE)</f>
        <v>Nathan Gamache</v>
      </c>
      <c r="Q36" s="67" t="s">
        <v>465</v>
      </c>
      <c r="R36" s="56"/>
      <c r="S36" s="67" t="s">
        <v>478</v>
      </c>
    </row>
    <row r="37" spans="1:19" s="54" customFormat="1" ht="15" customHeight="1" x14ac:dyDescent="0.3">
      <c r="A37" s="56" t="s">
        <v>56</v>
      </c>
      <c r="B37" s="254">
        <v>1.6</v>
      </c>
      <c r="C37" s="255">
        <v>1.7</v>
      </c>
      <c r="D37" s="189" t="s">
        <v>459</v>
      </c>
      <c r="E37" s="65" t="s">
        <v>22327</v>
      </c>
      <c r="F37" s="65" t="s">
        <v>328</v>
      </c>
      <c r="G37" s="259">
        <v>0.37</v>
      </c>
      <c r="H37" s="189" t="s">
        <v>459</v>
      </c>
      <c r="I37" s="177" t="s">
        <v>22328</v>
      </c>
      <c r="J37" s="246" t="s">
        <v>312</v>
      </c>
      <c r="K37" s="67"/>
      <c r="L37" s="67" t="s">
        <v>26</v>
      </c>
      <c r="M37" s="67"/>
      <c r="N37" s="67"/>
      <c r="O37" s="67" t="str">
        <f>VLOOKUP(S37,Tabelle6[],2,FALSE)</f>
        <v/>
      </c>
      <c r="P37" s="67" t="str">
        <f>VLOOKUP(S37,Tabelle6[],3,FALSE)</f>
        <v>Nathan Gamache</v>
      </c>
      <c r="Q37" s="67" t="s">
        <v>465</v>
      </c>
      <c r="R37" s="56"/>
      <c r="S37" s="67" t="s">
        <v>480</v>
      </c>
    </row>
    <row r="38" spans="1:19" s="54" customFormat="1" ht="15" customHeight="1" x14ac:dyDescent="0.3">
      <c r="A38" s="233" t="s">
        <v>57</v>
      </c>
      <c r="B38" s="257">
        <v>0.1</v>
      </c>
      <c r="C38" s="255">
        <v>0.1</v>
      </c>
      <c r="D38" s="65" t="s">
        <v>311</v>
      </c>
      <c r="E38" s="65" t="s">
        <v>311</v>
      </c>
      <c r="F38" s="65" t="s">
        <v>311</v>
      </c>
      <c r="G38" s="259">
        <v>0.7</v>
      </c>
      <c r="H38" s="227" t="s">
        <v>390</v>
      </c>
      <c r="I38" s="246" t="s">
        <v>22329</v>
      </c>
      <c r="J38" s="246" t="s">
        <v>328</v>
      </c>
      <c r="K38" s="67" t="s">
        <v>38</v>
      </c>
      <c r="L38" s="67"/>
      <c r="M38" s="67"/>
      <c r="N38" s="67"/>
      <c r="O38" s="67" t="str">
        <f>VLOOKUP(S38,Tabelle6[],2,FALSE)</f>
        <v/>
      </c>
      <c r="P38" s="67" t="str">
        <f>VLOOKUP(S38,Tabelle6[],3,FALSE)</f>
        <v>Eva Locher</v>
      </c>
      <c r="Q38" s="67" t="s">
        <v>388</v>
      </c>
      <c r="R38" s="56"/>
      <c r="S38" s="67" t="s">
        <v>483</v>
      </c>
    </row>
    <row r="39" spans="1:19" s="54" customFormat="1" ht="15" customHeight="1" x14ac:dyDescent="0.3">
      <c r="A39" s="233" t="s">
        <v>57</v>
      </c>
      <c r="B39" s="257">
        <v>0.1</v>
      </c>
      <c r="C39" s="255">
        <v>0.1</v>
      </c>
      <c r="D39" s="65"/>
      <c r="E39" s="65" t="s">
        <v>311</v>
      </c>
      <c r="F39" s="65" t="s">
        <v>311</v>
      </c>
      <c r="G39" s="259">
        <v>0.7</v>
      </c>
      <c r="H39" s="227" t="s">
        <v>484</v>
      </c>
      <c r="I39" s="177" t="s">
        <v>22330</v>
      </c>
      <c r="J39" s="246" t="s">
        <v>328</v>
      </c>
      <c r="K39" s="67" t="s">
        <v>38</v>
      </c>
      <c r="L39" s="67"/>
      <c r="M39" s="67"/>
      <c r="N39" s="67"/>
      <c r="O39" s="67" t="str">
        <f>VLOOKUP(S39,Tabelle6[],2,FALSE)</f>
        <v/>
      </c>
      <c r="P39" s="67" t="str">
        <f>VLOOKUP(S39,Tabelle6[],3,FALSE)</f>
        <v>Eva Locher</v>
      </c>
      <c r="Q39" s="67" t="s">
        <v>388</v>
      </c>
      <c r="R39" s="56"/>
      <c r="S39" s="67" t="s">
        <v>483</v>
      </c>
    </row>
    <row r="40" spans="1:19" s="54" customFormat="1" ht="15" customHeight="1" x14ac:dyDescent="0.3">
      <c r="A40" s="56" t="s">
        <v>58</v>
      </c>
      <c r="B40" s="254">
        <v>0.1</v>
      </c>
      <c r="C40" s="255">
        <v>0.2</v>
      </c>
      <c r="D40" s="189" t="s">
        <v>485</v>
      </c>
      <c r="E40" s="67" t="s">
        <v>22331</v>
      </c>
      <c r="F40" s="67" t="s">
        <v>334</v>
      </c>
      <c r="G40" s="259">
        <v>0.03</v>
      </c>
      <c r="H40" s="189" t="s">
        <v>485</v>
      </c>
      <c r="I40" s="71" t="s">
        <v>22332</v>
      </c>
      <c r="J40" s="245" t="s">
        <v>334</v>
      </c>
      <c r="K40" s="67"/>
      <c r="L40" s="67" t="s">
        <v>26</v>
      </c>
      <c r="M40" s="67"/>
      <c r="N40" s="67"/>
      <c r="O40" s="67" t="str">
        <f>VLOOKUP(S40,Tabelle6[],2,FALSE)</f>
        <v>OA (S2O)</v>
      </c>
      <c r="P40" s="67" t="str">
        <f>VLOOKUP(S40,Tabelle6[],3,FALSE)</f>
        <v>Florian Hoppe</v>
      </c>
      <c r="Q40" s="67" t="s">
        <v>487</v>
      </c>
      <c r="R40" s="56"/>
      <c r="S40" s="67" t="s">
        <v>488</v>
      </c>
    </row>
    <row r="41" spans="1:19" s="54" customFormat="1" ht="15" customHeight="1" x14ac:dyDescent="0.3">
      <c r="A41" s="57" t="s">
        <v>60</v>
      </c>
      <c r="B41" s="256">
        <v>2.4</v>
      </c>
      <c r="C41" s="256">
        <v>3.2</v>
      </c>
      <c r="D41" s="67" t="s">
        <v>493</v>
      </c>
      <c r="E41" s="67" t="s">
        <v>22335</v>
      </c>
      <c r="F41" s="67" t="s">
        <v>312</v>
      </c>
      <c r="G41" s="66">
        <v>0.42</v>
      </c>
      <c r="H41" s="67" t="s">
        <v>493</v>
      </c>
      <c r="I41" s="71" t="s">
        <v>22336</v>
      </c>
      <c r="J41" s="245" t="s">
        <v>334</v>
      </c>
      <c r="K41" s="67"/>
      <c r="L41" s="67"/>
      <c r="M41" s="67" t="s">
        <v>28</v>
      </c>
      <c r="N41" s="67"/>
      <c r="O41" s="67" t="str">
        <f>VLOOKUP(S41,Tabelle6[],2,FALSE)</f>
        <v>OA (S2O)</v>
      </c>
      <c r="P41" s="67" t="str">
        <f>VLOOKUP(S41,Tabelle6[],3,FALSE)</f>
        <v>Amadeusz Bryla</v>
      </c>
      <c r="Q41" s="67" t="s">
        <v>499</v>
      </c>
      <c r="R41" s="56"/>
      <c r="S41" s="67" t="s">
        <v>500</v>
      </c>
    </row>
    <row r="42" spans="1:19" s="54" customFormat="1" ht="15" customHeight="1" x14ac:dyDescent="0.3">
      <c r="A42" s="236" t="s">
        <v>22265</v>
      </c>
      <c r="B42" s="256">
        <v>2.6</v>
      </c>
      <c r="C42" s="256"/>
      <c r="D42" s="237" t="s">
        <v>493</v>
      </c>
      <c r="E42" s="67" t="s">
        <v>22333</v>
      </c>
      <c r="F42" s="67" t="s">
        <v>312</v>
      </c>
      <c r="G42" s="66">
        <v>0.53</v>
      </c>
      <c r="H42" s="67" t="s">
        <v>493</v>
      </c>
      <c r="I42" s="246" t="s">
        <v>22334</v>
      </c>
      <c r="J42" s="246" t="s">
        <v>312</v>
      </c>
      <c r="K42" s="67"/>
      <c r="L42" s="67" t="s">
        <v>26</v>
      </c>
      <c r="M42" s="67"/>
      <c r="N42" s="67"/>
      <c r="O42" s="67" t="str">
        <f>VLOOKUP(S42,Tabelle6[],2,FALSE)</f>
        <v>OA</v>
      </c>
      <c r="P42" s="68" t="str">
        <f>VLOOKUP(S42,Tabelle6[],3,FALSE)</f>
        <v>Amadeusz Bryla</v>
      </c>
      <c r="Q42" s="67" t="s">
        <v>499</v>
      </c>
      <c r="R42" s="56"/>
      <c r="S42" s="67" t="s">
        <v>22266</v>
      </c>
    </row>
    <row r="43" spans="1:19" s="54" customFormat="1" ht="15" customHeight="1" x14ac:dyDescent="0.3">
      <c r="A43" s="102" t="s">
        <v>61</v>
      </c>
      <c r="B43" s="256">
        <v>1.8</v>
      </c>
      <c r="C43" s="256">
        <v>1.5</v>
      </c>
      <c r="D43" s="103" t="s">
        <v>501</v>
      </c>
      <c r="E43" s="67" t="s">
        <v>22337</v>
      </c>
      <c r="F43" s="67" t="s">
        <v>312</v>
      </c>
      <c r="G43" s="66">
        <v>0.28999999999999998</v>
      </c>
      <c r="H43" s="103" t="s">
        <v>501</v>
      </c>
      <c r="I43" s="71" t="s">
        <v>22339</v>
      </c>
      <c r="J43" s="245" t="s">
        <v>334</v>
      </c>
      <c r="K43" s="67"/>
      <c r="L43" s="67"/>
      <c r="M43" s="67" t="s">
        <v>28</v>
      </c>
      <c r="N43" s="67"/>
      <c r="O43" s="67" t="str">
        <f>VLOOKUP(S43,Tabelle6[],2,FALSE)</f>
        <v>OA (S2O)</v>
      </c>
      <c r="P43" s="67" t="str">
        <f>VLOOKUP(S43,Tabelle6[],3,FALSE)</f>
        <v>Katharina Appelt</v>
      </c>
      <c r="Q43" s="67" t="s">
        <v>357</v>
      </c>
      <c r="R43" s="56"/>
      <c r="S43" s="67" t="s">
        <v>506</v>
      </c>
    </row>
    <row r="44" spans="1:19" s="54" customFormat="1" ht="15" customHeight="1" x14ac:dyDescent="0.3">
      <c r="A44" s="102" t="s">
        <v>61</v>
      </c>
      <c r="B44" s="256">
        <v>1.8</v>
      </c>
      <c r="C44" s="256">
        <v>1.5</v>
      </c>
      <c r="D44" s="103" t="s">
        <v>507</v>
      </c>
      <c r="E44" s="67" t="s">
        <v>22338</v>
      </c>
      <c r="F44" s="67" t="s">
        <v>334</v>
      </c>
      <c r="G44" s="66">
        <v>0.28999999999999998</v>
      </c>
      <c r="H44" s="103" t="s">
        <v>507</v>
      </c>
      <c r="I44" s="71" t="s">
        <v>22340</v>
      </c>
      <c r="J44" s="245" t="s">
        <v>334</v>
      </c>
      <c r="K44" s="67"/>
      <c r="L44" s="67"/>
      <c r="M44" s="67" t="s">
        <v>28</v>
      </c>
      <c r="N44" s="67"/>
      <c r="O44" s="67" t="str">
        <f>VLOOKUP(S44,Tabelle6[],2,FALSE)</f>
        <v>OA (S2O)</v>
      </c>
      <c r="P44" s="67" t="str">
        <f>VLOOKUP(S44,Tabelle6[],3,FALSE)</f>
        <v>Katharina Appelt</v>
      </c>
      <c r="Q44" s="67" t="s">
        <v>357</v>
      </c>
      <c r="R44" s="56"/>
      <c r="S44" s="67" t="s">
        <v>506</v>
      </c>
    </row>
    <row r="45" spans="1:19" s="54" customFormat="1" ht="15" customHeight="1" x14ac:dyDescent="0.3">
      <c r="A45" s="249" t="s">
        <v>62</v>
      </c>
      <c r="B45" s="256">
        <v>1.4</v>
      </c>
      <c r="C45" s="256">
        <v>2.1</v>
      </c>
      <c r="D45" s="108" t="s">
        <v>512</v>
      </c>
      <c r="E45" s="67" t="s">
        <v>22341</v>
      </c>
      <c r="F45" s="67" t="s">
        <v>312</v>
      </c>
      <c r="G45" s="66">
        <v>0.45</v>
      </c>
      <c r="H45" s="108" t="s">
        <v>512</v>
      </c>
      <c r="I45" s="71" t="s">
        <v>22343</v>
      </c>
      <c r="J45" s="246" t="s">
        <v>312</v>
      </c>
      <c r="K45" s="67"/>
      <c r="L45" s="67"/>
      <c r="M45" s="67" t="s">
        <v>28</v>
      </c>
      <c r="N45" s="67"/>
      <c r="O45" s="67" t="str">
        <f>VLOOKUP(S45,Tabelle6[],2,FALSE)</f>
        <v/>
      </c>
      <c r="P45" s="67" t="str">
        <f>VLOOKUP(S45,Tabelle6[],3,FALSE)</f>
        <v>Amadeusz Bryla</v>
      </c>
      <c r="Q45" s="67" t="s">
        <v>499</v>
      </c>
      <c r="R45" s="56"/>
      <c r="S45" s="67" t="s">
        <v>516</v>
      </c>
    </row>
    <row r="46" spans="1:19" s="54" customFormat="1" ht="15" customHeight="1" x14ac:dyDescent="0.3">
      <c r="A46" s="249" t="s">
        <v>62</v>
      </c>
      <c r="B46" s="256">
        <v>1.4</v>
      </c>
      <c r="C46" s="256">
        <v>2.1</v>
      </c>
      <c r="D46" s="108" t="s">
        <v>517</v>
      </c>
      <c r="E46" s="67" t="s">
        <v>22342</v>
      </c>
      <c r="F46" s="67" t="s">
        <v>312</v>
      </c>
      <c r="G46" s="66">
        <v>0.45</v>
      </c>
      <c r="H46" s="108" t="s">
        <v>517</v>
      </c>
      <c r="I46" s="71" t="s">
        <v>22344</v>
      </c>
      <c r="J46" s="246" t="s">
        <v>312</v>
      </c>
      <c r="K46" s="67"/>
      <c r="L46" s="67"/>
      <c r="M46" s="67" t="s">
        <v>28</v>
      </c>
      <c r="N46" s="67"/>
      <c r="O46" s="67" t="str">
        <f>VLOOKUP(S46,Tabelle6[],2,FALSE)</f>
        <v/>
      </c>
      <c r="P46" s="67" t="str">
        <f>VLOOKUP(S46,Tabelle6[],3,FALSE)</f>
        <v>Amadeusz Bryla</v>
      </c>
      <c r="Q46" s="67" t="s">
        <v>499</v>
      </c>
      <c r="R46" s="56"/>
      <c r="S46" s="67" t="s">
        <v>516</v>
      </c>
    </row>
    <row r="47" spans="1:19" s="54" customFormat="1" ht="15" customHeight="1" x14ac:dyDescent="0.3">
      <c r="A47" s="56" t="s">
        <v>63</v>
      </c>
      <c r="B47" s="257">
        <v>0.3</v>
      </c>
      <c r="C47" s="255">
        <v>0.2</v>
      </c>
      <c r="D47" s="65" t="s">
        <v>311</v>
      </c>
      <c r="E47" s="65" t="s">
        <v>311</v>
      </c>
      <c r="F47" s="65" t="s">
        <v>311</v>
      </c>
      <c r="G47" s="259">
        <v>1.24</v>
      </c>
      <c r="H47" s="189" t="s">
        <v>522</v>
      </c>
      <c r="I47" s="71" t="s">
        <v>22345</v>
      </c>
      <c r="J47" s="71" t="s">
        <v>328</v>
      </c>
      <c r="K47" s="67" t="s">
        <v>38</v>
      </c>
      <c r="L47" s="67"/>
      <c r="M47" s="67"/>
      <c r="N47" s="67"/>
      <c r="O47" s="67" t="str">
        <f>VLOOKUP(S47,Tabelle6[],2,FALSE)</f>
        <v/>
      </c>
      <c r="P47" s="67" t="str">
        <f>VLOOKUP(S47,Tabelle6[],3,FALSE)</f>
        <v>Mirko Vonderstein</v>
      </c>
      <c r="Q47" s="67" t="s">
        <v>398</v>
      </c>
      <c r="R47" s="56"/>
      <c r="S47" s="67" t="s">
        <v>524</v>
      </c>
    </row>
    <row r="48" spans="1:19" s="54" customFormat="1" ht="15" customHeight="1" x14ac:dyDescent="0.3">
      <c r="A48" s="56" t="s">
        <v>64</v>
      </c>
      <c r="B48" s="254">
        <v>0.2</v>
      </c>
      <c r="C48" s="254">
        <v>0.1</v>
      </c>
      <c r="D48" s="189" t="s">
        <v>525</v>
      </c>
      <c r="E48" s="67" t="s">
        <v>22347</v>
      </c>
      <c r="F48" s="67" t="s">
        <v>334</v>
      </c>
      <c r="G48" s="259">
        <v>0.06</v>
      </c>
      <c r="H48" s="189" t="s">
        <v>525</v>
      </c>
      <c r="I48" s="71" t="s">
        <v>22348</v>
      </c>
      <c r="J48" s="71" t="s">
        <v>334</v>
      </c>
      <c r="K48" s="67"/>
      <c r="L48" s="67" t="s">
        <v>26</v>
      </c>
      <c r="M48" s="67"/>
      <c r="N48" s="67"/>
      <c r="O48" s="67" t="str">
        <f>VLOOKUP(S48,Tabelle6[],2,FALSE)</f>
        <v>OA</v>
      </c>
      <c r="P48" s="67" t="str">
        <f>VLOOKUP(S48,Tabelle6[],3,FALSE)</f>
        <v>Katharina Appelt</v>
      </c>
      <c r="Q48" s="67" t="s">
        <v>357</v>
      </c>
      <c r="R48" s="56"/>
      <c r="S48" s="67" t="s">
        <v>527</v>
      </c>
    </row>
    <row r="49" spans="1:19" s="54" customFormat="1" ht="15" customHeight="1" x14ac:dyDescent="0.3">
      <c r="A49" s="56" t="s">
        <v>65</v>
      </c>
      <c r="B49" s="254">
        <v>1.3</v>
      </c>
      <c r="C49" s="255">
        <v>1.1000000000000001</v>
      </c>
      <c r="D49" s="189" t="s">
        <v>528</v>
      </c>
      <c r="E49" s="67" t="s">
        <v>22349</v>
      </c>
      <c r="F49" s="67" t="s">
        <v>334</v>
      </c>
      <c r="G49" s="259">
        <v>0.17</v>
      </c>
      <c r="H49" s="189" t="s">
        <v>528</v>
      </c>
      <c r="I49" s="71" t="s">
        <v>22350</v>
      </c>
      <c r="J49" s="71" t="s">
        <v>334</v>
      </c>
      <c r="K49" s="67"/>
      <c r="L49" s="67" t="s">
        <v>26</v>
      </c>
      <c r="M49" s="67"/>
      <c r="N49" s="67"/>
      <c r="O49" s="67" t="str">
        <f>VLOOKUP(S49,Tabelle6[],2,FALSE)</f>
        <v/>
      </c>
      <c r="P49" s="67" t="str">
        <f>VLOOKUP(S49,Tabelle6[],3,FALSE)</f>
        <v>Jennifer Miranda</v>
      </c>
      <c r="Q49" s="67" t="s">
        <v>530</v>
      </c>
      <c r="R49" s="56"/>
      <c r="S49" s="67" t="s">
        <v>531</v>
      </c>
    </row>
    <row r="50" spans="1:19" s="54" customFormat="1" ht="15" customHeight="1" x14ac:dyDescent="0.3">
      <c r="A50" s="56" t="s">
        <v>66</v>
      </c>
      <c r="B50" s="254">
        <v>1.6</v>
      </c>
      <c r="C50" s="255">
        <v>1.9</v>
      </c>
      <c r="D50" s="189" t="s">
        <v>532</v>
      </c>
      <c r="E50" s="67" t="s">
        <v>22351</v>
      </c>
      <c r="F50" s="67" t="s">
        <v>328</v>
      </c>
      <c r="G50" s="259">
        <v>0.8</v>
      </c>
      <c r="H50" s="189" t="s">
        <v>532</v>
      </c>
      <c r="I50" s="71" t="s">
        <v>22352</v>
      </c>
      <c r="J50" s="71" t="s">
        <v>328</v>
      </c>
      <c r="K50" s="67"/>
      <c r="L50" s="67" t="s">
        <v>26</v>
      </c>
      <c r="M50" s="67"/>
      <c r="N50" s="67"/>
      <c r="O50" s="67" t="str">
        <f>VLOOKUP(S50,Tabelle6[],2,FALSE)</f>
        <v>OA</v>
      </c>
      <c r="P50" s="67" t="str">
        <f>VLOOKUP(S50,Tabelle6[],3,FALSE)</f>
        <v>Laura Morris</v>
      </c>
      <c r="Q50" s="67" t="s">
        <v>418</v>
      </c>
      <c r="R50" s="56"/>
      <c r="S50" s="67" t="s">
        <v>535</v>
      </c>
    </row>
    <row r="51" spans="1:19" s="54" customFormat="1" ht="15" customHeight="1" x14ac:dyDescent="0.3">
      <c r="A51" s="56" t="s">
        <v>67</v>
      </c>
      <c r="B51" s="254">
        <v>0.3</v>
      </c>
      <c r="C51" s="254">
        <v>0.2</v>
      </c>
      <c r="D51" s="65" t="s">
        <v>311</v>
      </c>
      <c r="E51" s="65" t="s">
        <v>311</v>
      </c>
      <c r="F51" s="65" t="s">
        <v>311</v>
      </c>
      <c r="G51" s="259">
        <v>0.13</v>
      </c>
      <c r="H51" s="189" t="s">
        <v>536</v>
      </c>
      <c r="I51" s="71" t="s">
        <v>22353</v>
      </c>
      <c r="J51" s="71" t="s">
        <v>334</v>
      </c>
      <c r="K51" s="67"/>
      <c r="L51" s="67" t="s">
        <v>26</v>
      </c>
      <c r="M51" s="67"/>
      <c r="N51" s="67"/>
      <c r="O51" s="67" t="str">
        <f>VLOOKUP(S51,Tabelle6[],2,FALSE)</f>
        <v/>
      </c>
      <c r="P51" s="67" t="str">
        <f>VLOOKUP(S51,Tabelle6[],3,FALSE)</f>
        <v>Mirko Vonderstein</v>
      </c>
      <c r="Q51" s="67" t="s">
        <v>398</v>
      </c>
      <c r="R51" s="56"/>
      <c r="S51" s="67" t="s">
        <v>538</v>
      </c>
    </row>
    <row r="52" spans="1:19" s="54" customFormat="1" ht="14.5" customHeight="1" x14ac:dyDescent="0.3">
      <c r="A52" s="233" t="s">
        <v>68</v>
      </c>
      <c r="B52" s="256">
        <v>1.1000000000000001</v>
      </c>
      <c r="C52" s="256">
        <v>0.9</v>
      </c>
      <c r="D52" s="187" t="s">
        <v>539</v>
      </c>
      <c r="E52" s="67" t="s">
        <v>22354</v>
      </c>
      <c r="F52" s="67" t="s">
        <v>312</v>
      </c>
      <c r="G52" s="66">
        <v>0.57999999999999996</v>
      </c>
      <c r="H52" s="187" t="s">
        <v>539</v>
      </c>
      <c r="I52" s="71" t="s">
        <v>22355</v>
      </c>
      <c r="J52" s="71"/>
      <c r="K52" s="67"/>
      <c r="L52" s="67" t="s">
        <v>26</v>
      </c>
      <c r="M52" s="67"/>
      <c r="N52" s="67"/>
      <c r="O52" s="67" t="str">
        <f>VLOOKUP(S52,Tabelle6[],2,FALSE)</f>
        <v>OA</v>
      </c>
      <c r="P52" s="67" t="str">
        <f>VLOOKUP(S52,Tabelle6[],3,FALSE)</f>
        <v>Sanne Lauriks</v>
      </c>
      <c r="Q52" s="67" t="s">
        <v>177</v>
      </c>
      <c r="R52" s="56"/>
      <c r="S52" s="67" t="s">
        <v>541</v>
      </c>
    </row>
    <row r="53" spans="1:19" s="54" customFormat="1" ht="14.5" customHeight="1" x14ac:dyDescent="0.3">
      <c r="A53" s="233" t="s">
        <v>68</v>
      </c>
      <c r="B53" s="256">
        <v>1.1000000000000001</v>
      </c>
      <c r="C53" s="256">
        <v>0.9</v>
      </c>
      <c r="D53" s="238" t="s">
        <v>177</v>
      </c>
      <c r="E53" s="67" t="s">
        <v>22356</v>
      </c>
      <c r="F53" s="67" t="s">
        <v>328</v>
      </c>
      <c r="G53" s="66">
        <v>0.57999999999999996</v>
      </c>
      <c r="H53" s="187" t="s">
        <v>177</v>
      </c>
      <c r="I53" s="246" t="s">
        <v>22357</v>
      </c>
      <c r="J53" s="246" t="s">
        <v>312</v>
      </c>
      <c r="K53" s="67"/>
      <c r="L53" s="67"/>
      <c r="M53" s="67"/>
      <c r="N53" s="67"/>
      <c r="O53" s="67" t="str">
        <f>VLOOKUP(S53,Tabelle6[],2,FALSE)</f>
        <v>OA</v>
      </c>
      <c r="P53" s="68" t="str">
        <f>VLOOKUP(S53,Tabelle6[],3,FALSE)</f>
        <v>Sanne Lauriks</v>
      </c>
      <c r="Q53" s="225"/>
      <c r="R53" s="56"/>
      <c r="S53" s="67" t="s">
        <v>541</v>
      </c>
    </row>
    <row r="54" spans="1:19" s="54" customFormat="1" ht="15" customHeight="1" x14ac:dyDescent="0.3">
      <c r="A54" s="56" t="s">
        <v>69</v>
      </c>
      <c r="B54" s="254">
        <v>0.3</v>
      </c>
      <c r="C54" s="255">
        <v>0.5</v>
      </c>
      <c r="D54" s="65" t="s">
        <v>311</v>
      </c>
      <c r="E54" s="65" t="s">
        <v>311</v>
      </c>
      <c r="F54" s="65" t="s">
        <v>311</v>
      </c>
      <c r="G54" s="259">
        <v>0.55000000000000004</v>
      </c>
      <c r="H54" s="189" t="s">
        <v>385</v>
      </c>
      <c r="I54" s="71" t="s">
        <v>22358</v>
      </c>
      <c r="J54" s="71" t="s">
        <v>328</v>
      </c>
      <c r="K54" s="67"/>
      <c r="L54" s="67" t="s">
        <v>26</v>
      </c>
      <c r="M54" s="67"/>
      <c r="N54" s="67"/>
      <c r="O54" s="67" t="str">
        <f>VLOOKUP(S54,Tabelle6[],2,FALSE)</f>
        <v>OA</v>
      </c>
      <c r="P54" s="67" t="str">
        <f>VLOOKUP(S54,Tabelle6[],3,FALSE)</f>
        <v>Megan Gough</v>
      </c>
      <c r="Q54" s="67" t="s">
        <v>177</v>
      </c>
      <c r="R54" s="56"/>
      <c r="S54" s="67" t="s">
        <v>544</v>
      </c>
    </row>
    <row r="55" spans="1:19" s="54" customFormat="1" ht="15" customHeight="1" x14ac:dyDescent="0.3">
      <c r="A55" s="57" t="s">
        <v>70</v>
      </c>
      <c r="B55" s="256">
        <v>3.7</v>
      </c>
      <c r="C55" s="256">
        <v>3.8</v>
      </c>
      <c r="D55" s="67" t="s">
        <v>354</v>
      </c>
      <c r="E55" s="67" t="s">
        <v>22359</v>
      </c>
      <c r="F55" s="67" t="s">
        <v>319</v>
      </c>
      <c r="G55" s="66">
        <v>1.53</v>
      </c>
      <c r="H55" s="187" t="s">
        <v>354</v>
      </c>
      <c r="I55" s="245" t="s">
        <v>22360</v>
      </c>
      <c r="J55" s="245" t="s">
        <v>319</v>
      </c>
      <c r="K55" s="67"/>
      <c r="L55" s="67"/>
      <c r="M55" s="67" t="s">
        <v>28</v>
      </c>
      <c r="N55" s="67"/>
      <c r="O55" s="67" t="str">
        <f>VLOOKUP(S55,Tabelle6[],2,FALSE)</f>
        <v/>
      </c>
      <c r="P55" s="67" t="str">
        <f>VLOOKUP(S55,Tabelle6[],3,FALSE)</f>
        <v>Ramprasad Anbazhagan</v>
      </c>
      <c r="Q55" s="67" t="s">
        <v>357</v>
      </c>
      <c r="R55" s="56"/>
      <c r="S55" s="67" t="s">
        <v>550</v>
      </c>
    </row>
    <row r="56" spans="1:19" s="54" customFormat="1" ht="15" customHeight="1" x14ac:dyDescent="0.3">
      <c r="A56" s="105" t="s">
        <v>71</v>
      </c>
      <c r="B56" s="256">
        <v>1.2</v>
      </c>
      <c r="C56" s="256">
        <v>1.9</v>
      </c>
      <c r="D56" s="67"/>
      <c r="E56" s="67"/>
      <c r="F56" s="67"/>
      <c r="G56" s="66">
        <v>1.24</v>
      </c>
      <c r="H56" s="226" t="s">
        <v>390</v>
      </c>
      <c r="I56" s="245" t="s">
        <v>22362</v>
      </c>
      <c r="J56" s="245" t="s">
        <v>319</v>
      </c>
      <c r="K56" s="67" t="s">
        <v>38</v>
      </c>
      <c r="L56" s="67"/>
      <c r="M56" s="67"/>
      <c r="N56" s="67" t="s">
        <v>42</v>
      </c>
      <c r="O56" s="67" t="str">
        <f>VLOOKUP(S56,Tabelle6[],2,FALSE)</f>
        <v>OA (S2O)</v>
      </c>
      <c r="P56" s="67" t="str">
        <f>VLOOKUP(S56,Tabelle6[],3,FALSE)</f>
        <v>Megan Gough</v>
      </c>
      <c r="Q56" s="67" t="s">
        <v>177</v>
      </c>
      <c r="R56" s="56"/>
      <c r="S56" s="67" t="s">
        <v>552</v>
      </c>
    </row>
    <row r="57" spans="1:19" s="54" customFormat="1" ht="15" customHeight="1" x14ac:dyDescent="0.3">
      <c r="A57" s="105" t="s">
        <v>71</v>
      </c>
      <c r="B57" s="256">
        <v>1.2</v>
      </c>
      <c r="C57" s="256">
        <v>1.9</v>
      </c>
      <c r="D57" s="67" t="s">
        <v>177</v>
      </c>
      <c r="E57" s="67" t="s">
        <v>22361</v>
      </c>
      <c r="F57" s="67" t="s">
        <v>328</v>
      </c>
      <c r="G57" s="66">
        <v>1.24</v>
      </c>
      <c r="H57" s="226" t="s">
        <v>177</v>
      </c>
      <c r="I57" s="245" t="s">
        <v>22363</v>
      </c>
      <c r="J57" s="245" t="s">
        <v>319</v>
      </c>
      <c r="K57" s="67" t="s">
        <v>38</v>
      </c>
      <c r="L57" s="67"/>
      <c r="M57" s="67"/>
      <c r="N57" s="67" t="s">
        <v>42</v>
      </c>
      <c r="O57" s="67" t="str">
        <f>VLOOKUP(S57,Tabelle6[],2,FALSE)</f>
        <v>OA (S2O)</v>
      </c>
      <c r="P57" s="67" t="str">
        <f>VLOOKUP(S57,Tabelle6[],3,FALSE)</f>
        <v>Megan Gough</v>
      </c>
      <c r="Q57" s="67" t="s">
        <v>177</v>
      </c>
      <c r="R57" s="56"/>
      <c r="S57" s="67" t="s">
        <v>552</v>
      </c>
    </row>
    <row r="58" spans="1:19" s="54" customFormat="1" ht="15" customHeight="1" x14ac:dyDescent="0.3">
      <c r="A58" s="60" t="s">
        <v>72</v>
      </c>
      <c r="B58" s="256">
        <v>2.2999999999999998</v>
      </c>
      <c r="C58" s="256">
        <v>2.1</v>
      </c>
      <c r="D58" s="67" t="s">
        <v>556</v>
      </c>
      <c r="E58" s="67" t="s">
        <v>22364</v>
      </c>
      <c r="F58" s="67" t="s">
        <v>319</v>
      </c>
      <c r="G58" s="66">
        <v>0.87</v>
      </c>
      <c r="H58" s="187" t="s">
        <v>556</v>
      </c>
      <c r="I58" s="71" t="s">
        <v>22365</v>
      </c>
      <c r="J58" s="71" t="s">
        <v>328</v>
      </c>
      <c r="K58" s="67"/>
      <c r="L58" s="67"/>
      <c r="M58" s="67"/>
      <c r="N58" s="67" t="s">
        <v>42</v>
      </c>
      <c r="O58" s="67" t="str">
        <f>VLOOKUP(S58,Tabelle6[],2,FALSE)</f>
        <v/>
      </c>
      <c r="P58" s="67" t="str">
        <f>VLOOKUP(S58,Tabelle6[],3,FALSE)</f>
        <v>Sanne Lauriks</v>
      </c>
      <c r="Q58" s="67" t="s">
        <v>177</v>
      </c>
      <c r="R58" s="56"/>
      <c r="S58" s="67" t="s">
        <v>562</v>
      </c>
    </row>
    <row r="59" spans="1:19" s="54" customFormat="1" ht="15" customHeight="1" x14ac:dyDescent="0.3">
      <c r="A59" s="56" t="s">
        <v>73</v>
      </c>
      <c r="B59" s="254">
        <v>1</v>
      </c>
      <c r="C59" s="255">
        <v>0.9</v>
      </c>
      <c r="D59" s="189" t="s">
        <v>563</v>
      </c>
      <c r="E59" s="67" t="s">
        <v>22366</v>
      </c>
      <c r="F59" s="67" t="s">
        <v>328</v>
      </c>
      <c r="G59" s="259">
        <v>0.96</v>
      </c>
      <c r="H59" s="189" t="s">
        <v>563</v>
      </c>
      <c r="I59" s="71" t="s">
        <v>22367</v>
      </c>
      <c r="J59" s="71" t="s">
        <v>328</v>
      </c>
      <c r="K59" s="67"/>
      <c r="L59" s="67" t="s">
        <v>26</v>
      </c>
      <c r="M59" s="67"/>
      <c r="N59" s="67"/>
      <c r="O59" s="67" t="str">
        <f>VLOOKUP(S59,Tabelle6[],2,FALSE)</f>
        <v>OA</v>
      </c>
      <c r="P59" s="67" t="str">
        <f>VLOOKUP(S59,Tabelle6[],3,FALSE)</f>
        <v>Florian Hoppe</v>
      </c>
      <c r="Q59" s="67" t="s">
        <v>429</v>
      </c>
      <c r="R59" s="56"/>
      <c r="S59" s="67" t="s">
        <v>565</v>
      </c>
    </row>
    <row r="60" spans="1:19" s="54" customFormat="1" ht="15" customHeight="1" x14ac:dyDescent="0.3">
      <c r="A60" s="56" t="s">
        <v>74</v>
      </c>
      <c r="B60" s="254">
        <v>0.5</v>
      </c>
      <c r="C60" s="255">
        <v>0.5</v>
      </c>
      <c r="D60" s="189" t="s">
        <v>317</v>
      </c>
      <c r="E60" s="67" t="s">
        <v>22286</v>
      </c>
      <c r="F60" s="67" t="s">
        <v>312</v>
      </c>
      <c r="G60" s="259">
        <v>0.4</v>
      </c>
      <c r="H60" s="189" t="s">
        <v>317</v>
      </c>
      <c r="I60" s="71" t="s">
        <v>22368</v>
      </c>
      <c r="J60" s="71" t="s">
        <v>334</v>
      </c>
      <c r="K60" s="67"/>
      <c r="L60" s="67" t="s">
        <v>26</v>
      </c>
      <c r="M60" s="67"/>
      <c r="N60" s="67"/>
      <c r="O60" s="67" t="str">
        <f>VLOOKUP(S60,Tabelle6[],2,FALSE)</f>
        <v>OA</v>
      </c>
      <c r="P60" s="67" t="str">
        <f>VLOOKUP(S60,Tabelle6[],3,FALSE)</f>
        <v>Ewa Sarzynska</v>
      </c>
      <c r="Q60" s="67" t="s">
        <v>317</v>
      </c>
      <c r="R60" s="56"/>
      <c r="S60" s="67" t="s">
        <v>567</v>
      </c>
    </row>
    <row r="61" spans="1:19" s="54" customFormat="1" ht="15" customHeight="1" x14ac:dyDescent="0.3">
      <c r="A61" s="57" t="s">
        <v>75</v>
      </c>
      <c r="B61" s="256">
        <v>1.2</v>
      </c>
      <c r="C61" s="256">
        <v>1.2</v>
      </c>
      <c r="D61" s="67" t="s">
        <v>326</v>
      </c>
      <c r="E61" s="67" t="s">
        <v>22369</v>
      </c>
      <c r="F61" s="67" t="s">
        <v>328</v>
      </c>
      <c r="G61" s="66">
        <v>0.67</v>
      </c>
      <c r="H61" s="187" t="s">
        <v>331</v>
      </c>
      <c r="I61" s="71" t="s">
        <v>22370</v>
      </c>
      <c r="J61" s="71" t="s">
        <v>328</v>
      </c>
      <c r="K61" s="67"/>
      <c r="L61" s="67"/>
      <c r="M61" s="67" t="s">
        <v>28</v>
      </c>
      <c r="N61" s="67"/>
      <c r="O61" s="67" t="str">
        <f>VLOOKUP(S61,Tabelle6[],2,FALSE)</f>
        <v/>
      </c>
      <c r="P61" s="67" t="str">
        <f>VLOOKUP(S61,Tabelle6[],3,FALSE)</f>
        <v>Suzanne Mekking</v>
      </c>
      <c r="Q61" s="67" t="s">
        <v>317</v>
      </c>
      <c r="R61" s="56"/>
      <c r="S61" s="67" t="s">
        <v>573</v>
      </c>
    </row>
    <row r="62" spans="1:19" s="54" customFormat="1" ht="15" customHeight="1" x14ac:dyDescent="0.3">
      <c r="A62" s="56" t="s">
        <v>76</v>
      </c>
      <c r="B62" s="254">
        <v>0.4</v>
      </c>
      <c r="C62" s="255">
        <v>0.6</v>
      </c>
      <c r="D62" s="189" t="s">
        <v>317</v>
      </c>
      <c r="E62" s="65" t="s">
        <v>22371</v>
      </c>
      <c r="F62" s="65" t="s">
        <v>334</v>
      </c>
      <c r="G62" s="259">
        <v>0.28000000000000003</v>
      </c>
      <c r="H62" s="189" t="s">
        <v>317</v>
      </c>
      <c r="I62" s="177" t="s">
        <v>22372</v>
      </c>
      <c r="J62" s="177" t="s">
        <v>334</v>
      </c>
      <c r="K62" s="67"/>
      <c r="L62" s="67" t="s">
        <v>26</v>
      </c>
      <c r="M62" s="67"/>
      <c r="N62" s="67"/>
      <c r="O62" s="67" t="str">
        <f>VLOOKUP(S62,Tabelle6[],2,FALSE)</f>
        <v>OA</v>
      </c>
      <c r="P62" s="67" t="str">
        <f>VLOOKUP(S62,Tabelle6[],3,FALSE)</f>
        <v>Ewa Sarzynska</v>
      </c>
      <c r="Q62" s="67" t="s">
        <v>317</v>
      </c>
      <c r="R62" s="56"/>
      <c r="S62" s="67" t="s">
        <v>575</v>
      </c>
    </row>
    <row r="63" spans="1:19" s="54" customFormat="1" ht="15" customHeight="1" x14ac:dyDescent="0.3">
      <c r="A63" s="105" t="s">
        <v>77</v>
      </c>
      <c r="B63" s="256">
        <v>1.7</v>
      </c>
      <c r="C63" s="256">
        <v>2</v>
      </c>
      <c r="D63" s="67"/>
      <c r="E63" s="67"/>
      <c r="F63" s="67"/>
      <c r="G63" s="66"/>
      <c r="H63" s="226" t="s">
        <v>390</v>
      </c>
      <c r="I63" s="245" t="s">
        <v>22374</v>
      </c>
      <c r="J63" s="245" t="s">
        <v>319</v>
      </c>
      <c r="K63" s="67" t="s">
        <v>38</v>
      </c>
      <c r="L63" s="67"/>
      <c r="M63" s="67"/>
      <c r="N63" s="67" t="s">
        <v>42</v>
      </c>
      <c r="O63" s="67" t="str">
        <f>VLOOKUP(S63,Tabelle6[],2,FALSE)</f>
        <v>OA (S2O)</v>
      </c>
      <c r="P63" s="67" t="str">
        <f>VLOOKUP(S63,Tabelle6[],3,FALSE)</f>
        <v>Megan Gough</v>
      </c>
      <c r="Q63" s="67" t="s">
        <v>177</v>
      </c>
      <c r="R63" s="56"/>
      <c r="S63" s="67" t="s">
        <v>577</v>
      </c>
    </row>
    <row r="64" spans="1:19" s="54" customFormat="1" ht="15" customHeight="1" x14ac:dyDescent="0.3">
      <c r="A64" s="105" t="s">
        <v>77</v>
      </c>
      <c r="B64" s="256">
        <v>1.7</v>
      </c>
      <c r="C64" s="256">
        <v>2</v>
      </c>
      <c r="D64" s="67" t="s">
        <v>177</v>
      </c>
      <c r="E64" s="67" t="s">
        <v>22373</v>
      </c>
      <c r="F64" s="67" t="s">
        <v>319</v>
      </c>
      <c r="G64" s="66">
        <v>1.32</v>
      </c>
      <c r="H64" s="226" t="s">
        <v>177</v>
      </c>
      <c r="I64" s="245" t="s">
        <v>22375</v>
      </c>
      <c r="J64" s="245" t="s">
        <v>319</v>
      </c>
      <c r="K64" s="67" t="s">
        <v>38</v>
      </c>
      <c r="L64" s="67"/>
      <c r="M64" s="67"/>
      <c r="N64" s="67" t="s">
        <v>42</v>
      </c>
      <c r="O64" s="67" t="str">
        <f>VLOOKUP(S64,Tabelle6[],2,FALSE)</f>
        <v>OA (S2O)</v>
      </c>
      <c r="P64" s="67" t="str">
        <f>VLOOKUP(S64,Tabelle6[],3,FALSE)</f>
        <v>Megan Gough</v>
      </c>
      <c r="Q64" s="67" t="s">
        <v>177</v>
      </c>
      <c r="R64" s="56"/>
      <c r="S64" s="67" t="s">
        <v>577</v>
      </c>
    </row>
    <row r="65" spans="1:19" s="54" customFormat="1" ht="15" customHeight="1" x14ac:dyDescent="0.3">
      <c r="A65" s="249" t="s">
        <v>78</v>
      </c>
      <c r="B65" s="256">
        <v>3.2</v>
      </c>
      <c r="C65" s="256">
        <v>4.2</v>
      </c>
      <c r="D65" s="103" t="s">
        <v>582</v>
      </c>
      <c r="E65" s="67" t="s">
        <v>1326</v>
      </c>
      <c r="F65" s="67" t="s">
        <v>328</v>
      </c>
      <c r="G65" s="66">
        <v>0.35</v>
      </c>
      <c r="H65" s="108" t="s">
        <v>582</v>
      </c>
      <c r="I65" s="71" t="s">
        <v>22377</v>
      </c>
      <c r="J65" s="71" t="s">
        <v>312</v>
      </c>
      <c r="K65" s="67"/>
      <c r="L65" s="67"/>
      <c r="M65" s="67" t="s">
        <v>28</v>
      </c>
      <c r="N65" s="67"/>
      <c r="O65" s="67" t="str">
        <f>VLOOKUP(S65,Tabelle6[],2,FALSE)</f>
        <v>OA</v>
      </c>
      <c r="P65" s="67" t="str">
        <f>VLOOKUP(S65,Tabelle6[],3,FALSE)</f>
        <v>Laura Morris</v>
      </c>
      <c r="Q65" s="67" t="s">
        <v>373</v>
      </c>
      <c r="R65" s="56"/>
      <c r="S65" s="67" t="s">
        <v>588</v>
      </c>
    </row>
    <row r="66" spans="1:19" s="54" customFormat="1" ht="15" customHeight="1" x14ac:dyDescent="0.3">
      <c r="A66" s="249" t="s">
        <v>78</v>
      </c>
      <c r="B66" s="256">
        <v>3.2</v>
      </c>
      <c r="C66" s="256">
        <v>4.2</v>
      </c>
      <c r="D66" s="103" t="s">
        <v>589</v>
      </c>
      <c r="E66" s="71" t="s">
        <v>592</v>
      </c>
      <c r="F66" s="67" t="s">
        <v>328</v>
      </c>
      <c r="G66" s="66">
        <v>0.35</v>
      </c>
      <c r="H66" s="108" t="s">
        <v>589</v>
      </c>
      <c r="I66" s="71" t="s">
        <v>22378</v>
      </c>
      <c r="J66" s="71" t="s">
        <v>312</v>
      </c>
      <c r="K66" s="67"/>
      <c r="L66" s="67"/>
      <c r="M66" s="67" t="s">
        <v>28</v>
      </c>
      <c r="N66" s="67"/>
      <c r="O66" s="67" t="str">
        <f>VLOOKUP(S66,Tabelle6[],2,FALSE)</f>
        <v>OA</v>
      </c>
      <c r="P66" s="67" t="str">
        <f>VLOOKUP(S66,Tabelle6[],3,FALSE)</f>
        <v>Laura Morris</v>
      </c>
      <c r="Q66" s="67" t="s">
        <v>373</v>
      </c>
      <c r="R66" s="56"/>
      <c r="S66" s="67" t="s">
        <v>588</v>
      </c>
    </row>
    <row r="67" spans="1:19" s="54" customFormat="1" ht="15" customHeight="1" x14ac:dyDescent="0.3">
      <c r="A67" s="249" t="s">
        <v>78</v>
      </c>
      <c r="B67" s="256">
        <v>3.2</v>
      </c>
      <c r="C67" s="256">
        <v>4.2</v>
      </c>
      <c r="D67" s="103" t="s">
        <v>594</v>
      </c>
      <c r="E67" s="67" t="s">
        <v>22376</v>
      </c>
      <c r="F67" s="67" t="s">
        <v>328</v>
      </c>
      <c r="G67" s="66">
        <v>0.35</v>
      </c>
      <c r="H67" s="108" t="s">
        <v>594</v>
      </c>
      <c r="I67" s="246" t="s">
        <v>22379</v>
      </c>
      <c r="J67" s="246" t="s">
        <v>328</v>
      </c>
      <c r="K67" s="67"/>
      <c r="L67" s="67"/>
      <c r="M67" s="67" t="s">
        <v>28</v>
      </c>
      <c r="N67" s="67"/>
      <c r="O67" s="67" t="str">
        <f>VLOOKUP(S67,Tabelle6[],2,FALSE)</f>
        <v>OA</v>
      </c>
      <c r="P67" s="67" t="str">
        <f>VLOOKUP(S67,Tabelle6[],3,FALSE)</f>
        <v>Laura Morris</v>
      </c>
      <c r="Q67" s="67" t="s">
        <v>373</v>
      </c>
      <c r="R67" s="56"/>
      <c r="S67" s="67" t="s">
        <v>588</v>
      </c>
    </row>
    <row r="68" spans="1:19" s="54" customFormat="1" ht="15" customHeight="1" x14ac:dyDescent="0.3">
      <c r="A68" s="56" t="s">
        <v>79</v>
      </c>
      <c r="B68" s="254">
        <v>1.6</v>
      </c>
      <c r="C68" s="255">
        <v>1.5</v>
      </c>
      <c r="D68" s="189" t="s">
        <v>411</v>
      </c>
      <c r="E68" s="65" t="s">
        <v>22380</v>
      </c>
      <c r="F68" s="65" t="s">
        <v>312</v>
      </c>
      <c r="G68" s="259">
        <v>0.34</v>
      </c>
      <c r="H68" s="189" t="s">
        <v>411</v>
      </c>
      <c r="I68" s="71" t="s">
        <v>22381</v>
      </c>
      <c r="J68" s="71" t="s">
        <v>312</v>
      </c>
      <c r="K68" s="67"/>
      <c r="L68" s="67" t="s">
        <v>26</v>
      </c>
      <c r="M68" s="67"/>
      <c r="N68" s="67"/>
      <c r="O68" s="67" t="str">
        <f>VLOOKUP(S68,Tabelle6[],2,FALSE)</f>
        <v>OA</v>
      </c>
      <c r="P68" s="67" t="str">
        <f>VLOOKUP(S68,Tabelle6[],3,FALSE)</f>
        <v>Zofia Wójciak</v>
      </c>
      <c r="Q68" s="67" t="s">
        <v>450</v>
      </c>
      <c r="R68" s="56"/>
      <c r="S68" s="67" t="s">
        <v>601</v>
      </c>
    </row>
    <row r="69" spans="1:19" s="54" customFormat="1" ht="15" customHeight="1" x14ac:dyDescent="0.3">
      <c r="A69" s="57" t="s">
        <v>80</v>
      </c>
      <c r="B69" s="256">
        <v>2.1</v>
      </c>
      <c r="C69" s="256">
        <v>1.6</v>
      </c>
      <c r="D69" s="67" t="s">
        <v>317</v>
      </c>
      <c r="E69" s="67" t="s">
        <v>22382</v>
      </c>
      <c r="F69" s="67" t="s">
        <v>319</v>
      </c>
      <c r="G69" s="66">
        <v>1.77</v>
      </c>
      <c r="H69" s="187" t="s">
        <v>317</v>
      </c>
      <c r="I69" s="245" t="s">
        <v>22383</v>
      </c>
      <c r="J69" s="245" t="s">
        <v>319</v>
      </c>
      <c r="K69" s="67"/>
      <c r="L69" s="67"/>
      <c r="M69" s="67" t="s">
        <v>28</v>
      </c>
      <c r="N69" s="67"/>
      <c r="O69" s="67" t="str">
        <f>VLOOKUP(S69,Tabelle6[],2,FALSE)</f>
        <v>OA</v>
      </c>
      <c r="P69" s="67" t="str">
        <f>VLOOKUP(S69,Tabelle6[],3,FALSE)</f>
        <v>Monika Maleszka</v>
      </c>
      <c r="Q69" s="67" t="s">
        <v>317</v>
      </c>
      <c r="R69" s="56"/>
      <c r="S69" s="67" t="s">
        <v>606</v>
      </c>
    </row>
    <row r="70" spans="1:19" s="54" customFormat="1" ht="15" customHeight="1" x14ac:dyDescent="0.3">
      <c r="A70" s="56" t="s">
        <v>81</v>
      </c>
      <c r="B70" s="254">
        <v>0.8</v>
      </c>
      <c r="C70" s="255">
        <v>1</v>
      </c>
      <c r="D70" s="189" t="s">
        <v>607</v>
      </c>
      <c r="E70" s="65" t="s">
        <v>22384</v>
      </c>
      <c r="F70" s="65" t="s">
        <v>312</v>
      </c>
      <c r="G70" s="259">
        <v>0.37</v>
      </c>
      <c r="H70" s="189" t="s">
        <v>607</v>
      </c>
      <c r="I70" s="177" t="s">
        <v>22385</v>
      </c>
      <c r="J70" s="177" t="s">
        <v>334</v>
      </c>
      <c r="K70" s="67"/>
      <c r="L70" s="67" t="s">
        <v>26</v>
      </c>
      <c r="M70" s="67"/>
      <c r="N70" s="67"/>
      <c r="O70" s="67" t="str">
        <f>VLOOKUP(S70,Tabelle6[],2,FALSE)</f>
        <v>OA</v>
      </c>
      <c r="P70" s="67" t="str">
        <f>VLOOKUP(S70,Tabelle6[],3,FALSE)</f>
        <v>Ewa Sarzynska</v>
      </c>
      <c r="Q70" s="67" t="s">
        <v>317</v>
      </c>
      <c r="R70" s="56"/>
      <c r="S70" s="67" t="s">
        <v>609</v>
      </c>
    </row>
    <row r="71" spans="1:19" s="54" customFormat="1" ht="15" customHeight="1" x14ac:dyDescent="0.3">
      <c r="A71" s="233" t="s">
        <v>82</v>
      </c>
      <c r="B71" s="257">
        <v>0.3</v>
      </c>
      <c r="C71" s="255">
        <v>0.6</v>
      </c>
      <c r="D71" s="65"/>
      <c r="E71" s="65" t="s">
        <v>311</v>
      </c>
      <c r="F71" s="65" t="s">
        <v>311</v>
      </c>
      <c r="G71" s="259"/>
      <c r="H71" s="227" t="s">
        <v>610</v>
      </c>
      <c r="I71" s="246" t="s">
        <v>22386</v>
      </c>
      <c r="J71" s="246" t="s">
        <v>328</v>
      </c>
      <c r="K71" s="67" t="s">
        <v>38</v>
      </c>
      <c r="L71" s="67"/>
      <c r="M71" s="67"/>
      <c r="N71" s="67"/>
      <c r="O71" s="67" t="str">
        <f>VLOOKUP(S71,Tabelle6[],2,FALSE)</f>
        <v/>
      </c>
      <c r="P71" s="67" t="str">
        <f>VLOOKUP(S71,Tabelle6[],3,FALSE)</f>
        <v>Torsten Wollina</v>
      </c>
      <c r="Q71" s="67" t="s">
        <v>432</v>
      </c>
      <c r="R71" s="56"/>
      <c r="S71" s="67" t="s">
        <v>612</v>
      </c>
    </row>
    <row r="72" spans="1:19" s="54" customFormat="1" ht="15" customHeight="1" x14ac:dyDescent="0.3">
      <c r="A72" s="233" t="s">
        <v>82</v>
      </c>
      <c r="B72" s="257">
        <v>0.3</v>
      </c>
      <c r="C72" s="255">
        <v>0.6</v>
      </c>
      <c r="D72" s="65" t="s">
        <v>311</v>
      </c>
      <c r="E72" s="65" t="s">
        <v>311</v>
      </c>
      <c r="F72" s="65" t="s">
        <v>311</v>
      </c>
      <c r="G72" s="259">
        <v>1.06</v>
      </c>
      <c r="H72" s="227" t="s">
        <v>434</v>
      </c>
      <c r="I72" s="246" t="s">
        <v>22387</v>
      </c>
      <c r="J72" s="246" t="s">
        <v>319</v>
      </c>
      <c r="K72" s="67" t="s">
        <v>38</v>
      </c>
      <c r="L72" s="67"/>
      <c r="M72" s="67"/>
      <c r="N72" s="67"/>
      <c r="O72" s="67" t="str">
        <f>VLOOKUP(S72,Tabelle6[],2,FALSE)</f>
        <v/>
      </c>
      <c r="P72" s="67" t="str">
        <f>VLOOKUP(S72,Tabelle6[],3,FALSE)</f>
        <v>Torsten Wollina</v>
      </c>
      <c r="Q72" s="67" t="s">
        <v>432</v>
      </c>
      <c r="R72" s="56"/>
      <c r="S72" s="67" t="s">
        <v>612</v>
      </c>
    </row>
    <row r="73" spans="1:19" s="54" customFormat="1" ht="15" customHeight="1" x14ac:dyDescent="0.3">
      <c r="A73" s="56" t="s">
        <v>83</v>
      </c>
      <c r="B73" s="257">
        <v>0.2</v>
      </c>
      <c r="C73" s="255">
        <v>0.2</v>
      </c>
      <c r="D73" s="65" t="s">
        <v>311</v>
      </c>
      <c r="E73" s="65" t="s">
        <v>311</v>
      </c>
      <c r="F73" s="65" t="s">
        <v>311</v>
      </c>
      <c r="G73" s="259">
        <v>0.33</v>
      </c>
      <c r="H73" s="189" t="s">
        <v>400</v>
      </c>
      <c r="I73" s="245" t="s">
        <v>22388</v>
      </c>
      <c r="J73" s="245" t="s">
        <v>312</v>
      </c>
      <c r="K73" s="67" t="s">
        <v>38</v>
      </c>
      <c r="L73" s="67"/>
      <c r="M73" s="67"/>
      <c r="N73" s="67"/>
      <c r="O73" s="67" t="str">
        <f>VLOOKUP(S73,Tabelle6[],2,FALSE)</f>
        <v/>
      </c>
      <c r="P73" s="67" t="str">
        <f>VLOOKUP(S73,Tabelle6[],3,FALSE)</f>
        <v>Christoph Schirmer</v>
      </c>
      <c r="Q73" s="67" t="s">
        <v>400</v>
      </c>
      <c r="R73" s="56"/>
      <c r="S73" s="67" t="s">
        <v>615</v>
      </c>
    </row>
    <row r="74" spans="1:19" s="54" customFormat="1" ht="15" customHeight="1" x14ac:dyDescent="0.3">
      <c r="A74" s="56" t="s">
        <v>84</v>
      </c>
      <c r="B74" s="254">
        <v>2</v>
      </c>
      <c r="C74" s="255">
        <v>2.4</v>
      </c>
      <c r="D74" s="189" t="s">
        <v>616</v>
      </c>
      <c r="E74" s="67" t="s">
        <v>22389</v>
      </c>
      <c r="F74" s="67" t="s">
        <v>328</v>
      </c>
      <c r="G74" s="259">
        <v>0.6</v>
      </c>
      <c r="H74" s="189" t="s">
        <v>616</v>
      </c>
      <c r="I74" s="245" t="s">
        <v>22390</v>
      </c>
      <c r="J74" s="245" t="s">
        <v>328</v>
      </c>
      <c r="K74" s="67"/>
      <c r="L74" s="67" t="s">
        <v>26</v>
      </c>
      <c r="M74" s="67"/>
      <c r="N74" s="67"/>
      <c r="O74" s="67" t="str">
        <f>VLOOKUP(S74,Tabelle6[],2,FALSE)</f>
        <v/>
      </c>
      <c r="P74" s="67" t="str">
        <f>VLOOKUP(S74,Tabelle6[],3,FALSE)</f>
        <v>Ramprasad Anbazhagan</v>
      </c>
      <c r="Q74" s="67" t="s">
        <v>357</v>
      </c>
      <c r="R74" s="56"/>
      <c r="S74" s="67" t="s">
        <v>618</v>
      </c>
    </row>
    <row r="75" spans="1:19" s="54" customFormat="1" ht="15" customHeight="1" x14ac:dyDescent="0.3">
      <c r="A75" s="105" t="s">
        <v>85</v>
      </c>
      <c r="B75" s="256">
        <v>0.2</v>
      </c>
      <c r="C75" s="256">
        <v>0.2</v>
      </c>
      <c r="D75" s="67"/>
      <c r="E75" s="65"/>
      <c r="F75" s="65"/>
      <c r="G75" s="66"/>
      <c r="H75" s="226" t="s">
        <v>390</v>
      </c>
      <c r="I75" s="245" t="s">
        <v>22392</v>
      </c>
      <c r="J75" s="245" t="s">
        <v>334</v>
      </c>
      <c r="K75" s="67" t="s">
        <v>38</v>
      </c>
      <c r="L75" s="67"/>
      <c r="M75" s="67"/>
      <c r="N75" s="67" t="s">
        <v>42</v>
      </c>
      <c r="O75" s="67" t="str">
        <f>VLOOKUP(S75,Tabelle6[],2,FALSE)</f>
        <v/>
      </c>
      <c r="P75" s="67" t="str">
        <f>VLOOKUP(S75,Tabelle6[],3,FALSE)</f>
        <v>Sanne Lauriks</v>
      </c>
      <c r="Q75" s="67" t="s">
        <v>177</v>
      </c>
      <c r="R75" s="56"/>
      <c r="S75" s="67" t="s">
        <v>620</v>
      </c>
    </row>
    <row r="76" spans="1:19" s="54" customFormat="1" ht="15" customHeight="1" x14ac:dyDescent="0.3">
      <c r="A76" s="105" t="s">
        <v>85</v>
      </c>
      <c r="B76" s="256">
        <v>0.2</v>
      </c>
      <c r="C76" s="256">
        <v>0.2</v>
      </c>
      <c r="D76" s="67" t="s">
        <v>177</v>
      </c>
      <c r="E76" s="65" t="s">
        <v>22391</v>
      </c>
      <c r="F76" s="65" t="s">
        <v>334</v>
      </c>
      <c r="G76" s="66">
        <v>0.13</v>
      </c>
      <c r="H76" s="226" t="s">
        <v>177</v>
      </c>
      <c r="I76" s="177" t="s">
        <v>22393</v>
      </c>
      <c r="J76" s="177" t="s">
        <v>334</v>
      </c>
      <c r="K76" s="67" t="s">
        <v>38</v>
      </c>
      <c r="L76" s="67"/>
      <c r="M76" s="67"/>
      <c r="N76" s="67" t="s">
        <v>42</v>
      </c>
      <c r="O76" s="67" t="str">
        <f>VLOOKUP(S76,Tabelle6[],2,FALSE)</f>
        <v/>
      </c>
      <c r="P76" s="67" t="str">
        <f>VLOOKUP(S76,Tabelle6[],3,FALSE)</f>
        <v>Sanne Lauriks</v>
      </c>
      <c r="Q76" s="67" t="s">
        <v>177</v>
      </c>
      <c r="R76" s="56"/>
      <c r="S76" s="67" t="s">
        <v>620</v>
      </c>
    </row>
    <row r="77" spans="1:19" s="54" customFormat="1" ht="15" customHeight="1" x14ac:dyDescent="0.3">
      <c r="A77" s="56" t="s">
        <v>86</v>
      </c>
      <c r="B77" s="254">
        <v>0.3</v>
      </c>
      <c r="C77" s="255">
        <v>0.3</v>
      </c>
      <c r="D77" s="65" t="s">
        <v>326</v>
      </c>
      <c r="E77" s="65" t="s">
        <v>22394</v>
      </c>
      <c r="F77" s="65" t="s">
        <v>334</v>
      </c>
      <c r="G77" s="259">
        <v>0.22</v>
      </c>
      <c r="H77" s="189" t="s">
        <v>331</v>
      </c>
      <c r="I77" s="177" t="s">
        <v>22395</v>
      </c>
      <c r="J77" s="177" t="s">
        <v>334</v>
      </c>
      <c r="K77" s="67"/>
      <c r="L77" s="67" t="s">
        <v>26</v>
      </c>
      <c r="M77" s="67"/>
      <c r="N77" s="67"/>
      <c r="O77" s="67" t="str">
        <f>VLOOKUP(S77,Tabelle6[],2,FALSE)</f>
        <v/>
      </c>
      <c r="P77" s="67" t="str">
        <f>VLOOKUP(S77,Tabelle6[],3,FALSE)</f>
        <v>Suzanne Mekking</v>
      </c>
      <c r="Q77" s="67" t="s">
        <v>317</v>
      </c>
      <c r="R77" s="56"/>
      <c r="S77" s="67" t="s">
        <v>627</v>
      </c>
    </row>
    <row r="78" spans="1:19" s="54" customFormat="1" ht="15" customHeight="1" x14ac:dyDescent="0.3">
      <c r="A78" s="60" t="s">
        <v>87</v>
      </c>
      <c r="B78" s="256">
        <v>1.2</v>
      </c>
      <c r="C78" s="256">
        <v>1.2</v>
      </c>
      <c r="D78" s="67" t="s">
        <v>459</v>
      </c>
      <c r="E78" s="245" t="s">
        <v>22396</v>
      </c>
      <c r="F78" s="245" t="s">
        <v>312</v>
      </c>
      <c r="G78" s="66">
        <v>0.28999999999999998</v>
      </c>
      <c r="H78" s="187" t="s">
        <v>459</v>
      </c>
      <c r="I78" s="177" t="s">
        <v>22397</v>
      </c>
      <c r="J78" s="177" t="s">
        <v>312</v>
      </c>
      <c r="K78" s="67"/>
      <c r="L78" s="67"/>
      <c r="M78" s="67"/>
      <c r="N78" s="67" t="s">
        <v>42</v>
      </c>
      <c r="O78" s="67" t="str">
        <f>VLOOKUP(S78,Tabelle6[],2,FALSE)</f>
        <v>OA</v>
      </c>
      <c r="P78" s="67" t="str">
        <f>VLOOKUP(S78,Tabelle6[],3,FALSE)</f>
        <v>Nathan Gamache</v>
      </c>
      <c r="Q78" s="67" t="s">
        <v>465</v>
      </c>
      <c r="R78" s="56"/>
      <c r="S78" s="67" t="s">
        <v>632</v>
      </c>
    </row>
    <row r="79" spans="1:19" s="54" customFormat="1" ht="15" customHeight="1" x14ac:dyDescent="0.3">
      <c r="A79" s="60" t="s">
        <v>88</v>
      </c>
      <c r="B79" s="256">
        <v>2.2999999999999998</v>
      </c>
      <c r="C79" s="256">
        <v>2.4</v>
      </c>
      <c r="D79" s="67" t="s">
        <v>633</v>
      </c>
      <c r="E79" s="245" t="s">
        <v>22398</v>
      </c>
      <c r="F79" s="245" t="s">
        <v>312</v>
      </c>
      <c r="G79" s="66">
        <v>0.5</v>
      </c>
      <c r="H79" s="187" t="s">
        <v>633</v>
      </c>
      <c r="I79" s="245" t="s">
        <v>22399</v>
      </c>
      <c r="J79" s="245" t="s">
        <v>312</v>
      </c>
      <c r="K79" s="67"/>
      <c r="L79" s="67"/>
      <c r="M79" s="67"/>
      <c r="N79" s="67" t="s">
        <v>42</v>
      </c>
      <c r="O79" s="67" t="str">
        <f>VLOOKUP(S79,Tabelle6[],2,FALSE)</f>
        <v/>
      </c>
      <c r="P79" s="67" t="str">
        <f>VLOOKUP(S79,Tabelle6[],3,FALSE)</f>
        <v>Nathan Gamache</v>
      </c>
      <c r="Q79" s="67" t="s">
        <v>465</v>
      </c>
      <c r="R79" s="56"/>
      <c r="S79" s="67" t="s">
        <v>639</v>
      </c>
    </row>
    <row r="80" spans="1:19" s="54" customFormat="1" ht="15" customHeight="1" x14ac:dyDescent="0.3">
      <c r="A80" s="57" t="s">
        <v>89</v>
      </c>
      <c r="B80" s="256">
        <v>3.3</v>
      </c>
      <c r="C80" s="256">
        <v>3.6</v>
      </c>
      <c r="D80" s="67" t="s">
        <v>640</v>
      </c>
      <c r="E80" s="67" t="s">
        <v>22400</v>
      </c>
      <c r="F80" s="67" t="s">
        <v>328</v>
      </c>
      <c r="G80" s="66">
        <v>0.59</v>
      </c>
      <c r="H80" s="187" t="s">
        <v>640</v>
      </c>
      <c r="I80" s="245" t="s">
        <v>22401</v>
      </c>
      <c r="J80" s="245" t="s">
        <v>328</v>
      </c>
      <c r="K80" s="67"/>
      <c r="L80" s="67"/>
      <c r="M80" s="67" t="s">
        <v>28</v>
      </c>
      <c r="N80" s="67"/>
      <c r="O80" s="67" t="str">
        <f>VLOOKUP(S80,Tabelle6[],2,FALSE)</f>
        <v>OA</v>
      </c>
      <c r="P80" s="67" t="str">
        <f>VLOOKUP(S80,Tabelle6[],3,FALSE)</f>
        <v>Jan Barabach</v>
      </c>
      <c r="Q80" s="67" t="s">
        <v>373</v>
      </c>
      <c r="R80" s="56"/>
      <c r="S80" s="67" t="s">
        <v>646</v>
      </c>
    </row>
    <row r="81" spans="1:19" s="54" customFormat="1" ht="15" customHeight="1" x14ac:dyDescent="0.3">
      <c r="A81" s="56" t="s">
        <v>90</v>
      </c>
      <c r="B81" s="254">
        <v>1.2</v>
      </c>
      <c r="C81" s="255">
        <v>0.9</v>
      </c>
      <c r="D81" s="189" t="s">
        <v>315</v>
      </c>
      <c r="E81" s="245" t="s">
        <v>22402</v>
      </c>
      <c r="F81" s="245" t="s">
        <v>328</v>
      </c>
      <c r="G81" s="259">
        <v>1.1399999999999999</v>
      </c>
      <c r="H81" s="189" t="s">
        <v>315</v>
      </c>
      <c r="I81" s="245" t="s">
        <v>22403</v>
      </c>
      <c r="J81" s="245" t="s">
        <v>328</v>
      </c>
      <c r="K81" s="67"/>
      <c r="L81" s="67" t="s">
        <v>26</v>
      </c>
      <c r="M81" s="67"/>
      <c r="N81" s="67"/>
      <c r="O81" s="67" t="str">
        <f>VLOOKUP(S81,Tabelle6[],2,FALSE)</f>
        <v/>
      </c>
      <c r="P81" s="67" t="str">
        <f>VLOOKUP(S81,Tabelle6[],3,FALSE)</f>
        <v>Audrey McMahon</v>
      </c>
      <c r="Q81" s="67" t="s">
        <v>315</v>
      </c>
      <c r="R81" s="56"/>
      <c r="S81" s="67" t="s">
        <v>649</v>
      </c>
    </row>
    <row r="82" spans="1:19" s="54" customFormat="1" ht="15" customHeight="1" x14ac:dyDescent="0.3">
      <c r="A82" s="56" t="s">
        <v>91</v>
      </c>
      <c r="B82" s="254">
        <v>0.9</v>
      </c>
      <c r="C82" s="255">
        <v>1.3</v>
      </c>
      <c r="D82" s="189" t="s">
        <v>177</v>
      </c>
      <c r="E82" s="245" t="s">
        <v>22404</v>
      </c>
      <c r="F82" s="245" t="s">
        <v>312</v>
      </c>
      <c r="G82" s="259">
        <v>0.41</v>
      </c>
      <c r="H82" s="189" t="s">
        <v>177</v>
      </c>
      <c r="I82" s="245" t="s">
        <v>22405</v>
      </c>
      <c r="J82" s="245" t="s">
        <v>312</v>
      </c>
      <c r="K82" s="67"/>
      <c r="L82" s="67" t="s">
        <v>26</v>
      </c>
      <c r="M82" s="67"/>
      <c r="N82" s="67"/>
      <c r="O82" s="67" t="str">
        <f>VLOOKUP(S82,Tabelle6[],2,FALSE)</f>
        <v>OA (S2O)</v>
      </c>
      <c r="P82" s="67" t="str">
        <f>VLOOKUP(S82,Tabelle6[],3,FALSE)</f>
        <v>Sanne Lauriks</v>
      </c>
      <c r="Q82" s="67" t="s">
        <v>177</v>
      </c>
      <c r="R82" s="56"/>
      <c r="S82" s="67" t="s">
        <v>651</v>
      </c>
    </row>
    <row r="83" spans="1:19" s="54" customFormat="1" ht="15" customHeight="1" x14ac:dyDescent="0.3">
      <c r="A83" s="233" t="s">
        <v>92</v>
      </c>
      <c r="B83" s="257">
        <v>0</v>
      </c>
      <c r="C83" s="255">
        <v>0</v>
      </c>
      <c r="D83" s="65" t="s">
        <v>311</v>
      </c>
      <c r="E83" s="65" t="s">
        <v>311</v>
      </c>
      <c r="F83" s="65" t="s">
        <v>311</v>
      </c>
      <c r="G83" s="259">
        <v>0.19</v>
      </c>
      <c r="H83" s="227" t="s">
        <v>390</v>
      </c>
      <c r="I83" s="245" t="s">
        <v>22406</v>
      </c>
      <c r="J83" s="245" t="s">
        <v>312</v>
      </c>
      <c r="K83" s="67" t="s">
        <v>38</v>
      </c>
      <c r="L83" s="67"/>
      <c r="M83" s="67"/>
      <c r="N83" s="67"/>
      <c r="O83" s="67" t="str">
        <f>VLOOKUP(S83,Tabelle6[],2,FALSE)</f>
        <v>OA (S2O)</v>
      </c>
      <c r="P83" s="67" t="str">
        <f>VLOOKUP(S83,Tabelle6[],3,FALSE)</f>
        <v>Eva Locher</v>
      </c>
      <c r="Q83" s="67" t="s">
        <v>388</v>
      </c>
      <c r="R83" s="56"/>
      <c r="S83" s="67" t="s">
        <v>653</v>
      </c>
    </row>
    <row r="84" spans="1:19" s="54" customFormat="1" ht="15" customHeight="1" x14ac:dyDescent="0.3">
      <c r="A84" s="233" t="s">
        <v>92</v>
      </c>
      <c r="B84" s="257">
        <v>0</v>
      </c>
      <c r="C84" s="255">
        <v>0</v>
      </c>
      <c r="D84" s="65" t="s">
        <v>311</v>
      </c>
      <c r="E84" s="65" t="s">
        <v>311</v>
      </c>
      <c r="F84" s="65" t="s">
        <v>311</v>
      </c>
      <c r="G84" s="259">
        <v>0.19</v>
      </c>
      <c r="H84" s="227" t="s">
        <v>484</v>
      </c>
      <c r="I84" s="245" t="s">
        <v>22407</v>
      </c>
      <c r="J84" s="245" t="s">
        <v>334</v>
      </c>
      <c r="K84" s="67" t="s">
        <v>38</v>
      </c>
      <c r="L84" s="67"/>
      <c r="M84" s="67"/>
      <c r="N84" s="67"/>
      <c r="O84" s="67" t="str">
        <f>VLOOKUP(S84,Tabelle6[],2,FALSE)</f>
        <v>OA (S2O)</v>
      </c>
      <c r="P84" s="67" t="str">
        <f>VLOOKUP(S84,Tabelle6[],3,FALSE)</f>
        <v>Eva Locher</v>
      </c>
      <c r="Q84" s="67" t="s">
        <v>388</v>
      </c>
      <c r="R84" s="56"/>
      <c r="S84" s="67" t="s">
        <v>653</v>
      </c>
    </row>
    <row r="85" spans="1:19" s="54" customFormat="1" ht="15" customHeight="1" x14ac:dyDescent="0.3">
      <c r="A85" s="56" t="s">
        <v>93</v>
      </c>
      <c r="B85" s="257">
        <v>0.3</v>
      </c>
      <c r="C85" s="255">
        <v>0.2</v>
      </c>
      <c r="D85" s="65" t="s">
        <v>311</v>
      </c>
      <c r="E85" s="65" t="s">
        <v>311</v>
      </c>
      <c r="F85" s="65" t="s">
        <v>311</v>
      </c>
      <c r="G85" s="259">
        <v>1</v>
      </c>
      <c r="H85" s="189" t="s">
        <v>655</v>
      </c>
      <c r="I85" s="245" t="s">
        <v>22408</v>
      </c>
      <c r="J85" s="245" t="s">
        <v>328</v>
      </c>
      <c r="K85" s="67" t="s">
        <v>38</v>
      </c>
      <c r="L85" s="67"/>
      <c r="M85" s="67"/>
      <c r="N85" s="67"/>
      <c r="O85" s="67" t="str">
        <f>VLOOKUP(S85,Tabelle6[],2,FALSE)</f>
        <v/>
      </c>
      <c r="P85" s="67" t="str">
        <f>VLOOKUP(S85,Tabelle6[],3,FALSE)</f>
        <v>Marcus Böhm</v>
      </c>
      <c r="Q85" s="67" t="s">
        <v>388</v>
      </c>
      <c r="R85" s="56"/>
      <c r="S85" s="67" t="s">
        <v>658</v>
      </c>
    </row>
    <row r="86" spans="1:19" s="54" customFormat="1" ht="15" customHeight="1" x14ac:dyDescent="0.3">
      <c r="A86" s="60" t="s">
        <v>94</v>
      </c>
      <c r="B86" s="256">
        <v>0</v>
      </c>
      <c r="C86" s="256">
        <v>0.1</v>
      </c>
      <c r="D86" s="67" t="s">
        <v>659</v>
      </c>
      <c r="E86" s="65" t="s">
        <v>22409</v>
      </c>
      <c r="F86" s="65" t="s">
        <v>334</v>
      </c>
      <c r="G86" s="66">
        <v>0.17</v>
      </c>
      <c r="H86" s="187" t="s">
        <v>659</v>
      </c>
      <c r="I86" s="245" t="s">
        <v>22410</v>
      </c>
      <c r="J86" s="245" t="s">
        <v>334</v>
      </c>
      <c r="K86" s="67"/>
      <c r="L86" s="67"/>
      <c r="M86" s="67"/>
      <c r="N86" s="67" t="s">
        <v>42</v>
      </c>
      <c r="O86" s="67" t="str">
        <f>VLOOKUP(S86,Tabelle6[],2,FALSE)</f>
        <v>OA (S2O)</v>
      </c>
      <c r="P86" s="67" t="str">
        <f>VLOOKUP(S86,Tabelle6[],3,FALSE)</f>
        <v>Tessa Jahn</v>
      </c>
      <c r="Q86" s="67" t="s">
        <v>388</v>
      </c>
      <c r="R86" s="56"/>
      <c r="S86" s="67" t="s">
        <v>663</v>
      </c>
    </row>
    <row r="87" spans="1:19" s="54" customFormat="1" ht="15" customHeight="1" x14ac:dyDescent="0.3">
      <c r="A87" s="234" t="s">
        <v>664</v>
      </c>
      <c r="B87" s="256">
        <v>1.2</v>
      </c>
      <c r="C87" s="256">
        <v>1.4</v>
      </c>
      <c r="D87" s="223" t="s">
        <v>665</v>
      </c>
      <c r="E87" s="65" t="s">
        <v>22411</v>
      </c>
      <c r="F87" s="65" t="s">
        <v>312</v>
      </c>
      <c r="G87" s="66">
        <v>0.43</v>
      </c>
      <c r="H87" s="223" t="s">
        <v>665</v>
      </c>
      <c r="I87" s="245" t="s">
        <v>22412</v>
      </c>
      <c r="J87" s="245" t="s">
        <v>312</v>
      </c>
      <c r="K87" s="224"/>
      <c r="L87" s="224" t="s">
        <v>26</v>
      </c>
      <c r="M87" s="224"/>
      <c r="N87" s="224"/>
      <c r="O87" s="67" t="str">
        <f>VLOOKUP(S87,Tabelle6[],2,FALSE)</f>
        <v>OA</v>
      </c>
      <c r="P87" s="67" t="str">
        <f>VLOOKUP(S87,Tabelle6[],3,FALSE)</f>
        <v>Amadeusz Bryla</v>
      </c>
      <c r="Q87" s="225" t="s">
        <v>499</v>
      </c>
      <c r="R87" s="56"/>
      <c r="S87" s="67" t="s">
        <v>22254</v>
      </c>
    </row>
    <row r="88" spans="1:19" s="54" customFormat="1" ht="15" customHeight="1" x14ac:dyDescent="0.3">
      <c r="A88" s="105" t="s">
        <v>95</v>
      </c>
      <c r="B88" s="256">
        <v>0.5</v>
      </c>
      <c r="C88" s="256">
        <v>0.6</v>
      </c>
      <c r="D88" s="67" t="s">
        <v>177</v>
      </c>
      <c r="E88" s="65" t="s">
        <v>22413</v>
      </c>
      <c r="F88" s="65" t="s">
        <v>312</v>
      </c>
      <c r="G88" s="66">
        <v>0.47</v>
      </c>
      <c r="H88" s="226" t="s">
        <v>177</v>
      </c>
      <c r="I88" s="245" t="s">
        <v>22415</v>
      </c>
      <c r="J88" s="245" t="s">
        <v>312</v>
      </c>
      <c r="K88" s="67" t="s">
        <v>38</v>
      </c>
      <c r="L88" s="67"/>
      <c r="M88" s="67"/>
      <c r="N88" s="67" t="s">
        <v>42</v>
      </c>
      <c r="O88" s="67" t="str">
        <f>VLOOKUP(S88,Tabelle6[],2,FALSE)</f>
        <v/>
      </c>
      <c r="P88" s="67" t="str">
        <f>VLOOKUP(S88,Tabelle6[],3,FALSE)</f>
        <v>Megan Gough</v>
      </c>
      <c r="Q88" s="67" t="s">
        <v>177</v>
      </c>
      <c r="R88" s="56"/>
      <c r="S88" s="67" t="s">
        <v>671</v>
      </c>
    </row>
    <row r="89" spans="1:19" s="54" customFormat="1" ht="15" customHeight="1" x14ac:dyDescent="0.3">
      <c r="A89" s="105" t="s">
        <v>95</v>
      </c>
      <c r="B89" s="256">
        <v>0.5</v>
      </c>
      <c r="C89" s="256">
        <v>0.6</v>
      </c>
      <c r="D89" s="67"/>
      <c r="E89" s="65"/>
      <c r="F89" s="65"/>
      <c r="G89" s="66"/>
      <c r="H89" s="226" t="s">
        <v>390</v>
      </c>
      <c r="I89" s="245" t="s">
        <v>22414</v>
      </c>
      <c r="J89" s="245" t="s">
        <v>312</v>
      </c>
      <c r="K89" s="67" t="s">
        <v>38</v>
      </c>
      <c r="L89" s="67"/>
      <c r="M89" s="67"/>
      <c r="N89" s="67" t="s">
        <v>42</v>
      </c>
      <c r="O89" s="67" t="str">
        <f>VLOOKUP(S89,Tabelle6[],2,FALSE)</f>
        <v/>
      </c>
      <c r="P89" s="67" t="str">
        <f>VLOOKUP(S89,Tabelle6[],3,FALSE)</f>
        <v>Megan Gough</v>
      </c>
      <c r="Q89" s="67" t="s">
        <v>177</v>
      </c>
      <c r="R89" s="56"/>
      <c r="S89" s="67" t="s">
        <v>671</v>
      </c>
    </row>
    <row r="90" spans="1:19" s="54" customFormat="1" ht="15" customHeight="1" x14ac:dyDescent="0.3">
      <c r="A90" s="57" t="s">
        <v>96</v>
      </c>
      <c r="B90" s="256">
        <v>0.8</v>
      </c>
      <c r="C90" s="256">
        <v>1.1000000000000001</v>
      </c>
      <c r="D90" s="65" t="s">
        <v>672</v>
      </c>
      <c r="E90" s="65" t="s">
        <v>22416</v>
      </c>
      <c r="F90" s="65" t="s">
        <v>312</v>
      </c>
      <c r="G90" s="66">
        <v>0.41</v>
      </c>
      <c r="H90" s="65" t="s">
        <v>672</v>
      </c>
      <c r="I90" s="245" t="s">
        <v>22417</v>
      </c>
      <c r="J90" s="245" t="s">
        <v>312</v>
      </c>
      <c r="K90" s="67"/>
      <c r="L90" s="67"/>
      <c r="M90" s="67"/>
      <c r="N90" s="67" t="s">
        <v>42</v>
      </c>
      <c r="O90" s="67" t="str">
        <f>VLOOKUP(S90,Tabelle6[],2,FALSE)</f>
        <v/>
      </c>
      <c r="P90" s="67" t="str">
        <f>VLOOKUP(S90,Tabelle6[],3,FALSE)</f>
        <v>Nathan Gamache</v>
      </c>
      <c r="Q90" s="67" t="s">
        <v>465</v>
      </c>
      <c r="R90" s="56"/>
      <c r="S90" s="67" t="s">
        <v>678</v>
      </c>
    </row>
    <row r="91" spans="1:19" s="54" customFormat="1" ht="15" customHeight="1" x14ac:dyDescent="0.3">
      <c r="A91" s="102" t="s">
        <v>98</v>
      </c>
      <c r="B91" s="256">
        <v>0.9</v>
      </c>
      <c r="C91" s="256">
        <v>0.9</v>
      </c>
      <c r="D91" s="103" t="s">
        <v>317</v>
      </c>
      <c r="E91" s="67" t="s">
        <v>22418</v>
      </c>
      <c r="F91" s="67" t="s">
        <v>328</v>
      </c>
      <c r="G91" s="66">
        <v>0.66</v>
      </c>
      <c r="H91" s="103" t="s">
        <v>317</v>
      </c>
      <c r="I91" s="245" t="s">
        <v>22420</v>
      </c>
      <c r="J91" s="245" t="s">
        <v>328</v>
      </c>
      <c r="K91" s="67"/>
      <c r="L91" s="67"/>
      <c r="M91" s="67" t="s">
        <v>28</v>
      </c>
      <c r="N91" s="67"/>
      <c r="O91" s="67" t="str">
        <f>VLOOKUP(S91,Tabelle6[],2,FALSE)</f>
        <v/>
      </c>
      <c r="P91" s="67" t="str">
        <f>VLOOKUP(S91,Tabelle6[],3,FALSE)</f>
        <v>Suzanne Mekking</v>
      </c>
      <c r="Q91" s="67" t="s">
        <v>317</v>
      </c>
      <c r="R91" s="56"/>
      <c r="S91" s="67" t="s">
        <v>684</v>
      </c>
    </row>
    <row r="92" spans="1:19" s="54" customFormat="1" ht="15" customHeight="1" x14ac:dyDescent="0.3">
      <c r="A92" s="102" t="s">
        <v>98</v>
      </c>
      <c r="B92" s="256">
        <v>0.9</v>
      </c>
      <c r="C92" s="256">
        <v>0.9</v>
      </c>
      <c r="D92" s="103" t="s">
        <v>326</v>
      </c>
      <c r="E92" s="65" t="s">
        <v>22419</v>
      </c>
      <c r="F92" s="65" t="s">
        <v>312</v>
      </c>
      <c r="G92" s="66">
        <v>0.66</v>
      </c>
      <c r="H92" s="103" t="s">
        <v>331</v>
      </c>
      <c r="I92" s="245" t="s">
        <v>22421</v>
      </c>
      <c r="J92" s="245" t="s">
        <v>328</v>
      </c>
      <c r="K92" s="67"/>
      <c r="L92" s="67"/>
      <c r="M92" s="67" t="s">
        <v>28</v>
      </c>
      <c r="N92" s="67"/>
      <c r="O92" s="67" t="str">
        <f>VLOOKUP(S92,Tabelle6[],2,FALSE)</f>
        <v/>
      </c>
      <c r="P92" s="67" t="str">
        <f>VLOOKUP(S92,Tabelle6[],3,FALSE)</f>
        <v>Suzanne Mekking</v>
      </c>
      <c r="Q92" s="67" t="s">
        <v>317</v>
      </c>
      <c r="R92" s="56"/>
      <c r="S92" s="67" t="s">
        <v>684</v>
      </c>
    </row>
    <row r="93" spans="1:19" s="54" customFormat="1" ht="15" customHeight="1" x14ac:dyDescent="0.3">
      <c r="A93" s="57" t="s">
        <v>99</v>
      </c>
      <c r="B93" s="256">
        <v>1</v>
      </c>
      <c r="C93" s="256">
        <v>0.9</v>
      </c>
      <c r="D93" s="67" t="s">
        <v>688</v>
      </c>
      <c r="E93" s="245" t="s">
        <v>22422</v>
      </c>
      <c r="F93" s="245" t="s">
        <v>334</v>
      </c>
      <c r="G93" s="66">
        <v>0.21</v>
      </c>
      <c r="H93" s="67" t="s">
        <v>688</v>
      </c>
      <c r="I93" s="245" t="s">
        <v>22423</v>
      </c>
      <c r="J93" s="245" t="s">
        <v>334</v>
      </c>
      <c r="K93" s="67"/>
      <c r="L93" s="67"/>
      <c r="M93" s="67" t="s">
        <v>28</v>
      </c>
      <c r="N93" s="67"/>
      <c r="O93" s="67" t="str">
        <f>VLOOKUP(S93,Tabelle6[],2,FALSE)</f>
        <v/>
      </c>
      <c r="P93" s="67" t="str">
        <f>VLOOKUP(S93,Tabelle6[],3,FALSE)</f>
        <v>Jennifer Miranda</v>
      </c>
      <c r="Q93" s="67" t="s">
        <v>450</v>
      </c>
      <c r="R93" s="56"/>
      <c r="S93" s="67" t="s">
        <v>694</v>
      </c>
    </row>
    <row r="94" spans="1:19" s="54" customFormat="1" ht="15" customHeight="1" x14ac:dyDescent="0.3">
      <c r="A94" s="233" t="s">
        <v>100</v>
      </c>
      <c r="B94" s="254">
        <v>0.1</v>
      </c>
      <c r="C94" s="255">
        <v>0.2</v>
      </c>
      <c r="D94" s="65" t="s">
        <v>311</v>
      </c>
      <c r="E94" s="65" t="s">
        <v>311</v>
      </c>
      <c r="F94" s="65" t="s">
        <v>311</v>
      </c>
      <c r="G94" s="259">
        <v>1.26</v>
      </c>
      <c r="H94" s="227" t="s">
        <v>695</v>
      </c>
      <c r="I94" s="245" t="s">
        <v>22424</v>
      </c>
      <c r="J94" s="245" t="s">
        <v>328</v>
      </c>
      <c r="K94" s="67"/>
      <c r="L94" s="67" t="s">
        <v>26</v>
      </c>
      <c r="M94" s="67"/>
      <c r="N94" s="67"/>
      <c r="O94" s="67" t="str">
        <f>VLOOKUP(S94,Tabelle6[],2,FALSE)</f>
        <v/>
      </c>
      <c r="P94" s="67" t="str">
        <f>VLOOKUP(S94,Tabelle6[],3,FALSE)</f>
        <v>Tessa Jahn</v>
      </c>
      <c r="Q94" s="67" t="s">
        <v>388</v>
      </c>
      <c r="R94" s="56"/>
      <c r="S94" s="67" t="s">
        <v>697</v>
      </c>
    </row>
    <row r="95" spans="1:19" s="54" customFormat="1" ht="15" customHeight="1" x14ac:dyDescent="0.3">
      <c r="A95" s="233" t="s">
        <v>100</v>
      </c>
      <c r="B95" s="254">
        <v>0.1</v>
      </c>
      <c r="C95" s="255">
        <v>0.2</v>
      </c>
      <c r="D95" s="65" t="s">
        <v>311</v>
      </c>
      <c r="E95" s="65" t="s">
        <v>311</v>
      </c>
      <c r="F95" s="65" t="s">
        <v>311</v>
      </c>
      <c r="G95" s="259">
        <v>1.26</v>
      </c>
      <c r="H95" s="227" t="s">
        <v>394</v>
      </c>
      <c r="I95" s="245" t="s">
        <v>22425</v>
      </c>
      <c r="J95" s="245" t="s">
        <v>319</v>
      </c>
      <c r="K95" s="67"/>
      <c r="L95" s="67" t="s">
        <v>26</v>
      </c>
      <c r="M95" s="67"/>
      <c r="N95" s="67"/>
      <c r="O95" s="67" t="str">
        <f>VLOOKUP(S95,Tabelle6[],2,FALSE)</f>
        <v/>
      </c>
      <c r="P95" s="67" t="str">
        <f>VLOOKUP(S95,Tabelle6[],3,FALSE)</f>
        <v>Tessa Jahn</v>
      </c>
      <c r="Q95" s="67" t="s">
        <v>388</v>
      </c>
      <c r="R95" s="56"/>
      <c r="S95" s="67" t="s">
        <v>697</v>
      </c>
    </row>
    <row r="96" spans="1:19" s="54" customFormat="1" ht="15" customHeight="1" x14ac:dyDescent="0.3">
      <c r="A96" s="57" t="s">
        <v>101</v>
      </c>
      <c r="B96" s="256">
        <v>0.7</v>
      </c>
      <c r="C96" s="256">
        <v>0.6</v>
      </c>
      <c r="D96" s="67" t="s">
        <v>317</v>
      </c>
      <c r="E96" s="67" t="s">
        <v>22426</v>
      </c>
      <c r="F96" s="67" t="s">
        <v>328</v>
      </c>
      <c r="G96" s="66">
        <v>0.62</v>
      </c>
      <c r="H96" s="187" t="s">
        <v>317</v>
      </c>
      <c r="I96" s="245" t="s">
        <v>22427</v>
      </c>
      <c r="J96" s="245" t="s">
        <v>328</v>
      </c>
      <c r="K96" s="67"/>
      <c r="L96" s="67"/>
      <c r="M96" s="67" t="s">
        <v>28</v>
      </c>
      <c r="N96" s="67"/>
      <c r="O96" s="67" t="str">
        <f>VLOOKUP(S96,Tabelle6[],2,FALSE)</f>
        <v/>
      </c>
      <c r="P96" s="67" t="str">
        <f>VLOOKUP(S96,Tabelle6[],3,FALSE)</f>
        <v>Suzanne Mekking</v>
      </c>
      <c r="Q96" s="67" t="s">
        <v>317</v>
      </c>
      <c r="R96" s="56"/>
      <c r="S96" s="67" t="s">
        <v>703</v>
      </c>
    </row>
    <row r="97" spans="1:19" s="54" customFormat="1" ht="15" customHeight="1" x14ac:dyDescent="0.3">
      <c r="A97" s="57" t="s">
        <v>102</v>
      </c>
      <c r="B97" s="256">
        <v>1.4</v>
      </c>
      <c r="C97" s="256">
        <v>1.2</v>
      </c>
      <c r="D97" s="65" t="s">
        <v>459</v>
      </c>
      <c r="E97" s="65" t="s">
        <v>22428</v>
      </c>
      <c r="F97" s="65" t="s">
        <v>312</v>
      </c>
      <c r="G97" s="66">
        <v>0.38</v>
      </c>
      <c r="H97" s="187" t="s">
        <v>459</v>
      </c>
      <c r="I97" s="177" t="s">
        <v>22429</v>
      </c>
      <c r="J97" s="177" t="s">
        <v>312</v>
      </c>
      <c r="K97" s="67"/>
      <c r="L97" s="67"/>
      <c r="M97" s="67"/>
      <c r="N97" s="67" t="s">
        <v>42</v>
      </c>
      <c r="O97" s="67" t="str">
        <f>VLOOKUP(S97,Tabelle6[],2,FALSE)</f>
        <v>OA (S2O)</v>
      </c>
      <c r="P97" s="67" t="str">
        <f>VLOOKUP(S97,Tabelle6[],3,FALSE)</f>
        <v>Janine Conrad</v>
      </c>
      <c r="Q97" s="67" t="s">
        <v>465</v>
      </c>
      <c r="R97" s="56"/>
      <c r="S97" s="67" t="s">
        <v>709</v>
      </c>
    </row>
    <row r="98" spans="1:19" s="54" customFormat="1" ht="15" customHeight="1" x14ac:dyDescent="0.3">
      <c r="A98" s="102" t="s">
        <v>103</v>
      </c>
      <c r="B98" s="256">
        <v>3</v>
      </c>
      <c r="C98" s="256">
        <v>4.3</v>
      </c>
      <c r="D98" s="103" t="s">
        <v>528</v>
      </c>
      <c r="E98" s="67" t="s">
        <v>22431</v>
      </c>
      <c r="F98" s="67" t="s">
        <v>328</v>
      </c>
      <c r="G98" s="66">
        <v>0.51</v>
      </c>
      <c r="H98" s="103" t="s">
        <v>528</v>
      </c>
      <c r="I98" s="245" t="s">
        <v>22434</v>
      </c>
      <c r="J98" s="245" t="s">
        <v>328</v>
      </c>
      <c r="K98" s="67"/>
      <c r="L98" s="67"/>
      <c r="M98" s="67" t="s">
        <v>28</v>
      </c>
      <c r="N98" s="67"/>
      <c r="O98" s="67" t="str">
        <f>VLOOKUP(S98,Tabelle6[],2,FALSE)</f>
        <v>OA</v>
      </c>
      <c r="P98" s="67" t="str">
        <f>VLOOKUP(S98,Tabelle6[],3,FALSE)</f>
        <v>Jędrzej Daszkiewicz</v>
      </c>
      <c r="Q98" s="67" t="s">
        <v>530</v>
      </c>
      <c r="R98" s="56"/>
      <c r="S98" s="67" t="s">
        <v>715</v>
      </c>
    </row>
    <row r="99" spans="1:19" s="54" customFormat="1" ht="15" customHeight="1" x14ac:dyDescent="0.3">
      <c r="A99" s="102" t="s">
        <v>103</v>
      </c>
      <c r="B99" s="256">
        <v>3</v>
      </c>
      <c r="C99" s="256">
        <v>4.3</v>
      </c>
      <c r="D99" s="103" t="s">
        <v>716</v>
      </c>
      <c r="E99" s="67" t="s">
        <v>22430</v>
      </c>
      <c r="F99" s="67" t="s">
        <v>328</v>
      </c>
      <c r="G99" s="66">
        <v>0.51</v>
      </c>
      <c r="H99" s="103" t="s">
        <v>716</v>
      </c>
      <c r="I99" s="245" t="s">
        <v>22433</v>
      </c>
      <c r="J99" s="245" t="s">
        <v>328</v>
      </c>
      <c r="K99" s="67"/>
      <c r="L99" s="67"/>
      <c r="M99" s="67" t="s">
        <v>28</v>
      </c>
      <c r="N99" s="67"/>
      <c r="O99" s="67" t="str">
        <f>VLOOKUP(S99,Tabelle6[],2,FALSE)</f>
        <v>OA</v>
      </c>
      <c r="P99" s="67" t="str">
        <f>VLOOKUP(S99,Tabelle6[],3,FALSE)</f>
        <v>Jędrzej Daszkiewicz</v>
      </c>
      <c r="Q99" s="67" t="s">
        <v>530</v>
      </c>
      <c r="R99" s="56"/>
      <c r="S99" s="67" t="s">
        <v>715</v>
      </c>
    </row>
    <row r="100" spans="1:19" s="54" customFormat="1" ht="15" customHeight="1" x14ac:dyDescent="0.3">
      <c r="A100" s="102" t="s">
        <v>103</v>
      </c>
      <c r="B100" s="256">
        <v>3</v>
      </c>
      <c r="C100" s="256">
        <v>4.3</v>
      </c>
      <c r="D100" s="103" t="s">
        <v>720</v>
      </c>
      <c r="E100" s="65" t="s">
        <v>22432</v>
      </c>
      <c r="F100" s="65" t="s">
        <v>312</v>
      </c>
      <c r="G100" s="66">
        <v>0.51</v>
      </c>
      <c r="H100" s="103" t="s">
        <v>720</v>
      </c>
      <c r="I100" s="245" t="s">
        <v>22435</v>
      </c>
      <c r="J100" s="245" t="s">
        <v>312</v>
      </c>
      <c r="K100" s="67"/>
      <c r="L100" s="67"/>
      <c r="M100" s="67" t="s">
        <v>28</v>
      </c>
      <c r="N100" s="67"/>
      <c r="O100" s="67" t="str">
        <f>VLOOKUP(S100,Tabelle6[],2,FALSE)</f>
        <v>OA</v>
      </c>
      <c r="P100" s="67" t="str">
        <f>VLOOKUP(S100,Tabelle6[],3,FALSE)</f>
        <v>Jędrzej Daszkiewicz</v>
      </c>
      <c r="Q100" s="67" t="s">
        <v>530</v>
      </c>
      <c r="R100" s="56"/>
      <c r="S100" s="67" t="s">
        <v>715</v>
      </c>
    </row>
    <row r="101" spans="1:19" s="54" customFormat="1" ht="15" customHeight="1" x14ac:dyDescent="0.3">
      <c r="A101" s="57" t="s">
        <v>104</v>
      </c>
      <c r="B101" s="256">
        <v>1.5</v>
      </c>
      <c r="C101" s="256">
        <v>2.2000000000000002</v>
      </c>
      <c r="D101" s="67" t="s">
        <v>724</v>
      </c>
      <c r="E101" s="65" t="s">
        <v>22436</v>
      </c>
      <c r="F101" s="65" t="s">
        <v>312</v>
      </c>
      <c r="G101" s="66">
        <v>0.42</v>
      </c>
      <c r="H101" s="187" t="s">
        <v>724</v>
      </c>
      <c r="I101" s="245" t="s">
        <v>22437</v>
      </c>
      <c r="J101" s="245" t="s">
        <v>312</v>
      </c>
      <c r="K101" s="67"/>
      <c r="L101" s="67"/>
      <c r="M101" s="67" t="s">
        <v>28</v>
      </c>
      <c r="N101" s="67"/>
      <c r="O101" s="67" t="str">
        <f>VLOOKUP(S101,Tabelle6[],2,FALSE)</f>
        <v>OA</v>
      </c>
      <c r="P101" s="67" t="str">
        <f>VLOOKUP(S101,Tabelle6[],3,FALSE)</f>
        <v>Izabela Żarczyńska</v>
      </c>
      <c r="Q101" s="67" t="s">
        <v>418</v>
      </c>
      <c r="R101" s="56"/>
      <c r="S101" s="67" t="s">
        <v>731</v>
      </c>
    </row>
    <row r="102" spans="1:19" s="54" customFormat="1" ht="15" customHeight="1" x14ac:dyDescent="0.3">
      <c r="A102" s="57" t="s">
        <v>105</v>
      </c>
      <c r="B102" s="256">
        <v>1.5</v>
      </c>
      <c r="C102" s="256">
        <v>1.7</v>
      </c>
      <c r="D102" s="67" t="s">
        <v>732</v>
      </c>
      <c r="E102" s="67" t="s">
        <v>22438</v>
      </c>
      <c r="F102" s="67" t="s">
        <v>334</v>
      </c>
      <c r="G102" s="66">
        <v>0.25</v>
      </c>
      <c r="H102" s="67" t="s">
        <v>732</v>
      </c>
      <c r="I102" s="71" t="s">
        <v>22439</v>
      </c>
      <c r="J102" s="71" t="s">
        <v>334</v>
      </c>
      <c r="K102" s="67"/>
      <c r="L102" s="67"/>
      <c r="M102" s="67" t="s">
        <v>28</v>
      </c>
      <c r="N102" s="67"/>
      <c r="O102" s="67" t="str">
        <f>VLOOKUP(S102,Tabelle6[],2,FALSE)</f>
        <v>OA</v>
      </c>
      <c r="P102" s="67" t="str">
        <f>VLOOKUP(S102,Tabelle6[],3,FALSE)</f>
        <v>Joanna Kosińska</v>
      </c>
      <c r="Q102" s="67" t="s">
        <v>373</v>
      </c>
      <c r="R102" s="56"/>
      <c r="S102" s="67" t="s">
        <v>739</v>
      </c>
    </row>
    <row r="103" spans="1:19" s="54" customFormat="1" ht="15" customHeight="1" x14ac:dyDescent="0.3">
      <c r="A103" s="56" t="s">
        <v>106</v>
      </c>
      <c r="B103" s="257">
        <v>0.1</v>
      </c>
      <c r="C103" s="255">
        <v>0.2</v>
      </c>
      <c r="D103" s="189" t="s">
        <v>429</v>
      </c>
      <c r="E103" s="67" t="s">
        <v>22441</v>
      </c>
      <c r="F103" s="67" t="s">
        <v>312</v>
      </c>
      <c r="G103" s="259">
        <v>0.51</v>
      </c>
      <c r="H103" s="189" t="s">
        <v>429</v>
      </c>
      <c r="I103" s="67" t="s">
        <v>22440</v>
      </c>
      <c r="J103" s="67" t="s">
        <v>312</v>
      </c>
      <c r="K103" s="67" t="s">
        <v>38</v>
      </c>
      <c r="L103" s="67"/>
      <c r="M103" s="67"/>
      <c r="N103" s="67"/>
      <c r="O103" s="67" t="str">
        <f>VLOOKUP(S103,Tabelle6[],2,FALSE)</f>
        <v>OA (S2O)</v>
      </c>
      <c r="P103" s="67" t="str">
        <f>VLOOKUP(S103,Tabelle6[],3,FALSE)</f>
        <v>Florian Hoppe</v>
      </c>
      <c r="Q103" s="67" t="s">
        <v>429</v>
      </c>
      <c r="R103" s="56"/>
      <c r="S103" s="67" t="s">
        <v>741</v>
      </c>
    </row>
    <row r="104" spans="1:19" s="54" customFormat="1" ht="15" customHeight="1" x14ac:dyDescent="0.3">
      <c r="A104" s="102" t="s">
        <v>107</v>
      </c>
      <c r="B104" s="256">
        <v>1.6</v>
      </c>
      <c r="C104" s="256">
        <v>2</v>
      </c>
      <c r="D104" s="103" t="s">
        <v>742</v>
      </c>
      <c r="E104" s="67" t="s">
        <v>22442</v>
      </c>
      <c r="F104" s="67" t="s">
        <v>328</v>
      </c>
      <c r="G104" s="66">
        <v>0.74</v>
      </c>
      <c r="H104" s="103" t="s">
        <v>742</v>
      </c>
      <c r="I104" s="71" t="s">
        <v>22444</v>
      </c>
      <c r="J104" s="71" t="s">
        <v>328</v>
      </c>
      <c r="K104" s="67"/>
      <c r="L104" s="67"/>
      <c r="M104" s="67" t="s">
        <v>28</v>
      </c>
      <c r="N104" s="67"/>
      <c r="O104" s="67" t="str">
        <f>VLOOKUP(S104,Tabelle6[],2,FALSE)</f>
        <v>OA (S2O)</v>
      </c>
      <c r="P104" s="67" t="str">
        <f>VLOOKUP(S104,Tabelle6[],3,FALSE)</f>
        <v>Laura Morris</v>
      </c>
      <c r="Q104" s="67" t="s">
        <v>373</v>
      </c>
      <c r="R104" s="56"/>
      <c r="S104" s="67" t="s">
        <v>748</v>
      </c>
    </row>
    <row r="105" spans="1:19" s="54" customFormat="1" ht="15" customHeight="1" x14ac:dyDescent="0.3">
      <c r="A105" s="102" t="s">
        <v>107</v>
      </c>
      <c r="B105" s="256">
        <v>1.6</v>
      </c>
      <c r="C105" s="256">
        <v>2</v>
      </c>
      <c r="D105" s="103" t="s">
        <v>749</v>
      </c>
      <c r="E105" s="71" t="s">
        <v>22443</v>
      </c>
      <c r="F105" s="67" t="s">
        <v>328</v>
      </c>
      <c r="G105" s="66">
        <v>0.74</v>
      </c>
      <c r="H105" s="103" t="s">
        <v>749</v>
      </c>
      <c r="I105" s="71" t="s">
        <v>22445</v>
      </c>
      <c r="J105" s="71" t="s">
        <v>328</v>
      </c>
      <c r="K105" s="67"/>
      <c r="L105" s="67"/>
      <c r="M105" s="67" t="s">
        <v>28</v>
      </c>
      <c r="N105" s="67"/>
      <c r="O105" s="67" t="str">
        <f>VLOOKUP(S105,Tabelle6[],2,FALSE)</f>
        <v>OA (S2O)</v>
      </c>
      <c r="P105" s="67" t="str">
        <f>VLOOKUP(S105,Tabelle6[],3,FALSE)</f>
        <v>Laura Morris</v>
      </c>
      <c r="Q105" s="67" t="s">
        <v>373</v>
      </c>
      <c r="R105" s="56"/>
      <c r="S105" s="67" t="s">
        <v>748</v>
      </c>
    </row>
    <row r="106" spans="1:19" s="54" customFormat="1" ht="15" customHeight="1" x14ac:dyDescent="0.3">
      <c r="A106" s="56" t="s">
        <v>108</v>
      </c>
      <c r="B106" s="254">
        <v>1.3</v>
      </c>
      <c r="C106" s="255">
        <v>1.5</v>
      </c>
      <c r="D106" s="189" t="s">
        <v>493</v>
      </c>
      <c r="E106" s="67" t="s">
        <v>22446</v>
      </c>
      <c r="F106" s="67" t="s">
        <v>334</v>
      </c>
      <c r="G106" s="259">
        <v>0.2</v>
      </c>
      <c r="H106" s="189" t="s">
        <v>493</v>
      </c>
      <c r="I106" s="71" t="s">
        <v>22447</v>
      </c>
      <c r="J106" s="71" t="s">
        <v>334</v>
      </c>
      <c r="K106" s="67"/>
      <c r="L106" s="67" t="s">
        <v>26</v>
      </c>
      <c r="M106" s="67"/>
      <c r="N106" s="67"/>
      <c r="O106" s="67" t="str">
        <f>VLOOKUP(S106,Tabelle6[],2,FALSE)</f>
        <v>OA (S2O)</v>
      </c>
      <c r="P106" s="67" t="str">
        <f>VLOOKUP(S106,Tabelle6[],3,FALSE)</f>
        <v>Ramprasad Anbazhagan</v>
      </c>
      <c r="Q106" s="67" t="s">
        <v>357</v>
      </c>
      <c r="R106" s="56"/>
      <c r="S106" s="67" t="s">
        <v>754</v>
      </c>
    </row>
    <row r="107" spans="1:19" s="54" customFormat="1" ht="15" customHeight="1" x14ac:dyDescent="0.3">
      <c r="A107" s="248" t="s">
        <v>109</v>
      </c>
      <c r="B107" s="254">
        <v>0.7</v>
      </c>
      <c r="C107" s="255">
        <v>0.7</v>
      </c>
      <c r="D107" s="189" t="s">
        <v>755</v>
      </c>
      <c r="E107" s="67" t="s">
        <v>22448</v>
      </c>
      <c r="F107" s="67" t="s">
        <v>334</v>
      </c>
      <c r="G107" s="259">
        <v>0.13</v>
      </c>
      <c r="H107" s="189" t="s">
        <v>755</v>
      </c>
      <c r="I107" s="71" t="s">
        <v>22449</v>
      </c>
      <c r="J107" s="71" t="s">
        <v>334</v>
      </c>
      <c r="K107" s="67"/>
      <c r="L107" s="67" t="s">
        <v>26</v>
      </c>
      <c r="M107" s="67"/>
      <c r="N107" s="67"/>
      <c r="O107" s="67" t="str">
        <f>VLOOKUP(S107,Tabelle6[],2,FALSE)</f>
        <v/>
      </c>
      <c r="P107" s="67" t="str">
        <f>VLOOKUP(S107,Tabelle6[],3,FALSE)</f>
        <v>Jennifer Miranda</v>
      </c>
      <c r="Q107" s="67" t="s">
        <v>373</v>
      </c>
      <c r="R107" s="56"/>
      <c r="S107" s="67" t="s">
        <v>757</v>
      </c>
    </row>
    <row r="108" spans="1:19" s="54" customFormat="1" ht="15" customHeight="1" x14ac:dyDescent="0.3">
      <c r="A108" s="248" t="s">
        <v>109</v>
      </c>
      <c r="B108" s="254">
        <v>0.7</v>
      </c>
      <c r="C108" s="255">
        <v>0.7</v>
      </c>
      <c r="D108" s="238" t="s">
        <v>594</v>
      </c>
      <c r="E108" s="67" t="s">
        <v>504</v>
      </c>
      <c r="F108" s="67" t="s">
        <v>334</v>
      </c>
      <c r="G108" s="259">
        <v>0.13</v>
      </c>
      <c r="H108" s="238" t="s">
        <v>594</v>
      </c>
      <c r="I108" s="246" t="s">
        <v>22450</v>
      </c>
      <c r="J108" s="246" t="s">
        <v>334</v>
      </c>
      <c r="K108" s="67"/>
      <c r="L108" s="67"/>
      <c r="M108" s="67"/>
      <c r="N108" s="67"/>
      <c r="O108" s="67" t="str">
        <f>VLOOKUP(S108,Tabelle6[],2,FALSE)</f>
        <v/>
      </c>
      <c r="P108" s="68" t="str">
        <f>VLOOKUP(S108,Tabelle6[],3,FALSE)</f>
        <v>Jennifer Miranda</v>
      </c>
      <c r="Q108" s="225"/>
      <c r="R108" s="56"/>
      <c r="S108" s="67" t="s">
        <v>757</v>
      </c>
    </row>
    <row r="109" spans="1:19" s="54" customFormat="1" ht="15" customHeight="1" x14ac:dyDescent="0.3">
      <c r="A109" s="56" t="s">
        <v>110</v>
      </c>
      <c r="B109" s="254">
        <v>0.6</v>
      </c>
      <c r="C109" s="255">
        <v>0.5</v>
      </c>
      <c r="D109" s="189" t="s">
        <v>758</v>
      </c>
      <c r="E109" s="65" t="s">
        <v>22451</v>
      </c>
      <c r="F109" s="65" t="s">
        <v>312</v>
      </c>
      <c r="G109" s="259">
        <v>0.28000000000000003</v>
      </c>
      <c r="H109" s="189" t="s">
        <v>758</v>
      </c>
      <c r="I109" s="246" t="s">
        <v>22452</v>
      </c>
      <c r="J109" s="246" t="s">
        <v>312</v>
      </c>
      <c r="K109" s="67"/>
      <c r="L109" s="67" t="s">
        <v>26</v>
      </c>
      <c r="M109" s="67"/>
      <c r="N109" s="67"/>
      <c r="O109" s="67" t="str">
        <f>VLOOKUP(S109,Tabelle6[],2,FALSE)</f>
        <v/>
      </c>
      <c r="P109" s="67" t="str">
        <f>VLOOKUP(S109,Tabelle6[],3,FALSE)</f>
        <v>Janine Conrad</v>
      </c>
      <c r="Q109" s="67" t="s">
        <v>465</v>
      </c>
      <c r="R109" s="56"/>
      <c r="S109" s="67" t="s">
        <v>760</v>
      </c>
    </row>
    <row r="110" spans="1:19" s="54" customFormat="1" ht="15" customHeight="1" x14ac:dyDescent="0.3">
      <c r="A110" s="105" t="s">
        <v>111</v>
      </c>
      <c r="B110" s="256">
        <v>1.1000000000000001</v>
      </c>
      <c r="C110" s="256">
        <v>1.4</v>
      </c>
      <c r="D110" s="67" t="s">
        <v>761</v>
      </c>
      <c r="E110" s="65" t="s">
        <v>22453</v>
      </c>
      <c r="F110" s="65" t="s">
        <v>312</v>
      </c>
      <c r="G110" s="66">
        <v>0.9</v>
      </c>
      <c r="H110" s="226" t="s">
        <v>761</v>
      </c>
      <c r="I110" s="71" t="s">
        <v>22455</v>
      </c>
      <c r="J110" s="71" t="s">
        <v>328</v>
      </c>
      <c r="K110" s="67" t="s">
        <v>38</v>
      </c>
      <c r="L110" s="67"/>
      <c r="M110" s="67"/>
      <c r="N110" s="67" t="s">
        <v>42</v>
      </c>
      <c r="O110" s="67" t="str">
        <f>VLOOKUP(S110,Tabelle6[],2,FALSE)</f>
        <v/>
      </c>
      <c r="P110" s="67" t="str">
        <f>VLOOKUP(S110,Tabelle6[],3,FALSE)</f>
        <v>Sanne Lauriks</v>
      </c>
      <c r="Q110" s="67" t="s">
        <v>177</v>
      </c>
      <c r="R110" s="56"/>
      <c r="S110" s="67" t="s">
        <v>767</v>
      </c>
    </row>
    <row r="111" spans="1:19" s="54" customFormat="1" ht="15" customHeight="1" x14ac:dyDescent="0.3">
      <c r="A111" s="105" t="s">
        <v>111</v>
      </c>
      <c r="B111" s="256">
        <v>1.1000000000000001</v>
      </c>
      <c r="C111" s="256">
        <v>1.4</v>
      </c>
      <c r="D111" s="67"/>
      <c r="E111" s="65"/>
      <c r="F111" s="65"/>
      <c r="G111" s="66"/>
      <c r="H111" s="226" t="s">
        <v>390</v>
      </c>
      <c r="I111" s="245" t="s">
        <v>22454</v>
      </c>
      <c r="J111" s="245" t="s">
        <v>328</v>
      </c>
      <c r="K111" s="67" t="s">
        <v>38</v>
      </c>
      <c r="L111" s="67"/>
      <c r="M111" s="67"/>
      <c r="N111" s="67" t="s">
        <v>42</v>
      </c>
      <c r="O111" s="67" t="str">
        <f>VLOOKUP(S111,Tabelle6[],2,FALSE)</f>
        <v/>
      </c>
      <c r="P111" s="67" t="str">
        <f>VLOOKUP(S111,Tabelle6[],3,FALSE)</f>
        <v>Sanne Lauriks</v>
      </c>
      <c r="Q111" s="67" t="s">
        <v>177</v>
      </c>
      <c r="R111" s="56"/>
      <c r="S111" s="67" t="s">
        <v>767</v>
      </c>
    </row>
    <row r="112" spans="1:19" s="54" customFormat="1" ht="15" customHeight="1" x14ac:dyDescent="0.3">
      <c r="A112" s="251" t="s">
        <v>112</v>
      </c>
      <c r="B112" s="257">
        <v>0.1</v>
      </c>
      <c r="C112" s="257">
        <v>0.1</v>
      </c>
      <c r="D112" s="65" t="s">
        <v>311</v>
      </c>
      <c r="E112" s="65" t="s">
        <v>311</v>
      </c>
      <c r="F112" s="65" t="s">
        <v>311</v>
      </c>
      <c r="G112" s="259">
        <v>0.4</v>
      </c>
      <c r="H112" s="228" t="s">
        <v>390</v>
      </c>
      <c r="I112" s="245" t="s">
        <v>22456</v>
      </c>
      <c r="J112" s="245" t="s">
        <v>312</v>
      </c>
      <c r="K112" s="67" t="s">
        <v>38</v>
      </c>
      <c r="L112" s="67"/>
      <c r="M112" s="67"/>
      <c r="N112" s="67"/>
      <c r="O112" s="67" t="str">
        <f>VLOOKUP(S112,Tabelle6[],2,FALSE)</f>
        <v/>
      </c>
      <c r="P112" s="67" t="str">
        <f>VLOOKUP(S112,Tabelle6[],3,FALSE)</f>
        <v>Ulrike Krauss</v>
      </c>
      <c r="Q112" s="67" t="s">
        <v>177</v>
      </c>
      <c r="R112" s="56"/>
      <c r="S112" s="67" t="s">
        <v>768</v>
      </c>
    </row>
    <row r="113" spans="1:19" s="54" customFormat="1" ht="15" customHeight="1" x14ac:dyDescent="0.3">
      <c r="A113" s="251" t="s">
        <v>112</v>
      </c>
      <c r="B113" s="257">
        <v>0.1</v>
      </c>
      <c r="C113" s="257">
        <v>0.1</v>
      </c>
      <c r="D113" s="65" t="s">
        <v>311</v>
      </c>
      <c r="E113" s="65" t="s">
        <v>311</v>
      </c>
      <c r="F113" s="65" t="s">
        <v>311</v>
      </c>
      <c r="G113" s="259">
        <v>0.4</v>
      </c>
      <c r="H113" s="228" t="s">
        <v>769</v>
      </c>
      <c r="I113" s="245" t="s">
        <v>22457</v>
      </c>
      <c r="J113" s="245" t="s">
        <v>312</v>
      </c>
      <c r="K113" s="67" t="s">
        <v>38</v>
      </c>
      <c r="L113" s="67"/>
      <c r="M113" s="67"/>
      <c r="N113" s="67"/>
      <c r="O113" s="67" t="str">
        <f>VLOOKUP(S113,Tabelle6[],2,FALSE)</f>
        <v/>
      </c>
      <c r="P113" s="67" t="str">
        <f>VLOOKUP(S113,Tabelle6[],3,FALSE)</f>
        <v>Ulrike Krauss</v>
      </c>
      <c r="Q113" s="67" t="s">
        <v>177</v>
      </c>
      <c r="R113" s="56"/>
      <c r="S113" s="67" t="s">
        <v>768</v>
      </c>
    </row>
    <row r="114" spans="1:19" s="54" customFormat="1" ht="15" customHeight="1" x14ac:dyDescent="0.3">
      <c r="A114" s="56" t="s">
        <v>113</v>
      </c>
      <c r="B114" s="254">
        <v>0.7</v>
      </c>
      <c r="C114" s="255">
        <v>0.6</v>
      </c>
      <c r="D114" s="189" t="s">
        <v>315</v>
      </c>
      <c r="E114" s="65" t="s">
        <v>22458</v>
      </c>
      <c r="F114" s="65" t="s">
        <v>328</v>
      </c>
      <c r="G114" s="259">
        <v>0.68</v>
      </c>
      <c r="H114" s="189" t="s">
        <v>315</v>
      </c>
      <c r="I114" s="246" t="s">
        <v>22459</v>
      </c>
      <c r="J114" s="246" t="s">
        <v>328</v>
      </c>
      <c r="K114" s="67"/>
      <c r="L114" s="67" t="s">
        <v>26</v>
      </c>
      <c r="M114" s="67"/>
      <c r="N114" s="67"/>
      <c r="O114" s="67" t="str">
        <f>VLOOKUP(S114,Tabelle6[],2,FALSE)</f>
        <v/>
      </c>
      <c r="P114" s="67" t="str">
        <f>VLOOKUP(S114,Tabelle6[],3,FALSE)</f>
        <v>Nathan Gamache</v>
      </c>
      <c r="Q114" s="67" t="s">
        <v>315</v>
      </c>
      <c r="R114" s="56"/>
      <c r="S114" s="67" t="s">
        <v>772</v>
      </c>
    </row>
    <row r="115" spans="1:19" s="54" customFormat="1" ht="15" customHeight="1" x14ac:dyDescent="0.3">
      <c r="A115" s="229" t="s">
        <v>114</v>
      </c>
      <c r="B115" s="256">
        <v>0.3</v>
      </c>
      <c r="C115" s="256">
        <v>0.2</v>
      </c>
      <c r="D115" s="67" t="s">
        <v>177</v>
      </c>
      <c r="E115" s="65" t="s">
        <v>22460</v>
      </c>
      <c r="F115" s="65" t="s">
        <v>334</v>
      </c>
      <c r="G115" s="66">
        <v>0.19</v>
      </c>
      <c r="H115" s="226" t="s">
        <v>177</v>
      </c>
      <c r="I115" s="245" t="s">
        <v>22461</v>
      </c>
      <c r="J115" s="245" t="s">
        <v>334</v>
      </c>
      <c r="K115" s="67" t="s">
        <v>38</v>
      </c>
      <c r="L115" s="67"/>
      <c r="M115" s="67"/>
      <c r="N115" s="67" t="s">
        <v>42</v>
      </c>
      <c r="O115" s="67" t="str">
        <f>VLOOKUP(S115,Tabelle6[],2,FALSE)</f>
        <v/>
      </c>
      <c r="P115" s="67" t="str">
        <f>VLOOKUP(S115,Tabelle6[],3,FALSE)</f>
        <v>Svetoslava Antonova-Baumann</v>
      </c>
      <c r="Q115" s="67" t="s">
        <v>177</v>
      </c>
      <c r="R115" s="56"/>
      <c r="S115" s="67" t="s">
        <v>779</v>
      </c>
    </row>
    <row r="116" spans="1:19" s="54" customFormat="1" ht="15" customHeight="1" x14ac:dyDescent="0.3">
      <c r="A116" s="229" t="s">
        <v>114</v>
      </c>
      <c r="B116" s="256">
        <v>0.3</v>
      </c>
      <c r="C116" s="256">
        <v>0.2</v>
      </c>
      <c r="D116" s="67"/>
      <c r="E116" s="65"/>
      <c r="F116" s="65"/>
      <c r="G116" s="66">
        <v>0.19</v>
      </c>
      <c r="H116" s="226" t="s">
        <v>390</v>
      </c>
      <c r="I116" s="245" t="s">
        <v>22406</v>
      </c>
      <c r="J116" s="245" t="s">
        <v>312</v>
      </c>
      <c r="K116" s="67" t="s">
        <v>38</v>
      </c>
      <c r="L116" s="67"/>
      <c r="M116" s="67"/>
      <c r="N116" s="67" t="s">
        <v>42</v>
      </c>
      <c r="O116" s="67" t="str">
        <f>VLOOKUP(S116,Tabelle6[],2,FALSE)</f>
        <v/>
      </c>
      <c r="P116" s="67" t="str">
        <f>VLOOKUP(S116,Tabelle6[],3,FALSE)</f>
        <v>Svetoslava Antonova-Baumann</v>
      </c>
      <c r="Q116" s="67" t="s">
        <v>177</v>
      </c>
      <c r="R116" s="56"/>
      <c r="S116" s="67" t="s">
        <v>779</v>
      </c>
    </row>
    <row r="117" spans="1:19" s="54" customFormat="1" ht="15" customHeight="1" x14ac:dyDescent="0.3">
      <c r="A117" s="56" t="s">
        <v>115</v>
      </c>
      <c r="B117" s="254">
        <v>0.1</v>
      </c>
      <c r="C117" s="255">
        <v>0.1</v>
      </c>
      <c r="D117" s="189" t="s">
        <v>780</v>
      </c>
      <c r="E117" s="65" t="s">
        <v>22462</v>
      </c>
      <c r="F117" s="65" t="s">
        <v>334</v>
      </c>
      <c r="G117" s="259">
        <v>0.02</v>
      </c>
      <c r="H117" s="189" t="s">
        <v>780</v>
      </c>
      <c r="I117" s="245" t="s">
        <v>22463</v>
      </c>
      <c r="J117" s="245" t="s">
        <v>334</v>
      </c>
      <c r="K117" s="67"/>
      <c r="L117" s="67" t="s">
        <v>26</v>
      </c>
      <c r="M117" s="67"/>
      <c r="N117" s="67"/>
      <c r="O117" s="67" t="str">
        <f>VLOOKUP(S117,Tabelle6[],2,FALSE)</f>
        <v/>
      </c>
      <c r="P117" s="67" t="str">
        <f>VLOOKUP(S117,Tabelle6[],3,FALSE)</f>
        <v>Florian Hoppe</v>
      </c>
      <c r="Q117" s="67" t="s">
        <v>487</v>
      </c>
      <c r="R117" s="56"/>
      <c r="S117" s="67" t="s">
        <v>782</v>
      </c>
    </row>
    <row r="118" spans="1:19" s="54" customFormat="1" ht="15" customHeight="1" x14ac:dyDescent="0.3">
      <c r="A118" s="56" t="s">
        <v>116</v>
      </c>
      <c r="B118" s="254">
        <v>1.2</v>
      </c>
      <c r="C118" s="255">
        <v>1.6</v>
      </c>
      <c r="D118" s="189" t="s">
        <v>783</v>
      </c>
      <c r="E118" s="65" t="s">
        <v>22464</v>
      </c>
      <c r="F118" s="65" t="s">
        <v>312</v>
      </c>
      <c r="G118" s="259">
        <v>0.55000000000000004</v>
      </c>
      <c r="H118" s="189" t="s">
        <v>783</v>
      </c>
      <c r="I118" s="245" t="s">
        <v>22465</v>
      </c>
      <c r="J118" s="245" t="s">
        <v>312</v>
      </c>
      <c r="K118" s="67"/>
      <c r="L118" s="67" t="s">
        <v>26</v>
      </c>
      <c r="M118" s="67"/>
      <c r="N118" s="67"/>
      <c r="O118" s="67" t="str">
        <f>VLOOKUP(S118,Tabelle6[],2,FALSE)</f>
        <v>OA</v>
      </c>
      <c r="P118" s="67" t="str">
        <f>VLOOKUP(S118,Tabelle6[],3,FALSE)</f>
        <v>Katharina Appelt</v>
      </c>
      <c r="Q118" s="67" t="s">
        <v>357</v>
      </c>
      <c r="R118" s="56"/>
      <c r="S118" s="67" t="s">
        <v>786</v>
      </c>
    </row>
    <row r="119" spans="1:19" s="54" customFormat="1" ht="15" customHeight="1" x14ac:dyDescent="0.3">
      <c r="A119" s="250" t="s">
        <v>117</v>
      </c>
      <c r="B119" s="256">
        <v>1.8</v>
      </c>
      <c r="C119" s="256">
        <v>1.7</v>
      </c>
      <c r="D119" s="67"/>
      <c r="E119" s="67"/>
      <c r="F119" s="67"/>
      <c r="G119" s="66">
        <v>1.62</v>
      </c>
      <c r="H119" s="230" t="s">
        <v>390</v>
      </c>
      <c r="I119" s="246" t="s">
        <v>22467</v>
      </c>
      <c r="J119" s="246" t="s">
        <v>319</v>
      </c>
      <c r="K119" s="67" t="s">
        <v>38</v>
      </c>
      <c r="L119" s="67"/>
      <c r="M119" s="67"/>
      <c r="N119" s="67" t="s">
        <v>42</v>
      </c>
      <c r="O119" s="67" t="str">
        <f>VLOOKUP(S119,Tabelle6[],2,FALSE)</f>
        <v/>
      </c>
      <c r="P119" s="67" t="str">
        <f>VLOOKUP(S119,Tabelle6[],3,FALSE)</f>
        <v>Sanne Lauriks</v>
      </c>
      <c r="Q119" s="67" t="s">
        <v>177</v>
      </c>
      <c r="R119" s="56"/>
      <c r="S119" s="67" t="s">
        <v>788</v>
      </c>
    </row>
    <row r="120" spans="1:19" s="54" customFormat="1" ht="15" customHeight="1" x14ac:dyDescent="0.3">
      <c r="A120" s="250" t="s">
        <v>117</v>
      </c>
      <c r="B120" s="256">
        <v>1.8</v>
      </c>
      <c r="C120" s="256">
        <v>1.7</v>
      </c>
      <c r="D120" s="67" t="s">
        <v>177</v>
      </c>
      <c r="E120" s="67" t="s">
        <v>22466</v>
      </c>
      <c r="F120" s="67" t="s">
        <v>319</v>
      </c>
      <c r="G120" s="66">
        <v>1.62</v>
      </c>
      <c r="H120" s="230" t="s">
        <v>177</v>
      </c>
      <c r="I120" s="246" t="s">
        <v>22468</v>
      </c>
      <c r="J120" s="246" t="s">
        <v>319</v>
      </c>
      <c r="K120" s="67" t="s">
        <v>38</v>
      </c>
      <c r="L120" s="67"/>
      <c r="M120" s="67"/>
      <c r="N120" s="67" t="s">
        <v>42</v>
      </c>
      <c r="O120" s="67" t="str">
        <f>VLOOKUP(S120,Tabelle6[],2,FALSE)</f>
        <v/>
      </c>
      <c r="P120" s="67" t="str">
        <f>VLOOKUP(S120,Tabelle6[],3,FALSE)</f>
        <v>Sanne Lauriks</v>
      </c>
      <c r="Q120" s="67" t="s">
        <v>177</v>
      </c>
      <c r="R120" s="56"/>
      <c r="S120" s="67" t="s">
        <v>788</v>
      </c>
    </row>
    <row r="121" spans="1:19" s="54" customFormat="1" ht="15" customHeight="1" x14ac:dyDescent="0.3">
      <c r="A121" s="249" t="s">
        <v>118</v>
      </c>
      <c r="B121" s="256">
        <v>1.2</v>
      </c>
      <c r="C121" s="256">
        <v>1.6</v>
      </c>
      <c r="D121" s="103" t="s">
        <v>489</v>
      </c>
      <c r="E121" s="65" t="s">
        <v>22469</v>
      </c>
      <c r="F121" s="65" t="s">
        <v>334</v>
      </c>
      <c r="G121" s="66">
        <v>0.43</v>
      </c>
      <c r="H121" s="103" t="s">
        <v>489</v>
      </c>
      <c r="I121" s="245" t="s">
        <v>22470</v>
      </c>
      <c r="J121" s="245" t="s">
        <v>334</v>
      </c>
      <c r="K121" s="67"/>
      <c r="L121" s="67"/>
      <c r="M121" s="67" t="s">
        <v>28</v>
      </c>
      <c r="N121" s="67"/>
      <c r="O121" s="67" t="str">
        <f>VLOOKUP(S121,Tabelle6[],2,FALSE)</f>
        <v/>
      </c>
      <c r="P121" s="67" t="str">
        <f>VLOOKUP(S121,Tabelle6[],3,FALSE)</f>
        <v>Suzanne Mekking</v>
      </c>
      <c r="Q121" s="67" t="s">
        <v>317</v>
      </c>
      <c r="R121" s="56"/>
      <c r="S121" s="67" t="s">
        <v>798</v>
      </c>
    </row>
    <row r="122" spans="1:19" s="54" customFormat="1" ht="15" customHeight="1" x14ac:dyDescent="0.3">
      <c r="A122" s="249" t="s">
        <v>118</v>
      </c>
      <c r="B122" s="256">
        <v>1.2</v>
      </c>
      <c r="C122" s="256">
        <v>1.6</v>
      </c>
      <c r="D122" s="103" t="s">
        <v>607</v>
      </c>
      <c r="E122" s="67" t="s">
        <v>22346</v>
      </c>
      <c r="F122" s="67" t="s">
        <v>328</v>
      </c>
      <c r="G122" s="66">
        <v>0.43</v>
      </c>
      <c r="H122" s="103" t="s">
        <v>607</v>
      </c>
      <c r="I122" s="245" t="s">
        <v>22471</v>
      </c>
      <c r="J122" s="245" t="s">
        <v>312</v>
      </c>
      <c r="K122" s="67"/>
      <c r="L122" s="67"/>
      <c r="M122" s="67" t="s">
        <v>28</v>
      </c>
      <c r="N122" s="67"/>
      <c r="O122" s="67" t="str">
        <f>VLOOKUP(S122,Tabelle6[],2,FALSE)</f>
        <v/>
      </c>
      <c r="P122" s="67" t="str">
        <f>VLOOKUP(S122,Tabelle6[],3,FALSE)</f>
        <v>Suzanne Mekking</v>
      </c>
      <c r="Q122" s="67" t="s">
        <v>317</v>
      </c>
      <c r="R122" s="56"/>
      <c r="S122" s="67" t="s">
        <v>798</v>
      </c>
    </row>
    <row r="123" spans="1:19" s="54" customFormat="1" ht="15" customHeight="1" x14ac:dyDescent="0.3">
      <c r="A123" s="57" t="s">
        <v>119</v>
      </c>
      <c r="B123" s="256">
        <v>1.4</v>
      </c>
      <c r="C123" s="256">
        <v>1.5</v>
      </c>
      <c r="D123" s="67" t="s">
        <v>528</v>
      </c>
      <c r="E123" s="65" t="s">
        <v>22472</v>
      </c>
      <c r="F123" s="65" t="s">
        <v>312</v>
      </c>
      <c r="G123" s="66">
        <v>0.2</v>
      </c>
      <c r="H123" s="67" t="s">
        <v>528</v>
      </c>
      <c r="I123" s="245" t="s">
        <v>22349</v>
      </c>
      <c r="J123" s="245" t="s">
        <v>334</v>
      </c>
      <c r="K123" s="67"/>
      <c r="L123" s="67"/>
      <c r="M123" s="67" t="s">
        <v>28</v>
      </c>
      <c r="N123" s="67"/>
      <c r="O123" s="67" t="str">
        <f>VLOOKUP(S123,Tabelle6[],2,FALSE)</f>
        <v/>
      </c>
      <c r="P123" s="67" t="str">
        <f>VLOOKUP(S123,Tabelle6[],3,FALSE)</f>
        <v>Jennifer Miranda</v>
      </c>
      <c r="Q123" s="67" t="s">
        <v>530</v>
      </c>
      <c r="R123" s="56"/>
      <c r="S123" s="67" t="s">
        <v>806</v>
      </c>
    </row>
    <row r="124" spans="1:19" s="54" customFormat="1" ht="15" customHeight="1" x14ac:dyDescent="0.3">
      <c r="A124" s="56" t="s">
        <v>120</v>
      </c>
      <c r="B124" s="254">
        <v>0.7</v>
      </c>
      <c r="C124" s="255">
        <v>0.8</v>
      </c>
      <c r="D124" s="189" t="s">
        <v>807</v>
      </c>
      <c r="E124" s="65" t="s">
        <v>22473</v>
      </c>
      <c r="F124" s="65" t="s">
        <v>334</v>
      </c>
      <c r="G124" s="259">
        <v>0.18</v>
      </c>
      <c r="H124" s="189" t="s">
        <v>807</v>
      </c>
      <c r="I124" s="245" t="s">
        <v>22474</v>
      </c>
      <c r="J124" s="245" t="s">
        <v>334</v>
      </c>
      <c r="K124" s="67"/>
      <c r="L124" s="67" t="s">
        <v>26</v>
      </c>
      <c r="M124" s="67"/>
      <c r="N124" s="67"/>
      <c r="O124" s="67" t="str">
        <f>VLOOKUP(S124,Tabelle6[],2,FALSE)</f>
        <v/>
      </c>
      <c r="P124" s="67" t="str">
        <f>VLOOKUP(S124,Tabelle6[],3,FALSE)</f>
        <v>Jennifer Miranda</v>
      </c>
      <c r="Q124" s="67" t="s">
        <v>450</v>
      </c>
      <c r="R124" s="56"/>
      <c r="S124" s="67" t="s">
        <v>809</v>
      </c>
    </row>
    <row r="125" spans="1:19" s="54" customFormat="1" ht="15" customHeight="1" x14ac:dyDescent="0.3">
      <c r="A125" s="57" t="s">
        <v>121</v>
      </c>
      <c r="B125" s="256">
        <v>1.4</v>
      </c>
      <c r="C125" s="256">
        <v>2.1</v>
      </c>
      <c r="D125" s="67" t="s">
        <v>810</v>
      </c>
      <c r="E125" s="67" t="s">
        <v>22475</v>
      </c>
      <c r="F125" s="67" t="s">
        <v>334</v>
      </c>
      <c r="G125" s="66">
        <v>0.31</v>
      </c>
      <c r="H125" s="67" t="s">
        <v>810</v>
      </c>
      <c r="I125" s="245" t="s">
        <v>22476</v>
      </c>
      <c r="J125" s="245" t="s">
        <v>334</v>
      </c>
      <c r="K125" s="67"/>
      <c r="L125" s="67"/>
      <c r="M125" s="67" t="s">
        <v>28</v>
      </c>
      <c r="N125" s="67"/>
      <c r="O125" s="67" t="str">
        <f>VLOOKUP(S125,Tabelle6[],2,FALSE)</f>
        <v/>
      </c>
      <c r="P125" s="67" t="str">
        <f>VLOOKUP(S125,Tabelle6[],3,FALSE)</f>
        <v>Jennifer Miranda</v>
      </c>
      <c r="Q125" s="67" t="s">
        <v>530</v>
      </c>
      <c r="R125" s="56"/>
      <c r="S125" s="67" t="s">
        <v>816</v>
      </c>
    </row>
    <row r="126" spans="1:19" s="54" customFormat="1" ht="15" customHeight="1" x14ac:dyDescent="0.3">
      <c r="A126" s="56" t="s">
        <v>122</v>
      </c>
      <c r="B126" s="254">
        <v>2.4</v>
      </c>
      <c r="C126" s="255">
        <v>1.9</v>
      </c>
      <c r="D126" s="189" t="s">
        <v>177</v>
      </c>
      <c r="E126" s="65" t="s">
        <v>22477</v>
      </c>
      <c r="F126" s="65" t="s">
        <v>319</v>
      </c>
      <c r="G126" s="259">
        <v>1.32</v>
      </c>
      <c r="H126" s="189" t="s">
        <v>177</v>
      </c>
      <c r="I126" s="246" t="s">
        <v>22375</v>
      </c>
      <c r="J126" s="246" t="s">
        <v>319</v>
      </c>
      <c r="K126" s="67"/>
      <c r="L126" s="67" t="s">
        <v>26</v>
      </c>
      <c r="M126" s="67"/>
      <c r="N126" s="67"/>
      <c r="O126" s="67" t="str">
        <f>VLOOKUP(S126,Tabelle6[],2,FALSE)</f>
        <v/>
      </c>
      <c r="P126" s="67" t="str">
        <f>VLOOKUP(S126,Tabelle6[],3,FALSE)</f>
        <v>Sanne Lauriks</v>
      </c>
      <c r="Q126" s="67" t="s">
        <v>177</v>
      </c>
      <c r="R126" s="56"/>
      <c r="S126" s="67" t="s">
        <v>818</v>
      </c>
    </row>
    <row r="127" spans="1:19" s="54" customFormat="1" ht="15" customHeight="1" x14ac:dyDescent="0.3">
      <c r="A127" s="57" t="s">
        <v>123</v>
      </c>
      <c r="B127" s="256">
        <v>0.7</v>
      </c>
      <c r="C127" s="256">
        <v>0.8</v>
      </c>
      <c r="D127" s="67" t="s">
        <v>594</v>
      </c>
      <c r="E127" s="67" t="s">
        <v>504</v>
      </c>
      <c r="F127" s="67" t="s">
        <v>334</v>
      </c>
      <c r="G127" s="66">
        <v>0.15</v>
      </c>
      <c r="H127" s="67" t="s">
        <v>594</v>
      </c>
      <c r="I127" s="245" t="s">
        <v>22478</v>
      </c>
      <c r="J127" s="245" t="s">
        <v>334</v>
      </c>
      <c r="K127" s="67"/>
      <c r="L127" s="67"/>
      <c r="M127" s="67" t="s">
        <v>28</v>
      </c>
      <c r="N127" s="67"/>
      <c r="O127" s="67" t="str">
        <f>VLOOKUP(S127,Tabelle6[],2,FALSE)</f>
        <v/>
      </c>
      <c r="P127" s="67" t="str">
        <f>VLOOKUP(S127,Tabelle6[],3,FALSE)</f>
        <v>Laura Morris</v>
      </c>
      <c r="Q127" s="67" t="s">
        <v>373</v>
      </c>
      <c r="R127" s="56"/>
      <c r="S127" s="67" t="s">
        <v>824</v>
      </c>
    </row>
    <row r="128" spans="1:19" s="54" customFormat="1" ht="15" customHeight="1" x14ac:dyDescent="0.3">
      <c r="A128" s="57" t="s">
        <v>125</v>
      </c>
      <c r="B128" s="256">
        <v>1.1000000000000001</v>
      </c>
      <c r="C128" s="256"/>
      <c r="D128" s="67"/>
      <c r="E128" s="67" t="s">
        <v>22479</v>
      </c>
      <c r="F128" s="67" t="s">
        <v>312</v>
      </c>
      <c r="G128" s="66">
        <v>0.6</v>
      </c>
      <c r="H128" s="187" t="s">
        <v>843</v>
      </c>
      <c r="I128" s="245" t="s">
        <v>22480</v>
      </c>
      <c r="J128" s="245" t="s">
        <v>312</v>
      </c>
      <c r="K128" s="67"/>
      <c r="L128" s="67" t="s">
        <v>26</v>
      </c>
      <c r="M128" s="67"/>
      <c r="N128" s="67"/>
      <c r="O128" s="67" t="str">
        <f>VLOOKUP(S128,Tabelle6[],2,FALSE)</f>
        <v/>
      </c>
      <c r="P128" s="67" t="str">
        <f>VLOOKUP(S128,Tabelle6[],3,FALSE)</f>
        <v>Katharina Appelt</v>
      </c>
      <c r="Q128" s="67" t="s">
        <v>357</v>
      </c>
      <c r="R128" s="56"/>
      <c r="S128" s="67" t="s">
        <v>845</v>
      </c>
    </row>
    <row r="129" spans="1:19" s="54" customFormat="1" ht="15" customHeight="1" x14ac:dyDescent="0.3">
      <c r="A129" s="56" t="s">
        <v>126</v>
      </c>
      <c r="B129" s="254">
        <v>0.5</v>
      </c>
      <c r="C129" s="255">
        <v>0.5</v>
      </c>
      <c r="D129" s="65" t="s">
        <v>311</v>
      </c>
      <c r="E129" s="65" t="s">
        <v>311</v>
      </c>
      <c r="F129" s="65" t="s">
        <v>311</v>
      </c>
      <c r="G129" s="259">
        <v>0.65</v>
      </c>
      <c r="H129" s="189" t="s">
        <v>434</v>
      </c>
      <c r="I129" s="246" t="s">
        <v>22481</v>
      </c>
      <c r="J129" s="246" t="s">
        <v>328</v>
      </c>
      <c r="K129" s="67"/>
      <c r="L129" s="67" t="s">
        <v>26</v>
      </c>
      <c r="M129" s="67"/>
      <c r="N129" s="67"/>
      <c r="O129" s="67" t="str">
        <f>VLOOKUP(S129,Tabelle6[],2,FALSE)</f>
        <v/>
      </c>
      <c r="P129" s="67" t="str">
        <f>VLOOKUP(S129,Tabelle6[],3,FALSE)</f>
        <v>Albrecht Döhnert</v>
      </c>
      <c r="Q129" s="67" t="s">
        <v>432</v>
      </c>
      <c r="R129" s="56"/>
      <c r="S129" s="67" t="s">
        <v>848</v>
      </c>
    </row>
    <row r="130" spans="1:19" s="54" customFormat="1" ht="15" customHeight="1" x14ac:dyDescent="0.3">
      <c r="A130" s="233" t="s">
        <v>849</v>
      </c>
      <c r="B130" s="256">
        <v>1.2</v>
      </c>
      <c r="C130" s="256"/>
      <c r="D130" s="223" t="s">
        <v>177</v>
      </c>
      <c r="E130" s="67" t="s">
        <v>22361</v>
      </c>
      <c r="F130" s="67" t="s">
        <v>328</v>
      </c>
      <c r="G130" s="66">
        <v>0.79</v>
      </c>
      <c r="H130" s="226" t="s">
        <v>177</v>
      </c>
      <c r="I130" s="245" t="s">
        <v>22484</v>
      </c>
      <c r="J130" s="245" t="s">
        <v>328</v>
      </c>
      <c r="K130" s="224"/>
      <c r="L130" s="224" t="s">
        <v>26</v>
      </c>
      <c r="M130" s="224"/>
      <c r="N130" s="224"/>
      <c r="O130" s="67" t="str">
        <f>VLOOKUP(S130,Tabelle6[],2,FALSE)</f>
        <v/>
      </c>
      <c r="P130" s="225" t="str">
        <f>VLOOKUP(S130,Tabelle6[],3,FALSE)</f>
        <v>Megan Gough</v>
      </c>
      <c r="Q130" s="225" t="s">
        <v>177</v>
      </c>
      <c r="R130" s="56"/>
      <c r="S130" s="67" t="s">
        <v>22255</v>
      </c>
    </row>
    <row r="131" spans="1:19" s="54" customFormat="1" ht="15" customHeight="1" x14ac:dyDescent="0.3">
      <c r="A131" s="233" t="s">
        <v>849</v>
      </c>
      <c r="B131" s="256">
        <v>1.2</v>
      </c>
      <c r="C131" s="256"/>
      <c r="D131" s="223" t="s">
        <v>850</v>
      </c>
      <c r="E131" s="67" t="s">
        <v>22482</v>
      </c>
      <c r="F131" s="67" t="s">
        <v>312</v>
      </c>
      <c r="G131" s="66">
        <v>0.79</v>
      </c>
      <c r="H131" s="226" t="s">
        <v>850</v>
      </c>
      <c r="I131" s="245" t="s">
        <v>22485</v>
      </c>
      <c r="J131" s="245" t="s">
        <v>328</v>
      </c>
      <c r="K131" s="224"/>
      <c r="L131" s="224" t="s">
        <v>26</v>
      </c>
      <c r="M131" s="224"/>
      <c r="N131" s="224"/>
      <c r="O131" s="67" t="str">
        <f>VLOOKUP(S131,Tabelle6[],2,FALSE)</f>
        <v/>
      </c>
      <c r="P131" s="225" t="str">
        <f>VLOOKUP(S131,Tabelle6[],3,FALSE)</f>
        <v>Megan Gough</v>
      </c>
      <c r="Q131" s="225" t="s">
        <v>177</v>
      </c>
      <c r="R131" s="56"/>
      <c r="S131" s="67" t="s">
        <v>22255</v>
      </c>
    </row>
    <row r="132" spans="1:19" s="54" customFormat="1" ht="15" customHeight="1" x14ac:dyDescent="0.3">
      <c r="A132" s="233" t="s">
        <v>849</v>
      </c>
      <c r="B132" s="256">
        <v>1.2</v>
      </c>
      <c r="C132" s="256"/>
      <c r="D132" s="223"/>
      <c r="E132" s="67"/>
      <c r="F132" s="67"/>
      <c r="G132" s="66">
        <v>0.79</v>
      </c>
      <c r="H132" s="226" t="s">
        <v>390</v>
      </c>
      <c r="I132" s="246" t="s">
        <v>22483</v>
      </c>
      <c r="J132" s="246" t="s">
        <v>328</v>
      </c>
      <c r="K132" s="224"/>
      <c r="L132" s="224" t="s">
        <v>26</v>
      </c>
      <c r="M132" s="224"/>
      <c r="N132" s="224"/>
      <c r="O132" s="67" t="str">
        <f>VLOOKUP(S132,Tabelle6[],2,FALSE)</f>
        <v/>
      </c>
      <c r="P132" s="225" t="str">
        <f>VLOOKUP(S132,Tabelle6[],3,FALSE)</f>
        <v>Megan Gough</v>
      </c>
      <c r="Q132" s="225" t="s">
        <v>177</v>
      </c>
      <c r="R132" s="56"/>
      <c r="S132" s="67" t="s">
        <v>22255</v>
      </c>
    </row>
    <row r="133" spans="1:19" s="54" customFormat="1" ht="15" customHeight="1" x14ac:dyDescent="0.3">
      <c r="A133" s="57" t="s">
        <v>127</v>
      </c>
      <c r="B133" s="256">
        <v>0.9</v>
      </c>
      <c r="C133" s="256">
        <v>0.9</v>
      </c>
      <c r="D133" s="67" t="s">
        <v>851</v>
      </c>
      <c r="E133" s="67" t="s">
        <v>22486</v>
      </c>
      <c r="F133" s="67" t="s">
        <v>334</v>
      </c>
      <c r="G133" s="66">
        <v>0.35</v>
      </c>
      <c r="H133" s="67" t="s">
        <v>851</v>
      </c>
      <c r="I133" s="245" t="s">
        <v>22487</v>
      </c>
      <c r="J133" s="245" t="s">
        <v>312</v>
      </c>
      <c r="K133" s="67"/>
      <c r="L133" s="67"/>
      <c r="M133" s="67" t="s">
        <v>28</v>
      </c>
      <c r="N133" s="67"/>
      <c r="O133" s="67" t="str">
        <f>VLOOKUP(S133,Tabelle6[],2,FALSE)</f>
        <v/>
      </c>
      <c r="P133" s="67" t="str">
        <f>VLOOKUP(S133,Tabelle6[],3,FALSE)</f>
        <v>Jennifer Miranda</v>
      </c>
      <c r="Q133" s="67" t="s">
        <v>450</v>
      </c>
      <c r="R133" s="56"/>
      <c r="S133" s="67" t="s">
        <v>857</v>
      </c>
    </row>
    <row r="134" spans="1:19" s="54" customFormat="1" ht="15" customHeight="1" x14ac:dyDescent="0.3">
      <c r="A134" s="247" t="s">
        <v>128</v>
      </c>
      <c r="B134" s="256">
        <v>1.9</v>
      </c>
      <c r="C134" s="256">
        <v>1.5</v>
      </c>
      <c r="D134" s="103" t="s">
        <v>528</v>
      </c>
      <c r="E134" s="67" t="s">
        <v>22488</v>
      </c>
      <c r="F134" s="67" t="s">
        <v>312</v>
      </c>
      <c r="G134" s="66">
        <v>0.3</v>
      </c>
      <c r="H134" s="103" t="s">
        <v>528</v>
      </c>
      <c r="I134" s="245" t="s">
        <v>22490</v>
      </c>
      <c r="J134" s="245" t="s">
        <v>312</v>
      </c>
      <c r="K134" s="67"/>
      <c r="L134" s="67"/>
      <c r="M134" s="67" t="s">
        <v>28</v>
      </c>
      <c r="N134" s="67"/>
      <c r="O134" s="67" t="str">
        <f>VLOOKUP(S134,Tabelle6[],2,FALSE)</f>
        <v/>
      </c>
      <c r="P134" s="67" t="str">
        <f>VLOOKUP(S134,Tabelle6[],3,FALSE)</f>
        <v>Jennifer Miranda</v>
      </c>
      <c r="Q134" s="67" t="s">
        <v>530</v>
      </c>
      <c r="R134" s="56"/>
      <c r="S134" s="67" t="s">
        <v>862</v>
      </c>
    </row>
    <row r="135" spans="1:19" s="54" customFormat="1" ht="15" customHeight="1" x14ac:dyDescent="0.3">
      <c r="A135" s="247" t="s">
        <v>128</v>
      </c>
      <c r="B135" s="256">
        <v>1.9</v>
      </c>
      <c r="C135" s="256">
        <v>1.5</v>
      </c>
      <c r="D135" s="103" t="s">
        <v>640</v>
      </c>
      <c r="E135" s="67" t="s">
        <v>22489</v>
      </c>
      <c r="F135" s="67" t="s">
        <v>312</v>
      </c>
      <c r="G135" s="66">
        <v>0.3</v>
      </c>
      <c r="H135" s="103" t="s">
        <v>640</v>
      </c>
      <c r="I135" s="71" t="s">
        <v>22491</v>
      </c>
      <c r="J135" s="71" t="s">
        <v>334</v>
      </c>
      <c r="K135" s="67"/>
      <c r="L135" s="67"/>
      <c r="M135" s="67" t="s">
        <v>28</v>
      </c>
      <c r="N135" s="67"/>
      <c r="O135" s="67" t="str">
        <f>VLOOKUP(S135,Tabelle6[],2,FALSE)</f>
        <v/>
      </c>
      <c r="P135" s="67" t="str">
        <f>VLOOKUP(S135,Tabelle6[],3,FALSE)</f>
        <v>Jennifer Miranda</v>
      </c>
      <c r="Q135" s="67" t="s">
        <v>530</v>
      </c>
      <c r="R135" s="56"/>
      <c r="S135" s="67" t="s">
        <v>862</v>
      </c>
    </row>
    <row r="136" spans="1:19" s="54" customFormat="1" ht="15" customHeight="1" x14ac:dyDescent="0.3">
      <c r="A136" s="56" t="s">
        <v>129</v>
      </c>
      <c r="B136" s="254">
        <v>0.5</v>
      </c>
      <c r="C136" s="255">
        <v>0.3</v>
      </c>
      <c r="D136" s="189" t="s">
        <v>429</v>
      </c>
      <c r="E136" s="67" t="s">
        <v>22492</v>
      </c>
      <c r="F136" s="67" t="s">
        <v>319</v>
      </c>
      <c r="G136" s="259">
        <v>1.04</v>
      </c>
      <c r="H136" s="189" t="s">
        <v>429</v>
      </c>
      <c r="I136" s="71" t="s">
        <v>22493</v>
      </c>
      <c r="J136" s="71" t="s">
        <v>328</v>
      </c>
      <c r="K136" s="67"/>
      <c r="L136" s="67" t="s">
        <v>26</v>
      </c>
      <c r="M136" s="67"/>
      <c r="N136" s="67"/>
      <c r="O136" s="67" t="str">
        <f>VLOOKUP(S136,Tabelle6[],2,FALSE)</f>
        <v>OA (S2O)</v>
      </c>
      <c r="P136" s="67" t="str">
        <f>VLOOKUP(S136,Tabelle6[],3,FALSE)</f>
        <v>Florian Hoppe</v>
      </c>
      <c r="Q136" s="67" t="s">
        <v>429</v>
      </c>
      <c r="R136" s="56"/>
      <c r="S136" s="67" t="s">
        <v>867</v>
      </c>
    </row>
    <row r="137" spans="1:19" s="54" customFormat="1" ht="15" customHeight="1" x14ac:dyDescent="0.3">
      <c r="A137" s="102" t="s">
        <v>130</v>
      </c>
      <c r="B137" s="256">
        <v>2.2000000000000002</v>
      </c>
      <c r="C137" s="256">
        <v>2.1</v>
      </c>
      <c r="D137" s="103" t="s">
        <v>539</v>
      </c>
      <c r="E137" s="67" t="s">
        <v>22494</v>
      </c>
      <c r="F137" s="67" t="s">
        <v>319</v>
      </c>
      <c r="G137" s="66">
        <v>1.5</v>
      </c>
      <c r="H137" s="103" t="s">
        <v>539</v>
      </c>
      <c r="I137" s="245" t="s">
        <v>22496</v>
      </c>
      <c r="J137" s="245" t="s">
        <v>319</v>
      </c>
      <c r="K137" s="67"/>
      <c r="L137" s="67"/>
      <c r="M137" s="67"/>
      <c r="N137" s="67" t="s">
        <v>42</v>
      </c>
      <c r="O137" s="67" t="str">
        <f>VLOOKUP(S137,Tabelle6[],2,FALSE)</f>
        <v/>
      </c>
      <c r="P137" s="67" t="str">
        <f>VLOOKUP(S137,Tabelle6[],3,FALSE)</f>
        <v>Sanne Lauriks</v>
      </c>
      <c r="Q137" s="67" t="s">
        <v>177</v>
      </c>
      <c r="R137" s="56"/>
      <c r="S137" s="67" t="s">
        <v>873</v>
      </c>
    </row>
    <row r="138" spans="1:19" s="54" customFormat="1" ht="15" customHeight="1" x14ac:dyDescent="0.3">
      <c r="A138" s="102" t="s">
        <v>130</v>
      </c>
      <c r="B138" s="256">
        <v>2.2000000000000002</v>
      </c>
      <c r="C138" s="256">
        <v>2.1</v>
      </c>
      <c r="D138" s="103" t="s">
        <v>177</v>
      </c>
      <c r="E138" s="67" t="s">
        <v>22495</v>
      </c>
      <c r="F138" s="67" t="s">
        <v>319</v>
      </c>
      <c r="G138" s="66">
        <v>1.5</v>
      </c>
      <c r="H138" s="103" t="s">
        <v>177</v>
      </c>
      <c r="I138" s="245" t="s">
        <v>22497</v>
      </c>
      <c r="J138" s="245" t="s">
        <v>319</v>
      </c>
      <c r="K138" s="67"/>
      <c r="L138" s="67"/>
      <c r="M138" s="67"/>
      <c r="N138" s="67" t="s">
        <v>42</v>
      </c>
      <c r="O138" s="67" t="str">
        <f>VLOOKUP(S138,Tabelle6[],2,FALSE)</f>
        <v/>
      </c>
      <c r="P138" s="67" t="str">
        <f>VLOOKUP(S138,Tabelle6[],3,FALSE)</f>
        <v>Sanne Lauriks</v>
      </c>
      <c r="Q138" s="67" t="s">
        <v>177</v>
      </c>
      <c r="R138" s="56"/>
      <c r="S138" s="67" t="s">
        <v>873</v>
      </c>
    </row>
    <row r="139" spans="1:19" s="54" customFormat="1" ht="15" customHeight="1" x14ac:dyDescent="0.3">
      <c r="A139" s="56" t="s">
        <v>131</v>
      </c>
      <c r="B139" s="257">
        <v>0.2</v>
      </c>
      <c r="C139" s="255">
        <v>0.1</v>
      </c>
      <c r="D139" s="65" t="s">
        <v>311</v>
      </c>
      <c r="E139" s="65" t="s">
        <v>311</v>
      </c>
      <c r="F139" s="65" t="s">
        <v>311</v>
      </c>
      <c r="G139" s="66">
        <v>1.1100000000000001</v>
      </c>
      <c r="H139" s="189" t="s">
        <v>484</v>
      </c>
      <c r="I139" s="71" t="s">
        <v>22498</v>
      </c>
      <c r="J139" s="71" t="s">
        <v>328</v>
      </c>
      <c r="K139" s="67" t="s">
        <v>38</v>
      </c>
      <c r="L139" s="67"/>
      <c r="M139" s="67"/>
      <c r="N139" s="67"/>
      <c r="O139" s="67" t="str">
        <f>VLOOKUP(S139,Tabelle6[],2,FALSE)</f>
        <v/>
      </c>
      <c r="P139" s="67" t="str">
        <f>VLOOKUP(S139,Tabelle6[],3,FALSE)</f>
        <v>Florian Hoppe</v>
      </c>
      <c r="Q139" s="67" t="s">
        <v>388</v>
      </c>
      <c r="R139" s="56"/>
      <c r="S139" s="67" t="s">
        <v>878</v>
      </c>
    </row>
    <row r="140" spans="1:19" s="54" customFormat="1" ht="15" customHeight="1" x14ac:dyDescent="0.3">
      <c r="A140" s="56" t="s">
        <v>132</v>
      </c>
      <c r="B140" s="254">
        <v>1.3</v>
      </c>
      <c r="C140" s="255">
        <v>1.4</v>
      </c>
      <c r="D140" s="189" t="s">
        <v>780</v>
      </c>
      <c r="E140" s="67" t="s">
        <v>22499</v>
      </c>
      <c r="F140" s="67" t="s">
        <v>312</v>
      </c>
      <c r="G140" s="259">
        <v>0.31</v>
      </c>
      <c r="H140" s="189" t="s">
        <v>780</v>
      </c>
      <c r="I140" s="71" t="s">
        <v>22500</v>
      </c>
      <c r="J140" s="71" t="s">
        <v>334</v>
      </c>
      <c r="K140" s="67"/>
      <c r="L140" s="67" t="s">
        <v>26</v>
      </c>
      <c r="M140" s="67"/>
      <c r="N140" s="67"/>
      <c r="O140" s="67" t="str">
        <f>VLOOKUP(S140,Tabelle6[],2,FALSE)</f>
        <v>OA (S2O)</v>
      </c>
      <c r="P140" s="67" t="str">
        <f>VLOOKUP(S140,Tabelle6[],3,FALSE)</f>
        <v>Laura Morris</v>
      </c>
      <c r="Q140" s="67" t="s">
        <v>880</v>
      </c>
      <c r="R140" s="56"/>
      <c r="S140" s="67" t="s">
        <v>881</v>
      </c>
    </row>
    <row r="141" spans="1:19" s="54" customFormat="1" ht="15" customHeight="1" x14ac:dyDescent="0.3">
      <c r="A141" s="248" t="s">
        <v>133</v>
      </c>
      <c r="B141" s="254">
        <v>0.3</v>
      </c>
      <c r="C141" s="255"/>
      <c r="D141" s="228" t="s">
        <v>459</v>
      </c>
      <c r="E141" s="67" t="s">
        <v>22501</v>
      </c>
      <c r="F141" s="67" t="s">
        <v>334</v>
      </c>
      <c r="G141" s="259">
        <v>0.45</v>
      </c>
      <c r="H141" s="228" t="s">
        <v>459</v>
      </c>
      <c r="I141" s="245" t="s">
        <v>22503</v>
      </c>
      <c r="J141" s="245" t="s">
        <v>312</v>
      </c>
      <c r="K141" s="67"/>
      <c r="L141" s="67" t="s">
        <v>26</v>
      </c>
      <c r="M141" s="67"/>
      <c r="N141" s="67"/>
      <c r="O141" s="67" t="str">
        <f>VLOOKUP(S141,Tabelle6[],2,FALSE)</f>
        <v>OA (S2O)</v>
      </c>
      <c r="P141" s="67" t="str">
        <f>VLOOKUP(S141,Tabelle6[],3,FALSE)</f>
        <v>Florian Hoppe</v>
      </c>
      <c r="Q141" s="67" t="s">
        <v>429</v>
      </c>
      <c r="R141" s="56"/>
      <c r="S141" s="67" t="s">
        <v>883</v>
      </c>
    </row>
    <row r="142" spans="1:19" s="54" customFormat="1" ht="15" customHeight="1" x14ac:dyDescent="0.3">
      <c r="A142" s="248" t="s">
        <v>133</v>
      </c>
      <c r="B142" s="254">
        <v>0.3</v>
      </c>
      <c r="C142" s="255"/>
      <c r="D142" s="228" t="s">
        <v>429</v>
      </c>
      <c r="E142" s="67" t="s">
        <v>22502</v>
      </c>
      <c r="F142" s="67" t="s">
        <v>328</v>
      </c>
      <c r="G142" s="259">
        <v>0.45</v>
      </c>
      <c r="H142" s="228" t="s">
        <v>429</v>
      </c>
      <c r="I142" s="245" t="s">
        <v>22504</v>
      </c>
      <c r="J142" s="245" t="s">
        <v>312</v>
      </c>
      <c r="K142" s="67"/>
      <c r="L142" s="67" t="s">
        <v>26</v>
      </c>
      <c r="M142" s="67"/>
      <c r="N142" s="67"/>
      <c r="O142" s="67" t="str">
        <f>VLOOKUP(S142,Tabelle6[],2,FALSE)</f>
        <v>OA (S2O)</v>
      </c>
      <c r="P142" s="67" t="str">
        <f>VLOOKUP(S142,Tabelle6[],3,FALSE)</f>
        <v>Florian Hoppe</v>
      </c>
      <c r="Q142" s="67" t="s">
        <v>429</v>
      </c>
      <c r="R142" s="56"/>
      <c r="S142" s="67" t="s">
        <v>883</v>
      </c>
    </row>
    <row r="143" spans="1:19" s="54" customFormat="1" ht="15" customHeight="1" x14ac:dyDescent="0.3">
      <c r="A143" s="249" t="s">
        <v>134</v>
      </c>
      <c r="B143" s="256">
        <v>1.1000000000000001</v>
      </c>
      <c r="C143" s="256">
        <v>2</v>
      </c>
      <c r="D143" s="103" t="s">
        <v>459</v>
      </c>
      <c r="E143" s="67" t="s">
        <v>22505</v>
      </c>
      <c r="F143" s="67" t="s">
        <v>312</v>
      </c>
      <c r="G143" s="66">
        <v>0.41</v>
      </c>
      <c r="H143" s="103" t="s">
        <v>459</v>
      </c>
      <c r="I143" s="245" t="s">
        <v>22507</v>
      </c>
      <c r="J143" s="245" t="s">
        <v>312</v>
      </c>
      <c r="K143" s="67"/>
      <c r="L143" s="67"/>
      <c r="M143" s="67"/>
      <c r="N143" s="67" t="s">
        <v>42</v>
      </c>
      <c r="O143" s="67" t="str">
        <f>VLOOKUP(S143,Tabelle6[],2,FALSE)</f>
        <v>OA (S2O)</v>
      </c>
      <c r="P143" s="67" t="str">
        <f>VLOOKUP(S143,Tabelle6[],3,FALSE)</f>
        <v>Janine Conrad</v>
      </c>
      <c r="Q143" s="67" t="s">
        <v>465</v>
      </c>
      <c r="R143" s="56"/>
      <c r="S143" s="67" t="s">
        <v>889</v>
      </c>
    </row>
    <row r="144" spans="1:19" s="54" customFormat="1" ht="15" customHeight="1" x14ac:dyDescent="0.3">
      <c r="A144" s="249" t="s">
        <v>134</v>
      </c>
      <c r="B144" s="256">
        <v>1.1000000000000001</v>
      </c>
      <c r="C144" s="256">
        <v>2</v>
      </c>
      <c r="D144" s="103" t="s">
        <v>890</v>
      </c>
      <c r="E144" s="67" t="s">
        <v>22506</v>
      </c>
      <c r="F144" s="67" t="s">
        <v>312</v>
      </c>
      <c r="G144" s="66">
        <v>0.41</v>
      </c>
      <c r="H144" s="103" t="s">
        <v>890</v>
      </c>
      <c r="I144" s="245" t="s">
        <v>22506</v>
      </c>
      <c r="J144" s="245" t="s">
        <v>312</v>
      </c>
      <c r="K144" s="67"/>
      <c r="L144" s="67"/>
      <c r="M144" s="67"/>
      <c r="N144" s="67" t="s">
        <v>42</v>
      </c>
      <c r="O144" s="67" t="str">
        <f>VLOOKUP(S144,Tabelle6[],2,FALSE)</f>
        <v>OA (S2O)</v>
      </c>
      <c r="P144" s="67" t="str">
        <f>VLOOKUP(S144,Tabelle6[],3,FALSE)</f>
        <v>Janine Conrad</v>
      </c>
      <c r="Q144" s="67" t="s">
        <v>465</v>
      </c>
      <c r="R144" s="56"/>
      <c r="S144" s="67" t="s">
        <v>889</v>
      </c>
    </row>
    <row r="145" spans="1:19" s="54" customFormat="1" ht="15" customHeight="1" x14ac:dyDescent="0.3">
      <c r="A145" s="56" t="s">
        <v>135</v>
      </c>
      <c r="B145" s="254">
        <v>0.2</v>
      </c>
      <c r="C145" s="254">
        <v>0.1</v>
      </c>
      <c r="D145" s="65" t="s">
        <v>311</v>
      </c>
      <c r="E145" s="65" t="s">
        <v>311</v>
      </c>
      <c r="F145" s="65" t="s">
        <v>311</v>
      </c>
      <c r="G145" s="259">
        <v>0.21</v>
      </c>
      <c r="H145" s="189" t="s">
        <v>434</v>
      </c>
      <c r="I145" s="245" t="s">
        <v>22508</v>
      </c>
      <c r="J145" s="245" t="s">
        <v>334</v>
      </c>
      <c r="K145" s="67"/>
      <c r="L145" s="67" t="s">
        <v>26</v>
      </c>
      <c r="M145" s="67"/>
      <c r="N145" s="67"/>
      <c r="O145" s="67" t="str">
        <f>VLOOKUP(S145,Tabelle6[],2,FALSE)</f>
        <v/>
      </c>
      <c r="P145" s="67" t="str">
        <f>VLOOKUP(S145,Tabelle6[],3,FALSE)</f>
        <v>Albrecht Döhnert</v>
      </c>
      <c r="Q145" s="67" t="s">
        <v>432</v>
      </c>
      <c r="R145" s="56"/>
      <c r="S145" s="67" t="s">
        <v>895</v>
      </c>
    </row>
    <row r="146" spans="1:19" s="54" customFormat="1" ht="15" customHeight="1" x14ac:dyDescent="0.3">
      <c r="A146" s="57" t="s">
        <v>136</v>
      </c>
      <c r="B146" s="256">
        <v>1.3</v>
      </c>
      <c r="C146" s="256">
        <v>1.6</v>
      </c>
      <c r="D146" s="67" t="s">
        <v>317</v>
      </c>
      <c r="E146" s="67" t="s">
        <v>22509</v>
      </c>
      <c r="F146" s="67" t="s">
        <v>319</v>
      </c>
      <c r="G146" s="66">
        <v>1.1000000000000001</v>
      </c>
      <c r="H146" s="67" t="s">
        <v>317</v>
      </c>
      <c r="I146" s="245" t="s">
        <v>22510</v>
      </c>
      <c r="J146" s="245" t="s">
        <v>319</v>
      </c>
      <c r="K146" s="67"/>
      <c r="L146" s="67"/>
      <c r="M146" s="67" t="s">
        <v>28</v>
      </c>
      <c r="N146" s="67"/>
      <c r="O146" s="67" t="str">
        <f>VLOOKUP(S146,Tabelle6[],2,FALSE)</f>
        <v/>
      </c>
      <c r="P146" s="67" t="str">
        <f>VLOOKUP(S146,Tabelle6[],3,FALSE)</f>
        <v>Suzanne Mekking</v>
      </c>
      <c r="Q146" s="67" t="s">
        <v>317</v>
      </c>
      <c r="R146" s="56"/>
      <c r="S146" s="67" t="s">
        <v>900</v>
      </c>
    </row>
    <row r="147" spans="1:19" s="54" customFormat="1" ht="15" customHeight="1" x14ac:dyDescent="0.3">
      <c r="A147" s="105" t="s">
        <v>137</v>
      </c>
      <c r="B147" s="256">
        <v>0.6</v>
      </c>
      <c r="C147" s="256">
        <v>0.7</v>
      </c>
      <c r="D147" s="67" t="s">
        <v>177</v>
      </c>
      <c r="E147" s="65" t="s">
        <v>22511</v>
      </c>
      <c r="F147" s="65" t="s">
        <v>312</v>
      </c>
      <c r="G147" s="66">
        <v>0.17</v>
      </c>
      <c r="H147" s="226" t="s">
        <v>177</v>
      </c>
      <c r="I147" s="246" t="s">
        <v>22391</v>
      </c>
      <c r="J147" s="246" t="s">
        <v>334</v>
      </c>
      <c r="K147" s="67" t="s">
        <v>38</v>
      </c>
      <c r="L147" s="67"/>
      <c r="M147" s="67"/>
      <c r="N147" s="67" t="s">
        <v>42</v>
      </c>
      <c r="O147" s="67" t="str">
        <f>VLOOKUP(S147,Tabelle6[],2,FALSE)</f>
        <v>OA (S2O)</v>
      </c>
      <c r="P147" s="67" t="str">
        <f>VLOOKUP(S147,Tabelle6[],3,FALSE)</f>
        <v>Megan Gough</v>
      </c>
      <c r="Q147" s="67" t="s">
        <v>177</v>
      </c>
      <c r="R147" s="56"/>
      <c r="S147" s="67" t="s">
        <v>906</v>
      </c>
    </row>
    <row r="148" spans="1:19" s="54" customFormat="1" ht="15" customHeight="1" x14ac:dyDescent="0.3">
      <c r="A148" s="105" t="s">
        <v>137</v>
      </c>
      <c r="B148" s="256">
        <v>0.6</v>
      </c>
      <c r="C148" s="256">
        <v>0.7</v>
      </c>
      <c r="D148" s="67"/>
      <c r="E148" s="65"/>
      <c r="F148" s="65"/>
      <c r="G148" s="66">
        <v>0.17</v>
      </c>
      <c r="H148" s="226" t="s">
        <v>390</v>
      </c>
      <c r="I148" s="245" t="s">
        <v>22512</v>
      </c>
      <c r="J148" s="245" t="s">
        <v>312</v>
      </c>
      <c r="K148" s="67" t="s">
        <v>38</v>
      </c>
      <c r="L148" s="67"/>
      <c r="M148" s="67"/>
      <c r="N148" s="67" t="s">
        <v>42</v>
      </c>
      <c r="O148" s="67" t="str">
        <f>VLOOKUP(S148,Tabelle6[],2,FALSE)</f>
        <v>OA (S2O)</v>
      </c>
      <c r="P148" s="67" t="str">
        <f>VLOOKUP(S148,Tabelle6[],3,FALSE)</f>
        <v>Megan Gough</v>
      </c>
      <c r="Q148" s="67" t="s">
        <v>177</v>
      </c>
      <c r="R148" s="56"/>
      <c r="S148" s="67" t="s">
        <v>906</v>
      </c>
    </row>
    <row r="149" spans="1:19" s="54" customFormat="1" ht="15" customHeight="1" x14ac:dyDescent="0.3">
      <c r="A149" s="252" t="s">
        <v>907</v>
      </c>
      <c r="B149" s="256">
        <v>0.9</v>
      </c>
      <c r="C149" s="256"/>
      <c r="D149" s="223" t="s">
        <v>429</v>
      </c>
      <c r="E149" s="67" t="s">
        <v>22513</v>
      </c>
      <c r="F149" s="67" t="s">
        <v>319</v>
      </c>
      <c r="G149" s="66">
        <v>1.1200000000000001</v>
      </c>
      <c r="H149" s="230" t="s">
        <v>429</v>
      </c>
      <c r="I149" s="246" t="s">
        <v>22515</v>
      </c>
      <c r="J149" s="246" t="s">
        <v>319</v>
      </c>
      <c r="K149" s="224"/>
      <c r="L149" s="224" t="s">
        <v>26</v>
      </c>
      <c r="M149" s="224"/>
      <c r="N149" s="224"/>
      <c r="O149" s="67" t="str">
        <f>VLOOKUP(S149,Tabelle6[],2,FALSE)</f>
        <v/>
      </c>
      <c r="P149" s="225" t="str">
        <f>VLOOKUP(S149,Tabelle6[],3,FALSE)</f>
        <v>Albrecht Döhnert</v>
      </c>
      <c r="Q149" s="225" t="s">
        <v>432</v>
      </c>
      <c r="R149" s="56"/>
      <c r="S149" s="67" t="s">
        <v>22256</v>
      </c>
    </row>
    <row r="150" spans="1:19" s="54" customFormat="1" ht="15" customHeight="1" x14ac:dyDescent="0.3">
      <c r="A150" s="252" t="s">
        <v>907</v>
      </c>
      <c r="B150" s="256">
        <v>0.9</v>
      </c>
      <c r="C150" s="256"/>
      <c r="D150" s="223"/>
      <c r="E150" s="67"/>
      <c r="F150" s="67"/>
      <c r="G150" s="66">
        <v>1.1200000000000001</v>
      </c>
      <c r="H150" s="230" t="s">
        <v>536</v>
      </c>
      <c r="I150" s="246" t="s">
        <v>22514</v>
      </c>
      <c r="J150" s="246" t="s">
        <v>319</v>
      </c>
      <c r="K150" s="224"/>
      <c r="L150" s="224" t="s">
        <v>26</v>
      </c>
      <c r="M150" s="224"/>
      <c r="N150" s="224"/>
      <c r="O150" s="67" t="str">
        <f>VLOOKUP(S150,Tabelle6[],2,FALSE)</f>
        <v/>
      </c>
      <c r="P150" s="225" t="str">
        <f>VLOOKUP(S150,Tabelle6[],3,FALSE)</f>
        <v>Albrecht Döhnert</v>
      </c>
      <c r="Q150" s="225" t="s">
        <v>432</v>
      </c>
      <c r="R150" s="56"/>
      <c r="S150" s="67" t="s">
        <v>22256</v>
      </c>
    </row>
    <row r="151" spans="1:19" s="54" customFormat="1" ht="15" customHeight="1" x14ac:dyDescent="0.3">
      <c r="A151" s="56" t="s">
        <v>138</v>
      </c>
      <c r="B151" s="254">
        <v>0.6</v>
      </c>
      <c r="C151" s="255">
        <v>0.6</v>
      </c>
      <c r="D151" s="189" t="s">
        <v>331</v>
      </c>
      <c r="E151" s="65" t="s">
        <v>22297</v>
      </c>
      <c r="F151" s="65" t="s">
        <v>334</v>
      </c>
      <c r="G151" s="259">
        <v>0.39</v>
      </c>
      <c r="H151" s="189" t="s">
        <v>331</v>
      </c>
      <c r="I151" s="245" t="s">
        <v>22516</v>
      </c>
      <c r="J151" s="245" t="s">
        <v>334</v>
      </c>
      <c r="K151" s="67"/>
      <c r="L151" s="67" t="s">
        <v>26</v>
      </c>
      <c r="M151" s="67"/>
      <c r="N151" s="67"/>
      <c r="O151" s="67" t="str">
        <f>VLOOKUP(S151,Tabelle6[],2,FALSE)</f>
        <v/>
      </c>
      <c r="P151" s="67" t="str">
        <f>VLOOKUP(S151,Tabelle6[],3,FALSE)</f>
        <v>Suzanne Mekking</v>
      </c>
      <c r="Q151" s="67" t="s">
        <v>317</v>
      </c>
      <c r="R151" s="56"/>
      <c r="S151" s="67" t="s">
        <v>909</v>
      </c>
    </row>
    <row r="152" spans="1:19" s="54" customFormat="1" ht="15" customHeight="1" x14ac:dyDescent="0.3">
      <c r="A152" s="56" t="s">
        <v>139</v>
      </c>
      <c r="B152" s="254">
        <v>0.9</v>
      </c>
      <c r="C152" s="255">
        <v>1</v>
      </c>
      <c r="D152" s="189" t="s">
        <v>910</v>
      </c>
      <c r="E152" s="65" t="s">
        <v>797</v>
      </c>
      <c r="F152" s="65" t="s">
        <v>334</v>
      </c>
      <c r="G152" s="259">
        <v>0.23</v>
      </c>
      <c r="H152" s="189" t="s">
        <v>910</v>
      </c>
      <c r="I152" s="245" t="s">
        <v>797</v>
      </c>
      <c r="J152" s="245" t="s">
        <v>334</v>
      </c>
      <c r="K152" s="67"/>
      <c r="L152" s="67" t="s">
        <v>26</v>
      </c>
      <c r="M152" s="67"/>
      <c r="N152" s="67"/>
      <c r="O152" s="67" t="str">
        <f>VLOOKUP(S152,Tabelle6[],2,FALSE)</f>
        <v/>
      </c>
      <c r="P152" s="67" t="str">
        <f>VLOOKUP(S152,Tabelle6[],3,FALSE)</f>
        <v>Laura Morris</v>
      </c>
      <c r="Q152" s="67" t="s">
        <v>336</v>
      </c>
      <c r="R152" s="56"/>
      <c r="S152" s="67" t="s">
        <v>912</v>
      </c>
    </row>
    <row r="153" spans="1:19" s="54" customFormat="1" ht="15" customHeight="1" x14ac:dyDescent="0.3">
      <c r="A153" s="102" t="s">
        <v>140</v>
      </c>
      <c r="B153" s="256">
        <v>1.8</v>
      </c>
      <c r="C153" s="256">
        <v>2.2999999999999998</v>
      </c>
      <c r="D153" s="103" t="s">
        <v>913</v>
      </c>
      <c r="E153" s="67" t="s">
        <v>22517</v>
      </c>
      <c r="F153" s="67" t="s">
        <v>328</v>
      </c>
      <c r="G153" s="66">
        <v>0.65</v>
      </c>
      <c r="H153" s="103" t="s">
        <v>913</v>
      </c>
      <c r="I153" s="245" t="s">
        <v>22519</v>
      </c>
      <c r="J153" s="245" t="s">
        <v>328</v>
      </c>
      <c r="K153" s="67"/>
      <c r="L153" s="67"/>
      <c r="M153" s="67" t="s">
        <v>28</v>
      </c>
      <c r="N153" s="67"/>
      <c r="O153" s="67" t="str">
        <f>VLOOKUP(S153,Tabelle6[],2,FALSE)</f>
        <v>OA</v>
      </c>
      <c r="P153" s="67" t="str">
        <f>VLOOKUP(S153,Tabelle6[],3,FALSE)</f>
        <v>Monika Maleszka</v>
      </c>
      <c r="Q153" s="67" t="s">
        <v>317</v>
      </c>
      <c r="R153" s="56"/>
      <c r="S153" s="67" t="s">
        <v>919</v>
      </c>
    </row>
    <row r="154" spans="1:19" s="54" customFormat="1" ht="15" customHeight="1" x14ac:dyDescent="0.3">
      <c r="A154" s="102" t="s">
        <v>140</v>
      </c>
      <c r="B154" s="256">
        <v>1.8</v>
      </c>
      <c r="C154" s="256">
        <v>2.2999999999999998</v>
      </c>
      <c r="D154" s="103" t="s">
        <v>890</v>
      </c>
      <c r="E154" s="67" t="s">
        <v>22518</v>
      </c>
      <c r="F154" s="67" t="s">
        <v>328</v>
      </c>
      <c r="G154" s="66">
        <v>0.65</v>
      </c>
      <c r="H154" s="103" t="s">
        <v>890</v>
      </c>
      <c r="I154" s="245" t="s">
        <v>22520</v>
      </c>
      <c r="J154" s="245" t="s">
        <v>328</v>
      </c>
      <c r="K154" s="67"/>
      <c r="L154" s="67"/>
      <c r="M154" s="67"/>
      <c r="N154" s="67" t="s">
        <v>42</v>
      </c>
      <c r="O154" s="67" t="str">
        <f>VLOOKUP(S154,Tabelle6[],2,FALSE)</f>
        <v>OA</v>
      </c>
      <c r="P154" s="67" t="str">
        <f>VLOOKUP(S154,Tabelle6[],3,FALSE)</f>
        <v>Monika Maleszka</v>
      </c>
      <c r="Q154" s="67" t="s">
        <v>317</v>
      </c>
      <c r="R154" s="56"/>
      <c r="S154" s="67" t="s">
        <v>919</v>
      </c>
    </row>
    <row r="155" spans="1:19" s="54" customFormat="1" ht="15" customHeight="1" x14ac:dyDescent="0.3">
      <c r="A155" s="56" t="s">
        <v>141</v>
      </c>
      <c r="B155" s="256">
        <v>0.2</v>
      </c>
      <c r="C155" s="255">
        <v>0.2</v>
      </c>
      <c r="D155" s="65" t="s">
        <v>311</v>
      </c>
      <c r="E155" s="65" t="s">
        <v>311</v>
      </c>
      <c r="F155" s="65" t="s">
        <v>311</v>
      </c>
      <c r="G155" s="259">
        <v>0.91</v>
      </c>
      <c r="H155" s="189" t="s">
        <v>924</v>
      </c>
      <c r="I155" s="246" t="s">
        <v>22521</v>
      </c>
      <c r="J155" s="246" t="s">
        <v>328</v>
      </c>
      <c r="K155" s="67"/>
      <c r="L155" s="67" t="s">
        <v>26</v>
      </c>
      <c r="M155" s="67"/>
      <c r="N155" s="67"/>
      <c r="O155" s="67" t="str">
        <f>VLOOKUP(S155,Tabelle6[],2,FALSE)</f>
        <v/>
      </c>
      <c r="P155" s="67" t="str">
        <f>VLOOKUP(S155,Tabelle6[],3,FALSE)</f>
        <v>Ulrike Krauss</v>
      </c>
      <c r="Q155" s="67" t="s">
        <v>177</v>
      </c>
      <c r="R155" s="56"/>
      <c r="S155" s="67" t="s">
        <v>926</v>
      </c>
    </row>
    <row r="156" spans="1:19" s="54" customFormat="1" ht="15" customHeight="1" x14ac:dyDescent="0.3">
      <c r="A156" s="233" t="s">
        <v>142</v>
      </c>
      <c r="B156" s="254">
        <v>0.1</v>
      </c>
      <c r="C156" s="255"/>
      <c r="D156" s="65" t="s">
        <v>429</v>
      </c>
      <c r="E156" s="65" t="s">
        <v>22441</v>
      </c>
      <c r="F156" s="65" t="s">
        <v>312</v>
      </c>
      <c r="G156" s="259">
        <v>0.25</v>
      </c>
      <c r="H156" s="227" t="s">
        <v>429</v>
      </c>
      <c r="I156" s="245" t="s">
        <v>22522</v>
      </c>
      <c r="J156" s="245" t="s">
        <v>312</v>
      </c>
      <c r="K156" s="67"/>
      <c r="L156" s="67" t="s">
        <v>26</v>
      </c>
      <c r="M156" s="67"/>
      <c r="N156" s="67"/>
      <c r="O156" s="67" t="str">
        <f>VLOOKUP(S156,Tabelle6[],2,FALSE)</f>
        <v/>
      </c>
      <c r="P156" s="67" t="str">
        <f>VLOOKUP(S156,Tabelle6[],3,FALSE)</f>
        <v>Albrecht Döhnert</v>
      </c>
      <c r="Q156" s="67" t="s">
        <v>432</v>
      </c>
      <c r="R156" s="56"/>
      <c r="S156" s="67" t="s">
        <v>927</v>
      </c>
    </row>
    <row r="157" spans="1:19" s="54" customFormat="1" ht="15" customHeight="1" x14ac:dyDescent="0.3">
      <c r="A157" s="233" t="s">
        <v>142</v>
      </c>
      <c r="B157" s="254">
        <v>0.1</v>
      </c>
      <c r="C157" s="255"/>
      <c r="D157" s="65"/>
      <c r="E157" s="65"/>
      <c r="F157" s="65"/>
      <c r="G157" s="259">
        <v>0.25</v>
      </c>
      <c r="H157" s="227" t="s">
        <v>434</v>
      </c>
      <c r="I157" s="245" t="s">
        <v>22523</v>
      </c>
      <c r="J157" s="245" t="s">
        <v>334</v>
      </c>
      <c r="K157" s="67"/>
      <c r="L157" s="67" t="s">
        <v>26</v>
      </c>
      <c r="M157" s="67"/>
      <c r="N157" s="67"/>
      <c r="O157" s="67" t="str">
        <f>VLOOKUP(S157,Tabelle6[],2,FALSE)</f>
        <v/>
      </c>
      <c r="P157" s="67" t="str">
        <f>VLOOKUP(S157,Tabelle6[],3,FALSE)</f>
        <v>Albrecht Döhnert</v>
      </c>
      <c r="Q157" s="67" t="s">
        <v>432</v>
      </c>
      <c r="R157" s="56"/>
      <c r="S157" s="67" t="s">
        <v>927</v>
      </c>
    </row>
    <row r="158" spans="1:19" s="54" customFormat="1" ht="15" customHeight="1" x14ac:dyDescent="0.3">
      <c r="A158" s="251" t="s">
        <v>143</v>
      </c>
      <c r="B158" s="256">
        <v>1.2</v>
      </c>
      <c r="C158" s="256">
        <v>1</v>
      </c>
      <c r="D158" s="223" t="s">
        <v>177</v>
      </c>
      <c r="E158" s="65" t="s">
        <v>22361</v>
      </c>
      <c r="F158" s="65" t="s">
        <v>328</v>
      </c>
      <c r="G158" s="66">
        <v>0.81</v>
      </c>
      <c r="H158" s="230" t="s">
        <v>177</v>
      </c>
      <c r="I158" s="245" t="s">
        <v>22525</v>
      </c>
      <c r="J158" s="245" t="s">
        <v>328</v>
      </c>
      <c r="K158" s="224"/>
      <c r="L158" s="224" t="s">
        <v>26</v>
      </c>
      <c r="M158" s="224"/>
      <c r="N158" s="224"/>
      <c r="O158" s="67" t="str">
        <f>VLOOKUP(S158,Tabelle6[],2,FALSE)</f>
        <v/>
      </c>
      <c r="P158" s="225" t="str">
        <f>VLOOKUP(S158,Tabelle6[],3,FALSE)</f>
        <v>Sanne Lauriks</v>
      </c>
      <c r="Q158" s="225" t="s">
        <v>177</v>
      </c>
      <c r="R158" s="56"/>
      <c r="S158" s="67" t="s">
        <v>929</v>
      </c>
    </row>
    <row r="159" spans="1:19" s="54" customFormat="1" ht="15" customHeight="1" x14ac:dyDescent="0.3">
      <c r="A159" s="251" t="s">
        <v>143</v>
      </c>
      <c r="B159" s="256">
        <v>1.2</v>
      </c>
      <c r="C159" s="256">
        <v>1</v>
      </c>
      <c r="D159" s="223"/>
      <c r="E159" s="67"/>
      <c r="F159" s="67"/>
      <c r="G159" s="66">
        <v>0.81</v>
      </c>
      <c r="H159" s="230" t="s">
        <v>390</v>
      </c>
      <c r="I159" s="246" t="s">
        <v>22524</v>
      </c>
      <c r="J159" s="246" t="s">
        <v>328</v>
      </c>
      <c r="K159" s="224"/>
      <c r="L159" s="224" t="s">
        <v>26</v>
      </c>
      <c r="M159" s="224"/>
      <c r="N159" s="224"/>
      <c r="O159" s="67" t="str">
        <f>VLOOKUP(S159,Tabelle6[],2,FALSE)</f>
        <v/>
      </c>
      <c r="P159" s="225" t="str">
        <f>VLOOKUP(S159,Tabelle6[],3,FALSE)</f>
        <v>Sanne Lauriks</v>
      </c>
      <c r="Q159" s="225" t="s">
        <v>177</v>
      </c>
      <c r="R159" s="56"/>
      <c r="S159" s="67" t="s">
        <v>929</v>
      </c>
    </row>
    <row r="160" spans="1:19" s="54" customFormat="1" ht="15" customHeight="1" x14ac:dyDescent="0.3">
      <c r="A160" s="56" t="s">
        <v>144</v>
      </c>
      <c r="B160" s="254">
        <v>0.8</v>
      </c>
      <c r="C160" s="255">
        <v>0.8</v>
      </c>
      <c r="D160" s="189" t="s">
        <v>910</v>
      </c>
      <c r="E160" s="67" t="s">
        <v>22526</v>
      </c>
      <c r="F160" s="67" t="s">
        <v>334</v>
      </c>
      <c r="G160" s="259">
        <v>0.18</v>
      </c>
      <c r="H160" s="189" t="s">
        <v>910</v>
      </c>
      <c r="I160" s="245" t="s">
        <v>22527</v>
      </c>
      <c r="J160" s="245" t="s">
        <v>334</v>
      </c>
      <c r="K160" s="67"/>
      <c r="L160" s="67" t="s">
        <v>26</v>
      </c>
      <c r="M160" s="67"/>
      <c r="N160" s="67"/>
      <c r="O160" s="67" t="str">
        <f>VLOOKUP(S160,Tabelle6[],2,FALSE)</f>
        <v>OA</v>
      </c>
      <c r="P160" s="67" t="str">
        <f>VLOOKUP(S160,Tabelle6[],3,FALSE)</f>
        <v xml:space="preserve"> 	Jan Barabach</v>
      </c>
      <c r="Q160" s="67" t="s">
        <v>932</v>
      </c>
      <c r="R160" s="56"/>
      <c r="S160" s="67" t="s">
        <v>933</v>
      </c>
    </row>
    <row r="161" spans="1:19" s="54" customFormat="1" ht="15" customHeight="1" x14ac:dyDescent="0.3">
      <c r="A161" s="57" t="s">
        <v>145</v>
      </c>
      <c r="B161" s="256">
        <v>0.5</v>
      </c>
      <c r="C161" s="256">
        <v>0.5</v>
      </c>
      <c r="D161" s="67" t="s">
        <v>317</v>
      </c>
      <c r="E161" s="67" t="s">
        <v>22286</v>
      </c>
      <c r="F161" s="67" t="s">
        <v>312</v>
      </c>
      <c r="G161" s="66">
        <v>0.4</v>
      </c>
      <c r="H161" s="67" t="s">
        <v>317</v>
      </c>
      <c r="I161" s="245" t="s">
        <v>22368</v>
      </c>
      <c r="J161" s="245" t="s">
        <v>334</v>
      </c>
      <c r="K161" s="67"/>
      <c r="L161" s="67"/>
      <c r="M161" s="67" t="s">
        <v>28</v>
      </c>
      <c r="N161" s="67"/>
      <c r="O161" s="67" t="str">
        <f>VLOOKUP(S161,Tabelle6[],2,FALSE)</f>
        <v/>
      </c>
      <c r="P161" s="67" t="str">
        <f>VLOOKUP(S161,Tabelle6[],3,FALSE)</f>
        <v>Suzanne Mekking</v>
      </c>
      <c r="Q161" s="67" t="s">
        <v>317</v>
      </c>
      <c r="R161" s="56"/>
      <c r="S161" s="67" t="s">
        <v>937</v>
      </c>
    </row>
    <row r="162" spans="1:19" s="54" customFormat="1" ht="15" customHeight="1" x14ac:dyDescent="0.3">
      <c r="A162" s="233" t="s">
        <v>146</v>
      </c>
      <c r="B162" s="254">
        <v>0.4</v>
      </c>
      <c r="C162" s="255">
        <v>0.6</v>
      </c>
      <c r="D162" s="65" t="s">
        <v>177</v>
      </c>
      <c r="E162" s="67" t="s">
        <v>22528</v>
      </c>
      <c r="F162" s="67" t="s">
        <v>334</v>
      </c>
      <c r="G162" s="259">
        <v>0.24</v>
      </c>
      <c r="H162" s="227" t="s">
        <v>177</v>
      </c>
      <c r="I162" s="245" t="s">
        <v>22530</v>
      </c>
      <c r="J162" s="245" t="s">
        <v>334</v>
      </c>
      <c r="K162" s="67"/>
      <c r="L162" s="67" t="s">
        <v>26</v>
      </c>
      <c r="M162" s="67"/>
      <c r="N162" s="67"/>
      <c r="O162" s="67" t="str">
        <f>VLOOKUP(S162,Tabelle6[],2,FALSE)</f>
        <v/>
      </c>
      <c r="P162" s="67" t="str">
        <f>VLOOKUP(S162,Tabelle6[],3,FALSE)</f>
        <v>Sanne Lauriks</v>
      </c>
      <c r="Q162" s="67" t="s">
        <v>177</v>
      </c>
      <c r="R162" s="56"/>
      <c r="S162" s="67" t="s">
        <v>939</v>
      </c>
    </row>
    <row r="163" spans="1:19" s="54" customFormat="1" ht="15" customHeight="1" x14ac:dyDescent="0.3">
      <c r="A163" s="233" t="s">
        <v>146</v>
      </c>
      <c r="B163" s="254">
        <v>0.4</v>
      </c>
      <c r="C163" s="255">
        <v>0.6</v>
      </c>
      <c r="D163" s="65" t="s">
        <v>311</v>
      </c>
      <c r="E163" s="65"/>
      <c r="F163" s="65"/>
      <c r="G163" s="259">
        <v>0.24</v>
      </c>
      <c r="H163" s="227" t="s">
        <v>390</v>
      </c>
      <c r="I163" s="245" t="s">
        <v>22529</v>
      </c>
      <c r="J163" s="245" t="s">
        <v>312</v>
      </c>
      <c r="K163" s="67"/>
      <c r="L163" s="67" t="s">
        <v>26</v>
      </c>
      <c r="M163" s="67"/>
      <c r="N163" s="67"/>
      <c r="O163" s="67" t="str">
        <f>VLOOKUP(S163,Tabelle6[],2,FALSE)</f>
        <v/>
      </c>
      <c r="P163" s="67" t="str">
        <f>VLOOKUP(S163,Tabelle6[],3,FALSE)</f>
        <v>Sanne Lauriks</v>
      </c>
      <c r="Q163" s="67" t="s">
        <v>177</v>
      </c>
      <c r="R163" s="56"/>
      <c r="S163" s="67" t="s">
        <v>939</v>
      </c>
    </row>
    <row r="164" spans="1:19" s="54" customFormat="1" ht="15" customHeight="1" x14ac:dyDescent="0.3">
      <c r="A164" s="57" t="s">
        <v>147</v>
      </c>
      <c r="B164" s="256">
        <v>1</v>
      </c>
      <c r="C164" s="256">
        <v>1</v>
      </c>
      <c r="D164" s="65" t="s">
        <v>940</v>
      </c>
      <c r="E164" s="67" t="s">
        <v>835</v>
      </c>
      <c r="F164" s="67" t="s">
        <v>312</v>
      </c>
      <c r="G164" s="66">
        <v>0.37</v>
      </c>
      <c r="H164" s="65" t="s">
        <v>940</v>
      </c>
      <c r="I164" s="245" t="s">
        <v>22531</v>
      </c>
      <c r="J164" s="245" t="s">
        <v>334</v>
      </c>
      <c r="K164" s="67"/>
      <c r="L164" s="67"/>
      <c r="M164" s="67"/>
      <c r="N164" s="67" t="s">
        <v>42</v>
      </c>
      <c r="O164" s="67" t="str">
        <f>VLOOKUP(S164,Tabelle6[],2,FALSE)</f>
        <v/>
      </c>
      <c r="P164" s="67" t="str">
        <f>VLOOKUP(S164,Tabelle6[],3,FALSE)</f>
        <v>Nathan Gamache</v>
      </c>
      <c r="Q164" s="67" t="s">
        <v>465</v>
      </c>
      <c r="R164" s="56"/>
      <c r="S164" s="67" t="s">
        <v>946</v>
      </c>
    </row>
    <row r="165" spans="1:19" s="54" customFormat="1" ht="15" customHeight="1" x14ac:dyDescent="0.3">
      <c r="A165" s="56" t="s">
        <v>148</v>
      </c>
      <c r="B165" s="254">
        <v>1.8</v>
      </c>
      <c r="C165" s="255">
        <v>2.8</v>
      </c>
      <c r="D165" s="189" t="s">
        <v>489</v>
      </c>
      <c r="E165" s="65" t="s">
        <v>923</v>
      </c>
      <c r="F165" s="65" t="s">
        <v>312</v>
      </c>
      <c r="G165" s="259">
        <v>0.45</v>
      </c>
      <c r="H165" s="189" t="s">
        <v>489</v>
      </c>
      <c r="I165" s="245" t="s">
        <v>22532</v>
      </c>
      <c r="J165" s="245" t="s">
        <v>334</v>
      </c>
      <c r="K165" s="67"/>
      <c r="L165" s="67" t="s">
        <v>26</v>
      </c>
      <c r="M165" s="67"/>
      <c r="N165" s="67"/>
      <c r="O165" s="67" t="str">
        <f>VLOOKUP(S165,Tabelle6[],2,FALSE)</f>
        <v>OA</v>
      </c>
      <c r="P165" s="67" t="str">
        <f>VLOOKUP(S165,Tabelle6[],3,FALSE)</f>
        <v>Laura Morris</v>
      </c>
      <c r="Q165" s="67" t="s">
        <v>880</v>
      </c>
      <c r="R165" s="56"/>
      <c r="S165" s="67" t="s">
        <v>948</v>
      </c>
    </row>
    <row r="166" spans="1:19" s="54" customFormat="1" ht="15" customHeight="1" x14ac:dyDescent="0.3">
      <c r="A166" s="56" t="s">
        <v>149</v>
      </c>
      <c r="B166" s="255">
        <v>2</v>
      </c>
      <c r="C166" s="255">
        <v>1.7</v>
      </c>
      <c r="D166" s="189" t="s">
        <v>949</v>
      </c>
      <c r="E166" s="65" t="s">
        <v>22533</v>
      </c>
      <c r="F166" s="65" t="s">
        <v>312</v>
      </c>
      <c r="G166" s="259">
        <v>0.35</v>
      </c>
      <c r="H166" s="189" t="s">
        <v>949</v>
      </c>
      <c r="I166" s="245" t="s">
        <v>22534</v>
      </c>
      <c r="J166" s="245" t="s">
        <v>312</v>
      </c>
      <c r="K166" s="67"/>
      <c r="L166" s="67" t="s">
        <v>26</v>
      </c>
      <c r="M166" s="67"/>
      <c r="N166" s="67"/>
      <c r="O166" s="67" t="str">
        <f>VLOOKUP(S166,Tabelle6[],2,FALSE)</f>
        <v>OA</v>
      </c>
      <c r="P166" s="67" t="str">
        <f>VLOOKUP(S166,Tabelle6[],3,FALSE)</f>
        <v>Ewa Sarzynska</v>
      </c>
      <c r="Q166" s="67" t="s">
        <v>450</v>
      </c>
      <c r="R166" s="56"/>
      <c r="S166" s="67" t="s">
        <v>951</v>
      </c>
    </row>
    <row r="167" spans="1:19" s="54" customFormat="1" ht="15" customHeight="1" x14ac:dyDescent="0.3">
      <c r="A167" s="102" t="s">
        <v>150</v>
      </c>
      <c r="B167" s="256">
        <v>1</v>
      </c>
      <c r="C167" s="256">
        <v>1.1000000000000001</v>
      </c>
      <c r="D167" s="103" t="s">
        <v>317</v>
      </c>
      <c r="E167" s="67" t="s">
        <v>22535</v>
      </c>
      <c r="F167" s="67" t="s">
        <v>328</v>
      </c>
      <c r="G167" s="66">
        <v>0.78</v>
      </c>
      <c r="H167" s="103" t="s">
        <v>317</v>
      </c>
      <c r="I167" s="245" t="s">
        <v>22537</v>
      </c>
      <c r="J167" s="245" t="s">
        <v>328</v>
      </c>
      <c r="K167" s="67"/>
      <c r="L167" s="67"/>
      <c r="M167" s="67" t="s">
        <v>28</v>
      </c>
      <c r="N167" s="67"/>
      <c r="O167" s="67" t="str">
        <f>VLOOKUP(S167,Tabelle6[],2,FALSE)</f>
        <v/>
      </c>
      <c r="P167" s="67" t="str">
        <f>VLOOKUP(S167,Tabelle6[],3,FALSE)</f>
        <v>Suzanne Mekking</v>
      </c>
      <c r="Q167" s="67" t="s">
        <v>317</v>
      </c>
      <c r="R167" s="56"/>
      <c r="S167" s="67" t="s">
        <v>957</v>
      </c>
    </row>
    <row r="168" spans="1:19" s="54" customFormat="1" ht="15" customHeight="1" x14ac:dyDescent="0.3">
      <c r="A168" s="102" t="s">
        <v>150</v>
      </c>
      <c r="B168" s="256">
        <v>1</v>
      </c>
      <c r="C168" s="256">
        <v>1.1000000000000001</v>
      </c>
      <c r="D168" s="103" t="s">
        <v>326</v>
      </c>
      <c r="E168" s="65" t="s">
        <v>22536</v>
      </c>
      <c r="F168" s="65" t="s">
        <v>312</v>
      </c>
      <c r="G168" s="66">
        <v>0.78</v>
      </c>
      <c r="H168" s="103" t="s">
        <v>331</v>
      </c>
      <c r="I168" s="245" t="s">
        <v>22538</v>
      </c>
      <c r="J168" s="245" t="s">
        <v>328</v>
      </c>
      <c r="K168" s="67"/>
      <c r="L168" s="67"/>
      <c r="M168" s="67" t="s">
        <v>28</v>
      </c>
      <c r="N168" s="67"/>
      <c r="O168" s="67" t="str">
        <f>VLOOKUP(S168,Tabelle6[],2,FALSE)</f>
        <v/>
      </c>
      <c r="P168" s="67" t="str">
        <f>VLOOKUP(S168,Tabelle6[],3,FALSE)</f>
        <v>Suzanne Mekking</v>
      </c>
      <c r="Q168" s="67" t="s">
        <v>317</v>
      </c>
      <c r="R168" s="56"/>
      <c r="S168" s="67" t="s">
        <v>957</v>
      </c>
    </row>
    <row r="169" spans="1:19" s="54" customFormat="1" ht="15" customHeight="1" x14ac:dyDescent="0.3">
      <c r="A169" s="57" t="s">
        <v>151</v>
      </c>
      <c r="B169" s="256">
        <v>1.8</v>
      </c>
      <c r="C169" s="256">
        <v>1.5</v>
      </c>
      <c r="D169" s="67" t="s">
        <v>354</v>
      </c>
      <c r="E169" s="67" t="s">
        <v>1527</v>
      </c>
      <c r="F169" s="67" t="s">
        <v>312</v>
      </c>
      <c r="G169" s="66">
        <v>0.5</v>
      </c>
      <c r="H169" s="67" t="s">
        <v>354</v>
      </c>
      <c r="I169" s="245" t="s">
        <v>22539</v>
      </c>
      <c r="J169" s="245" t="s">
        <v>312</v>
      </c>
      <c r="K169" s="67"/>
      <c r="L169" s="67"/>
      <c r="M169" s="67" t="s">
        <v>28</v>
      </c>
      <c r="N169" s="67"/>
      <c r="O169" s="67" t="str">
        <f>VLOOKUP(S169,Tabelle6[],2,FALSE)</f>
        <v>OA</v>
      </c>
      <c r="P169" s="67" t="str">
        <f>VLOOKUP(S169,Tabelle6[],3,FALSE)</f>
        <v>Katharina Appelt</v>
      </c>
      <c r="Q169" s="67" t="s">
        <v>357</v>
      </c>
      <c r="R169" s="56"/>
      <c r="S169" s="67" t="s">
        <v>965</v>
      </c>
    </row>
    <row r="170" spans="1:19" s="54" customFormat="1" ht="15" customHeight="1" x14ac:dyDescent="0.3">
      <c r="A170" s="233" t="s">
        <v>152</v>
      </c>
      <c r="B170" s="255">
        <v>0.5</v>
      </c>
      <c r="C170" s="255">
        <v>0.4</v>
      </c>
      <c r="D170" s="65" t="s">
        <v>177</v>
      </c>
      <c r="E170" s="67" t="s">
        <v>22413</v>
      </c>
      <c r="F170" s="67" t="s">
        <v>312</v>
      </c>
      <c r="G170" s="259">
        <v>0.81</v>
      </c>
      <c r="H170" s="227" t="s">
        <v>177</v>
      </c>
      <c r="I170" s="245" t="s">
        <v>22525</v>
      </c>
      <c r="J170" s="245" t="s">
        <v>328</v>
      </c>
      <c r="K170" s="67"/>
      <c r="L170" s="67" t="s">
        <v>26</v>
      </c>
      <c r="M170" s="67"/>
      <c r="N170" s="67"/>
      <c r="O170" s="67" t="str">
        <f>VLOOKUP(S170,Tabelle6[],2,FALSE)</f>
        <v/>
      </c>
      <c r="P170" s="67" t="str">
        <f>VLOOKUP(S170,Tabelle6[],3,FALSE)</f>
        <v>Sanne Lauriks</v>
      </c>
      <c r="Q170" s="67" t="s">
        <v>177</v>
      </c>
      <c r="R170" s="56"/>
      <c r="S170" s="67" t="s">
        <v>966</v>
      </c>
    </row>
    <row r="171" spans="1:19" s="54" customFormat="1" ht="15" customHeight="1" x14ac:dyDescent="0.3">
      <c r="A171" s="233" t="s">
        <v>152</v>
      </c>
      <c r="B171" s="255">
        <v>0.5</v>
      </c>
      <c r="C171" s="255">
        <v>0.4</v>
      </c>
      <c r="D171" s="65" t="s">
        <v>311</v>
      </c>
      <c r="E171" s="65"/>
      <c r="F171" s="65"/>
      <c r="G171" s="259">
        <v>0.81</v>
      </c>
      <c r="H171" s="227" t="s">
        <v>390</v>
      </c>
      <c r="I171" s="245" t="s">
        <v>22524</v>
      </c>
      <c r="J171" s="245" t="s">
        <v>328</v>
      </c>
      <c r="K171" s="67"/>
      <c r="L171" s="67" t="s">
        <v>26</v>
      </c>
      <c r="M171" s="67"/>
      <c r="N171" s="67"/>
      <c r="O171" s="67" t="str">
        <f>VLOOKUP(S171,Tabelle6[],2,FALSE)</f>
        <v/>
      </c>
      <c r="P171" s="67" t="str">
        <f>VLOOKUP(S171,Tabelle6[],3,FALSE)</f>
        <v>Sanne Lauriks</v>
      </c>
      <c r="Q171" s="67" t="s">
        <v>177</v>
      </c>
      <c r="R171" s="56"/>
      <c r="S171" s="67" t="s">
        <v>966</v>
      </c>
    </row>
    <row r="172" spans="1:19" s="54" customFormat="1" ht="15" customHeight="1" x14ac:dyDescent="0.3">
      <c r="A172" s="233" t="s">
        <v>152</v>
      </c>
      <c r="B172" s="255">
        <v>0.5</v>
      </c>
      <c r="C172" s="255">
        <v>0.4</v>
      </c>
      <c r="D172" s="65" t="s">
        <v>311</v>
      </c>
      <c r="E172" s="65"/>
      <c r="F172" s="65"/>
      <c r="G172" s="259">
        <v>0.81</v>
      </c>
      <c r="H172" s="227" t="s">
        <v>395</v>
      </c>
      <c r="I172" s="245" t="s">
        <v>22540</v>
      </c>
      <c r="J172" s="245" t="s">
        <v>328</v>
      </c>
      <c r="K172" s="67"/>
      <c r="L172" s="67" t="s">
        <v>26</v>
      </c>
      <c r="M172" s="67"/>
      <c r="N172" s="67"/>
      <c r="O172" s="67" t="str">
        <f>VLOOKUP(S172,Tabelle6[],2,FALSE)</f>
        <v/>
      </c>
      <c r="P172" s="67" t="str">
        <f>VLOOKUP(S172,Tabelle6[],3,FALSE)</f>
        <v>Sanne Lauriks</v>
      </c>
      <c r="Q172" s="67" t="s">
        <v>177</v>
      </c>
      <c r="R172" s="56"/>
      <c r="S172" s="67" t="s">
        <v>966</v>
      </c>
    </row>
    <row r="173" spans="1:19" s="54" customFormat="1" ht="15" customHeight="1" x14ac:dyDescent="0.3">
      <c r="A173" s="251" t="s">
        <v>153</v>
      </c>
      <c r="B173" s="257">
        <v>0.7</v>
      </c>
      <c r="C173" s="255">
        <v>0.5</v>
      </c>
      <c r="D173" s="65" t="s">
        <v>311</v>
      </c>
      <c r="E173" s="65"/>
      <c r="F173" s="65"/>
      <c r="G173" s="259">
        <v>1.87</v>
      </c>
      <c r="H173" s="228" t="s">
        <v>390</v>
      </c>
      <c r="I173" s="245" t="s">
        <v>22541</v>
      </c>
      <c r="J173" s="245" t="s">
        <v>319</v>
      </c>
      <c r="K173" s="67" t="s">
        <v>38</v>
      </c>
      <c r="L173" s="67"/>
      <c r="M173" s="67"/>
      <c r="N173" s="67"/>
      <c r="O173" s="67" t="str">
        <f>VLOOKUP(S173,Tabelle6[],2,FALSE)</f>
        <v/>
      </c>
      <c r="P173" s="67" t="str">
        <f>VLOOKUP(S173,Tabelle6[],3,FALSE)</f>
        <v>Sanne Lauriks</v>
      </c>
      <c r="Q173" s="67" t="s">
        <v>177</v>
      </c>
      <c r="R173" s="56"/>
      <c r="S173" s="67" t="s">
        <v>968</v>
      </c>
    </row>
    <row r="174" spans="1:19" s="54" customFormat="1" ht="15" customHeight="1" x14ac:dyDescent="0.3">
      <c r="A174" s="251" t="s">
        <v>153</v>
      </c>
      <c r="B174" s="257">
        <v>0.7</v>
      </c>
      <c r="C174" s="255">
        <v>0.5</v>
      </c>
      <c r="D174" s="65" t="s">
        <v>311</v>
      </c>
      <c r="E174" s="65"/>
      <c r="F174" s="65"/>
      <c r="G174" s="259">
        <v>1.87</v>
      </c>
      <c r="H174" s="228" t="s">
        <v>394</v>
      </c>
      <c r="I174" s="245" t="s">
        <v>22542</v>
      </c>
      <c r="J174" s="245" t="s">
        <v>319</v>
      </c>
      <c r="K174" s="67" t="s">
        <v>38</v>
      </c>
      <c r="L174" s="67"/>
      <c r="M174" s="67"/>
      <c r="N174" s="67"/>
      <c r="O174" s="67" t="str">
        <f>VLOOKUP(S174,Tabelle6[],2,FALSE)</f>
        <v/>
      </c>
      <c r="P174" s="67" t="str">
        <f>VLOOKUP(S174,Tabelle6[],3,FALSE)</f>
        <v>Sanne Lauriks</v>
      </c>
      <c r="Q174" s="67" t="s">
        <v>177</v>
      </c>
      <c r="R174" s="56"/>
      <c r="S174" s="67" t="s">
        <v>968</v>
      </c>
    </row>
    <row r="175" spans="1:19" s="54" customFormat="1" ht="15" customHeight="1" x14ac:dyDescent="0.3">
      <c r="A175" s="56" t="s">
        <v>154</v>
      </c>
      <c r="B175" s="255">
        <v>0.4</v>
      </c>
      <c r="C175" s="255">
        <v>0.2</v>
      </c>
      <c r="D175" s="65" t="s">
        <v>311</v>
      </c>
      <c r="E175" s="65"/>
      <c r="F175" s="65"/>
      <c r="G175" s="259">
        <v>2.79</v>
      </c>
      <c r="H175" s="189" t="s">
        <v>695</v>
      </c>
      <c r="I175" s="245" t="s">
        <v>22543</v>
      </c>
      <c r="J175" s="245" t="s">
        <v>319</v>
      </c>
      <c r="K175" s="67"/>
      <c r="L175" s="67" t="s">
        <v>26</v>
      </c>
      <c r="M175" s="67"/>
      <c r="N175" s="67"/>
      <c r="O175" s="67" t="str">
        <f>VLOOKUP(S175,Tabelle6[],2,FALSE)</f>
        <v>OA (S2O)</v>
      </c>
      <c r="P175" s="67" t="str">
        <f>VLOOKUP(S175,Tabelle6[],3,FALSE)</f>
        <v>David Eisler</v>
      </c>
      <c r="Q175" s="67" t="s">
        <v>388</v>
      </c>
      <c r="R175" s="56"/>
      <c r="S175" s="67" t="s">
        <v>970</v>
      </c>
    </row>
    <row r="176" spans="1:19" s="54" customFormat="1" ht="15" customHeight="1" x14ac:dyDescent="0.3">
      <c r="A176" s="248" t="s">
        <v>155</v>
      </c>
      <c r="B176" s="255">
        <v>0.8</v>
      </c>
      <c r="C176" s="255">
        <v>1</v>
      </c>
      <c r="D176" s="189" t="s">
        <v>971</v>
      </c>
      <c r="E176" s="67" t="s">
        <v>22544</v>
      </c>
      <c r="F176" s="67" t="s">
        <v>334</v>
      </c>
      <c r="G176" s="259">
        <v>0.34</v>
      </c>
      <c r="H176" s="228" t="s">
        <v>971</v>
      </c>
      <c r="I176" s="245" t="s">
        <v>22546</v>
      </c>
      <c r="J176" s="245" t="s">
        <v>312</v>
      </c>
      <c r="K176" s="67"/>
      <c r="L176" s="67" t="s">
        <v>26</v>
      </c>
      <c r="M176" s="67"/>
      <c r="N176" s="67"/>
      <c r="O176" s="67" t="str">
        <f>VLOOKUP(S176,Tabelle6[],2,FALSE)</f>
        <v>OA</v>
      </c>
      <c r="P176" s="67" t="str">
        <f>VLOOKUP(S176,Tabelle6[],3,FALSE)</f>
        <v>Monika Maleszka</v>
      </c>
      <c r="Q176" s="67" t="s">
        <v>317</v>
      </c>
      <c r="R176" s="56"/>
      <c r="S176" s="67" t="s">
        <v>974</v>
      </c>
    </row>
    <row r="177" spans="1:19" s="54" customFormat="1" ht="15" customHeight="1" x14ac:dyDescent="0.3">
      <c r="A177" s="248" t="s">
        <v>155</v>
      </c>
      <c r="B177" s="255">
        <v>0.8</v>
      </c>
      <c r="C177" s="255">
        <v>1</v>
      </c>
      <c r="D177" s="238" t="s">
        <v>331</v>
      </c>
      <c r="E177" s="67" t="s">
        <v>22545</v>
      </c>
      <c r="F177" s="67" t="s">
        <v>312</v>
      </c>
      <c r="G177" s="259">
        <v>0.34</v>
      </c>
      <c r="H177" s="230" t="s">
        <v>331</v>
      </c>
      <c r="I177" s="246" t="s">
        <v>22547</v>
      </c>
      <c r="J177" s="246" t="s">
        <v>334</v>
      </c>
      <c r="K177" s="67"/>
      <c r="L177" s="67"/>
      <c r="M177" s="67"/>
      <c r="N177" s="67"/>
      <c r="O177" s="67" t="str">
        <f>VLOOKUP(S177,Tabelle6[],2,FALSE)</f>
        <v>OA</v>
      </c>
      <c r="P177" s="68" t="str">
        <f>VLOOKUP(S177,Tabelle6[],3,FALSE)</f>
        <v>Monika Maleszka</v>
      </c>
      <c r="Q177" s="225"/>
      <c r="R177" s="56"/>
      <c r="S177" s="67" t="s">
        <v>974</v>
      </c>
    </row>
    <row r="178" spans="1:19" s="54" customFormat="1" ht="15" customHeight="1" x14ac:dyDescent="0.3">
      <c r="A178" s="249" t="s">
        <v>156</v>
      </c>
      <c r="B178" s="256">
        <v>4.2</v>
      </c>
      <c r="C178" s="256">
        <v>2.7</v>
      </c>
      <c r="D178" s="103" t="s">
        <v>411</v>
      </c>
      <c r="E178" s="67" t="s">
        <v>22827</v>
      </c>
      <c r="F178" s="67" t="s">
        <v>319</v>
      </c>
      <c r="G178" s="66">
        <v>1.05</v>
      </c>
      <c r="H178" s="103" t="s">
        <v>411</v>
      </c>
      <c r="I178" s="245" t="s">
        <v>22829</v>
      </c>
      <c r="J178" s="245" t="s">
        <v>319</v>
      </c>
      <c r="K178" s="67"/>
      <c r="L178" s="67"/>
      <c r="M178" s="67" t="s">
        <v>28</v>
      </c>
      <c r="N178" s="67"/>
      <c r="O178" s="67" t="str">
        <f>VLOOKUP(S178,Tabelle6[],2,FALSE)</f>
        <v/>
      </c>
      <c r="P178" s="67" t="str">
        <f>VLOOKUP(S178,Tabelle6[],3,FALSE)</f>
        <v>Laura Morris</v>
      </c>
      <c r="Q178" s="67" t="s">
        <v>336</v>
      </c>
      <c r="R178" s="56"/>
      <c r="S178" s="67" t="s">
        <v>980</v>
      </c>
    </row>
    <row r="179" spans="1:19" s="54" customFormat="1" ht="15" customHeight="1" x14ac:dyDescent="0.3">
      <c r="A179" s="249" t="s">
        <v>156</v>
      </c>
      <c r="B179" s="256">
        <v>4.2</v>
      </c>
      <c r="C179" s="256">
        <v>2.7</v>
      </c>
      <c r="D179" s="103" t="s">
        <v>755</v>
      </c>
      <c r="E179" s="67" t="s">
        <v>22828</v>
      </c>
      <c r="F179" s="67" t="s">
        <v>319</v>
      </c>
      <c r="G179" s="66">
        <v>1.05</v>
      </c>
      <c r="H179" s="103" t="s">
        <v>755</v>
      </c>
      <c r="I179" s="245" t="s">
        <v>22830</v>
      </c>
      <c r="J179" s="245" t="s">
        <v>319</v>
      </c>
      <c r="K179" s="67"/>
      <c r="L179" s="67"/>
      <c r="M179" s="67" t="s">
        <v>28</v>
      </c>
      <c r="N179" s="67"/>
      <c r="O179" s="67" t="str">
        <f>VLOOKUP(S179,Tabelle6[],2,FALSE)</f>
        <v/>
      </c>
      <c r="P179" s="67" t="str">
        <f>VLOOKUP(S179,Tabelle6[],3,FALSE)</f>
        <v>Laura Morris</v>
      </c>
      <c r="Q179" s="67" t="s">
        <v>336</v>
      </c>
      <c r="R179" s="56"/>
      <c r="S179" s="67" t="s">
        <v>980</v>
      </c>
    </row>
    <row r="180" spans="1:19" s="54" customFormat="1" ht="15" customHeight="1" x14ac:dyDescent="0.3">
      <c r="A180" s="247" t="s">
        <v>22263</v>
      </c>
      <c r="B180" s="256">
        <v>1.5</v>
      </c>
      <c r="C180" s="256">
        <v>1.5</v>
      </c>
      <c r="D180" s="103" t="s">
        <v>326</v>
      </c>
      <c r="E180" s="67" t="s">
        <v>22831</v>
      </c>
      <c r="F180" s="67" t="s">
        <v>328</v>
      </c>
      <c r="G180" s="66">
        <v>0.48</v>
      </c>
      <c r="H180" s="103" t="s">
        <v>326</v>
      </c>
      <c r="I180" s="245" t="s">
        <v>22835</v>
      </c>
      <c r="J180" s="245" t="s">
        <v>312</v>
      </c>
      <c r="K180" s="67"/>
      <c r="L180" s="67"/>
      <c r="M180" s="67" t="s">
        <v>28</v>
      </c>
      <c r="N180" s="67"/>
      <c r="O180" s="67" t="str">
        <f>VLOOKUP(S180,Tabelle6[],2,FALSE)</f>
        <v/>
      </c>
      <c r="P180" s="67" t="str">
        <f>VLOOKUP(S180,Tabelle6[],3,FALSE)</f>
        <v>Suzanne Mekking</v>
      </c>
      <c r="Q180" s="67" t="s">
        <v>317</v>
      </c>
      <c r="R180" s="56"/>
      <c r="S180" s="67" t="s">
        <v>22264</v>
      </c>
    </row>
    <row r="181" spans="1:19" s="54" customFormat="1" ht="15" customHeight="1" x14ac:dyDescent="0.3">
      <c r="A181" s="247" t="s">
        <v>22263</v>
      </c>
      <c r="B181" s="256">
        <v>1.5</v>
      </c>
      <c r="C181" s="256">
        <v>1.5</v>
      </c>
      <c r="D181" s="103" t="s">
        <v>831</v>
      </c>
      <c r="E181" s="67" t="s">
        <v>22434</v>
      </c>
      <c r="F181" s="67" t="s">
        <v>328</v>
      </c>
      <c r="G181" s="66">
        <v>0.48</v>
      </c>
      <c r="H181" s="103" t="s">
        <v>831</v>
      </c>
      <c r="I181" s="246" t="s">
        <v>22834</v>
      </c>
      <c r="J181" s="246" t="s">
        <v>328</v>
      </c>
      <c r="K181" s="67"/>
      <c r="L181" s="67"/>
      <c r="M181" s="67" t="s">
        <v>28</v>
      </c>
      <c r="N181" s="67"/>
      <c r="O181" s="67" t="str">
        <f>VLOOKUP(S181,Tabelle6[],2,FALSE)</f>
        <v/>
      </c>
      <c r="P181" s="67" t="str">
        <f>VLOOKUP(S181,Tabelle6[],3,FALSE)</f>
        <v>Suzanne Mekking</v>
      </c>
      <c r="Q181" s="67" t="s">
        <v>317</v>
      </c>
      <c r="R181" s="56"/>
      <c r="S181" s="67" t="s">
        <v>22264</v>
      </c>
    </row>
    <row r="182" spans="1:19" s="54" customFormat="1" ht="15" customHeight="1" x14ac:dyDescent="0.3">
      <c r="A182" s="247" t="s">
        <v>22263</v>
      </c>
      <c r="B182" s="256">
        <v>1.5</v>
      </c>
      <c r="C182" s="256">
        <v>1.5</v>
      </c>
      <c r="D182" s="103" t="s">
        <v>836</v>
      </c>
      <c r="E182" s="67" t="s">
        <v>22833</v>
      </c>
      <c r="F182" s="67" t="s">
        <v>312</v>
      </c>
      <c r="G182" s="66">
        <v>0.48</v>
      </c>
      <c r="H182" s="103" t="s">
        <v>836</v>
      </c>
      <c r="I182" s="245" t="s">
        <v>22837</v>
      </c>
      <c r="J182" s="245" t="s">
        <v>312</v>
      </c>
      <c r="K182" s="67"/>
      <c r="L182" s="67"/>
      <c r="M182" s="67" t="s">
        <v>28</v>
      </c>
      <c r="N182" s="67"/>
      <c r="O182" s="67" t="str">
        <f>VLOOKUP(S182,Tabelle6[],2,FALSE)</f>
        <v/>
      </c>
      <c r="P182" s="67" t="str">
        <f>VLOOKUP(S182,Tabelle6[],3,FALSE)</f>
        <v>Suzanne Mekking</v>
      </c>
      <c r="Q182" s="67" t="s">
        <v>317</v>
      </c>
      <c r="R182" s="56"/>
      <c r="S182" s="67" t="s">
        <v>22264</v>
      </c>
    </row>
    <row r="183" spans="1:19" s="54" customFormat="1" ht="15" customHeight="1" x14ac:dyDescent="0.3">
      <c r="A183" s="247" t="s">
        <v>22263</v>
      </c>
      <c r="B183" s="256">
        <v>1.5</v>
      </c>
      <c r="C183" s="256">
        <v>1.5</v>
      </c>
      <c r="D183" s="103" t="s">
        <v>411</v>
      </c>
      <c r="E183" s="67" t="s">
        <v>22832</v>
      </c>
      <c r="F183" s="67" t="s">
        <v>312</v>
      </c>
      <c r="G183" s="66">
        <v>0.48</v>
      </c>
      <c r="H183" s="103" t="s">
        <v>411</v>
      </c>
      <c r="I183" s="245" t="s">
        <v>22836</v>
      </c>
      <c r="J183" s="245" t="s">
        <v>312</v>
      </c>
      <c r="K183" s="67"/>
      <c r="L183" s="67"/>
      <c r="M183" s="67" t="s">
        <v>28</v>
      </c>
      <c r="N183" s="67"/>
      <c r="O183" s="67" t="str">
        <f>VLOOKUP(S183,Tabelle6[],2,FALSE)</f>
        <v/>
      </c>
      <c r="P183" s="67" t="str">
        <f>VLOOKUP(S183,Tabelle6[],3,FALSE)</f>
        <v>Suzanne Mekking</v>
      </c>
      <c r="Q183" s="67" t="s">
        <v>317</v>
      </c>
      <c r="R183" s="56"/>
      <c r="S183" s="67" t="s">
        <v>22264</v>
      </c>
    </row>
    <row r="184" spans="1:19" s="54" customFormat="1" ht="15" customHeight="1" x14ac:dyDescent="0.3">
      <c r="A184" s="249" t="s">
        <v>157</v>
      </c>
      <c r="B184" s="256">
        <v>4</v>
      </c>
      <c r="C184" s="256">
        <v>2.6</v>
      </c>
      <c r="D184" s="108" t="s">
        <v>317</v>
      </c>
      <c r="E184" s="67" t="s">
        <v>22838</v>
      </c>
      <c r="F184" s="67" t="s">
        <v>319</v>
      </c>
      <c r="G184" s="66">
        <v>2.4</v>
      </c>
      <c r="H184" s="108" t="s">
        <v>317</v>
      </c>
      <c r="I184" s="245" t="s">
        <v>22840</v>
      </c>
      <c r="J184" s="245" t="s">
        <v>319</v>
      </c>
      <c r="K184" s="67"/>
      <c r="L184" s="67"/>
      <c r="M184" s="67" t="s">
        <v>28</v>
      </c>
      <c r="N184" s="67"/>
      <c r="O184" s="67" t="str">
        <f>VLOOKUP(S184,Tabelle6[],2,FALSE)</f>
        <v/>
      </c>
      <c r="P184" s="67" t="str">
        <f>VLOOKUP(S184,Tabelle6[],3,FALSE)</f>
        <v>Suzanne Mekking</v>
      </c>
      <c r="Q184" s="67" t="s">
        <v>317</v>
      </c>
      <c r="R184" s="56"/>
      <c r="S184" s="67" t="s">
        <v>987</v>
      </c>
    </row>
    <row r="185" spans="1:19" s="54" customFormat="1" ht="15" customHeight="1" x14ac:dyDescent="0.3">
      <c r="A185" s="249" t="s">
        <v>157</v>
      </c>
      <c r="B185" s="256">
        <v>4</v>
      </c>
      <c r="C185" s="256">
        <v>2.6</v>
      </c>
      <c r="D185" s="108" t="s">
        <v>326</v>
      </c>
      <c r="E185" s="67" t="s">
        <v>22839</v>
      </c>
      <c r="F185" s="67" t="s">
        <v>319</v>
      </c>
      <c r="G185" s="66">
        <v>2.4</v>
      </c>
      <c r="H185" s="108" t="s">
        <v>331</v>
      </c>
      <c r="I185" s="245" t="s">
        <v>22841</v>
      </c>
      <c r="J185" s="245" t="s">
        <v>319</v>
      </c>
      <c r="K185" s="67"/>
      <c r="L185" s="67"/>
      <c r="M185" s="67" t="s">
        <v>28</v>
      </c>
      <c r="N185" s="67"/>
      <c r="O185" s="67" t="str">
        <f>VLOOKUP(S185,Tabelle6[],2,FALSE)</f>
        <v/>
      </c>
      <c r="P185" s="67" t="str">
        <f>VLOOKUP(S185,Tabelle6[],3,FALSE)</f>
        <v>Suzanne Mekking</v>
      </c>
      <c r="Q185" s="67" t="s">
        <v>317</v>
      </c>
      <c r="R185" s="56"/>
      <c r="S185" s="67" t="s">
        <v>987</v>
      </c>
    </row>
    <row r="186" spans="1:19" s="54" customFormat="1" ht="15" customHeight="1" x14ac:dyDescent="0.3">
      <c r="A186" s="57" t="s">
        <v>158</v>
      </c>
      <c r="B186" s="255">
        <v>1.1000000000000001</v>
      </c>
      <c r="C186" s="255">
        <v>1.4</v>
      </c>
      <c r="D186" s="189" t="s">
        <v>616</v>
      </c>
      <c r="E186" s="65" t="s">
        <v>22842</v>
      </c>
      <c r="F186" s="65" t="s">
        <v>328</v>
      </c>
      <c r="G186" s="259">
        <v>0.37</v>
      </c>
      <c r="H186" s="189" t="s">
        <v>616</v>
      </c>
      <c r="I186" s="177" t="s">
        <v>22843</v>
      </c>
      <c r="J186" s="177" t="s">
        <v>328</v>
      </c>
      <c r="K186" s="67"/>
      <c r="L186" s="67" t="s">
        <v>26</v>
      </c>
      <c r="M186" s="67"/>
      <c r="N186" s="67"/>
      <c r="O186" s="67" t="str">
        <f>VLOOKUP(S186,Tabelle6[],2,FALSE)</f>
        <v>OA</v>
      </c>
      <c r="P186" s="67" t="str">
        <f>VLOOKUP(S186,Tabelle6[],3,FALSE)</f>
        <v>Ramprasad Anbazhagan</v>
      </c>
      <c r="Q186" s="67" t="s">
        <v>357</v>
      </c>
      <c r="R186" s="56"/>
      <c r="S186" s="67" t="s">
        <v>994</v>
      </c>
    </row>
    <row r="187" spans="1:19" s="54" customFormat="1" ht="15" customHeight="1" x14ac:dyDescent="0.3">
      <c r="A187" s="102" t="s">
        <v>159</v>
      </c>
      <c r="B187" s="256">
        <v>1</v>
      </c>
      <c r="C187" s="256">
        <v>1.4</v>
      </c>
      <c r="D187" s="103" t="s">
        <v>995</v>
      </c>
      <c r="E187" s="67" t="s">
        <v>22844</v>
      </c>
      <c r="F187" s="67" t="s">
        <v>334</v>
      </c>
      <c r="G187" s="66">
        <v>0.44</v>
      </c>
      <c r="H187" s="103" t="s">
        <v>995</v>
      </c>
      <c r="I187" s="245" t="s">
        <v>22846</v>
      </c>
      <c r="J187" s="245" t="s">
        <v>334</v>
      </c>
      <c r="K187" s="67"/>
      <c r="L187" s="67"/>
      <c r="M187" s="67" t="s">
        <v>28</v>
      </c>
      <c r="N187" s="67"/>
      <c r="O187" s="67" t="str">
        <f>VLOOKUP(S187,Tabelle6[],2,FALSE)</f>
        <v/>
      </c>
      <c r="P187" s="67" t="str">
        <f>VLOOKUP(S187,Tabelle6[],3,FALSE)</f>
        <v>Katharina Appelt</v>
      </c>
      <c r="Q187" s="67" t="s">
        <v>357</v>
      </c>
      <c r="R187" s="56"/>
      <c r="S187" s="67" t="s">
        <v>1001</v>
      </c>
    </row>
    <row r="188" spans="1:19" s="54" customFormat="1" ht="15" customHeight="1" x14ac:dyDescent="0.3">
      <c r="A188" s="102" t="s">
        <v>159</v>
      </c>
      <c r="B188" s="256">
        <v>1</v>
      </c>
      <c r="C188" s="256">
        <v>1.4</v>
      </c>
      <c r="D188" s="103" t="s">
        <v>1002</v>
      </c>
      <c r="E188" s="67" t="s">
        <v>22845</v>
      </c>
      <c r="F188" s="67" t="s">
        <v>312</v>
      </c>
      <c r="G188" s="66">
        <v>0.44</v>
      </c>
      <c r="H188" s="103" t="s">
        <v>1002</v>
      </c>
      <c r="I188" s="245" t="s">
        <v>22847</v>
      </c>
      <c r="J188" s="245" t="s">
        <v>312</v>
      </c>
      <c r="K188" s="67"/>
      <c r="L188" s="67"/>
      <c r="M188" s="67" t="s">
        <v>28</v>
      </c>
      <c r="N188" s="67"/>
      <c r="O188" s="67" t="str">
        <f>VLOOKUP(S188,Tabelle6[],2,FALSE)</f>
        <v/>
      </c>
      <c r="P188" s="67" t="str">
        <f>VLOOKUP(S188,Tabelle6[],3,FALSE)</f>
        <v>Katharina Appelt</v>
      </c>
      <c r="Q188" s="67" t="s">
        <v>357</v>
      </c>
      <c r="R188" s="56"/>
      <c r="S188" s="67" t="s">
        <v>1001</v>
      </c>
    </row>
    <row r="189" spans="1:19" s="54" customFormat="1" ht="15" customHeight="1" x14ac:dyDescent="0.3">
      <c r="A189" s="249" t="s">
        <v>160</v>
      </c>
      <c r="B189" s="256">
        <v>1.4</v>
      </c>
      <c r="C189" s="256">
        <v>1.8</v>
      </c>
      <c r="D189" s="108" t="s">
        <v>525</v>
      </c>
      <c r="E189" s="67" t="s">
        <v>22848</v>
      </c>
      <c r="F189" s="67" t="s">
        <v>312</v>
      </c>
      <c r="G189" s="66">
        <v>0.71</v>
      </c>
      <c r="H189" s="108" t="s">
        <v>525</v>
      </c>
      <c r="I189" s="245" t="s">
        <v>22850</v>
      </c>
      <c r="J189" s="245" t="s">
        <v>328</v>
      </c>
      <c r="K189" s="67"/>
      <c r="L189" s="67"/>
      <c r="M189" s="67" t="s">
        <v>28</v>
      </c>
      <c r="N189" s="67"/>
      <c r="O189" s="67" t="str">
        <f>VLOOKUP(S189,Tabelle6[],2,FALSE)</f>
        <v>OA (S2O)</v>
      </c>
      <c r="P189" s="67" t="str">
        <f>VLOOKUP(S189,Tabelle6[],3,FALSE)</f>
        <v>Katharina Appelt</v>
      </c>
      <c r="Q189" s="67" t="s">
        <v>357</v>
      </c>
      <c r="R189" s="56"/>
      <c r="S189" s="67" t="s">
        <v>1009</v>
      </c>
    </row>
    <row r="190" spans="1:19" s="54" customFormat="1" ht="15" customHeight="1" x14ac:dyDescent="0.3">
      <c r="A190" s="249" t="s">
        <v>160</v>
      </c>
      <c r="B190" s="256">
        <v>1.4</v>
      </c>
      <c r="C190" s="256">
        <v>1.8</v>
      </c>
      <c r="D190" s="108" t="s">
        <v>1002</v>
      </c>
      <c r="E190" s="65" t="s">
        <v>22849</v>
      </c>
      <c r="F190" s="65" t="s">
        <v>312</v>
      </c>
      <c r="G190" s="66">
        <v>0.71</v>
      </c>
      <c r="H190" s="108" t="s">
        <v>1002</v>
      </c>
      <c r="I190" s="245" t="s">
        <v>22851</v>
      </c>
      <c r="J190" s="245" t="s">
        <v>328</v>
      </c>
      <c r="K190" s="67"/>
      <c r="L190" s="67"/>
      <c r="M190" s="67" t="s">
        <v>28</v>
      </c>
      <c r="N190" s="67"/>
      <c r="O190" s="67" t="str">
        <f>VLOOKUP(S190,Tabelle6[],2,FALSE)</f>
        <v>OA (S2O)</v>
      </c>
      <c r="P190" s="67" t="str">
        <f>VLOOKUP(S190,Tabelle6[],3,FALSE)</f>
        <v>Katharina Appelt</v>
      </c>
      <c r="Q190" s="67" t="s">
        <v>357</v>
      </c>
      <c r="R190" s="56"/>
      <c r="S190" s="67" t="s">
        <v>1009</v>
      </c>
    </row>
    <row r="191" spans="1:19" s="54" customFormat="1" ht="15" customHeight="1" x14ac:dyDescent="0.3">
      <c r="A191" s="105" t="s">
        <v>161</v>
      </c>
      <c r="B191" s="256">
        <v>1.1000000000000001</v>
      </c>
      <c r="C191" s="256">
        <v>1.5</v>
      </c>
      <c r="D191" s="67" t="s">
        <v>177</v>
      </c>
      <c r="E191" s="65" t="s">
        <v>22356</v>
      </c>
      <c r="F191" s="65" t="s">
        <v>328</v>
      </c>
      <c r="G191" s="66">
        <v>1.03</v>
      </c>
      <c r="H191" s="226" t="s">
        <v>177</v>
      </c>
      <c r="I191" s="245" t="s">
        <v>22853</v>
      </c>
      <c r="J191" s="245" t="s">
        <v>328</v>
      </c>
      <c r="K191" s="67" t="s">
        <v>38</v>
      </c>
      <c r="L191" s="67"/>
      <c r="M191" s="67"/>
      <c r="N191" s="67" t="s">
        <v>42</v>
      </c>
      <c r="O191" s="67" t="str">
        <f>VLOOKUP(S191,Tabelle6[],2,FALSE)</f>
        <v>OA (S2O)</v>
      </c>
      <c r="P191" s="67" t="str">
        <f>VLOOKUP(S191,Tabelle6[],3,FALSE)</f>
        <v>Sanne Lauriks</v>
      </c>
      <c r="Q191" s="67" t="s">
        <v>177</v>
      </c>
      <c r="R191" s="56"/>
      <c r="S191" s="67" t="s">
        <v>1019</v>
      </c>
    </row>
    <row r="192" spans="1:19" s="54" customFormat="1" ht="15" customHeight="1" x14ac:dyDescent="0.3">
      <c r="A192" s="105" t="s">
        <v>161</v>
      </c>
      <c r="B192" s="256">
        <v>1.1000000000000001</v>
      </c>
      <c r="C192" s="256">
        <v>1.5</v>
      </c>
      <c r="D192" s="67"/>
      <c r="E192" s="65"/>
      <c r="F192" s="65"/>
      <c r="G192" s="66">
        <v>1.03</v>
      </c>
      <c r="H192" s="226" t="s">
        <v>390</v>
      </c>
      <c r="I192" s="245" t="s">
        <v>22852</v>
      </c>
      <c r="J192" s="245" t="s">
        <v>319</v>
      </c>
      <c r="K192" s="67" t="s">
        <v>38</v>
      </c>
      <c r="L192" s="67"/>
      <c r="M192" s="67"/>
      <c r="N192" s="67" t="s">
        <v>42</v>
      </c>
      <c r="O192" s="67" t="str">
        <f>VLOOKUP(S192,Tabelle6[],2,FALSE)</f>
        <v>OA (S2O)</v>
      </c>
      <c r="P192" s="67" t="str">
        <f>VLOOKUP(S192,Tabelle6[],3,FALSE)</f>
        <v>Sanne Lauriks</v>
      </c>
      <c r="Q192" s="67" t="s">
        <v>177</v>
      </c>
      <c r="R192" s="56"/>
      <c r="S192" s="67" t="s">
        <v>1019</v>
      </c>
    </row>
    <row r="193" spans="1:19" s="54" customFormat="1" ht="15" customHeight="1" x14ac:dyDescent="0.3">
      <c r="A193" s="57" t="s">
        <v>162</v>
      </c>
      <c r="B193" s="256">
        <v>1.7</v>
      </c>
      <c r="C193" s="256">
        <v>1.8</v>
      </c>
      <c r="D193" s="67" t="s">
        <v>640</v>
      </c>
      <c r="E193" s="67" t="s">
        <v>22854</v>
      </c>
      <c r="F193" s="67" t="s">
        <v>312</v>
      </c>
      <c r="G193" s="66">
        <v>0.33</v>
      </c>
      <c r="H193" s="187" t="s">
        <v>640</v>
      </c>
      <c r="I193" s="245" t="s">
        <v>22855</v>
      </c>
      <c r="J193" s="245" t="s">
        <v>312</v>
      </c>
      <c r="K193" s="67"/>
      <c r="L193" s="67"/>
      <c r="M193" s="67" t="s">
        <v>28</v>
      </c>
      <c r="N193" s="67"/>
      <c r="O193" s="67" t="str">
        <f>VLOOKUP(S193,Tabelle6[],2,FALSE)</f>
        <v/>
      </c>
      <c r="P193" s="67" t="str">
        <f>VLOOKUP(S193,Tabelle6[],3,FALSE)</f>
        <v>Jennifer Miranda</v>
      </c>
      <c r="Q193" s="67" t="s">
        <v>530</v>
      </c>
      <c r="R193" s="56"/>
      <c r="S193" s="67" t="s">
        <v>1024</v>
      </c>
    </row>
    <row r="194" spans="1:19" s="54" customFormat="1" ht="15" customHeight="1" x14ac:dyDescent="0.3">
      <c r="A194" s="56" t="s">
        <v>163</v>
      </c>
      <c r="B194" s="255">
        <v>1</v>
      </c>
      <c r="C194" s="255">
        <v>1.3</v>
      </c>
      <c r="D194" s="189" t="s">
        <v>890</v>
      </c>
      <c r="E194" s="67" t="s">
        <v>22856</v>
      </c>
      <c r="F194" s="67" t="s">
        <v>312</v>
      </c>
      <c r="G194" s="259">
        <v>0.41</v>
      </c>
      <c r="H194" s="189" t="s">
        <v>890</v>
      </c>
      <c r="I194" s="245" t="s">
        <v>22506</v>
      </c>
      <c r="J194" s="245" t="s">
        <v>312</v>
      </c>
      <c r="K194" s="67"/>
      <c r="L194" s="67" t="s">
        <v>26</v>
      </c>
      <c r="M194" s="67"/>
      <c r="N194" s="67"/>
      <c r="O194" s="67" t="str">
        <f>VLOOKUP(S194,Tabelle6[],2,FALSE)</f>
        <v/>
      </c>
      <c r="P194" s="67" t="str">
        <f>VLOOKUP(S194,Tabelle6[],3,FALSE)</f>
        <v>Nathan Gamache</v>
      </c>
      <c r="Q194" s="67" t="s">
        <v>317</v>
      </c>
      <c r="R194" s="56"/>
      <c r="S194" s="67" t="s">
        <v>1026</v>
      </c>
    </row>
    <row r="195" spans="1:19" s="54" customFormat="1" ht="15" customHeight="1" x14ac:dyDescent="0.3">
      <c r="A195" s="233" t="s">
        <v>164</v>
      </c>
      <c r="B195" s="255">
        <v>1.7</v>
      </c>
      <c r="C195" s="255">
        <v>1.9</v>
      </c>
      <c r="D195" s="104" t="s">
        <v>411</v>
      </c>
      <c r="E195" s="67" t="s">
        <v>22858</v>
      </c>
      <c r="F195" s="67" t="s">
        <v>312</v>
      </c>
      <c r="G195" s="259">
        <v>0.36</v>
      </c>
      <c r="H195" s="227" t="s">
        <v>411</v>
      </c>
      <c r="I195" s="245" t="s">
        <v>22860</v>
      </c>
      <c r="J195" s="245" t="s">
        <v>312</v>
      </c>
      <c r="K195" s="67"/>
      <c r="L195" s="67" t="s">
        <v>26</v>
      </c>
      <c r="M195" s="67"/>
      <c r="N195" s="67"/>
      <c r="O195" s="67" t="str">
        <f>VLOOKUP(S195,Tabelle6[],2,FALSE)</f>
        <v>OA</v>
      </c>
      <c r="P195" s="67" t="str">
        <f>VLOOKUP(S195,Tabelle6[],3,FALSE)</f>
        <v>Natalia Przybylska</v>
      </c>
      <c r="Q195" s="67" t="s">
        <v>373</v>
      </c>
      <c r="R195" s="56"/>
      <c r="S195" s="67" t="s">
        <v>1027</v>
      </c>
    </row>
    <row r="196" spans="1:19" s="54" customFormat="1" ht="15" customHeight="1" x14ac:dyDescent="0.3">
      <c r="A196" s="233" t="s">
        <v>164</v>
      </c>
      <c r="B196" s="255">
        <v>1.7</v>
      </c>
      <c r="C196" s="255">
        <v>1.9</v>
      </c>
      <c r="D196" s="104" t="s">
        <v>1028</v>
      </c>
      <c r="E196" s="67" t="s">
        <v>22857</v>
      </c>
      <c r="F196" s="67" t="s">
        <v>334</v>
      </c>
      <c r="G196" s="259">
        <v>0.36</v>
      </c>
      <c r="H196" s="227" t="s">
        <v>1028</v>
      </c>
      <c r="I196" s="245" t="s">
        <v>22859</v>
      </c>
      <c r="J196" s="245" t="s">
        <v>312</v>
      </c>
      <c r="K196" s="67"/>
      <c r="L196" s="67" t="s">
        <v>26</v>
      </c>
      <c r="M196" s="67"/>
      <c r="N196" s="67"/>
      <c r="O196" s="67" t="str">
        <f>VLOOKUP(S196,Tabelle6[],2,FALSE)</f>
        <v>OA</v>
      </c>
      <c r="P196" s="67" t="str">
        <f>VLOOKUP(S196,Tabelle6[],3,FALSE)</f>
        <v>Natalia Przybylska</v>
      </c>
      <c r="Q196" s="67" t="s">
        <v>373</v>
      </c>
      <c r="R196" s="56"/>
      <c r="S196" s="67" t="s">
        <v>1027</v>
      </c>
    </row>
    <row r="197" spans="1:19" s="54" customFormat="1" ht="15" customHeight="1" x14ac:dyDescent="0.3">
      <c r="A197" s="56" t="s">
        <v>165</v>
      </c>
      <c r="B197" s="255">
        <v>0.1</v>
      </c>
      <c r="C197" s="255">
        <v>0.7</v>
      </c>
      <c r="D197" s="189" t="s">
        <v>890</v>
      </c>
      <c r="E197" s="67" t="s">
        <v>22861</v>
      </c>
      <c r="F197" s="67" t="s">
        <v>334</v>
      </c>
      <c r="G197" s="259">
        <v>0.23</v>
      </c>
      <c r="H197" s="189" t="s">
        <v>890</v>
      </c>
      <c r="I197" s="245" t="s">
        <v>22862</v>
      </c>
      <c r="J197" s="245" t="s">
        <v>334</v>
      </c>
      <c r="K197" s="67"/>
      <c r="L197" s="67" t="s">
        <v>26</v>
      </c>
      <c r="M197" s="67"/>
      <c r="N197" s="67"/>
      <c r="O197" s="67" t="str">
        <f>VLOOKUP(S197,Tabelle6[],2,FALSE)</f>
        <v/>
      </c>
      <c r="P197" s="67" t="str">
        <f>VLOOKUP(S197,Tabelle6[],3,FALSE)</f>
        <v>Nathan Gamache</v>
      </c>
      <c r="Q197" s="67" t="s">
        <v>465</v>
      </c>
      <c r="R197" s="56"/>
      <c r="S197" s="67" t="s">
        <v>1030</v>
      </c>
    </row>
    <row r="198" spans="1:19" s="54" customFormat="1" ht="15" customHeight="1" x14ac:dyDescent="0.3">
      <c r="A198" s="56" t="s">
        <v>166</v>
      </c>
      <c r="B198" s="255">
        <v>7.4</v>
      </c>
      <c r="C198" s="255">
        <v>5.3</v>
      </c>
      <c r="D198" s="189" t="s">
        <v>616</v>
      </c>
      <c r="E198" s="65" t="s">
        <v>22863</v>
      </c>
      <c r="F198" s="65" t="s">
        <v>319</v>
      </c>
      <c r="G198" s="259">
        <v>1.22</v>
      </c>
      <c r="H198" s="189" t="s">
        <v>616</v>
      </c>
      <c r="I198" s="245" t="s">
        <v>22864</v>
      </c>
      <c r="J198" s="245" t="s">
        <v>319</v>
      </c>
      <c r="K198" s="67"/>
      <c r="L198" s="67"/>
      <c r="M198" s="67" t="s">
        <v>28</v>
      </c>
      <c r="N198" s="67"/>
      <c r="O198" s="67" t="str">
        <f>VLOOKUP(S198,Tabelle6[],2,FALSE)</f>
        <v>OA</v>
      </c>
      <c r="P198" s="67" t="str">
        <f>VLOOKUP(S198,Tabelle6[],3,FALSE)</f>
        <v>Feifei Liu</v>
      </c>
      <c r="Q198" s="67" t="s">
        <v>357</v>
      </c>
      <c r="R198" s="56"/>
      <c r="S198" s="67" t="s">
        <v>1035</v>
      </c>
    </row>
    <row r="199" spans="1:19" s="54" customFormat="1" ht="15" customHeight="1" x14ac:dyDescent="0.3">
      <c r="A199" s="56" t="s">
        <v>167</v>
      </c>
      <c r="B199" s="255">
        <v>0.2</v>
      </c>
      <c r="C199" s="65">
        <v>0.4</v>
      </c>
      <c r="D199" s="65" t="s">
        <v>311</v>
      </c>
      <c r="E199" s="65" t="s">
        <v>311</v>
      </c>
      <c r="F199" s="65" t="s">
        <v>311</v>
      </c>
      <c r="G199" s="259">
        <v>0.3</v>
      </c>
      <c r="H199" s="189" t="s">
        <v>400</v>
      </c>
      <c r="I199" s="245" t="s">
        <v>22865</v>
      </c>
      <c r="J199" s="245" t="s">
        <v>312</v>
      </c>
      <c r="K199" s="67"/>
      <c r="L199" s="67" t="s">
        <v>26</v>
      </c>
      <c r="M199" s="67"/>
      <c r="N199" s="67"/>
      <c r="O199" s="67" t="str">
        <f>VLOOKUP(S199,Tabelle6[],2,FALSE)</f>
        <v/>
      </c>
      <c r="P199" s="67" t="str">
        <f>VLOOKUP(S199,Tabelle6[],3,FALSE)</f>
        <v>Serena Pirrotta</v>
      </c>
      <c r="Q199" s="67" t="s">
        <v>400</v>
      </c>
      <c r="R199" s="56"/>
      <c r="S199" s="67" t="s">
        <v>1037</v>
      </c>
    </row>
    <row r="200" spans="1:19" s="54" customFormat="1" ht="15" customHeight="1" x14ac:dyDescent="0.3">
      <c r="A200" s="56" t="s">
        <v>168</v>
      </c>
      <c r="B200" s="257">
        <v>0.8</v>
      </c>
      <c r="C200" s="255">
        <v>0.6</v>
      </c>
      <c r="D200" s="65" t="s">
        <v>311</v>
      </c>
      <c r="E200" s="65" t="s">
        <v>311</v>
      </c>
      <c r="F200" s="65" t="s">
        <v>311</v>
      </c>
      <c r="G200" s="259">
        <v>1.04</v>
      </c>
      <c r="H200" s="189" t="s">
        <v>400</v>
      </c>
      <c r="I200" s="245" t="s">
        <v>22866</v>
      </c>
      <c r="J200" s="245" t="s">
        <v>319</v>
      </c>
      <c r="K200" s="67" t="s">
        <v>38</v>
      </c>
      <c r="L200" s="67"/>
      <c r="M200" s="67"/>
      <c r="N200" s="67"/>
      <c r="O200" s="67" t="str">
        <f>VLOOKUP(S200,Tabelle6[],2,FALSE)</f>
        <v/>
      </c>
      <c r="P200" s="67" t="str">
        <f>VLOOKUP(S200,Tabelle6[],3,FALSE)</f>
        <v>Serena Pirrotta</v>
      </c>
      <c r="Q200" s="67" t="s">
        <v>400</v>
      </c>
      <c r="R200" s="56"/>
      <c r="S200" s="67" t="s">
        <v>1038</v>
      </c>
    </row>
    <row r="201" spans="1:19" s="54" customFormat="1" ht="15" customHeight="1" x14ac:dyDescent="0.3">
      <c r="A201" s="57" t="s">
        <v>169</v>
      </c>
      <c r="B201" s="256">
        <v>0.9</v>
      </c>
      <c r="C201" s="256">
        <v>0.6</v>
      </c>
      <c r="D201" s="67" t="s">
        <v>1039</v>
      </c>
      <c r="E201" s="67" t="s">
        <v>22867</v>
      </c>
      <c r="F201" s="67" t="s">
        <v>334</v>
      </c>
      <c r="G201" s="66">
        <v>0.28000000000000003</v>
      </c>
      <c r="H201" s="67" t="s">
        <v>1039</v>
      </c>
      <c r="I201" s="71" t="s">
        <v>22868</v>
      </c>
      <c r="J201" s="71" t="s">
        <v>334</v>
      </c>
      <c r="K201" s="67"/>
      <c r="L201" s="67"/>
      <c r="M201" s="67" t="s">
        <v>28</v>
      </c>
      <c r="N201" s="67"/>
      <c r="O201" s="67" t="str">
        <f>VLOOKUP(S201,Tabelle6[],2,FALSE)</f>
        <v/>
      </c>
      <c r="P201" s="67" t="str">
        <f>VLOOKUP(S201,Tabelle6[],3,FALSE)</f>
        <v>Jennifer Miranda</v>
      </c>
      <c r="Q201" s="67" t="s">
        <v>450</v>
      </c>
      <c r="R201" s="56"/>
      <c r="S201" s="67" t="s">
        <v>1042</v>
      </c>
    </row>
    <row r="202" spans="1:19" s="54" customFormat="1" ht="15" customHeight="1" x14ac:dyDescent="0.3">
      <c r="A202" s="102" t="s">
        <v>170</v>
      </c>
      <c r="B202" s="256">
        <v>0.1</v>
      </c>
      <c r="C202" s="256"/>
      <c r="D202" s="67"/>
      <c r="E202" s="65" t="s">
        <v>311</v>
      </c>
      <c r="F202" s="65" t="s">
        <v>311</v>
      </c>
      <c r="G202" s="66">
        <v>0.26</v>
      </c>
      <c r="H202" s="226" t="s">
        <v>400</v>
      </c>
      <c r="I202" s="245" t="s">
        <v>22869</v>
      </c>
      <c r="J202" s="245" t="s">
        <v>312</v>
      </c>
      <c r="K202" s="67"/>
      <c r="L202" s="67" t="s">
        <v>26</v>
      </c>
      <c r="M202" s="67"/>
      <c r="N202" s="67"/>
      <c r="O202" s="67" t="str">
        <f>VLOOKUP(S202,Tabelle6[],2,FALSE)</f>
        <v/>
      </c>
      <c r="P202" s="67" t="str">
        <f>VLOOKUP(S202,Tabelle6[],3,FALSE)</f>
        <v>Albrecht Döhnert</v>
      </c>
      <c r="Q202" s="67" t="s">
        <v>432</v>
      </c>
      <c r="R202" s="56"/>
      <c r="S202" s="67" t="s">
        <v>1043</v>
      </c>
    </row>
    <row r="203" spans="1:19" s="54" customFormat="1" ht="15" customHeight="1" x14ac:dyDescent="0.3">
      <c r="A203" s="102" t="s">
        <v>170</v>
      </c>
      <c r="B203" s="256">
        <v>0.1</v>
      </c>
      <c r="C203" s="256"/>
      <c r="D203" s="67"/>
      <c r="E203" s="65" t="s">
        <v>311</v>
      </c>
      <c r="F203" s="65" t="s">
        <v>311</v>
      </c>
      <c r="G203" s="66">
        <v>0.26</v>
      </c>
      <c r="H203" s="226" t="s">
        <v>434</v>
      </c>
      <c r="I203" s="245" t="s">
        <v>22870</v>
      </c>
      <c r="J203" s="245" t="s">
        <v>312</v>
      </c>
      <c r="K203" s="67"/>
      <c r="L203" s="67" t="s">
        <v>26</v>
      </c>
      <c r="M203" s="67"/>
      <c r="N203" s="67"/>
      <c r="O203" s="67" t="str">
        <f>VLOOKUP(S203,Tabelle6[],2,FALSE)</f>
        <v/>
      </c>
      <c r="P203" s="67" t="str">
        <f>VLOOKUP(S203,Tabelle6[],3,FALSE)</f>
        <v>Albrecht Döhnert</v>
      </c>
      <c r="Q203" s="67" t="s">
        <v>432</v>
      </c>
      <c r="R203" s="56"/>
      <c r="S203" s="67" t="s">
        <v>1043</v>
      </c>
    </row>
    <row r="204" spans="1:19" s="54" customFormat="1" ht="15" customHeight="1" x14ac:dyDescent="0.3">
      <c r="A204" s="56" t="s">
        <v>171</v>
      </c>
      <c r="B204" s="255">
        <v>0.6</v>
      </c>
      <c r="C204" s="255">
        <v>0.6</v>
      </c>
      <c r="D204" s="189" t="s">
        <v>539</v>
      </c>
      <c r="E204" s="65" t="s">
        <v>22871</v>
      </c>
      <c r="F204" s="65" t="s">
        <v>312</v>
      </c>
      <c r="G204" s="259">
        <v>0.3</v>
      </c>
      <c r="H204" s="189" t="s">
        <v>539</v>
      </c>
      <c r="I204" s="245" t="s">
        <v>22872</v>
      </c>
      <c r="J204" s="245" t="s">
        <v>312</v>
      </c>
      <c r="K204" s="67"/>
      <c r="L204" s="67" t="s">
        <v>26</v>
      </c>
      <c r="M204" s="67"/>
      <c r="N204" s="67"/>
      <c r="O204" s="67" t="str">
        <f>VLOOKUP(S204,Tabelle6[],2,FALSE)</f>
        <v/>
      </c>
      <c r="P204" s="67" t="str">
        <f>VLOOKUP(S204,Tabelle6[],3,FALSE)</f>
        <v>Sanne Lauriks</v>
      </c>
      <c r="Q204" s="67" t="s">
        <v>177</v>
      </c>
      <c r="R204" s="56"/>
      <c r="S204" s="67" t="s">
        <v>1045</v>
      </c>
    </row>
    <row r="205" spans="1:19" s="54" customFormat="1" ht="15" customHeight="1" x14ac:dyDescent="0.3">
      <c r="A205" s="56" t="s">
        <v>172</v>
      </c>
      <c r="B205" s="255">
        <v>0.6</v>
      </c>
      <c r="C205" s="255">
        <v>0.6</v>
      </c>
      <c r="D205" s="189" t="s">
        <v>315</v>
      </c>
      <c r="E205" s="65" t="s">
        <v>22873</v>
      </c>
      <c r="F205" s="65" t="s">
        <v>328</v>
      </c>
      <c r="G205" s="259">
        <v>0.59</v>
      </c>
      <c r="H205" s="189" t="s">
        <v>315</v>
      </c>
      <c r="I205" s="245" t="s">
        <v>22874</v>
      </c>
      <c r="J205" s="245" t="s">
        <v>328</v>
      </c>
      <c r="K205" s="67"/>
      <c r="L205" s="67" t="s">
        <v>26</v>
      </c>
      <c r="M205" s="67"/>
      <c r="N205" s="67"/>
      <c r="O205" s="67" t="str">
        <f>VLOOKUP(S205,Tabelle6[],2,FALSE)</f>
        <v/>
      </c>
      <c r="P205" s="67" t="str">
        <f>VLOOKUP(S205,Tabelle6[],3,FALSE)</f>
        <v>Nathan Gamache</v>
      </c>
      <c r="Q205" s="67" t="s">
        <v>315</v>
      </c>
      <c r="R205" s="56"/>
      <c r="S205" s="67" t="s">
        <v>1046</v>
      </c>
    </row>
    <row r="206" spans="1:19" s="54" customFormat="1" ht="15" customHeight="1" x14ac:dyDescent="0.3">
      <c r="A206" s="233" t="s">
        <v>173</v>
      </c>
      <c r="B206" s="255">
        <v>0</v>
      </c>
      <c r="C206" s="255">
        <v>0.2</v>
      </c>
      <c r="D206" s="65" t="s">
        <v>177</v>
      </c>
      <c r="E206" s="65" t="s">
        <v>22875</v>
      </c>
      <c r="F206" s="65" t="s">
        <v>334</v>
      </c>
      <c r="G206" s="259">
        <v>0.11</v>
      </c>
      <c r="H206" s="227" t="s">
        <v>177</v>
      </c>
      <c r="I206" s="71" t="s">
        <v>22877</v>
      </c>
      <c r="J206" s="71" t="s">
        <v>334</v>
      </c>
      <c r="K206" s="67"/>
      <c r="L206" s="67" t="s">
        <v>26</v>
      </c>
      <c r="M206" s="67"/>
      <c r="N206" s="67"/>
      <c r="O206" s="67" t="str">
        <f>VLOOKUP(S206,Tabelle6[],2,FALSE)</f>
        <v/>
      </c>
      <c r="P206" s="67" t="str">
        <f>VLOOKUP(S206,Tabelle6[],3,FALSE)</f>
        <v>(Carolin Eckardt)</v>
      </c>
      <c r="Q206" s="67" t="s">
        <v>1048</v>
      </c>
      <c r="R206" s="56"/>
      <c r="S206" s="67" t="s">
        <v>1049</v>
      </c>
    </row>
    <row r="207" spans="1:19" s="54" customFormat="1" ht="15" customHeight="1" x14ac:dyDescent="0.3">
      <c r="A207" s="233" t="s">
        <v>173</v>
      </c>
      <c r="B207" s="255">
        <v>0</v>
      </c>
      <c r="C207" s="255">
        <v>0.2</v>
      </c>
      <c r="D207" s="65" t="s">
        <v>311</v>
      </c>
      <c r="E207" s="65"/>
      <c r="F207" s="65"/>
      <c r="G207" s="259">
        <v>0.11</v>
      </c>
      <c r="H207" s="227" t="s">
        <v>390</v>
      </c>
      <c r="I207" s="245" t="s">
        <v>22876</v>
      </c>
      <c r="J207" s="245" t="s">
        <v>334</v>
      </c>
      <c r="K207" s="67"/>
      <c r="L207" s="67" t="s">
        <v>26</v>
      </c>
      <c r="M207" s="67"/>
      <c r="N207" s="67"/>
      <c r="O207" s="67" t="str">
        <f>VLOOKUP(S207,Tabelle6[],2,FALSE)</f>
        <v/>
      </c>
      <c r="P207" s="67" t="str">
        <f>VLOOKUP(S207,Tabelle6[],3,FALSE)</f>
        <v>(Carolin Eckardt)</v>
      </c>
      <c r="Q207" s="67" t="s">
        <v>1048</v>
      </c>
      <c r="R207" s="56"/>
      <c r="S207" s="67" t="s">
        <v>1049</v>
      </c>
    </row>
    <row r="208" spans="1:19" s="54" customFormat="1" ht="15" customHeight="1" x14ac:dyDescent="0.3">
      <c r="A208" s="62" t="s">
        <v>174</v>
      </c>
      <c r="B208" s="256">
        <v>0.8</v>
      </c>
      <c r="C208" s="256">
        <v>0.9</v>
      </c>
      <c r="D208" s="67" t="s">
        <v>485</v>
      </c>
      <c r="E208" s="67" t="s">
        <v>22878</v>
      </c>
      <c r="F208" s="67" t="s">
        <v>312</v>
      </c>
      <c r="G208" s="66">
        <v>0.26</v>
      </c>
      <c r="H208" s="187" t="s">
        <v>485</v>
      </c>
      <c r="I208" s="245" t="s">
        <v>1053</v>
      </c>
      <c r="J208" s="245" t="s">
        <v>312</v>
      </c>
      <c r="K208" s="67"/>
      <c r="L208" s="67"/>
      <c r="M208" s="67"/>
      <c r="N208" s="67" t="s">
        <v>42</v>
      </c>
      <c r="O208" s="67" t="str">
        <f>VLOOKUP(S208,Tabelle6[],2,FALSE)</f>
        <v>OA (S2O)</v>
      </c>
      <c r="P208" s="67" t="str">
        <f>VLOOKUP(S208,Tabelle6[],3,FALSE)</f>
        <v>Florian Hoppe</v>
      </c>
      <c r="Q208" s="67" t="s">
        <v>487</v>
      </c>
      <c r="R208" s="56"/>
      <c r="S208" s="67" t="s">
        <v>1054</v>
      </c>
    </row>
    <row r="209" spans="1:19" s="54" customFormat="1" ht="15" customHeight="1" x14ac:dyDescent="0.3">
      <c r="A209" s="250" t="s">
        <v>175</v>
      </c>
      <c r="B209" s="256">
        <v>0.9</v>
      </c>
      <c r="C209" s="256">
        <v>0.8</v>
      </c>
      <c r="D209" s="67" t="s">
        <v>177</v>
      </c>
      <c r="E209" s="65" t="s">
        <v>22404</v>
      </c>
      <c r="F209" s="65" t="s">
        <v>312</v>
      </c>
      <c r="G209" s="66">
        <v>0.77</v>
      </c>
      <c r="H209" s="226" t="s">
        <v>177</v>
      </c>
      <c r="I209" s="245" t="s">
        <v>22880</v>
      </c>
      <c r="J209" s="245" t="s">
        <v>328</v>
      </c>
      <c r="K209" s="67" t="s">
        <v>38</v>
      </c>
      <c r="L209" s="67"/>
      <c r="M209" s="67"/>
      <c r="N209" s="67" t="s">
        <v>42</v>
      </c>
      <c r="O209" s="67" t="str">
        <f>VLOOKUP(S209,Tabelle6[],2,FALSE)</f>
        <v/>
      </c>
      <c r="P209" s="67" t="str">
        <f>VLOOKUP(S209,Tabelle6[],3,FALSE)</f>
        <v>Megan Gough</v>
      </c>
      <c r="Q209" s="67" t="s">
        <v>177</v>
      </c>
      <c r="R209" s="56"/>
      <c r="S209" s="67" t="s">
        <v>1059</v>
      </c>
    </row>
    <row r="210" spans="1:19" s="54" customFormat="1" ht="15" customHeight="1" x14ac:dyDescent="0.3">
      <c r="A210" s="250" t="s">
        <v>175</v>
      </c>
      <c r="B210" s="256">
        <v>0.9</v>
      </c>
      <c r="C210" s="256">
        <v>0.8</v>
      </c>
      <c r="D210" s="67"/>
      <c r="E210" s="65"/>
      <c r="F210" s="65"/>
      <c r="G210" s="66">
        <v>0.77</v>
      </c>
      <c r="H210" s="226" t="s">
        <v>390</v>
      </c>
      <c r="I210" s="245" t="s">
        <v>22879</v>
      </c>
      <c r="J210" s="245" t="s">
        <v>328</v>
      </c>
      <c r="K210" s="67" t="s">
        <v>38</v>
      </c>
      <c r="L210" s="67"/>
      <c r="M210" s="67"/>
      <c r="N210" s="67" t="s">
        <v>42</v>
      </c>
      <c r="O210" s="67" t="str">
        <f>VLOOKUP(S210,Tabelle6[],2,FALSE)</f>
        <v/>
      </c>
      <c r="P210" s="67" t="str">
        <f>VLOOKUP(S210,Tabelle6[],3,FALSE)</f>
        <v>Megan Gough</v>
      </c>
      <c r="Q210" s="67" t="s">
        <v>177</v>
      </c>
      <c r="R210" s="56"/>
      <c r="S210" s="67" t="s">
        <v>1059</v>
      </c>
    </row>
    <row r="211" spans="1:19" s="54" customFormat="1" ht="15" customHeight="1" x14ac:dyDescent="0.3">
      <c r="A211" s="249" t="s">
        <v>176</v>
      </c>
      <c r="B211" s="256">
        <v>1.6</v>
      </c>
      <c r="C211" s="256">
        <v>2</v>
      </c>
      <c r="D211" s="67" t="s">
        <v>177</v>
      </c>
      <c r="E211" s="65" t="s">
        <v>22881</v>
      </c>
      <c r="F211" s="65" t="s">
        <v>328</v>
      </c>
      <c r="G211" s="66">
        <v>1.26</v>
      </c>
      <c r="H211" s="230" t="s">
        <v>177</v>
      </c>
      <c r="I211" s="245" t="s">
        <v>22883</v>
      </c>
      <c r="J211" s="245" t="s">
        <v>319</v>
      </c>
      <c r="K211" s="67" t="s">
        <v>38</v>
      </c>
      <c r="L211" s="67"/>
      <c r="M211" s="67"/>
      <c r="N211" s="67" t="s">
        <v>42</v>
      </c>
      <c r="O211" s="67" t="str">
        <f>VLOOKUP(S211,Tabelle6[],2,FALSE)</f>
        <v>OA (S2O)</v>
      </c>
      <c r="P211" s="67" t="str">
        <f>VLOOKUP(S211,Tabelle6[],3,FALSE)</f>
        <v>Megan Gough</v>
      </c>
      <c r="Q211" s="67" t="s">
        <v>177</v>
      </c>
      <c r="R211" s="56"/>
      <c r="S211" s="67" t="s">
        <v>1065</v>
      </c>
    </row>
    <row r="212" spans="1:19" s="54" customFormat="1" ht="15" customHeight="1" x14ac:dyDescent="0.3">
      <c r="A212" s="249" t="s">
        <v>176</v>
      </c>
      <c r="B212" s="256">
        <v>1.6</v>
      </c>
      <c r="C212" s="256">
        <v>2</v>
      </c>
      <c r="D212" s="67"/>
      <c r="E212" s="65"/>
      <c r="F212" s="65"/>
      <c r="G212" s="66"/>
      <c r="H212" s="230" t="s">
        <v>390</v>
      </c>
      <c r="I212" s="245" t="s">
        <v>22882</v>
      </c>
      <c r="J212" s="245" t="s">
        <v>319</v>
      </c>
      <c r="K212" s="67" t="s">
        <v>38</v>
      </c>
      <c r="L212" s="67"/>
      <c r="M212" s="67"/>
      <c r="N212" s="67" t="s">
        <v>42</v>
      </c>
      <c r="O212" s="67" t="str">
        <f>VLOOKUP(S212,Tabelle6[],2,FALSE)</f>
        <v>OA (S2O)</v>
      </c>
      <c r="P212" s="67" t="str">
        <f>VLOOKUP(S212,Tabelle6[],3,FALSE)</f>
        <v>Megan Gough</v>
      </c>
      <c r="Q212" s="67" t="s">
        <v>177</v>
      </c>
      <c r="R212" s="56"/>
      <c r="S212" s="67" t="s">
        <v>1065</v>
      </c>
    </row>
    <row r="213" spans="1:19" s="54" customFormat="1" ht="15" customHeight="1" x14ac:dyDescent="0.3">
      <c r="A213" s="250" t="s">
        <v>177</v>
      </c>
      <c r="B213" s="256">
        <v>1.1000000000000001</v>
      </c>
      <c r="C213" s="256">
        <v>1.4</v>
      </c>
      <c r="D213" s="67" t="s">
        <v>177</v>
      </c>
      <c r="E213" s="67" t="s">
        <v>22356</v>
      </c>
      <c r="F213" s="67" t="s">
        <v>328</v>
      </c>
      <c r="G213" s="66">
        <v>1.08</v>
      </c>
      <c r="H213" s="226" t="s">
        <v>177</v>
      </c>
      <c r="I213" s="245" t="s">
        <v>22885</v>
      </c>
      <c r="J213" s="245" t="s">
        <v>328</v>
      </c>
      <c r="K213" s="67" t="s">
        <v>38</v>
      </c>
      <c r="L213" s="67"/>
      <c r="M213" s="67"/>
      <c r="N213" s="67" t="s">
        <v>42</v>
      </c>
      <c r="O213" s="67" t="str">
        <f>VLOOKUP(S213,Tabelle6[],2,FALSE)</f>
        <v>OA (S2O)</v>
      </c>
      <c r="P213" s="67" t="str">
        <f>VLOOKUP(S213,Tabelle6[],3,FALSE)</f>
        <v>Megan Gough</v>
      </c>
      <c r="Q213" s="67" t="s">
        <v>177</v>
      </c>
      <c r="R213" s="56"/>
      <c r="S213" s="67" t="s">
        <v>1070</v>
      </c>
    </row>
    <row r="214" spans="1:19" s="54" customFormat="1" ht="15" customHeight="1" x14ac:dyDescent="0.3">
      <c r="A214" s="250" t="s">
        <v>177</v>
      </c>
      <c r="B214" s="256">
        <v>1.1000000000000001</v>
      </c>
      <c r="C214" s="256">
        <v>1.4</v>
      </c>
      <c r="D214" s="67"/>
      <c r="E214" s="67"/>
      <c r="F214" s="67"/>
      <c r="G214" s="66"/>
      <c r="H214" s="226" t="s">
        <v>390</v>
      </c>
      <c r="I214" s="245" t="s">
        <v>22884</v>
      </c>
      <c r="J214" s="245" t="s">
        <v>319</v>
      </c>
      <c r="K214" s="67" t="s">
        <v>38</v>
      </c>
      <c r="L214" s="67"/>
      <c r="M214" s="67"/>
      <c r="N214" s="67" t="s">
        <v>42</v>
      </c>
      <c r="O214" s="67" t="str">
        <f>VLOOKUP(S214,Tabelle6[],2,FALSE)</f>
        <v>OA (S2O)</v>
      </c>
      <c r="P214" s="67" t="str">
        <f>VLOOKUP(S214,Tabelle6[],3,FALSE)</f>
        <v>Megan Gough</v>
      </c>
      <c r="Q214" s="67" t="s">
        <v>177</v>
      </c>
      <c r="R214" s="56"/>
      <c r="S214" s="67" t="s">
        <v>1070</v>
      </c>
    </row>
    <row r="215" spans="1:19" s="54" customFormat="1" ht="15" customHeight="1" x14ac:dyDescent="0.3">
      <c r="A215" s="253" t="s">
        <v>178</v>
      </c>
      <c r="B215" s="256">
        <v>0.9</v>
      </c>
      <c r="C215" s="256">
        <v>1.1000000000000001</v>
      </c>
      <c r="D215" s="67" t="s">
        <v>177</v>
      </c>
      <c r="E215" s="67" t="s">
        <v>22404</v>
      </c>
      <c r="F215" s="67" t="s">
        <v>312</v>
      </c>
      <c r="G215" s="66">
        <v>0.87</v>
      </c>
      <c r="H215" s="230" t="s">
        <v>177</v>
      </c>
      <c r="I215" s="245" t="s">
        <v>22887</v>
      </c>
      <c r="J215" s="245" t="s">
        <v>328</v>
      </c>
      <c r="K215" s="67" t="s">
        <v>38</v>
      </c>
      <c r="L215" s="67"/>
      <c r="M215" s="67"/>
      <c r="N215" s="67" t="s">
        <v>42</v>
      </c>
      <c r="O215" s="67" t="str">
        <f>VLOOKUP(S215,Tabelle6[],2,FALSE)</f>
        <v/>
      </c>
      <c r="P215" s="67" t="str">
        <f>VLOOKUP(S215,Tabelle6[],3,FALSE)</f>
        <v>Megan Gough</v>
      </c>
      <c r="Q215" s="67" t="s">
        <v>177</v>
      </c>
      <c r="R215" s="56"/>
      <c r="S215" s="67" t="s">
        <v>1074</v>
      </c>
    </row>
    <row r="216" spans="1:19" s="54" customFormat="1" ht="15" customHeight="1" x14ac:dyDescent="0.3">
      <c r="A216" s="253" t="s">
        <v>178</v>
      </c>
      <c r="B216" s="256">
        <v>0.9</v>
      </c>
      <c r="C216" s="256">
        <v>1.1000000000000001</v>
      </c>
      <c r="D216" s="67"/>
      <c r="E216" s="67"/>
      <c r="F216" s="67"/>
      <c r="G216" s="66">
        <v>0.87</v>
      </c>
      <c r="H216" s="230" t="s">
        <v>390</v>
      </c>
      <c r="I216" s="245" t="s">
        <v>22886</v>
      </c>
      <c r="J216" s="245" t="s">
        <v>328</v>
      </c>
      <c r="K216" s="67" t="s">
        <v>38</v>
      </c>
      <c r="L216" s="67"/>
      <c r="M216" s="67"/>
      <c r="N216" s="67" t="s">
        <v>42</v>
      </c>
      <c r="O216" s="67" t="str">
        <f>VLOOKUP(S216,Tabelle6[],2,FALSE)</f>
        <v/>
      </c>
      <c r="P216" s="67" t="str">
        <f>VLOOKUP(S216,Tabelle6[],3,FALSE)</f>
        <v>Megan Gough</v>
      </c>
      <c r="Q216" s="67" t="s">
        <v>177</v>
      </c>
      <c r="R216" s="56"/>
      <c r="S216" s="67" t="s">
        <v>1074</v>
      </c>
    </row>
    <row r="217" spans="1:19" s="54" customFormat="1" ht="15" customHeight="1" x14ac:dyDescent="0.3">
      <c r="A217" s="102" t="s">
        <v>179</v>
      </c>
      <c r="B217" s="256">
        <v>1.2</v>
      </c>
      <c r="C217" s="256">
        <v>1.3</v>
      </c>
      <c r="D217" s="103" t="s">
        <v>1075</v>
      </c>
      <c r="E217" s="65" t="s">
        <v>1041</v>
      </c>
      <c r="F217" s="65" t="s">
        <v>334</v>
      </c>
      <c r="G217" s="66">
        <v>0.47</v>
      </c>
      <c r="H217" s="103" t="s">
        <v>1075</v>
      </c>
      <c r="I217" s="245" t="s">
        <v>22889</v>
      </c>
      <c r="J217" s="245" t="s">
        <v>312</v>
      </c>
      <c r="K217" s="67"/>
      <c r="L217" s="67"/>
      <c r="M217" s="67" t="s">
        <v>28</v>
      </c>
      <c r="N217" s="67"/>
      <c r="O217" s="67" t="str">
        <f>VLOOKUP(S217,Tabelle6[],2,FALSE)</f>
        <v>OA</v>
      </c>
      <c r="P217" s="67" t="str">
        <f>VLOOKUP(S217,Tabelle6[],3,FALSE)</f>
        <v>Izabela Żarczyńska</v>
      </c>
      <c r="Q217" s="67" t="s">
        <v>418</v>
      </c>
      <c r="R217" s="56"/>
      <c r="S217" s="67" t="s">
        <v>1080</v>
      </c>
    </row>
    <row r="218" spans="1:19" s="54" customFormat="1" ht="15" customHeight="1" x14ac:dyDescent="0.3">
      <c r="A218" s="102" t="s">
        <v>179</v>
      </c>
      <c r="B218" s="256">
        <v>1.2</v>
      </c>
      <c r="C218" s="256">
        <v>1.3</v>
      </c>
      <c r="D218" s="103" t="s">
        <v>724</v>
      </c>
      <c r="E218" s="65" t="s">
        <v>22888</v>
      </c>
      <c r="F218" s="65" t="s">
        <v>334</v>
      </c>
      <c r="G218" s="66">
        <v>0.47</v>
      </c>
      <c r="H218" s="103" t="s">
        <v>724</v>
      </c>
      <c r="I218" s="246" t="s">
        <v>22890</v>
      </c>
      <c r="J218" s="246" t="s">
        <v>328</v>
      </c>
      <c r="K218" s="67"/>
      <c r="L218" s="67"/>
      <c r="M218" s="67" t="s">
        <v>28</v>
      </c>
      <c r="N218" s="67"/>
      <c r="O218" s="67" t="str">
        <f>VLOOKUP(S218,Tabelle6[],2,FALSE)</f>
        <v>OA</v>
      </c>
      <c r="P218" s="67" t="str">
        <f>VLOOKUP(S218,Tabelle6[],3,FALSE)</f>
        <v>Izabela Żarczyńska</v>
      </c>
      <c r="Q218" s="67" t="s">
        <v>418</v>
      </c>
      <c r="R218" s="56"/>
      <c r="S218" s="67" t="s">
        <v>1080</v>
      </c>
    </row>
    <row r="219" spans="1:19" s="54" customFormat="1" ht="15" customHeight="1" x14ac:dyDescent="0.3">
      <c r="A219" s="57" t="s">
        <v>180</v>
      </c>
      <c r="B219" s="256">
        <v>0.8</v>
      </c>
      <c r="C219" s="256">
        <v>1</v>
      </c>
      <c r="D219" s="67" t="s">
        <v>1083</v>
      </c>
      <c r="E219" s="65" t="s">
        <v>22891</v>
      </c>
      <c r="F219" s="65" t="s">
        <v>312</v>
      </c>
      <c r="G219" s="66">
        <v>0.49</v>
      </c>
      <c r="H219" s="187" t="s">
        <v>1083</v>
      </c>
      <c r="I219" s="245" t="s">
        <v>22892</v>
      </c>
      <c r="J219" s="245" t="s">
        <v>312</v>
      </c>
      <c r="K219" s="67"/>
      <c r="L219" s="67"/>
      <c r="M219" s="67" t="s">
        <v>28</v>
      </c>
      <c r="N219" s="67"/>
      <c r="O219" s="67" t="str">
        <f>VLOOKUP(S219,Tabelle6[],2,FALSE)</f>
        <v/>
      </c>
      <c r="P219" s="67" t="str">
        <f>VLOOKUP(S219,Tabelle6[],3,FALSE)</f>
        <v>Amadeusz Bryla</v>
      </c>
      <c r="Q219" s="67" t="s">
        <v>499</v>
      </c>
      <c r="R219" s="56"/>
      <c r="S219" s="67" t="s">
        <v>1089</v>
      </c>
    </row>
    <row r="220" spans="1:19" s="54" customFormat="1" ht="15" customHeight="1" x14ac:dyDescent="0.3">
      <c r="A220" s="57" t="s">
        <v>181</v>
      </c>
      <c r="B220" s="256">
        <v>3.5</v>
      </c>
      <c r="C220" s="256">
        <v>2.2999999999999998</v>
      </c>
      <c r="D220" s="67" t="s">
        <v>1090</v>
      </c>
      <c r="E220" s="67" t="s">
        <v>22893</v>
      </c>
      <c r="F220" s="67" t="s">
        <v>319</v>
      </c>
      <c r="G220" s="66">
        <v>0.84</v>
      </c>
      <c r="H220" s="67" t="s">
        <v>1090</v>
      </c>
      <c r="I220" s="71" t="s">
        <v>22894</v>
      </c>
      <c r="J220" s="71" t="s">
        <v>319</v>
      </c>
      <c r="K220" s="67"/>
      <c r="L220" s="67"/>
      <c r="M220" s="67" t="s">
        <v>28</v>
      </c>
      <c r="N220" s="67"/>
      <c r="O220" s="67" t="str">
        <f>VLOOKUP(S220,Tabelle6[],2,FALSE)</f>
        <v/>
      </c>
      <c r="P220" s="67" t="str">
        <f>VLOOKUP(S220,Tabelle6[],3,FALSE)</f>
        <v>Jennifer Miranda</v>
      </c>
      <c r="Q220" s="67" t="s">
        <v>450</v>
      </c>
      <c r="R220" s="56"/>
      <c r="S220" s="67" t="s">
        <v>1096</v>
      </c>
    </row>
    <row r="221" spans="1:19" s="54" customFormat="1" ht="15" customHeight="1" x14ac:dyDescent="0.3">
      <c r="A221" s="57" t="s">
        <v>182</v>
      </c>
      <c r="B221" s="256">
        <v>0.9</v>
      </c>
      <c r="C221" s="256">
        <v>0.9</v>
      </c>
      <c r="D221" s="67" t="s">
        <v>317</v>
      </c>
      <c r="E221" s="245" t="s">
        <v>22418</v>
      </c>
      <c r="F221" s="245" t="s">
        <v>328</v>
      </c>
      <c r="G221" s="66">
        <v>0.85</v>
      </c>
      <c r="H221" s="187" t="s">
        <v>317</v>
      </c>
      <c r="I221" s="246" t="s">
        <v>22895</v>
      </c>
      <c r="J221" s="246" t="s">
        <v>328</v>
      </c>
      <c r="K221" s="67"/>
      <c r="L221" s="67"/>
      <c r="M221" s="67" t="s">
        <v>28</v>
      </c>
      <c r="N221" s="67"/>
      <c r="O221" s="67" t="str">
        <f>VLOOKUP(S221,Tabelle6[],2,FALSE)</f>
        <v>OA</v>
      </c>
      <c r="P221" s="67" t="str">
        <f>VLOOKUP(S221,Tabelle6[],3,FALSE)</f>
        <v>Suzanne Mekking</v>
      </c>
      <c r="Q221" s="67" t="s">
        <v>317</v>
      </c>
      <c r="R221" s="56"/>
      <c r="S221" s="67" t="s">
        <v>1102</v>
      </c>
    </row>
    <row r="222" spans="1:19" s="54" customFormat="1" ht="15" customHeight="1" x14ac:dyDescent="0.3">
      <c r="A222" s="57" t="s">
        <v>183</v>
      </c>
      <c r="B222" s="256">
        <v>1.4</v>
      </c>
      <c r="C222" s="256">
        <v>1.2</v>
      </c>
      <c r="D222" s="67" t="s">
        <v>1103</v>
      </c>
      <c r="E222" s="67" t="s">
        <v>22896</v>
      </c>
      <c r="F222" s="67" t="s">
        <v>334</v>
      </c>
      <c r="G222" s="66">
        <v>0.27</v>
      </c>
      <c r="H222" s="67" t="s">
        <v>1103</v>
      </c>
      <c r="I222" s="71" t="s">
        <v>22897</v>
      </c>
      <c r="J222" s="71" t="s">
        <v>334</v>
      </c>
      <c r="K222" s="67"/>
      <c r="L222" s="67"/>
      <c r="M222" s="67" t="s">
        <v>28</v>
      </c>
      <c r="N222" s="67"/>
      <c r="O222" s="67" t="str">
        <f>VLOOKUP(S222,Tabelle6[],2,FALSE)</f>
        <v>OA</v>
      </c>
      <c r="P222" s="67" t="str">
        <f>VLOOKUP(S222,Tabelle6[],3,FALSE)</f>
        <v>Katharina Appelt</v>
      </c>
      <c r="Q222" s="67" t="s">
        <v>357</v>
      </c>
      <c r="R222" s="56"/>
      <c r="S222" s="67" t="s">
        <v>1109</v>
      </c>
    </row>
    <row r="223" spans="1:19" s="54" customFormat="1" ht="15" customHeight="1" x14ac:dyDescent="0.3">
      <c r="A223" s="56" t="s">
        <v>184</v>
      </c>
      <c r="B223" s="255">
        <v>0.2</v>
      </c>
      <c r="C223" s="255">
        <v>0.2</v>
      </c>
      <c r="D223" s="65" t="s">
        <v>311</v>
      </c>
      <c r="E223" s="65" t="s">
        <v>311</v>
      </c>
      <c r="F223" s="65" t="s">
        <v>311</v>
      </c>
      <c r="G223" s="259">
        <v>0.34</v>
      </c>
      <c r="H223" s="189" t="s">
        <v>400</v>
      </c>
      <c r="I223" s="245" t="s">
        <v>22898</v>
      </c>
      <c r="J223" s="245" t="s">
        <v>312</v>
      </c>
      <c r="K223" s="67"/>
      <c r="L223" s="67" t="s">
        <v>26</v>
      </c>
      <c r="M223" s="67"/>
      <c r="N223" s="67"/>
      <c r="O223" s="67" t="str">
        <f>VLOOKUP(S223,Tabelle6[],2,FALSE)</f>
        <v/>
      </c>
      <c r="P223" s="67" t="str">
        <f>VLOOKUP(S223,Tabelle6[],3,FALSE)</f>
        <v>Christoph Schirmer</v>
      </c>
      <c r="Q223" s="67" t="s">
        <v>400</v>
      </c>
      <c r="R223" s="56"/>
      <c r="S223" s="67" t="s">
        <v>1111</v>
      </c>
    </row>
    <row r="224" spans="1:19" s="54" customFormat="1" ht="15" customHeight="1" x14ac:dyDescent="0.3">
      <c r="A224" s="56" t="s">
        <v>185</v>
      </c>
      <c r="B224" s="255">
        <v>0.3</v>
      </c>
      <c r="C224" s="255">
        <v>0.2</v>
      </c>
      <c r="D224" s="189" t="s">
        <v>429</v>
      </c>
      <c r="E224" s="67" t="s">
        <v>22502</v>
      </c>
      <c r="F224" s="67" t="s">
        <v>328</v>
      </c>
      <c r="G224" s="259">
        <v>0.47</v>
      </c>
      <c r="H224" s="189" t="s">
        <v>429</v>
      </c>
      <c r="I224" s="246" t="s">
        <v>22899</v>
      </c>
      <c r="J224" s="246" t="s">
        <v>312</v>
      </c>
      <c r="K224" s="67" t="s">
        <v>38</v>
      </c>
      <c r="L224" s="67"/>
      <c r="M224" s="67"/>
      <c r="N224" s="67"/>
      <c r="O224" s="67" t="str">
        <f>VLOOKUP(S224,Tabelle6[],2,FALSE)</f>
        <v/>
      </c>
      <c r="P224" s="67" t="str">
        <f>VLOOKUP(S224,Tabelle6[],3,FALSE)</f>
        <v>Florian Hoppe</v>
      </c>
      <c r="Q224" s="67" t="s">
        <v>429</v>
      </c>
      <c r="R224" s="56"/>
      <c r="S224" s="67" t="s">
        <v>1113</v>
      </c>
    </row>
    <row r="225" spans="1:19" s="54" customFormat="1" ht="15" customHeight="1" x14ac:dyDescent="0.3">
      <c r="A225" s="60" t="s">
        <v>186</v>
      </c>
      <c r="B225" s="256">
        <v>0.3</v>
      </c>
      <c r="C225" s="256">
        <v>0.5</v>
      </c>
      <c r="D225" s="67" t="s">
        <v>1114</v>
      </c>
      <c r="E225" s="67" t="s">
        <v>22900</v>
      </c>
      <c r="F225" s="67" t="s">
        <v>334</v>
      </c>
      <c r="G225" s="66">
        <v>0.22</v>
      </c>
      <c r="H225" s="67" t="s">
        <v>1114</v>
      </c>
      <c r="I225" s="246" t="s">
        <v>22901</v>
      </c>
      <c r="J225" s="246" t="s">
        <v>334</v>
      </c>
      <c r="K225" s="67"/>
      <c r="L225" s="67"/>
      <c r="M225" s="67"/>
      <c r="N225" s="67" t="s">
        <v>42</v>
      </c>
      <c r="O225" s="67" t="str">
        <f>VLOOKUP(S225,Tabelle6[],2,FALSE)</f>
        <v/>
      </c>
      <c r="P225" s="67" t="str">
        <f>VLOOKUP(S225,Tabelle6[],3,FALSE)</f>
        <v>Audrey McMahon</v>
      </c>
      <c r="Q225" s="67" t="s">
        <v>315</v>
      </c>
      <c r="R225" s="56"/>
      <c r="S225" s="67" t="s">
        <v>1119</v>
      </c>
    </row>
    <row r="226" spans="1:19" s="54" customFormat="1" ht="15" customHeight="1" x14ac:dyDescent="0.3">
      <c r="A226" s="56" t="s">
        <v>187</v>
      </c>
      <c r="B226" s="255">
        <v>0.6</v>
      </c>
      <c r="C226" s="255">
        <v>0.8</v>
      </c>
      <c r="D226" s="189" t="s">
        <v>607</v>
      </c>
      <c r="E226" s="65" t="s">
        <v>22902</v>
      </c>
      <c r="F226" s="65" t="s">
        <v>334</v>
      </c>
      <c r="G226" s="259">
        <v>0.31</v>
      </c>
      <c r="H226" s="189" t="s">
        <v>607</v>
      </c>
      <c r="I226" s="246" t="s">
        <v>22903</v>
      </c>
      <c r="J226" s="246" t="s">
        <v>334</v>
      </c>
      <c r="K226" s="67"/>
      <c r="L226" s="67" t="s">
        <v>26</v>
      </c>
      <c r="M226" s="67"/>
      <c r="N226" s="67"/>
      <c r="O226" s="67" t="str">
        <f>VLOOKUP(S226,Tabelle6[],2,FALSE)</f>
        <v/>
      </c>
      <c r="P226" s="67" t="str">
        <f>VLOOKUP(S226,Tabelle6[],3,FALSE)</f>
        <v>Suzanne Mekking</v>
      </c>
      <c r="Q226" s="67" t="s">
        <v>317</v>
      </c>
      <c r="R226" s="56"/>
      <c r="S226" s="67" t="s">
        <v>1121</v>
      </c>
    </row>
    <row r="227" spans="1:19" s="54" customFormat="1" ht="15" customHeight="1" x14ac:dyDescent="0.3">
      <c r="A227" s="233" t="s">
        <v>188</v>
      </c>
      <c r="B227" s="255">
        <v>0.6</v>
      </c>
      <c r="C227" s="255">
        <v>0.9</v>
      </c>
      <c r="D227" s="65"/>
      <c r="E227" s="65"/>
      <c r="F227" s="65"/>
      <c r="G227" s="259">
        <v>0.74</v>
      </c>
      <c r="H227" s="227" t="s">
        <v>400</v>
      </c>
      <c r="I227" s="245" t="s">
        <v>22907</v>
      </c>
      <c r="J227" s="245" t="s">
        <v>328</v>
      </c>
      <c r="K227" s="67"/>
      <c r="L227" s="67" t="s">
        <v>26</v>
      </c>
      <c r="M227" s="67"/>
      <c r="N227" s="67"/>
      <c r="O227" s="67" t="str">
        <f>VLOOKUP(S227,Tabelle6[],2,FALSE)</f>
        <v/>
      </c>
      <c r="P227" s="67" t="str">
        <f>VLOOKUP(S227,Tabelle6[],3,FALSE)</f>
        <v>Christoph Schirmer</v>
      </c>
      <c r="Q227" s="67" t="s">
        <v>400</v>
      </c>
      <c r="R227" s="56"/>
      <c r="S227" s="67" t="s">
        <v>1123</v>
      </c>
    </row>
    <row r="228" spans="1:19" s="54" customFormat="1" ht="15" customHeight="1" x14ac:dyDescent="0.3">
      <c r="A228" s="233" t="s">
        <v>188</v>
      </c>
      <c r="B228" s="255">
        <v>0.6</v>
      </c>
      <c r="C228" s="255">
        <v>0.9</v>
      </c>
      <c r="D228" s="227" t="s">
        <v>1124</v>
      </c>
      <c r="E228" s="65" t="s">
        <v>22904</v>
      </c>
      <c r="F228" s="65" t="s">
        <v>334</v>
      </c>
      <c r="G228" s="259">
        <v>0.74</v>
      </c>
      <c r="H228" s="227" t="s">
        <v>1124</v>
      </c>
      <c r="I228" s="245" t="s">
        <v>22906</v>
      </c>
      <c r="J228" s="245" t="s">
        <v>328</v>
      </c>
      <c r="K228" s="67"/>
      <c r="L228" s="67" t="s">
        <v>26</v>
      </c>
      <c r="M228" s="67"/>
      <c r="N228" s="67"/>
      <c r="O228" s="67" t="str">
        <f>VLOOKUP(S228,Tabelle6[],2,FALSE)</f>
        <v/>
      </c>
      <c r="P228" s="67" t="str">
        <f>VLOOKUP(S228,Tabelle6[],3,FALSE)</f>
        <v>Christoph Schirmer</v>
      </c>
      <c r="Q228" s="67" t="s">
        <v>400</v>
      </c>
      <c r="R228" s="56"/>
      <c r="S228" s="67" t="s">
        <v>1123</v>
      </c>
    </row>
    <row r="229" spans="1:19" s="54" customFormat="1" ht="15" customHeight="1" x14ac:dyDescent="0.3">
      <c r="A229" s="233" t="s">
        <v>188</v>
      </c>
      <c r="B229" s="255">
        <v>0.6</v>
      </c>
      <c r="C229" s="255">
        <v>0.9</v>
      </c>
      <c r="D229" s="227" t="s">
        <v>672</v>
      </c>
      <c r="E229" s="65" t="s">
        <v>22905</v>
      </c>
      <c r="F229" s="65" t="s">
        <v>334</v>
      </c>
      <c r="G229" s="259">
        <v>0.74</v>
      </c>
      <c r="H229" s="227" t="s">
        <v>672</v>
      </c>
      <c r="I229" s="245" t="s">
        <v>22908</v>
      </c>
      <c r="J229" s="245" t="s">
        <v>328</v>
      </c>
      <c r="K229" s="67"/>
      <c r="L229" s="67" t="s">
        <v>26</v>
      </c>
      <c r="M229" s="67"/>
      <c r="N229" s="67"/>
      <c r="O229" s="67" t="str">
        <f>VLOOKUP(S229,Tabelle6[],2,FALSE)</f>
        <v/>
      </c>
      <c r="P229" s="67" t="str">
        <f>VLOOKUP(S229,Tabelle6[],3,FALSE)</f>
        <v>Christoph Schirmer</v>
      </c>
      <c r="Q229" s="67" t="s">
        <v>400</v>
      </c>
      <c r="R229" s="56"/>
      <c r="S229" s="67" t="s">
        <v>1123</v>
      </c>
    </row>
    <row r="230" spans="1:19" s="54" customFormat="1" ht="15" customHeight="1" x14ac:dyDescent="0.3">
      <c r="A230" s="253" t="s">
        <v>189</v>
      </c>
      <c r="B230" s="256">
        <v>1.8</v>
      </c>
      <c r="C230" s="256">
        <v>1.8</v>
      </c>
      <c r="D230" s="67" t="s">
        <v>177</v>
      </c>
      <c r="E230" s="65" t="s">
        <v>22466</v>
      </c>
      <c r="F230" s="65" t="s">
        <v>319</v>
      </c>
      <c r="G230" s="66">
        <v>1.29</v>
      </c>
      <c r="H230" s="230" t="s">
        <v>177</v>
      </c>
      <c r="I230" s="245" t="s">
        <v>22910</v>
      </c>
      <c r="J230" s="245" t="s">
        <v>319</v>
      </c>
      <c r="K230" s="67" t="s">
        <v>38</v>
      </c>
      <c r="L230" s="67"/>
      <c r="M230" s="67"/>
      <c r="N230" s="67" t="s">
        <v>42</v>
      </c>
      <c r="O230" s="67" t="str">
        <f>VLOOKUP(S230,Tabelle6[],2,FALSE)</f>
        <v/>
      </c>
      <c r="P230" s="67" t="str">
        <f>VLOOKUP(S230,Tabelle6[],3,FALSE)</f>
        <v>Megan Gough</v>
      </c>
      <c r="Q230" s="67" t="s">
        <v>177</v>
      </c>
      <c r="R230" s="56"/>
      <c r="S230" s="67" t="s">
        <v>1129</v>
      </c>
    </row>
    <row r="231" spans="1:19" s="54" customFormat="1" ht="15" customHeight="1" x14ac:dyDescent="0.3">
      <c r="A231" s="253" t="s">
        <v>189</v>
      </c>
      <c r="B231" s="256">
        <v>1.8</v>
      </c>
      <c r="C231" s="256">
        <v>1.8</v>
      </c>
      <c r="D231" s="67"/>
      <c r="E231" s="65"/>
      <c r="F231" s="65"/>
      <c r="G231" s="66">
        <v>1.29</v>
      </c>
      <c r="H231" s="230" t="s">
        <v>390</v>
      </c>
      <c r="I231" s="245" t="s">
        <v>22909</v>
      </c>
      <c r="J231" s="245" t="s">
        <v>319</v>
      </c>
      <c r="K231" s="67" t="s">
        <v>38</v>
      </c>
      <c r="L231" s="67"/>
      <c r="M231" s="67"/>
      <c r="N231" s="67" t="s">
        <v>42</v>
      </c>
      <c r="O231" s="67" t="str">
        <f>VLOOKUP(S231,Tabelle6[],2,FALSE)</f>
        <v/>
      </c>
      <c r="P231" s="67" t="str">
        <f>VLOOKUP(S231,Tabelle6[],3,FALSE)</f>
        <v>Megan Gough</v>
      </c>
      <c r="Q231" s="67" t="s">
        <v>177</v>
      </c>
      <c r="R231" s="56"/>
      <c r="S231" s="67" t="s">
        <v>1129</v>
      </c>
    </row>
    <row r="232" spans="1:19" s="54" customFormat="1" ht="15" customHeight="1" x14ac:dyDescent="0.3">
      <c r="A232" s="56" t="s">
        <v>190</v>
      </c>
      <c r="B232" s="255">
        <v>0</v>
      </c>
      <c r="C232" s="255">
        <v>0.1</v>
      </c>
      <c r="D232" s="65" t="s">
        <v>311</v>
      </c>
      <c r="E232" s="65" t="s">
        <v>311</v>
      </c>
      <c r="F232" s="65" t="s">
        <v>311</v>
      </c>
      <c r="G232" s="259">
        <v>0.11</v>
      </c>
      <c r="H232" s="189" t="s">
        <v>385</v>
      </c>
      <c r="I232" s="245" t="s">
        <v>22911</v>
      </c>
      <c r="J232" s="245" t="s">
        <v>334</v>
      </c>
      <c r="K232" s="67"/>
      <c r="L232" s="67" t="s">
        <v>26</v>
      </c>
      <c r="M232" s="67"/>
      <c r="N232" s="67"/>
      <c r="O232" s="67" t="str">
        <f>VLOOKUP(S232,Tabelle6[],2,FALSE)</f>
        <v/>
      </c>
      <c r="P232" s="67" t="str">
        <f>VLOOKUP(S232,Tabelle6[],3,FALSE)</f>
        <v>Albrecht Döhnert</v>
      </c>
      <c r="Q232" s="67" t="s">
        <v>432</v>
      </c>
      <c r="R232" s="56"/>
      <c r="S232" s="67" t="s">
        <v>1130</v>
      </c>
    </row>
    <row r="233" spans="1:19" s="54" customFormat="1" ht="15" customHeight="1" x14ac:dyDescent="0.3">
      <c r="A233" s="102" t="s">
        <v>192</v>
      </c>
      <c r="B233" s="256">
        <v>6.6</v>
      </c>
      <c r="C233" s="256">
        <v>7.3</v>
      </c>
      <c r="D233" s="103" t="s">
        <v>1136</v>
      </c>
      <c r="E233" s="67" t="s">
        <v>22915</v>
      </c>
      <c r="F233" s="67" t="s">
        <v>319</v>
      </c>
      <c r="G233" s="66">
        <v>1.1299999999999999</v>
      </c>
      <c r="H233" s="103" t="s">
        <v>1136</v>
      </c>
      <c r="I233" s="245" t="s">
        <v>22919</v>
      </c>
      <c r="J233" s="245" t="s">
        <v>319</v>
      </c>
      <c r="K233" s="67"/>
      <c r="L233" s="67"/>
      <c r="M233" s="67" t="s">
        <v>28</v>
      </c>
      <c r="N233" s="67"/>
      <c r="O233" s="67" t="str">
        <f>VLOOKUP(S233,Tabelle6[],2,FALSE)</f>
        <v>OA</v>
      </c>
      <c r="P233" s="67" t="str">
        <f>VLOOKUP(S233,Tabelle6[],3,FALSE)</f>
        <v>Laura Morris</v>
      </c>
      <c r="Q233" s="67" t="s">
        <v>336</v>
      </c>
      <c r="R233" s="56"/>
      <c r="S233" s="67" t="s">
        <v>1143</v>
      </c>
    </row>
    <row r="234" spans="1:19" s="54" customFormat="1" ht="15" customHeight="1" x14ac:dyDescent="0.3">
      <c r="A234" s="102" t="s">
        <v>192</v>
      </c>
      <c r="B234" s="256">
        <v>6.6</v>
      </c>
      <c r="C234" s="256">
        <v>7.3</v>
      </c>
      <c r="D234" s="103" t="s">
        <v>1028</v>
      </c>
      <c r="E234" s="67" t="s">
        <v>22912</v>
      </c>
      <c r="F234" s="67" t="s">
        <v>319</v>
      </c>
      <c r="G234" s="66">
        <v>1.1299999999999999</v>
      </c>
      <c r="H234" s="103" t="s">
        <v>1028</v>
      </c>
      <c r="I234" s="245" t="s">
        <v>22916</v>
      </c>
      <c r="J234" s="245" t="s">
        <v>319</v>
      </c>
      <c r="K234" s="67"/>
      <c r="L234" s="67"/>
      <c r="M234" s="67" t="s">
        <v>28</v>
      </c>
      <c r="N234" s="67"/>
      <c r="O234" s="67" t="str">
        <f>VLOOKUP(S234,Tabelle6[],2,FALSE)</f>
        <v>OA</v>
      </c>
      <c r="P234" s="67" t="str">
        <f>VLOOKUP(S234,Tabelle6[],3,FALSE)</f>
        <v>Laura Morris</v>
      </c>
      <c r="Q234" s="67" t="s">
        <v>336</v>
      </c>
      <c r="R234" s="56"/>
      <c r="S234" s="67" t="s">
        <v>1143</v>
      </c>
    </row>
    <row r="235" spans="1:19" s="54" customFormat="1" ht="15" customHeight="1" x14ac:dyDescent="0.3">
      <c r="A235" s="102" t="s">
        <v>192</v>
      </c>
      <c r="B235" s="256">
        <v>6.6</v>
      </c>
      <c r="C235" s="256">
        <v>7.3</v>
      </c>
      <c r="D235" s="103" t="s">
        <v>1131</v>
      </c>
      <c r="E235" s="67" t="s">
        <v>22913</v>
      </c>
      <c r="F235" s="67" t="s">
        <v>328</v>
      </c>
      <c r="G235" s="66">
        <v>1.1299999999999999</v>
      </c>
      <c r="H235" s="103" t="s">
        <v>1131</v>
      </c>
      <c r="I235" s="245" t="s">
        <v>22917</v>
      </c>
      <c r="J235" s="245" t="s">
        <v>319</v>
      </c>
      <c r="K235" s="67"/>
      <c r="L235" s="67"/>
      <c r="M235" s="67" t="s">
        <v>28</v>
      </c>
      <c r="N235" s="67"/>
      <c r="O235" s="67" t="str">
        <f>VLOOKUP(S235,Tabelle6[],2,FALSE)</f>
        <v>OA</v>
      </c>
      <c r="P235" s="67" t="str">
        <f>VLOOKUP(S235,Tabelle6[],3,FALSE)</f>
        <v>Laura Morris</v>
      </c>
      <c r="Q235" s="67" t="s">
        <v>336</v>
      </c>
      <c r="R235" s="56"/>
      <c r="S235" s="67" t="s">
        <v>1143</v>
      </c>
    </row>
    <row r="236" spans="1:19" s="54" customFormat="1" ht="15" customHeight="1" x14ac:dyDescent="0.3">
      <c r="A236" s="102" t="s">
        <v>192</v>
      </c>
      <c r="B236" s="256">
        <v>6.6</v>
      </c>
      <c r="C236" s="256">
        <v>7.3</v>
      </c>
      <c r="D236" s="103" t="s">
        <v>332</v>
      </c>
      <c r="E236" s="67" t="s">
        <v>22914</v>
      </c>
      <c r="F236" s="67" t="s">
        <v>319</v>
      </c>
      <c r="G236" s="66">
        <v>1.1299999999999999</v>
      </c>
      <c r="H236" s="103" t="s">
        <v>332</v>
      </c>
      <c r="I236" s="245" t="s">
        <v>22918</v>
      </c>
      <c r="J236" s="245" t="s">
        <v>319</v>
      </c>
      <c r="K236" s="67"/>
      <c r="L236" s="67"/>
      <c r="M236" s="67" t="s">
        <v>28</v>
      </c>
      <c r="N236" s="67"/>
      <c r="O236" s="67" t="str">
        <f>VLOOKUP(S236,Tabelle6[],2,FALSE)</f>
        <v>OA</v>
      </c>
      <c r="P236" s="67" t="str">
        <f>VLOOKUP(S236,Tabelle6[],3,FALSE)</f>
        <v>Laura Morris</v>
      </c>
      <c r="Q236" s="67" t="s">
        <v>336</v>
      </c>
      <c r="R236" s="56"/>
      <c r="S236" s="67" t="s">
        <v>1143</v>
      </c>
    </row>
    <row r="237" spans="1:19" s="54" customFormat="1" ht="15" customHeight="1" x14ac:dyDescent="0.3">
      <c r="A237" s="249" t="s">
        <v>193</v>
      </c>
      <c r="B237" s="256">
        <v>6.1</v>
      </c>
      <c r="C237" s="256">
        <v>6.7</v>
      </c>
      <c r="D237" s="108" t="s">
        <v>1136</v>
      </c>
      <c r="E237" s="67" t="s">
        <v>22923</v>
      </c>
      <c r="F237" s="67" t="s">
        <v>319</v>
      </c>
      <c r="G237" s="66">
        <v>0.8</v>
      </c>
      <c r="H237" s="108" t="s">
        <v>1136</v>
      </c>
      <c r="I237" s="245" t="s">
        <v>22927</v>
      </c>
      <c r="J237" s="245" t="s">
        <v>328</v>
      </c>
      <c r="K237" s="67"/>
      <c r="L237" s="67"/>
      <c r="M237" s="67" t="s">
        <v>28</v>
      </c>
      <c r="N237" s="67"/>
      <c r="O237" s="67" t="str">
        <f>VLOOKUP(S237,Tabelle6[],2,FALSE)</f>
        <v>OA</v>
      </c>
      <c r="P237" s="67" t="str">
        <f>VLOOKUP(S237,Tabelle6[],3,FALSE)</f>
        <v>Juliusz Skoryna</v>
      </c>
      <c r="Q237" s="67" t="s">
        <v>373</v>
      </c>
      <c r="R237" s="56"/>
      <c r="S237" s="67" t="s">
        <v>1158</v>
      </c>
    </row>
    <row r="238" spans="1:19" s="54" customFormat="1" ht="15" customHeight="1" x14ac:dyDescent="0.3">
      <c r="A238" s="249" t="s">
        <v>193</v>
      </c>
      <c r="B238" s="256">
        <v>6.1</v>
      </c>
      <c r="C238" s="256">
        <v>6.7</v>
      </c>
      <c r="D238" s="108" t="s">
        <v>716</v>
      </c>
      <c r="E238" s="67" t="s">
        <v>22920</v>
      </c>
      <c r="F238" s="67" t="s">
        <v>319</v>
      </c>
      <c r="G238" s="66">
        <v>0.8</v>
      </c>
      <c r="H238" s="108" t="s">
        <v>716</v>
      </c>
      <c r="I238" s="245" t="s">
        <v>22924</v>
      </c>
      <c r="J238" s="245" t="s">
        <v>328</v>
      </c>
      <c r="K238" s="67"/>
      <c r="L238" s="67"/>
      <c r="M238" s="67" t="s">
        <v>28</v>
      </c>
      <c r="N238" s="67"/>
      <c r="O238" s="67" t="str">
        <f>VLOOKUP(S238,Tabelle6[],2,FALSE)</f>
        <v>OA</v>
      </c>
      <c r="P238" s="67" t="str">
        <f>VLOOKUP(S238,Tabelle6[],3,FALSE)</f>
        <v>Juliusz Skoryna</v>
      </c>
      <c r="Q238" s="67" t="s">
        <v>373</v>
      </c>
      <c r="R238" s="56"/>
      <c r="S238" s="67" t="s">
        <v>1158</v>
      </c>
    </row>
    <row r="239" spans="1:19" s="54" customFormat="1" ht="15" customHeight="1" x14ac:dyDescent="0.3">
      <c r="A239" s="249" t="s">
        <v>193</v>
      </c>
      <c r="B239" s="256">
        <v>6.1</v>
      </c>
      <c r="C239" s="256">
        <v>6.7</v>
      </c>
      <c r="D239" s="108" t="s">
        <v>1028</v>
      </c>
      <c r="E239" s="67" t="s">
        <v>22921</v>
      </c>
      <c r="F239" s="67" t="s">
        <v>328</v>
      </c>
      <c r="G239" s="66">
        <v>0.8</v>
      </c>
      <c r="H239" s="108" t="s">
        <v>1028</v>
      </c>
      <c r="I239" s="245" t="s">
        <v>22925</v>
      </c>
      <c r="J239" s="245" t="s">
        <v>328</v>
      </c>
      <c r="K239" s="67"/>
      <c r="L239" s="67"/>
      <c r="M239" s="67" t="s">
        <v>28</v>
      </c>
      <c r="N239" s="67"/>
      <c r="O239" s="67" t="str">
        <f>VLOOKUP(S239,Tabelle6[],2,FALSE)</f>
        <v>OA</v>
      </c>
      <c r="P239" s="67" t="str">
        <f>VLOOKUP(S239,Tabelle6[],3,FALSE)</f>
        <v>Juliusz Skoryna</v>
      </c>
      <c r="Q239" s="67" t="s">
        <v>373</v>
      </c>
      <c r="R239" s="56"/>
      <c r="S239" s="67" t="s">
        <v>1158</v>
      </c>
    </row>
    <row r="240" spans="1:19" s="54" customFormat="1" ht="15" customHeight="1" x14ac:dyDescent="0.3">
      <c r="A240" s="249" t="s">
        <v>193</v>
      </c>
      <c r="B240" s="256">
        <v>6.1</v>
      </c>
      <c r="C240" s="256">
        <v>6.7</v>
      </c>
      <c r="D240" s="108" t="s">
        <v>1131</v>
      </c>
      <c r="E240" s="67" t="s">
        <v>22922</v>
      </c>
      <c r="F240" s="67" t="s">
        <v>328</v>
      </c>
      <c r="G240" s="66">
        <v>0.8</v>
      </c>
      <c r="H240" s="108" t="s">
        <v>1131</v>
      </c>
      <c r="I240" s="245" t="s">
        <v>22926</v>
      </c>
      <c r="J240" s="245" t="s">
        <v>328</v>
      </c>
      <c r="K240" s="67"/>
      <c r="L240" s="67"/>
      <c r="M240" s="67" t="s">
        <v>28</v>
      </c>
      <c r="N240" s="67"/>
      <c r="O240" s="67" t="str">
        <f>VLOOKUP(S240,Tabelle6[],2,FALSE)</f>
        <v>OA</v>
      </c>
      <c r="P240" s="67" t="str">
        <f>VLOOKUP(S240,Tabelle6[],3,FALSE)</f>
        <v>Juliusz Skoryna</v>
      </c>
      <c r="Q240" s="67" t="s">
        <v>373</v>
      </c>
      <c r="R240" s="56"/>
      <c r="S240" s="67" t="s">
        <v>1158</v>
      </c>
    </row>
    <row r="241" spans="1:19" s="54" customFormat="1" ht="15" customHeight="1" x14ac:dyDescent="0.3">
      <c r="A241" s="233" t="s">
        <v>194</v>
      </c>
      <c r="B241" s="257">
        <v>0.1</v>
      </c>
      <c r="C241" s="255">
        <v>0.1</v>
      </c>
      <c r="D241" s="65" t="s">
        <v>311</v>
      </c>
      <c r="E241" s="65" t="s">
        <v>311</v>
      </c>
      <c r="F241" s="65" t="s">
        <v>311</v>
      </c>
      <c r="G241" s="259">
        <v>0.26</v>
      </c>
      <c r="H241" s="227" t="s">
        <v>400</v>
      </c>
      <c r="I241" s="245" t="s">
        <v>22869</v>
      </c>
      <c r="J241" s="245" t="s">
        <v>312</v>
      </c>
      <c r="K241" s="67" t="s">
        <v>38</v>
      </c>
      <c r="L241" s="67"/>
      <c r="M241" s="67"/>
      <c r="N241" s="67"/>
      <c r="O241" s="67" t="str">
        <f>VLOOKUP(S241,Tabelle6[],2,FALSE)</f>
        <v/>
      </c>
      <c r="P241" s="67" t="str">
        <f>VLOOKUP(S241,Tabelle6[],3,FALSE)</f>
        <v>Albrecht Döhnert</v>
      </c>
      <c r="Q241" s="67" t="s">
        <v>432</v>
      </c>
      <c r="R241" s="56"/>
      <c r="S241" s="67" t="s">
        <v>1169</v>
      </c>
    </row>
    <row r="242" spans="1:19" s="54" customFormat="1" ht="15" customHeight="1" x14ac:dyDescent="0.3">
      <c r="A242" s="233" t="s">
        <v>194</v>
      </c>
      <c r="B242" s="257">
        <v>0.1</v>
      </c>
      <c r="C242" s="255">
        <v>0.1</v>
      </c>
      <c r="D242" s="65" t="s">
        <v>311</v>
      </c>
      <c r="E242" s="65" t="s">
        <v>311</v>
      </c>
      <c r="F242" s="65" t="s">
        <v>311</v>
      </c>
      <c r="G242" s="259">
        <v>0.26</v>
      </c>
      <c r="H242" s="227" t="s">
        <v>434</v>
      </c>
      <c r="I242" s="245" t="s">
        <v>22870</v>
      </c>
      <c r="J242" s="245" t="s">
        <v>312</v>
      </c>
      <c r="K242" s="67" t="s">
        <v>38</v>
      </c>
      <c r="L242" s="67"/>
      <c r="M242" s="67"/>
      <c r="N242" s="67"/>
      <c r="O242" s="67" t="str">
        <f>VLOOKUP(S242,Tabelle6[],2,FALSE)</f>
        <v/>
      </c>
      <c r="P242" s="67" t="str">
        <f>VLOOKUP(S242,Tabelle6[],3,FALSE)</f>
        <v>Albrecht Döhnert</v>
      </c>
      <c r="Q242" s="67" t="s">
        <v>432</v>
      </c>
      <c r="R242" s="56"/>
      <c r="S242" s="67" t="s">
        <v>1169</v>
      </c>
    </row>
    <row r="243" spans="1:19" s="54" customFormat="1" ht="15" customHeight="1" x14ac:dyDescent="0.3">
      <c r="A243" s="251" t="s">
        <v>195</v>
      </c>
      <c r="B243" s="255">
        <v>0.8</v>
      </c>
      <c r="C243" s="255">
        <v>0.6</v>
      </c>
      <c r="D243" s="189" t="s">
        <v>429</v>
      </c>
      <c r="E243" s="67" t="s">
        <v>22928</v>
      </c>
      <c r="F243" s="67" t="s">
        <v>319</v>
      </c>
      <c r="G243" s="259">
        <v>1</v>
      </c>
      <c r="H243" s="228" t="s">
        <v>429</v>
      </c>
      <c r="I243" s="71" t="s">
        <v>22930</v>
      </c>
      <c r="J243" s="71" t="s">
        <v>328</v>
      </c>
      <c r="K243" s="67"/>
      <c r="L243" s="67" t="s">
        <v>26</v>
      </c>
      <c r="M243" s="67"/>
      <c r="N243" s="67"/>
      <c r="O243" s="67" t="str">
        <f>VLOOKUP(S243,Tabelle6[],2,FALSE)</f>
        <v/>
      </c>
      <c r="P243" s="67" t="str">
        <f>VLOOKUP(S243,Tabelle6[],3,FALSE)</f>
        <v>Janine Conrad</v>
      </c>
      <c r="Q243" s="67" t="s">
        <v>465</v>
      </c>
      <c r="R243" s="56"/>
      <c r="S243" s="67" t="s">
        <v>1171</v>
      </c>
    </row>
    <row r="244" spans="1:19" s="54" customFormat="1" ht="15" customHeight="1" x14ac:dyDescent="0.3">
      <c r="A244" s="251" t="s">
        <v>195</v>
      </c>
      <c r="B244" s="255">
        <v>0.8</v>
      </c>
      <c r="C244" s="255">
        <v>0.6</v>
      </c>
      <c r="D244" s="238" t="s">
        <v>758</v>
      </c>
      <c r="E244" s="67" t="s">
        <v>22929</v>
      </c>
      <c r="F244" s="67" t="s">
        <v>312</v>
      </c>
      <c r="G244" s="259">
        <v>1</v>
      </c>
      <c r="H244" s="230" t="s">
        <v>758</v>
      </c>
      <c r="I244" s="246" t="s">
        <v>22931</v>
      </c>
      <c r="J244" s="246" t="s">
        <v>328</v>
      </c>
      <c r="K244" s="67"/>
      <c r="L244" s="67"/>
      <c r="M244" s="67"/>
      <c r="N244" s="67"/>
      <c r="O244" s="67" t="str">
        <f>VLOOKUP(S244,Tabelle6[],2,FALSE)</f>
        <v/>
      </c>
      <c r="P244" s="67" t="str">
        <f>VLOOKUP(S244,Tabelle6[],3,FALSE)</f>
        <v>Janine Conrad</v>
      </c>
      <c r="Q244" s="225"/>
      <c r="R244" s="56"/>
      <c r="S244" s="67" t="s">
        <v>1171</v>
      </c>
    </row>
    <row r="245" spans="1:19" s="54" customFormat="1" ht="15" customHeight="1" x14ac:dyDescent="0.3">
      <c r="A245" s="56" t="s">
        <v>196</v>
      </c>
      <c r="B245" s="255">
        <v>2.4</v>
      </c>
      <c r="C245" s="255">
        <v>2.1</v>
      </c>
      <c r="D245" s="189" t="s">
        <v>1172</v>
      </c>
      <c r="E245" s="67" t="s">
        <v>22932</v>
      </c>
      <c r="F245" s="67" t="s">
        <v>328</v>
      </c>
      <c r="G245" s="259">
        <v>0.69</v>
      </c>
      <c r="H245" s="189" t="s">
        <v>1172</v>
      </c>
      <c r="I245" s="71" t="s">
        <v>22933</v>
      </c>
      <c r="J245" s="71" t="s">
        <v>328</v>
      </c>
      <c r="K245" s="67"/>
      <c r="L245" s="67" t="s">
        <v>26</v>
      </c>
      <c r="M245" s="67"/>
      <c r="N245" s="67"/>
      <c r="O245" s="67" t="str">
        <f>VLOOKUP(S245,Tabelle6[],2,FALSE)</f>
        <v>OA</v>
      </c>
      <c r="P245" s="67" t="str">
        <f>VLOOKUP(S245,Tabelle6[],3,FALSE)</f>
        <v>Zofia Wójciak</v>
      </c>
      <c r="Q245" s="67" t="s">
        <v>450</v>
      </c>
      <c r="R245" s="56"/>
      <c r="S245" s="67" t="s">
        <v>1174</v>
      </c>
    </row>
    <row r="246" spans="1:19" s="54" customFormat="1" ht="15" customHeight="1" x14ac:dyDescent="0.3">
      <c r="A246" s="233" t="s">
        <v>197</v>
      </c>
      <c r="B246" s="255">
        <v>1.5</v>
      </c>
      <c r="C246" s="255">
        <v>2.2000000000000002</v>
      </c>
      <c r="D246" s="227" t="s">
        <v>913</v>
      </c>
      <c r="E246" s="67" t="s">
        <v>22935</v>
      </c>
      <c r="F246" s="67" t="s">
        <v>312</v>
      </c>
      <c r="G246" s="259">
        <v>0.81</v>
      </c>
      <c r="H246" s="227" t="s">
        <v>913</v>
      </c>
      <c r="I246" s="245" t="s">
        <v>22937</v>
      </c>
      <c r="J246" s="245" t="s">
        <v>328</v>
      </c>
      <c r="K246" s="67"/>
      <c r="L246" s="67" t="s">
        <v>26</v>
      </c>
      <c r="M246" s="67"/>
      <c r="N246" s="67"/>
      <c r="O246" s="67" t="str">
        <f>VLOOKUP(S246,Tabelle6[],2,FALSE)</f>
        <v>OA</v>
      </c>
      <c r="P246" s="67" t="str">
        <f>VLOOKUP(S246,Tabelle6[],3,FALSE)</f>
        <v>Natalia Przybylska</v>
      </c>
      <c r="Q246" s="67" t="s">
        <v>450</v>
      </c>
      <c r="R246" s="56"/>
      <c r="S246" s="67" t="s">
        <v>1175</v>
      </c>
    </row>
    <row r="247" spans="1:19" s="54" customFormat="1" ht="15" customHeight="1" x14ac:dyDescent="0.3">
      <c r="A247" s="233" t="s">
        <v>197</v>
      </c>
      <c r="B247" s="255">
        <v>1.5</v>
      </c>
      <c r="C247" s="255">
        <v>2.2000000000000002</v>
      </c>
      <c r="D247" s="227" t="s">
        <v>1176</v>
      </c>
      <c r="E247" s="67" t="s">
        <v>22934</v>
      </c>
      <c r="F247" s="67" t="s">
        <v>312</v>
      </c>
      <c r="G247" s="259">
        <v>0.81</v>
      </c>
      <c r="H247" s="227" t="s">
        <v>1176</v>
      </c>
      <c r="I247" s="245" t="s">
        <v>22936</v>
      </c>
      <c r="J247" s="245" t="s">
        <v>319</v>
      </c>
      <c r="K247" s="67"/>
      <c r="L247" s="67" t="s">
        <v>26</v>
      </c>
      <c r="M247" s="67"/>
      <c r="N247" s="67"/>
      <c r="O247" s="67" t="str">
        <f>VLOOKUP(S247,Tabelle6[],2,FALSE)</f>
        <v>OA</v>
      </c>
      <c r="P247" s="67" t="str">
        <f>VLOOKUP(S247,Tabelle6[],3,FALSE)</f>
        <v>Natalia Przybylska</v>
      </c>
      <c r="Q247" s="67" t="s">
        <v>450</v>
      </c>
      <c r="R247" s="56"/>
      <c r="S247" s="67" t="s">
        <v>1175</v>
      </c>
    </row>
    <row r="248" spans="1:19" s="54" customFormat="1" ht="15" customHeight="1" x14ac:dyDescent="0.3">
      <c r="A248" s="56" t="s">
        <v>198</v>
      </c>
      <c r="B248" s="255">
        <v>1.2</v>
      </c>
      <c r="C248" s="255">
        <v>1.5</v>
      </c>
      <c r="D248" s="189" t="s">
        <v>940</v>
      </c>
      <c r="E248" s="67" t="s">
        <v>22938</v>
      </c>
      <c r="F248" s="67" t="s">
        <v>312</v>
      </c>
      <c r="G248" s="259">
        <v>0.65</v>
      </c>
      <c r="H248" s="189" t="s">
        <v>940</v>
      </c>
      <c r="I248" s="245" t="s">
        <v>22939</v>
      </c>
      <c r="J248" s="245" t="s">
        <v>312</v>
      </c>
      <c r="K248" s="67"/>
      <c r="L248" s="67" t="s">
        <v>26</v>
      </c>
      <c r="M248" s="67"/>
      <c r="N248" s="67"/>
      <c r="O248" s="67" t="str">
        <f>VLOOKUP(S248,Tabelle6[],2,FALSE)</f>
        <v>OA</v>
      </c>
      <c r="P248" s="67" t="str">
        <f>VLOOKUP(S248,Tabelle6[],3,FALSE)</f>
        <v>Janine Conrad</v>
      </c>
      <c r="Q248" s="67" t="s">
        <v>465</v>
      </c>
      <c r="R248" s="56"/>
      <c r="S248" s="67" t="s">
        <v>1178</v>
      </c>
    </row>
    <row r="249" spans="1:19" s="54" customFormat="1" ht="15" customHeight="1" x14ac:dyDescent="0.3">
      <c r="A249" s="57" t="s">
        <v>199</v>
      </c>
      <c r="B249" s="256">
        <v>1.2</v>
      </c>
      <c r="C249" s="256">
        <v>1.3</v>
      </c>
      <c r="D249" s="67" t="s">
        <v>749</v>
      </c>
      <c r="E249" s="71" t="s">
        <v>453</v>
      </c>
      <c r="F249" s="67" t="s">
        <v>328</v>
      </c>
      <c r="G249" s="66">
        <v>0.38</v>
      </c>
      <c r="H249" s="67" t="s">
        <v>749</v>
      </c>
      <c r="I249" s="245" t="s">
        <v>593</v>
      </c>
      <c r="J249" s="245" t="s">
        <v>312</v>
      </c>
      <c r="K249" s="67"/>
      <c r="L249" s="67"/>
      <c r="M249" s="67" t="s">
        <v>28</v>
      </c>
      <c r="N249" s="67"/>
      <c r="O249" s="67" t="str">
        <f>VLOOKUP(S249,Tabelle6[],2,FALSE)</f>
        <v/>
      </c>
      <c r="P249" s="67" t="str">
        <f>VLOOKUP(S249,Tabelle6[],3,FALSE)</f>
        <v>Laura Morris</v>
      </c>
      <c r="Q249" s="67" t="s">
        <v>373</v>
      </c>
      <c r="R249" s="56"/>
      <c r="S249" s="67" t="s">
        <v>1183</v>
      </c>
    </row>
    <row r="250" spans="1:19" s="54" customFormat="1" ht="15" customHeight="1" x14ac:dyDescent="0.3">
      <c r="A250" s="57" t="s">
        <v>1184</v>
      </c>
      <c r="B250" s="256">
        <v>2.5</v>
      </c>
      <c r="C250" s="256">
        <v>1.9</v>
      </c>
      <c r="D250" s="67" t="s">
        <v>1185</v>
      </c>
      <c r="E250" s="67" t="s">
        <v>22940</v>
      </c>
      <c r="F250" s="67" t="s">
        <v>312</v>
      </c>
      <c r="G250" s="66">
        <v>0.39</v>
      </c>
      <c r="H250" s="67" t="s">
        <v>1185</v>
      </c>
      <c r="I250" s="71" t="s">
        <v>22941</v>
      </c>
      <c r="J250" s="71" t="s">
        <v>312</v>
      </c>
      <c r="K250" s="67"/>
      <c r="L250" s="67"/>
      <c r="M250" s="67" t="s">
        <v>28</v>
      </c>
      <c r="N250" s="67"/>
      <c r="O250" s="67" t="str">
        <f>VLOOKUP(S250,Tabelle6[],2,FALSE)</f>
        <v>OA</v>
      </c>
      <c r="P250" s="67" t="str">
        <f>VLOOKUP(S250,Tabelle6[],3,FALSE)</f>
        <v>Ramprasad Anbazhagan</v>
      </c>
      <c r="Q250" s="67" t="s">
        <v>357</v>
      </c>
      <c r="R250" s="56"/>
      <c r="S250" s="67" t="s">
        <v>1191</v>
      </c>
    </row>
    <row r="251" spans="1:19" s="54" customFormat="1" ht="15" customHeight="1" x14ac:dyDescent="0.3">
      <c r="A251" s="56" t="s">
        <v>200</v>
      </c>
      <c r="B251" s="255">
        <v>1.6</v>
      </c>
      <c r="C251" s="255">
        <v>2</v>
      </c>
      <c r="D251" s="189" t="s">
        <v>1192</v>
      </c>
      <c r="E251" s="65" t="s">
        <v>22942</v>
      </c>
      <c r="F251" s="65" t="s">
        <v>328</v>
      </c>
      <c r="G251" s="259">
        <v>0.5</v>
      </c>
      <c r="H251" s="189" t="s">
        <v>1192</v>
      </c>
      <c r="I251" s="177" t="s">
        <v>22943</v>
      </c>
      <c r="J251" s="177" t="s">
        <v>328</v>
      </c>
      <c r="K251" s="67"/>
      <c r="L251" s="67" t="s">
        <v>26</v>
      </c>
      <c r="M251" s="67"/>
      <c r="N251" s="67"/>
      <c r="O251" s="67" t="str">
        <f>VLOOKUP(S251,Tabelle6[],2,FALSE)</f>
        <v>OA</v>
      </c>
      <c r="P251" s="67" t="str">
        <f>VLOOKUP(S251,Tabelle6[],3,FALSE)</f>
        <v>Amadeusz Bryla</v>
      </c>
      <c r="Q251" s="67" t="s">
        <v>499</v>
      </c>
      <c r="R251" s="56"/>
      <c r="S251" s="67" t="s">
        <v>1194</v>
      </c>
    </row>
    <row r="252" spans="1:19" s="54" customFormat="1" ht="15" customHeight="1" x14ac:dyDescent="0.3">
      <c r="A252" s="56" t="s">
        <v>201</v>
      </c>
      <c r="B252" s="257">
        <v>0.7</v>
      </c>
      <c r="C252" s="255">
        <v>0.8</v>
      </c>
      <c r="D252" s="65" t="s">
        <v>311</v>
      </c>
      <c r="E252" s="65" t="s">
        <v>311</v>
      </c>
      <c r="F252" s="65" t="s">
        <v>311</v>
      </c>
      <c r="G252" s="259">
        <v>0.85</v>
      </c>
      <c r="H252" s="189" t="s">
        <v>536</v>
      </c>
      <c r="I252" s="177" t="s">
        <v>22944</v>
      </c>
      <c r="J252" s="177" t="s">
        <v>328</v>
      </c>
      <c r="K252" s="67" t="s">
        <v>38</v>
      </c>
      <c r="L252" s="67"/>
      <c r="M252" s="67"/>
      <c r="N252" s="67"/>
      <c r="O252" s="67" t="str">
        <f>VLOOKUP(S252,Tabelle6[],2,FALSE)</f>
        <v>OA</v>
      </c>
      <c r="P252" s="67" t="str">
        <f>VLOOKUP(S252,Tabelle6[],3,FALSE)</f>
        <v>Katarzyna Inga Michalak</v>
      </c>
      <c r="Q252" s="67" t="s">
        <v>429</v>
      </c>
      <c r="R252" s="56"/>
      <c r="S252" s="67" t="s">
        <v>1197</v>
      </c>
    </row>
    <row r="253" spans="1:19" s="54" customFormat="1" ht="15" customHeight="1" x14ac:dyDescent="0.3">
      <c r="A253" s="57" t="s">
        <v>202</v>
      </c>
      <c r="B253" s="256">
        <v>0.5</v>
      </c>
      <c r="C253" s="256">
        <v>0.6</v>
      </c>
      <c r="D253" s="67" t="s">
        <v>1198</v>
      </c>
      <c r="E253" s="67" t="s">
        <v>447</v>
      </c>
      <c r="F253" s="67" t="s">
        <v>334</v>
      </c>
      <c r="G253" s="66">
        <v>0.13</v>
      </c>
      <c r="H253" s="187" t="s">
        <v>1198</v>
      </c>
      <c r="I253" s="71" t="s">
        <v>447</v>
      </c>
      <c r="J253" s="71" t="s">
        <v>334</v>
      </c>
      <c r="K253" s="67"/>
      <c r="L253" s="67"/>
      <c r="M253" s="67" t="s">
        <v>28</v>
      </c>
      <c r="N253" s="67"/>
      <c r="O253" s="67" t="str">
        <f>VLOOKUP(S253,Tabelle6[],2,FALSE)</f>
        <v>OA</v>
      </c>
      <c r="P253" s="67" t="str">
        <f>VLOOKUP(S253,Tabelle6[],3,FALSE)</f>
        <v>Zofia Wójciak</v>
      </c>
      <c r="Q253" s="67" t="s">
        <v>336</v>
      </c>
      <c r="R253" s="56"/>
      <c r="S253" s="67" t="s">
        <v>1205</v>
      </c>
    </row>
    <row r="254" spans="1:19" s="54" customFormat="1" ht="15" customHeight="1" x14ac:dyDescent="0.3">
      <c r="A254" s="57" t="s">
        <v>203</v>
      </c>
      <c r="B254" s="256">
        <v>1.9</v>
      </c>
      <c r="C254" s="256">
        <v>2.1</v>
      </c>
      <c r="D254" s="67" t="s">
        <v>716</v>
      </c>
      <c r="E254" s="71" t="s">
        <v>22945</v>
      </c>
      <c r="F254" s="71" t="s">
        <v>312</v>
      </c>
      <c r="G254" s="66">
        <v>0.36</v>
      </c>
      <c r="H254" s="67" t="s">
        <v>716</v>
      </c>
      <c r="I254" s="245" t="s">
        <v>22946</v>
      </c>
      <c r="J254" s="245" t="s">
        <v>312</v>
      </c>
      <c r="K254" s="67"/>
      <c r="L254" s="67"/>
      <c r="M254" s="67" t="s">
        <v>28</v>
      </c>
      <c r="N254" s="67"/>
      <c r="O254" s="67" t="str">
        <f>VLOOKUP(S254,Tabelle6[],2,FALSE)</f>
        <v>OA</v>
      </c>
      <c r="P254" s="67" t="str">
        <f>VLOOKUP(S254,Tabelle6[],3,FALSE)</f>
        <v>Malgorzata Komadowska</v>
      </c>
      <c r="Q254" s="67" t="s">
        <v>418</v>
      </c>
      <c r="R254" s="56"/>
      <c r="S254" s="67" t="s">
        <v>1211</v>
      </c>
    </row>
    <row r="255" spans="1:19" s="54" customFormat="1" ht="15" customHeight="1" x14ac:dyDescent="0.3">
      <c r="A255" s="56" t="s">
        <v>204</v>
      </c>
      <c r="B255" s="255">
        <v>1.2</v>
      </c>
      <c r="C255" s="255">
        <v>1.4</v>
      </c>
      <c r="D255" s="189" t="s">
        <v>971</v>
      </c>
      <c r="E255" s="71" t="s">
        <v>22947</v>
      </c>
      <c r="F255" s="71" t="s">
        <v>312</v>
      </c>
      <c r="G255" s="259">
        <v>0.32</v>
      </c>
      <c r="H255" s="189" t="s">
        <v>971</v>
      </c>
      <c r="I255" s="245" t="s">
        <v>22948</v>
      </c>
      <c r="J255" s="245" t="s">
        <v>312</v>
      </c>
      <c r="K255" s="67"/>
      <c r="L255" s="67" t="s">
        <v>26</v>
      </c>
      <c r="M255" s="67"/>
      <c r="N255" s="67"/>
      <c r="O255" s="67" t="str">
        <f>VLOOKUP(S255,Tabelle6[],2,FALSE)</f>
        <v>OA</v>
      </c>
      <c r="P255" s="67" t="str">
        <f>VLOOKUP(S255,Tabelle6[],3,FALSE)</f>
        <v>Monika Maleszka</v>
      </c>
      <c r="Q255" s="67" t="s">
        <v>450</v>
      </c>
      <c r="R255" s="56"/>
      <c r="S255" s="67" t="s">
        <v>1213</v>
      </c>
    </row>
    <row r="256" spans="1:19" s="54" customFormat="1" ht="15" customHeight="1" x14ac:dyDescent="0.3">
      <c r="A256" s="56" t="s">
        <v>205</v>
      </c>
      <c r="B256" s="255">
        <v>0.5</v>
      </c>
      <c r="C256" s="255">
        <v>0.5</v>
      </c>
      <c r="D256" s="189" t="s">
        <v>1214</v>
      </c>
      <c r="E256" s="71" t="s">
        <v>22949</v>
      </c>
      <c r="F256" s="71" t="s">
        <v>312</v>
      </c>
      <c r="G256" s="259">
        <v>0.56000000000000005</v>
      </c>
      <c r="H256" s="189" t="s">
        <v>1214</v>
      </c>
      <c r="I256" s="245" t="s">
        <v>22950</v>
      </c>
      <c r="J256" s="245" t="s">
        <v>312</v>
      </c>
      <c r="K256" s="67"/>
      <c r="L256" s="67" t="s">
        <v>26</v>
      </c>
      <c r="M256" s="67"/>
      <c r="N256" s="67"/>
      <c r="O256" s="67" t="str">
        <f>VLOOKUP(S256,Tabelle6[],2,FALSE)</f>
        <v>OA</v>
      </c>
      <c r="P256" s="67" t="str">
        <f>VLOOKUP(S256,Tabelle6[],3,FALSE)</f>
        <v>Katarzyna Tempczyk</v>
      </c>
      <c r="Q256" s="67" t="s">
        <v>465</v>
      </c>
      <c r="R256" s="56"/>
      <c r="S256" s="67" t="s">
        <v>1217</v>
      </c>
    </row>
    <row r="257" spans="1:19" s="54" customFormat="1" ht="15" customHeight="1" x14ac:dyDescent="0.3">
      <c r="A257" s="56" t="s">
        <v>206</v>
      </c>
      <c r="B257" s="255">
        <v>1.5</v>
      </c>
      <c r="C257" s="255">
        <v>1.8</v>
      </c>
      <c r="D257" s="189" t="s">
        <v>831</v>
      </c>
      <c r="E257" s="65" t="s">
        <v>22434</v>
      </c>
      <c r="F257" s="65" t="s">
        <v>328</v>
      </c>
      <c r="G257" s="259">
        <v>0.41</v>
      </c>
      <c r="H257" s="189" t="s">
        <v>831</v>
      </c>
      <c r="I257" s="177" t="s">
        <v>22431</v>
      </c>
      <c r="J257" s="177" t="s">
        <v>328</v>
      </c>
      <c r="K257" s="67"/>
      <c r="L257" s="67" t="s">
        <v>26</v>
      </c>
      <c r="M257" s="67"/>
      <c r="N257" s="67"/>
      <c r="O257" s="67" t="str">
        <f>VLOOKUP(S257,Tabelle6[],2,FALSE)</f>
        <v>OA</v>
      </c>
      <c r="P257" s="67" t="str">
        <f>VLOOKUP(S257,Tabelle6[],3,FALSE)</f>
        <v>Zofia Wójciak</v>
      </c>
      <c r="Q257" s="67" t="s">
        <v>450</v>
      </c>
      <c r="R257" s="56"/>
      <c r="S257" s="67" t="s">
        <v>1220</v>
      </c>
    </row>
    <row r="258" spans="1:19" s="54" customFormat="1" ht="15" customHeight="1" x14ac:dyDescent="0.3">
      <c r="A258" s="57" t="s">
        <v>207</v>
      </c>
      <c r="B258" s="256">
        <v>1.3</v>
      </c>
      <c r="C258" s="256">
        <v>1.7</v>
      </c>
      <c r="D258" s="67" t="s">
        <v>1221</v>
      </c>
      <c r="E258" s="67" t="s">
        <v>22951</v>
      </c>
      <c r="F258" s="67" t="s">
        <v>312</v>
      </c>
      <c r="G258" s="66">
        <v>0.37</v>
      </c>
      <c r="H258" s="67" t="s">
        <v>1221</v>
      </c>
      <c r="I258" s="245" t="s">
        <v>22952</v>
      </c>
      <c r="J258" s="245" t="s">
        <v>312</v>
      </c>
      <c r="K258" s="67"/>
      <c r="L258" s="67"/>
      <c r="M258" s="67" t="s">
        <v>28</v>
      </c>
      <c r="N258" s="67"/>
      <c r="O258" s="67" t="str">
        <f>VLOOKUP(S258,Tabelle6[],2,FALSE)</f>
        <v>OA</v>
      </c>
      <c r="P258" s="67" t="str">
        <f>VLOOKUP(S258,Tabelle6[],3,FALSE)</f>
        <v>Jan Barabach</v>
      </c>
      <c r="Q258" s="67" t="s">
        <v>450</v>
      </c>
      <c r="R258" s="56"/>
      <c r="S258" s="67" t="s">
        <v>1227</v>
      </c>
    </row>
    <row r="259" spans="1:19" s="54" customFormat="1" ht="15" customHeight="1" x14ac:dyDescent="0.3">
      <c r="A259" s="57" t="s">
        <v>208</v>
      </c>
      <c r="B259" s="256">
        <v>1.7</v>
      </c>
      <c r="C259" s="256">
        <v>1.9</v>
      </c>
      <c r="D259" s="67" t="s">
        <v>1228</v>
      </c>
      <c r="E259" s="67" t="s">
        <v>22953</v>
      </c>
      <c r="F259" s="67" t="s">
        <v>328</v>
      </c>
      <c r="G259" s="66">
        <v>0.43</v>
      </c>
      <c r="H259" s="67" t="s">
        <v>1228</v>
      </c>
      <c r="I259" s="245" t="s">
        <v>22954</v>
      </c>
      <c r="J259" s="245" t="s">
        <v>312</v>
      </c>
      <c r="K259" s="67"/>
      <c r="L259" s="67"/>
      <c r="M259" s="67" t="s">
        <v>28</v>
      </c>
      <c r="N259" s="67"/>
      <c r="O259" s="67" t="str">
        <f>VLOOKUP(S259,Tabelle6[],2,FALSE)</f>
        <v>OA</v>
      </c>
      <c r="P259" s="67" t="str">
        <f>VLOOKUP(S259,Tabelle6[],3,FALSE)</f>
        <v>Amadeusz Bryla</v>
      </c>
      <c r="Q259" s="67" t="s">
        <v>499</v>
      </c>
      <c r="R259" s="56"/>
      <c r="S259" s="67" t="s">
        <v>1234</v>
      </c>
    </row>
    <row r="260" spans="1:19" s="54" customFormat="1" ht="15" customHeight="1" x14ac:dyDescent="0.3">
      <c r="A260" s="56" t="s">
        <v>209</v>
      </c>
      <c r="B260" s="255">
        <v>0.5</v>
      </c>
      <c r="C260" s="255">
        <v>0.8</v>
      </c>
      <c r="D260" s="189" t="s">
        <v>177</v>
      </c>
      <c r="E260" s="67" t="s">
        <v>22413</v>
      </c>
      <c r="F260" s="67" t="s">
        <v>312</v>
      </c>
      <c r="G260" s="259">
        <v>0.41</v>
      </c>
      <c r="H260" s="189" t="s">
        <v>177</v>
      </c>
      <c r="I260" s="245" t="s">
        <v>22405</v>
      </c>
      <c r="J260" s="245" t="s">
        <v>312</v>
      </c>
      <c r="K260" s="67"/>
      <c r="L260" s="67" t="s">
        <v>26</v>
      </c>
      <c r="M260" s="67"/>
      <c r="N260" s="67"/>
      <c r="O260" s="67" t="str">
        <f>VLOOKUP(S260,Tabelle6[],2,FALSE)</f>
        <v>OA</v>
      </c>
      <c r="P260" s="67" t="str">
        <f>VLOOKUP(S260,Tabelle6[],3,FALSE)</f>
        <v>Sanne Lauriks</v>
      </c>
      <c r="Q260" s="67" t="s">
        <v>177</v>
      </c>
      <c r="R260" s="56"/>
      <c r="S260" s="67" t="s">
        <v>1236</v>
      </c>
    </row>
    <row r="261" spans="1:19" s="54" customFormat="1" ht="15" customHeight="1" x14ac:dyDescent="0.3">
      <c r="A261" s="57" t="s">
        <v>210</v>
      </c>
      <c r="B261" s="256">
        <v>0.9</v>
      </c>
      <c r="C261" s="256">
        <v>0.9</v>
      </c>
      <c r="D261" s="67" t="s">
        <v>317</v>
      </c>
      <c r="E261" s="71" t="s">
        <v>22418</v>
      </c>
      <c r="F261" s="71" t="s">
        <v>328</v>
      </c>
      <c r="G261" s="66">
        <v>1.03</v>
      </c>
      <c r="H261" s="187" t="s">
        <v>317</v>
      </c>
      <c r="I261" s="71" t="s">
        <v>22955</v>
      </c>
      <c r="J261" s="71" t="s">
        <v>319</v>
      </c>
      <c r="K261" s="67"/>
      <c r="L261" s="67"/>
      <c r="M261" s="67" t="s">
        <v>28</v>
      </c>
      <c r="N261" s="67"/>
      <c r="O261" s="67" t="str">
        <f>VLOOKUP(S261,Tabelle6[],2,FALSE)</f>
        <v>OA</v>
      </c>
      <c r="P261" s="67" t="str">
        <f>VLOOKUP(S261,Tabelle6[],3,FALSE)</f>
        <v>Justyna Żuk</v>
      </c>
      <c r="Q261" s="67" t="s">
        <v>317</v>
      </c>
      <c r="R261" s="56"/>
      <c r="S261" s="67" t="s">
        <v>1242</v>
      </c>
    </row>
    <row r="262" spans="1:19" s="54" customFormat="1" ht="15" customHeight="1" x14ac:dyDescent="0.3">
      <c r="A262" s="57" t="s">
        <v>211</v>
      </c>
      <c r="B262" s="256">
        <v>1.6</v>
      </c>
      <c r="C262" s="256">
        <v>1.8</v>
      </c>
      <c r="D262" s="67" t="s">
        <v>1243</v>
      </c>
      <c r="E262" s="65" t="s">
        <v>22956</v>
      </c>
      <c r="F262" s="65" t="s">
        <v>328</v>
      </c>
      <c r="G262" s="66">
        <v>0.44</v>
      </c>
      <c r="H262" s="67" t="s">
        <v>1243</v>
      </c>
      <c r="I262" s="177" t="s">
        <v>22957</v>
      </c>
      <c r="J262" s="177" t="s">
        <v>328</v>
      </c>
      <c r="K262" s="67"/>
      <c r="L262" s="67"/>
      <c r="M262" s="67" t="s">
        <v>28</v>
      </c>
      <c r="N262" s="67"/>
      <c r="O262" s="67" t="str">
        <f>VLOOKUP(S262,Tabelle6[],2,FALSE)</f>
        <v>OA</v>
      </c>
      <c r="P262" s="67" t="str">
        <f>VLOOKUP(S262,Tabelle6[],3,FALSE)</f>
        <v>Katharina Appelt</v>
      </c>
      <c r="Q262" s="67" t="s">
        <v>357</v>
      </c>
      <c r="R262" s="56"/>
      <c r="S262" s="67" t="s">
        <v>1250</v>
      </c>
    </row>
    <row r="263" spans="1:19" s="54" customFormat="1" ht="15" customHeight="1" x14ac:dyDescent="0.3">
      <c r="A263" s="56" t="s">
        <v>212</v>
      </c>
      <c r="B263" s="255">
        <v>0.4</v>
      </c>
      <c r="C263" s="255">
        <v>0.6</v>
      </c>
      <c r="D263" s="65" t="s">
        <v>311</v>
      </c>
      <c r="E263" s="65" t="s">
        <v>311</v>
      </c>
      <c r="F263" s="65" t="s">
        <v>311</v>
      </c>
      <c r="G263" s="259">
        <v>0.66</v>
      </c>
      <c r="H263" s="189" t="s">
        <v>400</v>
      </c>
      <c r="I263" s="246" t="s">
        <v>22958</v>
      </c>
      <c r="J263" s="246" t="s">
        <v>328</v>
      </c>
      <c r="K263" s="67"/>
      <c r="L263" s="67" t="s">
        <v>26</v>
      </c>
      <c r="M263" s="67"/>
      <c r="N263" s="67"/>
      <c r="O263" s="67" t="str">
        <f>VLOOKUP(S263,Tabelle6[],2,FALSE)</f>
        <v>OA</v>
      </c>
      <c r="P263" s="67" t="str">
        <f>VLOOKUP(S263,Tabelle6[],3,FALSE)</f>
        <v>Katarzyna Tempczyk</v>
      </c>
      <c r="Q263" s="67" t="s">
        <v>400</v>
      </c>
      <c r="R263" s="56"/>
      <c r="S263" s="67" t="s">
        <v>1252</v>
      </c>
    </row>
    <row r="264" spans="1:19" s="54" customFormat="1" ht="15" customHeight="1" x14ac:dyDescent="0.3">
      <c r="A264" s="57" t="s">
        <v>213</v>
      </c>
      <c r="B264" s="256">
        <v>1.8</v>
      </c>
      <c r="C264" s="256">
        <v>1.5</v>
      </c>
      <c r="D264" s="67" t="s">
        <v>1253</v>
      </c>
      <c r="E264" s="65" t="s">
        <v>22959</v>
      </c>
      <c r="F264" s="65" t="s">
        <v>328</v>
      </c>
      <c r="G264" s="66">
        <v>0.54</v>
      </c>
      <c r="H264" s="67" t="s">
        <v>1253</v>
      </c>
      <c r="I264" s="177" t="s">
        <v>22960</v>
      </c>
      <c r="J264" s="177" t="s">
        <v>328</v>
      </c>
      <c r="K264" s="67"/>
      <c r="L264" s="67"/>
      <c r="M264" s="67" t="s">
        <v>28</v>
      </c>
      <c r="N264" s="67"/>
      <c r="O264" s="67" t="str">
        <f>VLOOKUP(S264,Tabelle6[],2,FALSE)</f>
        <v>OA</v>
      </c>
      <c r="P264" s="67" t="str">
        <f>VLOOKUP(S264,Tabelle6[],3,FALSE)</f>
        <v>Juliusz Skoryna</v>
      </c>
      <c r="Q264" s="67" t="s">
        <v>336</v>
      </c>
      <c r="R264" s="56"/>
      <c r="S264" s="67" t="s">
        <v>1259</v>
      </c>
    </row>
    <row r="265" spans="1:19" s="54" customFormat="1" ht="15" customHeight="1" x14ac:dyDescent="0.3">
      <c r="A265" s="56" t="s">
        <v>214</v>
      </c>
      <c r="B265" s="256">
        <v>0.5</v>
      </c>
      <c r="C265" s="256">
        <v>0.6</v>
      </c>
      <c r="D265" s="65" t="s">
        <v>311</v>
      </c>
      <c r="E265" s="65" t="s">
        <v>311</v>
      </c>
      <c r="F265" s="65" t="s">
        <v>311</v>
      </c>
      <c r="G265" s="66">
        <v>0.9</v>
      </c>
      <c r="H265" s="189" t="s">
        <v>434</v>
      </c>
      <c r="I265" s="246" t="s">
        <v>22961</v>
      </c>
      <c r="J265" s="246" t="s">
        <v>319</v>
      </c>
      <c r="K265" s="67"/>
      <c r="L265" s="67" t="s">
        <v>26</v>
      </c>
      <c r="M265" s="67"/>
      <c r="N265" s="67"/>
      <c r="O265" s="67" t="str">
        <f>VLOOKUP(S265,Tabelle6[],2,FALSE)</f>
        <v>OA</v>
      </c>
      <c r="P265" s="67" t="str">
        <f>VLOOKUP(S265,Tabelle6[],3,FALSE)</f>
        <v>Katarzyna Tempczyk</v>
      </c>
      <c r="Q265" s="67" t="s">
        <v>432</v>
      </c>
      <c r="R265" s="56"/>
      <c r="S265" s="67" t="s">
        <v>1261</v>
      </c>
    </row>
    <row r="266" spans="1:19" s="54" customFormat="1" ht="15" customHeight="1" x14ac:dyDescent="0.3">
      <c r="A266" s="56" t="s">
        <v>215</v>
      </c>
      <c r="B266" s="255">
        <v>1.2</v>
      </c>
      <c r="C266" s="255">
        <v>1</v>
      </c>
      <c r="D266" s="189" t="s">
        <v>672</v>
      </c>
      <c r="E266" s="65" t="s">
        <v>22962</v>
      </c>
      <c r="F266" s="65" t="s">
        <v>312</v>
      </c>
      <c r="G266" s="259">
        <v>0.74</v>
      </c>
      <c r="H266" s="189" t="s">
        <v>672</v>
      </c>
      <c r="I266" s="245" t="s">
        <v>22908</v>
      </c>
      <c r="J266" s="245" t="s">
        <v>328</v>
      </c>
      <c r="K266" s="67"/>
      <c r="L266" s="67" t="s">
        <v>26</v>
      </c>
      <c r="M266" s="67"/>
      <c r="N266" s="67"/>
      <c r="O266" s="67" t="str">
        <f>VLOOKUP(S266,Tabelle6[],2,FALSE)</f>
        <v>OA (S2O)</v>
      </c>
      <c r="P266" s="67" t="str">
        <f>VLOOKUP(S266,Tabelle6[],3,FALSE)</f>
        <v>Janine Conrad</v>
      </c>
      <c r="Q266" s="67" t="s">
        <v>465</v>
      </c>
      <c r="R266" s="56"/>
      <c r="S266" s="67" t="s">
        <v>1263</v>
      </c>
    </row>
    <row r="267" spans="1:19" s="54" customFormat="1" ht="15" customHeight="1" x14ac:dyDescent="0.3">
      <c r="A267" s="56" t="s">
        <v>216</v>
      </c>
      <c r="B267" s="257">
        <v>0.1</v>
      </c>
      <c r="C267" s="255">
        <v>0.2</v>
      </c>
      <c r="D267" s="65" t="s">
        <v>311</v>
      </c>
      <c r="E267" s="65" t="s">
        <v>311</v>
      </c>
      <c r="F267" s="65" t="s">
        <v>311</v>
      </c>
      <c r="G267" s="259">
        <v>0.79</v>
      </c>
      <c r="H267" s="189" t="s">
        <v>395</v>
      </c>
      <c r="I267" s="245" t="s">
        <v>22963</v>
      </c>
      <c r="J267" s="245" t="s">
        <v>328</v>
      </c>
      <c r="K267" s="67" t="s">
        <v>38</v>
      </c>
      <c r="L267" s="67"/>
      <c r="M267" s="67"/>
      <c r="N267" s="67"/>
      <c r="O267" s="67" t="str">
        <f>VLOOKUP(S267,Tabelle6[],2,FALSE)</f>
        <v/>
      </c>
      <c r="P267" s="67" t="str">
        <f>VLOOKUP(S267,Tabelle6[],3,FALSE)</f>
        <v>Katharina Legutke</v>
      </c>
      <c r="Q267" s="67" t="s">
        <v>398</v>
      </c>
      <c r="R267" s="56"/>
      <c r="S267" s="67" t="s">
        <v>1265</v>
      </c>
    </row>
    <row r="268" spans="1:19" s="54" customFormat="1" ht="15" customHeight="1" x14ac:dyDescent="0.3">
      <c r="A268" s="102" t="s">
        <v>217</v>
      </c>
      <c r="B268" s="256">
        <v>1.1000000000000001</v>
      </c>
      <c r="C268" s="256">
        <v>1.1000000000000001</v>
      </c>
      <c r="D268" s="103"/>
      <c r="E268" s="67"/>
      <c r="F268" s="67"/>
      <c r="G268" s="66">
        <v>0.62</v>
      </c>
      <c r="H268" s="226" t="s">
        <v>390</v>
      </c>
      <c r="I268" s="177" t="s">
        <v>22968</v>
      </c>
      <c r="J268" s="177" t="s">
        <v>328</v>
      </c>
      <c r="K268" s="67"/>
      <c r="L268" s="67"/>
      <c r="M268" s="67" t="s">
        <v>28</v>
      </c>
      <c r="N268" s="67"/>
      <c r="O268" s="67" t="str">
        <f>VLOOKUP(S268,Tabelle6[],2,FALSE)</f>
        <v/>
      </c>
      <c r="P268" s="67" t="str">
        <f>VLOOKUP(S268,Tabelle6[],3,FALSE)</f>
        <v>Megan Gough</v>
      </c>
      <c r="Q268" s="67" t="s">
        <v>177</v>
      </c>
      <c r="R268" s="56"/>
      <c r="S268" s="67" t="s">
        <v>1266</v>
      </c>
    </row>
    <row r="269" spans="1:19" s="54" customFormat="1" ht="15" customHeight="1" x14ac:dyDescent="0.3">
      <c r="A269" s="102" t="s">
        <v>217</v>
      </c>
      <c r="B269" s="256">
        <v>1.1000000000000001</v>
      </c>
      <c r="C269" s="256">
        <v>1.1000000000000001</v>
      </c>
      <c r="D269" s="103" t="s">
        <v>1172</v>
      </c>
      <c r="E269" s="67" t="s">
        <v>22964</v>
      </c>
      <c r="F269" s="67" t="s">
        <v>334</v>
      </c>
      <c r="G269" s="66">
        <v>0.62</v>
      </c>
      <c r="H269" s="103" t="s">
        <v>1172</v>
      </c>
      <c r="I269" s="177" t="s">
        <v>22966</v>
      </c>
      <c r="J269" s="177" t="s">
        <v>328</v>
      </c>
      <c r="K269" s="67"/>
      <c r="L269" s="67"/>
      <c r="M269" s="67" t="s">
        <v>28</v>
      </c>
      <c r="N269" s="67"/>
      <c r="O269" s="67" t="str">
        <f>VLOOKUP(S269,Tabelle6[],2,FALSE)</f>
        <v/>
      </c>
      <c r="P269" s="67" t="str">
        <f>VLOOKUP(S269,Tabelle6[],3,FALSE)</f>
        <v>Megan Gough</v>
      </c>
      <c r="Q269" s="67" t="s">
        <v>177</v>
      </c>
      <c r="R269" s="56"/>
      <c r="S269" s="67" t="s">
        <v>1266</v>
      </c>
    </row>
    <row r="270" spans="1:19" s="54" customFormat="1" ht="15" customHeight="1" x14ac:dyDescent="0.3">
      <c r="A270" s="102" t="s">
        <v>217</v>
      </c>
      <c r="B270" s="256">
        <v>1.1000000000000001</v>
      </c>
      <c r="C270" s="256">
        <v>1.1000000000000001</v>
      </c>
      <c r="D270" s="103" t="s">
        <v>1269</v>
      </c>
      <c r="E270" s="67" t="s">
        <v>22965</v>
      </c>
      <c r="F270" s="67" t="s">
        <v>312</v>
      </c>
      <c r="G270" s="66">
        <v>0.62</v>
      </c>
      <c r="H270" s="103" t="s">
        <v>1269</v>
      </c>
      <c r="I270" s="245" t="s">
        <v>22967</v>
      </c>
      <c r="J270" s="245" t="s">
        <v>312</v>
      </c>
      <c r="K270" s="67"/>
      <c r="L270" s="67"/>
      <c r="M270" s="67" t="s">
        <v>28</v>
      </c>
      <c r="N270" s="67"/>
      <c r="O270" s="67" t="str">
        <f>VLOOKUP(S270,Tabelle6[],2,FALSE)</f>
        <v/>
      </c>
      <c r="P270" s="67" t="str">
        <f>VLOOKUP(S270,Tabelle6[],3,FALSE)</f>
        <v>Megan Gough</v>
      </c>
      <c r="Q270" s="67" t="s">
        <v>177</v>
      </c>
      <c r="R270" s="56"/>
      <c r="S270" s="67" t="s">
        <v>1266</v>
      </c>
    </row>
    <row r="271" spans="1:19" s="54" customFormat="1" ht="15" customHeight="1" x14ac:dyDescent="0.3">
      <c r="A271" s="102" t="s">
        <v>217</v>
      </c>
      <c r="B271" s="256">
        <v>1.1000000000000001</v>
      </c>
      <c r="C271" s="256">
        <v>1.1000000000000001</v>
      </c>
      <c r="D271" s="103" t="s">
        <v>177</v>
      </c>
      <c r="E271" s="65" t="s">
        <v>22356</v>
      </c>
      <c r="F271" s="65" t="s">
        <v>328</v>
      </c>
      <c r="G271" s="66">
        <v>0.62</v>
      </c>
      <c r="H271" s="103" t="s">
        <v>177</v>
      </c>
      <c r="I271" s="245" t="s">
        <v>22969</v>
      </c>
      <c r="J271" s="245" t="s">
        <v>312</v>
      </c>
      <c r="K271" s="67" t="s">
        <v>38</v>
      </c>
      <c r="L271" s="67"/>
      <c r="M271" s="67"/>
      <c r="N271" s="67" t="s">
        <v>42</v>
      </c>
      <c r="O271" s="67" t="str">
        <f>VLOOKUP(S271,Tabelle6[],2,FALSE)</f>
        <v/>
      </c>
      <c r="P271" s="67" t="str">
        <f>VLOOKUP(S271,Tabelle6[],3,FALSE)</f>
        <v>Megan Gough</v>
      </c>
      <c r="Q271" s="67" t="s">
        <v>177</v>
      </c>
      <c r="R271" s="56"/>
      <c r="S271" s="67" t="s">
        <v>1266</v>
      </c>
    </row>
    <row r="272" spans="1:19" s="54" customFormat="1" ht="15" customHeight="1" x14ac:dyDescent="0.3">
      <c r="A272" s="251" t="s">
        <v>219</v>
      </c>
      <c r="B272" s="255">
        <v>2.4</v>
      </c>
      <c r="C272" s="255">
        <v>2.1</v>
      </c>
      <c r="D272" s="227" t="s">
        <v>1185</v>
      </c>
      <c r="E272" s="65" t="s">
        <v>22970</v>
      </c>
      <c r="F272" s="65" t="s">
        <v>312</v>
      </c>
      <c r="G272" s="259">
        <v>0.63</v>
      </c>
      <c r="H272" s="227" t="s">
        <v>1185</v>
      </c>
      <c r="I272" s="245" t="s">
        <v>22972</v>
      </c>
      <c r="J272" s="245" t="s">
        <v>328</v>
      </c>
      <c r="K272" s="67"/>
      <c r="L272" s="67" t="s">
        <v>26</v>
      </c>
      <c r="M272" s="67"/>
      <c r="N272" s="67"/>
      <c r="O272" s="67" t="str">
        <f>VLOOKUP(S272,Tabelle6[],2,FALSE)</f>
        <v>OA</v>
      </c>
      <c r="P272" s="67" t="str">
        <f>VLOOKUP(S272,Tabelle6[],3,FALSE)</f>
        <v>Ramprasad Anbazhagan</v>
      </c>
      <c r="Q272" s="67" t="s">
        <v>357</v>
      </c>
      <c r="R272" s="56"/>
      <c r="S272" s="67" t="s">
        <v>1283</v>
      </c>
    </row>
    <row r="273" spans="1:19" s="54" customFormat="1" ht="15" customHeight="1" x14ac:dyDescent="0.3">
      <c r="A273" s="251" t="s">
        <v>219</v>
      </c>
      <c r="B273" s="255">
        <v>2.4</v>
      </c>
      <c r="C273" s="255">
        <v>2.1</v>
      </c>
      <c r="D273" s="227" t="s">
        <v>783</v>
      </c>
      <c r="E273" s="67" t="s">
        <v>22971</v>
      </c>
      <c r="F273" s="67" t="s">
        <v>319</v>
      </c>
      <c r="G273" s="259">
        <v>0.63</v>
      </c>
      <c r="H273" s="227" t="s">
        <v>783</v>
      </c>
      <c r="I273" s="245" t="s">
        <v>22972</v>
      </c>
      <c r="J273" s="245" t="s">
        <v>328</v>
      </c>
      <c r="K273" s="67"/>
      <c r="L273" s="67" t="s">
        <v>26</v>
      </c>
      <c r="M273" s="67"/>
      <c r="N273" s="67"/>
      <c r="O273" s="67" t="str">
        <f>VLOOKUP(S273,Tabelle6[],2,FALSE)</f>
        <v>OA</v>
      </c>
      <c r="P273" s="67" t="str">
        <f>VLOOKUP(S273,Tabelle6[],3,FALSE)</f>
        <v>Ramprasad Anbazhagan</v>
      </c>
      <c r="Q273" s="67" t="s">
        <v>357</v>
      </c>
      <c r="R273" s="56"/>
      <c r="S273" s="67" t="s">
        <v>1283</v>
      </c>
    </row>
    <row r="274" spans="1:19" s="54" customFormat="1" ht="15" customHeight="1" x14ac:dyDescent="0.3">
      <c r="A274" s="250" t="s">
        <v>220</v>
      </c>
      <c r="B274" s="256">
        <v>0.6</v>
      </c>
      <c r="C274" s="256">
        <v>0.5</v>
      </c>
      <c r="D274" s="67" t="s">
        <v>177</v>
      </c>
      <c r="E274" s="67" t="s">
        <v>22511</v>
      </c>
      <c r="F274" s="67" t="s">
        <v>312</v>
      </c>
      <c r="G274" s="66">
        <v>0.6</v>
      </c>
      <c r="H274" s="230" t="s">
        <v>177</v>
      </c>
      <c r="I274" s="246" t="s">
        <v>22974</v>
      </c>
      <c r="J274" s="246" t="s">
        <v>312</v>
      </c>
      <c r="K274" s="67" t="s">
        <v>38</v>
      </c>
      <c r="L274" s="67"/>
      <c r="M274" s="67"/>
      <c r="N274" s="67" t="s">
        <v>42</v>
      </c>
      <c r="O274" s="67" t="str">
        <f>VLOOKUP(S274,Tabelle6[],2,FALSE)</f>
        <v>OA (S2O)</v>
      </c>
      <c r="P274" s="67" t="str">
        <f>VLOOKUP(S274,Tabelle6[],3,FALSE)</f>
        <v>Sanne Lauriks</v>
      </c>
      <c r="Q274" s="67" t="s">
        <v>177</v>
      </c>
      <c r="R274" s="56"/>
      <c r="S274" s="67" t="s">
        <v>1288</v>
      </c>
    </row>
    <row r="275" spans="1:19" s="54" customFormat="1" ht="15" customHeight="1" x14ac:dyDescent="0.3">
      <c r="A275" s="250" t="s">
        <v>220</v>
      </c>
      <c r="B275" s="256">
        <v>0.6</v>
      </c>
      <c r="C275" s="256">
        <v>0.5</v>
      </c>
      <c r="D275" s="67"/>
      <c r="E275" s="67"/>
      <c r="F275" s="67"/>
      <c r="G275" s="66">
        <v>0.6</v>
      </c>
      <c r="H275" s="230" t="s">
        <v>390</v>
      </c>
      <c r="I275" s="245" t="s">
        <v>22973</v>
      </c>
      <c r="J275" s="245" t="s">
        <v>328</v>
      </c>
      <c r="K275" s="67" t="s">
        <v>38</v>
      </c>
      <c r="L275" s="67"/>
      <c r="M275" s="67"/>
      <c r="N275" s="67" t="s">
        <v>42</v>
      </c>
      <c r="O275" s="67" t="str">
        <f>VLOOKUP(S275,Tabelle6[],2,FALSE)</f>
        <v>OA (S2O)</v>
      </c>
      <c r="P275" s="67" t="str">
        <f>VLOOKUP(S275,Tabelle6[],3,FALSE)</f>
        <v>Sanne Lauriks</v>
      </c>
      <c r="Q275" s="67" t="s">
        <v>177</v>
      </c>
      <c r="R275" s="56"/>
      <c r="S275" s="67" t="s">
        <v>1288</v>
      </c>
    </row>
    <row r="276" spans="1:19" s="54" customFormat="1" ht="15" customHeight="1" x14ac:dyDescent="0.3">
      <c r="A276" s="57" t="s">
        <v>221</v>
      </c>
      <c r="B276" s="256">
        <v>0.8</v>
      </c>
      <c r="C276" s="256">
        <v>0.5</v>
      </c>
      <c r="D276" s="67" t="s">
        <v>594</v>
      </c>
      <c r="E276" s="67" t="s">
        <v>22975</v>
      </c>
      <c r="F276" s="67" t="s">
        <v>334</v>
      </c>
      <c r="G276" s="66">
        <v>0.15</v>
      </c>
      <c r="H276" s="67" t="s">
        <v>594</v>
      </c>
      <c r="I276" s="246" t="s">
        <v>22478</v>
      </c>
      <c r="J276" s="246" t="s">
        <v>334</v>
      </c>
      <c r="K276" s="67"/>
      <c r="L276" s="67"/>
      <c r="M276" s="67" t="s">
        <v>28</v>
      </c>
      <c r="N276" s="67"/>
      <c r="O276" s="67" t="str">
        <f>VLOOKUP(S276,Tabelle6[],2,FALSE)</f>
        <v/>
      </c>
      <c r="P276" s="67" t="str">
        <f>VLOOKUP(S276,Tabelle6[],3,FALSE)</f>
        <v>Laura Morris</v>
      </c>
      <c r="Q276" s="67" t="s">
        <v>373</v>
      </c>
      <c r="R276" s="56"/>
      <c r="S276" s="67" t="s">
        <v>1294</v>
      </c>
    </row>
    <row r="277" spans="1:19" s="54" customFormat="1" ht="15" customHeight="1" x14ac:dyDescent="0.3">
      <c r="A277" s="231" t="s">
        <v>222</v>
      </c>
      <c r="B277" s="256">
        <v>0.6</v>
      </c>
      <c r="C277" s="256">
        <v>0.7</v>
      </c>
      <c r="D277" s="67" t="s">
        <v>1295</v>
      </c>
      <c r="E277" s="67" t="s">
        <v>22976</v>
      </c>
      <c r="F277" s="67" t="s">
        <v>312</v>
      </c>
      <c r="G277" s="66">
        <v>0.88</v>
      </c>
      <c r="H277" s="226" t="s">
        <v>1295</v>
      </c>
      <c r="I277" s="245" t="s">
        <v>22977</v>
      </c>
      <c r="J277" s="245" t="s">
        <v>328</v>
      </c>
      <c r="K277" s="67" t="s">
        <v>38</v>
      </c>
      <c r="L277" s="67"/>
      <c r="M277" s="67"/>
      <c r="N277" s="67" t="s">
        <v>42</v>
      </c>
      <c r="O277" s="67" t="str">
        <f>VLOOKUP(S277,Tabelle6[],2,FALSE)</f>
        <v/>
      </c>
      <c r="P277" s="67" t="str">
        <f>VLOOKUP(S277,Tabelle6[],3,FALSE)</f>
        <v>Mirko Vonderstein</v>
      </c>
      <c r="Q277" s="67" t="s">
        <v>398</v>
      </c>
      <c r="R277" s="56"/>
      <c r="S277" s="67" t="s">
        <v>1300</v>
      </c>
    </row>
    <row r="278" spans="1:19" s="54" customFormat="1" ht="15" customHeight="1" x14ac:dyDescent="0.3">
      <c r="A278" s="231" t="s">
        <v>222</v>
      </c>
      <c r="B278" s="256">
        <v>0.6</v>
      </c>
      <c r="C278" s="256">
        <v>0.7</v>
      </c>
      <c r="D278" s="67"/>
      <c r="E278" s="67"/>
      <c r="F278" s="67"/>
      <c r="G278" s="66">
        <v>0.88</v>
      </c>
      <c r="H278" s="226" t="s">
        <v>536</v>
      </c>
      <c r="I278" s="245" t="s">
        <v>22978</v>
      </c>
      <c r="J278" s="245" t="s">
        <v>328</v>
      </c>
      <c r="K278" s="67" t="s">
        <v>38</v>
      </c>
      <c r="L278" s="67"/>
      <c r="M278" s="67"/>
      <c r="N278" s="67" t="s">
        <v>42</v>
      </c>
      <c r="O278" s="67" t="str">
        <f>VLOOKUP(S278,Tabelle6[],2,FALSE)</f>
        <v/>
      </c>
      <c r="P278" s="67" t="str">
        <f>VLOOKUP(S278,Tabelle6[],3,FALSE)</f>
        <v>Mirko Vonderstein</v>
      </c>
      <c r="Q278" s="67" t="s">
        <v>398</v>
      </c>
      <c r="R278" s="56"/>
      <c r="S278" s="67" t="s">
        <v>1300</v>
      </c>
    </row>
    <row r="279" spans="1:19" s="54" customFormat="1" ht="15" customHeight="1" x14ac:dyDescent="0.3">
      <c r="A279" s="110" t="s">
        <v>223</v>
      </c>
      <c r="B279" s="256">
        <v>0.4</v>
      </c>
      <c r="C279" s="256">
        <v>0.7</v>
      </c>
      <c r="D279" s="67" t="s">
        <v>177</v>
      </c>
      <c r="E279" s="65" t="s">
        <v>22528</v>
      </c>
      <c r="F279" s="65" t="s">
        <v>334</v>
      </c>
      <c r="G279" s="66">
        <v>0.41</v>
      </c>
      <c r="H279" s="230" t="s">
        <v>177</v>
      </c>
      <c r="I279" s="245" t="s">
        <v>22405</v>
      </c>
      <c r="J279" s="245" t="s">
        <v>312</v>
      </c>
      <c r="K279" s="67" t="s">
        <v>38</v>
      </c>
      <c r="L279" s="67"/>
      <c r="M279" s="67"/>
      <c r="N279" s="67" t="s">
        <v>42</v>
      </c>
      <c r="O279" s="67" t="str">
        <f>VLOOKUP(S279,Tabelle6[],2,FALSE)</f>
        <v>OA (S2O)</v>
      </c>
      <c r="P279" s="67" t="str">
        <f>VLOOKUP(S279,Tabelle6[],3,FALSE)</f>
        <v>Gabrielle Cornefert</v>
      </c>
      <c r="Q279" s="67" t="s">
        <v>177</v>
      </c>
      <c r="R279" s="56"/>
      <c r="S279" s="67" t="s">
        <v>1304</v>
      </c>
    </row>
    <row r="280" spans="1:19" s="54" customFormat="1" ht="15" customHeight="1" x14ac:dyDescent="0.3">
      <c r="A280" s="110" t="s">
        <v>223</v>
      </c>
      <c r="B280" s="256">
        <v>0.4</v>
      </c>
      <c r="C280" s="256">
        <v>0.7</v>
      </c>
      <c r="D280" s="67"/>
      <c r="E280" s="67"/>
      <c r="F280" s="67"/>
      <c r="G280" s="66"/>
      <c r="H280" s="230" t="s">
        <v>390</v>
      </c>
      <c r="I280" s="245" t="s">
        <v>22979</v>
      </c>
      <c r="J280" s="245" t="s">
        <v>312</v>
      </c>
      <c r="K280" s="67" t="s">
        <v>38</v>
      </c>
      <c r="L280" s="67"/>
      <c r="M280" s="67"/>
      <c r="N280" s="67" t="s">
        <v>42</v>
      </c>
      <c r="O280" s="67" t="str">
        <f>VLOOKUP(S280,Tabelle6[],2,FALSE)</f>
        <v>OA (S2O)</v>
      </c>
      <c r="P280" s="67" t="str">
        <f>VLOOKUP(S280,Tabelle6[],3,FALSE)</f>
        <v>Gabrielle Cornefert</v>
      </c>
      <c r="Q280" s="67" t="s">
        <v>177</v>
      </c>
      <c r="R280" s="56"/>
      <c r="S280" s="67" t="s">
        <v>1304</v>
      </c>
    </row>
    <row r="281" spans="1:19" s="54" customFormat="1" ht="15" customHeight="1" x14ac:dyDescent="0.3">
      <c r="A281" s="102" t="s">
        <v>224</v>
      </c>
      <c r="B281" s="256">
        <v>0.9</v>
      </c>
      <c r="C281" s="256">
        <v>0.5</v>
      </c>
      <c r="D281" s="103" t="s">
        <v>493</v>
      </c>
      <c r="E281" s="65" t="s">
        <v>22980</v>
      </c>
      <c r="F281" s="65" t="s">
        <v>334</v>
      </c>
      <c r="G281" s="66">
        <v>0.11</v>
      </c>
      <c r="H281" s="103" t="s">
        <v>493</v>
      </c>
      <c r="I281" s="246" t="s">
        <v>22982</v>
      </c>
      <c r="J281" s="246" t="s">
        <v>334</v>
      </c>
      <c r="K281" s="67"/>
      <c r="L281" s="67"/>
      <c r="M281" s="67" t="s">
        <v>28</v>
      </c>
      <c r="N281" s="67"/>
      <c r="O281" s="67" t="str">
        <f>VLOOKUP(S281,Tabelle6[],2,FALSE)</f>
        <v>OA</v>
      </c>
      <c r="P281" s="67" t="str">
        <f>VLOOKUP(S281,Tabelle6[],3,FALSE)</f>
        <v>Amadeusz Bryla</v>
      </c>
      <c r="Q281" s="67" t="s">
        <v>499</v>
      </c>
      <c r="R281" s="56"/>
      <c r="S281" s="67" t="s">
        <v>1311</v>
      </c>
    </row>
    <row r="282" spans="1:19" s="54" customFormat="1" ht="15" customHeight="1" x14ac:dyDescent="0.3">
      <c r="A282" s="102" t="s">
        <v>224</v>
      </c>
      <c r="B282" s="256">
        <v>0.9</v>
      </c>
      <c r="C282" s="256">
        <v>0.5</v>
      </c>
      <c r="D282" s="103" t="s">
        <v>1312</v>
      </c>
      <c r="E282" s="65" t="s">
        <v>22981</v>
      </c>
      <c r="F282" s="65" t="s">
        <v>334</v>
      </c>
      <c r="G282" s="66">
        <v>0.11</v>
      </c>
      <c r="H282" s="103" t="s">
        <v>1312</v>
      </c>
      <c r="I282" s="246" t="s">
        <v>22983</v>
      </c>
      <c r="J282" s="246" t="s">
        <v>334</v>
      </c>
      <c r="K282" s="67"/>
      <c r="L282" s="67"/>
      <c r="M282" s="67" t="s">
        <v>28</v>
      </c>
      <c r="N282" s="67"/>
      <c r="O282" s="67" t="str">
        <f>VLOOKUP(S282,Tabelle6[],2,FALSE)</f>
        <v>OA</v>
      </c>
      <c r="P282" s="67" t="str">
        <f>VLOOKUP(S282,Tabelle6[],3,FALSE)</f>
        <v>Amadeusz Bryla</v>
      </c>
      <c r="Q282" s="67" t="s">
        <v>499</v>
      </c>
      <c r="R282" s="56"/>
      <c r="S282" s="67" t="s">
        <v>1311</v>
      </c>
    </row>
    <row r="283" spans="1:19" s="54" customFormat="1" ht="15" customHeight="1" x14ac:dyDescent="0.3">
      <c r="A283" s="57" t="s">
        <v>225</v>
      </c>
      <c r="B283" s="256">
        <v>2</v>
      </c>
      <c r="C283" s="256">
        <v>2.2000000000000002</v>
      </c>
      <c r="D283" s="67" t="s">
        <v>1315</v>
      </c>
      <c r="E283" s="67" t="s">
        <v>22984</v>
      </c>
      <c r="F283" s="67" t="s">
        <v>312</v>
      </c>
      <c r="G283" s="66">
        <v>0.33</v>
      </c>
      <c r="H283" s="67" t="s">
        <v>1315</v>
      </c>
      <c r="I283" s="245" t="s">
        <v>22985</v>
      </c>
      <c r="J283" s="245" t="s">
        <v>312</v>
      </c>
      <c r="K283" s="67"/>
      <c r="L283" s="67"/>
      <c r="M283" s="67" t="s">
        <v>28</v>
      </c>
      <c r="N283" s="67"/>
      <c r="O283" s="67" t="str">
        <f>VLOOKUP(S283,Tabelle6[],2,FALSE)</f>
        <v/>
      </c>
      <c r="P283" s="67" t="str">
        <f>VLOOKUP(S283,Tabelle6[],3,FALSE)</f>
        <v>Laura Morris</v>
      </c>
      <c r="Q283" s="67" t="s">
        <v>418</v>
      </c>
      <c r="R283" s="56"/>
      <c r="S283" s="67" t="s">
        <v>1321</v>
      </c>
    </row>
    <row r="284" spans="1:19" s="54" customFormat="1" ht="15" customHeight="1" x14ac:dyDescent="0.3">
      <c r="A284" s="102" t="s">
        <v>226</v>
      </c>
      <c r="B284" s="256">
        <v>1.7</v>
      </c>
      <c r="C284" s="256">
        <v>1.7</v>
      </c>
      <c r="D284" s="103" t="s">
        <v>1075</v>
      </c>
      <c r="E284" s="65" t="s">
        <v>22986</v>
      </c>
      <c r="F284" s="65" t="s">
        <v>312</v>
      </c>
      <c r="G284" s="66">
        <v>0.65</v>
      </c>
      <c r="H284" s="103" t="s">
        <v>1075</v>
      </c>
      <c r="I284" s="245" t="s">
        <v>22988</v>
      </c>
      <c r="J284" s="245" t="s">
        <v>328</v>
      </c>
      <c r="K284" s="67"/>
      <c r="L284" s="67"/>
      <c r="M284" s="67" t="s">
        <v>28</v>
      </c>
      <c r="N284" s="67"/>
      <c r="O284" s="67" t="str">
        <f>VLOOKUP(S284,Tabelle6[],2,FALSE)</f>
        <v/>
      </c>
      <c r="P284" s="67" t="str">
        <f>VLOOKUP(S284,Tabelle6[],3,FALSE)</f>
        <v>Laura Morris</v>
      </c>
      <c r="Q284" s="67" t="s">
        <v>418</v>
      </c>
      <c r="R284" s="56"/>
      <c r="S284" s="67" t="s">
        <v>1327</v>
      </c>
    </row>
    <row r="285" spans="1:19" s="54" customFormat="1" ht="15" customHeight="1" x14ac:dyDescent="0.3">
      <c r="A285" s="102" t="s">
        <v>226</v>
      </c>
      <c r="B285" s="256">
        <v>1.7</v>
      </c>
      <c r="C285" s="256">
        <v>1.7</v>
      </c>
      <c r="D285" s="103" t="s">
        <v>1039</v>
      </c>
      <c r="E285" s="67" t="s">
        <v>22987</v>
      </c>
      <c r="F285" s="67" t="s">
        <v>328</v>
      </c>
      <c r="G285" s="66">
        <v>0.65</v>
      </c>
      <c r="H285" s="103" t="s">
        <v>1039</v>
      </c>
      <c r="I285" s="245" t="s">
        <v>22989</v>
      </c>
      <c r="J285" s="245" t="s">
        <v>328</v>
      </c>
      <c r="K285" s="67"/>
      <c r="L285" s="67"/>
      <c r="M285" s="67" t="s">
        <v>28</v>
      </c>
      <c r="N285" s="67"/>
      <c r="O285" s="67" t="str">
        <f>VLOOKUP(S285,Tabelle6[],2,FALSE)</f>
        <v/>
      </c>
      <c r="P285" s="67" t="str">
        <f>VLOOKUP(S285,Tabelle6[],3,FALSE)</f>
        <v>Laura Morris</v>
      </c>
      <c r="Q285" s="67" t="s">
        <v>418</v>
      </c>
      <c r="R285" s="56"/>
      <c r="S285" s="67" t="s">
        <v>1327</v>
      </c>
    </row>
    <row r="286" spans="1:19" s="54" customFormat="1" ht="15" customHeight="1" x14ac:dyDescent="0.3">
      <c r="A286" s="56" t="s">
        <v>227</v>
      </c>
      <c r="B286" s="255">
        <v>0.3</v>
      </c>
      <c r="C286" s="255">
        <v>0.2</v>
      </c>
      <c r="D286" s="189" t="s">
        <v>607</v>
      </c>
      <c r="E286" s="65" t="s">
        <v>22990</v>
      </c>
      <c r="F286" s="65" t="s">
        <v>334</v>
      </c>
      <c r="G286" s="259">
        <v>0.17</v>
      </c>
      <c r="H286" s="189" t="s">
        <v>607</v>
      </c>
      <c r="I286" s="245" t="s">
        <v>22991</v>
      </c>
      <c r="J286" s="245" t="s">
        <v>334</v>
      </c>
      <c r="K286" s="67"/>
      <c r="L286" s="67" t="s">
        <v>26</v>
      </c>
      <c r="M286" s="67"/>
      <c r="N286" s="67"/>
      <c r="O286" s="67" t="str">
        <f>VLOOKUP(S286,Tabelle6[],2,FALSE)</f>
        <v/>
      </c>
      <c r="P286" s="67" t="str">
        <f>VLOOKUP(S286,Tabelle6[],3,FALSE)</f>
        <v>Suzanne Mekking</v>
      </c>
      <c r="Q286" s="67" t="s">
        <v>317</v>
      </c>
      <c r="R286" s="56"/>
      <c r="S286" s="67" t="s">
        <v>1332</v>
      </c>
    </row>
    <row r="287" spans="1:19" s="54" customFormat="1" ht="15" customHeight="1" x14ac:dyDescent="0.3">
      <c r="A287" s="64" t="s">
        <v>228</v>
      </c>
      <c r="B287" s="256">
        <v>0.5</v>
      </c>
      <c r="C287" s="256">
        <v>0.7</v>
      </c>
      <c r="D287" s="67" t="s">
        <v>485</v>
      </c>
      <c r="E287" s="67" t="s">
        <v>22992</v>
      </c>
      <c r="F287" s="67" t="s">
        <v>312</v>
      </c>
      <c r="G287" s="66">
        <v>0.19</v>
      </c>
      <c r="H287" s="187" t="s">
        <v>485</v>
      </c>
      <c r="I287" s="245" t="s">
        <v>22993</v>
      </c>
      <c r="J287" s="245" t="s">
        <v>312</v>
      </c>
      <c r="K287" s="67"/>
      <c r="L287" s="67"/>
      <c r="M287" s="67"/>
      <c r="N287" s="67" t="s">
        <v>42</v>
      </c>
      <c r="O287" s="67" t="str">
        <f>VLOOKUP(S287,Tabelle6[],2,FALSE)</f>
        <v>OA (S2O)</v>
      </c>
      <c r="P287" s="67" t="str">
        <f>VLOOKUP(S287,Tabelle6[],3,FALSE)</f>
        <v>Florian Hoppe</v>
      </c>
      <c r="Q287" s="67" t="s">
        <v>487</v>
      </c>
      <c r="R287" s="56"/>
      <c r="S287" s="67" t="s">
        <v>1337</v>
      </c>
    </row>
    <row r="288" spans="1:19" s="54" customFormat="1" ht="15" customHeight="1" x14ac:dyDescent="0.3">
      <c r="A288" s="56" t="s">
        <v>229</v>
      </c>
      <c r="B288" s="255">
        <v>0.4</v>
      </c>
      <c r="C288" s="255">
        <v>0.3</v>
      </c>
      <c r="D288" s="189" t="s">
        <v>315</v>
      </c>
      <c r="E288" s="67" t="s">
        <v>22994</v>
      </c>
      <c r="F288" s="67" t="s">
        <v>312</v>
      </c>
      <c r="G288" s="259">
        <v>0.51</v>
      </c>
      <c r="H288" s="189" t="s">
        <v>315</v>
      </c>
      <c r="I288" s="245" t="s">
        <v>22995</v>
      </c>
      <c r="J288" s="245" t="s">
        <v>312</v>
      </c>
      <c r="K288" s="67"/>
      <c r="L288" s="67" t="s">
        <v>26</v>
      </c>
      <c r="M288" s="67"/>
      <c r="N288" s="67"/>
      <c r="O288" s="67" t="str">
        <f>VLOOKUP(S288,Tabelle6[],2,FALSE)</f>
        <v/>
      </c>
      <c r="P288" s="67" t="str">
        <f>VLOOKUP(S288,Tabelle6[],3,FALSE)</f>
        <v>Nathan Gamache</v>
      </c>
      <c r="Q288" s="67" t="s">
        <v>315</v>
      </c>
      <c r="R288" s="56"/>
      <c r="S288" s="67" t="s">
        <v>1339</v>
      </c>
    </row>
    <row r="289" spans="1:19" s="54" customFormat="1" ht="15" customHeight="1" x14ac:dyDescent="0.3">
      <c r="A289" s="57" t="s">
        <v>230</v>
      </c>
      <c r="B289" s="256">
        <v>0.2</v>
      </c>
      <c r="C289" s="256">
        <v>0.6</v>
      </c>
      <c r="D289" s="65" t="s">
        <v>459</v>
      </c>
      <c r="E289" s="67" t="s">
        <v>22996</v>
      </c>
      <c r="F289" s="67" t="s">
        <v>334</v>
      </c>
      <c r="G289" s="66">
        <v>0.19</v>
      </c>
      <c r="H289" s="187" t="s">
        <v>459</v>
      </c>
      <c r="I289" s="245" t="s">
        <v>22997</v>
      </c>
      <c r="J289" s="245" t="s">
        <v>334</v>
      </c>
      <c r="K289" s="67"/>
      <c r="L289" s="67"/>
      <c r="M289" s="67"/>
      <c r="N289" s="67" t="s">
        <v>42</v>
      </c>
      <c r="O289" s="67" t="str">
        <f>VLOOKUP(S289,Tabelle6[],2,FALSE)</f>
        <v/>
      </c>
      <c r="P289" s="67" t="str">
        <f>VLOOKUP(S289,Tabelle6[],3,FALSE)</f>
        <v>Nathan Gamache</v>
      </c>
      <c r="Q289" s="67" t="s">
        <v>465</v>
      </c>
      <c r="R289" s="56"/>
      <c r="S289" s="67" t="s">
        <v>1345</v>
      </c>
    </row>
    <row r="290" spans="1:19" s="54" customFormat="1" ht="15" customHeight="1" x14ac:dyDescent="0.3">
      <c r="A290" s="57" t="s">
        <v>231</v>
      </c>
      <c r="B290" s="256">
        <v>3.8</v>
      </c>
      <c r="C290" s="256">
        <v>4.2</v>
      </c>
      <c r="D290" s="67" t="s">
        <v>1346</v>
      </c>
      <c r="E290" s="67" t="s">
        <v>22998</v>
      </c>
      <c r="F290" s="67" t="s">
        <v>328</v>
      </c>
      <c r="G290" s="66">
        <v>0.53</v>
      </c>
      <c r="H290" s="67" t="s">
        <v>1346</v>
      </c>
      <c r="I290" s="245" t="s">
        <v>22999</v>
      </c>
      <c r="J290" s="245" t="s">
        <v>312</v>
      </c>
      <c r="K290" s="67"/>
      <c r="L290" s="67"/>
      <c r="M290" s="67" t="s">
        <v>28</v>
      </c>
      <c r="N290" s="67"/>
      <c r="O290" s="67" t="str">
        <f>VLOOKUP(S290,Tabelle6[],2,FALSE)</f>
        <v>OA</v>
      </c>
      <c r="P290" s="67" t="str">
        <f>VLOOKUP(S290,Tabelle6[],3,FALSE)</f>
        <v>Izabela Żarczyńska</v>
      </c>
      <c r="Q290" s="67" t="s">
        <v>418</v>
      </c>
      <c r="R290" s="56"/>
      <c r="S290" s="67" t="s">
        <v>1352</v>
      </c>
    </row>
    <row r="291" spans="1:19" s="54" customFormat="1" ht="15" customHeight="1" x14ac:dyDescent="0.3">
      <c r="A291" s="57" t="s">
        <v>232</v>
      </c>
      <c r="B291" s="256">
        <v>6.6</v>
      </c>
      <c r="C291" s="256">
        <v>7</v>
      </c>
      <c r="D291" s="67" t="s">
        <v>528</v>
      </c>
      <c r="E291" s="67" t="s">
        <v>23000</v>
      </c>
      <c r="F291" s="67" t="s">
        <v>319</v>
      </c>
      <c r="G291" s="66">
        <v>0.38</v>
      </c>
      <c r="H291" s="67" t="s">
        <v>528</v>
      </c>
      <c r="I291" s="245" t="s">
        <v>23001</v>
      </c>
      <c r="J291" s="245" t="s">
        <v>312</v>
      </c>
      <c r="K291" s="67"/>
      <c r="L291" s="67"/>
      <c r="M291" s="67" t="s">
        <v>28</v>
      </c>
      <c r="N291" s="67"/>
      <c r="O291" s="67" t="str">
        <f>VLOOKUP(S291,Tabelle6[],2,FALSE)</f>
        <v>OA (S2O)</v>
      </c>
      <c r="P291" s="67" t="str">
        <f>VLOOKUP(S291,Tabelle6[],3,FALSE)</f>
        <v>Jennifer Miranda</v>
      </c>
      <c r="Q291" s="67" t="s">
        <v>530</v>
      </c>
      <c r="R291" s="56"/>
      <c r="S291" s="67" t="s">
        <v>1357</v>
      </c>
    </row>
    <row r="292" spans="1:19" s="54" customFormat="1" ht="15" customHeight="1" x14ac:dyDescent="0.3">
      <c r="A292" s="57" t="s">
        <v>233</v>
      </c>
      <c r="B292" s="256">
        <v>3.1</v>
      </c>
      <c r="C292" s="256">
        <v>4.3</v>
      </c>
      <c r="D292" s="67" t="s">
        <v>1075</v>
      </c>
      <c r="E292" s="67" t="s">
        <v>23002</v>
      </c>
      <c r="F292" s="67" t="s">
        <v>328</v>
      </c>
      <c r="G292" s="66">
        <v>0.3</v>
      </c>
      <c r="H292" s="67" t="s">
        <v>1075</v>
      </c>
      <c r="I292" s="245" t="s">
        <v>23003</v>
      </c>
      <c r="J292" s="245" t="s">
        <v>334</v>
      </c>
      <c r="K292" s="67"/>
      <c r="L292" s="67"/>
      <c r="M292" s="67" t="s">
        <v>28</v>
      </c>
      <c r="N292" s="67"/>
      <c r="O292" s="67" t="str">
        <f>VLOOKUP(S292,Tabelle6[],2,FALSE)</f>
        <v>OA (S2O)</v>
      </c>
      <c r="P292" s="67" t="str">
        <f>VLOOKUP(S292,Tabelle6[],3,FALSE)</f>
        <v>Laura Morris</v>
      </c>
      <c r="Q292" s="67" t="s">
        <v>418</v>
      </c>
      <c r="R292" s="56"/>
      <c r="S292" s="67" t="s">
        <v>1363</v>
      </c>
    </row>
    <row r="293" spans="1:19" s="54" customFormat="1" ht="15" customHeight="1" x14ac:dyDescent="0.3">
      <c r="A293" s="57" t="s">
        <v>235</v>
      </c>
      <c r="B293" s="256">
        <v>4.0999999999999996</v>
      </c>
      <c r="C293" s="256">
        <v>4.4000000000000004</v>
      </c>
      <c r="D293" s="67" t="s">
        <v>1371</v>
      </c>
      <c r="E293" s="67" t="s">
        <v>23004</v>
      </c>
      <c r="F293" s="67" t="s">
        <v>319</v>
      </c>
      <c r="G293" s="66">
        <v>0.88</v>
      </c>
      <c r="H293" s="67" t="s">
        <v>1371</v>
      </c>
      <c r="I293" s="245" t="s">
        <v>23005</v>
      </c>
      <c r="J293" s="245" t="s">
        <v>328</v>
      </c>
      <c r="K293" s="67"/>
      <c r="L293" s="67"/>
      <c r="M293" s="67" t="s">
        <v>28</v>
      </c>
      <c r="N293" s="67"/>
      <c r="O293" s="67" t="str">
        <f>VLOOKUP(S293,Tabelle6[],2,FALSE)</f>
        <v/>
      </c>
      <c r="P293" s="67" t="str">
        <f>VLOOKUP(S293,Tabelle6[],3,FALSE)</f>
        <v>Amadeusz Bryla</v>
      </c>
      <c r="Q293" s="67" t="s">
        <v>499</v>
      </c>
      <c r="R293" s="56"/>
      <c r="S293" s="67" t="s">
        <v>1377</v>
      </c>
    </row>
    <row r="294" spans="1:19" s="54" customFormat="1" ht="15" customHeight="1" x14ac:dyDescent="0.3">
      <c r="A294" s="102" t="s">
        <v>236</v>
      </c>
      <c r="B294" s="256">
        <v>3.9</v>
      </c>
      <c r="C294" s="256">
        <v>3.8</v>
      </c>
      <c r="D294" s="103" t="s">
        <v>732</v>
      </c>
      <c r="E294" s="67" t="s">
        <v>23006</v>
      </c>
      <c r="F294" s="67" t="s">
        <v>328</v>
      </c>
      <c r="G294" s="66">
        <v>0.46</v>
      </c>
      <c r="H294" s="103" t="s">
        <v>732</v>
      </c>
      <c r="I294" s="245" t="s">
        <v>23008</v>
      </c>
      <c r="J294" s="245" t="s">
        <v>312</v>
      </c>
      <c r="K294" s="67"/>
      <c r="L294" s="67"/>
      <c r="M294" s="67" t="s">
        <v>28</v>
      </c>
      <c r="N294" s="67"/>
      <c r="O294" s="67" t="str">
        <f>VLOOKUP(S294,Tabelle6[],2,FALSE)</f>
        <v>OA</v>
      </c>
      <c r="P294" s="67" t="str">
        <f>VLOOKUP(S294,Tabelle6[],3,FALSE)</f>
        <v>Juliusz Skoryna</v>
      </c>
      <c r="Q294" s="67" t="s">
        <v>373</v>
      </c>
      <c r="R294" s="56"/>
      <c r="S294" s="67" t="s">
        <v>1383</v>
      </c>
    </row>
    <row r="295" spans="1:19" s="54" customFormat="1" ht="15" customHeight="1" x14ac:dyDescent="0.3">
      <c r="A295" s="102" t="s">
        <v>236</v>
      </c>
      <c r="B295" s="256">
        <v>3.9</v>
      </c>
      <c r="C295" s="256">
        <v>3.8</v>
      </c>
      <c r="D295" s="103" t="s">
        <v>1131</v>
      </c>
      <c r="E295" s="67" t="s">
        <v>23007</v>
      </c>
      <c r="F295" s="67" t="s">
        <v>312</v>
      </c>
      <c r="G295" s="66">
        <v>0.46</v>
      </c>
      <c r="H295" s="103" t="s">
        <v>1131</v>
      </c>
      <c r="I295" s="245" t="s">
        <v>23009</v>
      </c>
      <c r="J295" s="245" t="s">
        <v>312</v>
      </c>
      <c r="K295" s="67"/>
      <c r="L295" s="67"/>
      <c r="M295" s="67" t="s">
        <v>28</v>
      </c>
      <c r="N295" s="67"/>
      <c r="O295" s="67" t="str">
        <f>VLOOKUP(S295,Tabelle6[],2,FALSE)</f>
        <v>OA</v>
      </c>
      <c r="P295" s="67" t="str">
        <f>VLOOKUP(S295,Tabelle6[],3,FALSE)</f>
        <v>Juliusz Skoryna</v>
      </c>
      <c r="Q295" s="67" t="s">
        <v>373</v>
      </c>
      <c r="R295" s="56"/>
      <c r="S295" s="67" t="s">
        <v>1383</v>
      </c>
    </row>
    <row r="296" spans="1:19" s="54" customFormat="1" ht="15" customHeight="1" x14ac:dyDescent="0.3">
      <c r="A296" s="109" t="s">
        <v>237</v>
      </c>
      <c r="B296" s="256">
        <v>4.5</v>
      </c>
      <c r="C296" s="256">
        <v>4.8</v>
      </c>
      <c r="D296" s="108" t="s">
        <v>1387</v>
      </c>
      <c r="E296" s="67" t="s">
        <v>23010</v>
      </c>
      <c r="F296" s="67" t="s">
        <v>328</v>
      </c>
      <c r="G296" s="66">
        <v>0.47</v>
      </c>
      <c r="H296" s="108" t="s">
        <v>1387</v>
      </c>
      <c r="I296" s="245" t="s">
        <v>23012</v>
      </c>
      <c r="J296" s="245" t="s">
        <v>312</v>
      </c>
      <c r="K296" s="67"/>
      <c r="L296" s="67"/>
      <c r="M296" s="67" t="s">
        <v>28</v>
      </c>
      <c r="N296" s="67"/>
      <c r="O296" s="67" t="str">
        <f>VLOOKUP(S296,Tabelle6[],2,FALSE)</f>
        <v/>
      </c>
      <c r="P296" s="67" t="str">
        <f>VLOOKUP(S296,Tabelle6[],3,FALSE)</f>
        <v>Ramprasad Anbazhagan</v>
      </c>
      <c r="Q296" s="67" t="s">
        <v>357</v>
      </c>
      <c r="R296" s="56"/>
      <c r="S296" s="67" t="s">
        <v>1391</v>
      </c>
    </row>
    <row r="297" spans="1:19" s="54" customFormat="1" ht="15" customHeight="1" x14ac:dyDescent="0.3">
      <c r="A297" s="109" t="s">
        <v>237</v>
      </c>
      <c r="B297" s="256">
        <v>4.5</v>
      </c>
      <c r="C297" s="256">
        <v>4.8</v>
      </c>
      <c r="D297" s="108" t="s">
        <v>1392</v>
      </c>
      <c r="E297" s="67" t="s">
        <v>23011</v>
      </c>
      <c r="F297" s="67" t="s">
        <v>319</v>
      </c>
      <c r="G297" s="66">
        <v>0.47</v>
      </c>
      <c r="H297" s="108" t="s">
        <v>1392</v>
      </c>
      <c r="I297" s="245" t="s">
        <v>23013</v>
      </c>
      <c r="J297" s="245" t="s">
        <v>312</v>
      </c>
      <c r="K297" s="67"/>
      <c r="L297" s="67"/>
      <c r="M297" s="67" t="s">
        <v>28</v>
      </c>
      <c r="N297" s="67"/>
      <c r="O297" s="67" t="str">
        <f>VLOOKUP(S297,Tabelle6[],2,FALSE)</f>
        <v/>
      </c>
      <c r="P297" s="67" t="str">
        <f>VLOOKUP(S297,Tabelle6[],3,FALSE)</f>
        <v>Ramprasad Anbazhagan</v>
      </c>
      <c r="Q297" s="67" t="s">
        <v>357</v>
      </c>
      <c r="R297" s="56"/>
      <c r="S297" s="67" t="s">
        <v>1391</v>
      </c>
    </row>
    <row r="298" spans="1:19" s="54" customFormat="1" ht="15" customHeight="1" x14ac:dyDescent="0.3">
      <c r="A298" s="243" t="s">
        <v>22267</v>
      </c>
      <c r="B298" s="256">
        <v>2.5</v>
      </c>
      <c r="C298" s="256">
        <v>2.6</v>
      </c>
      <c r="D298" s="226" t="s">
        <v>23016</v>
      </c>
      <c r="E298" s="67" t="s">
        <v>23014</v>
      </c>
      <c r="F298" s="67" t="s">
        <v>312</v>
      </c>
      <c r="G298" s="66">
        <v>0.38</v>
      </c>
      <c r="H298" s="226" t="s">
        <v>23016</v>
      </c>
      <c r="I298" s="246" t="s">
        <v>23018</v>
      </c>
      <c r="J298" s="246" t="s">
        <v>334</v>
      </c>
      <c r="K298" s="67"/>
      <c r="L298" s="67" t="s">
        <v>26</v>
      </c>
      <c r="M298" s="67"/>
      <c r="N298" s="67"/>
      <c r="O298" s="67" t="str">
        <f>VLOOKUP(S298,Tabelle6[],2,FALSE)</f>
        <v>OA</v>
      </c>
      <c r="P298" s="68" t="str">
        <f>VLOOKUP(S298,Tabelle6[],3,FALSE)</f>
        <v>Feifei Liu</v>
      </c>
      <c r="Q298" s="225"/>
      <c r="R298" s="56"/>
      <c r="S298" s="67" t="s">
        <v>22268</v>
      </c>
    </row>
    <row r="299" spans="1:19" s="54" customFormat="1" ht="15" customHeight="1" x14ac:dyDescent="0.3">
      <c r="A299" s="243" t="s">
        <v>22267</v>
      </c>
      <c r="B299" s="256">
        <v>2.5</v>
      </c>
      <c r="C299" s="256">
        <v>2.6</v>
      </c>
      <c r="D299" s="226" t="s">
        <v>23017</v>
      </c>
      <c r="E299" s="67" t="s">
        <v>23015</v>
      </c>
      <c r="F299" s="67" t="s">
        <v>328</v>
      </c>
      <c r="G299" s="66">
        <v>0.38</v>
      </c>
      <c r="H299" s="226" t="s">
        <v>23017</v>
      </c>
      <c r="I299" s="246" t="s">
        <v>23019</v>
      </c>
      <c r="J299" s="246" t="s">
        <v>312</v>
      </c>
      <c r="K299" s="67"/>
      <c r="L299" s="67"/>
      <c r="M299" s="67"/>
      <c r="N299" s="67"/>
      <c r="O299" s="67" t="str">
        <f>VLOOKUP(S299,Tabelle6[],2,FALSE)</f>
        <v>OA</v>
      </c>
      <c r="P299" s="67" t="str">
        <f>VLOOKUP(S299,Tabelle6[],3,FALSE)</f>
        <v>Feifei Liu</v>
      </c>
      <c r="Q299" s="225"/>
      <c r="R299" s="56"/>
      <c r="S299" s="67" t="s">
        <v>22268</v>
      </c>
    </row>
    <row r="300" spans="1:19" s="54" customFormat="1" ht="15" customHeight="1" x14ac:dyDescent="0.3">
      <c r="A300" s="56" t="s">
        <v>238</v>
      </c>
      <c r="B300" s="255">
        <v>0.5</v>
      </c>
      <c r="C300" s="255">
        <v>0.3</v>
      </c>
      <c r="D300" s="65" t="s">
        <v>311</v>
      </c>
      <c r="E300" s="65" t="s">
        <v>311</v>
      </c>
      <c r="F300" s="65" t="s">
        <v>311</v>
      </c>
      <c r="G300" s="259">
        <v>0.34</v>
      </c>
      <c r="H300" s="189" t="s">
        <v>400</v>
      </c>
      <c r="I300" s="245" t="s">
        <v>22898</v>
      </c>
      <c r="J300" s="245" t="s">
        <v>312</v>
      </c>
      <c r="K300" s="67"/>
      <c r="L300" s="67" t="s">
        <v>26</v>
      </c>
      <c r="M300" s="67"/>
      <c r="N300" s="67"/>
      <c r="O300" s="67" t="str">
        <f>VLOOKUP(S300,Tabelle6[],2,FALSE)</f>
        <v/>
      </c>
      <c r="P300" s="67" t="str">
        <f>VLOOKUP(S300,Tabelle6[],3,FALSE)</f>
        <v>Serena Pirrotta</v>
      </c>
      <c r="Q300" s="67" t="s">
        <v>400</v>
      </c>
      <c r="R300" s="56"/>
      <c r="S300" s="67" t="s">
        <v>1398</v>
      </c>
    </row>
    <row r="301" spans="1:19" s="54" customFormat="1" ht="15" customHeight="1" x14ac:dyDescent="0.3">
      <c r="A301" s="57" t="s">
        <v>239</v>
      </c>
      <c r="B301" s="256">
        <v>0.6</v>
      </c>
      <c r="C301" s="256">
        <v>1</v>
      </c>
      <c r="D301" s="67" t="s">
        <v>326</v>
      </c>
      <c r="E301" s="67" t="s">
        <v>22297</v>
      </c>
      <c r="F301" s="67" t="s">
        <v>334</v>
      </c>
      <c r="G301" s="66">
        <v>0.33</v>
      </c>
      <c r="H301" s="187" t="s">
        <v>331</v>
      </c>
      <c r="I301" s="245" t="s">
        <v>23020</v>
      </c>
      <c r="J301" s="245" t="s">
        <v>334</v>
      </c>
      <c r="K301" s="67"/>
      <c r="L301" s="67"/>
      <c r="M301" s="67" t="s">
        <v>28</v>
      </c>
      <c r="N301" s="67"/>
      <c r="O301" s="67" t="str">
        <f>VLOOKUP(S301,Tabelle6[],2,FALSE)</f>
        <v/>
      </c>
      <c r="P301" s="67" t="str">
        <f>VLOOKUP(S301,Tabelle6[],3,FALSE)</f>
        <v>Suzanne Mekking</v>
      </c>
      <c r="Q301" s="67" t="s">
        <v>317</v>
      </c>
      <c r="R301" s="56"/>
      <c r="S301" s="67" t="s">
        <v>1405</v>
      </c>
    </row>
    <row r="302" spans="1:19" s="54" customFormat="1" ht="15" customHeight="1" x14ac:dyDescent="0.3">
      <c r="A302" s="56" t="s">
        <v>240</v>
      </c>
      <c r="B302" s="255">
        <v>1.9</v>
      </c>
      <c r="C302" s="255">
        <v>2.1</v>
      </c>
      <c r="D302" s="189" t="s">
        <v>1406</v>
      </c>
      <c r="E302" s="67" t="s">
        <v>23021</v>
      </c>
      <c r="F302" s="67" t="s">
        <v>312</v>
      </c>
      <c r="G302" s="259">
        <v>0.46</v>
      </c>
      <c r="H302" s="189" t="s">
        <v>1406</v>
      </c>
      <c r="I302" s="245" t="s">
        <v>23022</v>
      </c>
      <c r="J302" s="245" t="s">
        <v>334</v>
      </c>
      <c r="K302" s="67"/>
      <c r="L302" s="67" t="s">
        <v>26</v>
      </c>
      <c r="M302" s="67"/>
      <c r="N302" s="67"/>
      <c r="O302" s="67" t="str">
        <f>VLOOKUP(S302,Tabelle6[],2,FALSE)</f>
        <v>OA</v>
      </c>
      <c r="P302" s="67" t="str">
        <f>VLOOKUP(S302,Tabelle6[],3,FALSE)</f>
        <v>Ramprasad Anbazhagan</v>
      </c>
      <c r="Q302" s="67" t="s">
        <v>357</v>
      </c>
      <c r="R302" s="56"/>
      <c r="S302" s="67" t="s">
        <v>1408</v>
      </c>
    </row>
    <row r="303" spans="1:19" s="54" customFormat="1" ht="15" customHeight="1" x14ac:dyDescent="0.3">
      <c r="A303" s="57" t="s">
        <v>241</v>
      </c>
      <c r="B303" s="256">
        <v>1.6</v>
      </c>
      <c r="C303" s="256">
        <v>2.2000000000000002</v>
      </c>
      <c r="D303" s="67" t="s">
        <v>1409</v>
      </c>
      <c r="E303" s="67" t="s">
        <v>23023</v>
      </c>
      <c r="F303" s="67" t="s">
        <v>312</v>
      </c>
      <c r="G303" s="66">
        <v>0.24</v>
      </c>
      <c r="H303" s="67" t="s">
        <v>1409</v>
      </c>
      <c r="I303" s="245" t="s">
        <v>1413</v>
      </c>
      <c r="J303" s="245" t="s">
        <v>334</v>
      </c>
      <c r="K303" s="67"/>
      <c r="L303" s="67"/>
      <c r="M303" s="67" t="s">
        <v>28</v>
      </c>
      <c r="N303" s="67"/>
      <c r="O303" s="67" t="str">
        <f>VLOOKUP(S303,Tabelle6[],2,FALSE)</f>
        <v>OA</v>
      </c>
      <c r="P303" s="67" t="str">
        <f>VLOOKUP(S303,Tabelle6[],3,FALSE)</f>
        <v>Zofia Wójciak</v>
      </c>
      <c r="Q303" s="67" t="s">
        <v>373</v>
      </c>
      <c r="R303" s="56"/>
      <c r="S303" s="67" t="s">
        <v>1414</v>
      </c>
    </row>
    <row r="304" spans="1:19" s="54" customFormat="1" ht="15" customHeight="1" x14ac:dyDescent="0.3">
      <c r="A304" s="102" t="s">
        <v>242</v>
      </c>
      <c r="B304" s="256">
        <v>1.2</v>
      </c>
      <c r="C304" s="256">
        <v>0.6</v>
      </c>
      <c r="D304" s="65" t="s">
        <v>758</v>
      </c>
      <c r="E304" s="67" t="s">
        <v>23024</v>
      </c>
      <c r="F304" s="67" t="s">
        <v>328</v>
      </c>
      <c r="G304" s="66">
        <v>1.2</v>
      </c>
      <c r="H304" s="226" t="s">
        <v>758</v>
      </c>
      <c r="I304" s="245" t="s">
        <v>23026</v>
      </c>
      <c r="J304" s="245" t="s">
        <v>319</v>
      </c>
      <c r="K304" s="67" t="s">
        <v>38</v>
      </c>
      <c r="L304" s="67"/>
      <c r="M304" s="67"/>
      <c r="N304" s="67" t="s">
        <v>42</v>
      </c>
      <c r="O304" s="67" t="str">
        <f>VLOOKUP(S304,Tabelle6[],2,FALSE)</f>
        <v>OA (S2O)</v>
      </c>
      <c r="P304" s="67" t="str">
        <f>VLOOKUP(S304,Tabelle6[],3,FALSE)</f>
        <v>Megan Gough</v>
      </c>
      <c r="Q304" s="67" t="s">
        <v>177</v>
      </c>
      <c r="R304" s="56"/>
      <c r="S304" s="67" t="s">
        <v>1420</v>
      </c>
    </row>
    <row r="305" spans="1:19" s="54" customFormat="1" ht="15" customHeight="1" x14ac:dyDescent="0.3">
      <c r="A305" s="102" t="s">
        <v>242</v>
      </c>
      <c r="B305" s="256">
        <v>1.2</v>
      </c>
      <c r="C305" s="256">
        <v>0.6</v>
      </c>
      <c r="D305" s="65"/>
      <c r="E305" s="67"/>
      <c r="F305" s="67"/>
      <c r="G305" s="66">
        <v>1.2</v>
      </c>
      <c r="H305" s="226" t="s">
        <v>385</v>
      </c>
      <c r="I305" s="245" t="s">
        <v>23025</v>
      </c>
      <c r="J305" s="245" t="s">
        <v>319</v>
      </c>
      <c r="K305" s="67" t="s">
        <v>38</v>
      </c>
      <c r="L305" s="67"/>
      <c r="M305" s="67"/>
      <c r="N305" s="67" t="s">
        <v>42</v>
      </c>
      <c r="O305" s="67" t="str">
        <f>VLOOKUP(S305,Tabelle6[],2,FALSE)</f>
        <v>OA (S2O)</v>
      </c>
      <c r="P305" s="67" t="str">
        <f>VLOOKUP(S305,Tabelle6[],3,FALSE)</f>
        <v>Megan Gough</v>
      </c>
      <c r="Q305" s="67" t="s">
        <v>177</v>
      </c>
      <c r="R305" s="56"/>
      <c r="S305" s="67" t="s">
        <v>1420</v>
      </c>
    </row>
    <row r="306" spans="1:19" s="54" customFormat="1" ht="15" customHeight="1" x14ac:dyDescent="0.3">
      <c r="A306" s="56" t="s">
        <v>243</v>
      </c>
      <c r="B306" s="256">
        <v>1</v>
      </c>
      <c r="C306" s="256">
        <v>1</v>
      </c>
      <c r="D306" s="187" t="s">
        <v>317</v>
      </c>
      <c r="E306" s="67" t="s">
        <v>22535</v>
      </c>
      <c r="F306" s="67" t="s">
        <v>328</v>
      </c>
      <c r="G306" s="259">
        <v>0.8</v>
      </c>
      <c r="H306" s="187" t="s">
        <v>317</v>
      </c>
      <c r="I306" s="71" t="s">
        <v>23027</v>
      </c>
      <c r="J306" s="71" t="s">
        <v>328</v>
      </c>
      <c r="K306" s="67"/>
      <c r="L306" s="67" t="s">
        <v>26</v>
      </c>
      <c r="M306" s="67"/>
      <c r="N306" s="67"/>
      <c r="O306" s="67" t="str">
        <f>VLOOKUP(S306,Tabelle6[],2,FALSE)</f>
        <v>OA</v>
      </c>
      <c r="P306" s="67" t="str">
        <f>VLOOKUP(S306,Tabelle6[],3,FALSE)</f>
        <v>Ewa Sarzynska</v>
      </c>
      <c r="Q306" s="67" t="s">
        <v>317</v>
      </c>
      <c r="R306" s="56"/>
      <c r="S306" s="67" t="s">
        <v>1422</v>
      </c>
    </row>
    <row r="307" spans="1:19" s="54" customFormat="1" ht="15" customHeight="1" x14ac:dyDescent="0.3">
      <c r="A307" s="102" t="s">
        <v>244</v>
      </c>
      <c r="B307" s="256">
        <v>0.4</v>
      </c>
      <c r="C307" s="256">
        <v>0.5</v>
      </c>
      <c r="D307" s="103" t="s">
        <v>493</v>
      </c>
      <c r="E307" s="67" t="s">
        <v>23028</v>
      </c>
      <c r="F307" s="67" t="s">
        <v>334</v>
      </c>
      <c r="G307" s="66">
        <v>0.21</v>
      </c>
      <c r="H307" s="103" t="s">
        <v>493</v>
      </c>
      <c r="I307" s="71" t="s">
        <v>23030</v>
      </c>
      <c r="J307" s="71" t="s">
        <v>334</v>
      </c>
      <c r="K307" s="67"/>
      <c r="L307" s="67"/>
      <c r="M307" s="67" t="s">
        <v>28</v>
      </c>
      <c r="N307" s="67"/>
      <c r="O307" s="67" t="str">
        <f>VLOOKUP(S307,Tabelle6[],2,FALSE)</f>
        <v/>
      </c>
      <c r="P307" s="67" t="str">
        <f>VLOOKUP(S307,Tabelle6[],3,FALSE)</f>
        <v>Amadeusz Bryla</v>
      </c>
      <c r="Q307" s="67" t="s">
        <v>499</v>
      </c>
      <c r="R307" s="56"/>
      <c r="S307" s="67" t="s">
        <v>1428</v>
      </c>
    </row>
    <row r="308" spans="1:19" s="54" customFormat="1" ht="15" customHeight="1" x14ac:dyDescent="0.3">
      <c r="A308" s="102" t="s">
        <v>244</v>
      </c>
      <c r="B308" s="256">
        <v>0.4</v>
      </c>
      <c r="C308" s="256">
        <v>0.5</v>
      </c>
      <c r="D308" s="103" t="s">
        <v>489</v>
      </c>
      <c r="E308" s="67" t="s">
        <v>1432</v>
      </c>
      <c r="F308" s="67" t="s">
        <v>334</v>
      </c>
      <c r="G308" s="66">
        <v>0.21</v>
      </c>
      <c r="H308" s="103" t="s">
        <v>489</v>
      </c>
      <c r="I308" s="71" t="s">
        <v>490</v>
      </c>
      <c r="J308" s="71" t="s">
        <v>334</v>
      </c>
      <c r="K308" s="67"/>
      <c r="L308" s="67"/>
      <c r="M308" s="67" t="s">
        <v>28</v>
      </c>
      <c r="N308" s="67"/>
      <c r="O308" s="67" t="str">
        <f>VLOOKUP(S308,Tabelle6[],2,FALSE)</f>
        <v/>
      </c>
      <c r="P308" s="67" t="str">
        <f>VLOOKUP(S308,Tabelle6[],3,FALSE)</f>
        <v>Amadeusz Bryla</v>
      </c>
      <c r="Q308" s="67" t="s">
        <v>499</v>
      </c>
      <c r="R308" s="56"/>
      <c r="S308" s="67" t="s">
        <v>1428</v>
      </c>
    </row>
    <row r="309" spans="1:19" s="54" customFormat="1" ht="15" customHeight="1" x14ac:dyDescent="0.3">
      <c r="A309" s="102" t="s">
        <v>244</v>
      </c>
      <c r="B309" s="256">
        <v>0.4</v>
      </c>
      <c r="C309" s="256">
        <v>0.5</v>
      </c>
      <c r="D309" s="103" t="s">
        <v>607</v>
      </c>
      <c r="E309" s="67" t="s">
        <v>23029</v>
      </c>
      <c r="F309" s="67" t="s">
        <v>334</v>
      </c>
      <c r="G309" s="66">
        <v>0.21</v>
      </c>
      <c r="H309" s="103" t="s">
        <v>607</v>
      </c>
      <c r="I309" s="71" t="s">
        <v>23029</v>
      </c>
      <c r="J309" s="71" t="s">
        <v>334</v>
      </c>
      <c r="K309" s="67"/>
      <c r="L309" s="67"/>
      <c r="M309" s="67" t="s">
        <v>28</v>
      </c>
      <c r="N309" s="67"/>
      <c r="O309" s="67" t="str">
        <f>VLOOKUP(S309,Tabelle6[],2,FALSE)</f>
        <v/>
      </c>
      <c r="P309" s="67" t="str">
        <f>VLOOKUP(S309,Tabelle6[],3,FALSE)</f>
        <v>Amadeusz Bryla</v>
      </c>
      <c r="Q309" s="67" t="s">
        <v>499</v>
      </c>
      <c r="R309" s="56"/>
      <c r="S309" s="67" t="s">
        <v>1428</v>
      </c>
    </row>
    <row r="310" spans="1:19" s="54" customFormat="1" ht="15" customHeight="1" x14ac:dyDescent="0.3">
      <c r="A310" s="56" t="s">
        <v>245</v>
      </c>
      <c r="B310" s="255">
        <v>0.9</v>
      </c>
      <c r="C310" s="255">
        <v>1.2</v>
      </c>
      <c r="D310" s="189" t="s">
        <v>607</v>
      </c>
      <c r="E310" s="67" t="s">
        <v>22471</v>
      </c>
      <c r="F310" s="67" t="s">
        <v>312</v>
      </c>
      <c r="G310" s="259">
        <v>0.71</v>
      </c>
      <c r="H310" s="189" t="s">
        <v>607</v>
      </c>
      <c r="I310" s="71" t="s">
        <v>23031</v>
      </c>
      <c r="J310" s="71" t="s">
        <v>328</v>
      </c>
      <c r="K310" s="67"/>
      <c r="L310" s="67" t="s">
        <v>26</v>
      </c>
      <c r="M310" s="67"/>
      <c r="N310" s="67"/>
      <c r="O310" s="67" t="str">
        <f>VLOOKUP(S310,Tabelle6[],2,FALSE)</f>
        <v/>
      </c>
      <c r="P310" s="67" t="str">
        <f>VLOOKUP(S310,Tabelle6[],3,FALSE)</f>
        <v>Nathan Gamache</v>
      </c>
      <c r="Q310" s="67" t="s">
        <v>317</v>
      </c>
      <c r="R310" s="56"/>
      <c r="S310" s="67" t="s">
        <v>1437</v>
      </c>
    </row>
    <row r="311" spans="1:19" s="54" customFormat="1" ht="15" customHeight="1" x14ac:dyDescent="0.3">
      <c r="A311" s="102" t="s">
        <v>246</v>
      </c>
      <c r="B311" s="256">
        <v>0.9</v>
      </c>
      <c r="C311" s="256">
        <v>0.8</v>
      </c>
      <c r="D311" s="104" t="s">
        <v>459</v>
      </c>
      <c r="E311" s="67" t="s">
        <v>23032</v>
      </c>
      <c r="F311" s="67" t="s">
        <v>312</v>
      </c>
      <c r="G311" s="66">
        <v>0.26</v>
      </c>
      <c r="H311" s="104" t="s">
        <v>459</v>
      </c>
      <c r="I311" s="246" t="s">
        <v>23034</v>
      </c>
      <c r="J311" s="246" t="s">
        <v>312</v>
      </c>
      <c r="K311" s="67"/>
      <c r="L311" s="67"/>
      <c r="M311" s="67"/>
      <c r="N311" s="67" t="s">
        <v>42</v>
      </c>
      <c r="O311" s="67" t="str">
        <f>VLOOKUP(S311,Tabelle6[],2,FALSE)</f>
        <v/>
      </c>
      <c r="P311" s="67" t="str">
        <f>VLOOKUP(S311,Tabelle6[],3,FALSE)</f>
        <v>Nathan Gamache</v>
      </c>
      <c r="Q311" s="67" t="s">
        <v>317</v>
      </c>
      <c r="R311" s="56"/>
      <c r="S311" s="67" t="s">
        <v>1442</v>
      </c>
    </row>
    <row r="312" spans="1:19" s="54" customFormat="1" ht="15" customHeight="1" x14ac:dyDescent="0.3">
      <c r="A312" s="102" t="s">
        <v>246</v>
      </c>
      <c r="B312" s="256">
        <v>0.9</v>
      </c>
      <c r="C312" s="256">
        <v>0.8</v>
      </c>
      <c r="D312" s="104" t="s">
        <v>890</v>
      </c>
      <c r="E312" s="67" t="s">
        <v>23033</v>
      </c>
      <c r="F312" s="67" t="s">
        <v>334</v>
      </c>
      <c r="G312" s="66">
        <v>0.26</v>
      </c>
      <c r="H312" s="104" t="s">
        <v>890</v>
      </c>
      <c r="I312" s="245" t="s">
        <v>23035</v>
      </c>
      <c r="J312" s="245" t="s">
        <v>334</v>
      </c>
      <c r="K312" s="67"/>
      <c r="L312" s="67"/>
      <c r="M312" s="67"/>
      <c r="N312" s="67" t="s">
        <v>42</v>
      </c>
      <c r="O312" s="67" t="str">
        <f>VLOOKUP(S312,Tabelle6[],2,FALSE)</f>
        <v/>
      </c>
      <c r="P312" s="67" t="str">
        <f>VLOOKUP(S312,Tabelle6[],3,FALSE)</f>
        <v>Nathan Gamache</v>
      </c>
      <c r="Q312" s="67" t="s">
        <v>317</v>
      </c>
      <c r="R312" s="56"/>
      <c r="S312" s="67" t="s">
        <v>1442</v>
      </c>
    </row>
    <row r="313" spans="1:19" s="54" customFormat="1" ht="15" customHeight="1" x14ac:dyDescent="0.3">
      <c r="A313" s="56" t="s">
        <v>247</v>
      </c>
      <c r="B313" s="255">
        <v>0.5</v>
      </c>
      <c r="C313" s="255">
        <v>0.4</v>
      </c>
      <c r="D313" s="65" t="s">
        <v>311</v>
      </c>
      <c r="E313" s="65" t="s">
        <v>311</v>
      </c>
      <c r="F313" s="65" t="s">
        <v>311</v>
      </c>
      <c r="G313" s="259">
        <v>0.6</v>
      </c>
      <c r="H313" s="189" t="s">
        <v>390</v>
      </c>
      <c r="I313" s="71" t="s">
        <v>22973</v>
      </c>
      <c r="J313" s="71" t="s">
        <v>328</v>
      </c>
      <c r="K313" s="67"/>
      <c r="L313" s="67" t="s">
        <v>26</v>
      </c>
      <c r="M313" s="67"/>
      <c r="N313" s="67"/>
      <c r="O313" s="67" t="str">
        <f>VLOOKUP(S313,Tabelle6[],2,FALSE)</f>
        <v/>
      </c>
      <c r="P313" s="67" t="str">
        <f>VLOOKUP(S313,Tabelle6[],3,FALSE)</f>
        <v>Megan Gough</v>
      </c>
      <c r="Q313" s="67" t="s">
        <v>177</v>
      </c>
      <c r="R313" s="56"/>
      <c r="S313" s="67" t="s">
        <v>1447</v>
      </c>
    </row>
    <row r="314" spans="1:19" s="54" customFormat="1" ht="15" customHeight="1" x14ac:dyDescent="0.3">
      <c r="A314" s="102" t="s">
        <v>248</v>
      </c>
      <c r="B314" s="256">
        <v>1.2</v>
      </c>
      <c r="C314" s="256">
        <v>1.1000000000000001</v>
      </c>
      <c r="D314" s="103" t="s">
        <v>1448</v>
      </c>
      <c r="E314" s="67" t="s">
        <v>23036</v>
      </c>
      <c r="F314" s="67" t="s">
        <v>334</v>
      </c>
      <c r="G314" s="66">
        <v>0.17</v>
      </c>
      <c r="H314" s="103" t="s">
        <v>1448</v>
      </c>
      <c r="I314" s="245" t="s">
        <v>23039</v>
      </c>
      <c r="J314" s="245" t="s">
        <v>334</v>
      </c>
      <c r="K314" s="67"/>
      <c r="L314" s="67"/>
      <c r="M314" s="67" t="s">
        <v>28</v>
      </c>
      <c r="N314" s="67"/>
      <c r="O314" s="67" t="str">
        <f>VLOOKUP(S314,Tabelle6[],2,FALSE)</f>
        <v/>
      </c>
      <c r="P314" s="67" t="str">
        <f>VLOOKUP(S314,Tabelle6[],3,FALSE)</f>
        <v>Jennifer Miranda</v>
      </c>
      <c r="Q314" s="67" t="s">
        <v>530</v>
      </c>
      <c r="R314" s="56"/>
      <c r="S314" s="67" t="s">
        <v>1454</v>
      </c>
    </row>
    <row r="315" spans="1:19" s="54" customFormat="1" ht="15" customHeight="1" x14ac:dyDescent="0.3">
      <c r="A315" s="102" t="s">
        <v>248</v>
      </c>
      <c r="B315" s="256">
        <v>1.2</v>
      </c>
      <c r="C315" s="256">
        <v>1.1000000000000001</v>
      </c>
      <c r="D315" s="103" t="s">
        <v>1455</v>
      </c>
      <c r="E315" s="67" t="s">
        <v>23037</v>
      </c>
      <c r="F315" s="67" t="s">
        <v>334</v>
      </c>
      <c r="G315" s="66">
        <v>0.17</v>
      </c>
      <c r="H315" s="103" t="s">
        <v>1455</v>
      </c>
      <c r="I315" s="245" t="s">
        <v>23040</v>
      </c>
      <c r="J315" s="245" t="s">
        <v>334</v>
      </c>
      <c r="K315" s="67"/>
      <c r="L315" s="67"/>
      <c r="M315" s="67" t="s">
        <v>28</v>
      </c>
      <c r="N315" s="67"/>
      <c r="O315" s="67" t="str">
        <f>VLOOKUP(S315,Tabelle6[],2,FALSE)</f>
        <v/>
      </c>
      <c r="P315" s="67" t="str">
        <f>VLOOKUP(S315,Tabelle6[],3,FALSE)</f>
        <v>Jennifer Miranda</v>
      </c>
      <c r="Q315" s="67" t="s">
        <v>530</v>
      </c>
      <c r="R315" s="56"/>
      <c r="S315" s="67" t="s">
        <v>1454</v>
      </c>
    </row>
    <row r="316" spans="1:19" s="54" customFormat="1" ht="15" customHeight="1" x14ac:dyDescent="0.3">
      <c r="A316" s="102" t="s">
        <v>248</v>
      </c>
      <c r="B316" s="256">
        <v>1.2</v>
      </c>
      <c r="C316" s="256">
        <v>1.1000000000000001</v>
      </c>
      <c r="D316" s="103" t="s">
        <v>528</v>
      </c>
      <c r="E316" s="67" t="s">
        <v>23038</v>
      </c>
      <c r="F316" s="67" t="s">
        <v>334</v>
      </c>
      <c r="G316" s="66">
        <v>0.17</v>
      </c>
      <c r="H316" s="103" t="s">
        <v>528</v>
      </c>
      <c r="I316" s="245" t="s">
        <v>22350</v>
      </c>
      <c r="J316" s="245" t="s">
        <v>334</v>
      </c>
      <c r="K316" s="67"/>
      <c r="L316" s="67"/>
      <c r="M316" s="67" t="s">
        <v>28</v>
      </c>
      <c r="N316" s="67"/>
      <c r="O316" s="67" t="str">
        <f>VLOOKUP(S316,Tabelle6[],2,FALSE)</f>
        <v/>
      </c>
      <c r="P316" s="67" t="str">
        <f>VLOOKUP(S316,Tabelle6[],3,FALSE)</f>
        <v>Jennifer Miranda</v>
      </c>
      <c r="Q316" s="67" t="s">
        <v>530</v>
      </c>
      <c r="R316" s="56"/>
      <c r="S316" s="67" t="s">
        <v>1454</v>
      </c>
    </row>
    <row r="317" spans="1:19" s="54" customFormat="1" ht="15" customHeight="1" x14ac:dyDescent="0.3">
      <c r="A317" s="110" t="s">
        <v>249</v>
      </c>
      <c r="B317" s="256">
        <v>0.9</v>
      </c>
      <c r="C317" s="256">
        <v>1</v>
      </c>
      <c r="D317" s="108"/>
      <c r="E317" s="67"/>
      <c r="F317" s="67"/>
      <c r="G317" s="66"/>
      <c r="H317" s="108" t="s">
        <v>390</v>
      </c>
      <c r="I317" s="245" t="s">
        <v>23043</v>
      </c>
      <c r="J317" s="245" t="s">
        <v>328</v>
      </c>
      <c r="K317" s="67" t="s">
        <v>38</v>
      </c>
      <c r="L317" s="67"/>
      <c r="M317" s="67"/>
      <c r="N317" s="67" t="s">
        <v>42</v>
      </c>
      <c r="O317" s="67" t="str">
        <f>VLOOKUP(S317,Tabelle6[],2,FALSE)</f>
        <v/>
      </c>
      <c r="P317" s="67" t="str">
        <f>VLOOKUP(S317,Tabelle6[],3,FALSE)</f>
        <v>Sanne Lauriks</v>
      </c>
      <c r="Q317" s="67" t="s">
        <v>177</v>
      </c>
      <c r="R317" s="56"/>
      <c r="S317" s="67" t="s">
        <v>1462</v>
      </c>
    </row>
    <row r="318" spans="1:19" s="54" customFormat="1" ht="15" customHeight="1" x14ac:dyDescent="0.3">
      <c r="A318" s="110" t="s">
        <v>249</v>
      </c>
      <c r="B318" s="256">
        <v>0.9</v>
      </c>
      <c r="C318" s="256">
        <v>1</v>
      </c>
      <c r="D318" s="108" t="s">
        <v>1463</v>
      </c>
      <c r="E318" s="67" t="s">
        <v>22404</v>
      </c>
      <c r="F318" s="67" t="s">
        <v>312</v>
      </c>
      <c r="G318" s="66">
        <v>0.57999999999999996</v>
      </c>
      <c r="H318" s="108" t="s">
        <v>177</v>
      </c>
      <c r="I318" s="246" t="s">
        <v>22357</v>
      </c>
      <c r="J318" s="246" t="s">
        <v>312</v>
      </c>
      <c r="K318" s="67" t="s">
        <v>38</v>
      </c>
      <c r="L318" s="67"/>
      <c r="M318" s="67"/>
      <c r="N318" s="67" t="s">
        <v>42</v>
      </c>
      <c r="O318" s="67" t="str">
        <f>VLOOKUP(S318,Tabelle6[],2,FALSE)</f>
        <v/>
      </c>
      <c r="P318" s="67" t="str">
        <f>VLOOKUP(S318,Tabelle6[],3,FALSE)</f>
        <v>Sanne Lauriks</v>
      </c>
      <c r="Q318" s="67" t="s">
        <v>177</v>
      </c>
      <c r="R318" s="56"/>
      <c r="S318" s="67" t="s">
        <v>1462</v>
      </c>
    </row>
    <row r="319" spans="1:19" s="54" customFormat="1" ht="15" customHeight="1" x14ac:dyDescent="0.3">
      <c r="A319" s="110" t="s">
        <v>249</v>
      </c>
      <c r="B319" s="256">
        <v>0.9</v>
      </c>
      <c r="C319" s="256">
        <v>1</v>
      </c>
      <c r="D319" s="108" t="s">
        <v>1467</v>
      </c>
      <c r="E319" s="67" t="s">
        <v>23041</v>
      </c>
      <c r="F319" s="67" t="s">
        <v>312</v>
      </c>
      <c r="G319" s="66">
        <v>0.57999999999999996</v>
      </c>
      <c r="H319" s="108" t="s">
        <v>1463</v>
      </c>
      <c r="I319" s="246" t="s">
        <v>23042</v>
      </c>
      <c r="J319" s="246" t="s">
        <v>312</v>
      </c>
      <c r="K319" s="67" t="s">
        <v>38</v>
      </c>
      <c r="L319" s="67"/>
      <c r="M319" s="67"/>
      <c r="N319" s="67" t="s">
        <v>42</v>
      </c>
      <c r="O319" s="67" t="str">
        <f>VLOOKUP(S319,Tabelle6[],2,FALSE)</f>
        <v/>
      </c>
      <c r="P319" s="67" t="str">
        <f>VLOOKUP(S319,Tabelle6[],3,FALSE)</f>
        <v>Sanne Lauriks</v>
      </c>
      <c r="Q319" s="67" t="s">
        <v>177</v>
      </c>
      <c r="R319" s="56"/>
      <c r="S319" s="67" t="s">
        <v>1462</v>
      </c>
    </row>
    <row r="320" spans="1:19" s="54" customFormat="1" ht="15" customHeight="1" x14ac:dyDescent="0.3">
      <c r="A320" s="56" t="s">
        <v>250</v>
      </c>
      <c r="B320" s="255">
        <v>0.9</v>
      </c>
      <c r="C320" s="255">
        <v>0.7</v>
      </c>
      <c r="D320" s="189" t="s">
        <v>459</v>
      </c>
      <c r="E320" s="67" t="s">
        <v>23032</v>
      </c>
      <c r="F320" s="67" t="s">
        <v>312</v>
      </c>
      <c r="G320" s="259">
        <v>0.28999999999999998</v>
      </c>
      <c r="H320" s="189" t="s">
        <v>459</v>
      </c>
      <c r="I320" s="245" t="s">
        <v>22397</v>
      </c>
      <c r="J320" s="245" t="s">
        <v>312</v>
      </c>
      <c r="K320" s="67"/>
      <c r="L320" s="67" t="s">
        <v>26</v>
      </c>
      <c r="M320" s="67"/>
      <c r="N320" s="67"/>
      <c r="O320" s="67" t="str">
        <f>VLOOKUP(S320,Tabelle6[],2,FALSE)</f>
        <v/>
      </c>
      <c r="P320" s="67" t="str">
        <f>VLOOKUP(S320,Tabelle6[],3,FALSE)</f>
        <v>Nathan Gamache</v>
      </c>
      <c r="Q320" s="67" t="s">
        <v>465</v>
      </c>
      <c r="R320" s="56"/>
      <c r="S320" s="67" t="s">
        <v>1473</v>
      </c>
    </row>
    <row r="321" spans="1:19" s="54" customFormat="1" ht="15" customHeight="1" x14ac:dyDescent="0.3">
      <c r="A321" s="105" t="s">
        <v>251</v>
      </c>
      <c r="B321" s="256">
        <v>0.3</v>
      </c>
      <c r="C321" s="256">
        <v>1.2</v>
      </c>
      <c r="D321" s="67" t="s">
        <v>177</v>
      </c>
      <c r="E321" s="67" t="s">
        <v>22460</v>
      </c>
      <c r="F321" s="67" t="s">
        <v>334</v>
      </c>
      <c r="G321" s="66">
        <v>0.26</v>
      </c>
      <c r="H321" s="226" t="s">
        <v>177</v>
      </c>
      <c r="I321" s="245" t="s">
        <v>23045</v>
      </c>
      <c r="J321" s="245" t="s">
        <v>334</v>
      </c>
      <c r="K321" s="67" t="s">
        <v>38</v>
      </c>
      <c r="L321" s="67"/>
      <c r="M321" s="67"/>
      <c r="N321" s="67" t="s">
        <v>42</v>
      </c>
      <c r="O321" s="67" t="str">
        <f>VLOOKUP(S321,Tabelle6[],2,FALSE)</f>
        <v>OA (S2O)</v>
      </c>
      <c r="P321" s="67" t="str">
        <f>VLOOKUP(S321,Tabelle6[],3,FALSE)</f>
        <v>Megan Gough</v>
      </c>
      <c r="Q321" s="67" t="s">
        <v>177</v>
      </c>
      <c r="R321" s="56"/>
      <c r="S321" s="67" t="s">
        <v>1477</v>
      </c>
    </row>
    <row r="322" spans="1:19" s="54" customFormat="1" ht="15" customHeight="1" x14ac:dyDescent="0.3">
      <c r="A322" s="105" t="s">
        <v>251</v>
      </c>
      <c r="B322" s="256">
        <v>0.3</v>
      </c>
      <c r="C322" s="256">
        <v>1.2</v>
      </c>
      <c r="D322" s="67"/>
      <c r="E322" s="67"/>
      <c r="F322" s="67"/>
      <c r="G322" s="66">
        <v>0.26</v>
      </c>
      <c r="H322" s="226" t="s">
        <v>390</v>
      </c>
      <c r="I322" s="246" t="s">
        <v>23044</v>
      </c>
      <c r="J322" s="246" t="s">
        <v>312</v>
      </c>
      <c r="K322" s="67" t="s">
        <v>38</v>
      </c>
      <c r="L322" s="67"/>
      <c r="M322" s="67"/>
      <c r="N322" s="67" t="s">
        <v>42</v>
      </c>
      <c r="O322" s="67" t="str">
        <f>VLOOKUP(S322,Tabelle6[],2,FALSE)</f>
        <v>OA (S2O)</v>
      </c>
      <c r="P322" s="67" t="str">
        <f>VLOOKUP(S322,Tabelle6[],3,FALSE)</f>
        <v>Megan Gough</v>
      </c>
      <c r="Q322" s="67" t="s">
        <v>177</v>
      </c>
      <c r="R322" s="56"/>
      <c r="S322" s="67" t="s">
        <v>1477</v>
      </c>
    </row>
    <row r="323" spans="1:19" s="54" customFormat="1" ht="15" customHeight="1" x14ac:dyDescent="0.3">
      <c r="A323" s="57" t="s">
        <v>252</v>
      </c>
      <c r="B323" s="256">
        <v>0.7</v>
      </c>
      <c r="C323" s="256">
        <v>0.7</v>
      </c>
      <c r="D323" s="67" t="s">
        <v>1478</v>
      </c>
      <c r="E323" s="67" t="s">
        <v>22981</v>
      </c>
      <c r="F323" s="67" t="s">
        <v>334</v>
      </c>
      <c r="G323" s="66">
        <v>0.19</v>
      </c>
      <c r="H323" s="67" t="s">
        <v>1478</v>
      </c>
      <c r="I323" s="245" t="s">
        <v>23046</v>
      </c>
      <c r="J323" s="245" t="s">
        <v>334</v>
      </c>
      <c r="K323" s="67"/>
      <c r="L323" s="67"/>
      <c r="M323" s="67" t="s">
        <v>28</v>
      </c>
      <c r="N323" s="67"/>
      <c r="O323" s="67" t="str">
        <f>VLOOKUP(S323,Tabelle6[],2,FALSE)</f>
        <v/>
      </c>
      <c r="P323" s="67" t="str">
        <f>VLOOKUP(S323,Tabelle6[],3,FALSE)</f>
        <v>Jennifer Miranda</v>
      </c>
      <c r="Q323" s="67" t="s">
        <v>450</v>
      </c>
      <c r="R323" s="56"/>
      <c r="S323" s="67" t="s">
        <v>1484</v>
      </c>
    </row>
    <row r="324" spans="1:19" s="54" customFormat="1" ht="15" customHeight="1" x14ac:dyDescent="0.3">
      <c r="A324" s="57" t="s">
        <v>253</v>
      </c>
      <c r="B324" s="256">
        <v>2.2000000000000002</v>
      </c>
      <c r="C324" s="256">
        <v>2</v>
      </c>
      <c r="D324" s="67" t="s">
        <v>1371</v>
      </c>
      <c r="E324" s="67" t="s">
        <v>23047</v>
      </c>
      <c r="F324" s="67" t="s">
        <v>312</v>
      </c>
      <c r="G324" s="66">
        <v>0.49</v>
      </c>
      <c r="H324" s="67" t="s">
        <v>1371</v>
      </c>
      <c r="I324" s="245" t="s">
        <v>23048</v>
      </c>
      <c r="J324" s="245" t="s">
        <v>334</v>
      </c>
      <c r="K324" s="67"/>
      <c r="L324" s="67"/>
      <c r="M324" s="67" t="s">
        <v>28</v>
      </c>
      <c r="N324" s="67"/>
      <c r="O324" s="67" t="str">
        <f>VLOOKUP(S324,Tabelle6[],2,FALSE)</f>
        <v>OA</v>
      </c>
      <c r="P324" s="67" t="str">
        <f>VLOOKUP(S324,Tabelle6[],3,FALSE)</f>
        <v>Katharina Appelt</v>
      </c>
      <c r="Q324" s="67" t="s">
        <v>357</v>
      </c>
      <c r="R324" s="56"/>
      <c r="S324" s="67" t="s">
        <v>1490</v>
      </c>
    </row>
    <row r="325" spans="1:19" s="54" customFormat="1" ht="15" customHeight="1" x14ac:dyDescent="0.3">
      <c r="A325" s="56" t="s">
        <v>254</v>
      </c>
      <c r="B325" s="257">
        <v>0</v>
      </c>
      <c r="C325" s="255">
        <v>0.2</v>
      </c>
      <c r="D325" s="65" t="s">
        <v>311</v>
      </c>
      <c r="E325" s="65" t="s">
        <v>311</v>
      </c>
      <c r="F325" s="65" t="s">
        <v>311</v>
      </c>
      <c r="G325" s="259">
        <v>1.1499999999999999</v>
      </c>
      <c r="H325" s="189" t="s">
        <v>395</v>
      </c>
      <c r="I325" s="245" t="s">
        <v>23049</v>
      </c>
      <c r="J325" s="245" t="s">
        <v>328</v>
      </c>
      <c r="K325" s="67" t="s">
        <v>38</v>
      </c>
      <c r="L325" s="67"/>
      <c r="M325" s="67"/>
      <c r="N325" s="67"/>
      <c r="O325" s="67" t="str">
        <f>VLOOKUP(S325,Tabelle6[],2,FALSE)</f>
        <v/>
      </c>
      <c r="P325" s="67" t="str">
        <f>VLOOKUP(S325,Tabelle6[],3,FALSE)</f>
        <v>Serena Pirrotta</v>
      </c>
      <c r="Q325" s="67" t="s">
        <v>398</v>
      </c>
      <c r="R325" s="56"/>
      <c r="S325" s="67" t="s">
        <v>1492</v>
      </c>
    </row>
    <row r="326" spans="1:19" s="54" customFormat="1" ht="15" customHeight="1" x14ac:dyDescent="0.3">
      <c r="A326" s="57" t="s">
        <v>255</v>
      </c>
      <c r="B326" s="256">
        <v>0.7</v>
      </c>
      <c r="C326" s="256">
        <v>0.7</v>
      </c>
      <c r="D326" s="67" t="s">
        <v>493</v>
      </c>
      <c r="E326" s="67" t="s">
        <v>23050</v>
      </c>
      <c r="F326" s="67" t="s">
        <v>334</v>
      </c>
      <c r="G326" s="66">
        <v>0.13</v>
      </c>
      <c r="H326" s="67" t="s">
        <v>493</v>
      </c>
      <c r="I326" s="245" t="s">
        <v>23051</v>
      </c>
      <c r="J326" s="245" t="s">
        <v>334</v>
      </c>
      <c r="K326" s="67"/>
      <c r="L326" s="67"/>
      <c r="M326" s="67" t="s">
        <v>28</v>
      </c>
      <c r="N326" s="67"/>
      <c r="O326" s="67" t="str">
        <f>VLOOKUP(S326,Tabelle6[],2,FALSE)</f>
        <v>OA</v>
      </c>
      <c r="P326" s="67" t="str">
        <f>VLOOKUP(S326,Tabelle6[],3,FALSE)</f>
        <v>Ramprasad Anbazhagan</v>
      </c>
      <c r="Q326" s="67" t="s">
        <v>357</v>
      </c>
      <c r="R326" s="56"/>
      <c r="S326" s="67" t="s">
        <v>1498</v>
      </c>
    </row>
    <row r="327" spans="1:19" s="54" customFormat="1" ht="15" customHeight="1" x14ac:dyDescent="0.3">
      <c r="A327" s="56" t="s">
        <v>256</v>
      </c>
      <c r="B327" s="257">
        <v>0.2</v>
      </c>
      <c r="C327" s="255">
        <v>0.3</v>
      </c>
      <c r="D327" s="189" t="s">
        <v>429</v>
      </c>
      <c r="E327" s="67" t="s">
        <v>23052</v>
      </c>
      <c r="F327" s="67" t="s">
        <v>328</v>
      </c>
      <c r="G327" s="259">
        <v>0.33</v>
      </c>
      <c r="H327" s="189" t="s">
        <v>429</v>
      </c>
      <c r="I327" s="245" t="s">
        <v>23053</v>
      </c>
      <c r="J327" s="245" t="s">
        <v>312</v>
      </c>
      <c r="K327" s="67" t="s">
        <v>38</v>
      </c>
      <c r="L327" s="67"/>
      <c r="M327" s="67"/>
      <c r="N327" s="67"/>
      <c r="O327" s="67" t="str">
        <f>VLOOKUP(S327,Tabelle6[],2,FALSE)</f>
        <v/>
      </c>
      <c r="P327" s="67" t="str">
        <f>VLOOKUP(S327,Tabelle6[],3,FALSE)</f>
        <v>Florian Hoppe</v>
      </c>
      <c r="Q327" s="67" t="s">
        <v>429</v>
      </c>
      <c r="R327" s="56"/>
      <c r="S327" s="67" t="s">
        <v>1500</v>
      </c>
    </row>
    <row r="328" spans="1:19" s="54" customFormat="1" ht="15" customHeight="1" x14ac:dyDescent="0.3">
      <c r="A328" s="56" t="s">
        <v>1501</v>
      </c>
      <c r="B328" s="256">
        <v>0.1</v>
      </c>
      <c r="C328" s="256"/>
      <c r="D328" s="223" t="s">
        <v>400</v>
      </c>
      <c r="E328" s="65" t="s">
        <v>311</v>
      </c>
      <c r="F328" s="65" t="s">
        <v>311</v>
      </c>
      <c r="G328" s="66">
        <v>0.27</v>
      </c>
      <c r="H328" s="187" t="s">
        <v>400</v>
      </c>
      <c r="I328" s="245" t="s">
        <v>23054</v>
      </c>
      <c r="J328" s="245" t="s">
        <v>312</v>
      </c>
      <c r="K328" s="224"/>
      <c r="L328" s="224" t="s">
        <v>26</v>
      </c>
      <c r="M328" s="224"/>
      <c r="N328" s="224"/>
      <c r="O328" s="67" t="str">
        <f>VLOOKUP(S328,Tabelle6[],2,FALSE)</f>
        <v/>
      </c>
      <c r="P328" s="225" t="str">
        <f>VLOOKUP(S328,Tabelle6[],3,FALSE)</f>
        <v>Christoph Schirmer</v>
      </c>
      <c r="Q328" s="225" t="s">
        <v>400</v>
      </c>
      <c r="R328" s="56"/>
      <c r="S328" s="67" t="s">
        <v>22257</v>
      </c>
    </row>
    <row r="329" spans="1:19" s="54" customFormat="1" ht="15" customHeight="1" x14ac:dyDescent="0.3">
      <c r="A329" s="56" t="s">
        <v>257</v>
      </c>
      <c r="B329" s="257">
        <v>0.2</v>
      </c>
      <c r="C329" s="255">
        <v>0.5</v>
      </c>
      <c r="D329" s="65" t="s">
        <v>311</v>
      </c>
      <c r="E329" s="65" t="s">
        <v>311</v>
      </c>
      <c r="F329" s="65" t="s">
        <v>311</v>
      </c>
      <c r="G329" s="259">
        <v>0.32</v>
      </c>
      <c r="H329" s="189" t="s">
        <v>390</v>
      </c>
      <c r="I329" s="246" t="s">
        <v>23055</v>
      </c>
      <c r="J329" s="246" t="s">
        <v>312</v>
      </c>
      <c r="K329" s="67"/>
      <c r="L329" s="67" t="s">
        <v>26</v>
      </c>
      <c r="M329" s="67"/>
      <c r="N329" s="67"/>
      <c r="O329" s="67" t="str">
        <f>VLOOKUP(S329,Tabelle6[],2,FALSE)</f>
        <v/>
      </c>
      <c r="P329" s="67" t="str">
        <f>VLOOKUP(S329,Tabelle6[],3,FALSE)</f>
        <v>Sanne Lauriks</v>
      </c>
      <c r="Q329" s="67" t="s">
        <v>177</v>
      </c>
      <c r="R329" s="56"/>
      <c r="S329" s="67" t="s">
        <v>1504</v>
      </c>
    </row>
    <row r="330" spans="1:19" s="54" customFormat="1" ht="15" customHeight="1" x14ac:dyDescent="0.3">
      <c r="A330" s="233" t="s">
        <v>22269</v>
      </c>
      <c r="B330" s="256">
        <v>0.1</v>
      </c>
      <c r="C330" s="256"/>
      <c r="D330" s="232" t="s">
        <v>429</v>
      </c>
      <c r="E330" s="67" t="s">
        <v>22441</v>
      </c>
      <c r="F330" s="67" t="s">
        <v>312</v>
      </c>
      <c r="G330" s="66">
        <v>0.1</v>
      </c>
      <c r="H330" s="232" t="s">
        <v>429</v>
      </c>
      <c r="I330" s="246" t="s">
        <v>22315</v>
      </c>
      <c r="J330" s="246" t="s">
        <v>334</v>
      </c>
      <c r="K330" s="67"/>
      <c r="L330" s="67"/>
      <c r="M330" s="67"/>
      <c r="N330" s="67"/>
      <c r="O330" s="67" t="str">
        <f>VLOOKUP(S330,Tabelle6[],2,FALSE)</f>
        <v/>
      </c>
      <c r="P330" s="67" t="str">
        <f>VLOOKUP(S330,Tabelle6[],3,FALSE)</f>
        <v>Florian Hoppe</v>
      </c>
      <c r="Q330" s="225"/>
      <c r="R330" s="56"/>
      <c r="S330" s="67" t="s">
        <v>22820</v>
      </c>
    </row>
    <row r="331" spans="1:19" s="54" customFormat="1" ht="15" customHeight="1" x14ac:dyDescent="0.3">
      <c r="A331" s="233" t="s">
        <v>22269</v>
      </c>
      <c r="B331" s="256">
        <v>0.1</v>
      </c>
      <c r="C331" s="256"/>
      <c r="D331" s="232" t="s">
        <v>315</v>
      </c>
      <c r="E331" s="67" t="s">
        <v>23056</v>
      </c>
      <c r="F331" s="67" t="s">
        <v>334</v>
      </c>
      <c r="G331" s="66">
        <v>0.1</v>
      </c>
      <c r="H331" s="232" t="s">
        <v>315</v>
      </c>
      <c r="I331" s="246" t="s">
        <v>23057</v>
      </c>
      <c r="J331" s="246" t="s">
        <v>334</v>
      </c>
      <c r="K331" s="67"/>
      <c r="L331" s="67" t="s">
        <v>26</v>
      </c>
      <c r="M331" s="67"/>
      <c r="N331" s="67"/>
      <c r="O331" s="67" t="str">
        <f>VLOOKUP(S330,Tabelle6[],2,FALSE)</f>
        <v/>
      </c>
      <c r="P331" s="68" t="str">
        <f>VLOOKUP(S330,Tabelle6[],3,FALSE)</f>
        <v>Florian Hoppe</v>
      </c>
      <c r="Q331" s="225"/>
      <c r="R331" s="56"/>
      <c r="S331" s="67" t="s">
        <v>22820</v>
      </c>
    </row>
    <row r="332" spans="1:19" s="54" customFormat="1" ht="15" customHeight="1" x14ac:dyDescent="0.3">
      <c r="A332" s="233" t="s">
        <v>22269</v>
      </c>
      <c r="B332" s="256">
        <v>0.1</v>
      </c>
      <c r="C332" s="256"/>
      <c r="D332" s="237"/>
      <c r="E332" s="65" t="s">
        <v>311</v>
      </c>
      <c r="F332" s="65" t="s">
        <v>311</v>
      </c>
      <c r="G332" s="66">
        <v>0.1</v>
      </c>
      <c r="H332" s="226" t="s">
        <v>434</v>
      </c>
      <c r="I332" s="246" t="s">
        <v>23058</v>
      </c>
      <c r="J332" s="246" t="s">
        <v>334</v>
      </c>
      <c r="K332" s="67"/>
      <c r="L332" s="67"/>
      <c r="M332" s="67"/>
      <c r="N332" s="67"/>
      <c r="O332" s="67" t="str">
        <f>VLOOKUP(S332,Tabelle6[],2,FALSE)</f>
        <v/>
      </c>
      <c r="P332" s="67" t="str">
        <f>VLOOKUP(S332,Tabelle6[],3,FALSE)</f>
        <v>Florian Hoppe</v>
      </c>
      <c r="Q332" s="225"/>
      <c r="R332" s="56"/>
      <c r="S332" s="67" t="s">
        <v>22820</v>
      </c>
    </row>
    <row r="333" spans="1:19" s="54" customFormat="1" ht="15" customHeight="1" x14ac:dyDescent="0.3">
      <c r="A333" s="235" t="s">
        <v>22270</v>
      </c>
      <c r="B333" s="256">
        <v>0.4</v>
      </c>
      <c r="C333" s="256"/>
      <c r="D333" s="244" t="s">
        <v>429</v>
      </c>
      <c r="E333" s="67" t="s">
        <v>23059</v>
      </c>
      <c r="F333" s="67" t="s">
        <v>328</v>
      </c>
      <c r="G333" s="66">
        <v>0.77</v>
      </c>
      <c r="H333" s="244" t="s">
        <v>429</v>
      </c>
      <c r="I333" s="246" t="s">
        <v>23061</v>
      </c>
      <c r="J333" s="246" t="s">
        <v>328</v>
      </c>
      <c r="K333" s="67"/>
      <c r="L333" s="67"/>
      <c r="M333" s="67"/>
      <c r="N333" s="67"/>
      <c r="O333" s="67" t="str">
        <f>VLOOKUP(S333,Tabelle6[],2,FALSE)</f>
        <v/>
      </c>
      <c r="P333" s="67" t="str">
        <f>VLOOKUP(S333,Tabelle6[],3,FALSE)</f>
        <v>Florian Hoppe</v>
      </c>
      <c r="Q333" s="225"/>
      <c r="R333" s="56"/>
      <c r="S333" s="67" t="s">
        <v>22821</v>
      </c>
    </row>
    <row r="334" spans="1:19" s="54" customFormat="1" ht="15" customHeight="1" x14ac:dyDescent="0.3">
      <c r="A334" s="235" t="s">
        <v>22270</v>
      </c>
      <c r="B334" s="256">
        <v>0.4</v>
      </c>
      <c r="C334" s="256"/>
      <c r="D334" s="244" t="s">
        <v>315</v>
      </c>
      <c r="E334" s="67" t="s">
        <v>22994</v>
      </c>
      <c r="F334" s="67" t="s">
        <v>312</v>
      </c>
      <c r="G334" s="66">
        <v>0.77</v>
      </c>
      <c r="H334" s="244" t="s">
        <v>315</v>
      </c>
      <c r="I334" s="246" t="s">
        <v>23062</v>
      </c>
      <c r="J334" s="246" t="s">
        <v>328</v>
      </c>
      <c r="K334" s="67"/>
      <c r="L334" s="67"/>
      <c r="M334" s="67"/>
      <c r="N334" s="67"/>
      <c r="O334" s="67" t="str">
        <f>VLOOKUP(S334,Tabelle6[],2,FALSE)</f>
        <v/>
      </c>
      <c r="P334" s="67" t="str">
        <f>VLOOKUP(S334,Tabelle6[],3,FALSE)</f>
        <v>Florian Hoppe</v>
      </c>
      <c r="Q334" s="225"/>
      <c r="R334" s="56"/>
      <c r="S334" s="67" t="s">
        <v>22821</v>
      </c>
    </row>
    <row r="335" spans="1:19" s="54" customFormat="1" ht="15" customHeight="1" x14ac:dyDescent="0.3">
      <c r="A335" s="235" t="s">
        <v>22270</v>
      </c>
      <c r="B335" s="256">
        <v>0.4</v>
      </c>
      <c r="C335" s="256"/>
      <c r="D335" s="237"/>
      <c r="E335" s="65" t="s">
        <v>311</v>
      </c>
      <c r="F335" s="65" t="s">
        <v>311</v>
      </c>
      <c r="G335" s="66">
        <v>0.77</v>
      </c>
      <c r="H335" s="230" t="s">
        <v>395</v>
      </c>
      <c r="I335" s="246" t="s">
        <v>23060</v>
      </c>
      <c r="J335" s="246" t="s">
        <v>328</v>
      </c>
      <c r="K335" s="67"/>
      <c r="L335" s="67" t="s">
        <v>26</v>
      </c>
      <c r="M335" s="67"/>
      <c r="N335" s="67"/>
      <c r="O335" s="67" t="str">
        <f>VLOOKUP(S331,Tabelle6[],2,FALSE)</f>
        <v/>
      </c>
      <c r="P335" s="68" t="str">
        <f>VLOOKUP(S331,Tabelle6[],3,FALSE)</f>
        <v>Florian Hoppe</v>
      </c>
      <c r="Q335" s="225"/>
      <c r="R335" s="56"/>
      <c r="S335" s="67" t="s">
        <v>22821</v>
      </c>
    </row>
    <row r="336" spans="1:19" s="54" customFormat="1" ht="15" customHeight="1" x14ac:dyDescent="0.3">
      <c r="A336" s="56" t="s">
        <v>258</v>
      </c>
      <c r="B336" s="257">
        <v>0.1</v>
      </c>
      <c r="C336" s="255">
        <v>0.2</v>
      </c>
      <c r="D336" s="65" t="s">
        <v>311</v>
      </c>
      <c r="E336" s="65" t="s">
        <v>311</v>
      </c>
      <c r="F336" s="65" t="s">
        <v>311</v>
      </c>
      <c r="G336" s="259">
        <v>0.09</v>
      </c>
      <c r="H336" s="189" t="s">
        <v>536</v>
      </c>
      <c r="I336" s="245" t="s">
        <v>23063</v>
      </c>
      <c r="J336" s="245" t="s">
        <v>334</v>
      </c>
      <c r="K336" s="67" t="s">
        <v>38</v>
      </c>
      <c r="L336" s="67"/>
      <c r="M336" s="67"/>
      <c r="N336" s="67"/>
      <c r="O336" s="67" t="str">
        <f>VLOOKUP(S336,Tabelle6[],2,FALSE)</f>
        <v/>
      </c>
      <c r="P336" s="67" t="str">
        <f>VLOOKUP(S336,Tabelle6[],3,FALSE)</f>
        <v>Mirko Vonderstein</v>
      </c>
      <c r="Q336" s="67" t="s">
        <v>398</v>
      </c>
      <c r="R336" s="56"/>
      <c r="S336" s="67" t="s">
        <v>1506</v>
      </c>
    </row>
    <row r="337" spans="1:19" s="54" customFormat="1" ht="15" customHeight="1" x14ac:dyDescent="0.3">
      <c r="A337" s="56" t="s">
        <v>259</v>
      </c>
      <c r="B337" s="257">
        <v>0.3</v>
      </c>
      <c r="C337" s="255">
        <v>0.3</v>
      </c>
      <c r="D337" s="65" t="s">
        <v>311</v>
      </c>
      <c r="E337" s="65" t="s">
        <v>311</v>
      </c>
      <c r="F337" s="65" t="s">
        <v>311</v>
      </c>
      <c r="G337" s="259">
        <v>0.85</v>
      </c>
      <c r="H337" s="189" t="s">
        <v>394</v>
      </c>
      <c r="I337" s="245" t="s">
        <v>23064</v>
      </c>
      <c r="J337" s="245" t="s">
        <v>328</v>
      </c>
      <c r="K337" s="67" t="s">
        <v>38</v>
      </c>
      <c r="L337" s="67"/>
      <c r="M337" s="67"/>
      <c r="N337" s="67"/>
      <c r="O337" s="67" t="str">
        <f>VLOOKUP(S337,Tabelle6[],2,FALSE)</f>
        <v>OA (S2O)</v>
      </c>
      <c r="P337" s="67" t="str">
        <f>VLOOKUP(S337,Tabelle6[],3,FALSE)</f>
        <v>Ulrike Krauss</v>
      </c>
      <c r="Q337" s="67" t="s">
        <v>177</v>
      </c>
      <c r="R337" s="56"/>
      <c r="S337" s="67" t="s">
        <v>1508</v>
      </c>
    </row>
    <row r="338" spans="1:19" s="54" customFormat="1" ht="15" customHeight="1" x14ac:dyDescent="0.3">
      <c r="A338" s="56" t="s">
        <v>260</v>
      </c>
      <c r="B338" s="257">
        <v>0.2</v>
      </c>
      <c r="C338" s="255">
        <v>0.3</v>
      </c>
      <c r="D338" s="65" t="s">
        <v>311</v>
      </c>
      <c r="E338" s="65" t="s">
        <v>311</v>
      </c>
      <c r="F338" s="65" t="s">
        <v>311</v>
      </c>
      <c r="G338" s="259">
        <v>0.31</v>
      </c>
      <c r="H338" s="189" t="s">
        <v>434</v>
      </c>
      <c r="I338" s="245" t="s">
        <v>23065</v>
      </c>
      <c r="J338" s="245" t="s">
        <v>312</v>
      </c>
      <c r="K338" s="67" t="s">
        <v>38</v>
      </c>
      <c r="L338" s="67"/>
      <c r="M338" s="67"/>
      <c r="N338" s="67"/>
      <c r="O338" s="67" t="str">
        <f>VLOOKUP(S338,Tabelle6[],2,FALSE)</f>
        <v/>
      </c>
      <c r="P338" s="67" t="str">
        <f>VLOOKUP(S338,Tabelle6[],3,FALSE)</f>
        <v>Albrecht Döhnert</v>
      </c>
      <c r="Q338" s="67" t="s">
        <v>432</v>
      </c>
      <c r="R338" s="56"/>
      <c r="S338" s="67" t="s">
        <v>1509</v>
      </c>
    </row>
    <row r="339" spans="1:19" s="54" customFormat="1" ht="15" customHeight="1" x14ac:dyDescent="0.3">
      <c r="A339" s="233" t="s">
        <v>261</v>
      </c>
      <c r="B339" s="257">
        <v>0.3</v>
      </c>
      <c r="C339" s="255">
        <v>0.3</v>
      </c>
      <c r="D339" s="65" t="s">
        <v>429</v>
      </c>
      <c r="E339" s="65" t="s">
        <v>22502</v>
      </c>
      <c r="F339" s="65" t="s">
        <v>328</v>
      </c>
      <c r="G339" s="259">
        <v>0.71</v>
      </c>
      <c r="H339" s="227" t="s">
        <v>429</v>
      </c>
      <c r="I339" s="245" t="s">
        <v>23067</v>
      </c>
      <c r="J339" s="245" t="s">
        <v>328</v>
      </c>
      <c r="K339" s="67" t="s">
        <v>38</v>
      </c>
      <c r="L339" s="67"/>
      <c r="M339" s="67"/>
      <c r="N339" s="67"/>
      <c r="O339" s="67" t="str">
        <f>VLOOKUP(S339,Tabelle6[],2,FALSE)</f>
        <v/>
      </c>
      <c r="P339" s="67" t="str">
        <f>VLOOKUP(S339,Tabelle6[],3,FALSE)</f>
        <v>Albrecht Döhnert</v>
      </c>
      <c r="Q339" s="67" t="s">
        <v>432</v>
      </c>
      <c r="R339" s="56"/>
      <c r="S339" s="67" t="s">
        <v>1511</v>
      </c>
    </row>
    <row r="340" spans="1:19" s="54" customFormat="1" ht="15" customHeight="1" x14ac:dyDescent="0.3">
      <c r="A340" s="233" t="s">
        <v>261</v>
      </c>
      <c r="B340" s="257">
        <v>0.3</v>
      </c>
      <c r="C340" s="255">
        <v>0.3</v>
      </c>
      <c r="D340" s="65" t="s">
        <v>311</v>
      </c>
      <c r="E340" s="65" t="s">
        <v>311</v>
      </c>
      <c r="F340" s="65" t="s">
        <v>311</v>
      </c>
      <c r="G340" s="259">
        <v>0.71</v>
      </c>
      <c r="H340" s="227" t="s">
        <v>536</v>
      </c>
      <c r="I340" s="245" t="s">
        <v>23066</v>
      </c>
      <c r="J340" s="245" t="s">
        <v>328</v>
      </c>
      <c r="K340" s="67" t="s">
        <v>38</v>
      </c>
      <c r="L340" s="67"/>
      <c r="M340" s="67"/>
      <c r="N340" s="67"/>
      <c r="O340" s="67" t="str">
        <f>VLOOKUP(S340,Tabelle6[],2,FALSE)</f>
        <v/>
      </c>
      <c r="P340" s="67" t="str">
        <f>VLOOKUP(S340,Tabelle6[],3,FALSE)</f>
        <v>Albrecht Döhnert</v>
      </c>
      <c r="Q340" s="67" t="s">
        <v>432</v>
      </c>
      <c r="R340" s="56"/>
      <c r="S340" s="67" t="s">
        <v>1511</v>
      </c>
    </row>
    <row r="341" spans="1:19" s="54" customFormat="1" ht="15" customHeight="1" x14ac:dyDescent="0.3">
      <c r="A341" s="233" t="s">
        <v>261</v>
      </c>
      <c r="B341" s="257">
        <v>0.3</v>
      </c>
      <c r="C341" s="255">
        <v>0.3</v>
      </c>
      <c r="D341" s="65" t="s">
        <v>311</v>
      </c>
      <c r="E341" s="65" t="s">
        <v>311</v>
      </c>
      <c r="F341" s="65" t="s">
        <v>311</v>
      </c>
      <c r="G341" s="259">
        <v>0.71</v>
      </c>
      <c r="H341" s="227" t="s">
        <v>390</v>
      </c>
      <c r="I341" s="245" t="s">
        <v>23068</v>
      </c>
      <c r="J341" s="245" t="s">
        <v>328</v>
      </c>
      <c r="K341" s="67" t="s">
        <v>38</v>
      </c>
      <c r="L341" s="67"/>
      <c r="M341" s="67"/>
      <c r="N341" s="67"/>
      <c r="O341" s="67" t="str">
        <f>VLOOKUP(S341,Tabelle6[],2,FALSE)</f>
        <v/>
      </c>
      <c r="P341" s="67" t="str">
        <f>VLOOKUP(S341,Tabelle6[],3,FALSE)</f>
        <v>Albrecht Döhnert</v>
      </c>
      <c r="Q341" s="67" t="s">
        <v>432</v>
      </c>
      <c r="R341" s="56"/>
      <c r="S341" s="67" t="s">
        <v>1511</v>
      </c>
    </row>
    <row r="342" spans="1:19" s="54" customFormat="1" ht="15" customHeight="1" x14ac:dyDescent="0.3">
      <c r="A342" s="56" t="s">
        <v>262</v>
      </c>
      <c r="B342" s="257">
        <v>0.2</v>
      </c>
      <c r="C342" s="255">
        <v>0.2</v>
      </c>
      <c r="D342" s="65" t="s">
        <v>311</v>
      </c>
      <c r="E342" s="65" t="s">
        <v>311</v>
      </c>
      <c r="F342" s="65" t="s">
        <v>311</v>
      </c>
      <c r="G342" s="259">
        <v>0.54</v>
      </c>
      <c r="H342" s="189" t="s">
        <v>434</v>
      </c>
      <c r="I342" s="245" t="s">
        <v>23069</v>
      </c>
      <c r="J342" s="245" t="s">
        <v>328</v>
      </c>
      <c r="K342" s="67" t="s">
        <v>38</v>
      </c>
      <c r="L342" s="67"/>
      <c r="M342" s="67"/>
      <c r="N342" s="67"/>
      <c r="O342" s="67" t="str">
        <f>VLOOKUP(S342,Tabelle6[],2,FALSE)</f>
        <v/>
      </c>
      <c r="P342" s="67" t="str">
        <f>VLOOKUP(S342,Tabelle6[],3,FALSE)</f>
        <v>Albrecht Döhnert</v>
      </c>
      <c r="Q342" s="67" t="s">
        <v>432</v>
      </c>
      <c r="R342" s="56"/>
      <c r="S342" s="67" t="s">
        <v>1513</v>
      </c>
    </row>
    <row r="343" spans="1:19" s="54" customFormat="1" ht="15" customHeight="1" x14ac:dyDescent="0.3">
      <c r="A343" s="56" t="s">
        <v>263</v>
      </c>
      <c r="B343" s="257">
        <v>0.4</v>
      </c>
      <c r="C343" s="255">
        <v>0.5</v>
      </c>
      <c r="D343" s="65" t="s">
        <v>311</v>
      </c>
      <c r="E343" s="65" t="s">
        <v>311</v>
      </c>
      <c r="F343" s="65" t="s">
        <v>311</v>
      </c>
      <c r="G343" s="259">
        <v>0.52</v>
      </c>
      <c r="H343" s="189" t="s">
        <v>434</v>
      </c>
      <c r="I343" s="246" t="s">
        <v>23070</v>
      </c>
      <c r="J343" s="246" t="s">
        <v>328</v>
      </c>
      <c r="K343" s="67" t="s">
        <v>38</v>
      </c>
      <c r="L343" s="67"/>
      <c r="M343" s="67"/>
      <c r="N343" s="67"/>
      <c r="O343" s="67" t="str">
        <f>VLOOKUP(S343,Tabelle6[],2,FALSE)</f>
        <v/>
      </c>
      <c r="P343" s="67" t="str">
        <f>VLOOKUP(S343,Tabelle6[],3,FALSE)</f>
        <v>Albrecht Döhnert</v>
      </c>
      <c r="Q343" s="67" t="s">
        <v>432</v>
      </c>
      <c r="R343" s="56"/>
      <c r="S343" s="67" t="s">
        <v>1515</v>
      </c>
    </row>
    <row r="344" spans="1:19" s="54" customFormat="1" ht="15" customHeight="1" x14ac:dyDescent="0.3">
      <c r="A344" s="56" t="s">
        <v>264</v>
      </c>
      <c r="B344" s="257">
        <v>0.1</v>
      </c>
      <c r="C344" s="255">
        <v>0.1</v>
      </c>
      <c r="D344" s="65" t="s">
        <v>311</v>
      </c>
      <c r="E344" s="65" t="s">
        <v>311</v>
      </c>
      <c r="F344" s="65" t="s">
        <v>311</v>
      </c>
      <c r="G344" s="259">
        <v>0.17</v>
      </c>
      <c r="H344" s="189" t="s">
        <v>434</v>
      </c>
      <c r="I344" s="246" t="s">
        <v>23071</v>
      </c>
      <c r="J344" s="246" t="s">
        <v>312</v>
      </c>
      <c r="K344" s="67" t="s">
        <v>38</v>
      </c>
      <c r="L344" s="67"/>
      <c r="M344" s="67"/>
      <c r="N344" s="67"/>
      <c r="O344" s="67" t="str">
        <f>VLOOKUP(S344,Tabelle6[],2,FALSE)</f>
        <v/>
      </c>
      <c r="P344" s="67" t="str">
        <f>VLOOKUP(S344,Tabelle6[],3,FALSE)</f>
        <v>Gütersloher Verlagshaus</v>
      </c>
      <c r="Q344" s="67" t="s">
        <v>432</v>
      </c>
      <c r="R344" s="56"/>
      <c r="S344" s="67" t="s">
        <v>1517</v>
      </c>
    </row>
    <row r="345" spans="1:19" s="54" customFormat="1" ht="15" customHeight="1" x14ac:dyDescent="0.3">
      <c r="A345" s="56" t="s">
        <v>265</v>
      </c>
      <c r="B345" s="257">
        <v>0.3</v>
      </c>
      <c r="C345" s="255">
        <v>0.2</v>
      </c>
      <c r="D345" s="65" t="s">
        <v>311</v>
      </c>
      <c r="E345" s="65" t="s">
        <v>311</v>
      </c>
      <c r="F345" s="65" t="s">
        <v>311</v>
      </c>
      <c r="G345" s="259">
        <v>0.25</v>
      </c>
      <c r="H345" s="189" t="s">
        <v>390</v>
      </c>
      <c r="I345" s="245" t="s">
        <v>23071</v>
      </c>
      <c r="J345" s="245" t="s">
        <v>312</v>
      </c>
      <c r="K345" s="67" t="s">
        <v>38</v>
      </c>
      <c r="L345" s="67"/>
      <c r="M345" s="67"/>
      <c r="N345" s="67"/>
      <c r="O345" s="67" t="str">
        <f>VLOOKUP(S345,Tabelle6[],2,FALSE)</f>
        <v/>
      </c>
      <c r="P345" s="67" t="str">
        <f>VLOOKUP(S345,Tabelle6[],3,FALSE)</f>
        <v>Ulrike Krauss</v>
      </c>
      <c r="Q345" s="67" t="s">
        <v>177</v>
      </c>
      <c r="R345" s="56"/>
      <c r="S345" s="67" t="s">
        <v>1519</v>
      </c>
    </row>
    <row r="346" spans="1:19" s="54" customFormat="1" ht="15" customHeight="1" x14ac:dyDescent="0.3">
      <c r="A346" s="233" t="s">
        <v>266</v>
      </c>
      <c r="B346" s="255">
        <v>0</v>
      </c>
      <c r="C346" s="255">
        <v>0</v>
      </c>
      <c r="D346" s="65" t="s">
        <v>1214</v>
      </c>
      <c r="E346" s="65" t="s">
        <v>1480</v>
      </c>
      <c r="F346" s="65" t="s">
        <v>334</v>
      </c>
      <c r="G346" s="259">
        <v>0.41</v>
      </c>
      <c r="H346" s="227" t="s">
        <v>1214</v>
      </c>
      <c r="I346" s="246" t="s">
        <v>23072</v>
      </c>
      <c r="J346" s="246" t="s">
        <v>334</v>
      </c>
      <c r="K346" s="67"/>
      <c r="L346" s="67" t="s">
        <v>26</v>
      </c>
      <c r="M346" s="67"/>
      <c r="N346" s="67"/>
      <c r="O346" s="67" t="str">
        <f>VLOOKUP(S346,Tabelle6[],2,FALSE)</f>
        <v>OA</v>
      </c>
      <c r="P346" s="67" t="str">
        <f>VLOOKUP(S346,Tabelle6[],3,FALSE)</f>
        <v>transcript</v>
      </c>
      <c r="Q346" s="67" t="s">
        <v>388</v>
      </c>
      <c r="R346" s="56"/>
      <c r="S346" s="67" t="s">
        <v>1522</v>
      </c>
    </row>
    <row r="347" spans="1:19" s="54" customFormat="1" ht="15" customHeight="1" x14ac:dyDescent="0.3">
      <c r="A347" s="233" t="s">
        <v>266</v>
      </c>
      <c r="B347" s="255">
        <v>0</v>
      </c>
      <c r="C347" s="255">
        <v>0</v>
      </c>
      <c r="D347" s="65" t="s">
        <v>311</v>
      </c>
      <c r="E347" s="65" t="s">
        <v>311</v>
      </c>
      <c r="F347" s="65" t="s">
        <v>311</v>
      </c>
      <c r="G347" s="259">
        <v>0.41</v>
      </c>
      <c r="H347" s="227" t="s">
        <v>484</v>
      </c>
      <c r="I347" s="246" t="s">
        <v>23073</v>
      </c>
      <c r="J347" s="246" t="s">
        <v>312</v>
      </c>
      <c r="K347" s="67"/>
      <c r="L347" s="67" t="s">
        <v>26</v>
      </c>
      <c r="M347" s="67"/>
      <c r="N347" s="67"/>
      <c r="O347" s="67" t="str">
        <f>VLOOKUP(S347,Tabelle6[],2,FALSE)</f>
        <v>OA</v>
      </c>
      <c r="P347" s="67" t="str">
        <f>VLOOKUP(S347,Tabelle6[],3,FALSE)</f>
        <v>transcript</v>
      </c>
      <c r="Q347" s="67" t="s">
        <v>388</v>
      </c>
      <c r="R347" s="56"/>
      <c r="S347" s="67" t="s">
        <v>1522</v>
      </c>
    </row>
    <row r="348" spans="1:19" s="54" customFormat="1" ht="15" customHeight="1" x14ac:dyDescent="0.3">
      <c r="A348" s="57" t="s">
        <v>267</v>
      </c>
      <c r="B348" s="256">
        <v>2.7</v>
      </c>
      <c r="C348" s="256">
        <v>1.6</v>
      </c>
      <c r="D348" s="67" t="s">
        <v>1523</v>
      </c>
      <c r="E348" s="71" t="s">
        <v>23074</v>
      </c>
      <c r="F348" s="67" t="s">
        <v>328</v>
      </c>
      <c r="G348" s="66">
        <v>0.97</v>
      </c>
      <c r="H348" s="67" t="s">
        <v>1523</v>
      </c>
      <c r="I348" s="246" t="s">
        <v>23075</v>
      </c>
      <c r="J348" s="246" t="s">
        <v>319</v>
      </c>
      <c r="K348" s="67"/>
      <c r="L348" s="67"/>
      <c r="M348" s="67" t="s">
        <v>28</v>
      </c>
      <c r="N348" s="67"/>
      <c r="O348" s="67" t="str">
        <f>VLOOKUP(S348,Tabelle6[],2,FALSE)</f>
        <v>OA (S2O)</v>
      </c>
      <c r="P348" s="67" t="str">
        <f>VLOOKUP(S348,Tabelle6[],3,FALSE)</f>
        <v>Laura Morris</v>
      </c>
      <c r="Q348" s="67" t="s">
        <v>373</v>
      </c>
      <c r="R348" s="56"/>
      <c r="S348" s="67" t="s">
        <v>1528</v>
      </c>
    </row>
    <row r="349" spans="1:19" s="54" customFormat="1" ht="15" customHeight="1" x14ac:dyDescent="0.3">
      <c r="A349" s="57" t="s">
        <v>268</v>
      </c>
      <c r="B349" s="256">
        <v>0.3</v>
      </c>
      <c r="C349" s="256">
        <v>0.2</v>
      </c>
      <c r="D349" s="67" t="s">
        <v>1523</v>
      </c>
      <c r="E349" s="67" t="s">
        <v>509</v>
      </c>
      <c r="F349" s="67" t="s">
        <v>334</v>
      </c>
      <c r="G349" s="66">
        <v>0.16</v>
      </c>
      <c r="H349" s="67" t="s">
        <v>1523</v>
      </c>
      <c r="I349" s="71" t="s">
        <v>509</v>
      </c>
      <c r="J349" s="71" t="s">
        <v>334</v>
      </c>
      <c r="K349" s="67"/>
      <c r="L349" s="67"/>
      <c r="M349" s="67" t="s">
        <v>28</v>
      </c>
      <c r="N349" s="67"/>
      <c r="O349" s="67" t="str">
        <f>VLOOKUP(S349,Tabelle6[],2,FALSE)</f>
        <v>OA</v>
      </c>
      <c r="P349" s="67" t="str">
        <f>VLOOKUP(S349,Tabelle6[],3,FALSE)</f>
        <v>Laura Morris</v>
      </c>
      <c r="Q349" s="67" t="s">
        <v>373</v>
      </c>
      <c r="R349" s="56"/>
      <c r="S349" s="67" t="s">
        <v>1532</v>
      </c>
    </row>
    <row r="350" spans="1:19" s="54" customFormat="1" ht="15" customHeight="1" x14ac:dyDescent="0.3">
      <c r="A350" s="57" t="s">
        <v>22247</v>
      </c>
      <c r="B350" s="256">
        <v>0.1</v>
      </c>
      <c r="C350" s="256">
        <v>0.1</v>
      </c>
      <c r="D350" s="65" t="s">
        <v>311</v>
      </c>
      <c r="E350" s="65" t="s">
        <v>311</v>
      </c>
      <c r="F350" s="65" t="s">
        <v>311</v>
      </c>
      <c r="G350" s="66">
        <v>0.2</v>
      </c>
      <c r="H350" s="67" t="s">
        <v>22248</v>
      </c>
      <c r="I350" s="71" t="s">
        <v>23076</v>
      </c>
      <c r="J350" s="71" t="s">
        <v>312</v>
      </c>
      <c r="K350" s="67" t="s">
        <v>38</v>
      </c>
      <c r="L350" s="67"/>
      <c r="M350" s="67"/>
      <c r="N350" s="67"/>
      <c r="O350" s="67" t="str">
        <f>VLOOKUP(S350,Tabelle6[],2,FALSE)</f>
        <v>OA (S2O)</v>
      </c>
      <c r="P350" s="67" t="str">
        <f>VLOOKUP(S350,Tabelle6[],3,FALSE)</f>
        <v>Katja Richter</v>
      </c>
      <c r="Q350" s="67" t="s">
        <v>22250</v>
      </c>
      <c r="R350" s="56"/>
      <c r="S350" s="67" t="s">
        <v>22251</v>
      </c>
    </row>
    <row r="351" spans="1:19" s="54" customFormat="1" ht="15" customHeight="1" x14ac:dyDescent="0.3">
      <c r="A351" s="102" t="s">
        <v>269</v>
      </c>
      <c r="B351" s="256">
        <v>1.3</v>
      </c>
      <c r="C351" s="256">
        <v>1.2</v>
      </c>
      <c r="D351" s="103" t="s">
        <v>1455</v>
      </c>
      <c r="E351" s="67" t="s">
        <v>23077</v>
      </c>
      <c r="F351" s="67" t="s">
        <v>334</v>
      </c>
      <c r="G351" s="66">
        <v>0.33</v>
      </c>
      <c r="H351" s="103" t="s">
        <v>1455</v>
      </c>
      <c r="I351" s="71" t="s">
        <v>23079</v>
      </c>
      <c r="J351" s="71" t="s">
        <v>334</v>
      </c>
      <c r="K351" s="67"/>
      <c r="L351" s="67"/>
      <c r="M351" s="67" t="s">
        <v>28</v>
      </c>
      <c r="N351" s="67"/>
      <c r="O351" s="67" t="str">
        <f>VLOOKUP(S351,Tabelle6[],2,FALSE)</f>
        <v/>
      </c>
      <c r="P351" s="67" t="str">
        <f>VLOOKUP(S351,Tabelle6[],3,FALSE)</f>
        <v>Laura Morris</v>
      </c>
      <c r="Q351" s="67" t="s">
        <v>336</v>
      </c>
      <c r="R351" s="56"/>
      <c r="S351" s="67" t="s">
        <v>1538</v>
      </c>
    </row>
    <row r="352" spans="1:19" s="54" customFormat="1" ht="15" customHeight="1" x14ac:dyDescent="0.3">
      <c r="A352" s="102" t="s">
        <v>269</v>
      </c>
      <c r="B352" s="256">
        <v>1.3</v>
      </c>
      <c r="C352" s="256">
        <v>1.2</v>
      </c>
      <c r="D352" s="103" t="s">
        <v>1253</v>
      </c>
      <c r="E352" s="67" t="s">
        <v>23078</v>
      </c>
      <c r="F352" s="67" t="s">
        <v>312</v>
      </c>
      <c r="G352" s="66">
        <v>0.33</v>
      </c>
      <c r="H352" s="103" t="s">
        <v>1253</v>
      </c>
      <c r="I352" s="246" t="s">
        <v>23080</v>
      </c>
      <c r="J352" s="246" t="s">
        <v>312</v>
      </c>
      <c r="K352" s="67"/>
      <c r="L352" s="67"/>
      <c r="M352" s="67" t="s">
        <v>28</v>
      </c>
      <c r="N352" s="67"/>
      <c r="O352" s="67" t="str">
        <f>VLOOKUP(S352,Tabelle6[],2,FALSE)</f>
        <v/>
      </c>
      <c r="P352" s="67" t="str">
        <f>VLOOKUP(S352,Tabelle6[],3,FALSE)</f>
        <v>Laura Morris</v>
      </c>
      <c r="Q352" s="67" t="s">
        <v>336</v>
      </c>
      <c r="R352" s="56"/>
      <c r="S352" s="67" t="s">
        <v>1538</v>
      </c>
    </row>
    <row r="353" spans="1:19" s="54" customFormat="1" ht="15" customHeight="1" x14ac:dyDescent="0.3">
      <c r="A353" s="109" t="s">
        <v>270</v>
      </c>
      <c r="B353" s="256">
        <v>0.8</v>
      </c>
      <c r="C353" s="256">
        <v>0.7</v>
      </c>
      <c r="D353" s="108" t="s">
        <v>1075</v>
      </c>
      <c r="E353" s="67" t="s">
        <v>510</v>
      </c>
      <c r="F353" s="67" t="s">
        <v>334</v>
      </c>
      <c r="G353" s="66">
        <v>0.25</v>
      </c>
      <c r="H353" s="108" t="s">
        <v>1075</v>
      </c>
      <c r="I353" s="71" t="s">
        <v>23082</v>
      </c>
      <c r="J353" s="71" t="s">
        <v>334</v>
      </c>
      <c r="K353" s="67"/>
      <c r="L353" s="67"/>
      <c r="M353" s="67" t="s">
        <v>28</v>
      </c>
      <c r="N353" s="67"/>
      <c r="O353" s="67" t="str">
        <f>VLOOKUP(S353,Tabelle6[],2,FALSE)</f>
        <v/>
      </c>
      <c r="P353" s="67" t="str">
        <f>VLOOKUP(S353,Tabelle6[],3,FALSE)</f>
        <v>Laura Morris</v>
      </c>
      <c r="Q353" s="67" t="s">
        <v>418</v>
      </c>
      <c r="R353" s="56"/>
      <c r="S353" s="67" t="s">
        <v>1545</v>
      </c>
    </row>
    <row r="354" spans="1:19" s="54" customFormat="1" ht="15" customHeight="1" x14ac:dyDescent="0.3">
      <c r="A354" s="109" t="s">
        <v>270</v>
      </c>
      <c r="B354" s="256">
        <v>0.8</v>
      </c>
      <c r="C354" s="256">
        <v>0.7</v>
      </c>
      <c r="D354" s="108" t="s">
        <v>724</v>
      </c>
      <c r="E354" s="67" t="s">
        <v>23081</v>
      </c>
      <c r="F354" s="67" t="s">
        <v>334</v>
      </c>
      <c r="G354" s="66">
        <v>0.25</v>
      </c>
      <c r="H354" s="108" t="s">
        <v>724</v>
      </c>
      <c r="I354" s="71" t="s">
        <v>23083</v>
      </c>
      <c r="J354" s="71" t="s">
        <v>334</v>
      </c>
      <c r="K354" s="67"/>
      <c r="L354" s="67"/>
      <c r="M354" s="67" t="s">
        <v>28</v>
      </c>
      <c r="N354" s="67"/>
      <c r="O354" s="67" t="str">
        <f>VLOOKUP(S354,Tabelle6[],2,FALSE)</f>
        <v/>
      </c>
      <c r="P354" s="67" t="str">
        <f>VLOOKUP(S354,Tabelle6[],3,FALSE)</f>
        <v>Laura Morris</v>
      </c>
      <c r="Q354" s="67" t="s">
        <v>418</v>
      </c>
      <c r="R354" s="56"/>
      <c r="S354" s="67" t="s">
        <v>1545</v>
      </c>
    </row>
    <row r="355" spans="1:19" s="54" customFormat="1" ht="15" customHeight="1" x14ac:dyDescent="0.3">
      <c r="A355" s="102" t="s">
        <v>271</v>
      </c>
      <c r="B355" s="256">
        <v>2.1</v>
      </c>
      <c r="C355" s="256">
        <v>2.1</v>
      </c>
      <c r="D355" s="103" t="s">
        <v>493</v>
      </c>
      <c r="E355" s="67" t="s">
        <v>23084</v>
      </c>
      <c r="F355" s="67" t="s">
        <v>334</v>
      </c>
      <c r="G355" s="66">
        <v>0.47</v>
      </c>
      <c r="H355" s="103" t="s">
        <v>493</v>
      </c>
      <c r="I355" s="71" t="s">
        <v>23086</v>
      </c>
      <c r="J355" s="71" t="s">
        <v>334</v>
      </c>
      <c r="K355" s="67"/>
      <c r="L355" s="67"/>
      <c r="M355" s="67" t="s">
        <v>28</v>
      </c>
      <c r="N355" s="67"/>
      <c r="O355" s="67" t="str">
        <f>VLOOKUP(S355,Tabelle6[],2,FALSE)</f>
        <v/>
      </c>
      <c r="P355" s="67" t="str">
        <f>VLOOKUP(S355,Tabelle6[],3,FALSE)</f>
        <v>Amadeusz Bryla</v>
      </c>
      <c r="Q355" s="67" t="s">
        <v>499</v>
      </c>
      <c r="R355" s="56"/>
      <c r="S355" s="67" t="s">
        <v>1553</v>
      </c>
    </row>
    <row r="356" spans="1:19" s="54" customFormat="1" ht="15" customHeight="1" x14ac:dyDescent="0.3">
      <c r="A356" s="102" t="s">
        <v>271</v>
      </c>
      <c r="B356" s="256">
        <v>2.1</v>
      </c>
      <c r="C356" s="256">
        <v>2.1</v>
      </c>
      <c r="D356" s="103" t="s">
        <v>1554</v>
      </c>
      <c r="E356" s="67" t="s">
        <v>23085</v>
      </c>
      <c r="F356" s="67" t="s">
        <v>312</v>
      </c>
      <c r="G356" s="66">
        <v>0.47</v>
      </c>
      <c r="H356" s="103" t="s">
        <v>1554</v>
      </c>
      <c r="I356" s="246" t="s">
        <v>23087</v>
      </c>
      <c r="J356" s="246" t="s">
        <v>312</v>
      </c>
      <c r="K356" s="67"/>
      <c r="L356" s="67"/>
      <c r="M356" s="67" t="s">
        <v>28</v>
      </c>
      <c r="N356" s="67"/>
      <c r="O356" s="67" t="str">
        <f>VLOOKUP(S356,Tabelle6[],2,FALSE)</f>
        <v/>
      </c>
      <c r="P356" s="67" t="str">
        <f>VLOOKUP(S356,Tabelle6[],3,FALSE)</f>
        <v>Amadeusz Bryla</v>
      </c>
      <c r="Q356" s="67" t="s">
        <v>499</v>
      </c>
      <c r="R356" s="56"/>
      <c r="S356" s="67" t="s">
        <v>1553</v>
      </c>
    </row>
    <row r="357" spans="1:19" s="54" customFormat="1" ht="15" customHeight="1" x14ac:dyDescent="0.3">
      <c r="A357" s="57" t="s">
        <v>272</v>
      </c>
      <c r="B357" s="256">
        <v>3.2</v>
      </c>
      <c r="C357" s="258">
        <v>2.6</v>
      </c>
      <c r="D357" s="67" t="s">
        <v>1455</v>
      </c>
      <c r="E357" s="67" t="s">
        <v>23088</v>
      </c>
      <c r="F357" s="67" t="s">
        <v>312</v>
      </c>
      <c r="G357" s="66">
        <v>0.4</v>
      </c>
      <c r="H357" s="67" t="s">
        <v>1455</v>
      </c>
      <c r="I357" s="246" t="s">
        <v>23089</v>
      </c>
      <c r="J357" s="246" t="s">
        <v>312</v>
      </c>
      <c r="K357" s="67"/>
      <c r="L357" s="67"/>
      <c r="M357" s="67" t="s">
        <v>28</v>
      </c>
      <c r="N357" s="67"/>
      <c r="O357" s="67" t="str">
        <f>VLOOKUP(S357,Tabelle6[],2,FALSE)</f>
        <v/>
      </c>
      <c r="P357" s="67" t="str">
        <f>VLOOKUP(S357,Tabelle6[],3,FALSE)</f>
        <v>Laura Morris</v>
      </c>
      <c r="Q357" s="67" t="s">
        <v>418</v>
      </c>
      <c r="R357" s="56"/>
      <c r="S357" s="67" t="s">
        <v>1563</v>
      </c>
    </row>
    <row r="358" spans="1:19" s="54" customFormat="1" ht="15" customHeight="1" x14ac:dyDescent="0.3">
      <c r="A358" s="233" t="s">
        <v>273</v>
      </c>
      <c r="B358" s="257">
        <v>0.3</v>
      </c>
      <c r="C358" s="255">
        <v>0.3</v>
      </c>
      <c r="D358" s="65" t="s">
        <v>311</v>
      </c>
      <c r="E358" s="65" t="s">
        <v>311</v>
      </c>
      <c r="F358" s="65" t="s">
        <v>311</v>
      </c>
      <c r="G358" s="259">
        <v>1.46</v>
      </c>
      <c r="H358" s="227" t="s">
        <v>769</v>
      </c>
      <c r="I358" s="245" t="s">
        <v>23091</v>
      </c>
      <c r="J358" s="245" t="s">
        <v>319</v>
      </c>
      <c r="K358" s="67" t="s">
        <v>38</v>
      </c>
      <c r="L358" s="67"/>
      <c r="M358" s="67"/>
      <c r="N358" s="67"/>
      <c r="O358" s="67" t="str">
        <f>VLOOKUP(S358,Tabelle6[],2,FALSE)</f>
        <v/>
      </c>
      <c r="P358" s="67" t="str">
        <f>VLOOKUP(S358,Tabelle6[],3,FALSE)</f>
        <v>Ulrike Krauss</v>
      </c>
      <c r="Q358" s="67" t="s">
        <v>177</v>
      </c>
      <c r="R358" s="56"/>
      <c r="S358" s="67" t="s">
        <v>1565</v>
      </c>
    </row>
    <row r="359" spans="1:19" s="54" customFormat="1" ht="12" x14ac:dyDescent="0.3">
      <c r="A359" s="233" t="s">
        <v>273</v>
      </c>
      <c r="B359" s="257">
        <v>0.3</v>
      </c>
      <c r="C359" s="255">
        <v>0.3</v>
      </c>
      <c r="D359" s="65" t="s">
        <v>311</v>
      </c>
      <c r="E359" s="65" t="s">
        <v>311</v>
      </c>
      <c r="F359" s="65" t="s">
        <v>311</v>
      </c>
      <c r="G359" s="259">
        <v>1.46</v>
      </c>
      <c r="H359" s="227" t="s">
        <v>390</v>
      </c>
      <c r="I359" s="245" t="s">
        <v>23090</v>
      </c>
      <c r="J359" s="245" t="s">
        <v>319</v>
      </c>
      <c r="K359" s="67" t="s">
        <v>38</v>
      </c>
      <c r="L359" s="67"/>
      <c r="M359" s="67"/>
      <c r="N359" s="67"/>
      <c r="O359" s="67" t="str">
        <f>VLOOKUP(S359,Tabelle6[],2,FALSE)</f>
        <v/>
      </c>
      <c r="P359" s="67" t="str">
        <f>VLOOKUP(S359,Tabelle6[],3,FALSE)</f>
        <v>Ulrike Krauss</v>
      </c>
      <c r="Q359" s="67" t="s">
        <v>177</v>
      </c>
      <c r="R359" s="56"/>
      <c r="S359" s="67" t="s">
        <v>1565</v>
      </c>
    </row>
    <row r="360" spans="1:19" ht="12" x14ac:dyDescent="0.3">
      <c r="A360" s="56" t="s">
        <v>274</v>
      </c>
      <c r="B360" s="257">
        <v>0.3</v>
      </c>
      <c r="C360" s="255">
        <v>0.1</v>
      </c>
      <c r="D360" s="65" t="s">
        <v>311</v>
      </c>
      <c r="E360" s="65" t="s">
        <v>311</v>
      </c>
      <c r="F360" s="65" t="s">
        <v>311</v>
      </c>
      <c r="G360" s="259">
        <v>0.32</v>
      </c>
      <c r="H360" s="189" t="s">
        <v>390</v>
      </c>
      <c r="I360" s="246" t="s">
        <v>23055</v>
      </c>
      <c r="J360" s="246" t="s">
        <v>312</v>
      </c>
      <c r="K360" s="67" t="s">
        <v>38</v>
      </c>
      <c r="L360" s="67"/>
      <c r="M360" s="67"/>
      <c r="N360" s="67"/>
      <c r="O360" s="67" t="str">
        <f>VLOOKUP(S360,Tabelle6[],2,FALSE)</f>
        <v/>
      </c>
      <c r="P360" s="67" t="str">
        <f>VLOOKUP(S360,Tabelle6[],3,FALSE)</f>
        <v>Gabrielle Cornefert</v>
      </c>
      <c r="Q360" s="67" t="s">
        <v>1048</v>
      </c>
      <c r="R360" s="56"/>
      <c r="S360" s="67" t="s">
        <v>1567</v>
      </c>
    </row>
    <row r="361" spans="1:19" ht="12" x14ac:dyDescent="0.3">
      <c r="A361" s="60" t="s">
        <v>275</v>
      </c>
      <c r="B361" s="256">
        <v>0.8</v>
      </c>
      <c r="C361" s="256">
        <v>0.8</v>
      </c>
      <c r="D361" s="67" t="s">
        <v>850</v>
      </c>
      <c r="E361" s="67" t="s">
        <v>23092</v>
      </c>
      <c r="F361" s="67" t="s">
        <v>312</v>
      </c>
      <c r="G361" s="66">
        <v>0.4</v>
      </c>
      <c r="H361" s="187" t="s">
        <v>850</v>
      </c>
      <c r="I361" s="246" t="s">
        <v>23093</v>
      </c>
      <c r="J361" s="246" t="s">
        <v>312</v>
      </c>
      <c r="K361" s="67"/>
      <c r="L361" s="67"/>
      <c r="M361" s="67"/>
      <c r="N361" s="67" t="s">
        <v>42</v>
      </c>
      <c r="O361" s="67" t="str">
        <f>VLOOKUP(S361,Tabelle6[],2,FALSE)</f>
        <v>OA (S2O)</v>
      </c>
      <c r="P361" s="67" t="str">
        <f>VLOOKUP(S361,Tabelle6[],3,FALSE)</f>
        <v>Janine Conrad</v>
      </c>
      <c r="Q361" s="67" t="s">
        <v>465</v>
      </c>
      <c r="R361" s="56"/>
      <c r="S361" s="67" t="s">
        <v>1573</v>
      </c>
    </row>
    <row r="362" spans="1:19" ht="12" x14ac:dyDescent="0.3">
      <c r="A362" s="105" t="s">
        <v>276</v>
      </c>
      <c r="B362" s="256">
        <v>0.9</v>
      </c>
      <c r="C362" s="256">
        <v>0.8</v>
      </c>
      <c r="D362" s="67" t="s">
        <v>177</v>
      </c>
      <c r="E362" s="67" t="s">
        <v>22404</v>
      </c>
      <c r="F362" s="67" t="s">
        <v>312</v>
      </c>
      <c r="G362" s="66">
        <v>0.65</v>
      </c>
      <c r="H362" s="103" t="s">
        <v>177</v>
      </c>
      <c r="I362" s="246" t="s">
        <v>23095</v>
      </c>
      <c r="J362" s="246" t="s">
        <v>312</v>
      </c>
      <c r="K362" s="67" t="s">
        <v>38</v>
      </c>
      <c r="L362" s="67"/>
      <c r="M362" s="67"/>
      <c r="N362" s="67" t="s">
        <v>42</v>
      </c>
      <c r="O362" s="67" t="str">
        <f>VLOOKUP(S362,Tabelle6[],2,FALSE)</f>
        <v>OA</v>
      </c>
      <c r="P362" s="67" t="str">
        <f>VLOOKUP(S362,Tabelle6[],3,FALSE)</f>
        <v>Megan Gough</v>
      </c>
      <c r="Q362" s="67" t="s">
        <v>177</v>
      </c>
      <c r="R362" s="56"/>
      <c r="S362" s="67" t="s">
        <v>1577</v>
      </c>
    </row>
    <row r="363" spans="1:19" ht="12" x14ac:dyDescent="0.3">
      <c r="A363" s="105" t="s">
        <v>276</v>
      </c>
      <c r="B363" s="256">
        <v>0.9</v>
      </c>
      <c r="C363" s="256">
        <v>0.8</v>
      </c>
      <c r="D363" s="67"/>
      <c r="E363" s="65" t="s">
        <v>311</v>
      </c>
      <c r="F363" s="65" t="s">
        <v>311</v>
      </c>
      <c r="G363" s="66">
        <v>0.65</v>
      </c>
      <c r="H363" s="103" t="s">
        <v>390</v>
      </c>
      <c r="I363" s="246" t="s">
        <v>23094</v>
      </c>
      <c r="J363" s="246" t="s">
        <v>328</v>
      </c>
      <c r="K363" s="67" t="s">
        <v>38</v>
      </c>
      <c r="L363" s="67"/>
      <c r="M363" s="67"/>
      <c r="N363" s="67" t="s">
        <v>42</v>
      </c>
      <c r="O363" s="67" t="str">
        <f>VLOOKUP(S363,Tabelle6[],2,FALSE)</f>
        <v>OA</v>
      </c>
      <c r="P363" s="67" t="str">
        <f>VLOOKUP(S363,Tabelle6[],3,FALSE)</f>
        <v>Megan Gough</v>
      </c>
      <c r="Q363" s="67" t="s">
        <v>177</v>
      </c>
      <c r="R363" s="56"/>
      <c r="S363" s="67" t="s">
        <v>1577</v>
      </c>
    </row>
    <row r="364" spans="1:19" ht="12" x14ac:dyDescent="0.3">
      <c r="A364" s="56" t="s">
        <v>277</v>
      </c>
      <c r="B364" s="255">
        <v>0.3</v>
      </c>
      <c r="C364" s="255">
        <v>0.5</v>
      </c>
      <c r="D364" s="189" t="s">
        <v>1578</v>
      </c>
      <c r="E364" s="65" t="s">
        <v>23096</v>
      </c>
      <c r="F364" s="65" t="s">
        <v>334</v>
      </c>
      <c r="G364" s="259">
        <v>0.1</v>
      </c>
      <c r="H364" s="189" t="s">
        <v>1578</v>
      </c>
      <c r="I364" s="246" t="s">
        <v>23097</v>
      </c>
      <c r="J364" s="246" t="s">
        <v>334</v>
      </c>
      <c r="K364" s="67"/>
      <c r="L364" s="67" t="s">
        <v>26</v>
      </c>
      <c r="M364" s="67"/>
      <c r="N364" s="67"/>
      <c r="O364" s="67" t="str">
        <f>VLOOKUP(S364,Tabelle6[],2,FALSE)</f>
        <v>OA (S2O)</v>
      </c>
      <c r="P364" s="67" t="str">
        <f>VLOOKUP(S364,Tabelle6[],3,FALSE)</f>
        <v>Janine Conrad</v>
      </c>
      <c r="Q364" s="67" t="s">
        <v>465</v>
      </c>
      <c r="R364" s="56"/>
      <c r="S364" s="67" t="s">
        <v>1580</v>
      </c>
    </row>
    <row r="365" spans="1:19" ht="12" x14ac:dyDescent="0.3">
      <c r="A365" s="105" t="s">
        <v>1581</v>
      </c>
      <c r="B365" s="256">
        <v>2</v>
      </c>
      <c r="C365" s="256">
        <v>2.2999999999999998</v>
      </c>
      <c r="D365" s="103" t="s">
        <v>459</v>
      </c>
      <c r="E365" s="67" t="s">
        <v>23098</v>
      </c>
      <c r="F365" s="67" t="s">
        <v>328</v>
      </c>
      <c r="G365" s="66">
        <v>0.8</v>
      </c>
      <c r="H365" s="103" t="s">
        <v>459</v>
      </c>
      <c r="I365" s="246" t="s">
        <v>23100</v>
      </c>
      <c r="J365" s="246" t="s">
        <v>328</v>
      </c>
      <c r="K365" s="67"/>
      <c r="L365" s="67"/>
      <c r="M365" s="67"/>
      <c r="N365" s="67" t="s">
        <v>42</v>
      </c>
      <c r="O365" s="67" t="str">
        <f>VLOOKUP(S365,Tabelle6[],2,FALSE)</f>
        <v>OA (S2O)</v>
      </c>
      <c r="P365" s="67" t="str">
        <f>VLOOKUP(S365,Tabelle6[],3,FALSE)</f>
        <v>Janine Conrad</v>
      </c>
      <c r="Q365" s="67" t="s">
        <v>465</v>
      </c>
      <c r="R365" s="56"/>
      <c r="S365" s="67" t="s">
        <v>1585</v>
      </c>
    </row>
    <row r="366" spans="1:19" ht="12" x14ac:dyDescent="0.3">
      <c r="A366" s="105" t="s">
        <v>1581</v>
      </c>
      <c r="B366" s="256">
        <v>2</v>
      </c>
      <c r="C366" s="256">
        <v>2.2999999999999998</v>
      </c>
      <c r="D366" s="232" t="s">
        <v>1586</v>
      </c>
      <c r="E366" s="67" t="s">
        <v>23099</v>
      </c>
      <c r="F366" s="67" t="s">
        <v>328</v>
      </c>
      <c r="G366" s="66">
        <v>0.8</v>
      </c>
      <c r="H366" s="103" t="s">
        <v>1586</v>
      </c>
      <c r="I366" s="246" t="s">
        <v>23101</v>
      </c>
      <c r="J366" s="246" t="s">
        <v>328</v>
      </c>
      <c r="K366" s="67"/>
      <c r="L366" s="67"/>
      <c r="M366" s="67"/>
      <c r="N366" s="67" t="s">
        <v>42</v>
      </c>
      <c r="O366" s="67" t="str">
        <f>VLOOKUP(S366,Tabelle6[],2,FALSE)</f>
        <v>OA (S2O)</v>
      </c>
      <c r="P366" s="67" t="str">
        <f>VLOOKUP(S366,Tabelle6[],3,FALSE)</f>
        <v>Janine Conrad</v>
      </c>
      <c r="Q366" s="67" t="s">
        <v>465</v>
      </c>
      <c r="R366" s="56"/>
      <c r="S366" s="67" t="s">
        <v>1585</v>
      </c>
    </row>
    <row r="368" spans="1:19" x14ac:dyDescent="0.35">
      <c r="A368" s="54"/>
    </row>
  </sheetData>
  <autoFilter ref="S2:S365" xr:uid="{B4DEB586-77A0-4D4C-8507-C95BB4351DD8}"/>
  <phoneticPr fontId="19" type="noConversion"/>
  <conditionalFormatting sqref="B3:B366">
    <cfRule type="expression" dxfId="86" priority="3">
      <formula>AND(B3&gt;#REF!, B3&lt;&gt;"", #REF!&lt;&gt;"")</formula>
    </cfRule>
    <cfRule type="expression" dxfId="85" priority="6">
      <formula>AND(B3&lt;#REF!, B3&lt;&gt;"", #REF!&lt;&gt;"")</formula>
    </cfRule>
  </conditionalFormatting>
  <conditionalFormatting sqref="C3:C366">
    <cfRule type="expression" dxfId="84" priority="67">
      <formula>AND(C3&gt;#REF!, #REF!&lt;&gt;"", C3&lt;&gt;"")</formula>
    </cfRule>
    <cfRule type="expression" dxfId="83" priority="68">
      <formula>AND(C3&lt;#REF!, #REF!&lt;&gt;"", C3&lt;&gt;"")</formula>
    </cfRule>
  </conditionalFormatting>
  <conditionalFormatting sqref="G3:G366">
    <cfRule type="expression" dxfId="82" priority="8">
      <formula>AND(G3&gt;#REF!, #REF!&lt;&gt;"", G3&lt;&gt;"")</formula>
    </cfRule>
    <cfRule type="expression" dxfId="81" priority="9">
      <formula>AND(G3&lt;#REF!, #REF!&lt;&gt;"", G3&lt;&gt;"")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4F911-0F28-40D3-9E2D-E5390B6AF61A}">
  <dimension ref="A1:H25"/>
  <sheetViews>
    <sheetView workbookViewId="0">
      <pane ySplit="1" topLeftCell="A2" activePane="bottomLeft" state="frozen"/>
      <selection pane="bottomLeft"/>
    </sheetView>
  </sheetViews>
  <sheetFormatPr defaultColWidth="11.54296875" defaultRowHeight="14.5" x14ac:dyDescent="0.35"/>
  <cols>
    <col min="1" max="1" width="42.453125" customWidth="1"/>
    <col min="2" max="8" width="8.7265625" customWidth="1"/>
  </cols>
  <sheetData>
    <row r="1" spans="1:8" ht="36" x14ac:dyDescent="0.35">
      <c r="A1" s="134" t="s">
        <v>22243</v>
      </c>
      <c r="B1" s="143" t="s">
        <v>22244</v>
      </c>
      <c r="C1" s="143" t="s">
        <v>1594</v>
      </c>
      <c r="D1" s="143" t="s">
        <v>1595</v>
      </c>
      <c r="E1" s="143" t="s">
        <v>1596</v>
      </c>
      <c r="F1" s="143" t="s">
        <v>22245</v>
      </c>
      <c r="G1" s="143" t="s">
        <v>1597</v>
      </c>
      <c r="H1" s="143" t="s">
        <v>1598</v>
      </c>
    </row>
    <row r="2" spans="1:8" x14ac:dyDescent="0.35">
      <c r="A2" s="131" t="s">
        <v>1608</v>
      </c>
      <c r="B2" s="139">
        <v>13</v>
      </c>
      <c r="C2" s="135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2" s="135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2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3" spans="1:8" x14ac:dyDescent="0.35">
      <c r="A3" s="68" t="s">
        <v>465</v>
      </c>
      <c r="B3" s="140">
        <v>12</v>
      </c>
      <c r="C3" s="136" t="e">
        <f>AVERAGE('DG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3" s="136" t="e">
        <f>AVERAGE('DG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3" s="112" t="e">
        <f>AVERAGE('DG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4" spans="1:8" x14ac:dyDescent="0.35">
      <c r="A4" s="67" t="s">
        <v>315</v>
      </c>
      <c r="B4" s="81">
        <v>1</v>
      </c>
      <c r="C4" s="113">
        <v>0.23300000000000001</v>
      </c>
      <c r="D4" s="113">
        <v>0.29699999999999999</v>
      </c>
      <c r="E4" s="112">
        <v>0.23699999999999999</v>
      </c>
    </row>
    <row r="5" spans="1:8" x14ac:dyDescent="0.35">
      <c r="A5" s="132" t="s">
        <v>1611</v>
      </c>
      <c r="B5" s="141">
        <v>4</v>
      </c>
      <c r="C5" s="137" t="e">
        <f>AVERAGE('DG Journals'!#REF!,'DG Journals'!#REF!,'DG Journals'!#REF!,'DG Journals'!#REF!)</f>
        <v>#REF!</v>
      </c>
      <c r="D5" s="137" t="e">
        <f>AVERAGE('DG Journals'!#REF!,'DG Journals'!#REF!,'DG Journals'!#REF!,'DG Journals'!#REF!)</f>
        <v>#REF!</v>
      </c>
      <c r="E5" s="137" t="e">
        <f>AVERAGE('DG Journals'!#REF!,'DG Journals'!#REF!,'DG Journals'!#REF!,'DG Journals'!#REF!)</f>
        <v>#REF!</v>
      </c>
    </row>
    <row r="6" spans="1:8" x14ac:dyDescent="0.35">
      <c r="A6" s="67" t="s">
        <v>398</v>
      </c>
      <c r="B6" s="81">
        <v>1</v>
      </c>
      <c r="C6" s="113">
        <v>0.58299999999999996</v>
      </c>
      <c r="D6" s="113">
        <v>0.55600000000000005</v>
      </c>
      <c r="E6" s="112">
        <v>0.55600000000000005</v>
      </c>
    </row>
    <row r="7" spans="1:8" x14ac:dyDescent="0.35">
      <c r="A7" s="67" t="s">
        <v>429</v>
      </c>
      <c r="B7" s="81">
        <v>0</v>
      </c>
      <c r="C7" s="112" t="s">
        <v>311</v>
      </c>
      <c r="D7" s="112" t="s">
        <v>311</v>
      </c>
      <c r="E7" s="112" t="s">
        <v>311</v>
      </c>
    </row>
    <row r="8" spans="1:8" x14ac:dyDescent="0.35">
      <c r="A8" s="67" t="s">
        <v>487</v>
      </c>
      <c r="B8" s="81">
        <v>2</v>
      </c>
      <c r="C8" s="112" t="e">
        <f>AVERAGE('DG Journals'!#REF!,'DG Journals'!#REF!)</f>
        <v>#REF!</v>
      </c>
      <c r="D8" s="112" t="e">
        <f>AVERAGE('DG Journals'!#REF!,'DG Journals'!#REF!)</f>
        <v>#REF!</v>
      </c>
      <c r="E8" s="112" t="e">
        <f>AVERAGE('DG Journals'!#REF!,'DG Journals'!#REF!)</f>
        <v>#REF!</v>
      </c>
    </row>
    <row r="9" spans="1:8" x14ac:dyDescent="0.35">
      <c r="A9" s="67" t="s">
        <v>388</v>
      </c>
      <c r="B9" s="81">
        <v>1</v>
      </c>
      <c r="C9" s="113">
        <v>0.13800000000000001</v>
      </c>
      <c r="D9" s="113">
        <v>0.12</v>
      </c>
      <c r="E9" s="112">
        <v>4.2000000000000003E-2</v>
      </c>
    </row>
    <row r="10" spans="1:8" x14ac:dyDescent="0.35">
      <c r="A10" s="67" t="s">
        <v>1048</v>
      </c>
      <c r="B10" s="81">
        <v>0</v>
      </c>
      <c r="C10" s="112" t="s">
        <v>311</v>
      </c>
      <c r="D10" s="112" t="s">
        <v>311</v>
      </c>
      <c r="E10" s="112" t="s">
        <v>311</v>
      </c>
    </row>
    <row r="11" spans="1:8" x14ac:dyDescent="0.35">
      <c r="A11" s="67" t="s">
        <v>400</v>
      </c>
      <c r="B11" s="81">
        <v>0</v>
      </c>
      <c r="C11" s="112" t="s">
        <v>311</v>
      </c>
      <c r="D11" s="112" t="s">
        <v>311</v>
      </c>
      <c r="E11" s="112" t="s">
        <v>311</v>
      </c>
    </row>
    <row r="12" spans="1:8" x14ac:dyDescent="0.35">
      <c r="A12" s="67" t="s">
        <v>432</v>
      </c>
      <c r="B12" s="81">
        <v>0</v>
      </c>
      <c r="C12" s="112" t="s">
        <v>311</v>
      </c>
      <c r="D12" s="112" t="s">
        <v>311</v>
      </c>
      <c r="E12" s="112" t="s">
        <v>311</v>
      </c>
    </row>
    <row r="13" spans="1:8" x14ac:dyDescent="0.35">
      <c r="A13" s="132" t="s">
        <v>177</v>
      </c>
      <c r="B13" s="141">
        <v>24</v>
      </c>
      <c r="C13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13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13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14" spans="1:8" x14ac:dyDescent="0.35">
      <c r="A14" s="133" t="s">
        <v>1630</v>
      </c>
      <c r="B14" s="142">
        <v>18</v>
      </c>
      <c r="C14" s="138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14" s="138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14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15" spans="1:8" x14ac:dyDescent="0.35">
      <c r="A15" s="67" t="s">
        <v>357</v>
      </c>
      <c r="B15" s="81">
        <v>10</v>
      </c>
      <c r="C15" s="112" t="e">
        <f>AVERAGE('DG Journals'!#REF!,'DG Journals'!#REF!,'DG Journals'!#REF!,'DG Journals'!#REF!,'DG Journals'!#REF!,'DG Journals'!#REF!,'DG Journals'!#REF!,'DG Journals'!#REF!,'DG Journals'!#REF!,'DG Journals'!#REF!)</f>
        <v>#REF!</v>
      </c>
      <c r="D15" s="112" t="e">
        <f>AVERAGE('DG Journals'!#REF!,'DG Journals'!#REF!,'DG Journals'!#REF!,'DG Journals'!#REF!,'DG Journals'!#REF!,'DG Journals'!#REF!,'DG Journals'!#REF!,'DG Journals'!#REF!,'DG Journals'!#REF!,'DG Journals'!#REF!)</f>
        <v>#REF!</v>
      </c>
      <c r="E15" s="112" t="e">
        <f>AVERAGE('DG Journals'!#REF!,'DG Journals'!#REF!,'DG Journals'!#REF!,'DG Journals'!#REF!,'DG Journals'!#REF!,'DG Journals'!#REF!,'DG Journals'!#REF!,'DG Journals'!#REF!,'DG Journals'!#REF!,'DG Journals'!#REF!)</f>
        <v>#REF!</v>
      </c>
    </row>
    <row r="16" spans="1:8" x14ac:dyDescent="0.35">
      <c r="A16" s="68" t="s">
        <v>499</v>
      </c>
      <c r="B16" s="140">
        <v>8</v>
      </c>
      <c r="C16" s="136" t="e">
        <f>AVERAGE('DG Journals'!#REF!,'DG Journals'!#REF!,'DG Journals'!#REF!,'DG Journals'!#REF!,'DG Journals'!#REF!,'DG Journals'!#REF!,'DG Journals'!#REF!,'DG Journals'!#REF!)</f>
        <v>#REF!</v>
      </c>
      <c r="D16" s="136" t="e">
        <f>AVERAGE('DG Journals'!#REF!,'DG Journals'!#REF!,'DG Journals'!#REF!,'DG Journals'!#REF!,'DG Journals'!#REF!,'DG Journals'!#REF!,'DG Journals'!#REF!,'DG Journals'!#REF!)</f>
        <v>#REF!</v>
      </c>
      <c r="E16" s="112" t="e">
        <f>AVERAGE('DG Journals'!#REF!,'DG Journals'!#REF!,'DG Journals'!#REF!,'DG Journals'!#REF!,'DG Journals'!#REF!,'DG Journals'!#REF!,'DG Journals'!#REF!,'DG Journals'!#REF!)</f>
        <v>#REF!</v>
      </c>
    </row>
    <row r="17" spans="1:5" x14ac:dyDescent="0.35">
      <c r="A17" s="131" t="s">
        <v>1609</v>
      </c>
      <c r="B17" s="139">
        <v>63</v>
      </c>
      <c r="C17" s="135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17" s="135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17" s="137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18" spans="1:5" x14ac:dyDescent="0.35">
      <c r="A18" s="68" t="s">
        <v>418</v>
      </c>
      <c r="B18" s="140">
        <v>10</v>
      </c>
      <c r="C18" s="136" t="e">
        <f>AVERAGE('DG Journals'!#REF!,'DG Journals'!#REF!,'DG Journals'!#REF!,'DG Journals'!#REF!,'DG Journals'!#REF!,'DG Journals'!#REF!,'DG Journals'!#REF!,'DG Journals'!#REF!,'DG Journals'!#REF!,'DG Journals'!#REF!)</f>
        <v>#REF!</v>
      </c>
      <c r="D18" s="136" t="e">
        <f>AVERAGE('DG Journals'!#REF!,'DG Journals'!#REF!,'DG Journals'!#REF!,'DG Journals'!#REF!,'DG Journals'!#REF!,'DG Journals'!#REF!,'DG Journals'!#REF!,'DG Journals'!#REF!,'DG Journals'!#REF!,'DG Journals'!#REF!)</f>
        <v>#REF!</v>
      </c>
      <c r="E18" s="112" t="e">
        <f>AVERAGE('DG Journals'!#REF!,'DG Journals'!#REF!,'DG Journals'!#REF!,'DG Journals'!#REF!,'DG Journals'!#REF!,'DG Journals'!#REF!,'DG Journals'!#REF!,'DG Journals'!#REF!,'DG Journals'!#REF!,'DG Journals'!#REF!)</f>
        <v>#REF!</v>
      </c>
    </row>
    <row r="19" spans="1:5" x14ac:dyDescent="0.35">
      <c r="A19" s="67" t="s">
        <v>880</v>
      </c>
      <c r="B19" s="81">
        <v>0</v>
      </c>
      <c r="C19" s="112" t="s">
        <v>311</v>
      </c>
      <c r="D19" s="112" t="s">
        <v>311</v>
      </c>
      <c r="E19" s="112" t="s">
        <v>311</v>
      </c>
    </row>
    <row r="20" spans="1:5" x14ac:dyDescent="0.35">
      <c r="A20" s="68" t="s">
        <v>450</v>
      </c>
      <c r="B20" s="140">
        <v>7</v>
      </c>
      <c r="C20" s="136" t="e">
        <f>AVERAGE('DG Journals'!#REF!,'DG Journals'!#REF!,'DG Journals'!#REF!,'DG Journals'!#REF!,'DG Journals'!#REF!,'DG Journals'!#REF!,'DG Journals'!#REF!)</f>
        <v>#REF!</v>
      </c>
      <c r="D20" s="136" t="e">
        <f>AVERAGE('DG Journals'!#REF!,'DG Journals'!#REF!,'DG Journals'!#REF!,'DG Journals'!#REF!,'DG Journals'!#REF!,'DG Journals'!#REF!,'DG Journals'!#REF!)</f>
        <v>#REF!</v>
      </c>
      <c r="E20" s="112" t="e">
        <f>AVERAGE('DG Journals'!#REF!,'DG Journals'!#REF!,'DG Journals'!#REF!,'DG Journals'!#REF!,'DG Journals'!#REF!,'DG Journals'!#REF!,'DG Journals'!#REF!)</f>
        <v>#REF!</v>
      </c>
    </row>
    <row r="21" spans="1:5" x14ac:dyDescent="0.35">
      <c r="A21" s="67" t="s">
        <v>932</v>
      </c>
      <c r="B21" s="81">
        <v>0</v>
      </c>
      <c r="C21" s="112" t="s">
        <v>311</v>
      </c>
      <c r="D21" s="112" t="s">
        <v>311</v>
      </c>
      <c r="E21" s="112" t="s">
        <v>311</v>
      </c>
    </row>
    <row r="22" spans="1:5" x14ac:dyDescent="0.35">
      <c r="A22" s="67" t="s">
        <v>530</v>
      </c>
      <c r="B22" s="81">
        <v>7</v>
      </c>
      <c r="C22" s="112" t="e">
        <f>AVERAGE('DG Journals'!#REF!,'DG Journals'!#REF!,'DG Journals'!#REF!,'DG Journals'!#REF!,'DG Journals'!#REF!,'DG Journals'!#REF!,'DG Journals'!#REF!)</f>
        <v>#REF!</v>
      </c>
      <c r="D22" s="112" t="e">
        <f>AVERAGE('DG Journals'!#REF!,'DG Journals'!#REF!,'DG Journals'!#REF!,'DG Journals'!#REF!,'DG Journals'!#REF!,'DG Journals'!#REF!,'DG Journals'!#REF!)</f>
        <v>#REF!</v>
      </c>
      <c r="E22" s="112" t="e">
        <f>AVERAGE('DG Journals'!#REF!,'DG Journals'!#REF!,'DG Journals'!#REF!,'DG Journals'!#REF!,'DG Journals'!#REF!,'DG Journals'!#REF!,'DG Journals'!#REF!)</f>
        <v>#REF!</v>
      </c>
    </row>
    <row r="23" spans="1:5" x14ac:dyDescent="0.35">
      <c r="A23" s="68" t="s">
        <v>373</v>
      </c>
      <c r="B23" s="140">
        <v>14</v>
      </c>
      <c r="C23" s="136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23" s="136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23" s="112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24" spans="1:5" x14ac:dyDescent="0.35">
      <c r="A24" s="68" t="s">
        <v>317</v>
      </c>
      <c r="B24" s="140">
        <v>20</v>
      </c>
      <c r="C24" s="136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D24" s="136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  <c r="E24" s="112" t="e">
        <f>AVERAGE('DG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Journals'!#REF!,'DG Journals'!#REF!)</f>
        <v>#REF!</v>
      </c>
    </row>
    <row r="25" spans="1:5" x14ac:dyDescent="0.35">
      <c r="A25" s="67" t="s">
        <v>336</v>
      </c>
      <c r="B25" s="81">
        <v>5</v>
      </c>
      <c r="C25" s="112" t="e">
        <f>AVERAGE('DG Journals'!#REF!,'DG Journals'!#REF!,'DG Journals'!#REF!,'DG Journals'!#REF!,'DG Journals'!#REF!)</f>
        <v>#REF!</v>
      </c>
      <c r="D25" s="112" t="e">
        <f>AVERAGE('DG Journals'!#REF!,'DG Journals'!#REF!,'DG Journals'!#REF!,'DG Journals'!#REF!,'DG Journals'!#REF!)</f>
        <v>#REF!</v>
      </c>
      <c r="E25" s="112" t="e">
        <f>AVERAGE('DG Journals'!#REF!,'DG Journals'!#REF!,'DG Journals'!#REF!,'DG Journals'!#REF!,'DG Journals'!#REF!)</f>
        <v>#REF!</v>
      </c>
    </row>
  </sheetData>
  <sortState xmlns:xlrd2="http://schemas.microsoft.com/office/spreadsheetml/2017/richdata2" ref="A3:E25">
    <sortCondition ref="A2:A25"/>
  </sortState>
  <conditionalFormatting sqref="E2:E6">
    <cfRule type="expression" dxfId="15" priority="23">
      <formula>E2&lt;D2</formula>
    </cfRule>
    <cfRule type="expression" dxfId="14" priority="24">
      <formula>E2&gt;D2</formula>
    </cfRule>
  </conditionalFormatting>
  <conditionalFormatting sqref="E6">
    <cfRule type="expression" dxfId="13" priority="21">
      <formula>E6&lt;D6</formula>
    </cfRule>
    <cfRule type="expression" dxfId="12" priority="22">
      <formula>E6&gt;D6</formula>
    </cfRule>
  </conditionalFormatting>
  <conditionalFormatting sqref="E8:E9">
    <cfRule type="expression" dxfId="11" priority="17">
      <formula>E8&lt;D8</formula>
    </cfRule>
    <cfRule type="expression" dxfId="10" priority="18">
      <formula>E8&gt;D8</formula>
    </cfRule>
  </conditionalFormatting>
  <conditionalFormatting sqref="E13:E18">
    <cfRule type="expression" dxfId="9" priority="15">
      <formula>E13&lt;D13</formula>
    </cfRule>
    <cfRule type="expression" dxfId="8" priority="16">
      <formula>E13&gt;D13</formula>
    </cfRule>
  </conditionalFormatting>
  <conditionalFormatting sqref="E17">
    <cfRule type="expression" dxfId="7" priority="13">
      <formula>E17&lt;D17</formula>
    </cfRule>
    <cfRule type="expression" dxfId="6" priority="14">
      <formula>E17&gt;D17</formula>
    </cfRule>
  </conditionalFormatting>
  <conditionalFormatting sqref="E20:E24">
    <cfRule type="expression" dxfId="5" priority="7">
      <formula>E20&lt;D20</formula>
    </cfRule>
    <cfRule type="expression" dxfId="4" priority="8">
      <formula>E20&gt;D20</formula>
    </cfRule>
  </conditionalFormatting>
  <conditionalFormatting sqref="E24:E25">
    <cfRule type="expression" dxfId="3" priority="3">
      <formula>E24&lt;D24</formula>
    </cfRule>
    <cfRule type="expression" dxfId="2" priority="4">
      <formula>E24&gt;D24</formula>
    </cfRule>
  </conditionalFormatting>
  <conditionalFormatting sqref="E25">
    <cfRule type="expression" dxfId="1" priority="1">
      <formula>E25&lt;D25</formula>
    </cfRule>
    <cfRule type="expression" dxfId="0" priority="2">
      <formula>E25&gt;D25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70F29-94D0-4FCA-AC8B-A950D6A3C637}">
  <dimension ref="A1:C511"/>
  <sheetViews>
    <sheetView workbookViewId="0">
      <selection sqref="A1:C511"/>
    </sheetView>
  </sheetViews>
  <sheetFormatPr defaultColWidth="11.54296875" defaultRowHeight="14.5" x14ac:dyDescent="0.35"/>
  <cols>
    <col min="1" max="1" width="11.81640625" customWidth="1"/>
    <col min="3" max="3" width="17.7265625" customWidth="1"/>
  </cols>
  <sheetData>
    <row r="1" spans="1:3" x14ac:dyDescent="0.35">
      <c r="A1" s="241" t="s">
        <v>308</v>
      </c>
      <c r="B1" s="241" t="s">
        <v>24</v>
      </c>
      <c r="C1" s="241" t="s">
        <v>306</v>
      </c>
    </row>
    <row r="2" spans="1:3" x14ac:dyDescent="0.35">
      <c r="A2" s="240" t="s">
        <v>22587</v>
      </c>
      <c r="B2" s="240" t="s">
        <v>22588</v>
      </c>
      <c r="C2" s="240" t="s">
        <v>438</v>
      </c>
    </row>
    <row r="3" spans="1:3" x14ac:dyDescent="0.35">
      <c r="A3" s="240" t="s">
        <v>22687</v>
      </c>
      <c r="B3" s="240" t="s">
        <v>22554</v>
      </c>
      <c r="C3" s="240" t="s">
        <v>438</v>
      </c>
    </row>
    <row r="4" spans="1:3" x14ac:dyDescent="0.35">
      <c r="A4" s="240" t="s">
        <v>22610</v>
      </c>
      <c r="B4" s="240" t="s">
        <v>24</v>
      </c>
      <c r="C4" s="240" t="s">
        <v>438</v>
      </c>
    </row>
    <row r="5" spans="1:3" x14ac:dyDescent="0.35">
      <c r="A5" s="240" t="s">
        <v>344</v>
      </c>
      <c r="B5" s="240" t="s">
        <v>22554</v>
      </c>
      <c r="C5" s="240" t="s">
        <v>22550</v>
      </c>
    </row>
    <row r="6" spans="1:3" x14ac:dyDescent="0.35">
      <c r="A6" s="240" t="s">
        <v>353</v>
      </c>
      <c r="B6" s="240" t="s">
        <v>22554</v>
      </c>
      <c r="C6" s="240" t="s">
        <v>22550</v>
      </c>
    </row>
    <row r="7" spans="1:3" x14ac:dyDescent="0.35">
      <c r="A7" s="240" t="s">
        <v>316</v>
      </c>
      <c r="B7" s="240" t="s">
        <v>22554</v>
      </c>
      <c r="C7" s="240" t="s">
        <v>314</v>
      </c>
    </row>
    <row r="8" spans="1:3" x14ac:dyDescent="0.35">
      <c r="A8" s="240" t="s">
        <v>22688</v>
      </c>
      <c r="B8" s="240" t="s">
        <v>22554</v>
      </c>
      <c r="C8" s="240" t="s">
        <v>22271</v>
      </c>
    </row>
    <row r="9" spans="1:3" ht="29" x14ac:dyDescent="0.35">
      <c r="A9" s="240" t="s">
        <v>22689</v>
      </c>
      <c r="B9" s="240" t="s">
        <v>22554</v>
      </c>
      <c r="C9" s="240" t="s">
        <v>22690</v>
      </c>
    </row>
    <row r="10" spans="1:3" ht="29" x14ac:dyDescent="0.35">
      <c r="A10" s="240" t="s">
        <v>22691</v>
      </c>
      <c r="B10" s="240" t="s">
        <v>22554</v>
      </c>
      <c r="C10" s="240" t="s">
        <v>22690</v>
      </c>
    </row>
    <row r="11" spans="1:3" x14ac:dyDescent="0.35">
      <c r="A11" s="240" t="s">
        <v>384</v>
      </c>
      <c r="B11" s="240" t="s">
        <v>24</v>
      </c>
      <c r="C11" s="240" t="s">
        <v>364</v>
      </c>
    </row>
    <row r="12" spans="1:3" x14ac:dyDescent="0.35">
      <c r="A12" s="240" t="s">
        <v>425</v>
      </c>
      <c r="B12" s="240" t="s">
        <v>22588</v>
      </c>
      <c r="C12" s="240" t="s">
        <v>424</v>
      </c>
    </row>
    <row r="13" spans="1:3" x14ac:dyDescent="0.35">
      <c r="A13" s="240" t="s">
        <v>441</v>
      </c>
      <c r="B13" s="240" t="s">
        <v>22554</v>
      </c>
      <c r="C13" s="240" t="s">
        <v>314</v>
      </c>
    </row>
    <row r="14" spans="1:3" ht="29" x14ac:dyDescent="0.35">
      <c r="A14" s="240" t="s">
        <v>22611</v>
      </c>
      <c r="B14" s="240" t="s">
        <v>24</v>
      </c>
      <c r="C14" s="240" t="s">
        <v>356</v>
      </c>
    </row>
    <row r="15" spans="1:3" ht="29" x14ac:dyDescent="0.35">
      <c r="A15" s="240" t="s">
        <v>358</v>
      </c>
      <c r="B15" s="240" t="s">
        <v>24</v>
      </c>
      <c r="C15" s="240" t="s">
        <v>356</v>
      </c>
    </row>
    <row r="16" spans="1:3" x14ac:dyDescent="0.35">
      <c r="A16" s="240" t="s">
        <v>22559</v>
      </c>
      <c r="B16" s="240" t="s">
        <v>24</v>
      </c>
      <c r="C16" s="240" t="s">
        <v>22560</v>
      </c>
    </row>
    <row r="17" spans="1:3" x14ac:dyDescent="0.35">
      <c r="A17" s="240" t="s">
        <v>374</v>
      </c>
      <c r="B17" s="240" t="s">
        <v>22554</v>
      </c>
      <c r="C17" s="240" t="s">
        <v>22271</v>
      </c>
    </row>
    <row r="18" spans="1:3" x14ac:dyDescent="0.35">
      <c r="A18" s="240" t="s">
        <v>22582</v>
      </c>
      <c r="B18" s="240" t="s">
        <v>24</v>
      </c>
      <c r="C18" s="240" t="s">
        <v>22554</v>
      </c>
    </row>
    <row r="19" spans="1:3" x14ac:dyDescent="0.35">
      <c r="A19" s="240" t="s">
        <v>399</v>
      </c>
      <c r="B19" s="240" t="s">
        <v>22554</v>
      </c>
      <c r="C19" s="240" t="s">
        <v>397</v>
      </c>
    </row>
    <row r="20" spans="1:3" x14ac:dyDescent="0.35">
      <c r="A20" s="240" t="s">
        <v>393</v>
      </c>
      <c r="B20" s="240" t="s">
        <v>22554</v>
      </c>
      <c r="C20" s="240" t="s">
        <v>392</v>
      </c>
    </row>
    <row r="21" spans="1:3" x14ac:dyDescent="0.35">
      <c r="A21" s="240" t="s">
        <v>389</v>
      </c>
      <c r="B21" s="240" t="s">
        <v>22554</v>
      </c>
      <c r="C21" s="240" t="s">
        <v>387</v>
      </c>
    </row>
    <row r="22" spans="1:3" x14ac:dyDescent="0.35">
      <c r="A22" s="240" t="s">
        <v>22253</v>
      </c>
      <c r="B22" s="240" t="s">
        <v>22554</v>
      </c>
      <c r="C22" s="240" t="s">
        <v>22550</v>
      </c>
    </row>
    <row r="23" spans="1:3" x14ac:dyDescent="0.35">
      <c r="A23" s="240" t="s">
        <v>365</v>
      </c>
      <c r="B23" s="240" t="s">
        <v>24</v>
      </c>
      <c r="C23" s="240" t="s">
        <v>364</v>
      </c>
    </row>
    <row r="24" spans="1:3" x14ac:dyDescent="0.35">
      <c r="A24" s="240" t="s">
        <v>325</v>
      </c>
      <c r="B24" s="240" t="s">
        <v>24</v>
      </c>
      <c r="C24" s="240" t="s">
        <v>22550</v>
      </c>
    </row>
    <row r="25" spans="1:3" x14ac:dyDescent="0.35">
      <c r="A25" s="240" t="s">
        <v>22692</v>
      </c>
      <c r="B25" s="240" t="s">
        <v>22554</v>
      </c>
      <c r="C25" s="240" t="s">
        <v>847</v>
      </c>
    </row>
    <row r="26" spans="1:3" x14ac:dyDescent="0.35">
      <c r="A26" s="240" t="s">
        <v>337</v>
      </c>
      <c r="B26" s="240" t="s">
        <v>22554</v>
      </c>
      <c r="C26" s="240" t="s">
        <v>22271</v>
      </c>
    </row>
    <row r="27" spans="1:3" x14ac:dyDescent="0.35">
      <c r="A27" s="240" t="s">
        <v>403</v>
      </c>
      <c r="B27" s="240" t="s">
        <v>22554</v>
      </c>
      <c r="C27" s="240" t="s">
        <v>402</v>
      </c>
    </row>
    <row r="28" spans="1:3" x14ac:dyDescent="0.35">
      <c r="A28" s="240" t="s">
        <v>428</v>
      </c>
      <c r="B28" s="240" t="s">
        <v>22554</v>
      </c>
      <c r="C28" s="240" t="s">
        <v>427</v>
      </c>
    </row>
    <row r="29" spans="1:3" x14ac:dyDescent="0.35">
      <c r="A29" s="240" t="s">
        <v>22693</v>
      </c>
      <c r="B29" s="240" t="s">
        <v>22554</v>
      </c>
      <c r="C29" s="240" t="s">
        <v>314</v>
      </c>
    </row>
    <row r="30" spans="1:3" x14ac:dyDescent="0.35">
      <c r="A30" s="240" t="s">
        <v>410</v>
      </c>
      <c r="B30" s="240" t="s">
        <v>22554</v>
      </c>
      <c r="C30" s="240" t="s">
        <v>22583</v>
      </c>
    </row>
    <row r="31" spans="1:3" x14ac:dyDescent="0.35">
      <c r="A31" s="240" t="s">
        <v>22694</v>
      </c>
      <c r="B31" s="240" t="s">
        <v>22554</v>
      </c>
      <c r="C31" s="240" t="s">
        <v>387</v>
      </c>
    </row>
    <row r="32" spans="1:3" x14ac:dyDescent="0.35">
      <c r="A32" s="240" t="s">
        <v>22589</v>
      </c>
      <c r="B32" s="240" t="s">
        <v>22588</v>
      </c>
      <c r="C32" s="240" t="s">
        <v>648</v>
      </c>
    </row>
    <row r="33" spans="1:3" x14ac:dyDescent="0.35">
      <c r="A33" s="240" t="s">
        <v>422</v>
      </c>
      <c r="B33" s="240" t="s">
        <v>22554</v>
      </c>
      <c r="C33" s="240" t="s">
        <v>387</v>
      </c>
    </row>
    <row r="34" spans="1:3" x14ac:dyDescent="0.35">
      <c r="A34" s="240" t="s">
        <v>436</v>
      </c>
      <c r="B34" s="240" t="s">
        <v>22554</v>
      </c>
      <c r="C34" s="240" t="s">
        <v>427</v>
      </c>
    </row>
    <row r="35" spans="1:3" ht="29" x14ac:dyDescent="0.35">
      <c r="A35" s="240" t="s">
        <v>433</v>
      </c>
      <c r="B35" s="240" t="s">
        <v>22554</v>
      </c>
      <c r="C35" s="240" t="s">
        <v>431</v>
      </c>
    </row>
    <row r="36" spans="1:3" ht="29" x14ac:dyDescent="0.35">
      <c r="A36" s="240" t="s">
        <v>419</v>
      </c>
      <c r="B36" s="240" t="s">
        <v>24</v>
      </c>
      <c r="C36" s="240" t="s">
        <v>22612</v>
      </c>
    </row>
    <row r="37" spans="1:3" x14ac:dyDescent="0.35">
      <c r="A37" s="240" t="s">
        <v>439</v>
      </c>
      <c r="B37" s="240" t="s">
        <v>22554</v>
      </c>
      <c r="C37" s="240" t="s">
        <v>438</v>
      </c>
    </row>
    <row r="38" spans="1:3" x14ac:dyDescent="0.35">
      <c r="A38" s="240" t="s">
        <v>22590</v>
      </c>
      <c r="B38" s="240" t="s">
        <v>22588</v>
      </c>
      <c r="C38" s="240" t="s">
        <v>1652</v>
      </c>
    </row>
    <row r="39" spans="1:3" x14ac:dyDescent="0.35">
      <c r="A39" s="240" t="s">
        <v>1205</v>
      </c>
      <c r="B39" s="240" t="s">
        <v>24</v>
      </c>
      <c r="C39" s="240" t="s">
        <v>22556</v>
      </c>
    </row>
    <row r="40" spans="1:3" x14ac:dyDescent="0.35">
      <c r="A40" s="240" t="s">
        <v>22695</v>
      </c>
      <c r="B40" s="240" t="s">
        <v>22554</v>
      </c>
      <c r="C40" s="240" t="s">
        <v>22249</v>
      </c>
    </row>
    <row r="41" spans="1:3" x14ac:dyDescent="0.35">
      <c r="A41" s="240" t="s">
        <v>22613</v>
      </c>
      <c r="B41" s="240" t="s">
        <v>24</v>
      </c>
      <c r="C41" s="240" t="s">
        <v>1521</v>
      </c>
    </row>
    <row r="42" spans="1:3" x14ac:dyDescent="0.35">
      <c r="A42" s="240" t="s">
        <v>18238</v>
      </c>
      <c r="B42" s="240" t="s">
        <v>22588</v>
      </c>
      <c r="C42" s="240" t="s">
        <v>648</v>
      </c>
    </row>
    <row r="43" spans="1:3" x14ac:dyDescent="0.35">
      <c r="A43" s="240" t="s">
        <v>458</v>
      </c>
      <c r="B43" s="240" t="s">
        <v>24</v>
      </c>
      <c r="C43" s="240" t="s">
        <v>22271</v>
      </c>
    </row>
    <row r="44" spans="1:3" x14ac:dyDescent="0.35">
      <c r="A44" s="240" t="s">
        <v>451</v>
      </c>
      <c r="B44" s="240" t="s">
        <v>22554</v>
      </c>
      <c r="C44" s="240" t="s">
        <v>449</v>
      </c>
    </row>
    <row r="45" spans="1:3" x14ac:dyDescent="0.35">
      <c r="A45" s="240" t="s">
        <v>492</v>
      </c>
      <c r="B45" s="240" t="s">
        <v>22554</v>
      </c>
      <c r="C45" s="240" t="s">
        <v>1632</v>
      </c>
    </row>
    <row r="46" spans="1:3" x14ac:dyDescent="0.35">
      <c r="A46" s="240" t="s">
        <v>22591</v>
      </c>
      <c r="B46" s="240" t="s">
        <v>22588</v>
      </c>
      <c r="C46" s="240" t="s">
        <v>438</v>
      </c>
    </row>
    <row r="47" spans="1:3" x14ac:dyDescent="0.35">
      <c r="A47" s="240" t="s">
        <v>466</v>
      </c>
      <c r="B47" s="240" t="s">
        <v>22554</v>
      </c>
      <c r="C47" s="240" t="s">
        <v>314</v>
      </c>
    </row>
    <row r="48" spans="1:3" x14ac:dyDescent="0.35">
      <c r="A48" s="240" t="s">
        <v>472</v>
      </c>
      <c r="B48" s="240" t="s">
        <v>22554</v>
      </c>
      <c r="C48" s="240" t="s">
        <v>314</v>
      </c>
    </row>
    <row r="49" spans="1:3" x14ac:dyDescent="0.35">
      <c r="A49" s="240" t="s">
        <v>478</v>
      </c>
      <c r="B49" s="240" t="s">
        <v>22554</v>
      </c>
      <c r="C49" s="240" t="s">
        <v>314</v>
      </c>
    </row>
    <row r="50" spans="1:3" x14ac:dyDescent="0.35">
      <c r="A50" s="240" t="s">
        <v>488</v>
      </c>
      <c r="B50" s="240" t="s">
        <v>22588</v>
      </c>
      <c r="C50" s="240" t="s">
        <v>438</v>
      </c>
    </row>
    <row r="51" spans="1:3" x14ac:dyDescent="0.35">
      <c r="A51" s="240" t="s">
        <v>22571</v>
      </c>
      <c r="B51" s="240" t="s">
        <v>24</v>
      </c>
      <c r="C51" s="240" t="s">
        <v>22572</v>
      </c>
    </row>
    <row r="52" spans="1:3" x14ac:dyDescent="0.35">
      <c r="A52" s="240" t="s">
        <v>1234</v>
      </c>
      <c r="B52" s="240" t="s">
        <v>24</v>
      </c>
      <c r="C52" s="240" t="s">
        <v>515</v>
      </c>
    </row>
    <row r="53" spans="1:3" x14ac:dyDescent="0.35">
      <c r="A53" s="240" t="s">
        <v>480</v>
      </c>
      <c r="B53" s="240" t="s">
        <v>22554</v>
      </c>
      <c r="C53" s="240" t="s">
        <v>314</v>
      </c>
    </row>
    <row r="54" spans="1:3" x14ac:dyDescent="0.35">
      <c r="A54" s="240" t="s">
        <v>22266</v>
      </c>
      <c r="B54" s="240" t="s">
        <v>24</v>
      </c>
      <c r="C54" s="240" t="s">
        <v>515</v>
      </c>
    </row>
    <row r="55" spans="1:3" x14ac:dyDescent="0.35">
      <c r="A55" s="240" t="s">
        <v>506</v>
      </c>
      <c r="B55" s="240" t="s">
        <v>22588</v>
      </c>
      <c r="C55" s="240" t="s">
        <v>1632</v>
      </c>
    </row>
    <row r="56" spans="1:3" x14ac:dyDescent="0.35">
      <c r="A56" s="240" t="s">
        <v>516</v>
      </c>
      <c r="B56" s="240" t="s">
        <v>22554</v>
      </c>
      <c r="C56" s="240" t="s">
        <v>515</v>
      </c>
    </row>
    <row r="57" spans="1:3" x14ac:dyDescent="0.35">
      <c r="A57" s="240" t="s">
        <v>22696</v>
      </c>
      <c r="B57" s="240" t="s">
        <v>22554</v>
      </c>
      <c r="C57" s="240" t="s">
        <v>847</v>
      </c>
    </row>
    <row r="58" spans="1:3" x14ac:dyDescent="0.35">
      <c r="A58" s="240" t="s">
        <v>524</v>
      </c>
      <c r="B58" s="240" t="s">
        <v>22554</v>
      </c>
      <c r="C58" s="240" t="s">
        <v>427</v>
      </c>
    </row>
    <row r="59" spans="1:3" x14ac:dyDescent="0.35">
      <c r="A59" s="240" t="s">
        <v>22614</v>
      </c>
      <c r="B59" s="240" t="s">
        <v>24</v>
      </c>
      <c r="C59" s="240" t="s">
        <v>438</v>
      </c>
    </row>
    <row r="60" spans="1:3" x14ac:dyDescent="0.35">
      <c r="A60" s="240" t="s">
        <v>22697</v>
      </c>
      <c r="B60" s="240" t="s">
        <v>22554</v>
      </c>
      <c r="C60" s="240" t="s">
        <v>22583</v>
      </c>
    </row>
    <row r="61" spans="1:3" x14ac:dyDescent="0.35">
      <c r="A61" s="240" t="s">
        <v>22561</v>
      </c>
      <c r="B61" s="240" t="s">
        <v>24</v>
      </c>
      <c r="C61" s="240" t="s">
        <v>22554</v>
      </c>
    </row>
    <row r="62" spans="1:3" x14ac:dyDescent="0.35">
      <c r="A62" s="240" t="s">
        <v>22615</v>
      </c>
      <c r="B62" s="240" t="s">
        <v>24</v>
      </c>
      <c r="C62" s="240" t="s">
        <v>22616</v>
      </c>
    </row>
    <row r="63" spans="1:3" ht="29" x14ac:dyDescent="0.35">
      <c r="A63" s="240" t="s">
        <v>550</v>
      </c>
      <c r="B63" s="240" t="s">
        <v>22554</v>
      </c>
      <c r="C63" s="240" t="s">
        <v>356</v>
      </c>
    </row>
    <row r="64" spans="1:3" x14ac:dyDescent="0.35">
      <c r="A64" s="240" t="s">
        <v>22617</v>
      </c>
      <c r="B64" s="240" t="s">
        <v>24</v>
      </c>
      <c r="C64" s="240" t="s">
        <v>1632</v>
      </c>
    </row>
    <row r="65" spans="1:3" x14ac:dyDescent="0.35">
      <c r="A65" s="240" t="s">
        <v>1045</v>
      </c>
      <c r="B65" s="240" t="s">
        <v>22554</v>
      </c>
      <c r="C65" s="240" t="s">
        <v>22583</v>
      </c>
    </row>
    <row r="66" spans="1:3" x14ac:dyDescent="0.35">
      <c r="A66" s="240" t="s">
        <v>22618</v>
      </c>
      <c r="B66" s="240" t="s">
        <v>24</v>
      </c>
      <c r="C66" s="240" t="s">
        <v>314</v>
      </c>
    </row>
    <row r="67" spans="1:3" x14ac:dyDescent="0.35">
      <c r="A67" s="240" t="s">
        <v>538</v>
      </c>
      <c r="B67" s="240" t="s">
        <v>22554</v>
      </c>
      <c r="C67" s="240" t="s">
        <v>427</v>
      </c>
    </row>
    <row r="68" spans="1:3" ht="29" x14ac:dyDescent="0.35">
      <c r="A68" s="240" t="s">
        <v>1211</v>
      </c>
      <c r="B68" s="240" t="s">
        <v>24</v>
      </c>
      <c r="C68" s="240" t="s">
        <v>22612</v>
      </c>
    </row>
    <row r="69" spans="1:3" x14ac:dyDescent="0.35">
      <c r="A69" s="240" t="s">
        <v>22619</v>
      </c>
      <c r="B69" s="240" t="s">
        <v>24</v>
      </c>
      <c r="C69" s="240" t="s">
        <v>22271</v>
      </c>
    </row>
    <row r="70" spans="1:3" x14ac:dyDescent="0.35">
      <c r="A70" s="240" t="s">
        <v>541</v>
      </c>
      <c r="B70" s="240" t="s">
        <v>24</v>
      </c>
      <c r="C70" s="240" t="s">
        <v>22583</v>
      </c>
    </row>
    <row r="71" spans="1:3" x14ac:dyDescent="0.35">
      <c r="A71" s="240" t="s">
        <v>22620</v>
      </c>
      <c r="B71" s="240" t="s">
        <v>24</v>
      </c>
      <c r="C71" s="240" t="s">
        <v>1652</v>
      </c>
    </row>
    <row r="72" spans="1:3" x14ac:dyDescent="0.35">
      <c r="A72" s="240" t="s">
        <v>577</v>
      </c>
      <c r="B72" s="240" t="s">
        <v>22588</v>
      </c>
      <c r="C72" s="240" t="s">
        <v>543</v>
      </c>
    </row>
    <row r="73" spans="1:3" x14ac:dyDescent="0.35">
      <c r="A73" s="240" t="s">
        <v>601</v>
      </c>
      <c r="B73" s="240" t="s">
        <v>24</v>
      </c>
      <c r="C73" s="240" t="s">
        <v>22556</v>
      </c>
    </row>
    <row r="74" spans="1:3" x14ac:dyDescent="0.35">
      <c r="A74" s="240" t="s">
        <v>573</v>
      </c>
      <c r="B74" s="240" t="s">
        <v>22554</v>
      </c>
      <c r="C74" s="240" t="s">
        <v>22550</v>
      </c>
    </row>
    <row r="75" spans="1:3" x14ac:dyDescent="0.35">
      <c r="A75" s="240" t="s">
        <v>22555</v>
      </c>
      <c r="B75" s="240" t="s">
        <v>24</v>
      </c>
      <c r="C75" s="240" t="s">
        <v>364</v>
      </c>
    </row>
    <row r="76" spans="1:3" x14ac:dyDescent="0.35">
      <c r="A76" s="240" t="s">
        <v>552</v>
      </c>
      <c r="B76" s="240" t="s">
        <v>22588</v>
      </c>
      <c r="C76" s="240" t="s">
        <v>543</v>
      </c>
    </row>
    <row r="77" spans="1:3" x14ac:dyDescent="0.35">
      <c r="A77" s="240" t="s">
        <v>22592</v>
      </c>
      <c r="B77" s="240" t="s">
        <v>22588</v>
      </c>
      <c r="C77" s="240" t="s">
        <v>543</v>
      </c>
    </row>
    <row r="78" spans="1:3" x14ac:dyDescent="0.35">
      <c r="A78" s="240" t="s">
        <v>567</v>
      </c>
      <c r="B78" s="240" t="s">
        <v>24</v>
      </c>
      <c r="C78" s="240" t="s">
        <v>364</v>
      </c>
    </row>
    <row r="79" spans="1:3" x14ac:dyDescent="0.35">
      <c r="A79" s="240" t="s">
        <v>562</v>
      </c>
      <c r="B79" s="240" t="s">
        <v>22554</v>
      </c>
      <c r="C79" s="240" t="s">
        <v>22583</v>
      </c>
    </row>
    <row r="80" spans="1:3" x14ac:dyDescent="0.35">
      <c r="A80" s="240" t="s">
        <v>1213</v>
      </c>
      <c r="B80" s="240" t="s">
        <v>24</v>
      </c>
      <c r="C80" s="240" t="s">
        <v>973</v>
      </c>
    </row>
    <row r="81" spans="1:3" x14ac:dyDescent="0.35">
      <c r="A81" s="240" t="s">
        <v>575</v>
      </c>
      <c r="B81" s="240" t="s">
        <v>24</v>
      </c>
      <c r="C81" s="240" t="s">
        <v>364</v>
      </c>
    </row>
    <row r="82" spans="1:3" x14ac:dyDescent="0.35">
      <c r="A82" s="240" t="s">
        <v>588</v>
      </c>
      <c r="B82" s="240" t="s">
        <v>24</v>
      </c>
      <c r="C82" s="240" t="s">
        <v>22271</v>
      </c>
    </row>
    <row r="83" spans="1:3" x14ac:dyDescent="0.35">
      <c r="A83" s="240" t="s">
        <v>531</v>
      </c>
      <c r="B83" s="240" t="s">
        <v>22554</v>
      </c>
      <c r="C83" s="240" t="s">
        <v>449</v>
      </c>
    </row>
    <row r="84" spans="1:3" ht="29" x14ac:dyDescent="0.35">
      <c r="A84" s="240" t="s">
        <v>22698</v>
      </c>
      <c r="B84" s="240" t="s">
        <v>22554</v>
      </c>
      <c r="C84" s="240" t="s">
        <v>22690</v>
      </c>
    </row>
    <row r="85" spans="1:3" x14ac:dyDescent="0.35">
      <c r="A85" s="240" t="s">
        <v>900</v>
      </c>
      <c r="B85" s="240" t="s">
        <v>22554</v>
      </c>
      <c r="C85" s="240" t="s">
        <v>22550</v>
      </c>
    </row>
    <row r="86" spans="1:3" ht="29" x14ac:dyDescent="0.35">
      <c r="A86" s="240" t="s">
        <v>22699</v>
      </c>
      <c r="B86" s="240" t="s">
        <v>22554</v>
      </c>
      <c r="C86" s="240" t="s">
        <v>22690</v>
      </c>
    </row>
    <row r="87" spans="1:3" x14ac:dyDescent="0.35">
      <c r="A87" s="240" t="s">
        <v>527</v>
      </c>
      <c r="B87" s="240" t="s">
        <v>24</v>
      </c>
      <c r="C87" s="240" t="s">
        <v>1632</v>
      </c>
    </row>
    <row r="88" spans="1:3" ht="29" x14ac:dyDescent="0.35">
      <c r="A88" s="240" t="s">
        <v>22573</v>
      </c>
      <c r="B88" s="240" t="s">
        <v>24</v>
      </c>
      <c r="C88" s="240" t="s">
        <v>605</v>
      </c>
    </row>
    <row r="89" spans="1:3" x14ac:dyDescent="0.35">
      <c r="A89" s="240" t="s">
        <v>22621</v>
      </c>
      <c r="B89" s="240" t="s">
        <v>24</v>
      </c>
      <c r="C89" s="240" t="s">
        <v>421</v>
      </c>
    </row>
    <row r="90" spans="1:3" x14ac:dyDescent="0.35">
      <c r="A90" s="240" t="s">
        <v>544</v>
      </c>
      <c r="B90" s="240" t="s">
        <v>24</v>
      </c>
      <c r="C90" s="240" t="s">
        <v>543</v>
      </c>
    </row>
    <row r="91" spans="1:3" x14ac:dyDescent="0.35">
      <c r="A91" s="240" t="s">
        <v>535</v>
      </c>
      <c r="B91" s="240" t="s">
        <v>24</v>
      </c>
      <c r="C91" s="240" t="s">
        <v>22271</v>
      </c>
    </row>
    <row r="92" spans="1:3" ht="29" x14ac:dyDescent="0.35">
      <c r="A92" s="240" t="s">
        <v>1217</v>
      </c>
      <c r="B92" s="240" t="s">
        <v>24</v>
      </c>
      <c r="C92" s="240" t="s">
        <v>1216</v>
      </c>
    </row>
    <row r="93" spans="1:3" x14ac:dyDescent="0.35">
      <c r="A93" s="240" t="s">
        <v>22622</v>
      </c>
      <c r="B93" s="240" t="s">
        <v>24</v>
      </c>
      <c r="C93" s="240" t="s">
        <v>22616</v>
      </c>
    </row>
    <row r="94" spans="1:3" x14ac:dyDescent="0.35">
      <c r="A94" s="240" t="s">
        <v>22623</v>
      </c>
      <c r="B94" s="240" t="s">
        <v>24</v>
      </c>
      <c r="C94" s="240" t="s">
        <v>1521</v>
      </c>
    </row>
    <row r="95" spans="1:3" x14ac:dyDescent="0.35">
      <c r="A95" s="240" t="s">
        <v>22700</v>
      </c>
      <c r="B95" s="240" t="s">
        <v>22554</v>
      </c>
      <c r="C95" s="240" t="s">
        <v>392</v>
      </c>
    </row>
    <row r="96" spans="1:3" x14ac:dyDescent="0.35">
      <c r="A96" s="240" t="s">
        <v>22701</v>
      </c>
      <c r="B96" s="240" t="s">
        <v>22554</v>
      </c>
      <c r="C96" s="240" t="s">
        <v>1521</v>
      </c>
    </row>
    <row r="97" spans="1:3" x14ac:dyDescent="0.35">
      <c r="A97" s="240" t="s">
        <v>606</v>
      </c>
      <c r="B97" s="240" t="s">
        <v>24</v>
      </c>
      <c r="C97" s="240" t="s">
        <v>973</v>
      </c>
    </row>
    <row r="98" spans="1:3" x14ac:dyDescent="0.35">
      <c r="A98" s="240" t="s">
        <v>609</v>
      </c>
      <c r="B98" s="240" t="s">
        <v>24</v>
      </c>
      <c r="C98" s="240" t="s">
        <v>364</v>
      </c>
    </row>
    <row r="99" spans="1:3" x14ac:dyDescent="0.35">
      <c r="A99" s="240" t="s">
        <v>620</v>
      </c>
      <c r="B99" s="240" t="s">
        <v>22554</v>
      </c>
      <c r="C99" s="240" t="s">
        <v>22583</v>
      </c>
    </row>
    <row r="100" spans="1:3" x14ac:dyDescent="0.35">
      <c r="A100" s="240" t="s">
        <v>22552</v>
      </c>
      <c r="B100" s="240" t="s">
        <v>24</v>
      </c>
      <c r="C100" s="240" t="s">
        <v>22273</v>
      </c>
    </row>
    <row r="101" spans="1:3" x14ac:dyDescent="0.35">
      <c r="A101" s="240" t="s">
        <v>22593</v>
      </c>
      <c r="B101" s="240" t="s">
        <v>22588</v>
      </c>
      <c r="C101" s="240" t="s">
        <v>22249</v>
      </c>
    </row>
    <row r="102" spans="1:3" x14ac:dyDescent="0.35">
      <c r="A102" s="240" t="s">
        <v>627</v>
      </c>
      <c r="B102" s="240" t="s">
        <v>22554</v>
      </c>
      <c r="C102" s="240" t="s">
        <v>22550</v>
      </c>
    </row>
    <row r="103" spans="1:3" ht="29" x14ac:dyDescent="0.35">
      <c r="A103" s="240" t="s">
        <v>22702</v>
      </c>
      <c r="B103" s="240" t="s">
        <v>22554</v>
      </c>
      <c r="C103" s="240" t="s">
        <v>356</v>
      </c>
    </row>
    <row r="104" spans="1:3" x14ac:dyDescent="0.35">
      <c r="A104" s="240" t="s">
        <v>22703</v>
      </c>
      <c r="B104" s="240" t="s">
        <v>22554</v>
      </c>
      <c r="C104" s="240" t="s">
        <v>22550</v>
      </c>
    </row>
    <row r="105" spans="1:3" x14ac:dyDescent="0.35">
      <c r="A105" s="240" t="s">
        <v>22624</v>
      </c>
      <c r="B105" s="240" t="s">
        <v>24</v>
      </c>
      <c r="C105" s="240" t="s">
        <v>22616</v>
      </c>
    </row>
    <row r="106" spans="1:3" x14ac:dyDescent="0.35">
      <c r="A106" s="240" t="s">
        <v>22704</v>
      </c>
      <c r="B106" s="240" t="s">
        <v>22554</v>
      </c>
      <c r="C106" s="240" t="s">
        <v>22636</v>
      </c>
    </row>
    <row r="107" spans="1:3" ht="29" x14ac:dyDescent="0.35">
      <c r="A107" s="240" t="s">
        <v>618</v>
      </c>
      <c r="B107" s="240" t="s">
        <v>22554</v>
      </c>
      <c r="C107" s="240" t="s">
        <v>356</v>
      </c>
    </row>
    <row r="108" spans="1:3" x14ac:dyDescent="0.35">
      <c r="A108" s="240" t="s">
        <v>615</v>
      </c>
      <c r="B108" s="240" t="s">
        <v>22554</v>
      </c>
      <c r="C108" s="240" t="s">
        <v>424</v>
      </c>
    </row>
    <row r="109" spans="1:3" x14ac:dyDescent="0.35">
      <c r="A109" s="240" t="s">
        <v>649</v>
      </c>
      <c r="B109" s="240" t="s">
        <v>22554</v>
      </c>
      <c r="C109" s="240" t="s">
        <v>22636</v>
      </c>
    </row>
    <row r="110" spans="1:3" x14ac:dyDescent="0.35">
      <c r="A110" s="240" t="s">
        <v>632</v>
      </c>
      <c r="B110" s="240" t="s">
        <v>24</v>
      </c>
      <c r="C110" s="240" t="s">
        <v>314</v>
      </c>
    </row>
    <row r="111" spans="1:3" x14ac:dyDescent="0.35">
      <c r="A111" s="240" t="s">
        <v>22705</v>
      </c>
      <c r="B111" s="240" t="s">
        <v>22554</v>
      </c>
      <c r="C111" s="240" t="s">
        <v>387</v>
      </c>
    </row>
    <row r="112" spans="1:3" x14ac:dyDescent="0.35">
      <c r="A112" s="240" t="s">
        <v>22625</v>
      </c>
      <c r="B112" s="240" t="s">
        <v>24</v>
      </c>
      <c r="C112" s="240" t="s">
        <v>22585</v>
      </c>
    </row>
    <row r="113" spans="1:3" x14ac:dyDescent="0.35">
      <c r="A113" s="240" t="s">
        <v>22706</v>
      </c>
      <c r="B113" s="240" t="s">
        <v>22554</v>
      </c>
      <c r="C113" s="240" t="s">
        <v>22583</v>
      </c>
    </row>
    <row r="114" spans="1:3" x14ac:dyDescent="0.35">
      <c r="A114" s="240" t="s">
        <v>22626</v>
      </c>
      <c r="B114" s="240" t="s">
        <v>24</v>
      </c>
      <c r="C114" s="240" t="s">
        <v>438</v>
      </c>
    </row>
    <row r="115" spans="1:3" x14ac:dyDescent="0.35">
      <c r="A115" s="240" t="s">
        <v>22584</v>
      </c>
      <c r="B115" s="240" t="s">
        <v>24</v>
      </c>
      <c r="C115" s="240" t="s">
        <v>22271</v>
      </c>
    </row>
    <row r="116" spans="1:3" x14ac:dyDescent="0.35">
      <c r="A116" s="240" t="s">
        <v>653</v>
      </c>
      <c r="B116" s="240" t="s">
        <v>22588</v>
      </c>
      <c r="C116" s="240" t="s">
        <v>22594</v>
      </c>
    </row>
    <row r="117" spans="1:3" x14ac:dyDescent="0.35">
      <c r="A117" s="240" t="s">
        <v>22707</v>
      </c>
      <c r="B117" s="240" t="s">
        <v>22554</v>
      </c>
      <c r="C117" s="240" t="s">
        <v>402</v>
      </c>
    </row>
    <row r="118" spans="1:3" ht="29" x14ac:dyDescent="0.35">
      <c r="A118" s="240" t="s">
        <v>22708</v>
      </c>
      <c r="B118" s="240" t="s">
        <v>22554</v>
      </c>
      <c r="C118" s="240" t="s">
        <v>356</v>
      </c>
    </row>
    <row r="119" spans="1:3" x14ac:dyDescent="0.35">
      <c r="A119" s="240" t="s">
        <v>1220</v>
      </c>
      <c r="B119" s="240" t="s">
        <v>24</v>
      </c>
      <c r="C119" s="240" t="s">
        <v>22556</v>
      </c>
    </row>
    <row r="120" spans="1:3" x14ac:dyDescent="0.35">
      <c r="A120" s="240" t="s">
        <v>22709</v>
      </c>
      <c r="B120" s="240" t="s">
        <v>22554</v>
      </c>
      <c r="C120" s="240" t="s">
        <v>314</v>
      </c>
    </row>
    <row r="121" spans="1:3" x14ac:dyDescent="0.35">
      <c r="A121" s="240" t="s">
        <v>646</v>
      </c>
      <c r="B121" s="240" t="s">
        <v>24</v>
      </c>
      <c r="C121" s="240" t="s">
        <v>931</v>
      </c>
    </row>
    <row r="122" spans="1:3" x14ac:dyDescent="0.35">
      <c r="A122" s="240" t="s">
        <v>22677</v>
      </c>
      <c r="B122" s="240" t="s">
        <v>22554</v>
      </c>
      <c r="C122" s="240" t="s">
        <v>22550</v>
      </c>
    </row>
    <row r="123" spans="1:3" x14ac:dyDescent="0.35">
      <c r="A123" s="240" t="s">
        <v>22710</v>
      </c>
      <c r="B123" s="240" t="s">
        <v>22554</v>
      </c>
      <c r="C123" s="240" t="s">
        <v>22636</v>
      </c>
    </row>
    <row r="124" spans="1:3" x14ac:dyDescent="0.35">
      <c r="A124" s="240" t="s">
        <v>639</v>
      </c>
      <c r="B124" s="240" t="s">
        <v>22554</v>
      </c>
      <c r="C124" s="240" t="s">
        <v>314</v>
      </c>
    </row>
    <row r="125" spans="1:3" x14ac:dyDescent="0.35">
      <c r="A125" s="240" t="s">
        <v>22562</v>
      </c>
      <c r="B125" s="240" t="s">
        <v>24</v>
      </c>
      <c r="C125" s="240" t="s">
        <v>22554</v>
      </c>
    </row>
    <row r="126" spans="1:3" ht="29" x14ac:dyDescent="0.35">
      <c r="A126" s="240" t="s">
        <v>22672</v>
      </c>
      <c r="B126" s="240" t="s">
        <v>22554</v>
      </c>
      <c r="C126" s="240" t="s">
        <v>22673</v>
      </c>
    </row>
    <row r="127" spans="1:3" x14ac:dyDescent="0.35">
      <c r="A127" s="240" t="s">
        <v>22711</v>
      </c>
      <c r="B127" s="240" t="s">
        <v>22554</v>
      </c>
      <c r="C127" s="240" t="s">
        <v>427</v>
      </c>
    </row>
    <row r="128" spans="1:3" x14ac:dyDescent="0.35">
      <c r="A128" s="240" t="s">
        <v>651</v>
      </c>
      <c r="B128" s="240" t="s">
        <v>22588</v>
      </c>
      <c r="C128" s="240" t="s">
        <v>22583</v>
      </c>
    </row>
    <row r="129" spans="1:3" x14ac:dyDescent="0.35">
      <c r="A129" s="240" t="s">
        <v>1473</v>
      </c>
      <c r="B129" s="240" t="s">
        <v>22554</v>
      </c>
      <c r="C129" s="240" t="s">
        <v>314</v>
      </c>
    </row>
    <row r="130" spans="1:3" ht="29" x14ac:dyDescent="0.35">
      <c r="A130" s="240" t="s">
        <v>22712</v>
      </c>
      <c r="B130" s="240" t="s">
        <v>22554</v>
      </c>
      <c r="C130" s="240" t="s">
        <v>431</v>
      </c>
    </row>
    <row r="131" spans="1:3" x14ac:dyDescent="0.35">
      <c r="A131" s="240" t="s">
        <v>658</v>
      </c>
      <c r="B131" s="240" t="s">
        <v>22554</v>
      </c>
      <c r="C131" s="240" t="s">
        <v>387</v>
      </c>
    </row>
    <row r="132" spans="1:3" x14ac:dyDescent="0.35">
      <c r="A132" s="240" t="s">
        <v>22674</v>
      </c>
      <c r="B132" s="240" t="s">
        <v>22554</v>
      </c>
      <c r="C132" s="240" t="s">
        <v>324</v>
      </c>
    </row>
    <row r="133" spans="1:3" x14ac:dyDescent="0.35">
      <c r="A133" s="240" t="s">
        <v>22713</v>
      </c>
      <c r="B133" s="240" t="s">
        <v>22554</v>
      </c>
      <c r="C133" s="240" t="s">
        <v>314</v>
      </c>
    </row>
    <row r="134" spans="1:3" x14ac:dyDescent="0.35">
      <c r="A134" s="240" t="s">
        <v>22714</v>
      </c>
      <c r="B134" s="240" t="s">
        <v>22554</v>
      </c>
      <c r="C134" s="240" t="s">
        <v>648</v>
      </c>
    </row>
    <row r="135" spans="1:3" x14ac:dyDescent="0.35">
      <c r="A135" s="240" t="s">
        <v>22254</v>
      </c>
      <c r="B135" s="240" t="s">
        <v>24</v>
      </c>
      <c r="C135" s="240" t="s">
        <v>515</v>
      </c>
    </row>
    <row r="136" spans="1:3" x14ac:dyDescent="0.35">
      <c r="A136" s="240" t="s">
        <v>22576</v>
      </c>
      <c r="B136" s="240" t="s">
        <v>24</v>
      </c>
      <c r="C136" s="240" t="s">
        <v>22554</v>
      </c>
    </row>
    <row r="137" spans="1:3" x14ac:dyDescent="0.35">
      <c r="A137" s="240" t="s">
        <v>22595</v>
      </c>
      <c r="B137" s="240" t="s">
        <v>22588</v>
      </c>
      <c r="C137" s="240" t="s">
        <v>482</v>
      </c>
    </row>
    <row r="138" spans="1:3" x14ac:dyDescent="0.35">
      <c r="A138" s="240" t="s">
        <v>697</v>
      </c>
      <c r="B138" s="240" t="s">
        <v>22554</v>
      </c>
      <c r="C138" s="240" t="s">
        <v>22596</v>
      </c>
    </row>
    <row r="139" spans="1:3" x14ac:dyDescent="0.35">
      <c r="A139" s="240" t="s">
        <v>671</v>
      </c>
      <c r="B139" s="240" t="s">
        <v>22554</v>
      </c>
      <c r="C139" s="240" t="s">
        <v>543</v>
      </c>
    </row>
    <row r="140" spans="1:3" x14ac:dyDescent="0.35">
      <c r="A140" s="240" t="s">
        <v>678</v>
      </c>
      <c r="B140" s="240" t="s">
        <v>22554</v>
      </c>
      <c r="C140" s="240" t="s">
        <v>314</v>
      </c>
    </row>
    <row r="141" spans="1:3" x14ac:dyDescent="0.35">
      <c r="A141" s="240" t="s">
        <v>684</v>
      </c>
      <c r="B141" s="240" t="s">
        <v>22554</v>
      </c>
      <c r="C141" s="240" t="s">
        <v>22550</v>
      </c>
    </row>
    <row r="142" spans="1:3" ht="29" x14ac:dyDescent="0.35">
      <c r="A142" s="240" t="s">
        <v>22715</v>
      </c>
      <c r="B142" s="240" t="s">
        <v>22554</v>
      </c>
      <c r="C142" s="240" t="s">
        <v>22690</v>
      </c>
    </row>
    <row r="143" spans="1:3" x14ac:dyDescent="0.35">
      <c r="A143" s="240" t="s">
        <v>694</v>
      </c>
      <c r="B143" s="240" t="s">
        <v>22554</v>
      </c>
      <c r="C143" s="240" t="s">
        <v>449</v>
      </c>
    </row>
    <row r="144" spans="1:3" x14ac:dyDescent="0.35">
      <c r="A144" s="240" t="s">
        <v>663</v>
      </c>
      <c r="B144" s="240" t="s">
        <v>22588</v>
      </c>
      <c r="C144" s="240" t="s">
        <v>22596</v>
      </c>
    </row>
    <row r="145" spans="1:3" x14ac:dyDescent="0.35">
      <c r="A145" s="240" t="s">
        <v>22627</v>
      </c>
      <c r="B145" s="240" t="s">
        <v>24</v>
      </c>
      <c r="C145" s="240" t="s">
        <v>22273</v>
      </c>
    </row>
    <row r="146" spans="1:3" x14ac:dyDescent="0.35">
      <c r="A146" s="240" t="s">
        <v>22716</v>
      </c>
      <c r="B146" s="240" t="s">
        <v>22554</v>
      </c>
      <c r="C146" s="240" t="s">
        <v>543</v>
      </c>
    </row>
    <row r="147" spans="1:3" x14ac:dyDescent="0.35">
      <c r="A147" s="240" t="s">
        <v>1227</v>
      </c>
      <c r="B147" s="240" t="s">
        <v>24</v>
      </c>
      <c r="C147" s="240" t="s">
        <v>931</v>
      </c>
    </row>
    <row r="148" spans="1:3" x14ac:dyDescent="0.35">
      <c r="A148" s="240" t="s">
        <v>22574</v>
      </c>
      <c r="B148" s="240" t="s">
        <v>24</v>
      </c>
      <c r="C148" s="240" t="s">
        <v>22572</v>
      </c>
    </row>
    <row r="149" spans="1:3" x14ac:dyDescent="0.35">
      <c r="A149" s="240" t="s">
        <v>709</v>
      </c>
      <c r="B149" s="240" t="s">
        <v>22588</v>
      </c>
      <c r="C149" s="240" t="s">
        <v>648</v>
      </c>
    </row>
    <row r="150" spans="1:3" x14ac:dyDescent="0.35">
      <c r="A150" s="240" t="s">
        <v>22717</v>
      </c>
      <c r="B150" s="240" t="s">
        <v>22554</v>
      </c>
      <c r="C150" s="240" t="s">
        <v>387</v>
      </c>
    </row>
    <row r="151" spans="1:3" ht="29" x14ac:dyDescent="0.35">
      <c r="A151" s="240" t="s">
        <v>22718</v>
      </c>
      <c r="B151" s="240" t="s">
        <v>22554</v>
      </c>
      <c r="C151" s="240" t="s">
        <v>22690</v>
      </c>
    </row>
    <row r="152" spans="1:3" x14ac:dyDescent="0.35">
      <c r="A152" s="240" t="s">
        <v>22719</v>
      </c>
      <c r="B152" s="240" t="s">
        <v>22554</v>
      </c>
      <c r="C152" s="240" t="s">
        <v>314</v>
      </c>
    </row>
    <row r="153" spans="1:3" x14ac:dyDescent="0.35">
      <c r="A153" s="240" t="s">
        <v>22720</v>
      </c>
      <c r="B153" s="240" t="s">
        <v>22554</v>
      </c>
      <c r="C153" s="240" t="s">
        <v>22583</v>
      </c>
    </row>
    <row r="154" spans="1:3" x14ac:dyDescent="0.35">
      <c r="A154" s="240" t="s">
        <v>22721</v>
      </c>
      <c r="B154" s="240" t="s">
        <v>22554</v>
      </c>
      <c r="C154" s="240" t="s">
        <v>22583</v>
      </c>
    </row>
    <row r="155" spans="1:3" ht="29" x14ac:dyDescent="0.35">
      <c r="A155" s="240" t="s">
        <v>22628</v>
      </c>
      <c r="B155" s="240" t="s">
        <v>24</v>
      </c>
      <c r="C155" s="240" t="s">
        <v>356</v>
      </c>
    </row>
    <row r="156" spans="1:3" x14ac:dyDescent="0.35">
      <c r="A156" s="240" t="s">
        <v>703</v>
      </c>
      <c r="B156" s="240" t="s">
        <v>22554</v>
      </c>
      <c r="C156" s="240" t="s">
        <v>22550</v>
      </c>
    </row>
    <row r="157" spans="1:3" ht="29" x14ac:dyDescent="0.35">
      <c r="A157" s="240" t="s">
        <v>22722</v>
      </c>
      <c r="B157" s="240" t="s">
        <v>22554</v>
      </c>
      <c r="C157" s="240" t="s">
        <v>22690</v>
      </c>
    </row>
    <row r="158" spans="1:3" x14ac:dyDescent="0.35">
      <c r="A158" s="240" t="s">
        <v>715</v>
      </c>
      <c r="B158" s="240" t="s">
        <v>24</v>
      </c>
      <c r="C158" s="240" t="s">
        <v>1310</v>
      </c>
    </row>
    <row r="159" spans="1:3" x14ac:dyDescent="0.35">
      <c r="A159" s="240" t="s">
        <v>22629</v>
      </c>
      <c r="B159" s="240" t="s">
        <v>24</v>
      </c>
      <c r="C159" s="240" t="s">
        <v>648</v>
      </c>
    </row>
    <row r="160" spans="1:3" ht="29" x14ac:dyDescent="0.35">
      <c r="A160" s="240" t="s">
        <v>22723</v>
      </c>
      <c r="B160" s="240" t="s">
        <v>22554</v>
      </c>
      <c r="C160" s="240" t="s">
        <v>22690</v>
      </c>
    </row>
    <row r="161" spans="1:3" x14ac:dyDescent="0.35">
      <c r="A161" s="240" t="s">
        <v>731</v>
      </c>
      <c r="B161" s="240" t="s">
        <v>24</v>
      </c>
      <c r="C161" s="240" t="s">
        <v>22272</v>
      </c>
    </row>
    <row r="162" spans="1:3" x14ac:dyDescent="0.35">
      <c r="A162" s="240" t="s">
        <v>22548</v>
      </c>
      <c r="B162" s="240" t="s">
        <v>22554</v>
      </c>
      <c r="C162" s="240" t="s">
        <v>515</v>
      </c>
    </row>
    <row r="163" spans="1:3" x14ac:dyDescent="0.35">
      <c r="A163" s="240" t="s">
        <v>748</v>
      </c>
      <c r="B163" s="240" t="s">
        <v>22588</v>
      </c>
      <c r="C163" s="240" t="s">
        <v>22271</v>
      </c>
    </row>
    <row r="164" spans="1:3" ht="29" x14ac:dyDescent="0.35">
      <c r="A164" s="240" t="s">
        <v>754</v>
      </c>
      <c r="B164" s="240" t="s">
        <v>22588</v>
      </c>
      <c r="C164" s="240" t="s">
        <v>356</v>
      </c>
    </row>
    <row r="165" spans="1:3" x14ac:dyDescent="0.35">
      <c r="A165" s="240" t="s">
        <v>500</v>
      </c>
      <c r="B165" s="240" t="s">
        <v>22588</v>
      </c>
      <c r="C165" s="240" t="s">
        <v>515</v>
      </c>
    </row>
    <row r="166" spans="1:3" x14ac:dyDescent="0.35">
      <c r="A166" s="240" t="s">
        <v>757</v>
      </c>
      <c r="B166" s="240" t="s">
        <v>22554</v>
      </c>
      <c r="C166" s="240" t="s">
        <v>449</v>
      </c>
    </row>
    <row r="167" spans="1:3" x14ac:dyDescent="0.35">
      <c r="A167" s="240" t="s">
        <v>739</v>
      </c>
      <c r="B167" s="240" t="s">
        <v>24</v>
      </c>
      <c r="C167" s="240" t="s">
        <v>22585</v>
      </c>
    </row>
    <row r="168" spans="1:3" x14ac:dyDescent="0.35">
      <c r="A168" s="240" t="s">
        <v>22630</v>
      </c>
      <c r="B168" s="240" t="s">
        <v>24</v>
      </c>
      <c r="C168" s="240" t="s">
        <v>22631</v>
      </c>
    </row>
    <row r="169" spans="1:3" x14ac:dyDescent="0.35">
      <c r="A169" s="240" t="s">
        <v>760</v>
      </c>
      <c r="B169" s="240" t="s">
        <v>22554</v>
      </c>
      <c r="C169" s="240" t="s">
        <v>648</v>
      </c>
    </row>
    <row r="170" spans="1:3" x14ac:dyDescent="0.35">
      <c r="A170" s="240" t="s">
        <v>767</v>
      </c>
      <c r="B170" s="240" t="s">
        <v>22554</v>
      </c>
      <c r="C170" s="240" t="s">
        <v>22583</v>
      </c>
    </row>
    <row r="171" spans="1:3" x14ac:dyDescent="0.35">
      <c r="A171" s="240" t="s">
        <v>741</v>
      </c>
      <c r="B171" s="240" t="s">
        <v>22588</v>
      </c>
      <c r="C171" s="240" t="s">
        <v>438</v>
      </c>
    </row>
    <row r="172" spans="1:3" x14ac:dyDescent="0.35">
      <c r="A172" s="240" t="s">
        <v>878</v>
      </c>
      <c r="B172" s="240" t="s">
        <v>22554</v>
      </c>
      <c r="C172" s="240" t="s">
        <v>438</v>
      </c>
    </row>
    <row r="173" spans="1:3" x14ac:dyDescent="0.35">
      <c r="A173" s="240" t="s">
        <v>768</v>
      </c>
      <c r="B173" s="240" t="s">
        <v>22554</v>
      </c>
      <c r="C173" s="240" t="s">
        <v>392</v>
      </c>
    </row>
    <row r="174" spans="1:3" x14ac:dyDescent="0.35">
      <c r="A174" s="240" t="s">
        <v>772</v>
      </c>
      <c r="B174" s="240" t="s">
        <v>22554</v>
      </c>
      <c r="C174" s="240" t="s">
        <v>314</v>
      </c>
    </row>
    <row r="175" spans="1:3" x14ac:dyDescent="0.35">
      <c r="A175" s="240" t="s">
        <v>22632</v>
      </c>
      <c r="B175" s="240" t="s">
        <v>24</v>
      </c>
      <c r="C175" s="240" t="s">
        <v>22271</v>
      </c>
    </row>
    <row r="176" spans="1:3" x14ac:dyDescent="0.35">
      <c r="A176" s="240" t="s">
        <v>22633</v>
      </c>
      <c r="B176" s="240" t="s">
        <v>24</v>
      </c>
      <c r="C176" s="240" t="s">
        <v>438</v>
      </c>
    </row>
    <row r="177" spans="1:3" x14ac:dyDescent="0.35">
      <c r="A177" s="240" t="s">
        <v>22634</v>
      </c>
      <c r="B177" s="240" t="s">
        <v>24</v>
      </c>
      <c r="C177" s="240" t="s">
        <v>438</v>
      </c>
    </row>
    <row r="178" spans="1:3" ht="29" x14ac:dyDescent="0.35">
      <c r="A178" s="240" t="s">
        <v>779</v>
      </c>
      <c r="B178" s="240" t="s">
        <v>22554</v>
      </c>
      <c r="C178" s="240" t="s">
        <v>22246</v>
      </c>
    </row>
    <row r="179" spans="1:3" ht="29" x14ac:dyDescent="0.35">
      <c r="A179" s="240" t="s">
        <v>22724</v>
      </c>
      <c r="B179" s="240" t="s">
        <v>22554</v>
      </c>
      <c r="C179" s="240" t="s">
        <v>22690</v>
      </c>
    </row>
    <row r="180" spans="1:3" x14ac:dyDescent="0.35">
      <c r="A180" s="240" t="s">
        <v>22597</v>
      </c>
      <c r="B180" s="240" t="s">
        <v>22588</v>
      </c>
      <c r="C180" s="240" t="s">
        <v>1632</v>
      </c>
    </row>
    <row r="181" spans="1:3" x14ac:dyDescent="0.35">
      <c r="A181" s="240" t="s">
        <v>798</v>
      </c>
      <c r="B181" s="240" t="s">
        <v>22554</v>
      </c>
      <c r="C181" s="240" t="s">
        <v>22550</v>
      </c>
    </row>
    <row r="182" spans="1:3" x14ac:dyDescent="0.35">
      <c r="A182" s="240" t="s">
        <v>806</v>
      </c>
      <c r="B182" s="240" t="s">
        <v>22554</v>
      </c>
      <c r="C182" s="240" t="s">
        <v>449</v>
      </c>
    </row>
    <row r="183" spans="1:3" x14ac:dyDescent="0.35">
      <c r="A183" s="240" t="s">
        <v>22635</v>
      </c>
      <c r="B183" s="240" t="s">
        <v>24</v>
      </c>
      <c r="C183" s="240" t="s">
        <v>22636</v>
      </c>
    </row>
    <row r="184" spans="1:3" x14ac:dyDescent="0.35">
      <c r="A184" s="240" t="s">
        <v>809</v>
      </c>
      <c r="B184" s="240" t="s">
        <v>22554</v>
      </c>
      <c r="C184" s="240" t="s">
        <v>449</v>
      </c>
    </row>
    <row r="185" spans="1:3" x14ac:dyDescent="0.35">
      <c r="A185" s="240" t="s">
        <v>816</v>
      </c>
      <c r="B185" s="240" t="s">
        <v>22554</v>
      </c>
      <c r="C185" s="240" t="s">
        <v>449</v>
      </c>
    </row>
    <row r="186" spans="1:3" x14ac:dyDescent="0.35">
      <c r="A186" s="240" t="s">
        <v>818</v>
      </c>
      <c r="B186" s="240" t="s">
        <v>22554</v>
      </c>
      <c r="C186" s="240" t="s">
        <v>22583</v>
      </c>
    </row>
    <row r="187" spans="1:3" x14ac:dyDescent="0.35">
      <c r="A187" s="240" t="s">
        <v>824</v>
      </c>
      <c r="B187" s="240" t="s">
        <v>22554</v>
      </c>
      <c r="C187" s="240" t="s">
        <v>22271</v>
      </c>
    </row>
    <row r="188" spans="1:3" x14ac:dyDescent="0.35">
      <c r="A188" s="240" t="s">
        <v>845</v>
      </c>
      <c r="B188" s="240" t="s">
        <v>22554</v>
      </c>
      <c r="C188" s="240" t="s">
        <v>1632</v>
      </c>
    </row>
    <row r="189" spans="1:3" x14ac:dyDescent="0.35">
      <c r="A189" s="240" t="s">
        <v>848</v>
      </c>
      <c r="B189" s="240" t="s">
        <v>22554</v>
      </c>
      <c r="C189" s="240" t="s">
        <v>847</v>
      </c>
    </row>
    <row r="190" spans="1:3" x14ac:dyDescent="0.35">
      <c r="A190" s="240" t="s">
        <v>22255</v>
      </c>
      <c r="B190" s="240" t="s">
        <v>22554</v>
      </c>
      <c r="C190" s="240" t="s">
        <v>543</v>
      </c>
    </row>
    <row r="191" spans="1:3" x14ac:dyDescent="0.35">
      <c r="A191" s="240" t="s">
        <v>22725</v>
      </c>
      <c r="B191" s="240" t="s">
        <v>22554</v>
      </c>
      <c r="C191" s="240" t="s">
        <v>1521</v>
      </c>
    </row>
    <row r="192" spans="1:3" x14ac:dyDescent="0.35">
      <c r="A192" s="240" t="s">
        <v>22726</v>
      </c>
      <c r="B192" s="240" t="s">
        <v>22554</v>
      </c>
      <c r="C192" s="240" t="s">
        <v>22671</v>
      </c>
    </row>
    <row r="193" spans="1:3" x14ac:dyDescent="0.35">
      <c r="A193" s="240" t="s">
        <v>788</v>
      </c>
      <c r="B193" s="240" t="s">
        <v>22554</v>
      </c>
      <c r="C193" s="240" t="s">
        <v>22583</v>
      </c>
    </row>
    <row r="194" spans="1:3" x14ac:dyDescent="0.35">
      <c r="A194" s="240" t="s">
        <v>867</v>
      </c>
      <c r="B194" s="240" t="s">
        <v>22588</v>
      </c>
      <c r="C194" s="240" t="s">
        <v>438</v>
      </c>
    </row>
    <row r="195" spans="1:3" x14ac:dyDescent="0.35">
      <c r="A195" s="240" t="s">
        <v>862</v>
      </c>
      <c r="B195" s="240" t="s">
        <v>22554</v>
      </c>
      <c r="C195" s="240" t="s">
        <v>449</v>
      </c>
    </row>
    <row r="196" spans="1:3" x14ac:dyDescent="0.35">
      <c r="A196" s="240" t="s">
        <v>873</v>
      </c>
      <c r="B196" s="240" t="s">
        <v>22554</v>
      </c>
      <c r="C196" s="240" t="s">
        <v>22583</v>
      </c>
    </row>
    <row r="197" spans="1:3" x14ac:dyDescent="0.35">
      <c r="A197" s="240" t="s">
        <v>612</v>
      </c>
      <c r="B197" s="240" t="s">
        <v>22554</v>
      </c>
      <c r="C197" s="240" t="s">
        <v>611</v>
      </c>
    </row>
    <row r="198" spans="1:3" ht="29" x14ac:dyDescent="0.35">
      <c r="A198" s="240" t="s">
        <v>22727</v>
      </c>
      <c r="B198" s="240" t="s">
        <v>22554</v>
      </c>
      <c r="C198" s="240" t="s">
        <v>22690</v>
      </c>
    </row>
    <row r="199" spans="1:3" x14ac:dyDescent="0.35">
      <c r="A199" s="240" t="s">
        <v>786</v>
      </c>
      <c r="B199" s="240" t="s">
        <v>24</v>
      </c>
      <c r="C199" s="240" t="s">
        <v>1632</v>
      </c>
    </row>
    <row r="200" spans="1:3" x14ac:dyDescent="0.35">
      <c r="A200" s="240" t="s">
        <v>881</v>
      </c>
      <c r="B200" s="240" t="s">
        <v>22588</v>
      </c>
      <c r="C200" s="240" t="s">
        <v>22271</v>
      </c>
    </row>
    <row r="201" spans="1:3" x14ac:dyDescent="0.35">
      <c r="A201" s="240" t="s">
        <v>782</v>
      </c>
      <c r="B201" s="240" t="s">
        <v>22554</v>
      </c>
      <c r="C201" s="240" t="s">
        <v>438</v>
      </c>
    </row>
    <row r="202" spans="1:3" x14ac:dyDescent="0.35">
      <c r="A202" s="240" t="s">
        <v>909</v>
      </c>
      <c r="B202" s="240" t="s">
        <v>22554</v>
      </c>
      <c r="C202" s="240" t="s">
        <v>22550</v>
      </c>
    </row>
    <row r="203" spans="1:3" x14ac:dyDescent="0.35">
      <c r="A203" s="240" t="s">
        <v>22728</v>
      </c>
      <c r="B203" s="240" t="s">
        <v>22554</v>
      </c>
      <c r="C203" s="240" t="s">
        <v>314</v>
      </c>
    </row>
    <row r="204" spans="1:3" x14ac:dyDescent="0.35">
      <c r="A204" s="240" t="s">
        <v>912</v>
      </c>
      <c r="B204" s="240" t="s">
        <v>22554</v>
      </c>
      <c r="C204" s="240" t="s">
        <v>22271</v>
      </c>
    </row>
    <row r="205" spans="1:3" x14ac:dyDescent="0.35">
      <c r="A205" s="240" t="s">
        <v>22729</v>
      </c>
      <c r="B205" s="240" t="s">
        <v>22554</v>
      </c>
      <c r="C205" s="240" t="s">
        <v>427</v>
      </c>
    </row>
    <row r="206" spans="1:3" x14ac:dyDescent="0.35">
      <c r="A206" s="240" t="s">
        <v>22730</v>
      </c>
      <c r="B206" s="240" t="s">
        <v>22554</v>
      </c>
      <c r="C206" s="240" t="s">
        <v>1655</v>
      </c>
    </row>
    <row r="207" spans="1:3" x14ac:dyDescent="0.35">
      <c r="A207" s="240" t="s">
        <v>906</v>
      </c>
      <c r="B207" s="240" t="s">
        <v>22588</v>
      </c>
      <c r="C207" s="240" t="s">
        <v>543</v>
      </c>
    </row>
    <row r="208" spans="1:3" x14ac:dyDescent="0.35">
      <c r="A208" s="240" t="s">
        <v>22256</v>
      </c>
      <c r="B208" s="240" t="s">
        <v>22554</v>
      </c>
      <c r="C208" s="240" t="s">
        <v>847</v>
      </c>
    </row>
    <row r="209" spans="1:3" x14ac:dyDescent="0.35">
      <c r="A209" s="240" t="s">
        <v>22549</v>
      </c>
      <c r="B209" s="240" t="s">
        <v>22554</v>
      </c>
      <c r="C209" s="240" t="s">
        <v>314</v>
      </c>
    </row>
    <row r="210" spans="1:3" ht="29" x14ac:dyDescent="0.35">
      <c r="A210" s="240" t="s">
        <v>22731</v>
      </c>
      <c r="B210" s="240" t="s">
        <v>22554</v>
      </c>
      <c r="C210" s="240" t="s">
        <v>356</v>
      </c>
    </row>
    <row r="211" spans="1:3" ht="29" x14ac:dyDescent="0.35">
      <c r="A211" s="240" t="s">
        <v>22732</v>
      </c>
      <c r="B211" s="240" t="s">
        <v>22554</v>
      </c>
      <c r="C211" s="240" t="s">
        <v>22246</v>
      </c>
    </row>
    <row r="212" spans="1:3" x14ac:dyDescent="0.35">
      <c r="A212" s="240" t="s">
        <v>22733</v>
      </c>
      <c r="B212" s="240" t="s">
        <v>22554</v>
      </c>
      <c r="C212" s="240" t="s">
        <v>424</v>
      </c>
    </row>
    <row r="213" spans="1:3" x14ac:dyDescent="0.35">
      <c r="A213" s="240" t="s">
        <v>889</v>
      </c>
      <c r="B213" s="240" t="s">
        <v>22588</v>
      </c>
      <c r="C213" s="240" t="s">
        <v>648</v>
      </c>
    </row>
    <row r="214" spans="1:3" x14ac:dyDescent="0.35">
      <c r="A214" s="240" t="s">
        <v>22734</v>
      </c>
      <c r="B214" s="240" t="s">
        <v>22554</v>
      </c>
      <c r="C214" s="240" t="s">
        <v>402</v>
      </c>
    </row>
    <row r="215" spans="1:3" x14ac:dyDescent="0.35">
      <c r="A215" s="240" t="s">
        <v>22735</v>
      </c>
      <c r="B215" s="240" t="s">
        <v>22554</v>
      </c>
      <c r="C215" s="240" t="s">
        <v>847</v>
      </c>
    </row>
    <row r="216" spans="1:3" x14ac:dyDescent="0.35">
      <c r="A216" s="240" t="s">
        <v>22736</v>
      </c>
      <c r="B216" s="240" t="s">
        <v>22554</v>
      </c>
      <c r="C216" s="240" t="s">
        <v>314</v>
      </c>
    </row>
    <row r="217" spans="1:3" x14ac:dyDescent="0.35">
      <c r="A217" s="240" t="s">
        <v>883</v>
      </c>
      <c r="B217" s="240" t="s">
        <v>22588</v>
      </c>
      <c r="C217" s="240" t="s">
        <v>438</v>
      </c>
    </row>
    <row r="218" spans="1:3" ht="29" x14ac:dyDescent="0.35">
      <c r="A218" s="240" t="s">
        <v>22737</v>
      </c>
      <c r="B218" s="240" t="s">
        <v>22554</v>
      </c>
      <c r="C218" s="240" t="s">
        <v>22673</v>
      </c>
    </row>
    <row r="219" spans="1:3" x14ac:dyDescent="0.35">
      <c r="A219" s="240" t="s">
        <v>22637</v>
      </c>
      <c r="B219" s="240" t="s">
        <v>24</v>
      </c>
      <c r="C219" s="240" t="s">
        <v>22583</v>
      </c>
    </row>
    <row r="220" spans="1:3" x14ac:dyDescent="0.35">
      <c r="A220" s="240" t="s">
        <v>926</v>
      </c>
      <c r="B220" s="240" t="s">
        <v>22554</v>
      </c>
      <c r="C220" s="240" t="s">
        <v>392</v>
      </c>
    </row>
    <row r="221" spans="1:3" x14ac:dyDescent="0.35">
      <c r="A221" s="240" t="s">
        <v>22738</v>
      </c>
      <c r="B221" s="240" t="s">
        <v>22554</v>
      </c>
      <c r="C221" s="240" t="s">
        <v>22596</v>
      </c>
    </row>
    <row r="222" spans="1:3" x14ac:dyDescent="0.35">
      <c r="A222" s="240" t="s">
        <v>919</v>
      </c>
      <c r="B222" s="240" t="s">
        <v>24</v>
      </c>
      <c r="C222" s="240" t="s">
        <v>973</v>
      </c>
    </row>
    <row r="223" spans="1:3" x14ac:dyDescent="0.35">
      <c r="A223" s="240" t="s">
        <v>22638</v>
      </c>
      <c r="B223" s="240" t="s">
        <v>24</v>
      </c>
      <c r="C223" s="240" t="s">
        <v>438</v>
      </c>
    </row>
    <row r="224" spans="1:3" x14ac:dyDescent="0.35">
      <c r="A224" s="240" t="s">
        <v>22739</v>
      </c>
      <c r="B224" s="240" t="s">
        <v>22554</v>
      </c>
      <c r="C224" s="240" t="s">
        <v>1632</v>
      </c>
    </row>
    <row r="225" spans="1:3" x14ac:dyDescent="0.35">
      <c r="A225" s="240" t="s">
        <v>22740</v>
      </c>
      <c r="B225" s="240" t="s">
        <v>22554</v>
      </c>
      <c r="C225" s="240" t="s">
        <v>22631</v>
      </c>
    </row>
    <row r="226" spans="1:3" x14ac:dyDescent="0.35">
      <c r="A226" s="240" t="s">
        <v>22639</v>
      </c>
      <c r="B226" s="240" t="s">
        <v>24</v>
      </c>
      <c r="C226" s="240" t="s">
        <v>438</v>
      </c>
    </row>
    <row r="227" spans="1:3" x14ac:dyDescent="0.35">
      <c r="A227" s="240" t="s">
        <v>22679</v>
      </c>
      <c r="B227" s="240" t="s">
        <v>22554</v>
      </c>
      <c r="C227" s="240" t="s">
        <v>314</v>
      </c>
    </row>
    <row r="228" spans="1:3" x14ac:dyDescent="0.35">
      <c r="A228" s="240" t="s">
        <v>22741</v>
      </c>
      <c r="B228" s="240" t="s">
        <v>22554</v>
      </c>
      <c r="C228" s="240" t="s">
        <v>314</v>
      </c>
    </row>
    <row r="229" spans="1:3" x14ac:dyDescent="0.35">
      <c r="A229" s="240" t="s">
        <v>929</v>
      </c>
      <c r="B229" s="240" t="s">
        <v>22554</v>
      </c>
      <c r="C229" s="240" t="s">
        <v>22583</v>
      </c>
    </row>
    <row r="230" spans="1:3" x14ac:dyDescent="0.35">
      <c r="A230" s="240" t="s">
        <v>22742</v>
      </c>
      <c r="B230" s="240" t="s">
        <v>22554</v>
      </c>
      <c r="C230" s="240" t="s">
        <v>314</v>
      </c>
    </row>
    <row r="231" spans="1:3" x14ac:dyDescent="0.35">
      <c r="A231" s="240" t="s">
        <v>927</v>
      </c>
      <c r="B231" s="240" t="s">
        <v>22554</v>
      </c>
      <c r="C231" s="240" t="s">
        <v>847</v>
      </c>
    </row>
    <row r="232" spans="1:3" x14ac:dyDescent="0.35">
      <c r="A232" s="240" t="s">
        <v>22743</v>
      </c>
      <c r="B232" s="240" t="s">
        <v>22554</v>
      </c>
      <c r="C232" s="240" t="s">
        <v>314</v>
      </c>
    </row>
    <row r="233" spans="1:3" x14ac:dyDescent="0.35">
      <c r="A233" s="240" t="s">
        <v>22744</v>
      </c>
      <c r="B233" s="240" t="s">
        <v>22554</v>
      </c>
      <c r="C233" s="240" t="s">
        <v>314</v>
      </c>
    </row>
    <row r="234" spans="1:3" x14ac:dyDescent="0.35">
      <c r="A234" s="240" t="s">
        <v>22745</v>
      </c>
      <c r="B234" s="240" t="s">
        <v>22554</v>
      </c>
      <c r="C234" s="240" t="s">
        <v>438</v>
      </c>
    </row>
    <row r="235" spans="1:3" x14ac:dyDescent="0.35">
      <c r="A235" s="240" t="s">
        <v>937</v>
      </c>
      <c r="B235" s="240" t="s">
        <v>22554</v>
      </c>
      <c r="C235" s="240" t="s">
        <v>22550</v>
      </c>
    </row>
    <row r="236" spans="1:3" x14ac:dyDescent="0.35">
      <c r="A236" s="240" t="s">
        <v>946</v>
      </c>
      <c r="B236" s="240" t="s">
        <v>22554</v>
      </c>
      <c r="C236" s="240" t="s">
        <v>314</v>
      </c>
    </row>
    <row r="237" spans="1:3" x14ac:dyDescent="0.35">
      <c r="A237" s="240" t="s">
        <v>939</v>
      </c>
      <c r="B237" s="240" t="s">
        <v>22554</v>
      </c>
      <c r="C237" s="240" t="s">
        <v>22583</v>
      </c>
    </row>
    <row r="238" spans="1:3" x14ac:dyDescent="0.35">
      <c r="A238" s="240" t="s">
        <v>22746</v>
      </c>
      <c r="B238" s="240" t="s">
        <v>22554</v>
      </c>
      <c r="C238" s="240" t="s">
        <v>22594</v>
      </c>
    </row>
    <row r="239" spans="1:3" x14ac:dyDescent="0.35">
      <c r="A239" s="240" t="s">
        <v>948</v>
      </c>
      <c r="B239" s="240" t="s">
        <v>24</v>
      </c>
      <c r="C239" s="240" t="s">
        <v>22271</v>
      </c>
    </row>
    <row r="240" spans="1:3" x14ac:dyDescent="0.35">
      <c r="A240" s="240" t="s">
        <v>22640</v>
      </c>
      <c r="B240" s="240" t="s">
        <v>24</v>
      </c>
      <c r="C240" s="240" t="s">
        <v>449</v>
      </c>
    </row>
    <row r="241" spans="1:3" x14ac:dyDescent="0.35">
      <c r="A241" s="240" t="s">
        <v>957</v>
      </c>
      <c r="B241" s="240" t="s">
        <v>22554</v>
      </c>
      <c r="C241" s="240" t="s">
        <v>22550</v>
      </c>
    </row>
    <row r="242" spans="1:3" x14ac:dyDescent="0.35">
      <c r="A242" s="240" t="s">
        <v>22747</v>
      </c>
      <c r="B242" s="240" t="s">
        <v>22554</v>
      </c>
      <c r="C242" s="240" t="s">
        <v>611</v>
      </c>
    </row>
    <row r="243" spans="1:3" ht="29" x14ac:dyDescent="0.35">
      <c r="A243" s="240" t="s">
        <v>22748</v>
      </c>
      <c r="B243" s="240" t="s">
        <v>22554</v>
      </c>
      <c r="C243" s="240" t="s">
        <v>356</v>
      </c>
    </row>
    <row r="244" spans="1:3" x14ac:dyDescent="0.35">
      <c r="A244" s="240" t="s">
        <v>951</v>
      </c>
      <c r="B244" s="240" t="s">
        <v>24</v>
      </c>
      <c r="C244" s="240" t="s">
        <v>364</v>
      </c>
    </row>
    <row r="245" spans="1:3" x14ac:dyDescent="0.35">
      <c r="A245" s="240" t="s">
        <v>22749</v>
      </c>
      <c r="B245" s="240" t="s">
        <v>22554</v>
      </c>
      <c r="C245" s="240" t="s">
        <v>22583</v>
      </c>
    </row>
    <row r="246" spans="1:3" x14ac:dyDescent="0.35">
      <c r="A246" s="240" t="s">
        <v>22750</v>
      </c>
      <c r="B246" s="240" t="s">
        <v>22554</v>
      </c>
      <c r="C246" s="240" t="s">
        <v>438</v>
      </c>
    </row>
    <row r="247" spans="1:3" x14ac:dyDescent="0.35">
      <c r="A247" s="240" t="s">
        <v>22641</v>
      </c>
      <c r="B247" s="240" t="s">
        <v>24</v>
      </c>
      <c r="C247" s="240" t="s">
        <v>22631</v>
      </c>
    </row>
    <row r="248" spans="1:3" x14ac:dyDescent="0.35">
      <c r="A248" s="240" t="s">
        <v>968</v>
      </c>
      <c r="B248" s="240" t="s">
        <v>22554</v>
      </c>
      <c r="C248" s="240" t="s">
        <v>22583</v>
      </c>
    </row>
    <row r="249" spans="1:3" x14ac:dyDescent="0.35">
      <c r="A249" s="240" t="s">
        <v>970</v>
      </c>
      <c r="B249" s="240" t="s">
        <v>22588</v>
      </c>
      <c r="C249" s="240" t="s">
        <v>421</v>
      </c>
    </row>
    <row r="250" spans="1:3" x14ac:dyDescent="0.35">
      <c r="A250" s="240" t="s">
        <v>1027</v>
      </c>
      <c r="B250" s="240" t="s">
        <v>24</v>
      </c>
      <c r="C250" s="240" t="s">
        <v>22586</v>
      </c>
    </row>
    <row r="251" spans="1:3" x14ac:dyDescent="0.35">
      <c r="A251" s="240" t="s">
        <v>974</v>
      </c>
      <c r="B251" s="240" t="s">
        <v>24</v>
      </c>
      <c r="C251" s="240" t="s">
        <v>973</v>
      </c>
    </row>
    <row r="252" spans="1:3" x14ac:dyDescent="0.35">
      <c r="A252" s="240" t="s">
        <v>22642</v>
      </c>
      <c r="B252" s="240" t="s">
        <v>24</v>
      </c>
      <c r="C252" s="240" t="s">
        <v>449</v>
      </c>
    </row>
    <row r="253" spans="1:3" x14ac:dyDescent="0.35">
      <c r="A253" s="240" t="s">
        <v>22264</v>
      </c>
      <c r="B253" s="240" t="s">
        <v>22554</v>
      </c>
      <c r="C253" s="240" t="s">
        <v>22550</v>
      </c>
    </row>
    <row r="254" spans="1:3" x14ac:dyDescent="0.35">
      <c r="A254" s="240" t="s">
        <v>980</v>
      </c>
      <c r="B254" s="240" t="s">
        <v>22554</v>
      </c>
      <c r="C254" s="240" t="s">
        <v>22271</v>
      </c>
    </row>
    <row r="255" spans="1:3" x14ac:dyDescent="0.35">
      <c r="A255" s="240" t="s">
        <v>22577</v>
      </c>
      <c r="B255" s="240" t="s">
        <v>24</v>
      </c>
      <c r="C255" s="240" t="s">
        <v>22554</v>
      </c>
    </row>
    <row r="256" spans="1:3" x14ac:dyDescent="0.35">
      <c r="A256" s="240" t="s">
        <v>987</v>
      </c>
      <c r="B256" s="240" t="s">
        <v>22554</v>
      </c>
      <c r="C256" s="240" t="s">
        <v>22550</v>
      </c>
    </row>
    <row r="257" spans="1:3" x14ac:dyDescent="0.35">
      <c r="A257" s="240" t="s">
        <v>22751</v>
      </c>
      <c r="B257" s="240" t="s">
        <v>22554</v>
      </c>
      <c r="C257" s="240" t="s">
        <v>449</v>
      </c>
    </row>
    <row r="258" spans="1:3" x14ac:dyDescent="0.35">
      <c r="A258" s="240" t="s">
        <v>933</v>
      </c>
      <c r="B258" s="240" t="s">
        <v>24</v>
      </c>
      <c r="C258" s="240" t="s">
        <v>22643</v>
      </c>
    </row>
    <row r="259" spans="1:3" x14ac:dyDescent="0.35">
      <c r="A259" s="240" t="s">
        <v>966</v>
      </c>
      <c r="B259" s="240" t="s">
        <v>22554</v>
      </c>
      <c r="C259" s="240" t="s">
        <v>22583</v>
      </c>
    </row>
    <row r="260" spans="1:3" ht="29" x14ac:dyDescent="0.35">
      <c r="A260" s="240" t="s">
        <v>994</v>
      </c>
      <c r="B260" s="240" t="s">
        <v>24</v>
      </c>
      <c r="C260" s="240" t="s">
        <v>356</v>
      </c>
    </row>
    <row r="261" spans="1:3" x14ac:dyDescent="0.35">
      <c r="A261" s="240" t="s">
        <v>22563</v>
      </c>
      <c r="B261" s="240" t="s">
        <v>24</v>
      </c>
      <c r="C261" s="240" t="s">
        <v>22554</v>
      </c>
    </row>
    <row r="262" spans="1:3" x14ac:dyDescent="0.35">
      <c r="A262" s="240" t="s">
        <v>22644</v>
      </c>
      <c r="B262" s="240" t="s">
        <v>24</v>
      </c>
      <c r="C262" s="240" t="s">
        <v>648</v>
      </c>
    </row>
    <row r="263" spans="1:3" x14ac:dyDescent="0.35">
      <c r="A263" s="240" t="s">
        <v>1001</v>
      </c>
      <c r="B263" s="240" t="s">
        <v>22554</v>
      </c>
      <c r="C263" s="240" t="s">
        <v>1632</v>
      </c>
    </row>
    <row r="264" spans="1:3" x14ac:dyDescent="0.35">
      <c r="A264" s="240" t="s">
        <v>1009</v>
      </c>
      <c r="B264" s="240" t="s">
        <v>22588</v>
      </c>
      <c r="C264" s="240" t="s">
        <v>1632</v>
      </c>
    </row>
    <row r="265" spans="1:3" x14ac:dyDescent="0.35">
      <c r="A265" s="240" t="s">
        <v>1026</v>
      </c>
      <c r="B265" s="240" t="s">
        <v>22554</v>
      </c>
      <c r="C265" s="240" t="s">
        <v>314</v>
      </c>
    </row>
    <row r="266" spans="1:3" x14ac:dyDescent="0.35">
      <c r="A266" s="240" t="s">
        <v>22752</v>
      </c>
      <c r="B266" s="240" t="s">
        <v>22554</v>
      </c>
      <c r="C266" s="240" t="s">
        <v>543</v>
      </c>
    </row>
    <row r="267" spans="1:3" x14ac:dyDescent="0.35">
      <c r="A267" s="240" t="s">
        <v>22553</v>
      </c>
      <c r="B267" s="240" t="s">
        <v>24</v>
      </c>
      <c r="C267" s="240" t="s">
        <v>424</v>
      </c>
    </row>
    <row r="268" spans="1:3" x14ac:dyDescent="0.35">
      <c r="A268" s="240" t="s">
        <v>22569</v>
      </c>
      <c r="B268" s="240" t="s">
        <v>24</v>
      </c>
      <c r="C268" s="240" t="s">
        <v>22554</v>
      </c>
    </row>
    <row r="269" spans="1:3" x14ac:dyDescent="0.35">
      <c r="A269" s="240" t="s">
        <v>22645</v>
      </c>
      <c r="B269" s="240" t="s">
        <v>24</v>
      </c>
      <c r="C269" s="240" t="s">
        <v>22583</v>
      </c>
    </row>
    <row r="270" spans="1:3" x14ac:dyDescent="0.35">
      <c r="A270" s="240" t="s">
        <v>1035</v>
      </c>
      <c r="B270" s="240" t="s">
        <v>24</v>
      </c>
      <c r="C270" s="240" t="s">
        <v>22273</v>
      </c>
    </row>
    <row r="271" spans="1:3" x14ac:dyDescent="0.35">
      <c r="A271" s="240" t="s">
        <v>22753</v>
      </c>
      <c r="B271" s="240" t="s">
        <v>22554</v>
      </c>
      <c r="C271" s="240" t="s">
        <v>314</v>
      </c>
    </row>
    <row r="272" spans="1:3" ht="29" x14ac:dyDescent="0.35">
      <c r="A272" s="240" t="s">
        <v>22646</v>
      </c>
      <c r="B272" s="240" t="s">
        <v>24</v>
      </c>
      <c r="C272" s="240" t="s">
        <v>356</v>
      </c>
    </row>
    <row r="273" spans="1:3" x14ac:dyDescent="0.35">
      <c r="A273" s="240" t="s">
        <v>22754</v>
      </c>
      <c r="B273" s="240" t="s">
        <v>22554</v>
      </c>
      <c r="C273" s="240" t="s">
        <v>424</v>
      </c>
    </row>
    <row r="274" spans="1:3" x14ac:dyDescent="0.35">
      <c r="A274" s="240" t="s">
        <v>1030</v>
      </c>
      <c r="B274" s="240" t="s">
        <v>22554</v>
      </c>
      <c r="C274" s="240" t="s">
        <v>314</v>
      </c>
    </row>
    <row r="275" spans="1:3" x14ac:dyDescent="0.35">
      <c r="A275" s="240" t="s">
        <v>22755</v>
      </c>
      <c r="B275" s="240" t="s">
        <v>22554</v>
      </c>
      <c r="C275" s="240" t="s">
        <v>22636</v>
      </c>
    </row>
    <row r="276" spans="1:3" x14ac:dyDescent="0.35">
      <c r="A276" s="240" t="s">
        <v>22756</v>
      </c>
      <c r="B276" s="240" t="s">
        <v>22554</v>
      </c>
      <c r="C276" s="240" t="s">
        <v>22636</v>
      </c>
    </row>
    <row r="277" spans="1:3" x14ac:dyDescent="0.35">
      <c r="A277" s="240" t="s">
        <v>22683</v>
      </c>
      <c r="B277" s="240" t="s">
        <v>22554</v>
      </c>
      <c r="C277" s="240" t="s">
        <v>402</v>
      </c>
    </row>
    <row r="278" spans="1:3" x14ac:dyDescent="0.35">
      <c r="A278" s="240" t="s">
        <v>22647</v>
      </c>
      <c r="B278" s="240" t="s">
        <v>24</v>
      </c>
      <c r="C278" s="240" t="s">
        <v>22583</v>
      </c>
    </row>
    <row r="279" spans="1:3" x14ac:dyDescent="0.35">
      <c r="A279" s="240" t="s">
        <v>22757</v>
      </c>
      <c r="B279" s="240" t="s">
        <v>22554</v>
      </c>
      <c r="C279" s="240" t="s">
        <v>427</v>
      </c>
    </row>
    <row r="280" spans="1:3" x14ac:dyDescent="0.35">
      <c r="A280" s="240" t="s">
        <v>1038</v>
      </c>
      <c r="B280" s="240" t="s">
        <v>22554</v>
      </c>
      <c r="C280" s="240" t="s">
        <v>402</v>
      </c>
    </row>
    <row r="281" spans="1:3" x14ac:dyDescent="0.35">
      <c r="A281" s="240" t="s">
        <v>1037</v>
      </c>
      <c r="B281" s="240" t="s">
        <v>22554</v>
      </c>
      <c r="C281" s="240" t="s">
        <v>402</v>
      </c>
    </row>
    <row r="282" spans="1:3" x14ac:dyDescent="0.35">
      <c r="A282" s="240" t="s">
        <v>1042</v>
      </c>
      <c r="B282" s="240" t="s">
        <v>22554</v>
      </c>
      <c r="C282" s="240" t="s">
        <v>449</v>
      </c>
    </row>
    <row r="283" spans="1:3" x14ac:dyDescent="0.35">
      <c r="A283" s="240" t="s">
        <v>1043</v>
      </c>
      <c r="B283" s="240" t="s">
        <v>22554</v>
      </c>
      <c r="C283" s="240" t="s">
        <v>847</v>
      </c>
    </row>
    <row r="284" spans="1:3" x14ac:dyDescent="0.35">
      <c r="A284" s="240" t="s">
        <v>22758</v>
      </c>
      <c r="B284" s="240" t="s">
        <v>22554</v>
      </c>
      <c r="C284" s="240" t="s">
        <v>22600</v>
      </c>
    </row>
    <row r="285" spans="1:3" x14ac:dyDescent="0.35">
      <c r="A285" s="240" t="s">
        <v>22759</v>
      </c>
      <c r="B285" s="240" t="s">
        <v>22554</v>
      </c>
      <c r="C285" s="240" t="s">
        <v>427</v>
      </c>
    </row>
    <row r="286" spans="1:3" x14ac:dyDescent="0.35">
      <c r="A286" s="240" t="s">
        <v>22648</v>
      </c>
      <c r="B286" s="240" t="s">
        <v>24</v>
      </c>
      <c r="C286" s="240" t="s">
        <v>424</v>
      </c>
    </row>
    <row r="287" spans="1:3" x14ac:dyDescent="0.35">
      <c r="A287" s="240" t="s">
        <v>965</v>
      </c>
      <c r="B287" s="240" t="s">
        <v>24</v>
      </c>
      <c r="C287" s="240" t="s">
        <v>1632</v>
      </c>
    </row>
    <row r="288" spans="1:3" ht="29" x14ac:dyDescent="0.35">
      <c r="A288" s="240" t="s">
        <v>22760</v>
      </c>
      <c r="B288" s="240" t="s">
        <v>22554</v>
      </c>
      <c r="C288" s="240" t="s">
        <v>22673</v>
      </c>
    </row>
    <row r="289" spans="1:3" x14ac:dyDescent="0.35">
      <c r="A289" s="240" t="s">
        <v>22649</v>
      </c>
      <c r="B289" s="240" t="s">
        <v>24</v>
      </c>
      <c r="C289" s="240" t="s">
        <v>543</v>
      </c>
    </row>
    <row r="290" spans="1:3" x14ac:dyDescent="0.35">
      <c r="A290" s="240" t="s">
        <v>1046</v>
      </c>
      <c r="B290" s="240" t="s">
        <v>22554</v>
      </c>
      <c r="C290" s="240" t="s">
        <v>314</v>
      </c>
    </row>
    <row r="291" spans="1:3" x14ac:dyDescent="0.35">
      <c r="A291" s="240" t="s">
        <v>22761</v>
      </c>
      <c r="B291" s="240" t="s">
        <v>22554</v>
      </c>
      <c r="C291" s="240" t="s">
        <v>22636</v>
      </c>
    </row>
    <row r="292" spans="1:3" x14ac:dyDescent="0.35">
      <c r="A292" s="240" t="s">
        <v>22762</v>
      </c>
      <c r="B292" s="240" t="s">
        <v>22554</v>
      </c>
      <c r="C292" s="240" t="s">
        <v>22600</v>
      </c>
    </row>
    <row r="293" spans="1:3" x14ac:dyDescent="0.35">
      <c r="A293" s="240" t="s">
        <v>1049</v>
      </c>
      <c r="B293" s="240" t="s">
        <v>22554</v>
      </c>
      <c r="C293" s="240" t="s">
        <v>778</v>
      </c>
    </row>
    <row r="294" spans="1:3" x14ac:dyDescent="0.35">
      <c r="A294" s="240" t="s">
        <v>1054</v>
      </c>
      <c r="B294" s="240" t="s">
        <v>22588</v>
      </c>
      <c r="C294" s="240" t="s">
        <v>438</v>
      </c>
    </row>
    <row r="295" spans="1:3" x14ac:dyDescent="0.35">
      <c r="A295" s="240" t="s">
        <v>1070</v>
      </c>
      <c r="B295" s="240" t="s">
        <v>22588</v>
      </c>
      <c r="C295" s="240" t="s">
        <v>543</v>
      </c>
    </row>
    <row r="296" spans="1:3" x14ac:dyDescent="0.35">
      <c r="A296" s="240" t="s">
        <v>1065</v>
      </c>
      <c r="B296" s="240" t="s">
        <v>22588</v>
      </c>
      <c r="C296" s="240" t="s">
        <v>543</v>
      </c>
    </row>
    <row r="297" spans="1:3" x14ac:dyDescent="0.35">
      <c r="A297" s="240" t="s">
        <v>1074</v>
      </c>
      <c r="B297" s="240" t="s">
        <v>22554</v>
      </c>
      <c r="C297" s="240" t="s">
        <v>543</v>
      </c>
    </row>
    <row r="298" spans="1:3" x14ac:dyDescent="0.35">
      <c r="A298" s="240" t="s">
        <v>22763</v>
      </c>
      <c r="B298" s="240" t="s">
        <v>22554</v>
      </c>
      <c r="C298" s="240" t="s">
        <v>22583</v>
      </c>
    </row>
    <row r="299" spans="1:3" x14ac:dyDescent="0.35">
      <c r="A299" s="240" t="s">
        <v>1089</v>
      </c>
      <c r="B299" s="240" t="s">
        <v>22554</v>
      </c>
      <c r="C299" s="240" t="s">
        <v>515</v>
      </c>
    </row>
    <row r="300" spans="1:3" x14ac:dyDescent="0.35">
      <c r="A300" s="240" t="s">
        <v>1242</v>
      </c>
      <c r="B300" s="240" t="s">
        <v>24</v>
      </c>
      <c r="C300" s="240" t="s">
        <v>22650</v>
      </c>
    </row>
    <row r="301" spans="1:3" x14ac:dyDescent="0.35">
      <c r="A301" s="240" t="s">
        <v>22570</v>
      </c>
      <c r="B301" s="240" t="s">
        <v>24</v>
      </c>
      <c r="C301" s="240" t="s">
        <v>22554</v>
      </c>
    </row>
    <row r="302" spans="1:3" x14ac:dyDescent="0.35">
      <c r="A302" s="240" t="s">
        <v>22764</v>
      </c>
      <c r="B302" s="240" t="s">
        <v>22554</v>
      </c>
      <c r="C302" s="240" t="s">
        <v>22583</v>
      </c>
    </row>
    <row r="303" spans="1:3" x14ac:dyDescent="0.35">
      <c r="A303" s="240" t="s">
        <v>1121</v>
      </c>
      <c r="B303" s="240" t="s">
        <v>22554</v>
      </c>
      <c r="C303" s="240" t="s">
        <v>22550</v>
      </c>
    </row>
    <row r="304" spans="1:3" x14ac:dyDescent="0.35">
      <c r="A304" s="240" t="s">
        <v>22575</v>
      </c>
      <c r="B304" s="240" t="s">
        <v>24</v>
      </c>
      <c r="C304" s="240" t="s">
        <v>22572</v>
      </c>
    </row>
    <row r="305" spans="1:3" x14ac:dyDescent="0.35">
      <c r="A305" s="240" t="s">
        <v>22765</v>
      </c>
      <c r="B305" s="240" t="s">
        <v>22554</v>
      </c>
      <c r="C305" s="240" t="s">
        <v>847</v>
      </c>
    </row>
    <row r="306" spans="1:3" ht="29" x14ac:dyDescent="0.35">
      <c r="A306" s="240" t="s">
        <v>22766</v>
      </c>
      <c r="B306" s="240" t="s">
        <v>22554</v>
      </c>
      <c r="C306" s="240" t="s">
        <v>22690</v>
      </c>
    </row>
    <row r="307" spans="1:3" x14ac:dyDescent="0.35">
      <c r="A307" s="240" t="s">
        <v>22767</v>
      </c>
      <c r="B307" s="240" t="s">
        <v>22554</v>
      </c>
      <c r="C307" s="240" t="s">
        <v>314</v>
      </c>
    </row>
    <row r="308" spans="1:3" x14ac:dyDescent="0.35">
      <c r="A308" s="240" t="s">
        <v>1250</v>
      </c>
      <c r="B308" s="240" t="s">
        <v>24</v>
      </c>
      <c r="C308" s="240" t="s">
        <v>1632</v>
      </c>
    </row>
    <row r="309" spans="1:3" x14ac:dyDescent="0.35">
      <c r="A309" s="240" t="s">
        <v>1109</v>
      </c>
      <c r="B309" s="240" t="s">
        <v>24</v>
      </c>
      <c r="C309" s="240" t="s">
        <v>1632</v>
      </c>
    </row>
    <row r="310" spans="1:3" x14ac:dyDescent="0.35">
      <c r="A310" s="240" t="s">
        <v>22684</v>
      </c>
      <c r="B310" s="240" t="s">
        <v>22554</v>
      </c>
      <c r="C310" s="240" t="s">
        <v>402</v>
      </c>
    </row>
    <row r="311" spans="1:3" x14ac:dyDescent="0.35">
      <c r="A311" s="240" t="s">
        <v>1080</v>
      </c>
      <c r="B311" s="240" t="s">
        <v>24</v>
      </c>
      <c r="C311" s="240" t="s">
        <v>22272</v>
      </c>
    </row>
    <row r="312" spans="1:3" x14ac:dyDescent="0.35">
      <c r="A312" s="240" t="s">
        <v>1113</v>
      </c>
      <c r="B312" s="240" t="s">
        <v>22554</v>
      </c>
      <c r="C312" s="240" t="s">
        <v>438</v>
      </c>
    </row>
    <row r="313" spans="1:3" x14ac:dyDescent="0.35">
      <c r="A313" s="240" t="s">
        <v>22675</v>
      </c>
      <c r="B313" s="240" t="s">
        <v>22554</v>
      </c>
      <c r="C313" s="240" t="s">
        <v>22554</v>
      </c>
    </row>
    <row r="314" spans="1:3" x14ac:dyDescent="0.35">
      <c r="A314" s="240" t="s">
        <v>22578</v>
      </c>
      <c r="B314" s="240" t="s">
        <v>24</v>
      </c>
      <c r="C314" s="240" t="s">
        <v>22554</v>
      </c>
    </row>
    <row r="315" spans="1:3" x14ac:dyDescent="0.35">
      <c r="A315" s="240" t="s">
        <v>22768</v>
      </c>
      <c r="B315" s="240" t="s">
        <v>22554</v>
      </c>
      <c r="C315" s="240" t="s">
        <v>427</v>
      </c>
    </row>
    <row r="316" spans="1:3" x14ac:dyDescent="0.35">
      <c r="A316" s="240" t="s">
        <v>22651</v>
      </c>
      <c r="B316" s="240" t="s">
        <v>24</v>
      </c>
      <c r="C316" s="240" t="s">
        <v>22271</v>
      </c>
    </row>
    <row r="317" spans="1:3" x14ac:dyDescent="0.35">
      <c r="A317" s="240" t="s">
        <v>22652</v>
      </c>
      <c r="B317" s="240" t="s">
        <v>24</v>
      </c>
      <c r="C317" s="240" t="s">
        <v>22631</v>
      </c>
    </row>
    <row r="318" spans="1:3" x14ac:dyDescent="0.35">
      <c r="A318" s="240" t="s">
        <v>1119</v>
      </c>
      <c r="B318" s="240" t="s">
        <v>22554</v>
      </c>
      <c r="C318" s="240" t="s">
        <v>22636</v>
      </c>
    </row>
    <row r="319" spans="1:3" x14ac:dyDescent="0.35">
      <c r="A319" s="240" t="s">
        <v>22769</v>
      </c>
      <c r="B319" s="240" t="s">
        <v>22554</v>
      </c>
      <c r="C319" s="240" t="s">
        <v>22583</v>
      </c>
    </row>
    <row r="320" spans="1:3" x14ac:dyDescent="0.35">
      <c r="A320" s="240" t="s">
        <v>22653</v>
      </c>
      <c r="B320" s="240" t="s">
        <v>24</v>
      </c>
      <c r="C320" s="240" t="s">
        <v>438</v>
      </c>
    </row>
    <row r="321" spans="1:3" x14ac:dyDescent="0.35">
      <c r="A321" s="240" t="s">
        <v>1123</v>
      </c>
      <c r="B321" s="240" t="s">
        <v>22554</v>
      </c>
      <c r="C321" s="240" t="s">
        <v>424</v>
      </c>
    </row>
    <row r="322" spans="1:3" x14ac:dyDescent="0.35">
      <c r="A322" s="240" t="s">
        <v>22770</v>
      </c>
      <c r="B322" s="240" t="s">
        <v>22554</v>
      </c>
      <c r="C322" s="240" t="s">
        <v>22631</v>
      </c>
    </row>
    <row r="323" spans="1:3" x14ac:dyDescent="0.35">
      <c r="A323" s="240" t="s">
        <v>1111</v>
      </c>
      <c r="B323" s="240" t="s">
        <v>22554</v>
      </c>
      <c r="C323" s="240" t="s">
        <v>424</v>
      </c>
    </row>
    <row r="324" spans="1:3" x14ac:dyDescent="0.35">
      <c r="A324" s="240" t="s">
        <v>22654</v>
      </c>
      <c r="B324" s="240" t="s">
        <v>24</v>
      </c>
      <c r="C324" s="240" t="s">
        <v>22273</v>
      </c>
    </row>
    <row r="325" spans="1:3" x14ac:dyDescent="0.35">
      <c r="A325" s="240" t="s">
        <v>1102</v>
      </c>
      <c r="B325" s="240" t="s">
        <v>24</v>
      </c>
      <c r="C325" s="240" t="s">
        <v>22550</v>
      </c>
    </row>
    <row r="326" spans="1:3" x14ac:dyDescent="0.35">
      <c r="A326" s="240" t="s">
        <v>22655</v>
      </c>
      <c r="B326" s="240" t="s">
        <v>24</v>
      </c>
      <c r="C326" s="240" t="s">
        <v>364</v>
      </c>
    </row>
    <row r="327" spans="1:3" x14ac:dyDescent="0.35">
      <c r="A327" s="240" t="s">
        <v>1096</v>
      </c>
      <c r="B327" s="240" t="s">
        <v>22554</v>
      </c>
      <c r="C327" s="240" t="s">
        <v>449</v>
      </c>
    </row>
    <row r="328" spans="1:3" x14ac:dyDescent="0.35">
      <c r="A328" s="240" t="s">
        <v>1129</v>
      </c>
      <c r="B328" s="240" t="s">
        <v>22554</v>
      </c>
      <c r="C328" s="240" t="s">
        <v>543</v>
      </c>
    </row>
    <row r="329" spans="1:3" x14ac:dyDescent="0.35">
      <c r="A329" s="240" t="s">
        <v>22771</v>
      </c>
      <c r="B329" s="240" t="s">
        <v>22554</v>
      </c>
      <c r="C329" s="240" t="s">
        <v>314</v>
      </c>
    </row>
    <row r="330" spans="1:3" x14ac:dyDescent="0.35">
      <c r="A330" s="240" t="s">
        <v>1130</v>
      </c>
      <c r="B330" s="240" t="s">
        <v>22554</v>
      </c>
      <c r="C330" s="240" t="s">
        <v>847</v>
      </c>
    </row>
    <row r="331" spans="1:3" x14ac:dyDescent="0.35">
      <c r="A331" s="240" t="s">
        <v>1134</v>
      </c>
      <c r="B331" s="240" t="s">
        <v>24</v>
      </c>
      <c r="C331" s="240" t="s">
        <v>22554</v>
      </c>
    </row>
    <row r="332" spans="1:3" x14ac:dyDescent="0.35">
      <c r="A332" s="240" t="s">
        <v>1143</v>
      </c>
      <c r="B332" s="240" t="s">
        <v>24</v>
      </c>
      <c r="C332" s="240" t="s">
        <v>22271</v>
      </c>
    </row>
    <row r="333" spans="1:3" x14ac:dyDescent="0.35">
      <c r="A333" s="240" t="s">
        <v>1532</v>
      </c>
      <c r="B333" s="240" t="s">
        <v>24</v>
      </c>
      <c r="C333" s="240" t="s">
        <v>22271</v>
      </c>
    </row>
    <row r="334" spans="1:3" x14ac:dyDescent="0.35">
      <c r="A334" s="240" t="s">
        <v>22678</v>
      </c>
      <c r="B334" s="240" t="s">
        <v>22554</v>
      </c>
      <c r="C334" s="240" t="s">
        <v>22554</v>
      </c>
    </row>
    <row r="335" spans="1:3" x14ac:dyDescent="0.35">
      <c r="A335" s="240" t="s">
        <v>1171</v>
      </c>
      <c r="B335" s="240" t="s">
        <v>22554</v>
      </c>
      <c r="C335" s="240" t="s">
        <v>648</v>
      </c>
    </row>
    <row r="336" spans="1:3" x14ac:dyDescent="0.35">
      <c r="A336" s="240" t="s">
        <v>22598</v>
      </c>
      <c r="B336" s="240" t="s">
        <v>22588</v>
      </c>
      <c r="C336" s="240" t="s">
        <v>424</v>
      </c>
    </row>
    <row r="337" spans="1:3" x14ac:dyDescent="0.35">
      <c r="A337" s="240" t="s">
        <v>22772</v>
      </c>
      <c r="B337" s="240" t="s">
        <v>22554</v>
      </c>
      <c r="C337" s="240" t="s">
        <v>424</v>
      </c>
    </row>
    <row r="338" spans="1:3" ht="29" x14ac:dyDescent="0.35">
      <c r="A338" s="240" t="s">
        <v>22656</v>
      </c>
      <c r="B338" s="240" t="s">
        <v>24</v>
      </c>
      <c r="C338" s="240" t="s">
        <v>356</v>
      </c>
    </row>
    <row r="339" spans="1:3" x14ac:dyDescent="0.35">
      <c r="A339" s="240" t="s">
        <v>1175</v>
      </c>
      <c r="B339" s="240" t="s">
        <v>24</v>
      </c>
      <c r="C339" s="240" t="s">
        <v>22586</v>
      </c>
    </row>
    <row r="340" spans="1:3" x14ac:dyDescent="0.35">
      <c r="A340" s="240" t="s">
        <v>1174</v>
      </c>
      <c r="B340" s="240" t="s">
        <v>24</v>
      </c>
      <c r="C340" s="240" t="s">
        <v>22556</v>
      </c>
    </row>
    <row r="341" spans="1:3" x14ac:dyDescent="0.35">
      <c r="A341" s="240" t="s">
        <v>1178</v>
      </c>
      <c r="B341" s="240" t="s">
        <v>24</v>
      </c>
      <c r="C341" s="240" t="s">
        <v>648</v>
      </c>
    </row>
    <row r="342" spans="1:3" x14ac:dyDescent="0.35">
      <c r="A342" s="240" t="s">
        <v>1183</v>
      </c>
      <c r="B342" s="240" t="s">
        <v>22554</v>
      </c>
      <c r="C342" s="240" t="s">
        <v>22271</v>
      </c>
    </row>
    <row r="343" spans="1:3" x14ac:dyDescent="0.35">
      <c r="A343" s="240" t="s">
        <v>1158</v>
      </c>
      <c r="B343" s="240" t="s">
        <v>24</v>
      </c>
      <c r="C343" s="240" t="s">
        <v>1157</v>
      </c>
    </row>
    <row r="344" spans="1:3" x14ac:dyDescent="0.35">
      <c r="A344" s="240" t="s">
        <v>1169</v>
      </c>
      <c r="B344" s="240" t="s">
        <v>22554</v>
      </c>
      <c r="C344" s="240" t="s">
        <v>847</v>
      </c>
    </row>
    <row r="345" spans="1:3" x14ac:dyDescent="0.35">
      <c r="A345" s="240" t="s">
        <v>22579</v>
      </c>
      <c r="B345" s="240" t="s">
        <v>24</v>
      </c>
      <c r="C345" s="240" t="s">
        <v>22572</v>
      </c>
    </row>
    <row r="346" spans="1:3" x14ac:dyDescent="0.35">
      <c r="A346" s="240" t="s">
        <v>22657</v>
      </c>
      <c r="B346" s="240" t="s">
        <v>24</v>
      </c>
      <c r="C346" s="240" t="s">
        <v>1632</v>
      </c>
    </row>
    <row r="347" spans="1:3" x14ac:dyDescent="0.35">
      <c r="A347" s="240" t="s">
        <v>22773</v>
      </c>
      <c r="B347" s="240" t="s">
        <v>22554</v>
      </c>
      <c r="C347" s="240" t="s">
        <v>847</v>
      </c>
    </row>
    <row r="348" spans="1:3" x14ac:dyDescent="0.35">
      <c r="A348" s="240" t="s">
        <v>22658</v>
      </c>
      <c r="B348" s="240" t="s">
        <v>24</v>
      </c>
      <c r="C348" s="240" t="s">
        <v>22583</v>
      </c>
    </row>
    <row r="349" spans="1:3" ht="29" x14ac:dyDescent="0.35">
      <c r="A349" s="240" t="s">
        <v>1191</v>
      </c>
      <c r="B349" s="240" t="s">
        <v>24</v>
      </c>
      <c r="C349" s="240" t="s">
        <v>356</v>
      </c>
    </row>
    <row r="350" spans="1:3" x14ac:dyDescent="0.35">
      <c r="A350" s="240" t="s">
        <v>1194</v>
      </c>
      <c r="B350" s="240" t="s">
        <v>24</v>
      </c>
      <c r="C350" s="240" t="s">
        <v>515</v>
      </c>
    </row>
    <row r="351" spans="1:3" ht="29" x14ac:dyDescent="0.35">
      <c r="A351" s="240" t="s">
        <v>22564</v>
      </c>
      <c r="B351" s="240" t="s">
        <v>24</v>
      </c>
      <c r="C351" s="240" t="s">
        <v>1196</v>
      </c>
    </row>
    <row r="352" spans="1:3" ht="29" x14ac:dyDescent="0.35">
      <c r="A352" s="240" t="s">
        <v>1197</v>
      </c>
      <c r="B352" s="240" t="s">
        <v>24</v>
      </c>
      <c r="C352" s="240" t="s">
        <v>1196</v>
      </c>
    </row>
    <row r="353" spans="1:3" x14ac:dyDescent="0.35">
      <c r="A353" s="240" t="s">
        <v>22565</v>
      </c>
      <c r="B353" s="240" t="s">
        <v>24</v>
      </c>
      <c r="C353" s="240" t="s">
        <v>22566</v>
      </c>
    </row>
    <row r="354" spans="1:3" x14ac:dyDescent="0.35">
      <c r="A354" s="240" t="s">
        <v>22659</v>
      </c>
      <c r="B354" s="240" t="s">
        <v>24</v>
      </c>
      <c r="C354" s="240" t="s">
        <v>22660</v>
      </c>
    </row>
    <row r="355" spans="1:3" x14ac:dyDescent="0.35">
      <c r="A355" s="240" t="s">
        <v>22567</v>
      </c>
      <c r="B355" s="240" t="s">
        <v>24</v>
      </c>
      <c r="C355" s="240" t="s">
        <v>22568</v>
      </c>
    </row>
    <row r="356" spans="1:3" ht="29" x14ac:dyDescent="0.35">
      <c r="A356" s="240" t="s">
        <v>22580</v>
      </c>
      <c r="B356" s="240" t="s">
        <v>24</v>
      </c>
      <c r="C356" s="240" t="s">
        <v>605</v>
      </c>
    </row>
    <row r="357" spans="1:3" x14ac:dyDescent="0.35">
      <c r="A357" s="240" t="s">
        <v>22661</v>
      </c>
      <c r="B357" s="240" t="s">
        <v>24</v>
      </c>
      <c r="C357" s="240" t="s">
        <v>22585</v>
      </c>
    </row>
    <row r="358" spans="1:3" x14ac:dyDescent="0.35">
      <c r="A358" s="240" t="s">
        <v>1236</v>
      </c>
      <c r="B358" s="240" t="s">
        <v>24</v>
      </c>
      <c r="C358" s="240" t="s">
        <v>22583</v>
      </c>
    </row>
    <row r="359" spans="1:3" ht="29" x14ac:dyDescent="0.35">
      <c r="A359" s="240" t="s">
        <v>1252</v>
      </c>
      <c r="B359" s="240" t="s">
        <v>24</v>
      </c>
      <c r="C359" s="240" t="s">
        <v>1216</v>
      </c>
    </row>
    <row r="360" spans="1:3" ht="29" x14ac:dyDescent="0.35">
      <c r="A360" s="240" t="s">
        <v>1261</v>
      </c>
      <c r="B360" s="240" t="s">
        <v>24</v>
      </c>
      <c r="C360" s="240" t="s">
        <v>1216</v>
      </c>
    </row>
    <row r="361" spans="1:3" x14ac:dyDescent="0.35">
      <c r="A361" s="240" t="s">
        <v>22774</v>
      </c>
      <c r="B361" s="240" t="s">
        <v>22554</v>
      </c>
      <c r="C361" s="240" t="s">
        <v>22775</v>
      </c>
    </row>
    <row r="362" spans="1:3" x14ac:dyDescent="0.35">
      <c r="A362" s="240" t="s">
        <v>22558</v>
      </c>
      <c r="B362" s="240" t="s">
        <v>24</v>
      </c>
      <c r="C362" s="240" t="s">
        <v>1310</v>
      </c>
    </row>
    <row r="363" spans="1:3" x14ac:dyDescent="0.35">
      <c r="A363" s="240" t="s">
        <v>1321</v>
      </c>
      <c r="B363" s="240" t="s">
        <v>22554</v>
      </c>
      <c r="C363" s="240" t="s">
        <v>22271</v>
      </c>
    </row>
    <row r="364" spans="1:3" x14ac:dyDescent="0.35">
      <c r="A364" s="240" t="s">
        <v>22776</v>
      </c>
      <c r="B364" s="240" t="s">
        <v>22554</v>
      </c>
      <c r="C364" s="240" t="s">
        <v>402</v>
      </c>
    </row>
    <row r="365" spans="1:3" x14ac:dyDescent="0.35">
      <c r="A365" s="240" t="s">
        <v>483</v>
      </c>
      <c r="B365" s="240" t="s">
        <v>22554</v>
      </c>
      <c r="C365" s="240" t="s">
        <v>22594</v>
      </c>
    </row>
    <row r="366" spans="1:3" x14ac:dyDescent="0.35">
      <c r="A366" s="240" t="s">
        <v>22599</v>
      </c>
      <c r="B366" s="240" t="s">
        <v>22588</v>
      </c>
      <c r="C366" s="240" t="s">
        <v>438</v>
      </c>
    </row>
    <row r="367" spans="1:3" x14ac:dyDescent="0.35">
      <c r="A367" s="240" t="s">
        <v>1263</v>
      </c>
      <c r="B367" s="240" t="s">
        <v>22588</v>
      </c>
      <c r="C367" s="240" t="s">
        <v>648</v>
      </c>
    </row>
    <row r="368" spans="1:3" x14ac:dyDescent="0.35">
      <c r="A368" s="240" t="s">
        <v>22777</v>
      </c>
      <c r="B368" s="240" t="s">
        <v>22554</v>
      </c>
      <c r="C368" s="240" t="s">
        <v>424</v>
      </c>
    </row>
    <row r="369" spans="1:3" x14ac:dyDescent="0.35">
      <c r="A369" s="240" t="s">
        <v>1265</v>
      </c>
      <c r="B369" s="240" t="s">
        <v>22554</v>
      </c>
      <c r="C369" s="240" t="s">
        <v>397</v>
      </c>
    </row>
    <row r="370" spans="1:3" x14ac:dyDescent="0.35">
      <c r="A370" s="240" t="s">
        <v>1266</v>
      </c>
      <c r="B370" s="240" t="s">
        <v>22554</v>
      </c>
      <c r="C370" s="240" t="s">
        <v>543</v>
      </c>
    </row>
    <row r="371" spans="1:3" x14ac:dyDescent="0.35">
      <c r="A371" s="240" t="s">
        <v>1504</v>
      </c>
      <c r="B371" s="240" t="s">
        <v>22554</v>
      </c>
      <c r="C371" s="240" t="s">
        <v>22583</v>
      </c>
    </row>
    <row r="372" spans="1:3" x14ac:dyDescent="0.35">
      <c r="A372" s="240" t="s">
        <v>1259</v>
      </c>
      <c r="B372" s="240" t="s">
        <v>24</v>
      </c>
      <c r="C372" s="240" t="s">
        <v>1157</v>
      </c>
    </row>
    <row r="373" spans="1:3" x14ac:dyDescent="0.35">
      <c r="A373" s="240" t="s">
        <v>22662</v>
      </c>
      <c r="B373" s="240" t="s">
        <v>24</v>
      </c>
      <c r="C373" s="240" t="s">
        <v>22586</v>
      </c>
    </row>
    <row r="374" spans="1:3" x14ac:dyDescent="0.35">
      <c r="A374" s="240" t="s">
        <v>1294</v>
      </c>
      <c r="B374" s="240" t="s">
        <v>22554</v>
      </c>
      <c r="C374" s="240" t="s">
        <v>22271</v>
      </c>
    </row>
    <row r="375" spans="1:3" x14ac:dyDescent="0.35">
      <c r="A375" s="240" t="s">
        <v>22778</v>
      </c>
      <c r="B375" s="240" t="s">
        <v>22554</v>
      </c>
      <c r="C375" s="240" t="s">
        <v>22636</v>
      </c>
    </row>
    <row r="376" spans="1:3" x14ac:dyDescent="0.35">
      <c r="A376" s="240" t="s">
        <v>1024</v>
      </c>
      <c r="B376" s="240" t="s">
        <v>22554</v>
      </c>
      <c r="C376" s="240" t="s">
        <v>449</v>
      </c>
    </row>
    <row r="377" spans="1:3" x14ac:dyDescent="0.35">
      <c r="A377" s="240" t="s">
        <v>22779</v>
      </c>
      <c r="B377" s="240" t="s">
        <v>22554</v>
      </c>
      <c r="C377" s="240" t="s">
        <v>1521</v>
      </c>
    </row>
    <row r="378" spans="1:3" ht="29" x14ac:dyDescent="0.35">
      <c r="A378" s="240" t="s">
        <v>1283</v>
      </c>
      <c r="B378" s="240" t="s">
        <v>24</v>
      </c>
      <c r="C378" s="240" t="s">
        <v>356</v>
      </c>
    </row>
    <row r="379" spans="1:3" x14ac:dyDescent="0.35">
      <c r="A379" s="240" t="s">
        <v>1019</v>
      </c>
      <c r="B379" s="240" t="s">
        <v>22588</v>
      </c>
      <c r="C379" s="240" t="s">
        <v>22583</v>
      </c>
    </row>
    <row r="380" spans="1:3" x14ac:dyDescent="0.35">
      <c r="A380" s="240" t="s">
        <v>1304</v>
      </c>
      <c r="B380" s="240" t="s">
        <v>22588</v>
      </c>
      <c r="C380" s="240" t="s">
        <v>22600</v>
      </c>
    </row>
    <row r="381" spans="1:3" ht="29" x14ac:dyDescent="0.35">
      <c r="A381" s="240" t="s">
        <v>22780</v>
      </c>
      <c r="B381" s="240" t="s">
        <v>22554</v>
      </c>
      <c r="C381" s="240" t="s">
        <v>431</v>
      </c>
    </row>
    <row r="382" spans="1:3" x14ac:dyDescent="0.35">
      <c r="A382" s="240" t="s">
        <v>1288</v>
      </c>
      <c r="B382" s="240" t="s">
        <v>22588</v>
      </c>
      <c r="C382" s="240" t="s">
        <v>22583</v>
      </c>
    </row>
    <row r="383" spans="1:3" x14ac:dyDescent="0.35">
      <c r="A383" s="240" t="s">
        <v>1281</v>
      </c>
      <c r="B383" s="240" t="s">
        <v>22554</v>
      </c>
      <c r="C383" s="240" t="s">
        <v>22271</v>
      </c>
    </row>
    <row r="384" spans="1:3" ht="29" x14ac:dyDescent="0.35">
      <c r="A384" s="240" t="s">
        <v>22663</v>
      </c>
      <c r="B384" s="240" t="s">
        <v>24</v>
      </c>
      <c r="C384" s="240" t="s">
        <v>1216</v>
      </c>
    </row>
    <row r="385" spans="1:3" x14ac:dyDescent="0.35">
      <c r="A385" s="240" t="s">
        <v>1311</v>
      </c>
      <c r="B385" s="240" t="s">
        <v>24</v>
      </c>
      <c r="C385" s="240" t="s">
        <v>515</v>
      </c>
    </row>
    <row r="386" spans="1:3" x14ac:dyDescent="0.35">
      <c r="A386" s="240" t="s">
        <v>22551</v>
      </c>
      <c r="B386" s="240" t="s">
        <v>24</v>
      </c>
      <c r="C386" s="240" t="s">
        <v>1632</v>
      </c>
    </row>
    <row r="387" spans="1:3" x14ac:dyDescent="0.35">
      <c r="A387" s="240" t="s">
        <v>22781</v>
      </c>
      <c r="B387" s="240" t="s">
        <v>22554</v>
      </c>
      <c r="C387" s="240" t="s">
        <v>1632</v>
      </c>
    </row>
    <row r="388" spans="1:3" x14ac:dyDescent="0.35">
      <c r="A388" s="240" t="s">
        <v>22601</v>
      </c>
      <c r="B388" s="240" t="s">
        <v>22588</v>
      </c>
      <c r="C388" s="240" t="s">
        <v>648</v>
      </c>
    </row>
    <row r="389" spans="1:3" x14ac:dyDescent="0.35">
      <c r="A389" s="240" t="s">
        <v>1300</v>
      </c>
      <c r="B389" s="240" t="s">
        <v>22554</v>
      </c>
      <c r="C389" s="240" t="s">
        <v>427</v>
      </c>
    </row>
    <row r="390" spans="1:3" ht="29" x14ac:dyDescent="0.35">
      <c r="A390" s="240" t="s">
        <v>22557</v>
      </c>
      <c r="B390" s="240" t="s">
        <v>24</v>
      </c>
      <c r="C390" s="240" t="s">
        <v>605</v>
      </c>
    </row>
    <row r="391" spans="1:3" x14ac:dyDescent="0.35">
      <c r="A391" s="240" t="s">
        <v>22602</v>
      </c>
      <c r="B391" s="240" t="s">
        <v>22588</v>
      </c>
      <c r="C391" s="240" t="s">
        <v>392</v>
      </c>
    </row>
    <row r="392" spans="1:3" x14ac:dyDescent="0.35">
      <c r="A392" s="240" t="s">
        <v>22782</v>
      </c>
      <c r="B392" s="240" t="s">
        <v>22554</v>
      </c>
      <c r="C392" s="240" t="s">
        <v>387</v>
      </c>
    </row>
    <row r="393" spans="1:3" x14ac:dyDescent="0.35">
      <c r="A393" s="240" t="s">
        <v>1327</v>
      </c>
      <c r="B393" s="240" t="s">
        <v>22554</v>
      </c>
      <c r="C393" s="240" t="s">
        <v>22271</v>
      </c>
    </row>
    <row r="394" spans="1:3" x14ac:dyDescent="0.35">
      <c r="A394" s="240" t="s">
        <v>1383</v>
      </c>
      <c r="B394" s="240" t="s">
        <v>24</v>
      </c>
      <c r="C394" s="240" t="s">
        <v>1157</v>
      </c>
    </row>
    <row r="395" spans="1:3" x14ac:dyDescent="0.35">
      <c r="A395" s="240" t="s">
        <v>22783</v>
      </c>
      <c r="B395" s="240" t="s">
        <v>22554</v>
      </c>
      <c r="C395" s="240" t="s">
        <v>22249</v>
      </c>
    </row>
    <row r="396" spans="1:3" x14ac:dyDescent="0.35">
      <c r="A396" s="240" t="s">
        <v>22680</v>
      </c>
      <c r="B396" s="240" t="s">
        <v>22554</v>
      </c>
      <c r="C396" s="240" t="s">
        <v>22681</v>
      </c>
    </row>
    <row r="397" spans="1:3" x14ac:dyDescent="0.35">
      <c r="A397" s="240" t="s">
        <v>1337</v>
      </c>
      <c r="B397" s="240" t="s">
        <v>22588</v>
      </c>
      <c r="C397" s="240" t="s">
        <v>438</v>
      </c>
    </row>
    <row r="398" spans="1:3" x14ac:dyDescent="0.35">
      <c r="A398" s="240" t="s">
        <v>1352</v>
      </c>
      <c r="B398" s="240" t="s">
        <v>24</v>
      </c>
      <c r="C398" s="240" t="s">
        <v>22272</v>
      </c>
    </row>
    <row r="399" spans="1:3" x14ac:dyDescent="0.35">
      <c r="A399" s="240" t="s">
        <v>1357</v>
      </c>
      <c r="B399" s="240" t="s">
        <v>22588</v>
      </c>
      <c r="C399" s="240" t="s">
        <v>449</v>
      </c>
    </row>
    <row r="400" spans="1:3" ht="29" x14ac:dyDescent="0.35">
      <c r="A400" s="240" t="s">
        <v>1391</v>
      </c>
      <c r="B400" s="240" t="s">
        <v>22554</v>
      </c>
      <c r="C400" s="240" t="s">
        <v>356</v>
      </c>
    </row>
    <row r="401" spans="1:3" x14ac:dyDescent="0.35">
      <c r="A401" s="240" t="s">
        <v>1363</v>
      </c>
      <c r="B401" s="240" t="s">
        <v>22588</v>
      </c>
      <c r="C401" s="240" t="s">
        <v>22271</v>
      </c>
    </row>
    <row r="402" spans="1:3" x14ac:dyDescent="0.35">
      <c r="A402" s="240" t="s">
        <v>1377</v>
      </c>
      <c r="B402" s="240" t="s">
        <v>22554</v>
      </c>
      <c r="C402" s="240" t="s">
        <v>515</v>
      </c>
    </row>
    <row r="403" spans="1:3" x14ac:dyDescent="0.35">
      <c r="A403" s="240" t="s">
        <v>22784</v>
      </c>
      <c r="B403" s="240" t="s">
        <v>22554</v>
      </c>
      <c r="C403" s="240" t="s">
        <v>22785</v>
      </c>
    </row>
    <row r="404" spans="1:3" x14ac:dyDescent="0.35">
      <c r="A404" s="240" t="s">
        <v>1398</v>
      </c>
      <c r="B404" s="240" t="s">
        <v>22554</v>
      </c>
      <c r="C404" s="240" t="s">
        <v>402</v>
      </c>
    </row>
    <row r="405" spans="1:3" x14ac:dyDescent="0.35">
      <c r="A405" s="240" t="s">
        <v>22268</v>
      </c>
      <c r="B405" s="240" t="s">
        <v>24</v>
      </c>
      <c r="C405" s="240" t="s">
        <v>22273</v>
      </c>
    </row>
    <row r="406" spans="1:3" x14ac:dyDescent="0.35">
      <c r="A406" s="240" t="s">
        <v>1339</v>
      </c>
      <c r="B406" s="240" t="s">
        <v>22554</v>
      </c>
      <c r="C406" s="240" t="s">
        <v>314</v>
      </c>
    </row>
    <row r="407" spans="1:3" x14ac:dyDescent="0.35">
      <c r="A407" s="240" t="s">
        <v>22786</v>
      </c>
      <c r="B407" s="240" t="s">
        <v>22554</v>
      </c>
      <c r="C407" s="240" t="s">
        <v>314</v>
      </c>
    </row>
    <row r="408" spans="1:3" x14ac:dyDescent="0.35">
      <c r="A408" s="240" t="s">
        <v>1405</v>
      </c>
      <c r="B408" s="240" t="s">
        <v>22554</v>
      </c>
      <c r="C408" s="240" t="s">
        <v>22550</v>
      </c>
    </row>
    <row r="409" spans="1:3" x14ac:dyDescent="0.35">
      <c r="A409" s="240" t="s">
        <v>1345</v>
      </c>
      <c r="B409" s="240" t="s">
        <v>22554</v>
      </c>
      <c r="C409" s="240" t="s">
        <v>314</v>
      </c>
    </row>
    <row r="410" spans="1:3" x14ac:dyDescent="0.35">
      <c r="A410" s="240" t="s">
        <v>22787</v>
      </c>
      <c r="B410" s="240" t="s">
        <v>22554</v>
      </c>
      <c r="C410" s="240" t="s">
        <v>392</v>
      </c>
    </row>
    <row r="411" spans="1:3" x14ac:dyDescent="0.35">
      <c r="A411" s="240" t="s">
        <v>22788</v>
      </c>
      <c r="B411" s="240" t="s">
        <v>22554</v>
      </c>
      <c r="C411" s="240" t="s">
        <v>314</v>
      </c>
    </row>
    <row r="412" spans="1:3" x14ac:dyDescent="0.35">
      <c r="A412" s="240" t="s">
        <v>22789</v>
      </c>
      <c r="B412" s="240" t="s">
        <v>22554</v>
      </c>
      <c r="C412" s="240" t="s">
        <v>392</v>
      </c>
    </row>
    <row r="413" spans="1:3" x14ac:dyDescent="0.35">
      <c r="A413" s="240" t="s">
        <v>22790</v>
      </c>
      <c r="B413" s="240" t="s">
        <v>22554</v>
      </c>
      <c r="C413" s="240" t="s">
        <v>314</v>
      </c>
    </row>
    <row r="414" spans="1:3" x14ac:dyDescent="0.35">
      <c r="A414" s="240" t="s">
        <v>1332</v>
      </c>
      <c r="B414" s="240" t="s">
        <v>22554</v>
      </c>
      <c r="C414" s="240" t="s">
        <v>22550</v>
      </c>
    </row>
    <row r="415" spans="1:3" ht="29" x14ac:dyDescent="0.35">
      <c r="A415" s="240" t="s">
        <v>22791</v>
      </c>
      <c r="B415" s="240" t="s">
        <v>22554</v>
      </c>
      <c r="C415" s="240" t="s">
        <v>22690</v>
      </c>
    </row>
    <row r="416" spans="1:3" x14ac:dyDescent="0.35">
      <c r="A416" s="240" t="s">
        <v>1428</v>
      </c>
      <c r="B416" s="240" t="s">
        <v>22554</v>
      </c>
      <c r="C416" s="240" t="s">
        <v>515</v>
      </c>
    </row>
    <row r="417" spans="1:3" x14ac:dyDescent="0.35">
      <c r="A417" s="240" t="s">
        <v>22664</v>
      </c>
      <c r="B417" s="240" t="s">
        <v>24</v>
      </c>
      <c r="C417" s="240" t="s">
        <v>1652</v>
      </c>
    </row>
    <row r="418" spans="1:3" x14ac:dyDescent="0.35">
      <c r="A418" s="240" t="s">
        <v>22792</v>
      </c>
      <c r="B418" s="240" t="s">
        <v>22554</v>
      </c>
      <c r="C418" s="240" t="s">
        <v>424</v>
      </c>
    </row>
    <row r="419" spans="1:3" ht="29" x14ac:dyDescent="0.35">
      <c r="A419" s="240" t="s">
        <v>22793</v>
      </c>
      <c r="B419" s="240" t="s">
        <v>22554</v>
      </c>
      <c r="C419" s="240" t="s">
        <v>356</v>
      </c>
    </row>
    <row r="420" spans="1:3" x14ac:dyDescent="0.35">
      <c r="A420" s="240" t="s">
        <v>22794</v>
      </c>
      <c r="B420" s="240" t="s">
        <v>22554</v>
      </c>
      <c r="C420" s="240" t="s">
        <v>387</v>
      </c>
    </row>
    <row r="421" spans="1:3" x14ac:dyDescent="0.35">
      <c r="A421" s="240" t="s">
        <v>1414</v>
      </c>
      <c r="B421" s="240" t="s">
        <v>24</v>
      </c>
      <c r="C421" s="240" t="s">
        <v>22556</v>
      </c>
    </row>
    <row r="422" spans="1:3" x14ac:dyDescent="0.35">
      <c r="A422" s="240" t="s">
        <v>1420</v>
      </c>
      <c r="B422" s="240" t="s">
        <v>22588</v>
      </c>
      <c r="C422" s="240" t="s">
        <v>543</v>
      </c>
    </row>
    <row r="423" spans="1:3" x14ac:dyDescent="0.35">
      <c r="A423" s="240" t="s">
        <v>22795</v>
      </c>
      <c r="B423" s="240" t="s">
        <v>22554</v>
      </c>
      <c r="C423" s="240" t="s">
        <v>1652</v>
      </c>
    </row>
    <row r="424" spans="1:3" x14ac:dyDescent="0.35">
      <c r="A424" s="240" t="s">
        <v>22665</v>
      </c>
      <c r="B424" s="240" t="s">
        <v>24</v>
      </c>
      <c r="C424" s="240" t="s">
        <v>648</v>
      </c>
    </row>
    <row r="425" spans="1:3" ht="29" x14ac:dyDescent="0.35">
      <c r="A425" s="240" t="s">
        <v>22682</v>
      </c>
      <c r="B425" s="240" t="s">
        <v>22554</v>
      </c>
      <c r="C425" s="240" t="s">
        <v>22673</v>
      </c>
    </row>
    <row r="426" spans="1:3" ht="29" x14ac:dyDescent="0.35">
      <c r="A426" s="240" t="s">
        <v>1408</v>
      </c>
      <c r="B426" s="240" t="s">
        <v>24</v>
      </c>
      <c r="C426" s="240" t="s">
        <v>356</v>
      </c>
    </row>
    <row r="427" spans="1:3" x14ac:dyDescent="0.35">
      <c r="A427" s="240" t="s">
        <v>1567</v>
      </c>
      <c r="B427" s="240" t="s">
        <v>22554</v>
      </c>
      <c r="C427" s="240" t="s">
        <v>22600</v>
      </c>
    </row>
    <row r="428" spans="1:3" x14ac:dyDescent="0.35">
      <c r="A428" s="240" t="s">
        <v>1442</v>
      </c>
      <c r="B428" s="240" t="s">
        <v>22554</v>
      </c>
      <c r="C428" s="240" t="s">
        <v>314</v>
      </c>
    </row>
    <row r="429" spans="1:3" x14ac:dyDescent="0.35">
      <c r="A429" s="240" t="s">
        <v>565</v>
      </c>
      <c r="B429" s="240" t="s">
        <v>24</v>
      </c>
      <c r="C429" s="240" t="s">
        <v>438</v>
      </c>
    </row>
    <row r="430" spans="1:3" x14ac:dyDescent="0.35">
      <c r="A430" s="240" t="s">
        <v>22796</v>
      </c>
      <c r="B430" s="240" t="s">
        <v>22554</v>
      </c>
      <c r="C430" s="240" t="s">
        <v>438</v>
      </c>
    </row>
    <row r="431" spans="1:3" x14ac:dyDescent="0.35">
      <c r="A431" s="240" t="s">
        <v>22797</v>
      </c>
      <c r="B431" s="240" t="s">
        <v>22554</v>
      </c>
      <c r="C431" s="240" t="s">
        <v>22600</v>
      </c>
    </row>
    <row r="432" spans="1:3" x14ac:dyDescent="0.35">
      <c r="A432" s="240" t="s">
        <v>22581</v>
      </c>
      <c r="B432" s="240" t="s">
        <v>24</v>
      </c>
      <c r="C432" s="240" t="s">
        <v>392</v>
      </c>
    </row>
    <row r="433" spans="1:3" x14ac:dyDescent="0.35">
      <c r="A433" s="240" t="s">
        <v>22603</v>
      </c>
      <c r="B433" s="240" t="s">
        <v>22588</v>
      </c>
      <c r="C433" s="240" t="s">
        <v>648</v>
      </c>
    </row>
    <row r="434" spans="1:3" x14ac:dyDescent="0.35">
      <c r="A434" s="240" t="s">
        <v>22798</v>
      </c>
      <c r="B434" s="240" t="s">
        <v>22554</v>
      </c>
      <c r="C434" s="240" t="s">
        <v>648</v>
      </c>
    </row>
    <row r="435" spans="1:3" x14ac:dyDescent="0.35">
      <c r="A435" s="240" t="s">
        <v>22799</v>
      </c>
      <c r="B435" s="240" t="s">
        <v>22554</v>
      </c>
      <c r="C435" s="240" t="s">
        <v>1632</v>
      </c>
    </row>
    <row r="436" spans="1:3" x14ac:dyDescent="0.35">
      <c r="A436" s="240" t="s">
        <v>1422</v>
      </c>
      <c r="B436" s="240" t="s">
        <v>24</v>
      </c>
      <c r="C436" s="240" t="s">
        <v>364</v>
      </c>
    </row>
    <row r="437" spans="1:3" x14ac:dyDescent="0.35">
      <c r="A437" s="240" t="s">
        <v>22604</v>
      </c>
      <c r="B437" s="240" t="s">
        <v>22588</v>
      </c>
      <c r="C437" s="240" t="s">
        <v>648</v>
      </c>
    </row>
    <row r="438" spans="1:3" x14ac:dyDescent="0.35">
      <c r="A438" s="240" t="s">
        <v>22605</v>
      </c>
      <c r="B438" s="240" t="s">
        <v>22588</v>
      </c>
      <c r="C438" s="240" t="s">
        <v>648</v>
      </c>
    </row>
    <row r="439" spans="1:3" x14ac:dyDescent="0.35">
      <c r="A439" s="240" t="s">
        <v>14891</v>
      </c>
      <c r="B439" s="240" t="s">
        <v>24</v>
      </c>
      <c r="C439" s="240" t="s">
        <v>973</v>
      </c>
    </row>
    <row r="440" spans="1:3" x14ac:dyDescent="0.35">
      <c r="A440" s="240" t="s">
        <v>1437</v>
      </c>
      <c r="B440" s="240" t="s">
        <v>22554</v>
      </c>
      <c r="C440" s="240" t="s">
        <v>314</v>
      </c>
    </row>
    <row r="441" spans="1:3" x14ac:dyDescent="0.35">
      <c r="A441" s="240" t="s">
        <v>1447</v>
      </c>
      <c r="B441" s="240" t="s">
        <v>22554</v>
      </c>
      <c r="C441" s="240" t="s">
        <v>543</v>
      </c>
    </row>
    <row r="442" spans="1:3" ht="29" x14ac:dyDescent="0.35">
      <c r="A442" s="240" t="s">
        <v>22800</v>
      </c>
      <c r="B442" s="240" t="s">
        <v>22554</v>
      </c>
      <c r="C442" s="240" t="s">
        <v>22690</v>
      </c>
    </row>
    <row r="443" spans="1:3" x14ac:dyDescent="0.35">
      <c r="A443" s="240" t="s">
        <v>22606</v>
      </c>
      <c r="B443" s="240" t="s">
        <v>22588</v>
      </c>
      <c r="C443" s="240" t="s">
        <v>648</v>
      </c>
    </row>
    <row r="444" spans="1:3" x14ac:dyDescent="0.35">
      <c r="A444" s="240" t="s">
        <v>22666</v>
      </c>
      <c r="B444" s="240" t="s">
        <v>24</v>
      </c>
      <c r="C444" s="240" t="s">
        <v>364</v>
      </c>
    </row>
    <row r="445" spans="1:3" x14ac:dyDescent="0.35">
      <c r="A445" s="240" t="s">
        <v>1492</v>
      </c>
      <c r="B445" s="240" t="s">
        <v>22554</v>
      </c>
      <c r="C445" s="240" t="s">
        <v>402</v>
      </c>
    </row>
    <row r="446" spans="1:3" ht="29" x14ac:dyDescent="0.35">
      <c r="A446" s="240" t="s">
        <v>22667</v>
      </c>
      <c r="B446" s="240" t="s">
        <v>24</v>
      </c>
      <c r="C446" s="240" t="s">
        <v>356</v>
      </c>
    </row>
    <row r="447" spans="1:3" x14ac:dyDescent="0.35">
      <c r="A447" s="240" t="s">
        <v>1484</v>
      </c>
      <c r="B447" s="240" t="s">
        <v>22554</v>
      </c>
      <c r="C447" s="240" t="s">
        <v>449</v>
      </c>
    </row>
    <row r="448" spans="1:3" x14ac:dyDescent="0.35">
      <c r="A448" s="240" t="s">
        <v>1462</v>
      </c>
      <c r="B448" s="240" t="s">
        <v>22554</v>
      </c>
      <c r="C448" s="240" t="s">
        <v>22583</v>
      </c>
    </row>
    <row r="449" spans="1:3" x14ac:dyDescent="0.35">
      <c r="A449" s="240" t="s">
        <v>22801</v>
      </c>
      <c r="B449" s="240" t="s">
        <v>22554</v>
      </c>
      <c r="C449" s="240" t="s">
        <v>22636</v>
      </c>
    </row>
    <row r="450" spans="1:3" x14ac:dyDescent="0.35">
      <c r="A450" s="240" t="s">
        <v>22685</v>
      </c>
      <c r="B450" s="240" t="s">
        <v>22554</v>
      </c>
      <c r="C450" s="240" t="s">
        <v>847</v>
      </c>
    </row>
    <row r="451" spans="1:3" ht="29" x14ac:dyDescent="0.35">
      <c r="A451" s="240" t="s">
        <v>1498</v>
      </c>
      <c r="B451" s="240" t="s">
        <v>24</v>
      </c>
      <c r="C451" s="240" t="s">
        <v>356</v>
      </c>
    </row>
    <row r="452" spans="1:3" x14ac:dyDescent="0.35">
      <c r="A452" s="240" t="s">
        <v>857</v>
      </c>
      <c r="B452" s="240" t="s">
        <v>22554</v>
      </c>
      <c r="C452" s="240" t="s">
        <v>449</v>
      </c>
    </row>
    <row r="453" spans="1:3" x14ac:dyDescent="0.35">
      <c r="A453" s="240" t="s">
        <v>1477</v>
      </c>
      <c r="B453" s="240" t="s">
        <v>22588</v>
      </c>
      <c r="C453" s="240" t="s">
        <v>543</v>
      </c>
    </row>
    <row r="454" spans="1:3" x14ac:dyDescent="0.35">
      <c r="A454" s="240" t="s">
        <v>1059</v>
      </c>
      <c r="B454" s="240" t="s">
        <v>22554</v>
      </c>
      <c r="C454" s="240" t="s">
        <v>543</v>
      </c>
    </row>
    <row r="455" spans="1:3" x14ac:dyDescent="0.35">
      <c r="A455" s="240" t="s">
        <v>1490</v>
      </c>
      <c r="B455" s="240" t="s">
        <v>24</v>
      </c>
      <c r="C455" s="240" t="s">
        <v>1632</v>
      </c>
    </row>
    <row r="456" spans="1:3" x14ac:dyDescent="0.35">
      <c r="A456" s="240" t="s">
        <v>22686</v>
      </c>
      <c r="B456" s="240" t="s">
        <v>22554</v>
      </c>
      <c r="C456" s="240" t="s">
        <v>22554</v>
      </c>
    </row>
    <row r="457" spans="1:3" x14ac:dyDescent="0.35">
      <c r="A457" s="240" t="s">
        <v>1454</v>
      </c>
      <c r="B457" s="240" t="s">
        <v>22554</v>
      </c>
      <c r="C457" s="240" t="s">
        <v>449</v>
      </c>
    </row>
    <row r="458" spans="1:3" x14ac:dyDescent="0.35">
      <c r="A458" s="240" t="s">
        <v>1580</v>
      </c>
      <c r="B458" s="240" t="s">
        <v>22588</v>
      </c>
      <c r="C458" s="240" t="s">
        <v>648</v>
      </c>
    </row>
    <row r="459" spans="1:3" ht="29" x14ac:dyDescent="0.35">
      <c r="A459" s="240" t="s">
        <v>22802</v>
      </c>
      <c r="B459" s="240" t="s">
        <v>22554</v>
      </c>
      <c r="C459" s="240" t="s">
        <v>22690</v>
      </c>
    </row>
    <row r="460" spans="1:3" ht="29" x14ac:dyDescent="0.35">
      <c r="A460" s="240" t="s">
        <v>22803</v>
      </c>
      <c r="B460" s="240" t="s">
        <v>22554</v>
      </c>
      <c r="C460" s="240" t="s">
        <v>22690</v>
      </c>
    </row>
    <row r="461" spans="1:3" ht="29" x14ac:dyDescent="0.35">
      <c r="A461" s="240" t="s">
        <v>22804</v>
      </c>
      <c r="B461" s="240" t="s">
        <v>22554</v>
      </c>
      <c r="C461" s="240" t="s">
        <v>431</v>
      </c>
    </row>
    <row r="462" spans="1:3" x14ac:dyDescent="0.35">
      <c r="A462" s="240" t="s">
        <v>1500</v>
      </c>
      <c r="B462" s="240" t="s">
        <v>22554</v>
      </c>
      <c r="C462" s="240" t="s">
        <v>438</v>
      </c>
    </row>
    <row r="463" spans="1:3" x14ac:dyDescent="0.35">
      <c r="A463" s="240" t="s">
        <v>22257</v>
      </c>
      <c r="B463" s="240" t="s">
        <v>22554</v>
      </c>
      <c r="C463" s="240" t="s">
        <v>424</v>
      </c>
    </row>
    <row r="464" spans="1:3" x14ac:dyDescent="0.35">
      <c r="A464" s="240" t="s">
        <v>22805</v>
      </c>
      <c r="B464" s="240" t="s">
        <v>22554</v>
      </c>
      <c r="C464" s="240" t="s">
        <v>392</v>
      </c>
    </row>
    <row r="465" spans="1:3" x14ac:dyDescent="0.35">
      <c r="A465" s="240" t="s">
        <v>22806</v>
      </c>
      <c r="B465" s="240" t="s">
        <v>22554</v>
      </c>
      <c r="C465" s="240" t="s">
        <v>402</v>
      </c>
    </row>
    <row r="466" spans="1:3" x14ac:dyDescent="0.35">
      <c r="A466" s="240" t="s">
        <v>1511</v>
      </c>
      <c r="B466" s="240" t="s">
        <v>22554</v>
      </c>
      <c r="C466" s="240" t="s">
        <v>847</v>
      </c>
    </row>
    <row r="467" spans="1:3" x14ac:dyDescent="0.35">
      <c r="A467" s="240" t="s">
        <v>1508</v>
      </c>
      <c r="B467" s="240" t="s">
        <v>22588</v>
      </c>
      <c r="C467" s="240" t="s">
        <v>392</v>
      </c>
    </row>
    <row r="468" spans="1:3" x14ac:dyDescent="0.35">
      <c r="A468" s="240" t="s">
        <v>1509</v>
      </c>
      <c r="B468" s="240" t="s">
        <v>22554</v>
      </c>
      <c r="C468" s="240" t="s">
        <v>847</v>
      </c>
    </row>
    <row r="469" spans="1:3" x14ac:dyDescent="0.35">
      <c r="A469" s="240" t="s">
        <v>1506</v>
      </c>
      <c r="B469" s="240" t="s">
        <v>22554</v>
      </c>
      <c r="C469" s="240" t="s">
        <v>427</v>
      </c>
    </row>
    <row r="470" spans="1:3" x14ac:dyDescent="0.35">
      <c r="A470" s="240" t="s">
        <v>1513</v>
      </c>
      <c r="B470" s="240" t="s">
        <v>22554</v>
      </c>
      <c r="C470" s="240" t="s">
        <v>847</v>
      </c>
    </row>
    <row r="471" spans="1:3" x14ac:dyDescent="0.35">
      <c r="A471" s="240" t="s">
        <v>22807</v>
      </c>
      <c r="B471" s="240" t="s">
        <v>22554</v>
      </c>
      <c r="C471" s="240" t="s">
        <v>22808</v>
      </c>
    </row>
    <row r="472" spans="1:3" x14ac:dyDescent="0.35">
      <c r="A472" s="240" t="s">
        <v>22809</v>
      </c>
      <c r="B472" s="240" t="s">
        <v>22554</v>
      </c>
      <c r="C472" s="240" t="s">
        <v>392</v>
      </c>
    </row>
    <row r="473" spans="1:3" ht="29" x14ac:dyDescent="0.35">
      <c r="A473" s="240" t="s">
        <v>1517</v>
      </c>
      <c r="B473" s="240" t="s">
        <v>22554</v>
      </c>
      <c r="C473" s="240" t="s">
        <v>431</v>
      </c>
    </row>
    <row r="474" spans="1:3" ht="29" x14ac:dyDescent="0.35">
      <c r="A474" s="240" t="s">
        <v>22810</v>
      </c>
      <c r="B474" s="240" t="s">
        <v>22554</v>
      </c>
      <c r="C474" s="240" t="s">
        <v>22690</v>
      </c>
    </row>
    <row r="475" spans="1:3" x14ac:dyDescent="0.35">
      <c r="A475" s="240" t="s">
        <v>22668</v>
      </c>
      <c r="B475" s="240" t="s">
        <v>24</v>
      </c>
      <c r="C475" s="240" t="s">
        <v>1521</v>
      </c>
    </row>
    <row r="476" spans="1:3" x14ac:dyDescent="0.35">
      <c r="A476" s="240" t="s">
        <v>22607</v>
      </c>
      <c r="B476" s="240" t="s">
        <v>22588</v>
      </c>
      <c r="C476" s="240" t="s">
        <v>543</v>
      </c>
    </row>
    <row r="477" spans="1:3" x14ac:dyDescent="0.35">
      <c r="A477" s="240" t="s">
        <v>22811</v>
      </c>
      <c r="B477" s="240" t="s">
        <v>22554</v>
      </c>
      <c r="C477" s="240" t="s">
        <v>648</v>
      </c>
    </row>
    <row r="478" spans="1:3" x14ac:dyDescent="0.35">
      <c r="A478" s="240" t="s">
        <v>22812</v>
      </c>
      <c r="B478" s="240" t="s">
        <v>22554</v>
      </c>
      <c r="C478" s="240" t="s">
        <v>1521</v>
      </c>
    </row>
    <row r="479" spans="1:3" x14ac:dyDescent="0.35">
      <c r="A479" s="240" t="s">
        <v>22669</v>
      </c>
      <c r="B479" s="240" t="s">
        <v>24</v>
      </c>
      <c r="C479" s="240" t="s">
        <v>1521</v>
      </c>
    </row>
    <row r="480" spans="1:3" x14ac:dyDescent="0.35">
      <c r="A480" s="240" t="s">
        <v>22813</v>
      </c>
      <c r="B480" s="240" t="s">
        <v>22554</v>
      </c>
      <c r="C480" s="240" t="s">
        <v>847</v>
      </c>
    </row>
    <row r="481" spans="1:3" x14ac:dyDescent="0.35">
      <c r="A481" s="240" t="s">
        <v>22608</v>
      </c>
      <c r="B481" s="240" t="s">
        <v>22588</v>
      </c>
      <c r="C481" s="240" t="s">
        <v>648</v>
      </c>
    </row>
    <row r="482" spans="1:3" x14ac:dyDescent="0.35">
      <c r="A482" s="240" t="s">
        <v>1577</v>
      </c>
      <c r="B482" s="240" t="s">
        <v>24</v>
      </c>
      <c r="C482" s="240" t="s">
        <v>543</v>
      </c>
    </row>
    <row r="483" spans="1:3" x14ac:dyDescent="0.35">
      <c r="A483" s="240" t="s">
        <v>1573</v>
      </c>
      <c r="B483" s="240" t="s">
        <v>22588</v>
      </c>
      <c r="C483" s="240" t="s">
        <v>648</v>
      </c>
    </row>
    <row r="484" spans="1:3" x14ac:dyDescent="0.35">
      <c r="A484" s="240" t="s">
        <v>1585</v>
      </c>
      <c r="B484" s="240" t="s">
        <v>22588</v>
      </c>
      <c r="C484" s="240" t="s">
        <v>648</v>
      </c>
    </row>
    <row r="485" spans="1:3" x14ac:dyDescent="0.35">
      <c r="A485" s="240" t="s">
        <v>22814</v>
      </c>
      <c r="B485" s="240" t="s">
        <v>22554</v>
      </c>
      <c r="C485" s="240" t="s">
        <v>648</v>
      </c>
    </row>
    <row r="486" spans="1:3" x14ac:dyDescent="0.35">
      <c r="A486" s="240" t="s">
        <v>1519</v>
      </c>
      <c r="B486" s="240" t="s">
        <v>22554</v>
      </c>
      <c r="C486" s="240" t="s">
        <v>392</v>
      </c>
    </row>
    <row r="487" spans="1:3" x14ac:dyDescent="0.35">
      <c r="A487" s="240" t="s">
        <v>22815</v>
      </c>
      <c r="B487" s="240" t="s">
        <v>22554</v>
      </c>
      <c r="C487" s="240" t="s">
        <v>22636</v>
      </c>
    </row>
    <row r="488" spans="1:3" x14ac:dyDescent="0.35">
      <c r="A488" s="240" t="s">
        <v>1522</v>
      </c>
      <c r="B488" s="240" t="s">
        <v>24</v>
      </c>
      <c r="C488" s="240" t="s">
        <v>1521</v>
      </c>
    </row>
    <row r="489" spans="1:3" x14ac:dyDescent="0.35">
      <c r="A489" s="240" t="s">
        <v>22251</v>
      </c>
      <c r="B489" s="240" t="s">
        <v>22588</v>
      </c>
      <c r="C489" s="240" t="s">
        <v>22249</v>
      </c>
    </row>
    <row r="490" spans="1:3" x14ac:dyDescent="0.35">
      <c r="A490" s="240" t="s">
        <v>22816</v>
      </c>
      <c r="B490" s="240" t="s">
        <v>22554</v>
      </c>
      <c r="C490" s="240" t="s">
        <v>1521</v>
      </c>
    </row>
    <row r="491" spans="1:3" ht="29" x14ac:dyDescent="0.35">
      <c r="A491" s="240" t="s">
        <v>22817</v>
      </c>
      <c r="B491" s="240" t="s">
        <v>22554</v>
      </c>
      <c r="C491" s="240" t="s">
        <v>22690</v>
      </c>
    </row>
    <row r="492" spans="1:3" x14ac:dyDescent="0.35">
      <c r="A492" s="240" t="s">
        <v>22676</v>
      </c>
      <c r="B492" s="240" t="s">
        <v>22554</v>
      </c>
      <c r="C492" s="240" t="s">
        <v>1521</v>
      </c>
    </row>
    <row r="493" spans="1:3" x14ac:dyDescent="0.35">
      <c r="A493" s="240" t="s">
        <v>1528</v>
      </c>
      <c r="B493" s="240" t="s">
        <v>22588</v>
      </c>
      <c r="C493" s="240" t="s">
        <v>22271</v>
      </c>
    </row>
    <row r="494" spans="1:3" x14ac:dyDescent="0.35">
      <c r="A494" s="240" t="s">
        <v>1538</v>
      </c>
      <c r="B494" s="240" t="s">
        <v>22554</v>
      </c>
      <c r="C494" s="240" t="s">
        <v>22271</v>
      </c>
    </row>
    <row r="495" spans="1:3" x14ac:dyDescent="0.35">
      <c r="A495" s="240" t="s">
        <v>1545</v>
      </c>
      <c r="B495" s="240" t="s">
        <v>22554</v>
      </c>
      <c r="C495" s="240" t="s">
        <v>22271</v>
      </c>
    </row>
    <row r="496" spans="1:3" x14ac:dyDescent="0.35">
      <c r="A496" s="240" t="s">
        <v>1553</v>
      </c>
      <c r="B496" s="240" t="s">
        <v>22554</v>
      </c>
      <c r="C496" s="240" t="s">
        <v>515</v>
      </c>
    </row>
    <row r="497" spans="1:3" x14ac:dyDescent="0.35">
      <c r="A497" s="240" t="s">
        <v>895</v>
      </c>
      <c r="B497" s="240" t="s">
        <v>22554</v>
      </c>
      <c r="C497" s="240" t="s">
        <v>847</v>
      </c>
    </row>
    <row r="498" spans="1:3" x14ac:dyDescent="0.35">
      <c r="A498" s="240" t="s">
        <v>1515</v>
      </c>
      <c r="B498" s="240" t="s">
        <v>22554</v>
      </c>
      <c r="C498" s="240" t="s">
        <v>847</v>
      </c>
    </row>
    <row r="499" spans="1:3" x14ac:dyDescent="0.35">
      <c r="A499" s="240" t="s">
        <v>1563</v>
      </c>
      <c r="B499" s="240" t="s">
        <v>22554</v>
      </c>
      <c r="C499" s="240" t="s">
        <v>22271</v>
      </c>
    </row>
    <row r="500" spans="1:3" x14ac:dyDescent="0.35">
      <c r="A500" s="240" t="s">
        <v>22818</v>
      </c>
      <c r="B500" s="240" t="s">
        <v>22554</v>
      </c>
      <c r="C500" s="240" t="s">
        <v>847</v>
      </c>
    </row>
    <row r="501" spans="1:3" x14ac:dyDescent="0.35">
      <c r="A501" s="240" t="s">
        <v>22819</v>
      </c>
      <c r="B501" s="240" t="s">
        <v>22554</v>
      </c>
      <c r="C501" s="240" t="s">
        <v>438</v>
      </c>
    </row>
    <row r="502" spans="1:3" x14ac:dyDescent="0.35">
      <c r="A502" s="240" t="s">
        <v>22820</v>
      </c>
      <c r="B502" s="240" t="s">
        <v>22554</v>
      </c>
      <c r="C502" s="240" t="s">
        <v>438</v>
      </c>
    </row>
    <row r="503" spans="1:3" x14ac:dyDescent="0.35">
      <c r="A503" s="240" t="s">
        <v>22821</v>
      </c>
      <c r="B503" s="240" t="s">
        <v>22554</v>
      </c>
      <c r="C503" s="240" t="s">
        <v>438</v>
      </c>
    </row>
    <row r="504" spans="1:3" x14ac:dyDescent="0.35">
      <c r="A504" s="240" t="s">
        <v>1565</v>
      </c>
      <c r="B504" s="240" t="s">
        <v>22554</v>
      </c>
      <c r="C504" s="240" t="s">
        <v>392</v>
      </c>
    </row>
    <row r="505" spans="1:3" x14ac:dyDescent="0.35">
      <c r="A505" s="240" t="s">
        <v>22670</v>
      </c>
      <c r="B505" s="240" t="s">
        <v>24</v>
      </c>
      <c r="C505" s="240" t="s">
        <v>22671</v>
      </c>
    </row>
    <row r="506" spans="1:3" x14ac:dyDescent="0.35">
      <c r="A506" s="240" t="s">
        <v>22609</v>
      </c>
      <c r="B506" s="240" t="s">
        <v>22588</v>
      </c>
      <c r="C506" s="240" t="s">
        <v>648</v>
      </c>
    </row>
    <row r="507" spans="1:3" x14ac:dyDescent="0.35">
      <c r="A507" s="240" t="s">
        <v>22822</v>
      </c>
      <c r="B507" s="240" t="s">
        <v>22554</v>
      </c>
      <c r="C507" s="240" t="s">
        <v>22636</v>
      </c>
    </row>
    <row r="508" spans="1:3" x14ac:dyDescent="0.35">
      <c r="A508" s="240" t="s">
        <v>22823</v>
      </c>
      <c r="B508" s="240" t="s">
        <v>22554</v>
      </c>
      <c r="C508" s="240" t="s">
        <v>438</v>
      </c>
    </row>
    <row r="509" spans="1:3" x14ac:dyDescent="0.35">
      <c r="A509" s="240" t="s">
        <v>22824</v>
      </c>
      <c r="B509" s="240" t="s">
        <v>22554</v>
      </c>
      <c r="C509" s="240" t="s">
        <v>22808</v>
      </c>
    </row>
    <row r="510" spans="1:3" x14ac:dyDescent="0.35">
      <c r="A510" s="240" t="s">
        <v>22825</v>
      </c>
      <c r="B510" s="240" t="s">
        <v>22554</v>
      </c>
      <c r="C510" s="240" t="s">
        <v>449</v>
      </c>
    </row>
    <row r="511" spans="1:3" x14ac:dyDescent="0.35">
      <c r="A511" s="242" t="s">
        <v>22826</v>
      </c>
      <c r="B511" s="242" t="s">
        <v>22554</v>
      </c>
      <c r="C511" s="242" t="s">
        <v>1521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D54A9-5192-4CD7-8956-115956C462A3}">
  <dimension ref="A1:AZ27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A2:AZ251"/>
    </sheetView>
  </sheetViews>
  <sheetFormatPr defaultColWidth="11.453125" defaultRowHeight="14.5" x14ac:dyDescent="0.35"/>
  <cols>
    <col min="1" max="1" width="35.7265625" style="49" customWidth="1"/>
    <col min="2" max="20" width="6.7265625" style="49" customWidth="1"/>
    <col min="21" max="21" width="6.7265625" style="160" customWidth="1"/>
    <col min="22" max="23" width="6.7265625" style="49" customWidth="1"/>
    <col min="24" max="24" width="20.7265625" style="49" customWidth="1"/>
    <col min="25" max="25" width="10.7265625" style="49" bestFit="1" customWidth="1"/>
    <col min="26" max="30" width="8.7265625" style="49" customWidth="1"/>
    <col min="31" max="31" width="8.7265625" style="181" customWidth="1"/>
    <col min="32" max="33" width="8.7265625" style="49" customWidth="1"/>
    <col min="34" max="38" width="6.7265625" style="49" customWidth="1"/>
    <col min="39" max="39" width="16" style="49" bestFit="1" customWidth="1"/>
    <col min="40" max="41" width="10.54296875" style="49" customWidth="1"/>
    <col min="42" max="45" width="6.7265625" style="49" customWidth="1"/>
    <col min="46" max="46" width="4.7265625" style="49" customWidth="1"/>
    <col min="47" max="47" width="20.7265625" style="49" customWidth="1"/>
    <col min="48" max="49" width="32.26953125" style="49" customWidth="1"/>
    <col min="50" max="50" width="10.7265625" style="49" customWidth="1"/>
    <col min="51" max="51" width="14.1796875" style="49" customWidth="1"/>
    <col min="52" max="16384" width="11.453125" style="49"/>
  </cols>
  <sheetData>
    <row r="1" spans="1:52" ht="36" x14ac:dyDescent="0.3">
      <c r="A1" s="50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1" t="s">
        <v>13</v>
      </c>
      <c r="O1" s="51" t="s">
        <v>14</v>
      </c>
      <c r="P1" s="51" t="s">
        <v>1601</v>
      </c>
      <c r="Q1" s="51" t="s">
        <v>15</v>
      </c>
      <c r="R1" s="51" t="s">
        <v>1602</v>
      </c>
      <c r="S1" s="51" t="s">
        <v>16</v>
      </c>
      <c r="T1" s="51" t="s">
        <v>1603</v>
      </c>
      <c r="U1" s="171" t="s">
        <v>17</v>
      </c>
      <c r="V1" s="51" t="s">
        <v>18</v>
      </c>
      <c r="W1" s="51" t="s">
        <v>19</v>
      </c>
      <c r="X1" s="51" t="s">
        <v>291</v>
      </c>
      <c r="Y1" s="51" t="s">
        <v>292</v>
      </c>
      <c r="Z1" s="51" t="s">
        <v>293</v>
      </c>
      <c r="AA1" s="51" t="s">
        <v>294</v>
      </c>
      <c r="AB1" s="51" t="s">
        <v>295</v>
      </c>
      <c r="AC1" s="51" t="s">
        <v>296</v>
      </c>
      <c r="AD1" s="51" t="s">
        <v>297</v>
      </c>
      <c r="AE1" s="176" t="s">
        <v>298</v>
      </c>
      <c r="AF1" s="51" t="s">
        <v>299</v>
      </c>
      <c r="AG1" s="51" t="s">
        <v>1604</v>
      </c>
      <c r="AH1" s="51" t="s">
        <v>300</v>
      </c>
      <c r="AI1" s="51" t="s">
        <v>1605</v>
      </c>
      <c r="AJ1" s="51" t="s">
        <v>301</v>
      </c>
      <c r="AK1" s="51" t="s">
        <v>1606</v>
      </c>
      <c r="AL1" s="51" t="s">
        <v>302</v>
      </c>
      <c r="AM1" s="51" t="s">
        <v>303</v>
      </c>
      <c r="AN1" s="52" t="s">
        <v>304</v>
      </c>
      <c r="AO1" s="51" t="s">
        <v>305</v>
      </c>
      <c r="AP1" s="51" t="s">
        <v>20</v>
      </c>
      <c r="AQ1" s="51" t="s">
        <v>21</v>
      </c>
      <c r="AR1" s="51" t="s">
        <v>22</v>
      </c>
      <c r="AS1" s="51" t="s">
        <v>23</v>
      </c>
      <c r="AT1" s="51" t="s">
        <v>24</v>
      </c>
      <c r="AU1" s="51" t="s">
        <v>306</v>
      </c>
      <c r="AV1" s="51" t="s">
        <v>307</v>
      </c>
      <c r="AW1" s="51" t="s">
        <v>1607</v>
      </c>
      <c r="AX1" s="51" t="s">
        <v>308</v>
      </c>
      <c r="AY1" s="220" t="s">
        <v>309</v>
      </c>
      <c r="AZ1" s="220" t="s">
        <v>1593</v>
      </c>
    </row>
    <row r="2" spans="1:52" s="54" customFormat="1" ht="15" customHeight="1" x14ac:dyDescent="0.3">
      <c r="A2" s="56" t="s">
        <v>25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3">
        <v>1</v>
      </c>
      <c r="U2" s="190">
        <v>1.4</v>
      </c>
      <c r="V2" s="111"/>
      <c r="W2" s="200">
        <v>1.1000000000000001</v>
      </c>
      <c r="X2" s="177" t="s">
        <v>311</v>
      </c>
      <c r="Y2" s="65" t="s">
        <v>311</v>
      </c>
      <c r="Z2" s="65" t="s">
        <v>311</v>
      </c>
      <c r="AA2" s="65" t="s">
        <v>311</v>
      </c>
      <c r="AB2" s="65" t="s">
        <v>311</v>
      </c>
      <c r="AC2" s="65" t="s">
        <v>311</v>
      </c>
      <c r="AD2" s="65" t="s">
        <v>311</v>
      </c>
      <c r="AE2" s="177" t="s">
        <v>311</v>
      </c>
      <c r="AF2" s="65" t="s">
        <v>311</v>
      </c>
      <c r="AG2" s="221">
        <v>1</v>
      </c>
      <c r="AH2" s="66">
        <v>0.26</v>
      </c>
      <c r="AI2" s="221">
        <v>1</v>
      </c>
      <c r="AJ2" s="66">
        <v>0.4</v>
      </c>
      <c r="AK2" s="221">
        <v>1</v>
      </c>
      <c r="AL2" s="191">
        <v>0.43</v>
      </c>
      <c r="AM2" s="189" t="s">
        <v>310</v>
      </c>
      <c r="AN2" s="184" t="s">
        <v>313</v>
      </c>
      <c r="AO2" s="184" t="s">
        <v>312</v>
      </c>
      <c r="AP2" s="67"/>
      <c r="AQ2" s="67" t="s">
        <v>26</v>
      </c>
      <c r="AR2" s="67"/>
      <c r="AS2" s="67"/>
      <c r="AT2" s="67" t="s">
        <v>1600</v>
      </c>
      <c r="AU2" s="67" t="s">
        <v>314</v>
      </c>
      <c r="AV2" s="67" t="s">
        <v>315</v>
      </c>
      <c r="AW2" s="67" t="s">
        <v>1608</v>
      </c>
      <c r="AX2" s="67" t="s">
        <v>316</v>
      </c>
      <c r="AY2" s="56"/>
      <c r="AZ2" s="67" t="s">
        <v>26</v>
      </c>
    </row>
    <row r="3" spans="1:52" s="54" customFormat="1" ht="15" customHeight="1" x14ac:dyDescent="0.3">
      <c r="A3" s="102" t="s">
        <v>27</v>
      </c>
      <c r="B3" s="112">
        <v>0.77800000000000002</v>
      </c>
      <c r="C3" s="112">
        <v>0.61699999999999999</v>
      </c>
      <c r="D3" s="112">
        <v>0.56200000000000006</v>
      </c>
      <c r="E3" s="112">
        <v>0.73899999999999999</v>
      </c>
      <c r="F3" s="112">
        <v>0.80500000000000005</v>
      </c>
      <c r="G3" s="112">
        <v>0.64400000000000002</v>
      </c>
      <c r="H3" s="112">
        <v>0.53800000000000003</v>
      </c>
      <c r="I3" s="112">
        <v>0.67400000000000004</v>
      </c>
      <c r="J3" s="112">
        <v>0.91800000000000004</v>
      </c>
      <c r="K3" s="112">
        <v>1.135</v>
      </c>
      <c r="L3" s="112">
        <v>1.0720000000000001</v>
      </c>
      <c r="M3" s="112">
        <v>1.0289999999999999</v>
      </c>
      <c r="N3" s="112">
        <v>1.65</v>
      </c>
      <c r="O3" s="113">
        <v>1.5329999999999999</v>
      </c>
      <c r="P3" s="113">
        <v>1</v>
      </c>
      <c r="Q3" s="112">
        <v>1.446</v>
      </c>
      <c r="R3" s="113">
        <v>1</v>
      </c>
      <c r="S3" s="112">
        <v>1.6819999999999999</v>
      </c>
      <c r="T3" s="113">
        <v>1</v>
      </c>
      <c r="U3" s="192">
        <v>1.8</v>
      </c>
      <c r="V3" s="112">
        <v>1.6819999999999999</v>
      </c>
      <c r="W3" s="192">
        <v>1.8</v>
      </c>
      <c r="X3" s="103" t="s">
        <v>317</v>
      </c>
      <c r="Y3" s="67" t="s">
        <v>318</v>
      </c>
      <c r="Z3" s="67" t="s">
        <v>319</v>
      </c>
      <c r="AA3" s="67" t="s">
        <v>320</v>
      </c>
      <c r="AB3" s="67" t="s">
        <v>319</v>
      </c>
      <c r="AC3" s="67" t="s">
        <v>321</v>
      </c>
      <c r="AD3" s="67" t="s">
        <v>319</v>
      </c>
      <c r="AE3" s="71" t="s">
        <v>322</v>
      </c>
      <c r="AF3" s="67" t="s">
        <v>319</v>
      </c>
      <c r="AG3" s="221">
        <v>1</v>
      </c>
      <c r="AH3" s="66">
        <v>1.19</v>
      </c>
      <c r="AI3" s="221">
        <v>1</v>
      </c>
      <c r="AJ3" s="66">
        <v>1.01</v>
      </c>
      <c r="AK3" s="221">
        <v>1</v>
      </c>
      <c r="AL3" s="193">
        <v>1.1599999999999999</v>
      </c>
      <c r="AM3" s="103" t="s">
        <v>317</v>
      </c>
      <c r="AN3" s="186" t="s">
        <v>323</v>
      </c>
      <c r="AO3" s="186" t="s">
        <v>319</v>
      </c>
      <c r="AP3" s="67"/>
      <c r="AQ3" s="67"/>
      <c r="AR3" s="67" t="s">
        <v>28</v>
      </c>
      <c r="AS3" s="67"/>
      <c r="AT3" s="67" t="s">
        <v>1599</v>
      </c>
      <c r="AU3" s="67" t="s">
        <v>324</v>
      </c>
      <c r="AV3" s="67" t="s">
        <v>317</v>
      </c>
      <c r="AW3" s="67" t="s">
        <v>1609</v>
      </c>
      <c r="AX3" s="67" t="s">
        <v>325</v>
      </c>
      <c r="AY3" s="56"/>
      <c r="AZ3" s="67" t="s">
        <v>28</v>
      </c>
    </row>
    <row r="4" spans="1:52" s="54" customFormat="1" ht="15" customHeight="1" x14ac:dyDescent="0.3">
      <c r="A4" s="175" t="s">
        <v>29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00"/>
      <c r="V4" s="111"/>
      <c r="W4" s="200"/>
      <c r="X4" s="177" t="s">
        <v>311</v>
      </c>
      <c r="Y4" s="65" t="s">
        <v>311</v>
      </c>
      <c r="Z4" s="65" t="s">
        <v>311</v>
      </c>
      <c r="AA4" s="65" t="s">
        <v>311</v>
      </c>
      <c r="AB4" s="65" t="s">
        <v>311</v>
      </c>
      <c r="AC4" s="65" t="s">
        <v>311</v>
      </c>
      <c r="AD4" s="65" t="s">
        <v>311</v>
      </c>
      <c r="AE4" s="177" t="s">
        <v>311</v>
      </c>
      <c r="AF4" s="65" t="s">
        <v>311</v>
      </c>
      <c r="AG4" s="221">
        <v>1</v>
      </c>
      <c r="AH4" s="66">
        <v>0.27</v>
      </c>
      <c r="AI4" s="221">
        <v>1</v>
      </c>
      <c r="AJ4" s="66">
        <v>0.28999999999999998</v>
      </c>
      <c r="AK4" s="221">
        <v>1</v>
      </c>
      <c r="AL4" s="195">
        <v>0.31</v>
      </c>
      <c r="AM4" s="187" t="s">
        <v>332</v>
      </c>
      <c r="AN4" s="188" t="s">
        <v>333</v>
      </c>
      <c r="AO4" s="188" t="s">
        <v>334</v>
      </c>
      <c r="AP4" s="67"/>
      <c r="AQ4" s="67" t="s">
        <v>26</v>
      </c>
      <c r="AR4" s="67"/>
      <c r="AS4" s="67"/>
      <c r="AT4" s="67" t="s">
        <v>1600</v>
      </c>
      <c r="AU4" s="67" t="s">
        <v>335</v>
      </c>
      <c r="AV4" s="67" t="s">
        <v>336</v>
      </c>
      <c r="AW4" s="67" t="s">
        <v>1609</v>
      </c>
      <c r="AX4" s="67" t="s">
        <v>337</v>
      </c>
      <c r="AY4" s="56" t="s">
        <v>338</v>
      </c>
      <c r="AZ4" s="67" t="s">
        <v>26</v>
      </c>
    </row>
    <row r="5" spans="1:52" s="54" customFormat="1" ht="15" customHeight="1" x14ac:dyDescent="0.3">
      <c r="A5" s="102" t="s">
        <v>30</v>
      </c>
      <c r="B5" s="114"/>
      <c r="C5" s="114"/>
      <c r="D5" s="114"/>
      <c r="E5" s="114"/>
      <c r="F5" s="112">
        <v>0.58099999999999996</v>
      </c>
      <c r="G5" s="112">
        <v>0.68799999999999994</v>
      </c>
      <c r="H5" s="112">
        <v>0.54500000000000004</v>
      </c>
      <c r="I5" s="112">
        <v>0.55200000000000005</v>
      </c>
      <c r="J5" s="112">
        <v>1.133</v>
      </c>
      <c r="K5" s="112">
        <v>1.2190000000000001</v>
      </c>
      <c r="L5" s="112">
        <v>1.1819999999999999</v>
      </c>
      <c r="M5" s="112">
        <v>1.6759999999999999</v>
      </c>
      <c r="N5" s="112">
        <v>2.3159999999999998</v>
      </c>
      <c r="O5" s="113">
        <v>1.2749999999999999</v>
      </c>
      <c r="P5" s="113">
        <v>1</v>
      </c>
      <c r="Q5" s="112">
        <v>2.5369999999999999</v>
      </c>
      <c r="R5" s="113">
        <v>1</v>
      </c>
      <c r="S5" s="112">
        <v>2.9729999999999999</v>
      </c>
      <c r="T5" s="113">
        <v>1</v>
      </c>
      <c r="U5" s="192">
        <v>1.7</v>
      </c>
      <c r="V5" s="112">
        <v>2.2679999999999998</v>
      </c>
      <c r="W5" s="192">
        <v>1.7</v>
      </c>
      <c r="X5" s="103" t="s">
        <v>317</v>
      </c>
      <c r="Y5" s="67" t="s">
        <v>339</v>
      </c>
      <c r="Z5" s="67" t="s">
        <v>319</v>
      </c>
      <c r="AA5" s="67" t="s">
        <v>340</v>
      </c>
      <c r="AB5" s="67" t="s">
        <v>319</v>
      </c>
      <c r="AC5" s="67" t="s">
        <v>341</v>
      </c>
      <c r="AD5" s="67" t="s">
        <v>319</v>
      </c>
      <c r="AE5" s="71" t="s">
        <v>342</v>
      </c>
      <c r="AF5" s="67" t="s">
        <v>319</v>
      </c>
      <c r="AG5" s="221">
        <v>1</v>
      </c>
      <c r="AH5" s="66">
        <v>1.91</v>
      </c>
      <c r="AI5" s="221">
        <v>1</v>
      </c>
      <c r="AJ5" s="66">
        <v>2.0099999999999998</v>
      </c>
      <c r="AK5" s="221">
        <v>1</v>
      </c>
      <c r="AL5" s="193">
        <v>1.7</v>
      </c>
      <c r="AM5" s="103" t="s">
        <v>317</v>
      </c>
      <c r="AN5" s="186" t="s">
        <v>343</v>
      </c>
      <c r="AO5" s="186" t="s">
        <v>319</v>
      </c>
      <c r="AP5" s="67"/>
      <c r="AQ5" s="67"/>
      <c r="AR5" s="67" t="s">
        <v>28</v>
      </c>
      <c r="AS5" s="67"/>
      <c r="AT5" s="67" t="s">
        <v>1600</v>
      </c>
      <c r="AU5" s="67" t="s">
        <v>324</v>
      </c>
      <c r="AV5" s="67" t="s">
        <v>317</v>
      </c>
      <c r="AW5" s="67" t="s">
        <v>1609</v>
      </c>
      <c r="AX5" s="67" t="s">
        <v>344</v>
      </c>
      <c r="AY5" s="56"/>
      <c r="AZ5" s="67" t="s">
        <v>28</v>
      </c>
    </row>
    <row r="6" spans="1:52" s="54" customFormat="1" ht="15" customHeight="1" x14ac:dyDescent="0.3">
      <c r="A6" s="57" t="s">
        <v>31</v>
      </c>
      <c r="B6" s="112">
        <v>0.57699999999999996</v>
      </c>
      <c r="C6" s="112">
        <v>0.41</v>
      </c>
      <c r="D6" s="112">
        <v>0.32400000000000001</v>
      </c>
      <c r="E6" s="112">
        <v>0.38600000000000001</v>
      </c>
      <c r="F6" s="112">
        <v>0.4</v>
      </c>
      <c r="G6" s="112">
        <v>0.33800000000000002</v>
      </c>
      <c r="H6" s="112">
        <v>0.371</v>
      </c>
      <c r="I6" s="112">
        <v>0.314</v>
      </c>
      <c r="J6" s="112">
        <v>0.5</v>
      </c>
      <c r="K6" s="112">
        <v>0.57799999999999996</v>
      </c>
      <c r="L6" s="112">
        <v>0.55200000000000005</v>
      </c>
      <c r="M6" s="112">
        <v>0.73399999999999999</v>
      </c>
      <c r="N6" s="112">
        <v>0.78900000000000003</v>
      </c>
      <c r="O6" s="113">
        <v>0.73599999999999999</v>
      </c>
      <c r="P6" s="113">
        <v>1</v>
      </c>
      <c r="Q6" s="112">
        <v>0.71799999999999997</v>
      </c>
      <c r="R6" s="113">
        <v>1</v>
      </c>
      <c r="S6" s="112">
        <v>0.76300000000000001</v>
      </c>
      <c r="T6" s="113">
        <v>1</v>
      </c>
      <c r="U6" s="192">
        <v>0.5</v>
      </c>
      <c r="V6" s="112">
        <v>0.70799999999999996</v>
      </c>
      <c r="W6" s="192">
        <v>0.5</v>
      </c>
      <c r="X6" s="67" t="s">
        <v>317</v>
      </c>
      <c r="Y6" s="67" t="s">
        <v>348</v>
      </c>
      <c r="Z6" s="67" t="s">
        <v>312</v>
      </c>
      <c r="AA6" s="67" t="s">
        <v>349</v>
      </c>
      <c r="AB6" s="67" t="s">
        <v>312</v>
      </c>
      <c r="AC6" s="67" t="s">
        <v>350</v>
      </c>
      <c r="AD6" s="67" t="s">
        <v>312</v>
      </c>
      <c r="AE6" s="71" t="s">
        <v>351</v>
      </c>
      <c r="AF6" s="67" t="s">
        <v>334</v>
      </c>
      <c r="AG6" s="221">
        <v>1</v>
      </c>
      <c r="AH6" s="66">
        <v>0.76</v>
      </c>
      <c r="AI6" s="221">
        <v>1</v>
      </c>
      <c r="AJ6" s="66">
        <v>0.67</v>
      </c>
      <c r="AK6" s="221">
        <v>1</v>
      </c>
      <c r="AL6" s="193">
        <v>0.52</v>
      </c>
      <c r="AM6" s="185" t="s">
        <v>317</v>
      </c>
      <c r="AN6" s="186" t="s">
        <v>352</v>
      </c>
      <c r="AO6" s="184" t="s">
        <v>312</v>
      </c>
      <c r="AP6" s="67"/>
      <c r="AQ6" s="67"/>
      <c r="AR6" s="67" t="s">
        <v>28</v>
      </c>
      <c r="AS6" s="67"/>
      <c r="AT6" s="67" t="s">
        <v>1600</v>
      </c>
      <c r="AU6" s="67" t="s">
        <v>324</v>
      </c>
      <c r="AV6" s="67" t="s">
        <v>317</v>
      </c>
      <c r="AW6" s="67" t="s">
        <v>1609</v>
      </c>
      <c r="AX6" s="67" t="s">
        <v>353</v>
      </c>
      <c r="AY6" s="56"/>
      <c r="AZ6" s="67" t="s">
        <v>28</v>
      </c>
    </row>
    <row r="7" spans="1:52" s="54" customFormat="1" ht="15" hidden="1" customHeight="1" x14ac:dyDescent="0.3">
      <c r="A7" s="57" t="s">
        <v>32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  <c r="P7" s="113"/>
      <c r="Q7" s="112"/>
      <c r="R7" s="112"/>
      <c r="S7" s="112"/>
      <c r="T7" s="113">
        <v>1</v>
      </c>
      <c r="U7" s="192">
        <v>1</v>
      </c>
      <c r="V7" s="112"/>
      <c r="W7" s="192">
        <v>1</v>
      </c>
      <c r="X7" s="177" t="s">
        <v>311</v>
      </c>
      <c r="Y7" s="67"/>
      <c r="Z7" s="67"/>
      <c r="AA7" s="67"/>
      <c r="AB7" s="67"/>
      <c r="AC7" s="67"/>
      <c r="AD7" s="67"/>
      <c r="AE7" s="177" t="s">
        <v>311</v>
      </c>
      <c r="AF7" s="65" t="s">
        <v>311</v>
      </c>
      <c r="AG7" s="65"/>
      <c r="AH7" s="66"/>
      <c r="AI7" s="66"/>
      <c r="AJ7" s="66"/>
      <c r="AK7" s="221">
        <v>1</v>
      </c>
      <c r="AL7" s="193">
        <v>0.19</v>
      </c>
      <c r="AM7" s="185" t="s">
        <v>354</v>
      </c>
      <c r="AN7" s="186" t="s">
        <v>355</v>
      </c>
      <c r="AO7" s="188" t="s">
        <v>334</v>
      </c>
      <c r="AP7" s="67"/>
      <c r="AQ7" s="67" t="s">
        <v>26</v>
      </c>
      <c r="AR7" s="67"/>
      <c r="AS7" s="67"/>
      <c r="AT7" s="67" t="s">
        <v>1599</v>
      </c>
      <c r="AU7" s="67" t="s">
        <v>356</v>
      </c>
      <c r="AV7" s="67" t="s">
        <v>357</v>
      </c>
      <c r="AW7" s="67" t="s">
        <v>1610</v>
      </c>
      <c r="AX7" s="67" t="s">
        <v>358</v>
      </c>
      <c r="AY7" s="56"/>
      <c r="AZ7" s="67" t="s">
        <v>26</v>
      </c>
    </row>
    <row r="8" spans="1:52" s="54" customFormat="1" ht="15" customHeight="1" x14ac:dyDescent="0.3">
      <c r="A8" s="102" t="s">
        <v>33</v>
      </c>
      <c r="B8" s="114"/>
      <c r="C8" s="114"/>
      <c r="D8" s="114"/>
      <c r="E8" s="114"/>
      <c r="F8" s="114"/>
      <c r="G8" s="114"/>
      <c r="H8" s="114"/>
      <c r="I8" s="114"/>
      <c r="J8" s="112">
        <v>1.258</v>
      </c>
      <c r="K8" s="112">
        <v>1.024</v>
      </c>
      <c r="L8" s="112">
        <v>2.8439999999999999</v>
      </c>
      <c r="M8" s="112">
        <v>4.6740000000000004</v>
      </c>
      <c r="N8" s="112">
        <v>6.6360000000000001</v>
      </c>
      <c r="O8" s="113">
        <v>2.6669999999999998</v>
      </c>
      <c r="P8" s="113">
        <v>1</v>
      </c>
      <c r="Q8" s="112">
        <v>4.2789999999999999</v>
      </c>
      <c r="R8" s="113">
        <v>1</v>
      </c>
      <c r="S8" s="112">
        <v>4.5439999999999996</v>
      </c>
      <c r="T8" s="113">
        <v>1</v>
      </c>
      <c r="U8" s="192">
        <v>4.2</v>
      </c>
      <c r="V8" s="112">
        <v>3.7509999999999999</v>
      </c>
      <c r="W8" s="192">
        <v>3.2</v>
      </c>
      <c r="X8" s="103" t="s">
        <v>317</v>
      </c>
      <c r="Y8" s="67" t="s">
        <v>359</v>
      </c>
      <c r="Z8" s="67" t="s">
        <v>319</v>
      </c>
      <c r="AA8" s="67" t="s">
        <v>360</v>
      </c>
      <c r="AB8" s="67" t="s">
        <v>319</v>
      </c>
      <c r="AC8" s="67" t="s">
        <v>361</v>
      </c>
      <c r="AD8" s="67" t="s">
        <v>319</v>
      </c>
      <c r="AE8" s="71" t="s">
        <v>362</v>
      </c>
      <c r="AF8" s="67" t="s">
        <v>319</v>
      </c>
      <c r="AG8" s="221">
        <v>1</v>
      </c>
      <c r="AH8" s="66">
        <v>3.23</v>
      </c>
      <c r="AI8" s="221">
        <v>1</v>
      </c>
      <c r="AJ8" s="66">
        <v>3.89</v>
      </c>
      <c r="AK8" s="221">
        <v>1</v>
      </c>
      <c r="AL8" s="193">
        <v>3.66</v>
      </c>
      <c r="AM8" s="103" t="s">
        <v>317</v>
      </c>
      <c r="AN8" s="186" t="s">
        <v>363</v>
      </c>
      <c r="AO8" s="186" t="s">
        <v>319</v>
      </c>
      <c r="AP8" s="67"/>
      <c r="AQ8" s="67"/>
      <c r="AR8" s="67" t="s">
        <v>28</v>
      </c>
      <c r="AS8" s="67"/>
      <c r="AT8" s="67" t="s">
        <v>1599</v>
      </c>
      <c r="AU8" s="67" t="s">
        <v>364</v>
      </c>
      <c r="AV8" s="67" t="s">
        <v>317</v>
      </c>
      <c r="AW8" s="67" t="s">
        <v>1609</v>
      </c>
      <c r="AX8" s="67" t="s">
        <v>365</v>
      </c>
      <c r="AY8" s="56"/>
      <c r="AZ8" s="67" t="s">
        <v>28</v>
      </c>
    </row>
    <row r="9" spans="1:52" s="54" customFormat="1" ht="15" customHeight="1" x14ac:dyDescent="0.3">
      <c r="A9" s="109" t="s">
        <v>34</v>
      </c>
      <c r="B9" s="112">
        <v>1.9770000000000001</v>
      </c>
      <c r="C9" s="112">
        <v>2.2029999999999998</v>
      </c>
      <c r="D9" s="112">
        <v>1.962</v>
      </c>
      <c r="E9" s="112">
        <v>1.859</v>
      </c>
      <c r="F9" s="112">
        <v>2.0259999999999998</v>
      </c>
      <c r="G9" s="112">
        <v>2.169</v>
      </c>
      <c r="H9" s="112">
        <v>2.2040000000000002</v>
      </c>
      <c r="I9" s="112">
        <v>2.0590000000000002</v>
      </c>
      <c r="J9" s="112">
        <v>1.964</v>
      </c>
      <c r="K9" s="112">
        <v>1.9179999999999999</v>
      </c>
      <c r="L9" s="112">
        <v>2.0209999999999999</v>
      </c>
      <c r="M9" s="112">
        <v>2.645</v>
      </c>
      <c r="N9" s="112">
        <v>2.6309999999999998</v>
      </c>
      <c r="O9" s="113">
        <v>2.9220000000000002</v>
      </c>
      <c r="P9" s="113">
        <v>1</v>
      </c>
      <c r="Q9" s="112">
        <v>3.0030000000000001</v>
      </c>
      <c r="R9" s="113">
        <v>1</v>
      </c>
      <c r="S9" s="112">
        <v>3.0659999999999998</v>
      </c>
      <c r="T9" s="113">
        <v>1</v>
      </c>
      <c r="U9" s="192">
        <v>3.1</v>
      </c>
      <c r="V9" s="112">
        <v>3.5289999999999999</v>
      </c>
      <c r="W9" s="194">
        <v>3.5</v>
      </c>
      <c r="X9" s="108" t="s">
        <v>375</v>
      </c>
      <c r="Y9" s="69" t="s">
        <v>376</v>
      </c>
      <c r="Z9" s="67" t="s">
        <v>328</v>
      </c>
      <c r="AA9" s="70" t="s">
        <v>376</v>
      </c>
      <c r="AB9" s="67" t="s">
        <v>328</v>
      </c>
      <c r="AC9" s="71" t="s">
        <v>376</v>
      </c>
      <c r="AD9" s="67" t="s">
        <v>328</v>
      </c>
      <c r="AE9" s="71" t="s">
        <v>377</v>
      </c>
      <c r="AF9" s="67" t="s">
        <v>328</v>
      </c>
      <c r="AG9" s="221">
        <v>1</v>
      </c>
      <c r="AH9" s="66">
        <v>0.99</v>
      </c>
      <c r="AI9" s="221">
        <v>1</v>
      </c>
      <c r="AJ9" s="66">
        <v>0.94</v>
      </c>
      <c r="AK9" s="221">
        <v>1</v>
      </c>
      <c r="AL9" s="195">
        <v>0.94</v>
      </c>
      <c r="AM9" s="108" t="s">
        <v>375</v>
      </c>
      <c r="AN9" s="188" t="s">
        <v>378</v>
      </c>
      <c r="AO9" s="188" t="s">
        <v>328</v>
      </c>
      <c r="AP9" s="67"/>
      <c r="AQ9" s="67"/>
      <c r="AR9" s="67" t="s">
        <v>28</v>
      </c>
      <c r="AS9" s="67"/>
      <c r="AT9" s="67" t="s">
        <v>1600</v>
      </c>
      <c r="AU9" s="67" t="s">
        <v>335</v>
      </c>
      <c r="AV9" s="67" t="s">
        <v>373</v>
      </c>
      <c r="AW9" s="67" t="s">
        <v>1609</v>
      </c>
      <c r="AX9" s="67" t="s">
        <v>374</v>
      </c>
      <c r="AY9" s="56"/>
      <c r="AZ9" s="67" t="s">
        <v>28</v>
      </c>
    </row>
    <row r="10" spans="1:52" s="54" customFormat="1" ht="15" customHeight="1" x14ac:dyDescent="0.3">
      <c r="A10" s="57" t="s">
        <v>35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2">
        <v>0.53600000000000003</v>
      </c>
      <c r="O10" s="113">
        <v>0.44400000000000001</v>
      </c>
      <c r="P10" s="113">
        <v>1</v>
      </c>
      <c r="Q10" s="112">
        <v>0.59099999999999997</v>
      </c>
      <c r="R10" s="113">
        <v>1</v>
      </c>
      <c r="S10" s="112">
        <v>1.0329999999999999</v>
      </c>
      <c r="T10" s="113">
        <v>1</v>
      </c>
      <c r="U10" s="192">
        <v>1</v>
      </c>
      <c r="V10" s="112">
        <v>1.147</v>
      </c>
      <c r="W10" s="192">
        <v>1.2</v>
      </c>
      <c r="X10" s="67" t="s">
        <v>317</v>
      </c>
      <c r="Y10" s="67" t="s">
        <v>379</v>
      </c>
      <c r="Z10" s="67" t="s">
        <v>334</v>
      </c>
      <c r="AA10" s="67" t="s">
        <v>380</v>
      </c>
      <c r="AB10" s="67" t="s">
        <v>334</v>
      </c>
      <c r="AC10" s="67" t="s">
        <v>381</v>
      </c>
      <c r="AD10" s="67" t="s">
        <v>328</v>
      </c>
      <c r="AE10" s="71" t="s">
        <v>382</v>
      </c>
      <c r="AF10" s="67" t="s">
        <v>328</v>
      </c>
      <c r="AG10" s="221">
        <v>1</v>
      </c>
      <c r="AH10" s="66">
        <v>0.64</v>
      </c>
      <c r="AI10" s="221">
        <v>1</v>
      </c>
      <c r="AJ10" s="66">
        <v>0.71</v>
      </c>
      <c r="AK10" s="221">
        <v>1</v>
      </c>
      <c r="AL10" s="195">
        <v>0.77</v>
      </c>
      <c r="AM10" s="185" t="s">
        <v>317</v>
      </c>
      <c r="AN10" s="188" t="s">
        <v>383</v>
      </c>
      <c r="AO10" s="188" t="s">
        <v>328</v>
      </c>
      <c r="AP10" s="67"/>
      <c r="AQ10" s="67"/>
      <c r="AR10" s="67" t="s">
        <v>28</v>
      </c>
      <c r="AS10" s="67"/>
      <c r="AT10" s="67" t="s">
        <v>1599</v>
      </c>
      <c r="AU10" s="67" t="s">
        <v>364</v>
      </c>
      <c r="AV10" s="67" t="s">
        <v>317</v>
      </c>
      <c r="AW10" s="67" t="s">
        <v>1609</v>
      </c>
      <c r="AX10" s="67" t="s">
        <v>384</v>
      </c>
      <c r="AY10" s="56"/>
      <c r="AZ10" s="67" t="s">
        <v>28</v>
      </c>
    </row>
    <row r="11" spans="1:52" s="54" customFormat="1" ht="15" customHeight="1" x14ac:dyDescent="0.3">
      <c r="A11" s="56" t="s">
        <v>36</v>
      </c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3">
        <v>1</v>
      </c>
      <c r="U11" s="190">
        <v>0.1</v>
      </c>
      <c r="V11" s="111"/>
      <c r="W11" s="200">
        <v>0</v>
      </c>
      <c r="X11" s="177" t="s">
        <v>311</v>
      </c>
      <c r="Y11" s="65" t="s">
        <v>311</v>
      </c>
      <c r="Z11" s="65" t="s">
        <v>311</v>
      </c>
      <c r="AA11" s="65" t="s">
        <v>311</v>
      </c>
      <c r="AB11" s="65" t="s">
        <v>311</v>
      </c>
      <c r="AC11" s="65" t="s">
        <v>311</v>
      </c>
      <c r="AD11" s="65" t="s">
        <v>311</v>
      </c>
      <c r="AE11" s="177" t="s">
        <v>311</v>
      </c>
      <c r="AF11" s="65" t="s">
        <v>311</v>
      </c>
      <c r="AG11" s="221">
        <v>1</v>
      </c>
      <c r="AH11" s="66">
        <v>0.22</v>
      </c>
      <c r="AI11" s="221">
        <v>1</v>
      </c>
      <c r="AJ11" s="66">
        <v>0.13</v>
      </c>
      <c r="AK11" s="221">
        <v>1</v>
      </c>
      <c r="AL11" s="193">
        <v>0.17</v>
      </c>
      <c r="AM11" s="187" t="s">
        <v>385</v>
      </c>
      <c r="AN11" s="186" t="s">
        <v>386</v>
      </c>
      <c r="AO11" s="186" t="s">
        <v>312</v>
      </c>
      <c r="AP11" s="67"/>
      <c r="AQ11" s="67" t="s">
        <v>26</v>
      </c>
      <c r="AR11" s="67"/>
      <c r="AS11" s="67"/>
      <c r="AT11" s="67" t="s">
        <v>1600</v>
      </c>
      <c r="AU11" s="67" t="s">
        <v>387</v>
      </c>
      <c r="AV11" s="67" t="s">
        <v>388</v>
      </c>
      <c r="AW11" s="67" t="s">
        <v>1611</v>
      </c>
      <c r="AX11" s="67" t="s">
        <v>389</v>
      </c>
      <c r="AY11" s="56"/>
      <c r="AZ11" s="67" t="s">
        <v>26</v>
      </c>
    </row>
    <row r="12" spans="1:52" s="54" customFormat="1" ht="15" customHeight="1" x14ac:dyDescent="0.3">
      <c r="A12" s="183" t="s">
        <v>37</v>
      </c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3">
        <v>1</v>
      </c>
      <c r="U12" s="196">
        <v>0.2</v>
      </c>
      <c r="V12" s="111"/>
      <c r="W12" s="194">
        <v>0.2</v>
      </c>
      <c r="X12" s="177" t="s">
        <v>311</v>
      </c>
      <c r="Y12" s="65" t="s">
        <v>311</v>
      </c>
      <c r="Z12" s="65" t="s">
        <v>311</v>
      </c>
      <c r="AA12" s="65" t="s">
        <v>311</v>
      </c>
      <c r="AB12" s="65" t="s">
        <v>311</v>
      </c>
      <c r="AC12" s="65" t="s">
        <v>311</v>
      </c>
      <c r="AD12" s="65" t="s">
        <v>311</v>
      </c>
      <c r="AE12" s="177" t="s">
        <v>311</v>
      </c>
      <c r="AF12" s="65" t="s">
        <v>311</v>
      </c>
      <c r="AG12" s="221">
        <v>1</v>
      </c>
      <c r="AH12" s="66">
        <v>0.75</v>
      </c>
      <c r="AI12" s="221">
        <v>1</v>
      </c>
      <c r="AJ12" s="66">
        <v>0.49</v>
      </c>
      <c r="AK12" s="221">
        <v>1</v>
      </c>
      <c r="AL12" s="197">
        <v>0.65</v>
      </c>
      <c r="AM12" s="189" t="s">
        <v>390</v>
      </c>
      <c r="AN12" s="184" t="s">
        <v>391</v>
      </c>
      <c r="AO12" s="184" t="s">
        <v>312</v>
      </c>
      <c r="AP12" s="67" t="s">
        <v>38</v>
      </c>
      <c r="AQ12" s="67"/>
      <c r="AR12" s="67"/>
      <c r="AS12" s="67"/>
      <c r="AT12" s="67" t="s">
        <v>1600</v>
      </c>
      <c r="AU12" s="67" t="s">
        <v>392</v>
      </c>
      <c r="AV12" s="67" t="s">
        <v>177</v>
      </c>
      <c r="AW12" s="67" t="s">
        <v>177</v>
      </c>
      <c r="AX12" s="67" t="s">
        <v>393</v>
      </c>
      <c r="AY12" s="56"/>
      <c r="AZ12" s="67" t="s">
        <v>38</v>
      </c>
    </row>
    <row r="13" spans="1:52" s="54" customFormat="1" ht="15" customHeight="1" x14ac:dyDescent="0.3">
      <c r="A13" s="56" t="s">
        <v>39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3">
        <v>1</v>
      </c>
      <c r="U13" s="196">
        <v>0</v>
      </c>
      <c r="V13" s="111"/>
      <c r="W13" s="194">
        <v>0</v>
      </c>
      <c r="X13" s="177" t="s">
        <v>311</v>
      </c>
      <c r="Y13" s="65" t="s">
        <v>311</v>
      </c>
      <c r="Z13" s="65" t="s">
        <v>311</v>
      </c>
      <c r="AA13" s="65" t="s">
        <v>311</v>
      </c>
      <c r="AB13" s="65" t="s">
        <v>311</v>
      </c>
      <c r="AC13" s="65" t="s">
        <v>311</v>
      </c>
      <c r="AD13" s="65" t="s">
        <v>311</v>
      </c>
      <c r="AE13" s="177" t="s">
        <v>311</v>
      </c>
      <c r="AF13" s="65" t="s">
        <v>311</v>
      </c>
      <c r="AG13" s="221">
        <v>1</v>
      </c>
      <c r="AH13" s="66">
        <v>0.54</v>
      </c>
      <c r="AI13" s="221">
        <v>1</v>
      </c>
      <c r="AJ13" s="66">
        <v>0</v>
      </c>
      <c r="AK13" s="221">
        <v>1</v>
      </c>
      <c r="AL13" s="193">
        <v>0</v>
      </c>
      <c r="AM13" s="185" t="s">
        <v>395</v>
      </c>
      <c r="AN13" s="186" t="s">
        <v>396</v>
      </c>
      <c r="AO13" s="186" t="s">
        <v>334</v>
      </c>
      <c r="AP13" s="67" t="s">
        <v>38</v>
      </c>
      <c r="AQ13" s="67"/>
      <c r="AR13" s="67"/>
      <c r="AS13" s="67"/>
      <c r="AT13" s="67" t="s">
        <v>1600</v>
      </c>
      <c r="AU13" s="67" t="s">
        <v>397</v>
      </c>
      <c r="AV13" s="67" t="s">
        <v>398</v>
      </c>
      <c r="AW13" s="67" t="s">
        <v>1611</v>
      </c>
      <c r="AX13" s="67" t="s">
        <v>399</v>
      </c>
      <c r="AY13" s="56"/>
      <c r="AZ13" s="67" t="s">
        <v>38</v>
      </c>
    </row>
    <row r="14" spans="1:52" s="54" customFormat="1" ht="15" customHeight="1" x14ac:dyDescent="0.3">
      <c r="A14" s="56" t="s">
        <v>40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3">
        <v>1</v>
      </c>
      <c r="U14" s="190">
        <v>0.3</v>
      </c>
      <c r="V14" s="111"/>
      <c r="W14" s="200">
        <v>0.4</v>
      </c>
      <c r="X14" s="177" t="s">
        <v>311</v>
      </c>
      <c r="Y14" s="65" t="s">
        <v>311</v>
      </c>
      <c r="Z14" s="65" t="s">
        <v>311</v>
      </c>
      <c r="AA14" s="65" t="s">
        <v>311</v>
      </c>
      <c r="AB14" s="65" t="s">
        <v>311</v>
      </c>
      <c r="AC14" s="65" t="s">
        <v>311</v>
      </c>
      <c r="AD14" s="65" t="s">
        <v>311</v>
      </c>
      <c r="AE14" s="177" t="s">
        <v>311</v>
      </c>
      <c r="AF14" s="65" t="s">
        <v>311</v>
      </c>
      <c r="AG14" s="221">
        <v>1</v>
      </c>
      <c r="AH14" s="66">
        <v>0.48</v>
      </c>
      <c r="AI14" s="221">
        <v>1</v>
      </c>
      <c r="AJ14" s="66">
        <v>0.42</v>
      </c>
      <c r="AK14" s="221">
        <v>1</v>
      </c>
      <c r="AL14" s="191">
        <v>0.56999999999999995</v>
      </c>
      <c r="AM14" s="189" t="s">
        <v>400</v>
      </c>
      <c r="AN14" s="184" t="s">
        <v>401</v>
      </c>
      <c r="AO14" s="184" t="s">
        <v>328</v>
      </c>
      <c r="AP14" s="67"/>
      <c r="AQ14" s="67" t="s">
        <v>26</v>
      </c>
      <c r="AR14" s="67"/>
      <c r="AS14" s="67"/>
      <c r="AT14" s="67" t="s">
        <v>1600</v>
      </c>
      <c r="AU14" s="67" t="s">
        <v>402</v>
      </c>
      <c r="AV14" s="67" t="s">
        <v>398</v>
      </c>
      <c r="AW14" s="67" t="s">
        <v>1611</v>
      </c>
      <c r="AX14" s="67" t="s">
        <v>403</v>
      </c>
      <c r="AY14" s="56"/>
      <c r="AZ14" s="67" t="s">
        <v>26</v>
      </c>
    </row>
    <row r="15" spans="1:52" s="54" customFormat="1" ht="15" customHeight="1" x14ac:dyDescent="0.3">
      <c r="A15" s="57" t="s">
        <v>41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2">
        <v>0.5</v>
      </c>
      <c r="L15" s="112">
        <v>0.35099999999999998</v>
      </c>
      <c r="M15" s="112">
        <v>1.286</v>
      </c>
      <c r="N15" s="112">
        <v>1.0980000000000001</v>
      </c>
      <c r="O15" s="115">
        <v>1.571</v>
      </c>
      <c r="P15" s="113">
        <v>1</v>
      </c>
      <c r="Q15" s="115">
        <v>2.6549999999999998</v>
      </c>
      <c r="R15" s="113">
        <v>1</v>
      </c>
      <c r="S15" s="112">
        <v>3.0630000000000002</v>
      </c>
      <c r="T15" s="113">
        <v>1</v>
      </c>
      <c r="U15" s="192">
        <v>2.6</v>
      </c>
      <c r="V15" s="112">
        <v>2.57</v>
      </c>
      <c r="W15" s="192">
        <v>2.7</v>
      </c>
      <c r="X15" s="67" t="s">
        <v>177</v>
      </c>
      <c r="Y15" s="65" t="s">
        <v>404</v>
      </c>
      <c r="Z15" s="65" t="s">
        <v>328</v>
      </c>
      <c r="AA15" s="65" t="s">
        <v>405</v>
      </c>
      <c r="AB15" s="65" t="s">
        <v>319</v>
      </c>
      <c r="AC15" s="65" t="s">
        <v>406</v>
      </c>
      <c r="AD15" s="65" t="s">
        <v>319</v>
      </c>
      <c r="AE15" s="177" t="s">
        <v>407</v>
      </c>
      <c r="AF15" s="65" t="s">
        <v>319</v>
      </c>
      <c r="AG15" s="221">
        <v>1</v>
      </c>
      <c r="AH15" s="66">
        <v>2.38</v>
      </c>
      <c r="AI15" s="221">
        <v>1</v>
      </c>
      <c r="AJ15" s="66">
        <v>2.5299999999999998</v>
      </c>
      <c r="AK15" s="221">
        <v>1</v>
      </c>
      <c r="AL15" s="195">
        <v>2.3199999999999998</v>
      </c>
      <c r="AM15" s="187" t="s">
        <v>177</v>
      </c>
      <c r="AN15" s="188" t="s">
        <v>408</v>
      </c>
      <c r="AO15" s="188" t="s">
        <v>319</v>
      </c>
      <c r="AP15" s="67" t="s">
        <v>38</v>
      </c>
      <c r="AQ15" s="67"/>
      <c r="AR15" s="67"/>
      <c r="AS15" s="67" t="s">
        <v>42</v>
      </c>
      <c r="AT15" s="67" t="s">
        <v>1600</v>
      </c>
      <c r="AU15" s="67" t="s">
        <v>409</v>
      </c>
      <c r="AV15" s="67" t="s">
        <v>177</v>
      </c>
      <c r="AW15" s="67" t="s">
        <v>177</v>
      </c>
      <c r="AX15" s="67" t="s">
        <v>410</v>
      </c>
      <c r="AY15" s="56"/>
      <c r="AZ15" s="56" t="s">
        <v>1612</v>
      </c>
    </row>
    <row r="16" spans="1:52" s="54" customFormat="1" ht="15" customHeight="1" x14ac:dyDescent="0.3">
      <c r="A16" s="57" t="s">
        <v>43</v>
      </c>
      <c r="B16" s="114"/>
      <c r="C16" s="112">
        <v>1.778</v>
      </c>
      <c r="D16" s="112">
        <v>1.1839999999999999</v>
      </c>
      <c r="E16" s="112">
        <v>1.298</v>
      </c>
      <c r="F16" s="112">
        <v>0.78700000000000003</v>
      </c>
      <c r="G16" s="112">
        <v>1</v>
      </c>
      <c r="H16" s="112">
        <v>1.226</v>
      </c>
      <c r="I16" s="112">
        <v>1.5920000000000001</v>
      </c>
      <c r="J16" s="112">
        <v>1.0780000000000001</v>
      </c>
      <c r="K16" s="112">
        <v>1.2410000000000001</v>
      </c>
      <c r="L16" s="112">
        <v>1.222</v>
      </c>
      <c r="M16" s="112">
        <v>1.4419999999999999</v>
      </c>
      <c r="N16" s="112">
        <v>0.95899999999999996</v>
      </c>
      <c r="O16" s="113">
        <v>0.878</v>
      </c>
      <c r="P16" s="113">
        <v>1</v>
      </c>
      <c r="Q16" s="112">
        <v>1.581</v>
      </c>
      <c r="R16" s="113">
        <v>1</v>
      </c>
      <c r="S16" s="112">
        <v>1.355</v>
      </c>
      <c r="T16" s="113">
        <v>1</v>
      </c>
      <c r="U16" s="192">
        <v>1.8</v>
      </c>
      <c r="V16" s="112">
        <v>1.2290000000000001</v>
      </c>
      <c r="W16" s="192">
        <v>1.6</v>
      </c>
      <c r="X16" s="67" t="s">
        <v>411</v>
      </c>
      <c r="Y16" s="67" t="s">
        <v>412</v>
      </c>
      <c r="Z16" s="67" t="s">
        <v>334</v>
      </c>
      <c r="AA16" s="67" t="s">
        <v>413</v>
      </c>
      <c r="AB16" s="67" t="s">
        <v>334</v>
      </c>
      <c r="AC16" s="67" t="s">
        <v>414</v>
      </c>
      <c r="AD16" s="67" t="s">
        <v>334</v>
      </c>
      <c r="AE16" s="71" t="s">
        <v>415</v>
      </c>
      <c r="AF16" s="67" t="s">
        <v>312</v>
      </c>
      <c r="AG16" s="221">
        <v>1</v>
      </c>
      <c r="AH16" s="66">
        <v>0.3</v>
      </c>
      <c r="AI16" s="221">
        <v>1</v>
      </c>
      <c r="AJ16" s="66">
        <v>0.3</v>
      </c>
      <c r="AK16" s="221">
        <v>1</v>
      </c>
      <c r="AL16" s="195">
        <v>0.32</v>
      </c>
      <c r="AM16" s="187" t="s">
        <v>411</v>
      </c>
      <c r="AN16" s="188" t="s">
        <v>416</v>
      </c>
      <c r="AO16" s="186" t="s">
        <v>334</v>
      </c>
      <c r="AP16" s="67"/>
      <c r="AQ16" s="67"/>
      <c r="AR16" s="67" t="s">
        <v>28</v>
      </c>
      <c r="AS16" s="67"/>
      <c r="AT16" s="67" t="s">
        <v>1599</v>
      </c>
      <c r="AU16" s="67" t="s">
        <v>417</v>
      </c>
      <c r="AV16" s="67" t="s">
        <v>418</v>
      </c>
      <c r="AW16" s="67" t="s">
        <v>1609</v>
      </c>
      <c r="AX16" s="67" t="s">
        <v>419</v>
      </c>
      <c r="AY16" s="56"/>
      <c r="AZ16" s="67" t="s">
        <v>28</v>
      </c>
    </row>
    <row r="17" spans="1:52" s="54" customFormat="1" ht="15" customHeight="1" x14ac:dyDescent="0.3">
      <c r="A17" s="56" t="s">
        <v>44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3">
        <v>1</v>
      </c>
      <c r="U17" s="196">
        <v>0</v>
      </c>
      <c r="V17" s="111"/>
      <c r="W17" s="200">
        <v>0.2</v>
      </c>
      <c r="X17" s="177" t="s">
        <v>311</v>
      </c>
      <c r="Y17" s="65" t="s">
        <v>311</v>
      </c>
      <c r="Z17" s="65" t="s">
        <v>311</v>
      </c>
      <c r="AA17" s="65" t="s">
        <v>311</v>
      </c>
      <c r="AB17" s="65" t="s">
        <v>311</v>
      </c>
      <c r="AC17" s="65" t="s">
        <v>311</v>
      </c>
      <c r="AD17" s="65" t="s">
        <v>311</v>
      </c>
      <c r="AE17" s="177" t="s">
        <v>311</v>
      </c>
      <c r="AF17" s="65" t="s">
        <v>311</v>
      </c>
      <c r="AG17" s="221">
        <v>1</v>
      </c>
      <c r="AH17" s="66">
        <v>0.49</v>
      </c>
      <c r="AI17" s="221">
        <v>1</v>
      </c>
      <c r="AJ17" s="66">
        <v>0.73</v>
      </c>
      <c r="AK17" s="221">
        <v>1</v>
      </c>
      <c r="AL17" s="197">
        <v>0.39</v>
      </c>
      <c r="AM17" s="189" t="s">
        <v>394</v>
      </c>
      <c r="AN17" s="184" t="s">
        <v>420</v>
      </c>
      <c r="AO17" s="184" t="s">
        <v>312</v>
      </c>
      <c r="AP17" s="67" t="s">
        <v>38</v>
      </c>
      <c r="AQ17" s="67"/>
      <c r="AR17" s="67"/>
      <c r="AS17" s="67"/>
      <c r="AT17" s="67" t="s">
        <v>1600</v>
      </c>
      <c r="AU17" s="67" t="s">
        <v>421</v>
      </c>
      <c r="AV17" s="67" t="s">
        <v>388</v>
      </c>
      <c r="AW17" s="67" t="s">
        <v>1611</v>
      </c>
      <c r="AX17" s="67" t="s">
        <v>422</v>
      </c>
      <c r="AY17" s="56"/>
      <c r="AZ17" s="67" t="s">
        <v>38</v>
      </c>
    </row>
    <row r="18" spans="1:52" s="54" customFormat="1" ht="15" customHeight="1" x14ac:dyDescent="0.3">
      <c r="A18" s="56" t="s">
        <v>45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3">
        <v>1</v>
      </c>
      <c r="U18" s="196">
        <v>0.4</v>
      </c>
      <c r="V18" s="111"/>
      <c r="W18" s="200">
        <v>0.4</v>
      </c>
      <c r="X18" s="177" t="s">
        <v>311</v>
      </c>
      <c r="Y18" s="65" t="s">
        <v>311</v>
      </c>
      <c r="Z18" s="65" t="s">
        <v>311</v>
      </c>
      <c r="AA18" s="65" t="s">
        <v>311</v>
      </c>
      <c r="AB18" s="65" t="s">
        <v>311</v>
      </c>
      <c r="AC18" s="65" t="s">
        <v>311</v>
      </c>
      <c r="AD18" s="65" t="s">
        <v>311</v>
      </c>
      <c r="AE18" s="177" t="s">
        <v>311</v>
      </c>
      <c r="AF18" s="65" t="s">
        <v>311</v>
      </c>
      <c r="AG18" s="221">
        <v>1</v>
      </c>
      <c r="AH18" s="66">
        <v>0.6</v>
      </c>
      <c r="AI18" s="221">
        <v>1</v>
      </c>
      <c r="AJ18" s="66">
        <v>0.52</v>
      </c>
      <c r="AK18" s="221">
        <v>1</v>
      </c>
      <c r="AL18" s="197">
        <v>0.49</v>
      </c>
      <c r="AM18" s="202" t="s">
        <v>400</v>
      </c>
      <c r="AN18" s="184" t="s">
        <v>423</v>
      </c>
      <c r="AO18" s="184" t="s">
        <v>328</v>
      </c>
      <c r="AP18" s="67" t="s">
        <v>38</v>
      </c>
      <c r="AQ18" s="67"/>
      <c r="AR18" s="67"/>
      <c r="AS18" s="67"/>
      <c r="AT18" s="67" t="s">
        <v>1600</v>
      </c>
      <c r="AU18" s="67" t="s">
        <v>424</v>
      </c>
      <c r="AV18" s="67" t="s">
        <v>400</v>
      </c>
      <c r="AW18" s="67" t="s">
        <v>1611</v>
      </c>
      <c r="AX18" s="67" t="s">
        <v>425</v>
      </c>
      <c r="AY18" s="56"/>
      <c r="AZ18" s="67" t="s">
        <v>38</v>
      </c>
    </row>
    <row r="19" spans="1:52" s="54" customFormat="1" ht="15" customHeight="1" x14ac:dyDescent="0.3">
      <c r="A19" s="56" t="s">
        <v>46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3">
        <v>1</v>
      </c>
      <c r="U19" s="196">
        <v>0.1</v>
      </c>
      <c r="V19" s="111"/>
      <c r="W19" s="200">
        <v>0.1</v>
      </c>
      <c r="X19" s="177" t="s">
        <v>311</v>
      </c>
      <c r="Y19" s="65" t="s">
        <v>311</v>
      </c>
      <c r="Z19" s="65" t="s">
        <v>311</v>
      </c>
      <c r="AA19" s="65" t="s">
        <v>311</v>
      </c>
      <c r="AB19" s="65" t="s">
        <v>311</v>
      </c>
      <c r="AC19" s="65" t="s">
        <v>311</v>
      </c>
      <c r="AD19" s="65" t="s">
        <v>311</v>
      </c>
      <c r="AE19" s="177" t="s">
        <v>311</v>
      </c>
      <c r="AF19" s="65" t="s">
        <v>311</v>
      </c>
      <c r="AG19" s="221">
        <v>1</v>
      </c>
      <c r="AH19" s="66">
        <v>0.48</v>
      </c>
      <c r="AI19" s="221">
        <v>1</v>
      </c>
      <c r="AJ19" s="66">
        <v>0.38</v>
      </c>
      <c r="AK19" s="221">
        <v>1</v>
      </c>
      <c r="AL19" s="197">
        <v>0.22</v>
      </c>
      <c r="AM19" s="189" t="s">
        <v>385</v>
      </c>
      <c r="AN19" s="184" t="s">
        <v>426</v>
      </c>
      <c r="AO19" s="184" t="s">
        <v>312</v>
      </c>
      <c r="AP19" s="67" t="s">
        <v>38</v>
      </c>
      <c r="AQ19" s="67"/>
      <c r="AR19" s="67"/>
      <c r="AS19" s="67"/>
      <c r="AT19" s="67" t="s">
        <v>1600</v>
      </c>
      <c r="AU19" s="67" t="s">
        <v>427</v>
      </c>
      <c r="AV19" s="67" t="s">
        <v>398</v>
      </c>
      <c r="AW19" s="67" t="s">
        <v>1611</v>
      </c>
      <c r="AX19" s="67" t="s">
        <v>428</v>
      </c>
      <c r="AY19" s="56"/>
      <c r="AZ19" s="67" t="s">
        <v>38</v>
      </c>
    </row>
    <row r="20" spans="1:52" s="54" customFormat="1" ht="15" customHeight="1" x14ac:dyDescent="0.3">
      <c r="A20" s="56" t="s">
        <v>47</v>
      </c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3">
        <v>1</v>
      </c>
      <c r="U20" s="196">
        <v>0.3</v>
      </c>
      <c r="V20" s="111"/>
      <c r="W20" s="200">
        <v>0.2</v>
      </c>
      <c r="X20" s="177" t="s">
        <v>311</v>
      </c>
      <c r="Y20" s="65" t="s">
        <v>311</v>
      </c>
      <c r="Z20" s="65" t="s">
        <v>311</v>
      </c>
      <c r="AA20" s="65" t="s">
        <v>311</v>
      </c>
      <c r="AB20" s="65" t="s">
        <v>311</v>
      </c>
      <c r="AC20" s="65" t="s">
        <v>311</v>
      </c>
      <c r="AD20" s="65" t="s">
        <v>311</v>
      </c>
      <c r="AE20" s="177" t="s">
        <v>311</v>
      </c>
      <c r="AF20" s="65" t="s">
        <v>311</v>
      </c>
      <c r="AG20" s="221">
        <v>1</v>
      </c>
      <c r="AH20" s="66">
        <v>0.23</v>
      </c>
      <c r="AI20" s="221">
        <v>1</v>
      </c>
      <c r="AJ20" s="66">
        <v>0.35</v>
      </c>
      <c r="AK20" s="221">
        <v>1</v>
      </c>
      <c r="AL20" s="197">
        <v>0.45</v>
      </c>
      <c r="AM20" s="189" t="s">
        <v>429</v>
      </c>
      <c r="AN20" s="184" t="s">
        <v>430</v>
      </c>
      <c r="AO20" s="184" t="s">
        <v>312</v>
      </c>
      <c r="AP20" s="67" t="s">
        <v>38</v>
      </c>
      <c r="AQ20" s="67"/>
      <c r="AR20" s="67"/>
      <c r="AS20" s="67"/>
      <c r="AT20" s="67" t="s">
        <v>1600</v>
      </c>
      <c r="AU20" s="67" t="s">
        <v>431</v>
      </c>
      <c r="AV20" s="67" t="s">
        <v>432</v>
      </c>
      <c r="AW20" s="67" t="s">
        <v>1611</v>
      </c>
      <c r="AX20" s="67" t="s">
        <v>433</v>
      </c>
      <c r="AY20" s="56"/>
      <c r="AZ20" s="67" t="s">
        <v>38</v>
      </c>
    </row>
    <row r="21" spans="1:52" s="54" customFormat="1" ht="15" hidden="1" customHeight="1" x14ac:dyDescent="0.3">
      <c r="A21" s="56" t="s">
        <v>48</v>
      </c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3">
        <v>1</v>
      </c>
      <c r="U21" s="196">
        <v>0.1</v>
      </c>
      <c r="V21" s="111"/>
      <c r="W21" s="200">
        <v>0.3</v>
      </c>
      <c r="X21" s="177" t="s">
        <v>311</v>
      </c>
      <c r="Y21" s="65"/>
      <c r="Z21" s="65"/>
      <c r="AA21" s="65"/>
      <c r="AB21" s="65"/>
      <c r="AC21" s="65"/>
      <c r="AD21" s="65"/>
      <c r="AE21" s="177" t="s">
        <v>311</v>
      </c>
      <c r="AF21" s="65" t="s">
        <v>311</v>
      </c>
      <c r="AG21" s="65"/>
      <c r="AH21" s="66"/>
      <c r="AI21" s="66"/>
      <c r="AJ21" s="66"/>
      <c r="AK21" s="221">
        <v>1</v>
      </c>
      <c r="AL21" s="191">
        <v>0.14000000000000001</v>
      </c>
      <c r="AM21" s="189" t="s">
        <v>434</v>
      </c>
      <c r="AN21" s="184" t="s">
        <v>435</v>
      </c>
      <c r="AO21" s="184" t="s">
        <v>334</v>
      </c>
      <c r="AP21" s="67"/>
      <c r="AQ21" s="67" t="s">
        <v>26</v>
      </c>
      <c r="AR21" s="67"/>
      <c r="AS21" s="67"/>
      <c r="AT21" s="67" t="s">
        <v>1600</v>
      </c>
      <c r="AU21" s="67" t="s">
        <v>427</v>
      </c>
      <c r="AV21" s="67" t="s">
        <v>398</v>
      </c>
      <c r="AW21" s="67" t="s">
        <v>1611</v>
      </c>
      <c r="AX21" s="67" t="s">
        <v>436</v>
      </c>
      <c r="AY21" s="56"/>
      <c r="AZ21" s="67" t="s">
        <v>26</v>
      </c>
    </row>
    <row r="22" spans="1:52" s="54" customFormat="1" ht="15" customHeight="1" x14ac:dyDescent="0.3">
      <c r="A22" s="56" t="s">
        <v>49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3">
        <v>1</v>
      </c>
      <c r="U22" s="190">
        <v>0</v>
      </c>
      <c r="V22" s="111"/>
      <c r="W22" s="200">
        <v>0.1</v>
      </c>
      <c r="X22" s="177" t="s">
        <v>311</v>
      </c>
      <c r="Y22" s="65" t="s">
        <v>311</v>
      </c>
      <c r="Z22" s="65" t="s">
        <v>311</v>
      </c>
      <c r="AA22" s="65" t="s">
        <v>311</v>
      </c>
      <c r="AB22" s="65" t="s">
        <v>311</v>
      </c>
      <c r="AC22" s="65" t="s">
        <v>311</v>
      </c>
      <c r="AD22" s="65" t="s">
        <v>311</v>
      </c>
      <c r="AE22" s="177" t="s">
        <v>311</v>
      </c>
      <c r="AF22" s="65" t="s">
        <v>311</v>
      </c>
      <c r="AG22" s="221">
        <v>1</v>
      </c>
      <c r="AH22" s="66">
        <v>0.2</v>
      </c>
      <c r="AI22" s="221">
        <v>1</v>
      </c>
      <c r="AJ22" s="66">
        <v>0.33</v>
      </c>
      <c r="AK22" s="221">
        <v>1</v>
      </c>
      <c r="AL22" s="191">
        <v>0.26</v>
      </c>
      <c r="AM22" s="189" t="s">
        <v>385</v>
      </c>
      <c r="AN22" s="184" t="s">
        <v>437</v>
      </c>
      <c r="AO22" s="186" t="s">
        <v>312</v>
      </c>
      <c r="AP22" s="67"/>
      <c r="AQ22" s="67" t="s">
        <v>26</v>
      </c>
      <c r="AR22" s="67"/>
      <c r="AS22" s="67"/>
      <c r="AT22" s="67" t="s">
        <v>1600</v>
      </c>
      <c r="AU22" s="67" t="s">
        <v>438</v>
      </c>
      <c r="AV22" s="67" t="s">
        <v>429</v>
      </c>
      <c r="AW22" s="67" t="s">
        <v>1611</v>
      </c>
      <c r="AX22" s="67" t="s">
        <v>439</v>
      </c>
      <c r="AY22" s="56"/>
      <c r="AZ22" s="67" t="s">
        <v>26</v>
      </c>
    </row>
    <row r="23" spans="1:52" s="54" customFormat="1" ht="15" customHeight="1" x14ac:dyDescent="0.3">
      <c r="A23" s="56" t="s">
        <v>50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3">
        <v>1</v>
      </c>
      <c r="U23" s="190">
        <v>0.7</v>
      </c>
      <c r="V23" s="111"/>
      <c r="W23" s="200">
        <v>0.5</v>
      </c>
      <c r="X23" s="177" t="s">
        <v>311</v>
      </c>
      <c r="Y23" s="65" t="s">
        <v>311</v>
      </c>
      <c r="Z23" s="65" t="s">
        <v>311</v>
      </c>
      <c r="AA23" s="65" t="s">
        <v>311</v>
      </c>
      <c r="AB23" s="65" t="s">
        <v>311</v>
      </c>
      <c r="AC23" s="65" t="s">
        <v>311</v>
      </c>
      <c r="AD23" s="65" t="s">
        <v>311</v>
      </c>
      <c r="AE23" s="177" t="s">
        <v>311</v>
      </c>
      <c r="AF23" s="65" t="s">
        <v>311</v>
      </c>
      <c r="AG23" s="221">
        <v>1</v>
      </c>
      <c r="AH23" s="66">
        <v>0.2</v>
      </c>
      <c r="AI23" s="221">
        <v>1</v>
      </c>
      <c r="AJ23" s="66">
        <v>0.26</v>
      </c>
      <c r="AK23" s="221">
        <v>1</v>
      </c>
      <c r="AL23" s="191">
        <v>0.48</v>
      </c>
      <c r="AM23" s="189" t="s">
        <v>315</v>
      </c>
      <c r="AN23" s="184" t="s">
        <v>440</v>
      </c>
      <c r="AO23" s="186" t="s">
        <v>312</v>
      </c>
      <c r="AP23" s="67"/>
      <c r="AQ23" s="67" t="s">
        <v>26</v>
      </c>
      <c r="AR23" s="67"/>
      <c r="AS23" s="67"/>
      <c r="AT23" s="67" t="s">
        <v>1600</v>
      </c>
      <c r="AU23" s="67" t="s">
        <v>314</v>
      </c>
      <c r="AV23" s="67" t="s">
        <v>315</v>
      </c>
      <c r="AW23" s="67" t="s">
        <v>1608</v>
      </c>
      <c r="AX23" s="67" t="s">
        <v>441</v>
      </c>
      <c r="AY23" s="56"/>
      <c r="AZ23" s="67" t="s">
        <v>26</v>
      </c>
    </row>
    <row r="24" spans="1:52" s="54" customFormat="1" ht="15" customHeight="1" x14ac:dyDescent="0.3">
      <c r="A24" s="57" t="s">
        <v>51</v>
      </c>
      <c r="B24" s="114"/>
      <c r="C24" s="114"/>
      <c r="D24" s="114"/>
      <c r="E24" s="112">
        <v>0.378</v>
      </c>
      <c r="F24" s="112">
        <v>0.29799999999999999</v>
      </c>
      <c r="G24" s="112">
        <v>0.41899999999999998</v>
      </c>
      <c r="H24" s="112">
        <v>0.28399999999999997</v>
      </c>
      <c r="I24" s="112">
        <v>0.25700000000000001</v>
      </c>
      <c r="J24" s="112">
        <v>0.187</v>
      </c>
      <c r="K24" s="112">
        <v>0.21199999999999999</v>
      </c>
      <c r="L24" s="112">
        <v>0.67500000000000004</v>
      </c>
      <c r="M24" s="112">
        <v>0.503</v>
      </c>
      <c r="N24" s="112">
        <v>0.5</v>
      </c>
      <c r="O24" s="113">
        <v>0.48699999999999999</v>
      </c>
      <c r="P24" s="113">
        <v>1</v>
      </c>
      <c r="Q24" s="112">
        <v>0.54700000000000004</v>
      </c>
      <c r="R24" s="113">
        <v>1</v>
      </c>
      <c r="S24" s="112">
        <v>0.82299999999999995</v>
      </c>
      <c r="T24" s="113">
        <v>1</v>
      </c>
      <c r="U24" s="192">
        <v>1</v>
      </c>
      <c r="V24" s="112">
        <v>0.65400000000000003</v>
      </c>
      <c r="W24" s="192">
        <v>0.9</v>
      </c>
      <c r="X24" s="67" t="s">
        <v>442</v>
      </c>
      <c r="Y24" s="67" t="s">
        <v>443</v>
      </c>
      <c r="Z24" s="67" t="s">
        <v>334</v>
      </c>
      <c r="AA24" s="67" t="s">
        <v>444</v>
      </c>
      <c r="AB24" s="67" t="s">
        <v>334</v>
      </c>
      <c r="AC24" s="67" t="s">
        <v>445</v>
      </c>
      <c r="AD24" s="67" t="s">
        <v>334</v>
      </c>
      <c r="AE24" s="71" t="s">
        <v>446</v>
      </c>
      <c r="AF24" s="67" t="s">
        <v>334</v>
      </c>
      <c r="AG24" s="221">
        <v>1</v>
      </c>
      <c r="AH24" s="66">
        <v>0.12</v>
      </c>
      <c r="AI24" s="221">
        <v>1</v>
      </c>
      <c r="AJ24" s="66">
        <v>0.17</v>
      </c>
      <c r="AK24" s="221">
        <v>1</v>
      </c>
      <c r="AL24" s="195">
        <v>0.18</v>
      </c>
      <c r="AM24" s="187" t="s">
        <v>442</v>
      </c>
      <c r="AN24" s="188" t="s">
        <v>448</v>
      </c>
      <c r="AO24" s="184" t="s">
        <v>334</v>
      </c>
      <c r="AP24" s="67"/>
      <c r="AQ24" s="67"/>
      <c r="AR24" s="67" t="s">
        <v>28</v>
      </c>
      <c r="AS24" s="67"/>
      <c r="AT24" s="67" t="s">
        <v>1600</v>
      </c>
      <c r="AU24" s="67" t="s">
        <v>449</v>
      </c>
      <c r="AV24" s="67" t="s">
        <v>450</v>
      </c>
      <c r="AW24" s="67" t="s">
        <v>1609</v>
      </c>
      <c r="AX24" s="67" t="s">
        <v>451</v>
      </c>
      <c r="AY24" s="56"/>
      <c r="AZ24" s="67" t="s">
        <v>28</v>
      </c>
    </row>
    <row r="25" spans="1:52" s="54" customFormat="1" ht="15" customHeight="1" x14ac:dyDescent="0.3">
      <c r="A25" s="57" t="s">
        <v>52</v>
      </c>
      <c r="B25" s="114"/>
      <c r="C25" s="114"/>
      <c r="D25" s="114"/>
      <c r="E25" s="112"/>
      <c r="F25" s="112"/>
      <c r="G25" s="112"/>
      <c r="H25" s="112"/>
      <c r="I25" s="112"/>
      <c r="J25" s="112"/>
      <c r="K25" s="112"/>
      <c r="L25" s="112">
        <v>0.71599999999999997</v>
      </c>
      <c r="M25" s="112">
        <v>0.95699999999999996</v>
      </c>
      <c r="N25" s="112">
        <v>0.92700000000000005</v>
      </c>
      <c r="O25" s="113">
        <v>1</v>
      </c>
      <c r="P25" s="113">
        <v>1</v>
      </c>
      <c r="Q25" s="112">
        <v>1.375</v>
      </c>
      <c r="R25" s="113">
        <v>1</v>
      </c>
      <c r="S25" s="112">
        <v>1.944</v>
      </c>
      <c r="T25" s="113">
        <v>1</v>
      </c>
      <c r="U25" s="192">
        <v>1.1000000000000001</v>
      </c>
      <c r="V25" s="112">
        <v>1.929</v>
      </c>
      <c r="W25" s="192">
        <v>1.4</v>
      </c>
      <c r="X25" s="67" t="s">
        <v>452</v>
      </c>
      <c r="Y25" s="71" t="s">
        <v>453</v>
      </c>
      <c r="Z25" s="67" t="s">
        <v>328</v>
      </c>
      <c r="AA25" s="67" t="s">
        <v>454</v>
      </c>
      <c r="AB25" s="67" t="s">
        <v>312</v>
      </c>
      <c r="AC25" s="71" t="s">
        <v>455</v>
      </c>
      <c r="AD25" s="67" t="s">
        <v>328</v>
      </c>
      <c r="AE25" s="71" t="s">
        <v>456</v>
      </c>
      <c r="AF25" s="67" t="s">
        <v>312</v>
      </c>
      <c r="AG25" s="221">
        <v>1</v>
      </c>
      <c r="AH25" s="66">
        <v>0.41</v>
      </c>
      <c r="AI25" s="221">
        <v>1</v>
      </c>
      <c r="AJ25" s="66">
        <v>0.51</v>
      </c>
      <c r="AK25" s="221">
        <v>1</v>
      </c>
      <c r="AL25" s="195">
        <v>0.44</v>
      </c>
      <c r="AM25" s="67" t="s">
        <v>452</v>
      </c>
      <c r="AN25" s="188" t="s">
        <v>457</v>
      </c>
      <c r="AO25" s="184" t="s">
        <v>328</v>
      </c>
      <c r="AP25" s="67"/>
      <c r="AQ25" s="67"/>
      <c r="AR25" s="67" t="s">
        <v>28</v>
      </c>
      <c r="AS25" s="67"/>
      <c r="AT25" s="67" t="s">
        <v>1599</v>
      </c>
      <c r="AU25" s="67" t="s">
        <v>335</v>
      </c>
      <c r="AV25" s="67" t="s">
        <v>373</v>
      </c>
      <c r="AW25" s="67" t="s">
        <v>1609</v>
      </c>
      <c r="AX25" s="67" t="s">
        <v>458</v>
      </c>
      <c r="AY25" s="56"/>
      <c r="AZ25" s="67" t="s">
        <v>28</v>
      </c>
    </row>
    <row r="26" spans="1:52" s="54" customFormat="1" ht="15" customHeight="1" x14ac:dyDescent="0.3">
      <c r="A26" s="57" t="s">
        <v>53</v>
      </c>
      <c r="B26" s="114"/>
      <c r="C26" s="114"/>
      <c r="D26" s="114"/>
      <c r="E26" s="112">
        <v>0.47</v>
      </c>
      <c r="F26" s="112">
        <v>0.55400000000000005</v>
      </c>
      <c r="G26" s="112">
        <v>0.55000000000000004</v>
      </c>
      <c r="H26" s="112">
        <v>0.55100000000000005</v>
      </c>
      <c r="I26" s="112">
        <v>0.432</v>
      </c>
      <c r="J26" s="112">
        <v>0.33600000000000002</v>
      </c>
      <c r="K26" s="112">
        <v>0.25</v>
      </c>
      <c r="L26" s="112">
        <v>0.252</v>
      </c>
      <c r="M26" s="112">
        <v>0.30599999999999999</v>
      </c>
      <c r="N26" s="112">
        <v>0.52</v>
      </c>
      <c r="O26" s="115">
        <v>0.33</v>
      </c>
      <c r="P26" s="113">
        <v>1</v>
      </c>
      <c r="Q26" s="115">
        <v>0.66700000000000004</v>
      </c>
      <c r="R26" s="113">
        <v>1</v>
      </c>
      <c r="S26" s="112">
        <v>0.90500000000000003</v>
      </c>
      <c r="T26" s="113">
        <v>1</v>
      </c>
      <c r="U26" s="192">
        <v>0.9</v>
      </c>
      <c r="V26" s="112">
        <v>0.74299999999999999</v>
      </c>
      <c r="W26" s="192">
        <v>0.8</v>
      </c>
      <c r="X26" s="65" t="s">
        <v>459</v>
      </c>
      <c r="Y26" s="65" t="s">
        <v>460</v>
      </c>
      <c r="Z26" s="65" t="s">
        <v>334</v>
      </c>
      <c r="AA26" s="65" t="s">
        <v>461</v>
      </c>
      <c r="AB26" s="65" t="s">
        <v>334</v>
      </c>
      <c r="AC26" s="65" t="s">
        <v>462</v>
      </c>
      <c r="AD26" s="65" t="s">
        <v>334</v>
      </c>
      <c r="AE26" s="177" t="s">
        <v>463</v>
      </c>
      <c r="AF26" s="67" t="s">
        <v>334</v>
      </c>
      <c r="AG26" s="221">
        <v>1</v>
      </c>
      <c r="AH26" s="66">
        <v>0.23</v>
      </c>
      <c r="AI26" s="221">
        <v>1</v>
      </c>
      <c r="AJ26" s="66">
        <v>0.24</v>
      </c>
      <c r="AK26" s="221">
        <v>1</v>
      </c>
      <c r="AL26" s="195">
        <v>0.28999999999999998</v>
      </c>
      <c r="AM26" s="187" t="s">
        <v>459</v>
      </c>
      <c r="AN26" s="188" t="s">
        <v>464</v>
      </c>
      <c r="AO26" s="186" t="s">
        <v>312</v>
      </c>
      <c r="AP26" s="67"/>
      <c r="AQ26" s="67"/>
      <c r="AR26" s="67"/>
      <c r="AS26" s="67" t="s">
        <v>42</v>
      </c>
      <c r="AT26" s="67" t="s">
        <v>1600</v>
      </c>
      <c r="AU26" s="67" t="s">
        <v>314</v>
      </c>
      <c r="AV26" s="67" t="s">
        <v>465</v>
      </c>
      <c r="AW26" s="67" t="s">
        <v>1608</v>
      </c>
      <c r="AX26" s="67" t="s">
        <v>466</v>
      </c>
      <c r="AY26" s="56"/>
      <c r="AZ26" s="67" t="s">
        <v>42</v>
      </c>
    </row>
    <row r="27" spans="1:52" s="54" customFormat="1" ht="15" customHeight="1" x14ac:dyDescent="0.3">
      <c r="A27" s="57" t="s">
        <v>54</v>
      </c>
      <c r="B27" s="114"/>
      <c r="C27" s="114"/>
      <c r="D27" s="114"/>
      <c r="E27" s="112">
        <v>0.34300000000000003</v>
      </c>
      <c r="F27" s="112">
        <v>0.52600000000000002</v>
      </c>
      <c r="G27" s="112">
        <v>0.32100000000000001</v>
      </c>
      <c r="H27" s="112">
        <v>0.24399999999999999</v>
      </c>
      <c r="I27" s="112">
        <v>0.29299999999999998</v>
      </c>
      <c r="J27" s="112">
        <v>0.38900000000000001</v>
      </c>
      <c r="K27" s="112">
        <v>0.16400000000000001</v>
      </c>
      <c r="L27" s="112">
        <v>4.2999999999999997E-2</v>
      </c>
      <c r="M27" s="112">
        <v>0.378</v>
      </c>
      <c r="N27" s="112">
        <v>0.67400000000000004</v>
      </c>
      <c r="O27" s="115">
        <v>0.38</v>
      </c>
      <c r="P27" s="113">
        <v>1</v>
      </c>
      <c r="Q27" s="115">
        <v>0.5</v>
      </c>
      <c r="R27" s="113">
        <v>1</v>
      </c>
      <c r="S27" s="112">
        <v>0.23300000000000001</v>
      </c>
      <c r="T27" s="113">
        <v>1</v>
      </c>
      <c r="U27" s="192">
        <v>0.5</v>
      </c>
      <c r="V27" s="112">
        <v>0.56499999999999995</v>
      </c>
      <c r="W27" s="192">
        <v>0.6</v>
      </c>
      <c r="X27" s="65" t="s">
        <v>459</v>
      </c>
      <c r="Y27" s="65" t="s">
        <v>467</v>
      </c>
      <c r="Z27" s="65" t="s">
        <v>334</v>
      </c>
      <c r="AA27" s="65" t="s">
        <v>468</v>
      </c>
      <c r="AB27" s="65" t="s">
        <v>334</v>
      </c>
      <c r="AC27" s="65" t="s">
        <v>469</v>
      </c>
      <c r="AD27" s="65" t="s">
        <v>334</v>
      </c>
      <c r="AE27" s="177" t="s">
        <v>470</v>
      </c>
      <c r="AF27" s="67" t="s">
        <v>334</v>
      </c>
      <c r="AG27" s="221">
        <v>1</v>
      </c>
      <c r="AH27" s="66">
        <v>0.24</v>
      </c>
      <c r="AI27" s="221">
        <v>1</v>
      </c>
      <c r="AJ27" s="66">
        <v>0.14000000000000001</v>
      </c>
      <c r="AK27" s="221">
        <v>1</v>
      </c>
      <c r="AL27" s="195">
        <v>0.15</v>
      </c>
      <c r="AM27" s="187" t="s">
        <v>459</v>
      </c>
      <c r="AN27" s="188" t="s">
        <v>471</v>
      </c>
      <c r="AO27" s="184" t="s">
        <v>334</v>
      </c>
      <c r="AP27" s="67"/>
      <c r="AQ27" s="67"/>
      <c r="AR27" s="67"/>
      <c r="AS27" s="67" t="s">
        <v>42</v>
      </c>
      <c r="AT27" s="67" t="s">
        <v>1600</v>
      </c>
      <c r="AU27" s="67" t="s">
        <v>314</v>
      </c>
      <c r="AV27" s="67" t="s">
        <v>465</v>
      </c>
      <c r="AW27" s="67" t="s">
        <v>1608</v>
      </c>
      <c r="AX27" s="67" t="s">
        <v>472</v>
      </c>
      <c r="AY27" s="56"/>
      <c r="AZ27" s="67" t="s">
        <v>42</v>
      </c>
    </row>
    <row r="28" spans="1:52" s="54" customFormat="1" ht="15" customHeight="1" x14ac:dyDescent="0.3">
      <c r="A28" s="57" t="s">
        <v>55</v>
      </c>
      <c r="B28" s="114"/>
      <c r="C28" s="114"/>
      <c r="D28" s="114"/>
      <c r="E28" s="112">
        <v>0.39</v>
      </c>
      <c r="F28" s="112">
        <v>0.30299999999999999</v>
      </c>
      <c r="G28" s="112">
        <v>0.49</v>
      </c>
      <c r="H28" s="112">
        <v>0.41899999999999998</v>
      </c>
      <c r="I28" s="112">
        <v>0.25900000000000001</v>
      </c>
      <c r="J28" s="112">
        <v>0.3</v>
      </c>
      <c r="K28" s="112">
        <v>0.41199999999999998</v>
      </c>
      <c r="L28" s="112">
        <v>0.22900000000000001</v>
      </c>
      <c r="M28" s="112">
        <v>0.22</v>
      </c>
      <c r="N28" s="112">
        <v>0.17299999999999999</v>
      </c>
      <c r="O28" s="115">
        <v>0.246</v>
      </c>
      <c r="P28" s="113">
        <v>1</v>
      </c>
      <c r="Q28" s="115">
        <v>0.42599999999999999</v>
      </c>
      <c r="R28" s="113">
        <v>1</v>
      </c>
      <c r="S28" s="112">
        <v>0.28799999999999998</v>
      </c>
      <c r="T28" s="113">
        <v>1</v>
      </c>
      <c r="U28" s="192">
        <v>0.4</v>
      </c>
      <c r="V28" s="112">
        <v>0.36599999999999999</v>
      </c>
      <c r="W28" s="192">
        <v>0.5</v>
      </c>
      <c r="X28" s="65" t="s">
        <v>459</v>
      </c>
      <c r="Y28" s="65" t="s">
        <v>473</v>
      </c>
      <c r="Z28" s="65" t="s">
        <v>334</v>
      </c>
      <c r="AA28" s="65" t="s">
        <v>474</v>
      </c>
      <c r="AB28" s="65" t="s">
        <v>334</v>
      </c>
      <c r="AC28" s="65" t="s">
        <v>475</v>
      </c>
      <c r="AD28" s="65" t="s">
        <v>334</v>
      </c>
      <c r="AE28" s="177" t="s">
        <v>476</v>
      </c>
      <c r="AF28" s="67" t="s">
        <v>334</v>
      </c>
      <c r="AG28" s="221">
        <v>1</v>
      </c>
      <c r="AH28" s="66">
        <v>0.15</v>
      </c>
      <c r="AI28" s="221">
        <v>1</v>
      </c>
      <c r="AJ28" s="66">
        <v>0.11</v>
      </c>
      <c r="AK28" s="221">
        <v>1</v>
      </c>
      <c r="AL28" s="195">
        <v>0.14000000000000001</v>
      </c>
      <c r="AM28" s="187" t="s">
        <v>459</v>
      </c>
      <c r="AN28" s="188" t="s">
        <v>477</v>
      </c>
      <c r="AO28" s="184" t="s">
        <v>334</v>
      </c>
      <c r="AP28" s="67"/>
      <c r="AQ28" s="67"/>
      <c r="AR28" s="67"/>
      <c r="AS28" s="67" t="s">
        <v>42</v>
      </c>
      <c r="AT28" s="67" t="s">
        <v>1600</v>
      </c>
      <c r="AU28" s="67" t="s">
        <v>314</v>
      </c>
      <c r="AV28" s="67" t="s">
        <v>465</v>
      </c>
      <c r="AW28" s="67" t="s">
        <v>1608</v>
      </c>
      <c r="AX28" s="67" t="s">
        <v>478</v>
      </c>
      <c r="AY28" s="56"/>
      <c r="AZ28" s="67" t="s">
        <v>42</v>
      </c>
    </row>
    <row r="29" spans="1:52" s="54" customFormat="1" ht="15" customHeight="1" x14ac:dyDescent="0.3">
      <c r="A29" s="56" t="s">
        <v>56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3">
        <v>1</v>
      </c>
      <c r="U29" s="190">
        <v>1.1000000000000001</v>
      </c>
      <c r="V29" s="111"/>
      <c r="W29" s="200">
        <v>1.1000000000000001</v>
      </c>
      <c r="X29" s="65" t="s">
        <v>311</v>
      </c>
      <c r="Y29" s="65" t="s">
        <v>311</v>
      </c>
      <c r="Z29" s="65" t="s">
        <v>311</v>
      </c>
      <c r="AA29" s="65" t="s">
        <v>311</v>
      </c>
      <c r="AB29" s="65" t="s">
        <v>311</v>
      </c>
      <c r="AC29" s="65" t="s">
        <v>311</v>
      </c>
      <c r="AD29" s="65" t="s">
        <v>311</v>
      </c>
      <c r="AE29" s="177" t="s">
        <v>311</v>
      </c>
      <c r="AF29" s="65" t="s">
        <v>311</v>
      </c>
      <c r="AG29" s="221">
        <v>1</v>
      </c>
      <c r="AH29" s="66">
        <v>0.39</v>
      </c>
      <c r="AI29" s="221">
        <v>1</v>
      </c>
      <c r="AJ29" s="66">
        <v>0.49</v>
      </c>
      <c r="AK29" s="221">
        <v>1</v>
      </c>
      <c r="AL29" s="191">
        <v>0.4</v>
      </c>
      <c r="AM29" s="189" t="s">
        <v>459</v>
      </c>
      <c r="AN29" s="184" t="s">
        <v>479</v>
      </c>
      <c r="AO29" s="186" t="s">
        <v>312</v>
      </c>
      <c r="AP29" s="67"/>
      <c r="AQ29" s="67" t="s">
        <v>26</v>
      </c>
      <c r="AR29" s="67"/>
      <c r="AS29" s="67"/>
      <c r="AT29" s="67" t="s">
        <v>1600</v>
      </c>
      <c r="AU29" s="67" t="s">
        <v>314</v>
      </c>
      <c r="AV29" s="67" t="s">
        <v>465</v>
      </c>
      <c r="AW29" s="67" t="s">
        <v>1608</v>
      </c>
      <c r="AX29" s="67" t="s">
        <v>480</v>
      </c>
      <c r="AY29" s="56"/>
      <c r="AZ29" s="67" t="s">
        <v>26</v>
      </c>
    </row>
    <row r="30" spans="1:52" s="54" customFormat="1" ht="15" customHeight="1" x14ac:dyDescent="0.3">
      <c r="A30" s="183" t="s">
        <v>57</v>
      </c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3">
        <v>1</v>
      </c>
      <c r="U30" s="196">
        <v>0.1</v>
      </c>
      <c r="V30" s="111"/>
      <c r="W30" s="200">
        <v>0.1</v>
      </c>
      <c r="X30" s="65" t="s">
        <v>311</v>
      </c>
      <c r="Y30" s="65" t="s">
        <v>311</v>
      </c>
      <c r="Z30" s="65" t="s">
        <v>311</v>
      </c>
      <c r="AA30" s="65" t="s">
        <v>311</v>
      </c>
      <c r="AB30" s="65" t="s">
        <v>311</v>
      </c>
      <c r="AC30" s="65" t="s">
        <v>311</v>
      </c>
      <c r="AD30" s="65" t="s">
        <v>311</v>
      </c>
      <c r="AE30" s="177" t="s">
        <v>311</v>
      </c>
      <c r="AF30" s="65" t="s">
        <v>311</v>
      </c>
      <c r="AG30" s="221">
        <v>1</v>
      </c>
      <c r="AH30" s="66">
        <v>0.62</v>
      </c>
      <c r="AI30" s="221">
        <v>1</v>
      </c>
      <c r="AJ30" s="66">
        <v>0.53</v>
      </c>
      <c r="AK30" s="221">
        <v>1</v>
      </c>
      <c r="AL30" s="197">
        <v>0.33</v>
      </c>
      <c r="AM30" s="189" t="s">
        <v>390</v>
      </c>
      <c r="AN30" s="184" t="s">
        <v>481</v>
      </c>
      <c r="AO30" s="184" t="s">
        <v>312</v>
      </c>
      <c r="AP30" s="67" t="s">
        <v>38</v>
      </c>
      <c r="AQ30" s="67"/>
      <c r="AR30" s="67"/>
      <c r="AS30" s="67"/>
      <c r="AT30" s="67" t="s">
        <v>1600</v>
      </c>
      <c r="AU30" s="67" t="s">
        <v>482</v>
      </c>
      <c r="AV30" s="67" t="s">
        <v>388</v>
      </c>
      <c r="AW30" s="67" t="s">
        <v>1611</v>
      </c>
      <c r="AX30" s="67" t="s">
        <v>483</v>
      </c>
      <c r="AY30" s="56"/>
      <c r="AZ30" s="67" t="s">
        <v>38</v>
      </c>
    </row>
    <row r="31" spans="1:52" s="54" customFormat="1" ht="15" customHeight="1" x14ac:dyDescent="0.3">
      <c r="A31" s="56" t="s">
        <v>58</v>
      </c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3">
        <v>1</v>
      </c>
      <c r="U31" s="190">
        <v>0.1</v>
      </c>
      <c r="V31" s="111"/>
      <c r="W31" s="200">
        <v>0.2</v>
      </c>
      <c r="X31" s="65" t="s">
        <v>311</v>
      </c>
      <c r="Y31" s="65" t="s">
        <v>311</v>
      </c>
      <c r="Z31" s="65" t="s">
        <v>311</v>
      </c>
      <c r="AA31" s="65" t="s">
        <v>311</v>
      </c>
      <c r="AB31" s="65" t="s">
        <v>311</v>
      </c>
      <c r="AC31" s="65" t="s">
        <v>311</v>
      </c>
      <c r="AD31" s="65" t="s">
        <v>311</v>
      </c>
      <c r="AE31" s="177" t="s">
        <v>311</v>
      </c>
      <c r="AF31" s="65" t="s">
        <v>311</v>
      </c>
      <c r="AG31" s="221">
        <v>1</v>
      </c>
      <c r="AH31" s="66">
        <v>0.1</v>
      </c>
      <c r="AI31" s="221">
        <v>1</v>
      </c>
      <c r="AJ31" s="66">
        <v>7.0000000000000007E-2</v>
      </c>
      <c r="AK31" s="221">
        <v>1</v>
      </c>
      <c r="AL31" s="191">
        <v>0.04</v>
      </c>
      <c r="AM31" s="189" t="s">
        <v>485</v>
      </c>
      <c r="AN31" s="184" t="s">
        <v>486</v>
      </c>
      <c r="AO31" s="184" t="s">
        <v>334</v>
      </c>
      <c r="AP31" s="67"/>
      <c r="AQ31" s="67" t="s">
        <v>26</v>
      </c>
      <c r="AR31" s="67"/>
      <c r="AS31" s="67"/>
      <c r="AT31" s="67" t="s">
        <v>1599</v>
      </c>
      <c r="AU31" s="67" t="s">
        <v>438</v>
      </c>
      <c r="AV31" s="67" t="s">
        <v>487</v>
      </c>
      <c r="AW31" s="67" t="s">
        <v>1611</v>
      </c>
      <c r="AX31" s="67" t="s">
        <v>488</v>
      </c>
      <c r="AY31" s="56"/>
      <c r="AZ31" s="67" t="s">
        <v>26</v>
      </c>
    </row>
    <row r="32" spans="1:52" s="54" customFormat="1" ht="15" customHeight="1" x14ac:dyDescent="0.3">
      <c r="A32" s="56" t="s">
        <v>59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3">
        <v>1</v>
      </c>
      <c r="U32" s="190">
        <v>1.2</v>
      </c>
      <c r="V32" s="111"/>
      <c r="W32" s="200">
        <v>0.9</v>
      </c>
      <c r="X32" s="65" t="s">
        <v>311</v>
      </c>
      <c r="Y32" s="65" t="s">
        <v>311</v>
      </c>
      <c r="Z32" s="65" t="s">
        <v>311</v>
      </c>
      <c r="AA32" s="65" t="s">
        <v>311</v>
      </c>
      <c r="AB32" s="65" t="s">
        <v>311</v>
      </c>
      <c r="AC32" s="65" t="s">
        <v>311</v>
      </c>
      <c r="AD32" s="65" t="s">
        <v>311</v>
      </c>
      <c r="AE32" s="177" t="s">
        <v>311</v>
      </c>
      <c r="AF32" s="65" t="s">
        <v>311</v>
      </c>
      <c r="AG32" s="221">
        <v>1</v>
      </c>
      <c r="AH32" s="66">
        <v>0.12</v>
      </c>
      <c r="AI32" s="221">
        <v>1</v>
      </c>
      <c r="AJ32" s="66">
        <v>0.12</v>
      </c>
      <c r="AK32" s="221">
        <v>1</v>
      </c>
      <c r="AL32" s="191">
        <v>0.27</v>
      </c>
      <c r="AM32" s="189" t="s">
        <v>489</v>
      </c>
      <c r="AN32" s="184" t="s">
        <v>490</v>
      </c>
      <c r="AO32" s="184" t="s">
        <v>334</v>
      </c>
      <c r="AP32" s="67"/>
      <c r="AQ32" s="67" t="s">
        <v>26</v>
      </c>
      <c r="AR32" s="67"/>
      <c r="AS32" s="67"/>
      <c r="AT32" s="67" t="s">
        <v>1600</v>
      </c>
      <c r="AU32" s="67" t="s">
        <v>491</v>
      </c>
      <c r="AV32" s="67" t="s">
        <v>357</v>
      </c>
      <c r="AW32" s="67" t="s">
        <v>1610</v>
      </c>
      <c r="AX32" s="67" t="s">
        <v>492</v>
      </c>
      <c r="AY32" s="56"/>
      <c r="AZ32" s="67" t="s">
        <v>26</v>
      </c>
    </row>
    <row r="33" spans="1:52" s="54" customFormat="1" ht="15" customHeight="1" x14ac:dyDescent="0.3">
      <c r="A33" s="58" t="s">
        <v>60</v>
      </c>
      <c r="B33" s="116">
        <v>2.7519999999999998</v>
      </c>
      <c r="C33" s="116">
        <v>2.84</v>
      </c>
      <c r="D33" s="116">
        <v>3.0350000000000001</v>
      </c>
      <c r="E33" s="116">
        <v>2.7320000000000002</v>
      </c>
      <c r="F33" s="116">
        <v>3.6030000000000002</v>
      </c>
      <c r="G33" s="116">
        <v>2.9649999999999999</v>
      </c>
      <c r="H33" s="116">
        <v>2.6829999999999998</v>
      </c>
      <c r="I33" s="116">
        <v>2.6890000000000001</v>
      </c>
      <c r="J33" s="116">
        <v>3.2679999999999998</v>
      </c>
      <c r="K33" s="116">
        <v>2.71</v>
      </c>
      <c r="L33" s="116">
        <v>3.2730000000000001</v>
      </c>
      <c r="M33" s="116">
        <v>3.0219999999999998</v>
      </c>
      <c r="N33" s="116">
        <v>3.0139999999999998</v>
      </c>
      <c r="O33" s="117">
        <v>3.27</v>
      </c>
      <c r="P33" s="113">
        <v>1</v>
      </c>
      <c r="Q33" s="116">
        <v>3.915</v>
      </c>
      <c r="R33" s="113">
        <v>1</v>
      </c>
      <c r="S33" s="112">
        <v>4.7</v>
      </c>
      <c r="T33" s="113">
        <v>1</v>
      </c>
      <c r="U33" s="198">
        <v>3.7</v>
      </c>
      <c r="V33" s="116">
        <v>4.069</v>
      </c>
      <c r="W33" s="198">
        <v>3.8</v>
      </c>
      <c r="X33" s="72" t="s">
        <v>493</v>
      </c>
      <c r="Y33" s="65" t="s">
        <v>311</v>
      </c>
      <c r="Z33" s="72" t="s">
        <v>328</v>
      </c>
      <c r="AA33" s="72" t="s">
        <v>494</v>
      </c>
      <c r="AB33" s="72" t="s">
        <v>328</v>
      </c>
      <c r="AC33" s="72" t="s">
        <v>495</v>
      </c>
      <c r="AD33" s="72" t="s">
        <v>328</v>
      </c>
      <c r="AE33" s="178" t="s">
        <v>496</v>
      </c>
      <c r="AF33" s="72" t="s">
        <v>312</v>
      </c>
      <c r="AG33" s="221">
        <v>1</v>
      </c>
      <c r="AH33" s="97">
        <v>0.64</v>
      </c>
      <c r="AI33" s="221">
        <v>1</v>
      </c>
      <c r="AJ33" s="66">
        <v>0.62</v>
      </c>
      <c r="AK33" s="221">
        <v>1</v>
      </c>
      <c r="AL33" s="195">
        <v>0.57999999999999996</v>
      </c>
      <c r="AM33" s="72" t="s">
        <v>493</v>
      </c>
      <c r="AN33" s="188" t="s">
        <v>497</v>
      </c>
      <c r="AO33" s="184" t="s">
        <v>312</v>
      </c>
      <c r="AP33" s="72"/>
      <c r="AQ33" s="72"/>
      <c r="AR33" s="72" t="s">
        <v>28</v>
      </c>
      <c r="AS33" s="72"/>
      <c r="AT33" s="67" t="s">
        <v>1600</v>
      </c>
      <c r="AU33" s="67" t="s">
        <v>498</v>
      </c>
      <c r="AV33" s="67" t="s">
        <v>499</v>
      </c>
      <c r="AW33" s="67" t="s">
        <v>1610</v>
      </c>
      <c r="AX33" s="72" t="s">
        <v>500</v>
      </c>
      <c r="AY33" s="56"/>
      <c r="AZ33" s="67" t="s">
        <v>28</v>
      </c>
    </row>
    <row r="34" spans="1:52" s="54" customFormat="1" ht="15" customHeight="1" x14ac:dyDescent="0.3">
      <c r="A34" s="102" t="s">
        <v>61</v>
      </c>
      <c r="B34" s="112">
        <v>0.83499999999999996</v>
      </c>
      <c r="C34" s="112">
        <v>0.59299999999999997</v>
      </c>
      <c r="D34" s="112">
        <v>0.59199999999999997</v>
      </c>
      <c r="E34" s="112">
        <v>0.52500000000000002</v>
      </c>
      <c r="F34" s="112">
        <v>0.59</v>
      </c>
      <c r="G34" s="112">
        <v>0.85499999999999998</v>
      </c>
      <c r="H34" s="112">
        <v>1.157</v>
      </c>
      <c r="I34" s="112">
        <v>1.2270000000000001</v>
      </c>
      <c r="J34" s="112">
        <v>1.458</v>
      </c>
      <c r="K34" s="112">
        <v>1.65</v>
      </c>
      <c r="L34" s="112">
        <v>0.91500000000000004</v>
      </c>
      <c r="M34" s="112">
        <v>1.0960000000000001</v>
      </c>
      <c r="N34" s="112">
        <v>1.0069999999999999</v>
      </c>
      <c r="O34" s="113">
        <v>1.054</v>
      </c>
      <c r="P34" s="113">
        <v>1</v>
      </c>
      <c r="Q34" s="112">
        <v>1.411</v>
      </c>
      <c r="R34" s="113">
        <v>1</v>
      </c>
      <c r="S34" s="112">
        <v>1.4259999999999999</v>
      </c>
      <c r="T34" s="113">
        <v>1</v>
      </c>
      <c r="U34" s="192">
        <v>1.7</v>
      </c>
      <c r="V34" s="112">
        <v>1.3819999999999999</v>
      </c>
      <c r="W34" s="192">
        <v>1.6</v>
      </c>
      <c r="X34" s="103" t="s">
        <v>501</v>
      </c>
      <c r="Y34" s="65" t="s">
        <v>311</v>
      </c>
      <c r="Z34" s="67" t="s">
        <v>334</v>
      </c>
      <c r="AA34" s="67" t="s">
        <v>502</v>
      </c>
      <c r="AB34" s="67" t="s">
        <v>334</v>
      </c>
      <c r="AC34" s="67" t="s">
        <v>503</v>
      </c>
      <c r="AD34" s="67" t="s">
        <v>334</v>
      </c>
      <c r="AE34" s="71" t="s">
        <v>504</v>
      </c>
      <c r="AF34" s="67" t="s">
        <v>334</v>
      </c>
      <c r="AG34" s="221">
        <v>1</v>
      </c>
      <c r="AH34" s="66">
        <v>0.35</v>
      </c>
      <c r="AI34" s="221">
        <v>1</v>
      </c>
      <c r="AJ34" s="66">
        <v>0.34</v>
      </c>
      <c r="AK34" s="221">
        <v>1</v>
      </c>
      <c r="AL34" s="195">
        <v>0.3</v>
      </c>
      <c r="AM34" s="103" t="s">
        <v>501</v>
      </c>
      <c r="AN34" s="188" t="s">
        <v>505</v>
      </c>
      <c r="AO34" s="184" t="s">
        <v>334</v>
      </c>
      <c r="AP34" s="67"/>
      <c r="AQ34" s="67"/>
      <c r="AR34" s="67" t="s">
        <v>28</v>
      </c>
      <c r="AS34" s="67"/>
      <c r="AT34" s="67" t="s">
        <v>1600</v>
      </c>
      <c r="AU34" s="67" t="s">
        <v>356</v>
      </c>
      <c r="AV34" s="67" t="s">
        <v>357</v>
      </c>
      <c r="AW34" s="67" t="s">
        <v>1610</v>
      </c>
      <c r="AX34" s="67" t="s">
        <v>506</v>
      </c>
      <c r="AY34" s="56"/>
      <c r="AZ34" s="67" t="s">
        <v>28</v>
      </c>
    </row>
    <row r="35" spans="1:52" s="54" customFormat="1" ht="15" customHeight="1" x14ac:dyDescent="0.3">
      <c r="A35" s="109" t="s">
        <v>62</v>
      </c>
      <c r="B35" s="112">
        <v>1.0089999999999999</v>
      </c>
      <c r="C35" s="112">
        <v>0.76700000000000002</v>
      </c>
      <c r="D35" s="112">
        <v>0.84399999999999997</v>
      </c>
      <c r="E35" s="112">
        <v>1.0900000000000001</v>
      </c>
      <c r="F35" s="112">
        <v>1.623</v>
      </c>
      <c r="G35" s="112">
        <v>1.4930000000000001</v>
      </c>
      <c r="H35" s="112">
        <v>0.91</v>
      </c>
      <c r="I35" s="112">
        <v>1</v>
      </c>
      <c r="J35" s="112">
        <v>1.4019999999999999</v>
      </c>
      <c r="K35" s="112">
        <v>1.25</v>
      </c>
      <c r="L35" s="112">
        <v>1.2390000000000001</v>
      </c>
      <c r="M35" s="112">
        <v>0.98899999999999999</v>
      </c>
      <c r="N35" s="112">
        <v>0.91900000000000004</v>
      </c>
      <c r="O35" s="113">
        <v>1.381</v>
      </c>
      <c r="P35" s="113">
        <v>1</v>
      </c>
      <c r="Q35" s="112">
        <v>1.843</v>
      </c>
      <c r="R35" s="113">
        <v>1</v>
      </c>
      <c r="S35" s="112">
        <v>2.0950000000000002</v>
      </c>
      <c r="T35" s="113">
        <v>1</v>
      </c>
      <c r="U35" s="192">
        <v>2.2000000000000002</v>
      </c>
      <c r="V35" s="112">
        <v>1.8939999999999999</v>
      </c>
      <c r="W35" s="192">
        <v>2</v>
      </c>
      <c r="X35" s="108" t="s">
        <v>517</v>
      </c>
      <c r="Y35" s="65" t="s">
        <v>311</v>
      </c>
      <c r="Z35" s="67" t="s">
        <v>312</v>
      </c>
      <c r="AA35" s="67" t="s">
        <v>518</v>
      </c>
      <c r="AB35" s="67" t="s">
        <v>312</v>
      </c>
      <c r="AC35" s="67" t="s">
        <v>519</v>
      </c>
      <c r="AD35" s="67" t="s">
        <v>312</v>
      </c>
      <c r="AE35" s="71" t="s">
        <v>520</v>
      </c>
      <c r="AF35" s="67" t="s">
        <v>312</v>
      </c>
      <c r="AG35" s="221">
        <v>1</v>
      </c>
      <c r="AH35" s="66">
        <v>0.46</v>
      </c>
      <c r="AI35" s="221">
        <v>1</v>
      </c>
      <c r="AJ35" s="66">
        <v>0.43</v>
      </c>
      <c r="AK35" s="221">
        <v>1</v>
      </c>
      <c r="AL35" s="195">
        <v>0.42</v>
      </c>
      <c r="AM35" s="108" t="s">
        <v>517</v>
      </c>
      <c r="AN35" s="188" t="s">
        <v>521</v>
      </c>
      <c r="AO35" s="184" t="s">
        <v>312</v>
      </c>
      <c r="AP35" s="67"/>
      <c r="AQ35" s="67"/>
      <c r="AR35" s="67" t="s">
        <v>28</v>
      </c>
      <c r="AS35" s="67"/>
      <c r="AT35" s="67" t="s">
        <v>1600</v>
      </c>
      <c r="AU35" s="67" t="s">
        <v>515</v>
      </c>
      <c r="AV35" s="67" t="s">
        <v>499</v>
      </c>
      <c r="AW35" s="67" t="s">
        <v>1610</v>
      </c>
      <c r="AX35" s="67" t="s">
        <v>516</v>
      </c>
      <c r="AY35" s="56"/>
      <c r="AZ35" s="67" t="s">
        <v>28</v>
      </c>
    </row>
    <row r="36" spans="1:52" s="54" customFormat="1" ht="15" customHeight="1" x14ac:dyDescent="0.3">
      <c r="A36" s="59" t="s">
        <v>63</v>
      </c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3">
        <v>1</v>
      </c>
      <c r="U36" s="199">
        <v>0.3</v>
      </c>
      <c r="V36" s="111"/>
      <c r="W36" s="200">
        <v>0.3</v>
      </c>
      <c r="X36" s="65" t="s">
        <v>311</v>
      </c>
      <c r="Y36" s="65" t="s">
        <v>311</v>
      </c>
      <c r="Z36" s="65" t="s">
        <v>311</v>
      </c>
      <c r="AA36" s="65" t="s">
        <v>311</v>
      </c>
      <c r="AB36" s="65" t="s">
        <v>311</v>
      </c>
      <c r="AC36" s="65" t="s">
        <v>311</v>
      </c>
      <c r="AD36" s="65" t="s">
        <v>311</v>
      </c>
      <c r="AE36" s="177" t="s">
        <v>311</v>
      </c>
      <c r="AF36" s="65" t="s">
        <v>311</v>
      </c>
      <c r="AG36" s="221">
        <v>1</v>
      </c>
      <c r="AH36" s="98">
        <v>1.17</v>
      </c>
      <c r="AI36" s="221">
        <v>1</v>
      </c>
      <c r="AJ36" s="66">
        <v>0.97</v>
      </c>
      <c r="AK36" s="221">
        <v>1</v>
      </c>
      <c r="AL36" s="197">
        <v>1.23</v>
      </c>
      <c r="AM36" s="189" t="s">
        <v>522</v>
      </c>
      <c r="AN36" s="184" t="s">
        <v>523</v>
      </c>
      <c r="AO36" s="184" t="s">
        <v>319</v>
      </c>
      <c r="AP36" s="74" t="s">
        <v>38</v>
      </c>
      <c r="AQ36" s="74"/>
      <c r="AR36" s="74"/>
      <c r="AS36" s="74"/>
      <c r="AT36" s="67" t="s">
        <v>1600</v>
      </c>
      <c r="AU36" s="67" t="s">
        <v>427</v>
      </c>
      <c r="AV36" s="67" t="s">
        <v>398</v>
      </c>
      <c r="AW36" s="67" t="s">
        <v>1611</v>
      </c>
      <c r="AX36" s="74" t="s">
        <v>524</v>
      </c>
      <c r="AY36" s="56"/>
      <c r="AZ36" s="67" t="s">
        <v>38</v>
      </c>
    </row>
    <row r="37" spans="1:52" s="54" customFormat="1" ht="15" customHeight="1" x14ac:dyDescent="0.3">
      <c r="A37" s="56" t="s">
        <v>64</v>
      </c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3">
        <v>1</v>
      </c>
      <c r="U37" s="190">
        <v>0.1</v>
      </c>
      <c r="V37" s="111"/>
      <c r="W37" s="200">
        <v>0.1</v>
      </c>
      <c r="X37" s="65" t="s">
        <v>311</v>
      </c>
      <c r="Y37" s="65" t="s">
        <v>311</v>
      </c>
      <c r="Z37" s="65" t="s">
        <v>311</v>
      </c>
      <c r="AA37" s="65" t="s">
        <v>311</v>
      </c>
      <c r="AB37" s="65" t="s">
        <v>311</v>
      </c>
      <c r="AC37" s="65" t="s">
        <v>311</v>
      </c>
      <c r="AD37" s="65" t="s">
        <v>311</v>
      </c>
      <c r="AE37" s="177" t="s">
        <v>311</v>
      </c>
      <c r="AF37" s="65" t="s">
        <v>311</v>
      </c>
      <c r="AG37" s="221">
        <v>1</v>
      </c>
      <c r="AH37" s="66">
        <v>7.0000000000000007E-2</v>
      </c>
      <c r="AI37" s="221">
        <v>1</v>
      </c>
      <c r="AJ37" s="66">
        <v>0.04</v>
      </c>
      <c r="AK37" s="221">
        <v>1</v>
      </c>
      <c r="AL37" s="191">
        <v>0.04</v>
      </c>
      <c r="AM37" s="189" t="s">
        <v>525</v>
      </c>
      <c r="AN37" s="184" t="s">
        <v>526</v>
      </c>
      <c r="AO37" s="184" t="s">
        <v>334</v>
      </c>
      <c r="AP37" s="67"/>
      <c r="AQ37" s="67" t="s">
        <v>26</v>
      </c>
      <c r="AR37" s="67"/>
      <c r="AS37" s="67"/>
      <c r="AT37" s="67" t="s">
        <v>1599</v>
      </c>
      <c r="AU37" s="67" t="s">
        <v>356</v>
      </c>
      <c r="AV37" s="67" t="s">
        <v>357</v>
      </c>
      <c r="AW37" s="67" t="s">
        <v>1610</v>
      </c>
      <c r="AX37" s="67" t="s">
        <v>527</v>
      </c>
      <c r="AY37" s="56"/>
      <c r="AZ37" s="67" t="s">
        <v>26</v>
      </c>
    </row>
    <row r="38" spans="1:52" s="54" customFormat="1" ht="15" customHeight="1" x14ac:dyDescent="0.3">
      <c r="A38" s="56" t="s">
        <v>65</v>
      </c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3">
        <v>1</v>
      </c>
      <c r="U38" s="190">
        <v>0.9</v>
      </c>
      <c r="V38" s="111"/>
      <c r="W38" s="200">
        <v>0.9</v>
      </c>
      <c r="X38" s="65" t="s">
        <v>311</v>
      </c>
      <c r="Y38" s="65" t="s">
        <v>311</v>
      </c>
      <c r="Z38" s="65" t="s">
        <v>311</v>
      </c>
      <c r="AA38" s="65" t="s">
        <v>311</v>
      </c>
      <c r="AB38" s="65" t="s">
        <v>311</v>
      </c>
      <c r="AC38" s="65" t="s">
        <v>311</v>
      </c>
      <c r="AD38" s="65" t="s">
        <v>311</v>
      </c>
      <c r="AE38" s="177" t="s">
        <v>311</v>
      </c>
      <c r="AF38" s="65" t="s">
        <v>311</v>
      </c>
      <c r="AG38" s="221">
        <v>1</v>
      </c>
      <c r="AH38" s="66">
        <v>0.15</v>
      </c>
      <c r="AI38" s="221">
        <v>1</v>
      </c>
      <c r="AJ38" s="66">
        <v>0.16</v>
      </c>
      <c r="AK38" s="221">
        <v>1</v>
      </c>
      <c r="AL38" s="191">
        <v>0.16</v>
      </c>
      <c r="AM38" s="189" t="s">
        <v>528</v>
      </c>
      <c r="AN38" s="184" t="s">
        <v>529</v>
      </c>
      <c r="AO38" s="184" t="s">
        <v>334</v>
      </c>
      <c r="AP38" s="67"/>
      <c r="AQ38" s="67" t="s">
        <v>26</v>
      </c>
      <c r="AR38" s="67"/>
      <c r="AS38" s="67"/>
      <c r="AT38" s="67" t="s">
        <v>1600</v>
      </c>
      <c r="AU38" s="67" t="s">
        <v>449</v>
      </c>
      <c r="AV38" s="67" t="s">
        <v>530</v>
      </c>
      <c r="AW38" s="67" t="s">
        <v>1609</v>
      </c>
      <c r="AX38" s="67" t="s">
        <v>531</v>
      </c>
      <c r="AY38" s="56"/>
      <c r="AZ38" s="67" t="s">
        <v>26</v>
      </c>
    </row>
    <row r="39" spans="1:52" s="54" customFormat="1" ht="15" hidden="1" customHeight="1" x14ac:dyDescent="0.3">
      <c r="A39" s="56" t="s">
        <v>66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3">
        <v>1</v>
      </c>
      <c r="U39" s="190">
        <v>1.5</v>
      </c>
      <c r="V39" s="111"/>
      <c r="W39" s="200">
        <v>1.4</v>
      </c>
      <c r="X39" s="65" t="s">
        <v>311</v>
      </c>
      <c r="Y39" s="65" t="s">
        <v>311</v>
      </c>
      <c r="Z39" s="65" t="s">
        <v>311</v>
      </c>
      <c r="AA39" s="65" t="s">
        <v>311</v>
      </c>
      <c r="AB39" s="65" t="s">
        <v>311</v>
      </c>
      <c r="AC39" s="65" t="s">
        <v>311</v>
      </c>
      <c r="AD39" s="65" t="s">
        <v>311</v>
      </c>
      <c r="AE39" s="177" t="s">
        <v>311</v>
      </c>
      <c r="AF39" s="65" t="s">
        <v>311</v>
      </c>
      <c r="AG39" s="65"/>
      <c r="AH39" s="66"/>
      <c r="AI39" s="66"/>
      <c r="AJ39" s="66"/>
      <c r="AK39" s="221">
        <v>1</v>
      </c>
      <c r="AL39" s="191">
        <v>0.64</v>
      </c>
      <c r="AM39" s="189" t="s">
        <v>532</v>
      </c>
      <c r="AN39" s="184" t="s">
        <v>534</v>
      </c>
      <c r="AO39" s="184" t="s">
        <v>312</v>
      </c>
      <c r="AP39" s="67"/>
      <c r="AQ39" s="67" t="s">
        <v>26</v>
      </c>
      <c r="AR39" s="67"/>
      <c r="AS39" s="67"/>
      <c r="AT39" s="67" t="s">
        <v>1599</v>
      </c>
      <c r="AU39" s="67" t="s">
        <v>335</v>
      </c>
      <c r="AV39" s="67" t="s">
        <v>418</v>
      </c>
      <c r="AW39" s="67" t="s">
        <v>1609</v>
      </c>
      <c r="AX39" s="67" t="s">
        <v>535</v>
      </c>
      <c r="AY39" s="56"/>
      <c r="AZ39" s="67" t="s">
        <v>26</v>
      </c>
    </row>
    <row r="40" spans="1:52" s="54" customFormat="1" ht="15" customHeight="1" x14ac:dyDescent="0.3">
      <c r="A40" s="56" t="s">
        <v>67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3">
        <v>1</v>
      </c>
      <c r="U40" s="190">
        <v>0.1</v>
      </c>
      <c r="V40" s="111"/>
      <c r="W40" s="200">
        <v>0.1</v>
      </c>
      <c r="X40" s="65" t="s">
        <v>311</v>
      </c>
      <c r="Y40" s="65" t="s">
        <v>311</v>
      </c>
      <c r="Z40" s="65" t="s">
        <v>311</v>
      </c>
      <c r="AA40" s="65" t="s">
        <v>311</v>
      </c>
      <c r="AB40" s="65" t="s">
        <v>311</v>
      </c>
      <c r="AC40" s="65" t="s">
        <v>311</v>
      </c>
      <c r="AD40" s="65" t="s">
        <v>311</v>
      </c>
      <c r="AE40" s="177" t="s">
        <v>311</v>
      </c>
      <c r="AF40" s="65" t="s">
        <v>311</v>
      </c>
      <c r="AG40" s="221">
        <v>1</v>
      </c>
      <c r="AH40" s="66">
        <v>0.05</v>
      </c>
      <c r="AI40" s="221">
        <v>1</v>
      </c>
      <c r="AJ40" s="66">
        <v>0.04</v>
      </c>
      <c r="AK40" s="221">
        <v>1</v>
      </c>
      <c r="AL40" s="191">
        <v>0.04</v>
      </c>
      <c r="AM40" s="189" t="s">
        <v>536</v>
      </c>
      <c r="AN40" s="184" t="s">
        <v>537</v>
      </c>
      <c r="AO40" s="184" t="s">
        <v>334</v>
      </c>
      <c r="AP40" s="67"/>
      <c r="AQ40" s="67" t="s">
        <v>26</v>
      </c>
      <c r="AR40" s="67"/>
      <c r="AS40" s="67"/>
      <c r="AT40" s="67" t="s">
        <v>1600</v>
      </c>
      <c r="AU40" s="67" t="s">
        <v>427</v>
      </c>
      <c r="AV40" s="67" t="s">
        <v>398</v>
      </c>
      <c r="AW40" s="67" t="s">
        <v>1611</v>
      </c>
      <c r="AX40" s="67" t="s">
        <v>538</v>
      </c>
      <c r="AY40" s="56"/>
      <c r="AZ40" s="67" t="s">
        <v>26</v>
      </c>
    </row>
    <row r="41" spans="1:52" s="54" customFormat="1" ht="15" customHeight="1" x14ac:dyDescent="0.3">
      <c r="A41" s="56" t="s">
        <v>68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3">
        <v>1</v>
      </c>
      <c r="U41" s="200">
        <v>0.7</v>
      </c>
      <c r="V41" s="111"/>
      <c r="W41" s="200">
        <v>1.2</v>
      </c>
      <c r="X41" s="65" t="s">
        <v>311</v>
      </c>
      <c r="Y41" s="65" t="s">
        <v>311</v>
      </c>
      <c r="Z41" s="65" t="s">
        <v>311</v>
      </c>
      <c r="AA41" s="65" t="s">
        <v>311</v>
      </c>
      <c r="AB41" s="65" t="s">
        <v>311</v>
      </c>
      <c r="AC41" s="65" t="s">
        <v>311</v>
      </c>
      <c r="AD41" s="65" t="s">
        <v>311</v>
      </c>
      <c r="AE41" s="177" t="s">
        <v>311</v>
      </c>
      <c r="AF41" s="65" t="s">
        <v>311</v>
      </c>
      <c r="AG41" s="221">
        <v>1</v>
      </c>
      <c r="AH41" s="66">
        <v>0.28999999999999998</v>
      </c>
      <c r="AI41" s="221">
        <v>1</v>
      </c>
      <c r="AJ41" s="66">
        <v>0.32</v>
      </c>
      <c r="AK41" s="221">
        <v>1</v>
      </c>
      <c r="AL41" s="195">
        <v>0.34</v>
      </c>
      <c r="AM41" s="187" t="s">
        <v>539</v>
      </c>
      <c r="AN41" s="188" t="s">
        <v>540</v>
      </c>
      <c r="AO41" s="186" t="s">
        <v>312</v>
      </c>
      <c r="AP41" s="67"/>
      <c r="AQ41" s="67" t="s">
        <v>26</v>
      </c>
      <c r="AR41" s="67"/>
      <c r="AS41" s="67"/>
      <c r="AT41" s="67" t="s">
        <v>1600</v>
      </c>
      <c r="AU41" s="67" t="s">
        <v>409</v>
      </c>
      <c r="AV41" s="67" t="s">
        <v>177</v>
      </c>
      <c r="AW41" s="67" t="s">
        <v>177</v>
      </c>
      <c r="AX41" s="67" t="s">
        <v>541</v>
      </c>
      <c r="AY41" s="56"/>
      <c r="AZ41" s="67" t="s">
        <v>26</v>
      </c>
    </row>
    <row r="42" spans="1:52" s="54" customFormat="1" ht="15" customHeight="1" x14ac:dyDescent="0.3">
      <c r="A42" s="56" t="s">
        <v>69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3">
        <v>1</v>
      </c>
      <c r="U42" s="190">
        <v>0.2</v>
      </c>
      <c r="V42" s="111"/>
      <c r="W42" s="200">
        <v>0.3</v>
      </c>
      <c r="X42" s="65" t="s">
        <v>311</v>
      </c>
      <c r="Y42" s="65" t="s">
        <v>311</v>
      </c>
      <c r="Z42" s="65" t="s">
        <v>311</v>
      </c>
      <c r="AA42" s="65" t="s">
        <v>311</v>
      </c>
      <c r="AB42" s="65" t="s">
        <v>311</v>
      </c>
      <c r="AC42" s="65" t="s">
        <v>311</v>
      </c>
      <c r="AD42" s="65" t="s">
        <v>311</v>
      </c>
      <c r="AE42" s="177" t="s">
        <v>311</v>
      </c>
      <c r="AF42" s="65" t="s">
        <v>311</v>
      </c>
      <c r="AG42" s="221">
        <v>1</v>
      </c>
      <c r="AH42" s="66">
        <v>2.2599999999999998</v>
      </c>
      <c r="AI42" s="221">
        <v>1</v>
      </c>
      <c r="AJ42" s="66">
        <v>1.69</v>
      </c>
      <c r="AK42" s="221">
        <v>1</v>
      </c>
      <c r="AL42" s="191">
        <v>1.18</v>
      </c>
      <c r="AM42" s="189" t="s">
        <v>385</v>
      </c>
      <c r="AN42" s="184" t="s">
        <v>542</v>
      </c>
      <c r="AO42" s="184" t="s">
        <v>319</v>
      </c>
      <c r="AP42" s="67"/>
      <c r="AQ42" s="67" t="s">
        <v>26</v>
      </c>
      <c r="AR42" s="67"/>
      <c r="AS42" s="67"/>
      <c r="AT42" s="67" t="s">
        <v>1600</v>
      </c>
      <c r="AU42" s="67" t="s">
        <v>543</v>
      </c>
      <c r="AV42" s="67" t="s">
        <v>177</v>
      </c>
      <c r="AW42" s="67" t="s">
        <v>177</v>
      </c>
      <c r="AX42" s="67" t="s">
        <v>544</v>
      </c>
      <c r="AY42" s="56"/>
      <c r="AZ42" s="67" t="s">
        <v>26</v>
      </c>
    </row>
    <row r="43" spans="1:52" s="54" customFormat="1" ht="15" customHeight="1" x14ac:dyDescent="0.3">
      <c r="A43" s="57" t="s">
        <v>70</v>
      </c>
      <c r="B43" s="112">
        <v>1.7250000000000001</v>
      </c>
      <c r="C43" s="112">
        <v>1.7410000000000001</v>
      </c>
      <c r="D43" s="112">
        <v>1.8879999999999999</v>
      </c>
      <c r="E43" s="112">
        <v>1.8859999999999999</v>
      </c>
      <c r="F43" s="112">
        <v>2.069</v>
      </c>
      <c r="G43" s="112">
        <v>2.15</v>
      </c>
      <c r="H43" s="112">
        <v>3.0089999999999999</v>
      </c>
      <c r="I43" s="112">
        <v>2.9550000000000001</v>
      </c>
      <c r="J43" s="112">
        <v>2.7069999999999999</v>
      </c>
      <c r="K43" s="112">
        <v>3.0169999999999999</v>
      </c>
      <c r="L43" s="112">
        <v>3.4319999999999999</v>
      </c>
      <c r="M43" s="112">
        <v>3.556</v>
      </c>
      <c r="N43" s="112">
        <v>3.6379999999999999</v>
      </c>
      <c r="O43" s="113">
        <v>3.5950000000000002</v>
      </c>
      <c r="P43" s="113">
        <v>1</v>
      </c>
      <c r="Q43" s="112">
        <v>3.694</v>
      </c>
      <c r="R43" s="113">
        <v>1</v>
      </c>
      <c r="S43" s="112">
        <v>8.49</v>
      </c>
      <c r="T43" s="113">
        <v>1</v>
      </c>
      <c r="U43" s="192">
        <v>6.8</v>
      </c>
      <c r="V43" s="112">
        <v>5.681</v>
      </c>
      <c r="W43" s="192">
        <v>5.0999999999999996</v>
      </c>
      <c r="X43" s="67" t="s">
        <v>354</v>
      </c>
      <c r="Y43" s="69" t="s">
        <v>545</v>
      </c>
      <c r="Z43" s="67" t="s">
        <v>319</v>
      </c>
      <c r="AA43" s="69" t="s">
        <v>546</v>
      </c>
      <c r="AB43" s="67" t="s">
        <v>328</v>
      </c>
      <c r="AC43" s="71" t="s">
        <v>547</v>
      </c>
      <c r="AD43" s="67" t="s">
        <v>319</v>
      </c>
      <c r="AE43" s="71" t="s">
        <v>548</v>
      </c>
      <c r="AF43" s="67" t="s">
        <v>319</v>
      </c>
      <c r="AG43" s="221">
        <v>1</v>
      </c>
      <c r="AH43" s="66">
        <v>1.38</v>
      </c>
      <c r="AI43" s="221">
        <v>1</v>
      </c>
      <c r="AJ43" s="66">
        <v>1.82</v>
      </c>
      <c r="AK43" s="221">
        <v>1</v>
      </c>
      <c r="AL43" s="195">
        <v>2.0099999999999998</v>
      </c>
      <c r="AM43" s="187" t="s">
        <v>354</v>
      </c>
      <c r="AN43" s="188" t="s">
        <v>549</v>
      </c>
      <c r="AO43" s="184" t="s">
        <v>319</v>
      </c>
      <c r="AP43" s="67"/>
      <c r="AQ43" s="67"/>
      <c r="AR43" s="67" t="s">
        <v>28</v>
      </c>
      <c r="AS43" s="67"/>
      <c r="AT43" s="67" t="s">
        <v>1600</v>
      </c>
      <c r="AU43" s="67" t="s">
        <v>356</v>
      </c>
      <c r="AV43" s="67" t="s">
        <v>357</v>
      </c>
      <c r="AW43" s="67" t="s">
        <v>1610</v>
      </c>
      <c r="AX43" s="67" t="s">
        <v>550</v>
      </c>
      <c r="AY43" s="56"/>
      <c r="AZ43" s="67" t="s">
        <v>28</v>
      </c>
    </row>
    <row r="44" spans="1:52" s="54" customFormat="1" ht="15" customHeight="1" x14ac:dyDescent="0.3">
      <c r="A44" s="60" t="s">
        <v>71</v>
      </c>
      <c r="B44" s="112">
        <v>1.909</v>
      </c>
      <c r="C44" s="112">
        <v>0.97099999999999997</v>
      </c>
      <c r="D44" s="112">
        <v>1.75</v>
      </c>
      <c r="E44" s="112">
        <v>0.81399999999999995</v>
      </c>
      <c r="F44" s="112">
        <v>1.0209999999999999</v>
      </c>
      <c r="G44" s="112">
        <v>1</v>
      </c>
      <c r="H44" s="112">
        <v>0.78</v>
      </c>
      <c r="I44" s="112">
        <v>0.83299999999999996</v>
      </c>
      <c r="J44" s="112">
        <v>1.175</v>
      </c>
      <c r="K44" s="112">
        <v>1.375</v>
      </c>
      <c r="L44" s="112">
        <v>2.1349999999999998</v>
      </c>
      <c r="M44" s="112">
        <v>1.9019999999999999</v>
      </c>
      <c r="N44" s="112">
        <v>1.63</v>
      </c>
      <c r="O44" s="115">
        <v>1.4419999999999999</v>
      </c>
      <c r="P44" s="113">
        <v>1</v>
      </c>
      <c r="Q44" s="115">
        <v>1.5529999999999999</v>
      </c>
      <c r="R44" s="113">
        <v>1</v>
      </c>
      <c r="S44" s="112">
        <v>1.796</v>
      </c>
      <c r="T44" s="113">
        <v>1</v>
      </c>
      <c r="U44" s="192">
        <v>1.7</v>
      </c>
      <c r="V44" s="112">
        <v>2.2930000000000001</v>
      </c>
      <c r="W44" s="192">
        <v>2.2000000000000002</v>
      </c>
      <c r="X44" s="67" t="s">
        <v>177</v>
      </c>
      <c r="Y44" s="67" t="s">
        <v>553</v>
      </c>
      <c r="Z44" s="67" t="s">
        <v>328</v>
      </c>
      <c r="AA44" s="67" t="s">
        <v>554</v>
      </c>
      <c r="AB44" s="67" t="s">
        <v>328</v>
      </c>
      <c r="AC44" s="67" t="s">
        <v>555</v>
      </c>
      <c r="AD44" s="67" t="s">
        <v>328</v>
      </c>
      <c r="AE44" s="71" t="s">
        <v>555</v>
      </c>
      <c r="AF44" s="67" t="s">
        <v>328</v>
      </c>
      <c r="AG44" s="221">
        <v>1</v>
      </c>
      <c r="AH44" s="66">
        <v>1.39</v>
      </c>
      <c r="AI44" s="221">
        <v>1</v>
      </c>
      <c r="AJ44" s="81">
        <v>1.21</v>
      </c>
      <c r="AK44" s="221">
        <v>1</v>
      </c>
      <c r="AL44" s="195">
        <v>1.1000000000000001</v>
      </c>
      <c r="AM44" s="187" t="s">
        <v>390</v>
      </c>
      <c r="AN44" s="188" t="s">
        <v>551</v>
      </c>
      <c r="AO44" s="184" t="s">
        <v>319</v>
      </c>
      <c r="AP44" s="67" t="s">
        <v>38</v>
      </c>
      <c r="AQ44" s="67"/>
      <c r="AR44" s="67"/>
      <c r="AS44" s="67" t="s">
        <v>42</v>
      </c>
      <c r="AT44" s="67" t="s">
        <v>1600</v>
      </c>
      <c r="AU44" s="67" t="s">
        <v>543</v>
      </c>
      <c r="AV44" s="67" t="s">
        <v>177</v>
      </c>
      <c r="AW44" s="67" t="s">
        <v>177</v>
      </c>
      <c r="AX44" s="67" t="s">
        <v>552</v>
      </c>
      <c r="AY44" s="56"/>
      <c r="AZ44" s="56" t="s">
        <v>1612</v>
      </c>
    </row>
    <row r="45" spans="1:52" s="54" customFormat="1" ht="15" customHeight="1" x14ac:dyDescent="0.3">
      <c r="A45" s="60" t="s">
        <v>72</v>
      </c>
      <c r="B45" s="114"/>
      <c r="C45" s="114"/>
      <c r="D45" s="114"/>
      <c r="E45" s="114"/>
      <c r="F45" s="114"/>
      <c r="G45" s="112">
        <v>0.186</v>
      </c>
      <c r="H45" s="112">
        <v>0.29299999999999998</v>
      </c>
      <c r="I45" s="112">
        <v>0.54100000000000004</v>
      </c>
      <c r="J45" s="112">
        <v>0.29699999999999999</v>
      </c>
      <c r="K45" s="112">
        <v>0.59499999999999997</v>
      </c>
      <c r="L45" s="112">
        <v>0.93300000000000005</v>
      </c>
      <c r="M45" s="112">
        <v>0.74399999999999999</v>
      </c>
      <c r="N45" s="112">
        <v>0.70699999999999996</v>
      </c>
      <c r="O45" s="115">
        <v>1.302</v>
      </c>
      <c r="P45" s="113">
        <v>1</v>
      </c>
      <c r="Q45" s="115">
        <v>2.0950000000000002</v>
      </c>
      <c r="R45" s="113">
        <v>1</v>
      </c>
      <c r="S45" s="112">
        <v>1.339</v>
      </c>
      <c r="T45" s="113">
        <v>1</v>
      </c>
      <c r="U45" s="192">
        <v>1.6</v>
      </c>
      <c r="V45" s="112">
        <v>1.639</v>
      </c>
      <c r="W45" s="192">
        <v>1.8</v>
      </c>
      <c r="X45" s="67" t="s">
        <v>556</v>
      </c>
      <c r="Y45" s="67" t="s">
        <v>557</v>
      </c>
      <c r="Z45" s="65" t="s">
        <v>312</v>
      </c>
      <c r="AA45" s="67" t="s">
        <v>558</v>
      </c>
      <c r="AB45" s="65" t="s">
        <v>312</v>
      </c>
      <c r="AC45" s="65" t="s">
        <v>559</v>
      </c>
      <c r="AD45" s="65" t="s">
        <v>334</v>
      </c>
      <c r="AE45" s="177" t="s">
        <v>560</v>
      </c>
      <c r="AF45" s="67" t="s">
        <v>334</v>
      </c>
      <c r="AG45" s="221">
        <v>1</v>
      </c>
      <c r="AH45" s="66">
        <v>0.74</v>
      </c>
      <c r="AI45" s="221">
        <v>1</v>
      </c>
      <c r="AJ45" s="66">
        <v>0.57999999999999996</v>
      </c>
      <c r="AK45" s="221">
        <v>1</v>
      </c>
      <c r="AL45" s="195">
        <v>0.43</v>
      </c>
      <c r="AM45" s="187" t="s">
        <v>556</v>
      </c>
      <c r="AN45" s="188" t="s">
        <v>561</v>
      </c>
      <c r="AO45" s="186" t="s">
        <v>312</v>
      </c>
      <c r="AP45" s="67"/>
      <c r="AQ45" s="67"/>
      <c r="AR45" s="67"/>
      <c r="AS45" s="67" t="s">
        <v>42</v>
      </c>
      <c r="AT45" s="67" t="s">
        <v>1600</v>
      </c>
      <c r="AU45" s="67" t="s">
        <v>409</v>
      </c>
      <c r="AV45" s="67" t="s">
        <v>177</v>
      </c>
      <c r="AW45" s="67" t="s">
        <v>177</v>
      </c>
      <c r="AX45" s="67" t="s">
        <v>562</v>
      </c>
      <c r="AY45" s="56"/>
      <c r="AZ45" s="67" t="s">
        <v>42</v>
      </c>
    </row>
    <row r="46" spans="1:52" s="54" customFormat="1" ht="15" customHeight="1" x14ac:dyDescent="0.3">
      <c r="A46" s="56" t="s">
        <v>73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3">
        <v>1</v>
      </c>
      <c r="U46" s="190">
        <v>0.9</v>
      </c>
      <c r="V46" s="111"/>
      <c r="W46" s="200">
        <v>0.9</v>
      </c>
      <c r="X46" s="65" t="s">
        <v>311</v>
      </c>
      <c r="Y46" s="65" t="s">
        <v>311</v>
      </c>
      <c r="Z46" s="65" t="s">
        <v>311</v>
      </c>
      <c r="AA46" s="65" t="s">
        <v>311</v>
      </c>
      <c r="AB46" s="65" t="s">
        <v>311</v>
      </c>
      <c r="AC46" s="65" t="s">
        <v>311</v>
      </c>
      <c r="AD46" s="65" t="s">
        <v>311</v>
      </c>
      <c r="AE46" s="65" t="s">
        <v>311</v>
      </c>
      <c r="AF46" s="65" t="s">
        <v>311</v>
      </c>
      <c r="AG46" s="221">
        <v>1</v>
      </c>
      <c r="AH46" s="66">
        <v>0.37</v>
      </c>
      <c r="AI46" s="221">
        <v>1</v>
      </c>
      <c r="AJ46" s="66">
        <v>0.28000000000000003</v>
      </c>
      <c r="AK46" s="221">
        <v>1</v>
      </c>
      <c r="AL46" s="191">
        <v>0.65</v>
      </c>
      <c r="AM46" s="189" t="s">
        <v>563</v>
      </c>
      <c r="AN46" s="184" t="s">
        <v>564</v>
      </c>
      <c r="AO46" s="186" t="s">
        <v>312</v>
      </c>
      <c r="AP46" s="67"/>
      <c r="AQ46" s="67" t="s">
        <v>26</v>
      </c>
      <c r="AR46" s="67"/>
      <c r="AS46" s="67"/>
      <c r="AT46" s="67" t="s">
        <v>1599</v>
      </c>
      <c r="AU46" s="67" t="s">
        <v>438</v>
      </c>
      <c r="AV46" s="67" t="s">
        <v>429</v>
      </c>
      <c r="AW46" s="67" t="s">
        <v>1611</v>
      </c>
      <c r="AX46" s="67" t="s">
        <v>565</v>
      </c>
      <c r="AY46" s="56"/>
      <c r="AZ46" s="67" t="s">
        <v>26</v>
      </c>
    </row>
    <row r="47" spans="1:52" s="54" customFormat="1" ht="15" customHeight="1" x14ac:dyDescent="0.3">
      <c r="A47" s="56" t="s">
        <v>74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3">
        <v>1</v>
      </c>
      <c r="U47" s="190">
        <v>0.5</v>
      </c>
      <c r="V47" s="111"/>
      <c r="W47" s="200">
        <v>0.5</v>
      </c>
      <c r="X47" s="65" t="s">
        <v>311</v>
      </c>
      <c r="Y47" s="65" t="s">
        <v>311</v>
      </c>
      <c r="Z47" s="65" t="s">
        <v>311</v>
      </c>
      <c r="AA47" s="65" t="s">
        <v>311</v>
      </c>
      <c r="AB47" s="65" t="s">
        <v>311</v>
      </c>
      <c r="AC47" s="65" t="s">
        <v>311</v>
      </c>
      <c r="AD47" s="65" t="s">
        <v>311</v>
      </c>
      <c r="AE47" s="65" t="s">
        <v>311</v>
      </c>
      <c r="AF47" s="65" t="s">
        <v>311</v>
      </c>
      <c r="AG47" s="221">
        <v>1</v>
      </c>
      <c r="AH47" s="66">
        <v>0.52</v>
      </c>
      <c r="AI47" s="221">
        <v>1</v>
      </c>
      <c r="AJ47" s="66">
        <v>0.62</v>
      </c>
      <c r="AK47" s="221">
        <v>1</v>
      </c>
      <c r="AL47" s="191">
        <v>0.55000000000000004</v>
      </c>
      <c r="AM47" s="189" t="s">
        <v>317</v>
      </c>
      <c r="AN47" s="184" t="s">
        <v>566</v>
      </c>
      <c r="AO47" s="186" t="s">
        <v>312</v>
      </c>
      <c r="AP47" s="67"/>
      <c r="AQ47" s="67" t="s">
        <v>26</v>
      </c>
      <c r="AR47" s="67"/>
      <c r="AS47" s="67"/>
      <c r="AT47" s="67" t="s">
        <v>1599</v>
      </c>
      <c r="AU47" s="67" t="s">
        <v>364</v>
      </c>
      <c r="AV47" s="67" t="s">
        <v>317</v>
      </c>
      <c r="AW47" s="67" t="s">
        <v>1609</v>
      </c>
      <c r="AX47" s="67" t="s">
        <v>567</v>
      </c>
      <c r="AY47" s="56"/>
      <c r="AZ47" s="67" t="s">
        <v>26</v>
      </c>
    </row>
    <row r="48" spans="1:52" s="54" customFormat="1" ht="15" customHeight="1" x14ac:dyDescent="0.3">
      <c r="A48" s="57" t="s">
        <v>75</v>
      </c>
      <c r="B48" s="114"/>
      <c r="C48" s="114"/>
      <c r="D48" s="114"/>
      <c r="E48" s="114"/>
      <c r="F48" s="114"/>
      <c r="G48" s="114"/>
      <c r="H48" s="114"/>
      <c r="I48" s="114"/>
      <c r="J48" s="114"/>
      <c r="K48" s="112">
        <v>0.67300000000000004</v>
      </c>
      <c r="L48" s="112">
        <v>1.097</v>
      </c>
      <c r="M48" s="112">
        <v>0.65800000000000003</v>
      </c>
      <c r="N48" s="112">
        <v>1.218</v>
      </c>
      <c r="O48" s="113">
        <v>1.2250000000000001</v>
      </c>
      <c r="P48" s="113">
        <v>1</v>
      </c>
      <c r="Q48" s="112">
        <v>1.375</v>
      </c>
      <c r="R48" s="113">
        <v>1</v>
      </c>
      <c r="S48" s="112">
        <v>1.4890000000000001</v>
      </c>
      <c r="T48" s="113">
        <v>1</v>
      </c>
      <c r="U48" s="192">
        <v>1.3</v>
      </c>
      <c r="V48" s="112">
        <v>1.59</v>
      </c>
      <c r="W48" s="192">
        <v>1.5</v>
      </c>
      <c r="X48" s="67" t="s">
        <v>326</v>
      </c>
      <c r="Y48" s="67" t="s">
        <v>568</v>
      </c>
      <c r="Z48" s="67" t="s">
        <v>328</v>
      </c>
      <c r="AA48" s="67" t="s">
        <v>569</v>
      </c>
      <c r="AB48" s="67" t="s">
        <v>312</v>
      </c>
      <c r="AC48" s="67" t="s">
        <v>570</v>
      </c>
      <c r="AD48" s="67" t="s">
        <v>328</v>
      </c>
      <c r="AE48" s="71" t="s">
        <v>571</v>
      </c>
      <c r="AF48" s="67" t="s">
        <v>312</v>
      </c>
      <c r="AG48" s="221">
        <v>1</v>
      </c>
      <c r="AH48" s="66">
        <v>0.95</v>
      </c>
      <c r="AI48" s="221">
        <v>1</v>
      </c>
      <c r="AJ48" s="66">
        <v>0.8</v>
      </c>
      <c r="AK48" s="221">
        <v>1</v>
      </c>
      <c r="AL48" s="195">
        <v>0.72</v>
      </c>
      <c r="AM48" s="187" t="s">
        <v>331</v>
      </c>
      <c r="AN48" s="188" t="s">
        <v>572</v>
      </c>
      <c r="AO48" s="188" t="s">
        <v>328</v>
      </c>
      <c r="AP48" s="67"/>
      <c r="AQ48" s="67"/>
      <c r="AR48" s="67" t="s">
        <v>28</v>
      </c>
      <c r="AS48" s="67"/>
      <c r="AT48" s="67" t="s">
        <v>1600</v>
      </c>
      <c r="AU48" s="67" t="s">
        <v>324</v>
      </c>
      <c r="AV48" s="67" t="s">
        <v>317</v>
      </c>
      <c r="AW48" s="67" t="s">
        <v>1609</v>
      </c>
      <c r="AX48" s="67" t="s">
        <v>573</v>
      </c>
      <c r="AY48" s="56"/>
      <c r="AZ48" s="67" t="s">
        <v>28</v>
      </c>
    </row>
    <row r="49" spans="1:52" s="54" customFormat="1" ht="15" customHeight="1" x14ac:dyDescent="0.3">
      <c r="A49" s="56" t="s">
        <v>76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3">
        <v>1</v>
      </c>
      <c r="U49" s="190">
        <v>0.6</v>
      </c>
      <c r="V49" s="111"/>
      <c r="W49" s="200">
        <v>0.7</v>
      </c>
      <c r="X49" s="65" t="s">
        <v>311</v>
      </c>
      <c r="Y49" s="65" t="s">
        <v>311</v>
      </c>
      <c r="Z49" s="65" t="s">
        <v>311</v>
      </c>
      <c r="AA49" s="65" t="s">
        <v>311</v>
      </c>
      <c r="AB49" s="65" t="s">
        <v>311</v>
      </c>
      <c r="AC49" s="65" t="s">
        <v>311</v>
      </c>
      <c r="AD49" s="65" t="s">
        <v>311</v>
      </c>
      <c r="AE49" s="65" t="s">
        <v>311</v>
      </c>
      <c r="AF49" s="65" t="s">
        <v>311</v>
      </c>
      <c r="AG49" s="221">
        <v>1</v>
      </c>
      <c r="AH49" s="66">
        <v>0.43</v>
      </c>
      <c r="AI49" s="221">
        <v>1</v>
      </c>
      <c r="AJ49" s="66">
        <v>0.52</v>
      </c>
      <c r="AK49" s="221">
        <v>1</v>
      </c>
      <c r="AL49" s="191">
        <v>0.49</v>
      </c>
      <c r="AM49" s="189" t="s">
        <v>317</v>
      </c>
      <c r="AN49" s="184" t="s">
        <v>574</v>
      </c>
      <c r="AO49" s="186" t="s">
        <v>312</v>
      </c>
      <c r="AP49" s="67"/>
      <c r="AQ49" s="67" t="s">
        <v>26</v>
      </c>
      <c r="AR49" s="67"/>
      <c r="AS49" s="67"/>
      <c r="AT49" s="67" t="s">
        <v>1599</v>
      </c>
      <c r="AU49" s="67" t="s">
        <v>364</v>
      </c>
      <c r="AV49" s="67" t="s">
        <v>317</v>
      </c>
      <c r="AW49" s="67" t="s">
        <v>1609</v>
      </c>
      <c r="AX49" s="67" t="s">
        <v>575</v>
      </c>
      <c r="AY49" s="56"/>
      <c r="AZ49" s="67" t="s">
        <v>26</v>
      </c>
    </row>
    <row r="50" spans="1:52" s="54" customFormat="1" ht="15" customHeight="1" x14ac:dyDescent="0.3">
      <c r="A50" s="60" t="s">
        <v>77</v>
      </c>
      <c r="B50" s="114"/>
      <c r="C50" s="114"/>
      <c r="D50" s="114"/>
      <c r="E50" s="114"/>
      <c r="F50" s="112">
        <v>0.6</v>
      </c>
      <c r="G50" s="112">
        <v>0.65</v>
      </c>
      <c r="H50" s="112">
        <v>0.90500000000000003</v>
      </c>
      <c r="I50" s="112">
        <v>1</v>
      </c>
      <c r="J50" s="112">
        <v>0.57899999999999996</v>
      </c>
      <c r="K50" s="112">
        <v>0.42899999999999999</v>
      </c>
      <c r="L50" s="112">
        <v>0.76</v>
      </c>
      <c r="M50" s="112">
        <v>1.2</v>
      </c>
      <c r="N50" s="112">
        <v>0.96</v>
      </c>
      <c r="O50" s="115">
        <v>2.4169999999999998</v>
      </c>
      <c r="P50" s="113">
        <v>1</v>
      </c>
      <c r="Q50" s="115">
        <v>2.3460000000000001</v>
      </c>
      <c r="R50" s="113">
        <v>1</v>
      </c>
      <c r="S50" s="112">
        <v>2.1429999999999998</v>
      </c>
      <c r="T50" s="113">
        <v>1</v>
      </c>
      <c r="U50" s="192">
        <v>1.6</v>
      </c>
      <c r="V50" s="112">
        <v>2.3330000000000002</v>
      </c>
      <c r="W50" s="192">
        <v>1.9</v>
      </c>
      <c r="X50" s="67" t="s">
        <v>177</v>
      </c>
      <c r="Y50" s="67" t="s">
        <v>578</v>
      </c>
      <c r="Z50" s="67" t="s">
        <v>319</v>
      </c>
      <c r="AA50" s="67" t="s">
        <v>579</v>
      </c>
      <c r="AB50" s="67" t="s">
        <v>319</v>
      </c>
      <c r="AC50" s="67" t="s">
        <v>580</v>
      </c>
      <c r="AD50" s="67" t="s">
        <v>328</v>
      </c>
      <c r="AE50" s="71" t="s">
        <v>581</v>
      </c>
      <c r="AF50" s="67" t="s">
        <v>328</v>
      </c>
      <c r="AG50" s="221">
        <v>1</v>
      </c>
      <c r="AH50" s="66">
        <v>1.84</v>
      </c>
      <c r="AI50" s="221">
        <v>1</v>
      </c>
      <c r="AJ50" s="81">
        <v>2.2200000000000002</v>
      </c>
      <c r="AK50" s="221">
        <v>1</v>
      </c>
      <c r="AL50" s="195">
        <v>1.7</v>
      </c>
      <c r="AM50" s="187" t="s">
        <v>390</v>
      </c>
      <c r="AN50" s="188" t="s">
        <v>576</v>
      </c>
      <c r="AO50" s="184" t="s">
        <v>319</v>
      </c>
      <c r="AP50" s="67" t="s">
        <v>38</v>
      </c>
      <c r="AQ50" s="67"/>
      <c r="AR50" s="67"/>
      <c r="AS50" s="67" t="s">
        <v>42</v>
      </c>
      <c r="AT50" s="67" t="s">
        <v>1600</v>
      </c>
      <c r="AU50" s="67" t="s">
        <v>543</v>
      </c>
      <c r="AV50" s="67" t="s">
        <v>177</v>
      </c>
      <c r="AW50" s="67" t="s">
        <v>177</v>
      </c>
      <c r="AX50" s="67" t="s">
        <v>577</v>
      </c>
      <c r="AY50" s="56"/>
      <c r="AZ50" s="56" t="s">
        <v>1612</v>
      </c>
    </row>
    <row r="51" spans="1:52" s="54" customFormat="1" ht="15" customHeight="1" x14ac:dyDescent="0.3">
      <c r="A51" s="102" t="s">
        <v>78</v>
      </c>
      <c r="B51" s="112">
        <v>0.28899999999999998</v>
      </c>
      <c r="C51" s="112">
        <v>0.38700000000000001</v>
      </c>
      <c r="D51" s="112">
        <v>0.66</v>
      </c>
      <c r="E51" s="112">
        <v>0.755</v>
      </c>
      <c r="F51" s="112">
        <v>0.52900000000000003</v>
      </c>
      <c r="G51" s="112">
        <v>0.69199999999999995</v>
      </c>
      <c r="H51" s="112">
        <v>0.5</v>
      </c>
      <c r="I51" s="112">
        <v>1.714</v>
      </c>
      <c r="J51" s="112">
        <v>1.526</v>
      </c>
      <c r="K51" s="112">
        <v>1.45</v>
      </c>
      <c r="L51" s="112">
        <v>1.085</v>
      </c>
      <c r="M51" s="112">
        <v>1.66</v>
      </c>
      <c r="N51" s="112">
        <v>2.528</v>
      </c>
      <c r="O51" s="113">
        <v>1.9119999999999999</v>
      </c>
      <c r="P51" s="113">
        <v>1</v>
      </c>
      <c r="Q51" s="112">
        <v>2.4</v>
      </c>
      <c r="R51" s="113">
        <v>1</v>
      </c>
      <c r="S51" s="112">
        <v>3.69</v>
      </c>
      <c r="T51" s="113">
        <v>1</v>
      </c>
      <c r="U51" s="192">
        <v>3.2</v>
      </c>
      <c r="V51" s="112">
        <v>3.58</v>
      </c>
      <c r="W51" s="192">
        <v>3.6</v>
      </c>
      <c r="X51" s="103" t="s">
        <v>582</v>
      </c>
      <c r="Y51" s="67" t="s">
        <v>583</v>
      </c>
      <c r="Z51" s="67" t="s">
        <v>312</v>
      </c>
      <c r="AA51" s="67" t="s">
        <v>584</v>
      </c>
      <c r="AB51" s="67" t="s">
        <v>312</v>
      </c>
      <c r="AC51" s="67" t="s">
        <v>585</v>
      </c>
      <c r="AD51" s="67" t="s">
        <v>312</v>
      </c>
      <c r="AE51" s="71" t="s">
        <v>586</v>
      </c>
      <c r="AF51" s="67" t="s">
        <v>312</v>
      </c>
      <c r="AG51" s="221">
        <v>1</v>
      </c>
      <c r="AH51" s="66">
        <v>0.39</v>
      </c>
      <c r="AI51" s="221">
        <v>1</v>
      </c>
      <c r="AJ51" s="66">
        <v>0.38</v>
      </c>
      <c r="AK51" s="221">
        <v>1</v>
      </c>
      <c r="AL51" s="195">
        <v>0.41</v>
      </c>
      <c r="AM51" s="103" t="s">
        <v>582</v>
      </c>
      <c r="AN51" s="188" t="s">
        <v>587</v>
      </c>
      <c r="AO51" s="186" t="s">
        <v>312</v>
      </c>
      <c r="AP51" s="67"/>
      <c r="AQ51" s="67"/>
      <c r="AR51" s="67" t="s">
        <v>28</v>
      </c>
      <c r="AS51" s="67"/>
      <c r="AT51" s="67" t="s">
        <v>1600</v>
      </c>
      <c r="AU51" s="67" t="s">
        <v>335</v>
      </c>
      <c r="AV51" s="67" t="s">
        <v>373</v>
      </c>
      <c r="AW51" s="67" t="s">
        <v>1609</v>
      </c>
      <c r="AX51" s="67" t="s">
        <v>588</v>
      </c>
      <c r="AY51" s="56"/>
      <c r="AZ51" s="67" t="s">
        <v>28</v>
      </c>
    </row>
    <row r="52" spans="1:52" s="54" customFormat="1" ht="15" customHeight="1" x14ac:dyDescent="0.3">
      <c r="A52" s="56" t="s">
        <v>79</v>
      </c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3">
        <v>1</v>
      </c>
      <c r="U52" s="190">
        <v>1.5</v>
      </c>
      <c r="V52" s="111"/>
      <c r="W52" s="200">
        <v>1.4</v>
      </c>
      <c r="X52" s="65" t="s">
        <v>311</v>
      </c>
      <c r="Y52" s="65" t="s">
        <v>311</v>
      </c>
      <c r="Z52" s="65" t="s">
        <v>311</v>
      </c>
      <c r="AA52" s="65" t="s">
        <v>311</v>
      </c>
      <c r="AB52" s="65" t="s">
        <v>311</v>
      </c>
      <c r="AC52" s="65" t="s">
        <v>311</v>
      </c>
      <c r="AD52" s="65" t="s">
        <v>311</v>
      </c>
      <c r="AE52" s="65" t="s">
        <v>311</v>
      </c>
      <c r="AF52" s="65" t="s">
        <v>311</v>
      </c>
      <c r="AG52" s="221">
        <v>1</v>
      </c>
      <c r="AH52" s="66">
        <v>0.57999999999999996</v>
      </c>
      <c r="AI52" s="221">
        <v>1</v>
      </c>
      <c r="AJ52" s="66">
        <v>0.51</v>
      </c>
      <c r="AK52" s="221">
        <v>1</v>
      </c>
      <c r="AL52" s="191">
        <v>0.37</v>
      </c>
      <c r="AM52" s="189" t="s">
        <v>411</v>
      </c>
      <c r="AN52" s="184" t="s">
        <v>599</v>
      </c>
      <c r="AO52" s="186" t="s">
        <v>312</v>
      </c>
      <c r="AP52" s="67"/>
      <c r="AQ52" s="67" t="s">
        <v>26</v>
      </c>
      <c r="AR52" s="67"/>
      <c r="AS52" s="67"/>
      <c r="AT52" s="67" t="s">
        <v>1599</v>
      </c>
      <c r="AU52" s="67" t="s">
        <v>600</v>
      </c>
      <c r="AV52" s="67" t="s">
        <v>450</v>
      </c>
      <c r="AW52" s="67" t="s">
        <v>1609</v>
      </c>
      <c r="AX52" s="67" t="s">
        <v>601</v>
      </c>
      <c r="AY52" s="56"/>
      <c r="AZ52" s="67" t="s">
        <v>26</v>
      </c>
    </row>
    <row r="53" spans="1:52" s="54" customFormat="1" ht="15" customHeight="1" x14ac:dyDescent="0.3">
      <c r="A53" s="57" t="s">
        <v>80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3"/>
      <c r="P53" s="113"/>
      <c r="Q53" s="112"/>
      <c r="R53" s="113">
        <v>1</v>
      </c>
      <c r="S53" s="112">
        <v>2.093</v>
      </c>
      <c r="T53" s="113">
        <v>1</v>
      </c>
      <c r="U53" s="192">
        <v>2</v>
      </c>
      <c r="V53" s="112">
        <v>1.399</v>
      </c>
      <c r="W53" s="192">
        <v>1.4</v>
      </c>
      <c r="X53" s="67" t="s">
        <v>317</v>
      </c>
      <c r="Y53" s="67"/>
      <c r="Z53" s="67"/>
      <c r="AA53" s="67"/>
      <c r="AB53" s="67"/>
      <c r="AC53" s="67" t="s">
        <v>602</v>
      </c>
      <c r="AD53" s="67" t="s">
        <v>319</v>
      </c>
      <c r="AE53" s="71" t="s">
        <v>603</v>
      </c>
      <c r="AF53" s="67" t="s">
        <v>319</v>
      </c>
      <c r="AG53" s="221">
        <v>1</v>
      </c>
      <c r="AH53" s="66">
        <v>1.3</v>
      </c>
      <c r="AI53" s="221">
        <v>1</v>
      </c>
      <c r="AJ53" s="66">
        <v>1.65</v>
      </c>
      <c r="AK53" s="221">
        <v>1</v>
      </c>
      <c r="AL53" s="195">
        <v>1.62</v>
      </c>
      <c r="AM53" s="187" t="s">
        <v>317</v>
      </c>
      <c r="AN53" s="188" t="s">
        <v>604</v>
      </c>
      <c r="AO53" s="184" t="s">
        <v>319</v>
      </c>
      <c r="AP53" s="67"/>
      <c r="AQ53" s="67"/>
      <c r="AR53" s="67" t="s">
        <v>28</v>
      </c>
      <c r="AS53" s="67"/>
      <c r="AT53" s="67" t="s">
        <v>1599</v>
      </c>
      <c r="AU53" s="67" t="s">
        <v>605</v>
      </c>
      <c r="AV53" s="67" t="s">
        <v>317</v>
      </c>
      <c r="AW53" s="67" t="s">
        <v>1609</v>
      </c>
      <c r="AX53" s="67" t="s">
        <v>606</v>
      </c>
      <c r="AY53" s="56"/>
      <c r="AZ53" s="67" t="s">
        <v>28</v>
      </c>
    </row>
    <row r="54" spans="1:52" s="54" customFormat="1" ht="15" customHeight="1" x14ac:dyDescent="0.3">
      <c r="A54" s="56" t="s">
        <v>81</v>
      </c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3">
        <v>1</v>
      </c>
      <c r="U54" s="190">
        <v>0.7</v>
      </c>
      <c r="V54" s="111"/>
      <c r="W54" s="200">
        <v>0.9</v>
      </c>
      <c r="X54" s="65" t="s">
        <v>311</v>
      </c>
      <c r="Y54" s="65" t="s">
        <v>311</v>
      </c>
      <c r="Z54" s="65" t="s">
        <v>311</v>
      </c>
      <c r="AA54" s="65" t="s">
        <v>311</v>
      </c>
      <c r="AB54" s="65" t="s">
        <v>311</v>
      </c>
      <c r="AC54" s="65" t="s">
        <v>311</v>
      </c>
      <c r="AD54" s="65" t="s">
        <v>311</v>
      </c>
      <c r="AE54" s="65" t="s">
        <v>311</v>
      </c>
      <c r="AF54" s="65" t="s">
        <v>311</v>
      </c>
      <c r="AG54" s="221">
        <v>1</v>
      </c>
      <c r="AH54" s="66">
        <v>0.39</v>
      </c>
      <c r="AI54" s="221">
        <v>1</v>
      </c>
      <c r="AJ54" s="66">
        <v>0.28999999999999998</v>
      </c>
      <c r="AK54" s="221">
        <v>1</v>
      </c>
      <c r="AL54" s="191">
        <v>0.31</v>
      </c>
      <c r="AM54" s="189" t="s">
        <v>607</v>
      </c>
      <c r="AN54" s="184" t="s">
        <v>608</v>
      </c>
      <c r="AO54" s="184" t="s">
        <v>334</v>
      </c>
      <c r="AP54" s="67"/>
      <c r="AQ54" s="67" t="s">
        <v>26</v>
      </c>
      <c r="AR54" s="67"/>
      <c r="AS54" s="67"/>
      <c r="AT54" s="67" t="s">
        <v>1599</v>
      </c>
      <c r="AU54" s="67" t="s">
        <v>364</v>
      </c>
      <c r="AV54" s="67" t="s">
        <v>317</v>
      </c>
      <c r="AW54" s="67" t="s">
        <v>1609</v>
      </c>
      <c r="AX54" s="67" t="s">
        <v>609</v>
      </c>
      <c r="AY54" s="56"/>
      <c r="AZ54" s="67" t="s">
        <v>26</v>
      </c>
    </row>
    <row r="55" spans="1:52" s="54" customFormat="1" ht="15" customHeight="1" x14ac:dyDescent="0.3">
      <c r="A55" s="183" t="s">
        <v>82</v>
      </c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3">
        <v>1</v>
      </c>
      <c r="U55" s="196">
        <v>0.3</v>
      </c>
      <c r="V55" s="111"/>
      <c r="W55" s="200">
        <v>0.3</v>
      </c>
      <c r="X55" s="65" t="s">
        <v>311</v>
      </c>
      <c r="Y55" s="65" t="s">
        <v>311</v>
      </c>
      <c r="Z55" s="65" t="s">
        <v>311</v>
      </c>
      <c r="AA55" s="65" t="s">
        <v>311</v>
      </c>
      <c r="AB55" s="65" t="s">
        <v>311</v>
      </c>
      <c r="AC55" s="65" t="s">
        <v>311</v>
      </c>
      <c r="AD55" s="65" t="s">
        <v>311</v>
      </c>
      <c r="AE55" s="65" t="s">
        <v>311</v>
      </c>
      <c r="AF55" s="65" t="s">
        <v>311</v>
      </c>
      <c r="AG55" s="221">
        <v>1</v>
      </c>
      <c r="AH55" s="66">
        <v>0.79</v>
      </c>
      <c r="AI55" s="221">
        <v>1</v>
      </c>
      <c r="AJ55" s="66">
        <v>0.6</v>
      </c>
      <c r="AK55" s="221">
        <v>1</v>
      </c>
      <c r="AL55" s="197">
        <v>0.55000000000000004</v>
      </c>
      <c r="AM55" s="189" t="s">
        <v>434</v>
      </c>
      <c r="AN55" s="184" t="s">
        <v>613</v>
      </c>
      <c r="AO55" s="184" t="s">
        <v>328</v>
      </c>
      <c r="AP55" s="67" t="s">
        <v>38</v>
      </c>
      <c r="AQ55" s="67"/>
      <c r="AR55" s="67"/>
      <c r="AS55" s="67"/>
      <c r="AT55" s="67" t="s">
        <v>1600</v>
      </c>
      <c r="AU55" s="67" t="s">
        <v>611</v>
      </c>
      <c r="AV55" s="67" t="s">
        <v>432</v>
      </c>
      <c r="AW55" s="67" t="s">
        <v>1611</v>
      </c>
      <c r="AX55" s="67" t="s">
        <v>612</v>
      </c>
      <c r="AY55" s="56"/>
      <c r="AZ55" s="67" t="s">
        <v>38</v>
      </c>
    </row>
    <row r="56" spans="1:52" s="54" customFormat="1" ht="15" customHeight="1" x14ac:dyDescent="0.3">
      <c r="A56" s="56" t="s">
        <v>83</v>
      </c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3">
        <v>1</v>
      </c>
      <c r="U56" s="196">
        <v>0.2</v>
      </c>
      <c r="V56" s="111"/>
      <c r="W56" s="200">
        <v>0.2</v>
      </c>
      <c r="X56" s="65" t="s">
        <v>311</v>
      </c>
      <c r="Y56" s="65" t="s">
        <v>311</v>
      </c>
      <c r="Z56" s="65" t="s">
        <v>311</v>
      </c>
      <c r="AA56" s="65" t="s">
        <v>311</v>
      </c>
      <c r="AB56" s="65" t="s">
        <v>311</v>
      </c>
      <c r="AC56" s="65" t="s">
        <v>311</v>
      </c>
      <c r="AD56" s="65" t="s">
        <v>311</v>
      </c>
      <c r="AE56" s="65" t="s">
        <v>311</v>
      </c>
      <c r="AF56" s="65" t="s">
        <v>311</v>
      </c>
      <c r="AG56" s="221">
        <v>1</v>
      </c>
      <c r="AH56" s="66">
        <v>0.41</v>
      </c>
      <c r="AI56" s="221">
        <v>1</v>
      </c>
      <c r="AJ56" s="66">
        <v>0.32</v>
      </c>
      <c r="AK56" s="221">
        <v>1</v>
      </c>
      <c r="AL56" s="197">
        <v>0.23</v>
      </c>
      <c r="AM56" s="189" t="s">
        <v>400</v>
      </c>
      <c r="AN56" s="184" t="s">
        <v>614</v>
      </c>
      <c r="AO56" s="184" t="s">
        <v>312</v>
      </c>
      <c r="AP56" s="67" t="s">
        <v>38</v>
      </c>
      <c r="AQ56" s="67"/>
      <c r="AR56" s="67"/>
      <c r="AS56" s="67"/>
      <c r="AT56" s="67" t="s">
        <v>1600</v>
      </c>
      <c r="AU56" s="67" t="s">
        <v>424</v>
      </c>
      <c r="AV56" s="67" t="s">
        <v>400</v>
      </c>
      <c r="AW56" s="67" t="s">
        <v>1611</v>
      </c>
      <c r="AX56" s="67" t="s">
        <v>615</v>
      </c>
      <c r="AY56" s="56"/>
      <c r="AZ56" s="67" t="s">
        <v>38</v>
      </c>
    </row>
    <row r="57" spans="1:52" s="54" customFormat="1" ht="15" customHeight="1" x14ac:dyDescent="0.3">
      <c r="A57" s="56" t="s">
        <v>84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3">
        <v>1</v>
      </c>
      <c r="U57" s="190">
        <v>3.5</v>
      </c>
      <c r="V57" s="111"/>
      <c r="W57" s="200">
        <v>3.2</v>
      </c>
      <c r="X57" s="65" t="s">
        <v>311</v>
      </c>
      <c r="Y57" s="65" t="s">
        <v>311</v>
      </c>
      <c r="Z57" s="65" t="s">
        <v>311</v>
      </c>
      <c r="AA57" s="65" t="s">
        <v>311</v>
      </c>
      <c r="AB57" s="65" t="s">
        <v>311</v>
      </c>
      <c r="AC57" s="65" t="s">
        <v>311</v>
      </c>
      <c r="AD57" s="65" t="s">
        <v>311</v>
      </c>
      <c r="AE57" s="65" t="s">
        <v>311</v>
      </c>
      <c r="AF57" s="65" t="s">
        <v>311</v>
      </c>
      <c r="AG57" s="221">
        <v>1</v>
      </c>
      <c r="AH57" s="66">
        <v>0.62</v>
      </c>
      <c r="AI57" s="221">
        <v>1</v>
      </c>
      <c r="AJ57" s="66">
        <v>1.2</v>
      </c>
      <c r="AK57" s="221">
        <v>1</v>
      </c>
      <c r="AL57" s="191">
        <v>0.95</v>
      </c>
      <c r="AM57" s="189" t="s">
        <v>616</v>
      </c>
      <c r="AN57" s="184" t="s">
        <v>617</v>
      </c>
      <c r="AO57" s="184" t="s">
        <v>319</v>
      </c>
      <c r="AP57" s="67"/>
      <c r="AQ57" s="67" t="s">
        <v>26</v>
      </c>
      <c r="AR57" s="67"/>
      <c r="AS57" s="67"/>
      <c r="AT57" s="67" t="s">
        <v>1600</v>
      </c>
      <c r="AU57" s="67" t="s">
        <v>356</v>
      </c>
      <c r="AV57" s="67" t="s">
        <v>357</v>
      </c>
      <c r="AW57" s="67" t="s">
        <v>1610</v>
      </c>
      <c r="AX57" s="67" t="s">
        <v>618</v>
      </c>
      <c r="AY57" s="56"/>
      <c r="AZ57" s="67" t="s">
        <v>26</v>
      </c>
    </row>
    <row r="58" spans="1:52" s="54" customFormat="1" ht="15" customHeight="1" x14ac:dyDescent="0.3">
      <c r="A58" s="60" t="s">
        <v>85</v>
      </c>
      <c r="B58" s="114"/>
      <c r="C58" s="114"/>
      <c r="D58" s="114"/>
      <c r="E58" s="114"/>
      <c r="F58" s="112">
        <v>0</v>
      </c>
      <c r="G58" s="112">
        <v>7.6999999999999999E-2</v>
      </c>
      <c r="H58" s="112">
        <v>9.0999999999999998E-2</v>
      </c>
      <c r="I58" s="112">
        <v>0.16700000000000001</v>
      </c>
      <c r="J58" s="112">
        <v>0</v>
      </c>
      <c r="K58" s="112">
        <v>0</v>
      </c>
      <c r="L58" s="112">
        <v>0.154</v>
      </c>
      <c r="M58" s="112">
        <v>7.0999999999999994E-2</v>
      </c>
      <c r="N58" s="112">
        <v>7.0999999999999994E-2</v>
      </c>
      <c r="O58" s="115">
        <v>0.23100000000000001</v>
      </c>
      <c r="P58" s="113">
        <v>1</v>
      </c>
      <c r="Q58" s="115">
        <v>0.28599999999999998</v>
      </c>
      <c r="R58" s="113">
        <v>1</v>
      </c>
      <c r="S58" s="112">
        <v>0.41699999999999998</v>
      </c>
      <c r="T58" s="113">
        <v>1</v>
      </c>
      <c r="U58" s="192">
        <v>0</v>
      </c>
      <c r="V58" s="112">
        <v>0.24199999999999999</v>
      </c>
      <c r="W58" s="192">
        <v>0.2</v>
      </c>
      <c r="X58" s="67" t="s">
        <v>177</v>
      </c>
      <c r="Y58" s="67" t="s">
        <v>621</v>
      </c>
      <c r="Z58" s="65" t="s">
        <v>334</v>
      </c>
      <c r="AA58" s="67" t="s">
        <v>622</v>
      </c>
      <c r="AB58" s="65" t="s">
        <v>334</v>
      </c>
      <c r="AC58" s="65" t="s">
        <v>623</v>
      </c>
      <c r="AD58" s="65" t="s">
        <v>334</v>
      </c>
      <c r="AE58" s="177" t="s">
        <v>624</v>
      </c>
      <c r="AF58" s="65" t="s">
        <v>334</v>
      </c>
      <c r="AG58" s="221">
        <v>1</v>
      </c>
      <c r="AH58" s="66">
        <v>0.32</v>
      </c>
      <c r="AI58" s="221">
        <v>1</v>
      </c>
      <c r="AJ58" s="66">
        <v>0.23</v>
      </c>
      <c r="AK58" s="221">
        <v>1</v>
      </c>
      <c r="AL58" s="195">
        <v>0.15</v>
      </c>
      <c r="AM58" s="187" t="s">
        <v>390</v>
      </c>
      <c r="AN58" s="188" t="s">
        <v>619</v>
      </c>
      <c r="AO58" s="184" t="s">
        <v>312</v>
      </c>
      <c r="AP58" s="67" t="s">
        <v>38</v>
      </c>
      <c r="AQ58" s="67"/>
      <c r="AR58" s="67"/>
      <c r="AS58" s="67" t="s">
        <v>42</v>
      </c>
      <c r="AT58" s="67" t="s">
        <v>1600</v>
      </c>
      <c r="AU58" s="67" t="s">
        <v>409</v>
      </c>
      <c r="AV58" s="67" t="s">
        <v>177</v>
      </c>
      <c r="AW58" s="67" t="s">
        <v>177</v>
      </c>
      <c r="AX58" s="67" t="s">
        <v>620</v>
      </c>
      <c r="AY58" s="56"/>
      <c r="AZ58" s="56" t="s">
        <v>1612</v>
      </c>
    </row>
    <row r="59" spans="1:52" s="54" customFormat="1" ht="15" customHeight="1" x14ac:dyDescent="0.3">
      <c r="A59" s="56" t="s">
        <v>86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3">
        <v>1</v>
      </c>
      <c r="U59" s="190">
        <v>0.5</v>
      </c>
      <c r="V59" s="111"/>
      <c r="W59" s="200">
        <v>0.4</v>
      </c>
      <c r="X59" s="65" t="s">
        <v>326</v>
      </c>
      <c r="Y59" s="65" t="s">
        <v>311</v>
      </c>
      <c r="Z59" s="65" t="s">
        <v>311</v>
      </c>
      <c r="AA59" s="65" t="s">
        <v>311</v>
      </c>
      <c r="AB59" s="65" t="s">
        <v>311</v>
      </c>
      <c r="AC59" s="65" t="s">
        <v>311</v>
      </c>
      <c r="AD59" s="65" t="s">
        <v>311</v>
      </c>
      <c r="AE59" s="65" t="s">
        <v>311</v>
      </c>
      <c r="AF59" s="65" t="s">
        <v>311</v>
      </c>
      <c r="AG59" s="221">
        <v>1</v>
      </c>
      <c r="AH59" s="66">
        <v>0.2</v>
      </c>
      <c r="AI59" s="221">
        <v>1</v>
      </c>
      <c r="AJ59" s="66">
        <v>0.17</v>
      </c>
      <c r="AK59" s="221">
        <v>1</v>
      </c>
      <c r="AL59" s="191">
        <v>0.2</v>
      </c>
      <c r="AM59" s="189" t="s">
        <v>331</v>
      </c>
      <c r="AN59" s="184" t="s">
        <v>626</v>
      </c>
      <c r="AO59" s="184" t="s">
        <v>334</v>
      </c>
      <c r="AP59" s="67"/>
      <c r="AQ59" s="67" t="s">
        <v>26</v>
      </c>
      <c r="AR59" s="67"/>
      <c r="AS59" s="67"/>
      <c r="AT59" s="67" t="s">
        <v>1600</v>
      </c>
      <c r="AU59" s="67" t="s">
        <v>324</v>
      </c>
      <c r="AV59" s="67" t="s">
        <v>317</v>
      </c>
      <c r="AW59" s="67" t="s">
        <v>1609</v>
      </c>
      <c r="AX59" s="67" t="s">
        <v>627</v>
      </c>
      <c r="AY59" s="56"/>
      <c r="AZ59" s="67" t="s">
        <v>26</v>
      </c>
    </row>
    <row r="60" spans="1:52" s="54" customFormat="1" ht="15" customHeight="1" x14ac:dyDescent="0.3">
      <c r="A60" s="60" t="s">
        <v>87</v>
      </c>
      <c r="B60" s="114"/>
      <c r="C60" s="114"/>
      <c r="D60" s="114"/>
      <c r="E60" s="114"/>
      <c r="F60" s="114"/>
      <c r="G60" s="112">
        <v>0.38400000000000001</v>
      </c>
      <c r="H60" s="112">
        <v>0.49099999999999999</v>
      </c>
      <c r="I60" s="112">
        <v>0.39100000000000001</v>
      </c>
      <c r="J60" s="112">
        <v>0.64400000000000002</v>
      </c>
      <c r="K60" s="112">
        <v>0.46</v>
      </c>
      <c r="L60" s="112">
        <v>0.39800000000000002</v>
      </c>
      <c r="M60" s="112">
        <v>0.54500000000000004</v>
      </c>
      <c r="N60" s="112">
        <v>0.73499999999999999</v>
      </c>
      <c r="O60" s="115">
        <v>1.0980000000000001</v>
      </c>
      <c r="P60" s="113">
        <v>1</v>
      </c>
      <c r="Q60" s="115">
        <v>1.1339999999999999</v>
      </c>
      <c r="R60" s="113">
        <v>1</v>
      </c>
      <c r="S60" s="112">
        <v>1.103</v>
      </c>
      <c r="T60" s="113">
        <v>1</v>
      </c>
      <c r="U60" s="192">
        <v>0.5</v>
      </c>
      <c r="V60" s="112">
        <v>1.371</v>
      </c>
      <c r="W60" s="192">
        <v>1.3</v>
      </c>
      <c r="X60" s="67" t="s">
        <v>459</v>
      </c>
      <c r="Y60" s="67" t="s">
        <v>628</v>
      </c>
      <c r="Z60" s="65" t="s">
        <v>312</v>
      </c>
      <c r="AA60" s="67" t="s">
        <v>629</v>
      </c>
      <c r="AB60" s="65" t="s">
        <v>334</v>
      </c>
      <c r="AC60" s="65" t="s">
        <v>630</v>
      </c>
      <c r="AD60" s="65" t="s">
        <v>334</v>
      </c>
      <c r="AE60" s="177" t="s">
        <v>470</v>
      </c>
      <c r="AF60" s="65" t="s">
        <v>334</v>
      </c>
      <c r="AG60" s="221">
        <v>1</v>
      </c>
      <c r="AH60" s="66">
        <v>0.35</v>
      </c>
      <c r="AI60" s="221">
        <v>1</v>
      </c>
      <c r="AJ60" s="66">
        <v>0.27</v>
      </c>
      <c r="AK60" s="221">
        <v>1</v>
      </c>
      <c r="AL60" s="195">
        <v>0.26</v>
      </c>
      <c r="AM60" s="187" t="s">
        <v>459</v>
      </c>
      <c r="AN60" s="188" t="s">
        <v>631</v>
      </c>
      <c r="AO60" s="184" t="s">
        <v>334</v>
      </c>
      <c r="AP60" s="67"/>
      <c r="AQ60" s="67"/>
      <c r="AR60" s="67"/>
      <c r="AS60" s="67" t="s">
        <v>42</v>
      </c>
      <c r="AT60" s="67" t="s">
        <v>1599</v>
      </c>
      <c r="AU60" s="67" t="s">
        <v>324</v>
      </c>
      <c r="AV60" s="67" t="s">
        <v>465</v>
      </c>
      <c r="AW60" s="67" t="s">
        <v>1608</v>
      </c>
      <c r="AX60" s="67" t="s">
        <v>632</v>
      </c>
      <c r="AY60" s="56"/>
      <c r="AZ60" s="67" t="s">
        <v>42</v>
      </c>
    </row>
    <row r="61" spans="1:52" s="54" customFormat="1" ht="15" customHeight="1" x14ac:dyDescent="0.3">
      <c r="A61" s="60" t="s">
        <v>88</v>
      </c>
      <c r="B61" s="114"/>
      <c r="C61" s="114"/>
      <c r="D61" s="114"/>
      <c r="E61" s="114"/>
      <c r="F61" s="114"/>
      <c r="G61" s="114"/>
      <c r="H61" s="114"/>
      <c r="I61" s="114"/>
      <c r="J61" s="114"/>
      <c r="K61" s="112">
        <v>0.51500000000000001</v>
      </c>
      <c r="L61" s="112">
        <v>0.63</v>
      </c>
      <c r="M61" s="112">
        <v>1.25</v>
      </c>
      <c r="N61" s="112">
        <v>1.625</v>
      </c>
      <c r="O61" s="115">
        <v>1.643</v>
      </c>
      <c r="P61" s="113">
        <v>1</v>
      </c>
      <c r="Q61" s="115">
        <v>1.9430000000000001</v>
      </c>
      <c r="R61" s="113">
        <v>1</v>
      </c>
      <c r="S61" s="112">
        <v>2.61</v>
      </c>
      <c r="T61" s="113">
        <v>1</v>
      </c>
      <c r="U61" s="192">
        <v>1.9</v>
      </c>
      <c r="V61" s="112">
        <v>3.16</v>
      </c>
      <c r="W61" s="192">
        <v>2.4</v>
      </c>
      <c r="X61" s="67" t="s">
        <v>633</v>
      </c>
      <c r="Y61" s="67" t="s">
        <v>634</v>
      </c>
      <c r="Z61" s="67" t="s">
        <v>334</v>
      </c>
      <c r="AA61" s="67" t="s">
        <v>635</v>
      </c>
      <c r="AB61" s="67" t="s">
        <v>334</v>
      </c>
      <c r="AC61" s="67" t="s">
        <v>636</v>
      </c>
      <c r="AD61" s="65" t="s">
        <v>334</v>
      </c>
      <c r="AE61" s="177" t="s">
        <v>637</v>
      </c>
      <c r="AF61" s="65" t="s">
        <v>334</v>
      </c>
      <c r="AG61" s="221">
        <v>1</v>
      </c>
      <c r="AH61" s="66">
        <v>0.45</v>
      </c>
      <c r="AI61" s="221">
        <v>1</v>
      </c>
      <c r="AJ61" s="66">
        <v>0.38</v>
      </c>
      <c r="AK61" s="221">
        <v>1</v>
      </c>
      <c r="AL61" s="195">
        <v>0.4</v>
      </c>
      <c r="AM61" s="187" t="s">
        <v>633</v>
      </c>
      <c r="AN61" s="188" t="s">
        <v>638</v>
      </c>
      <c r="AO61" s="184" t="s">
        <v>312</v>
      </c>
      <c r="AP61" s="67"/>
      <c r="AQ61" s="67"/>
      <c r="AR61" s="67"/>
      <c r="AS61" s="67" t="s">
        <v>42</v>
      </c>
      <c r="AT61" s="67" t="s">
        <v>1600</v>
      </c>
      <c r="AU61" s="67" t="s">
        <v>314</v>
      </c>
      <c r="AV61" s="67" t="s">
        <v>465</v>
      </c>
      <c r="AW61" s="67" t="s">
        <v>1608</v>
      </c>
      <c r="AX61" s="67" t="s">
        <v>639</v>
      </c>
      <c r="AY61" s="56"/>
      <c r="AZ61" s="67" t="s">
        <v>42</v>
      </c>
    </row>
    <row r="62" spans="1:52" s="54" customFormat="1" ht="15" customHeight="1" x14ac:dyDescent="0.3">
      <c r="A62" s="57" t="s">
        <v>89</v>
      </c>
      <c r="B62" s="112">
        <v>0.93400000000000005</v>
      </c>
      <c r="C62" s="112">
        <v>0.91700000000000004</v>
      </c>
      <c r="D62" s="112">
        <v>0.66100000000000003</v>
      </c>
      <c r="E62" s="112">
        <v>0.64400000000000002</v>
      </c>
      <c r="F62" s="112">
        <v>0.57399999999999995</v>
      </c>
      <c r="G62" s="112">
        <v>0.51500000000000001</v>
      </c>
      <c r="H62" s="112">
        <v>0.4</v>
      </c>
      <c r="I62" s="112">
        <v>0.33</v>
      </c>
      <c r="J62" s="112">
        <v>0.56899999999999995</v>
      </c>
      <c r="K62" s="112">
        <v>0.81200000000000006</v>
      </c>
      <c r="L62" s="112">
        <v>0.94899999999999995</v>
      </c>
      <c r="M62" s="112">
        <v>1.111</v>
      </c>
      <c r="N62" s="112">
        <v>1.4910000000000001</v>
      </c>
      <c r="O62" s="113">
        <v>1.675</v>
      </c>
      <c r="P62" s="113">
        <v>1</v>
      </c>
      <c r="Q62" s="112">
        <v>2.0249999999999999</v>
      </c>
      <c r="R62" s="113">
        <v>1</v>
      </c>
      <c r="S62" s="112">
        <v>3.0739999999999998</v>
      </c>
      <c r="T62" s="113">
        <v>1</v>
      </c>
      <c r="U62" s="192">
        <v>3.7</v>
      </c>
      <c r="V62" s="112">
        <v>2.3639999999999999</v>
      </c>
      <c r="W62" s="192">
        <v>3</v>
      </c>
      <c r="X62" s="67" t="s">
        <v>640</v>
      </c>
      <c r="Y62" s="67" t="s">
        <v>641</v>
      </c>
      <c r="Z62" s="67" t="s">
        <v>312</v>
      </c>
      <c r="AA62" s="67" t="s">
        <v>642</v>
      </c>
      <c r="AB62" s="67" t="s">
        <v>312</v>
      </c>
      <c r="AC62" s="67" t="s">
        <v>598</v>
      </c>
      <c r="AD62" s="67" t="s">
        <v>328</v>
      </c>
      <c r="AE62" s="71" t="s">
        <v>643</v>
      </c>
      <c r="AF62" s="67" t="s">
        <v>328</v>
      </c>
      <c r="AG62" s="221">
        <v>1</v>
      </c>
      <c r="AH62" s="66">
        <v>0.44</v>
      </c>
      <c r="AI62" s="221">
        <v>1</v>
      </c>
      <c r="AJ62" s="66">
        <v>0.49</v>
      </c>
      <c r="AK62" s="221">
        <v>1</v>
      </c>
      <c r="AL62" s="195">
        <v>0.59</v>
      </c>
      <c r="AM62" s="187" t="s">
        <v>640</v>
      </c>
      <c r="AN62" s="188" t="s">
        <v>644</v>
      </c>
      <c r="AO62" s="184" t="s">
        <v>328</v>
      </c>
      <c r="AP62" s="67"/>
      <c r="AQ62" s="67"/>
      <c r="AR62" s="67" t="s">
        <v>28</v>
      </c>
      <c r="AS62" s="67"/>
      <c r="AT62" s="67" t="s">
        <v>1599</v>
      </c>
      <c r="AU62" s="67" t="s">
        <v>645</v>
      </c>
      <c r="AV62" s="67" t="s">
        <v>373</v>
      </c>
      <c r="AW62" s="67" t="s">
        <v>1609</v>
      </c>
      <c r="AX62" s="67" t="s">
        <v>646</v>
      </c>
      <c r="AY62" s="56"/>
      <c r="AZ62" s="67" t="s">
        <v>28</v>
      </c>
    </row>
    <row r="63" spans="1:52" s="54" customFormat="1" ht="15" customHeight="1" x14ac:dyDescent="0.3">
      <c r="A63" s="56" t="s">
        <v>90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3">
        <v>1</v>
      </c>
      <c r="U63" s="190">
        <v>0.6</v>
      </c>
      <c r="V63" s="111"/>
      <c r="W63" s="200">
        <v>0.6</v>
      </c>
      <c r="X63" s="65" t="s">
        <v>311</v>
      </c>
      <c r="Y63" s="65" t="s">
        <v>311</v>
      </c>
      <c r="Z63" s="65" t="s">
        <v>311</v>
      </c>
      <c r="AA63" s="65" t="s">
        <v>311</v>
      </c>
      <c r="AB63" s="65" t="s">
        <v>311</v>
      </c>
      <c r="AC63" s="65" t="s">
        <v>311</v>
      </c>
      <c r="AD63" s="65" t="s">
        <v>311</v>
      </c>
      <c r="AE63" s="65" t="s">
        <v>311</v>
      </c>
      <c r="AF63" s="65" t="s">
        <v>311</v>
      </c>
      <c r="AG63" s="221">
        <v>1</v>
      </c>
      <c r="AH63" s="66">
        <v>0.57999999999999996</v>
      </c>
      <c r="AI63" s="221">
        <v>1</v>
      </c>
      <c r="AJ63" s="66">
        <v>0.8</v>
      </c>
      <c r="AK63" s="221">
        <v>1</v>
      </c>
      <c r="AL63" s="191">
        <v>0.59</v>
      </c>
      <c r="AM63" s="189" t="s">
        <v>315</v>
      </c>
      <c r="AN63" s="184" t="s">
        <v>647</v>
      </c>
      <c r="AO63" s="184" t="s">
        <v>328</v>
      </c>
      <c r="AP63" s="67"/>
      <c r="AQ63" s="67" t="s">
        <v>26</v>
      </c>
      <c r="AR63" s="67"/>
      <c r="AS63" s="67"/>
      <c r="AT63" s="67" t="s">
        <v>1600</v>
      </c>
      <c r="AU63" s="67" t="s">
        <v>648</v>
      </c>
      <c r="AV63" s="67" t="s">
        <v>315</v>
      </c>
      <c r="AW63" s="67" t="s">
        <v>1608</v>
      </c>
      <c r="AX63" s="67" t="s">
        <v>649</v>
      </c>
      <c r="AY63" s="56"/>
      <c r="AZ63" s="67" t="s">
        <v>26</v>
      </c>
    </row>
    <row r="64" spans="1:52" s="54" customFormat="1" ht="15" customHeight="1" x14ac:dyDescent="0.3">
      <c r="A64" s="56" t="s">
        <v>91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3">
        <v>1</v>
      </c>
      <c r="U64" s="190">
        <v>1.5</v>
      </c>
      <c r="V64" s="111"/>
      <c r="W64" s="200">
        <v>1.2</v>
      </c>
      <c r="X64" s="65" t="s">
        <v>311</v>
      </c>
      <c r="Y64" s="65" t="s">
        <v>311</v>
      </c>
      <c r="Z64" s="65" t="s">
        <v>311</v>
      </c>
      <c r="AA64" s="65" t="s">
        <v>311</v>
      </c>
      <c r="AB64" s="65" t="s">
        <v>311</v>
      </c>
      <c r="AC64" s="65" t="s">
        <v>311</v>
      </c>
      <c r="AD64" s="65" t="s">
        <v>311</v>
      </c>
      <c r="AE64" s="65" t="s">
        <v>311</v>
      </c>
      <c r="AF64" s="65" t="s">
        <v>311</v>
      </c>
      <c r="AG64" s="221">
        <v>1</v>
      </c>
      <c r="AH64" s="66">
        <v>0.47</v>
      </c>
      <c r="AI64" s="221">
        <v>1</v>
      </c>
      <c r="AJ64" s="66">
        <v>0.53</v>
      </c>
      <c r="AK64" s="221">
        <v>1</v>
      </c>
      <c r="AL64" s="191">
        <v>0.7</v>
      </c>
      <c r="AM64" s="189" t="s">
        <v>177</v>
      </c>
      <c r="AN64" s="184" t="s">
        <v>650</v>
      </c>
      <c r="AO64" s="186" t="s">
        <v>312</v>
      </c>
      <c r="AP64" s="67"/>
      <c r="AQ64" s="67" t="s">
        <v>26</v>
      </c>
      <c r="AR64" s="67"/>
      <c r="AS64" s="67"/>
      <c r="AT64" s="67" t="s">
        <v>1600</v>
      </c>
      <c r="AU64" s="67" t="s">
        <v>409</v>
      </c>
      <c r="AV64" s="67" t="s">
        <v>177</v>
      </c>
      <c r="AW64" s="67" t="s">
        <v>177</v>
      </c>
      <c r="AX64" s="67" t="s">
        <v>651</v>
      </c>
      <c r="AY64" s="56"/>
      <c r="AZ64" s="67" t="s">
        <v>26</v>
      </c>
    </row>
    <row r="65" spans="1:52" s="54" customFormat="1" ht="15" customHeight="1" x14ac:dyDescent="0.3">
      <c r="A65" s="183" t="s">
        <v>92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3">
        <v>1</v>
      </c>
      <c r="U65" s="196">
        <v>0.1</v>
      </c>
      <c r="V65" s="111"/>
      <c r="W65" s="200">
        <v>0.1</v>
      </c>
      <c r="X65" s="65" t="s">
        <v>311</v>
      </c>
      <c r="Y65" s="65" t="s">
        <v>311</v>
      </c>
      <c r="Z65" s="65" t="s">
        <v>311</v>
      </c>
      <c r="AA65" s="65" t="s">
        <v>311</v>
      </c>
      <c r="AB65" s="65" t="s">
        <v>311</v>
      </c>
      <c r="AC65" s="65" t="s">
        <v>311</v>
      </c>
      <c r="AD65" s="65" t="s">
        <v>311</v>
      </c>
      <c r="AE65" s="65" t="s">
        <v>311</v>
      </c>
      <c r="AF65" s="65" t="s">
        <v>311</v>
      </c>
      <c r="AG65" s="221">
        <v>1</v>
      </c>
      <c r="AH65" s="66">
        <v>0.76</v>
      </c>
      <c r="AI65" s="221">
        <v>1</v>
      </c>
      <c r="AJ65" s="66">
        <v>0.24</v>
      </c>
      <c r="AK65" s="221">
        <v>1</v>
      </c>
      <c r="AL65" s="197">
        <v>0.31</v>
      </c>
      <c r="AM65" s="189" t="s">
        <v>390</v>
      </c>
      <c r="AN65" s="184" t="s">
        <v>652</v>
      </c>
      <c r="AO65" s="184" t="s">
        <v>312</v>
      </c>
      <c r="AP65" s="67" t="s">
        <v>38</v>
      </c>
      <c r="AQ65" s="67"/>
      <c r="AR65" s="67"/>
      <c r="AS65" s="67"/>
      <c r="AT65" s="67" t="s">
        <v>1600</v>
      </c>
      <c r="AU65" s="67" t="s">
        <v>482</v>
      </c>
      <c r="AV65" s="67" t="s">
        <v>388</v>
      </c>
      <c r="AW65" s="67" t="s">
        <v>1611</v>
      </c>
      <c r="AX65" s="67" t="s">
        <v>653</v>
      </c>
      <c r="AY65" s="56"/>
      <c r="AZ65" s="67" t="s">
        <v>38</v>
      </c>
    </row>
    <row r="66" spans="1:52" s="54" customFormat="1" ht="15" customHeight="1" x14ac:dyDescent="0.3">
      <c r="A66" s="56" t="s">
        <v>93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3">
        <v>1</v>
      </c>
      <c r="U66" s="196">
        <v>0.2</v>
      </c>
      <c r="V66" s="111"/>
      <c r="W66" s="200">
        <v>0.2</v>
      </c>
      <c r="X66" s="65" t="s">
        <v>311</v>
      </c>
      <c r="Y66" s="65" t="s">
        <v>311</v>
      </c>
      <c r="Z66" s="65" t="s">
        <v>311</v>
      </c>
      <c r="AA66" s="65" t="s">
        <v>311</v>
      </c>
      <c r="AB66" s="65" t="s">
        <v>311</v>
      </c>
      <c r="AC66" s="65" t="s">
        <v>311</v>
      </c>
      <c r="AD66" s="65" t="s">
        <v>311</v>
      </c>
      <c r="AE66" s="65" t="s">
        <v>311</v>
      </c>
      <c r="AF66" s="65" t="s">
        <v>311</v>
      </c>
      <c r="AG66" s="221">
        <v>1</v>
      </c>
      <c r="AH66" s="66">
        <v>0.33</v>
      </c>
      <c r="AI66" s="221">
        <v>1</v>
      </c>
      <c r="AJ66" s="66">
        <v>0.51</v>
      </c>
      <c r="AK66" s="221">
        <v>1</v>
      </c>
      <c r="AL66" s="197">
        <v>0.65</v>
      </c>
      <c r="AM66" s="189" t="s">
        <v>655</v>
      </c>
      <c r="AN66" s="184" t="s">
        <v>656</v>
      </c>
      <c r="AO66" s="184" t="s">
        <v>312</v>
      </c>
      <c r="AP66" s="67" t="s">
        <v>38</v>
      </c>
      <c r="AQ66" s="67"/>
      <c r="AR66" s="67"/>
      <c r="AS66" s="67"/>
      <c r="AT66" s="67" t="s">
        <v>1600</v>
      </c>
      <c r="AU66" s="67" t="s">
        <v>657</v>
      </c>
      <c r="AV66" s="67" t="s">
        <v>388</v>
      </c>
      <c r="AW66" s="67" t="s">
        <v>1611</v>
      </c>
      <c r="AX66" s="67" t="s">
        <v>658</v>
      </c>
      <c r="AY66" s="56"/>
      <c r="AZ66" s="67" t="s">
        <v>38</v>
      </c>
    </row>
    <row r="67" spans="1:52" s="54" customFormat="1" ht="15" customHeight="1" x14ac:dyDescent="0.3">
      <c r="A67" s="60" t="s">
        <v>94</v>
      </c>
      <c r="B67" s="114"/>
      <c r="C67" s="114"/>
      <c r="D67" s="114"/>
      <c r="E67" s="112">
        <v>3.6999999999999998E-2</v>
      </c>
      <c r="F67" s="112">
        <v>7.3999999999999996E-2</v>
      </c>
      <c r="G67" s="112">
        <v>0.20799999999999999</v>
      </c>
      <c r="H67" s="112">
        <v>0.222</v>
      </c>
      <c r="I67" s="112">
        <v>0.1</v>
      </c>
      <c r="J67" s="112">
        <v>3.5999999999999997E-2</v>
      </c>
      <c r="K67" s="112">
        <v>7.6999999999999999E-2</v>
      </c>
      <c r="L67" s="112">
        <v>0.107</v>
      </c>
      <c r="M67" s="112">
        <v>0.16700000000000001</v>
      </c>
      <c r="N67" s="112">
        <v>0.19400000000000001</v>
      </c>
      <c r="O67" s="115">
        <v>0.13800000000000001</v>
      </c>
      <c r="P67" s="113">
        <v>1</v>
      </c>
      <c r="Q67" s="115">
        <v>0.12</v>
      </c>
      <c r="R67" s="113">
        <v>1</v>
      </c>
      <c r="S67" s="112">
        <v>4.2000000000000003E-2</v>
      </c>
      <c r="T67" s="113">
        <v>1</v>
      </c>
      <c r="U67" s="192">
        <v>0.2</v>
      </c>
      <c r="V67" s="112">
        <v>0.34300000000000003</v>
      </c>
      <c r="W67" s="192">
        <v>0.2</v>
      </c>
      <c r="X67" s="67" t="s">
        <v>659</v>
      </c>
      <c r="Y67" s="67" t="s">
        <v>660</v>
      </c>
      <c r="Z67" s="65" t="s">
        <v>334</v>
      </c>
      <c r="AA67" s="67" t="s">
        <v>661</v>
      </c>
      <c r="AB67" s="65" t="s">
        <v>334</v>
      </c>
      <c r="AC67" s="65" t="s">
        <v>661</v>
      </c>
      <c r="AD67" s="65" t="s">
        <v>334</v>
      </c>
      <c r="AE67" s="177" t="s">
        <v>511</v>
      </c>
      <c r="AF67" s="65" t="s">
        <v>334</v>
      </c>
      <c r="AG67" s="221">
        <v>1</v>
      </c>
      <c r="AH67" s="66">
        <v>0.01</v>
      </c>
      <c r="AI67" s="221">
        <v>1</v>
      </c>
      <c r="AJ67" s="66">
        <v>0.02</v>
      </c>
      <c r="AK67" s="221">
        <v>1</v>
      </c>
      <c r="AL67" s="195">
        <v>0.32</v>
      </c>
      <c r="AM67" s="187" t="s">
        <v>659</v>
      </c>
      <c r="AN67" s="188" t="s">
        <v>662</v>
      </c>
      <c r="AO67" s="184" t="s">
        <v>312</v>
      </c>
      <c r="AP67" s="67"/>
      <c r="AQ67" s="67"/>
      <c r="AR67" s="67"/>
      <c r="AS67" s="67" t="s">
        <v>42</v>
      </c>
      <c r="AT67" s="67" t="s">
        <v>1600</v>
      </c>
      <c r="AU67" s="67" t="s">
        <v>657</v>
      </c>
      <c r="AV67" s="67" t="s">
        <v>388</v>
      </c>
      <c r="AW67" s="67" t="s">
        <v>1611</v>
      </c>
      <c r="AX67" s="67" t="s">
        <v>663</v>
      </c>
      <c r="AY67" s="56"/>
      <c r="AZ67" s="67" t="s">
        <v>42</v>
      </c>
    </row>
    <row r="68" spans="1:52" s="54" customFormat="1" ht="15" customHeight="1" x14ac:dyDescent="0.3">
      <c r="A68" s="60" t="s">
        <v>95</v>
      </c>
      <c r="B68" s="112">
        <v>0.16700000000000001</v>
      </c>
      <c r="C68" s="112">
        <v>0.17899999999999999</v>
      </c>
      <c r="D68" s="112">
        <v>0.39100000000000001</v>
      </c>
      <c r="E68" s="112">
        <v>0.47599999999999998</v>
      </c>
      <c r="F68" s="112">
        <v>0.68200000000000005</v>
      </c>
      <c r="G68" s="112">
        <v>0.44</v>
      </c>
      <c r="H68" s="112">
        <v>0.26700000000000002</v>
      </c>
      <c r="I68" s="112">
        <v>0.41199999999999998</v>
      </c>
      <c r="J68" s="112">
        <v>0.314</v>
      </c>
      <c r="K68" s="112">
        <v>0.27300000000000002</v>
      </c>
      <c r="L68" s="112">
        <v>0.312</v>
      </c>
      <c r="M68" s="112">
        <v>0.32400000000000001</v>
      </c>
      <c r="N68" s="112">
        <v>0.46300000000000002</v>
      </c>
      <c r="O68" s="115">
        <v>0.60299999999999998</v>
      </c>
      <c r="P68" s="113">
        <v>1</v>
      </c>
      <c r="Q68" s="115">
        <v>0.42599999999999999</v>
      </c>
      <c r="R68" s="113">
        <v>1</v>
      </c>
      <c r="S68" s="112">
        <v>0.61299999999999999</v>
      </c>
      <c r="T68" s="113">
        <v>1</v>
      </c>
      <c r="U68" s="192">
        <v>0.6</v>
      </c>
      <c r="V68" s="112">
        <v>0.68500000000000005</v>
      </c>
      <c r="W68" s="192">
        <v>0.6</v>
      </c>
      <c r="X68" s="67" t="s">
        <v>177</v>
      </c>
      <c r="Y68" s="67" t="s">
        <v>666</v>
      </c>
      <c r="Z68" s="65" t="s">
        <v>312</v>
      </c>
      <c r="AA68" s="67" t="s">
        <v>667</v>
      </c>
      <c r="AB68" s="65" t="s">
        <v>334</v>
      </c>
      <c r="AC68" s="65" t="s">
        <v>668</v>
      </c>
      <c r="AD68" s="65" t="s">
        <v>334</v>
      </c>
      <c r="AE68" s="177" t="s">
        <v>669</v>
      </c>
      <c r="AF68" s="65" t="s">
        <v>312</v>
      </c>
      <c r="AG68" s="221">
        <v>1</v>
      </c>
      <c r="AH68" s="66">
        <v>0.6</v>
      </c>
      <c r="AI68" s="221">
        <v>1</v>
      </c>
      <c r="AJ68" s="66">
        <v>0.57999999999999996</v>
      </c>
      <c r="AK68" s="221">
        <v>1</v>
      </c>
      <c r="AL68" s="195">
        <v>0.47</v>
      </c>
      <c r="AM68" s="187" t="s">
        <v>390</v>
      </c>
      <c r="AN68" s="188" t="s">
        <v>670</v>
      </c>
      <c r="AO68" s="184" t="s">
        <v>328</v>
      </c>
      <c r="AP68" s="67" t="s">
        <v>38</v>
      </c>
      <c r="AQ68" s="67"/>
      <c r="AR68" s="67"/>
      <c r="AS68" s="67" t="s">
        <v>42</v>
      </c>
      <c r="AT68" s="67" t="s">
        <v>1600</v>
      </c>
      <c r="AU68" s="67" t="s">
        <v>543</v>
      </c>
      <c r="AV68" s="67" t="s">
        <v>177</v>
      </c>
      <c r="AW68" s="67" t="s">
        <v>177</v>
      </c>
      <c r="AX68" s="67" t="s">
        <v>671</v>
      </c>
      <c r="AY68" s="56"/>
      <c r="AZ68" s="56" t="s">
        <v>1612</v>
      </c>
    </row>
    <row r="69" spans="1:52" s="54" customFormat="1" ht="15" customHeight="1" x14ac:dyDescent="0.3">
      <c r="A69" s="57" t="s">
        <v>96</v>
      </c>
      <c r="B69" s="114"/>
      <c r="C69" s="114" t="s">
        <v>97</v>
      </c>
      <c r="D69" s="114" t="s">
        <v>97</v>
      </c>
      <c r="E69" s="112">
        <v>0.28599999999999998</v>
      </c>
      <c r="F69" s="112">
        <v>0.434</v>
      </c>
      <c r="G69" s="112">
        <v>0.33300000000000002</v>
      </c>
      <c r="H69" s="112">
        <v>0.25900000000000001</v>
      </c>
      <c r="I69" s="112">
        <v>0.27500000000000002</v>
      </c>
      <c r="J69" s="112">
        <v>0.377</v>
      </c>
      <c r="K69" s="112">
        <v>0.25</v>
      </c>
      <c r="L69" s="112">
        <v>0.39700000000000002</v>
      </c>
      <c r="M69" s="112">
        <v>0.53600000000000003</v>
      </c>
      <c r="N69" s="112">
        <v>0.5</v>
      </c>
      <c r="O69" s="115">
        <v>0.46200000000000002</v>
      </c>
      <c r="P69" s="113">
        <v>1</v>
      </c>
      <c r="Q69" s="115">
        <v>0.68300000000000005</v>
      </c>
      <c r="R69" s="113">
        <v>1</v>
      </c>
      <c r="S69" s="112">
        <v>0.44900000000000001</v>
      </c>
      <c r="T69" s="113">
        <v>1</v>
      </c>
      <c r="U69" s="192">
        <v>0.8</v>
      </c>
      <c r="V69" s="112">
        <v>0.83</v>
      </c>
      <c r="W69" s="192">
        <v>0.9</v>
      </c>
      <c r="X69" s="65" t="s">
        <v>672</v>
      </c>
      <c r="Y69" s="65" t="s">
        <v>673</v>
      </c>
      <c r="Z69" s="65" t="s">
        <v>334</v>
      </c>
      <c r="AA69" s="65" t="s">
        <v>674</v>
      </c>
      <c r="AB69" s="65" t="s">
        <v>334</v>
      </c>
      <c r="AC69" s="65" t="s">
        <v>675</v>
      </c>
      <c r="AD69" s="65" t="s">
        <v>334</v>
      </c>
      <c r="AE69" s="177" t="s">
        <v>676</v>
      </c>
      <c r="AF69" s="65" t="s">
        <v>334</v>
      </c>
      <c r="AG69" s="221">
        <v>1</v>
      </c>
      <c r="AH69" s="66">
        <v>0.32</v>
      </c>
      <c r="AI69" s="221">
        <v>1</v>
      </c>
      <c r="AJ69" s="66">
        <v>0.3</v>
      </c>
      <c r="AK69" s="221">
        <v>1</v>
      </c>
      <c r="AL69" s="195">
        <v>0.31</v>
      </c>
      <c r="AM69" s="65" t="s">
        <v>672</v>
      </c>
      <c r="AN69" s="188" t="s">
        <v>677</v>
      </c>
      <c r="AO69" s="184" t="s">
        <v>312</v>
      </c>
      <c r="AP69" s="67"/>
      <c r="AQ69" s="67"/>
      <c r="AR69" s="67"/>
      <c r="AS69" s="67" t="s">
        <v>42</v>
      </c>
      <c r="AT69" s="67" t="s">
        <v>1600</v>
      </c>
      <c r="AU69" s="67" t="s">
        <v>314</v>
      </c>
      <c r="AV69" s="67" t="s">
        <v>465</v>
      </c>
      <c r="AW69" s="67" t="s">
        <v>1608</v>
      </c>
      <c r="AX69" s="67" t="s">
        <v>678</v>
      </c>
      <c r="AY69" s="56"/>
      <c r="AZ69" s="67" t="s">
        <v>42</v>
      </c>
    </row>
    <row r="70" spans="1:52" s="54" customFormat="1" ht="15" customHeight="1" x14ac:dyDescent="0.3">
      <c r="A70" s="102" t="s">
        <v>98</v>
      </c>
      <c r="B70" s="112">
        <v>0.69</v>
      </c>
      <c r="C70" s="112">
        <v>0.52500000000000002</v>
      </c>
      <c r="D70" s="112">
        <v>0.747</v>
      </c>
      <c r="E70" s="112">
        <v>0.70199999999999996</v>
      </c>
      <c r="F70" s="112">
        <v>0.83</v>
      </c>
      <c r="G70" s="112">
        <v>0.60699999999999998</v>
      </c>
      <c r="H70" s="112">
        <v>0.52700000000000002</v>
      </c>
      <c r="I70" s="112">
        <v>0.73299999999999998</v>
      </c>
      <c r="J70" s="112">
        <v>0.96199999999999997</v>
      </c>
      <c r="K70" s="112">
        <v>0.82299999999999995</v>
      </c>
      <c r="L70" s="112">
        <v>0.755</v>
      </c>
      <c r="M70" s="112">
        <v>0.69499999999999995</v>
      </c>
      <c r="N70" s="112">
        <v>0.86699999999999999</v>
      </c>
      <c r="O70" s="113">
        <v>0.73299999999999998</v>
      </c>
      <c r="P70" s="113">
        <v>1</v>
      </c>
      <c r="Q70" s="112">
        <v>1.056</v>
      </c>
      <c r="R70" s="113">
        <v>1</v>
      </c>
      <c r="S70" s="112">
        <v>0.94299999999999995</v>
      </c>
      <c r="T70" s="113">
        <v>1</v>
      </c>
      <c r="U70" s="192">
        <v>0.8</v>
      </c>
      <c r="V70" s="112">
        <v>0.92100000000000004</v>
      </c>
      <c r="W70" s="192">
        <v>0.8</v>
      </c>
      <c r="X70" s="103" t="s">
        <v>317</v>
      </c>
      <c r="Y70" s="67" t="s">
        <v>679</v>
      </c>
      <c r="Z70" s="67" t="s">
        <v>312</v>
      </c>
      <c r="AA70" s="67" t="s">
        <v>680</v>
      </c>
      <c r="AB70" s="67" t="s">
        <v>328</v>
      </c>
      <c r="AC70" s="67" t="s">
        <v>681</v>
      </c>
      <c r="AD70" s="67" t="s">
        <v>312</v>
      </c>
      <c r="AE70" s="71" t="s">
        <v>682</v>
      </c>
      <c r="AF70" s="67" t="s">
        <v>312</v>
      </c>
      <c r="AG70" s="221">
        <v>1</v>
      </c>
      <c r="AH70" s="66">
        <v>0.72</v>
      </c>
      <c r="AI70" s="221">
        <v>1</v>
      </c>
      <c r="AJ70" s="66">
        <v>0.7</v>
      </c>
      <c r="AK70" s="221">
        <v>1</v>
      </c>
      <c r="AL70" s="195">
        <v>0.64</v>
      </c>
      <c r="AM70" s="103" t="s">
        <v>317</v>
      </c>
      <c r="AN70" s="188" t="s">
        <v>683</v>
      </c>
      <c r="AO70" s="188" t="s">
        <v>328</v>
      </c>
      <c r="AP70" s="67"/>
      <c r="AQ70" s="67"/>
      <c r="AR70" s="67" t="s">
        <v>28</v>
      </c>
      <c r="AS70" s="67"/>
      <c r="AT70" s="67" t="s">
        <v>1600</v>
      </c>
      <c r="AU70" s="67" t="s">
        <v>324</v>
      </c>
      <c r="AV70" s="67" t="s">
        <v>317</v>
      </c>
      <c r="AW70" s="67" t="s">
        <v>1609</v>
      </c>
      <c r="AX70" s="67" t="s">
        <v>684</v>
      </c>
      <c r="AY70" s="56"/>
      <c r="AZ70" s="67" t="s">
        <v>28</v>
      </c>
    </row>
    <row r="71" spans="1:52" s="54" customFormat="1" ht="15" customHeight="1" x14ac:dyDescent="0.3">
      <c r="A71" s="57" t="s">
        <v>99</v>
      </c>
      <c r="B71" s="112">
        <v>0.186</v>
      </c>
      <c r="C71" s="112">
        <v>0.17199999999999999</v>
      </c>
      <c r="D71" s="112">
        <v>0.29099999999999998</v>
      </c>
      <c r="E71" s="112">
        <v>0.16500000000000001</v>
      </c>
      <c r="F71" s="112">
        <v>0.23100000000000001</v>
      </c>
      <c r="G71" s="112">
        <v>0.124</v>
      </c>
      <c r="H71" s="112">
        <v>0.16800000000000001</v>
      </c>
      <c r="I71" s="112">
        <v>0.34</v>
      </c>
      <c r="J71" s="112">
        <v>0.39300000000000002</v>
      </c>
      <c r="K71" s="112">
        <v>0.379</v>
      </c>
      <c r="L71" s="112">
        <v>0.46200000000000002</v>
      </c>
      <c r="M71" s="112">
        <v>0.28000000000000003</v>
      </c>
      <c r="N71" s="112">
        <v>0.59499999999999997</v>
      </c>
      <c r="O71" s="113">
        <v>0.54300000000000004</v>
      </c>
      <c r="P71" s="113">
        <v>1</v>
      </c>
      <c r="Q71" s="112">
        <v>0.72599999999999998</v>
      </c>
      <c r="R71" s="113">
        <v>1</v>
      </c>
      <c r="S71" s="112">
        <v>0.73699999999999999</v>
      </c>
      <c r="T71" s="113">
        <v>1</v>
      </c>
      <c r="U71" s="192">
        <v>1.1000000000000001</v>
      </c>
      <c r="V71" s="112">
        <v>0.59499999999999997</v>
      </c>
      <c r="W71" s="192">
        <v>0.9</v>
      </c>
      <c r="X71" s="67" t="s">
        <v>688</v>
      </c>
      <c r="Y71" s="67" t="s">
        <v>689</v>
      </c>
      <c r="Z71" s="67" t="s">
        <v>334</v>
      </c>
      <c r="AA71" s="67" t="s">
        <v>690</v>
      </c>
      <c r="AB71" s="67" t="s">
        <v>334</v>
      </c>
      <c r="AC71" s="67" t="s">
        <v>691</v>
      </c>
      <c r="AD71" s="65" t="s">
        <v>334</v>
      </c>
      <c r="AE71" s="177" t="s">
        <v>692</v>
      </c>
      <c r="AF71" s="65" t="s">
        <v>334</v>
      </c>
      <c r="AG71" s="221">
        <v>1</v>
      </c>
      <c r="AH71" s="66">
        <v>0.19</v>
      </c>
      <c r="AI71" s="221">
        <v>1</v>
      </c>
      <c r="AJ71" s="66">
        <v>0.22</v>
      </c>
      <c r="AK71" s="221">
        <v>1</v>
      </c>
      <c r="AL71" s="195">
        <v>0.23</v>
      </c>
      <c r="AM71" s="67" t="s">
        <v>688</v>
      </c>
      <c r="AN71" s="188" t="s">
        <v>693</v>
      </c>
      <c r="AO71" s="184" t="s">
        <v>334</v>
      </c>
      <c r="AP71" s="67"/>
      <c r="AQ71" s="67"/>
      <c r="AR71" s="67" t="s">
        <v>28</v>
      </c>
      <c r="AS71" s="67"/>
      <c r="AT71" s="67" t="s">
        <v>1600</v>
      </c>
      <c r="AU71" s="67" t="s">
        <v>449</v>
      </c>
      <c r="AV71" s="67" t="s">
        <v>450</v>
      </c>
      <c r="AW71" s="67" t="s">
        <v>1609</v>
      </c>
      <c r="AX71" s="67" t="s">
        <v>694</v>
      </c>
      <c r="AY71" s="56"/>
      <c r="AZ71" s="67" t="s">
        <v>28</v>
      </c>
    </row>
    <row r="72" spans="1:52" s="54" customFormat="1" ht="15" hidden="1" customHeight="1" x14ac:dyDescent="0.3">
      <c r="A72" s="56" t="s">
        <v>100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3">
        <v>1</v>
      </c>
      <c r="U72" s="190">
        <v>0.4</v>
      </c>
      <c r="V72" s="111"/>
      <c r="W72" s="200"/>
      <c r="X72" s="65" t="s">
        <v>311</v>
      </c>
      <c r="Y72" s="65" t="s">
        <v>311</v>
      </c>
      <c r="Z72" s="65" t="s">
        <v>311</v>
      </c>
      <c r="AA72" s="65" t="s">
        <v>311</v>
      </c>
      <c r="AB72" s="65" t="s">
        <v>311</v>
      </c>
      <c r="AC72" s="65" t="s">
        <v>311</v>
      </c>
      <c r="AD72" s="65" t="s">
        <v>311</v>
      </c>
      <c r="AE72" s="65" t="s">
        <v>311</v>
      </c>
      <c r="AF72" s="65" t="s">
        <v>311</v>
      </c>
      <c r="AG72" s="65"/>
      <c r="AH72" s="66"/>
      <c r="AI72" s="221">
        <v>1</v>
      </c>
      <c r="AJ72" s="66">
        <v>1.88</v>
      </c>
      <c r="AK72" s="221">
        <v>1</v>
      </c>
      <c r="AL72" s="191">
        <v>2.91</v>
      </c>
      <c r="AM72" s="189" t="s">
        <v>695</v>
      </c>
      <c r="AN72" s="184" t="s">
        <v>696</v>
      </c>
      <c r="AO72" s="184" t="s">
        <v>319</v>
      </c>
      <c r="AP72" s="67"/>
      <c r="AQ72" s="67" t="s">
        <v>26</v>
      </c>
      <c r="AR72" s="67"/>
      <c r="AS72" s="67"/>
      <c r="AT72" s="67" t="s">
        <v>1600</v>
      </c>
      <c r="AU72" s="67" t="s">
        <v>421</v>
      </c>
      <c r="AV72" s="67" t="s">
        <v>388</v>
      </c>
      <c r="AW72" s="67" t="s">
        <v>1611</v>
      </c>
      <c r="AX72" s="67" t="s">
        <v>697</v>
      </c>
      <c r="AY72" s="56"/>
      <c r="AZ72" s="67" t="s">
        <v>26</v>
      </c>
    </row>
    <row r="73" spans="1:52" s="54" customFormat="1" ht="15" customHeight="1" x14ac:dyDescent="0.3">
      <c r="A73" s="57" t="s">
        <v>101</v>
      </c>
      <c r="B73" s="114"/>
      <c r="C73" s="114" t="s">
        <v>97</v>
      </c>
      <c r="D73" s="114" t="s">
        <v>97</v>
      </c>
      <c r="E73" s="112">
        <v>0.35299999999999998</v>
      </c>
      <c r="F73" s="112">
        <v>0.41099999999999998</v>
      </c>
      <c r="G73" s="112">
        <v>0.26200000000000001</v>
      </c>
      <c r="H73" s="112">
        <v>0.253</v>
      </c>
      <c r="I73" s="112">
        <v>0.34</v>
      </c>
      <c r="J73" s="112">
        <v>0.45200000000000001</v>
      </c>
      <c r="K73" s="112">
        <v>0.41699999999999998</v>
      </c>
      <c r="L73" s="112">
        <v>0.28999999999999998</v>
      </c>
      <c r="M73" s="112">
        <v>0.48199999999999998</v>
      </c>
      <c r="N73" s="112">
        <v>0.55100000000000005</v>
      </c>
      <c r="O73" s="113">
        <v>0.5</v>
      </c>
      <c r="P73" s="113">
        <v>1</v>
      </c>
      <c r="Q73" s="112">
        <v>0.53200000000000003</v>
      </c>
      <c r="R73" s="113">
        <v>1</v>
      </c>
      <c r="S73" s="112">
        <v>0.9</v>
      </c>
      <c r="T73" s="113">
        <v>1</v>
      </c>
      <c r="U73" s="192">
        <v>0.7</v>
      </c>
      <c r="V73" s="112">
        <v>0.753</v>
      </c>
      <c r="W73" s="192">
        <v>0.6</v>
      </c>
      <c r="X73" s="67" t="s">
        <v>317</v>
      </c>
      <c r="Y73" s="67" t="s">
        <v>698</v>
      </c>
      <c r="Z73" s="67" t="s">
        <v>334</v>
      </c>
      <c r="AA73" s="67" t="s">
        <v>699</v>
      </c>
      <c r="AB73" s="67" t="s">
        <v>334</v>
      </c>
      <c r="AC73" s="67" t="s">
        <v>700</v>
      </c>
      <c r="AD73" s="67" t="s">
        <v>312</v>
      </c>
      <c r="AE73" s="71" t="s">
        <v>701</v>
      </c>
      <c r="AF73" s="67" t="s">
        <v>312</v>
      </c>
      <c r="AG73" s="221">
        <v>1</v>
      </c>
      <c r="AH73" s="66">
        <v>0.47</v>
      </c>
      <c r="AI73" s="221">
        <v>1</v>
      </c>
      <c r="AJ73" s="66">
        <v>0.81</v>
      </c>
      <c r="AK73" s="221">
        <v>1</v>
      </c>
      <c r="AL73" s="195">
        <v>0.75</v>
      </c>
      <c r="AM73" s="187" t="s">
        <v>317</v>
      </c>
      <c r="AN73" s="188" t="s">
        <v>702</v>
      </c>
      <c r="AO73" s="184" t="s">
        <v>328</v>
      </c>
      <c r="AP73" s="67"/>
      <c r="AQ73" s="67"/>
      <c r="AR73" s="67" t="s">
        <v>28</v>
      </c>
      <c r="AS73" s="67"/>
      <c r="AT73" s="67" t="s">
        <v>1600</v>
      </c>
      <c r="AU73" s="67" t="s">
        <v>324</v>
      </c>
      <c r="AV73" s="67" t="s">
        <v>317</v>
      </c>
      <c r="AW73" s="67" t="s">
        <v>1609</v>
      </c>
      <c r="AX73" s="67" t="s">
        <v>703</v>
      </c>
      <c r="AY73" s="56"/>
      <c r="AZ73" s="67" t="s">
        <v>28</v>
      </c>
    </row>
    <row r="74" spans="1:52" s="54" customFormat="1" ht="15" customHeight="1" x14ac:dyDescent="0.3">
      <c r="A74" s="57" t="s">
        <v>102</v>
      </c>
      <c r="B74" s="114"/>
      <c r="C74" s="114" t="s">
        <v>97</v>
      </c>
      <c r="D74" s="114" t="s">
        <v>97</v>
      </c>
      <c r="E74" s="112">
        <v>0.68100000000000005</v>
      </c>
      <c r="F74" s="112">
        <v>0.82</v>
      </c>
      <c r="G74" s="112">
        <v>0.66700000000000004</v>
      </c>
      <c r="H74" s="112">
        <v>0.73599999999999999</v>
      </c>
      <c r="I74" s="112">
        <v>0.85499999999999998</v>
      </c>
      <c r="J74" s="112">
        <v>0.54</v>
      </c>
      <c r="K74" s="112">
        <v>0.54300000000000004</v>
      </c>
      <c r="L74" s="112">
        <v>0.72</v>
      </c>
      <c r="M74" s="112">
        <v>0.66</v>
      </c>
      <c r="N74" s="112">
        <v>0.68300000000000005</v>
      </c>
      <c r="O74" s="115">
        <v>0.86</v>
      </c>
      <c r="P74" s="113">
        <v>1</v>
      </c>
      <c r="Q74" s="115">
        <v>0.93400000000000005</v>
      </c>
      <c r="R74" s="113">
        <v>1</v>
      </c>
      <c r="S74" s="112">
        <v>1.319</v>
      </c>
      <c r="T74" s="113">
        <v>1</v>
      </c>
      <c r="U74" s="192">
        <v>1.1000000000000001</v>
      </c>
      <c r="V74" s="112">
        <v>1.19</v>
      </c>
      <c r="W74" s="192">
        <v>1.3</v>
      </c>
      <c r="X74" s="65" t="s">
        <v>459</v>
      </c>
      <c r="Y74" s="65" t="s">
        <v>704</v>
      </c>
      <c r="Z74" s="65" t="s">
        <v>312</v>
      </c>
      <c r="AA74" s="65" t="s">
        <v>705</v>
      </c>
      <c r="AB74" s="65" t="s">
        <v>334</v>
      </c>
      <c r="AC74" s="65" t="s">
        <v>706</v>
      </c>
      <c r="AD74" s="67" t="s">
        <v>312</v>
      </c>
      <c r="AE74" s="71" t="s">
        <v>707</v>
      </c>
      <c r="AF74" s="67" t="s">
        <v>334</v>
      </c>
      <c r="AG74" s="221">
        <v>1</v>
      </c>
      <c r="AH74" s="66">
        <v>0.46</v>
      </c>
      <c r="AI74" s="221">
        <v>1</v>
      </c>
      <c r="AJ74" s="66">
        <v>0.46</v>
      </c>
      <c r="AK74" s="221">
        <v>1</v>
      </c>
      <c r="AL74" s="195">
        <v>0.38</v>
      </c>
      <c r="AM74" s="187" t="s">
        <v>459</v>
      </c>
      <c r="AN74" s="188" t="s">
        <v>708</v>
      </c>
      <c r="AO74" s="184" t="s">
        <v>312</v>
      </c>
      <c r="AP74" s="67"/>
      <c r="AQ74" s="67"/>
      <c r="AR74" s="67"/>
      <c r="AS74" s="67" t="s">
        <v>42</v>
      </c>
      <c r="AT74" s="67" t="s">
        <v>1600</v>
      </c>
      <c r="AU74" s="67" t="s">
        <v>648</v>
      </c>
      <c r="AV74" s="67" t="s">
        <v>465</v>
      </c>
      <c r="AW74" s="67" t="s">
        <v>1608</v>
      </c>
      <c r="AX74" s="67" t="s">
        <v>709</v>
      </c>
      <c r="AY74" s="56"/>
      <c r="AZ74" s="67" t="s">
        <v>42</v>
      </c>
    </row>
    <row r="75" spans="1:52" s="54" customFormat="1" ht="15" customHeight="1" x14ac:dyDescent="0.3">
      <c r="A75" s="102" t="s">
        <v>103</v>
      </c>
      <c r="B75" s="114"/>
      <c r="C75" s="114"/>
      <c r="D75" s="114"/>
      <c r="E75" s="114"/>
      <c r="F75" s="114"/>
      <c r="G75" s="114"/>
      <c r="H75" s="114"/>
      <c r="I75" s="114"/>
      <c r="J75" s="112">
        <v>1.125</v>
      </c>
      <c r="K75" s="112">
        <v>1.2909999999999999</v>
      </c>
      <c r="L75" s="112">
        <v>0.78200000000000003</v>
      </c>
      <c r="M75" s="112">
        <v>0.73599999999999999</v>
      </c>
      <c r="N75" s="112">
        <v>1.1279999999999999</v>
      </c>
      <c r="O75" s="113">
        <v>1.6719999999999999</v>
      </c>
      <c r="P75" s="113">
        <v>1</v>
      </c>
      <c r="Q75" s="112">
        <v>2.83</v>
      </c>
      <c r="R75" s="113">
        <v>1</v>
      </c>
      <c r="S75" s="112">
        <v>3.97</v>
      </c>
      <c r="T75" s="113">
        <v>1</v>
      </c>
      <c r="U75" s="192">
        <v>4.3</v>
      </c>
      <c r="V75" s="112">
        <v>3</v>
      </c>
      <c r="W75" s="192">
        <v>3.7</v>
      </c>
      <c r="X75" s="103" t="s">
        <v>528</v>
      </c>
      <c r="Y75" s="67" t="s">
        <v>710</v>
      </c>
      <c r="Z75" s="67" t="s">
        <v>312</v>
      </c>
      <c r="AA75" s="67" t="s">
        <v>711</v>
      </c>
      <c r="AB75" s="67" t="s">
        <v>312</v>
      </c>
      <c r="AC75" s="67" t="s">
        <v>712</v>
      </c>
      <c r="AD75" s="67" t="s">
        <v>328</v>
      </c>
      <c r="AE75" s="71" t="s">
        <v>713</v>
      </c>
      <c r="AF75" s="67" t="s">
        <v>328</v>
      </c>
      <c r="AG75" s="221">
        <v>1</v>
      </c>
      <c r="AH75" s="66">
        <v>0.46</v>
      </c>
      <c r="AI75" s="221">
        <v>1</v>
      </c>
      <c r="AJ75" s="66">
        <v>0.52</v>
      </c>
      <c r="AK75" s="221">
        <v>1</v>
      </c>
      <c r="AL75" s="195">
        <v>0.6</v>
      </c>
      <c r="AM75" s="103" t="s">
        <v>528</v>
      </c>
      <c r="AN75" s="188" t="s">
        <v>714</v>
      </c>
      <c r="AO75" s="184" t="s">
        <v>328</v>
      </c>
      <c r="AP75" s="67"/>
      <c r="AQ75" s="67"/>
      <c r="AR75" s="67" t="s">
        <v>28</v>
      </c>
      <c r="AS75" s="67"/>
      <c r="AT75" s="67" t="s">
        <v>1599</v>
      </c>
      <c r="AU75" s="67" t="s">
        <v>645</v>
      </c>
      <c r="AV75" s="67" t="s">
        <v>530</v>
      </c>
      <c r="AW75" s="67" t="s">
        <v>1609</v>
      </c>
      <c r="AX75" s="67" t="s">
        <v>715</v>
      </c>
      <c r="AY75" s="56"/>
      <c r="AZ75" s="67" t="s">
        <v>28</v>
      </c>
    </row>
    <row r="76" spans="1:52" s="54" customFormat="1" ht="15" customHeight="1" x14ac:dyDescent="0.3">
      <c r="A76" s="57" t="s">
        <v>104</v>
      </c>
      <c r="B76" s="112">
        <v>0.47299999999999998</v>
      </c>
      <c r="C76" s="112">
        <v>0.45700000000000002</v>
      </c>
      <c r="D76" s="112">
        <v>0.51900000000000002</v>
      </c>
      <c r="E76" s="112">
        <v>0.34599999999999997</v>
      </c>
      <c r="F76" s="112">
        <v>0.26800000000000002</v>
      </c>
      <c r="G76" s="112">
        <v>0.26500000000000001</v>
      </c>
      <c r="H76" s="112">
        <v>0.52200000000000002</v>
      </c>
      <c r="I76" s="112">
        <v>0.72699999999999998</v>
      </c>
      <c r="J76" s="112">
        <v>0.59299999999999997</v>
      </c>
      <c r="K76" s="112">
        <v>0.82799999999999996</v>
      </c>
      <c r="L76" s="112">
        <v>0.54200000000000004</v>
      </c>
      <c r="M76" s="112">
        <v>0.7</v>
      </c>
      <c r="N76" s="112">
        <v>0.81</v>
      </c>
      <c r="O76" s="113">
        <v>1.0569999999999999</v>
      </c>
      <c r="P76" s="113">
        <v>1</v>
      </c>
      <c r="Q76" s="112">
        <v>1.1200000000000001</v>
      </c>
      <c r="R76" s="113">
        <v>1</v>
      </c>
      <c r="S76" s="112">
        <v>2</v>
      </c>
      <c r="T76" s="113">
        <v>1</v>
      </c>
      <c r="U76" s="192">
        <v>2.2999999999999998</v>
      </c>
      <c r="V76" s="112">
        <v>1.4359999999999999</v>
      </c>
      <c r="W76" s="192">
        <v>1.8</v>
      </c>
      <c r="X76" s="67" t="s">
        <v>724</v>
      </c>
      <c r="Y76" s="67" t="s">
        <v>725</v>
      </c>
      <c r="Z76" s="67" t="s">
        <v>312</v>
      </c>
      <c r="AA76" s="67" t="s">
        <v>726</v>
      </c>
      <c r="AB76" s="67" t="s">
        <v>334</v>
      </c>
      <c r="AC76" s="67" t="s">
        <v>727</v>
      </c>
      <c r="AD76" s="67" t="s">
        <v>312</v>
      </c>
      <c r="AE76" s="71" t="s">
        <v>728</v>
      </c>
      <c r="AF76" s="67" t="s">
        <v>328</v>
      </c>
      <c r="AG76" s="221">
        <v>1</v>
      </c>
      <c r="AH76" s="66">
        <v>0.3</v>
      </c>
      <c r="AI76" s="221">
        <v>1</v>
      </c>
      <c r="AJ76" s="66">
        <v>0.38</v>
      </c>
      <c r="AK76" s="221">
        <v>1</v>
      </c>
      <c r="AL76" s="195">
        <v>0.49</v>
      </c>
      <c r="AM76" s="187" t="s">
        <v>724</v>
      </c>
      <c r="AN76" s="188" t="s">
        <v>729</v>
      </c>
      <c r="AO76" s="184" t="s">
        <v>312</v>
      </c>
      <c r="AP76" s="67"/>
      <c r="AQ76" s="67"/>
      <c r="AR76" s="67" t="s">
        <v>28</v>
      </c>
      <c r="AS76" s="67"/>
      <c r="AT76" s="67" t="s">
        <v>1599</v>
      </c>
      <c r="AU76" s="67" t="s">
        <v>730</v>
      </c>
      <c r="AV76" s="67" t="s">
        <v>418</v>
      </c>
      <c r="AW76" s="67" t="s">
        <v>1609</v>
      </c>
      <c r="AX76" s="67" t="s">
        <v>731</v>
      </c>
      <c r="AY76" s="56"/>
      <c r="AZ76" s="67" t="s">
        <v>28</v>
      </c>
    </row>
    <row r="77" spans="1:52" s="54" customFormat="1" ht="15" customHeight="1" x14ac:dyDescent="0.3">
      <c r="A77" s="57" t="s">
        <v>105</v>
      </c>
      <c r="B77" s="112">
        <v>0.14499999999999999</v>
      </c>
      <c r="C77" s="112">
        <v>0.34599999999999997</v>
      </c>
      <c r="D77" s="112">
        <v>0.26</v>
      </c>
      <c r="E77" s="112">
        <v>0.35099999999999998</v>
      </c>
      <c r="F77" s="112">
        <v>0.33300000000000002</v>
      </c>
      <c r="G77" s="112">
        <v>0.24199999999999999</v>
      </c>
      <c r="H77" s="112">
        <v>0.252</v>
      </c>
      <c r="I77" s="112">
        <v>0.35599999999999998</v>
      </c>
      <c r="J77" s="112">
        <v>0.377</v>
      </c>
      <c r="K77" s="112">
        <v>0.34899999999999998</v>
      </c>
      <c r="L77" s="112">
        <v>0.312</v>
      </c>
      <c r="M77" s="112">
        <v>0.433</v>
      </c>
      <c r="N77" s="112">
        <v>0.42699999999999999</v>
      </c>
      <c r="O77" s="113">
        <v>0.67700000000000005</v>
      </c>
      <c r="P77" s="113">
        <v>1</v>
      </c>
      <c r="Q77" s="112">
        <v>0.82599999999999996</v>
      </c>
      <c r="R77" s="113">
        <v>1</v>
      </c>
      <c r="S77" s="112">
        <v>1.121</v>
      </c>
      <c r="T77" s="113">
        <v>1</v>
      </c>
      <c r="U77" s="192">
        <v>1.5</v>
      </c>
      <c r="V77" s="112">
        <v>0.93799999999999994</v>
      </c>
      <c r="W77" s="192">
        <v>1.3</v>
      </c>
      <c r="X77" s="67" t="s">
        <v>732</v>
      </c>
      <c r="Y77" s="67" t="s">
        <v>733</v>
      </c>
      <c r="Z77" s="67" t="s">
        <v>334</v>
      </c>
      <c r="AA77" s="67" t="s">
        <v>734</v>
      </c>
      <c r="AB77" s="67" t="s">
        <v>334</v>
      </c>
      <c r="AC77" s="67" t="s">
        <v>735</v>
      </c>
      <c r="AD77" s="67" t="s">
        <v>334</v>
      </c>
      <c r="AE77" s="71" t="s">
        <v>736</v>
      </c>
      <c r="AF77" s="67" t="s">
        <v>334</v>
      </c>
      <c r="AG77" s="221">
        <v>1</v>
      </c>
      <c r="AH77" s="66">
        <v>0.14000000000000001</v>
      </c>
      <c r="AI77" s="221">
        <v>1</v>
      </c>
      <c r="AJ77" s="66">
        <v>0.16</v>
      </c>
      <c r="AK77" s="221">
        <v>1</v>
      </c>
      <c r="AL77" s="195">
        <v>0.21</v>
      </c>
      <c r="AM77" s="67" t="s">
        <v>732</v>
      </c>
      <c r="AN77" s="188" t="s">
        <v>737</v>
      </c>
      <c r="AO77" s="184" t="s">
        <v>334</v>
      </c>
      <c r="AP77" s="67"/>
      <c r="AQ77" s="67"/>
      <c r="AR77" s="67" t="s">
        <v>28</v>
      </c>
      <c r="AS77" s="67"/>
      <c r="AT77" s="67" t="s">
        <v>1599</v>
      </c>
      <c r="AU77" s="67" t="s">
        <v>738</v>
      </c>
      <c r="AV77" s="67" t="s">
        <v>373</v>
      </c>
      <c r="AW77" s="67" t="s">
        <v>1609</v>
      </c>
      <c r="AX77" s="67" t="s">
        <v>739</v>
      </c>
      <c r="AY77" s="56"/>
      <c r="AZ77" s="67" t="s">
        <v>28</v>
      </c>
    </row>
    <row r="78" spans="1:52" s="54" customFormat="1" ht="15" customHeight="1" x14ac:dyDescent="0.3">
      <c r="A78" s="56" t="s">
        <v>106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3">
        <v>1</v>
      </c>
      <c r="U78" s="196">
        <v>0.2</v>
      </c>
      <c r="V78" s="111"/>
      <c r="W78" s="200">
        <v>0.2</v>
      </c>
      <c r="X78" s="65" t="s">
        <v>311</v>
      </c>
      <c r="Y78" s="65" t="s">
        <v>311</v>
      </c>
      <c r="Z78" s="65" t="s">
        <v>311</v>
      </c>
      <c r="AA78" s="65" t="s">
        <v>311</v>
      </c>
      <c r="AB78" s="65" t="s">
        <v>311</v>
      </c>
      <c r="AC78" s="65" t="s">
        <v>311</v>
      </c>
      <c r="AD78" s="65" t="s">
        <v>311</v>
      </c>
      <c r="AE78" s="65" t="s">
        <v>311</v>
      </c>
      <c r="AF78" s="65" t="s">
        <v>311</v>
      </c>
      <c r="AG78" s="221">
        <v>1</v>
      </c>
      <c r="AH78" s="66">
        <v>0.89</v>
      </c>
      <c r="AI78" s="221">
        <v>1</v>
      </c>
      <c r="AJ78" s="66">
        <v>0.84</v>
      </c>
      <c r="AK78" s="221">
        <v>1</v>
      </c>
      <c r="AL78" s="197">
        <v>0.53</v>
      </c>
      <c r="AM78" s="189" t="s">
        <v>429</v>
      </c>
      <c r="AN78" s="184" t="s">
        <v>740</v>
      </c>
      <c r="AO78" s="184" t="s">
        <v>328</v>
      </c>
      <c r="AP78" s="67" t="s">
        <v>38</v>
      </c>
      <c r="AQ78" s="67"/>
      <c r="AR78" s="67"/>
      <c r="AS78" s="67"/>
      <c r="AT78" s="67" t="s">
        <v>1600</v>
      </c>
      <c r="AU78" s="67" t="s">
        <v>438</v>
      </c>
      <c r="AV78" s="67" t="s">
        <v>429</v>
      </c>
      <c r="AW78" s="67" t="s">
        <v>1611</v>
      </c>
      <c r="AX78" s="67" t="s">
        <v>741</v>
      </c>
      <c r="AY78" s="56"/>
      <c r="AZ78" s="67" t="s">
        <v>38</v>
      </c>
    </row>
    <row r="79" spans="1:52" s="54" customFormat="1" ht="15" customHeight="1" x14ac:dyDescent="0.3">
      <c r="A79" s="102" t="s">
        <v>107</v>
      </c>
      <c r="B79" s="112">
        <v>1.014</v>
      </c>
      <c r="C79" s="112">
        <v>0.81100000000000005</v>
      </c>
      <c r="D79" s="112">
        <v>1.278</v>
      </c>
      <c r="E79" s="112">
        <v>1.236</v>
      </c>
      <c r="F79" s="112">
        <v>1.3069999999999999</v>
      </c>
      <c r="G79" s="112">
        <v>1.748</v>
      </c>
      <c r="H79" s="112">
        <v>2.4159999999999999</v>
      </c>
      <c r="I79" s="112">
        <v>2.339</v>
      </c>
      <c r="J79" s="112">
        <v>1.5649999999999999</v>
      </c>
      <c r="K79" s="112">
        <v>1.7110000000000001</v>
      </c>
      <c r="L79" s="112">
        <v>1.8680000000000001</v>
      </c>
      <c r="M79" s="112">
        <v>2.0790000000000002</v>
      </c>
      <c r="N79" s="112">
        <v>2.5790000000000002</v>
      </c>
      <c r="O79" s="113">
        <v>1.8260000000000001</v>
      </c>
      <c r="P79" s="113">
        <v>1</v>
      </c>
      <c r="Q79" s="112">
        <v>2.3929999999999998</v>
      </c>
      <c r="R79" s="113">
        <v>1</v>
      </c>
      <c r="S79" s="112">
        <v>2.4929999999999999</v>
      </c>
      <c r="T79" s="113">
        <v>1</v>
      </c>
      <c r="U79" s="192">
        <v>2.4</v>
      </c>
      <c r="V79" s="112">
        <v>2.4350000000000001</v>
      </c>
      <c r="W79" s="192">
        <v>2.4</v>
      </c>
      <c r="X79" s="103" t="s">
        <v>742</v>
      </c>
      <c r="Y79" s="67" t="s">
        <v>743</v>
      </c>
      <c r="Z79" s="67" t="s">
        <v>328</v>
      </c>
      <c r="AA79" s="67" t="s">
        <v>744</v>
      </c>
      <c r="AB79" s="67" t="s">
        <v>328</v>
      </c>
      <c r="AC79" s="67" t="s">
        <v>745</v>
      </c>
      <c r="AD79" s="67" t="s">
        <v>328</v>
      </c>
      <c r="AE79" s="71" t="s">
        <v>746</v>
      </c>
      <c r="AF79" s="67" t="s">
        <v>328</v>
      </c>
      <c r="AG79" s="221">
        <v>1</v>
      </c>
      <c r="AH79" s="66">
        <v>1.07</v>
      </c>
      <c r="AI79" s="221">
        <v>1</v>
      </c>
      <c r="AJ79" s="66">
        <v>1</v>
      </c>
      <c r="AK79" s="221">
        <v>1</v>
      </c>
      <c r="AL79" s="195">
        <v>0.92</v>
      </c>
      <c r="AM79" s="103" t="s">
        <v>742</v>
      </c>
      <c r="AN79" s="188" t="s">
        <v>747</v>
      </c>
      <c r="AO79" s="184" t="s">
        <v>319</v>
      </c>
      <c r="AP79" s="67"/>
      <c r="AQ79" s="67"/>
      <c r="AR79" s="67" t="s">
        <v>28</v>
      </c>
      <c r="AS79" s="67"/>
      <c r="AT79" s="67" t="s">
        <v>1600</v>
      </c>
      <c r="AU79" s="67" t="s">
        <v>335</v>
      </c>
      <c r="AV79" s="67" t="s">
        <v>373</v>
      </c>
      <c r="AW79" s="67" t="s">
        <v>1609</v>
      </c>
      <c r="AX79" s="67" t="s">
        <v>748</v>
      </c>
      <c r="AY79" s="56"/>
      <c r="AZ79" s="67" t="s">
        <v>28</v>
      </c>
    </row>
    <row r="80" spans="1:52" s="54" customFormat="1" ht="15" customHeight="1" x14ac:dyDescent="0.3">
      <c r="A80" s="56" t="s">
        <v>108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3">
        <v>1</v>
      </c>
      <c r="U80" s="190">
        <v>1</v>
      </c>
      <c r="V80" s="111"/>
      <c r="W80" s="200">
        <v>1.9</v>
      </c>
      <c r="X80" s="65" t="s">
        <v>311</v>
      </c>
      <c r="Y80" s="65" t="s">
        <v>311</v>
      </c>
      <c r="Z80" s="65" t="s">
        <v>311</v>
      </c>
      <c r="AA80" s="65" t="s">
        <v>311</v>
      </c>
      <c r="AB80" s="65" t="s">
        <v>311</v>
      </c>
      <c r="AC80" s="65" t="s">
        <v>311</v>
      </c>
      <c r="AD80" s="65" t="s">
        <v>311</v>
      </c>
      <c r="AE80" s="65" t="s">
        <v>311</v>
      </c>
      <c r="AF80" s="65" t="s">
        <v>311</v>
      </c>
      <c r="AG80" s="221">
        <v>1</v>
      </c>
      <c r="AH80" s="66">
        <v>0.35</v>
      </c>
      <c r="AI80" s="221">
        <v>1</v>
      </c>
      <c r="AJ80" s="66">
        <v>0.27</v>
      </c>
      <c r="AK80" s="221">
        <v>1</v>
      </c>
      <c r="AL80" s="191">
        <v>0.17</v>
      </c>
      <c r="AM80" s="189" t="s">
        <v>493</v>
      </c>
      <c r="AN80" s="184" t="s">
        <v>753</v>
      </c>
      <c r="AO80" s="184" t="s">
        <v>334</v>
      </c>
      <c r="AP80" s="67"/>
      <c r="AQ80" s="67" t="s">
        <v>26</v>
      </c>
      <c r="AR80" s="67"/>
      <c r="AS80" s="67"/>
      <c r="AT80" s="67" t="s">
        <v>1600</v>
      </c>
      <c r="AU80" s="67" t="s">
        <v>356</v>
      </c>
      <c r="AV80" s="67" t="s">
        <v>357</v>
      </c>
      <c r="AW80" s="67" t="s">
        <v>1610</v>
      </c>
      <c r="AX80" s="67" t="s">
        <v>754</v>
      </c>
      <c r="AY80" s="56"/>
      <c r="AZ80" s="67" t="s">
        <v>26</v>
      </c>
    </row>
    <row r="81" spans="1:52" s="54" customFormat="1" ht="15" customHeight="1" x14ac:dyDescent="0.3">
      <c r="A81" s="56" t="s">
        <v>109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3">
        <v>1</v>
      </c>
      <c r="U81" s="190">
        <v>0.6</v>
      </c>
      <c r="V81" s="111"/>
      <c r="W81" s="200">
        <v>0.5</v>
      </c>
      <c r="X81" s="65" t="s">
        <v>311</v>
      </c>
      <c r="Y81" s="65" t="s">
        <v>311</v>
      </c>
      <c r="Z81" s="65" t="s">
        <v>311</v>
      </c>
      <c r="AA81" s="65" t="s">
        <v>311</v>
      </c>
      <c r="AB81" s="65" t="s">
        <v>311</v>
      </c>
      <c r="AC81" s="65" t="s">
        <v>311</v>
      </c>
      <c r="AD81" s="65" t="s">
        <v>311</v>
      </c>
      <c r="AE81" s="65" t="s">
        <v>311</v>
      </c>
      <c r="AF81" s="65" t="s">
        <v>311</v>
      </c>
      <c r="AG81" s="221">
        <v>1</v>
      </c>
      <c r="AH81" s="66">
        <v>0.18</v>
      </c>
      <c r="AI81" s="221">
        <v>1</v>
      </c>
      <c r="AJ81" s="66">
        <v>0.21</v>
      </c>
      <c r="AK81" s="221">
        <v>1</v>
      </c>
      <c r="AL81" s="191">
        <v>0.16</v>
      </c>
      <c r="AM81" s="189" t="s">
        <v>755</v>
      </c>
      <c r="AN81" s="184" t="s">
        <v>756</v>
      </c>
      <c r="AO81" s="184" t="s">
        <v>334</v>
      </c>
      <c r="AP81" s="67"/>
      <c r="AQ81" s="67" t="s">
        <v>26</v>
      </c>
      <c r="AR81" s="67"/>
      <c r="AS81" s="67"/>
      <c r="AT81" s="67" t="s">
        <v>1600</v>
      </c>
      <c r="AU81" s="67" t="s">
        <v>449</v>
      </c>
      <c r="AV81" s="67" t="s">
        <v>373</v>
      </c>
      <c r="AW81" s="67" t="s">
        <v>1609</v>
      </c>
      <c r="AX81" s="67" t="s">
        <v>757</v>
      </c>
      <c r="AY81" s="56"/>
      <c r="AZ81" s="67" t="s">
        <v>26</v>
      </c>
    </row>
    <row r="82" spans="1:52" s="54" customFormat="1" ht="15" customHeight="1" x14ac:dyDescent="0.3">
      <c r="A82" s="56" t="s">
        <v>110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3">
        <v>1</v>
      </c>
      <c r="U82" s="190">
        <v>0.4</v>
      </c>
      <c r="V82" s="111"/>
      <c r="W82" s="200">
        <v>0.4</v>
      </c>
      <c r="X82" s="65" t="s">
        <v>311</v>
      </c>
      <c r="Y82" s="65" t="s">
        <v>311</v>
      </c>
      <c r="Z82" s="65" t="s">
        <v>311</v>
      </c>
      <c r="AA82" s="65" t="s">
        <v>311</v>
      </c>
      <c r="AB82" s="65" t="s">
        <v>311</v>
      </c>
      <c r="AC82" s="65" t="s">
        <v>311</v>
      </c>
      <c r="AD82" s="65" t="s">
        <v>311</v>
      </c>
      <c r="AE82" s="65" t="s">
        <v>311</v>
      </c>
      <c r="AF82" s="65" t="s">
        <v>311</v>
      </c>
      <c r="AG82" s="221">
        <v>1</v>
      </c>
      <c r="AH82" s="66">
        <v>0.28000000000000003</v>
      </c>
      <c r="AI82" s="221">
        <v>1</v>
      </c>
      <c r="AJ82" s="66">
        <v>0.33</v>
      </c>
      <c r="AK82" s="221">
        <v>1</v>
      </c>
      <c r="AL82" s="191">
        <v>0.27</v>
      </c>
      <c r="AM82" s="189" t="s">
        <v>758</v>
      </c>
      <c r="AN82" s="184" t="s">
        <v>759</v>
      </c>
      <c r="AO82" s="186" t="s">
        <v>312</v>
      </c>
      <c r="AP82" s="67"/>
      <c r="AQ82" s="67" t="s">
        <v>26</v>
      </c>
      <c r="AR82" s="67"/>
      <c r="AS82" s="67"/>
      <c r="AT82" s="67" t="s">
        <v>1600</v>
      </c>
      <c r="AU82" s="67" t="s">
        <v>648</v>
      </c>
      <c r="AV82" s="67" t="s">
        <v>465</v>
      </c>
      <c r="AW82" s="67" t="s">
        <v>1608</v>
      </c>
      <c r="AX82" s="67" t="s">
        <v>760</v>
      </c>
      <c r="AY82" s="56"/>
      <c r="AZ82" s="67" t="s">
        <v>26</v>
      </c>
    </row>
    <row r="83" spans="1:52" s="54" customFormat="1" ht="15" customHeight="1" x14ac:dyDescent="0.3">
      <c r="A83" s="60" t="s">
        <v>111</v>
      </c>
      <c r="B83" s="112">
        <v>0.42099999999999999</v>
      </c>
      <c r="C83" s="112">
        <v>0.23300000000000001</v>
      </c>
      <c r="D83" s="112">
        <v>0.25</v>
      </c>
      <c r="E83" s="112">
        <v>0.77100000000000002</v>
      </c>
      <c r="F83" s="112">
        <v>0.78</v>
      </c>
      <c r="G83" s="112">
        <v>0.85699999999999998</v>
      </c>
      <c r="H83" s="112">
        <v>0.4</v>
      </c>
      <c r="I83" s="112">
        <v>0.41899999999999998</v>
      </c>
      <c r="J83" s="112">
        <v>0.48099999999999998</v>
      </c>
      <c r="K83" s="112">
        <v>0.46700000000000003</v>
      </c>
      <c r="L83" s="112">
        <v>0.65500000000000003</v>
      </c>
      <c r="M83" s="112">
        <v>0.66</v>
      </c>
      <c r="N83" s="112">
        <v>0.55800000000000005</v>
      </c>
      <c r="O83" s="115">
        <v>0.71099999999999997</v>
      </c>
      <c r="P83" s="113">
        <v>1</v>
      </c>
      <c r="Q83" s="115">
        <v>0.81</v>
      </c>
      <c r="R83" s="113">
        <v>1</v>
      </c>
      <c r="S83" s="112">
        <v>1.288</v>
      </c>
      <c r="T83" s="113">
        <v>1</v>
      </c>
      <c r="U83" s="192">
        <v>1.3</v>
      </c>
      <c r="V83" s="112">
        <v>1.1779999999999999</v>
      </c>
      <c r="W83" s="192">
        <v>1.3</v>
      </c>
      <c r="X83" s="67" t="s">
        <v>761</v>
      </c>
      <c r="Y83" s="67" t="s">
        <v>762</v>
      </c>
      <c r="Z83" s="65" t="s">
        <v>334</v>
      </c>
      <c r="AA83" s="67" t="s">
        <v>763</v>
      </c>
      <c r="AB83" s="65" t="s">
        <v>334</v>
      </c>
      <c r="AC83" s="65" t="s">
        <v>764</v>
      </c>
      <c r="AD83" s="65" t="s">
        <v>334</v>
      </c>
      <c r="AE83" s="177" t="s">
        <v>765</v>
      </c>
      <c r="AF83" s="65" t="s">
        <v>334</v>
      </c>
      <c r="AG83" s="221">
        <v>1</v>
      </c>
      <c r="AH83" s="66">
        <v>0.7</v>
      </c>
      <c r="AI83" s="221">
        <v>1</v>
      </c>
      <c r="AJ83" s="66">
        <v>0.89</v>
      </c>
      <c r="AK83" s="221">
        <v>1</v>
      </c>
      <c r="AL83" s="195">
        <v>0.88</v>
      </c>
      <c r="AM83" s="187" t="s">
        <v>761</v>
      </c>
      <c r="AN83" s="188" t="s">
        <v>766</v>
      </c>
      <c r="AO83" s="184" t="s">
        <v>328</v>
      </c>
      <c r="AP83" s="67" t="s">
        <v>38</v>
      </c>
      <c r="AQ83" s="67"/>
      <c r="AR83" s="67"/>
      <c r="AS83" s="67" t="s">
        <v>42</v>
      </c>
      <c r="AT83" s="67" t="s">
        <v>1600</v>
      </c>
      <c r="AU83" s="67" t="s">
        <v>409</v>
      </c>
      <c r="AV83" s="67" t="s">
        <v>177</v>
      </c>
      <c r="AW83" s="67" t="s">
        <v>177</v>
      </c>
      <c r="AX83" s="67" t="s">
        <v>767</v>
      </c>
      <c r="AY83" s="56"/>
      <c r="AZ83" s="56" t="s">
        <v>1612</v>
      </c>
    </row>
    <row r="84" spans="1:52" s="54" customFormat="1" ht="15" customHeight="1" x14ac:dyDescent="0.3">
      <c r="A84" s="56" t="s">
        <v>112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3">
        <v>1</v>
      </c>
      <c r="U84" s="196">
        <v>0.1</v>
      </c>
      <c r="V84" s="111"/>
      <c r="W84" s="200">
        <v>0.2</v>
      </c>
      <c r="X84" s="65" t="s">
        <v>311</v>
      </c>
      <c r="Y84" s="65" t="s">
        <v>311</v>
      </c>
      <c r="Z84" s="65" t="s">
        <v>311</v>
      </c>
      <c r="AA84" s="65" t="s">
        <v>311</v>
      </c>
      <c r="AB84" s="65" t="s">
        <v>311</v>
      </c>
      <c r="AC84" s="65" t="s">
        <v>311</v>
      </c>
      <c r="AD84" s="65" t="s">
        <v>311</v>
      </c>
      <c r="AE84" s="65" t="s">
        <v>311</v>
      </c>
      <c r="AF84" s="65" t="s">
        <v>311</v>
      </c>
      <c r="AG84" s="221">
        <v>1</v>
      </c>
      <c r="AH84" s="66">
        <v>0.74</v>
      </c>
      <c r="AI84" s="221">
        <v>1</v>
      </c>
      <c r="AJ84" s="66">
        <v>0.45</v>
      </c>
      <c r="AK84" s="221">
        <v>1</v>
      </c>
      <c r="AL84" s="197">
        <v>0.31</v>
      </c>
      <c r="AM84" s="189" t="s">
        <v>769</v>
      </c>
      <c r="AN84" s="184" t="s">
        <v>770</v>
      </c>
      <c r="AO84" s="184" t="s">
        <v>312</v>
      </c>
      <c r="AP84" s="67" t="s">
        <v>38</v>
      </c>
      <c r="AQ84" s="67"/>
      <c r="AR84" s="67"/>
      <c r="AS84" s="67"/>
      <c r="AT84" s="67" t="s">
        <v>1600</v>
      </c>
      <c r="AU84" s="67" t="s">
        <v>392</v>
      </c>
      <c r="AV84" s="67" t="s">
        <v>177</v>
      </c>
      <c r="AW84" s="67" t="s">
        <v>177</v>
      </c>
      <c r="AX84" s="67" t="s">
        <v>768</v>
      </c>
      <c r="AY84" s="56"/>
      <c r="AZ84" s="67" t="s">
        <v>38</v>
      </c>
    </row>
    <row r="85" spans="1:52" s="54" customFormat="1" ht="15" customHeight="1" x14ac:dyDescent="0.3">
      <c r="A85" s="56" t="s">
        <v>113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3">
        <v>1</v>
      </c>
      <c r="U85" s="190">
        <v>0.2</v>
      </c>
      <c r="V85" s="111"/>
      <c r="W85" s="200">
        <v>0.3</v>
      </c>
      <c r="X85" s="65" t="s">
        <v>311</v>
      </c>
      <c r="Y85" s="65" t="s">
        <v>311</v>
      </c>
      <c r="Z85" s="65" t="s">
        <v>311</v>
      </c>
      <c r="AA85" s="65" t="s">
        <v>311</v>
      </c>
      <c r="AB85" s="65" t="s">
        <v>311</v>
      </c>
      <c r="AC85" s="65" t="s">
        <v>311</v>
      </c>
      <c r="AD85" s="65" t="s">
        <v>311</v>
      </c>
      <c r="AE85" s="65" t="s">
        <v>311</v>
      </c>
      <c r="AF85" s="65" t="s">
        <v>311</v>
      </c>
      <c r="AG85" s="221">
        <v>1</v>
      </c>
      <c r="AH85" s="66">
        <v>0.11</v>
      </c>
      <c r="AI85" s="221">
        <v>1</v>
      </c>
      <c r="AJ85" s="66">
        <v>0.21</v>
      </c>
      <c r="AK85" s="221">
        <v>1</v>
      </c>
      <c r="AL85" s="191">
        <v>0.32</v>
      </c>
      <c r="AM85" s="189" t="s">
        <v>315</v>
      </c>
      <c r="AN85" s="184" t="s">
        <v>771</v>
      </c>
      <c r="AO85" s="186" t="s">
        <v>312</v>
      </c>
      <c r="AP85" s="67"/>
      <c r="AQ85" s="67" t="s">
        <v>26</v>
      </c>
      <c r="AR85" s="67"/>
      <c r="AS85" s="67"/>
      <c r="AT85" s="67" t="s">
        <v>1600</v>
      </c>
      <c r="AU85" s="67" t="s">
        <v>314</v>
      </c>
      <c r="AV85" s="67" t="s">
        <v>315</v>
      </c>
      <c r="AW85" s="67" t="s">
        <v>1608</v>
      </c>
      <c r="AX85" s="67" t="s">
        <v>772</v>
      </c>
      <c r="AY85" s="56"/>
      <c r="AZ85" s="67" t="s">
        <v>26</v>
      </c>
    </row>
    <row r="86" spans="1:52" s="54" customFormat="1" ht="15" customHeight="1" x14ac:dyDescent="0.3">
      <c r="A86" s="61" t="s">
        <v>114</v>
      </c>
      <c r="B86" s="114"/>
      <c r="C86" s="114" t="s">
        <v>97</v>
      </c>
      <c r="D86" s="114" t="s">
        <v>97</v>
      </c>
      <c r="E86" s="112">
        <v>6.7000000000000004E-2</v>
      </c>
      <c r="F86" s="112">
        <v>3.3000000000000002E-2</v>
      </c>
      <c r="G86" s="112">
        <v>3.4000000000000002E-2</v>
      </c>
      <c r="H86" s="112">
        <v>0.111</v>
      </c>
      <c r="I86" s="112">
        <v>0.05</v>
      </c>
      <c r="J86" s="112">
        <v>4.2000000000000003E-2</v>
      </c>
      <c r="K86" s="112">
        <v>0.20599999999999999</v>
      </c>
      <c r="L86" s="112">
        <v>0.30299999999999999</v>
      </c>
      <c r="M86" s="112">
        <v>0.189</v>
      </c>
      <c r="N86" s="112">
        <v>0.23699999999999999</v>
      </c>
      <c r="O86" s="115">
        <v>0.32100000000000001</v>
      </c>
      <c r="P86" s="113">
        <v>1</v>
      </c>
      <c r="Q86" s="115">
        <v>0.32</v>
      </c>
      <c r="R86" s="113">
        <v>1</v>
      </c>
      <c r="S86" s="112">
        <v>0.46200000000000002</v>
      </c>
      <c r="T86" s="113">
        <v>1</v>
      </c>
      <c r="U86" s="192">
        <v>0.3</v>
      </c>
      <c r="V86" s="112">
        <v>0.34200000000000003</v>
      </c>
      <c r="W86" s="192">
        <v>0.2</v>
      </c>
      <c r="X86" s="67" t="s">
        <v>177</v>
      </c>
      <c r="Y86" s="67" t="s">
        <v>773</v>
      </c>
      <c r="Z86" s="65" t="s">
        <v>334</v>
      </c>
      <c r="AA86" s="67" t="s">
        <v>774</v>
      </c>
      <c r="AB86" s="65" t="s">
        <v>334</v>
      </c>
      <c r="AC86" s="65" t="s">
        <v>775</v>
      </c>
      <c r="AD86" s="65" t="s">
        <v>334</v>
      </c>
      <c r="AE86" s="177" t="s">
        <v>776</v>
      </c>
      <c r="AF86" s="65" t="s">
        <v>334</v>
      </c>
      <c r="AG86" s="221">
        <v>1</v>
      </c>
      <c r="AH86" s="66">
        <v>0.38</v>
      </c>
      <c r="AI86" s="221">
        <v>1</v>
      </c>
      <c r="AJ86" s="66">
        <v>0.37</v>
      </c>
      <c r="AK86" s="221">
        <v>1</v>
      </c>
      <c r="AL86" s="195">
        <v>0.26</v>
      </c>
      <c r="AM86" s="187" t="s">
        <v>390</v>
      </c>
      <c r="AN86" s="188" t="s">
        <v>777</v>
      </c>
      <c r="AO86" s="184" t="s">
        <v>312</v>
      </c>
      <c r="AP86" s="67" t="s">
        <v>38</v>
      </c>
      <c r="AQ86" s="67"/>
      <c r="AR86" s="67"/>
      <c r="AS86" s="67" t="s">
        <v>42</v>
      </c>
      <c r="AT86" s="67" t="s">
        <v>1600</v>
      </c>
      <c r="AU86" s="67" t="s">
        <v>778</v>
      </c>
      <c r="AV86" s="67" t="s">
        <v>177</v>
      </c>
      <c r="AW86" s="67" t="s">
        <v>177</v>
      </c>
      <c r="AX86" s="67" t="s">
        <v>779</v>
      </c>
      <c r="AY86" s="56"/>
      <c r="AZ86" s="56" t="s">
        <v>1612</v>
      </c>
    </row>
    <row r="87" spans="1:52" s="54" customFormat="1" ht="15" customHeight="1" x14ac:dyDescent="0.3">
      <c r="A87" s="56" t="s">
        <v>115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3">
        <v>1</v>
      </c>
      <c r="U87" s="190">
        <v>0.2</v>
      </c>
      <c r="V87" s="111"/>
      <c r="W87" s="200">
        <v>0.1</v>
      </c>
      <c r="X87" s="65" t="s">
        <v>311</v>
      </c>
      <c r="Y87" s="65" t="s">
        <v>311</v>
      </c>
      <c r="Z87" s="65" t="s">
        <v>311</v>
      </c>
      <c r="AA87" s="65" t="s">
        <v>311</v>
      </c>
      <c r="AB87" s="65" t="s">
        <v>311</v>
      </c>
      <c r="AC87" s="65" t="s">
        <v>311</v>
      </c>
      <c r="AD87" s="65" t="s">
        <v>311</v>
      </c>
      <c r="AE87" s="65" t="s">
        <v>311</v>
      </c>
      <c r="AF87" s="65" t="s">
        <v>311</v>
      </c>
      <c r="AG87" s="221">
        <v>1</v>
      </c>
      <c r="AH87" s="66">
        <v>0.06</v>
      </c>
      <c r="AI87" s="221">
        <v>1</v>
      </c>
      <c r="AJ87" s="66">
        <v>0.03</v>
      </c>
      <c r="AK87" s="221">
        <v>1</v>
      </c>
      <c r="AL87" s="191">
        <v>0.03</v>
      </c>
      <c r="AM87" s="189" t="s">
        <v>780</v>
      </c>
      <c r="AN87" s="184" t="s">
        <v>781</v>
      </c>
      <c r="AO87" s="184" t="s">
        <v>334</v>
      </c>
      <c r="AP87" s="67"/>
      <c r="AQ87" s="67" t="s">
        <v>26</v>
      </c>
      <c r="AR87" s="67"/>
      <c r="AS87" s="67"/>
      <c r="AT87" s="67" t="s">
        <v>1600</v>
      </c>
      <c r="AU87" s="67" t="s">
        <v>438</v>
      </c>
      <c r="AV87" s="67" t="s">
        <v>487</v>
      </c>
      <c r="AW87" s="67" t="s">
        <v>1611</v>
      </c>
      <c r="AX87" s="67" t="s">
        <v>782</v>
      </c>
      <c r="AY87" s="56"/>
      <c r="AZ87" s="67" t="s">
        <v>26</v>
      </c>
    </row>
    <row r="88" spans="1:52" s="54" customFormat="1" ht="15" customHeight="1" x14ac:dyDescent="0.3">
      <c r="A88" s="56" t="s">
        <v>116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3">
        <v>1</v>
      </c>
      <c r="U88" s="190">
        <v>1.3</v>
      </c>
      <c r="V88" s="111"/>
      <c r="W88" s="200">
        <v>1.9</v>
      </c>
      <c r="X88" s="65" t="s">
        <v>311</v>
      </c>
      <c r="Y88" s="65" t="s">
        <v>311</v>
      </c>
      <c r="Z88" s="65" t="s">
        <v>311</v>
      </c>
      <c r="AA88" s="65" t="s">
        <v>311</v>
      </c>
      <c r="AB88" s="65" t="s">
        <v>311</v>
      </c>
      <c r="AC88" s="65" t="s">
        <v>311</v>
      </c>
      <c r="AD88" s="65" t="s">
        <v>311</v>
      </c>
      <c r="AE88" s="65" t="s">
        <v>311</v>
      </c>
      <c r="AF88" s="65" t="s">
        <v>311</v>
      </c>
      <c r="AG88" s="221">
        <v>1</v>
      </c>
      <c r="AH88" s="66">
        <v>0.28000000000000003</v>
      </c>
      <c r="AI88" s="221">
        <v>1</v>
      </c>
      <c r="AJ88" s="66">
        <v>0.31</v>
      </c>
      <c r="AK88" s="221">
        <v>1</v>
      </c>
      <c r="AL88" s="191">
        <v>0.41</v>
      </c>
      <c r="AM88" s="189" t="s">
        <v>783</v>
      </c>
      <c r="AN88" s="184" t="s">
        <v>784</v>
      </c>
      <c r="AO88" s="184" t="s">
        <v>312</v>
      </c>
      <c r="AP88" s="67"/>
      <c r="AQ88" s="67" t="s">
        <v>26</v>
      </c>
      <c r="AR88" s="67"/>
      <c r="AS88" s="67"/>
      <c r="AT88" s="67" t="s">
        <v>1599</v>
      </c>
      <c r="AU88" s="67" t="s">
        <v>785</v>
      </c>
      <c r="AV88" s="67" t="s">
        <v>357</v>
      </c>
      <c r="AW88" s="67" t="s">
        <v>1610</v>
      </c>
      <c r="AX88" s="67" t="s">
        <v>786</v>
      </c>
      <c r="AY88" s="56"/>
      <c r="AZ88" s="67" t="s">
        <v>26</v>
      </c>
    </row>
    <row r="89" spans="1:52" s="54" customFormat="1" ht="15" customHeight="1" x14ac:dyDescent="0.3">
      <c r="A89" s="60" t="s">
        <v>117</v>
      </c>
      <c r="B89" s="114"/>
      <c r="C89" s="114"/>
      <c r="D89" s="114"/>
      <c r="E89" s="114"/>
      <c r="F89" s="112">
        <v>0.92900000000000005</v>
      </c>
      <c r="G89" s="112">
        <v>0.90500000000000003</v>
      </c>
      <c r="H89" s="112">
        <v>0.80600000000000005</v>
      </c>
      <c r="I89" s="112">
        <v>1.0620000000000001</v>
      </c>
      <c r="J89" s="112">
        <v>0.40500000000000003</v>
      </c>
      <c r="K89" s="112">
        <v>1.07</v>
      </c>
      <c r="L89" s="112">
        <v>0.76900000000000002</v>
      </c>
      <c r="M89" s="112">
        <v>1.125</v>
      </c>
      <c r="N89" s="112">
        <v>1.1879999999999999</v>
      </c>
      <c r="O89" s="115">
        <v>1.1579999999999999</v>
      </c>
      <c r="P89" s="113">
        <v>1</v>
      </c>
      <c r="Q89" s="115">
        <v>0.875</v>
      </c>
      <c r="R89" s="113">
        <v>1</v>
      </c>
      <c r="S89" s="112">
        <v>1.923</v>
      </c>
      <c r="T89" s="113">
        <v>1</v>
      </c>
      <c r="U89" s="192">
        <v>1.1000000000000001</v>
      </c>
      <c r="V89" s="112">
        <v>1.88</v>
      </c>
      <c r="W89" s="192">
        <v>1.4</v>
      </c>
      <c r="X89" s="67" t="s">
        <v>177</v>
      </c>
      <c r="Y89" s="67" t="s">
        <v>789</v>
      </c>
      <c r="Z89" s="67" t="s">
        <v>328</v>
      </c>
      <c r="AA89" s="67" t="s">
        <v>790</v>
      </c>
      <c r="AB89" s="67" t="s">
        <v>312</v>
      </c>
      <c r="AC89" s="67" t="s">
        <v>791</v>
      </c>
      <c r="AD89" s="67" t="s">
        <v>328</v>
      </c>
      <c r="AE89" s="71" t="s">
        <v>792</v>
      </c>
      <c r="AF89" s="67" t="s">
        <v>312</v>
      </c>
      <c r="AG89" s="221">
        <v>1</v>
      </c>
      <c r="AH89" s="66">
        <v>1.28</v>
      </c>
      <c r="AI89" s="221">
        <v>1</v>
      </c>
      <c r="AJ89" s="66">
        <v>1.51</v>
      </c>
      <c r="AK89" s="221">
        <v>1</v>
      </c>
      <c r="AL89" s="195">
        <v>1.23</v>
      </c>
      <c r="AM89" s="187" t="s">
        <v>177</v>
      </c>
      <c r="AN89" s="188" t="s">
        <v>787</v>
      </c>
      <c r="AO89" s="188" t="s">
        <v>319</v>
      </c>
      <c r="AP89" s="67" t="s">
        <v>38</v>
      </c>
      <c r="AQ89" s="67"/>
      <c r="AR89" s="67"/>
      <c r="AS89" s="67" t="s">
        <v>42</v>
      </c>
      <c r="AT89" s="67" t="s">
        <v>1600</v>
      </c>
      <c r="AU89" s="67" t="s">
        <v>409</v>
      </c>
      <c r="AV89" s="67" t="s">
        <v>177</v>
      </c>
      <c r="AW89" s="67" t="s">
        <v>177</v>
      </c>
      <c r="AX89" s="67" t="s">
        <v>788</v>
      </c>
      <c r="AY89" s="56"/>
      <c r="AZ89" s="56" t="s">
        <v>1612</v>
      </c>
    </row>
    <row r="90" spans="1:52" s="54" customFormat="1" ht="15" customHeight="1" x14ac:dyDescent="0.3">
      <c r="A90" s="102" t="s">
        <v>118</v>
      </c>
      <c r="B90" s="114"/>
      <c r="C90" s="114"/>
      <c r="D90" s="114"/>
      <c r="E90" s="114"/>
      <c r="F90" s="114"/>
      <c r="G90" s="112">
        <v>1.284</v>
      </c>
      <c r="H90" s="112">
        <v>1.3560000000000001</v>
      </c>
      <c r="I90" s="112">
        <v>0.94799999999999995</v>
      </c>
      <c r="J90" s="112">
        <v>0.74099999999999999</v>
      </c>
      <c r="K90" s="112">
        <v>0.66700000000000004</v>
      </c>
      <c r="L90" s="112">
        <v>0.5</v>
      </c>
      <c r="M90" s="112">
        <v>0.84</v>
      </c>
      <c r="N90" s="112">
        <v>1.3089999999999999</v>
      </c>
      <c r="O90" s="113">
        <v>0.67600000000000005</v>
      </c>
      <c r="P90" s="113">
        <v>1</v>
      </c>
      <c r="Q90" s="112">
        <v>0.96799999999999997</v>
      </c>
      <c r="R90" s="113">
        <v>1</v>
      </c>
      <c r="S90" s="112">
        <v>1.829</v>
      </c>
      <c r="T90" s="113">
        <v>1</v>
      </c>
      <c r="U90" s="192">
        <v>1.2</v>
      </c>
      <c r="V90" s="112">
        <v>2.093</v>
      </c>
      <c r="W90" s="192">
        <v>1.3</v>
      </c>
      <c r="X90" s="103" t="s">
        <v>489</v>
      </c>
      <c r="Y90" s="67" t="s">
        <v>396</v>
      </c>
      <c r="Z90" s="67" t="s">
        <v>334</v>
      </c>
      <c r="AA90" s="67" t="s">
        <v>793</v>
      </c>
      <c r="AB90" s="67" t="s">
        <v>334</v>
      </c>
      <c r="AC90" s="67" t="s">
        <v>794</v>
      </c>
      <c r="AD90" s="67" t="s">
        <v>312</v>
      </c>
      <c r="AE90" s="71" t="s">
        <v>795</v>
      </c>
      <c r="AF90" s="67" t="s">
        <v>334</v>
      </c>
      <c r="AG90" s="221">
        <v>1</v>
      </c>
      <c r="AH90" s="66">
        <v>0.26</v>
      </c>
      <c r="AI90" s="221">
        <v>1</v>
      </c>
      <c r="AJ90" s="66">
        <v>0.43</v>
      </c>
      <c r="AK90" s="221">
        <v>1</v>
      </c>
      <c r="AL90" s="195">
        <v>0.48</v>
      </c>
      <c r="AM90" s="103" t="s">
        <v>489</v>
      </c>
      <c r="AN90" s="188" t="s">
        <v>796</v>
      </c>
      <c r="AO90" s="184" t="s">
        <v>312</v>
      </c>
      <c r="AP90" s="67"/>
      <c r="AQ90" s="67"/>
      <c r="AR90" s="67" t="s">
        <v>28</v>
      </c>
      <c r="AS90" s="67"/>
      <c r="AT90" s="67" t="s">
        <v>1600</v>
      </c>
      <c r="AU90" s="67" t="s">
        <v>324</v>
      </c>
      <c r="AV90" s="67" t="s">
        <v>317</v>
      </c>
      <c r="AW90" s="67" t="s">
        <v>1609</v>
      </c>
      <c r="AX90" s="67" t="s">
        <v>798</v>
      </c>
      <c r="AY90" s="56"/>
      <c r="AZ90" s="67" t="s">
        <v>28</v>
      </c>
    </row>
    <row r="91" spans="1:52" s="54" customFormat="1" ht="15" customHeight="1" x14ac:dyDescent="0.3">
      <c r="A91" s="57" t="s">
        <v>119</v>
      </c>
      <c r="B91" s="114"/>
      <c r="C91" s="112">
        <v>0.75</v>
      </c>
      <c r="D91" s="112">
        <v>0.53100000000000003</v>
      </c>
      <c r="E91" s="112">
        <v>0.73299999999999998</v>
      </c>
      <c r="F91" s="112">
        <v>0.64</v>
      </c>
      <c r="G91" s="112">
        <v>0.79</v>
      </c>
      <c r="H91" s="112">
        <v>0.73899999999999999</v>
      </c>
      <c r="I91" s="112">
        <v>0.58399999999999996</v>
      </c>
      <c r="J91" s="112">
        <v>0.59199999999999997</v>
      </c>
      <c r="K91" s="112">
        <v>0.75900000000000001</v>
      </c>
      <c r="L91" s="112">
        <v>0.623</v>
      </c>
      <c r="M91" s="112">
        <v>0.88100000000000001</v>
      </c>
      <c r="N91" s="112">
        <v>1.0589999999999999</v>
      </c>
      <c r="O91" s="113">
        <v>1.1519999999999999</v>
      </c>
      <c r="P91" s="113">
        <v>1</v>
      </c>
      <c r="Q91" s="112">
        <v>1.51</v>
      </c>
      <c r="R91" s="113">
        <v>1</v>
      </c>
      <c r="S91" s="112">
        <v>1.6359999999999999</v>
      </c>
      <c r="T91" s="113">
        <v>1</v>
      </c>
      <c r="U91" s="192">
        <v>1.6</v>
      </c>
      <c r="V91" s="112">
        <v>1.579</v>
      </c>
      <c r="W91" s="192">
        <v>1.6</v>
      </c>
      <c r="X91" s="67" t="s">
        <v>528</v>
      </c>
      <c r="Y91" s="67" t="s">
        <v>802</v>
      </c>
      <c r="Z91" s="67" t="s">
        <v>312</v>
      </c>
      <c r="AA91" s="67" t="s">
        <v>802</v>
      </c>
      <c r="AB91" s="67" t="s">
        <v>312</v>
      </c>
      <c r="AC91" s="67" t="s">
        <v>803</v>
      </c>
      <c r="AD91" s="67" t="s">
        <v>334</v>
      </c>
      <c r="AE91" s="71" t="s">
        <v>804</v>
      </c>
      <c r="AF91" s="67" t="s">
        <v>312</v>
      </c>
      <c r="AG91" s="221">
        <v>1</v>
      </c>
      <c r="AH91" s="66">
        <v>0.23</v>
      </c>
      <c r="AI91" s="221">
        <v>1</v>
      </c>
      <c r="AJ91" s="66">
        <v>0.22</v>
      </c>
      <c r="AK91" s="221">
        <v>1</v>
      </c>
      <c r="AL91" s="195">
        <v>0.24</v>
      </c>
      <c r="AM91" s="67" t="s">
        <v>528</v>
      </c>
      <c r="AN91" s="188" t="s">
        <v>805</v>
      </c>
      <c r="AO91" s="184" t="s">
        <v>312</v>
      </c>
      <c r="AP91" s="67"/>
      <c r="AQ91" s="67"/>
      <c r="AR91" s="67" t="s">
        <v>28</v>
      </c>
      <c r="AS91" s="67"/>
      <c r="AT91" s="67" t="s">
        <v>1600</v>
      </c>
      <c r="AU91" s="67" t="s">
        <v>449</v>
      </c>
      <c r="AV91" s="67" t="s">
        <v>530</v>
      </c>
      <c r="AW91" s="67" t="s">
        <v>1609</v>
      </c>
      <c r="AX91" s="67" t="s">
        <v>806</v>
      </c>
      <c r="AY91" s="56"/>
      <c r="AZ91" s="67" t="s">
        <v>28</v>
      </c>
    </row>
    <row r="92" spans="1:52" s="54" customFormat="1" ht="15" customHeight="1" x14ac:dyDescent="0.3">
      <c r="A92" s="56" t="s">
        <v>120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3">
        <v>1</v>
      </c>
      <c r="U92" s="190">
        <v>1</v>
      </c>
      <c r="V92" s="111"/>
      <c r="W92" s="200">
        <v>0.9</v>
      </c>
      <c r="X92" s="65" t="s">
        <v>311</v>
      </c>
      <c r="Y92" s="65" t="s">
        <v>311</v>
      </c>
      <c r="Z92" s="65" t="s">
        <v>311</v>
      </c>
      <c r="AA92" s="65" t="s">
        <v>311</v>
      </c>
      <c r="AB92" s="65" t="s">
        <v>311</v>
      </c>
      <c r="AC92" s="65" t="s">
        <v>311</v>
      </c>
      <c r="AD92" s="65" t="s">
        <v>311</v>
      </c>
      <c r="AE92" s="65" t="s">
        <v>311</v>
      </c>
      <c r="AF92" s="65" t="s">
        <v>311</v>
      </c>
      <c r="AG92" s="221">
        <v>1</v>
      </c>
      <c r="AH92" s="66">
        <v>0.15</v>
      </c>
      <c r="AI92" s="221">
        <v>1</v>
      </c>
      <c r="AJ92" s="66">
        <v>0.22</v>
      </c>
      <c r="AK92" s="221">
        <v>1</v>
      </c>
      <c r="AL92" s="191">
        <v>0.24</v>
      </c>
      <c r="AM92" s="189" t="s">
        <v>807</v>
      </c>
      <c r="AN92" s="184" t="s">
        <v>808</v>
      </c>
      <c r="AO92" s="184" t="s">
        <v>334</v>
      </c>
      <c r="AP92" s="67"/>
      <c r="AQ92" s="67" t="s">
        <v>26</v>
      </c>
      <c r="AR92" s="67"/>
      <c r="AS92" s="67"/>
      <c r="AT92" s="67" t="s">
        <v>1600</v>
      </c>
      <c r="AU92" s="67" t="s">
        <v>449</v>
      </c>
      <c r="AV92" s="67" t="s">
        <v>450</v>
      </c>
      <c r="AW92" s="67" t="s">
        <v>1609</v>
      </c>
      <c r="AX92" s="67" t="s">
        <v>809</v>
      </c>
      <c r="AY92" s="56"/>
      <c r="AZ92" s="67" t="s">
        <v>26</v>
      </c>
    </row>
    <row r="93" spans="1:52" s="54" customFormat="1" ht="15" customHeight="1" x14ac:dyDescent="0.3">
      <c r="A93" s="57" t="s">
        <v>121</v>
      </c>
      <c r="B93" s="114"/>
      <c r="C93" s="114" t="s">
        <v>97</v>
      </c>
      <c r="D93" s="114" t="s">
        <v>97</v>
      </c>
      <c r="E93" s="112">
        <v>0.32600000000000001</v>
      </c>
      <c r="F93" s="112">
        <v>0.38800000000000001</v>
      </c>
      <c r="G93" s="112">
        <v>0.46300000000000002</v>
      </c>
      <c r="H93" s="112">
        <v>0.46300000000000002</v>
      </c>
      <c r="I93" s="112">
        <v>0.34899999999999998</v>
      </c>
      <c r="J93" s="112">
        <v>0.497</v>
      </c>
      <c r="K93" s="112">
        <v>0.71199999999999997</v>
      </c>
      <c r="L93" s="112">
        <v>0.68500000000000005</v>
      </c>
      <c r="M93" s="112">
        <v>0.92300000000000004</v>
      </c>
      <c r="N93" s="112">
        <v>0.95099999999999996</v>
      </c>
      <c r="O93" s="113">
        <v>1.022</v>
      </c>
      <c r="P93" s="113">
        <v>1</v>
      </c>
      <c r="Q93" s="112">
        <v>1.7130000000000001</v>
      </c>
      <c r="R93" s="113">
        <v>1</v>
      </c>
      <c r="S93" s="112">
        <v>1.8320000000000001</v>
      </c>
      <c r="T93" s="113">
        <v>1</v>
      </c>
      <c r="U93" s="192">
        <v>1.6</v>
      </c>
      <c r="V93" s="112">
        <v>1.667</v>
      </c>
      <c r="W93" s="192">
        <v>1.9</v>
      </c>
      <c r="X93" s="67" t="s">
        <v>810</v>
      </c>
      <c r="Y93" s="67" t="s">
        <v>811</v>
      </c>
      <c r="Z93" s="67" t="s">
        <v>334</v>
      </c>
      <c r="AA93" s="67" t="s">
        <v>812</v>
      </c>
      <c r="AB93" s="67" t="s">
        <v>334</v>
      </c>
      <c r="AC93" s="67" t="s">
        <v>813</v>
      </c>
      <c r="AD93" s="67" t="s">
        <v>334</v>
      </c>
      <c r="AE93" s="71" t="s">
        <v>814</v>
      </c>
      <c r="AF93" s="67" t="s">
        <v>312</v>
      </c>
      <c r="AG93" s="221">
        <v>1</v>
      </c>
      <c r="AH93" s="66">
        <v>0.32</v>
      </c>
      <c r="AI93" s="221">
        <v>1</v>
      </c>
      <c r="AJ93" s="66">
        <v>0.31</v>
      </c>
      <c r="AK93" s="221">
        <v>1</v>
      </c>
      <c r="AL93" s="195">
        <v>0.34</v>
      </c>
      <c r="AM93" s="67" t="s">
        <v>810</v>
      </c>
      <c r="AN93" s="188" t="s">
        <v>815</v>
      </c>
      <c r="AO93" s="184" t="s">
        <v>312</v>
      </c>
      <c r="AP93" s="67"/>
      <c r="AQ93" s="67"/>
      <c r="AR93" s="67" t="s">
        <v>28</v>
      </c>
      <c r="AS93" s="67"/>
      <c r="AT93" s="67" t="s">
        <v>1600</v>
      </c>
      <c r="AU93" s="67" t="s">
        <v>449</v>
      </c>
      <c r="AV93" s="67" t="s">
        <v>530</v>
      </c>
      <c r="AW93" s="67" t="s">
        <v>1609</v>
      </c>
      <c r="AX93" s="67" t="s">
        <v>816</v>
      </c>
      <c r="AY93" s="56"/>
      <c r="AZ93" s="67" t="s">
        <v>28</v>
      </c>
    </row>
    <row r="94" spans="1:52" s="54" customFormat="1" ht="15" customHeight="1" x14ac:dyDescent="0.3">
      <c r="A94" s="56" t="s">
        <v>122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3">
        <v>1</v>
      </c>
      <c r="U94" s="190">
        <v>1.5</v>
      </c>
      <c r="V94" s="111"/>
      <c r="W94" s="200">
        <v>1</v>
      </c>
      <c r="X94" s="65" t="s">
        <v>311</v>
      </c>
      <c r="Y94" s="65" t="s">
        <v>311</v>
      </c>
      <c r="Z94" s="65" t="s">
        <v>311</v>
      </c>
      <c r="AA94" s="65" t="s">
        <v>311</v>
      </c>
      <c r="AB94" s="65" t="s">
        <v>311</v>
      </c>
      <c r="AC94" s="65" t="s">
        <v>311</v>
      </c>
      <c r="AD94" s="65" t="s">
        <v>311</v>
      </c>
      <c r="AE94" s="65" t="s">
        <v>311</v>
      </c>
      <c r="AF94" s="65" t="s">
        <v>311</v>
      </c>
      <c r="AG94" s="221">
        <v>1</v>
      </c>
      <c r="AH94" s="66">
        <v>0.42</v>
      </c>
      <c r="AI94" s="221">
        <v>1</v>
      </c>
      <c r="AJ94" s="66">
        <v>0.33</v>
      </c>
      <c r="AK94" s="221">
        <v>1</v>
      </c>
      <c r="AL94" s="191">
        <v>0.64</v>
      </c>
      <c r="AM94" s="189" t="s">
        <v>177</v>
      </c>
      <c r="AN94" s="184" t="s">
        <v>817</v>
      </c>
      <c r="AO94" s="186" t="s">
        <v>312</v>
      </c>
      <c r="AP94" s="67"/>
      <c r="AQ94" s="67" t="s">
        <v>26</v>
      </c>
      <c r="AR94" s="67"/>
      <c r="AS94" s="67"/>
      <c r="AT94" s="67" t="s">
        <v>1600</v>
      </c>
      <c r="AU94" s="67" t="s">
        <v>409</v>
      </c>
      <c r="AV94" s="67" t="s">
        <v>177</v>
      </c>
      <c r="AW94" s="67" t="s">
        <v>177</v>
      </c>
      <c r="AX94" s="67" t="s">
        <v>818</v>
      </c>
      <c r="AY94" s="56"/>
      <c r="AZ94" s="67" t="s">
        <v>26</v>
      </c>
    </row>
    <row r="95" spans="1:52" s="54" customFormat="1" ht="15" customHeight="1" x14ac:dyDescent="0.3">
      <c r="A95" s="57" t="s">
        <v>123</v>
      </c>
      <c r="B95" s="114"/>
      <c r="C95" s="112">
        <v>0.47799999999999998</v>
      </c>
      <c r="D95" s="112">
        <v>0.81899999999999995</v>
      </c>
      <c r="E95" s="112">
        <v>0.86199999999999999</v>
      </c>
      <c r="F95" s="112">
        <v>0.86</v>
      </c>
      <c r="G95" s="112">
        <v>0.83</v>
      </c>
      <c r="H95" s="112">
        <v>0.69099999999999995</v>
      </c>
      <c r="I95" s="112">
        <v>0.67500000000000004</v>
      </c>
      <c r="J95" s="112">
        <v>0.63900000000000001</v>
      </c>
      <c r="K95" s="112">
        <v>0.68700000000000006</v>
      </c>
      <c r="L95" s="112">
        <v>0.68100000000000005</v>
      </c>
      <c r="M95" s="112">
        <v>0.748</v>
      </c>
      <c r="N95" s="112">
        <v>0.85099999999999998</v>
      </c>
      <c r="O95" s="113">
        <v>0.65300000000000002</v>
      </c>
      <c r="P95" s="113">
        <v>1</v>
      </c>
      <c r="Q95" s="112">
        <v>0.748</v>
      </c>
      <c r="R95" s="113">
        <v>1</v>
      </c>
      <c r="S95" s="112">
        <v>0.67800000000000005</v>
      </c>
      <c r="T95" s="113">
        <v>1</v>
      </c>
      <c r="U95" s="192">
        <v>0.8</v>
      </c>
      <c r="V95" s="112">
        <v>0.754</v>
      </c>
      <c r="W95" s="192">
        <v>0.8</v>
      </c>
      <c r="X95" s="67" t="s">
        <v>594</v>
      </c>
      <c r="Y95" s="67" t="s">
        <v>819</v>
      </c>
      <c r="Z95" s="67" t="s">
        <v>334</v>
      </c>
      <c r="AA95" s="67" t="s">
        <v>820</v>
      </c>
      <c r="AB95" s="67" t="s">
        <v>334</v>
      </c>
      <c r="AC95" s="67" t="s">
        <v>821</v>
      </c>
      <c r="AD95" s="67" t="s">
        <v>334</v>
      </c>
      <c r="AE95" s="71" t="s">
        <v>822</v>
      </c>
      <c r="AF95" s="67" t="s">
        <v>334</v>
      </c>
      <c r="AG95" s="221">
        <v>1</v>
      </c>
      <c r="AH95" s="66">
        <v>0.22</v>
      </c>
      <c r="AI95" s="221">
        <v>1</v>
      </c>
      <c r="AJ95" s="66">
        <v>0.2</v>
      </c>
      <c r="AK95" s="221">
        <v>1</v>
      </c>
      <c r="AL95" s="195">
        <v>0.18</v>
      </c>
      <c r="AM95" s="67" t="s">
        <v>594</v>
      </c>
      <c r="AN95" s="188" t="s">
        <v>823</v>
      </c>
      <c r="AO95" s="184" t="s">
        <v>334</v>
      </c>
      <c r="AP95" s="67"/>
      <c r="AQ95" s="67"/>
      <c r="AR95" s="67" t="s">
        <v>28</v>
      </c>
      <c r="AS95" s="67"/>
      <c r="AT95" s="67" t="s">
        <v>1600</v>
      </c>
      <c r="AU95" s="67" t="s">
        <v>335</v>
      </c>
      <c r="AV95" s="67" t="s">
        <v>373</v>
      </c>
      <c r="AW95" s="67" t="s">
        <v>1609</v>
      </c>
      <c r="AX95" s="67" t="s">
        <v>824</v>
      </c>
      <c r="AY95" s="56"/>
      <c r="AZ95" s="67" t="s">
        <v>28</v>
      </c>
    </row>
    <row r="96" spans="1:52" s="54" customFormat="1" ht="15" customHeight="1" x14ac:dyDescent="0.3">
      <c r="A96" s="102" t="s">
        <v>124</v>
      </c>
      <c r="B96" s="112">
        <v>4.3860000000000001</v>
      </c>
      <c r="C96" s="112">
        <v>5.0990000000000002</v>
      </c>
      <c r="D96" s="112">
        <v>8.4789999999999992</v>
      </c>
      <c r="E96" s="112">
        <v>5.2779999999999996</v>
      </c>
      <c r="F96" s="112">
        <v>3.1</v>
      </c>
      <c r="G96" s="112">
        <v>1.484</v>
      </c>
      <c r="H96" s="112">
        <v>0.622</v>
      </c>
      <c r="I96" s="112">
        <v>0.45300000000000001</v>
      </c>
      <c r="J96" s="112">
        <v>1.5449999999999999</v>
      </c>
      <c r="K96" s="112">
        <v>0.68700000000000006</v>
      </c>
      <c r="L96" s="112">
        <v>0.89</v>
      </c>
      <c r="M96" s="112">
        <v>1.1619999999999999</v>
      </c>
      <c r="N96" s="112">
        <v>1.0329999999999999</v>
      </c>
      <c r="O96" s="113">
        <v>1.4670000000000001</v>
      </c>
      <c r="P96" s="113">
        <v>1</v>
      </c>
      <c r="Q96" s="112">
        <v>2.0070000000000001</v>
      </c>
      <c r="R96" s="113">
        <v>1</v>
      </c>
      <c r="S96" s="112">
        <v>2.1560000000000001</v>
      </c>
      <c r="T96" s="113">
        <v>1</v>
      </c>
      <c r="U96" s="192">
        <v>1.5</v>
      </c>
      <c r="V96" s="112">
        <v>2.3780000000000001</v>
      </c>
      <c r="W96" s="192">
        <v>1.6</v>
      </c>
      <c r="X96" s="103" t="s">
        <v>326</v>
      </c>
      <c r="Y96" s="67" t="s">
        <v>825</v>
      </c>
      <c r="Z96" s="67" t="s">
        <v>328</v>
      </c>
      <c r="AA96" s="67" t="s">
        <v>826</v>
      </c>
      <c r="AB96" s="67" t="s">
        <v>328</v>
      </c>
      <c r="AC96" s="67" t="s">
        <v>827</v>
      </c>
      <c r="AD96" s="67" t="s">
        <v>328</v>
      </c>
      <c r="AE96" s="71" t="s">
        <v>828</v>
      </c>
      <c r="AF96" s="67" t="s">
        <v>328</v>
      </c>
      <c r="AG96" s="221">
        <v>1</v>
      </c>
      <c r="AH96" s="66">
        <v>0.7</v>
      </c>
      <c r="AI96" s="221">
        <v>1</v>
      </c>
      <c r="AJ96" s="66">
        <v>0.77</v>
      </c>
      <c r="AK96" s="221">
        <v>1</v>
      </c>
      <c r="AL96" s="195">
        <v>0.6</v>
      </c>
      <c r="AM96" s="103" t="s">
        <v>326</v>
      </c>
      <c r="AN96" s="188" t="s">
        <v>829</v>
      </c>
      <c r="AO96" s="184" t="s">
        <v>312</v>
      </c>
      <c r="AP96" s="67"/>
      <c r="AQ96" s="67"/>
      <c r="AR96" s="67" t="s">
        <v>28</v>
      </c>
      <c r="AS96" s="67"/>
      <c r="AT96" s="67" t="s">
        <v>1600</v>
      </c>
      <c r="AU96" s="67" t="s">
        <v>324</v>
      </c>
      <c r="AV96" s="67" t="s">
        <v>317</v>
      </c>
      <c r="AW96" s="67" t="s">
        <v>1609</v>
      </c>
      <c r="AX96" s="67" t="s">
        <v>830</v>
      </c>
      <c r="AY96" s="56"/>
      <c r="AZ96" s="67" t="s">
        <v>28</v>
      </c>
    </row>
    <row r="97" spans="1:52" s="54" customFormat="1" ht="15" hidden="1" customHeight="1" x14ac:dyDescent="0.3">
      <c r="A97" s="57" t="s">
        <v>125</v>
      </c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3"/>
      <c r="P97" s="113"/>
      <c r="Q97" s="112"/>
      <c r="R97" s="112"/>
      <c r="S97" s="112"/>
      <c r="T97" s="113">
        <v>1</v>
      </c>
      <c r="U97" s="192">
        <v>1</v>
      </c>
      <c r="V97" s="112"/>
      <c r="W97" s="192"/>
      <c r="X97" s="67"/>
      <c r="Y97" s="67"/>
      <c r="Z97" s="67"/>
      <c r="AA97" s="67"/>
      <c r="AB97" s="67"/>
      <c r="AC97" s="67"/>
      <c r="AD97" s="67"/>
      <c r="AE97" s="71"/>
      <c r="AF97" s="67"/>
      <c r="AG97" s="67"/>
      <c r="AH97" s="66"/>
      <c r="AI97" s="66"/>
      <c r="AJ97" s="66"/>
      <c r="AK97" s="221">
        <v>1</v>
      </c>
      <c r="AL97" s="212">
        <v>0.4</v>
      </c>
      <c r="AM97" s="187" t="s">
        <v>843</v>
      </c>
      <c r="AN97" s="188" t="s">
        <v>844</v>
      </c>
      <c r="AO97" s="184" t="s">
        <v>334</v>
      </c>
      <c r="AP97" s="67"/>
      <c r="AQ97" s="67" t="s">
        <v>26</v>
      </c>
      <c r="AR97" s="67"/>
      <c r="AS97" s="67"/>
      <c r="AT97" s="67" t="s">
        <v>1600</v>
      </c>
      <c r="AU97" s="67" t="s">
        <v>515</v>
      </c>
      <c r="AV97" s="67" t="s">
        <v>357</v>
      </c>
      <c r="AW97" s="67" t="s">
        <v>1610</v>
      </c>
      <c r="AX97" s="67" t="s">
        <v>845</v>
      </c>
      <c r="AY97" s="56"/>
      <c r="AZ97" s="67" t="s">
        <v>26</v>
      </c>
    </row>
    <row r="98" spans="1:52" s="54" customFormat="1" ht="15" customHeight="1" x14ac:dyDescent="0.3">
      <c r="A98" s="56" t="s">
        <v>126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3">
        <v>1</v>
      </c>
      <c r="U98" s="190">
        <v>0.7</v>
      </c>
      <c r="V98" s="111"/>
      <c r="W98" s="200">
        <v>0.3</v>
      </c>
      <c r="X98" s="65" t="s">
        <v>311</v>
      </c>
      <c r="Y98" s="65" t="s">
        <v>311</v>
      </c>
      <c r="Z98" s="65" t="s">
        <v>311</v>
      </c>
      <c r="AA98" s="65" t="s">
        <v>311</v>
      </c>
      <c r="AB98" s="65" t="s">
        <v>311</v>
      </c>
      <c r="AC98" s="65" t="s">
        <v>311</v>
      </c>
      <c r="AD98" s="65" t="s">
        <v>311</v>
      </c>
      <c r="AE98" s="65" t="s">
        <v>311</v>
      </c>
      <c r="AF98" s="65" t="s">
        <v>311</v>
      </c>
      <c r="AG98" s="221">
        <v>1</v>
      </c>
      <c r="AH98" s="66">
        <v>1.1100000000000001</v>
      </c>
      <c r="AI98" s="221">
        <v>1</v>
      </c>
      <c r="AJ98" s="66">
        <v>0.91</v>
      </c>
      <c r="AK98" s="221">
        <v>1</v>
      </c>
      <c r="AL98" s="191">
        <v>0.99</v>
      </c>
      <c r="AM98" s="189" t="s">
        <v>434</v>
      </c>
      <c r="AN98" s="184" t="s">
        <v>846</v>
      </c>
      <c r="AO98" s="184" t="s">
        <v>319</v>
      </c>
      <c r="AP98" s="67"/>
      <c r="AQ98" s="67" t="s">
        <v>26</v>
      </c>
      <c r="AR98" s="67"/>
      <c r="AS98" s="67"/>
      <c r="AT98" s="67" t="s">
        <v>1600</v>
      </c>
      <c r="AU98" s="67" t="s">
        <v>847</v>
      </c>
      <c r="AV98" s="67" t="s">
        <v>432</v>
      </c>
      <c r="AW98" s="67" t="s">
        <v>1611</v>
      </c>
      <c r="AX98" s="67" t="s">
        <v>848</v>
      </c>
      <c r="AY98" s="56"/>
      <c r="AZ98" s="67" t="s">
        <v>26</v>
      </c>
    </row>
    <row r="99" spans="1:52" s="54" customFormat="1" ht="15" customHeight="1" x14ac:dyDescent="0.3">
      <c r="A99" s="57" t="s">
        <v>127</v>
      </c>
      <c r="B99" s="112">
        <v>8.6999999999999994E-2</v>
      </c>
      <c r="C99" s="112">
        <v>0.13600000000000001</v>
      </c>
      <c r="D99" s="112">
        <v>0.29499999999999998</v>
      </c>
      <c r="E99" s="112">
        <v>6.0999999999999999E-2</v>
      </c>
      <c r="F99" s="112">
        <v>8.2000000000000003E-2</v>
      </c>
      <c r="G99" s="112">
        <v>2.5000000000000001E-2</v>
      </c>
      <c r="H99" s="112">
        <v>0.26100000000000001</v>
      </c>
      <c r="I99" s="112">
        <v>0.218</v>
      </c>
      <c r="J99" s="112">
        <v>0.317</v>
      </c>
      <c r="K99" s="112">
        <v>0.20300000000000001</v>
      </c>
      <c r="L99" s="112">
        <v>0.47</v>
      </c>
      <c r="M99" s="112">
        <v>0.42499999999999999</v>
      </c>
      <c r="N99" s="112">
        <v>0.86299999999999999</v>
      </c>
      <c r="O99" s="113">
        <v>0.73299999999999998</v>
      </c>
      <c r="P99" s="113">
        <v>1</v>
      </c>
      <c r="Q99" s="112">
        <v>1.0820000000000001</v>
      </c>
      <c r="R99" s="113">
        <v>1</v>
      </c>
      <c r="S99" s="112">
        <v>1.923</v>
      </c>
      <c r="T99" s="113">
        <v>1</v>
      </c>
      <c r="U99" s="192">
        <v>0.9</v>
      </c>
      <c r="V99" s="112">
        <v>1.5109999999999999</v>
      </c>
      <c r="W99" s="192">
        <v>1.1000000000000001</v>
      </c>
      <c r="X99" s="67" t="s">
        <v>851</v>
      </c>
      <c r="Y99" s="67" t="s">
        <v>852</v>
      </c>
      <c r="Z99" s="67" t="s">
        <v>334</v>
      </c>
      <c r="AA99" s="67" t="s">
        <v>853</v>
      </c>
      <c r="AB99" s="67" t="s">
        <v>334</v>
      </c>
      <c r="AC99" s="67" t="s">
        <v>854</v>
      </c>
      <c r="AD99" s="67" t="s">
        <v>328</v>
      </c>
      <c r="AE99" s="71" t="s">
        <v>855</v>
      </c>
      <c r="AF99" s="67" t="s">
        <v>334</v>
      </c>
      <c r="AG99" s="221">
        <v>1</v>
      </c>
      <c r="AH99" s="66">
        <v>0.41</v>
      </c>
      <c r="AI99" s="221">
        <v>1</v>
      </c>
      <c r="AJ99" s="66">
        <v>0.46</v>
      </c>
      <c r="AK99" s="221">
        <v>1</v>
      </c>
      <c r="AL99" s="195">
        <v>0.39</v>
      </c>
      <c r="AM99" s="67" t="s">
        <v>851</v>
      </c>
      <c r="AN99" s="188" t="s">
        <v>856</v>
      </c>
      <c r="AO99" s="184" t="s">
        <v>312</v>
      </c>
      <c r="AP99" s="67"/>
      <c r="AQ99" s="67"/>
      <c r="AR99" s="67" t="s">
        <v>28</v>
      </c>
      <c r="AS99" s="67"/>
      <c r="AT99" s="67" t="s">
        <v>1600</v>
      </c>
      <c r="AU99" s="67" t="s">
        <v>449</v>
      </c>
      <c r="AV99" s="67" t="s">
        <v>450</v>
      </c>
      <c r="AW99" s="67" t="s">
        <v>1609</v>
      </c>
      <c r="AX99" s="67" t="s">
        <v>857</v>
      </c>
      <c r="AY99" s="56"/>
      <c r="AZ99" s="67" t="s">
        <v>28</v>
      </c>
    </row>
    <row r="100" spans="1:52" s="54" customFormat="1" ht="15" customHeight="1" x14ac:dyDescent="0.3">
      <c r="A100" s="102" t="s">
        <v>128</v>
      </c>
      <c r="B100" s="112">
        <v>0.56299999999999994</v>
      </c>
      <c r="C100" s="112">
        <v>0.73</v>
      </c>
      <c r="D100" s="112">
        <v>0.52100000000000002</v>
      </c>
      <c r="E100" s="112">
        <v>0.63700000000000001</v>
      </c>
      <c r="F100" s="112">
        <v>0.40400000000000003</v>
      </c>
      <c r="G100" s="112">
        <v>0.34499999999999997</v>
      </c>
      <c r="H100" s="112">
        <v>0.57299999999999995</v>
      </c>
      <c r="I100" s="112">
        <v>0.68200000000000005</v>
      </c>
      <c r="J100" s="112">
        <v>0.51200000000000001</v>
      </c>
      <c r="K100" s="112">
        <v>0.52300000000000002</v>
      </c>
      <c r="L100" s="112">
        <v>0.63400000000000001</v>
      </c>
      <c r="M100" s="112">
        <v>0.53500000000000003</v>
      </c>
      <c r="N100" s="112">
        <v>0.94199999999999995</v>
      </c>
      <c r="O100" s="113">
        <v>0.78100000000000003</v>
      </c>
      <c r="P100" s="113">
        <v>1</v>
      </c>
      <c r="Q100" s="112">
        <v>0.82399999999999995</v>
      </c>
      <c r="R100" s="113">
        <v>1</v>
      </c>
      <c r="S100" s="112">
        <v>0.92</v>
      </c>
      <c r="T100" s="113">
        <v>1</v>
      </c>
      <c r="U100" s="192">
        <v>1.3</v>
      </c>
      <c r="V100" s="112">
        <v>0.95899999999999996</v>
      </c>
      <c r="W100" s="192">
        <v>1.1000000000000001</v>
      </c>
      <c r="X100" s="103" t="s">
        <v>528</v>
      </c>
      <c r="Y100" s="67" t="s">
        <v>858</v>
      </c>
      <c r="Z100" s="67" t="s">
        <v>334</v>
      </c>
      <c r="AA100" s="67" t="s">
        <v>858</v>
      </c>
      <c r="AB100" s="67" t="s">
        <v>334</v>
      </c>
      <c r="AC100" s="67" t="s">
        <v>859</v>
      </c>
      <c r="AD100" s="67" t="s">
        <v>334</v>
      </c>
      <c r="AE100" s="71" t="s">
        <v>860</v>
      </c>
      <c r="AF100" s="67" t="s">
        <v>334</v>
      </c>
      <c r="AG100" s="221">
        <v>1</v>
      </c>
      <c r="AH100" s="66">
        <v>0.18</v>
      </c>
      <c r="AI100" s="221">
        <v>1</v>
      </c>
      <c r="AJ100" s="66">
        <v>0.17</v>
      </c>
      <c r="AK100" s="221">
        <v>1</v>
      </c>
      <c r="AL100" s="195">
        <v>0.21</v>
      </c>
      <c r="AM100" s="103" t="s">
        <v>528</v>
      </c>
      <c r="AN100" s="188" t="s">
        <v>861</v>
      </c>
      <c r="AO100" s="184" t="s">
        <v>312</v>
      </c>
      <c r="AP100" s="67"/>
      <c r="AQ100" s="67"/>
      <c r="AR100" s="67" t="s">
        <v>28</v>
      </c>
      <c r="AS100" s="67"/>
      <c r="AT100" s="67" t="s">
        <v>1600</v>
      </c>
      <c r="AU100" s="67" t="s">
        <v>449</v>
      </c>
      <c r="AV100" s="67" t="s">
        <v>530</v>
      </c>
      <c r="AW100" s="67" t="s">
        <v>1609</v>
      </c>
      <c r="AX100" s="67" t="s">
        <v>862</v>
      </c>
      <c r="AY100" s="56"/>
      <c r="AZ100" s="67" t="s">
        <v>28</v>
      </c>
    </row>
    <row r="101" spans="1:52" s="54" customFormat="1" ht="15" hidden="1" customHeight="1" x14ac:dyDescent="0.3">
      <c r="A101" s="56" t="s">
        <v>129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3">
        <v>1</v>
      </c>
      <c r="U101" s="190">
        <v>0.4</v>
      </c>
      <c r="V101" s="111"/>
      <c r="W101" s="200">
        <v>0.3</v>
      </c>
      <c r="X101" s="65" t="s">
        <v>311</v>
      </c>
      <c r="Y101" s="65" t="s">
        <v>311</v>
      </c>
      <c r="Z101" s="65" t="s">
        <v>311</v>
      </c>
      <c r="AA101" s="65" t="s">
        <v>311</v>
      </c>
      <c r="AB101" s="65" t="s">
        <v>311</v>
      </c>
      <c r="AC101" s="65" t="s">
        <v>311</v>
      </c>
      <c r="AD101" s="65" t="s">
        <v>311</v>
      </c>
      <c r="AE101" s="65" t="s">
        <v>311</v>
      </c>
      <c r="AF101" s="65" t="s">
        <v>311</v>
      </c>
      <c r="AG101" s="65"/>
      <c r="AH101" s="66"/>
      <c r="AI101" s="221">
        <v>1</v>
      </c>
      <c r="AJ101" s="66">
        <v>0.4</v>
      </c>
      <c r="AK101" s="221">
        <v>1</v>
      </c>
      <c r="AL101" s="191">
        <v>0.98</v>
      </c>
      <c r="AM101" s="189" t="s">
        <v>429</v>
      </c>
      <c r="AN101" s="184" t="s">
        <v>866</v>
      </c>
      <c r="AO101" s="184" t="s">
        <v>328</v>
      </c>
      <c r="AP101" s="67"/>
      <c r="AQ101" s="67" t="s">
        <v>26</v>
      </c>
      <c r="AR101" s="67"/>
      <c r="AS101" s="67"/>
      <c r="AT101" s="67" t="s">
        <v>1600</v>
      </c>
      <c r="AU101" s="67" t="s">
        <v>438</v>
      </c>
      <c r="AV101" s="67" t="s">
        <v>429</v>
      </c>
      <c r="AW101" s="67" t="s">
        <v>1611</v>
      </c>
      <c r="AX101" s="67" t="s">
        <v>867</v>
      </c>
      <c r="AY101" s="56"/>
      <c r="AZ101" s="67" t="s">
        <v>26</v>
      </c>
    </row>
    <row r="102" spans="1:52" s="54" customFormat="1" ht="15" customHeight="1" x14ac:dyDescent="0.3">
      <c r="A102" s="102" t="s">
        <v>130</v>
      </c>
      <c r="B102" s="114"/>
      <c r="C102" s="114"/>
      <c r="D102" s="114"/>
      <c r="E102" s="114"/>
      <c r="F102" s="114"/>
      <c r="G102" s="114"/>
      <c r="H102" s="114"/>
      <c r="I102" s="114"/>
      <c r="J102" s="112">
        <v>0.29599999999999999</v>
      </c>
      <c r="K102" s="112">
        <v>0.8</v>
      </c>
      <c r="L102" s="112">
        <v>0.54500000000000004</v>
      </c>
      <c r="M102" s="112">
        <v>1.242</v>
      </c>
      <c r="N102" s="112">
        <v>0.66700000000000004</v>
      </c>
      <c r="O102" s="115">
        <v>0.64700000000000002</v>
      </c>
      <c r="P102" s="113">
        <v>1</v>
      </c>
      <c r="Q102" s="115">
        <v>0.97</v>
      </c>
      <c r="R102" s="113">
        <v>1</v>
      </c>
      <c r="S102" s="112">
        <v>1.9710000000000001</v>
      </c>
      <c r="T102" s="113">
        <v>1</v>
      </c>
      <c r="U102" s="192">
        <v>1.5</v>
      </c>
      <c r="V102" s="112">
        <v>2.024</v>
      </c>
      <c r="W102" s="192">
        <v>1.4</v>
      </c>
      <c r="X102" s="103" t="s">
        <v>539</v>
      </c>
      <c r="Y102" s="67" t="s">
        <v>868</v>
      </c>
      <c r="Z102" s="67" t="s">
        <v>334</v>
      </c>
      <c r="AA102" s="67" t="s">
        <v>869</v>
      </c>
      <c r="AB102" s="67" t="s">
        <v>334</v>
      </c>
      <c r="AC102" s="67" t="s">
        <v>870</v>
      </c>
      <c r="AD102" s="67" t="s">
        <v>312</v>
      </c>
      <c r="AE102" s="71" t="s">
        <v>871</v>
      </c>
      <c r="AF102" s="67" t="s">
        <v>334</v>
      </c>
      <c r="AG102" s="221">
        <v>1</v>
      </c>
      <c r="AH102" s="66">
        <v>0.55000000000000004</v>
      </c>
      <c r="AI102" s="221">
        <v>1</v>
      </c>
      <c r="AJ102" s="66">
        <v>1.2</v>
      </c>
      <c r="AK102" s="221">
        <v>1</v>
      </c>
      <c r="AL102" s="195">
        <v>1.17</v>
      </c>
      <c r="AM102" s="103" t="s">
        <v>539</v>
      </c>
      <c r="AN102" s="188" t="s">
        <v>872</v>
      </c>
      <c r="AO102" s="184" t="s">
        <v>328</v>
      </c>
      <c r="AP102" s="67"/>
      <c r="AQ102" s="67"/>
      <c r="AR102" s="67"/>
      <c r="AS102" s="67" t="s">
        <v>42</v>
      </c>
      <c r="AT102" s="67" t="s">
        <v>1600</v>
      </c>
      <c r="AU102" s="67" t="s">
        <v>409</v>
      </c>
      <c r="AV102" s="67" t="s">
        <v>177</v>
      </c>
      <c r="AW102" s="67" t="s">
        <v>177</v>
      </c>
      <c r="AX102" s="67" t="s">
        <v>873</v>
      </c>
      <c r="AY102" s="56"/>
      <c r="AZ102" s="67" t="s">
        <v>42</v>
      </c>
    </row>
    <row r="103" spans="1:52" s="54" customFormat="1" ht="15" customHeight="1" x14ac:dyDescent="0.3">
      <c r="A103" s="56" t="s">
        <v>131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3">
        <v>1</v>
      </c>
      <c r="U103" s="196">
        <v>0.2</v>
      </c>
      <c r="V103" s="111"/>
      <c r="W103" s="200">
        <v>0.1</v>
      </c>
      <c r="X103" s="65" t="s">
        <v>311</v>
      </c>
      <c r="Y103" s="65" t="s">
        <v>311</v>
      </c>
      <c r="Z103" s="65" t="s">
        <v>311</v>
      </c>
      <c r="AA103" s="65" t="s">
        <v>311</v>
      </c>
      <c r="AB103" s="65" t="s">
        <v>311</v>
      </c>
      <c r="AC103" s="65" t="s">
        <v>311</v>
      </c>
      <c r="AD103" s="65" t="s">
        <v>311</v>
      </c>
      <c r="AE103" s="65" t="s">
        <v>311</v>
      </c>
      <c r="AF103" s="65" t="s">
        <v>311</v>
      </c>
      <c r="AG103" s="221">
        <v>1</v>
      </c>
      <c r="AH103" s="66">
        <v>1.76</v>
      </c>
      <c r="AI103" s="221">
        <v>1</v>
      </c>
      <c r="AJ103" s="66">
        <v>1.6</v>
      </c>
      <c r="AK103" s="221">
        <v>1</v>
      </c>
      <c r="AL103" s="197">
        <v>1.28</v>
      </c>
      <c r="AM103" s="189" t="s">
        <v>484</v>
      </c>
      <c r="AN103" s="184" t="s">
        <v>877</v>
      </c>
      <c r="AO103" s="184" t="s">
        <v>319</v>
      </c>
      <c r="AP103" s="67" t="s">
        <v>38</v>
      </c>
      <c r="AQ103" s="67"/>
      <c r="AR103" s="67"/>
      <c r="AS103" s="67"/>
      <c r="AT103" s="67" t="s">
        <v>1600</v>
      </c>
      <c r="AU103" s="67" t="s">
        <v>438</v>
      </c>
      <c r="AV103" s="67" t="s">
        <v>388</v>
      </c>
      <c r="AW103" s="67" t="s">
        <v>1611</v>
      </c>
      <c r="AX103" s="67" t="s">
        <v>878</v>
      </c>
      <c r="AY103" s="56"/>
      <c r="AZ103" s="67" t="s">
        <v>38</v>
      </c>
    </row>
    <row r="104" spans="1:52" s="54" customFormat="1" ht="15" customHeight="1" x14ac:dyDescent="0.3">
      <c r="A104" s="56" t="s">
        <v>132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3">
        <v>1</v>
      </c>
      <c r="U104" s="190">
        <v>0.9</v>
      </c>
      <c r="V104" s="111"/>
      <c r="W104" s="200">
        <v>1.2</v>
      </c>
      <c r="X104" s="65" t="s">
        <v>311</v>
      </c>
      <c r="Y104" s="65" t="s">
        <v>311</v>
      </c>
      <c r="Z104" s="65" t="s">
        <v>311</v>
      </c>
      <c r="AA104" s="65" t="s">
        <v>311</v>
      </c>
      <c r="AB104" s="65" t="s">
        <v>311</v>
      </c>
      <c r="AC104" s="65" t="s">
        <v>311</v>
      </c>
      <c r="AD104" s="65" t="s">
        <v>311</v>
      </c>
      <c r="AE104" s="65" t="s">
        <v>311</v>
      </c>
      <c r="AF104" s="65" t="s">
        <v>311</v>
      </c>
      <c r="AG104" s="221">
        <v>1</v>
      </c>
      <c r="AH104" s="66">
        <v>0.21</v>
      </c>
      <c r="AI104" s="221">
        <v>1</v>
      </c>
      <c r="AJ104" s="66">
        <v>0.23</v>
      </c>
      <c r="AK104" s="221">
        <v>1</v>
      </c>
      <c r="AL104" s="191">
        <v>0.24</v>
      </c>
      <c r="AM104" s="189" t="s">
        <v>780</v>
      </c>
      <c r="AN104" s="184" t="s">
        <v>879</v>
      </c>
      <c r="AO104" s="184" t="s">
        <v>334</v>
      </c>
      <c r="AP104" s="67"/>
      <c r="AQ104" s="67" t="s">
        <v>26</v>
      </c>
      <c r="AR104" s="67"/>
      <c r="AS104" s="67"/>
      <c r="AT104" s="67" t="s">
        <v>1600</v>
      </c>
      <c r="AU104" s="67" t="s">
        <v>498</v>
      </c>
      <c r="AV104" s="67" t="s">
        <v>880</v>
      </c>
      <c r="AW104" s="67" t="s">
        <v>1609</v>
      </c>
      <c r="AX104" s="67" t="s">
        <v>881</v>
      </c>
      <c r="AY104" s="56"/>
      <c r="AZ104" s="67" t="s">
        <v>26</v>
      </c>
    </row>
    <row r="105" spans="1:52" s="54" customFormat="1" ht="15" hidden="1" customHeight="1" x14ac:dyDescent="0.3">
      <c r="A105" s="56" t="s">
        <v>133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3">
        <v>1</v>
      </c>
      <c r="U105" s="190">
        <v>0</v>
      </c>
      <c r="V105" s="111"/>
      <c r="W105" s="200"/>
      <c r="X105" s="65"/>
      <c r="Y105" s="65"/>
      <c r="Z105" s="65"/>
      <c r="AA105" s="65"/>
      <c r="AB105" s="65"/>
      <c r="AC105" s="65"/>
      <c r="AD105" s="65"/>
      <c r="AE105" s="177"/>
      <c r="AF105" s="65"/>
      <c r="AG105" s="65"/>
      <c r="AH105" s="66"/>
      <c r="AI105" s="66"/>
      <c r="AJ105" s="66"/>
      <c r="AK105" s="221">
        <v>1</v>
      </c>
      <c r="AL105" s="191">
        <v>0.04</v>
      </c>
      <c r="AM105" s="189" t="s">
        <v>429</v>
      </c>
      <c r="AN105" s="184" t="s">
        <v>882</v>
      </c>
      <c r="AO105" s="184" t="s">
        <v>334</v>
      </c>
      <c r="AP105" s="67"/>
      <c r="AQ105" s="67" t="s">
        <v>26</v>
      </c>
      <c r="AR105" s="67"/>
      <c r="AS105" s="67"/>
      <c r="AT105" s="67" t="s">
        <v>1599</v>
      </c>
      <c r="AU105" s="67" t="s">
        <v>438</v>
      </c>
      <c r="AV105" s="67" t="s">
        <v>429</v>
      </c>
      <c r="AW105" s="67" t="s">
        <v>1611</v>
      </c>
      <c r="AX105" s="67" t="s">
        <v>883</v>
      </c>
      <c r="AY105" s="56"/>
      <c r="AZ105" s="67" t="s">
        <v>26</v>
      </c>
    </row>
    <row r="106" spans="1:52" s="54" customFormat="1" ht="15" customHeight="1" x14ac:dyDescent="0.3">
      <c r="A106" s="102" t="s">
        <v>134</v>
      </c>
      <c r="B106" s="112">
        <v>0.125</v>
      </c>
      <c r="C106" s="112">
        <v>6.0999999999999999E-2</v>
      </c>
      <c r="D106" s="112">
        <v>0.11899999999999999</v>
      </c>
      <c r="E106" s="112">
        <v>0.254</v>
      </c>
      <c r="F106" s="112">
        <v>0.34300000000000003</v>
      </c>
      <c r="G106" s="112">
        <v>0.27</v>
      </c>
      <c r="H106" s="112">
        <v>0.35099999999999998</v>
      </c>
      <c r="I106" s="112">
        <v>0.25700000000000001</v>
      </c>
      <c r="J106" s="112">
        <v>0.222</v>
      </c>
      <c r="K106" s="112">
        <v>0.25800000000000001</v>
      </c>
      <c r="L106" s="112">
        <v>0.156</v>
      </c>
      <c r="M106" s="112">
        <v>0.45600000000000002</v>
      </c>
      <c r="N106" s="112">
        <v>0.2</v>
      </c>
      <c r="O106" s="115">
        <v>0.65800000000000003</v>
      </c>
      <c r="P106" s="113">
        <v>1</v>
      </c>
      <c r="Q106" s="115">
        <v>2.16</v>
      </c>
      <c r="R106" s="113">
        <v>1</v>
      </c>
      <c r="S106" s="112">
        <v>2.738</v>
      </c>
      <c r="T106" s="113">
        <v>1</v>
      </c>
      <c r="U106" s="192">
        <v>1.3</v>
      </c>
      <c r="V106" s="112">
        <v>1.7809999999999999</v>
      </c>
      <c r="W106" s="192">
        <v>2.2000000000000002</v>
      </c>
      <c r="X106" s="103" t="s">
        <v>459</v>
      </c>
      <c r="Y106" s="67" t="s">
        <v>884</v>
      </c>
      <c r="Z106" s="67" t="s">
        <v>334</v>
      </c>
      <c r="AA106" s="67" t="s">
        <v>885</v>
      </c>
      <c r="AB106" s="67" t="s">
        <v>328</v>
      </c>
      <c r="AC106" s="67" t="s">
        <v>886</v>
      </c>
      <c r="AD106" s="67" t="s">
        <v>328</v>
      </c>
      <c r="AE106" s="71" t="s">
        <v>887</v>
      </c>
      <c r="AF106" s="67" t="s">
        <v>312</v>
      </c>
      <c r="AG106" s="221">
        <v>1</v>
      </c>
      <c r="AH106" s="66">
        <v>0.78</v>
      </c>
      <c r="AI106" s="221">
        <v>1</v>
      </c>
      <c r="AJ106" s="66">
        <v>0.83</v>
      </c>
      <c r="AK106" s="221">
        <v>1</v>
      </c>
      <c r="AL106" s="195">
        <v>0.85</v>
      </c>
      <c r="AM106" s="103" t="s">
        <v>459</v>
      </c>
      <c r="AN106" s="188" t="s">
        <v>888</v>
      </c>
      <c r="AO106" s="184" t="s">
        <v>328</v>
      </c>
      <c r="AP106" s="67"/>
      <c r="AQ106" s="67"/>
      <c r="AR106" s="67"/>
      <c r="AS106" s="67" t="s">
        <v>42</v>
      </c>
      <c r="AT106" s="67" t="s">
        <v>1599</v>
      </c>
      <c r="AU106" s="67" t="s">
        <v>648</v>
      </c>
      <c r="AV106" s="67" t="s">
        <v>465</v>
      </c>
      <c r="AW106" s="67" t="s">
        <v>1608</v>
      </c>
      <c r="AX106" s="67" t="s">
        <v>889</v>
      </c>
      <c r="AY106" s="56"/>
      <c r="AZ106" s="67" t="s">
        <v>42</v>
      </c>
    </row>
    <row r="107" spans="1:52" s="54" customFormat="1" ht="15" customHeight="1" x14ac:dyDescent="0.3">
      <c r="A107" s="56" t="s">
        <v>135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3">
        <v>1</v>
      </c>
      <c r="U107" s="190">
        <v>0.1</v>
      </c>
      <c r="V107" s="111"/>
      <c r="W107" s="200">
        <v>0.1</v>
      </c>
      <c r="X107" s="65" t="s">
        <v>311</v>
      </c>
      <c r="Y107" s="65" t="s">
        <v>311</v>
      </c>
      <c r="Z107" s="65" t="s">
        <v>311</v>
      </c>
      <c r="AA107" s="65" t="s">
        <v>311</v>
      </c>
      <c r="AB107" s="65" t="s">
        <v>311</v>
      </c>
      <c r="AC107" s="65" t="s">
        <v>311</v>
      </c>
      <c r="AD107" s="65" t="s">
        <v>311</v>
      </c>
      <c r="AE107" s="65" t="s">
        <v>311</v>
      </c>
      <c r="AF107" s="65" t="s">
        <v>311</v>
      </c>
      <c r="AG107" s="221">
        <v>1</v>
      </c>
      <c r="AH107" s="66">
        <v>0.27</v>
      </c>
      <c r="AI107" s="221">
        <v>1</v>
      </c>
      <c r="AJ107" s="66">
        <v>0.13</v>
      </c>
      <c r="AK107" s="221">
        <v>1</v>
      </c>
      <c r="AL107" s="191">
        <v>0.1</v>
      </c>
      <c r="AM107" s="189" t="s">
        <v>434</v>
      </c>
      <c r="AN107" s="184" t="s">
        <v>894</v>
      </c>
      <c r="AO107" s="184" t="s">
        <v>334</v>
      </c>
      <c r="AP107" s="67"/>
      <c r="AQ107" s="67" t="s">
        <v>26</v>
      </c>
      <c r="AR107" s="67"/>
      <c r="AS107" s="67"/>
      <c r="AT107" s="67" t="s">
        <v>1600</v>
      </c>
      <c r="AU107" s="67" t="s">
        <v>847</v>
      </c>
      <c r="AV107" s="67" t="s">
        <v>432</v>
      </c>
      <c r="AW107" s="67" t="s">
        <v>1611</v>
      </c>
      <c r="AX107" s="67" t="s">
        <v>895</v>
      </c>
      <c r="AY107" s="56"/>
      <c r="AZ107" s="67" t="s">
        <v>26</v>
      </c>
    </row>
    <row r="108" spans="1:52" s="54" customFormat="1" ht="15" customHeight="1" x14ac:dyDescent="0.3">
      <c r="A108" s="57" t="s">
        <v>136</v>
      </c>
      <c r="B108" s="112">
        <v>0.86</v>
      </c>
      <c r="C108" s="112">
        <v>0.98980000000000001</v>
      </c>
      <c r="D108" s="112">
        <v>0.97399999999999998</v>
      </c>
      <c r="E108" s="112">
        <v>1.079</v>
      </c>
      <c r="F108" s="112">
        <v>1.2</v>
      </c>
      <c r="G108" s="112">
        <v>1.042</v>
      </c>
      <c r="H108" s="112">
        <v>1.083</v>
      </c>
      <c r="I108" s="112">
        <v>1.3029999999999999</v>
      </c>
      <c r="J108" s="112">
        <v>1.4319999999999999</v>
      </c>
      <c r="K108" s="112">
        <v>1.6160000000000001</v>
      </c>
      <c r="L108" s="112">
        <v>1.4810000000000001</v>
      </c>
      <c r="M108" s="112">
        <v>1.6859999999999999</v>
      </c>
      <c r="N108" s="112">
        <v>1.859</v>
      </c>
      <c r="O108" s="113">
        <v>1.486</v>
      </c>
      <c r="P108" s="113">
        <v>1</v>
      </c>
      <c r="Q108" s="112">
        <v>1.7130000000000001</v>
      </c>
      <c r="R108" s="113">
        <v>1</v>
      </c>
      <c r="S108" s="112">
        <v>1.8089999999999999</v>
      </c>
      <c r="T108" s="113">
        <v>1</v>
      </c>
      <c r="U108" s="192">
        <v>1.5</v>
      </c>
      <c r="V108" s="112">
        <v>1.8680000000000001</v>
      </c>
      <c r="W108" s="192">
        <v>1.8</v>
      </c>
      <c r="X108" s="67" t="s">
        <v>317</v>
      </c>
      <c r="Y108" s="67" t="s">
        <v>896</v>
      </c>
      <c r="Z108" s="67" t="s">
        <v>319</v>
      </c>
      <c r="AA108" s="67" t="s">
        <v>897</v>
      </c>
      <c r="AB108" s="67" t="s">
        <v>319</v>
      </c>
      <c r="AC108" s="67" t="s">
        <v>898</v>
      </c>
      <c r="AD108" s="67" t="s">
        <v>319</v>
      </c>
      <c r="AE108" s="71" t="s">
        <v>899</v>
      </c>
      <c r="AF108" s="67" t="s">
        <v>319</v>
      </c>
      <c r="AG108" s="221">
        <v>1</v>
      </c>
      <c r="AH108" s="66">
        <v>2.2000000000000002</v>
      </c>
      <c r="AI108" s="221">
        <v>1</v>
      </c>
      <c r="AJ108" s="66">
        <v>1.92</v>
      </c>
      <c r="AK108" s="221">
        <v>1</v>
      </c>
      <c r="AL108" s="195">
        <v>1.7</v>
      </c>
      <c r="AM108" s="67" t="s">
        <v>317</v>
      </c>
      <c r="AN108" s="188" t="s">
        <v>343</v>
      </c>
      <c r="AO108" s="184" t="s">
        <v>319</v>
      </c>
      <c r="AP108" s="67"/>
      <c r="AQ108" s="67"/>
      <c r="AR108" s="67" t="s">
        <v>28</v>
      </c>
      <c r="AS108" s="67"/>
      <c r="AT108" s="67" t="s">
        <v>1600</v>
      </c>
      <c r="AU108" s="67" t="s">
        <v>324</v>
      </c>
      <c r="AV108" s="67" t="s">
        <v>317</v>
      </c>
      <c r="AW108" s="67" t="s">
        <v>1609</v>
      </c>
      <c r="AX108" s="67" t="s">
        <v>900</v>
      </c>
      <c r="AY108" s="56"/>
      <c r="AZ108" s="67" t="s">
        <v>28</v>
      </c>
    </row>
    <row r="109" spans="1:52" s="54" customFormat="1" ht="15" customHeight="1" x14ac:dyDescent="0.3">
      <c r="A109" s="60" t="s">
        <v>137</v>
      </c>
      <c r="B109" s="114"/>
      <c r="C109" s="114" t="s">
        <v>97</v>
      </c>
      <c r="D109" s="114" t="s">
        <v>97</v>
      </c>
      <c r="E109" s="112">
        <v>0.42899999999999999</v>
      </c>
      <c r="F109" s="112">
        <v>0.14299999999999999</v>
      </c>
      <c r="G109" s="112">
        <v>7.0999999999999994E-2</v>
      </c>
      <c r="H109" s="112">
        <v>0.4</v>
      </c>
      <c r="I109" s="112">
        <v>0.2</v>
      </c>
      <c r="J109" s="112">
        <v>0.154</v>
      </c>
      <c r="K109" s="112">
        <v>0.58299999999999996</v>
      </c>
      <c r="L109" s="112">
        <v>7.0999999999999994E-2</v>
      </c>
      <c r="M109" s="112">
        <v>0.8</v>
      </c>
      <c r="N109" s="112">
        <v>0.26700000000000002</v>
      </c>
      <c r="O109" s="115">
        <v>0.26700000000000002</v>
      </c>
      <c r="P109" s="113">
        <v>1</v>
      </c>
      <c r="Q109" s="115">
        <v>0.26700000000000002</v>
      </c>
      <c r="R109" s="113">
        <v>1</v>
      </c>
      <c r="S109" s="112">
        <v>0.313</v>
      </c>
      <c r="T109" s="113">
        <v>1</v>
      </c>
      <c r="U109" s="192">
        <v>0.5</v>
      </c>
      <c r="V109" s="112">
        <v>0.44700000000000001</v>
      </c>
      <c r="W109" s="192">
        <v>0.3</v>
      </c>
      <c r="X109" s="67" t="s">
        <v>177</v>
      </c>
      <c r="Y109" s="67" t="s">
        <v>901</v>
      </c>
      <c r="Z109" s="65" t="s">
        <v>334</v>
      </c>
      <c r="AA109" s="67" t="s">
        <v>902</v>
      </c>
      <c r="AB109" s="65" t="s">
        <v>334</v>
      </c>
      <c r="AC109" s="65" t="s">
        <v>903</v>
      </c>
      <c r="AD109" s="65" t="s">
        <v>334</v>
      </c>
      <c r="AE109" s="177" t="s">
        <v>904</v>
      </c>
      <c r="AF109" s="65" t="s">
        <v>334</v>
      </c>
      <c r="AG109" s="221">
        <v>1</v>
      </c>
      <c r="AH109" s="66">
        <v>0.34</v>
      </c>
      <c r="AI109" s="221">
        <v>1</v>
      </c>
      <c r="AJ109" s="66">
        <v>0.25</v>
      </c>
      <c r="AK109" s="221">
        <v>1</v>
      </c>
      <c r="AL109" s="195">
        <v>0.14000000000000001</v>
      </c>
      <c r="AM109" s="187" t="s">
        <v>390</v>
      </c>
      <c r="AN109" s="188" t="s">
        <v>905</v>
      </c>
      <c r="AO109" s="188" t="s">
        <v>334</v>
      </c>
      <c r="AP109" s="67" t="s">
        <v>38</v>
      </c>
      <c r="AQ109" s="67"/>
      <c r="AR109" s="67"/>
      <c r="AS109" s="67" t="s">
        <v>42</v>
      </c>
      <c r="AT109" s="67" t="s">
        <v>1600</v>
      </c>
      <c r="AU109" s="67" t="s">
        <v>543</v>
      </c>
      <c r="AV109" s="67" t="s">
        <v>177</v>
      </c>
      <c r="AW109" s="67" t="s">
        <v>177</v>
      </c>
      <c r="AX109" s="67" t="s">
        <v>906</v>
      </c>
      <c r="AY109" s="56"/>
      <c r="AZ109" s="56" t="s">
        <v>1612</v>
      </c>
    </row>
    <row r="110" spans="1:52" s="54" customFormat="1" ht="15" customHeight="1" x14ac:dyDescent="0.3">
      <c r="A110" s="56" t="s">
        <v>138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3">
        <v>1</v>
      </c>
      <c r="U110" s="190">
        <v>0.9</v>
      </c>
      <c r="V110" s="111"/>
      <c r="W110" s="200">
        <v>0.7</v>
      </c>
      <c r="X110" s="65" t="s">
        <v>311</v>
      </c>
      <c r="Y110" s="65" t="s">
        <v>311</v>
      </c>
      <c r="Z110" s="65" t="s">
        <v>311</v>
      </c>
      <c r="AA110" s="65" t="s">
        <v>311</v>
      </c>
      <c r="AB110" s="65" t="s">
        <v>311</v>
      </c>
      <c r="AC110" s="65" t="s">
        <v>311</v>
      </c>
      <c r="AD110" s="65" t="s">
        <v>311</v>
      </c>
      <c r="AE110" s="65" t="s">
        <v>311</v>
      </c>
      <c r="AF110" s="65" t="s">
        <v>311</v>
      </c>
      <c r="AG110" s="221">
        <v>1</v>
      </c>
      <c r="AH110" s="66">
        <v>0.24</v>
      </c>
      <c r="AI110" s="221">
        <v>1</v>
      </c>
      <c r="AJ110" s="66">
        <v>0.3</v>
      </c>
      <c r="AK110" s="221">
        <v>1</v>
      </c>
      <c r="AL110" s="191">
        <v>0.38</v>
      </c>
      <c r="AM110" s="189" t="s">
        <v>331</v>
      </c>
      <c r="AN110" s="184" t="s">
        <v>908</v>
      </c>
      <c r="AO110" s="184" t="s">
        <v>334</v>
      </c>
      <c r="AP110" s="67"/>
      <c r="AQ110" s="67" t="s">
        <v>26</v>
      </c>
      <c r="AR110" s="67"/>
      <c r="AS110" s="67"/>
      <c r="AT110" s="67" t="s">
        <v>1600</v>
      </c>
      <c r="AU110" s="67" t="s">
        <v>324</v>
      </c>
      <c r="AV110" s="67" t="s">
        <v>317</v>
      </c>
      <c r="AW110" s="67" t="s">
        <v>1609</v>
      </c>
      <c r="AX110" s="67" t="s">
        <v>909</v>
      </c>
      <c r="AY110" s="56"/>
      <c r="AZ110" s="67" t="s">
        <v>26</v>
      </c>
    </row>
    <row r="111" spans="1:52" s="54" customFormat="1" ht="15" customHeight="1" x14ac:dyDescent="0.3">
      <c r="A111" s="56" t="s">
        <v>139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3">
        <v>1</v>
      </c>
      <c r="U111" s="190">
        <v>1.4</v>
      </c>
      <c r="V111" s="111"/>
      <c r="W111" s="200">
        <v>1.2</v>
      </c>
      <c r="X111" s="65" t="s">
        <v>311</v>
      </c>
      <c r="Y111" s="65" t="s">
        <v>311</v>
      </c>
      <c r="Z111" s="65" t="s">
        <v>311</v>
      </c>
      <c r="AA111" s="65" t="s">
        <v>311</v>
      </c>
      <c r="AB111" s="65" t="s">
        <v>311</v>
      </c>
      <c r="AC111" s="65" t="s">
        <v>311</v>
      </c>
      <c r="AD111" s="65" t="s">
        <v>311</v>
      </c>
      <c r="AE111" s="65" t="s">
        <v>311</v>
      </c>
      <c r="AF111" s="65" t="s">
        <v>311</v>
      </c>
      <c r="AG111" s="221">
        <v>1</v>
      </c>
      <c r="AH111" s="66">
        <v>0.28999999999999998</v>
      </c>
      <c r="AI111" s="221">
        <v>1</v>
      </c>
      <c r="AJ111" s="66">
        <v>0.22</v>
      </c>
      <c r="AK111" s="221">
        <v>1</v>
      </c>
      <c r="AL111" s="191">
        <v>0.25</v>
      </c>
      <c r="AM111" s="189" t="s">
        <v>910</v>
      </c>
      <c r="AN111" s="184" t="s">
        <v>911</v>
      </c>
      <c r="AO111" s="184" t="s">
        <v>334</v>
      </c>
      <c r="AP111" s="67"/>
      <c r="AQ111" s="67" t="s">
        <v>26</v>
      </c>
      <c r="AR111" s="67"/>
      <c r="AS111" s="67"/>
      <c r="AT111" s="67" t="s">
        <v>1600</v>
      </c>
      <c r="AU111" s="67" t="s">
        <v>335</v>
      </c>
      <c r="AV111" s="67" t="s">
        <v>336</v>
      </c>
      <c r="AW111" s="67" t="s">
        <v>1609</v>
      </c>
      <c r="AX111" s="67" t="s">
        <v>912</v>
      </c>
      <c r="AY111" s="56"/>
      <c r="AZ111" s="67" t="s">
        <v>26</v>
      </c>
    </row>
    <row r="112" spans="1:52" s="54" customFormat="1" ht="15" customHeight="1" x14ac:dyDescent="0.3">
      <c r="A112" s="102" t="s">
        <v>140</v>
      </c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3">
        <v>1.72</v>
      </c>
      <c r="P112" s="113">
        <v>1</v>
      </c>
      <c r="Q112" s="112">
        <v>3</v>
      </c>
      <c r="R112" s="113">
        <v>1</v>
      </c>
      <c r="S112" s="112">
        <v>1.867</v>
      </c>
      <c r="T112" s="113">
        <v>1</v>
      </c>
      <c r="U112" s="192">
        <v>1.4</v>
      </c>
      <c r="V112" s="112">
        <v>4.4459999999999997</v>
      </c>
      <c r="W112" s="192">
        <v>3.7</v>
      </c>
      <c r="X112" s="103" t="s">
        <v>913</v>
      </c>
      <c r="Y112" s="67" t="s">
        <v>914</v>
      </c>
      <c r="Z112" s="67" t="s">
        <v>328</v>
      </c>
      <c r="AA112" s="67" t="s">
        <v>915</v>
      </c>
      <c r="AB112" s="67" t="s">
        <v>328</v>
      </c>
      <c r="AC112" s="67" t="s">
        <v>916</v>
      </c>
      <c r="AD112" s="67" t="s">
        <v>312</v>
      </c>
      <c r="AE112" s="71" t="s">
        <v>917</v>
      </c>
      <c r="AF112" s="67" t="s">
        <v>312</v>
      </c>
      <c r="AG112" s="221">
        <v>1</v>
      </c>
      <c r="AH112" s="66">
        <v>1.06</v>
      </c>
      <c r="AI112" s="221">
        <v>1</v>
      </c>
      <c r="AJ112" s="66">
        <v>0.8</v>
      </c>
      <c r="AK112" s="221">
        <v>1</v>
      </c>
      <c r="AL112" s="195">
        <v>0.68</v>
      </c>
      <c r="AM112" s="103" t="s">
        <v>913</v>
      </c>
      <c r="AN112" s="188" t="s">
        <v>918</v>
      </c>
      <c r="AO112" s="184" t="s">
        <v>328</v>
      </c>
      <c r="AP112" s="67"/>
      <c r="AQ112" s="67"/>
      <c r="AR112" s="67" t="s">
        <v>28</v>
      </c>
      <c r="AS112" s="67" t="s">
        <v>42</v>
      </c>
      <c r="AT112" s="67" t="s">
        <v>1599</v>
      </c>
      <c r="AU112" s="67" t="s">
        <v>324</v>
      </c>
      <c r="AV112" s="67" t="s">
        <v>317</v>
      </c>
      <c r="AW112" s="67" t="s">
        <v>1609</v>
      </c>
      <c r="AX112" s="67" t="s">
        <v>919</v>
      </c>
      <c r="AY112" s="56"/>
      <c r="AZ112" s="56" t="s">
        <v>1613</v>
      </c>
    </row>
    <row r="113" spans="1:52" s="54" customFormat="1" ht="15" customHeight="1" x14ac:dyDescent="0.3">
      <c r="A113" s="56" t="s">
        <v>141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3">
        <v>1</v>
      </c>
      <c r="U113" s="190">
        <v>0.5</v>
      </c>
      <c r="V113" s="111"/>
      <c r="W113" s="200">
        <v>0.3</v>
      </c>
      <c r="X113" s="65" t="s">
        <v>311</v>
      </c>
      <c r="Y113" s="65" t="s">
        <v>311</v>
      </c>
      <c r="Z113" s="65" t="s">
        <v>311</v>
      </c>
      <c r="AA113" s="65" t="s">
        <v>311</v>
      </c>
      <c r="AB113" s="65" t="s">
        <v>311</v>
      </c>
      <c r="AC113" s="65" t="s">
        <v>311</v>
      </c>
      <c r="AD113" s="65" t="s">
        <v>311</v>
      </c>
      <c r="AE113" s="65" t="s">
        <v>311</v>
      </c>
      <c r="AF113" s="65" t="s">
        <v>311</v>
      </c>
      <c r="AG113" s="221">
        <v>1</v>
      </c>
      <c r="AH113" s="66">
        <v>1.19</v>
      </c>
      <c r="AI113" s="221">
        <v>1</v>
      </c>
      <c r="AJ113" s="66">
        <v>1.86</v>
      </c>
      <c r="AK113" s="221">
        <v>1</v>
      </c>
      <c r="AL113" s="191">
        <v>1.22</v>
      </c>
      <c r="AM113" s="189" t="s">
        <v>924</v>
      </c>
      <c r="AN113" s="184" t="s">
        <v>925</v>
      </c>
      <c r="AO113" s="184" t="s">
        <v>328</v>
      </c>
      <c r="AP113" s="67"/>
      <c r="AQ113" s="67" t="s">
        <v>26</v>
      </c>
      <c r="AR113" s="67"/>
      <c r="AS113" s="67"/>
      <c r="AT113" s="67" t="s">
        <v>1600</v>
      </c>
      <c r="AU113" s="67" t="s">
        <v>392</v>
      </c>
      <c r="AV113" s="67" t="s">
        <v>177</v>
      </c>
      <c r="AW113" s="67" t="s">
        <v>177</v>
      </c>
      <c r="AX113" s="67" t="s">
        <v>926</v>
      </c>
      <c r="AY113" s="56"/>
      <c r="AZ113" s="67" t="s">
        <v>26</v>
      </c>
    </row>
    <row r="114" spans="1:52" s="54" customFormat="1" ht="15" hidden="1" customHeight="1" x14ac:dyDescent="0.3">
      <c r="A114" s="56" t="s">
        <v>142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3">
        <v>1</v>
      </c>
      <c r="U114" s="190">
        <v>0.1</v>
      </c>
      <c r="V114" s="111"/>
      <c r="W114" s="200"/>
      <c r="X114" s="65"/>
      <c r="Y114" s="65"/>
      <c r="Z114" s="65"/>
      <c r="AA114" s="65"/>
      <c r="AB114" s="65"/>
      <c r="AC114" s="65"/>
      <c r="AD114" s="65"/>
      <c r="AE114" s="177"/>
      <c r="AF114" s="65"/>
      <c r="AG114" s="65"/>
      <c r="AH114" s="66"/>
      <c r="AI114" s="66"/>
      <c r="AJ114" s="66"/>
      <c r="AK114" s="221">
        <v>1</v>
      </c>
      <c r="AL114" s="191">
        <v>0.16</v>
      </c>
      <c r="AM114" s="189" t="s">
        <v>429</v>
      </c>
      <c r="AN114" s="184" t="s">
        <v>1614</v>
      </c>
      <c r="AO114" s="184" t="s">
        <v>334</v>
      </c>
      <c r="AP114" s="67"/>
      <c r="AQ114" s="67" t="s">
        <v>26</v>
      </c>
      <c r="AR114" s="67"/>
      <c r="AS114" s="67"/>
      <c r="AT114" s="67" t="s">
        <v>1600</v>
      </c>
      <c r="AU114" s="67" t="s">
        <v>847</v>
      </c>
      <c r="AV114" s="67" t="s">
        <v>432</v>
      </c>
      <c r="AW114" s="67" t="s">
        <v>1611</v>
      </c>
      <c r="AX114" s="67" t="s">
        <v>927</v>
      </c>
      <c r="AY114" s="56"/>
      <c r="AZ114" s="67" t="s">
        <v>26</v>
      </c>
    </row>
    <row r="115" spans="1:52" s="54" customFormat="1" ht="15" customHeight="1" x14ac:dyDescent="0.3">
      <c r="A115" s="56" t="s">
        <v>143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3">
        <v>1</v>
      </c>
      <c r="U115" s="190">
        <v>0.8</v>
      </c>
      <c r="V115" s="111"/>
      <c r="W115" s="200">
        <v>1.1000000000000001</v>
      </c>
      <c r="X115" s="65" t="s">
        <v>311</v>
      </c>
      <c r="Y115" s="65" t="s">
        <v>311</v>
      </c>
      <c r="Z115" s="65" t="s">
        <v>311</v>
      </c>
      <c r="AA115" s="65" t="s">
        <v>311</v>
      </c>
      <c r="AB115" s="65" t="s">
        <v>311</v>
      </c>
      <c r="AC115" s="65" t="s">
        <v>311</v>
      </c>
      <c r="AD115" s="65" t="s">
        <v>311</v>
      </c>
      <c r="AE115" s="65" t="s">
        <v>311</v>
      </c>
      <c r="AF115" s="65" t="s">
        <v>311</v>
      </c>
      <c r="AG115" s="221">
        <v>1</v>
      </c>
      <c r="AH115" s="66">
        <v>1.3</v>
      </c>
      <c r="AI115" s="221">
        <v>1</v>
      </c>
      <c r="AJ115" s="66">
        <v>1.0900000000000001</v>
      </c>
      <c r="AK115" s="221">
        <v>1</v>
      </c>
      <c r="AL115" s="191">
        <v>0.64</v>
      </c>
      <c r="AM115" s="189" t="s">
        <v>390</v>
      </c>
      <c r="AN115" s="184" t="s">
        <v>928</v>
      </c>
      <c r="AO115" s="184" t="s">
        <v>328</v>
      </c>
      <c r="AP115" s="67"/>
      <c r="AQ115" s="67" t="s">
        <v>26</v>
      </c>
      <c r="AR115" s="67"/>
      <c r="AS115" s="67"/>
      <c r="AT115" s="67" t="s">
        <v>1600</v>
      </c>
      <c r="AU115" s="67" t="s">
        <v>409</v>
      </c>
      <c r="AV115" s="67" t="s">
        <v>177</v>
      </c>
      <c r="AW115" s="67" t="s">
        <v>177</v>
      </c>
      <c r="AX115" s="67" t="s">
        <v>929</v>
      </c>
      <c r="AY115" s="56"/>
      <c r="AZ115" s="67" t="s">
        <v>26</v>
      </c>
    </row>
    <row r="116" spans="1:52" s="54" customFormat="1" ht="15" customHeight="1" x14ac:dyDescent="0.3">
      <c r="A116" s="56" t="s">
        <v>144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3">
        <v>1</v>
      </c>
      <c r="U116" s="190">
        <v>1.3</v>
      </c>
      <c r="V116" s="111"/>
      <c r="W116" s="200">
        <v>1.1000000000000001</v>
      </c>
      <c r="X116" s="65" t="s">
        <v>311</v>
      </c>
      <c r="Y116" s="65" t="s">
        <v>311</v>
      </c>
      <c r="Z116" s="65" t="s">
        <v>311</v>
      </c>
      <c r="AA116" s="65" t="s">
        <v>311</v>
      </c>
      <c r="AB116" s="65" t="s">
        <v>311</v>
      </c>
      <c r="AC116" s="65" t="s">
        <v>311</v>
      </c>
      <c r="AD116" s="65" t="s">
        <v>311</v>
      </c>
      <c r="AE116" s="65" t="s">
        <v>311</v>
      </c>
      <c r="AF116" s="65" t="s">
        <v>311</v>
      </c>
      <c r="AG116" s="221">
        <v>1</v>
      </c>
      <c r="AH116" s="66">
        <v>0.17</v>
      </c>
      <c r="AI116" s="221">
        <v>1</v>
      </c>
      <c r="AJ116" s="66">
        <v>0.18</v>
      </c>
      <c r="AK116" s="221">
        <v>1</v>
      </c>
      <c r="AL116" s="191">
        <v>0.19</v>
      </c>
      <c r="AM116" s="189" t="s">
        <v>910</v>
      </c>
      <c r="AN116" s="184" t="s">
        <v>930</v>
      </c>
      <c r="AO116" s="184" t="s">
        <v>334</v>
      </c>
      <c r="AP116" s="67"/>
      <c r="AQ116" s="67" t="s">
        <v>26</v>
      </c>
      <c r="AR116" s="67"/>
      <c r="AS116" s="67"/>
      <c r="AT116" s="67" t="s">
        <v>1599</v>
      </c>
      <c r="AU116" s="67" t="s">
        <v>931</v>
      </c>
      <c r="AV116" s="67" t="s">
        <v>932</v>
      </c>
      <c r="AW116" s="67" t="s">
        <v>1609</v>
      </c>
      <c r="AX116" s="67" t="s">
        <v>933</v>
      </c>
      <c r="AY116" s="56"/>
      <c r="AZ116" s="67" t="s">
        <v>26</v>
      </c>
    </row>
    <row r="117" spans="1:52" s="54" customFormat="1" ht="15" customHeight="1" x14ac:dyDescent="0.3">
      <c r="A117" s="57" t="s">
        <v>145</v>
      </c>
      <c r="B117" s="112">
        <v>0.42899999999999999</v>
      </c>
      <c r="C117" s="112">
        <v>0.495</v>
      </c>
      <c r="D117" s="112">
        <v>0.32500000000000001</v>
      </c>
      <c r="E117" s="112">
        <v>0.47099999999999997</v>
      </c>
      <c r="F117" s="112">
        <v>0.437</v>
      </c>
      <c r="G117" s="112">
        <v>0.432</v>
      </c>
      <c r="H117" s="112">
        <v>0.49199999999999999</v>
      </c>
      <c r="I117" s="112">
        <v>0.34599999999999997</v>
      </c>
      <c r="J117" s="112">
        <v>0.443</v>
      </c>
      <c r="K117" s="112">
        <v>0.505</v>
      </c>
      <c r="L117" s="112">
        <v>0.45700000000000002</v>
      </c>
      <c r="M117" s="112">
        <v>0.58099999999999996</v>
      </c>
      <c r="N117" s="112">
        <v>0.47</v>
      </c>
      <c r="O117" s="113">
        <v>0.46600000000000003</v>
      </c>
      <c r="P117" s="113">
        <v>1</v>
      </c>
      <c r="Q117" s="112">
        <v>0.48699999999999999</v>
      </c>
      <c r="R117" s="113">
        <v>1</v>
      </c>
      <c r="S117" s="112">
        <v>0.63800000000000001</v>
      </c>
      <c r="T117" s="113">
        <v>1</v>
      </c>
      <c r="U117" s="192">
        <v>0.5</v>
      </c>
      <c r="V117" s="112">
        <v>0.67800000000000005</v>
      </c>
      <c r="W117" s="192">
        <v>0.6</v>
      </c>
      <c r="X117" s="67" t="s">
        <v>317</v>
      </c>
      <c r="Y117" s="67" t="s">
        <v>934</v>
      </c>
      <c r="Z117" s="67" t="s">
        <v>334</v>
      </c>
      <c r="AA117" s="67" t="s">
        <v>935</v>
      </c>
      <c r="AB117" s="67" t="s">
        <v>334</v>
      </c>
      <c r="AC117" s="67" t="s">
        <v>936</v>
      </c>
      <c r="AD117" s="67" t="s">
        <v>334</v>
      </c>
      <c r="AE117" s="71" t="s">
        <v>351</v>
      </c>
      <c r="AF117" s="67" t="s">
        <v>334</v>
      </c>
      <c r="AG117" s="221">
        <v>1</v>
      </c>
      <c r="AH117" s="66">
        <v>0.56999999999999995</v>
      </c>
      <c r="AI117" s="221">
        <v>1</v>
      </c>
      <c r="AJ117" s="66">
        <v>0.49</v>
      </c>
      <c r="AK117" s="221">
        <v>1</v>
      </c>
      <c r="AL117" s="195">
        <v>0.49</v>
      </c>
      <c r="AM117" s="67" t="s">
        <v>317</v>
      </c>
      <c r="AN117" s="188" t="s">
        <v>574</v>
      </c>
      <c r="AO117" s="184" t="s">
        <v>312</v>
      </c>
      <c r="AP117" s="67"/>
      <c r="AQ117" s="67"/>
      <c r="AR117" s="67" t="s">
        <v>28</v>
      </c>
      <c r="AS117" s="67"/>
      <c r="AT117" s="67" t="s">
        <v>1600</v>
      </c>
      <c r="AU117" s="67" t="s">
        <v>324</v>
      </c>
      <c r="AV117" s="67" t="s">
        <v>317</v>
      </c>
      <c r="AW117" s="67" t="s">
        <v>1609</v>
      </c>
      <c r="AX117" s="67" t="s">
        <v>937</v>
      </c>
      <c r="AY117" s="56"/>
      <c r="AZ117" s="67" t="s">
        <v>28</v>
      </c>
    </row>
    <row r="118" spans="1:52" s="54" customFormat="1" ht="15" hidden="1" customHeight="1" x14ac:dyDescent="0.3">
      <c r="A118" s="56" t="s">
        <v>146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3">
        <v>1</v>
      </c>
      <c r="U118" s="190">
        <v>0.3</v>
      </c>
      <c r="V118" s="111"/>
      <c r="W118" s="200"/>
      <c r="X118" s="65" t="s">
        <v>311</v>
      </c>
      <c r="Y118" s="65" t="s">
        <v>311</v>
      </c>
      <c r="Z118" s="65" t="s">
        <v>311</v>
      </c>
      <c r="AA118" s="65" t="s">
        <v>311</v>
      </c>
      <c r="AB118" s="65" t="s">
        <v>311</v>
      </c>
      <c r="AC118" s="65" t="s">
        <v>311</v>
      </c>
      <c r="AD118" s="65" t="s">
        <v>311</v>
      </c>
      <c r="AE118" s="65" t="s">
        <v>311</v>
      </c>
      <c r="AF118" s="65" t="s">
        <v>311</v>
      </c>
      <c r="AG118" s="65"/>
      <c r="AH118" s="66"/>
      <c r="AI118" s="221">
        <v>1</v>
      </c>
      <c r="AJ118" s="66">
        <v>0.37</v>
      </c>
      <c r="AK118" s="221">
        <v>1</v>
      </c>
      <c r="AL118" s="191">
        <v>0.23</v>
      </c>
      <c r="AM118" s="189" t="s">
        <v>390</v>
      </c>
      <c r="AN118" s="184" t="s">
        <v>938</v>
      </c>
      <c r="AO118" s="184" t="s">
        <v>312</v>
      </c>
      <c r="AP118" s="67"/>
      <c r="AQ118" s="67" t="s">
        <v>26</v>
      </c>
      <c r="AR118" s="67"/>
      <c r="AS118" s="67"/>
      <c r="AT118" s="67" t="s">
        <v>1600</v>
      </c>
      <c r="AU118" s="67" t="s">
        <v>543</v>
      </c>
      <c r="AV118" s="67" t="s">
        <v>177</v>
      </c>
      <c r="AW118" s="67" t="s">
        <v>177</v>
      </c>
      <c r="AX118" s="67" t="s">
        <v>939</v>
      </c>
      <c r="AY118" s="56"/>
      <c r="AZ118" s="67" t="s">
        <v>26</v>
      </c>
    </row>
    <row r="119" spans="1:52" s="54" customFormat="1" ht="15" customHeight="1" x14ac:dyDescent="0.3">
      <c r="A119" s="57" t="s">
        <v>147</v>
      </c>
      <c r="B119" s="114"/>
      <c r="C119" s="114" t="s">
        <v>97</v>
      </c>
      <c r="D119" s="112">
        <v>0.60399999999999998</v>
      </c>
      <c r="E119" s="112">
        <v>0.66700000000000004</v>
      </c>
      <c r="F119" s="112">
        <v>0.41099999999999998</v>
      </c>
      <c r="G119" s="112">
        <v>0.54700000000000004</v>
      </c>
      <c r="H119" s="112">
        <v>0.42199999999999999</v>
      </c>
      <c r="I119" s="112">
        <v>0.27200000000000002</v>
      </c>
      <c r="J119" s="112">
        <v>0.40600000000000003</v>
      </c>
      <c r="K119" s="112">
        <v>0.46600000000000003</v>
      </c>
      <c r="L119" s="112">
        <v>0.47399999999999998</v>
      </c>
      <c r="M119" s="112">
        <v>0.71199999999999997</v>
      </c>
      <c r="N119" s="112">
        <v>0.75700000000000001</v>
      </c>
      <c r="O119" s="115">
        <v>0.39400000000000002</v>
      </c>
      <c r="P119" s="113">
        <v>1</v>
      </c>
      <c r="Q119" s="115">
        <v>1.258</v>
      </c>
      <c r="R119" s="113">
        <v>1</v>
      </c>
      <c r="S119" s="112">
        <v>0.58099999999999996</v>
      </c>
      <c r="T119" s="113">
        <v>1</v>
      </c>
      <c r="U119" s="192">
        <v>0.8</v>
      </c>
      <c r="V119" s="112">
        <v>0.83899999999999997</v>
      </c>
      <c r="W119" s="192">
        <v>1.1000000000000001</v>
      </c>
      <c r="X119" s="65" t="s">
        <v>940</v>
      </c>
      <c r="Y119" s="65" t="s">
        <v>941</v>
      </c>
      <c r="Z119" s="65" t="s">
        <v>334</v>
      </c>
      <c r="AA119" s="65" t="s">
        <v>942</v>
      </c>
      <c r="AB119" s="65" t="s">
        <v>334</v>
      </c>
      <c r="AC119" s="65" t="s">
        <v>943</v>
      </c>
      <c r="AD119" s="67" t="s">
        <v>312</v>
      </c>
      <c r="AE119" s="71" t="s">
        <v>944</v>
      </c>
      <c r="AF119" s="67" t="s">
        <v>334</v>
      </c>
      <c r="AG119" s="221">
        <v>1</v>
      </c>
      <c r="AH119" s="66">
        <v>0.32</v>
      </c>
      <c r="AI119" s="221">
        <v>1</v>
      </c>
      <c r="AJ119" s="66">
        <v>0.3</v>
      </c>
      <c r="AK119" s="221">
        <v>1</v>
      </c>
      <c r="AL119" s="195">
        <v>0.31</v>
      </c>
      <c r="AM119" s="65" t="s">
        <v>940</v>
      </c>
      <c r="AN119" s="188" t="s">
        <v>945</v>
      </c>
      <c r="AO119" s="184" t="s">
        <v>334</v>
      </c>
      <c r="AP119" s="67"/>
      <c r="AQ119" s="67"/>
      <c r="AR119" s="67"/>
      <c r="AS119" s="67" t="s">
        <v>42</v>
      </c>
      <c r="AT119" s="67" t="s">
        <v>1600</v>
      </c>
      <c r="AU119" s="67" t="s">
        <v>314</v>
      </c>
      <c r="AV119" s="67" t="s">
        <v>465</v>
      </c>
      <c r="AW119" s="67" t="s">
        <v>1608</v>
      </c>
      <c r="AX119" s="67" t="s">
        <v>946</v>
      </c>
      <c r="AY119" s="56"/>
      <c r="AZ119" s="67" t="s">
        <v>42</v>
      </c>
    </row>
    <row r="120" spans="1:52" s="54" customFormat="1" ht="15" customHeight="1" x14ac:dyDescent="0.3">
      <c r="A120" s="56" t="s">
        <v>148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3">
        <v>1</v>
      </c>
      <c r="U120" s="190">
        <v>1.9</v>
      </c>
      <c r="V120" s="111"/>
      <c r="W120" s="200">
        <v>2.5</v>
      </c>
      <c r="X120" s="65" t="s">
        <v>311</v>
      </c>
      <c r="Y120" s="65" t="s">
        <v>311</v>
      </c>
      <c r="Z120" s="65" t="s">
        <v>311</v>
      </c>
      <c r="AA120" s="65" t="s">
        <v>311</v>
      </c>
      <c r="AB120" s="65" t="s">
        <v>311</v>
      </c>
      <c r="AC120" s="65" t="s">
        <v>311</v>
      </c>
      <c r="AD120" s="65" t="s">
        <v>311</v>
      </c>
      <c r="AE120" s="65" t="s">
        <v>311</v>
      </c>
      <c r="AF120" s="65" t="s">
        <v>311</v>
      </c>
      <c r="AG120" s="221">
        <v>1</v>
      </c>
      <c r="AH120" s="66">
        <v>0.59</v>
      </c>
      <c r="AI120" s="221">
        <v>1</v>
      </c>
      <c r="AJ120" s="66">
        <v>0.74</v>
      </c>
      <c r="AK120" s="221">
        <v>1</v>
      </c>
      <c r="AL120" s="191">
        <v>0.59</v>
      </c>
      <c r="AM120" s="189" t="s">
        <v>489</v>
      </c>
      <c r="AN120" s="184" t="s">
        <v>947</v>
      </c>
      <c r="AO120" s="184" t="s">
        <v>312</v>
      </c>
      <c r="AP120" s="67"/>
      <c r="AQ120" s="67" t="s">
        <v>26</v>
      </c>
      <c r="AR120" s="67"/>
      <c r="AS120" s="67"/>
      <c r="AT120" s="67" t="s">
        <v>1599</v>
      </c>
      <c r="AU120" s="67" t="s">
        <v>335</v>
      </c>
      <c r="AV120" s="67" t="s">
        <v>880</v>
      </c>
      <c r="AW120" s="67" t="s">
        <v>1609</v>
      </c>
      <c r="AX120" s="67" t="s">
        <v>948</v>
      </c>
      <c r="AY120" s="56"/>
      <c r="AZ120" s="67" t="s">
        <v>26</v>
      </c>
    </row>
    <row r="121" spans="1:52" s="54" customFormat="1" ht="15" customHeight="1" x14ac:dyDescent="0.3">
      <c r="A121" s="56" t="s">
        <v>149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3">
        <v>1</v>
      </c>
      <c r="U121" s="200">
        <v>3</v>
      </c>
      <c r="V121" s="111"/>
      <c r="W121" s="200">
        <v>2.5</v>
      </c>
      <c r="X121" s="65" t="s">
        <v>311</v>
      </c>
      <c r="Y121" s="65" t="s">
        <v>311</v>
      </c>
      <c r="Z121" s="65" t="s">
        <v>311</v>
      </c>
      <c r="AA121" s="65" t="s">
        <v>311</v>
      </c>
      <c r="AB121" s="65" t="s">
        <v>311</v>
      </c>
      <c r="AC121" s="65" t="s">
        <v>311</v>
      </c>
      <c r="AD121" s="65" t="s">
        <v>311</v>
      </c>
      <c r="AE121" s="65" t="s">
        <v>311</v>
      </c>
      <c r="AF121" s="65" t="s">
        <v>311</v>
      </c>
      <c r="AG121" s="221">
        <v>1</v>
      </c>
      <c r="AH121" s="66">
        <v>0.28000000000000003</v>
      </c>
      <c r="AI121" s="221">
        <v>1</v>
      </c>
      <c r="AJ121" s="66">
        <v>0.38</v>
      </c>
      <c r="AK121" s="221">
        <v>1</v>
      </c>
      <c r="AL121" s="191">
        <v>0.43</v>
      </c>
      <c r="AM121" s="189" t="s">
        <v>949</v>
      </c>
      <c r="AN121" s="184" t="s">
        <v>950</v>
      </c>
      <c r="AO121" s="184" t="s">
        <v>312</v>
      </c>
      <c r="AP121" s="67"/>
      <c r="AQ121" s="67" t="s">
        <v>26</v>
      </c>
      <c r="AR121" s="67"/>
      <c r="AS121" s="67"/>
      <c r="AT121" s="67" t="s">
        <v>1599</v>
      </c>
      <c r="AU121" s="67" t="s">
        <v>364</v>
      </c>
      <c r="AV121" s="67" t="s">
        <v>450</v>
      </c>
      <c r="AW121" s="67" t="s">
        <v>1609</v>
      </c>
      <c r="AX121" s="67" t="s">
        <v>951</v>
      </c>
      <c r="AY121" s="56"/>
      <c r="AZ121" s="67" t="s">
        <v>26</v>
      </c>
    </row>
    <row r="122" spans="1:52" s="54" customFormat="1" ht="15" customHeight="1" x14ac:dyDescent="0.3">
      <c r="A122" s="102" t="s">
        <v>150</v>
      </c>
      <c r="B122" s="114"/>
      <c r="C122" s="114"/>
      <c r="D122" s="114"/>
      <c r="E122" s="114"/>
      <c r="F122" s="112">
        <v>0.51</v>
      </c>
      <c r="G122" s="112">
        <v>0.432</v>
      </c>
      <c r="H122" s="112">
        <v>0.56000000000000005</v>
      </c>
      <c r="I122" s="112">
        <v>0.59299999999999997</v>
      </c>
      <c r="J122" s="112">
        <v>0.88</v>
      </c>
      <c r="K122" s="112">
        <v>0.98699999999999999</v>
      </c>
      <c r="L122" s="112">
        <v>0.78300000000000003</v>
      </c>
      <c r="M122" s="112">
        <v>0.94099999999999995</v>
      </c>
      <c r="N122" s="112">
        <v>0.88100000000000001</v>
      </c>
      <c r="O122" s="113">
        <v>0.92600000000000005</v>
      </c>
      <c r="P122" s="113">
        <v>1</v>
      </c>
      <c r="Q122" s="112">
        <v>1.5089999999999999</v>
      </c>
      <c r="R122" s="113">
        <v>1</v>
      </c>
      <c r="S122" s="112">
        <v>1.448</v>
      </c>
      <c r="T122" s="113">
        <v>1</v>
      </c>
      <c r="U122" s="192">
        <v>1.1000000000000001</v>
      </c>
      <c r="V122" s="112">
        <v>1.1559999999999999</v>
      </c>
      <c r="W122" s="192">
        <v>1</v>
      </c>
      <c r="X122" s="103" t="s">
        <v>317</v>
      </c>
      <c r="Y122" s="67" t="s">
        <v>952</v>
      </c>
      <c r="Z122" s="67" t="s">
        <v>328</v>
      </c>
      <c r="AA122" s="67" t="s">
        <v>953</v>
      </c>
      <c r="AB122" s="67" t="s">
        <v>319</v>
      </c>
      <c r="AC122" s="67" t="s">
        <v>954</v>
      </c>
      <c r="AD122" s="67" t="s">
        <v>319</v>
      </c>
      <c r="AE122" s="71" t="s">
        <v>955</v>
      </c>
      <c r="AF122" s="67" t="s">
        <v>328</v>
      </c>
      <c r="AG122" s="221">
        <v>1</v>
      </c>
      <c r="AH122" s="66">
        <v>0.98</v>
      </c>
      <c r="AI122" s="221">
        <v>1</v>
      </c>
      <c r="AJ122" s="66">
        <v>1.02</v>
      </c>
      <c r="AK122" s="221">
        <v>1</v>
      </c>
      <c r="AL122" s="195">
        <v>0.82</v>
      </c>
      <c r="AM122" s="103" t="s">
        <v>317</v>
      </c>
      <c r="AN122" s="188" t="s">
        <v>956</v>
      </c>
      <c r="AO122" s="184" t="s">
        <v>328</v>
      </c>
      <c r="AP122" s="67"/>
      <c r="AQ122" s="67"/>
      <c r="AR122" s="67" t="s">
        <v>28</v>
      </c>
      <c r="AS122" s="67"/>
      <c r="AT122" s="67" t="s">
        <v>1600</v>
      </c>
      <c r="AU122" s="67" t="s">
        <v>324</v>
      </c>
      <c r="AV122" s="67" t="s">
        <v>317</v>
      </c>
      <c r="AW122" s="67" t="s">
        <v>1609</v>
      </c>
      <c r="AX122" s="67" t="s">
        <v>957</v>
      </c>
      <c r="AY122" s="56"/>
      <c r="AZ122" s="67" t="s">
        <v>28</v>
      </c>
    </row>
    <row r="123" spans="1:52" s="54" customFormat="1" ht="15" customHeight="1" x14ac:dyDescent="0.3">
      <c r="A123" s="57" t="s">
        <v>151</v>
      </c>
      <c r="B123" s="114"/>
      <c r="C123" s="114"/>
      <c r="D123" s="114"/>
      <c r="E123" s="114"/>
      <c r="F123" s="112">
        <v>0.23300000000000001</v>
      </c>
      <c r="G123" s="112">
        <v>0.184</v>
      </c>
      <c r="H123" s="112">
        <v>0.189</v>
      </c>
      <c r="I123" s="112">
        <v>0.29899999999999999</v>
      </c>
      <c r="J123" s="112">
        <v>0.21099999999999999</v>
      </c>
      <c r="K123" s="112">
        <v>0.104</v>
      </c>
      <c r="L123" s="112">
        <v>0.17599999999999999</v>
      </c>
      <c r="M123" s="112">
        <v>0.216</v>
      </c>
      <c r="N123" s="112">
        <v>0.38900000000000001</v>
      </c>
      <c r="O123" s="113">
        <v>0.28399999999999997</v>
      </c>
      <c r="P123" s="113">
        <v>1</v>
      </c>
      <c r="Q123" s="112">
        <v>0.379</v>
      </c>
      <c r="R123" s="113">
        <v>1</v>
      </c>
      <c r="S123" s="112">
        <v>0.98899999999999999</v>
      </c>
      <c r="T123" s="113">
        <v>1</v>
      </c>
      <c r="U123" s="192">
        <v>1.2</v>
      </c>
      <c r="V123" s="112">
        <v>0.76400000000000001</v>
      </c>
      <c r="W123" s="192">
        <v>0.9</v>
      </c>
      <c r="X123" s="67" t="s">
        <v>354</v>
      </c>
      <c r="Y123" s="67" t="s">
        <v>961</v>
      </c>
      <c r="Z123" s="67" t="s">
        <v>334</v>
      </c>
      <c r="AA123" s="67" t="s">
        <v>961</v>
      </c>
      <c r="AB123" s="67" t="s">
        <v>334</v>
      </c>
      <c r="AC123" s="67" t="s">
        <v>962</v>
      </c>
      <c r="AD123" s="67" t="s">
        <v>334</v>
      </c>
      <c r="AE123" s="71" t="s">
        <v>963</v>
      </c>
      <c r="AF123" s="67" t="s">
        <v>334</v>
      </c>
      <c r="AG123" s="221">
        <v>1</v>
      </c>
      <c r="AH123" s="66">
        <v>0.2</v>
      </c>
      <c r="AI123" s="221">
        <v>1</v>
      </c>
      <c r="AJ123" s="66">
        <v>0.26</v>
      </c>
      <c r="AK123" s="221">
        <v>1</v>
      </c>
      <c r="AL123" s="195">
        <v>0.35</v>
      </c>
      <c r="AM123" s="67" t="s">
        <v>354</v>
      </c>
      <c r="AN123" s="188" t="s">
        <v>964</v>
      </c>
      <c r="AO123" s="184" t="s">
        <v>334</v>
      </c>
      <c r="AP123" s="67"/>
      <c r="AQ123" s="67"/>
      <c r="AR123" s="67" t="s">
        <v>28</v>
      </c>
      <c r="AS123" s="67"/>
      <c r="AT123" s="67" t="s">
        <v>1599</v>
      </c>
      <c r="AU123" s="67" t="s">
        <v>356</v>
      </c>
      <c r="AV123" s="67" t="s">
        <v>357</v>
      </c>
      <c r="AW123" s="67" t="s">
        <v>1610</v>
      </c>
      <c r="AX123" s="67" t="s">
        <v>965</v>
      </c>
      <c r="AY123" s="56"/>
      <c r="AZ123" s="67" t="s">
        <v>28</v>
      </c>
    </row>
    <row r="124" spans="1:52" s="54" customFormat="1" ht="15" hidden="1" customHeight="1" x14ac:dyDescent="0.3">
      <c r="A124" s="56" t="s">
        <v>152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3">
        <v>1</v>
      </c>
      <c r="U124" s="200">
        <v>0.4</v>
      </c>
      <c r="V124" s="111"/>
      <c r="W124" s="200"/>
      <c r="X124" s="65" t="s">
        <v>311</v>
      </c>
      <c r="Y124" s="65" t="s">
        <v>311</v>
      </c>
      <c r="Z124" s="65" t="s">
        <v>311</v>
      </c>
      <c r="AA124" s="65" t="s">
        <v>311</v>
      </c>
      <c r="AB124" s="65" t="s">
        <v>311</v>
      </c>
      <c r="AC124" s="65" t="s">
        <v>311</v>
      </c>
      <c r="AD124" s="65" t="s">
        <v>311</v>
      </c>
      <c r="AE124" s="65" t="s">
        <v>311</v>
      </c>
      <c r="AF124" s="65" t="s">
        <v>311</v>
      </c>
      <c r="AG124" s="65"/>
      <c r="AH124" s="66"/>
      <c r="AI124" s="221">
        <v>1</v>
      </c>
      <c r="AJ124" s="66">
        <v>0.64</v>
      </c>
      <c r="AK124" s="221">
        <v>1</v>
      </c>
      <c r="AL124" s="191">
        <v>0.83</v>
      </c>
      <c r="AM124" s="189" t="s">
        <v>390</v>
      </c>
      <c r="AN124" s="184" t="s">
        <v>1615</v>
      </c>
      <c r="AO124" s="184" t="s">
        <v>328</v>
      </c>
      <c r="AP124" s="67"/>
      <c r="AQ124" s="67" t="s">
        <v>26</v>
      </c>
      <c r="AR124" s="67"/>
      <c r="AS124" s="67"/>
      <c r="AT124" s="67" t="s">
        <v>1600</v>
      </c>
      <c r="AU124" s="67" t="s">
        <v>409</v>
      </c>
      <c r="AV124" s="67" t="s">
        <v>177</v>
      </c>
      <c r="AW124" s="67" t="s">
        <v>177</v>
      </c>
      <c r="AX124" s="67" t="s">
        <v>966</v>
      </c>
      <c r="AY124" s="56"/>
      <c r="AZ124" s="67" t="s">
        <v>26</v>
      </c>
    </row>
    <row r="125" spans="1:52" s="54" customFormat="1" ht="15" customHeight="1" x14ac:dyDescent="0.3">
      <c r="A125" s="56" t="s">
        <v>153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3">
        <v>1</v>
      </c>
      <c r="U125" s="196">
        <v>1</v>
      </c>
      <c r="V125" s="111"/>
      <c r="W125" s="200">
        <v>0.8</v>
      </c>
      <c r="X125" s="65" t="s">
        <v>311</v>
      </c>
      <c r="Y125" s="65" t="s">
        <v>311</v>
      </c>
      <c r="Z125" s="65" t="s">
        <v>311</v>
      </c>
      <c r="AA125" s="65" t="s">
        <v>311</v>
      </c>
      <c r="AB125" s="65" t="s">
        <v>311</v>
      </c>
      <c r="AC125" s="65" t="s">
        <v>311</v>
      </c>
      <c r="AD125" s="65" t="s">
        <v>311</v>
      </c>
      <c r="AE125" s="65" t="s">
        <v>311</v>
      </c>
      <c r="AF125" s="65" t="s">
        <v>311</v>
      </c>
      <c r="AG125" s="221">
        <v>1</v>
      </c>
      <c r="AH125" s="66">
        <v>2.97</v>
      </c>
      <c r="AI125" s="221">
        <v>1</v>
      </c>
      <c r="AJ125" s="66">
        <v>2.2000000000000002</v>
      </c>
      <c r="AK125" s="221">
        <v>1</v>
      </c>
      <c r="AL125" s="197">
        <v>2.86</v>
      </c>
      <c r="AM125" s="189" t="s">
        <v>390</v>
      </c>
      <c r="AN125" s="184" t="s">
        <v>967</v>
      </c>
      <c r="AO125" s="184" t="s">
        <v>319</v>
      </c>
      <c r="AP125" s="67" t="s">
        <v>38</v>
      </c>
      <c r="AQ125" s="67"/>
      <c r="AR125" s="67"/>
      <c r="AS125" s="67"/>
      <c r="AT125" s="67" t="s">
        <v>1600</v>
      </c>
      <c r="AU125" s="67" t="s">
        <v>409</v>
      </c>
      <c r="AV125" s="67" t="s">
        <v>177</v>
      </c>
      <c r="AW125" s="67" t="s">
        <v>177</v>
      </c>
      <c r="AX125" s="67" t="s">
        <v>968</v>
      </c>
      <c r="AY125" s="56"/>
      <c r="AZ125" s="67" t="s">
        <v>38</v>
      </c>
    </row>
    <row r="126" spans="1:52" s="54" customFormat="1" ht="15" customHeight="1" x14ac:dyDescent="0.3">
      <c r="A126" s="56" t="s">
        <v>154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3">
        <v>1</v>
      </c>
      <c r="U126" s="200">
        <v>0.2</v>
      </c>
      <c r="V126" s="111"/>
      <c r="W126" s="200">
        <v>0.5</v>
      </c>
      <c r="X126" s="65" t="s">
        <v>311</v>
      </c>
      <c r="Y126" s="65" t="s">
        <v>311</v>
      </c>
      <c r="Z126" s="65" t="s">
        <v>311</v>
      </c>
      <c r="AA126" s="65" t="s">
        <v>311</v>
      </c>
      <c r="AB126" s="65" t="s">
        <v>311</v>
      </c>
      <c r="AC126" s="65" t="s">
        <v>311</v>
      </c>
      <c r="AD126" s="65" t="s">
        <v>311</v>
      </c>
      <c r="AE126" s="65" t="s">
        <v>311</v>
      </c>
      <c r="AF126" s="65" t="s">
        <v>311</v>
      </c>
      <c r="AG126" s="221">
        <v>1</v>
      </c>
      <c r="AH126" s="66">
        <v>3.96</v>
      </c>
      <c r="AI126" s="221">
        <v>1</v>
      </c>
      <c r="AJ126" s="66">
        <v>3.65</v>
      </c>
      <c r="AK126" s="221">
        <v>1</v>
      </c>
      <c r="AL126" s="191">
        <v>2.04</v>
      </c>
      <c r="AM126" s="189" t="s">
        <v>695</v>
      </c>
      <c r="AN126" s="184" t="s">
        <v>969</v>
      </c>
      <c r="AO126" s="184" t="s">
        <v>319</v>
      </c>
      <c r="AP126" s="67"/>
      <c r="AQ126" s="67" t="s">
        <v>26</v>
      </c>
      <c r="AR126" s="67"/>
      <c r="AS126" s="67"/>
      <c r="AT126" s="67" t="s">
        <v>1599</v>
      </c>
      <c r="AU126" s="67" t="s">
        <v>421</v>
      </c>
      <c r="AV126" s="67" t="s">
        <v>388</v>
      </c>
      <c r="AW126" s="67" t="s">
        <v>1611</v>
      </c>
      <c r="AX126" s="67" t="s">
        <v>970</v>
      </c>
      <c r="AY126" s="56"/>
      <c r="AZ126" s="67" t="s">
        <v>26</v>
      </c>
    </row>
    <row r="127" spans="1:52" s="54" customFormat="1" ht="15" customHeight="1" x14ac:dyDescent="0.3">
      <c r="A127" s="56" t="s">
        <v>155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3">
        <v>1</v>
      </c>
      <c r="U127" s="200">
        <v>1.2</v>
      </c>
      <c r="V127" s="111"/>
      <c r="W127" s="200">
        <v>1</v>
      </c>
      <c r="X127" s="65" t="s">
        <v>311</v>
      </c>
      <c r="Y127" s="65" t="s">
        <v>311</v>
      </c>
      <c r="Z127" s="65" t="s">
        <v>311</v>
      </c>
      <c r="AA127" s="65" t="s">
        <v>311</v>
      </c>
      <c r="AB127" s="65" t="s">
        <v>311</v>
      </c>
      <c r="AC127" s="65" t="s">
        <v>311</v>
      </c>
      <c r="AD127" s="65" t="s">
        <v>311</v>
      </c>
      <c r="AE127" s="65" t="s">
        <v>311</v>
      </c>
      <c r="AF127" s="65" t="s">
        <v>311</v>
      </c>
      <c r="AG127" s="221">
        <v>1</v>
      </c>
      <c r="AH127" s="66">
        <v>0.15</v>
      </c>
      <c r="AI127" s="221">
        <v>1</v>
      </c>
      <c r="AJ127" s="66">
        <v>0.14000000000000001</v>
      </c>
      <c r="AK127" s="221">
        <v>1</v>
      </c>
      <c r="AL127" s="191">
        <v>0.23</v>
      </c>
      <c r="AM127" s="189" t="s">
        <v>971</v>
      </c>
      <c r="AN127" s="184" t="s">
        <v>972</v>
      </c>
      <c r="AO127" s="184" t="s">
        <v>334</v>
      </c>
      <c r="AP127" s="67"/>
      <c r="AQ127" s="67" t="s">
        <v>26</v>
      </c>
      <c r="AR127" s="67"/>
      <c r="AS127" s="67"/>
      <c r="AT127" s="67" t="s">
        <v>1599</v>
      </c>
      <c r="AU127" s="67" t="s">
        <v>973</v>
      </c>
      <c r="AV127" s="67" t="s">
        <v>317</v>
      </c>
      <c r="AW127" s="67" t="s">
        <v>1609</v>
      </c>
      <c r="AX127" s="67" t="s">
        <v>974</v>
      </c>
      <c r="AY127" s="56"/>
      <c r="AZ127" s="67" t="s">
        <v>26</v>
      </c>
    </row>
    <row r="128" spans="1:52" s="54" customFormat="1" ht="15" customHeight="1" x14ac:dyDescent="0.3">
      <c r="A128" s="102" t="s">
        <v>156</v>
      </c>
      <c r="B128" s="112">
        <v>0.63500000000000001</v>
      </c>
      <c r="C128" s="112">
        <v>0.64400000000000002</v>
      </c>
      <c r="D128" s="112">
        <v>1.085</v>
      </c>
      <c r="E128" s="112">
        <v>1.2270000000000001</v>
      </c>
      <c r="F128" s="112">
        <v>1.1519999999999999</v>
      </c>
      <c r="G128" s="112">
        <v>1.024</v>
      </c>
      <c r="H128" s="112">
        <v>1</v>
      </c>
      <c r="I128" s="112">
        <v>0.80500000000000005</v>
      </c>
      <c r="J128" s="112">
        <v>1.667</v>
      </c>
      <c r="K128" s="114"/>
      <c r="L128" s="112">
        <v>1.714</v>
      </c>
      <c r="M128" s="112">
        <v>1.633</v>
      </c>
      <c r="N128" s="112">
        <v>2.0830000000000002</v>
      </c>
      <c r="O128" s="113">
        <v>2.157</v>
      </c>
      <c r="P128" s="113">
        <v>1</v>
      </c>
      <c r="Q128" s="112">
        <v>3.3279999999999998</v>
      </c>
      <c r="R128" s="113">
        <v>1</v>
      </c>
      <c r="S128" s="112">
        <v>4.29</v>
      </c>
      <c r="T128" s="113">
        <v>1</v>
      </c>
      <c r="U128" s="192">
        <v>6.6</v>
      </c>
      <c r="V128" s="112">
        <v>2.92</v>
      </c>
      <c r="W128" s="192">
        <v>3.7</v>
      </c>
      <c r="X128" s="103" t="s">
        <v>411</v>
      </c>
      <c r="Y128" s="67" t="s">
        <v>975</v>
      </c>
      <c r="Z128" s="67" t="s">
        <v>328</v>
      </c>
      <c r="AA128" s="67" t="s">
        <v>976</v>
      </c>
      <c r="AB128" s="67" t="s">
        <v>328</v>
      </c>
      <c r="AC128" s="67" t="s">
        <v>977</v>
      </c>
      <c r="AD128" s="67" t="s">
        <v>319</v>
      </c>
      <c r="AE128" s="71" t="s">
        <v>978</v>
      </c>
      <c r="AF128" s="67" t="s">
        <v>319</v>
      </c>
      <c r="AG128" s="221">
        <v>1</v>
      </c>
      <c r="AH128" s="66">
        <v>0.73</v>
      </c>
      <c r="AI128" s="221">
        <v>1</v>
      </c>
      <c r="AJ128" s="66">
        <v>0.92</v>
      </c>
      <c r="AK128" s="221">
        <v>1</v>
      </c>
      <c r="AL128" s="195">
        <v>1.1399999999999999</v>
      </c>
      <c r="AM128" s="103" t="s">
        <v>411</v>
      </c>
      <c r="AN128" s="188" t="s">
        <v>979</v>
      </c>
      <c r="AO128" s="184" t="s">
        <v>319</v>
      </c>
      <c r="AP128" s="67"/>
      <c r="AQ128" s="67"/>
      <c r="AR128" s="67" t="s">
        <v>28</v>
      </c>
      <c r="AS128" s="67"/>
      <c r="AT128" s="67" t="s">
        <v>1600</v>
      </c>
      <c r="AU128" s="67" t="s">
        <v>335</v>
      </c>
      <c r="AV128" s="67" t="s">
        <v>336</v>
      </c>
      <c r="AW128" s="67" t="s">
        <v>1609</v>
      </c>
      <c r="AX128" s="67" t="s">
        <v>980</v>
      </c>
      <c r="AY128" s="56"/>
      <c r="AZ128" s="67" t="s">
        <v>28</v>
      </c>
    </row>
    <row r="129" spans="1:52" s="54" customFormat="1" ht="15" customHeight="1" x14ac:dyDescent="0.3">
      <c r="A129" s="109" t="s">
        <v>157</v>
      </c>
      <c r="B129" s="114"/>
      <c r="C129" s="114"/>
      <c r="D129" s="114"/>
      <c r="E129" s="112">
        <v>0.6</v>
      </c>
      <c r="F129" s="112">
        <v>0.58699999999999997</v>
      </c>
      <c r="G129" s="112">
        <v>0.53300000000000003</v>
      </c>
      <c r="H129" s="112">
        <v>0.379</v>
      </c>
      <c r="I129" s="112">
        <v>0.63300000000000001</v>
      </c>
      <c r="J129" s="112">
        <v>2.31</v>
      </c>
      <c r="K129" s="112">
        <v>0.55200000000000005</v>
      </c>
      <c r="L129" s="112">
        <v>0.40500000000000003</v>
      </c>
      <c r="M129" s="112">
        <v>0.95099999999999996</v>
      </c>
      <c r="N129" s="112">
        <v>3.1070000000000002</v>
      </c>
      <c r="O129" s="113">
        <v>3.24</v>
      </c>
      <c r="P129" s="113">
        <v>1</v>
      </c>
      <c r="Q129" s="112">
        <v>3.778</v>
      </c>
      <c r="R129" s="113">
        <v>1</v>
      </c>
      <c r="S129" s="112">
        <v>4.0359999999999996</v>
      </c>
      <c r="T129" s="113">
        <v>1</v>
      </c>
      <c r="U129" s="192">
        <v>3</v>
      </c>
      <c r="V129" s="112">
        <v>3.1320000000000001</v>
      </c>
      <c r="W129" s="192">
        <v>2.7</v>
      </c>
      <c r="X129" s="108" t="s">
        <v>326</v>
      </c>
      <c r="Y129" s="67" t="s">
        <v>988</v>
      </c>
      <c r="Z129" s="67" t="s">
        <v>319</v>
      </c>
      <c r="AA129" s="67" t="s">
        <v>989</v>
      </c>
      <c r="AB129" s="67" t="s">
        <v>319</v>
      </c>
      <c r="AC129" s="67" t="s">
        <v>990</v>
      </c>
      <c r="AD129" s="67" t="s">
        <v>319</v>
      </c>
      <c r="AE129" s="71" t="s">
        <v>991</v>
      </c>
      <c r="AF129" s="67" t="s">
        <v>319</v>
      </c>
      <c r="AG129" s="221">
        <v>1</v>
      </c>
      <c r="AH129" s="66">
        <v>2.6</v>
      </c>
      <c r="AI129" s="221">
        <v>1</v>
      </c>
      <c r="AJ129" s="66">
        <v>2.5</v>
      </c>
      <c r="AK129" s="221">
        <v>1</v>
      </c>
      <c r="AL129" s="195">
        <v>2.09</v>
      </c>
      <c r="AM129" s="108" t="s">
        <v>331</v>
      </c>
      <c r="AN129" s="188" t="s">
        <v>992</v>
      </c>
      <c r="AO129" s="184" t="s">
        <v>319</v>
      </c>
      <c r="AP129" s="67"/>
      <c r="AQ129" s="67"/>
      <c r="AR129" s="67" t="s">
        <v>28</v>
      </c>
      <c r="AS129" s="67"/>
      <c r="AT129" s="67" t="s">
        <v>1600</v>
      </c>
      <c r="AU129" s="67" t="s">
        <v>324</v>
      </c>
      <c r="AV129" s="67" t="s">
        <v>317</v>
      </c>
      <c r="AW129" s="67" t="s">
        <v>1609</v>
      </c>
      <c r="AX129" s="67" t="s">
        <v>987</v>
      </c>
      <c r="AY129" s="56"/>
      <c r="AZ129" s="67" t="s">
        <v>28</v>
      </c>
    </row>
    <row r="130" spans="1:52" s="54" customFormat="1" ht="15" customHeight="1" x14ac:dyDescent="0.3">
      <c r="A130" s="57" t="s">
        <v>158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3">
        <v>1</v>
      </c>
      <c r="U130" s="200">
        <v>1.5</v>
      </c>
      <c r="V130" s="111"/>
      <c r="W130" s="200">
        <v>1.5</v>
      </c>
      <c r="X130" s="65" t="s">
        <v>311</v>
      </c>
      <c r="Y130" s="65" t="s">
        <v>311</v>
      </c>
      <c r="Z130" s="65" t="s">
        <v>311</v>
      </c>
      <c r="AA130" s="65" t="s">
        <v>311</v>
      </c>
      <c r="AB130" s="65" t="s">
        <v>311</v>
      </c>
      <c r="AC130" s="65" t="s">
        <v>311</v>
      </c>
      <c r="AD130" s="65" t="s">
        <v>311</v>
      </c>
      <c r="AE130" s="65" t="s">
        <v>311</v>
      </c>
      <c r="AF130" s="65" t="s">
        <v>311</v>
      </c>
      <c r="AG130" s="221">
        <v>1</v>
      </c>
      <c r="AH130" s="66">
        <v>0.42</v>
      </c>
      <c r="AI130" s="221">
        <v>1</v>
      </c>
      <c r="AJ130" s="66">
        <v>0.34</v>
      </c>
      <c r="AK130" s="221">
        <v>1</v>
      </c>
      <c r="AL130" s="191">
        <v>0.33</v>
      </c>
      <c r="AM130" s="189" t="s">
        <v>616</v>
      </c>
      <c r="AN130" s="184" t="s">
        <v>993</v>
      </c>
      <c r="AO130" s="184" t="s">
        <v>328</v>
      </c>
      <c r="AP130" s="67"/>
      <c r="AQ130" s="67" t="s">
        <v>26</v>
      </c>
      <c r="AR130" s="67"/>
      <c r="AS130" s="67"/>
      <c r="AT130" s="67" t="s">
        <v>1599</v>
      </c>
      <c r="AU130" s="67" t="s">
        <v>356</v>
      </c>
      <c r="AV130" s="67" t="s">
        <v>357</v>
      </c>
      <c r="AW130" s="67" t="s">
        <v>1610</v>
      </c>
      <c r="AX130" s="67" t="s">
        <v>994</v>
      </c>
      <c r="AY130" s="56"/>
      <c r="AZ130" s="67" t="s">
        <v>26</v>
      </c>
    </row>
    <row r="131" spans="1:52" s="54" customFormat="1" ht="15" customHeight="1" x14ac:dyDescent="0.3">
      <c r="A131" s="102" t="s">
        <v>159</v>
      </c>
      <c r="B131" s="112">
        <v>0.81100000000000005</v>
      </c>
      <c r="C131" s="112">
        <v>0.85799999999999998</v>
      </c>
      <c r="D131" s="112">
        <v>0.93799999999999994</v>
      </c>
      <c r="E131" s="112">
        <v>0.73799999999999999</v>
      </c>
      <c r="F131" s="112">
        <v>0.88700000000000001</v>
      </c>
      <c r="G131" s="112">
        <v>0.875</v>
      </c>
      <c r="H131" s="112">
        <v>0.747</v>
      </c>
      <c r="I131" s="112">
        <v>0.71099999999999997</v>
      </c>
      <c r="J131" s="112">
        <v>0.995</v>
      </c>
      <c r="K131" s="112">
        <v>0.91200000000000003</v>
      </c>
      <c r="L131" s="112">
        <v>1.2330000000000001</v>
      </c>
      <c r="M131" s="112">
        <v>1.0860000000000001</v>
      </c>
      <c r="N131" s="112">
        <v>1.2390000000000001</v>
      </c>
      <c r="O131" s="113">
        <v>1.278</v>
      </c>
      <c r="P131" s="113">
        <v>1</v>
      </c>
      <c r="Q131" s="112">
        <v>1.6339999999999999</v>
      </c>
      <c r="R131" s="113">
        <v>1</v>
      </c>
      <c r="S131" s="112">
        <v>1.52</v>
      </c>
      <c r="T131" s="113">
        <v>1</v>
      </c>
      <c r="U131" s="192">
        <v>1.4</v>
      </c>
      <c r="V131" s="112">
        <v>1.587</v>
      </c>
      <c r="W131" s="192">
        <v>1.5</v>
      </c>
      <c r="X131" s="103" t="s">
        <v>995</v>
      </c>
      <c r="Y131" s="67" t="s">
        <v>996</v>
      </c>
      <c r="Z131" s="67" t="s">
        <v>334</v>
      </c>
      <c r="AA131" s="67" t="s">
        <v>997</v>
      </c>
      <c r="AB131" s="67" t="s">
        <v>334</v>
      </c>
      <c r="AC131" s="67" t="s">
        <v>998</v>
      </c>
      <c r="AD131" s="67" t="s">
        <v>334</v>
      </c>
      <c r="AE131" s="71" t="s">
        <v>999</v>
      </c>
      <c r="AF131" s="67" t="s">
        <v>334</v>
      </c>
      <c r="AG131" s="221">
        <v>1</v>
      </c>
      <c r="AH131" s="66">
        <v>0.51</v>
      </c>
      <c r="AI131" s="221">
        <v>1</v>
      </c>
      <c r="AJ131" s="66">
        <v>0.47</v>
      </c>
      <c r="AK131" s="221">
        <v>1</v>
      </c>
      <c r="AL131" s="195">
        <v>0.45</v>
      </c>
      <c r="AM131" s="103" t="s">
        <v>995</v>
      </c>
      <c r="AN131" s="188" t="s">
        <v>1000</v>
      </c>
      <c r="AO131" s="184" t="s">
        <v>334</v>
      </c>
      <c r="AP131" s="67"/>
      <c r="AQ131" s="67"/>
      <c r="AR131" s="67" t="s">
        <v>28</v>
      </c>
      <c r="AS131" s="67"/>
      <c r="AT131" s="67" t="s">
        <v>1600</v>
      </c>
      <c r="AU131" s="67" t="s">
        <v>356</v>
      </c>
      <c r="AV131" s="67" t="s">
        <v>357</v>
      </c>
      <c r="AW131" s="67" t="s">
        <v>1610</v>
      </c>
      <c r="AX131" s="67" t="s">
        <v>1001</v>
      </c>
      <c r="AY131" s="56"/>
      <c r="AZ131" s="67" t="s">
        <v>28</v>
      </c>
    </row>
    <row r="132" spans="1:52" s="54" customFormat="1" ht="15" customHeight="1" x14ac:dyDescent="0.3">
      <c r="A132" s="109" t="s">
        <v>160</v>
      </c>
      <c r="B132" s="112">
        <v>1</v>
      </c>
      <c r="C132" s="112">
        <v>1.101</v>
      </c>
      <c r="D132" s="112">
        <v>1.234</v>
      </c>
      <c r="E132" s="112">
        <v>1.736</v>
      </c>
      <c r="F132" s="112">
        <v>1.871</v>
      </c>
      <c r="G132" s="112">
        <v>1.702</v>
      </c>
      <c r="H132" s="112">
        <v>1.9490000000000001</v>
      </c>
      <c r="I132" s="112">
        <v>1.425</v>
      </c>
      <c r="J132" s="112">
        <v>1.3580000000000001</v>
      </c>
      <c r="K132" s="112">
        <v>1.798</v>
      </c>
      <c r="L132" s="112">
        <v>1.577</v>
      </c>
      <c r="M132" s="112">
        <v>1.5580000000000001</v>
      </c>
      <c r="N132" s="112">
        <v>1.361</v>
      </c>
      <c r="O132" s="113">
        <v>1.6140000000000001</v>
      </c>
      <c r="P132" s="113">
        <v>1</v>
      </c>
      <c r="Q132" s="112">
        <v>1.901</v>
      </c>
      <c r="R132" s="113">
        <v>1</v>
      </c>
      <c r="S132" s="112">
        <v>2.7160000000000002</v>
      </c>
      <c r="T132" s="113">
        <v>1</v>
      </c>
      <c r="U132" s="192">
        <v>2.4</v>
      </c>
      <c r="V132" s="112">
        <v>2.3220000000000001</v>
      </c>
      <c r="W132" s="192">
        <v>2.2000000000000002</v>
      </c>
      <c r="X132" s="108" t="s">
        <v>1002</v>
      </c>
      <c r="Y132" s="67" t="s">
        <v>1010</v>
      </c>
      <c r="Z132" s="67" t="s">
        <v>312</v>
      </c>
      <c r="AA132" s="67" t="s">
        <v>1011</v>
      </c>
      <c r="AB132" s="67" t="s">
        <v>312</v>
      </c>
      <c r="AC132" s="67" t="s">
        <v>1012</v>
      </c>
      <c r="AD132" s="65" t="s">
        <v>328</v>
      </c>
      <c r="AE132" s="177" t="s">
        <v>1013</v>
      </c>
      <c r="AF132" s="65" t="s">
        <v>328</v>
      </c>
      <c r="AG132" s="221">
        <v>1</v>
      </c>
      <c r="AH132" s="66">
        <v>0.83</v>
      </c>
      <c r="AI132" s="221">
        <v>1</v>
      </c>
      <c r="AJ132" s="66">
        <v>0.93</v>
      </c>
      <c r="AK132" s="221">
        <v>1</v>
      </c>
      <c r="AL132" s="195">
        <v>0.87</v>
      </c>
      <c r="AM132" s="108" t="s">
        <v>1002</v>
      </c>
      <c r="AN132" s="188" t="s">
        <v>1014</v>
      </c>
      <c r="AO132" s="184" t="s">
        <v>328</v>
      </c>
      <c r="AP132" s="67"/>
      <c r="AQ132" s="67"/>
      <c r="AR132" s="67" t="s">
        <v>28</v>
      </c>
      <c r="AS132" s="67"/>
      <c r="AT132" s="67" t="s">
        <v>1600</v>
      </c>
      <c r="AU132" s="67" t="s">
        <v>356</v>
      </c>
      <c r="AV132" s="67" t="s">
        <v>357</v>
      </c>
      <c r="AW132" s="67" t="s">
        <v>1610</v>
      </c>
      <c r="AX132" s="67" t="s">
        <v>1009</v>
      </c>
      <c r="AY132" s="56"/>
      <c r="AZ132" s="67" t="s">
        <v>28</v>
      </c>
    </row>
    <row r="133" spans="1:52" s="54" customFormat="1" ht="15" customHeight="1" x14ac:dyDescent="0.3">
      <c r="A133" s="60" t="s">
        <v>161</v>
      </c>
      <c r="B133" s="114"/>
      <c r="C133" s="114" t="s">
        <v>97</v>
      </c>
      <c r="D133" s="114" t="s">
        <v>97</v>
      </c>
      <c r="E133" s="112">
        <v>1.857</v>
      </c>
      <c r="F133" s="112">
        <v>3.0449999999999999</v>
      </c>
      <c r="G133" s="112">
        <v>1.05</v>
      </c>
      <c r="H133" s="112">
        <v>0.89500000000000002</v>
      </c>
      <c r="I133" s="112">
        <v>0.8</v>
      </c>
      <c r="J133" s="112">
        <v>0.88900000000000001</v>
      </c>
      <c r="K133" s="112"/>
      <c r="L133" s="112">
        <v>0.52200000000000002</v>
      </c>
      <c r="M133" s="112">
        <v>1</v>
      </c>
      <c r="N133" s="112">
        <v>0.65200000000000002</v>
      </c>
      <c r="O133" s="115">
        <v>0.875</v>
      </c>
      <c r="P133" s="113">
        <v>1</v>
      </c>
      <c r="Q133" s="115">
        <v>1.2170000000000001</v>
      </c>
      <c r="R133" s="113">
        <v>1</v>
      </c>
      <c r="S133" s="112">
        <v>1.3</v>
      </c>
      <c r="T133" s="113">
        <v>1</v>
      </c>
      <c r="U133" s="192">
        <v>1</v>
      </c>
      <c r="V133" s="112">
        <v>1.2</v>
      </c>
      <c r="W133" s="192">
        <v>1.4</v>
      </c>
      <c r="X133" s="67" t="s">
        <v>177</v>
      </c>
      <c r="Y133" s="65" t="s">
        <v>1015</v>
      </c>
      <c r="Z133" s="65" t="s">
        <v>312</v>
      </c>
      <c r="AA133" s="65" t="s">
        <v>1016</v>
      </c>
      <c r="AB133" s="65" t="s">
        <v>328</v>
      </c>
      <c r="AC133" s="65" t="s">
        <v>1017</v>
      </c>
      <c r="AD133" s="65" t="s">
        <v>328</v>
      </c>
      <c r="AE133" s="177" t="s">
        <v>1018</v>
      </c>
      <c r="AF133" s="65" t="s">
        <v>312</v>
      </c>
      <c r="AG133" s="221">
        <v>1</v>
      </c>
      <c r="AH133" s="66">
        <v>1.45</v>
      </c>
      <c r="AI133" s="221">
        <v>1</v>
      </c>
      <c r="AJ133" s="66">
        <v>1.45</v>
      </c>
      <c r="AK133" s="221">
        <v>1</v>
      </c>
      <c r="AL133" s="195">
        <v>1.1000000000000001</v>
      </c>
      <c r="AM133" s="187" t="s">
        <v>390</v>
      </c>
      <c r="AN133" s="188" t="s">
        <v>551</v>
      </c>
      <c r="AO133" s="184" t="s">
        <v>319</v>
      </c>
      <c r="AP133" s="67" t="s">
        <v>38</v>
      </c>
      <c r="AQ133" s="67"/>
      <c r="AR133" s="67"/>
      <c r="AS133" s="67" t="s">
        <v>42</v>
      </c>
      <c r="AT133" s="67" t="s">
        <v>1600</v>
      </c>
      <c r="AU133" s="67" t="s">
        <v>409</v>
      </c>
      <c r="AV133" s="67" t="s">
        <v>177</v>
      </c>
      <c r="AW133" s="67" t="s">
        <v>177</v>
      </c>
      <c r="AX133" s="67" t="s">
        <v>1019</v>
      </c>
      <c r="AY133" s="56"/>
      <c r="AZ133" s="56" t="s">
        <v>1612</v>
      </c>
    </row>
    <row r="134" spans="1:52" s="54" customFormat="1" ht="15" customHeight="1" x14ac:dyDescent="0.3">
      <c r="A134" s="57" t="s">
        <v>162</v>
      </c>
      <c r="B134" s="112">
        <v>0.17899999999999999</v>
      </c>
      <c r="C134" s="112">
        <v>0.28399999999999997</v>
      </c>
      <c r="D134" s="112">
        <v>0.36</v>
      </c>
      <c r="E134" s="112">
        <v>0.48599999999999999</v>
      </c>
      <c r="F134" s="112">
        <v>0.49299999999999999</v>
      </c>
      <c r="G134" s="112">
        <v>0.39700000000000002</v>
      </c>
      <c r="H134" s="112">
        <v>0.28199999999999997</v>
      </c>
      <c r="I134" s="112">
        <v>0.5</v>
      </c>
      <c r="J134" s="112">
        <v>0.46500000000000002</v>
      </c>
      <c r="K134" s="112">
        <v>0.63100000000000001</v>
      </c>
      <c r="L134" s="112">
        <v>0.65800000000000003</v>
      </c>
      <c r="M134" s="112">
        <v>0.77800000000000002</v>
      </c>
      <c r="N134" s="112">
        <v>1.0720000000000001</v>
      </c>
      <c r="O134" s="113">
        <v>1.1259999999999999</v>
      </c>
      <c r="P134" s="113">
        <v>1</v>
      </c>
      <c r="Q134" s="112">
        <v>1.367</v>
      </c>
      <c r="R134" s="113">
        <v>1</v>
      </c>
      <c r="S134" s="112">
        <v>1.6240000000000001</v>
      </c>
      <c r="T134" s="113">
        <v>1</v>
      </c>
      <c r="U134" s="192">
        <v>2</v>
      </c>
      <c r="V134" s="112">
        <v>1.651</v>
      </c>
      <c r="W134" s="192">
        <v>1.9</v>
      </c>
      <c r="X134" s="67" t="s">
        <v>640</v>
      </c>
      <c r="Y134" s="67" t="s">
        <v>1020</v>
      </c>
      <c r="Z134" s="67" t="s">
        <v>334</v>
      </c>
      <c r="AA134" s="67" t="s">
        <v>1021</v>
      </c>
      <c r="AB134" s="67" t="s">
        <v>334</v>
      </c>
      <c r="AC134" s="67" t="s">
        <v>823</v>
      </c>
      <c r="AD134" s="67" t="s">
        <v>334</v>
      </c>
      <c r="AE134" s="71" t="s">
        <v>1022</v>
      </c>
      <c r="AF134" s="67" t="s">
        <v>312</v>
      </c>
      <c r="AG134" s="221">
        <v>1</v>
      </c>
      <c r="AH134" s="66">
        <v>0.31</v>
      </c>
      <c r="AI134" s="221">
        <v>1</v>
      </c>
      <c r="AJ134" s="66">
        <v>0.32</v>
      </c>
      <c r="AK134" s="221">
        <v>1</v>
      </c>
      <c r="AL134" s="195">
        <v>0.39</v>
      </c>
      <c r="AM134" s="187" t="s">
        <v>640</v>
      </c>
      <c r="AN134" s="188" t="s">
        <v>1023</v>
      </c>
      <c r="AO134" s="184" t="s">
        <v>312</v>
      </c>
      <c r="AP134" s="67"/>
      <c r="AQ134" s="67"/>
      <c r="AR134" s="67" t="s">
        <v>28</v>
      </c>
      <c r="AS134" s="67"/>
      <c r="AT134" s="67" t="s">
        <v>1600</v>
      </c>
      <c r="AU134" s="67" t="s">
        <v>449</v>
      </c>
      <c r="AV134" s="67" t="s">
        <v>530</v>
      </c>
      <c r="AW134" s="67" t="s">
        <v>1609</v>
      </c>
      <c r="AX134" s="67" t="s">
        <v>1024</v>
      </c>
      <c r="AY134" s="56"/>
      <c r="AZ134" s="67" t="s">
        <v>28</v>
      </c>
    </row>
    <row r="135" spans="1:52" s="54" customFormat="1" ht="15" customHeight="1" x14ac:dyDescent="0.3">
      <c r="A135" s="56" t="s">
        <v>163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3">
        <v>1</v>
      </c>
      <c r="U135" s="200">
        <v>0.8</v>
      </c>
      <c r="V135" s="111"/>
      <c r="W135" s="200">
        <v>1.1000000000000001</v>
      </c>
      <c r="X135" s="65" t="s">
        <v>311</v>
      </c>
      <c r="Y135" s="65" t="s">
        <v>311</v>
      </c>
      <c r="Z135" s="65" t="s">
        <v>311</v>
      </c>
      <c r="AA135" s="65" t="s">
        <v>311</v>
      </c>
      <c r="AB135" s="65" t="s">
        <v>311</v>
      </c>
      <c r="AC135" s="65" t="s">
        <v>311</v>
      </c>
      <c r="AD135" s="65" t="s">
        <v>311</v>
      </c>
      <c r="AE135" s="65" t="s">
        <v>311</v>
      </c>
      <c r="AF135" s="65" t="s">
        <v>311</v>
      </c>
      <c r="AG135" s="221">
        <v>1</v>
      </c>
      <c r="AH135" s="66">
        <v>0.38</v>
      </c>
      <c r="AI135" s="221">
        <v>1</v>
      </c>
      <c r="AJ135" s="66">
        <v>0.48</v>
      </c>
      <c r="AK135" s="221">
        <v>1</v>
      </c>
      <c r="AL135" s="191">
        <v>0.43</v>
      </c>
      <c r="AM135" s="189" t="s">
        <v>890</v>
      </c>
      <c r="AN135" s="184" t="s">
        <v>1025</v>
      </c>
      <c r="AO135" s="184" t="s">
        <v>312</v>
      </c>
      <c r="AP135" s="67"/>
      <c r="AQ135" s="67" t="s">
        <v>26</v>
      </c>
      <c r="AR135" s="67"/>
      <c r="AS135" s="67"/>
      <c r="AT135" s="67" t="s">
        <v>1600</v>
      </c>
      <c r="AU135" s="67" t="s">
        <v>324</v>
      </c>
      <c r="AV135" s="67" t="s">
        <v>317</v>
      </c>
      <c r="AW135" s="67" t="s">
        <v>1609</v>
      </c>
      <c r="AX135" s="67" t="s">
        <v>1026</v>
      </c>
      <c r="AY135" s="56"/>
      <c r="AZ135" s="67" t="s">
        <v>26</v>
      </c>
    </row>
    <row r="136" spans="1:52" s="54" customFormat="1" ht="15" hidden="1" customHeight="1" x14ac:dyDescent="0.3">
      <c r="A136" s="56" t="s">
        <v>164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3">
        <v>1</v>
      </c>
      <c r="U136" s="200">
        <v>1.8</v>
      </c>
      <c r="V136" s="111"/>
      <c r="W136" s="200"/>
      <c r="X136" s="65" t="s">
        <v>311</v>
      </c>
      <c r="Y136" s="65" t="s">
        <v>311</v>
      </c>
      <c r="Z136" s="65" t="s">
        <v>311</v>
      </c>
      <c r="AA136" s="65" t="s">
        <v>311</v>
      </c>
      <c r="AB136" s="65" t="s">
        <v>311</v>
      </c>
      <c r="AC136" s="65" t="s">
        <v>311</v>
      </c>
      <c r="AD136" s="65" t="s">
        <v>311</v>
      </c>
      <c r="AE136" s="65" t="s">
        <v>311</v>
      </c>
      <c r="AF136" s="65" t="s">
        <v>311</v>
      </c>
      <c r="AG136" s="65"/>
      <c r="AH136" s="66"/>
      <c r="AI136" s="221">
        <v>1</v>
      </c>
      <c r="AJ136" s="66">
        <v>0.28999999999999998</v>
      </c>
      <c r="AK136" s="221">
        <v>1</v>
      </c>
      <c r="AL136" s="191">
        <v>0.32</v>
      </c>
      <c r="AM136" s="189" t="s">
        <v>411</v>
      </c>
      <c r="AN136" s="184" t="s">
        <v>416</v>
      </c>
      <c r="AO136" s="184" t="s">
        <v>334</v>
      </c>
      <c r="AP136" s="67"/>
      <c r="AQ136" s="67" t="s">
        <v>26</v>
      </c>
      <c r="AR136" s="67"/>
      <c r="AS136" s="67"/>
      <c r="AT136" s="67" t="s">
        <v>1599</v>
      </c>
      <c r="AU136" s="67" t="s">
        <v>600</v>
      </c>
      <c r="AV136" s="67" t="s">
        <v>373</v>
      </c>
      <c r="AW136" s="67" t="s">
        <v>1609</v>
      </c>
      <c r="AX136" s="67" t="s">
        <v>1027</v>
      </c>
      <c r="AY136" s="56"/>
      <c r="AZ136" s="67" t="s">
        <v>26</v>
      </c>
    </row>
    <row r="137" spans="1:52" s="54" customFormat="1" ht="15" customHeight="1" x14ac:dyDescent="0.3">
      <c r="A137" s="56" t="s">
        <v>165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3">
        <v>1</v>
      </c>
      <c r="U137" s="200">
        <v>0.8</v>
      </c>
      <c r="V137" s="111"/>
      <c r="W137" s="200">
        <v>0.5</v>
      </c>
      <c r="X137" s="65" t="s">
        <v>311</v>
      </c>
      <c r="Y137" s="65" t="s">
        <v>311</v>
      </c>
      <c r="Z137" s="65" t="s">
        <v>311</v>
      </c>
      <c r="AA137" s="65" t="s">
        <v>311</v>
      </c>
      <c r="AB137" s="65" t="s">
        <v>311</v>
      </c>
      <c r="AC137" s="65" t="s">
        <v>311</v>
      </c>
      <c r="AD137" s="65" t="s">
        <v>311</v>
      </c>
      <c r="AE137" s="65" t="s">
        <v>311</v>
      </c>
      <c r="AF137" s="65" t="s">
        <v>311</v>
      </c>
      <c r="AG137" s="221">
        <v>1</v>
      </c>
      <c r="AH137" s="66">
        <v>0.11</v>
      </c>
      <c r="AI137" s="221">
        <v>1</v>
      </c>
      <c r="AJ137" s="66">
        <v>0.21</v>
      </c>
      <c r="AK137" s="221">
        <v>1</v>
      </c>
      <c r="AL137" s="191">
        <v>0.26</v>
      </c>
      <c r="AM137" s="189" t="s">
        <v>890</v>
      </c>
      <c r="AN137" s="184" t="s">
        <v>1029</v>
      </c>
      <c r="AO137" s="184" t="s">
        <v>334</v>
      </c>
      <c r="AP137" s="67"/>
      <c r="AQ137" s="67" t="s">
        <v>26</v>
      </c>
      <c r="AR137" s="67"/>
      <c r="AS137" s="67"/>
      <c r="AT137" s="67" t="s">
        <v>1600</v>
      </c>
      <c r="AU137" s="67" t="s">
        <v>314</v>
      </c>
      <c r="AV137" s="67" t="s">
        <v>465</v>
      </c>
      <c r="AW137" s="67" t="s">
        <v>1608</v>
      </c>
      <c r="AX137" s="67" t="s">
        <v>1030</v>
      </c>
      <c r="AY137" s="56"/>
      <c r="AZ137" s="67" t="s">
        <v>26</v>
      </c>
    </row>
    <row r="138" spans="1:52" s="54" customFormat="1" ht="15" customHeight="1" x14ac:dyDescent="0.3">
      <c r="A138" s="56" t="s">
        <v>166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3">
        <v>1</v>
      </c>
      <c r="Q138" s="111">
        <v>3.4510000000000001</v>
      </c>
      <c r="R138" s="113">
        <v>1</v>
      </c>
      <c r="S138" s="111">
        <v>3.7719999999999998</v>
      </c>
      <c r="T138" s="113">
        <v>1</v>
      </c>
      <c r="U138" s="200">
        <v>4.9000000000000004</v>
      </c>
      <c r="V138" s="111">
        <v>3.8460000000000001</v>
      </c>
      <c r="W138" s="200">
        <v>4.0999999999999996</v>
      </c>
      <c r="X138" s="189" t="s">
        <v>616</v>
      </c>
      <c r="Y138" s="65"/>
      <c r="Z138" s="65"/>
      <c r="AA138" s="65" t="s">
        <v>1031</v>
      </c>
      <c r="AB138" s="65" t="s">
        <v>328</v>
      </c>
      <c r="AC138" s="65" t="s">
        <v>1032</v>
      </c>
      <c r="AD138" s="65" t="s">
        <v>328</v>
      </c>
      <c r="AE138" s="177" t="s">
        <v>1033</v>
      </c>
      <c r="AF138" s="65" t="s">
        <v>328</v>
      </c>
      <c r="AG138" s="221">
        <v>1</v>
      </c>
      <c r="AH138" s="66">
        <v>0.63</v>
      </c>
      <c r="AI138" s="221">
        <v>1</v>
      </c>
      <c r="AJ138" s="66">
        <v>0.48</v>
      </c>
      <c r="AK138" s="221">
        <v>1</v>
      </c>
      <c r="AL138" s="191">
        <v>0.59</v>
      </c>
      <c r="AM138" s="189" t="s">
        <v>616</v>
      </c>
      <c r="AN138" s="184" t="s">
        <v>1034</v>
      </c>
      <c r="AO138" s="184" t="s">
        <v>328</v>
      </c>
      <c r="AP138" s="67"/>
      <c r="AQ138" s="67"/>
      <c r="AR138" s="67" t="s">
        <v>28</v>
      </c>
      <c r="AS138" s="67"/>
      <c r="AT138" s="67" t="s">
        <v>1599</v>
      </c>
      <c r="AU138" s="67" t="s">
        <v>515</v>
      </c>
      <c r="AV138" s="67" t="s">
        <v>357</v>
      </c>
      <c r="AW138" s="67" t="s">
        <v>1610</v>
      </c>
      <c r="AX138" s="67" t="s">
        <v>1035</v>
      </c>
      <c r="AY138" s="56"/>
      <c r="AZ138" s="67" t="s">
        <v>28</v>
      </c>
    </row>
    <row r="139" spans="1:52" s="54" customFormat="1" ht="15" customHeight="1" x14ac:dyDescent="0.3">
      <c r="A139" s="56" t="s">
        <v>167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3">
        <v>1</v>
      </c>
      <c r="U139" s="200">
        <v>0.2</v>
      </c>
      <c r="V139" s="111"/>
      <c r="W139" s="200">
        <v>0.4</v>
      </c>
      <c r="X139" s="65" t="s">
        <v>311</v>
      </c>
      <c r="Y139" s="65" t="s">
        <v>311</v>
      </c>
      <c r="Z139" s="65" t="s">
        <v>311</v>
      </c>
      <c r="AA139" s="65" t="s">
        <v>311</v>
      </c>
      <c r="AB139" s="65" t="s">
        <v>311</v>
      </c>
      <c r="AC139" s="65" t="s">
        <v>311</v>
      </c>
      <c r="AD139" s="65" t="s">
        <v>311</v>
      </c>
      <c r="AE139" s="65" t="s">
        <v>311</v>
      </c>
      <c r="AF139" s="65" t="s">
        <v>311</v>
      </c>
      <c r="AG139" s="221">
        <v>1</v>
      </c>
      <c r="AH139" s="66">
        <v>0.8</v>
      </c>
      <c r="AI139" s="221">
        <v>1</v>
      </c>
      <c r="AJ139" s="66">
        <v>0.56999999999999995</v>
      </c>
      <c r="AK139" s="221">
        <v>1</v>
      </c>
      <c r="AL139" s="191">
        <v>0.25</v>
      </c>
      <c r="AM139" s="189" t="s">
        <v>400</v>
      </c>
      <c r="AN139" s="184" t="s">
        <v>1036</v>
      </c>
      <c r="AO139" s="184" t="s">
        <v>312</v>
      </c>
      <c r="AP139" s="67"/>
      <c r="AQ139" s="67" t="s">
        <v>26</v>
      </c>
      <c r="AR139" s="67"/>
      <c r="AS139" s="67"/>
      <c r="AT139" s="67" t="s">
        <v>1600</v>
      </c>
      <c r="AU139" s="67" t="s">
        <v>402</v>
      </c>
      <c r="AV139" s="67" t="s">
        <v>400</v>
      </c>
      <c r="AW139" s="67" t="s">
        <v>1611</v>
      </c>
      <c r="AX139" s="67" t="s">
        <v>1037</v>
      </c>
      <c r="AY139" s="56"/>
      <c r="AZ139" s="67" t="s">
        <v>26</v>
      </c>
    </row>
    <row r="140" spans="1:52" s="54" customFormat="1" ht="15" customHeight="1" x14ac:dyDescent="0.3">
      <c r="A140" s="56" t="s">
        <v>168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3">
        <v>1</v>
      </c>
      <c r="U140" s="196">
        <v>0.5</v>
      </c>
      <c r="V140" s="111"/>
      <c r="W140" s="200">
        <v>0.6</v>
      </c>
      <c r="X140" s="65" t="s">
        <v>311</v>
      </c>
      <c r="Y140" s="65" t="s">
        <v>311</v>
      </c>
      <c r="Z140" s="65" t="s">
        <v>311</v>
      </c>
      <c r="AA140" s="65" t="s">
        <v>311</v>
      </c>
      <c r="AB140" s="65" t="s">
        <v>311</v>
      </c>
      <c r="AC140" s="65" t="s">
        <v>311</v>
      </c>
      <c r="AD140" s="65" t="s">
        <v>311</v>
      </c>
      <c r="AE140" s="65" t="s">
        <v>311</v>
      </c>
      <c r="AF140" s="65" t="s">
        <v>311</v>
      </c>
      <c r="AG140" s="221">
        <v>1</v>
      </c>
      <c r="AH140" s="66">
        <v>0.77</v>
      </c>
      <c r="AI140" s="221">
        <v>1</v>
      </c>
      <c r="AJ140" s="66">
        <v>0.66</v>
      </c>
      <c r="AK140" s="221">
        <v>1</v>
      </c>
      <c r="AL140" s="197">
        <v>0.49</v>
      </c>
      <c r="AM140" s="189" t="s">
        <v>400</v>
      </c>
      <c r="AN140" s="184" t="s">
        <v>423</v>
      </c>
      <c r="AO140" s="184" t="s">
        <v>328</v>
      </c>
      <c r="AP140" s="67" t="s">
        <v>38</v>
      </c>
      <c r="AQ140" s="67"/>
      <c r="AR140" s="67"/>
      <c r="AS140" s="67"/>
      <c r="AT140" s="67" t="s">
        <v>1600</v>
      </c>
      <c r="AU140" s="67" t="s">
        <v>402</v>
      </c>
      <c r="AV140" s="67" t="s">
        <v>400</v>
      </c>
      <c r="AW140" s="67" t="s">
        <v>1611</v>
      </c>
      <c r="AX140" s="67" t="s">
        <v>1038</v>
      </c>
      <c r="AY140" s="56"/>
      <c r="AZ140" s="67" t="s">
        <v>38</v>
      </c>
    </row>
    <row r="141" spans="1:52" s="54" customFormat="1" ht="15" customHeight="1" x14ac:dyDescent="0.3">
      <c r="A141" s="57" t="s">
        <v>169</v>
      </c>
      <c r="B141" s="112">
        <v>6.3E-2</v>
      </c>
      <c r="C141" s="112">
        <v>0.216</v>
      </c>
      <c r="D141" s="112">
        <v>0.26600000000000001</v>
      </c>
      <c r="E141" s="112">
        <v>0.18099999999999999</v>
      </c>
      <c r="F141" s="112">
        <v>0.30399999999999999</v>
      </c>
      <c r="G141" s="112">
        <v>0.2</v>
      </c>
      <c r="H141" s="112">
        <v>0.23799999999999999</v>
      </c>
      <c r="I141" s="112">
        <v>0.20399999999999999</v>
      </c>
      <c r="J141" s="112">
        <v>0.17899999999999999</v>
      </c>
      <c r="K141" s="112">
        <v>0.248</v>
      </c>
      <c r="L141" s="112">
        <v>0.25700000000000001</v>
      </c>
      <c r="M141" s="112">
        <v>0.27200000000000002</v>
      </c>
      <c r="N141" s="112">
        <v>0.26500000000000001</v>
      </c>
      <c r="O141" s="113">
        <v>0.29899999999999999</v>
      </c>
      <c r="P141" s="113">
        <v>1</v>
      </c>
      <c r="Q141" s="112">
        <v>0.29299999999999998</v>
      </c>
      <c r="R141" s="113">
        <v>1</v>
      </c>
      <c r="S141" s="112">
        <v>0.32100000000000001</v>
      </c>
      <c r="T141" s="113">
        <v>1</v>
      </c>
      <c r="U141" s="192">
        <v>0.5</v>
      </c>
      <c r="V141" s="112">
        <v>0.22900000000000001</v>
      </c>
      <c r="W141" s="192">
        <v>0.3</v>
      </c>
      <c r="X141" s="67" t="s">
        <v>1039</v>
      </c>
      <c r="Y141" s="67" t="s">
        <v>855</v>
      </c>
      <c r="Z141" s="67" t="s">
        <v>334</v>
      </c>
      <c r="AA141" s="67" t="s">
        <v>1040</v>
      </c>
      <c r="AB141" s="67" t="s">
        <v>334</v>
      </c>
      <c r="AC141" s="67" t="s">
        <v>1040</v>
      </c>
      <c r="AD141" s="67" t="s">
        <v>334</v>
      </c>
      <c r="AE141" s="71" t="s">
        <v>1040</v>
      </c>
      <c r="AF141" s="67" t="s">
        <v>334</v>
      </c>
      <c r="AG141" s="221">
        <v>1</v>
      </c>
      <c r="AH141" s="66">
        <v>0.17</v>
      </c>
      <c r="AI141" s="221">
        <v>1</v>
      </c>
      <c r="AJ141" s="66">
        <v>0.17</v>
      </c>
      <c r="AK141" s="221">
        <v>1</v>
      </c>
      <c r="AL141" s="195">
        <v>0.18</v>
      </c>
      <c r="AM141" s="67" t="s">
        <v>1039</v>
      </c>
      <c r="AN141" s="188" t="s">
        <v>1041</v>
      </c>
      <c r="AO141" s="184" t="s">
        <v>334</v>
      </c>
      <c r="AP141" s="67"/>
      <c r="AQ141" s="67"/>
      <c r="AR141" s="67" t="s">
        <v>28</v>
      </c>
      <c r="AS141" s="67"/>
      <c r="AT141" s="67" t="s">
        <v>1600</v>
      </c>
      <c r="AU141" s="67" t="s">
        <v>449</v>
      </c>
      <c r="AV141" s="67" t="s">
        <v>450</v>
      </c>
      <c r="AW141" s="67" t="s">
        <v>1609</v>
      </c>
      <c r="AX141" s="67" t="s">
        <v>1042</v>
      </c>
      <c r="AY141" s="56"/>
      <c r="AZ141" s="67" t="s">
        <v>28</v>
      </c>
    </row>
    <row r="142" spans="1:52" s="54" customFormat="1" ht="15" hidden="1" customHeight="1" x14ac:dyDescent="0.3">
      <c r="A142" s="57" t="s">
        <v>170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3"/>
      <c r="P142" s="113"/>
      <c r="Q142" s="112"/>
      <c r="R142" s="112"/>
      <c r="S142" s="112"/>
      <c r="T142" s="113">
        <v>1</v>
      </c>
      <c r="U142" s="192">
        <v>0.1</v>
      </c>
      <c r="V142" s="112"/>
      <c r="W142" s="192"/>
      <c r="X142" s="67"/>
      <c r="Y142" s="67"/>
      <c r="Z142" s="67"/>
      <c r="AA142" s="67"/>
      <c r="AB142" s="67"/>
      <c r="AC142" s="67"/>
      <c r="AD142" s="67"/>
      <c r="AE142" s="71"/>
      <c r="AF142" s="67"/>
      <c r="AG142" s="67"/>
      <c r="AH142" s="66"/>
      <c r="AI142" s="66"/>
      <c r="AJ142" s="66"/>
      <c r="AK142" s="221">
        <v>1</v>
      </c>
      <c r="AL142" s="212">
        <v>0.19</v>
      </c>
      <c r="AM142" s="187" t="s">
        <v>400</v>
      </c>
      <c r="AN142" s="188" t="s">
        <v>1616</v>
      </c>
      <c r="AO142" s="184" t="s">
        <v>312</v>
      </c>
      <c r="AP142" s="67"/>
      <c r="AQ142" s="67" t="s">
        <v>26</v>
      </c>
      <c r="AR142" s="67"/>
      <c r="AS142" s="67"/>
      <c r="AT142" s="67" t="s">
        <v>1600</v>
      </c>
      <c r="AU142" s="67" t="s">
        <v>847</v>
      </c>
      <c r="AV142" s="67" t="s">
        <v>432</v>
      </c>
      <c r="AW142" s="67" t="s">
        <v>1611</v>
      </c>
      <c r="AX142" s="67" t="s">
        <v>1043</v>
      </c>
      <c r="AY142" s="56"/>
      <c r="AZ142" s="67" t="s">
        <v>26</v>
      </c>
    </row>
    <row r="143" spans="1:52" s="54" customFormat="1" ht="15" customHeight="1" x14ac:dyDescent="0.3">
      <c r="A143" s="56" t="s">
        <v>171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3">
        <v>1</v>
      </c>
      <c r="U143" s="200">
        <v>0.5</v>
      </c>
      <c r="V143" s="111"/>
      <c r="W143" s="200">
        <v>0.7</v>
      </c>
      <c r="X143" s="65" t="s">
        <v>311</v>
      </c>
      <c r="Y143" s="65" t="s">
        <v>311</v>
      </c>
      <c r="Z143" s="65" t="s">
        <v>311</v>
      </c>
      <c r="AA143" s="65" t="s">
        <v>311</v>
      </c>
      <c r="AB143" s="65" t="s">
        <v>311</v>
      </c>
      <c r="AC143" s="65" t="s">
        <v>311</v>
      </c>
      <c r="AD143" s="65" t="s">
        <v>311</v>
      </c>
      <c r="AE143" s="65" t="s">
        <v>311</v>
      </c>
      <c r="AF143" s="65" t="s">
        <v>311</v>
      </c>
      <c r="AG143" s="221">
        <v>1</v>
      </c>
      <c r="AH143" s="66">
        <v>0.34</v>
      </c>
      <c r="AI143" s="221">
        <v>1</v>
      </c>
      <c r="AJ143" s="66">
        <v>0.2</v>
      </c>
      <c r="AK143" s="221">
        <v>1</v>
      </c>
      <c r="AL143" s="191">
        <v>0.23</v>
      </c>
      <c r="AM143" s="189" t="s">
        <v>539</v>
      </c>
      <c r="AN143" s="184" t="s">
        <v>1044</v>
      </c>
      <c r="AO143" s="184" t="s">
        <v>334</v>
      </c>
      <c r="AP143" s="67"/>
      <c r="AQ143" s="67" t="s">
        <v>26</v>
      </c>
      <c r="AR143" s="67"/>
      <c r="AS143" s="67"/>
      <c r="AT143" s="67" t="s">
        <v>1600</v>
      </c>
      <c r="AU143" s="67" t="s">
        <v>409</v>
      </c>
      <c r="AV143" s="67" t="s">
        <v>177</v>
      </c>
      <c r="AW143" s="67" t="s">
        <v>177</v>
      </c>
      <c r="AX143" s="67" t="s">
        <v>1045</v>
      </c>
      <c r="AY143" s="56"/>
      <c r="AZ143" s="67" t="s">
        <v>26</v>
      </c>
    </row>
    <row r="144" spans="1:52" s="54" customFormat="1" ht="15" customHeight="1" x14ac:dyDescent="0.3">
      <c r="A144" s="56" t="s">
        <v>172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3">
        <v>1</v>
      </c>
      <c r="U144" s="200">
        <v>0.3</v>
      </c>
      <c r="V144" s="111"/>
      <c r="W144" s="200">
        <v>0.4</v>
      </c>
      <c r="X144" s="65" t="s">
        <v>311</v>
      </c>
      <c r="Y144" s="65" t="s">
        <v>311</v>
      </c>
      <c r="Z144" s="65" t="s">
        <v>311</v>
      </c>
      <c r="AA144" s="65" t="s">
        <v>311</v>
      </c>
      <c r="AB144" s="65" t="s">
        <v>311</v>
      </c>
      <c r="AC144" s="65" t="s">
        <v>311</v>
      </c>
      <c r="AD144" s="65" t="s">
        <v>311</v>
      </c>
      <c r="AE144" s="65" t="s">
        <v>311</v>
      </c>
      <c r="AF144" s="65" t="s">
        <v>311</v>
      </c>
      <c r="AG144" s="221">
        <v>1</v>
      </c>
      <c r="AH144" s="66">
        <v>0.66</v>
      </c>
      <c r="AI144" s="221">
        <v>1</v>
      </c>
      <c r="AJ144" s="66">
        <v>0.46</v>
      </c>
      <c r="AK144" s="221">
        <v>1</v>
      </c>
      <c r="AL144" s="191">
        <v>0.53</v>
      </c>
      <c r="AM144" s="189" t="s">
        <v>315</v>
      </c>
      <c r="AN144" s="184" t="s">
        <v>1617</v>
      </c>
      <c r="AO144" s="184" t="s">
        <v>312</v>
      </c>
      <c r="AP144" s="67"/>
      <c r="AQ144" s="67" t="s">
        <v>26</v>
      </c>
      <c r="AR144" s="67"/>
      <c r="AS144" s="67"/>
      <c r="AT144" s="67" t="s">
        <v>1600</v>
      </c>
      <c r="AU144" s="67" t="s">
        <v>314</v>
      </c>
      <c r="AV144" s="67" t="s">
        <v>315</v>
      </c>
      <c r="AW144" s="67" t="s">
        <v>1608</v>
      </c>
      <c r="AX144" s="67" t="s">
        <v>1046</v>
      </c>
      <c r="AY144" s="56"/>
      <c r="AZ144" s="67" t="s">
        <v>26</v>
      </c>
    </row>
    <row r="145" spans="1:52" s="54" customFormat="1" ht="15" hidden="1" customHeight="1" x14ac:dyDescent="0.3">
      <c r="A145" s="56" t="s">
        <v>173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3">
        <v>1</v>
      </c>
      <c r="U145" s="200">
        <v>0.3</v>
      </c>
      <c r="V145" s="111"/>
      <c r="W145" s="200"/>
      <c r="X145" s="65" t="s">
        <v>311</v>
      </c>
      <c r="Y145" s="65" t="s">
        <v>311</v>
      </c>
      <c r="Z145" s="65" t="s">
        <v>311</v>
      </c>
      <c r="AA145" s="65" t="s">
        <v>311</v>
      </c>
      <c r="AB145" s="65" t="s">
        <v>311</v>
      </c>
      <c r="AC145" s="65" t="s">
        <v>311</v>
      </c>
      <c r="AD145" s="65" t="s">
        <v>311</v>
      </c>
      <c r="AE145" s="65" t="s">
        <v>311</v>
      </c>
      <c r="AF145" s="65" t="s">
        <v>311</v>
      </c>
      <c r="AG145" s="65"/>
      <c r="AH145" s="66"/>
      <c r="AI145" s="221">
        <v>1</v>
      </c>
      <c r="AJ145" s="66">
        <v>0.25</v>
      </c>
      <c r="AK145" s="221">
        <v>1</v>
      </c>
      <c r="AL145" s="191">
        <v>0.19</v>
      </c>
      <c r="AM145" s="189" t="s">
        <v>390</v>
      </c>
      <c r="AN145" s="184" t="s">
        <v>1047</v>
      </c>
      <c r="AO145" s="184" t="s">
        <v>312</v>
      </c>
      <c r="AP145" s="67"/>
      <c r="AQ145" s="67" t="s">
        <v>26</v>
      </c>
      <c r="AR145" s="67"/>
      <c r="AS145" s="67"/>
      <c r="AT145" s="67" t="s">
        <v>1600</v>
      </c>
      <c r="AU145" s="67" t="s">
        <v>778</v>
      </c>
      <c r="AV145" s="67" t="s">
        <v>1048</v>
      </c>
      <c r="AW145" s="67" t="s">
        <v>1611</v>
      </c>
      <c r="AX145" s="67" t="s">
        <v>1049</v>
      </c>
      <c r="AY145" s="56"/>
      <c r="AZ145" s="67" t="s">
        <v>26</v>
      </c>
    </row>
    <row r="146" spans="1:52" s="54" customFormat="1" ht="15" customHeight="1" x14ac:dyDescent="0.3">
      <c r="A146" s="62" t="s">
        <v>174</v>
      </c>
      <c r="B146" s="112">
        <v>0.26700000000000002</v>
      </c>
      <c r="C146" s="112">
        <v>0.28599999999999998</v>
      </c>
      <c r="D146" s="112">
        <v>0.156</v>
      </c>
      <c r="E146" s="112">
        <v>0.16</v>
      </c>
      <c r="F146" s="112">
        <v>0.36499999999999999</v>
      </c>
      <c r="G146" s="112">
        <v>0.25900000000000001</v>
      </c>
      <c r="H146" s="112">
        <v>0.36799999999999999</v>
      </c>
      <c r="I146" s="112">
        <v>0.26300000000000001</v>
      </c>
      <c r="J146" s="112">
        <v>0.17499999999999999</v>
      </c>
      <c r="K146" s="112">
        <v>0.33900000000000002</v>
      </c>
      <c r="L146" s="112">
        <v>0.4</v>
      </c>
      <c r="M146" s="112">
        <v>0.5</v>
      </c>
      <c r="N146" s="112">
        <v>0.55300000000000005</v>
      </c>
      <c r="O146" s="115">
        <v>0.58299999999999996</v>
      </c>
      <c r="P146" s="113">
        <v>1</v>
      </c>
      <c r="Q146" s="115">
        <v>0.52100000000000002</v>
      </c>
      <c r="R146" s="113">
        <v>1</v>
      </c>
      <c r="S146" s="112">
        <v>0.66700000000000004</v>
      </c>
      <c r="T146" s="113">
        <v>1</v>
      </c>
      <c r="U146" s="192">
        <v>1</v>
      </c>
      <c r="V146" s="112">
        <v>0.80800000000000005</v>
      </c>
      <c r="W146" s="192">
        <v>1.2</v>
      </c>
      <c r="X146" s="67" t="s">
        <v>485</v>
      </c>
      <c r="Y146" s="67" t="s">
        <v>1050</v>
      </c>
      <c r="Z146" s="65" t="s">
        <v>1051</v>
      </c>
      <c r="AA146" s="67" t="s">
        <v>1052</v>
      </c>
      <c r="AB146" s="65" t="s">
        <v>1051</v>
      </c>
      <c r="AC146" s="65" t="s">
        <v>1050</v>
      </c>
      <c r="AD146" s="65" t="s">
        <v>334</v>
      </c>
      <c r="AE146" s="177" t="s">
        <v>1050</v>
      </c>
      <c r="AF146" s="65" t="s">
        <v>334</v>
      </c>
      <c r="AG146" s="221">
        <v>1</v>
      </c>
      <c r="AH146" s="66">
        <v>0.3</v>
      </c>
      <c r="AI146" s="221">
        <v>1</v>
      </c>
      <c r="AJ146" s="66">
        <v>0.23</v>
      </c>
      <c r="AK146" s="221">
        <v>1</v>
      </c>
      <c r="AL146" s="195">
        <v>0.28000000000000003</v>
      </c>
      <c r="AM146" s="187" t="s">
        <v>485</v>
      </c>
      <c r="AN146" s="188" t="s">
        <v>1053</v>
      </c>
      <c r="AO146" s="184" t="s">
        <v>312</v>
      </c>
      <c r="AP146" s="67"/>
      <c r="AQ146" s="67"/>
      <c r="AR146" s="67"/>
      <c r="AS146" s="67" t="s">
        <v>42</v>
      </c>
      <c r="AT146" s="67" t="s">
        <v>1600</v>
      </c>
      <c r="AU146" s="67" t="s">
        <v>438</v>
      </c>
      <c r="AV146" s="67" t="s">
        <v>487</v>
      </c>
      <c r="AW146" s="67" t="s">
        <v>1611</v>
      </c>
      <c r="AX146" s="67" t="s">
        <v>1054</v>
      </c>
      <c r="AY146" s="56"/>
      <c r="AZ146" s="67" t="s">
        <v>42</v>
      </c>
    </row>
    <row r="147" spans="1:52" s="54" customFormat="1" ht="15" customHeight="1" x14ac:dyDescent="0.3">
      <c r="A147" s="60" t="s">
        <v>175</v>
      </c>
      <c r="B147" s="112">
        <v>0.33300000000000002</v>
      </c>
      <c r="C147" s="112">
        <v>1.706</v>
      </c>
      <c r="D147" s="112">
        <v>0.67600000000000005</v>
      </c>
      <c r="E147" s="112">
        <v>0.96799999999999997</v>
      </c>
      <c r="F147" s="112">
        <v>0.25</v>
      </c>
      <c r="G147" s="112">
        <v>0.61299999999999999</v>
      </c>
      <c r="H147" s="112">
        <v>0.46700000000000003</v>
      </c>
      <c r="I147" s="112">
        <v>0.42899999999999999</v>
      </c>
      <c r="J147" s="112">
        <v>0.21099999999999999</v>
      </c>
      <c r="K147" s="112">
        <v>0.5</v>
      </c>
      <c r="L147" s="112">
        <v>0.67600000000000005</v>
      </c>
      <c r="M147" s="112">
        <v>0.55800000000000005</v>
      </c>
      <c r="N147" s="112">
        <v>0.46300000000000002</v>
      </c>
      <c r="O147" s="115">
        <v>0.78900000000000003</v>
      </c>
      <c r="P147" s="113">
        <v>1</v>
      </c>
      <c r="Q147" s="115">
        <v>0.628</v>
      </c>
      <c r="R147" s="113">
        <v>1</v>
      </c>
      <c r="S147" s="112">
        <v>0.58099999999999996</v>
      </c>
      <c r="T147" s="113">
        <v>1</v>
      </c>
      <c r="U147" s="192">
        <v>0.5</v>
      </c>
      <c r="V147" s="112">
        <v>0.627</v>
      </c>
      <c r="W147" s="192">
        <v>0.7</v>
      </c>
      <c r="X147" s="67" t="s">
        <v>177</v>
      </c>
      <c r="Y147" s="67" t="s">
        <v>1055</v>
      </c>
      <c r="Z147" s="65" t="s">
        <v>312</v>
      </c>
      <c r="AA147" s="67" t="s">
        <v>1056</v>
      </c>
      <c r="AB147" s="65" t="s">
        <v>312</v>
      </c>
      <c r="AC147" s="65" t="s">
        <v>1057</v>
      </c>
      <c r="AD147" s="65" t="s">
        <v>334</v>
      </c>
      <c r="AE147" s="177" t="s">
        <v>904</v>
      </c>
      <c r="AF147" s="65" t="s">
        <v>334</v>
      </c>
      <c r="AG147" s="221">
        <v>1</v>
      </c>
      <c r="AH147" s="66">
        <v>0.7</v>
      </c>
      <c r="AI147" s="221">
        <v>1</v>
      </c>
      <c r="AJ147" s="66">
        <v>0.61</v>
      </c>
      <c r="AK147" s="221">
        <v>1</v>
      </c>
      <c r="AL147" s="195">
        <v>0.43</v>
      </c>
      <c r="AM147" s="187" t="s">
        <v>390</v>
      </c>
      <c r="AN147" s="188" t="s">
        <v>1058</v>
      </c>
      <c r="AO147" s="184" t="s">
        <v>312</v>
      </c>
      <c r="AP147" s="67" t="s">
        <v>38</v>
      </c>
      <c r="AQ147" s="67"/>
      <c r="AR147" s="67"/>
      <c r="AS147" s="67" t="s">
        <v>42</v>
      </c>
      <c r="AT147" s="67" t="s">
        <v>1600</v>
      </c>
      <c r="AU147" s="67" t="s">
        <v>543</v>
      </c>
      <c r="AV147" s="67" t="s">
        <v>177</v>
      </c>
      <c r="AW147" s="67" t="s">
        <v>177</v>
      </c>
      <c r="AX147" s="67" t="s">
        <v>1059</v>
      </c>
      <c r="AY147" s="56"/>
      <c r="AZ147" s="56" t="s">
        <v>1612</v>
      </c>
    </row>
    <row r="148" spans="1:52" s="54" customFormat="1" ht="15" customHeight="1" x14ac:dyDescent="0.3">
      <c r="A148" s="57" t="s">
        <v>176</v>
      </c>
      <c r="B148" s="114"/>
      <c r="C148" s="114"/>
      <c r="D148" s="114"/>
      <c r="E148" s="114"/>
      <c r="F148" s="114"/>
      <c r="G148" s="114"/>
      <c r="H148" s="114"/>
      <c r="I148" s="114"/>
      <c r="J148" s="112">
        <v>0.27300000000000002</v>
      </c>
      <c r="K148" s="112">
        <v>0.45500000000000002</v>
      </c>
      <c r="L148" s="112">
        <v>0.30399999999999999</v>
      </c>
      <c r="M148" s="112">
        <v>0.40899999999999997</v>
      </c>
      <c r="N148" s="112">
        <v>0.5</v>
      </c>
      <c r="O148" s="115">
        <v>0.76900000000000002</v>
      </c>
      <c r="P148" s="113">
        <v>1</v>
      </c>
      <c r="Q148" s="115">
        <v>1.6839999999999999</v>
      </c>
      <c r="R148" s="113">
        <v>1</v>
      </c>
      <c r="S148" s="112">
        <v>3.5649999999999999</v>
      </c>
      <c r="T148" s="113">
        <v>1</v>
      </c>
      <c r="U148" s="192">
        <v>2</v>
      </c>
      <c r="V148" s="112">
        <v>1.915</v>
      </c>
      <c r="W148" s="192">
        <v>2.2999999999999998</v>
      </c>
      <c r="X148" s="67" t="s">
        <v>177</v>
      </c>
      <c r="Y148" s="67" t="s">
        <v>1060</v>
      </c>
      <c r="Z148" s="65" t="s">
        <v>312</v>
      </c>
      <c r="AA148" s="67" t="s">
        <v>1061</v>
      </c>
      <c r="AB148" s="65" t="s">
        <v>328</v>
      </c>
      <c r="AC148" s="65" t="s">
        <v>1062</v>
      </c>
      <c r="AD148" s="65" t="s">
        <v>319</v>
      </c>
      <c r="AE148" s="177" t="s">
        <v>1063</v>
      </c>
      <c r="AF148" s="65" t="s">
        <v>328</v>
      </c>
      <c r="AG148" s="221">
        <v>1</v>
      </c>
      <c r="AH148" s="66">
        <v>1.32</v>
      </c>
      <c r="AI148" s="221">
        <v>1</v>
      </c>
      <c r="AJ148" s="66">
        <v>2.13</v>
      </c>
      <c r="AK148" s="221">
        <v>1</v>
      </c>
      <c r="AL148" s="195">
        <v>1.65</v>
      </c>
      <c r="AM148" s="187" t="s">
        <v>390</v>
      </c>
      <c r="AN148" s="188" t="s">
        <v>1064</v>
      </c>
      <c r="AO148" s="184" t="s">
        <v>319</v>
      </c>
      <c r="AP148" s="67" t="s">
        <v>38</v>
      </c>
      <c r="AQ148" s="67"/>
      <c r="AR148" s="67"/>
      <c r="AS148" s="67" t="s">
        <v>42</v>
      </c>
      <c r="AT148" s="67" t="s">
        <v>1600</v>
      </c>
      <c r="AU148" s="67" t="s">
        <v>543</v>
      </c>
      <c r="AV148" s="67" t="s">
        <v>177</v>
      </c>
      <c r="AW148" s="67" t="s">
        <v>177</v>
      </c>
      <c r="AX148" s="67" t="s">
        <v>1065</v>
      </c>
      <c r="AY148" s="56"/>
      <c r="AZ148" s="56" t="s">
        <v>1612</v>
      </c>
    </row>
    <row r="149" spans="1:52" s="54" customFormat="1" ht="15" customHeight="1" x14ac:dyDescent="0.3">
      <c r="A149" s="60" t="s">
        <v>177</v>
      </c>
      <c r="B149" s="112">
        <v>0.30599999999999999</v>
      </c>
      <c r="C149" s="112">
        <v>0.33800000000000002</v>
      </c>
      <c r="D149" s="112">
        <v>0.47599999999999998</v>
      </c>
      <c r="E149" s="112">
        <v>0.56100000000000005</v>
      </c>
      <c r="F149" s="112">
        <v>0.55700000000000005</v>
      </c>
      <c r="G149" s="112">
        <v>0.49399999999999999</v>
      </c>
      <c r="H149" s="112">
        <v>0.65800000000000003</v>
      </c>
      <c r="I149" s="112">
        <v>0.65800000000000003</v>
      </c>
      <c r="J149" s="112">
        <v>0.50600000000000001</v>
      </c>
      <c r="K149" s="112">
        <v>0.76300000000000001</v>
      </c>
      <c r="L149" s="112">
        <v>0.378</v>
      </c>
      <c r="M149" s="112">
        <v>0.64400000000000002</v>
      </c>
      <c r="N149" s="112">
        <v>1.0660000000000001</v>
      </c>
      <c r="O149" s="115">
        <v>0.872</v>
      </c>
      <c r="P149" s="113">
        <v>1</v>
      </c>
      <c r="Q149" s="115">
        <v>0.80300000000000005</v>
      </c>
      <c r="R149" s="113">
        <v>1</v>
      </c>
      <c r="S149" s="112">
        <v>0.96599999999999997</v>
      </c>
      <c r="T149" s="113">
        <v>1</v>
      </c>
      <c r="U149" s="192">
        <v>1.1000000000000001</v>
      </c>
      <c r="V149" s="112">
        <v>1.1180000000000001</v>
      </c>
      <c r="W149" s="192">
        <v>1.2</v>
      </c>
      <c r="X149" s="67" t="s">
        <v>177</v>
      </c>
      <c r="Y149" s="67" t="s">
        <v>1066</v>
      </c>
      <c r="Z149" s="67" t="s">
        <v>312</v>
      </c>
      <c r="AA149" s="67" t="s">
        <v>1067</v>
      </c>
      <c r="AB149" s="67" t="s">
        <v>312</v>
      </c>
      <c r="AC149" s="67" t="s">
        <v>1068</v>
      </c>
      <c r="AD149" s="67" t="s">
        <v>312</v>
      </c>
      <c r="AE149" s="71" t="s">
        <v>792</v>
      </c>
      <c r="AF149" s="67" t="s">
        <v>312</v>
      </c>
      <c r="AG149" s="221">
        <v>1</v>
      </c>
      <c r="AH149" s="66">
        <v>1</v>
      </c>
      <c r="AI149" s="221">
        <v>1</v>
      </c>
      <c r="AJ149" s="66">
        <v>0.92</v>
      </c>
      <c r="AK149" s="221">
        <v>1</v>
      </c>
      <c r="AL149" s="195">
        <v>0.97</v>
      </c>
      <c r="AM149" s="187" t="s">
        <v>390</v>
      </c>
      <c r="AN149" s="188" t="s">
        <v>1069</v>
      </c>
      <c r="AO149" s="184" t="s">
        <v>319</v>
      </c>
      <c r="AP149" s="67" t="s">
        <v>38</v>
      </c>
      <c r="AQ149" s="67"/>
      <c r="AR149" s="67"/>
      <c r="AS149" s="67" t="s">
        <v>42</v>
      </c>
      <c r="AT149" s="67" t="s">
        <v>1599</v>
      </c>
      <c r="AU149" s="67" t="s">
        <v>543</v>
      </c>
      <c r="AV149" s="67" t="s">
        <v>177</v>
      </c>
      <c r="AW149" s="67" t="s">
        <v>177</v>
      </c>
      <c r="AX149" s="67" t="s">
        <v>1070</v>
      </c>
      <c r="AY149" s="56"/>
      <c r="AZ149" s="56" t="s">
        <v>1612</v>
      </c>
    </row>
    <row r="150" spans="1:52" s="54" customFormat="1" ht="15" customHeight="1" x14ac:dyDescent="0.3">
      <c r="A150" s="60" t="s">
        <v>178</v>
      </c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8"/>
      <c r="P150" s="113">
        <v>1</v>
      </c>
      <c r="Q150" s="115">
        <v>0.97099999999999997</v>
      </c>
      <c r="R150" s="113">
        <v>1</v>
      </c>
      <c r="S150" s="112">
        <v>0.89600000000000002</v>
      </c>
      <c r="T150" s="113">
        <v>1</v>
      </c>
      <c r="U150" s="192">
        <v>1.1000000000000001</v>
      </c>
      <c r="V150" s="112">
        <v>1.4039999999999999</v>
      </c>
      <c r="W150" s="192">
        <v>1.4</v>
      </c>
      <c r="X150" s="67" t="s">
        <v>177</v>
      </c>
      <c r="Y150" s="76"/>
      <c r="Z150" s="76"/>
      <c r="AA150" s="67" t="s">
        <v>1071</v>
      </c>
      <c r="AB150" s="67" t="s">
        <v>312</v>
      </c>
      <c r="AC150" s="67" t="s">
        <v>1072</v>
      </c>
      <c r="AD150" s="67" t="s">
        <v>312</v>
      </c>
      <c r="AE150" s="71" t="s">
        <v>792</v>
      </c>
      <c r="AF150" s="67" t="s">
        <v>312</v>
      </c>
      <c r="AG150" s="221">
        <v>1</v>
      </c>
      <c r="AH150" s="66">
        <v>1.43</v>
      </c>
      <c r="AI150" s="221">
        <v>1</v>
      </c>
      <c r="AJ150" s="66">
        <v>1.05</v>
      </c>
      <c r="AK150" s="221">
        <v>1</v>
      </c>
      <c r="AL150" s="195">
        <v>0.79</v>
      </c>
      <c r="AM150" s="187" t="s">
        <v>390</v>
      </c>
      <c r="AN150" s="188" t="s">
        <v>1073</v>
      </c>
      <c r="AO150" s="184" t="s">
        <v>328</v>
      </c>
      <c r="AP150" s="67" t="s">
        <v>38</v>
      </c>
      <c r="AQ150" s="67"/>
      <c r="AR150" s="67"/>
      <c r="AS150" s="67" t="s">
        <v>42</v>
      </c>
      <c r="AT150" s="67" t="s">
        <v>1600</v>
      </c>
      <c r="AU150" s="67" t="s">
        <v>543</v>
      </c>
      <c r="AV150" s="67" t="s">
        <v>177</v>
      </c>
      <c r="AW150" s="67" t="s">
        <v>177</v>
      </c>
      <c r="AX150" s="67" t="s">
        <v>1074</v>
      </c>
      <c r="AY150" s="56"/>
      <c r="AZ150" s="56" t="s">
        <v>1612</v>
      </c>
    </row>
    <row r="151" spans="1:52" s="54" customFormat="1" ht="15" customHeight="1" x14ac:dyDescent="0.3">
      <c r="A151" s="102" t="s">
        <v>179</v>
      </c>
      <c r="B151" s="112">
        <v>0.59399999999999997</v>
      </c>
      <c r="C151" s="112">
        <v>0.375</v>
      </c>
      <c r="D151" s="112">
        <v>0.11600000000000001</v>
      </c>
      <c r="E151" s="112">
        <v>0.221</v>
      </c>
      <c r="F151" s="112">
        <v>0.71399999999999997</v>
      </c>
      <c r="G151" s="112">
        <v>0.20699999999999999</v>
      </c>
      <c r="H151" s="112">
        <v>0.184</v>
      </c>
      <c r="I151" s="112">
        <v>0.51100000000000001</v>
      </c>
      <c r="J151" s="112">
        <v>0.56100000000000005</v>
      </c>
      <c r="K151" s="112">
        <v>0.50900000000000001</v>
      </c>
      <c r="L151" s="112">
        <v>0.49</v>
      </c>
      <c r="M151" s="112">
        <v>0.61199999999999999</v>
      </c>
      <c r="N151" s="112">
        <v>0.61399999999999999</v>
      </c>
      <c r="O151" s="113">
        <v>0.55800000000000005</v>
      </c>
      <c r="P151" s="113">
        <v>1</v>
      </c>
      <c r="Q151" s="112">
        <v>1.0680000000000001</v>
      </c>
      <c r="R151" s="113">
        <v>1</v>
      </c>
      <c r="S151" s="112">
        <v>1.917</v>
      </c>
      <c r="T151" s="113">
        <v>1</v>
      </c>
      <c r="U151" s="192">
        <v>1.8</v>
      </c>
      <c r="V151" s="112">
        <v>1.3129999999999999</v>
      </c>
      <c r="W151" s="192">
        <v>1.5</v>
      </c>
      <c r="X151" s="103" t="s">
        <v>1075</v>
      </c>
      <c r="Y151" s="67" t="s">
        <v>660</v>
      </c>
      <c r="Z151" s="67" t="s">
        <v>334</v>
      </c>
      <c r="AA151" s="67" t="s">
        <v>1076</v>
      </c>
      <c r="AB151" s="67" t="s">
        <v>334</v>
      </c>
      <c r="AC151" s="67" t="s">
        <v>1077</v>
      </c>
      <c r="AD151" s="67" t="s">
        <v>312</v>
      </c>
      <c r="AE151" s="71" t="s">
        <v>1078</v>
      </c>
      <c r="AF151" s="67" t="s">
        <v>312</v>
      </c>
      <c r="AG151" s="221">
        <v>1</v>
      </c>
      <c r="AH151" s="66">
        <v>0.24</v>
      </c>
      <c r="AI151" s="221">
        <v>1</v>
      </c>
      <c r="AJ151" s="66">
        <v>0.4</v>
      </c>
      <c r="AK151" s="221">
        <v>1</v>
      </c>
      <c r="AL151" s="195">
        <v>0.56000000000000005</v>
      </c>
      <c r="AM151" s="103" t="s">
        <v>1075</v>
      </c>
      <c r="AN151" s="188" t="s">
        <v>1079</v>
      </c>
      <c r="AO151" s="184" t="s">
        <v>312</v>
      </c>
      <c r="AP151" s="67"/>
      <c r="AQ151" s="67"/>
      <c r="AR151" s="67" t="s">
        <v>28</v>
      </c>
      <c r="AS151" s="67"/>
      <c r="AT151" s="67" t="s">
        <v>1599</v>
      </c>
      <c r="AU151" s="67" t="s">
        <v>645</v>
      </c>
      <c r="AV151" s="67" t="s">
        <v>418</v>
      </c>
      <c r="AW151" s="67" t="s">
        <v>1609</v>
      </c>
      <c r="AX151" s="67" t="s">
        <v>1080</v>
      </c>
      <c r="AY151" s="56"/>
      <c r="AZ151" s="67" t="s">
        <v>28</v>
      </c>
    </row>
    <row r="152" spans="1:52" s="54" customFormat="1" ht="15" customHeight="1" x14ac:dyDescent="0.3">
      <c r="A152" s="57" t="s">
        <v>180</v>
      </c>
      <c r="B152" s="112">
        <v>0.33300000000000002</v>
      </c>
      <c r="C152" s="112">
        <v>0.34</v>
      </c>
      <c r="D152" s="112">
        <v>0.36499999999999999</v>
      </c>
      <c r="E152" s="112">
        <v>0.52600000000000002</v>
      </c>
      <c r="F152" s="112">
        <v>0.61599999999999999</v>
      </c>
      <c r="G152" s="112">
        <v>0.80800000000000005</v>
      </c>
      <c r="H152" s="112">
        <v>0.80900000000000005</v>
      </c>
      <c r="I152" s="112">
        <v>0.82399999999999995</v>
      </c>
      <c r="J152" s="112">
        <v>0.68100000000000005</v>
      </c>
      <c r="K152" s="112">
        <v>0.53800000000000003</v>
      </c>
      <c r="L152" s="112">
        <v>0.80500000000000005</v>
      </c>
      <c r="M152" s="112">
        <v>0.71399999999999997</v>
      </c>
      <c r="N152" s="112">
        <v>0.73199999999999998</v>
      </c>
      <c r="O152" s="113">
        <v>0.67900000000000005</v>
      </c>
      <c r="P152" s="113">
        <v>1</v>
      </c>
      <c r="Q152" s="112">
        <v>0.94399999999999995</v>
      </c>
      <c r="R152" s="113">
        <v>1</v>
      </c>
      <c r="S152" s="112">
        <v>1.1970000000000001</v>
      </c>
      <c r="T152" s="113">
        <v>1</v>
      </c>
      <c r="U152" s="192">
        <v>1</v>
      </c>
      <c r="V152" s="112">
        <v>1.1100000000000001</v>
      </c>
      <c r="W152" s="192">
        <v>1</v>
      </c>
      <c r="X152" s="67" t="s">
        <v>1083</v>
      </c>
      <c r="Y152" s="67" t="s">
        <v>1084</v>
      </c>
      <c r="Z152" s="67" t="s">
        <v>334</v>
      </c>
      <c r="AA152" s="67" t="s">
        <v>1085</v>
      </c>
      <c r="AB152" s="67" t="s">
        <v>312</v>
      </c>
      <c r="AC152" s="67" t="s">
        <v>1086</v>
      </c>
      <c r="AD152" s="67" t="s">
        <v>312</v>
      </c>
      <c r="AE152" s="71" t="s">
        <v>1087</v>
      </c>
      <c r="AF152" s="67" t="s">
        <v>312</v>
      </c>
      <c r="AG152" s="221">
        <v>1</v>
      </c>
      <c r="AH152" s="66">
        <v>0.51</v>
      </c>
      <c r="AI152" s="221">
        <v>1</v>
      </c>
      <c r="AJ152" s="66">
        <v>0.6</v>
      </c>
      <c r="AK152" s="221">
        <v>1</v>
      </c>
      <c r="AL152" s="195">
        <v>0.63</v>
      </c>
      <c r="AM152" s="187" t="s">
        <v>1083</v>
      </c>
      <c r="AN152" s="188" t="s">
        <v>1088</v>
      </c>
      <c r="AO152" s="188" t="s">
        <v>328</v>
      </c>
      <c r="AP152" s="67"/>
      <c r="AQ152" s="67"/>
      <c r="AR152" s="67" t="s">
        <v>28</v>
      </c>
      <c r="AS152" s="67"/>
      <c r="AT152" s="67" t="s">
        <v>1600</v>
      </c>
      <c r="AU152" s="67" t="s">
        <v>515</v>
      </c>
      <c r="AV152" s="67" t="s">
        <v>499</v>
      </c>
      <c r="AW152" s="67" t="s">
        <v>1610</v>
      </c>
      <c r="AX152" s="67" t="s">
        <v>1089</v>
      </c>
      <c r="AY152" s="56"/>
      <c r="AZ152" s="67" t="s">
        <v>28</v>
      </c>
    </row>
    <row r="153" spans="1:52" s="54" customFormat="1" ht="15" customHeight="1" x14ac:dyDescent="0.3">
      <c r="A153" s="57" t="s">
        <v>181</v>
      </c>
      <c r="B153" s="114"/>
      <c r="C153" s="114"/>
      <c r="D153" s="114"/>
      <c r="E153" s="112">
        <v>0.224</v>
      </c>
      <c r="F153" s="112">
        <v>0.193</v>
      </c>
      <c r="G153" s="112">
        <v>0.23</v>
      </c>
      <c r="H153" s="112">
        <v>0.184</v>
      </c>
      <c r="I153" s="112">
        <v>0.27300000000000002</v>
      </c>
      <c r="J153" s="112">
        <v>0.33500000000000002</v>
      </c>
      <c r="K153" s="112">
        <v>0.26600000000000001</v>
      </c>
      <c r="L153" s="112">
        <v>0.41799999999999998</v>
      </c>
      <c r="M153" s="112">
        <v>0.52100000000000002</v>
      </c>
      <c r="N153" s="112">
        <v>0.57299999999999995</v>
      </c>
      <c r="O153" s="113">
        <v>0.79900000000000004</v>
      </c>
      <c r="P153" s="113">
        <v>1</v>
      </c>
      <c r="Q153" s="112">
        <v>1.589</v>
      </c>
      <c r="R153" s="113">
        <v>1</v>
      </c>
      <c r="S153" s="112">
        <v>2.528</v>
      </c>
      <c r="T153" s="113">
        <v>1</v>
      </c>
      <c r="U153" s="192">
        <v>2.5</v>
      </c>
      <c r="V153" s="112">
        <v>1.6819999999999999</v>
      </c>
      <c r="W153" s="192">
        <v>1.8</v>
      </c>
      <c r="X153" s="67" t="s">
        <v>1090</v>
      </c>
      <c r="Y153" s="67" t="s">
        <v>1091</v>
      </c>
      <c r="Z153" s="67" t="s">
        <v>334</v>
      </c>
      <c r="AA153" s="67" t="s">
        <v>1092</v>
      </c>
      <c r="AB153" s="67" t="s">
        <v>312</v>
      </c>
      <c r="AC153" s="67" t="s">
        <v>1093</v>
      </c>
      <c r="AD153" s="67" t="s">
        <v>328</v>
      </c>
      <c r="AE153" s="71" t="s">
        <v>1094</v>
      </c>
      <c r="AF153" s="67" t="s">
        <v>328</v>
      </c>
      <c r="AG153" s="221">
        <v>1</v>
      </c>
      <c r="AH153" s="66">
        <v>0.49</v>
      </c>
      <c r="AI153" s="221">
        <v>1</v>
      </c>
      <c r="AJ153" s="66">
        <v>0.7</v>
      </c>
      <c r="AK153" s="221">
        <v>1</v>
      </c>
      <c r="AL153" s="195">
        <v>0.77</v>
      </c>
      <c r="AM153" s="67" t="s">
        <v>1090</v>
      </c>
      <c r="AN153" s="188" t="s">
        <v>1095</v>
      </c>
      <c r="AO153" s="188" t="s">
        <v>328</v>
      </c>
      <c r="AP153" s="67"/>
      <c r="AQ153" s="67"/>
      <c r="AR153" s="67" t="s">
        <v>28</v>
      </c>
      <c r="AS153" s="67"/>
      <c r="AT153" s="67" t="s">
        <v>1600</v>
      </c>
      <c r="AU153" s="67" t="s">
        <v>449</v>
      </c>
      <c r="AV153" s="67" t="s">
        <v>450</v>
      </c>
      <c r="AW153" s="67" t="s">
        <v>1609</v>
      </c>
      <c r="AX153" s="67" t="s">
        <v>1096</v>
      </c>
      <c r="AY153" s="56"/>
      <c r="AZ153" s="67" t="s">
        <v>28</v>
      </c>
    </row>
    <row r="154" spans="1:52" s="54" customFormat="1" ht="15" customHeight="1" x14ac:dyDescent="0.3">
      <c r="A154" s="57" t="s">
        <v>182</v>
      </c>
      <c r="B154" s="114"/>
      <c r="C154" s="114"/>
      <c r="D154" s="114"/>
      <c r="E154" s="112">
        <v>0.308</v>
      </c>
      <c r="F154" s="112">
        <v>0.316</v>
      </c>
      <c r="G154" s="112">
        <v>0.26900000000000002</v>
      </c>
      <c r="H154" s="112">
        <v>0.39400000000000002</v>
      </c>
      <c r="I154" s="112">
        <v>0.45100000000000001</v>
      </c>
      <c r="J154" s="112">
        <v>0.40899999999999997</v>
      </c>
      <c r="K154" s="112">
        <v>0.36599999999999999</v>
      </c>
      <c r="L154" s="112">
        <v>0.34599999999999997</v>
      </c>
      <c r="M154" s="112">
        <v>0.314</v>
      </c>
      <c r="N154" s="112">
        <v>0.49</v>
      </c>
      <c r="O154" s="113">
        <v>0.65400000000000003</v>
      </c>
      <c r="P154" s="113">
        <v>1</v>
      </c>
      <c r="Q154" s="112">
        <v>0.77</v>
      </c>
      <c r="R154" s="113">
        <v>1</v>
      </c>
      <c r="S154" s="112">
        <v>0.996</v>
      </c>
      <c r="T154" s="113">
        <v>1</v>
      </c>
      <c r="U154" s="192">
        <v>1.6</v>
      </c>
      <c r="V154" s="112">
        <v>0.76600000000000001</v>
      </c>
      <c r="W154" s="192">
        <v>1.1000000000000001</v>
      </c>
      <c r="X154" s="67" t="s">
        <v>317</v>
      </c>
      <c r="Y154" s="67" t="s">
        <v>1097</v>
      </c>
      <c r="Z154" s="67" t="s">
        <v>312</v>
      </c>
      <c r="AA154" s="67" t="s">
        <v>1098</v>
      </c>
      <c r="AB154" s="67" t="s">
        <v>312</v>
      </c>
      <c r="AC154" s="67" t="s">
        <v>1099</v>
      </c>
      <c r="AD154" s="65" t="s">
        <v>328</v>
      </c>
      <c r="AE154" s="177" t="s">
        <v>1100</v>
      </c>
      <c r="AF154" s="65" t="s">
        <v>319</v>
      </c>
      <c r="AG154" s="221">
        <v>1</v>
      </c>
      <c r="AH154" s="66">
        <v>0.65</v>
      </c>
      <c r="AI154" s="221">
        <v>1</v>
      </c>
      <c r="AJ154" s="66">
        <v>0.74</v>
      </c>
      <c r="AK154" s="221">
        <v>1</v>
      </c>
      <c r="AL154" s="195">
        <v>1</v>
      </c>
      <c r="AM154" s="187" t="s">
        <v>317</v>
      </c>
      <c r="AN154" s="188" t="s">
        <v>1101</v>
      </c>
      <c r="AO154" s="184" t="s">
        <v>319</v>
      </c>
      <c r="AP154" s="67"/>
      <c r="AQ154" s="67"/>
      <c r="AR154" s="67" t="s">
        <v>28</v>
      </c>
      <c r="AS154" s="67"/>
      <c r="AT154" s="67" t="s">
        <v>1599</v>
      </c>
      <c r="AU154" s="67" t="s">
        <v>324</v>
      </c>
      <c r="AV154" s="67" t="s">
        <v>317</v>
      </c>
      <c r="AW154" s="67" t="s">
        <v>1609</v>
      </c>
      <c r="AX154" s="67" t="s">
        <v>1102</v>
      </c>
      <c r="AY154" s="56"/>
      <c r="AZ154" s="67" t="s">
        <v>28</v>
      </c>
    </row>
    <row r="155" spans="1:52" s="54" customFormat="1" ht="15" customHeight="1" x14ac:dyDescent="0.3">
      <c r="A155" s="57" t="s">
        <v>183</v>
      </c>
      <c r="B155" s="114"/>
      <c r="C155" s="114"/>
      <c r="D155" s="114"/>
      <c r="E155" s="114"/>
      <c r="F155" s="112">
        <v>7.0999999999999994E-2</v>
      </c>
      <c r="G155" s="112">
        <v>5.8999999999999997E-2</v>
      </c>
      <c r="H155" s="112">
        <v>9.4E-2</v>
      </c>
      <c r="I155" s="112">
        <v>0.222</v>
      </c>
      <c r="J155" s="112">
        <v>0.13100000000000001</v>
      </c>
      <c r="K155" s="112">
        <v>8.5999999999999993E-2</v>
      </c>
      <c r="L155" s="112">
        <v>0.122</v>
      </c>
      <c r="M155" s="112">
        <v>0.21299999999999999</v>
      </c>
      <c r="N155" s="112">
        <v>0.104</v>
      </c>
      <c r="O155" s="113">
        <v>0.96399999999999997</v>
      </c>
      <c r="P155" s="113">
        <v>1</v>
      </c>
      <c r="Q155" s="112">
        <v>1.724</v>
      </c>
      <c r="R155" s="113">
        <v>1</v>
      </c>
      <c r="S155" s="112">
        <v>0.83599999999999997</v>
      </c>
      <c r="T155" s="113">
        <v>1</v>
      </c>
      <c r="U155" s="192">
        <v>1.1000000000000001</v>
      </c>
      <c r="V155" s="112">
        <v>1.2</v>
      </c>
      <c r="W155" s="192">
        <v>1.2</v>
      </c>
      <c r="X155" s="67" t="s">
        <v>1103</v>
      </c>
      <c r="Y155" s="67" t="s">
        <v>1104</v>
      </c>
      <c r="Z155" s="67" t="s">
        <v>334</v>
      </c>
      <c r="AA155" s="67" t="s">
        <v>1105</v>
      </c>
      <c r="AB155" s="67" t="s">
        <v>334</v>
      </c>
      <c r="AC155" s="67" t="s">
        <v>1106</v>
      </c>
      <c r="AD155" s="67" t="s">
        <v>334</v>
      </c>
      <c r="AE155" s="71" t="s">
        <v>1107</v>
      </c>
      <c r="AF155" s="67" t="s">
        <v>334</v>
      </c>
      <c r="AG155" s="221">
        <v>1</v>
      </c>
      <c r="AH155" s="66">
        <v>0.25</v>
      </c>
      <c r="AI155" s="221">
        <v>1</v>
      </c>
      <c r="AJ155" s="66">
        <v>0.31</v>
      </c>
      <c r="AK155" s="221">
        <v>1</v>
      </c>
      <c r="AL155" s="195">
        <v>0.15</v>
      </c>
      <c r="AM155" s="67" t="s">
        <v>1103</v>
      </c>
      <c r="AN155" s="188" t="s">
        <v>1108</v>
      </c>
      <c r="AO155" s="188" t="s">
        <v>334</v>
      </c>
      <c r="AP155" s="67"/>
      <c r="AQ155" s="67"/>
      <c r="AR155" s="67" t="s">
        <v>28</v>
      </c>
      <c r="AS155" s="67"/>
      <c r="AT155" s="67" t="s">
        <v>1600</v>
      </c>
      <c r="AU155" s="67" t="s">
        <v>785</v>
      </c>
      <c r="AV155" s="67" t="s">
        <v>357</v>
      </c>
      <c r="AW155" s="67" t="s">
        <v>1610</v>
      </c>
      <c r="AX155" s="67" t="s">
        <v>1109</v>
      </c>
      <c r="AY155" s="56"/>
      <c r="AZ155" s="67" t="s">
        <v>28</v>
      </c>
    </row>
    <row r="156" spans="1:52" s="54" customFormat="1" ht="15" customHeight="1" x14ac:dyDescent="0.3">
      <c r="A156" s="56" t="s">
        <v>184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3">
        <v>1</v>
      </c>
      <c r="U156" s="200">
        <v>0.2</v>
      </c>
      <c r="V156" s="111"/>
      <c r="W156" s="200">
        <v>0.3</v>
      </c>
      <c r="X156" s="65" t="s">
        <v>311</v>
      </c>
      <c r="Y156" s="65" t="s">
        <v>311</v>
      </c>
      <c r="Z156" s="65" t="s">
        <v>311</v>
      </c>
      <c r="AA156" s="65" t="s">
        <v>311</v>
      </c>
      <c r="AB156" s="65" t="s">
        <v>311</v>
      </c>
      <c r="AC156" s="65" t="s">
        <v>311</v>
      </c>
      <c r="AD156" s="65" t="s">
        <v>311</v>
      </c>
      <c r="AE156" s="65" t="s">
        <v>311</v>
      </c>
      <c r="AF156" s="65" t="s">
        <v>311</v>
      </c>
      <c r="AG156" s="221">
        <v>1</v>
      </c>
      <c r="AH156" s="66">
        <v>0.69</v>
      </c>
      <c r="AI156" s="221">
        <v>1</v>
      </c>
      <c r="AJ156" s="66">
        <v>0.73</v>
      </c>
      <c r="AK156" s="221">
        <v>1</v>
      </c>
      <c r="AL156" s="191">
        <v>0.28000000000000003</v>
      </c>
      <c r="AM156" s="189" t="s">
        <v>400</v>
      </c>
      <c r="AN156" s="184" t="s">
        <v>1110</v>
      </c>
      <c r="AO156" s="184" t="s">
        <v>312</v>
      </c>
      <c r="AP156" s="67"/>
      <c r="AQ156" s="67" t="s">
        <v>26</v>
      </c>
      <c r="AR156" s="67"/>
      <c r="AS156" s="67"/>
      <c r="AT156" s="67" t="s">
        <v>1600</v>
      </c>
      <c r="AU156" s="67" t="s">
        <v>424</v>
      </c>
      <c r="AV156" s="67" t="s">
        <v>400</v>
      </c>
      <c r="AW156" s="67" t="s">
        <v>1611</v>
      </c>
      <c r="AX156" s="67" t="s">
        <v>1111</v>
      </c>
      <c r="AY156" s="56"/>
      <c r="AZ156" s="67" t="s">
        <v>26</v>
      </c>
    </row>
    <row r="157" spans="1:52" s="54" customFormat="1" ht="15" customHeight="1" x14ac:dyDescent="0.3">
      <c r="A157" s="56" t="s">
        <v>185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3">
        <v>1</v>
      </c>
      <c r="U157" s="196">
        <v>0.1</v>
      </c>
      <c r="V157" s="111"/>
      <c r="W157" s="200">
        <v>0.1</v>
      </c>
      <c r="X157" s="65" t="s">
        <v>311</v>
      </c>
      <c r="Y157" s="65" t="s">
        <v>311</v>
      </c>
      <c r="Z157" s="65" t="s">
        <v>311</v>
      </c>
      <c r="AA157" s="65" t="s">
        <v>311</v>
      </c>
      <c r="AB157" s="65" t="s">
        <v>311</v>
      </c>
      <c r="AC157" s="65" t="s">
        <v>311</v>
      </c>
      <c r="AD157" s="65" t="s">
        <v>311</v>
      </c>
      <c r="AE157" s="65" t="s">
        <v>311</v>
      </c>
      <c r="AF157" s="65" t="s">
        <v>311</v>
      </c>
      <c r="AG157" s="221">
        <v>1</v>
      </c>
      <c r="AH157" s="66">
        <v>0.09</v>
      </c>
      <c r="AI157" s="221">
        <v>1</v>
      </c>
      <c r="AJ157" s="66">
        <v>0.11</v>
      </c>
      <c r="AK157" s="221">
        <v>1</v>
      </c>
      <c r="AL157" s="197">
        <v>0.17</v>
      </c>
      <c r="AM157" s="189" t="s">
        <v>429</v>
      </c>
      <c r="AN157" s="184" t="s">
        <v>1112</v>
      </c>
      <c r="AO157" s="188" t="s">
        <v>334</v>
      </c>
      <c r="AP157" s="67" t="s">
        <v>38</v>
      </c>
      <c r="AQ157" s="67"/>
      <c r="AR157" s="67"/>
      <c r="AS157" s="67"/>
      <c r="AT157" s="67" t="s">
        <v>1600</v>
      </c>
      <c r="AU157" s="67" t="s">
        <v>438</v>
      </c>
      <c r="AV157" s="67" t="s">
        <v>429</v>
      </c>
      <c r="AW157" s="67" t="s">
        <v>1611</v>
      </c>
      <c r="AX157" s="67" t="s">
        <v>1113</v>
      </c>
      <c r="AY157" s="56"/>
      <c r="AZ157" s="67" t="s">
        <v>38</v>
      </c>
    </row>
    <row r="158" spans="1:52" s="54" customFormat="1" ht="15" customHeight="1" x14ac:dyDescent="0.3">
      <c r="A158" s="60" t="s">
        <v>186</v>
      </c>
      <c r="B158" s="114"/>
      <c r="C158" s="114"/>
      <c r="D158" s="114"/>
      <c r="E158" s="114"/>
      <c r="F158" s="114"/>
      <c r="G158" s="112">
        <v>0.34599999999999997</v>
      </c>
      <c r="H158" s="112">
        <v>0.27100000000000002</v>
      </c>
      <c r="I158" s="112">
        <v>0.44700000000000001</v>
      </c>
      <c r="J158" s="112">
        <v>0.13600000000000001</v>
      </c>
      <c r="K158" s="112">
        <v>0.122</v>
      </c>
      <c r="L158" s="112">
        <v>0.22700000000000001</v>
      </c>
      <c r="M158" s="112">
        <v>0.316</v>
      </c>
      <c r="N158" s="112">
        <v>0.18</v>
      </c>
      <c r="O158" s="115">
        <v>0.23300000000000001</v>
      </c>
      <c r="P158" s="113">
        <v>1</v>
      </c>
      <c r="Q158" s="115">
        <v>0.29699999999999999</v>
      </c>
      <c r="R158" s="113">
        <v>1</v>
      </c>
      <c r="S158" s="112">
        <v>0.23699999999999999</v>
      </c>
      <c r="T158" s="113">
        <v>1</v>
      </c>
      <c r="U158" s="192">
        <v>0.5</v>
      </c>
      <c r="V158" s="112">
        <v>0.29399999999999998</v>
      </c>
      <c r="W158" s="192">
        <v>0.4</v>
      </c>
      <c r="X158" s="67" t="s">
        <v>1114</v>
      </c>
      <c r="Y158" s="67" t="s">
        <v>1115</v>
      </c>
      <c r="Z158" s="67" t="s">
        <v>334</v>
      </c>
      <c r="AA158" s="67" t="s">
        <v>1115</v>
      </c>
      <c r="AB158" s="67" t="s">
        <v>334</v>
      </c>
      <c r="AC158" s="67" t="s">
        <v>1116</v>
      </c>
      <c r="AD158" s="67" t="s">
        <v>334</v>
      </c>
      <c r="AE158" s="71" t="s">
        <v>1117</v>
      </c>
      <c r="AF158" s="67" t="s">
        <v>334</v>
      </c>
      <c r="AG158" s="221">
        <v>1</v>
      </c>
      <c r="AH158" s="66">
        <v>0.09</v>
      </c>
      <c r="AI158" s="221">
        <v>1</v>
      </c>
      <c r="AJ158" s="66">
        <v>0.09</v>
      </c>
      <c r="AK158" s="221">
        <v>1</v>
      </c>
      <c r="AL158" s="195">
        <v>0.17</v>
      </c>
      <c r="AM158" s="67" t="s">
        <v>1114</v>
      </c>
      <c r="AN158" s="188" t="s">
        <v>1118</v>
      </c>
      <c r="AO158" s="188" t="s">
        <v>334</v>
      </c>
      <c r="AP158" s="67"/>
      <c r="AQ158" s="67"/>
      <c r="AR158" s="67"/>
      <c r="AS158" s="67" t="s">
        <v>42</v>
      </c>
      <c r="AT158" s="67" t="s">
        <v>1600</v>
      </c>
      <c r="AU158" s="67" t="s">
        <v>648</v>
      </c>
      <c r="AV158" s="67" t="s">
        <v>315</v>
      </c>
      <c r="AW158" s="67" t="s">
        <v>1608</v>
      </c>
      <c r="AX158" s="67" t="s">
        <v>1119</v>
      </c>
      <c r="AY158" s="56"/>
      <c r="AZ158" s="67" t="s">
        <v>42</v>
      </c>
    </row>
    <row r="159" spans="1:52" s="54" customFormat="1" ht="15" customHeight="1" x14ac:dyDescent="0.3">
      <c r="A159" s="56" t="s">
        <v>187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3">
        <v>1</v>
      </c>
      <c r="U159" s="200">
        <v>0.9</v>
      </c>
      <c r="V159" s="111"/>
      <c r="W159" s="200">
        <v>0.9</v>
      </c>
      <c r="X159" s="65" t="s">
        <v>311</v>
      </c>
      <c r="Y159" s="65" t="s">
        <v>311</v>
      </c>
      <c r="Z159" s="65" t="s">
        <v>311</v>
      </c>
      <c r="AA159" s="65" t="s">
        <v>311</v>
      </c>
      <c r="AB159" s="65" t="s">
        <v>311</v>
      </c>
      <c r="AC159" s="65" t="s">
        <v>311</v>
      </c>
      <c r="AD159" s="65" t="s">
        <v>311</v>
      </c>
      <c r="AE159" s="65" t="s">
        <v>311</v>
      </c>
      <c r="AF159" s="65" t="s">
        <v>311</v>
      </c>
      <c r="AG159" s="221">
        <v>1</v>
      </c>
      <c r="AH159" s="66">
        <v>0.3</v>
      </c>
      <c r="AI159" s="221">
        <v>1</v>
      </c>
      <c r="AJ159" s="66">
        <v>0.26</v>
      </c>
      <c r="AK159" s="221">
        <v>1</v>
      </c>
      <c r="AL159" s="191">
        <v>0.28000000000000003</v>
      </c>
      <c r="AM159" s="189" t="s">
        <v>607</v>
      </c>
      <c r="AN159" s="184" t="s">
        <v>1120</v>
      </c>
      <c r="AO159" s="184" t="s">
        <v>334</v>
      </c>
      <c r="AP159" s="67"/>
      <c r="AQ159" s="67" t="s">
        <v>26</v>
      </c>
      <c r="AR159" s="67"/>
      <c r="AS159" s="67"/>
      <c r="AT159" s="67" t="s">
        <v>1600</v>
      </c>
      <c r="AU159" s="67" t="s">
        <v>324</v>
      </c>
      <c r="AV159" s="67" t="s">
        <v>317</v>
      </c>
      <c r="AW159" s="67" t="s">
        <v>1609</v>
      </c>
      <c r="AX159" s="67" t="s">
        <v>1121</v>
      </c>
      <c r="AY159" s="56"/>
      <c r="AZ159" s="67" t="s">
        <v>26</v>
      </c>
    </row>
    <row r="160" spans="1:52" s="54" customFormat="1" ht="15" hidden="1" customHeight="1" x14ac:dyDescent="0.3">
      <c r="A160" s="56" t="s">
        <v>188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3">
        <v>1</v>
      </c>
      <c r="U160" s="200">
        <v>0.6</v>
      </c>
      <c r="V160" s="111"/>
      <c r="W160" s="200"/>
      <c r="X160" s="65" t="s">
        <v>311</v>
      </c>
      <c r="Y160" s="65" t="s">
        <v>311</v>
      </c>
      <c r="Z160" s="65" t="s">
        <v>311</v>
      </c>
      <c r="AA160" s="65" t="s">
        <v>311</v>
      </c>
      <c r="AB160" s="65" t="s">
        <v>311</v>
      </c>
      <c r="AC160" s="65" t="s">
        <v>311</v>
      </c>
      <c r="AD160" s="65" t="s">
        <v>311</v>
      </c>
      <c r="AE160" s="65" t="s">
        <v>311</v>
      </c>
      <c r="AF160" s="65" t="s">
        <v>311</v>
      </c>
      <c r="AG160" s="65"/>
      <c r="AH160" s="66"/>
      <c r="AI160" s="221">
        <v>1</v>
      </c>
      <c r="AJ160" s="66">
        <v>0.43</v>
      </c>
      <c r="AK160" s="221">
        <v>1</v>
      </c>
      <c r="AL160" s="191">
        <v>0.57999999999999996</v>
      </c>
      <c r="AM160" s="189" t="s">
        <v>400</v>
      </c>
      <c r="AN160" s="184" t="s">
        <v>1122</v>
      </c>
      <c r="AO160" s="184" t="s">
        <v>328</v>
      </c>
      <c r="AP160" s="67"/>
      <c r="AQ160" s="67" t="s">
        <v>26</v>
      </c>
      <c r="AR160" s="67"/>
      <c r="AS160" s="67"/>
      <c r="AT160" s="67" t="s">
        <v>1600</v>
      </c>
      <c r="AU160" s="67" t="s">
        <v>424</v>
      </c>
      <c r="AV160" s="67" t="s">
        <v>400</v>
      </c>
      <c r="AW160" s="67" t="s">
        <v>1611</v>
      </c>
      <c r="AX160" s="67" t="s">
        <v>1123</v>
      </c>
      <c r="AY160" s="56"/>
      <c r="AZ160" s="67" t="s">
        <v>26</v>
      </c>
    </row>
    <row r="161" spans="1:52" s="54" customFormat="1" ht="15" customHeight="1" x14ac:dyDescent="0.3">
      <c r="A161" s="60" t="s">
        <v>189</v>
      </c>
      <c r="B161" s="114"/>
      <c r="C161" s="114"/>
      <c r="D161" s="114"/>
      <c r="E161" s="114"/>
      <c r="F161" s="112">
        <v>0.38200000000000001</v>
      </c>
      <c r="G161" s="112">
        <v>0.26500000000000001</v>
      </c>
      <c r="H161" s="112">
        <v>0.25800000000000001</v>
      </c>
      <c r="I161" s="112">
        <v>0.22600000000000001</v>
      </c>
      <c r="J161" s="112">
        <v>0.32600000000000001</v>
      </c>
      <c r="K161" s="112">
        <v>0.55600000000000005</v>
      </c>
      <c r="L161" s="112">
        <v>0.68500000000000005</v>
      </c>
      <c r="M161" s="112">
        <v>0.40400000000000003</v>
      </c>
      <c r="N161" s="112">
        <v>0.8</v>
      </c>
      <c r="O161" s="115">
        <v>0.81499999999999995</v>
      </c>
      <c r="P161" s="113">
        <v>1</v>
      </c>
      <c r="Q161" s="115">
        <v>1.339</v>
      </c>
      <c r="R161" s="113">
        <v>1</v>
      </c>
      <c r="S161" s="112">
        <v>1.667</v>
      </c>
      <c r="T161" s="113">
        <v>1</v>
      </c>
      <c r="U161" s="192">
        <v>2.2999999999999998</v>
      </c>
      <c r="V161" s="112">
        <v>1.6619999999999999</v>
      </c>
      <c r="W161" s="192">
        <v>2</v>
      </c>
      <c r="X161" s="67" t="s">
        <v>177</v>
      </c>
      <c r="Y161" s="67" t="s">
        <v>1125</v>
      </c>
      <c r="Z161" s="65" t="s">
        <v>312</v>
      </c>
      <c r="AA161" s="67" t="s">
        <v>1126</v>
      </c>
      <c r="AB161" s="65" t="s">
        <v>328</v>
      </c>
      <c r="AC161" s="65" t="s">
        <v>1127</v>
      </c>
      <c r="AD161" s="65" t="s">
        <v>328</v>
      </c>
      <c r="AE161" s="177" t="s">
        <v>1128</v>
      </c>
      <c r="AF161" s="65" t="s">
        <v>319</v>
      </c>
      <c r="AG161" s="221">
        <v>1</v>
      </c>
      <c r="AH161" s="66">
        <v>1.28</v>
      </c>
      <c r="AI161" s="221">
        <v>1</v>
      </c>
      <c r="AJ161" s="66">
        <v>1.71</v>
      </c>
      <c r="AK161" s="221">
        <v>1</v>
      </c>
      <c r="AL161" s="195">
        <v>1.65</v>
      </c>
      <c r="AM161" s="187" t="s">
        <v>390</v>
      </c>
      <c r="AN161" s="188" t="s">
        <v>1064</v>
      </c>
      <c r="AO161" s="184" t="s">
        <v>319</v>
      </c>
      <c r="AP161" s="67" t="s">
        <v>38</v>
      </c>
      <c r="AQ161" s="67"/>
      <c r="AR161" s="67"/>
      <c r="AS161" s="67" t="s">
        <v>42</v>
      </c>
      <c r="AT161" s="67" t="s">
        <v>1600</v>
      </c>
      <c r="AU161" s="67" t="s">
        <v>543</v>
      </c>
      <c r="AV161" s="67" t="s">
        <v>177</v>
      </c>
      <c r="AW161" s="67" t="s">
        <v>177</v>
      </c>
      <c r="AX161" s="67" t="s">
        <v>1129</v>
      </c>
      <c r="AY161" s="56"/>
      <c r="AZ161" s="56" t="s">
        <v>1612</v>
      </c>
    </row>
    <row r="162" spans="1:52" s="54" customFormat="1" ht="15" customHeight="1" x14ac:dyDescent="0.3">
      <c r="A162" s="56" t="s">
        <v>190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3">
        <v>1</v>
      </c>
      <c r="U162" s="200">
        <v>0.1</v>
      </c>
      <c r="V162" s="111"/>
      <c r="W162" s="200">
        <v>0.1</v>
      </c>
      <c r="X162" s="65" t="s">
        <v>311</v>
      </c>
      <c r="Y162" s="65" t="s">
        <v>311</v>
      </c>
      <c r="Z162" s="65" t="s">
        <v>311</v>
      </c>
      <c r="AA162" s="65" t="s">
        <v>311</v>
      </c>
      <c r="AB162" s="65" t="s">
        <v>311</v>
      </c>
      <c r="AC162" s="65" t="s">
        <v>311</v>
      </c>
      <c r="AD162" s="65" t="s">
        <v>311</v>
      </c>
      <c r="AE162" s="65" t="s">
        <v>311</v>
      </c>
      <c r="AF162" s="65" t="s">
        <v>311</v>
      </c>
      <c r="AG162" s="221">
        <v>1</v>
      </c>
      <c r="AH162" s="66">
        <v>0.12</v>
      </c>
      <c r="AI162" s="221">
        <v>1</v>
      </c>
      <c r="AJ162" s="66">
        <v>0.32</v>
      </c>
      <c r="AK162" s="221">
        <v>1</v>
      </c>
      <c r="AL162" s="191">
        <v>0.26</v>
      </c>
      <c r="AM162" s="189" t="s">
        <v>385</v>
      </c>
      <c r="AN162" s="184" t="s">
        <v>437</v>
      </c>
      <c r="AO162" s="184" t="s">
        <v>312</v>
      </c>
      <c r="AP162" s="67"/>
      <c r="AQ162" s="67" t="s">
        <v>26</v>
      </c>
      <c r="AR162" s="67"/>
      <c r="AS162" s="67"/>
      <c r="AT162" s="67" t="s">
        <v>1600</v>
      </c>
      <c r="AU162" s="67" t="s">
        <v>847</v>
      </c>
      <c r="AV162" s="67" t="s">
        <v>432</v>
      </c>
      <c r="AW162" s="67" t="s">
        <v>1611</v>
      </c>
      <c r="AX162" s="67" t="s">
        <v>1130</v>
      </c>
      <c r="AY162" s="56"/>
      <c r="AZ162" s="67" t="s">
        <v>26</v>
      </c>
    </row>
    <row r="163" spans="1:52" s="54" customFormat="1" ht="15" customHeight="1" x14ac:dyDescent="0.3">
      <c r="A163" s="175" t="s">
        <v>191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200"/>
      <c r="V163" s="111"/>
      <c r="W163" s="200"/>
      <c r="X163" s="65" t="s">
        <v>311</v>
      </c>
      <c r="Y163" s="65" t="s">
        <v>311</v>
      </c>
      <c r="Z163" s="65" t="s">
        <v>311</v>
      </c>
      <c r="AA163" s="65" t="s">
        <v>311</v>
      </c>
      <c r="AB163" s="65" t="s">
        <v>311</v>
      </c>
      <c r="AC163" s="65" t="s">
        <v>311</v>
      </c>
      <c r="AD163" s="65" t="s">
        <v>311</v>
      </c>
      <c r="AE163" s="65" t="s">
        <v>311</v>
      </c>
      <c r="AF163" s="65" t="s">
        <v>311</v>
      </c>
      <c r="AG163" s="221">
        <v>1</v>
      </c>
      <c r="AH163" s="66">
        <v>0.12</v>
      </c>
      <c r="AI163" s="221">
        <v>1</v>
      </c>
      <c r="AJ163" s="66">
        <v>0.09</v>
      </c>
      <c r="AK163" s="221">
        <v>1</v>
      </c>
      <c r="AL163" s="195">
        <v>0.18</v>
      </c>
      <c r="AM163" s="187" t="s">
        <v>1131</v>
      </c>
      <c r="AN163" s="188" t="s">
        <v>1132</v>
      </c>
      <c r="AO163" s="188" t="s">
        <v>334</v>
      </c>
      <c r="AP163" s="67"/>
      <c r="AQ163" s="67" t="s">
        <v>26</v>
      </c>
      <c r="AR163" s="67"/>
      <c r="AS163" s="67"/>
      <c r="AT163" s="67" t="s">
        <v>1600</v>
      </c>
      <c r="AU163" s="67" t="s">
        <v>1133</v>
      </c>
      <c r="AV163" s="67" t="s">
        <v>373</v>
      </c>
      <c r="AW163" s="67" t="s">
        <v>1609</v>
      </c>
      <c r="AX163" s="67" t="s">
        <v>1134</v>
      </c>
      <c r="AY163" s="56" t="s">
        <v>1135</v>
      </c>
      <c r="AZ163" s="67" t="s">
        <v>26</v>
      </c>
    </row>
    <row r="164" spans="1:52" s="54" customFormat="1" ht="15" customHeight="1" x14ac:dyDescent="0.3">
      <c r="A164" s="102" t="s">
        <v>192</v>
      </c>
      <c r="B164" s="114"/>
      <c r="C164" s="114"/>
      <c r="D164" s="114"/>
      <c r="E164" s="114"/>
      <c r="F164" s="114"/>
      <c r="G164" s="114"/>
      <c r="H164" s="114"/>
      <c r="I164" s="114"/>
      <c r="J164" s="112">
        <v>5.6859999999999999</v>
      </c>
      <c r="K164" s="112">
        <v>4.3330000000000002</v>
      </c>
      <c r="L164" s="112">
        <v>4.492</v>
      </c>
      <c r="M164" s="112">
        <v>6.0140000000000002</v>
      </c>
      <c r="N164" s="112">
        <v>6.9080000000000004</v>
      </c>
      <c r="O164" s="113">
        <v>7.4909999999999997</v>
      </c>
      <c r="P164" s="113">
        <v>1</v>
      </c>
      <c r="Q164" s="112">
        <v>8.4489999999999998</v>
      </c>
      <c r="R164" s="113">
        <v>1</v>
      </c>
      <c r="S164" s="112">
        <v>7.923</v>
      </c>
      <c r="T164" s="113">
        <v>1</v>
      </c>
      <c r="U164" s="192">
        <v>7.5</v>
      </c>
      <c r="V164" s="112">
        <v>8.6059999999999999</v>
      </c>
      <c r="W164" s="192">
        <v>8.4</v>
      </c>
      <c r="X164" s="103" t="s">
        <v>1136</v>
      </c>
      <c r="Y164" s="67" t="s">
        <v>1137</v>
      </c>
      <c r="Z164" s="67" t="s">
        <v>319</v>
      </c>
      <c r="AA164" s="67" t="s">
        <v>1138</v>
      </c>
      <c r="AB164" s="67" t="s">
        <v>319</v>
      </c>
      <c r="AC164" s="67" t="s">
        <v>1139</v>
      </c>
      <c r="AD164" s="67" t="s">
        <v>319</v>
      </c>
      <c r="AE164" s="71" t="s">
        <v>1140</v>
      </c>
      <c r="AF164" s="67" t="s">
        <v>319</v>
      </c>
      <c r="AG164" s="221">
        <v>1</v>
      </c>
      <c r="AH164" s="66">
        <v>1.04</v>
      </c>
      <c r="AI164" s="221">
        <v>1</v>
      </c>
      <c r="AJ164" s="66">
        <v>1.17</v>
      </c>
      <c r="AK164" s="221">
        <v>1</v>
      </c>
      <c r="AL164" s="195">
        <v>1.17</v>
      </c>
      <c r="AM164" s="103" t="s">
        <v>1136</v>
      </c>
      <c r="AN164" s="188" t="s">
        <v>1141</v>
      </c>
      <c r="AO164" s="184" t="s">
        <v>319</v>
      </c>
      <c r="AP164" s="67"/>
      <c r="AQ164" s="67"/>
      <c r="AR164" s="67" t="s">
        <v>28</v>
      </c>
      <c r="AS164" s="67"/>
      <c r="AT164" s="67" t="s">
        <v>1599</v>
      </c>
      <c r="AU164" s="67" t="s">
        <v>335</v>
      </c>
      <c r="AV164" s="67" t="s">
        <v>336</v>
      </c>
      <c r="AW164" s="67" t="s">
        <v>1609</v>
      </c>
      <c r="AX164" s="67" t="s">
        <v>1143</v>
      </c>
      <c r="AY164" s="56"/>
      <c r="AZ164" s="67" t="s">
        <v>28</v>
      </c>
    </row>
    <row r="165" spans="1:52" s="54" customFormat="1" ht="15" customHeight="1" x14ac:dyDescent="0.3">
      <c r="A165" s="109" t="s">
        <v>193</v>
      </c>
      <c r="B165" s="114"/>
      <c r="C165" s="114"/>
      <c r="D165" s="114"/>
      <c r="E165" s="114"/>
      <c r="F165" s="114"/>
      <c r="G165" s="114"/>
      <c r="H165" s="114"/>
      <c r="I165" s="114"/>
      <c r="J165" s="112">
        <v>1.2729999999999999</v>
      </c>
      <c r="K165" s="112">
        <v>2.044</v>
      </c>
      <c r="L165" s="112">
        <v>1.4379999999999999</v>
      </c>
      <c r="M165" s="112">
        <v>1.9039999999999999</v>
      </c>
      <c r="N165" s="112">
        <v>2.7589999999999999</v>
      </c>
      <c r="O165" s="113">
        <v>3.6389999999999998</v>
      </c>
      <c r="P165" s="113">
        <v>1</v>
      </c>
      <c r="Q165" s="112">
        <v>7.8479999999999999</v>
      </c>
      <c r="R165" s="113">
        <v>1</v>
      </c>
      <c r="S165" s="112">
        <v>6.7389999999999999</v>
      </c>
      <c r="T165" s="113">
        <v>1</v>
      </c>
      <c r="U165" s="192">
        <v>7.4</v>
      </c>
      <c r="V165" s="112">
        <v>6.4669999999999996</v>
      </c>
      <c r="W165" s="192">
        <v>7.2</v>
      </c>
      <c r="X165" s="108" t="s">
        <v>1131</v>
      </c>
      <c r="Y165" s="67" t="s">
        <v>1164</v>
      </c>
      <c r="Z165" s="67" t="s">
        <v>328</v>
      </c>
      <c r="AA165" s="67" t="s">
        <v>1165</v>
      </c>
      <c r="AB165" s="67" t="s">
        <v>328</v>
      </c>
      <c r="AC165" s="67" t="s">
        <v>1166</v>
      </c>
      <c r="AD165" s="67" t="s">
        <v>328</v>
      </c>
      <c r="AE165" s="71" t="s">
        <v>1167</v>
      </c>
      <c r="AF165" s="67" t="s">
        <v>328</v>
      </c>
      <c r="AG165" s="221">
        <v>1</v>
      </c>
      <c r="AH165" s="66">
        <v>0.65</v>
      </c>
      <c r="AI165" s="221">
        <v>1</v>
      </c>
      <c r="AJ165" s="66">
        <v>0.79</v>
      </c>
      <c r="AK165" s="221">
        <v>1</v>
      </c>
      <c r="AL165" s="195">
        <v>0.78</v>
      </c>
      <c r="AM165" s="108" t="s">
        <v>1131</v>
      </c>
      <c r="AN165" s="188" t="s">
        <v>1168</v>
      </c>
      <c r="AO165" s="184" t="s">
        <v>328</v>
      </c>
      <c r="AP165" s="67"/>
      <c r="AQ165" s="67"/>
      <c r="AR165" s="67" t="s">
        <v>28</v>
      </c>
      <c r="AS165" s="67"/>
      <c r="AT165" s="67" t="s">
        <v>1599</v>
      </c>
      <c r="AU165" s="67" t="s">
        <v>1157</v>
      </c>
      <c r="AV165" s="67" t="s">
        <v>373</v>
      </c>
      <c r="AW165" s="67" t="s">
        <v>1609</v>
      </c>
      <c r="AX165" s="67" t="s">
        <v>1158</v>
      </c>
      <c r="AY165" s="56"/>
      <c r="AZ165" s="67" t="s">
        <v>28</v>
      </c>
    </row>
    <row r="166" spans="1:52" s="54" customFormat="1" ht="15" customHeight="1" x14ac:dyDescent="0.3">
      <c r="A166" s="56" t="s">
        <v>194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3">
        <v>1</v>
      </c>
      <c r="U166" s="196">
        <v>0.2</v>
      </c>
      <c r="V166" s="111"/>
      <c r="W166" s="200">
        <v>0.2</v>
      </c>
      <c r="X166" s="65" t="s">
        <v>311</v>
      </c>
      <c r="Y166" s="65" t="s">
        <v>311</v>
      </c>
      <c r="Z166" s="65" t="s">
        <v>311</v>
      </c>
      <c r="AA166" s="65" t="s">
        <v>311</v>
      </c>
      <c r="AB166" s="65" t="s">
        <v>311</v>
      </c>
      <c r="AC166" s="65" t="s">
        <v>311</v>
      </c>
      <c r="AD166" s="65" t="s">
        <v>311</v>
      </c>
      <c r="AE166" s="65" t="s">
        <v>311</v>
      </c>
      <c r="AF166" s="65" t="s">
        <v>311</v>
      </c>
      <c r="AG166" s="221">
        <v>1</v>
      </c>
      <c r="AH166" s="66">
        <v>0.19</v>
      </c>
      <c r="AI166" s="221">
        <v>1</v>
      </c>
      <c r="AJ166" s="66">
        <v>0.3</v>
      </c>
      <c r="AK166" s="221">
        <v>1</v>
      </c>
      <c r="AL166" s="197">
        <v>0.3</v>
      </c>
      <c r="AM166" s="189" t="s">
        <v>400</v>
      </c>
      <c r="AN166" s="184" t="s">
        <v>1618</v>
      </c>
      <c r="AO166" s="184" t="s">
        <v>312</v>
      </c>
      <c r="AP166" s="67" t="s">
        <v>38</v>
      </c>
      <c r="AQ166" s="67"/>
      <c r="AR166" s="67"/>
      <c r="AS166" s="67"/>
      <c r="AT166" s="67" t="s">
        <v>1600</v>
      </c>
      <c r="AU166" s="67" t="s">
        <v>847</v>
      </c>
      <c r="AV166" s="67" t="s">
        <v>432</v>
      </c>
      <c r="AW166" s="67" t="s">
        <v>1611</v>
      </c>
      <c r="AX166" s="67" t="s">
        <v>1169</v>
      </c>
      <c r="AY166" s="56"/>
      <c r="AZ166" s="67" t="s">
        <v>38</v>
      </c>
    </row>
    <row r="167" spans="1:52" s="54" customFormat="1" ht="15" customHeight="1" x14ac:dyDescent="0.3">
      <c r="A167" s="56" t="s">
        <v>195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3">
        <v>1</v>
      </c>
      <c r="U167" s="200">
        <v>0.4</v>
      </c>
      <c r="V167" s="111"/>
      <c r="W167" s="200">
        <v>0.4</v>
      </c>
      <c r="X167" s="65" t="s">
        <v>311</v>
      </c>
      <c r="Y167" s="65" t="s">
        <v>311</v>
      </c>
      <c r="Z167" s="65" t="s">
        <v>311</v>
      </c>
      <c r="AA167" s="65" t="s">
        <v>311</v>
      </c>
      <c r="AB167" s="65" t="s">
        <v>311</v>
      </c>
      <c r="AC167" s="65" t="s">
        <v>311</v>
      </c>
      <c r="AD167" s="65" t="s">
        <v>311</v>
      </c>
      <c r="AE167" s="65" t="s">
        <v>311</v>
      </c>
      <c r="AF167" s="65" t="s">
        <v>311</v>
      </c>
      <c r="AG167" s="221">
        <v>1</v>
      </c>
      <c r="AH167" s="66">
        <v>0.9</v>
      </c>
      <c r="AI167" s="221">
        <v>1</v>
      </c>
      <c r="AJ167" s="66">
        <v>0.99</v>
      </c>
      <c r="AK167" s="221">
        <v>1</v>
      </c>
      <c r="AL167" s="191">
        <v>0.84</v>
      </c>
      <c r="AM167" s="189" t="s">
        <v>429</v>
      </c>
      <c r="AN167" s="184" t="s">
        <v>1170</v>
      </c>
      <c r="AO167" s="184" t="s">
        <v>328</v>
      </c>
      <c r="AP167" s="67"/>
      <c r="AQ167" s="67" t="s">
        <v>26</v>
      </c>
      <c r="AR167" s="67"/>
      <c r="AS167" s="67"/>
      <c r="AT167" s="67" t="s">
        <v>1600</v>
      </c>
      <c r="AU167" s="67" t="s">
        <v>324</v>
      </c>
      <c r="AV167" s="67" t="s">
        <v>465</v>
      </c>
      <c r="AW167" s="67" t="s">
        <v>1608</v>
      </c>
      <c r="AX167" s="67" t="s">
        <v>1171</v>
      </c>
      <c r="AY167" s="56"/>
      <c r="AZ167" s="67" t="s">
        <v>26</v>
      </c>
    </row>
    <row r="168" spans="1:52" s="54" customFormat="1" ht="15" customHeight="1" x14ac:dyDescent="0.3">
      <c r="A168" s="56" t="s">
        <v>196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3">
        <v>1</v>
      </c>
      <c r="U168" s="200">
        <v>2.8</v>
      </c>
      <c r="V168" s="111"/>
      <c r="W168" s="200">
        <v>2.7</v>
      </c>
      <c r="X168" s="65" t="s">
        <v>311</v>
      </c>
      <c r="Y168" s="65" t="s">
        <v>311</v>
      </c>
      <c r="Z168" s="65" t="s">
        <v>311</v>
      </c>
      <c r="AA168" s="65" t="s">
        <v>311</v>
      </c>
      <c r="AB168" s="65" t="s">
        <v>311</v>
      </c>
      <c r="AC168" s="65" t="s">
        <v>311</v>
      </c>
      <c r="AD168" s="65" t="s">
        <v>311</v>
      </c>
      <c r="AE168" s="65" t="s">
        <v>311</v>
      </c>
      <c r="AF168" s="65" t="s">
        <v>311</v>
      </c>
      <c r="AG168" s="221">
        <v>1</v>
      </c>
      <c r="AH168" s="66">
        <v>0.65</v>
      </c>
      <c r="AI168" s="221">
        <v>1</v>
      </c>
      <c r="AJ168" s="66">
        <v>1.38</v>
      </c>
      <c r="AK168" s="221">
        <v>1</v>
      </c>
      <c r="AL168" s="191">
        <v>1.17</v>
      </c>
      <c r="AM168" s="189" t="s">
        <v>1172</v>
      </c>
      <c r="AN168" s="184" t="s">
        <v>1173</v>
      </c>
      <c r="AO168" s="184" t="s">
        <v>319</v>
      </c>
      <c r="AP168" s="67"/>
      <c r="AQ168" s="67" t="s">
        <v>26</v>
      </c>
      <c r="AR168" s="67"/>
      <c r="AS168" s="67"/>
      <c r="AT168" s="67" t="s">
        <v>1599</v>
      </c>
      <c r="AU168" s="67" t="s">
        <v>600</v>
      </c>
      <c r="AV168" s="67" t="s">
        <v>450</v>
      </c>
      <c r="AW168" s="67" t="s">
        <v>1609</v>
      </c>
      <c r="AX168" s="67" t="s">
        <v>1174</v>
      </c>
      <c r="AY168" s="56"/>
      <c r="AZ168" s="67" t="s">
        <v>26</v>
      </c>
    </row>
    <row r="169" spans="1:52" s="54" customFormat="1" ht="15" hidden="1" customHeight="1" x14ac:dyDescent="0.3">
      <c r="A169" s="56" t="s">
        <v>197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3">
        <v>1</v>
      </c>
      <c r="U169" s="200">
        <v>8.3000000000000007</v>
      </c>
      <c r="V169" s="111"/>
      <c r="W169" s="200"/>
      <c r="X169" s="65" t="s">
        <v>311</v>
      </c>
      <c r="Y169" s="65" t="s">
        <v>311</v>
      </c>
      <c r="Z169" s="65" t="s">
        <v>311</v>
      </c>
      <c r="AA169" s="65" t="s">
        <v>311</v>
      </c>
      <c r="AB169" s="65" t="s">
        <v>311</v>
      </c>
      <c r="AC169" s="65" t="s">
        <v>311</v>
      </c>
      <c r="AD169" s="65" t="s">
        <v>311</v>
      </c>
      <c r="AE169" s="65" t="s">
        <v>311</v>
      </c>
      <c r="AF169" s="65" t="s">
        <v>311</v>
      </c>
      <c r="AG169" s="65"/>
      <c r="AH169" s="66"/>
      <c r="AI169" s="221">
        <v>1</v>
      </c>
      <c r="AJ169" s="66">
        <v>0.98</v>
      </c>
      <c r="AK169" s="221">
        <v>1</v>
      </c>
      <c r="AL169" s="191">
        <v>1.73</v>
      </c>
      <c r="AM169" s="189" t="s">
        <v>1176</v>
      </c>
      <c r="AN169" s="184" t="s">
        <v>1619</v>
      </c>
      <c r="AO169" s="184" t="s">
        <v>319</v>
      </c>
      <c r="AP169" s="67"/>
      <c r="AQ169" s="67" t="s">
        <v>26</v>
      </c>
      <c r="AR169" s="67"/>
      <c r="AS169" s="67"/>
      <c r="AT169" s="67" t="s">
        <v>1599</v>
      </c>
      <c r="AU169" s="67" t="s">
        <v>600</v>
      </c>
      <c r="AV169" s="67" t="s">
        <v>450</v>
      </c>
      <c r="AW169" s="67" t="s">
        <v>1609</v>
      </c>
      <c r="AX169" s="67" t="s">
        <v>1175</v>
      </c>
      <c r="AY169" s="56"/>
      <c r="AZ169" s="67" t="s">
        <v>26</v>
      </c>
    </row>
    <row r="170" spans="1:52" s="54" customFormat="1" ht="15" customHeight="1" x14ac:dyDescent="0.3">
      <c r="A170" s="56" t="s">
        <v>198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3">
        <v>1</v>
      </c>
      <c r="U170" s="200">
        <v>1.6</v>
      </c>
      <c r="V170" s="111"/>
      <c r="W170" s="200">
        <v>1.7</v>
      </c>
      <c r="X170" s="65" t="s">
        <v>311</v>
      </c>
      <c r="Y170" s="65" t="s">
        <v>311</v>
      </c>
      <c r="Z170" s="65" t="s">
        <v>311</v>
      </c>
      <c r="AA170" s="65" t="s">
        <v>311</v>
      </c>
      <c r="AB170" s="65" t="s">
        <v>311</v>
      </c>
      <c r="AC170" s="65" t="s">
        <v>311</v>
      </c>
      <c r="AD170" s="65" t="s">
        <v>311</v>
      </c>
      <c r="AE170" s="65" t="s">
        <v>311</v>
      </c>
      <c r="AF170" s="65" t="s">
        <v>311</v>
      </c>
      <c r="AG170" s="221">
        <v>1</v>
      </c>
      <c r="AH170" s="66">
        <v>0.42</v>
      </c>
      <c r="AI170" s="221">
        <v>1</v>
      </c>
      <c r="AJ170" s="66">
        <v>0.46</v>
      </c>
      <c r="AK170" s="221">
        <v>1</v>
      </c>
      <c r="AL170" s="191">
        <v>0.6</v>
      </c>
      <c r="AM170" s="189" t="s">
        <v>940</v>
      </c>
      <c r="AN170" s="184" t="s">
        <v>1177</v>
      </c>
      <c r="AO170" s="184" t="s">
        <v>312</v>
      </c>
      <c r="AP170" s="67"/>
      <c r="AQ170" s="67" t="s">
        <v>26</v>
      </c>
      <c r="AR170" s="67"/>
      <c r="AS170" s="67"/>
      <c r="AT170" s="67" t="s">
        <v>1599</v>
      </c>
      <c r="AU170" s="67" t="s">
        <v>324</v>
      </c>
      <c r="AV170" s="67" t="s">
        <v>465</v>
      </c>
      <c r="AW170" s="67" t="s">
        <v>1608</v>
      </c>
      <c r="AX170" s="67" t="s">
        <v>1178</v>
      </c>
      <c r="AY170" s="56"/>
      <c r="AZ170" s="67" t="s">
        <v>26</v>
      </c>
    </row>
    <row r="171" spans="1:52" s="54" customFormat="1" ht="15" customHeight="1" x14ac:dyDescent="0.3">
      <c r="A171" s="57" t="s">
        <v>199</v>
      </c>
      <c r="B171" s="112">
        <v>0.56200000000000006</v>
      </c>
      <c r="C171" s="112">
        <v>0.61099999999999999</v>
      </c>
      <c r="D171" s="112">
        <v>0.76800000000000002</v>
      </c>
      <c r="E171" s="112">
        <v>0.85399999999999998</v>
      </c>
      <c r="F171" s="112">
        <v>0.67500000000000004</v>
      </c>
      <c r="G171" s="112">
        <v>0.65500000000000003</v>
      </c>
      <c r="H171" s="112">
        <v>1.071</v>
      </c>
      <c r="I171" s="112">
        <v>0.68200000000000005</v>
      </c>
      <c r="J171" s="112">
        <v>1.016</v>
      </c>
      <c r="K171" s="112">
        <v>1.0620000000000001</v>
      </c>
      <c r="L171" s="112">
        <v>1.3540000000000001</v>
      </c>
      <c r="M171" s="112">
        <v>1.131</v>
      </c>
      <c r="N171" s="112">
        <v>0.92900000000000005</v>
      </c>
      <c r="O171" s="113">
        <v>0.77500000000000002</v>
      </c>
      <c r="P171" s="113">
        <v>1</v>
      </c>
      <c r="Q171" s="112">
        <v>1.04</v>
      </c>
      <c r="R171" s="113">
        <v>1</v>
      </c>
      <c r="S171" s="112">
        <v>1.595</v>
      </c>
      <c r="T171" s="113">
        <v>1</v>
      </c>
      <c r="U171" s="192">
        <v>1.2</v>
      </c>
      <c r="V171" s="112">
        <v>1.351</v>
      </c>
      <c r="W171" s="192">
        <v>1.2</v>
      </c>
      <c r="X171" s="67" t="s">
        <v>749</v>
      </c>
      <c r="Y171" s="71" t="s">
        <v>1179</v>
      </c>
      <c r="Z171" s="67" t="s">
        <v>312</v>
      </c>
      <c r="AA171" s="71" t="s">
        <v>1180</v>
      </c>
      <c r="AB171" s="67" t="s">
        <v>312</v>
      </c>
      <c r="AC171" s="71" t="s">
        <v>1181</v>
      </c>
      <c r="AD171" s="67" t="s">
        <v>312</v>
      </c>
      <c r="AE171" s="71" t="s">
        <v>590</v>
      </c>
      <c r="AF171" s="67" t="s">
        <v>312</v>
      </c>
      <c r="AG171" s="221">
        <v>1</v>
      </c>
      <c r="AH171" s="66">
        <v>0.47</v>
      </c>
      <c r="AI171" s="221">
        <v>1</v>
      </c>
      <c r="AJ171" s="66">
        <v>0.49</v>
      </c>
      <c r="AK171" s="221">
        <v>1</v>
      </c>
      <c r="AL171" s="195">
        <v>0.45</v>
      </c>
      <c r="AM171" s="67" t="s">
        <v>749</v>
      </c>
      <c r="AN171" s="188" t="s">
        <v>1182</v>
      </c>
      <c r="AO171" s="184" t="s">
        <v>312</v>
      </c>
      <c r="AP171" s="67"/>
      <c r="AQ171" s="67"/>
      <c r="AR171" s="67" t="s">
        <v>28</v>
      </c>
      <c r="AS171" s="67"/>
      <c r="AT171" s="67" t="s">
        <v>1600</v>
      </c>
      <c r="AU171" s="67" t="s">
        <v>335</v>
      </c>
      <c r="AV171" s="67" t="s">
        <v>373</v>
      </c>
      <c r="AW171" s="67" t="s">
        <v>1609</v>
      </c>
      <c r="AX171" s="67" t="s">
        <v>1183</v>
      </c>
      <c r="AY171" s="56"/>
      <c r="AZ171" s="67" t="s">
        <v>28</v>
      </c>
    </row>
    <row r="172" spans="1:52" s="54" customFormat="1" ht="15" customHeight="1" x14ac:dyDescent="0.3">
      <c r="A172" s="57" t="s">
        <v>1184</v>
      </c>
      <c r="B172" s="112"/>
      <c r="C172" s="112"/>
      <c r="D172" s="112"/>
      <c r="E172" s="112">
        <v>0.123</v>
      </c>
      <c r="F172" s="112">
        <v>0.105</v>
      </c>
      <c r="G172" s="112">
        <v>0.17399999999999999</v>
      </c>
      <c r="H172" s="112">
        <v>9.7000000000000003E-2</v>
      </c>
      <c r="I172" s="112">
        <v>7.5999999999999998E-2</v>
      </c>
      <c r="J172" s="112">
        <v>5.7000000000000002E-2</v>
      </c>
      <c r="K172" s="112">
        <v>6.6000000000000003E-2</v>
      </c>
      <c r="L172" s="112">
        <v>6.8000000000000005E-2</v>
      </c>
      <c r="M172" s="112">
        <v>3.5000000000000003E-2</v>
      </c>
      <c r="N172" s="112">
        <v>4.2999999999999997E-2</v>
      </c>
      <c r="O172" s="113">
        <v>5.1999999999999998E-2</v>
      </c>
      <c r="P172" s="113">
        <v>1</v>
      </c>
      <c r="Q172" s="112">
        <v>0.33300000000000002</v>
      </c>
      <c r="R172" s="113">
        <v>1</v>
      </c>
      <c r="S172" s="112">
        <v>0.9</v>
      </c>
      <c r="T172" s="113">
        <v>1</v>
      </c>
      <c r="U172" s="192">
        <v>0.9</v>
      </c>
      <c r="V172" s="112">
        <v>0.308</v>
      </c>
      <c r="W172" s="192">
        <v>0.5</v>
      </c>
      <c r="X172" s="67" t="s">
        <v>1185</v>
      </c>
      <c r="Y172" s="71" t="s">
        <v>1186</v>
      </c>
      <c r="Z172" s="67" t="s">
        <v>334</v>
      </c>
      <c r="AA172" s="71" t="s">
        <v>1187</v>
      </c>
      <c r="AB172" s="67" t="s">
        <v>334</v>
      </c>
      <c r="AC172" s="71" t="s">
        <v>1188</v>
      </c>
      <c r="AD172" s="67" t="s">
        <v>334</v>
      </c>
      <c r="AE172" s="71" t="s">
        <v>1189</v>
      </c>
      <c r="AF172" s="67" t="s">
        <v>334</v>
      </c>
      <c r="AG172" s="221">
        <v>1</v>
      </c>
      <c r="AH172" s="66">
        <v>0.04</v>
      </c>
      <c r="AI172" s="221">
        <v>1</v>
      </c>
      <c r="AJ172" s="66">
        <v>0.12</v>
      </c>
      <c r="AK172" s="221">
        <v>1</v>
      </c>
      <c r="AL172" s="212">
        <v>0.15</v>
      </c>
      <c r="AM172" s="67" t="s">
        <v>1185</v>
      </c>
      <c r="AN172" s="188" t="s">
        <v>1190</v>
      </c>
      <c r="AO172" s="184" t="s">
        <v>334</v>
      </c>
      <c r="AP172" s="67"/>
      <c r="AQ172" s="67"/>
      <c r="AR172" s="67" t="s">
        <v>28</v>
      </c>
      <c r="AS172" s="67"/>
      <c r="AT172" s="67" t="s">
        <v>1599</v>
      </c>
      <c r="AU172" s="67" t="s">
        <v>515</v>
      </c>
      <c r="AV172" s="67" t="s">
        <v>357</v>
      </c>
      <c r="AW172" s="67" t="s">
        <v>1610</v>
      </c>
      <c r="AX172" s="67" t="s">
        <v>1191</v>
      </c>
      <c r="AY172" s="56"/>
      <c r="AZ172" s="67" t="s">
        <v>28</v>
      </c>
    </row>
    <row r="173" spans="1:52" s="54" customFormat="1" ht="15" customHeight="1" x14ac:dyDescent="0.3">
      <c r="A173" s="56" t="s">
        <v>200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3">
        <v>1</v>
      </c>
      <c r="U173" s="200">
        <v>2.2999999999999998</v>
      </c>
      <c r="V173" s="111"/>
      <c r="W173" s="200">
        <v>2.2999999999999998</v>
      </c>
      <c r="X173" s="65" t="s">
        <v>311</v>
      </c>
      <c r="Y173" s="65" t="s">
        <v>311</v>
      </c>
      <c r="Z173" s="65" t="s">
        <v>311</v>
      </c>
      <c r="AA173" s="65" t="s">
        <v>311</v>
      </c>
      <c r="AB173" s="65" t="s">
        <v>311</v>
      </c>
      <c r="AC173" s="65" t="s">
        <v>311</v>
      </c>
      <c r="AD173" s="65" t="s">
        <v>311</v>
      </c>
      <c r="AE173" s="65" t="s">
        <v>311</v>
      </c>
      <c r="AF173" s="65" t="s">
        <v>311</v>
      </c>
      <c r="AG173" s="221">
        <v>1</v>
      </c>
      <c r="AH173" s="66">
        <v>0.45</v>
      </c>
      <c r="AI173" s="221">
        <v>1</v>
      </c>
      <c r="AJ173" s="66">
        <v>0.46</v>
      </c>
      <c r="AK173" s="221">
        <v>1</v>
      </c>
      <c r="AL173" s="191">
        <v>0.56000000000000005</v>
      </c>
      <c r="AM173" s="189" t="s">
        <v>1192</v>
      </c>
      <c r="AN173" s="184" t="s">
        <v>533</v>
      </c>
      <c r="AO173" s="184" t="s">
        <v>328</v>
      </c>
      <c r="AP173" s="67"/>
      <c r="AQ173" s="67" t="s">
        <v>26</v>
      </c>
      <c r="AR173" s="67"/>
      <c r="AS173" s="67"/>
      <c r="AT173" s="67" t="s">
        <v>1599</v>
      </c>
      <c r="AU173" s="67" t="s">
        <v>1193</v>
      </c>
      <c r="AV173" s="67" t="s">
        <v>499</v>
      </c>
      <c r="AW173" s="67" t="s">
        <v>1610</v>
      </c>
      <c r="AX173" s="67" t="s">
        <v>1194</v>
      </c>
      <c r="AY173" s="56"/>
      <c r="AZ173" s="67" t="s">
        <v>26</v>
      </c>
    </row>
    <row r="174" spans="1:52" s="54" customFormat="1" ht="15" customHeight="1" x14ac:dyDescent="0.3">
      <c r="A174" s="56" t="s">
        <v>201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3">
        <v>1</v>
      </c>
      <c r="U174" s="196">
        <v>0.8</v>
      </c>
      <c r="V174" s="111"/>
      <c r="W174" s="200">
        <v>0.9</v>
      </c>
      <c r="X174" s="65" t="s">
        <v>311</v>
      </c>
      <c r="Y174" s="65" t="s">
        <v>311</v>
      </c>
      <c r="Z174" s="65" t="s">
        <v>311</v>
      </c>
      <c r="AA174" s="65" t="s">
        <v>311</v>
      </c>
      <c r="AB174" s="65" t="s">
        <v>311</v>
      </c>
      <c r="AC174" s="65" t="s">
        <v>311</v>
      </c>
      <c r="AD174" s="65" t="s">
        <v>311</v>
      </c>
      <c r="AE174" s="65" t="s">
        <v>311</v>
      </c>
      <c r="AF174" s="65" t="s">
        <v>311</v>
      </c>
      <c r="AG174" s="221">
        <v>1</v>
      </c>
      <c r="AH174" s="66">
        <v>0.86</v>
      </c>
      <c r="AI174" s="221">
        <v>1</v>
      </c>
      <c r="AJ174" s="66">
        <v>0.8</v>
      </c>
      <c r="AK174" s="221">
        <v>1</v>
      </c>
      <c r="AL174" s="197">
        <v>0.74</v>
      </c>
      <c r="AM174" s="189" t="s">
        <v>536</v>
      </c>
      <c r="AN174" s="184" t="s">
        <v>1195</v>
      </c>
      <c r="AO174" s="184" t="s">
        <v>328</v>
      </c>
      <c r="AP174" s="67" t="s">
        <v>38</v>
      </c>
      <c r="AQ174" s="67"/>
      <c r="AR174" s="67"/>
      <c r="AS174" s="67"/>
      <c r="AT174" s="67" t="s">
        <v>1599</v>
      </c>
      <c r="AU174" s="67" t="s">
        <v>1196</v>
      </c>
      <c r="AV174" s="67" t="s">
        <v>429</v>
      </c>
      <c r="AW174" s="67" t="s">
        <v>1611</v>
      </c>
      <c r="AX174" s="67" t="s">
        <v>1197</v>
      </c>
      <c r="AY174" s="56"/>
      <c r="AZ174" s="67" t="s">
        <v>38</v>
      </c>
    </row>
    <row r="175" spans="1:52" s="54" customFormat="1" ht="15" customHeight="1" x14ac:dyDescent="0.3">
      <c r="A175" s="57" t="s">
        <v>202</v>
      </c>
      <c r="B175" s="114"/>
      <c r="C175" s="114"/>
      <c r="D175" s="112">
        <v>0.91900000000000004</v>
      </c>
      <c r="E175" s="112">
        <v>1.032</v>
      </c>
      <c r="F175" s="112">
        <v>0.47899999999999998</v>
      </c>
      <c r="G175" s="112">
        <v>0.44400000000000001</v>
      </c>
      <c r="H175" s="112">
        <v>0.41599999999999998</v>
      </c>
      <c r="I175" s="112">
        <v>0.5</v>
      </c>
      <c r="J175" s="112">
        <v>0.65400000000000003</v>
      </c>
      <c r="K175" s="112">
        <v>0.34599999999999997</v>
      </c>
      <c r="L175" s="112">
        <v>0.439</v>
      </c>
      <c r="M175" s="112">
        <v>0.41699999999999998</v>
      </c>
      <c r="N175" s="112">
        <v>0.35</v>
      </c>
      <c r="O175" s="113">
        <v>0.83099999999999996</v>
      </c>
      <c r="P175" s="113">
        <v>1</v>
      </c>
      <c r="Q175" s="112">
        <v>0.65500000000000003</v>
      </c>
      <c r="R175" s="113">
        <v>1</v>
      </c>
      <c r="S175" s="112">
        <v>0.93500000000000005</v>
      </c>
      <c r="T175" s="113">
        <v>1</v>
      </c>
      <c r="U175" s="192">
        <v>0.7</v>
      </c>
      <c r="V175" s="112">
        <v>0.72399999999999998</v>
      </c>
      <c r="W175" s="192">
        <v>0.7</v>
      </c>
      <c r="X175" s="67" t="s">
        <v>1198</v>
      </c>
      <c r="Y175" s="71" t="s">
        <v>1199</v>
      </c>
      <c r="Z175" s="67" t="s">
        <v>334</v>
      </c>
      <c r="AA175" s="71" t="s">
        <v>1200</v>
      </c>
      <c r="AB175" s="67" t="s">
        <v>334</v>
      </c>
      <c r="AC175" s="67" t="s">
        <v>1201</v>
      </c>
      <c r="AD175" s="67" t="s">
        <v>334</v>
      </c>
      <c r="AE175" s="71" t="s">
        <v>1202</v>
      </c>
      <c r="AF175" s="67" t="s">
        <v>334</v>
      </c>
      <c r="AG175" s="221">
        <v>1</v>
      </c>
      <c r="AH175" s="66">
        <v>0.13</v>
      </c>
      <c r="AI175" s="221">
        <v>1</v>
      </c>
      <c r="AJ175" s="66">
        <v>0.15</v>
      </c>
      <c r="AK175" s="221">
        <v>1</v>
      </c>
      <c r="AL175" s="195">
        <v>0.13</v>
      </c>
      <c r="AM175" s="187" t="s">
        <v>1198</v>
      </c>
      <c r="AN175" s="188" t="s">
        <v>1204</v>
      </c>
      <c r="AO175" s="188" t="s">
        <v>334</v>
      </c>
      <c r="AP175" s="67"/>
      <c r="AQ175" s="67"/>
      <c r="AR175" s="67" t="s">
        <v>28</v>
      </c>
      <c r="AS175" s="67"/>
      <c r="AT175" s="67" t="s">
        <v>1599</v>
      </c>
      <c r="AU175" s="67" t="s">
        <v>600</v>
      </c>
      <c r="AV175" s="67" t="s">
        <v>336</v>
      </c>
      <c r="AW175" s="67" t="s">
        <v>1609</v>
      </c>
      <c r="AX175" s="67" t="s">
        <v>1205</v>
      </c>
      <c r="AY175" s="56"/>
      <c r="AZ175" s="67" t="s">
        <v>28</v>
      </c>
    </row>
    <row r="176" spans="1:52" s="54" customFormat="1" ht="15" customHeight="1" x14ac:dyDescent="0.3">
      <c r="A176" s="57" t="s">
        <v>203</v>
      </c>
      <c r="B176" s="114"/>
      <c r="C176" s="114"/>
      <c r="D176" s="114" t="s">
        <v>97</v>
      </c>
      <c r="E176" s="114" t="s">
        <v>97</v>
      </c>
      <c r="F176" s="114" t="s">
        <v>97</v>
      </c>
      <c r="G176" s="114" t="s">
        <v>97</v>
      </c>
      <c r="H176" s="114" t="s">
        <v>97</v>
      </c>
      <c r="I176" s="114" t="s">
        <v>97</v>
      </c>
      <c r="J176" s="114" t="s">
        <v>97</v>
      </c>
      <c r="K176" s="114" t="s">
        <v>97</v>
      </c>
      <c r="L176" s="112">
        <v>1.0269999999999999</v>
      </c>
      <c r="M176" s="112">
        <v>1.425</v>
      </c>
      <c r="N176" s="112">
        <v>1.512</v>
      </c>
      <c r="O176" s="113">
        <v>1.216</v>
      </c>
      <c r="P176" s="113">
        <v>1</v>
      </c>
      <c r="Q176" s="112">
        <v>1.554</v>
      </c>
      <c r="R176" s="113">
        <v>1</v>
      </c>
      <c r="S176" s="112">
        <v>1.9770000000000001</v>
      </c>
      <c r="T176" s="113">
        <v>1</v>
      </c>
      <c r="U176" s="192">
        <v>2.2999999999999998</v>
      </c>
      <c r="V176" s="112">
        <v>2.298</v>
      </c>
      <c r="W176" s="192">
        <v>2.2999999999999998</v>
      </c>
      <c r="X176" s="67" t="s">
        <v>716</v>
      </c>
      <c r="Y176" s="67" t="s">
        <v>1206</v>
      </c>
      <c r="Z176" s="71" t="s">
        <v>312</v>
      </c>
      <c r="AA176" s="67" t="s">
        <v>1207</v>
      </c>
      <c r="AB176" s="71" t="s">
        <v>312</v>
      </c>
      <c r="AC176" s="71" t="s">
        <v>1208</v>
      </c>
      <c r="AD176" s="71" t="s">
        <v>312</v>
      </c>
      <c r="AE176" s="71" t="s">
        <v>1209</v>
      </c>
      <c r="AF176" s="71" t="s">
        <v>312</v>
      </c>
      <c r="AG176" s="221">
        <v>1</v>
      </c>
      <c r="AH176" s="66">
        <v>0.24</v>
      </c>
      <c r="AI176" s="221">
        <v>1</v>
      </c>
      <c r="AJ176" s="66">
        <v>0.28000000000000003</v>
      </c>
      <c r="AK176" s="221">
        <v>1</v>
      </c>
      <c r="AL176" s="195">
        <v>0.34</v>
      </c>
      <c r="AM176" s="67" t="s">
        <v>716</v>
      </c>
      <c r="AN176" s="188" t="s">
        <v>1210</v>
      </c>
      <c r="AO176" s="184" t="s">
        <v>312</v>
      </c>
      <c r="AP176" s="67"/>
      <c r="AQ176" s="67"/>
      <c r="AR176" s="67" t="s">
        <v>28</v>
      </c>
      <c r="AS176" s="67"/>
      <c r="AT176" s="67" t="s">
        <v>1599</v>
      </c>
      <c r="AU176" s="67" t="s">
        <v>417</v>
      </c>
      <c r="AV176" s="67" t="s">
        <v>418</v>
      </c>
      <c r="AW176" s="67" t="s">
        <v>1609</v>
      </c>
      <c r="AX176" s="67" t="s">
        <v>1211</v>
      </c>
      <c r="AY176" s="56"/>
      <c r="AZ176" s="67" t="s">
        <v>28</v>
      </c>
    </row>
    <row r="177" spans="1:52" s="54" customFormat="1" ht="15" customHeight="1" x14ac:dyDescent="0.3">
      <c r="A177" s="56" t="s">
        <v>204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3">
        <v>1</v>
      </c>
      <c r="U177" s="200">
        <v>1.5</v>
      </c>
      <c r="V177" s="111"/>
      <c r="W177" s="200">
        <v>1.4</v>
      </c>
      <c r="X177" s="65" t="s">
        <v>311</v>
      </c>
      <c r="Y177" s="65" t="s">
        <v>311</v>
      </c>
      <c r="Z177" s="65" t="s">
        <v>311</v>
      </c>
      <c r="AA177" s="65" t="s">
        <v>311</v>
      </c>
      <c r="AB177" s="65" t="s">
        <v>311</v>
      </c>
      <c r="AC177" s="65" t="s">
        <v>311</v>
      </c>
      <c r="AD177" s="65" t="s">
        <v>311</v>
      </c>
      <c r="AE177" s="65" t="s">
        <v>311</v>
      </c>
      <c r="AF177" s="65" t="s">
        <v>311</v>
      </c>
      <c r="AG177" s="221">
        <v>1</v>
      </c>
      <c r="AH177" s="66">
        <v>0.13</v>
      </c>
      <c r="AI177" s="221">
        <v>1</v>
      </c>
      <c r="AJ177" s="66">
        <v>0.26</v>
      </c>
      <c r="AK177" s="221">
        <v>1</v>
      </c>
      <c r="AL177" s="191">
        <v>0.33</v>
      </c>
      <c r="AM177" s="189" t="s">
        <v>971</v>
      </c>
      <c r="AN177" s="184" t="s">
        <v>1212</v>
      </c>
      <c r="AO177" s="184" t="s">
        <v>312</v>
      </c>
      <c r="AP177" s="67"/>
      <c r="AQ177" s="67" t="s">
        <v>26</v>
      </c>
      <c r="AR177" s="67"/>
      <c r="AS177" s="67"/>
      <c r="AT177" s="67" t="s">
        <v>1599</v>
      </c>
      <c r="AU177" s="67" t="s">
        <v>973</v>
      </c>
      <c r="AV177" s="67" t="s">
        <v>450</v>
      </c>
      <c r="AW177" s="67" t="s">
        <v>1609</v>
      </c>
      <c r="AX177" s="67" t="s">
        <v>1213</v>
      </c>
      <c r="AY177" s="56"/>
      <c r="AZ177" s="67" t="s">
        <v>26</v>
      </c>
    </row>
    <row r="178" spans="1:52" s="54" customFormat="1" ht="15" customHeight="1" x14ac:dyDescent="0.3">
      <c r="A178" s="56" t="s">
        <v>205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3">
        <v>1</v>
      </c>
      <c r="U178" s="200">
        <v>0.3</v>
      </c>
      <c r="V178" s="111"/>
      <c r="W178" s="200">
        <v>0.3</v>
      </c>
      <c r="X178" s="65" t="s">
        <v>311</v>
      </c>
      <c r="Y178" s="65" t="s">
        <v>311</v>
      </c>
      <c r="Z178" s="65" t="s">
        <v>311</v>
      </c>
      <c r="AA178" s="65" t="s">
        <v>311</v>
      </c>
      <c r="AB178" s="65" t="s">
        <v>311</v>
      </c>
      <c r="AC178" s="65" t="s">
        <v>311</v>
      </c>
      <c r="AD178" s="65" t="s">
        <v>311</v>
      </c>
      <c r="AE178" s="65" t="s">
        <v>311</v>
      </c>
      <c r="AF178" s="65" t="s">
        <v>311</v>
      </c>
      <c r="AG178" s="221">
        <v>1</v>
      </c>
      <c r="AH178" s="66">
        <v>0.23</v>
      </c>
      <c r="AI178" s="221">
        <v>1</v>
      </c>
      <c r="AJ178" s="66">
        <v>0.23</v>
      </c>
      <c r="AK178" s="221">
        <v>1</v>
      </c>
      <c r="AL178" s="191">
        <v>0.25</v>
      </c>
      <c r="AM178" s="189" t="s">
        <v>1214</v>
      </c>
      <c r="AN178" s="184" t="s">
        <v>1215</v>
      </c>
      <c r="AO178" s="188" t="s">
        <v>334</v>
      </c>
      <c r="AP178" s="67"/>
      <c r="AQ178" s="67" t="s">
        <v>26</v>
      </c>
      <c r="AR178" s="67"/>
      <c r="AS178" s="67"/>
      <c r="AT178" s="67" t="s">
        <v>1599</v>
      </c>
      <c r="AU178" s="67" t="s">
        <v>1216</v>
      </c>
      <c r="AV178" s="67" t="s">
        <v>465</v>
      </c>
      <c r="AW178" s="67" t="s">
        <v>1608</v>
      </c>
      <c r="AX178" s="67" t="s">
        <v>1217</v>
      </c>
      <c r="AY178" s="56"/>
      <c r="AZ178" s="67" t="s">
        <v>26</v>
      </c>
    </row>
    <row r="179" spans="1:52" s="54" customFormat="1" ht="15" customHeight="1" x14ac:dyDescent="0.3">
      <c r="A179" s="56" t="s">
        <v>206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3">
        <v>1</v>
      </c>
      <c r="U179" s="200">
        <v>1.7</v>
      </c>
      <c r="V179" s="111"/>
      <c r="W179" s="200">
        <v>1.5</v>
      </c>
      <c r="X179" s="65" t="s">
        <v>311</v>
      </c>
      <c r="Y179" s="65" t="s">
        <v>311</v>
      </c>
      <c r="Z179" s="65" t="s">
        <v>311</v>
      </c>
      <c r="AA179" s="65" t="s">
        <v>311</v>
      </c>
      <c r="AB179" s="65" t="s">
        <v>311</v>
      </c>
      <c r="AC179" s="65" t="s">
        <v>311</v>
      </c>
      <c r="AD179" s="65" t="s">
        <v>311</v>
      </c>
      <c r="AE179" s="65" t="s">
        <v>311</v>
      </c>
      <c r="AF179" s="65" t="s">
        <v>311</v>
      </c>
      <c r="AG179" s="221">
        <v>1</v>
      </c>
      <c r="AH179" s="66">
        <v>0.42</v>
      </c>
      <c r="AI179" s="221">
        <v>1</v>
      </c>
      <c r="AJ179" s="66">
        <v>0.44</v>
      </c>
      <c r="AK179" s="221">
        <v>1</v>
      </c>
      <c r="AL179" s="191">
        <v>0.5</v>
      </c>
      <c r="AM179" s="189" t="s">
        <v>831</v>
      </c>
      <c r="AN179" s="184" t="s">
        <v>1218</v>
      </c>
      <c r="AO179" s="184" t="s">
        <v>328</v>
      </c>
      <c r="AP179" s="67"/>
      <c r="AQ179" s="67" t="s">
        <v>26</v>
      </c>
      <c r="AR179" s="67"/>
      <c r="AS179" s="67"/>
      <c r="AT179" s="67" t="s">
        <v>1599</v>
      </c>
      <c r="AU179" s="67" t="s">
        <v>1219</v>
      </c>
      <c r="AV179" s="67" t="s">
        <v>450</v>
      </c>
      <c r="AW179" s="67" t="s">
        <v>1609</v>
      </c>
      <c r="AX179" s="67" t="s">
        <v>1220</v>
      </c>
      <c r="AY179" s="56"/>
      <c r="AZ179" s="67" t="s">
        <v>26</v>
      </c>
    </row>
    <row r="180" spans="1:52" s="54" customFormat="1" ht="15" customHeight="1" x14ac:dyDescent="0.3">
      <c r="A180" s="57" t="s">
        <v>207</v>
      </c>
      <c r="B180" s="114"/>
      <c r="C180" s="114"/>
      <c r="D180" s="114" t="s">
        <v>97</v>
      </c>
      <c r="E180" s="114" t="s">
        <v>97</v>
      </c>
      <c r="F180" s="114" t="s">
        <v>97</v>
      </c>
      <c r="G180" s="114" t="s">
        <v>97</v>
      </c>
      <c r="H180" s="114" t="s">
        <v>97</v>
      </c>
      <c r="I180" s="114" t="s">
        <v>97</v>
      </c>
      <c r="J180" s="114" t="s">
        <v>97</v>
      </c>
      <c r="K180" s="114" t="s">
        <v>97</v>
      </c>
      <c r="L180" s="112">
        <v>0.47499999999999998</v>
      </c>
      <c r="M180" s="112">
        <v>0.69599999999999995</v>
      </c>
      <c r="N180" s="112">
        <v>0.78800000000000003</v>
      </c>
      <c r="O180" s="113">
        <v>0.98499999999999999</v>
      </c>
      <c r="P180" s="113">
        <v>1</v>
      </c>
      <c r="Q180" s="112">
        <v>1.2290000000000001</v>
      </c>
      <c r="R180" s="113">
        <v>1</v>
      </c>
      <c r="S180" s="112">
        <v>1.4670000000000001</v>
      </c>
      <c r="T180" s="113">
        <v>1</v>
      </c>
      <c r="U180" s="192">
        <v>2</v>
      </c>
      <c r="V180" s="112">
        <v>1.6819999999999999</v>
      </c>
      <c r="W180" s="192">
        <v>2</v>
      </c>
      <c r="X180" s="67" t="s">
        <v>1221</v>
      </c>
      <c r="Y180" s="67" t="s">
        <v>1222</v>
      </c>
      <c r="Z180" s="71" t="s">
        <v>334</v>
      </c>
      <c r="AA180" s="67" t="s">
        <v>1223</v>
      </c>
      <c r="AB180" s="71" t="s">
        <v>334</v>
      </c>
      <c r="AC180" s="71" t="s">
        <v>1224</v>
      </c>
      <c r="AD180" s="71" t="s">
        <v>334</v>
      </c>
      <c r="AE180" s="71" t="s">
        <v>1225</v>
      </c>
      <c r="AF180" s="67" t="s">
        <v>312</v>
      </c>
      <c r="AG180" s="221">
        <v>1</v>
      </c>
      <c r="AH180" s="66">
        <v>0.32</v>
      </c>
      <c r="AI180" s="221">
        <v>1</v>
      </c>
      <c r="AJ180" s="66">
        <v>0.33</v>
      </c>
      <c r="AK180" s="221">
        <v>1</v>
      </c>
      <c r="AL180" s="195">
        <v>0.41</v>
      </c>
      <c r="AM180" s="67" t="s">
        <v>1221</v>
      </c>
      <c r="AN180" s="188" t="s">
        <v>1226</v>
      </c>
      <c r="AO180" s="184" t="s">
        <v>312</v>
      </c>
      <c r="AP180" s="67"/>
      <c r="AQ180" s="67"/>
      <c r="AR180" s="67" t="s">
        <v>28</v>
      </c>
      <c r="AS180" s="67"/>
      <c r="AT180" s="67" t="s">
        <v>1599</v>
      </c>
      <c r="AU180" s="67" t="s">
        <v>931</v>
      </c>
      <c r="AV180" s="67" t="s">
        <v>450</v>
      </c>
      <c r="AW180" s="67" t="s">
        <v>1609</v>
      </c>
      <c r="AX180" s="67" t="s">
        <v>1227</v>
      </c>
      <c r="AY180" s="56"/>
      <c r="AZ180" s="67" t="s">
        <v>28</v>
      </c>
    </row>
    <row r="181" spans="1:52" s="54" customFormat="1" ht="15" customHeight="1" x14ac:dyDescent="0.3">
      <c r="A181" s="57" t="s">
        <v>208</v>
      </c>
      <c r="B181" s="114"/>
      <c r="C181" s="114"/>
      <c r="D181" s="114" t="s">
        <v>97</v>
      </c>
      <c r="E181" s="114" t="s">
        <v>97</v>
      </c>
      <c r="F181" s="114" t="s">
        <v>97</v>
      </c>
      <c r="G181" s="114" t="s">
        <v>97</v>
      </c>
      <c r="H181" s="114" t="s">
        <v>97</v>
      </c>
      <c r="I181" s="114" t="s">
        <v>97</v>
      </c>
      <c r="J181" s="114" t="s">
        <v>97</v>
      </c>
      <c r="K181" s="114" t="s">
        <v>97</v>
      </c>
      <c r="L181" s="112">
        <v>0.44800000000000001</v>
      </c>
      <c r="M181" s="112">
        <v>0.76400000000000001</v>
      </c>
      <c r="N181" s="112">
        <v>0.504</v>
      </c>
      <c r="O181" s="113">
        <v>0.69</v>
      </c>
      <c r="P181" s="113">
        <v>1</v>
      </c>
      <c r="Q181" s="112">
        <v>0.93799999999999994</v>
      </c>
      <c r="R181" s="113">
        <v>1</v>
      </c>
      <c r="S181" s="112">
        <v>1.3109999999999999</v>
      </c>
      <c r="T181" s="113">
        <v>1</v>
      </c>
      <c r="U181" s="192">
        <v>2.2000000000000002</v>
      </c>
      <c r="V181" s="112">
        <v>1.2929999999999999</v>
      </c>
      <c r="W181" s="192">
        <v>1.9</v>
      </c>
      <c r="X181" s="67" t="s">
        <v>1228</v>
      </c>
      <c r="Y181" s="67" t="s">
        <v>1229</v>
      </c>
      <c r="Z181" s="71" t="s">
        <v>334</v>
      </c>
      <c r="AA181" s="67" t="s">
        <v>1230</v>
      </c>
      <c r="AB181" s="71" t="s">
        <v>334</v>
      </c>
      <c r="AC181" s="71" t="s">
        <v>1231</v>
      </c>
      <c r="AD181" s="71" t="s">
        <v>334</v>
      </c>
      <c r="AE181" s="71" t="s">
        <v>1232</v>
      </c>
      <c r="AF181" s="67" t="s">
        <v>312</v>
      </c>
      <c r="AG181" s="221">
        <v>1</v>
      </c>
      <c r="AH181" s="66">
        <v>0.23</v>
      </c>
      <c r="AI181" s="221">
        <v>1</v>
      </c>
      <c r="AJ181" s="66">
        <v>0.28000000000000003</v>
      </c>
      <c r="AK181" s="221">
        <v>1</v>
      </c>
      <c r="AL181" s="195">
        <v>0.43</v>
      </c>
      <c r="AM181" s="67" t="s">
        <v>1228</v>
      </c>
      <c r="AN181" s="188" t="s">
        <v>1233</v>
      </c>
      <c r="AO181" s="184" t="s">
        <v>312</v>
      </c>
      <c r="AP181" s="67"/>
      <c r="AQ181" s="67"/>
      <c r="AR181" s="67" t="s">
        <v>28</v>
      </c>
      <c r="AS181" s="67"/>
      <c r="AT181" s="67" t="s">
        <v>1599</v>
      </c>
      <c r="AU181" s="67" t="s">
        <v>730</v>
      </c>
      <c r="AV181" s="67" t="s">
        <v>499</v>
      </c>
      <c r="AW181" s="67" t="s">
        <v>1610</v>
      </c>
      <c r="AX181" s="67" t="s">
        <v>1234</v>
      </c>
      <c r="AY181" s="56"/>
      <c r="AZ181" s="67" t="s">
        <v>28</v>
      </c>
    </row>
    <row r="182" spans="1:52" s="54" customFormat="1" ht="15" customHeight="1" x14ac:dyDescent="0.3">
      <c r="A182" s="56" t="s">
        <v>209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3">
        <v>1</v>
      </c>
      <c r="U182" s="200">
        <v>0.8</v>
      </c>
      <c r="V182" s="111"/>
      <c r="W182" s="200">
        <v>0.8</v>
      </c>
      <c r="X182" s="65" t="s">
        <v>311</v>
      </c>
      <c r="Y182" s="65" t="s">
        <v>311</v>
      </c>
      <c r="Z182" s="65" t="s">
        <v>311</v>
      </c>
      <c r="AA182" s="65" t="s">
        <v>311</v>
      </c>
      <c r="AB182" s="65" t="s">
        <v>311</v>
      </c>
      <c r="AC182" s="65" t="s">
        <v>311</v>
      </c>
      <c r="AD182" s="65" t="s">
        <v>311</v>
      </c>
      <c r="AE182" s="65" t="s">
        <v>311</v>
      </c>
      <c r="AF182" s="65" t="s">
        <v>311</v>
      </c>
      <c r="AG182" s="221">
        <v>1</v>
      </c>
      <c r="AH182" s="66">
        <v>0.38</v>
      </c>
      <c r="AI182" s="221">
        <v>1</v>
      </c>
      <c r="AJ182" s="66">
        <v>0.44</v>
      </c>
      <c r="AK182" s="221">
        <v>1</v>
      </c>
      <c r="AL182" s="191">
        <v>0.41</v>
      </c>
      <c r="AM182" s="189" t="s">
        <v>177</v>
      </c>
      <c r="AN182" s="184" t="s">
        <v>1235</v>
      </c>
      <c r="AO182" s="184" t="s">
        <v>312</v>
      </c>
      <c r="AP182" s="67"/>
      <c r="AQ182" s="67" t="s">
        <v>26</v>
      </c>
      <c r="AR182" s="67"/>
      <c r="AS182" s="67"/>
      <c r="AT182" s="67" t="s">
        <v>1599</v>
      </c>
      <c r="AU182" s="67" t="s">
        <v>1196</v>
      </c>
      <c r="AV182" s="67" t="s">
        <v>177</v>
      </c>
      <c r="AW182" s="67" t="s">
        <v>177</v>
      </c>
      <c r="AX182" s="67" t="s">
        <v>1236</v>
      </c>
      <c r="AY182" s="56"/>
      <c r="AZ182" s="67" t="s">
        <v>26</v>
      </c>
    </row>
    <row r="183" spans="1:52" s="54" customFormat="1" ht="15" customHeight="1" x14ac:dyDescent="0.3">
      <c r="A183" s="57" t="s">
        <v>210</v>
      </c>
      <c r="B183" s="114"/>
      <c r="C183" s="114"/>
      <c r="D183" s="114" t="s">
        <v>97</v>
      </c>
      <c r="E183" s="114" t="s">
        <v>97</v>
      </c>
      <c r="F183" s="114" t="s">
        <v>97</v>
      </c>
      <c r="G183" s="114" t="s">
        <v>97</v>
      </c>
      <c r="H183" s="114" t="s">
        <v>97</v>
      </c>
      <c r="I183" s="114" t="s">
        <v>97</v>
      </c>
      <c r="J183" s="114" t="s">
        <v>97</v>
      </c>
      <c r="K183" s="114" t="s">
        <v>97</v>
      </c>
      <c r="L183" s="112">
        <v>0.68200000000000005</v>
      </c>
      <c r="M183" s="112">
        <v>0.83099999999999996</v>
      </c>
      <c r="N183" s="112">
        <v>0.72599999999999998</v>
      </c>
      <c r="O183" s="113">
        <v>0.77300000000000002</v>
      </c>
      <c r="P183" s="113">
        <v>1</v>
      </c>
      <c r="Q183" s="112">
        <v>0.96299999999999997</v>
      </c>
      <c r="R183" s="113">
        <v>1</v>
      </c>
      <c r="S183" s="112">
        <v>0.97899999999999998</v>
      </c>
      <c r="T183" s="113">
        <v>1</v>
      </c>
      <c r="U183" s="192">
        <v>1.7</v>
      </c>
      <c r="V183" s="112">
        <v>1.08</v>
      </c>
      <c r="W183" s="192">
        <v>1.2</v>
      </c>
      <c r="X183" s="67" t="s">
        <v>317</v>
      </c>
      <c r="Y183" s="67" t="s">
        <v>1237</v>
      </c>
      <c r="Z183" s="71" t="s">
        <v>312</v>
      </c>
      <c r="AA183" s="67" t="s">
        <v>1238</v>
      </c>
      <c r="AB183" s="71" t="s">
        <v>312</v>
      </c>
      <c r="AC183" s="71" t="s">
        <v>1239</v>
      </c>
      <c r="AD183" s="71" t="s">
        <v>328</v>
      </c>
      <c r="AE183" s="71" t="s">
        <v>342</v>
      </c>
      <c r="AF183" s="71" t="s">
        <v>319</v>
      </c>
      <c r="AG183" s="221">
        <v>1</v>
      </c>
      <c r="AH183" s="66">
        <v>0.9</v>
      </c>
      <c r="AI183" s="221">
        <v>1</v>
      </c>
      <c r="AJ183" s="66">
        <v>0.85</v>
      </c>
      <c r="AK183" s="221">
        <v>1</v>
      </c>
      <c r="AL183" s="195">
        <v>1.28</v>
      </c>
      <c r="AM183" s="202" t="s">
        <v>317</v>
      </c>
      <c r="AN183" s="188" t="s">
        <v>1240</v>
      </c>
      <c r="AO183" s="188" t="s">
        <v>319</v>
      </c>
      <c r="AP183" s="67"/>
      <c r="AQ183" s="67"/>
      <c r="AR183" s="67" t="s">
        <v>28</v>
      </c>
      <c r="AS183" s="67"/>
      <c r="AT183" s="67" t="s">
        <v>1599</v>
      </c>
      <c r="AU183" s="67" t="s">
        <v>1241</v>
      </c>
      <c r="AV183" s="67" t="s">
        <v>317</v>
      </c>
      <c r="AW183" s="67" t="s">
        <v>1609</v>
      </c>
      <c r="AX183" s="67" t="s">
        <v>1242</v>
      </c>
      <c r="AY183" s="56"/>
      <c r="AZ183" s="67" t="s">
        <v>28</v>
      </c>
    </row>
    <row r="184" spans="1:52" s="54" customFormat="1" ht="15" customHeight="1" x14ac:dyDescent="0.3">
      <c r="A184" s="57" t="s">
        <v>211</v>
      </c>
      <c r="B184" s="114"/>
      <c r="C184" s="114"/>
      <c r="D184" s="114" t="s">
        <v>97</v>
      </c>
      <c r="E184" s="114" t="s">
        <v>97</v>
      </c>
      <c r="F184" s="114" t="s">
        <v>97</v>
      </c>
      <c r="G184" s="114" t="s">
        <v>97</v>
      </c>
      <c r="H184" s="114" t="s">
        <v>97</v>
      </c>
      <c r="I184" s="114" t="s">
        <v>97</v>
      </c>
      <c r="J184" s="114" t="s">
        <v>97</v>
      </c>
      <c r="K184" s="114" t="s">
        <v>97</v>
      </c>
      <c r="L184" s="112">
        <v>0.29399999999999998</v>
      </c>
      <c r="M184" s="112">
        <v>0.48399999999999999</v>
      </c>
      <c r="N184" s="112">
        <v>1.2210000000000001</v>
      </c>
      <c r="O184" s="113">
        <v>1.204</v>
      </c>
      <c r="P184" s="113">
        <v>1</v>
      </c>
      <c r="Q184" s="112">
        <v>2.1989999999999998</v>
      </c>
      <c r="R184" s="113">
        <v>1</v>
      </c>
      <c r="S184" s="112">
        <v>2.1230000000000002</v>
      </c>
      <c r="T184" s="113">
        <v>1</v>
      </c>
      <c r="U184" s="192">
        <v>2.1</v>
      </c>
      <c r="V184" s="112">
        <v>2.0169999999999999</v>
      </c>
      <c r="W184" s="192">
        <v>2.1</v>
      </c>
      <c r="X184" s="67" t="s">
        <v>1243</v>
      </c>
      <c r="Y184" s="67" t="s">
        <v>1244</v>
      </c>
      <c r="Z184" s="71" t="s">
        <v>312</v>
      </c>
      <c r="AA184" s="67" t="s">
        <v>1245</v>
      </c>
      <c r="AB184" s="71" t="s">
        <v>312</v>
      </c>
      <c r="AC184" s="71" t="s">
        <v>1246</v>
      </c>
      <c r="AD184" s="71" t="s">
        <v>312</v>
      </c>
      <c r="AE184" s="71" t="s">
        <v>1247</v>
      </c>
      <c r="AF184" s="71" t="s">
        <v>312</v>
      </c>
      <c r="AG184" s="221">
        <v>1</v>
      </c>
      <c r="AH184" s="66">
        <v>0.59</v>
      </c>
      <c r="AI184" s="221">
        <v>1</v>
      </c>
      <c r="AJ184" s="66">
        <v>0.47</v>
      </c>
      <c r="AK184" s="221">
        <v>1</v>
      </c>
      <c r="AL184" s="195">
        <v>0.45</v>
      </c>
      <c r="AM184" s="67" t="s">
        <v>1243</v>
      </c>
      <c r="AN184" s="188" t="s">
        <v>1248</v>
      </c>
      <c r="AO184" s="184" t="s">
        <v>328</v>
      </c>
      <c r="AP184" s="67"/>
      <c r="AQ184" s="67"/>
      <c r="AR184" s="67" t="s">
        <v>28</v>
      </c>
      <c r="AS184" s="67"/>
      <c r="AT184" s="67" t="s">
        <v>1599</v>
      </c>
      <c r="AU184" s="67" t="s">
        <v>1249</v>
      </c>
      <c r="AV184" s="67" t="s">
        <v>357</v>
      </c>
      <c r="AW184" s="67" t="s">
        <v>1610</v>
      </c>
      <c r="AX184" s="67" t="s">
        <v>1250</v>
      </c>
      <c r="AY184" s="56"/>
      <c r="AZ184" s="67" t="s">
        <v>28</v>
      </c>
    </row>
    <row r="185" spans="1:52" s="54" customFormat="1" ht="15" customHeight="1" x14ac:dyDescent="0.3">
      <c r="A185" s="56" t="s">
        <v>212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3">
        <v>1</v>
      </c>
      <c r="U185" s="200">
        <v>0.5</v>
      </c>
      <c r="V185" s="111"/>
      <c r="W185" s="200">
        <v>0.4</v>
      </c>
      <c r="X185" s="65" t="s">
        <v>311</v>
      </c>
      <c r="Y185" s="65" t="s">
        <v>311</v>
      </c>
      <c r="Z185" s="65" t="s">
        <v>311</v>
      </c>
      <c r="AA185" s="65" t="s">
        <v>311</v>
      </c>
      <c r="AB185" s="65" t="s">
        <v>311</v>
      </c>
      <c r="AC185" s="65" t="s">
        <v>311</v>
      </c>
      <c r="AD185" s="65" t="s">
        <v>311</v>
      </c>
      <c r="AE185" s="65" t="s">
        <v>311</v>
      </c>
      <c r="AF185" s="65" t="s">
        <v>311</v>
      </c>
      <c r="AG185" s="221">
        <v>1</v>
      </c>
      <c r="AH185" s="66">
        <v>0.6</v>
      </c>
      <c r="AI185" s="221">
        <v>1</v>
      </c>
      <c r="AJ185" s="66">
        <v>1.1100000000000001</v>
      </c>
      <c r="AK185" s="221">
        <v>1</v>
      </c>
      <c r="AL185" s="191">
        <v>0.94</v>
      </c>
      <c r="AM185" s="189" t="s">
        <v>400</v>
      </c>
      <c r="AN185" s="184" t="s">
        <v>1251</v>
      </c>
      <c r="AO185" s="188" t="s">
        <v>319</v>
      </c>
      <c r="AP185" s="67"/>
      <c r="AQ185" s="67" t="s">
        <v>26</v>
      </c>
      <c r="AR185" s="67"/>
      <c r="AS185" s="67"/>
      <c r="AT185" s="67" t="s">
        <v>1599</v>
      </c>
      <c r="AU185" s="67" t="s">
        <v>1216</v>
      </c>
      <c r="AV185" s="67" t="s">
        <v>400</v>
      </c>
      <c r="AW185" s="67" t="s">
        <v>1611</v>
      </c>
      <c r="AX185" s="67" t="s">
        <v>1252</v>
      </c>
      <c r="AY185" s="56"/>
      <c r="AZ185" s="67" t="s">
        <v>26</v>
      </c>
    </row>
    <row r="186" spans="1:52" s="54" customFormat="1" ht="15" customHeight="1" x14ac:dyDescent="0.3">
      <c r="A186" s="57" t="s">
        <v>213</v>
      </c>
      <c r="B186" s="114"/>
      <c r="C186" s="114"/>
      <c r="D186" s="114" t="s">
        <v>97</v>
      </c>
      <c r="E186" s="114" t="s">
        <v>97</v>
      </c>
      <c r="F186" s="114" t="s">
        <v>97</v>
      </c>
      <c r="G186" s="114" t="s">
        <v>97</v>
      </c>
      <c r="H186" s="114" t="s">
        <v>97</v>
      </c>
      <c r="I186" s="114" t="s">
        <v>97</v>
      </c>
      <c r="J186" s="114" t="s">
        <v>97</v>
      </c>
      <c r="K186" s="114" t="s">
        <v>97</v>
      </c>
      <c r="L186" s="112">
        <v>0.745</v>
      </c>
      <c r="M186" s="112">
        <v>0.755</v>
      </c>
      <c r="N186" s="112">
        <v>1.0049999999999999</v>
      </c>
      <c r="O186" s="113">
        <v>0.96299999999999997</v>
      </c>
      <c r="P186" s="113">
        <v>1</v>
      </c>
      <c r="Q186" s="112">
        <v>1.0669999999999999</v>
      </c>
      <c r="R186" s="113">
        <v>1</v>
      </c>
      <c r="S186" s="112">
        <v>1.361</v>
      </c>
      <c r="T186" s="113">
        <v>1</v>
      </c>
      <c r="U186" s="192">
        <v>1.9</v>
      </c>
      <c r="V186" s="112">
        <v>1.35</v>
      </c>
      <c r="W186" s="192">
        <v>1.4</v>
      </c>
      <c r="X186" s="67" t="s">
        <v>1253</v>
      </c>
      <c r="Y186" s="67" t="s">
        <v>1254</v>
      </c>
      <c r="Z186" s="71" t="s">
        <v>312</v>
      </c>
      <c r="AA186" s="67" t="s">
        <v>1255</v>
      </c>
      <c r="AB186" s="71" t="s">
        <v>312</v>
      </c>
      <c r="AC186" s="71" t="s">
        <v>1256</v>
      </c>
      <c r="AD186" s="71" t="s">
        <v>312</v>
      </c>
      <c r="AE186" s="71" t="s">
        <v>1257</v>
      </c>
      <c r="AF186" s="71" t="s">
        <v>312</v>
      </c>
      <c r="AG186" s="221">
        <v>1</v>
      </c>
      <c r="AH186" s="66">
        <v>0.28999999999999998</v>
      </c>
      <c r="AI186" s="221">
        <v>1</v>
      </c>
      <c r="AJ186" s="66">
        <v>0.3</v>
      </c>
      <c r="AK186" s="221">
        <v>1</v>
      </c>
      <c r="AL186" s="195">
        <v>0.37</v>
      </c>
      <c r="AM186" s="67" t="s">
        <v>1253</v>
      </c>
      <c r="AN186" s="188" t="s">
        <v>1258</v>
      </c>
      <c r="AO186" s="184" t="s">
        <v>312</v>
      </c>
      <c r="AP186" s="67"/>
      <c r="AQ186" s="67"/>
      <c r="AR186" s="67" t="s">
        <v>28</v>
      </c>
      <c r="AS186" s="67"/>
      <c r="AT186" s="67" t="s">
        <v>1599</v>
      </c>
      <c r="AU186" s="67" t="s">
        <v>1157</v>
      </c>
      <c r="AV186" s="67" t="s">
        <v>336</v>
      </c>
      <c r="AW186" s="67" t="s">
        <v>1609</v>
      </c>
      <c r="AX186" s="67" t="s">
        <v>1259</v>
      </c>
      <c r="AY186" s="56"/>
      <c r="AZ186" s="67" t="s">
        <v>28</v>
      </c>
    </row>
    <row r="187" spans="1:52" s="54" customFormat="1" ht="15" customHeight="1" x14ac:dyDescent="0.3">
      <c r="A187" s="56" t="s">
        <v>214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3">
        <v>1</v>
      </c>
      <c r="U187" s="200">
        <v>0.5</v>
      </c>
      <c r="V187" s="111"/>
      <c r="W187" s="200">
        <v>0.4</v>
      </c>
      <c r="X187" s="65" t="s">
        <v>311</v>
      </c>
      <c r="Y187" s="65" t="s">
        <v>311</v>
      </c>
      <c r="Z187" s="65" t="s">
        <v>311</v>
      </c>
      <c r="AA187" s="65" t="s">
        <v>311</v>
      </c>
      <c r="AB187" s="65" t="s">
        <v>311</v>
      </c>
      <c r="AC187" s="65" t="s">
        <v>311</v>
      </c>
      <c r="AD187" s="65" t="s">
        <v>311</v>
      </c>
      <c r="AE187" s="65" t="s">
        <v>311</v>
      </c>
      <c r="AF187" s="65" t="s">
        <v>311</v>
      </c>
      <c r="AG187" s="221">
        <v>1</v>
      </c>
      <c r="AH187" s="66">
        <v>1.18</v>
      </c>
      <c r="AI187" s="221">
        <v>1</v>
      </c>
      <c r="AJ187" s="66">
        <v>0.82</v>
      </c>
      <c r="AK187" s="221">
        <v>1</v>
      </c>
      <c r="AL187" s="191">
        <v>0.96</v>
      </c>
      <c r="AM187" s="189" t="s">
        <v>434</v>
      </c>
      <c r="AN187" s="184" t="s">
        <v>1260</v>
      </c>
      <c r="AO187" s="188" t="s">
        <v>319</v>
      </c>
      <c r="AP187" s="67"/>
      <c r="AQ187" s="67" t="s">
        <v>26</v>
      </c>
      <c r="AR187" s="67"/>
      <c r="AS187" s="67"/>
      <c r="AT187" s="67" t="s">
        <v>1599</v>
      </c>
      <c r="AU187" s="67" t="s">
        <v>1216</v>
      </c>
      <c r="AV187" s="67" t="s">
        <v>432</v>
      </c>
      <c r="AW187" s="67" t="s">
        <v>1611</v>
      </c>
      <c r="AX187" s="67" t="s">
        <v>1261</v>
      </c>
      <c r="AY187" s="56"/>
      <c r="AZ187" s="67" t="s">
        <v>26</v>
      </c>
    </row>
    <row r="188" spans="1:52" s="54" customFormat="1" ht="15" customHeight="1" x14ac:dyDescent="0.3">
      <c r="A188" s="56" t="s">
        <v>215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3">
        <v>1</v>
      </c>
      <c r="U188" s="200">
        <v>1</v>
      </c>
      <c r="V188" s="111"/>
      <c r="W188" s="200">
        <v>0.7</v>
      </c>
      <c r="X188" s="65" t="s">
        <v>311</v>
      </c>
      <c r="Y188" s="65" t="s">
        <v>311</v>
      </c>
      <c r="Z188" s="65" t="s">
        <v>311</v>
      </c>
      <c r="AA188" s="65" t="s">
        <v>311</v>
      </c>
      <c r="AB188" s="65" t="s">
        <v>311</v>
      </c>
      <c r="AC188" s="65" t="s">
        <v>311</v>
      </c>
      <c r="AD188" s="65" t="s">
        <v>311</v>
      </c>
      <c r="AE188" s="65" t="s">
        <v>311</v>
      </c>
      <c r="AF188" s="65" t="s">
        <v>311</v>
      </c>
      <c r="AG188" s="221">
        <v>1</v>
      </c>
      <c r="AH188" s="66">
        <v>0.3</v>
      </c>
      <c r="AI188" s="221">
        <v>1</v>
      </c>
      <c r="AJ188" s="66">
        <v>0.35</v>
      </c>
      <c r="AK188" s="221">
        <v>1</v>
      </c>
      <c r="AL188" s="191">
        <v>0.46</v>
      </c>
      <c r="AM188" s="189" t="s">
        <v>672</v>
      </c>
      <c r="AN188" s="184" t="s">
        <v>1262</v>
      </c>
      <c r="AO188" s="184" t="s">
        <v>312</v>
      </c>
      <c r="AP188" s="67"/>
      <c r="AQ188" s="67" t="s">
        <v>26</v>
      </c>
      <c r="AR188" s="67"/>
      <c r="AS188" s="67"/>
      <c r="AT188" s="67" t="s">
        <v>1600</v>
      </c>
      <c r="AU188" s="67" t="s">
        <v>324</v>
      </c>
      <c r="AV188" s="67" t="s">
        <v>465</v>
      </c>
      <c r="AW188" s="67" t="s">
        <v>1608</v>
      </c>
      <c r="AX188" s="67" t="s">
        <v>1263</v>
      </c>
      <c r="AY188" s="56"/>
      <c r="AZ188" s="67" t="s">
        <v>26</v>
      </c>
    </row>
    <row r="189" spans="1:52" s="54" customFormat="1" ht="15" customHeight="1" x14ac:dyDescent="0.3">
      <c r="A189" s="56" t="s">
        <v>216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3">
        <v>1</v>
      </c>
      <c r="U189" s="196">
        <v>0.1</v>
      </c>
      <c r="V189" s="111"/>
      <c r="W189" s="200">
        <v>0.1</v>
      </c>
      <c r="X189" s="65" t="s">
        <v>311</v>
      </c>
      <c r="Y189" s="65" t="s">
        <v>311</v>
      </c>
      <c r="Z189" s="65" t="s">
        <v>311</v>
      </c>
      <c r="AA189" s="65" t="s">
        <v>311</v>
      </c>
      <c r="AB189" s="65" t="s">
        <v>311</v>
      </c>
      <c r="AC189" s="65" t="s">
        <v>311</v>
      </c>
      <c r="AD189" s="65" t="s">
        <v>311</v>
      </c>
      <c r="AE189" s="65" t="s">
        <v>311</v>
      </c>
      <c r="AF189" s="65" t="s">
        <v>311</v>
      </c>
      <c r="AG189" s="221">
        <v>1</v>
      </c>
      <c r="AH189" s="66">
        <v>1.3</v>
      </c>
      <c r="AI189" s="221">
        <v>1</v>
      </c>
      <c r="AJ189" s="66">
        <v>0.7</v>
      </c>
      <c r="AK189" s="221">
        <v>1</v>
      </c>
      <c r="AL189" s="197">
        <v>0.73</v>
      </c>
      <c r="AM189" s="189" t="s">
        <v>395</v>
      </c>
      <c r="AN189" s="184" t="s">
        <v>1264</v>
      </c>
      <c r="AO189" s="184" t="s">
        <v>312</v>
      </c>
      <c r="AP189" s="67" t="s">
        <v>38</v>
      </c>
      <c r="AQ189" s="67"/>
      <c r="AR189" s="67"/>
      <c r="AS189" s="67"/>
      <c r="AT189" s="67" t="s">
        <v>1600</v>
      </c>
      <c r="AU189" s="67" t="s">
        <v>402</v>
      </c>
      <c r="AV189" s="67" t="s">
        <v>398</v>
      </c>
      <c r="AW189" s="67" t="s">
        <v>1611</v>
      </c>
      <c r="AX189" s="67" t="s">
        <v>1265</v>
      </c>
      <c r="AY189" s="56"/>
      <c r="AZ189" s="67" t="s">
        <v>38</v>
      </c>
    </row>
    <row r="190" spans="1:52" s="54" customFormat="1" ht="15" customHeight="1" x14ac:dyDescent="0.3">
      <c r="A190" s="102" t="s">
        <v>217</v>
      </c>
      <c r="B190" s="112">
        <v>0.375</v>
      </c>
      <c r="C190" s="112">
        <v>0.56499999999999995</v>
      </c>
      <c r="D190" s="112">
        <v>0.55000000000000004</v>
      </c>
      <c r="E190" s="112">
        <v>0.59099999999999997</v>
      </c>
      <c r="F190" s="112">
        <v>1.1599999999999999</v>
      </c>
      <c r="G190" s="112">
        <v>1.6</v>
      </c>
      <c r="H190" s="112">
        <v>0.69599999999999995</v>
      </c>
      <c r="I190" s="112">
        <v>0.41699999999999998</v>
      </c>
      <c r="J190" s="112">
        <v>0.52</v>
      </c>
      <c r="K190" s="112">
        <v>0.45800000000000002</v>
      </c>
      <c r="L190" s="112">
        <v>0.45800000000000002</v>
      </c>
      <c r="M190" s="112">
        <v>0.48</v>
      </c>
      <c r="N190" s="112">
        <v>0.82599999999999996</v>
      </c>
      <c r="O190" s="113">
        <v>1</v>
      </c>
      <c r="P190" s="113">
        <v>1</v>
      </c>
      <c r="Q190" s="112">
        <v>1.7589999999999999</v>
      </c>
      <c r="R190" s="113">
        <v>1</v>
      </c>
      <c r="S190" s="112">
        <v>1.3240000000000001</v>
      </c>
      <c r="T190" s="113">
        <v>1</v>
      </c>
      <c r="U190" s="192">
        <v>0.9</v>
      </c>
      <c r="V190" s="112">
        <v>1.464</v>
      </c>
      <c r="W190" s="192">
        <v>0.9</v>
      </c>
      <c r="X190" s="103" t="s">
        <v>177</v>
      </c>
      <c r="Y190" s="67" t="s">
        <v>1274</v>
      </c>
      <c r="Z190" s="67" t="s">
        <v>328</v>
      </c>
      <c r="AA190" s="67" t="s">
        <v>1275</v>
      </c>
      <c r="AB190" s="67" t="s">
        <v>328</v>
      </c>
      <c r="AC190" s="67" t="s">
        <v>1276</v>
      </c>
      <c r="AD190" s="67" t="s">
        <v>328</v>
      </c>
      <c r="AE190" s="71" t="s">
        <v>1277</v>
      </c>
      <c r="AF190" s="67" t="s">
        <v>312</v>
      </c>
      <c r="AG190" s="221">
        <v>1</v>
      </c>
      <c r="AH190" s="66">
        <v>1.1499999999999999</v>
      </c>
      <c r="AI190" s="221">
        <v>1</v>
      </c>
      <c r="AJ190" s="66">
        <v>1.1299999999999999</v>
      </c>
      <c r="AK190" s="221">
        <v>1</v>
      </c>
      <c r="AL190" s="195">
        <v>0.63</v>
      </c>
      <c r="AM190" s="103" t="s">
        <v>390</v>
      </c>
      <c r="AN190" s="188" t="s">
        <v>1278</v>
      </c>
      <c r="AO190" s="184" t="s">
        <v>328</v>
      </c>
      <c r="AP190" s="67" t="s">
        <v>38</v>
      </c>
      <c r="AQ190" s="67"/>
      <c r="AR190" s="67" t="s">
        <v>28</v>
      </c>
      <c r="AS190" s="67" t="s">
        <v>42</v>
      </c>
      <c r="AT190" s="67" t="s">
        <v>1600</v>
      </c>
      <c r="AU190" s="67" t="s">
        <v>543</v>
      </c>
      <c r="AV190" s="67" t="s">
        <v>177</v>
      </c>
      <c r="AW190" s="67" t="s">
        <v>177</v>
      </c>
      <c r="AX190" s="67" t="s">
        <v>1266</v>
      </c>
      <c r="AY190" s="56"/>
      <c r="AZ190" s="56" t="s">
        <v>1620</v>
      </c>
    </row>
    <row r="191" spans="1:52" s="54" customFormat="1" ht="15" customHeight="1" x14ac:dyDescent="0.3">
      <c r="A191" s="213" t="s">
        <v>218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200"/>
      <c r="V191" s="111"/>
      <c r="W191" s="200"/>
      <c r="X191" s="65" t="s">
        <v>311</v>
      </c>
      <c r="Y191" s="65" t="s">
        <v>311</v>
      </c>
      <c r="Z191" s="65" t="s">
        <v>311</v>
      </c>
      <c r="AA191" s="65" t="s">
        <v>311</v>
      </c>
      <c r="AB191" s="65" t="s">
        <v>311</v>
      </c>
      <c r="AC191" s="65" t="s">
        <v>311</v>
      </c>
      <c r="AD191" s="65" t="s">
        <v>311</v>
      </c>
      <c r="AE191" s="65" t="s">
        <v>311</v>
      </c>
      <c r="AF191" s="65" t="s">
        <v>311</v>
      </c>
      <c r="AG191" s="221">
        <v>1</v>
      </c>
      <c r="AH191" s="66">
        <v>0.25</v>
      </c>
      <c r="AI191" s="221">
        <v>1</v>
      </c>
      <c r="AJ191" s="66">
        <v>0.34</v>
      </c>
      <c r="AK191" s="221">
        <v>1</v>
      </c>
      <c r="AL191" s="195">
        <v>0.35</v>
      </c>
      <c r="AM191" s="187" t="s">
        <v>1279</v>
      </c>
      <c r="AN191" s="188" t="s">
        <v>1280</v>
      </c>
      <c r="AO191" s="184" t="s">
        <v>328</v>
      </c>
      <c r="AP191" s="67"/>
      <c r="AQ191" s="67" t="s">
        <v>26</v>
      </c>
      <c r="AR191" s="67"/>
      <c r="AS191" s="67"/>
      <c r="AT191" s="67" t="s">
        <v>1600</v>
      </c>
      <c r="AU191" s="67" t="s">
        <v>335</v>
      </c>
      <c r="AV191" s="67" t="s">
        <v>336</v>
      </c>
      <c r="AW191" s="67" t="s">
        <v>1609</v>
      </c>
      <c r="AX191" s="67" t="s">
        <v>1281</v>
      </c>
      <c r="AY191" s="56" t="s">
        <v>1282</v>
      </c>
      <c r="AZ191" s="67" t="s">
        <v>26</v>
      </c>
    </row>
    <row r="192" spans="1:52" s="54" customFormat="1" ht="15" customHeight="1" x14ac:dyDescent="0.3">
      <c r="A192" s="56" t="s">
        <v>219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3">
        <v>1</v>
      </c>
      <c r="U192" s="200">
        <v>1.8</v>
      </c>
      <c r="V192" s="111"/>
      <c r="W192" s="200">
        <v>2.8</v>
      </c>
      <c r="X192" s="65" t="s">
        <v>311</v>
      </c>
      <c r="Y192" s="65" t="s">
        <v>311</v>
      </c>
      <c r="Z192" s="65" t="s">
        <v>311</v>
      </c>
      <c r="AA192" s="65" t="s">
        <v>311</v>
      </c>
      <c r="AB192" s="65" t="s">
        <v>311</v>
      </c>
      <c r="AC192" s="65" t="s">
        <v>311</v>
      </c>
      <c r="AD192" s="65" t="s">
        <v>311</v>
      </c>
      <c r="AE192" s="65" t="s">
        <v>311</v>
      </c>
      <c r="AF192" s="65" t="s">
        <v>311</v>
      </c>
      <c r="AG192" s="221">
        <v>1</v>
      </c>
      <c r="AH192" s="66">
        <v>0.55000000000000004</v>
      </c>
      <c r="AI192" s="221">
        <v>1</v>
      </c>
      <c r="AJ192" s="66">
        <v>0.62</v>
      </c>
      <c r="AK192" s="221">
        <v>1</v>
      </c>
      <c r="AL192" s="191">
        <v>0.52</v>
      </c>
      <c r="AM192" s="189" t="s">
        <v>1185</v>
      </c>
      <c r="AN192" s="184" t="s">
        <v>1284</v>
      </c>
      <c r="AO192" s="184" t="s">
        <v>312</v>
      </c>
      <c r="AP192" s="67"/>
      <c r="AQ192" s="67" t="s">
        <v>26</v>
      </c>
      <c r="AR192" s="67"/>
      <c r="AS192" s="67"/>
      <c r="AT192" s="67" t="s">
        <v>1599</v>
      </c>
      <c r="AU192" s="67" t="s">
        <v>515</v>
      </c>
      <c r="AV192" s="67" t="s">
        <v>357</v>
      </c>
      <c r="AW192" s="67" t="s">
        <v>1610</v>
      </c>
      <c r="AX192" s="67" t="s">
        <v>1283</v>
      </c>
      <c r="AY192" s="56"/>
      <c r="AZ192" s="67" t="s">
        <v>26</v>
      </c>
    </row>
    <row r="193" spans="1:52" s="54" customFormat="1" ht="15" customHeight="1" x14ac:dyDescent="0.3">
      <c r="A193" s="60" t="s">
        <v>220</v>
      </c>
      <c r="B193" s="114"/>
      <c r="C193" s="114"/>
      <c r="D193" s="114"/>
      <c r="E193" s="114"/>
      <c r="F193" s="112">
        <v>5.1999999999999998E-2</v>
      </c>
      <c r="G193" s="112">
        <v>0.13800000000000001</v>
      </c>
      <c r="H193" s="112">
        <v>0.17599999999999999</v>
      </c>
      <c r="I193" s="112">
        <v>9.1999999999999998E-2</v>
      </c>
      <c r="J193" s="112">
        <v>6.7000000000000004E-2</v>
      </c>
      <c r="K193" s="112">
        <v>9.2999999999999999E-2</v>
      </c>
      <c r="L193" s="112">
        <v>0.20499999999999999</v>
      </c>
      <c r="M193" s="112">
        <v>0.25</v>
      </c>
      <c r="N193" s="112">
        <v>0.34699999999999998</v>
      </c>
      <c r="O193" s="115">
        <v>0.16300000000000001</v>
      </c>
      <c r="P193" s="113">
        <v>1</v>
      </c>
      <c r="Q193" s="115">
        <v>0.38600000000000001</v>
      </c>
      <c r="R193" s="113">
        <v>1</v>
      </c>
      <c r="S193" s="112">
        <v>0.4</v>
      </c>
      <c r="T193" s="113">
        <v>1</v>
      </c>
      <c r="U193" s="192">
        <v>0.3</v>
      </c>
      <c r="V193" s="112">
        <v>0.48699999999999999</v>
      </c>
      <c r="W193" s="192">
        <v>0.4</v>
      </c>
      <c r="X193" s="67" t="s">
        <v>177</v>
      </c>
      <c r="Y193" s="67" t="s">
        <v>1285</v>
      </c>
      <c r="Z193" s="67" t="s">
        <v>334</v>
      </c>
      <c r="AA193" s="67" t="s">
        <v>1286</v>
      </c>
      <c r="AB193" s="67" t="s">
        <v>334</v>
      </c>
      <c r="AC193" s="67" t="s">
        <v>1287</v>
      </c>
      <c r="AD193" s="67" t="s">
        <v>334</v>
      </c>
      <c r="AE193" s="71" t="s">
        <v>776</v>
      </c>
      <c r="AF193" s="67" t="s">
        <v>334</v>
      </c>
      <c r="AG193" s="221">
        <v>1</v>
      </c>
      <c r="AH193" s="66">
        <v>0.39</v>
      </c>
      <c r="AI193" s="221">
        <v>1</v>
      </c>
      <c r="AJ193" s="66">
        <v>0.4</v>
      </c>
      <c r="AK193" s="221">
        <v>1</v>
      </c>
      <c r="AL193" s="195">
        <v>0.34</v>
      </c>
      <c r="AM193" s="187" t="s">
        <v>390</v>
      </c>
      <c r="AN193" s="188" t="s">
        <v>1621</v>
      </c>
      <c r="AO193" s="184" t="s">
        <v>312</v>
      </c>
      <c r="AP193" s="67" t="s">
        <v>38</v>
      </c>
      <c r="AQ193" s="67"/>
      <c r="AR193" s="67"/>
      <c r="AS193" s="67" t="s">
        <v>42</v>
      </c>
      <c r="AT193" s="67" t="s">
        <v>1600</v>
      </c>
      <c r="AU193" s="67" t="s">
        <v>409</v>
      </c>
      <c r="AV193" s="67" t="s">
        <v>177</v>
      </c>
      <c r="AW193" s="67" t="s">
        <v>177</v>
      </c>
      <c r="AX193" s="67" t="s">
        <v>1288</v>
      </c>
      <c r="AY193" s="56"/>
      <c r="AZ193" s="56" t="s">
        <v>1612</v>
      </c>
    </row>
    <row r="194" spans="1:52" s="54" customFormat="1" ht="15" customHeight="1" x14ac:dyDescent="0.3">
      <c r="A194" s="57" t="s">
        <v>221</v>
      </c>
      <c r="B194" s="112">
        <v>0.20899999999999999</v>
      </c>
      <c r="C194" s="112">
        <v>0.154</v>
      </c>
      <c r="D194" s="112">
        <v>0.27300000000000002</v>
      </c>
      <c r="E194" s="112">
        <v>0.29499999999999998</v>
      </c>
      <c r="F194" s="112">
        <v>0.315</v>
      </c>
      <c r="G194" s="112">
        <v>0.214</v>
      </c>
      <c r="H194" s="112">
        <v>0.27400000000000002</v>
      </c>
      <c r="I194" s="112">
        <v>0.17599999999999999</v>
      </c>
      <c r="J194" s="112">
        <v>0.28699999999999998</v>
      </c>
      <c r="K194" s="112">
        <v>0.245</v>
      </c>
      <c r="L194" s="112">
        <v>0.216</v>
      </c>
      <c r="M194" s="112">
        <v>0.38400000000000001</v>
      </c>
      <c r="N194" s="112">
        <v>0.39800000000000002</v>
      </c>
      <c r="O194" s="113">
        <v>0.315</v>
      </c>
      <c r="P194" s="113">
        <v>1</v>
      </c>
      <c r="Q194" s="112">
        <v>0.26600000000000001</v>
      </c>
      <c r="R194" s="113">
        <v>1</v>
      </c>
      <c r="S194" s="112">
        <v>0.42899999999999999</v>
      </c>
      <c r="T194" s="113">
        <v>1</v>
      </c>
      <c r="U194" s="192">
        <v>0.6</v>
      </c>
      <c r="V194" s="112">
        <v>0.436</v>
      </c>
      <c r="W194" s="192">
        <v>0.5</v>
      </c>
      <c r="X194" s="67" t="s">
        <v>594</v>
      </c>
      <c r="Y194" s="67" t="s">
        <v>1289</v>
      </c>
      <c r="Z194" s="71" t="s">
        <v>334</v>
      </c>
      <c r="AA194" s="67" t="s">
        <v>1290</v>
      </c>
      <c r="AB194" s="71" t="s">
        <v>334</v>
      </c>
      <c r="AC194" s="71" t="s">
        <v>1291</v>
      </c>
      <c r="AD194" s="67" t="s">
        <v>334</v>
      </c>
      <c r="AE194" s="71" t="s">
        <v>1292</v>
      </c>
      <c r="AF194" s="67" t="s">
        <v>334</v>
      </c>
      <c r="AG194" s="221">
        <v>1</v>
      </c>
      <c r="AH194" s="66">
        <v>0.08</v>
      </c>
      <c r="AI194" s="221">
        <v>1</v>
      </c>
      <c r="AJ194" s="66">
        <v>0.11</v>
      </c>
      <c r="AK194" s="221">
        <v>1</v>
      </c>
      <c r="AL194" s="195">
        <v>0.13</v>
      </c>
      <c r="AM194" s="67" t="s">
        <v>594</v>
      </c>
      <c r="AN194" s="188" t="s">
        <v>1293</v>
      </c>
      <c r="AO194" s="188" t="s">
        <v>334</v>
      </c>
      <c r="AP194" s="67"/>
      <c r="AQ194" s="67"/>
      <c r="AR194" s="67" t="s">
        <v>28</v>
      </c>
      <c r="AS194" s="67"/>
      <c r="AT194" s="67" t="s">
        <v>1600</v>
      </c>
      <c r="AU194" s="67" t="s">
        <v>335</v>
      </c>
      <c r="AV194" s="67" t="s">
        <v>373</v>
      </c>
      <c r="AW194" s="67" t="s">
        <v>1609</v>
      </c>
      <c r="AX194" s="67" t="s">
        <v>1294</v>
      </c>
      <c r="AY194" s="56"/>
      <c r="AZ194" s="67" t="s">
        <v>28</v>
      </c>
    </row>
    <row r="195" spans="1:52" s="54" customFormat="1" ht="15" customHeight="1" x14ac:dyDescent="0.3">
      <c r="A195" s="63" t="s">
        <v>222</v>
      </c>
      <c r="B195" s="114"/>
      <c r="C195" s="114"/>
      <c r="D195" s="114"/>
      <c r="E195" s="112">
        <v>0.14299999999999999</v>
      </c>
      <c r="F195" s="112">
        <v>0.17599999999999999</v>
      </c>
      <c r="G195" s="112">
        <v>0.35</v>
      </c>
      <c r="H195" s="112">
        <v>0.22700000000000001</v>
      </c>
      <c r="I195" s="112">
        <v>0.22700000000000001</v>
      </c>
      <c r="J195" s="112">
        <v>0.27800000000000002</v>
      </c>
      <c r="K195" s="112">
        <v>0.10299999999999999</v>
      </c>
      <c r="L195" s="112">
        <v>0.34399999999999997</v>
      </c>
      <c r="M195" s="112">
        <v>0.75</v>
      </c>
      <c r="N195" s="112">
        <v>0.441</v>
      </c>
      <c r="O195" s="115">
        <v>0.58299999999999996</v>
      </c>
      <c r="P195" s="113">
        <v>1</v>
      </c>
      <c r="Q195" s="115">
        <v>0.55600000000000005</v>
      </c>
      <c r="R195" s="113">
        <v>1</v>
      </c>
      <c r="S195" s="112">
        <v>0.55600000000000005</v>
      </c>
      <c r="T195" s="113">
        <v>1</v>
      </c>
      <c r="U195" s="192">
        <v>0.6</v>
      </c>
      <c r="V195" s="112">
        <v>0.70599999999999996</v>
      </c>
      <c r="W195" s="192">
        <v>0.6</v>
      </c>
      <c r="X195" s="67" t="s">
        <v>1295</v>
      </c>
      <c r="Y195" s="67" t="s">
        <v>1296</v>
      </c>
      <c r="Z195" s="67" t="s">
        <v>312</v>
      </c>
      <c r="AA195" s="67" t="s">
        <v>1297</v>
      </c>
      <c r="AB195" s="67" t="s">
        <v>334</v>
      </c>
      <c r="AC195" s="67" t="s">
        <v>1298</v>
      </c>
      <c r="AD195" s="67" t="s">
        <v>334</v>
      </c>
      <c r="AE195" s="71" t="s">
        <v>1299</v>
      </c>
      <c r="AF195" s="67" t="s">
        <v>312</v>
      </c>
      <c r="AG195" s="221">
        <v>1</v>
      </c>
      <c r="AH195" s="66">
        <v>0.73</v>
      </c>
      <c r="AI195" s="221">
        <v>1</v>
      </c>
      <c r="AJ195" s="66">
        <v>0.74</v>
      </c>
      <c r="AK195" s="221">
        <v>1</v>
      </c>
      <c r="AL195" s="195">
        <v>0.73</v>
      </c>
      <c r="AM195" s="187" t="s">
        <v>536</v>
      </c>
      <c r="AN195" s="188" t="s">
        <v>1622</v>
      </c>
      <c r="AO195" s="184" t="s">
        <v>328</v>
      </c>
      <c r="AP195" s="67" t="s">
        <v>38</v>
      </c>
      <c r="AQ195" s="67"/>
      <c r="AR195" s="67"/>
      <c r="AS195" s="67" t="s">
        <v>42</v>
      </c>
      <c r="AT195" s="67" t="s">
        <v>1600</v>
      </c>
      <c r="AU195" s="67" t="s">
        <v>427</v>
      </c>
      <c r="AV195" s="67" t="s">
        <v>398</v>
      </c>
      <c r="AW195" s="67" t="s">
        <v>1611</v>
      </c>
      <c r="AX195" s="67" t="s">
        <v>1300</v>
      </c>
      <c r="AY195" s="56"/>
      <c r="AZ195" s="56" t="s">
        <v>1612</v>
      </c>
    </row>
    <row r="196" spans="1:52" s="54" customFormat="1" ht="15" customHeight="1" x14ac:dyDescent="0.3">
      <c r="A196" s="60" t="s">
        <v>223</v>
      </c>
      <c r="B196" s="114"/>
      <c r="C196" s="112">
        <v>0.17599999999999999</v>
      </c>
      <c r="D196" s="112">
        <v>0.16700000000000001</v>
      </c>
      <c r="E196" s="112">
        <v>0.44400000000000001</v>
      </c>
      <c r="F196" s="112">
        <v>0.29399999999999998</v>
      </c>
      <c r="G196" s="112">
        <v>0.16700000000000001</v>
      </c>
      <c r="H196" s="112">
        <v>0.47099999999999997</v>
      </c>
      <c r="I196" s="112">
        <v>0.11799999999999999</v>
      </c>
      <c r="J196" s="112">
        <v>0.52900000000000003</v>
      </c>
      <c r="K196" s="112">
        <v>0.53300000000000003</v>
      </c>
      <c r="L196" s="112">
        <v>0.52900000000000003</v>
      </c>
      <c r="M196" s="112">
        <v>0.42899999999999999</v>
      </c>
      <c r="N196" s="112">
        <v>0.435</v>
      </c>
      <c r="O196" s="115">
        <v>0.45500000000000002</v>
      </c>
      <c r="P196" s="113">
        <v>1</v>
      </c>
      <c r="Q196" s="115">
        <v>0.81799999999999995</v>
      </c>
      <c r="R196" s="113">
        <v>1</v>
      </c>
      <c r="S196" s="112">
        <v>0.5</v>
      </c>
      <c r="T196" s="113">
        <v>1</v>
      </c>
      <c r="U196" s="192">
        <v>0.6</v>
      </c>
      <c r="V196" s="112">
        <v>0.80400000000000005</v>
      </c>
      <c r="W196" s="192">
        <v>0.6</v>
      </c>
      <c r="X196" s="67" t="s">
        <v>177</v>
      </c>
      <c r="Y196" s="67" t="s">
        <v>1301</v>
      </c>
      <c r="Z196" s="67" t="s">
        <v>312</v>
      </c>
      <c r="AA196" s="67" t="s">
        <v>1302</v>
      </c>
      <c r="AB196" s="67" t="s">
        <v>312</v>
      </c>
      <c r="AC196" s="67" t="s">
        <v>1303</v>
      </c>
      <c r="AD196" s="67" t="s">
        <v>334</v>
      </c>
      <c r="AE196" s="71" t="s">
        <v>669</v>
      </c>
      <c r="AF196" s="67" t="s">
        <v>312</v>
      </c>
      <c r="AG196" s="221">
        <v>1</v>
      </c>
      <c r="AH196" s="66">
        <v>0.89</v>
      </c>
      <c r="AI196" s="221">
        <v>1</v>
      </c>
      <c r="AJ196" s="66">
        <v>0.75</v>
      </c>
      <c r="AK196" s="221">
        <v>1</v>
      </c>
      <c r="AL196" s="195">
        <v>0.5</v>
      </c>
      <c r="AM196" s="187" t="s">
        <v>390</v>
      </c>
      <c r="AN196" s="188" t="s">
        <v>1623</v>
      </c>
      <c r="AO196" s="184" t="s">
        <v>328</v>
      </c>
      <c r="AP196" s="67" t="s">
        <v>38</v>
      </c>
      <c r="AQ196" s="67"/>
      <c r="AR196" s="67"/>
      <c r="AS196" s="67" t="s">
        <v>42</v>
      </c>
      <c r="AT196" s="67" t="s">
        <v>1600</v>
      </c>
      <c r="AU196" s="67" t="s">
        <v>392</v>
      </c>
      <c r="AV196" s="67" t="s">
        <v>177</v>
      </c>
      <c r="AW196" s="67" t="s">
        <v>177</v>
      </c>
      <c r="AX196" s="67" t="s">
        <v>1304</v>
      </c>
      <c r="AY196" s="56"/>
      <c r="AZ196" s="56" t="s">
        <v>1612</v>
      </c>
    </row>
    <row r="197" spans="1:52" s="54" customFormat="1" ht="15" customHeight="1" x14ac:dyDescent="0.3">
      <c r="A197" s="102" t="s">
        <v>224</v>
      </c>
      <c r="B197" s="112">
        <v>0.54500000000000004</v>
      </c>
      <c r="C197" s="112">
        <v>0.47099999999999997</v>
      </c>
      <c r="D197" s="112">
        <v>0.70599999999999996</v>
      </c>
      <c r="E197" s="112">
        <v>0.379</v>
      </c>
      <c r="F197" s="112">
        <v>0.40400000000000003</v>
      </c>
      <c r="G197" s="112">
        <v>0.44400000000000001</v>
      </c>
      <c r="H197" s="112">
        <v>0.52</v>
      </c>
      <c r="I197" s="112">
        <v>0.96299999999999997</v>
      </c>
      <c r="J197" s="112">
        <v>0.32600000000000001</v>
      </c>
      <c r="K197" s="112">
        <v>0.45200000000000001</v>
      </c>
      <c r="L197" s="112">
        <v>0.621</v>
      </c>
      <c r="M197" s="112">
        <v>0.58599999999999997</v>
      </c>
      <c r="N197" s="112">
        <v>0.53100000000000003</v>
      </c>
      <c r="O197" s="113">
        <v>0.36599999999999999</v>
      </c>
      <c r="P197" s="113">
        <v>1</v>
      </c>
      <c r="Q197" s="112">
        <v>0.58099999999999996</v>
      </c>
      <c r="R197" s="113">
        <v>1</v>
      </c>
      <c r="S197" s="112">
        <v>0.65900000000000003</v>
      </c>
      <c r="T197" s="113">
        <v>1</v>
      </c>
      <c r="U197" s="192">
        <v>0.4</v>
      </c>
      <c r="V197" s="112">
        <v>0.76800000000000002</v>
      </c>
      <c r="W197" s="192">
        <v>0.8</v>
      </c>
      <c r="X197" s="103" t="s">
        <v>493</v>
      </c>
      <c r="Y197" s="67" t="s">
        <v>1305</v>
      </c>
      <c r="Z197" s="67" t="s">
        <v>334</v>
      </c>
      <c r="AA197" s="67" t="s">
        <v>1306</v>
      </c>
      <c r="AB197" s="67" t="s">
        <v>334</v>
      </c>
      <c r="AC197" s="67" t="s">
        <v>1307</v>
      </c>
      <c r="AD197" s="67" t="s">
        <v>334</v>
      </c>
      <c r="AE197" s="71" t="s">
        <v>1308</v>
      </c>
      <c r="AF197" s="67" t="s">
        <v>334</v>
      </c>
      <c r="AG197" s="221">
        <v>1</v>
      </c>
      <c r="AH197" s="66">
        <v>0.11</v>
      </c>
      <c r="AI197" s="221">
        <v>1</v>
      </c>
      <c r="AJ197" s="66">
        <v>0.13</v>
      </c>
      <c r="AK197" s="221">
        <v>1</v>
      </c>
      <c r="AL197" s="195">
        <v>0.12</v>
      </c>
      <c r="AM197" s="103" t="s">
        <v>493</v>
      </c>
      <c r="AN197" s="188" t="s">
        <v>1309</v>
      </c>
      <c r="AO197" s="188" t="s">
        <v>334</v>
      </c>
      <c r="AP197" s="67"/>
      <c r="AQ197" s="67"/>
      <c r="AR197" s="67" t="s">
        <v>28</v>
      </c>
      <c r="AS197" s="67"/>
      <c r="AT197" s="67" t="s">
        <v>1599</v>
      </c>
      <c r="AU197" s="67" t="s">
        <v>1310</v>
      </c>
      <c r="AV197" s="67" t="s">
        <v>499</v>
      </c>
      <c r="AW197" s="67" t="s">
        <v>1610</v>
      </c>
      <c r="AX197" s="67" t="s">
        <v>1311</v>
      </c>
      <c r="AY197" s="56"/>
      <c r="AZ197" s="67" t="s">
        <v>28</v>
      </c>
    </row>
    <row r="198" spans="1:52" s="54" customFormat="1" ht="15" customHeight="1" x14ac:dyDescent="0.3">
      <c r="A198" s="57" t="s">
        <v>225</v>
      </c>
      <c r="B198" s="112">
        <v>1.92</v>
      </c>
      <c r="C198" s="112">
        <v>2.2320000000000002</v>
      </c>
      <c r="D198" s="112">
        <v>2.2370000000000001</v>
      </c>
      <c r="E198" s="112">
        <v>2.2890000000000001</v>
      </c>
      <c r="F198" s="112">
        <v>2.1339999999999999</v>
      </c>
      <c r="G198" s="112">
        <v>2.7890000000000001</v>
      </c>
      <c r="H198" s="112">
        <v>3.3860000000000001</v>
      </c>
      <c r="I198" s="112">
        <v>3.1120000000000001</v>
      </c>
      <c r="J198" s="112">
        <v>2.492</v>
      </c>
      <c r="K198" s="112">
        <v>2.6150000000000002</v>
      </c>
      <c r="L198" s="112">
        <v>2.6259999999999999</v>
      </c>
      <c r="M198" s="112">
        <v>5.2939999999999996</v>
      </c>
      <c r="N198" s="112">
        <v>2.35</v>
      </c>
      <c r="O198" s="113">
        <v>1.919</v>
      </c>
      <c r="P198" s="113">
        <v>1</v>
      </c>
      <c r="Q198" s="112">
        <v>2.4529999999999998</v>
      </c>
      <c r="R198" s="113">
        <v>1</v>
      </c>
      <c r="S198" s="112">
        <v>2.3199999999999998</v>
      </c>
      <c r="T198" s="113">
        <v>1</v>
      </c>
      <c r="U198" s="192">
        <v>1.8</v>
      </c>
      <c r="V198" s="112">
        <v>2.738</v>
      </c>
      <c r="W198" s="192">
        <v>2.2000000000000002</v>
      </c>
      <c r="X198" s="67" t="s">
        <v>1315</v>
      </c>
      <c r="Y198" s="67" t="s">
        <v>1316</v>
      </c>
      <c r="Z198" s="67" t="s">
        <v>328</v>
      </c>
      <c r="AA198" s="67" t="s">
        <v>1317</v>
      </c>
      <c r="AB198" s="67" t="s">
        <v>312</v>
      </c>
      <c r="AC198" s="67" t="s">
        <v>1318</v>
      </c>
      <c r="AD198" s="67" t="s">
        <v>312</v>
      </c>
      <c r="AE198" s="71" t="s">
        <v>1319</v>
      </c>
      <c r="AF198" s="67" t="s">
        <v>312</v>
      </c>
      <c r="AG198" s="221">
        <v>1</v>
      </c>
      <c r="AH198" s="66">
        <v>0.4</v>
      </c>
      <c r="AI198" s="221">
        <v>1</v>
      </c>
      <c r="AJ198" s="66">
        <v>0.4</v>
      </c>
      <c r="AK198" s="221">
        <v>1</v>
      </c>
      <c r="AL198" s="195">
        <v>0.33</v>
      </c>
      <c r="AM198" s="67" t="s">
        <v>1315</v>
      </c>
      <c r="AN198" s="188" t="s">
        <v>1320</v>
      </c>
      <c r="AO198" s="188" t="s">
        <v>312</v>
      </c>
      <c r="AP198" s="67"/>
      <c r="AQ198" s="67"/>
      <c r="AR198" s="67" t="s">
        <v>28</v>
      </c>
      <c r="AS198" s="67"/>
      <c r="AT198" s="67" t="s">
        <v>1600</v>
      </c>
      <c r="AU198" s="67" t="s">
        <v>335</v>
      </c>
      <c r="AV198" s="67" t="s">
        <v>418</v>
      </c>
      <c r="AW198" s="67" t="s">
        <v>1609</v>
      </c>
      <c r="AX198" s="67" t="s">
        <v>1321</v>
      </c>
      <c r="AY198" s="56"/>
      <c r="AZ198" s="67" t="s">
        <v>28</v>
      </c>
    </row>
    <row r="199" spans="1:52" s="54" customFormat="1" ht="15" customHeight="1" x14ac:dyDescent="0.3">
      <c r="A199" s="102" t="s">
        <v>226</v>
      </c>
      <c r="B199" s="112">
        <v>1.0680000000000001</v>
      </c>
      <c r="C199" s="112">
        <v>1.21</v>
      </c>
      <c r="D199" s="112">
        <v>1.0840000000000001</v>
      </c>
      <c r="E199" s="112">
        <v>1.4590000000000001</v>
      </c>
      <c r="F199" s="112">
        <v>1.1279999999999999</v>
      </c>
      <c r="G199" s="112">
        <v>1.575</v>
      </c>
      <c r="H199" s="112">
        <v>1.373</v>
      </c>
      <c r="I199" s="112">
        <v>1.411</v>
      </c>
      <c r="J199" s="112">
        <v>1.014</v>
      </c>
      <c r="K199" s="112">
        <v>1.1000000000000001</v>
      </c>
      <c r="L199" s="112">
        <v>1.2709999999999999</v>
      </c>
      <c r="M199" s="112">
        <v>1.202</v>
      </c>
      <c r="N199" s="112">
        <v>1.339</v>
      </c>
      <c r="O199" s="113">
        <v>1.32</v>
      </c>
      <c r="P199" s="113">
        <v>1</v>
      </c>
      <c r="Q199" s="112">
        <v>1.44</v>
      </c>
      <c r="R199" s="113">
        <v>1</v>
      </c>
      <c r="S199" s="112">
        <v>2.0830000000000002</v>
      </c>
      <c r="T199" s="113">
        <v>1</v>
      </c>
      <c r="U199" s="192">
        <v>1.8</v>
      </c>
      <c r="V199" s="112">
        <v>1.819</v>
      </c>
      <c r="W199" s="192">
        <v>2</v>
      </c>
      <c r="X199" s="103" t="s">
        <v>1075</v>
      </c>
      <c r="Y199" s="67" t="s">
        <v>1322</v>
      </c>
      <c r="Z199" s="67" t="s">
        <v>312</v>
      </c>
      <c r="AA199" s="67" t="s">
        <v>1323</v>
      </c>
      <c r="AB199" s="67" t="s">
        <v>312</v>
      </c>
      <c r="AC199" s="67" t="s">
        <v>1324</v>
      </c>
      <c r="AD199" s="67" t="s">
        <v>312</v>
      </c>
      <c r="AE199" s="71" t="s">
        <v>1078</v>
      </c>
      <c r="AF199" s="67" t="s">
        <v>312</v>
      </c>
      <c r="AG199" s="221">
        <v>1</v>
      </c>
      <c r="AH199" s="66">
        <v>0.69</v>
      </c>
      <c r="AI199" s="221">
        <v>1</v>
      </c>
      <c r="AJ199" s="66">
        <v>0.73</v>
      </c>
      <c r="AK199" s="221">
        <v>1</v>
      </c>
      <c r="AL199" s="195">
        <v>0.77</v>
      </c>
      <c r="AM199" s="103" t="s">
        <v>1075</v>
      </c>
      <c r="AN199" s="188" t="s">
        <v>1325</v>
      </c>
      <c r="AO199" s="184" t="s">
        <v>328</v>
      </c>
      <c r="AP199" s="67"/>
      <c r="AQ199" s="67"/>
      <c r="AR199" s="67" t="s">
        <v>28</v>
      </c>
      <c r="AS199" s="67"/>
      <c r="AT199" s="67" t="s">
        <v>1600</v>
      </c>
      <c r="AU199" s="67" t="s">
        <v>335</v>
      </c>
      <c r="AV199" s="67" t="s">
        <v>418</v>
      </c>
      <c r="AW199" s="67" t="s">
        <v>1609</v>
      </c>
      <c r="AX199" s="67" t="s">
        <v>1327</v>
      </c>
      <c r="AY199" s="56"/>
      <c r="AZ199" s="67" t="s">
        <v>28</v>
      </c>
    </row>
    <row r="200" spans="1:52" s="54" customFormat="1" ht="15" customHeight="1" x14ac:dyDescent="0.3">
      <c r="A200" s="56" t="s">
        <v>227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3">
        <v>1</v>
      </c>
      <c r="U200" s="200">
        <v>0.4</v>
      </c>
      <c r="V200" s="111"/>
      <c r="W200" s="200">
        <v>0.3</v>
      </c>
      <c r="X200" s="65" t="s">
        <v>311</v>
      </c>
      <c r="Y200" s="65" t="s">
        <v>311</v>
      </c>
      <c r="Z200" s="65" t="s">
        <v>311</v>
      </c>
      <c r="AA200" s="65" t="s">
        <v>311</v>
      </c>
      <c r="AB200" s="65" t="s">
        <v>311</v>
      </c>
      <c r="AC200" s="65" t="s">
        <v>311</v>
      </c>
      <c r="AD200" s="65" t="s">
        <v>311</v>
      </c>
      <c r="AE200" s="65" t="s">
        <v>311</v>
      </c>
      <c r="AF200" s="65" t="s">
        <v>311</v>
      </c>
      <c r="AG200" s="221">
        <v>1</v>
      </c>
      <c r="AH200" s="66">
        <v>0.21</v>
      </c>
      <c r="AI200" s="221">
        <v>1</v>
      </c>
      <c r="AJ200" s="66">
        <v>0.16</v>
      </c>
      <c r="AK200" s="221">
        <v>1</v>
      </c>
      <c r="AL200" s="191">
        <v>0.19</v>
      </c>
      <c r="AM200" s="189" t="s">
        <v>607</v>
      </c>
      <c r="AN200" s="184" t="s">
        <v>1331</v>
      </c>
      <c r="AO200" s="184" t="s">
        <v>334</v>
      </c>
      <c r="AP200" s="67"/>
      <c r="AQ200" s="67" t="s">
        <v>26</v>
      </c>
      <c r="AR200" s="67"/>
      <c r="AS200" s="67"/>
      <c r="AT200" s="67" t="s">
        <v>1600</v>
      </c>
      <c r="AU200" s="67" t="s">
        <v>324</v>
      </c>
      <c r="AV200" s="67" t="s">
        <v>317</v>
      </c>
      <c r="AW200" s="67" t="s">
        <v>1609</v>
      </c>
      <c r="AX200" s="67" t="s">
        <v>1332</v>
      </c>
      <c r="AY200" s="56"/>
      <c r="AZ200" s="67" t="s">
        <v>26</v>
      </c>
    </row>
    <row r="201" spans="1:52" s="54" customFormat="1" ht="15" customHeight="1" x14ac:dyDescent="0.3">
      <c r="A201" s="64" t="s">
        <v>228</v>
      </c>
      <c r="B201" s="112">
        <v>0.2</v>
      </c>
      <c r="C201" s="112">
        <v>0.27500000000000002</v>
      </c>
      <c r="D201" s="112">
        <v>0.17199999999999999</v>
      </c>
      <c r="E201" s="112">
        <v>0.4</v>
      </c>
      <c r="F201" s="112">
        <v>0.375</v>
      </c>
      <c r="G201" s="112">
        <v>0.20599999999999999</v>
      </c>
      <c r="H201" s="112">
        <v>0.375</v>
      </c>
      <c r="I201" s="112">
        <v>0.48399999999999999</v>
      </c>
      <c r="J201" s="112">
        <v>0.21199999999999999</v>
      </c>
      <c r="K201" s="112">
        <v>0.38700000000000001</v>
      </c>
      <c r="L201" s="112">
        <v>0.36699999999999999</v>
      </c>
      <c r="M201" s="112">
        <v>0.34399999999999997</v>
      </c>
      <c r="N201" s="112">
        <v>0.39400000000000002</v>
      </c>
      <c r="O201" s="115">
        <v>0.17199999999999999</v>
      </c>
      <c r="P201" s="113">
        <v>1</v>
      </c>
      <c r="Q201" s="115">
        <v>0.29599999999999999</v>
      </c>
      <c r="R201" s="113">
        <v>1</v>
      </c>
      <c r="S201" s="112">
        <v>0.33300000000000002</v>
      </c>
      <c r="T201" s="113">
        <v>1</v>
      </c>
      <c r="U201" s="192">
        <v>0.4</v>
      </c>
      <c r="V201" s="112">
        <v>0.47899999999999998</v>
      </c>
      <c r="W201" s="192">
        <v>0.6</v>
      </c>
      <c r="X201" s="67" t="s">
        <v>485</v>
      </c>
      <c r="Y201" s="67" t="s">
        <v>1333</v>
      </c>
      <c r="Z201" s="67" t="s">
        <v>1051</v>
      </c>
      <c r="AA201" s="67" t="s">
        <v>1334</v>
      </c>
      <c r="AB201" s="67" t="s">
        <v>1051</v>
      </c>
      <c r="AC201" s="67" t="s">
        <v>1203</v>
      </c>
      <c r="AD201" s="67" t="s">
        <v>334</v>
      </c>
      <c r="AE201" s="71" t="s">
        <v>1335</v>
      </c>
      <c r="AF201" s="67" t="s">
        <v>334</v>
      </c>
      <c r="AG201" s="221">
        <v>1</v>
      </c>
      <c r="AH201" s="66">
        <v>0.15</v>
      </c>
      <c r="AI201" s="221">
        <v>1</v>
      </c>
      <c r="AJ201" s="66">
        <v>0.14000000000000001</v>
      </c>
      <c r="AK201" s="221">
        <v>1</v>
      </c>
      <c r="AL201" s="195">
        <v>0.14000000000000001</v>
      </c>
      <c r="AM201" s="187" t="s">
        <v>485</v>
      </c>
      <c r="AN201" s="188" t="s">
        <v>1336</v>
      </c>
      <c r="AO201" s="184" t="s">
        <v>334</v>
      </c>
      <c r="AP201" s="67"/>
      <c r="AQ201" s="67"/>
      <c r="AR201" s="67"/>
      <c r="AS201" s="67" t="s">
        <v>42</v>
      </c>
      <c r="AT201" s="67" t="s">
        <v>1600</v>
      </c>
      <c r="AU201" s="67" t="s">
        <v>438</v>
      </c>
      <c r="AV201" s="67" t="s">
        <v>487</v>
      </c>
      <c r="AW201" s="67" t="s">
        <v>1611</v>
      </c>
      <c r="AX201" s="67" t="s">
        <v>1337</v>
      </c>
      <c r="AY201" s="56"/>
      <c r="AZ201" s="67" t="s">
        <v>42</v>
      </c>
    </row>
    <row r="202" spans="1:52" s="54" customFormat="1" ht="15" customHeight="1" x14ac:dyDescent="0.3">
      <c r="A202" s="56" t="s">
        <v>229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3">
        <v>1</v>
      </c>
      <c r="U202" s="200">
        <v>0.3</v>
      </c>
      <c r="V202" s="111"/>
      <c r="W202" s="200">
        <v>0.4</v>
      </c>
      <c r="X202" s="65" t="s">
        <v>311</v>
      </c>
      <c r="Y202" s="65" t="s">
        <v>311</v>
      </c>
      <c r="Z202" s="65" t="s">
        <v>311</v>
      </c>
      <c r="AA202" s="65" t="s">
        <v>311</v>
      </c>
      <c r="AB202" s="65" t="s">
        <v>311</v>
      </c>
      <c r="AC202" s="65" t="s">
        <v>311</v>
      </c>
      <c r="AD202" s="65" t="s">
        <v>311</v>
      </c>
      <c r="AE202" s="65" t="s">
        <v>311</v>
      </c>
      <c r="AF202" s="65" t="s">
        <v>311</v>
      </c>
      <c r="AG202" s="221">
        <v>1</v>
      </c>
      <c r="AH202" s="66">
        <v>0.45</v>
      </c>
      <c r="AI202" s="221">
        <v>1</v>
      </c>
      <c r="AJ202" s="66">
        <v>0.42</v>
      </c>
      <c r="AK202" s="221">
        <v>1</v>
      </c>
      <c r="AL202" s="191">
        <v>0.55000000000000004</v>
      </c>
      <c r="AM202" s="189" t="s">
        <v>315</v>
      </c>
      <c r="AN202" s="184" t="s">
        <v>1338</v>
      </c>
      <c r="AO202" s="184" t="s">
        <v>312</v>
      </c>
      <c r="AP202" s="67"/>
      <c r="AQ202" s="67" t="s">
        <v>26</v>
      </c>
      <c r="AR202" s="67"/>
      <c r="AS202" s="67"/>
      <c r="AT202" s="67" t="s">
        <v>1600</v>
      </c>
      <c r="AU202" s="67" t="s">
        <v>314</v>
      </c>
      <c r="AV202" s="67" t="s">
        <v>315</v>
      </c>
      <c r="AW202" s="67" t="s">
        <v>1608</v>
      </c>
      <c r="AX202" s="67" t="s">
        <v>1339</v>
      </c>
      <c r="AY202" s="56"/>
      <c r="AZ202" s="67" t="s">
        <v>26</v>
      </c>
    </row>
    <row r="203" spans="1:52" s="54" customFormat="1" ht="15" customHeight="1" x14ac:dyDescent="0.3">
      <c r="A203" s="57" t="s">
        <v>230</v>
      </c>
      <c r="B203" s="114"/>
      <c r="C203" s="114"/>
      <c r="D203" s="114"/>
      <c r="E203" s="114"/>
      <c r="F203" s="112">
        <v>0.70799999999999996</v>
      </c>
      <c r="G203" s="112">
        <v>1.0569999999999999</v>
      </c>
      <c r="H203" s="112">
        <v>0.84199999999999997</v>
      </c>
      <c r="I203" s="112">
        <v>0.30199999999999999</v>
      </c>
      <c r="J203" s="112">
        <v>0.44700000000000001</v>
      </c>
      <c r="K203" s="112">
        <v>0.42899999999999999</v>
      </c>
      <c r="L203" s="112">
        <v>0.5</v>
      </c>
      <c r="M203" s="112">
        <v>0.35699999999999998</v>
      </c>
      <c r="N203" s="112">
        <v>0.08</v>
      </c>
      <c r="O203" s="115">
        <v>0.14299999999999999</v>
      </c>
      <c r="P203" s="113">
        <v>1</v>
      </c>
      <c r="Q203" s="115">
        <v>0.52900000000000003</v>
      </c>
      <c r="R203" s="113">
        <v>1</v>
      </c>
      <c r="S203" s="112">
        <v>8.3000000000000004E-2</v>
      </c>
      <c r="T203" s="113">
        <v>1</v>
      </c>
      <c r="U203" s="192">
        <v>0.7</v>
      </c>
      <c r="V203" s="112">
        <v>0.35399999999999998</v>
      </c>
      <c r="W203" s="192">
        <v>0.7</v>
      </c>
      <c r="X203" s="65" t="s">
        <v>459</v>
      </c>
      <c r="Y203" s="65" t="s">
        <v>1340</v>
      </c>
      <c r="Z203" s="67" t="s">
        <v>334</v>
      </c>
      <c r="AA203" s="65" t="s">
        <v>1341</v>
      </c>
      <c r="AB203" s="67" t="s">
        <v>334</v>
      </c>
      <c r="AC203" s="67" t="s">
        <v>1342</v>
      </c>
      <c r="AD203" s="67" t="s">
        <v>334</v>
      </c>
      <c r="AE203" s="71" t="s">
        <v>1343</v>
      </c>
      <c r="AF203" s="67" t="s">
        <v>334</v>
      </c>
      <c r="AG203" s="221">
        <v>1</v>
      </c>
      <c r="AH203" s="66">
        <v>0.18</v>
      </c>
      <c r="AI203" s="221">
        <v>1</v>
      </c>
      <c r="AJ203" s="66">
        <v>0.1</v>
      </c>
      <c r="AK203" s="221">
        <v>1</v>
      </c>
      <c r="AL203" s="195">
        <v>0.17</v>
      </c>
      <c r="AM203" s="187" t="s">
        <v>459</v>
      </c>
      <c r="AN203" s="188" t="s">
        <v>1344</v>
      </c>
      <c r="AO203" s="184" t="s">
        <v>334</v>
      </c>
      <c r="AP203" s="67"/>
      <c r="AQ203" s="67"/>
      <c r="AR203" s="67"/>
      <c r="AS203" s="67" t="s">
        <v>42</v>
      </c>
      <c r="AT203" s="67" t="s">
        <v>1600</v>
      </c>
      <c r="AU203" s="67" t="s">
        <v>314</v>
      </c>
      <c r="AV203" s="67" t="s">
        <v>465</v>
      </c>
      <c r="AW203" s="67" t="s">
        <v>1608</v>
      </c>
      <c r="AX203" s="67" t="s">
        <v>1345</v>
      </c>
      <c r="AY203" s="56"/>
      <c r="AZ203" s="67" t="s">
        <v>42</v>
      </c>
    </row>
    <row r="204" spans="1:52" s="54" customFormat="1" ht="15" customHeight="1" x14ac:dyDescent="0.3">
      <c r="A204" s="57" t="s">
        <v>231</v>
      </c>
      <c r="B204" s="112">
        <v>0.42899999999999999</v>
      </c>
      <c r="C204" s="112">
        <v>0.65400000000000003</v>
      </c>
      <c r="D204" s="112">
        <v>0.76700000000000002</v>
      </c>
      <c r="E204" s="112">
        <v>0.68799999999999994</v>
      </c>
      <c r="F204" s="112">
        <v>0.69199999999999995</v>
      </c>
      <c r="G204" s="112">
        <v>0.35699999999999998</v>
      </c>
      <c r="H204" s="112">
        <v>0.436</v>
      </c>
      <c r="I204" s="112">
        <v>1</v>
      </c>
      <c r="J204" s="112">
        <v>1.6579999999999999</v>
      </c>
      <c r="K204" s="112">
        <v>1.3779999999999999</v>
      </c>
      <c r="L204" s="112">
        <v>1.917</v>
      </c>
      <c r="M204" s="112">
        <v>2.1110000000000002</v>
      </c>
      <c r="N204" s="112">
        <v>2.875</v>
      </c>
      <c r="O204" s="113">
        <v>2.1739999999999999</v>
      </c>
      <c r="P204" s="113">
        <v>1</v>
      </c>
      <c r="Q204" s="112">
        <v>3.0670000000000002</v>
      </c>
      <c r="R204" s="113">
        <v>1</v>
      </c>
      <c r="S204" s="112">
        <v>2.4580000000000002</v>
      </c>
      <c r="T204" s="113">
        <v>1</v>
      </c>
      <c r="U204" s="192">
        <v>4.3</v>
      </c>
      <c r="V204" s="112">
        <v>4.4749999999999996</v>
      </c>
      <c r="W204" s="192">
        <v>4.9000000000000004</v>
      </c>
      <c r="X204" s="67" t="s">
        <v>1346</v>
      </c>
      <c r="Y204" s="67" t="s">
        <v>1347</v>
      </c>
      <c r="Z204" s="67" t="s">
        <v>312</v>
      </c>
      <c r="AA204" s="67" t="s">
        <v>1348</v>
      </c>
      <c r="AB204" s="67" t="s">
        <v>328</v>
      </c>
      <c r="AC204" s="67" t="s">
        <v>1349</v>
      </c>
      <c r="AD204" s="67" t="s">
        <v>312</v>
      </c>
      <c r="AE204" s="71" t="s">
        <v>1350</v>
      </c>
      <c r="AF204" s="67" t="s">
        <v>319</v>
      </c>
      <c r="AG204" s="221">
        <v>1</v>
      </c>
      <c r="AH204" s="66">
        <v>0.53</v>
      </c>
      <c r="AI204" s="221">
        <v>1</v>
      </c>
      <c r="AJ204" s="66">
        <v>0.39</v>
      </c>
      <c r="AK204" s="221">
        <v>1</v>
      </c>
      <c r="AL204" s="195">
        <v>0.42</v>
      </c>
      <c r="AM204" s="67" t="s">
        <v>1346</v>
      </c>
      <c r="AN204" s="188" t="s">
        <v>1351</v>
      </c>
      <c r="AO204" s="184" t="s">
        <v>312</v>
      </c>
      <c r="AP204" s="67"/>
      <c r="AQ204" s="67"/>
      <c r="AR204" s="67" t="s">
        <v>28</v>
      </c>
      <c r="AS204" s="67"/>
      <c r="AT204" s="67" t="s">
        <v>1599</v>
      </c>
      <c r="AU204" s="67" t="s">
        <v>335</v>
      </c>
      <c r="AV204" s="67" t="s">
        <v>418</v>
      </c>
      <c r="AW204" s="67" t="s">
        <v>1609</v>
      </c>
      <c r="AX204" s="67" t="s">
        <v>1352</v>
      </c>
      <c r="AY204" s="56"/>
      <c r="AZ204" s="67" t="s">
        <v>28</v>
      </c>
    </row>
    <row r="205" spans="1:52" s="54" customFormat="1" ht="15" customHeight="1" x14ac:dyDescent="0.3">
      <c r="A205" s="57" t="s">
        <v>232</v>
      </c>
      <c r="B205" s="112">
        <v>1</v>
      </c>
      <c r="C205" s="112">
        <v>0.84599999999999997</v>
      </c>
      <c r="D205" s="112">
        <v>2</v>
      </c>
      <c r="E205" s="112">
        <v>0.72699999999999998</v>
      </c>
      <c r="F205" s="112">
        <v>1.125</v>
      </c>
      <c r="G205" s="112">
        <v>1.083</v>
      </c>
      <c r="H205" s="112">
        <v>1.2629999999999999</v>
      </c>
      <c r="I205" s="112">
        <v>2.8330000000000002</v>
      </c>
      <c r="J205" s="112">
        <v>2.4140000000000001</v>
      </c>
      <c r="K205" s="112">
        <v>2.1629999999999998</v>
      </c>
      <c r="L205" s="112">
        <v>3.173</v>
      </c>
      <c r="M205" s="112">
        <v>4.49</v>
      </c>
      <c r="N205" s="112">
        <v>4.2</v>
      </c>
      <c r="O205" s="113">
        <v>5.3150000000000004</v>
      </c>
      <c r="P205" s="113">
        <v>1</v>
      </c>
      <c r="Q205" s="112">
        <v>6.2990000000000004</v>
      </c>
      <c r="R205" s="113">
        <v>1</v>
      </c>
      <c r="S205" s="112">
        <v>8.7420000000000009</v>
      </c>
      <c r="T205" s="113">
        <v>1</v>
      </c>
      <c r="U205" s="192">
        <v>4.7</v>
      </c>
      <c r="V205" s="112">
        <v>8.6460000000000008</v>
      </c>
      <c r="W205" s="192">
        <v>6.7</v>
      </c>
      <c r="X205" s="67" t="s">
        <v>528</v>
      </c>
      <c r="Y205" s="67" t="s">
        <v>1353</v>
      </c>
      <c r="Z205" s="67" t="s">
        <v>319</v>
      </c>
      <c r="AA205" s="67" t="s">
        <v>1354</v>
      </c>
      <c r="AB205" s="67" t="s">
        <v>319</v>
      </c>
      <c r="AC205" s="67" t="s">
        <v>1355</v>
      </c>
      <c r="AD205" s="67" t="s">
        <v>319</v>
      </c>
      <c r="AE205" s="71" t="s">
        <v>1150</v>
      </c>
      <c r="AF205" s="67" t="s">
        <v>328</v>
      </c>
      <c r="AG205" s="221">
        <v>1</v>
      </c>
      <c r="AH205" s="66">
        <v>0.43</v>
      </c>
      <c r="AI205" s="221">
        <v>1</v>
      </c>
      <c r="AJ205" s="66">
        <v>0.45</v>
      </c>
      <c r="AK205" s="221">
        <v>1</v>
      </c>
      <c r="AL205" s="195">
        <v>0.39</v>
      </c>
      <c r="AM205" s="67" t="s">
        <v>528</v>
      </c>
      <c r="AN205" s="188" t="s">
        <v>1356</v>
      </c>
      <c r="AO205" s="184" t="s">
        <v>312</v>
      </c>
      <c r="AP205" s="67"/>
      <c r="AQ205" s="67"/>
      <c r="AR205" s="67" t="s">
        <v>28</v>
      </c>
      <c r="AS205" s="67"/>
      <c r="AT205" s="67" t="s">
        <v>1600</v>
      </c>
      <c r="AU205" s="67" t="s">
        <v>449</v>
      </c>
      <c r="AV205" s="67" t="s">
        <v>530</v>
      </c>
      <c r="AW205" s="67" t="s">
        <v>1609</v>
      </c>
      <c r="AX205" s="67" t="s">
        <v>1357</v>
      </c>
      <c r="AY205" s="56"/>
      <c r="AZ205" s="67" t="s">
        <v>28</v>
      </c>
    </row>
    <row r="206" spans="1:52" s="54" customFormat="1" ht="15" customHeight="1" x14ac:dyDescent="0.3">
      <c r="A206" s="57" t="s">
        <v>233</v>
      </c>
      <c r="B206" s="112">
        <v>0.9</v>
      </c>
      <c r="C206" s="112">
        <v>0.36</v>
      </c>
      <c r="D206" s="112">
        <v>0.17399999999999999</v>
      </c>
      <c r="E206" s="112">
        <v>0.15</v>
      </c>
      <c r="F206" s="112">
        <v>0.32100000000000001</v>
      </c>
      <c r="G206" s="112">
        <v>0.222</v>
      </c>
      <c r="H206" s="112">
        <v>1.375</v>
      </c>
      <c r="I206" s="112">
        <v>2.923</v>
      </c>
      <c r="J206" s="112">
        <v>2.0710000000000002</v>
      </c>
      <c r="K206" s="112">
        <v>1.556</v>
      </c>
      <c r="L206" s="112">
        <v>1.2</v>
      </c>
      <c r="M206" s="112">
        <v>2.4209999999999998</v>
      </c>
      <c r="N206" s="112">
        <v>2.8239999999999998</v>
      </c>
      <c r="O206" s="113">
        <v>1.45</v>
      </c>
      <c r="P206" s="113">
        <v>1</v>
      </c>
      <c r="Q206" s="112">
        <v>2.625</v>
      </c>
      <c r="R206" s="113">
        <v>1</v>
      </c>
      <c r="S206" s="112">
        <v>2.9049999999999998</v>
      </c>
      <c r="T206" s="113">
        <v>1</v>
      </c>
      <c r="U206" s="192">
        <v>4.0999999999999996</v>
      </c>
      <c r="V206" s="112">
        <v>2.9590000000000001</v>
      </c>
      <c r="W206" s="192">
        <v>3.2</v>
      </c>
      <c r="X206" s="67" t="s">
        <v>1075</v>
      </c>
      <c r="Y206" s="67" t="s">
        <v>1358</v>
      </c>
      <c r="Z206" s="67" t="s">
        <v>312</v>
      </c>
      <c r="AA206" s="67" t="s">
        <v>1359</v>
      </c>
      <c r="AB206" s="67" t="s">
        <v>328</v>
      </c>
      <c r="AC206" s="67" t="s">
        <v>1360</v>
      </c>
      <c r="AD206" s="67" t="s">
        <v>328</v>
      </c>
      <c r="AE206" s="71" t="s">
        <v>1361</v>
      </c>
      <c r="AF206" s="67" t="s">
        <v>319</v>
      </c>
      <c r="AG206" s="221">
        <v>1</v>
      </c>
      <c r="AH206" s="66">
        <v>0.61</v>
      </c>
      <c r="AI206" s="221">
        <v>1</v>
      </c>
      <c r="AJ206" s="66">
        <v>0.56000000000000005</v>
      </c>
      <c r="AK206" s="221">
        <v>1</v>
      </c>
      <c r="AL206" s="195">
        <v>0.38</v>
      </c>
      <c r="AM206" s="67" t="s">
        <v>1075</v>
      </c>
      <c r="AN206" s="188" t="s">
        <v>1362</v>
      </c>
      <c r="AO206" s="184" t="s">
        <v>334</v>
      </c>
      <c r="AP206" s="67"/>
      <c r="AQ206" s="67"/>
      <c r="AR206" s="67" t="s">
        <v>28</v>
      </c>
      <c r="AS206" s="67"/>
      <c r="AT206" s="67" t="s">
        <v>1600</v>
      </c>
      <c r="AU206" s="67" t="s">
        <v>335</v>
      </c>
      <c r="AV206" s="67" t="s">
        <v>418</v>
      </c>
      <c r="AW206" s="67" t="s">
        <v>1609</v>
      </c>
      <c r="AX206" s="67" t="s">
        <v>1363</v>
      </c>
      <c r="AY206" s="56"/>
      <c r="AZ206" s="67" t="s">
        <v>28</v>
      </c>
    </row>
    <row r="207" spans="1:52" s="54" customFormat="1" ht="15" customHeight="1" x14ac:dyDescent="0.3">
      <c r="A207" s="214" t="s">
        <v>234</v>
      </c>
      <c r="B207" s="112">
        <v>3.472</v>
      </c>
      <c r="C207" s="112">
        <v>2.1880000000000002</v>
      </c>
      <c r="D207" s="112">
        <v>2.069</v>
      </c>
      <c r="E207" s="112">
        <v>2.1920000000000002</v>
      </c>
      <c r="F207" s="112">
        <v>3.694</v>
      </c>
      <c r="G207" s="112">
        <v>3.8359999999999999</v>
      </c>
      <c r="H207" s="112">
        <v>3.1190000000000002</v>
      </c>
      <c r="I207" s="112">
        <v>3.5649999999999999</v>
      </c>
      <c r="J207" s="112">
        <v>4.76</v>
      </c>
      <c r="K207" s="112">
        <v>6.12</v>
      </c>
      <c r="L207" s="112">
        <v>3.9129999999999998</v>
      </c>
      <c r="M207" s="112">
        <v>8.8460000000000001</v>
      </c>
      <c r="N207" s="112">
        <v>8.7449999999999992</v>
      </c>
      <c r="O207" s="113">
        <v>10.438000000000001</v>
      </c>
      <c r="P207" s="113">
        <v>1</v>
      </c>
      <c r="Q207" s="112">
        <v>4.2069999999999999</v>
      </c>
      <c r="R207" s="113">
        <v>1</v>
      </c>
      <c r="S207" s="112">
        <v>8.4380000000000006</v>
      </c>
      <c r="T207" s="112"/>
      <c r="U207" s="194"/>
      <c r="V207" s="112">
        <v>14.224</v>
      </c>
      <c r="W207" s="194"/>
      <c r="X207" s="103" t="s">
        <v>375</v>
      </c>
      <c r="Y207" s="70" t="s">
        <v>1368</v>
      </c>
      <c r="Z207" s="67" t="s">
        <v>319</v>
      </c>
      <c r="AA207" s="70" t="s">
        <v>1369</v>
      </c>
      <c r="AB207" s="67" t="s">
        <v>319</v>
      </c>
      <c r="AC207" s="71" t="s">
        <v>1368</v>
      </c>
      <c r="AD207" s="67" t="s">
        <v>319</v>
      </c>
      <c r="AE207" s="71"/>
      <c r="AF207" s="67"/>
      <c r="AG207" s="221">
        <v>1</v>
      </c>
      <c r="AH207" s="66">
        <v>1.3</v>
      </c>
      <c r="AI207" s="221">
        <v>1</v>
      </c>
      <c r="AJ207" s="66">
        <v>0.66</v>
      </c>
      <c r="AK207" s="222"/>
      <c r="AL207" s="195"/>
      <c r="AM207" s="187"/>
      <c r="AN207" s="188"/>
      <c r="AO207" s="188"/>
      <c r="AP207" s="67"/>
      <c r="AQ207" s="67"/>
      <c r="AR207" s="67" t="s">
        <v>28</v>
      </c>
      <c r="AS207" s="67"/>
      <c r="AT207" s="67" t="s">
        <v>1600</v>
      </c>
      <c r="AU207" s="67" t="s">
        <v>311</v>
      </c>
      <c r="AV207" s="67" t="s">
        <v>373</v>
      </c>
      <c r="AW207" s="67" t="s">
        <v>1609</v>
      </c>
      <c r="AX207" s="67" t="s">
        <v>1367</v>
      </c>
      <c r="AY207" s="56" t="s">
        <v>1370</v>
      </c>
      <c r="AZ207" s="67" t="s">
        <v>28</v>
      </c>
    </row>
    <row r="208" spans="1:52" s="54" customFormat="1" ht="15" customHeight="1" x14ac:dyDescent="0.3">
      <c r="A208" s="57" t="s">
        <v>235</v>
      </c>
      <c r="B208" s="112">
        <v>3.32</v>
      </c>
      <c r="C208" s="112">
        <v>2.5249999999999999</v>
      </c>
      <c r="D208" s="112">
        <v>3.1880000000000002</v>
      </c>
      <c r="E208" s="112">
        <v>2.6</v>
      </c>
      <c r="F208" s="112">
        <v>2.0470000000000002</v>
      </c>
      <c r="G208" s="112">
        <v>2.4129999999999998</v>
      </c>
      <c r="H208" s="112">
        <v>3.26</v>
      </c>
      <c r="I208" s="112">
        <v>3.3140000000000001</v>
      </c>
      <c r="J208" s="112">
        <v>3.33</v>
      </c>
      <c r="K208" s="112">
        <v>3.198</v>
      </c>
      <c r="L208" s="112">
        <v>2.5459999999999998</v>
      </c>
      <c r="M208" s="112">
        <v>2.59</v>
      </c>
      <c r="N208" s="112">
        <v>2.157</v>
      </c>
      <c r="O208" s="113">
        <v>3.3580000000000001</v>
      </c>
      <c r="P208" s="113">
        <v>1</v>
      </c>
      <c r="Q208" s="112">
        <v>4.3529999999999998</v>
      </c>
      <c r="R208" s="113">
        <v>1</v>
      </c>
      <c r="S208" s="112">
        <v>4.7030000000000003</v>
      </c>
      <c r="T208" s="113">
        <v>1</v>
      </c>
      <c r="U208" s="192">
        <v>4.0999999999999996</v>
      </c>
      <c r="V208" s="112">
        <v>4.9240000000000004</v>
      </c>
      <c r="W208" s="192">
        <v>4.7</v>
      </c>
      <c r="X208" s="67" t="s">
        <v>1371</v>
      </c>
      <c r="Y208" s="67" t="s">
        <v>1372</v>
      </c>
      <c r="Z208" s="67" t="s">
        <v>328</v>
      </c>
      <c r="AA208" s="67" t="s">
        <v>1373</v>
      </c>
      <c r="AB208" s="67" t="s">
        <v>328</v>
      </c>
      <c r="AC208" s="67" t="s">
        <v>1374</v>
      </c>
      <c r="AD208" s="67" t="s">
        <v>328</v>
      </c>
      <c r="AE208" s="71" t="s">
        <v>1375</v>
      </c>
      <c r="AF208" s="67" t="s">
        <v>328</v>
      </c>
      <c r="AG208" s="221">
        <v>1</v>
      </c>
      <c r="AH208" s="66">
        <v>0.94</v>
      </c>
      <c r="AI208" s="221">
        <v>1</v>
      </c>
      <c r="AJ208" s="66">
        <v>0.98</v>
      </c>
      <c r="AK208" s="221">
        <v>1</v>
      </c>
      <c r="AL208" s="195">
        <v>0.94</v>
      </c>
      <c r="AM208" s="67" t="s">
        <v>1371</v>
      </c>
      <c r="AN208" s="188" t="s">
        <v>1376</v>
      </c>
      <c r="AO208" s="188" t="s">
        <v>328</v>
      </c>
      <c r="AP208" s="67"/>
      <c r="AQ208" s="67"/>
      <c r="AR208" s="67" t="s">
        <v>28</v>
      </c>
      <c r="AS208" s="67"/>
      <c r="AT208" s="67" t="s">
        <v>1600</v>
      </c>
      <c r="AU208" s="67" t="s">
        <v>515</v>
      </c>
      <c r="AV208" s="67" t="s">
        <v>499</v>
      </c>
      <c r="AW208" s="67" t="s">
        <v>1610</v>
      </c>
      <c r="AX208" s="67" t="s">
        <v>1377</v>
      </c>
      <c r="AY208" s="56"/>
      <c r="AZ208" s="67" t="s">
        <v>28</v>
      </c>
    </row>
    <row r="209" spans="1:52" s="54" customFormat="1" ht="15" customHeight="1" x14ac:dyDescent="0.3">
      <c r="A209" s="102" t="s">
        <v>236</v>
      </c>
      <c r="B209" s="112">
        <v>1.0189999999999999</v>
      </c>
      <c r="C209" s="112">
        <v>1.1220000000000001</v>
      </c>
      <c r="D209" s="112">
        <v>0.89100000000000001</v>
      </c>
      <c r="E209" s="112">
        <v>0.55800000000000005</v>
      </c>
      <c r="F209" s="112">
        <v>0.64900000000000002</v>
      </c>
      <c r="G209" s="112">
        <v>0.91500000000000004</v>
      </c>
      <c r="H209" s="112">
        <v>1.0169999999999999</v>
      </c>
      <c r="I209" s="112">
        <v>1.2869999999999999</v>
      </c>
      <c r="J209" s="112">
        <v>1.161</v>
      </c>
      <c r="K209" s="112">
        <v>1.2450000000000001</v>
      </c>
      <c r="L209" s="112">
        <v>2.5</v>
      </c>
      <c r="M209" s="112">
        <v>2.1720000000000002</v>
      </c>
      <c r="N209" s="112">
        <v>1.8280000000000001</v>
      </c>
      <c r="O209" s="113">
        <v>1.1970000000000001</v>
      </c>
      <c r="P209" s="113">
        <v>1</v>
      </c>
      <c r="Q209" s="112">
        <v>3.3639999999999999</v>
      </c>
      <c r="R209" s="113">
        <v>1</v>
      </c>
      <c r="S209" s="112">
        <v>5.0279999999999996</v>
      </c>
      <c r="T209" s="113">
        <v>1</v>
      </c>
      <c r="U209" s="192">
        <v>3.6</v>
      </c>
      <c r="V209" s="112">
        <v>3.16</v>
      </c>
      <c r="W209" s="192">
        <v>2.9</v>
      </c>
      <c r="X209" s="103" t="s">
        <v>732</v>
      </c>
      <c r="Y209" s="67" t="s">
        <v>1378</v>
      </c>
      <c r="Z209" s="67" t="s">
        <v>334</v>
      </c>
      <c r="AA209" s="67" t="s">
        <v>1379</v>
      </c>
      <c r="AB209" s="67" t="s">
        <v>328</v>
      </c>
      <c r="AC209" s="67" t="s">
        <v>1380</v>
      </c>
      <c r="AD209" s="67" t="s">
        <v>328</v>
      </c>
      <c r="AE209" s="71" t="s">
        <v>1381</v>
      </c>
      <c r="AF209" s="67" t="s">
        <v>328</v>
      </c>
      <c r="AG209" s="221">
        <v>1</v>
      </c>
      <c r="AH209" s="66">
        <v>0.26</v>
      </c>
      <c r="AI209" s="221">
        <v>1</v>
      </c>
      <c r="AJ209" s="66">
        <v>0.36</v>
      </c>
      <c r="AK209" s="221">
        <v>1</v>
      </c>
      <c r="AL209" s="195">
        <v>0.4</v>
      </c>
      <c r="AM209" s="103" t="s">
        <v>732</v>
      </c>
      <c r="AN209" s="188" t="s">
        <v>1382</v>
      </c>
      <c r="AO209" s="184" t="s">
        <v>312</v>
      </c>
      <c r="AP209" s="67"/>
      <c r="AQ209" s="67"/>
      <c r="AR209" s="67" t="s">
        <v>28</v>
      </c>
      <c r="AS209" s="67"/>
      <c r="AT209" s="67" t="s">
        <v>1599</v>
      </c>
      <c r="AU209" s="67" t="s">
        <v>738</v>
      </c>
      <c r="AV209" s="67" t="s">
        <v>373</v>
      </c>
      <c r="AW209" s="67" t="s">
        <v>1609</v>
      </c>
      <c r="AX209" s="67" t="s">
        <v>1383</v>
      </c>
      <c r="AY209" s="56"/>
      <c r="AZ209" s="67" t="s">
        <v>28</v>
      </c>
    </row>
    <row r="210" spans="1:52" s="54" customFormat="1" ht="15" customHeight="1" x14ac:dyDescent="0.3">
      <c r="A210" s="109" t="s">
        <v>237</v>
      </c>
      <c r="B210" s="114"/>
      <c r="C210" s="114" t="s">
        <v>97</v>
      </c>
      <c r="D210" s="114" t="s">
        <v>97</v>
      </c>
      <c r="E210" s="114" t="s">
        <v>97</v>
      </c>
      <c r="F210" s="114" t="s">
        <v>97</v>
      </c>
      <c r="G210" s="114" t="s">
        <v>97</v>
      </c>
      <c r="H210" s="114" t="s">
        <v>97</v>
      </c>
      <c r="I210" s="114" t="s">
        <v>97</v>
      </c>
      <c r="J210" s="114" t="s">
        <v>97</v>
      </c>
      <c r="K210" s="114" t="s">
        <v>97</v>
      </c>
      <c r="L210" s="114" t="s">
        <v>97</v>
      </c>
      <c r="M210" s="112">
        <v>1.284</v>
      </c>
      <c r="N210" s="112">
        <v>1.6160000000000001</v>
      </c>
      <c r="O210" s="113">
        <v>2.4289999999999998</v>
      </c>
      <c r="P210" s="113">
        <v>1</v>
      </c>
      <c r="Q210" s="112">
        <v>3.4580000000000002</v>
      </c>
      <c r="R210" s="113">
        <v>1</v>
      </c>
      <c r="S210" s="112">
        <v>4.0220000000000002</v>
      </c>
      <c r="T210" s="113">
        <v>1</v>
      </c>
      <c r="U210" s="192">
        <v>3.9</v>
      </c>
      <c r="V210" s="112">
        <v>3.4569999999999999</v>
      </c>
      <c r="W210" s="192">
        <v>4.5</v>
      </c>
      <c r="X210" s="108" t="s">
        <v>1392</v>
      </c>
      <c r="Y210" s="67" t="s">
        <v>1393</v>
      </c>
      <c r="Z210" s="67" t="s">
        <v>328</v>
      </c>
      <c r="AA210" s="67" t="s">
        <v>1394</v>
      </c>
      <c r="AB210" s="67" t="s">
        <v>328</v>
      </c>
      <c r="AC210" s="67" t="s">
        <v>1395</v>
      </c>
      <c r="AD210" s="67" t="s">
        <v>328</v>
      </c>
      <c r="AE210" s="71" t="s">
        <v>1396</v>
      </c>
      <c r="AF210" s="67" t="s">
        <v>328</v>
      </c>
      <c r="AG210" s="221">
        <v>1</v>
      </c>
      <c r="AH210" s="66">
        <v>0.48</v>
      </c>
      <c r="AI210" s="221">
        <v>1</v>
      </c>
      <c r="AJ210" s="66">
        <v>0.39</v>
      </c>
      <c r="AK210" s="221">
        <v>1</v>
      </c>
      <c r="AL210" s="195">
        <v>0.47</v>
      </c>
      <c r="AM210" s="108" t="s">
        <v>1392</v>
      </c>
      <c r="AN210" s="188" t="s">
        <v>1397</v>
      </c>
      <c r="AO210" s="184" t="s">
        <v>312</v>
      </c>
      <c r="AP210" s="67"/>
      <c r="AQ210" s="67"/>
      <c r="AR210" s="67" t="s">
        <v>28</v>
      </c>
      <c r="AS210" s="67"/>
      <c r="AT210" s="67" t="s">
        <v>1600</v>
      </c>
      <c r="AU210" s="67" t="s">
        <v>356</v>
      </c>
      <c r="AV210" s="67" t="s">
        <v>357</v>
      </c>
      <c r="AW210" s="67" t="s">
        <v>1610</v>
      </c>
      <c r="AX210" s="67" t="s">
        <v>1391</v>
      </c>
      <c r="AY210" s="56"/>
      <c r="AZ210" s="67" t="s">
        <v>28</v>
      </c>
    </row>
    <row r="211" spans="1:52" s="54" customFormat="1" ht="15" customHeight="1" x14ac:dyDescent="0.3">
      <c r="A211" s="56" t="s">
        <v>238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3">
        <v>1</v>
      </c>
      <c r="U211" s="200">
        <v>0</v>
      </c>
      <c r="V211" s="111"/>
      <c r="W211" s="200">
        <v>0.2</v>
      </c>
      <c r="X211" s="65" t="s">
        <v>311</v>
      </c>
      <c r="Y211" s="65" t="s">
        <v>311</v>
      </c>
      <c r="Z211" s="65" t="s">
        <v>311</v>
      </c>
      <c r="AA211" s="65" t="s">
        <v>311</v>
      </c>
      <c r="AB211" s="65" t="s">
        <v>311</v>
      </c>
      <c r="AC211" s="65" t="s">
        <v>311</v>
      </c>
      <c r="AD211" s="65" t="s">
        <v>311</v>
      </c>
      <c r="AE211" s="65" t="s">
        <v>311</v>
      </c>
      <c r="AF211" s="65" t="s">
        <v>311</v>
      </c>
      <c r="AG211" s="221">
        <v>1</v>
      </c>
      <c r="AH211" s="66">
        <v>0.55000000000000004</v>
      </c>
      <c r="AI211" s="221">
        <v>1</v>
      </c>
      <c r="AJ211" s="66">
        <v>0.36</v>
      </c>
      <c r="AK211" s="221">
        <v>1</v>
      </c>
      <c r="AL211" s="191">
        <v>0.28000000000000003</v>
      </c>
      <c r="AM211" s="189" t="s">
        <v>400</v>
      </c>
      <c r="AN211" s="184" t="s">
        <v>1110</v>
      </c>
      <c r="AO211" s="184" t="s">
        <v>312</v>
      </c>
      <c r="AP211" s="67"/>
      <c r="AQ211" s="67" t="s">
        <v>26</v>
      </c>
      <c r="AR211" s="67"/>
      <c r="AS211" s="67"/>
      <c r="AT211" s="67" t="s">
        <v>1600</v>
      </c>
      <c r="AU211" s="67" t="s">
        <v>402</v>
      </c>
      <c r="AV211" s="67" t="s">
        <v>400</v>
      </c>
      <c r="AW211" s="67" t="s">
        <v>1611</v>
      </c>
      <c r="AX211" s="67" t="s">
        <v>1398</v>
      </c>
      <c r="AY211" s="56"/>
      <c r="AZ211" s="67" t="s">
        <v>26</v>
      </c>
    </row>
    <row r="212" spans="1:52" s="54" customFormat="1" ht="15" customHeight="1" x14ac:dyDescent="0.3">
      <c r="A212" s="57" t="s">
        <v>239</v>
      </c>
      <c r="B212" s="112">
        <v>0.28100000000000003</v>
      </c>
      <c r="C212" s="112">
        <v>0.153</v>
      </c>
      <c r="D212" s="112">
        <v>0.30499999999999999</v>
      </c>
      <c r="E212" s="112">
        <v>0.48499999999999999</v>
      </c>
      <c r="F212" s="112">
        <v>0.59199999999999997</v>
      </c>
      <c r="G212" s="112">
        <v>0.28199999999999997</v>
      </c>
      <c r="H212" s="112">
        <v>0.6</v>
      </c>
      <c r="I212" s="112">
        <v>0.377</v>
      </c>
      <c r="J212" s="112">
        <v>0.49199999999999999</v>
      </c>
      <c r="K212" s="112">
        <v>0.54100000000000004</v>
      </c>
      <c r="L212" s="112">
        <v>0.59699999999999998</v>
      </c>
      <c r="M212" s="112">
        <v>0.66200000000000003</v>
      </c>
      <c r="N212" s="112">
        <v>0.77900000000000003</v>
      </c>
      <c r="O212" s="113">
        <v>0.439</v>
      </c>
      <c r="P212" s="113">
        <v>1</v>
      </c>
      <c r="Q212" s="112">
        <v>1.161</v>
      </c>
      <c r="R212" s="113">
        <v>1</v>
      </c>
      <c r="S212" s="112">
        <v>1.1499999999999999</v>
      </c>
      <c r="T212" s="113">
        <v>1</v>
      </c>
      <c r="U212" s="192">
        <v>0.6</v>
      </c>
      <c r="V212" s="112">
        <v>0.89300000000000002</v>
      </c>
      <c r="W212" s="192">
        <v>0.9</v>
      </c>
      <c r="X212" s="67" t="s">
        <v>326</v>
      </c>
      <c r="Y212" s="67" t="s">
        <v>1399</v>
      </c>
      <c r="Z212" s="67" t="s">
        <v>1051</v>
      </c>
      <c r="AA212" s="67" t="s">
        <v>1400</v>
      </c>
      <c r="AB212" s="67" t="s">
        <v>1401</v>
      </c>
      <c r="AC212" s="67" t="s">
        <v>1402</v>
      </c>
      <c r="AD212" s="67" t="s">
        <v>312</v>
      </c>
      <c r="AE212" s="71" t="s">
        <v>1403</v>
      </c>
      <c r="AF212" s="67" t="s">
        <v>334</v>
      </c>
      <c r="AG212" s="221">
        <v>1</v>
      </c>
      <c r="AH212" s="66">
        <v>0.54</v>
      </c>
      <c r="AI212" s="221">
        <v>1</v>
      </c>
      <c r="AJ212" s="66">
        <v>0.56999999999999995</v>
      </c>
      <c r="AK212" s="221">
        <v>1</v>
      </c>
      <c r="AL212" s="195">
        <v>0.48</v>
      </c>
      <c r="AM212" s="187" t="s">
        <v>331</v>
      </c>
      <c r="AN212" s="188" t="s">
        <v>1404</v>
      </c>
      <c r="AO212" s="184" t="s">
        <v>312</v>
      </c>
      <c r="AP212" s="67"/>
      <c r="AQ212" s="67"/>
      <c r="AR212" s="67" t="s">
        <v>28</v>
      </c>
      <c r="AS212" s="67"/>
      <c r="AT212" s="67" t="s">
        <v>1600</v>
      </c>
      <c r="AU212" s="67" t="s">
        <v>324</v>
      </c>
      <c r="AV212" s="67" t="s">
        <v>317</v>
      </c>
      <c r="AW212" s="67" t="s">
        <v>1609</v>
      </c>
      <c r="AX212" s="67" t="s">
        <v>1405</v>
      </c>
      <c r="AY212" s="56"/>
      <c r="AZ212" s="67" t="s">
        <v>28</v>
      </c>
    </row>
    <row r="213" spans="1:52" s="54" customFormat="1" ht="15" customHeight="1" x14ac:dyDescent="0.3">
      <c r="A213" s="56" t="s">
        <v>240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3">
        <v>1</v>
      </c>
      <c r="U213" s="200">
        <v>1.6</v>
      </c>
      <c r="V213" s="111"/>
      <c r="W213" s="200">
        <v>2.2000000000000002</v>
      </c>
      <c r="X213" s="65" t="s">
        <v>311</v>
      </c>
      <c r="Y213" s="65" t="s">
        <v>311</v>
      </c>
      <c r="Z213" s="65" t="s">
        <v>311</v>
      </c>
      <c r="AA213" s="65" t="s">
        <v>311</v>
      </c>
      <c r="AB213" s="65" t="s">
        <v>311</v>
      </c>
      <c r="AC213" s="65" t="s">
        <v>311</v>
      </c>
      <c r="AD213" s="65" t="s">
        <v>311</v>
      </c>
      <c r="AE213" s="65" t="s">
        <v>311</v>
      </c>
      <c r="AF213" s="65" t="s">
        <v>311</v>
      </c>
      <c r="AG213" s="221">
        <v>1</v>
      </c>
      <c r="AH213" s="66">
        <v>0.57999999999999996</v>
      </c>
      <c r="AI213" s="221">
        <v>1</v>
      </c>
      <c r="AJ213" s="66">
        <v>0.56999999999999995</v>
      </c>
      <c r="AK213" s="221">
        <v>1</v>
      </c>
      <c r="AL213" s="191">
        <v>0.47</v>
      </c>
      <c r="AM213" s="189" t="s">
        <v>1406</v>
      </c>
      <c r="AN213" s="184" t="s">
        <v>1407</v>
      </c>
      <c r="AO213" s="184" t="s">
        <v>334</v>
      </c>
      <c r="AP213" s="67"/>
      <c r="AQ213" s="67" t="s">
        <v>26</v>
      </c>
      <c r="AR213" s="67"/>
      <c r="AS213" s="67"/>
      <c r="AT213" s="67" t="s">
        <v>1600</v>
      </c>
      <c r="AU213" s="67" t="s">
        <v>785</v>
      </c>
      <c r="AV213" s="67" t="s">
        <v>357</v>
      </c>
      <c r="AW213" s="67" t="s">
        <v>1610</v>
      </c>
      <c r="AX213" s="67" t="s">
        <v>1408</v>
      </c>
      <c r="AY213" s="56"/>
      <c r="AZ213" s="67" t="s">
        <v>26</v>
      </c>
    </row>
    <row r="214" spans="1:52" s="54" customFormat="1" ht="15" customHeight="1" x14ac:dyDescent="0.3">
      <c r="A214" s="57" t="s">
        <v>241</v>
      </c>
      <c r="B214" s="112">
        <v>0.193</v>
      </c>
      <c r="C214" s="112">
        <v>0.107</v>
      </c>
      <c r="D214" s="112">
        <v>9.8000000000000004E-2</v>
      </c>
      <c r="E214" s="112">
        <v>0.125</v>
      </c>
      <c r="F214" s="112">
        <v>0.17399999999999999</v>
      </c>
      <c r="G214" s="112">
        <v>0.17799999999999999</v>
      </c>
      <c r="H214" s="112">
        <v>0.57899999999999996</v>
      </c>
      <c r="I214" s="112">
        <v>0.59299999999999997</v>
      </c>
      <c r="J214" s="112">
        <v>0.51500000000000001</v>
      </c>
      <c r="K214" s="112">
        <v>0.46700000000000003</v>
      </c>
      <c r="L214" s="112">
        <v>0.48</v>
      </c>
      <c r="M214" s="112">
        <v>0.61899999999999999</v>
      </c>
      <c r="N214" s="112">
        <v>0.70499999999999996</v>
      </c>
      <c r="O214" s="113">
        <v>0.7</v>
      </c>
      <c r="P214" s="113">
        <v>1</v>
      </c>
      <c r="Q214" s="112">
        <v>1.2949999999999999</v>
      </c>
      <c r="R214" s="113">
        <v>1</v>
      </c>
      <c r="S214" s="112">
        <v>1.901</v>
      </c>
      <c r="T214" s="113">
        <v>1</v>
      </c>
      <c r="U214" s="192">
        <v>1.9</v>
      </c>
      <c r="V214" s="112">
        <v>1.4019999999999999</v>
      </c>
      <c r="W214" s="192">
        <v>1.9</v>
      </c>
      <c r="X214" s="67" t="s">
        <v>1409</v>
      </c>
      <c r="Y214" s="67" t="s">
        <v>1410</v>
      </c>
      <c r="Z214" s="67" t="s">
        <v>334</v>
      </c>
      <c r="AA214" s="67" t="s">
        <v>1411</v>
      </c>
      <c r="AB214" s="67" t="s">
        <v>334</v>
      </c>
      <c r="AC214" s="67" t="s">
        <v>1412</v>
      </c>
      <c r="AD214" s="67" t="s">
        <v>334</v>
      </c>
      <c r="AE214" s="71" t="s">
        <v>1411</v>
      </c>
      <c r="AF214" s="67" t="s">
        <v>334</v>
      </c>
      <c r="AG214" s="221">
        <v>1</v>
      </c>
      <c r="AH214" s="66">
        <v>0.19</v>
      </c>
      <c r="AI214" s="221">
        <v>1</v>
      </c>
      <c r="AJ214" s="66">
        <v>0.23</v>
      </c>
      <c r="AK214" s="221">
        <v>1</v>
      </c>
      <c r="AL214" s="195">
        <v>0.28999999999999998</v>
      </c>
      <c r="AM214" s="67" t="s">
        <v>1409</v>
      </c>
      <c r="AN214" s="184" t="s">
        <v>1273</v>
      </c>
      <c r="AO214" s="184" t="s">
        <v>312</v>
      </c>
      <c r="AP214" s="67"/>
      <c r="AQ214" s="67"/>
      <c r="AR214" s="67" t="s">
        <v>28</v>
      </c>
      <c r="AS214" s="67"/>
      <c r="AT214" s="67" t="s">
        <v>1599</v>
      </c>
      <c r="AU214" s="67" t="s">
        <v>1219</v>
      </c>
      <c r="AV214" s="67" t="s">
        <v>373</v>
      </c>
      <c r="AW214" s="67" t="s">
        <v>1609</v>
      </c>
      <c r="AX214" s="67" t="s">
        <v>1414</v>
      </c>
      <c r="AY214" s="56"/>
      <c r="AZ214" s="67" t="s">
        <v>28</v>
      </c>
    </row>
    <row r="215" spans="1:52" s="54" customFormat="1" ht="15" customHeight="1" x14ac:dyDescent="0.3">
      <c r="A215" s="57" t="s">
        <v>242</v>
      </c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2">
        <v>0.183</v>
      </c>
      <c r="N215" s="112">
        <v>0.50900000000000001</v>
      </c>
      <c r="O215" s="115">
        <v>0.224</v>
      </c>
      <c r="P215" s="113">
        <v>1</v>
      </c>
      <c r="Q215" s="115">
        <v>0.39200000000000002</v>
      </c>
      <c r="R215" s="113">
        <v>1</v>
      </c>
      <c r="S215" s="112">
        <v>0.47499999999999998</v>
      </c>
      <c r="T215" s="113">
        <v>1</v>
      </c>
      <c r="U215" s="192">
        <v>0.8</v>
      </c>
      <c r="V215" s="112">
        <v>0.41299999999999998</v>
      </c>
      <c r="W215" s="192">
        <v>0.5</v>
      </c>
      <c r="X215" s="65" t="s">
        <v>758</v>
      </c>
      <c r="Y215" s="65" t="s">
        <v>1415</v>
      </c>
      <c r="Z215" s="67" t="s">
        <v>334</v>
      </c>
      <c r="AA215" s="65" t="s">
        <v>1416</v>
      </c>
      <c r="AB215" s="67" t="s">
        <v>334</v>
      </c>
      <c r="AC215" s="67" t="s">
        <v>1417</v>
      </c>
      <c r="AD215" s="67" t="s">
        <v>334</v>
      </c>
      <c r="AE215" s="71" t="s">
        <v>1418</v>
      </c>
      <c r="AF215" s="67" t="s">
        <v>334</v>
      </c>
      <c r="AG215" s="221">
        <v>1</v>
      </c>
      <c r="AH215" s="66">
        <v>0.82</v>
      </c>
      <c r="AI215" s="221">
        <v>1</v>
      </c>
      <c r="AJ215" s="66">
        <v>0.72</v>
      </c>
      <c r="AK215" s="221">
        <v>1</v>
      </c>
      <c r="AL215" s="195">
        <v>0.94</v>
      </c>
      <c r="AM215" s="187" t="s">
        <v>385</v>
      </c>
      <c r="AN215" s="188" t="s">
        <v>1419</v>
      </c>
      <c r="AO215" s="184" t="s">
        <v>319</v>
      </c>
      <c r="AP215" s="67" t="s">
        <v>38</v>
      </c>
      <c r="AQ215" s="67"/>
      <c r="AR215" s="67"/>
      <c r="AS215" s="67" t="s">
        <v>42</v>
      </c>
      <c r="AT215" s="67" t="s">
        <v>1600</v>
      </c>
      <c r="AU215" s="67" t="s">
        <v>543</v>
      </c>
      <c r="AV215" s="67" t="s">
        <v>177</v>
      </c>
      <c r="AW215" s="67" t="s">
        <v>177</v>
      </c>
      <c r="AX215" s="67" t="s">
        <v>1420</v>
      </c>
      <c r="AY215" s="56"/>
      <c r="AZ215" s="56" t="s">
        <v>1612</v>
      </c>
    </row>
    <row r="216" spans="1:52" s="54" customFormat="1" ht="15" customHeight="1" x14ac:dyDescent="0.3">
      <c r="A216" s="56" t="s">
        <v>243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3">
        <v>1</v>
      </c>
      <c r="U216" s="200">
        <v>0.5</v>
      </c>
      <c r="V216" s="111"/>
      <c r="W216" s="200">
        <v>0.5</v>
      </c>
      <c r="X216" s="65" t="s">
        <v>311</v>
      </c>
      <c r="Y216" s="65" t="s">
        <v>311</v>
      </c>
      <c r="Z216" s="65" t="s">
        <v>311</v>
      </c>
      <c r="AA216" s="65" t="s">
        <v>311</v>
      </c>
      <c r="AB216" s="65" t="s">
        <v>311</v>
      </c>
      <c r="AC216" s="65" t="s">
        <v>311</v>
      </c>
      <c r="AD216" s="65" t="s">
        <v>311</v>
      </c>
      <c r="AE216" s="65" t="s">
        <v>311</v>
      </c>
      <c r="AF216" s="65" t="s">
        <v>311</v>
      </c>
      <c r="AG216" s="221">
        <v>1</v>
      </c>
      <c r="AH216" s="66">
        <v>0.6</v>
      </c>
      <c r="AI216" s="221">
        <v>1</v>
      </c>
      <c r="AJ216" s="66">
        <v>0.56999999999999995</v>
      </c>
      <c r="AK216" s="221">
        <v>1</v>
      </c>
      <c r="AL216" s="191">
        <v>0.54</v>
      </c>
      <c r="AM216" s="187" t="s">
        <v>317</v>
      </c>
      <c r="AN216" s="184" t="s">
        <v>1421</v>
      </c>
      <c r="AO216" s="184" t="s">
        <v>312</v>
      </c>
      <c r="AP216" s="67"/>
      <c r="AQ216" s="67" t="s">
        <v>26</v>
      </c>
      <c r="AR216" s="67"/>
      <c r="AS216" s="67"/>
      <c r="AT216" s="67" t="s">
        <v>1599</v>
      </c>
      <c r="AU216" s="67" t="s">
        <v>364</v>
      </c>
      <c r="AV216" s="67" t="s">
        <v>317</v>
      </c>
      <c r="AW216" s="67" t="s">
        <v>1609</v>
      </c>
      <c r="AX216" s="67" t="s">
        <v>1422</v>
      </c>
      <c r="AY216" s="56"/>
      <c r="AZ216" s="67" t="s">
        <v>26</v>
      </c>
    </row>
    <row r="217" spans="1:52" s="54" customFormat="1" ht="15" customHeight="1" x14ac:dyDescent="0.3">
      <c r="A217" s="102" t="s">
        <v>244</v>
      </c>
      <c r="B217" s="114"/>
      <c r="C217" s="112">
        <v>2.1669999999999998</v>
      </c>
      <c r="D217" s="112">
        <v>1.7729999999999999</v>
      </c>
      <c r="E217" s="112">
        <v>2.2469999999999999</v>
      </c>
      <c r="F217" s="112">
        <v>1.8420000000000001</v>
      </c>
      <c r="G217" s="112">
        <v>1.5169999999999999</v>
      </c>
      <c r="H217" s="112">
        <v>1.7170000000000001</v>
      </c>
      <c r="I217" s="112">
        <v>1.0549999999999999</v>
      </c>
      <c r="J217" s="112">
        <v>1.127</v>
      </c>
      <c r="K217" s="112">
        <v>1.2649999999999999</v>
      </c>
      <c r="L217" s="112">
        <v>0.64600000000000002</v>
      </c>
      <c r="M217" s="112">
        <v>0.81200000000000006</v>
      </c>
      <c r="N217" s="112">
        <v>0.53600000000000003</v>
      </c>
      <c r="O217" s="113">
        <v>0.77800000000000002</v>
      </c>
      <c r="P217" s="113">
        <v>1</v>
      </c>
      <c r="Q217" s="112">
        <v>0.41899999999999998</v>
      </c>
      <c r="R217" s="113">
        <v>1</v>
      </c>
      <c r="S217" s="112">
        <v>0.67600000000000005</v>
      </c>
      <c r="T217" s="113">
        <v>1</v>
      </c>
      <c r="U217" s="192">
        <v>0.9</v>
      </c>
      <c r="V217" s="112">
        <v>1.0629999999999999</v>
      </c>
      <c r="W217" s="192">
        <v>0.8</v>
      </c>
      <c r="X217" s="103" t="s">
        <v>493</v>
      </c>
      <c r="Y217" s="67" t="s">
        <v>1423</v>
      </c>
      <c r="Z217" s="67" t="s">
        <v>334</v>
      </c>
      <c r="AA217" s="67" t="s">
        <v>1424</v>
      </c>
      <c r="AB217" s="67" t="s">
        <v>334</v>
      </c>
      <c r="AC217" s="67" t="s">
        <v>1425</v>
      </c>
      <c r="AD217" s="67" t="s">
        <v>334</v>
      </c>
      <c r="AE217" s="71" t="s">
        <v>1426</v>
      </c>
      <c r="AF217" s="67" t="s">
        <v>334</v>
      </c>
      <c r="AG217" s="221">
        <v>1</v>
      </c>
      <c r="AH217" s="66">
        <v>0.17</v>
      </c>
      <c r="AI217" s="221">
        <v>1</v>
      </c>
      <c r="AJ217" s="66">
        <v>0.17</v>
      </c>
      <c r="AK217" s="221">
        <v>1</v>
      </c>
      <c r="AL217" s="195">
        <v>0.21</v>
      </c>
      <c r="AM217" s="103" t="s">
        <v>493</v>
      </c>
      <c r="AN217" s="188" t="s">
        <v>1427</v>
      </c>
      <c r="AO217" s="184" t="s">
        <v>334</v>
      </c>
      <c r="AP217" s="67"/>
      <c r="AQ217" s="67"/>
      <c r="AR217" s="67" t="s">
        <v>28</v>
      </c>
      <c r="AS217" s="67"/>
      <c r="AT217" s="67" t="s">
        <v>1600</v>
      </c>
      <c r="AU217" s="67" t="s">
        <v>515</v>
      </c>
      <c r="AV217" s="67" t="s">
        <v>499</v>
      </c>
      <c r="AW217" s="67" t="s">
        <v>1610</v>
      </c>
      <c r="AX217" s="67" t="s">
        <v>1428</v>
      </c>
      <c r="AY217" s="56"/>
      <c r="AZ217" s="67" t="s">
        <v>28</v>
      </c>
    </row>
    <row r="218" spans="1:52" s="54" customFormat="1" ht="15" customHeight="1" x14ac:dyDescent="0.3">
      <c r="A218" s="56" t="s">
        <v>245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3">
        <v>1</v>
      </c>
      <c r="U218" s="200">
        <v>1.5</v>
      </c>
      <c r="V218" s="111"/>
      <c r="W218" s="200">
        <v>1</v>
      </c>
      <c r="X218" s="65" t="s">
        <v>311</v>
      </c>
      <c r="Y218" s="65" t="s">
        <v>311</v>
      </c>
      <c r="Z218" s="65" t="s">
        <v>311</v>
      </c>
      <c r="AA218" s="65" t="s">
        <v>311</v>
      </c>
      <c r="AB218" s="65" t="s">
        <v>311</v>
      </c>
      <c r="AC218" s="65" t="s">
        <v>311</v>
      </c>
      <c r="AD218" s="65" t="s">
        <v>311</v>
      </c>
      <c r="AE218" s="65" t="s">
        <v>311</v>
      </c>
      <c r="AF218" s="65" t="s">
        <v>311</v>
      </c>
      <c r="AG218" s="221">
        <v>1</v>
      </c>
      <c r="AH218" s="66">
        <v>0.3</v>
      </c>
      <c r="AI218" s="221">
        <v>1</v>
      </c>
      <c r="AJ218" s="66">
        <v>0.23</v>
      </c>
      <c r="AK218" s="221">
        <v>1</v>
      </c>
      <c r="AL218" s="191">
        <v>0.52</v>
      </c>
      <c r="AM218" s="189" t="s">
        <v>607</v>
      </c>
      <c r="AN218" s="184" t="s">
        <v>1436</v>
      </c>
      <c r="AO218" s="184" t="s">
        <v>328</v>
      </c>
      <c r="AP218" s="67"/>
      <c r="AQ218" s="67" t="s">
        <v>26</v>
      </c>
      <c r="AR218" s="67"/>
      <c r="AS218" s="67"/>
      <c r="AT218" s="67" t="s">
        <v>1600</v>
      </c>
      <c r="AU218" s="67" t="s">
        <v>324</v>
      </c>
      <c r="AV218" s="67" t="s">
        <v>317</v>
      </c>
      <c r="AW218" s="67" t="s">
        <v>1609</v>
      </c>
      <c r="AX218" s="67" t="s">
        <v>1437</v>
      </c>
      <c r="AY218" s="56"/>
      <c r="AZ218" s="67" t="s">
        <v>26</v>
      </c>
    </row>
    <row r="219" spans="1:52" s="54" customFormat="1" ht="15" customHeight="1" x14ac:dyDescent="0.3">
      <c r="A219" s="102" t="s">
        <v>246</v>
      </c>
      <c r="B219" s="112">
        <v>0.66100000000000003</v>
      </c>
      <c r="C219" s="112">
        <v>0.59299999999999997</v>
      </c>
      <c r="D219" s="112">
        <v>0.70199999999999996</v>
      </c>
      <c r="E219" s="112">
        <v>0.85699999999999998</v>
      </c>
      <c r="F219" s="112">
        <v>0.76500000000000001</v>
      </c>
      <c r="G219" s="112">
        <v>0.40500000000000003</v>
      </c>
      <c r="H219" s="112">
        <v>0.51100000000000001</v>
      </c>
      <c r="I219" s="112">
        <v>0.27600000000000002</v>
      </c>
      <c r="J219" s="112">
        <v>0.185</v>
      </c>
      <c r="K219" s="112">
        <v>0.51700000000000002</v>
      </c>
      <c r="L219" s="112">
        <v>0.64900000000000002</v>
      </c>
      <c r="M219" s="112">
        <v>0.85499999999999998</v>
      </c>
      <c r="N219" s="112">
        <v>0.44800000000000001</v>
      </c>
      <c r="O219" s="115">
        <v>0.53300000000000003</v>
      </c>
      <c r="P219" s="113">
        <v>1</v>
      </c>
      <c r="Q219" s="115">
        <v>0.93799999999999994</v>
      </c>
      <c r="R219" s="113">
        <v>1</v>
      </c>
      <c r="S219" s="112">
        <v>1.032</v>
      </c>
      <c r="T219" s="113">
        <v>1</v>
      </c>
      <c r="U219" s="192">
        <v>0.8</v>
      </c>
      <c r="V219" s="112">
        <v>1.266</v>
      </c>
      <c r="W219" s="192">
        <v>0.9</v>
      </c>
      <c r="X219" s="104" t="s">
        <v>459</v>
      </c>
      <c r="Y219" s="67" t="s">
        <v>1438</v>
      </c>
      <c r="Z219" s="67" t="s">
        <v>334</v>
      </c>
      <c r="AA219" s="67" t="s">
        <v>1439</v>
      </c>
      <c r="AB219" s="67" t="s">
        <v>334</v>
      </c>
      <c r="AC219" s="67" t="s">
        <v>1440</v>
      </c>
      <c r="AD219" s="67" t="s">
        <v>334</v>
      </c>
      <c r="AE219" s="71" t="s">
        <v>1441</v>
      </c>
      <c r="AF219" s="67" t="s">
        <v>334</v>
      </c>
      <c r="AG219" s="221">
        <v>1</v>
      </c>
      <c r="AH219" s="66">
        <v>0.31</v>
      </c>
      <c r="AI219" s="221">
        <v>1</v>
      </c>
      <c r="AJ219" s="66">
        <v>0.37</v>
      </c>
      <c r="AK219" s="221">
        <v>1</v>
      </c>
      <c r="AL219" s="195">
        <v>0.28999999999999998</v>
      </c>
      <c r="AM219" s="104" t="s">
        <v>459</v>
      </c>
      <c r="AN219" s="188" t="s">
        <v>464</v>
      </c>
      <c r="AO219" s="188" t="s">
        <v>312</v>
      </c>
      <c r="AP219" s="67"/>
      <c r="AQ219" s="67"/>
      <c r="AR219" s="67"/>
      <c r="AS219" s="67" t="s">
        <v>42</v>
      </c>
      <c r="AT219" s="67" t="s">
        <v>1600</v>
      </c>
      <c r="AU219" s="67" t="s">
        <v>324</v>
      </c>
      <c r="AV219" s="67" t="s">
        <v>317</v>
      </c>
      <c r="AW219" s="67" t="s">
        <v>1609</v>
      </c>
      <c r="AX219" s="67" t="s">
        <v>1442</v>
      </c>
      <c r="AY219" s="56"/>
      <c r="AZ219" s="67" t="s">
        <v>42</v>
      </c>
    </row>
    <row r="220" spans="1:52" s="54" customFormat="1" ht="15" customHeight="1" x14ac:dyDescent="0.3">
      <c r="A220" s="56" t="s">
        <v>247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3">
        <v>1</v>
      </c>
      <c r="U220" s="200">
        <v>0.6</v>
      </c>
      <c r="V220" s="111"/>
      <c r="W220" s="200">
        <v>0.5</v>
      </c>
      <c r="X220" s="65" t="s">
        <v>311</v>
      </c>
      <c r="Y220" s="65" t="s">
        <v>311</v>
      </c>
      <c r="Z220" s="65" t="s">
        <v>311</v>
      </c>
      <c r="AA220" s="65" t="s">
        <v>311</v>
      </c>
      <c r="AB220" s="65" t="s">
        <v>311</v>
      </c>
      <c r="AC220" s="65" t="s">
        <v>311</v>
      </c>
      <c r="AD220" s="65" t="s">
        <v>311</v>
      </c>
      <c r="AE220" s="65" t="s">
        <v>311</v>
      </c>
      <c r="AF220" s="65" t="s">
        <v>311</v>
      </c>
      <c r="AG220" s="221">
        <v>1</v>
      </c>
      <c r="AH220" s="66">
        <v>0.46</v>
      </c>
      <c r="AI220" s="221">
        <v>1</v>
      </c>
      <c r="AJ220" s="66">
        <v>0.51</v>
      </c>
      <c r="AK220" s="221">
        <v>1</v>
      </c>
      <c r="AL220" s="191">
        <v>0.6</v>
      </c>
      <c r="AM220" s="189" t="s">
        <v>390</v>
      </c>
      <c r="AN220" s="184" t="s">
        <v>1446</v>
      </c>
      <c r="AO220" s="184" t="s">
        <v>328</v>
      </c>
      <c r="AP220" s="67"/>
      <c r="AQ220" s="67" t="s">
        <v>26</v>
      </c>
      <c r="AR220" s="67"/>
      <c r="AS220" s="67"/>
      <c r="AT220" s="67" t="s">
        <v>1600</v>
      </c>
      <c r="AU220" s="67" t="s">
        <v>543</v>
      </c>
      <c r="AV220" s="67" t="s">
        <v>177</v>
      </c>
      <c r="AW220" s="67" t="s">
        <v>177</v>
      </c>
      <c r="AX220" s="67" t="s">
        <v>1447</v>
      </c>
      <c r="AY220" s="56"/>
      <c r="AZ220" s="67" t="s">
        <v>26</v>
      </c>
    </row>
    <row r="221" spans="1:52" s="54" customFormat="1" ht="15" customHeight="1" x14ac:dyDescent="0.3">
      <c r="A221" s="102" t="s">
        <v>248</v>
      </c>
      <c r="B221" s="119">
        <v>0.53900000000000003</v>
      </c>
      <c r="C221" s="112">
        <v>0.48599999999999999</v>
      </c>
      <c r="D221" s="112">
        <v>0.51500000000000001</v>
      </c>
      <c r="E221" s="112">
        <v>0.32900000000000001</v>
      </c>
      <c r="F221" s="112">
        <v>0.37</v>
      </c>
      <c r="G221" s="112">
        <v>0.63800000000000001</v>
      </c>
      <c r="H221" s="112">
        <v>0.98099999999999998</v>
      </c>
      <c r="I221" s="112">
        <v>0.55900000000000005</v>
      </c>
      <c r="J221" s="112">
        <v>0.73899999999999999</v>
      </c>
      <c r="K221" s="112">
        <v>0.67800000000000005</v>
      </c>
      <c r="L221" s="112">
        <v>0.86899999999999999</v>
      </c>
      <c r="M221" s="112">
        <v>0.81899999999999995</v>
      </c>
      <c r="N221" s="112">
        <v>0.748</v>
      </c>
      <c r="O221" s="113">
        <v>1.089</v>
      </c>
      <c r="P221" s="113">
        <v>1</v>
      </c>
      <c r="Q221" s="112">
        <v>1.0489999999999999</v>
      </c>
      <c r="R221" s="113">
        <v>1</v>
      </c>
      <c r="S221" s="112">
        <v>1.0580000000000001</v>
      </c>
      <c r="T221" s="113">
        <v>1</v>
      </c>
      <c r="U221" s="192">
        <v>1</v>
      </c>
      <c r="V221" s="112">
        <v>0.99399999999999999</v>
      </c>
      <c r="W221" s="192">
        <v>1</v>
      </c>
      <c r="X221" s="103" t="s">
        <v>1448</v>
      </c>
      <c r="Y221" s="67" t="s">
        <v>1449</v>
      </c>
      <c r="Z221" s="67" t="s">
        <v>334</v>
      </c>
      <c r="AA221" s="67" t="s">
        <v>1450</v>
      </c>
      <c r="AB221" s="67" t="s">
        <v>334</v>
      </c>
      <c r="AC221" s="67" t="s">
        <v>1451</v>
      </c>
      <c r="AD221" s="67" t="s">
        <v>334</v>
      </c>
      <c r="AE221" s="71" t="s">
        <v>1452</v>
      </c>
      <c r="AF221" s="67" t="s">
        <v>334</v>
      </c>
      <c r="AG221" s="221">
        <v>1</v>
      </c>
      <c r="AH221" s="66">
        <v>0.17</v>
      </c>
      <c r="AI221" s="221">
        <v>1</v>
      </c>
      <c r="AJ221" s="66">
        <v>0.16</v>
      </c>
      <c r="AK221" s="221">
        <v>1</v>
      </c>
      <c r="AL221" s="195">
        <v>0.14000000000000001</v>
      </c>
      <c r="AM221" s="103" t="s">
        <v>1448</v>
      </c>
      <c r="AN221" s="188" t="s">
        <v>1453</v>
      </c>
      <c r="AO221" s="184" t="s">
        <v>334</v>
      </c>
      <c r="AP221" s="67"/>
      <c r="AQ221" s="67"/>
      <c r="AR221" s="67" t="s">
        <v>28</v>
      </c>
      <c r="AS221" s="67"/>
      <c r="AT221" s="67" t="s">
        <v>1600</v>
      </c>
      <c r="AU221" s="67" t="s">
        <v>449</v>
      </c>
      <c r="AV221" s="67" t="s">
        <v>530</v>
      </c>
      <c r="AW221" s="67" t="s">
        <v>1609</v>
      </c>
      <c r="AX221" s="67" t="s">
        <v>1454</v>
      </c>
      <c r="AY221" s="56"/>
      <c r="AZ221" s="67" t="s">
        <v>28</v>
      </c>
    </row>
    <row r="222" spans="1:52" s="54" customFormat="1" ht="15" customHeight="1" x14ac:dyDescent="0.3">
      <c r="A222" s="110" t="s">
        <v>249</v>
      </c>
      <c r="B222" s="114"/>
      <c r="C222" s="112">
        <v>0.33300000000000002</v>
      </c>
      <c r="D222" s="112">
        <v>0.57099999999999995</v>
      </c>
      <c r="E222" s="112">
        <v>0.63500000000000001</v>
      </c>
      <c r="F222" s="112">
        <v>0.49299999999999999</v>
      </c>
      <c r="G222" s="112">
        <v>0.64300000000000002</v>
      </c>
      <c r="H222" s="112">
        <v>0.39700000000000002</v>
      </c>
      <c r="I222" s="112">
        <v>0.2</v>
      </c>
      <c r="J222" s="112">
        <v>0.55100000000000005</v>
      </c>
      <c r="K222" s="112">
        <v>0.47699999999999998</v>
      </c>
      <c r="L222" s="112">
        <v>0.44800000000000001</v>
      </c>
      <c r="M222" s="112">
        <v>0.42599999999999999</v>
      </c>
      <c r="N222" s="112">
        <v>0.4</v>
      </c>
      <c r="O222" s="115">
        <v>0.32800000000000001</v>
      </c>
      <c r="P222" s="113">
        <v>1</v>
      </c>
      <c r="Q222" s="115">
        <v>0.50700000000000001</v>
      </c>
      <c r="R222" s="113">
        <v>1</v>
      </c>
      <c r="S222" s="112">
        <v>0.77600000000000002</v>
      </c>
      <c r="T222" s="113">
        <v>1</v>
      </c>
      <c r="U222" s="192">
        <v>0.6</v>
      </c>
      <c r="V222" s="112">
        <v>0.75800000000000001</v>
      </c>
      <c r="W222" s="192">
        <v>0.7</v>
      </c>
      <c r="X222" s="108" t="s">
        <v>1467</v>
      </c>
      <c r="Y222" s="67" t="s">
        <v>1468</v>
      </c>
      <c r="Z222" s="67" t="s">
        <v>334</v>
      </c>
      <c r="AA222" s="67" t="s">
        <v>1469</v>
      </c>
      <c r="AB222" s="67" t="s">
        <v>334</v>
      </c>
      <c r="AC222" s="67" t="s">
        <v>1470</v>
      </c>
      <c r="AD222" s="56" t="s">
        <v>312</v>
      </c>
      <c r="AE222" s="179" t="s">
        <v>669</v>
      </c>
      <c r="AF222" s="56" t="s">
        <v>312</v>
      </c>
      <c r="AG222" s="221">
        <v>1</v>
      </c>
      <c r="AH222" s="66">
        <v>0.51</v>
      </c>
      <c r="AI222" s="221">
        <v>1</v>
      </c>
      <c r="AJ222" s="66">
        <v>0.51</v>
      </c>
      <c r="AK222" s="221">
        <v>1</v>
      </c>
      <c r="AL222" s="195">
        <v>0.49</v>
      </c>
      <c r="AM222" s="108" t="s">
        <v>1463</v>
      </c>
      <c r="AN222" s="188" t="s">
        <v>1471</v>
      </c>
      <c r="AO222" s="188" t="s">
        <v>312</v>
      </c>
      <c r="AP222" s="67" t="s">
        <v>38</v>
      </c>
      <c r="AQ222" s="67"/>
      <c r="AR222" s="67"/>
      <c r="AS222" s="67" t="s">
        <v>42</v>
      </c>
      <c r="AT222" s="67" t="s">
        <v>1600</v>
      </c>
      <c r="AU222" s="67" t="s">
        <v>409</v>
      </c>
      <c r="AV222" s="67" t="s">
        <v>177</v>
      </c>
      <c r="AW222" s="67" t="s">
        <v>177</v>
      </c>
      <c r="AX222" s="67" t="s">
        <v>1462</v>
      </c>
      <c r="AY222" s="56"/>
      <c r="AZ222" s="56" t="s">
        <v>1612</v>
      </c>
    </row>
    <row r="223" spans="1:52" s="54" customFormat="1" ht="15" customHeight="1" x14ac:dyDescent="0.3">
      <c r="A223" s="56" t="s">
        <v>250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3">
        <v>1</v>
      </c>
      <c r="U223" s="200">
        <v>0.4</v>
      </c>
      <c r="V223" s="111"/>
      <c r="W223" s="200">
        <v>0.4</v>
      </c>
      <c r="X223" s="65" t="s">
        <v>311</v>
      </c>
      <c r="Y223" s="65" t="s">
        <v>311</v>
      </c>
      <c r="Z223" s="65" t="s">
        <v>311</v>
      </c>
      <c r="AA223" s="65" t="s">
        <v>311</v>
      </c>
      <c r="AB223" s="65" t="s">
        <v>311</v>
      </c>
      <c r="AC223" s="65" t="s">
        <v>311</v>
      </c>
      <c r="AD223" s="65" t="s">
        <v>311</v>
      </c>
      <c r="AE223" s="65" t="s">
        <v>311</v>
      </c>
      <c r="AF223" s="65" t="s">
        <v>311</v>
      </c>
      <c r="AG223" s="221">
        <v>1</v>
      </c>
      <c r="AH223" s="66">
        <v>0.1</v>
      </c>
      <c r="AI223" s="221">
        <v>1</v>
      </c>
      <c r="AJ223" s="66">
        <v>0.15</v>
      </c>
      <c r="AK223" s="221">
        <v>1</v>
      </c>
      <c r="AL223" s="191">
        <v>0.16</v>
      </c>
      <c r="AM223" s="189" t="s">
        <v>459</v>
      </c>
      <c r="AN223" s="184" t="s">
        <v>1472</v>
      </c>
      <c r="AO223" s="184" t="s">
        <v>334</v>
      </c>
      <c r="AP223" s="67"/>
      <c r="AQ223" s="67" t="s">
        <v>26</v>
      </c>
      <c r="AR223" s="67"/>
      <c r="AS223" s="67"/>
      <c r="AT223" s="67" t="s">
        <v>1600</v>
      </c>
      <c r="AU223" s="67" t="s">
        <v>314</v>
      </c>
      <c r="AV223" s="67" t="s">
        <v>465</v>
      </c>
      <c r="AW223" s="67" t="s">
        <v>1608</v>
      </c>
      <c r="AX223" s="67" t="s">
        <v>1473</v>
      </c>
      <c r="AY223" s="56"/>
      <c r="AZ223" s="67" t="s">
        <v>26</v>
      </c>
    </row>
    <row r="224" spans="1:52" s="54" customFormat="1" ht="15" customHeight="1" x14ac:dyDescent="0.3">
      <c r="A224" s="60" t="s">
        <v>251</v>
      </c>
      <c r="B224" s="112">
        <v>0.37</v>
      </c>
      <c r="C224" s="112">
        <v>0.59299999999999997</v>
      </c>
      <c r="D224" s="112">
        <v>0.59499999999999997</v>
      </c>
      <c r="E224" s="112">
        <v>0.82899999999999996</v>
      </c>
      <c r="F224" s="112">
        <v>0.78300000000000003</v>
      </c>
      <c r="G224" s="112">
        <v>5.2999999999999999E-2</v>
      </c>
      <c r="H224" s="112">
        <v>0.82399999999999995</v>
      </c>
      <c r="I224" s="112">
        <v>1</v>
      </c>
      <c r="J224" s="112">
        <v>1.2729999999999999</v>
      </c>
      <c r="K224" s="112">
        <v>1.167</v>
      </c>
      <c r="L224" s="112">
        <v>0.86399999999999999</v>
      </c>
      <c r="M224" s="112">
        <v>2</v>
      </c>
      <c r="N224" s="112">
        <v>4.5</v>
      </c>
      <c r="O224" s="115">
        <v>5.75</v>
      </c>
      <c r="P224" s="113">
        <v>1</v>
      </c>
      <c r="Q224" s="115">
        <v>1.929</v>
      </c>
      <c r="R224" s="113">
        <v>1</v>
      </c>
      <c r="S224" s="112">
        <v>1.4550000000000001</v>
      </c>
      <c r="T224" s="113">
        <v>1</v>
      </c>
      <c r="U224" s="192">
        <v>0.6</v>
      </c>
      <c r="V224" s="112">
        <v>2.536</v>
      </c>
      <c r="W224" s="192">
        <v>1.6</v>
      </c>
      <c r="X224" s="67" t="s">
        <v>177</v>
      </c>
      <c r="Y224" s="67" t="s">
        <v>1474</v>
      </c>
      <c r="Z224" s="67" t="s">
        <v>319</v>
      </c>
      <c r="AA224" s="67" t="s">
        <v>1475</v>
      </c>
      <c r="AB224" s="67" t="s">
        <v>328</v>
      </c>
      <c r="AC224" s="67" t="s">
        <v>1476</v>
      </c>
      <c r="AD224" s="67" t="s">
        <v>328</v>
      </c>
      <c r="AE224" s="71" t="s">
        <v>669</v>
      </c>
      <c r="AF224" s="67" t="s">
        <v>312</v>
      </c>
      <c r="AG224" s="221">
        <v>1</v>
      </c>
      <c r="AH224" s="66">
        <v>1.67</v>
      </c>
      <c r="AI224" s="221">
        <v>1</v>
      </c>
      <c r="AJ224" s="66">
        <v>1.08</v>
      </c>
      <c r="AK224" s="221">
        <v>1</v>
      </c>
      <c r="AL224" s="195">
        <v>0.64</v>
      </c>
      <c r="AM224" s="187" t="s">
        <v>390</v>
      </c>
      <c r="AN224" s="188" t="s">
        <v>928</v>
      </c>
      <c r="AO224" s="184" t="s">
        <v>328</v>
      </c>
      <c r="AP224" s="67" t="s">
        <v>38</v>
      </c>
      <c r="AQ224" s="67"/>
      <c r="AR224" s="67"/>
      <c r="AS224" s="67" t="s">
        <v>42</v>
      </c>
      <c r="AT224" s="67" t="s">
        <v>1600</v>
      </c>
      <c r="AU224" s="67" t="s">
        <v>543</v>
      </c>
      <c r="AV224" s="67" t="s">
        <v>177</v>
      </c>
      <c r="AW224" s="67" t="s">
        <v>177</v>
      </c>
      <c r="AX224" s="67" t="s">
        <v>1477</v>
      </c>
      <c r="AY224" s="56"/>
      <c r="AZ224" s="56" t="s">
        <v>1612</v>
      </c>
    </row>
    <row r="225" spans="1:52" s="54" customFormat="1" ht="15" customHeight="1" x14ac:dyDescent="0.3">
      <c r="A225" s="57" t="s">
        <v>252</v>
      </c>
      <c r="B225" s="112">
        <v>0.24099999999999999</v>
      </c>
      <c r="C225" s="112">
        <v>0.13</v>
      </c>
      <c r="D225" s="112">
        <v>0.219</v>
      </c>
      <c r="E225" s="112">
        <v>0.32100000000000001</v>
      </c>
      <c r="F225" s="112">
        <v>0.21099999999999999</v>
      </c>
      <c r="G225" s="112">
        <v>0.38700000000000001</v>
      </c>
      <c r="H225" s="112">
        <v>0.25900000000000001</v>
      </c>
      <c r="I225" s="112">
        <v>0.255</v>
      </c>
      <c r="J225" s="112">
        <v>0.123</v>
      </c>
      <c r="K225" s="112">
        <v>0.17899999999999999</v>
      </c>
      <c r="L225" s="112">
        <v>0.34799999999999998</v>
      </c>
      <c r="M225" s="112">
        <v>0.47599999999999998</v>
      </c>
      <c r="N225" s="112">
        <v>0.59399999999999997</v>
      </c>
      <c r="O225" s="113">
        <v>0.57999999999999996</v>
      </c>
      <c r="P225" s="113">
        <v>1</v>
      </c>
      <c r="Q225" s="112">
        <v>0.49</v>
      </c>
      <c r="R225" s="113">
        <v>1</v>
      </c>
      <c r="S225" s="112">
        <v>0.77700000000000002</v>
      </c>
      <c r="T225" s="113">
        <v>1</v>
      </c>
      <c r="U225" s="192">
        <v>1</v>
      </c>
      <c r="V225" s="112">
        <v>0.60599999999999998</v>
      </c>
      <c r="W225" s="192">
        <v>0.7</v>
      </c>
      <c r="X225" s="67" t="s">
        <v>1478</v>
      </c>
      <c r="Y225" s="67" t="s">
        <v>1479</v>
      </c>
      <c r="Z225" s="67" t="s">
        <v>334</v>
      </c>
      <c r="AA225" s="67" t="s">
        <v>1480</v>
      </c>
      <c r="AB225" s="67" t="s">
        <v>334</v>
      </c>
      <c r="AC225" s="67" t="s">
        <v>1481</v>
      </c>
      <c r="AD225" s="67" t="s">
        <v>334</v>
      </c>
      <c r="AE225" s="71" t="s">
        <v>1482</v>
      </c>
      <c r="AF225" s="67" t="s">
        <v>334</v>
      </c>
      <c r="AG225" s="221">
        <v>1</v>
      </c>
      <c r="AH225" s="66">
        <v>0.17</v>
      </c>
      <c r="AI225" s="221">
        <v>1</v>
      </c>
      <c r="AJ225" s="66">
        <v>0.18</v>
      </c>
      <c r="AK225" s="221">
        <v>1</v>
      </c>
      <c r="AL225" s="195">
        <v>0.21</v>
      </c>
      <c r="AM225" s="67" t="s">
        <v>1478</v>
      </c>
      <c r="AN225" s="188" t="s">
        <v>1483</v>
      </c>
      <c r="AO225" s="184" t="s">
        <v>334</v>
      </c>
      <c r="AP225" s="67"/>
      <c r="AQ225" s="67"/>
      <c r="AR225" s="67" t="s">
        <v>28</v>
      </c>
      <c r="AS225" s="67"/>
      <c r="AT225" s="67" t="s">
        <v>1600</v>
      </c>
      <c r="AU225" s="67" t="s">
        <v>449</v>
      </c>
      <c r="AV225" s="67" t="s">
        <v>450</v>
      </c>
      <c r="AW225" s="67" t="s">
        <v>1609</v>
      </c>
      <c r="AX225" s="67" t="s">
        <v>1484</v>
      </c>
      <c r="AY225" s="56"/>
      <c r="AZ225" s="67" t="s">
        <v>28</v>
      </c>
    </row>
    <row r="226" spans="1:52" s="54" customFormat="1" ht="15" customHeight="1" x14ac:dyDescent="0.3">
      <c r="A226" s="57" t="s">
        <v>253</v>
      </c>
      <c r="B226" s="114"/>
      <c r="C226" s="114" t="s">
        <v>97</v>
      </c>
      <c r="D226" s="114" t="s">
        <v>97</v>
      </c>
      <c r="E226" s="114" t="s">
        <v>97</v>
      </c>
      <c r="F226" s="114" t="s">
        <v>97</v>
      </c>
      <c r="G226" s="114" t="s">
        <v>97</v>
      </c>
      <c r="H226" s="112">
        <v>0.48199999999999998</v>
      </c>
      <c r="I226" s="112">
        <v>0.71599999999999997</v>
      </c>
      <c r="J226" s="112">
        <v>1.319</v>
      </c>
      <c r="K226" s="112">
        <v>1.012</v>
      </c>
      <c r="L226" s="112">
        <v>0.92200000000000004</v>
      </c>
      <c r="M226" s="112">
        <v>0.83299999999999996</v>
      </c>
      <c r="N226" s="112">
        <v>2.0379999999999998</v>
      </c>
      <c r="O226" s="113">
        <v>1.373</v>
      </c>
      <c r="P226" s="113">
        <v>1</v>
      </c>
      <c r="Q226" s="112">
        <v>1.7569999999999999</v>
      </c>
      <c r="R226" s="113">
        <v>1</v>
      </c>
      <c r="S226" s="112">
        <v>1.264</v>
      </c>
      <c r="T226" s="113">
        <v>1</v>
      </c>
      <c r="U226" s="192">
        <v>2.1</v>
      </c>
      <c r="V226" s="112">
        <v>2.0859999999999999</v>
      </c>
      <c r="W226" s="192">
        <v>1.9</v>
      </c>
      <c r="X226" s="67" t="s">
        <v>1371</v>
      </c>
      <c r="Y226" s="71" t="s">
        <v>1485</v>
      </c>
      <c r="Z226" s="67" t="s">
        <v>334</v>
      </c>
      <c r="AA226" s="71" t="s">
        <v>1486</v>
      </c>
      <c r="AB226" s="67" t="s">
        <v>334</v>
      </c>
      <c r="AC226" s="67" t="s">
        <v>1487</v>
      </c>
      <c r="AD226" s="67" t="s">
        <v>334</v>
      </c>
      <c r="AE226" s="71" t="s">
        <v>1488</v>
      </c>
      <c r="AF226" s="67" t="s">
        <v>334</v>
      </c>
      <c r="AG226" s="221">
        <v>1</v>
      </c>
      <c r="AH226" s="66">
        <v>0.43</v>
      </c>
      <c r="AI226" s="221">
        <v>1</v>
      </c>
      <c r="AJ226" s="66">
        <v>0.31</v>
      </c>
      <c r="AK226" s="221">
        <v>1</v>
      </c>
      <c r="AL226" s="195">
        <v>0.39</v>
      </c>
      <c r="AM226" s="67" t="s">
        <v>1371</v>
      </c>
      <c r="AN226" s="188" t="s">
        <v>1489</v>
      </c>
      <c r="AO226" s="184" t="s">
        <v>334</v>
      </c>
      <c r="AP226" s="67"/>
      <c r="AQ226" s="67"/>
      <c r="AR226" s="67" t="s">
        <v>28</v>
      </c>
      <c r="AS226" s="67"/>
      <c r="AT226" s="67" t="s">
        <v>1599</v>
      </c>
      <c r="AU226" s="67" t="s">
        <v>1310</v>
      </c>
      <c r="AV226" s="67" t="s">
        <v>357</v>
      </c>
      <c r="AW226" s="67" t="s">
        <v>1610</v>
      </c>
      <c r="AX226" s="67" t="s">
        <v>1490</v>
      </c>
      <c r="AY226" s="56"/>
      <c r="AZ226" s="67" t="s">
        <v>28</v>
      </c>
    </row>
    <row r="227" spans="1:52" s="54" customFormat="1" ht="15" customHeight="1" x14ac:dyDescent="0.3">
      <c r="A227" s="56" t="s">
        <v>254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3">
        <v>1</v>
      </c>
      <c r="U227" s="196">
        <v>0.2</v>
      </c>
      <c r="V227" s="111"/>
      <c r="W227" s="200">
        <v>0.2</v>
      </c>
      <c r="X227" s="65" t="s">
        <v>311</v>
      </c>
      <c r="Y227" s="65" t="s">
        <v>311</v>
      </c>
      <c r="Z227" s="65" t="s">
        <v>311</v>
      </c>
      <c r="AA227" s="65" t="s">
        <v>311</v>
      </c>
      <c r="AB227" s="65" t="s">
        <v>311</v>
      </c>
      <c r="AC227" s="65" t="s">
        <v>311</v>
      </c>
      <c r="AD227" s="65" t="s">
        <v>311</v>
      </c>
      <c r="AE227" s="65" t="s">
        <v>311</v>
      </c>
      <c r="AF227" s="65" t="s">
        <v>311</v>
      </c>
      <c r="AG227" s="221">
        <v>1</v>
      </c>
      <c r="AH227" s="66">
        <v>1.39</v>
      </c>
      <c r="AI227" s="221">
        <v>1</v>
      </c>
      <c r="AJ227" s="66">
        <v>0.57999999999999996</v>
      </c>
      <c r="AK227" s="221">
        <v>1</v>
      </c>
      <c r="AL227" s="197">
        <v>0.89</v>
      </c>
      <c r="AM227" s="189" t="s">
        <v>395</v>
      </c>
      <c r="AN227" s="184" t="s">
        <v>1491</v>
      </c>
      <c r="AO227" s="184" t="s">
        <v>328</v>
      </c>
      <c r="AP227" s="67" t="s">
        <v>38</v>
      </c>
      <c r="AQ227" s="67"/>
      <c r="AR227" s="67"/>
      <c r="AS227" s="67"/>
      <c r="AT227" s="67" t="s">
        <v>1600</v>
      </c>
      <c r="AU227" s="67" t="s">
        <v>402</v>
      </c>
      <c r="AV227" s="67" t="s">
        <v>398</v>
      </c>
      <c r="AW227" s="67" t="s">
        <v>1611</v>
      </c>
      <c r="AX227" s="67" t="s">
        <v>1492</v>
      </c>
      <c r="AY227" s="56"/>
      <c r="AZ227" s="67" t="s">
        <v>38</v>
      </c>
    </row>
    <row r="228" spans="1:52" s="54" customFormat="1" ht="15" customHeight="1" x14ac:dyDescent="0.3">
      <c r="A228" s="57" t="s">
        <v>255</v>
      </c>
      <c r="B228" s="114"/>
      <c r="C228" s="114" t="s">
        <v>97</v>
      </c>
      <c r="D228" s="114" t="s">
        <v>97</v>
      </c>
      <c r="E228" s="112">
        <v>0.27400000000000002</v>
      </c>
      <c r="F228" s="112">
        <v>0.22900000000000001</v>
      </c>
      <c r="G228" s="112">
        <v>0.25800000000000001</v>
      </c>
      <c r="H228" s="112">
        <v>0.21099999999999999</v>
      </c>
      <c r="I228" s="112">
        <v>0.17299999999999999</v>
      </c>
      <c r="J228" s="112">
        <v>0.20100000000000001</v>
      </c>
      <c r="K228" s="112">
        <v>0.21099999999999999</v>
      </c>
      <c r="L228" s="112">
        <v>0.216</v>
      </c>
      <c r="M228" s="112">
        <v>0.248</v>
      </c>
      <c r="N228" s="112">
        <v>0.32900000000000001</v>
      </c>
      <c r="O228" s="113">
        <v>0.373</v>
      </c>
      <c r="P228" s="113">
        <v>1</v>
      </c>
      <c r="Q228" s="112">
        <v>0.40100000000000002</v>
      </c>
      <c r="R228" s="113">
        <v>1</v>
      </c>
      <c r="S228" s="112">
        <v>0.48099999999999998</v>
      </c>
      <c r="T228" s="113">
        <v>1</v>
      </c>
      <c r="U228" s="192">
        <v>0.7</v>
      </c>
      <c r="V228" s="112">
        <v>0.499</v>
      </c>
      <c r="W228" s="192">
        <v>0.8</v>
      </c>
      <c r="X228" s="67" t="s">
        <v>493</v>
      </c>
      <c r="Y228" s="67" t="s">
        <v>1493</v>
      </c>
      <c r="Z228" s="67" t="s">
        <v>334</v>
      </c>
      <c r="AA228" s="67" t="s">
        <v>1494</v>
      </c>
      <c r="AB228" s="67" t="s">
        <v>334</v>
      </c>
      <c r="AC228" s="67" t="s">
        <v>1495</v>
      </c>
      <c r="AD228" s="67" t="s">
        <v>334</v>
      </c>
      <c r="AE228" s="71" t="s">
        <v>1496</v>
      </c>
      <c r="AF228" s="67" t="s">
        <v>334</v>
      </c>
      <c r="AG228" s="221">
        <v>1</v>
      </c>
      <c r="AH228" s="66">
        <v>7.0000000000000007E-2</v>
      </c>
      <c r="AI228" s="221">
        <v>1</v>
      </c>
      <c r="AJ228" s="66">
        <v>7.0000000000000007E-2</v>
      </c>
      <c r="AK228" s="221">
        <v>1</v>
      </c>
      <c r="AL228" s="195">
        <v>0.1</v>
      </c>
      <c r="AM228" s="67" t="s">
        <v>493</v>
      </c>
      <c r="AN228" s="188" t="s">
        <v>1497</v>
      </c>
      <c r="AO228" s="184" t="s">
        <v>334</v>
      </c>
      <c r="AP228" s="67"/>
      <c r="AQ228" s="67"/>
      <c r="AR228" s="67" t="s">
        <v>28</v>
      </c>
      <c r="AS228" s="67"/>
      <c r="AT228" s="67" t="s">
        <v>1599</v>
      </c>
      <c r="AU228" s="67" t="s">
        <v>356</v>
      </c>
      <c r="AV228" s="67" t="s">
        <v>357</v>
      </c>
      <c r="AW228" s="67" t="s">
        <v>1610</v>
      </c>
      <c r="AX228" s="67" t="s">
        <v>1498</v>
      </c>
      <c r="AY228" s="56"/>
      <c r="AZ228" s="67" t="s">
        <v>28</v>
      </c>
    </row>
    <row r="229" spans="1:52" s="54" customFormat="1" ht="15" customHeight="1" x14ac:dyDescent="0.3">
      <c r="A229" s="56" t="s">
        <v>256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3">
        <v>1</v>
      </c>
      <c r="U229" s="196">
        <v>0.2</v>
      </c>
      <c r="V229" s="111"/>
      <c r="W229" s="200">
        <v>0.2</v>
      </c>
      <c r="X229" s="65" t="s">
        <v>311</v>
      </c>
      <c r="Y229" s="65" t="s">
        <v>311</v>
      </c>
      <c r="Z229" s="65" t="s">
        <v>311</v>
      </c>
      <c r="AA229" s="65" t="s">
        <v>311</v>
      </c>
      <c r="AB229" s="65" t="s">
        <v>311</v>
      </c>
      <c r="AC229" s="65" t="s">
        <v>311</v>
      </c>
      <c r="AD229" s="65" t="s">
        <v>311</v>
      </c>
      <c r="AE229" s="65" t="s">
        <v>311</v>
      </c>
      <c r="AF229" s="65" t="s">
        <v>311</v>
      </c>
      <c r="AG229" s="221">
        <v>1</v>
      </c>
      <c r="AH229" s="66">
        <v>0.92</v>
      </c>
      <c r="AI229" s="221">
        <v>1</v>
      </c>
      <c r="AJ229" s="66">
        <v>1.1299999999999999</v>
      </c>
      <c r="AK229" s="221">
        <v>1</v>
      </c>
      <c r="AL229" s="197">
        <v>0.88</v>
      </c>
      <c r="AM229" s="189" t="s">
        <v>429</v>
      </c>
      <c r="AN229" s="184" t="s">
        <v>1499</v>
      </c>
      <c r="AO229" s="184" t="s">
        <v>328</v>
      </c>
      <c r="AP229" s="67" t="s">
        <v>38</v>
      </c>
      <c r="AQ229" s="67"/>
      <c r="AR229" s="67"/>
      <c r="AS229" s="67"/>
      <c r="AT229" s="67" t="s">
        <v>1600</v>
      </c>
      <c r="AU229" s="67" t="s">
        <v>438</v>
      </c>
      <c r="AV229" s="67" t="s">
        <v>429</v>
      </c>
      <c r="AW229" s="67" t="s">
        <v>1611</v>
      </c>
      <c r="AX229" s="67" t="s">
        <v>1500</v>
      </c>
      <c r="AY229" s="56"/>
      <c r="AZ229" s="67" t="s">
        <v>38</v>
      </c>
    </row>
    <row r="230" spans="1:52" s="54" customFormat="1" ht="15" customHeight="1" x14ac:dyDescent="0.3">
      <c r="A230" s="56" t="s">
        <v>257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3">
        <v>1</v>
      </c>
      <c r="U230" s="200">
        <v>0.7</v>
      </c>
      <c r="V230" s="111"/>
      <c r="W230" s="200">
        <v>0.4</v>
      </c>
      <c r="X230" s="65" t="s">
        <v>311</v>
      </c>
      <c r="Y230" s="65" t="s">
        <v>311</v>
      </c>
      <c r="Z230" s="65" t="s">
        <v>311</v>
      </c>
      <c r="AA230" s="65" t="s">
        <v>311</v>
      </c>
      <c r="AB230" s="65" t="s">
        <v>311</v>
      </c>
      <c r="AC230" s="65" t="s">
        <v>311</v>
      </c>
      <c r="AD230" s="65" t="s">
        <v>311</v>
      </c>
      <c r="AE230" s="65" t="s">
        <v>311</v>
      </c>
      <c r="AF230" s="65" t="s">
        <v>311</v>
      </c>
      <c r="AG230" s="221">
        <v>1</v>
      </c>
      <c r="AH230" s="66">
        <v>0.97</v>
      </c>
      <c r="AI230" s="221">
        <v>1</v>
      </c>
      <c r="AJ230" s="66">
        <v>0.85</v>
      </c>
      <c r="AK230" s="221">
        <v>1</v>
      </c>
      <c r="AL230" s="191">
        <v>0.57999999999999996</v>
      </c>
      <c r="AM230" s="189" t="s">
        <v>390</v>
      </c>
      <c r="AN230" s="184" t="s">
        <v>1502</v>
      </c>
      <c r="AO230" s="184" t="s">
        <v>328</v>
      </c>
      <c r="AP230" s="67"/>
      <c r="AQ230" s="67" t="s">
        <v>26</v>
      </c>
      <c r="AR230" s="67"/>
      <c r="AS230" s="67"/>
      <c r="AT230" s="67" t="s">
        <v>1600</v>
      </c>
      <c r="AU230" s="67" t="s">
        <v>1503</v>
      </c>
      <c r="AV230" s="67" t="s">
        <v>177</v>
      </c>
      <c r="AW230" s="67" t="s">
        <v>177</v>
      </c>
      <c r="AX230" s="67" t="s">
        <v>1504</v>
      </c>
      <c r="AY230" s="56"/>
      <c r="AZ230" s="67" t="s">
        <v>26</v>
      </c>
    </row>
    <row r="231" spans="1:52" s="54" customFormat="1" ht="15" customHeight="1" x14ac:dyDescent="0.3">
      <c r="A231" s="56" t="s">
        <v>258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3">
        <v>1</v>
      </c>
      <c r="U231" s="196">
        <v>0.1</v>
      </c>
      <c r="V231" s="111"/>
      <c r="W231" s="200">
        <v>0.2</v>
      </c>
      <c r="X231" s="65" t="s">
        <v>311</v>
      </c>
      <c r="Y231" s="65" t="s">
        <v>311</v>
      </c>
      <c r="Z231" s="65" t="s">
        <v>311</v>
      </c>
      <c r="AA231" s="65" t="s">
        <v>311</v>
      </c>
      <c r="AB231" s="65" t="s">
        <v>311</v>
      </c>
      <c r="AC231" s="65" t="s">
        <v>311</v>
      </c>
      <c r="AD231" s="65" t="s">
        <v>311</v>
      </c>
      <c r="AE231" s="65" t="s">
        <v>311</v>
      </c>
      <c r="AF231" s="65" t="s">
        <v>311</v>
      </c>
      <c r="AG231" s="221">
        <v>1</v>
      </c>
      <c r="AH231" s="66">
        <v>0.09</v>
      </c>
      <c r="AI231" s="221">
        <v>1</v>
      </c>
      <c r="AJ231" s="66">
        <v>0.05</v>
      </c>
      <c r="AK231" s="221">
        <v>1</v>
      </c>
      <c r="AL231" s="197">
        <v>0.06</v>
      </c>
      <c r="AM231" s="189" t="s">
        <v>536</v>
      </c>
      <c r="AN231" s="184" t="s">
        <v>1505</v>
      </c>
      <c r="AO231" s="188" t="s">
        <v>334</v>
      </c>
      <c r="AP231" s="67" t="s">
        <v>38</v>
      </c>
      <c r="AQ231" s="67"/>
      <c r="AR231" s="67"/>
      <c r="AS231" s="67"/>
      <c r="AT231" s="67" t="s">
        <v>1600</v>
      </c>
      <c r="AU231" s="67" t="s">
        <v>427</v>
      </c>
      <c r="AV231" s="67" t="s">
        <v>398</v>
      </c>
      <c r="AW231" s="67" t="s">
        <v>1611</v>
      </c>
      <c r="AX231" s="67" t="s">
        <v>1506</v>
      </c>
      <c r="AY231" s="56"/>
      <c r="AZ231" s="67" t="s">
        <v>38</v>
      </c>
    </row>
    <row r="232" spans="1:52" s="54" customFormat="1" ht="15" customHeight="1" x14ac:dyDescent="0.3">
      <c r="A232" s="56" t="s">
        <v>259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3">
        <v>1</v>
      </c>
      <c r="U232" s="196">
        <v>0.1</v>
      </c>
      <c r="V232" s="111"/>
      <c r="W232" s="200">
        <v>0.2</v>
      </c>
      <c r="X232" s="65" t="s">
        <v>311</v>
      </c>
      <c r="Y232" s="65" t="s">
        <v>311</v>
      </c>
      <c r="Z232" s="65" t="s">
        <v>311</v>
      </c>
      <c r="AA232" s="65" t="s">
        <v>311</v>
      </c>
      <c r="AB232" s="65" t="s">
        <v>311</v>
      </c>
      <c r="AC232" s="65" t="s">
        <v>311</v>
      </c>
      <c r="AD232" s="65" t="s">
        <v>311</v>
      </c>
      <c r="AE232" s="65" t="s">
        <v>311</v>
      </c>
      <c r="AF232" s="65" t="s">
        <v>311</v>
      </c>
      <c r="AG232" s="221">
        <v>1</v>
      </c>
      <c r="AH232" s="66">
        <v>1.87</v>
      </c>
      <c r="AI232" s="221">
        <v>1</v>
      </c>
      <c r="AJ232" s="66">
        <v>1.63</v>
      </c>
      <c r="AK232" s="221">
        <v>1</v>
      </c>
      <c r="AL232" s="197">
        <v>0.95</v>
      </c>
      <c r="AM232" s="189" t="s">
        <v>394</v>
      </c>
      <c r="AN232" s="184" t="s">
        <v>1507</v>
      </c>
      <c r="AO232" s="184" t="s">
        <v>328</v>
      </c>
      <c r="AP232" s="67" t="s">
        <v>38</v>
      </c>
      <c r="AQ232" s="67"/>
      <c r="AR232" s="67"/>
      <c r="AS232" s="67"/>
      <c r="AT232" s="67" t="s">
        <v>1600</v>
      </c>
      <c r="AU232" s="67" t="s">
        <v>392</v>
      </c>
      <c r="AV232" s="67" t="s">
        <v>177</v>
      </c>
      <c r="AW232" s="67" t="s">
        <v>177</v>
      </c>
      <c r="AX232" s="67" t="s">
        <v>1508</v>
      </c>
      <c r="AY232" s="56"/>
      <c r="AZ232" s="67" t="s">
        <v>38</v>
      </c>
    </row>
    <row r="233" spans="1:52" s="54" customFormat="1" ht="15" customHeight="1" x14ac:dyDescent="0.3">
      <c r="A233" s="56" t="s">
        <v>260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3">
        <v>1</v>
      </c>
      <c r="U233" s="196">
        <v>0.1</v>
      </c>
      <c r="V233" s="111"/>
      <c r="W233" s="200">
        <v>0.2</v>
      </c>
      <c r="X233" s="65" t="s">
        <v>311</v>
      </c>
      <c r="Y233" s="65" t="s">
        <v>311</v>
      </c>
      <c r="Z233" s="65" t="s">
        <v>311</v>
      </c>
      <c r="AA233" s="65" t="s">
        <v>311</v>
      </c>
      <c r="AB233" s="65" t="s">
        <v>311</v>
      </c>
      <c r="AC233" s="65" t="s">
        <v>311</v>
      </c>
      <c r="AD233" s="65" t="s">
        <v>311</v>
      </c>
      <c r="AE233" s="65" t="s">
        <v>311</v>
      </c>
      <c r="AF233" s="65" t="s">
        <v>311</v>
      </c>
      <c r="AG233" s="221">
        <v>1</v>
      </c>
      <c r="AH233" s="66">
        <v>0.47</v>
      </c>
      <c r="AI233" s="221">
        <v>1</v>
      </c>
      <c r="AJ233" s="66">
        <v>0.64</v>
      </c>
      <c r="AK233" s="221">
        <v>1</v>
      </c>
      <c r="AL233" s="197">
        <v>0.55000000000000004</v>
      </c>
      <c r="AM233" s="189" t="s">
        <v>434</v>
      </c>
      <c r="AN233" s="184" t="s">
        <v>613</v>
      </c>
      <c r="AO233" s="184" t="s">
        <v>328</v>
      </c>
      <c r="AP233" s="67" t="s">
        <v>38</v>
      </c>
      <c r="AQ233" s="67"/>
      <c r="AR233" s="67"/>
      <c r="AS233" s="67"/>
      <c r="AT233" s="67" t="s">
        <v>1600</v>
      </c>
      <c r="AU233" s="67" t="s">
        <v>847</v>
      </c>
      <c r="AV233" s="67" t="s">
        <v>432</v>
      </c>
      <c r="AW233" s="67" t="s">
        <v>1611</v>
      </c>
      <c r="AX233" s="67" t="s">
        <v>1509</v>
      </c>
      <c r="AY233" s="56"/>
      <c r="AZ233" s="67" t="s">
        <v>38</v>
      </c>
    </row>
    <row r="234" spans="1:52" s="54" customFormat="1" ht="15" hidden="1" customHeight="1" x14ac:dyDescent="0.3">
      <c r="A234" s="56" t="s">
        <v>261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3">
        <v>1</v>
      </c>
      <c r="U234" s="196">
        <v>0.3</v>
      </c>
      <c r="V234" s="111"/>
      <c r="W234" s="200">
        <v>0.3</v>
      </c>
      <c r="X234" s="65" t="s">
        <v>311</v>
      </c>
      <c r="Y234" s="65" t="s">
        <v>311</v>
      </c>
      <c r="Z234" s="65" t="s">
        <v>311</v>
      </c>
      <c r="AA234" s="65" t="s">
        <v>311</v>
      </c>
      <c r="AB234" s="65" t="s">
        <v>311</v>
      </c>
      <c r="AC234" s="65" t="s">
        <v>311</v>
      </c>
      <c r="AD234" s="65" t="s">
        <v>311</v>
      </c>
      <c r="AE234" s="65" t="s">
        <v>311</v>
      </c>
      <c r="AF234" s="65" t="s">
        <v>311</v>
      </c>
      <c r="AG234" s="65"/>
      <c r="AH234" s="66"/>
      <c r="AI234" s="221">
        <v>1</v>
      </c>
      <c r="AJ234" s="66">
        <v>0.39</v>
      </c>
      <c r="AK234" s="221">
        <v>1</v>
      </c>
      <c r="AL234" s="197">
        <v>0.46</v>
      </c>
      <c r="AM234" s="189" t="s">
        <v>536</v>
      </c>
      <c r="AN234" s="184" t="s">
        <v>1510</v>
      </c>
      <c r="AO234" s="184" t="s">
        <v>312</v>
      </c>
      <c r="AP234" s="67" t="s">
        <v>38</v>
      </c>
      <c r="AQ234" s="67"/>
      <c r="AR234" s="67"/>
      <c r="AS234" s="67"/>
      <c r="AT234" s="67" t="s">
        <v>1600</v>
      </c>
      <c r="AU234" s="67" t="s">
        <v>847</v>
      </c>
      <c r="AV234" s="67" t="s">
        <v>432</v>
      </c>
      <c r="AW234" s="67" t="s">
        <v>1611</v>
      </c>
      <c r="AX234" s="67" t="s">
        <v>1511</v>
      </c>
      <c r="AY234" s="56"/>
      <c r="AZ234" s="67" t="s">
        <v>38</v>
      </c>
    </row>
    <row r="235" spans="1:52" s="54" customFormat="1" ht="15" customHeight="1" x14ac:dyDescent="0.3">
      <c r="A235" s="56" t="s">
        <v>262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3">
        <v>1</v>
      </c>
      <c r="U235" s="196">
        <v>0.3</v>
      </c>
      <c r="V235" s="111"/>
      <c r="W235" s="200">
        <v>0.3</v>
      </c>
      <c r="X235" s="65" t="s">
        <v>311</v>
      </c>
      <c r="Y235" s="65" t="s">
        <v>311</v>
      </c>
      <c r="Z235" s="65" t="s">
        <v>311</v>
      </c>
      <c r="AA235" s="65" t="s">
        <v>311</v>
      </c>
      <c r="AB235" s="65" t="s">
        <v>311</v>
      </c>
      <c r="AC235" s="65" t="s">
        <v>311</v>
      </c>
      <c r="AD235" s="65" t="s">
        <v>311</v>
      </c>
      <c r="AE235" s="65" t="s">
        <v>311</v>
      </c>
      <c r="AF235" s="65" t="s">
        <v>311</v>
      </c>
      <c r="AG235" s="221">
        <v>1</v>
      </c>
      <c r="AH235" s="66">
        <v>0.71</v>
      </c>
      <c r="AI235" s="221">
        <v>1</v>
      </c>
      <c r="AJ235" s="66">
        <v>0.56000000000000005</v>
      </c>
      <c r="AK235" s="221">
        <v>1</v>
      </c>
      <c r="AL235" s="197">
        <v>0.61</v>
      </c>
      <c r="AM235" s="189" t="s">
        <v>434</v>
      </c>
      <c r="AN235" s="184" t="s">
        <v>1512</v>
      </c>
      <c r="AO235" s="184" t="s">
        <v>328</v>
      </c>
      <c r="AP235" s="67" t="s">
        <v>38</v>
      </c>
      <c r="AQ235" s="67"/>
      <c r="AR235" s="67"/>
      <c r="AS235" s="67"/>
      <c r="AT235" s="67" t="s">
        <v>1600</v>
      </c>
      <c r="AU235" s="67" t="s">
        <v>847</v>
      </c>
      <c r="AV235" s="67" t="s">
        <v>432</v>
      </c>
      <c r="AW235" s="67" t="s">
        <v>1611</v>
      </c>
      <c r="AX235" s="67" t="s">
        <v>1513</v>
      </c>
      <c r="AY235" s="56"/>
      <c r="AZ235" s="67" t="s">
        <v>38</v>
      </c>
    </row>
    <row r="236" spans="1:52" s="54" customFormat="1" ht="15" customHeight="1" x14ac:dyDescent="0.3">
      <c r="A236" s="56" t="s">
        <v>263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3">
        <v>1</v>
      </c>
      <c r="U236" s="196">
        <v>0.3</v>
      </c>
      <c r="V236" s="111"/>
      <c r="W236" s="200">
        <v>0.3</v>
      </c>
      <c r="X236" s="65" t="s">
        <v>311</v>
      </c>
      <c r="Y236" s="65" t="s">
        <v>311</v>
      </c>
      <c r="Z236" s="65" t="s">
        <v>311</v>
      </c>
      <c r="AA236" s="65" t="s">
        <v>311</v>
      </c>
      <c r="AB236" s="65" t="s">
        <v>311</v>
      </c>
      <c r="AC236" s="65" t="s">
        <v>311</v>
      </c>
      <c r="AD236" s="65" t="s">
        <v>311</v>
      </c>
      <c r="AE236" s="65" t="s">
        <v>311</v>
      </c>
      <c r="AF236" s="65" t="s">
        <v>311</v>
      </c>
      <c r="AG236" s="221">
        <v>1</v>
      </c>
      <c r="AH236" s="66">
        <v>1.22</v>
      </c>
      <c r="AI236" s="221">
        <v>1</v>
      </c>
      <c r="AJ236" s="66">
        <v>0.68</v>
      </c>
      <c r="AK236" s="221">
        <v>1</v>
      </c>
      <c r="AL236" s="197">
        <v>0.49</v>
      </c>
      <c r="AM236" s="189" t="s">
        <v>434</v>
      </c>
      <c r="AN236" s="184" t="s">
        <v>1514</v>
      </c>
      <c r="AO236" s="184" t="s">
        <v>328</v>
      </c>
      <c r="AP236" s="67" t="s">
        <v>38</v>
      </c>
      <c r="AQ236" s="67"/>
      <c r="AR236" s="67"/>
      <c r="AS236" s="67"/>
      <c r="AT236" s="67" t="s">
        <v>1600</v>
      </c>
      <c r="AU236" s="67" t="s">
        <v>847</v>
      </c>
      <c r="AV236" s="67" t="s">
        <v>432</v>
      </c>
      <c r="AW236" s="67" t="s">
        <v>1611</v>
      </c>
      <c r="AX236" s="67" t="s">
        <v>1515</v>
      </c>
      <c r="AY236" s="56"/>
      <c r="AZ236" s="67" t="s">
        <v>38</v>
      </c>
    </row>
    <row r="237" spans="1:52" s="54" customFormat="1" ht="15" customHeight="1" x14ac:dyDescent="0.3">
      <c r="A237" s="56" t="s">
        <v>264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3">
        <v>1</v>
      </c>
      <c r="U237" s="196">
        <v>0.2</v>
      </c>
      <c r="V237" s="111"/>
      <c r="W237" s="200">
        <v>0.1</v>
      </c>
      <c r="X237" s="65" t="s">
        <v>311</v>
      </c>
      <c r="Y237" s="65" t="s">
        <v>311</v>
      </c>
      <c r="Z237" s="65" t="s">
        <v>311</v>
      </c>
      <c r="AA237" s="65" t="s">
        <v>311</v>
      </c>
      <c r="AB237" s="65" t="s">
        <v>311</v>
      </c>
      <c r="AC237" s="65" t="s">
        <v>311</v>
      </c>
      <c r="AD237" s="65" t="s">
        <v>311</v>
      </c>
      <c r="AE237" s="65" t="s">
        <v>311</v>
      </c>
      <c r="AF237" s="65" t="s">
        <v>311</v>
      </c>
      <c r="AG237" s="221">
        <v>1</v>
      </c>
      <c r="AH237" s="66">
        <v>0.41</v>
      </c>
      <c r="AI237" s="221">
        <v>1</v>
      </c>
      <c r="AJ237" s="66">
        <v>0.25</v>
      </c>
      <c r="AK237" s="221">
        <v>1</v>
      </c>
      <c r="AL237" s="197">
        <v>0.19</v>
      </c>
      <c r="AM237" s="189" t="s">
        <v>434</v>
      </c>
      <c r="AN237" s="184" t="s">
        <v>1516</v>
      </c>
      <c r="AO237" s="188" t="s">
        <v>334</v>
      </c>
      <c r="AP237" s="67" t="s">
        <v>38</v>
      </c>
      <c r="AQ237" s="67"/>
      <c r="AR237" s="67"/>
      <c r="AS237" s="67"/>
      <c r="AT237" s="67" t="s">
        <v>1600</v>
      </c>
      <c r="AU237" s="67" t="s">
        <v>431</v>
      </c>
      <c r="AV237" s="67" t="s">
        <v>432</v>
      </c>
      <c r="AW237" s="67" t="s">
        <v>1611</v>
      </c>
      <c r="AX237" s="67" t="s">
        <v>1517</v>
      </c>
      <c r="AY237" s="56"/>
      <c r="AZ237" s="67" t="s">
        <v>38</v>
      </c>
    </row>
    <row r="238" spans="1:52" s="54" customFormat="1" ht="15" customHeight="1" x14ac:dyDescent="0.3">
      <c r="A238" s="56" t="s">
        <v>265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3">
        <v>1</v>
      </c>
      <c r="U238" s="196">
        <v>0.2</v>
      </c>
      <c r="V238" s="111"/>
      <c r="W238" s="200">
        <v>0.3</v>
      </c>
      <c r="X238" s="65" t="s">
        <v>311</v>
      </c>
      <c r="Y238" s="65" t="s">
        <v>311</v>
      </c>
      <c r="Z238" s="65" t="s">
        <v>311</v>
      </c>
      <c r="AA238" s="65" t="s">
        <v>311</v>
      </c>
      <c r="AB238" s="65" t="s">
        <v>311</v>
      </c>
      <c r="AC238" s="65" t="s">
        <v>311</v>
      </c>
      <c r="AD238" s="65" t="s">
        <v>311</v>
      </c>
      <c r="AE238" s="65" t="s">
        <v>311</v>
      </c>
      <c r="AF238" s="65" t="s">
        <v>311</v>
      </c>
      <c r="AG238" s="221">
        <v>1</v>
      </c>
      <c r="AH238" s="66">
        <v>0.37</v>
      </c>
      <c r="AI238" s="221">
        <v>1</v>
      </c>
      <c r="AJ238" s="66">
        <v>0.5</v>
      </c>
      <c r="AK238" s="221">
        <v>1</v>
      </c>
      <c r="AL238" s="197">
        <v>0.28999999999999998</v>
      </c>
      <c r="AM238" s="189" t="s">
        <v>390</v>
      </c>
      <c r="AN238" s="184" t="s">
        <v>1518</v>
      </c>
      <c r="AO238" s="184" t="s">
        <v>312</v>
      </c>
      <c r="AP238" s="67" t="s">
        <v>38</v>
      </c>
      <c r="AQ238" s="67"/>
      <c r="AR238" s="67"/>
      <c r="AS238" s="67"/>
      <c r="AT238" s="67" t="s">
        <v>1600</v>
      </c>
      <c r="AU238" s="67" t="s">
        <v>392</v>
      </c>
      <c r="AV238" s="67" t="s">
        <v>177</v>
      </c>
      <c r="AW238" s="67" t="s">
        <v>177</v>
      </c>
      <c r="AX238" s="67" t="s">
        <v>1519</v>
      </c>
      <c r="AY238" s="56"/>
      <c r="AZ238" s="67" t="s">
        <v>38</v>
      </c>
    </row>
    <row r="239" spans="1:52" s="54" customFormat="1" ht="15" customHeight="1" x14ac:dyDescent="0.3">
      <c r="A239" s="56" t="s">
        <v>266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3">
        <v>1</v>
      </c>
      <c r="U239" s="200">
        <v>0.1</v>
      </c>
      <c r="V239" s="111"/>
      <c r="W239" s="200">
        <v>0.1</v>
      </c>
      <c r="X239" s="65" t="s">
        <v>311</v>
      </c>
      <c r="Y239" s="65" t="s">
        <v>311</v>
      </c>
      <c r="Z239" s="65" t="s">
        <v>311</v>
      </c>
      <c r="AA239" s="65" t="s">
        <v>311</v>
      </c>
      <c r="AB239" s="65" t="s">
        <v>311</v>
      </c>
      <c r="AC239" s="65" t="s">
        <v>311</v>
      </c>
      <c r="AD239" s="65" t="s">
        <v>311</v>
      </c>
      <c r="AE239" s="65" t="s">
        <v>311</v>
      </c>
      <c r="AF239" s="65" t="s">
        <v>311</v>
      </c>
      <c r="AG239" s="221">
        <v>1</v>
      </c>
      <c r="AH239" s="66">
        <v>0.3</v>
      </c>
      <c r="AI239" s="221">
        <v>1</v>
      </c>
      <c r="AJ239" s="66">
        <v>0.27</v>
      </c>
      <c r="AK239" s="221">
        <v>1</v>
      </c>
      <c r="AL239" s="191">
        <v>0.44</v>
      </c>
      <c r="AM239" s="189" t="s">
        <v>1214</v>
      </c>
      <c r="AN239" s="184" t="s">
        <v>1520</v>
      </c>
      <c r="AO239" s="184" t="s">
        <v>312</v>
      </c>
      <c r="AP239" s="67"/>
      <c r="AQ239" s="67" t="s">
        <v>26</v>
      </c>
      <c r="AR239" s="67"/>
      <c r="AS239" s="67"/>
      <c r="AT239" s="67" t="s">
        <v>1599</v>
      </c>
      <c r="AU239" s="67" t="s">
        <v>1521</v>
      </c>
      <c r="AV239" s="67" t="s">
        <v>388</v>
      </c>
      <c r="AW239" s="67" t="s">
        <v>1611</v>
      </c>
      <c r="AX239" s="67" t="s">
        <v>1522</v>
      </c>
      <c r="AY239" s="56"/>
      <c r="AZ239" s="67" t="s">
        <v>26</v>
      </c>
    </row>
    <row r="240" spans="1:52" s="54" customFormat="1" ht="15" customHeight="1" x14ac:dyDescent="0.3">
      <c r="A240" s="57" t="s">
        <v>267</v>
      </c>
      <c r="B240" s="112">
        <v>1.897</v>
      </c>
      <c r="C240" s="112">
        <v>1.3380000000000001</v>
      </c>
      <c r="D240" s="112">
        <v>0.70799999999999996</v>
      </c>
      <c r="E240" s="112">
        <v>1.006</v>
      </c>
      <c r="F240" s="112">
        <v>1.155</v>
      </c>
      <c r="G240" s="112">
        <v>0.95199999999999996</v>
      </c>
      <c r="H240" s="112">
        <v>1.2410000000000001</v>
      </c>
      <c r="I240" s="112">
        <v>1.2549999999999999</v>
      </c>
      <c r="J240" s="112">
        <v>1.31</v>
      </c>
      <c r="K240" s="112">
        <v>2.56</v>
      </c>
      <c r="L240" s="112">
        <v>3.1789999999999998</v>
      </c>
      <c r="M240" s="112">
        <v>1.2629999999999999</v>
      </c>
      <c r="N240" s="112">
        <v>1.0900000000000001</v>
      </c>
      <c r="O240" s="113">
        <v>1.4079999999999999</v>
      </c>
      <c r="P240" s="113">
        <v>1</v>
      </c>
      <c r="Q240" s="112">
        <v>1.6160000000000001</v>
      </c>
      <c r="R240" s="113">
        <v>1</v>
      </c>
      <c r="S240" s="112">
        <v>1.383</v>
      </c>
      <c r="T240" s="113">
        <v>1</v>
      </c>
      <c r="U240" s="192">
        <v>1.2</v>
      </c>
      <c r="V240" s="112">
        <v>1.0820000000000001</v>
      </c>
      <c r="W240" s="192">
        <v>1.2</v>
      </c>
      <c r="X240" s="67" t="s">
        <v>1523</v>
      </c>
      <c r="Y240" s="70" t="s">
        <v>1524</v>
      </c>
      <c r="Z240" s="67" t="s">
        <v>312</v>
      </c>
      <c r="AA240" s="70" t="s">
        <v>1524</v>
      </c>
      <c r="AB240" s="67" t="s">
        <v>312</v>
      </c>
      <c r="AC240" s="67" t="s">
        <v>1525</v>
      </c>
      <c r="AD240" s="67" t="s">
        <v>312</v>
      </c>
      <c r="AE240" s="71" t="s">
        <v>1526</v>
      </c>
      <c r="AF240" s="67" t="s">
        <v>334</v>
      </c>
      <c r="AG240" s="221">
        <v>1</v>
      </c>
      <c r="AH240" s="66">
        <v>0.69</v>
      </c>
      <c r="AI240" s="221">
        <v>1</v>
      </c>
      <c r="AJ240" s="66">
        <v>0.56999999999999995</v>
      </c>
      <c r="AK240" s="221">
        <v>1</v>
      </c>
      <c r="AL240" s="195">
        <v>0.59</v>
      </c>
      <c r="AM240" s="67" t="s">
        <v>1523</v>
      </c>
      <c r="AN240" s="188" t="s">
        <v>1527</v>
      </c>
      <c r="AO240" s="184" t="s">
        <v>312</v>
      </c>
      <c r="AP240" s="67"/>
      <c r="AQ240" s="67"/>
      <c r="AR240" s="67" t="s">
        <v>28</v>
      </c>
      <c r="AS240" s="67"/>
      <c r="AT240" s="67" t="s">
        <v>1600</v>
      </c>
      <c r="AU240" s="67" t="s">
        <v>335</v>
      </c>
      <c r="AV240" s="67" t="s">
        <v>373</v>
      </c>
      <c r="AW240" s="67" t="s">
        <v>1609</v>
      </c>
      <c r="AX240" s="67" t="s">
        <v>1528</v>
      </c>
      <c r="AY240" s="56"/>
      <c r="AZ240" s="67" t="s">
        <v>28</v>
      </c>
    </row>
    <row r="241" spans="1:52" s="54" customFormat="1" ht="15" customHeight="1" x14ac:dyDescent="0.3">
      <c r="A241" s="57" t="s">
        <v>268</v>
      </c>
      <c r="B241" s="112">
        <v>0.26900000000000002</v>
      </c>
      <c r="C241" s="112">
        <v>0.25800000000000001</v>
      </c>
      <c r="D241" s="112">
        <v>0.30199999999999999</v>
      </c>
      <c r="E241" s="112">
        <v>0.221</v>
      </c>
      <c r="F241" s="112">
        <v>0.216</v>
      </c>
      <c r="G241" s="112">
        <v>0.27800000000000002</v>
      </c>
      <c r="H241" s="112">
        <v>0.10299999999999999</v>
      </c>
      <c r="I241" s="112">
        <v>0.11799999999999999</v>
      </c>
      <c r="J241" s="112">
        <v>0.13600000000000001</v>
      </c>
      <c r="K241" s="112">
        <v>0.122</v>
      </c>
      <c r="L241" s="112">
        <v>0.152</v>
      </c>
      <c r="M241" s="112">
        <v>0.252</v>
      </c>
      <c r="N241" s="112">
        <v>0.28999999999999998</v>
      </c>
      <c r="O241" s="113">
        <v>0.29899999999999999</v>
      </c>
      <c r="P241" s="113">
        <v>1</v>
      </c>
      <c r="Q241" s="112">
        <v>0.45100000000000001</v>
      </c>
      <c r="R241" s="113">
        <v>1</v>
      </c>
      <c r="S241" s="112">
        <v>0.36499999999999999</v>
      </c>
      <c r="T241" s="113">
        <v>1</v>
      </c>
      <c r="U241" s="192">
        <v>0.3</v>
      </c>
      <c r="V241" s="112">
        <v>0.247</v>
      </c>
      <c r="W241" s="192">
        <v>0.2</v>
      </c>
      <c r="X241" s="67" t="s">
        <v>1523</v>
      </c>
      <c r="Y241" s="67" t="s">
        <v>1529</v>
      </c>
      <c r="Z241" s="67" t="s">
        <v>334</v>
      </c>
      <c r="AA241" s="67" t="s">
        <v>1530</v>
      </c>
      <c r="AB241" s="67" t="s">
        <v>334</v>
      </c>
      <c r="AC241" s="67" t="s">
        <v>1529</v>
      </c>
      <c r="AD241" s="67" t="s">
        <v>334</v>
      </c>
      <c r="AE241" s="71" t="s">
        <v>1529</v>
      </c>
      <c r="AF241" s="67" t="s">
        <v>334</v>
      </c>
      <c r="AG241" s="221">
        <v>1</v>
      </c>
      <c r="AH241" s="66">
        <v>0.17</v>
      </c>
      <c r="AI241" s="221">
        <v>1</v>
      </c>
      <c r="AJ241" s="66">
        <v>0.17</v>
      </c>
      <c r="AK241" s="221">
        <v>1</v>
      </c>
      <c r="AL241" s="195">
        <v>0.18</v>
      </c>
      <c r="AM241" s="67" t="s">
        <v>1523</v>
      </c>
      <c r="AN241" s="188" t="s">
        <v>1531</v>
      </c>
      <c r="AO241" s="188" t="s">
        <v>334</v>
      </c>
      <c r="AP241" s="67"/>
      <c r="AQ241" s="67"/>
      <c r="AR241" s="67" t="s">
        <v>28</v>
      </c>
      <c r="AS241" s="67"/>
      <c r="AT241" s="67" t="s">
        <v>1599</v>
      </c>
      <c r="AU241" s="67" t="s">
        <v>335</v>
      </c>
      <c r="AV241" s="67" t="s">
        <v>373</v>
      </c>
      <c r="AW241" s="67" t="s">
        <v>1609</v>
      </c>
      <c r="AX241" s="67" t="s">
        <v>1532</v>
      </c>
      <c r="AY241" s="56"/>
      <c r="AZ241" s="67" t="s">
        <v>28</v>
      </c>
    </row>
    <row r="242" spans="1:52" s="54" customFormat="1" ht="15" customHeight="1" x14ac:dyDescent="0.3">
      <c r="A242" s="102" t="s">
        <v>269</v>
      </c>
      <c r="B242" s="112">
        <v>0.90400000000000003</v>
      </c>
      <c r="C242" s="112">
        <v>0.69099999999999995</v>
      </c>
      <c r="D242" s="112">
        <v>0.73699999999999999</v>
      </c>
      <c r="E242" s="112">
        <v>0.85</v>
      </c>
      <c r="F242" s="112">
        <v>0.93300000000000005</v>
      </c>
      <c r="G242" s="112">
        <v>0.94</v>
      </c>
      <c r="H242" s="112">
        <v>1.363</v>
      </c>
      <c r="I242" s="112">
        <v>0.90800000000000003</v>
      </c>
      <c r="J242" s="112">
        <v>0.78900000000000003</v>
      </c>
      <c r="K242" s="112">
        <v>0.88600000000000001</v>
      </c>
      <c r="L242" s="112">
        <v>1.4319999999999999</v>
      </c>
      <c r="M242" s="112">
        <v>1.4139999999999999</v>
      </c>
      <c r="N242" s="112">
        <v>1.079</v>
      </c>
      <c r="O242" s="113">
        <v>1.355</v>
      </c>
      <c r="P242" s="113">
        <v>1</v>
      </c>
      <c r="Q242" s="112">
        <v>1.4259999999999999</v>
      </c>
      <c r="R242" s="113">
        <v>1</v>
      </c>
      <c r="S242" s="112">
        <v>1.712</v>
      </c>
      <c r="T242" s="113">
        <v>1</v>
      </c>
      <c r="U242" s="192">
        <v>1.8</v>
      </c>
      <c r="V242" s="112">
        <v>1.319</v>
      </c>
      <c r="W242" s="192">
        <v>1.5</v>
      </c>
      <c r="X242" s="103" t="s">
        <v>1455</v>
      </c>
      <c r="Y242" s="67" t="s">
        <v>1533</v>
      </c>
      <c r="Z242" s="67" t="s">
        <v>334</v>
      </c>
      <c r="AA242" s="67" t="s">
        <v>1534</v>
      </c>
      <c r="AB242" s="67" t="s">
        <v>334</v>
      </c>
      <c r="AC242" s="67" t="s">
        <v>1535</v>
      </c>
      <c r="AD242" s="67" t="s">
        <v>334</v>
      </c>
      <c r="AE242" s="71" t="s">
        <v>1536</v>
      </c>
      <c r="AF242" s="67" t="s">
        <v>334</v>
      </c>
      <c r="AG242" s="221">
        <v>1</v>
      </c>
      <c r="AH242" s="66">
        <v>0.33</v>
      </c>
      <c r="AI242" s="221">
        <v>1</v>
      </c>
      <c r="AJ242" s="66">
        <v>0.31</v>
      </c>
      <c r="AK242" s="221">
        <v>1</v>
      </c>
      <c r="AL242" s="195">
        <v>0.37</v>
      </c>
      <c r="AM242" s="103" t="s">
        <v>1455</v>
      </c>
      <c r="AN242" s="188" t="s">
        <v>1537</v>
      </c>
      <c r="AO242" s="188" t="s">
        <v>334</v>
      </c>
      <c r="AP242" s="67"/>
      <c r="AQ242" s="67"/>
      <c r="AR242" s="67" t="s">
        <v>28</v>
      </c>
      <c r="AS242" s="67"/>
      <c r="AT242" s="67" t="s">
        <v>1600</v>
      </c>
      <c r="AU242" s="67" t="s">
        <v>335</v>
      </c>
      <c r="AV242" s="67" t="s">
        <v>336</v>
      </c>
      <c r="AW242" s="67" t="s">
        <v>1609</v>
      </c>
      <c r="AX242" s="67" t="s">
        <v>1538</v>
      </c>
      <c r="AY242" s="56"/>
      <c r="AZ242" s="67" t="s">
        <v>28</v>
      </c>
    </row>
    <row r="243" spans="1:52" s="54" customFormat="1" ht="15" customHeight="1" x14ac:dyDescent="0.3">
      <c r="A243" s="109" t="s">
        <v>270</v>
      </c>
      <c r="B243" s="112">
        <v>0.82499999999999996</v>
      </c>
      <c r="C243" s="112">
        <v>0.77</v>
      </c>
      <c r="D243" s="112">
        <v>0.85199999999999998</v>
      </c>
      <c r="E243" s="112">
        <v>0.95299999999999996</v>
      </c>
      <c r="F243" s="112">
        <v>0.81599999999999995</v>
      </c>
      <c r="G243" s="112">
        <v>0.86399999999999999</v>
      </c>
      <c r="H243" s="112">
        <v>0.89900000000000002</v>
      </c>
      <c r="I243" s="112">
        <v>0.77200000000000002</v>
      </c>
      <c r="J243" s="112">
        <v>0.74399999999999999</v>
      </c>
      <c r="K243" s="112">
        <v>0.68600000000000005</v>
      </c>
      <c r="L243" s="112">
        <v>0.63100000000000001</v>
      </c>
      <c r="M243" s="112">
        <v>0.75700000000000001</v>
      </c>
      <c r="N243" s="112">
        <v>0.96099999999999997</v>
      </c>
      <c r="O243" s="113">
        <v>0.83899999999999997</v>
      </c>
      <c r="P243" s="113">
        <v>1</v>
      </c>
      <c r="Q243" s="112">
        <v>1.0469999999999999</v>
      </c>
      <c r="R243" s="113">
        <v>1</v>
      </c>
      <c r="S243" s="112">
        <v>1.115</v>
      </c>
      <c r="T243" s="113">
        <v>1</v>
      </c>
      <c r="U243" s="192">
        <v>0.8</v>
      </c>
      <c r="V243" s="112">
        <v>0.95299999999999996</v>
      </c>
      <c r="W243" s="192">
        <v>0.8</v>
      </c>
      <c r="X243" s="108" t="s">
        <v>724</v>
      </c>
      <c r="Y243" s="67" t="s">
        <v>1546</v>
      </c>
      <c r="Z243" s="67" t="s">
        <v>334</v>
      </c>
      <c r="AA243" s="67" t="s">
        <v>1546</v>
      </c>
      <c r="AB243" s="67" t="s">
        <v>334</v>
      </c>
      <c r="AC243" s="67" t="s">
        <v>1547</v>
      </c>
      <c r="AD243" s="67" t="s">
        <v>334</v>
      </c>
      <c r="AE243" s="71" t="s">
        <v>1444</v>
      </c>
      <c r="AF243" s="67" t="s">
        <v>334</v>
      </c>
      <c r="AG243" s="221">
        <v>1</v>
      </c>
      <c r="AH243" s="66">
        <v>0.3</v>
      </c>
      <c r="AI243" s="221">
        <v>1</v>
      </c>
      <c r="AJ243" s="66">
        <v>0.31</v>
      </c>
      <c r="AK243" s="221">
        <v>1</v>
      </c>
      <c r="AL243" s="195">
        <v>0.27</v>
      </c>
      <c r="AM243" s="108" t="s">
        <v>724</v>
      </c>
      <c r="AN243" s="188" t="s">
        <v>1548</v>
      </c>
      <c r="AO243" s="184" t="s">
        <v>312</v>
      </c>
      <c r="AP243" s="67"/>
      <c r="AQ243" s="67"/>
      <c r="AR243" s="67" t="s">
        <v>28</v>
      </c>
      <c r="AS243" s="67"/>
      <c r="AT243" s="67" t="s">
        <v>1600</v>
      </c>
      <c r="AU243" s="67" t="s">
        <v>335</v>
      </c>
      <c r="AV243" s="67" t="s">
        <v>418</v>
      </c>
      <c r="AW243" s="67" t="s">
        <v>1609</v>
      </c>
      <c r="AX243" s="67" t="s">
        <v>1545</v>
      </c>
      <c r="AY243" s="56"/>
      <c r="AZ243" s="67" t="s">
        <v>28</v>
      </c>
    </row>
    <row r="244" spans="1:52" s="54" customFormat="1" ht="15" customHeight="1" x14ac:dyDescent="0.3">
      <c r="A244" s="102" t="s">
        <v>271</v>
      </c>
      <c r="B244" s="112">
        <v>0.72</v>
      </c>
      <c r="C244" s="112">
        <v>0.75600000000000001</v>
      </c>
      <c r="D244" s="112">
        <v>0.77600000000000002</v>
      </c>
      <c r="E244" s="112">
        <v>0.8</v>
      </c>
      <c r="F244" s="112">
        <v>0.71799999999999997</v>
      </c>
      <c r="G244" s="112">
        <v>0.77200000000000002</v>
      </c>
      <c r="H244" s="112">
        <v>0.60399999999999998</v>
      </c>
      <c r="I244" s="112">
        <v>0.56899999999999995</v>
      </c>
      <c r="J244" s="112">
        <v>0.55200000000000005</v>
      </c>
      <c r="K244" s="112">
        <v>0.70899999999999996</v>
      </c>
      <c r="L244" s="112">
        <v>0.83499999999999996</v>
      </c>
      <c r="M244" s="112">
        <v>0.88200000000000001</v>
      </c>
      <c r="N244" s="112">
        <v>1</v>
      </c>
      <c r="O244" s="113">
        <v>1.238</v>
      </c>
      <c r="P244" s="113">
        <v>1</v>
      </c>
      <c r="Q244" s="112">
        <v>1.649</v>
      </c>
      <c r="R244" s="113">
        <v>1</v>
      </c>
      <c r="S244" s="112">
        <v>1.885</v>
      </c>
      <c r="T244" s="113">
        <v>1</v>
      </c>
      <c r="U244" s="192">
        <v>2</v>
      </c>
      <c r="V244" s="112">
        <v>1.984</v>
      </c>
      <c r="W244" s="192">
        <v>2</v>
      </c>
      <c r="X244" s="103" t="s">
        <v>493</v>
      </c>
      <c r="Y244" s="67" t="s">
        <v>625</v>
      </c>
      <c r="Z244" s="67" t="s">
        <v>334</v>
      </c>
      <c r="AA244" s="67" t="s">
        <v>1549</v>
      </c>
      <c r="AB244" s="67" t="s">
        <v>334</v>
      </c>
      <c r="AC244" s="67" t="s">
        <v>1550</v>
      </c>
      <c r="AD244" s="67" t="s">
        <v>334</v>
      </c>
      <c r="AE244" s="71" t="s">
        <v>1551</v>
      </c>
      <c r="AF244" s="67" t="s">
        <v>334</v>
      </c>
      <c r="AG244" s="221">
        <v>1</v>
      </c>
      <c r="AH244" s="66">
        <v>0.43</v>
      </c>
      <c r="AI244" s="221">
        <v>1</v>
      </c>
      <c r="AJ244" s="66">
        <v>0.42</v>
      </c>
      <c r="AK244" s="221">
        <v>1</v>
      </c>
      <c r="AL244" s="195">
        <v>0.47</v>
      </c>
      <c r="AM244" s="103" t="s">
        <v>493</v>
      </c>
      <c r="AN244" s="188" t="s">
        <v>1552</v>
      </c>
      <c r="AO244" s="184" t="s">
        <v>312</v>
      </c>
      <c r="AP244" s="67"/>
      <c r="AQ244" s="67"/>
      <c r="AR244" s="67" t="s">
        <v>28</v>
      </c>
      <c r="AS244" s="67"/>
      <c r="AT244" s="67" t="s">
        <v>1600</v>
      </c>
      <c r="AU244" s="67" t="s">
        <v>498</v>
      </c>
      <c r="AV244" s="67" t="s">
        <v>499</v>
      </c>
      <c r="AW244" s="67" t="s">
        <v>1610</v>
      </c>
      <c r="AX244" s="67" t="s">
        <v>1553</v>
      </c>
      <c r="AY244" s="56"/>
      <c r="AZ244" s="67" t="s">
        <v>28</v>
      </c>
    </row>
    <row r="245" spans="1:52" s="54" customFormat="1" ht="15" customHeight="1" x14ac:dyDescent="0.3">
      <c r="A245" s="57" t="s">
        <v>272</v>
      </c>
      <c r="B245" s="112">
        <v>1.1319999999999999</v>
      </c>
      <c r="C245" s="112">
        <v>1.1120000000000001</v>
      </c>
      <c r="D245" s="112">
        <v>1.4470000000000001</v>
      </c>
      <c r="E245" s="112">
        <v>1.0369999999999999</v>
      </c>
      <c r="F245" s="112">
        <v>1.361</v>
      </c>
      <c r="G245" s="112">
        <v>1.5680000000000001</v>
      </c>
      <c r="H245" s="112">
        <v>1.1279999999999999</v>
      </c>
      <c r="I245" s="112">
        <v>1.1779999999999999</v>
      </c>
      <c r="J245" s="112">
        <v>1.3560000000000001</v>
      </c>
      <c r="K245" s="112">
        <v>1.1830000000000001</v>
      </c>
      <c r="L245" s="112">
        <v>1.012</v>
      </c>
      <c r="M245" s="112">
        <v>1.1439999999999999</v>
      </c>
      <c r="N245" s="112">
        <v>0.97499999999999998</v>
      </c>
      <c r="O245" s="113">
        <v>2.0299999999999998</v>
      </c>
      <c r="P245" s="113">
        <v>1</v>
      </c>
      <c r="Q245" s="113">
        <v>2.4079999999999999</v>
      </c>
      <c r="R245" s="113">
        <v>1</v>
      </c>
      <c r="S245" s="112">
        <v>4.3150000000000004</v>
      </c>
      <c r="T245" s="113">
        <v>1</v>
      </c>
      <c r="U245" s="192">
        <v>2.5</v>
      </c>
      <c r="V245" s="113">
        <v>2.6869999999999998</v>
      </c>
      <c r="W245" s="201">
        <v>2</v>
      </c>
      <c r="X245" s="67" t="s">
        <v>1455</v>
      </c>
      <c r="Y245" s="67" t="s">
        <v>1558</v>
      </c>
      <c r="Z245" s="67" t="s">
        <v>312</v>
      </c>
      <c r="AA245" s="67" t="s">
        <v>1559</v>
      </c>
      <c r="AB245" s="67" t="s">
        <v>312</v>
      </c>
      <c r="AC245" s="67" t="s">
        <v>1560</v>
      </c>
      <c r="AD245" s="67" t="s">
        <v>328</v>
      </c>
      <c r="AE245" s="71" t="s">
        <v>1561</v>
      </c>
      <c r="AF245" s="67" t="s">
        <v>312</v>
      </c>
      <c r="AG245" s="221">
        <v>1</v>
      </c>
      <c r="AH245" s="66">
        <v>0.33</v>
      </c>
      <c r="AI245" s="221">
        <v>1</v>
      </c>
      <c r="AJ245" s="66">
        <v>0.46</v>
      </c>
      <c r="AK245" s="221">
        <v>1</v>
      </c>
      <c r="AL245" s="195">
        <v>0.42</v>
      </c>
      <c r="AM245" s="67" t="s">
        <v>1455</v>
      </c>
      <c r="AN245" s="188" t="s">
        <v>1562</v>
      </c>
      <c r="AO245" s="184" t="s">
        <v>312</v>
      </c>
      <c r="AP245" s="67"/>
      <c r="AQ245" s="67"/>
      <c r="AR245" s="67" t="s">
        <v>28</v>
      </c>
      <c r="AS245" s="67"/>
      <c r="AT245" s="67" t="s">
        <v>1600</v>
      </c>
      <c r="AU245" s="67" t="s">
        <v>335</v>
      </c>
      <c r="AV245" s="67" t="s">
        <v>418</v>
      </c>
      <c r="AW245" s="67" t="s">
        <v>1609</v>
      </c>
      <c r="AX245" s="67" t="s">
        <v>1563</v>
      </c>
      <c r="AY245" s="56"/>
      <c r="AZ245" s="67" t="s">
        <v>28</v>
      </c>
    </row>
    <row r="246" spans="1:52" s="54" customFormat="1" ht="15" customHeight="1" x14ac:dyDescent="0.3">
      <c r="A246" s="56" t="s">
        <v>273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3">
        <v>1</v>
      </c>
      <c r="U246" s="196">
        <v>0.2</v>
      </c>
      <c r="V246" s="111"/>
      <c r="W246" s="200">
        <v>0.3</v>
      </c>
      <c r="X246" s="65" t="s">
        <v>311</v>
      </c>
      <c r="Y246" s="65" t="s">
        <v>311</v>
      </c>
      <c r="Z246" s="65" t="s">
        <v>311</v>
      </c>
      <c r="AA246" s="65" t="s">
        <v>311</v>
      </c>
      <c r="AB246" s="65" t="s">
        <v>311</v>
      </c>
      <c r="AC246" s="65" t="s">
        <v>311</v>
      </c>
      <c r="AD246" s="65" t="s">
        <v>311</v>
      </c>
      <c r="AE246" s="65" t="s">
        <v>311</v>
      </c>
      <c r="AF246" s="65" t="s">
        <v>311</v>
      </c>
      <c r="AG246" s="221">
        <v>1</v>
      </c>
      <c r="AH246" s="66">
        <v>1.28</v>
      </c>
      <c r="AI246" s="221">
        <v>1</v>
      </c>
      <c r="AJ246" s="66">
        <v>1.19</v>
      </c>
      <c r="AK246" s="221">
        <v>1</v>
      </c>
      <c r="AL246" s="197">
        <v>1.59</v>
      </c>
      <c r="AM246" s="189" t="s">
        <v>769</v>
      </c>
      <c r="AN246" s="184" t="s">
        <v>1564</v>
      </c>
      <c r="AO246" s="184" t="s">
        <v>319</v>
      </c>
      <c r="AP246" s="67" t="s">
        <v>38</v>
      </c>
      <c r="AQ246" s="67"/>
      <c r="AR246" s="67"/>
      <c r="AS246" s="67"/>
      <c r="AT246" s="67" t="s">
        <v>1600</v>
      </c>
      <c r="AU246" s="67" t="s">
        <v>392</v>
      </c>
      <c r="AV246" s="67" t="s">
        <v>177</v>
      </c>
      <c r="AW246" s="67" t="s">
        <v>177</v>
      </c>
      <c r="AX246" s="67" t="s">
        <v>1565</v>
      </c>
      <c r="AY246" s="56"/>
      <c r="AZ246" s="67" t="s">
        <v>38</v>
      </c>
    </row>
    <row r="247" spans="1:52" s="54" customFormat="1" ht="15" customHeight="1" x14ac:dyDescent="0.3">
      <c r="A247" s="56" t="s">
        <v>274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3">
        <v>1</v>
      </c>
      <c r="U247" s="196">
        <v>0.2</v>
      </c>
      <c r="V247" s="111"/>
      <c r="W247" s="200">
        <v>0.1</v>
      </c>
      <c r="X247" s="65" t="s">
        <v>311</v>
      </c>
      <c r="Y247" s="65" t="s">
        <v>311</v>
      </c>
      <c r="Z247" s="65" t="s">
        <v>311</v>
      </c>
      <c r="AA247" s="65" t="s">
        <v>311</v>
      </c>
      <c r="AB247" s="65" t="s">
        <v>311</v>
      </c>
      <c r="AC247" s="65" t="s">
        <v>311</v>
      </c>
      <c r="AD247" s="65" t="s">
        <v>311</v>
      </c>
      <c r="AE247" s="65" t="s">
        <v>311</v>
      </c>
      <c r="AF247" s="65" t="s">
        <v>311</v>
      </c>
      <c r="AG247" s="221">
        <v>1</v>
      </c>
      <c r="AH247" s="66">
        <v>0.14000000000000001</v>
      </c>
      <c r="AI247" s="221">
        <v>1</v>
      </c>
      <c r="AJ247" s="66">
        <v>0.09</v>
      </c>
      <c r="AK247" s="221">
        <v>1</v>
      </c>
      <c r="AL247" s="197">
        <v>0.18</v>
      </c>
      <c r="AM247" s="189" t="s">
        <v>390</v>
      </c>
      <c r="AN247" s="184" t="s">
        <v>1566</v>
      </c>
      <c r="AO247" s="184" t="s">
        <v>312</v>
      </c>
      <c r="AP247" s="67" t="s">
        <v>38</v>
      </c>
      <c r="AQ247" s="67"/>
      <c r="AR247" s="67"/>
      <c r="AS247" s="67"/>
      <c r="AT247" s="67" t="s">
        <v>1600</v>
      </c>
      <c r="AU247" s="67" t="s">
        <v>421</v>
      </c>
      <c r="AV247" s="67" t="s">
        <v>1048</v>
      </c>
      <c r="AW247" s="67" t="s">
        <v>1611</v>
      </c>
      <c r="AX247" s="67" t="s">
        <v>1567</v>
      </c>
      <c r="AY247" s="56"/>
      <c r="AZ247" s="67" t="s">
        <v>38</v>
      </c>
    </row>
    <row r="248" spans="1:52" s="54" customFormat="1" ht="15" customHeight="1" x14ac:dyDescent="0.3">
      <c r="A248" s="60" t="s">
        <v>275</v>
      </c>
      <c r="B248" s="112">
        <v>0.57999999999999996</v>
      </c>
      <c r="C248" s="112">
        <v>0.38</v>
      </c>
      <c r="D248" s="112">
        <v>0.60799999999999998</v>
      </c>
      <c r="E248" s="112">
        <v>1.1399999999999999</v>
      </c>
      <c r="F248" s="112">
        <v>0.61099999999999999</v>
      </c>
      <c r="G248" s="112">
        <v>0.91100000000000003</v>
      </c>
      <c r="H248" s="112">
        <v>0.60399999999999998</v>
      </c>
      <c r="I248" s="112">
        <v>0.48099999999999998</v>
      </c>
      <c r="J248" s="112">
        <v>0.70799999999999996</v>
      </c>
      <c r="K248" s="112">
        <v>0.80900000000000005</v>
      </c>
      <c r="L248" s="112">
        <v>0.44700000000000001</v>
      </c>
      <c r="M248" s="112">
        <v>0.57099999999999995</v>
      </c>
      <c r="N248" s="112">
        <v>0.63300000000000001</v>
      </c>
      <c r="O248" s="115">
        <v>0.83699999999999997</v>
      </c>
      <c r="P248" s="113">
        <v>1</v>
      </c>
      <c r="Q248" s="115">
        <v>1.2689999999999999</v>
      </c>
      <c r="R248" s="113">
        <v>1</v>
      </c>
      <c r="S248" s="112">
        <v>0.38600000000000001</v>
      </c>
      <c r="T248" s="113">
        <v>1</v>
      </c>
      <c r="U248" s="192">
        <v>0.8</v>
      </c>
      <c r="V248" s="112">
        <v>1.0840000000000001</v>
      </c>
      <c r="W248" s="192">
        <v>1.3</v>
      </c>
      <c r="X248" s="67" t="s">
        <v>850</v>
      </c>
      <c r="Y248" s="67" t="s">
        <v>1568</v>
      </c>
      <c r="Z248" s="67" t="s">
        <v>312</v>
      </c>
      <c r="AA248" s="67" t="s">
        <v>1569</v>
      </c>
      <c r="AB248" s="67" t="s">
        <v>312</v>
      </c>
      <c r="AC248" s="67" t="s">
        <v>1570</v>
      </c>
      <c r="AD248" s="67" t="s">
        <v>334</v>
      </c>
      <c r="AE248" s="71" t="s">
        <v>1571</v>
      </c>
      <c r="AF248" s="67" t="s">
        <v>334</v>
      </c>
      <c r="AG248" s="221">
        <v>1</v>
      </c>
      <c r="AH248" s="66">
        <v>0.49</v>
      </c>
      <c r="AI248" s="221">
        <v>1</v>
      </c>
      <c r="AJ248" s="66">
        <v>0.38</v>
      </c>
      <c r="AK248" s="221">
        <v>1</v>
      </c>
      <c r="AL248" s="195">
        <v>0.3</v>
      </c>
      <c r="AM248" s="187" t="s">
        <v>850</v>
      </c>
      <c r="AN248" s="188" t="s">
        <v>1572</v>
      </c>
      <c r="AO248" s="188" t="s">
        <v>334</v>
      </c>
      <c r="AP248" s="67"/>
      <c r="AQ248" s="67"/>
      <c r="AR248" s="67"/>
      <c r="AS248" s="67" t="s">
        <v>42</v>
      </c>
      <c r="AT248" s="67" t="s">
        <v>1599</v>
      </c>
      <c r="AU248" s="67" t="s">
        <v>648</v>
      </c>
      <c r="AV248" s="67" t="s">
        <v>465</v>
      </c>
      <c r="AW248" s="67" t="s">
        <v>1608</v>
      </c>
      <c r="AX248" s="67" t="s">
        <v>1573</v>
      </c>
      <c r="AY248" s="56"/>
      <c r="AZ248" s="67" t="s">
        <v>42</v>
      </c>
    </row>
    <row r="249" spans="1:52" s="54" customFormat="1" ht="15" customHeight="1" x14ac:dyDescent="0.3">
      <c r="A249" s="60" t="s">
        <v>276</v>
      </c>
      <c r="B249" s="114"/>
      <c r="C249" s="114" t="s">
        <v>97</v>
      </c>
      <c r="D249" s="114" t="s">
        <v>97</v>
      </c>
      <c r="E249" s="112">
        <v>0.316</v>
      </c>
      <c r="F249" s="112">
        <v>1.25</v>
      </c>
      <c r="G249" s="112">
        <v>1.2729999999999999</v>
      </c>
      <c r="H249" s="112">
        <v>0.308</v>
      </c>
      <c r="I249" s="112">
        <v>0.28599999999999998</v>
      </c>
      <c r="J249" s="112">
        <v>0.23100000000000001</v>
      </c>
      <c r="K249" s="112">
        <v>0.33300000000000002</v>
      </c>
      <c r="L249" s="112">
        <v>0.25</v>
      </c>
      <c r="M249" s="112">
        <v>0.56299999999999994</v>
      </c>
      <c r="N249" s="112">
        <v>0.65</v>
      </c>
      <c r="O249" s="115">
        <v>0.53300000000000003</v>
      </c>
      <c r="P249" s="113">
        <v>1</v>
      </c>
      <c r="Q249" s="115">
        <v>0.75</v>
      </c>
      <c r="R249" s="113">
        <v>1</v>
      </c>
      <c r="S249" s="112">
        <v>0.55000000000000004</v>
      </c>
      <c r="T249" s="113">
        <v>1</v>
      </c>
      <c r="U249" s="192">
        <v>0.3</v>
      </c>
      <c r="V249" s="112">
        <v>0.82199999999999995</v>
      </c>
      <c r="W249" s="192">
        <v>0.5</v>
      </c>
      <c r="X249" s="67" t="s">
        <v>177</v>
      </c>
      <c r="Y249" s="67" t="s">
        <v>1574</v>
      </c>
      <c r="Z249" s="65" t="s">
        <v>312</v>
      </c>
      <c r="AA249" s="67" t="s">
        <v>1575</v>
      </c>
      <c r="AB249" s="65" t="s">
        <v>312</v>
      </c>
      <c r="AC249" s="65" t="s">
        <v>1576</v>
      </c>
      <c r="AD249" s="67" t="s">
        <v>334</v>
      </c>
      <c r="AE249" s="71" t="s">
        <v>776</v>
      </c>
      <c r="AF249" s="67" t="s">
        <v>334</v>
      </c>
      <c r="AG249" s="221">
        <v>1</v>
      </c>
      <c r="AH249" s="66">
        <v>0.99</v>
      </c>
      <c r="AI249" s="221">
        <v>1</v>
      </c>
      <c r="AJ249" s="66">
        <v>0.56000000000000005</v>
      </c>
      <c r="AK249" s="221">
        <v>1</v>
      </c>
      <c r="AL249" s="195">
        <v>0.3</v>
      </c>
      <c r="AM249" s="67" t="s">
        <v>177</v>
      </c>
      <c r="AN249" s="188" t="s">
        <v>776</v>
      </c>
      <c r="AO249" s="188" t="s">
        <v>334</v>
      </c>
      <c r="AP249" s="67" t="s">
        <v>38</v>
      </c>
      <c r="AQ249" s="67"/>
      <c r="AR249" s="67"/>
      <c r="AS249" s="67" t="s">
        <v>42</v>
      </c>
      <c r="AT249" s="67" t="s">
        <v>1599</v>
      </c>
      <c r="AU249" s="67" t="s">
        <v>409</v>
      </c>
      <c r="AV249" s="67" t="s">
        <v>177</v>
      </c>
      <c r="AW249" s="67" t="s">
        <v>177</v>
      </c>
      <c r="AX249" s="67" t="s">
        <v>1577</v>
      </c>
      <c r="AY249" s="56"/>
      <c r="AZ249" s="56" t="s">
        <v>1612</v>
      </c>
    </row>
    <row r="250" spans="1:52" s="54" customFormat="1" ht="15" customHeight="1" x14ac:dyDescent="0.3">
      <c r="A250" s="56" t="s">
        <v>277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3">
        <v>1</v>
      </c>
      <c r="U250" s="200">
        <v>0.5</v>
      </c>
      <c r="V250" s="111"/>
      <c r="W250" s="200">
        <v>0.7</v>
      </c>
      <c r="X250" s="65" t="s">
        <v>311</v>
      </c>
      <c r="Y250" s="65" t="s">
        <v>311</v>
      </c>
      <c r="Z250" s="65" t="s">
        <v>311</v>
      </c>
      <c r="AA250" s="65" t="s">
        <v>311</v>
      </c>
      <c r="AB250" s="65" t="s">
        <v>311</v>
      </c>
      <c r="AC250" s="65" t="s">
        <v>311</v>
      </c>
      <c r="AD250" s="65" t="s">
        <v>311</v>
      </c>
      <c r="AE250" s="65" t="s">
        <v>311</v>
      </c>
      <c r="AF250" s="65" t="s">
        <v>311</v>
      </c>
      <c r="AG250" s="221">
        <v>1</v>
      </c>
      <c r="AH250" s="66">
        <v>0.24</v>
      </c>
      <c r="AI250" s="221">
        <v>1</v>
      </c>
      <c r="AJ250" s="66">
        <v>0.17</v>
      </c>
      <c r="AK250" s="221">
        <v>1</v>
      </c>
      <c r="AL250" s="191">
        <v>0.17</v>
      </c>
      <c r="AM250" s="189" t="s">
        <v>1578</v>
      </c>
      <c r="AN250" s="184" t="s">
        <v>1579</v>
      </c>
      <c r="AO250" s="188" t="s">
        <v>334</v>
      </c>
      <c r="AP250" s="67"/>
      <c r="AQ250" s="67" t="s">
        <v>26</v>
      </c>
      <c r="AR250" s="67"/>
      <c r="AS250" s="67"/>
      <c r="AT250" s="67" t="s">
        <v>1599</v>
      </c>
      <c r="AU250" s="67" t="s">
        <v>648</v>
      </c>
      <c r="AV250" s="67" t="s">
        <v>465</v>
      </c>
      <c r="AW250" s="67" t="s">
        <v>1608</v>
      </c>
      <c r="AX250" s="67" t="s">
        <v>1580</v>
      </c>
      <c r="AY250" s="56"/>
      <c r="AZ250" s="67" t="s">
        <v>26</v>
      </c>
    </row>
    <row r="251" spans="1:52" s="54" customFormat="1" ht="15" customHeight="1" x14ac:dyDescent="0.3">
      <c r="A251" s="105" t="s">
        <v>1581</v>
      </c>
      <c r="B251" s="120"/>
      <c r="C251" s="120" t="s">
        <v>97</v>
      </c>
      <c r="D251" s="120" t="s">
        <v>97</v>
      </c>
      <c r="E251" s="120" t="s">
        <v>97</v>
      </c>
      <c r="F251" s="120">
        <v>0.24099999999999999</v>
      </c>
      <c r="G251" s="120">
        <v>0.24099999999999999</v>
      </c>
      <c r="H251" s="120">
        <v>0.10299999999999999</v>
      </c>
      <c r="I251" s="120">
        <v>0.41399999999999998</v>
      </c>
      <c r="J251" s="120">
        <v>0.46400000000000002</v>
      </c>
      <c r="K251" s="120">
        <v>0.60699999999999998</v>
      </c>
      <c r="L251" s="120">
        <v>0.51600000000000001</v>
      </c>
      <c r="M251" s="120">
        <v>0.27600000000000002</v>
      </c>
      <c r="N251" s="120">
        <v>0.86399999999999999</v>
      </c>
      <c r="O251" s="121">
        <v>1.2310000000000001</v>
      </c>
      <c r="P251" s="113">
        <v>1</v>
      </c>
      <c r="Q251" s="121">
        <v>1.7390000000000001</v>
      </c>
      <c r="R251" s="113">
        <v>1</v>
      </c>
      <c r="S251" s="120">
        <v>2.1739999999999999</v>
      </c>
      <c r="T251" s="113">
        <v>1</v>
      </c>
      <c r="U251" s="192">
        <v>1.8</v>
      </c>
      <c r="V251" s="120">
        <v>1.5249999999999999</v>
      </c>
      <c r="W251" s="192">
        <v>1.5</v>
      </c>
      <c r="X251" s="107" t="s">
        <v>1586</v>
      </c>
      <c r="Y251" s="78" t="s">
        <v>1587</v>
      </c>
      <c r="Z251" s="78" t="s">
        <v>312</v>
      </c>
      <c r="AA251" s="78" t="s">
        <v>1588</v>
      </c>
      <c r="AB251" s="78" t="s">
        <v>334</v>
      </c>
      <c r="AC251" s="78" t="s">
        <v>1539</v>
      </c>
      <c r="AD251" s="65" t="s">
        <v>312</v>
      </c>
      <c r="AE251" s="180" t="s">
        <v>1022</v>
      </c>
      <c r="AF251" s="67" t="s">
        <v>312</v>
      </c>
      <c r="AG251" s="221">
        <v>1</v>
      </c>
      <c r="AH251" s="97">
        <v>0.61</v>
      </c>
      <c r="AI251" s="221">
        <v>1</v>
      </c>
      <c r="AJ251" s="97">
        <v>0.66</v>
      </c>
      <c r="AK251" s="221">
        <v>1</v>
      </c>
      <c r="AL251" s="195">
        <v>0.63</v>
      </c>
      <c r="AM251" s="103" t="s">
        <v>1586</v>
      </c>
      <c r="AN251" s="188" t="s">
        <v>1589</v>
      </c>
      <c r="AO251" s="188" t="s">
        <v>328</v>
      </c>
      <c r="AP251" s="72"/>
      <c r="AQ251" s="72"/>
      <c r="AR251" s="72"/>
      <c r="AS251" s="72" t="s">
        <v>42</v>
      </c>
      <c r="AT251" s="67" t="s">
        <v>1599</v>
      </c>
      <c r="AU251" s="67" t="s">
        <v>648</v>
      </c>
      <c r="AV251" s="67" t="s">
        <v>465</v>
      </c>
      <c r="AW251" s="67" t="s">
        <v>1608</v>
      </c>
      <c r="AX251" s="79" t="s">
        <v>1585</v>
      </c>
      <c r="AY251" s="56"/>
      <c r="AZ251" s="67" t="s">
        <v>42</v>
      </c>
    </row>
    <row r="252" spans="1:52" s="54" customFormat="1" x14ac:dyDescent="0.35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160"/>
      <c r="V252" s="49"/>
      <c r="W252" s="49"/>
      <c r="X252" s="49"/>
      <c r="Y252" s="49"/>
      <c r="Z252" s="49"/>
      <c r="AA252" s="49"/>
      <c r="AB252" s="49"/>
      <c r="AC252" s="49"/>
      <c r="AD252" s="49"/>
      <c r="AE252" s="181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</row>
    <row r="253" spans="1:52" ht="12" x14ac:dyDescent="0.3">
      <c r="A253" s="147" t="s">
        <v>279</v>
      </c>
      <c r="B253" s="148" t="e">
        <f>AVERAGE(B3,B5,B6,B8,#REF!,B10,B16,B24,B33,B34,#REF!,B43,B48,B51,B53,B62,B70,B71,B73,B75,B76,B77,B79,B90,B91,B93,B95,B96,B99,B100,B108,B112,B117,B122,B123,B128,#REF!,B131,#REF!,B134,B141,B151,B152,B153,B154,B155,B164,#REF!,B171,B175,B176,B180,B181,B183,B184,B186,#REF!,B194,B197,B198,B199,B205,B204,B206,#REF!,B208,B209,#REF!,B212,B214,B217,B221,B225,B226,B228,B240,B241,B242,#REF!,B244,B245)</f>
        <v>#REF!</v>
      </c>
      <c r="C253" s="148" t="e">
        <f>AVERAGE(C3,C5,C6,C8,#REF!,C10,C16,C24,C33,C34,#REF!,C43,C48,C51,C53,C62,C70,C71,C73,C75,C76,C77,C79,C90,C91,C93,C95,C96,C99,C100,C108,C112,C117,C122,C123,C128,#REF!,C131,#REF!,C134,C141,C151,C152,C153,C154,C155,C164,#REF!,C171,C175,C176,C180,C181,C183,C184,C186,#REF!,C194,C197,C198,C199,C205,C204,C206,#REF!,C208,C209,#REF!,C212,C214,C217,C221,C225,C226,C228,C240,C241,C242,#REF!,C244,C245)</f>
        <v>#REF!</v>
      </c>
      <c r="D253" s="148" t="e">
        <f>AVERAGE(D3,D5,D6,D8,#REF!,D10,D16,D24,D33,D34,#REF!,D43,D48,D51,D53,D62,D70,D71,D73,D75,D76,D77,D79,D90,D91,D93,D95,D96,D99,D100,D108,D112,D117,D122,D123,D128,#REF!,D131,#REF!,D134,D141,D151,D152,D153,D154,D155,D164,#REF!,D171,D175,D176,D180,D181,D183,D184,D186,#REF!,D194,D197,D198,D199,D205,D204,D206,#REF!,D208,D209,#REF!,D212,D214,D217,D221,D225,D226,D228,D240,D241,D242,#REF!,D244,D245)</f>
        <v>#REF!</v>
      </c>
      <c r="E253" s="148" t="e">
        <f>AVERAGE(E3,E5,E6,E8,#REF!,E10,E16,E24,E33,E34,#REF!,E43,E48,E51,E53,E62,E70,E71,E73,E75,E76,E77,E79,E90,E91,E93,E95,E96,E99,E100,E108,E112,E117,E122,E123,E128,#REF!,E131,#REF!,E134,E141,E151,E152,E153,E154,E155,E164,#REF!,E171,E175,E176,E180,E181,E183,E184,E186,#REF!,E194,E197,E198,E199,E205,E204,E206,#REF!,E208,E209,#REF!,E212,E214,E217,E221,E225,E226,E228,E240,E241,E242,#REF!,E244,E245)</f>
        <v>#REF!</v>
      </c>
      <c r="F253" s="148" t="e">
        <f>AVERAGE(F3,F5,F6,F8,#REF!,F10,F16,F24,F33,F34,#REF!,F43,F48,F51,F53,F62,F70,F71,F73,F75,F76,F77,F79,F90,F91,F93,F95,F96,F99,F100,F108,F112,F117,F122,F123,F128,#REF!,F131,#REF!,F134,F141,F151,F152,F153,F154,F155,F164,#REF!,F171,F175,F176,F180,F181,F183,F184,F186,#REF!,F194,F197,F198,F199,F205,F204,F206,#REF!,F208,F209,#REF!,F212,F214,F217,F221,F225,F226,F228,F240,F241,F242,#REF!,F244,F245)</f>
        <v>#REF!</v>
      </c>
      <c r="G253" s="148" t="e">
        <f>AVERAGE(G3,G5,G6,G8,#REF!,G10,G16,G24,G33,G34,#REF!,G43,G48,G51,G53,G62,G70,G71,G73,G75,G76,G77,G79,G90,G91,G93,G95,G96,G99,G100,G108,G112,G117,G122,G123,G128,#REF!,G131,#REF!,G134,G141,G151,G152,G153,G154,G155,G164,#REF!,G171,G175,G176,G180,G181,G183,G184,G186,#REF!,G194,G197,G198,G199,G205,G204,G206,#REF!,G208,G209,#REF!,G212,G214,G217,G221,G225,G226,G228,G240,G241,G242,#REF!,G244,G245)</f>
        <v>#REF!</v>
      </c>
      <c r="H253" s="148" t="e">
        <f>AVERAGE(H3,H5,H6,H8,#REF!,H10,H16,H24,H33,H34,#REF!,H43,H48,H51,H53,H62,H70,H71,H73,H75,H76,H77,H79,H90,H91,H93,H95,H96,H99,H100,H108,H112,H117,H122,H123,H128,#REF!,H131,#REF!,H134,H141,H151,H152,H153,H154,H155,H164,#REF!,H171,H175,H176,H180,H181,H183,H184,H186,#REF!,H194,H197,H198,H199,H205,H204,H206,#REF!,H208,H209,#REF!,H212,H214,H217,H221,H225,H226,H228,H240,H241,H242,#REF!,H244,H245)</f>
        <v>#REF!</v>
      </c>
      <c r="I253" s="148" t="e">
        <f>AVERAGE(I3,I5,I6,I8,#REF!,I10,I16,I24,I33,I34,#REF!,I43,I48,I51,I53,I62,I70,I71,I73,I75,I76,I77,I79,I90,I91,I93,I95,I96,I99,I100,I108,I112,I117,I122,I123,I128,#REF!,I131,#REF!,I134,I141,I151,I152,I153,I154,I155,I164,#REF!,I171,I175,I176,I180,I181,I183,I184,I186,#REF!,I194,I197,I198,I199,I205,I204,I206,#REF!,I208,I209,#REF!,I212,I214,I217,I221,I225,I226,I228,I240,I241,I242,#REF!,I244,I245)</f>
        <v>#REF!</v>
      </c>
      <c r="J253" s="148" t="e">
        <f>AVERAGE(J3,J5,J6,J8,#REF!,J10,J16,J24,J33,J34,#REF!,J43,J48,J51,J53,J62,J70,J71,J73,J75,J76,J77,J79,J90,J91,J93,J95,J96,J99,J100,J108,J112,J117,J122,J123,J128,#REF!,J131,#REF!,J134,J141,J151,J152,J153,J154,J155,J164,#REF!,J171,J175,J176,J180,J181,J183,J184,J186,#REF!,J194,J197,J198,J199,J205,J204,J206,#REF!,J208,J209,#REF!,J212,J214,J217,J221,J225,J226,J228,J240,J241,J242,#REF!,J244,J245)</f>
        <v>#REF!</v>
      </c>
      <c r="K253" s="148" t="e">
        <f>AVERAGE(K3,K5,K6,K8,#REF!,K10,K16,K24,K33,K34,#REF!,K43,K48,K51,K53,K62,K70,K71,K73,K75,K76,K77,K79,K90,K91,K93,K95,K96,K99,K100,K108,K112,K117,K122,K123,K128,#REF!,K131,#REF!,K134,K141,K151,K152,K153,K154,K155,K164,#REF!,K171,K175,K176,K180,K181,K183,K184,K186,#REF!,K194,K197,K198,K199,K205,K204,K206,#REF!,K208,K209,#REF!,K212,K214,K217,K221,K225,K226,K228,K240,K241,K242,#REF!,K244,K245)</f>
        <v>#REF!</v>
      </c>
      <c r="L253" s="148" t="e">
        <f>AVERAGE(L3,L5,L6,L8,#REF!,L10,L16,L24,L33,L34,#REF!,L43,L48,L51,L53,L62,L70,L71,L73,L75,L76,L77,L79,L90,L91,L93,L95,L96,L99,L100,L108,L112,L117,L122,L123,L128,#REF!,L131,#REF!,L134,L141,L151,L152,L153,L154,L155,L164,#REF!,L171,L175,L176,L180,L181,L183,L184,L186,#REF!,L194,L197,L198,L199,L205,L204,L206,#REF!,L208,L209,#REF!,L212,L214,L217,L221,L225,L226,L228,L240,L241,L242,#REF!,L244,L245)</f>
        <v>#REF!</v>
      </c>
      <c r="M253" s="148" t="e">
        <f>AVERAGE(M3,M5,M6,M8,#REF!,M10,M16,M24,M33,M34,#REF!,M43,M48,M51,M53,M62,M70,M71,M73,M75,M76,M77,M79,M90,M91,M93,M95,M96,M99,M100,M108,M112,M117,M122,M123,M128,#REF!,M131,#REF!,M134,M141,M151,M152,M153,M154,M155,M164,#REF!,M171,M175,M176,M180,M181,M183,M184,M186,#REF!,M194,M197,M198,M199,M205,M204,M206,#REF!,M208,M209,#REF!,M212,M214,M217,M221,M225,M226,M228,M240,M241,M242,#REF!,M244,M245)</f>
        <v>#REF!</v>
      </c>
      <c r="N253" s="148" t="e">
        <f>AVERAGE(N3,N5,N6,N8,#REF!,N10,N16,N24,N33,N34,#REF!,N43,N48,N51,N53,N62,N70,N71,N73,N75,N76,N77,N79,N90,N91,N93,N95,N96,N99,N100,N108,N112,N117,N122,N123,N128,#REF!,N131,#REF!,N134,N141,N151,N152,N153,N154,N155,N164,#REF!,N171,N175,N176,N180,N181,N183,N184,N186,#REF!,N194,N197,N198,N199,N205,N204,N206,#REF!,N208,N209,#REF!,N212,N214,N217,N221,N225,N226,N228,N240,N241,N242,#REF!,N244,N245)</f>
        <v>#REF!</v>
      </c>
      <c r="O253" s="148" t="e">
        <f>AVERAGE(O3,O5,O6,O8,#REF!,O10,O16,O24,O33,O34,#REF!,O43,O48,O51,O53,O62,O70,O71,O73,O75,O76,O77,O79,O90,O91,O93,O95,O96,O99,O100,O108,O112,O117,O122,O123,O128,#REF!,O131,#REF!,O134,O141,O151,O152,O153,O154,O155,O164,#REF!,O171,O175,O176,O180,O181,O183,O184,O186,#REF!,O194,O197,O198,O199,O205,O204,O206,#REF!,O208,O209,#REF!,O212,O214,O217,O221,O225,O226,O228,O240,O241,O242,#REF!,O244,O245)</f>
        <v>#REF!</v>
      </c>
      <c r="P253" s="148"/>
      <c r="Q253" s="148" t="e">
        <f>AVERAGE(Q3,Q5,Q6,Q8,#REF!,Q10,Q16,Q24,Q33,Q34,#REF!,Q43,Q48,Q51,Q53,Q62,Q70,Q71,Q73,Q75,Q76,Q77,Q79,Q90,Q91,Q93,Q95,Q96,Q99,Q100,Q108,Q112,Q117,Q122,Q123,Q128,#REF!,Q131,#REF!,Q134,Q141,Q151,Q152,Q153,Q154,Q155,Q164,#REF!,Q171,Q175,Q176,Q180,Q181,Q183,Q184,Q186,#REF!,Q194,Q197,Q198,Q199,Q205,Q204,Q206,#REF!,Q208,Q209,#REF!,Q212,Q214,Q217,Q221,Q225,Q226,Q228,Q240,Q241,Q242,#REF!,Q244,Q245)</f>
        <v>#REF!</v>
      </c>
      <c r="R253" s="148"/>
      <c r="S253" s="148" t="e">
        <f>AVERAGE(S3,S5,S6,S8,#REF!,S10,S16,S24,S33,S34,#REF!,S43,S48,S51,S53,S62,S70,S71,S73,S75,S76,S77,S79,S90,S91,S93,S95,S96,S99,S100,S108,S112,S117,S122,S123,S128,#REF!,S131,#REF!,S134,S141,S151,S152,S153,S154,S155,S164,#REF!,S171,S175,S176,S180,S181,S183,S184,S186,#REF!,S194,S197,S198,S199,S205,S204,S206,#REF!,S208,S209,#REF!,S212,S214,S217,S221,S225,S226,S228,S240,S241,S242,#REF!,S244,S245)</f>
        <v>#REF!</v>
      </c>
      <c r="T253" s="148"/>
      <c r="U253" s="218" t="e">
        <f>AVERAGE(U3,U5,#REF!,U6,U8,#REF!,U10,U16,U24,U25,U33,U34,#REF!,U43,U48,U51,U53,U62,U70,U71,U73,U75,U76,U77,U79,U90,U91,U93,U95,U96,U99,U100,U108,U112,U117,U122,U123,U128,#REF!,U131,#REF!,U134,U138,U141,U151,U152,U153,U154,U155,U164,#REF!,U171,U175,U176,U180,U181,U183,U184,U186,#REF!,U194,U197,U198,U199,U204,U205,U206,#REF!,U208,U209,#REF!,U212,U214,U217,U221,U225,U226,U228,U240,U241,U242,#REF!,U244,U245)</f>
        <v>#REF!</v>
      </c>
      <c r="V253" s="218"/>
      <c r="W253" s="218">
        <f>SUBTOTAL(101,W2:W251)</f>
        <v>1.2413043478260866</v>
      </c>
      <c r="X253" s="149"/>
      <c r="Y253" s="149"/>
      <c r="Z253" s="149"/>
      <c r="AA253" s="149"/>
      <c r="AB253" s="149"/>
      <c r="AC253" s="149"/>
      <c r="AD253" s="149"/>
      <c r="AE253" s="182"/>
      <c r="AF253" s="149"/>
      <c r="AG253" s="149"/>
      <c r="AH253" s="150" t="e">
        <f>AVERAGE(AH3,AH5,AH6,AH8,#REF!,AH10,AH16,AH24,AH33,AH34,#REF!,AH43,AH48,AH51,AH53,AH62,AH70,AH71,AH73,AH75,AH76,AH77,AH79,AH90,AH91,AH93,AH95,AH96,AH99,AH100,AH108,AH112,AH117,AH122,AH123,AH128,#REF!,AH131,#REF!,AH134,AH141,AH151,AH152,AH153,AH154,AH155,AH164,#REF!,AH171,AH175,AH176,AH180,AH181,AH183,AH184,AH186,#REF!,AH194,AH197,AH198,AH199,AH205,AH204,AH206,#REF!,AH208,AH209,#REF!,AH212,AH214,AH217,AH221,AH225,AH226,AH228,AH240,AH241,AH242,#REF!,AH244,AH245)</f>
        <v>#REF!</v>
      </c>
      <c r="AI253" s="150"/>
      <c r="AJ253" s="150" t="e">
        <f>AVERAGE(AJ3,AJ5,AJ6,AJ8,#REF!,AJ10,AJ16,AJ24,AJ33,AJ34,#REF!,AJ43,AJ48,AJ51,AJ53,AJ62,AJ70,AJ71,AJ73,AJ75,AJ76,AJ77,AJ79,AJ90,AJ91,AJ93,AJ95,AJ96,AJ99,AJ100,AJ108,AJ112,AJ117,AJ122,AJ123,AJ128,#REF!,AJ131,#REF!,AJ134,AJ141,AJ151,AJ152,AJ153,AJ154,AJ155,AJ164,#REF!,AJ171,AJ175,AJ176,AJ180,AJ181,AJ183,AJ184,AJ186,#REF!,AJ194,AJ197,AJ198,AJ199,AJ205,AJ204,AJ206,#REF!,AJ208,AJ209,#REF!,AJ212,AJ214,AJ217,AJ221,AJ225,AJ226,AJ228,AJ240,AJ241,AJ242,#REF!,AJ244,AJ245)</f>
        <v>#REF!</v>
      </c>
      <c r="AK253" s="150"/>
      <c r="AL253" s="150" t="e">
        <f>AVERAGE(AL3,AL5,#REF!,AL6,AL8,#REF!,AL10,AL16,AL24,AL25,AL33,AL34,#REF!,AL43,AL48,AL51,AL53,AL62,AL70,AL71,AL73,AL75,AL76,AL77,AL79,AL90,AL91,AL93,AL95,AL96,AL99,AL100,AL108,AL112,AL117,AL122,AL123,AL128,#REF!,AL131,#REF!,AL134,AL138,AL141,AL151,AL152,AL153,AL154,AL155,AL164,#REF!,AL171,AL175,AL176,AL180,AL181,AL183,AL184,AL186,#REF!,AL194,AL197,AL198,AL199,AL204,AL205,AL206,#REF!,AL208,AL209,#REF!,AL212,AL214,AL217,AL221,AL225,AL226,AL228,AL240,AL241,AL242,#REF!,AL244,AL245)</f>
        <v>#REF!</v>
      </c>
      <c r="AM253" s="150"/>
      <c r="AN253" s="150"/>
      <c r="AO253" s="150"/>
    </row>
    <row r="254" spans="1:52" ht="12" x14ac:dyDescent="0.3">
      <c r="A254" s="149" t="s">
        <v>280</v>
      </c>
      <c r="B254" s="151" t="e">
        <f>AVERAGE(B3,B8,B10,B16,B62,B75,B76,B77,B112,B123,B151,B154,B164,#REF!,B175,B176,B180,B181,B183,B184,B186,B197,B204,B209,B214,B226,B228,B241)</f>
        <v>#REF!</v>
      </c>
      <c r="C254" s="151" t="e">
        <f>AVERAGE(C3,C8,C10,C16,C62,C75,C76,C77,C112,C123,C151,C154,C164,#REF!,C175,C176,C180,C181,C183,C184,C186,C197,C204,C209,C214,C226,C228,C241)</f>
        <v>#REF!</v>
      </c>
      <c r="D254" s="151" t="e">
        <f>AVERAGE(D3,D8,D10,D16,D62,D75,D76,D77,D112,D123,D151,D154,D164,#REF!,D175,D176,D180,D181,D183,D184,D186,D197,D204,D209,D214,D226,D228,D241)</f>
        <v>#REF!</v>
      </c>
      <c r="E254" s="151" t="e">
        <f>AVERAGE(E3,E8,E10,E16,E62,E75,E76,E77,E112,E123,E151,E154,E164,#REF!,E175,E176,E180,E181,E183,E184,E186,E197,E204,E209,E214,E226,E228,E241)</f>
        <v>#REF!</v>
      </c>
      <c r="F254" s="151" t="e">
        <f>AVERAGE(F3,F8,F10,F16,F62,F75,F76,F77,F112,F123,F151,F154,F164,#REF!,F175,F176,F180,F181,F183,F184,F186,F197,F204,F209,F214,F226,F228,F241)</f>
        <v>#REF!</v>
      </c>
      <c r="G254" s="151" t="e">
        <f>AVERAGE(G3,G8,G10,G16,G62,G75,G76,G77,G112,G123,G151,G154,G164,#REF!,G175,G176,G180,G181,G183,G184,G186,G197,G204,G209,G214,G226,G228,G241)</f>
        <v>#REF!</v>
      </c>
      <c r="H254" s="151" t="e">
        <f>AVERAGE(H3,H8,H10,H16,H62,H75,H76,H77,H112,H123,H151,H154,H164,#REF!,H175,H176,H180,H181,H183,H184,H186,H197,H204,H209,H214,H226,H228,H241)</f>
        <v>#REF!</v>
      </c>
      <c r="I254" s="151" t="e">
        <f>AVERAGE(I3,I8,I10,I16,I62,I75,I76,I77,I112,I123,I151,I154,I164,#REF!,I175,I176,I180,I181,I183,I184,I186,I197,I204,I209,I214,I226,I228,I241)</f>
        <v>#REF!</v>
      </c>
      <c r="J254" s="151" t="e">
        <f>AVERAGE(J3,J8,J10,J16,J62,J75,J76,J77,J112,J123,J151,J154,J164,#REF!,J175,J176,J180,J181,J183,J184,J186,J197,J204,J209,J214,J226,J228,J241)</f>
        <v>#REF!</v>
      </c>
      <c r="K254" s="151" t="e">
        <f>AVERAGE(K3,K8,K10,K16,K62,K75,K76,K77,K112,K123,K151,K154,K164,#REF!,K175,K176,K180,K181,K183,K184,K186,K197,K204,K209,K214,K226,K228,K241)</f>
        <v>#REF!</v>
      </c>
      <c r="L254" s="151" t="e">
        <f>AVERAGE(L3,L8,L10,L16,L62,L75,L76,L77,L112,L123,L151,L154,L164,#REF!,L175,L176,L180,L181,L183,L184,L186,L197,L204,L209,L214,L226,L228,L241)</f>
        <v>#REF!</v>
      </c>
      <c r="M254" s="151" t="e">
        <f>AVERAGE(M3,M8,M10,M16,M62,M75,M76,M77,M112,M123,M151,M154,M164,#REF!,M175,M176,M180,M181,M183,M184,M186,M197,M204,M209,M214,M226,M228,M241)</f>
        <v>#REF!</v>
      </c>
      <c r="N254" s="151" t="e">
        <f>AVERAGE(N3,N8,N10,N16,N62,N75,N76,N77,N112,N123,N151,N154,N164,#REF!,N175,N176,N180,N181,N183,N184,N186,N197,N204,N209,N214,N226,N228,N241)</f>
        <v>#REF!</v>
      </c>
      <c r="O254" s="151" t="e">
        <f>AVERAGE(O3,O8,O10,O16,O62,O75,O76,O77,O112,O123,O151,O154,O164,#REF!,O175,O176,O180,O181,O183,O184,O186,O197,O204,O209,O214,O226,O228,O241)</f>
        <v>#REF!</v>
      </c>
      <c r="P254" s="151"/>
      <c r="Q254" s="151" t="e">
        <f>AVERAGE(Q3,Q8,Q10,Q16,Q62,Q75,Q76,Q77,Q112,Q123,Q151,Q154,Q164,#REF!,Q175,Q176,Q180,Q181,Q183,Q184,Q186,Q197,Q204,Q209,Q214,Q226,Q228,Q241)</f>
        <v>#REF!</v>
      </c>
      <c r="R254" s="151"/>
      <c r="S254" s="151" t="e">
        <f>AVERAGE(S3,S8,S10,S16,S62,S75,S76,S77,S112,S123,S151,S154,S164,#REF!,S175,S176,S180,S181,S183,S184,S186,S197,S204,S209,S214,S226,S228,S241)</f>
        <v>#REF!</v>
      </c>
      <c r="T254" s="151"/>
      <c r="U254" s="219" t="e">
        <f>AVERAGE(U3,U8,U10,U16,U25,U53,U62,U75,U76,U77,U112,U123,U138,U151,U154,U164,#REF!,U175,U176,U180,U181,U183,U184,U186,U197,U204,U209,U214,U226,U228,U241)</f>
        <v>#REF!</v>
      </c>
      <c r="V254" s="149"/>
      <c r="W254" s="219" t="e">
        <f>AVERAGE(W3,W8,W10,W16,W25,W53,W62,W75,W76,W77,W112,W123,W138,W151,W154,W164,#REF!,W175,W176,W180,W181,W183,W184,W186,W197,W204,W209,W214,W226,W228,W241)</f>
        <v>#REF!</v>
      </c>
      <c r="X254" s="149"/>
      <c r="Y254" s="149"/>
      <c r="Z254" s="149"/>
      <c r="AA254" s="149"/>
      <c r="AB254" s="149"/>
      <c r="AC254" s="149"/>
      <c r="AD254" s="149"/>
      <c r="AE254" s="182"/>
      <c r="AF254" s="149"/>
      <c r="AG254" s="149"/>
      <c r="AH254" s="152" t="e">
        <f>AVERAGE(AH3,AH8,AH10,AH16,AH62,AH75,AH76,AH77,AH112,AH123,AH151,AH154,AH164,#REF!,AH175,AH176,AH180,AH181,AH183,AH184,AH186,AH197,AH204,AH209,AH214,AH226,AH228,AH241)</f>
        <v>#REF!</v>
      </c>
      <c r="AI254" s="152"/>
      <c r="AJ254" s="152" t="e">
        <f>AVERAGE(AJ3,AJ8,AJ10,AJ16,AJ62,AJ75,AJ76,AJ77,AJ112,AJ123,AJ151,AJ154,AJ164,#REF!,AJ175,AJ176,AJ180,AJ181,AJ183,AJ184,AJ186,AJ197,AJ204,AJ209,AJ214,AJ226,AJ228,AJ241)</f>
        <v>#REF!</v>
      </c>
      <c r="AK254" s="152"/>
      <c r="AL254" s="152" t="e">
        <f>AVERAGE(AL3,AL8,AL10,AL16,AL25,AL53,AL62,AL75,AL76,AL77,AL112,AL123,AL138,AL151,AL154,AL164,#REF!,AL175,AL176,AL180,AL181,AL183,AL184,AL186,AL197,AL204,AL209,AL214,AL226,AL228,AL241)</f>
        <v>#REF!</v>
      </c>
      <c r="AM254" s="152"/>
      <c r="AN254" s="152"/>
      <c r="AO254" s="152"/>
    </row>
    <row r="255" spans="1:52" ht="12" x14ac:dyDescent="0.3">
      <c r="A255" s="149" t="s">
        <v>281</v>
      </c>
      <c r="B255" s="151" t="e">
        <f>AVERAGE(B5,B6,#REF!,B24,B33,B34,#REF!,B43,B48,B51,B53,B70,B71,B73,B79,B90,B91,B93,B95,B96,B99,B100,B108,B117,B122,B128,#REF!,B131,#REF!,B134,B141,B152,B153,B155,B171,#REF!,B194,B198,B199,B205,B206,#REF!,B208,#REF!,B212,B217,B221,B225,B240,B242,#REF!,B244,B245)</f>
        <v>#REF!</v>
      </c>
      <c r="C255" s="151" t="e">
        <f>AVERAGE(C5,C6,#REF!,C24,C33,C34,#REF!,C43,C48,C51,C53,C70,C71,C73,C79,C90,C91,C93,C95,C96,C99,C100,C108,C117,C122,C128,#REF!,C131,#REF!,C134,C141,C152,C153,C155,C171,#REF!,C194,C198,C199,C205,C206,#REF!,C208,#REF!,C212,C217,C221,C225,C240,C242,#REF!,C244,C245)</f>
        <v>#REF!</v>
      </c>
      <c r="D255" s="151" t="e">
        <f>AVERAGE(D5,D6,#REF!,D24,D33,D34,#REF!,D43,D48,D51,D53,D70,D71,D73,D79,D90,D91,D93,D95,D96,D99,D100,D108,D117,D122,D128,#REF!,D131,#REF!,D134,D141,D152,D153,D155,D171,#REF!,D194,D198,D199,D205,D206,#REF!,D208,#REF!,D212,D217,D221,D225,D240,D242,#REF!,D244,D245)</f>
        <v>#REF!</v>
      </c>
      <c r="E255" s="151" t="e">
        <f>AVERAGE(E5,E6,#REF!,E24,E33,E34,#REF!,E43,E48,E51,E53,E70,E71,E73,E79,E90,E91,E93,E95,E96,E99,E100,E108,E117,E122,E128,#REF!,E131,#REF!,E134,E141,E152,E153,E155,E171,#REF!,E194,E198,E199,E205,E206,#REF!,E208,#REF!,E212,E217,E221,E225,E240,E242,#REF!,E244,E245)</f>
        <v>#REF!</v>
      </c>
      <c r="F255" s="151" t="e">
        <f>AVERAGE(F5,F6,#REF!,F24,F33,F34,#REF!,F43,F48,F51,F53,F70,F71,F73,F79,F90,F91,F93,F95,F96,F99,F100,F108,F117,F122,F128,#REF!,F131,#REF!,F134,F141,F152,F153,F155,F171,#REF!,F194,F198,F199,F205,F206,#REF!,F208,#REF!,F212,F217,F221,F225,F240,F242,#REF!,F244,F245)</f>
        <v>#REF!</v>
      </c>
      <c r="G255" s="151" t="e">
        <f>AVERAGE(G5,G6,#REF!,G24,G33,G34,#REF!,G43,G48,G51,G53,G70,G71,G73,G79,G90,G91,G93,G95,G96,G99,G100,G108,G117,G122,G128,#REF!,G131,#REF!,G134,G141,G152,G153,G155,G171,#REF!,G194,G198,G199,G205,G206,#REF!,G208,#REF!,G212,G217,G221,G225,G240,G242,#REF!,G244,G245)</f>
        <v>#REF!</v>
      </c>
      <c r="H255" s="151" t="e">
        <f>AVERAGE(H5,H6,#REF!,H24,H33,H34,#REF!,H43,H48,H51,H53,H70,H71,H73,H79,H90,H91,H93,H95,H96,H99,H100,H108,H117,H122,H128,#REF!,H131,#REF!,H134,H141,H152,H153,H155,H171,#REF!,H194,H198,H199,H205,H206,#REF!,H208,#REF!,H212,H217,H221,H225,H240,H242,#REF!,H244,H245)</f>
        <v>#REF!</v>
      </c>
      <c r="I255" s="151" t="e">
        <f>AVERAGE(I5,I6,#REF!,I24,I33,I34,#REF!,I43,I48,I51,I53,I70,I71,I73,I79,I90,I91,I93,I95,I96,I99,I100,I108,I117,I122,I128,#REF!,I131,#REF!,I134,I141,I152,I153,I155,I171,#REF!,I194,I198,I199,I205,I206,#REF!,I208,#REF!,I212,I217,I221,I225,I240,I242,#REF!,I244,I245)</f>
        <v>#REF!</v>
      </c>
      <c r="J255" s="151" t="e">
        <f>AVERAGE(J5,J6,#REF!,J24,J33,J34,#REF!,J43,J48,J51,J53,J70,J71,J73,J79,J90,J91,J93,J95,J96,J99,J100,J108,J117,J122,J128,#REF!,J131,#REF!,J134,J141,J152,J153,J155,J171,#REF!,J194,J198,J199,J205,J206,#REF!,J208,#REF!,J212,J217,J221,J225,J240,J242,#REF!,J244,J245)</f>
        <v>#REF!</v>
      </c>
      <c r="K255" s="151" t="e">
        <f>AVERAGE(K5,K6,#REF!,K24,K33,K34,#REF!,K43,K48,K51,K53,K70,K71,K73,K79,K90,K91,K93,K95,K96,K99,K100,K108,K117,K122,K128,#REF!,K131,#REF!,K134,K141,K152,K153,K155,K171,#REF!,K194,K198,K199,K205,K206,#REF!,K208,#REF!,K212,K217,K221,K225,K240,K242,#REF!,K244,K245)</f>
        <v>#REF!</v>
      </c>
      <c r="L255" s="151" t="e">
        <f>AVERAGE(L5,L6,#REF!,L24,L33,L34,#REF!,L43,L48,L51,L53,L70,L71,L73,L79,L90,L91,L93,L95,L96,L99,L100,L108,L117,L122,L128,#REF!,L131,#REF!,L134,L141,L152,L153,L155,L171,#REF!,L194,L198,L199,L205,L206,#REF!,L208,#REF!,L212,L217,L221,L225,L240,L242,#REF!,L244,L245)</f>
        <v>#REF!</v>
      </c>
      <c r="M255" s="151" t="e">
        <f>AVERAGE(M5,M6,#REF!,M24,M33,M34,#REF!,M43,M48,M51,M53,M70,M71,M73,M79,M90,M91,M93,M95,M96,M99,M100,M108,M117,M122,M128,#REF!,M131,#REF!,M134,M141,M152,M153,M155,M171,#REF!,M194,M198,M199,M205,M206,#REF!,M208,#REF!,M212,M217,M221,M225,M240,M242,#REF!,M244,M245)</f>
        <v>#REF!</v>
      </c>
      <c r="N255" s="151" t="e">
        <f>AVERAGE(N5,N6,#REF!,N24,N33,N34,#REF!,N43,N48,N51,N53,N70,N71,N73,N79,N90,N91,N93,N95,N96,N99,N100,N108,N117,N122,N128,#REF!,N131,#REF!,N134,N141,N152,N153,N155,N171,#REF!,N194,N198,N199,N205,N206,#REF!,N208,#REF!,N212,N217,N221,N225,N240,N242,#REF!,N244,N245)</f>
        <v>#REF!</v>
      </c>
      <c r="O255" s="151" t="e">
        <f>AVERAGE(O5,O6,#REF!,O24,O33,O34,#REF!,O43,O48,O51,O53,O70,O71,O73,O79,O90,O91,O93,O95,O96,O99,O100,O108,O117,O122,O128,#REF!,O131,#REF!,O134,O141,O152,O153,O155,O171,#REF!,O194,O198,O199,O205,O206,#REF!,O208,#REF!,O212,O217,O221,O225,O240,O242,#REF!,O244,O245)</f>
        <v>#REF!</v>
      </c>
      <c r="P255" s="151"/>
      <c r="Q255" s="151" t="e">
        <f>AVERAGE(Q5,Q6,#REF!,Q24,Q33,Q34,#REF!,Q43,Q48,Q51,Q53,Q70,Q71,Q73,Q79,Q90,Q91,Q93,Q95,Q96,Q99,Q100,Q108,Q117,Q122,Q128,#REF!,Q131,#REF!,Q134,Q141,Q152,Q153,Q155,Q171,#REF!,Q194,Q198,Q199,Q205,Q206,#REF!,Q208,#REF!,Q212,Q217,Q221,Q225,Q240,Q242,#REF!,Q244,Q245)</f>
        <v>#REF!</v>
      </c>
      <c r="R255" s="151"/>
      <c r="S255" s="151" t="e">
        <f>AVERAGE(S5,S6,#REF!,S24,S33,S34,#REF!,S43,S48,S51,S53,S70,S71,S73,S79,S90,S91,S93,S95,S96,S99,S100,S108,S117,S122,S128,#REF!,S131,#REF!,S134,S141,S152,S153,S155,S171,#REF!,S194,S198,S199,S205,S206,#REF!,S208,#REF!,S212,S217,S221,S225,S240,S242,#REF!,S244,S245)</f>
        <v>#REF!</v>
      </c>
      <c r="T255" s="151"/>
      <c r="U255" s="219" t="e">
        <f>AVERAGE(U5,U6,#REF!,U24,U33,U34,#REF!,U43,U48,U51,U70,U71,U73,U79,U90,U91,U93,U95,U96,U99,U100,U108,U117,U122,U128,#REF!,U131,#REF!,U134,U141,U152,U153,U155,U171,#REF!,U194,U198,U199,U205,U206,#REF!,U208,#REF!,U212,U217,U221,U225,U240,U242,#REF!,U244,U245)</f>
        <v>#REF!</v>
      </c>
      <c r="V255" s="149"/>
      <c r="W255" s="219" t="e">
        <f>AVERAGE(W5,W6,#REF!,W24,W33,W34,#REF!,W43,W48,W51,W70,W71,W73,W79,W90,W91,W93,W95,W96,W99,W100,W108,W117,W122,W128,#REF!,W131,#REF!,W134,W141,W152,W153,W155,W171,#REF!,W194,W198,W199,W205,W206,#REF!,W208,#REF!,W212,W217,W221,W225,W240,W242,#REF!,W244,W245)</f>
        <v>#REF!</v>
      </c>
      <c r="X255" s="149"/>
      <c r="Y255" s="149"/>
      <c r="Z255" s="149"/>
      <c r="AA255" s="149"/>
      <c r="AB255" s="149"/>
      <c r="AC255" s="149"/>
      <c r="AD255" s="149"/>
      <c r="AE255" s="182"/>
      <c r="AF255" s="149"/>
      <c r="AG255" s="149"/>
      <c r="AH255" s="152" t="e">
        <f>AVERAGE(AH5,AH6,#REF!,AH24,AH33,AH34,#REF!,AH43,AH48,AH51,AH53,AH70,AH71,AH73,AH79,AH90,AH91,AH95,AH93,AH96,AH99,#REF!,AH108,AH117,AH122,AH128,AH129,AH131,#REF!,AH134,AH141,AH152,AH153,AH155,AH171,#REF!,AH194,AH198,AH199,AH205,AH206,#REF!,AH208,#REF!,AH212,AH217,AH221,AH225,AH240,AH242,#REF!,AH244,AH245)</f>
        <v>#REF!</v>
      </c>
      <c r="AI255" s="152"/>
      <c r="AJ255" s="152" t="e">
        <f>AVERAGE(AJ5,AJ6,#REF!,AJ24,AJ33,AJ34,#REF!,AJ43,AJ48,AJ51,AJ53,AJ70,AJ71,AJ73,AJ79,AJ90,AJ91,AJ95,AJ93,AJ96,AJ99,#REF!,AJ108,AJ117,AJ122,AJ128,AJ129,AJ131,#REF!,AJ134,AJ141,AJ152,AJ153,AJ155,AJ171,#REF!,AJ194,AJ198,AJ199,AJ205,AJ206,#REF!,AJ208,#REF!,AJ212,AJ217,AJ221,AJ225,AJ240,AJ242,#REF!,AJ244,AJ245)</f>
        <v>#REF!</v>
      </c>
      <c r="AK255" s="152"/>
      <c r="AL255" s="152" t="e">
        <f>AVERAGE(AL5,AL6,#REF!,AL24,AL33,AL34,#REF!,AL43,AL48,AL51,AL70,AL71,AL73,AL79,AL90,AL91,AL93,AL95,AL96,AL99,AL100,AL108,AL117,AL122,AL128,#REF!,AL131,#REF!,AL134,AL141,AL152,AL153,AL155,AL171,#REF!,AL194,AL198,AL199,AL205,AL206,#REF!,AL208,#REF!,AL212,AL217,AL221,AL225,AL240,AL242,#REF!,AL244,AL245)</f>
        <v>#REF!</v>
      </c>
      <c r="AM255" s="152"/>
      <c r="AN255" s="152"/>
      <c r="AO255" s="152"/>
    </row>
    <row r="256" spans="1:52" ht="12" x14ac:dyDescent="0.3">
      <c r="A256" s="147" t="s">
        <v>282</v>
      </c>
      <c r="B256" s="148" t="e">
        <f>AVERAGE(B15,B26,B27,B28,B44,B45,B50,B58,B60,B61,B67,B68,B69,B74,B83,B86,B89,B102,B106,B109,#REF!,B119,B133,B146,B147,B148,B149,B150,B158,B161,B190,B193,B195,B196,B201,B203,B215,B219,#REF!,B224,B248,B249,#REF!)</f>
        <v>#REF!</v>
      </c>
      <c r="C256" s="148" t="e">
        <f>AVERAGE(C15,C26,C27,C28,C44,C45,C50,C58,C60,C61,C67,C68,C69,C74,C83,C86,C89,C102,C106,C109,#REF!,C119,C133,C146,C147,C148,C149,C150,C158,C161,C190,C193,C195,C196,C201,C203,C215,C219,#REF!,C224,C248,C249,#REF!)</f>
        <v>#REF!</v>
      </c>
      <c r="D256" s="148" t="e">
        <f>AVERAGE(D15,D26,D27,D28,D44,D45,D50,D58,D60,D61,D67,D68,D69,D74,D83,D86,D89,D102,D106,D109,#REF!,D119,D133,D146,D147,D148,D149,D150,D158,D161,D190,D193,D195,D196,D201,D203,D215,D219,#REF!,D224,D248,D249,#REF!)</f>
        <v>#REF!</v>
      </c>
      <c r="E256" s="148" t="e">
        <f>AVERAGE(E15,E26,E27,E28,E44,E45,E50,E58,E60,E61,E67,E68,E69,E74,E83,E86,E89,E102,E106,E109,#REF!,E119,E133,E146,E147,E148,E149,E150,E158,E161,E190,E193,E195,E196,E201,E203,E215,E219,#REF!,E224,E248,E249,#REF!)</f>
        <v>#REF!</v>
      </c>
      <c r="F256" s="148" t="e">
        <f>AVERAGE(F15,F26,F27,F28,F44,F45,F50,F58,F60,F61,F67,F68,F69,F74,F83,F86,F89,F102,F106,F109,#REF!,F119,F133,F146,F147,F148,F149,F150,F158,F161,F190,F193,F195,F196,F201,F203,F215,F219,#REF!,F224,F248,F249,#REF!)</f>
        <v>#REF!</v>
      </c>
      <c r="G256" s="148" t="e">
        <f>AVERAGE(G15,G26,G27,G28,G44,G45,G50,G58,G60,G61,G67,G68,G69,G74,G83,G86,G89,G102,G106,G109,#REF!,G119,G133,G146,G147,G148,G149,G150,G158,G161,G190,G193,G195,G196,G201,G203,G215,G219,#REF!,G224,G248,G249,#REF!)</f>
        <v>#REF!</v>
      </c>
      <c r="H256" s="148" t="e">
        <f>AVERAGE(H15,H26,H27,H28,H44,H45,H50,H58,H60,H61,H67,H68,H69,H74,H83,H86,H89,H102,H106,H109,#REF!,H119,H133,H146,H147,H148,H149,H150,H158,H161,H190,H193,H195,H196,H201,H203,H215,H219,#REF!,H224,H248,H249,#REF!)</f>
        <v>#REF!</v>
      </c>
      <c r="I256" s="148" t="e">
        <f>AVERAGE(I15,I26,I27,I28,I44,I45,I50,I58,I60,I61,I67,I68,I69,I74,I83,I86,I89,I102,I106,I109,#REF!,I119,I133,I146,I147,I148,I149,I150,I158,I161,I190,I193,I195,I196,I201,I203,I215,I219,#REF!,I224,I248,I249,#REF!)</f>
        <v>#REF!</v>
      </c>
      <c r="J256" s="148" t="e">
        <f>AVERAGE(J15,J26,J27,J28,J44,J45,J50,J58,J60,J61,J67,J68,J69,J74,J83,J86,J89,J102,J106,J109,#REF!,J119,J133,J146,J147,J148,J149,J150,J158,J161,J190,J193,J195,J196,J201,J203,J215,J219,#REF!,J224,J248,J249,#REF!)</f>
        <v>#REF!</v>
      </c>
      <c r="K256" s="148" t="e">
        <f>AVERAGE(K15,K26,K27,K28,K44,K45,K50,K58,K60,K61,K67,K68,K69,K74,K83,K86,K89,K102,K106,K109,#REF!,K119,K133,K146,K147,K148,K149,K150,K158,K161,K190,K193,K195,K196,K201,K203,K215,K219,#REF!,K224,K248,K249,#REF!)</f>
        <v>#REF!</v>
      </c>
      <c r="L256" s="148" t="e">
        <f>AVERAGE(L15,L26,L27,L28,L44,L45,L50,L58,L60,L61,L67,L68,L69,L74,L83,L86,L89,L102,L106,L109,#REF!,L119,L133,L146,L147,L148,L149,L150,L158,L161,L190,L193,L195,L196,L201,L203,L215,L219,#REF!,L224,L248,L249,#REF!)</f>
        <v>#REF!</v>
      </c>
      <c r="M256" s="148" t="e">
        <f>AVERAGE(M15,M26,M27,M28,M44,M45,M50,M58,M60,M61,M67,M68,M69,M74,M83,M86,M89,M102,M106,M109,#REF!,M119,M133,M146,M147,M148,M149,M150,M158,M161,M190,M193,M195,M196,M201,M203,M215,M219,#REF!,M224,M248,M249,#REF!)</f>
        <v>#REF!</v>
      </c>
      <c r="N256" s="148" t="e">
        <f>AVERAGE(N15,N26,N27,N28,N44,N45,N50,N58,N60,N61,N67,N68,N69,N74,N83,N86,N89,N102,N106,N109,#REF!,N119,N133,N146,N147,N148,N149,N150,N158,N161,N190,N193,N195,N196,N201,N203,N215,N219,#REF!,N224,N248,N249,#REF!)</f>
        <v>#REF!</v>
      </c>
      <c r="O256" s="148" t="e">
        <f>AVERAGE(O15,O26,O27,O28,O44,O45,O50,O58,O60,O61,O67,O68,O69,O74,O83,O86,O89,O102,O106,O109,#REF!,O119,O133,O146,O147,O148,O149,O150,O158,O161,O190,O193,O195,O196,O201,O203,O215,O219,#REF!,O224,O248,O249,#REF!)</f>
        <v>#REF!</v>
      </c>
      <c r="P256" s="148"/>
      <c r="Q256" s="148" t="e">
        <f>AVERAGE(Q15,Q26,Q27,Q28,Q44,Q45,Q50,Q58,Q60,Q61,Q67,Q68,Q69,Q74,Q83,Q86,Q89,Q102,Q106,Q109,#REF!,Q119,Q133,Q146,Q147,Q148,Q149,Q150,Q158,Q161,Q190,Q193,Q195,Q196,Q201,Q203,Q215,Q219,#REF!,Q224,Q248,Q249,#REF!)</f>
        <v>#REF!</v>
      </c>
      <c r="R256" s="148"/>
      <c r="S256" s="148" t="e">
        <f>AVERAGE(S15,S26,S27,S28,S44,S45,S50,S58,S60,S61,S67,S68,S69,S74,S83,S86,S89,S102,S106,S109,#REF!,S119,S133,S146,S147,S148,S149,S150,S158,S161,S190,S193,S195,S196,S201,S203,S215,S219,#REF!,S224,S248,S249,#REF!)</f>
        <v>#REF!</v>
      </c>
      <c r="T256" s="148"/>
      <c r="U256" s="218" t="e">
        <f>AVERAGE(U15,U26,U27,U28,U44,U45,U50,U58,U60,U61,U67,U68,U69,U74,U83,U86,U89,U102,U106,U109,#REF!,U119,U133,U146,U147,U148,U149,U150,U158,U161,U190,U193,U195,U196,U201,U203,U215,U219,#REF!,U224,U248,U249,#REF!)</f>
        <v>#REF!</v>
      </c>
      <c r="V256" s="149"/>
      <c r="W256" s="218" t="e">
        <f>AVERAGE(W15,W26,W27,W28,W44,W45,W50,W58,W60,W61,W67,W68,W69,W74,W83,W86,W89,W102,W106,W109,#REF!,W119,W133,W146,W147,W148,W149,W150,W158,W161,W190,W193,W195,W196,W201,W203,W215,W219,#REF!,W224,W248,W249,#REF!)</f>
        <v>#REF!</v>
      </c>
      <c r="X256" s="149"/>
      <c r="Y256" s="149"/>
      <c r="Z256" s="149"/>
      <c r="AA256" s="149"/>
      <c r="AB256" s="149"/>
      <c r="AC256" s="149"/>
      <c r="AD256" s="149"/>
      <c r="AE256" s="182"/>
      <c r="AF256" s="149"/>
      <c r="AG256" s="149"/>
      <c r="AH256" s="150" t="e">
        <f>AVERAGE(AH15,AH26,AH27,AH28,AH44,AH45,AH50,AH58,AH60,AH61,AH67,AH68,AH69,AH74,AH83,AH86,AH89,AH102,AH106,AH109,#REF!,AH119,AH133,AH146,AH147,AH148,AH149,AH150,AH158,AH161,AH190,AH193,AH195,AH196,AH201,AH203,AH215,AH219,#REF!,AH224,AH248,AH249,#REF!)</f>
        <v>#REF!</v>
      </c>
      <c r="AI256" s="150"/>
      <c r="AJ256" s="150" t="e">
        <f>AVERAGE(AJ15,AJ26,AJ27,AJ28,AJ44,AJ45,AJ50,AJ58,AJ60,AJ61,AJ67,AJ68,AJ69,AJ74,AJ83,AJ86,AJ89,AJ102,AJ106,AJ109,#REF!,AJ119,AJ133,AJ146,AJ147,AJ148,AJ149,AJ150,AJ158,AJ161,AJ190,AJ193,AJ195,AJ196,AJ201,AJ203,AJ215,AJ219,#REF!,AJ224,AJ248,AJ249,#REF!)</f>
        <v>#REF!</v>
      </c>
      <c r="AK256" s="150"/>
      <c r="AL256" s="150" t="e">
        <f>AVERAGE(AL15,AL26,AL27,AL28,AL44,AL45,AL50,AL58,AL60,AL61,AL67,AL68,AL69,AL74,AL83,AL86,AL89,AL102,AL106,AL109,#REF!,AL119,AL133,AL146,AL147,AL148,AL149,AL150,AL158,AL161,AL190,AL193,AL195,AL196,AL201,AL203,AL215,AL219,#REF!,AL224,AL248,AL249,#REF!)</f>
        <v>#REF!</v>
      </c>
      <c r="AM256" s="150"/>
      <c r="AN256" s="150"/>
      <c r="AO256" s="150"/>
    </row>
    <row r="257" spans="1:41" ht="12" x14ac:dyDescent="0.3">
      <c r="A257" s="149" t="s">
        <v>283</v>
      </c>
      <c r="B257" s="151"/>
      <c r="C257" s="151"/>
      <c r="D257" s="151"/>
      <c r="E257" s="151" t="e">
        <f>AVERAGE(E60,#REF!,E249)</f>
        <v>#REF!</v>
      </c>
      <c r="F257" s="151" t="e">
        <f>AVERAGE(F60,#REF!,F249)</f>
        <v>#REF!</v>
      </c>
      <c r="G257" s="151" t="e">
        <f>AVERAGE(G60,#REF!,G249)</f>
        <v>#REF!</v>
      </c>
      <c r="H257" s="151" t="e">
        <f>AVERAGE(H60,#REF!,H249)</f>
        <v>#REF!</v>
      </c>
      <c r="I257" s="151" t="e">
        <f>AVERAGE(I60,#REF!,I249)</f>
        <v>#REF!</v>
      </c>
      <c r="J257" s="151" t="e">
        <f>AVERAGE(J60,#REF!,J249)</f>
        <v>#REF!</v>
      </c>
      <c r="K257" s="151" t="e">
        <f>AVERAGE(K60,#REF!,K249)</f>
        <v>#REF!</v>
      </c>
      <c r="L257" s="151" t="e">
        <f>AVERAGE(L60,#REF!,L249)</f>
        <v>#REF!</v>
      </c>
      <c r="M257" s="151" t="e">
        <f>AVERAGE(M60,#REF!,M249)</f>
        <v>#REF!</v>
      </c>
      <c r="N257" s="151" t="e">
        <f>AVERAGE(N60,#REF!,N249)</f>
        <v>#REF!</v>
      </c>
      <c r="O257" s="151" t="e">
        <f>AVERAGE(O60,#REF!,O249)</f>
        <v>#REF!</v>
      </c>
      <c r="P257" s="151"/>
      <c r="Q257" s="151" t="e">
        <f>AVERAGE(Q60,#REF!,Q249)</f>
        <v>#REF!</v>
      </c>
      <c r="R257" s="151"/>
      <c r="S257" s="151" t="e">
        <f>AVERAGE(S60,#REF!,S249)</f>
        <v>#REF!</v>
      </c>
      <c r="T257" s="151"/>
      <c r="U257" s="219" t="e">
        <f>AVERAGE(U60,U106,#REF!,U149,U248,U249,#REF!)</f>
        <v>#REF!</v>
      </c>
      <c r="V257" s="149"/>
      <c r="W257" s="219" t="e">
        <f>AVERAGE(W60,W106,#REF!,W149,W248,W249,#REF!)</f>
        <v>#REF!</v>
      </c>
      <c r="X257" s="149"/>
      <c r="Y257" s="149"/>
      <c r="Z257" s="149"/>
      <c r="AA257" s="149"/>
      <c r="AB257" s="149"/>
      <c r="AC257" s="149"/>
      <c r="AD257" s="149"/>
      <c r="AE257" s="182"/>
      <c r="AF257" s="149"/>
      <c r="AG257" s="149"/>
      <c r="AH257" s="152" t="e">
        <f>AVERAGE(AH60,#REF!,AH249)</f>
        <v>#REF!</v>
      </c>
      <c r="AI257" s="152"/>
      <c r="AJ257" s="152" t="e">
        <f>AVERAGE(AJ60,#REF!,AJ249)</f>
        <v>#REF!</v>
      </c>
      <c r="AK257" s="152"/>
      <c r="AL257" s="152" t="e">
        <f>AVERAGE(AL60,AL106,#REF!,AL149,AL248,AL249,#REF!)</f>
        <v>#REF!</v>
      </c>
      <c r="AM257" s="152"/>
      <c r="AN257" s="152"/>
      <c r="AO257" s="152"/>
    </row>
    <row r="258" spans="1:41" ht="12" x14ac:dyDescent="0.3">
      <c r="A258" s="149" t="s">
        <v>284</v>
      </c>
      <c r="B258" s="151" t="e">
        <f>AVERAGE(B15,B26,B27,B28,B44,B45,B50,B58,B61,B67,B68,B69,B74,B83,B86,B89,B102,B106,B109,B119,B133,B146,B147,B148,B149,B150,B158,B161,B190,B193,B195,B196,B201,B203,B215,B219,#REF!,B224,B248,#REF!)</f>
        <v>#REF!</v>
      </c>
      <c r="C258" s="151" t="e">
        <f>AVERAGE(C15,C26,C27,C28,C44,C45,C50,C58,C61,C67,C68,C69,C74,C83,C86,C89,C102,C106,C109,C119,C133,C146,C147,C148,C149,C150,C158,C161,C190,C193,C195,C196,C201,C203,C215,C219,#REF!,C224,C248,#REF!)</f>
        <v>#REF!</v>
      </c>
      <c r="D258" s="151" t="e">
        <f>AVERAGE(D15,D26,D27,D28,D44,D45,D50,D58,D61,D67,D68,D69,D74,D83,D86,D89,D102,D106,D109,D119,D133,D146,D147,D148,D149,D150,D158,D161,D190,D193,D195,D196,D201,D203,D215,D219,#REF!,D224,D248,#REF!)</f>
        <v>#REF!</v>
      </c>
      <c r="E258" s="151" t="e">
        <f>AVERAGE(E15,E26,E27,E28,E44,E45,E50,E58,E61,E67,E68,E69,E74,E83,E86,E89,E102,E106,E109,E119,E133,E146,E147,E148,E149,E150,E158,E161,E190,E193,E195,E196,E201,E203,E215,E219,#REF!,E224,E248,#REF!)</f>
        <v>#REF!</v>
      </c>
      <c r="F258" s="151" t="e">
        <f>AVERAGE(F15,F26,F27,F28,F44,F45,F50,F58,F61,F67,F68,F69,F74,F83,F86,F89,F102,F106,F109,F119,F133,F146,F147,F148,F149,F150,F158,F161,F190,F193,F195,F196,F201,F203,F215,F219,#REF!,F224,F248,#REF!)</f>
        <v>#REF!</v>
      </c>
      <c r="G258" s="151" t="e">
        <f>AVERAGE(G15,G26,G27,G28,G44,G45,G50,G58,G61,G67,G68,G69,G74,G83,G86,G89,G102,G106,G109,G119,G133,G146,G147,G148,G149,G150,G158,G161,G190,G193,G195,G196,G201,G203,G215,G219,#REF!,G224,G248,#REF!)</f>
        <v>#REF!</v>
      </c>
      <c r="H258" s="151" t="e">
        <f>AVERAGE(H15,H26,H27,H28,H44,H45,H50,H58,H61,H67,H68,H69,H74,H83,H86,H89,H102,H106,H109,H119,H133,H146,H147,H148,H149,H150,H158,H161,H190,H193,H195,H196,H201,H203,H215,H219,#REF!,H224,H248,#REF!)</f>
        <v>#REF!</v>
      </c>
      <c r="I258" s="151" t="e">
        <f>AVERAGE(I15,I26,I27,I28,I44,I45,I50,I58,I61,I67,I68,I69,I74,I83,I86,I89,I102,I106,I109,I119,I133,I146,I147,I148,I149,I150,I158,I161,I190,I193,I195,I196,I201,I203,I215,I219,#REF!,I224,I248,#REF!)</f>
        <v>#REF!</v>
      </c>
      <c r="J258" s="151" t="e">
        <f>AVERAGE(J15,J26,J27,J28,J44,J45,J50,J58,J61,J67,J68,J69,J74,J83,J86,J89,J102,J106,J109,J119,J133,J146,J147,J148,J149,J150,J158,J161,J190,J193,J195,J196,J201,J203,J215,J219,#REF!,J224,J248,#REF!)</f>
        <v>#REF!</v>
      </c>
      <c r="K258" s="151" t="e">
        <f>AVERAGE(K15,K26,K27,K28,K44,K45,K50,K58,K61,K67,K68,K69,K74,K83,K86,K89,K102,K106,K109,K119,K133,K146,K147,K148,K149,K150,K158,K161,K190,K193,K195,K196,K201,K203,K215,K219,#REF!,K224,K248,#REF!)</f>
        <v>#REF!</v>
      </c>
      <c r="L258" s="151" t="e">
        <f>AVERAGE(L15,L26,L27,L28,L44,L45,L50,L58,L61,L67,L68,L69,L74,L83,L86,L89,L102,L106,L109,L119,L133,L146,L147,L148,L149,L150,L158,L161,L190,L193,L195,L196,L201,L203,L215,L219,#REF!,L224,L248,#REF!)</f>
        <v>#REF!</v>
      </c>
      <c r="M258" s="151" t="e">
        <f>AVERAGE(M15,M26,M27,M28,M44,M45,M50,M58,M61,M67,M68,M69,M74,M83,M86,M89,M102,M106,M109,M119,M133,M146,M147,M148,M149,M150,M158,M161,M190,M193,M195,M196,M201,M203,M215,M219,#REF!,M224,M248,#REF!)</f>
        <v>#REF!</v>
      </c>
      <c r="N258" s="151" t="e">
        <f>AVERAGE(N15,N26,N27,N28,N44,N45,N50,N58,N61,N67,N68,N69,N74,N83,N86,N89,N102,N106,N109,N119,N133,N146,N147,N148,N149,N150,N158,N161,N190,N193,N195,N196,N201,N203,N215,N219,#REF!,N224,N248,#REF!)</f>
        <v>#REF!</v>
      </c>
      <c r="O258" s="151" t="e">
        <f>AVERAGE(O15,O26,O27,O28,O44,O45,O50,O58,O61,O67,O68,O69,O74,O83,O86,O89,O102,O106,O109,O119,O133,O146,O147,O148,O149,O150,O158,O161,O190,O193,O195,O196,O201,O203,O215,O219,#REF!,O224,O248,#REF!)</f>
        <v>#REF!</v>
      </c>
      <c r="P258" s="151"/>
      <c r="Q258" s="151" t="e">
        <f>AVERAGE(Q15,Q26,Q27,Q28,Q44,Q45,Q50,Q58,Q61,Q67,Q68,Q69,Q74,Q83,Q86,Q89,Q102,Q106,Q109,Q119,Q133,Q146,Q147,Q148,Q149,Q150,Q158,Q161,Q190,Q193,Q195,Q196,Q201,Q203,Q215,Q219,#REF!,Q224,Q248,#REF!)</f>
        <v>#REF!</v>
      </c>
      <c r="R258" s="151"/>
      <c r="S258" s="151" t="e">
        <f>AVERAGE(S15,S26,S27,S28,S44,S45,S50,S58,S61,S67,S68,S69,S74,S83,S86,S89,S102,S106,S109,S119,S133,S146,S147,S148,S149,S150,S158,S161,S190,S193,S195,S196,S201,S203,S215,S219,#REF!,S224,S248,#REF!)</f>
        <v>#REF!</v>
      </c>
      <c r="T258" s="151"/>
      <c r="U258" s="219" t="e">
        <f>AVERAGE(U15,U26,U27,U28,U44,U45,U50,U58,U61,U67,U68,U69,U74,U83,U86,U89,U102,U109,U119,U133,U146,U147,U148,U150,U158,U161,U190,U193,U195,U196,U201,U203,U215,U219,#REF!,U224)</f>
        <v>#REF!</v>
      </c>
      <c r="V258" s="149"/>
      <c r="W258" s="219" t="e">
        <f>AVERAGE(W15,W26,W27,W28,W44,W45,W50,W58,W61,W67,W68,W69,W74,W83,W86,W89,W102,W109,W119,W133,W146,W147,W148,W150,W158,W161,W190,W193,W195,W196,W201,W203,W215,W219,#REF!,W224)</f>
        <v>#REF!</v>
      </c>
      <c r="X258" s="149"/>
      <c r="Y258" s="149"/>
      <c r="Z258" s="149"/>
      <c r="AA258" s="149"/>
      <c r="AB258" s="149"/>
      <c r="AC258" s="149"/>
      <c r="AD258" s="149"/>
      <c r="AE258" s="182"/>
      <c r="AF258" s="149"/>
      <c r="AG258" s="149"/>
      <c r="AH258" s="152" t="e">
        <f>AVERAGE(AH15,AH26,AH27,AH28,AH44,AH45,AH50,AH58,AH61,AH67,AH68,AH69,AH74,AH83,AH86,AH89,AH102,AH106,AH109,AH119,AH133,AH146,AH147,AH148,AH149,AH150,AH158,AH161,AH190,AH193,AH195,AH196,AH201,AH203,AH215,AH219,#REF!,AH224,AH248,#REF!)</f>
        <v>#REF!</v>
      </c>
      <c r="AI258" s="152"/>
      <c r="AJ258" s="152" t="e">
        <f>AVERAGE(AJ15,AJ26,AJ27,AJ28,AJ44,AJ45,AJ50,AJ58,AJ61,AJ67,AJ68,AJ69,AJ74,AJ83,AJ86,AJ89,AJ102,AJ106,AJ109,AJ119,AJ133,AJ146,AJ147,AJ148,AJ149,AJ150,AJ158,AJ161,AJ190,AJ193,AJ195,AJ196,AJ201,AJ203,AJ215,AJ219,#REF!,AJ224,AJ248,#REF!)</f>
        <v>#REF!</v>
      </c>
      <c r="AK258" s="152"/>
      <c r="AL258" s="152" t="e">
        <f>AVERAGE(AL15,AL26,AL27,AL28,AL44,AL45,AL50,AL58,AL61,AL67,AL68,AL69,AL74,AL83,AL86,AL89,AL102,AL109,AL119,AL133,AL146,AL147,AL148,AL150,AL158,AL161,AL190,AL193,AL195,AL196,AL201,AL203,AL215,AL219,#REF!,AL224)</f>
        <v>#REF!</v>
      </c>
      <c r="AM258" s="152"/>
      <c r="AN258" s="152"/>
      <c r="AO258" s="152"/>
    </row>
    <row r="259" spans="1:41" ht="12" x14ac:dyDescent="0.3">
      <c r="A259" s="147" t="s">
        <v>285</v>
      </c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219" t="e">
        <f>AVERAGE(U12,U13,U15,U17,U18,U19,U20,U30,U36,U44,U50,U55,U56,U58,U65,U66,U68,U78,U83,U84,U86,U89,U103,U109,U125,U133,U140,U147,U148,U149,U150,U157,U161,U166,U174,U189,U190,U193,U195,U196,U215,#REF!,U224,U227,U229,U231,U232,U233,U234,U235,U236,U237,U238,U246,U247,U249)</f>
        <v>#REF!</v>
      </c>
      <c r="V259" s="149"/>
      <c r="W259" s="219" t="e">
        <f>AVERAGE(W12,W13,W15,W17,W18,W19,W20,W30,W36,W44,W50,W55,W56,W58,W65,W66,W68,W78,W83,W84,W86,W89,W103,W109,W125,W133,W140,W147,W148,W149,W150,W157,W161,W166,W174,W189,W190,W193,W195,W196,W215,#REF!,W224,W227,W229,W231,W232,W233,W234,W235,W236,W237,W238,W246,W247,W249)</f>
        <v>#REF!</v>
      </c>
      <c r="X259" s="149"/>
      <c r="Y259" s="149"/>
      <c r="Z259" s="149"/>
      <c r="AA259" s="149"/>
      <c r="AB259" s="149"/>
      <c r="AC259" s="149"/>
      <c r="AD259" s="149"/>
      <c r="AE259" s="182"/>
      <c r="AF259" s="149"/>
      <c r="AG259" s="149"/>
      <c r="AH259" s="150" t="e">
        <f>AVERAGE(AH12,AH13,AH15,AH17,AH18,AH19,AH20,AH30,AH36,AH44,AH50,AH55,AH56,AH58,AH65,AH66,AH68,AH78,AH83,AH84,AH86,AH89,AH103,AH109,AH125,AH133,AH140,AH147,AH148,AH149,AH150,AH157,AH161,AH166,AH174,AH189,AH190,AH193,AH195,AH196,AH215,#REF!,AH224,AH227,AH229,AH231,AH232,AH233,AH234,AH235,AH236,AH237,AH238,AH246,AH247,AH249)</f>
        <v>#REF!</v>
      </c>
      <c r="AI259" s="150"/>
      <c r="AJ259" s="150" t="e">
        <f>AVERAGE(AJ12,AJ13,AJ15,AJ17,AJ18,AJ19,AJ20,AJ30,AJ36,AJ44,AJ50,AJ55,AJ56,AJ58,AJ65,AJ66,AJ68,AJ78,AJ83,AJ84,AJ86,AJ89,AJ103,AJ109,AJ125,AJ133,AJ140,AJ147,AJ148,AJ149,AJ150,AJ157,AJ161,AJ166,AJ174,AJ189,AJ190,AJ193,AJ195,AJ196,AJ215,#REF!,AJ224,AJ227,AJ229,AJ231,AJ232,AJ233,AJ234,AJ235,AJ236,AJ237,AJ238,AJ246,AJ247,AJ249)</f>
        <v>#REF!</v>
      </c>
      <c r="AK259" s="150"/>
      <c r="AL259" s="150" t="e">
        <f>AVERAGE(AL12,AL13,AL15,AL17,AL18,AL19,AL20,AL30,AL36,AL44,AL50,AL55,AL56,AL58,AL65,AL66,AL68,AL78,AL83,AL84,AL86,AL89,AL103,AL109,AL125,AL133,AL140,AL147,AL148,AL149,AL150,AL157,AL161,AL166,AL174,AL189,AL190,AL193,AL195,AL196,AL215,#REF!,AL224,AL227,AL229,AL231,AL232,AL233,AL234,AL235,AL236,AL237,AL238,AL246,AL247,AL249)</f>
        <v>#REF!</v>
      </c>
      <c r="AM259" s="150"/>
      <c r="AN259" s="150"/>
      <c r="AO259" s="150"/>
    </row>
    <row r="260" spans="1:41" ht="12" x14ac:dyDescent="0.3">
      <c r="A260" s="149" t="s">
        <v>286</v>
      </c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219">
        <f>AVERAGE(U149,U174,U249)</f>
        <v>0.73333333333333339</v>
      </c>
      <c r="V260" s="149"/>
      <c r="W260" s="219">
        <f>AVERAGE(W149,W174,W249)</f>
        <v>0.8666666666666667</v>
      </c>
      <c r="X260" s="149"/>
      <c r="Y260" s="149"/>
      <c r="Z260" s="149"/>
      <c r="AA260" s="149"/>
      <c r="AB260" s="149"/>
      <c r="AC260" s="149"/>
      <c r="AD260" s="149"/>
      <c r="AE260" s="182"/>
      <c r="AF260" s="149"/>
      <c r="AG260" s="149"/>
      <c r="AH260" s="152">
        <f>AVERAGE(AH249)</f>
        <v>0.99</v>
      </c>
      <c r="AI260" s="152"/>
      <c r="AJ260" s="152">
        <f>AVERAGE(AJ249)</f>
        <v>0.56000000000000005</v>
      </c>
      <c r="AK260" s="152"/>
      <c r="AL260" s="152">
        <f>AVERAGE(AL149,AL174,AL249)</f>
        <v>0.66999999999999993</v>
      </c>
      <c r="AM260" s="152"/>
      <c r="AN260" s="152"/>
      <c r="AO260" s="152"/>
    </row>
    <row r="261" spans="1:41" ht="12" x14ac:dyDescent="0.3">
      <c r="A261" s="149" t="s">
        <v>287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219" t="e">
        <f>AVERAGE(U12,U13,U15,U17,U18,U19,U20,U30,U36,U44,U50,U55,U56,U58,U65,U66,U68,U78,U83,U84,U86,U89,U103,U109,U125,U133,U140,U147,U148,U150,U157,U161,U166,U189,U190,U193,U195,U196,U215,#REF!,U224,U227,U229,U231,U232,U233,U234,U235,U236,U237,U238,U246,U247)</f>
        <v>#REF!</v>
      </c>
      <c r="V261" s="149"/>
      <c r="W261" s="219" t="e">
        <f>AVERAGE(W12,W13,W15,W17,W18,W19,W20,W30,W36,W44,W50,W55,W56,W58,W65,W66,W68,W78,W83,W84,W86,W89,W103,W109,W125,W133,W140,W147,W148,W150,W157,W161,W166,W189,W190,W193,W195,W196,W215,#REF!,W224,W227,W229,W231,W232,W233,W234,W235,W236,W237,W238,W246,W247)</f>
        <v>#REF!</v>
      </c>
      <c r="X261" s="149"/>
      <c r="Y261" s="149"/>
      <c r="Z261" s="149"/>
      <c r="AA261" s="149"/>
      <c r="AB261" s="149"/>
      <c r="AC261" s="149"/>
      <c r="AD261" s="149"/>
      <c r="AE261" s="182"/>
      <c r="AF261" s="149"/>
      <c r="AG261" s="149"/>
      <c r="AH261" s="152" t="e">
        <f>AVERAGE(AH12,AH13,AH15,AH17,AH18,AH19,AH20,AH30,AH36,AH44,AH50,AH55,AH56,AH58,AH65,AH66,AH68,AH78,AH83,AH84,AH86,AH89,AH103,AH109,AH125,AH133,AH140,AH147,AH148,AH149,AH150,AH157,AH161,AH166,AH174,AH189,AH190,AH193,AH195,AH196,AH215,#REF!,AH224,AH227,AH229,AH231,AH232,AH233,AH234,AH235,AH236,AH237,AH238,AH246,AH247)</f>
        <v>#REF!</v>
      </c>
      <c r="AI261" s="152"/>
      <c r="AJ261" s="152" t="e">
        <f>AVERAGE(AJ12,AJ13,AJ15,AJ17,AJ18,AJ19,AJ20,AJ30,AJ36,AJ44,AJ50,AJ55,AJ56,AJ58,AJ65,AJ66,AJ68,AJ78,AJ83,AJ84,AJ86,AJ89,AJ103,AJ109,AJ125,AJ133,AJ140,AJ147,AJ148,AJ149,AJ150,AJ157,AJ161,AJ166,AJ174,AJ189,AJ190,AJ193,AJ195,AJ196,AJ215,#REF!,AJ224,AJ227,AJ229,AJ231,AJ232,AJ233,AJ234,AJ235,AJ236,AJ237,AJ238,AJ246,AJ247)</f>
        <v>#REF!</v>
      </c>
      <c r="AK261" s="152"/>
      <c r="AL261" s="152" t="e">
        <f>AVERAGE(AL12,AL13,AL15,AL17,AL18,AL19,AL20,AL30,AL36,AL44,AL50,AL55,AL56,AL58,AL65,AL66,AL68,AL78,AL83,AL84,AL86,AL89,AL103,AL109,AL125,AL133,AL140,AL147,AL148,AL150,AL157,AL161,AL166,AL189,AL190,AL193,AL195,AL196,AL215,#REF!,AL224,AL227,AL229,AL231,AL232,AL233,AL234,AL235,AL236,AL237,AL238,AL246,AL247)</f>
        <v>#REF!</v>
      </c>
      <c r="AM261" s="152"/>
      <c r="AN261" s="152"/>
      <c r="AO261" s="152"/>
    </row>
    <row r="262" spans="1:41" ht="12" x14ac:dyDescent="0.3">
      <c r="A262" s="147" t="s">
        <v>288</v>
      </c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219">
        <f>AVERAGE(U2,U7,U11,U14,U21,U22,U23,U29,U31,U32,U37,U38,U39,U40,U41,U42,U46,U47,U49,U52,U54,U57,U59,U63,U64,U72,U80,U81,U82,U85,U87,U88,U92,U94,U97,U98,U101,U104,U105,U107,U110,U111,U113,U114,U115,U116,U118,U120,U121,U124,U126,U127,U130,U135,U136,U137,U139,U142,U143,U144,U145,U156,U159,U160,U162,U167,U168,U169,U170,U173,U177,U178,U179,U182,U185,U187,U188,U191,U192,U200,U202,U211,U213,U216,U218,U220,U223,U230,U239,U250)</f>
        <v>0.89550561797752781</v>
      </c>
      <c r="V262" s="149"/>
      <c r="W262" s="219">
        <f>AVERAGE(W2,W7,W11,W14,W21,W22,W23,W29,W31,W32,W37,W38,W39,W40,W41,W42,W46,W47,W49,W52,W54,W57,W59,W63,W64,W72,W80,W81,W82,W85,W87,W88,W92,W94,W97,W98,W101,W104,W105,W107,W110,W111,W113,W114,W115,W116,W118,W120,W121,W124,W126,W127,W130,W135,W136,W137,W139,W142,W143,W144,W145,W156,W159,W160,W162,W167,W168,W169,W170,W173,W177,W178,W179,W182,W185,W187,W188,W191,W192,W200,W202,W211,W213,W216,W218,W220,W223,W230,W239,W250)</f>
        <v>0.86153846153846159</v>
      </c>
      <c r="X262" s="149"/>
      <c r="Y262" s="149"/>
      <c r="Z262" s="149"/>
      <c r="AA262" s="149"/>
      <c r="AB262" s="149"/>
      <c r="AC262" s="149"/>
      <c r="AD262" s="149"/>
      <c r="AE262" s="182"/>
      <c r="AF262" s="149"/>
      <c r="AG262" s="149"/>
      <c r="AH262" s="150">
        <f>AVERAGE(AH2,AH11,AH14,AH22,AH23,AH29,AH31,AH32,AH37,AH38,AH40,AH41,AH42,AH46,AH47,AH49,AH52,AH54,AH57,AH59,AH63,AH64,AH72,AH80,AH81,AH82,AH85,AH87,AH88,AH92,AH94,AH98,AH101,AH104,AH107,AH110,AH111,AH113,AH115,AH116,AH118,AH120,AH121,AH124,AH126,AH127,AH130,AH135,AH136,AH137,AH139,AH143,AH144,AH145,AH156,AH159,AH160,AH162,AH167,AH168,AH169,AH170,AH173,AH177,AH178,AH179,AH182,AH185,AH187,AH188,AH191,AH192,AH200,AH202,AH211,AH213,AH216,AH218,AH220,AH223,AH230,AH239,AH250)</f>
        <v>0.47439999999999999</v>
      </c>
      <c r="AI262" s="150"/>
      <c r="AJ262" s="150">
        <f>AVERAGE(AJ2,AJ11,AJ14,AJ22,AJ23,AJ29,AJ31,AJ32,AJ37,AJ38,AJ40,AJ41,AJ42,AJ46,AJ47,AJ49,AJ52,AJ54,AJ57,AJ59,AJ63,AJ64,AJ72,AJ80,AJ81,AJ82,AJ85,AJ87,AJ88,AJ92,AJ94,AJ98,AJ101,AJ104,AJ107,AJ110,AJ111,AJ113,AJ115,AJ116,AJ118,AJ120,AJ121,AJ124,AJ126,AJ127,AJ130,AJ135,AJ136,AJ137,AJ139,AJ143,AJ144,AJ145,AJ156,AJ159,AJ160,AJ162,AJ167,AJ168,AJ169,AJ170,AJ173,AJ177,AJ178,AJ179,AJ182,AJ185,AJ187,AJ188,AJ191,AJ192,AJ200,AJ202,AJ211,AJ213,AJ216,AJ218,AJ220,AJ223,AJ230,AJ239,AJ250)</f>
        <v>0.50722891566265049</v>
      </c>
      <c r="AK262" s="150"/>
      <c r="AL262" s="150">
        <f>AVERAGE(AL2,AL7,AL11,AL14,AL21,AL22,AL23,AL29,AL31,AL32,AL37,AL38,AL39,AL40,AL41,AL42,AL46,AL47,AL49,AL52,AL54,AL57,AL59,AL63,AL64,AL72,AL80,AL81,AL82,AL85,AL87,AL88,AL92,AL94,AL97,AL98,AL101,AL104,AL105,AL107,AL110,AL111,AL113,AL114,AL115,AL116,AL118,AL120,AL121,AL124,AL126,AL127,AL130,AL135,AL136,AL137,AL139,AL142,AL143,AL144,AL145,AL156,AL159,AL160,AL162,AL167,AL168,AL169,AL170,AL173,AL177,AL178,AL179,AL182,AL185,AL187,AL188,AL191,AL192,AL200,AL202,AL211,AL213,AL216,AL218,AL220,AL223,AL230,AL239,AL250)</f>
        <v>0.48333333333333328</v>
      </c>
      <c r="AM262" s="150"/>
      <c r="AN262" s="150"/>
      <c r="AO262" s="150"/>
    </row>
    <row r="263" spans="1:41" ht="12" x14ac:dyDescent="0.3">
      <c r="A263" s="149" t="s">
        <v>289</v>
      </c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219">
        <f>AVERAGE(U116,U120,U121,U126,U127,U130,U168,U169,U170,U173,U177,U178,U179,U182,U185,U187,U192,U216,U239,U250)</f>
        <v>1.6150000000000007</v>
      </c>
      <c r="V263" s="149"/>
      <c r="W263" s="219">
        <f>AVERAGE(W116,W120,W121,W126,W127,W130,W168,W169,W170,W173,W177,W178,W179,W182,W185,W187,W192,W216,W239,W250)</f>
        <v>1.3</v>
      </c>
      <c r="X263" s="149"/>
      <c r="Y263" s="149"/>
      <c r="Z263" s="149"/>
      <c r="AA263" s="149"/>
      <c r="AB263" s="149"/>
      <c r="AC263" s="149"/>
      <c r="AD263" s="149"/>
      <c r="AE263" s="182"/>
      <c r="AF263" s="149"/>
      <c r="AG263" s="149"/>
      <c r="AH263" s="152">
        <f>AVERAGE(AH46,AH88,AH120,AH121,AH170)</f>
        <v>0.38800000000000001</v>
      </c>
      <c r="AI263" s="152"/>
      <c r="AJ263" s="152">
        <f>AVERAGE(AJ46,AJ88,AJ120,AJ121,AJ170)</f>
        <v>0.434</v>
      </c>
      <c r="AK263" s="152"/>
      <c r="AL263" s="152">
        <f>AVERAGE(AL116,AL120,AL121,AL126,AL127,AL130,AL168,AL169,AL170,AL173,AL177,AL178,AL179,AL182,AL185,AL187,AL192,AL216,AL239,AL250)</f>
        <v>0.64649999999999996</v>
      </c>
      <c r="AM263" s="152"/>
      <c r="AN263" s="152"/>
      <c r="AO263" s="152"/>
    </row>
    <row r="264" spans="1:41" ht="12" x14ac:dyDescent="0.3">
      <c r="A264" s="149" t="s">
        <v>290</v>
      </c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219">
        <f>AVERAGE(U2,U7,U11,U14,U21,U22,U23,U29,U31,U32,U37,U38,U39,U40,U41,U42,U46,U47,U49,U52,U54,U57,U59,U63,U64,U72,U80,U81,U82,U85,U87,U88,U92,U94,U97,U98,U101,U104,U105,U107,U110,U111,U113,U114,U115,U118,U124,U135,U136,U137,U139,U142,U143,U144,U145,U156,U159,U160,U162,U167,U188,U191,U200,U202,U211,U213,U218,U220,U223,U230)</f>
        <v>0.68695652173913013</v>
      </c>
      <c r="V264" s="149"/>
      <c r="W264" s="219">
        <f>AVERAGE(W2,W7,W11,W14,W21,W22,W23,W29,W31,W32,W37,W38,W39,W40,W41,W42,W46,W47,W49,W52,W54,W57,W59,W63,W64,W72,W80,W81,W82,W85,W87,W88,W92,W94,W97,W98,W101,W104,W105,W107,W110,W111,W113,W114,W115,W118,W124,W135,W136,W137,W139,W142,W143,W144,W145,W156,W159,W160,W162,W167,W188,W191,W200,W202,W211,W213,W218,W220,W223,W230)</f>
        <v>0.72033898305084731</v>
      </c>
      <c r="X264" s="149"/>
      <c r="Y264" s="149"/>
      <c r="Z264" s="149"/>
      <c r="AA264" s="149"/>
      <c r="AB264" s="149"/>
      <c r="AC264" s="149"/>
      <c r="AD264" s="149"/>
      <c r="AE264" s="182"/>
      <c r="AF264" s="149"/>
      <c r="AG264" s="149"/>
      <c r="AH264" s="152">
        <f>AVERAGE(AH2,AH11,AH14,AH22,AH23,AH29,AH31,AH32,AH37,AH38,AH40,AH41,AH42,AH47,AH49,AH52,AH54,AH57,AH59,AH63,AH64,AH72,AH80,AH81,AH82,AH85,AH87,AH92,AH94,AH98,AH101,AH104,AH107,AH110,AH111,AH113,AH115,AH116,AH118,AH124,AH126,AH127,AH130,AH135,AH136,AH137,AH139,AH143,AH144,AH145,AH156,AH159,AH160,AH162,AH167,AH168,AH169,AH177,AH173,AH178,AH179,AH182,AH185,AH187,AH188,AH191,AH192,AH200,AH202,AH211,AH213,AH216,AH218,AH220,AH223,AH230,AH239,AH250)</f>
        <v>0.48057142857142859</v>
      </c>
      <c r="AI264" s="152"/>
      <c r="AJ264" s="152">
        <f>AVERAGE(AJ2,AJ11,AJ14,AJ22,AJ23,AJ29,AJ31,AJ32,AJ37,AJ38,AJ40,AJ41,AJ42,AJ47,AJ49,AJ52,AJ54,AJ57,AJ59,AJ63,AJ64,AJ72,AJ80,AJ81,AJ82,AJ85,AJ87,AJ92,AJ94,AJ98,AJ101,AJ104,AJ107,AJ110,AJ111,AJ113,AJ115,AJ116,AJ118,AJ124,AJ126,AJ127,AJ130,AJ135,AJ136,AJ137,AJ139,AJ143,AJ144,AJ145,AJ156,AJ159,AJ160,AJ162,AJ167,AJ168,AJ169,AJ177,AJ173,AJ178,AJ179,AJ182,AJ185,AJ187,AJ188,AJ191,AJ192,AJ200,AJ202,AJ211,AJ213,AJ216,AJ218,AJ220,AJ223,AJ230,AJ239,AJ250)</f>
        <v>0.51192307692307715</v>
      </c>
      <c r="AK264" s="152"/>
      <c r="AL264" s="152">
        <f>AVERAGE(AL2,AL7,AL11,AL14,AL21,AL22,AL23,AL29,AL31,AL32,AL37,AL38,AL39,AL40,AL41,AL42,AL46,AL47,AL49,AL52,AL54,AL57,AL59,AL63,AL64,AL72,AL80,AL81,AL82,AL85,AL87,AL88,AL92,AL94,AL97,AL98,AL101,AL104,AL105,AL107,AL110,AL111,AL113,AL114,AL115,AL118,AL124,AL135,AL136,AL137,AL139,AL142,AL143,AL144,AL145,AL156,AL159,AL160,AL162,AL167,AL188,AL191,AL200,AL202,AL211,AL213,AL218,AL220,AL223,AL230)</f>
        <v>0.43671428571428583</v>
      </c>
      <c r="AM264" s="152"/>
      <c r="AN264" s="152"/>
      <c r="AO264" s="152"/>
    </row>
    <row r="265" spans="1:41" x14ac:dyDescent="0.35">
      <c r="A265" s="54"/>
    </row>
    <row r="266" spans="1:41" x14ac:dyDescent="0.35">
      <c r="C266" s="207"/>
    </row>
    <row r="267" spans="1:41" x14ac:dyDescent="0.35">
      <c r="A267" s="215" t="s">
        <v>1590</v>
      </c>
      <c r="C267" s="207"/>
    </row>
    <row r="268" spans="1:41" x14ac:dyDescent="0.35">
      <c r="A268" s="216" t="s">
        <v>1591</v>
      </c>
      <c r="C268" s="207"/>
    </row>
    <row r="269" spans="1:41" ht="30" customHeight="1" x14ac:dyDescent="0.35">
      <c r="A269" s="217" t="s">
        <v>1592</v>
      </c>
      <c r="C269" s="207"/>
    </row>
    <row r="270" spans="1:41" x14ac:dyDescent="0.35">
      <c r="C270" s="207"/>
    </row>
  </sheetData>
  <phoneticPr fontId="19" type="noConversion"/>
  <conditionalFormatting sqref="U2:U251 AL2:AL251">
    <cfRule type="expression" dxfId="80" priority="65">
      <formula>AND(U2&lt;S2, S2&lt;&gt;"")</formula>
    </cfRule>
    <cfRule type="expression" dxfId="79" priority="66">
      <formula>AND(U2&gt;S2, S2&lt;&gt;"")</formula>
    </cfRule>
  </conditionalFormatting>
  <conditionalFormatting sqref="W2:W251">
    <cfRule type="expression" dxfId="78" priority="5">
      <formula>AND(W2&lt;V2, V2&lt;&gt;"")</formula>
    </cfRule>
    <cfRule type="expression" dxfId="77" priority="6">
      <formula>AND(W2&gt;V2, V2&lt;&gt;"")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1EB3B-AC96-43A2-9AEA-03775ACD3AD4}">
  <dimension ref="A1:AK12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53125" defaultRowHeight="14.5" x14ac:dyDescent="0.35"/>
  <cols>
    <col min="1" max="1" width="36" customWidth="1"/>
    <col min="2" max="17" width="6.7265625" customWidth="1"/>
    <col min="18" max="18" width="6.7265625" style="160" customWidth="1"/>
    <col min="19" max="19" width="6.7265625" customWidth="1"/>
    <col min="20" max="20" width="6.7265625" style="160" customWidth="1"/>
    <col min="21" max="21" width="20.7265625" customWidth="1"/>
    <col min="22" max="27" width="8.7265625" customWidth="1"/>
    <col min="28" max="31" width="6.7265625" customWidth="1"/>
    <col min="32" max="32" width="4.7265625" customWidth="1"/>
    <col min="33" max="35" width="20.7265625" customWidth="1"/>
    <col min="36" max="36" width="10.7265625" customWidth="1"/>
    <col min="37" max="37" width="15.7265625" customWidth="1"/>
  </cols>
  <sheetData>
    <row r="1" spans="1:37" ht="75" customHeight="1" x14ac:dyDescent="0.3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13</v>
      </c>
      <c r="O1" s="36" t="s">
        <v>14</v>
      </c>
      <c r="P1" s="36" t="s">
        <v>15</v>
      </c>
      <c r="Q1" s="36" t="s">
        <v>16</v>
      </c>
      <c r="R1" s="157" t="s">
        <v>17</v>
      </c>
      <c r="S1" s="36" t="s">
        <v>18</v>
      </c>
      <c r="T1" s="157" t="s">
        <v>19</v>
      </c>
      <c r="U1" s="36" t="s">
        <v>1624</v>
      </c>
      <c r="V1" s="36" t="s">
        <v>292</v>
      </c>
      <c r="W1" s="36" t="s">
        <v>293</v>
      </c>
      <c r="X1" s="36" t="s">
        <v>294</v>
      </c>
      <c r="Y1" s="36" t="s">
        <v>295</v>
      </c>
      <c r="Z1" s="36" t="s">
        <v>296</v>
      </c>
      <c r="AA1" s="36" t="s">
        <v>297</v>
      </c>
      <c r="AB1" s="36" t="s">
        <v>300</v>
      </c>
      <c r="AC1" s="36" t="s">
        <v>301</v>
      </c>
      <c r="AD1" s="36" t="s">
        <v>302</v>
      </c>
      <c r="AE1" s="36" t="s">
        <v>22</v>
      </c>
      <c r="AF1" s="36" t="s">
        <v>24</v>
      </c>
      <c r="AG1" s="36" t="s">
        <v>306</v>
      </c>
      <c r="AH1" s="36" t="s">
        <v>307</v>
      </c>
      <c r="AI1" s="36" t="s">
        <v>1607</v>
      </c>
      <c r="AJ1" s="36" t="s">
        <v>308</v>
      </c>
      <c r="AK1" s="36" t="s">
        <v>309</v>
      </c>
    </row>
    <row r="2" spans="1:37" x14ac:dyDescent="0.35">
      <c r="A2" s="122" t="s">
        <v>27</v>
      </c>
      <c r="B2" s="5">
        <v>0.77800000000000002</v>
      </c>
      <c r="C2" s="5">
        <v>0.61699999999999999</v>
      </c>
      <c r="D2" s="5">
        <v>0.56200000000000006</v>
      </c>
      <c r="E2" s="5">
        <v>0.73899999999999999</v>
      </c>
      <c r="F2" s="5">
        <v>0.80500000000000005</v>
      </c>
      <c r="G2" s="5">
        <v>0.64400000000000002</v>
      </c>
      <c r="H2" s="5">
        <v>0.53800000000000003</v>
      </c>
      <c r="I2" s="5">
        <v>0.67400000000000004</v>
      </c>
      <c r="J2" s="5">
        <v>0.91800000000000004</v>
      </c>
      <c r="K2" s="5">
        <v>1.135</v>
      </c>
      <c r="L2" s="5">
        <v>1.0720000000000001</v>
      </c>
      <c r="M2" s="5">
        <v>1.0289999999999999</v>
      </c>
      <c r="N2" s="5">
        <v>1.65</v>
      </c>
      <c r="O2" s="6">
        <v>1.5329999999999999</v>
      </c>
      <c r="P2" s="5">
        <v>1.446</v>
      </c>
      <c r="Q2" s="12">
        <v>1.6819999999999999</v>
      </c>
      <c r="R2" s="158">
        <v>1.8</v>
      </c>
      <c r="S2" s="5">
        <v>1.6819999999999999</v>
      </c>
      <c r="T2" s="158">
        <v>1.8</v>
      </c>
      <c r="U2" s="123" t="s">
        <v>317</v>
      </c>
      <c r="V2" s="2" t="s">
        <v>318</v>
      </c>
      <c r="W2" s="2" t="s">
        <v>319</v>
      </c>
      <c r="X2" s="2" t="s">
        <v>320</v>
      </c>
      <c r="Y2" s="2" t="s">
        <v>319</v>
      </c>
      <c r="Z2" s="2" t="s">
        <v>321</v>
      </c>
      <c r="AA2" s="2" t="s">
        <v>319</v>
      </c>
      <c r="AB2" s="33">
        <v>1.19</v>
      </c>
      <c r="AC2" s="33">
        <v>1.01</v>
      </c>
      <c r="AD2" s="156">
        <v>1.1599999999999999</v>
      </c>
      <c r="AE2" s="2" t="s">
        <v>28</v>
      </c>
      <c r="AF2" s="2" t="s">
        <v>24</v>
      </c>
      <c r="AG2" s="7" t="s">
        <v>324</v>
      </c>
      <c r="AH2" s="7" t="s">
        <v>317</v>
      </c>
      <c r="AI2" s="7" t="s">
        <v>1609</v>
      </c>
      <c r="AJ2" s="2" t="s">
        <v>325</v>
      </c>
      <c r="AK2" s="37"/>
    </row>
    <row r="3" spans="1:37" x14ac:dyDescent="0.35">
      <c r="A3" s="122" t="s">
        <v>27</v>
      </c>
      <c r="B3" s="5">
        <v>0.77800000000000002</v>
      </c>
      <c r="C3" s="5">
        <v>0.61699999999999999</v>
      </c>
      <c r="D3" s="5">
        <v>0.56200000000000006</v>
      </c>
      <c r="E3" s="5">
        <v>0.73899999999999999</v>
      </c>
      <c r="F3" s="5">
        <v>0.80500000000000005</v>
      </c>
      <c r="G3" s="5">
        <v>0.64400000000000002</v>
      </c>
      <c r="H3" s="5">
        <v>0.53800000000000003</v>
      </c>
      <c r="I3" s="5">
        <v>0.67400000000000004</v>
      </c>
      <c r="J3" s="5">
        <v>0.91800000000000004</v>
      </c>
      <c r="K3" s="5">
        <v>1.135</v>
      </c>
      <c r="L3" s="5">
        <v>1.0720000000000001</v>
      </c>
      <c r="M3" s="5">
        <v>1.0289999999999999</v>
      </c>
      <c r="N3" s="5">
        <v>1.65</v>
      </c>
      <c r="O3" s="6">
        <v>1.5329999999999999</v>
      </c>
      <c r="P3" s="5">
        <v>1.446</v>
      </c>
      <c r="Q3" s="12">
        <v>1.6819999999999999</v>
      </c>
      <c r="R3" s="158">
        <v>1.8</v>
      </c>
      <c r="S3" s="5">
        <v>1.6819999999999999</v>
      </c>
      <c r="T3" s="158">
        <v>1.8</v>
      </c>
      <c r="U3" s="123" t="s">
        <v>326</v>
      </c>
      <c r="V3" s="2" t="s">
        <v>327</v>
      </c>
      <c r="W3" s="2" t="s">
        <v>328</v>
      </c>
      <c r="X3" s="2" t="s">
        <v>329</v>
      </c>
      <c r="Y3" s="2" t="s">
        <v>328</v>
      </c>
      <c r="Z3" s="2" t="s">
        <v>330</v>
      </c>
      <c r="AA3" s="2" t="s">
        <v>328</v>
      </c>
      <c r="AB3" s="33">
        <v>1.19</v>
      </c>
      <c r="AC3" s="33">
        <v>1.01</v>
      </c>
      <c r="AD3" s="156">
        <v>1.1599999999999999</v>
      </c>
      <c r="AE3" s="2" t="s">
        <v>28</v>
      </c>
      <c r="AF3" s="2" t="s">
        <v>24</v>
      </c>
      <c r="AG3" s="7" t="s">
        <v>324</v>
      </c>
      <c r="AH3" s="7" t="s">
        <v>317</v>
      </c>
      <c r="AI3" s="7" t="s">
        <v>1609</v>
      </c>
      <c r="AJ3" s="2" t="s">
        <v>325</v>
      </c>
      <c r="AK3" s="37"/>
    </row>
    <row r="4" spans="1:37" x14ac:dyDescent="0.35">
      <c r="A4" s="124" t="s">
        <v>30</v>
      </c>
      <c r="B4" s="8" t="s">
        <v>1625</v>
      </c>
      <c r="C4" s="8" t="s">
        <v>1625</v>
      </c>
      <c r="D4" s="8" t="s">
        <v>1625</v>
      </c>
      <c r="E4" s="8" t="s">
        <v>1625</v>
      </c>
      <c r="F4" s="5">
        <v>0.58099999999999996</v>
      </c>
      <c r="G4" s="5">
        <v>0.68799999999999994</v>
      </c>
      <c r="H4" s="5">
        <v>0.54500000000000004</v>
      </c>
      <c r="I4" s="5">
        <v>0.55200000000000005</v>
      </c>
      <c r="J4" s="5">
        <v>1.133</v>
      </c>
      <c r="K4" s="5">
        <v>1.2190000000000001</v>
      </c>
      <c r="L4" s="5">
        <v>1.1819999999999999</v>
      </c>
      <c r="M4" s="5">
        <v>1.6759999999999999</v>
      </c>
      <c r="N4" s="5">
        <v>2.3159999999999998</v>
      </c>
      <c r="O4" s="6">
        <v>1.2749999999999999</v>
      </c>
      <c r="P4" s="5">
        <v>2.5369999999999999</v>
      </c>
      <c r="Q4" s="12">
        <v>2.9729999999999999</v>
      </c>
      <c r="R4" s="158">
        <v>1.7</v>
      </c>
      <c r="S4" s="5">
        <v>2.2679999999999998</v>
      </c>
      <c r="T4" s="158">
        <v>1.7</v>
      </c>
      <c r="U4" s="125" t="s">
        <v>317</v>
      </c>
      <c r="V4" s="2" t="s">
        <v>339</v>
      </c>
      <c r="W4" s="2" t="s">
        <v>319</v>
      </c>
      <c r="X4" s="2" t="s">
        <v>340</v>
      </c>
      <c r="Y4" s="2" t="s">
        <v>319</v>
      </c>
      <c r="Z4" s="2" t="s">
        <v>341</v>
      </c>
      <c r="AA4" s="2" t="s">
        <v>319</v>
      </c>
      <c r="AB4" s="33">
        <v>1.91</v>
      </c>
      <c r="AC4" s="33">
        <v>2.0099999999999998</v>
      </c>
      <c r="AD4" s="156">
        <v>1.7</v>
      </c>
      <c r="AE4" s="2" t="s">
        <v>28</v>
      </c>
      <c r="AF4" s="2"/>
      <c r="AG4" s="7" t="s">
        <v>324</v>
      </c>
      <c r="AH4" s="7" t="s">
        <v>317</v>
      </c>
      <c r="AI4" s="7" t="s">
        <v>1609</v>
      </c>
      <c r="AJ4" s="2" t="s">
        <v>344</v>
      </c>
      <c r="AK4" s="37"/>
    </row>
    <row r="5" spans="1:37" x14ac:dyDescent="0.35">
      <c r="A5" s="124" t="s">
        <v>30</v>
      </c>
      <c r="B5" s="8" t="s">
        <v>1625</v>
      </c>
      <c r="C5" s="8" t="s">
        <v>1625</v>
      </c>
      <c r="D5" s="8" t="s">
        <v>1625</v>
      </c>
      <c r="E5" s="8" t="s">
        <v>1625</v>
      </c>
      <c r="F5" s="5">
        <v>0.58099999999999996</v>
      </c>
      <c r="G5" s="5">
        <v>0.68799999999999994</v>
      </c>
      <c r="H5" s="5">
        <v>0.54500000000000004</v>
      </c>
      <c r="I5" s="5">
        <v>0.55200000000000005</v>
      </c>
      <c r="J5" s="5">
        <v>1.133</v>
      </c>
      <c r="K5" s="5">
        <v>1.2190000000000001</v>
      </c>
      <c r="L5" s="5">
        <v>1.1819999999999999</v>
      </c>
      <c r="M5" s="5">
        <v>1.6759999999999999</v>
      </c>
      <c r="N5" s="5">
        <v>2.3159999999999998</v>
      </c>
      <c r="O5" s="6">
        <v>1.2749999999999999</v>
      </c>
      <c r="P5" s="5">
        <v>2.5369999999999999</v>
      </c>
      <c r="Q5" s="12">
        <v>2.9729999999999999</v>
      </c>
      <c r="R5" s="158">
        <v>1.7</v>
      </c>
      <c r="S5" s="5">
        <v>2.2679999999999998</v>
      </c>
      <c r="T5" s="158">
        <v>1.7</v>
      </c>
      <c r="U5" s="125" t="s">
        <v>326</v>
      </c>
      <c r="V5" s="2" t="s">
        <v>345</v>
      </c>
      <c r="W5" s="2" t="s">
        <v>328</v>
      </c>
      <c r="X5" s="2" t="s">
        <v>346</v>
      </c>
      <c r="Y5" s="2" t="s">
        <v>319</v>
      </c>
      <c r="Z5" s="2" t="s">
        <v>347</v>
      </c>
      <c r="AA5" s="2" t="s">
        <v>319</v>
      </c>
      <c r="AB5" s="33">
        <v>1.91</v>
      </c>
      <c r="AC5" s="33">
        <v>2.0099999999999998</v>
      </c>
      <c r="AD5" s="156">
        <v>1.7</v>
      </c>
      <c r="AE5" s="2" t="s">
        <v>28</v>
      </c>
      <c r="AF5" s="2"/>
      <c r="AG5" s="7" t="s">
        <v>324</v>
      </c>
      <c r="AH5" s="7" t="s">
        <v>317</v>
      </c>
      <c r="AI5" s="7" t="s">
        <v>1609</v>
      </c>
      <c r="AJ5" s="2" t="s">
        <v>344</v>
      </c>
      <c r="AK5" s="37"/>
    </row>
    <row r="6" spans="1:37" x14ac:dyDescent="0.35">
      <c r="A6" s="4" t="s">
        <v>31</v>
      </c>
      <c r="B6" s="5">
        <v>0.57699999999999996</v>
      </c>
      <c r="C6" s="5">
        <v>0.41</v>
      </c>
      <c r="D6" s="5">
        <v>0.32400000000000001</v>
      </c>
      <c r="E6" s="5">
        <v>0.38600000000000001</v>
      </c>
      <c r="F6" s="5">
        <v>0.4</v>
      </c>
      <c r="G6" s="5">
        <v>0.33800000000000002</v>
      </c>
      <c r="H6" s="5">
        <v>0.371</v>
      </c>
      <c r="I6" s="5">
        <v>0.314</v>
      </c>
      <c r="J6" s="5">
        <v>0.5</v>
      </c>
      <c r="K6" s="5">
        <v>0.57799999999999996</v>
      </c>
      <c r="L6" s="5">
        <v>0.55200000000000005</v>
      </c>
      <c r="M6" s="5">
        <v>0.73399999999999999</v>
      </c>
      <c r="N6" s="5">
        <v>0.78900000000000003</v>
      </c>
      <c r="O6" s="6">
        <v>0.73599999999999999</v>
      </c>
      <c r="P6" s="5">
        <v>0.71799999999999997</v>
      </c>
      <c r="Q6" s="12">
        <v>0.76300000000000001</v>
      </c>
      <c r="R6" s="158">
        <v>0.5</v>
      </c>
      <c r="S6" s="5">
        <v>0.70799999999999996</v>
      </c>
      <c r="T6" s="158">
        <v>0.5</v>
      </c>
      <c r="U6" s="2" t="s">
        <v>317</v>
      </c>
      <c r="V6" s="2" t="s">
        <v>348</v>
      </c>
      <c r="W6" s="2" t="s">
        <v>312</v>
      </c>
      <c r="X6" s="2" t="s">
        <v>349</v>
      </c>
      <c r="Y6" s="2" t="s">
        <v>312</v>
      </c>
      <c r="Z6" s="2" t="s">
        <v>350</v>
      </c>
      <c r="AA6" s="2" t="s">
        <v>312</v>
      </c>
      <c r="AB6" s="33">
        <v>0.76</v>
      </c>
      <c r="AC6" s="33">
        <v>0.67</v>
      </c>
      <c r="AD6" s="156">
        <v>0.52</v>
      </c>
      <c r="AE6" s="2" t="s">
        <v>28</v>
      </c>
      <c r="AF6" s="2"/>
      <c r="AG6" s="7" t="s">
        <v>324</v>
      </c>
      <c r="AH6" s="7" t="s">
        <v>317</v>
      </c>
      <c r="AI6" s="7" t="s">
        <v>1609</v>
      </c>
      <c r="AJ6" s="2" t="s">
        <v>353</v>
      </c>
      <c r="AK6" s="37"/>
    </row>
    <row r="7" spans="1:37" x14ac:dyDescent="0.35">
      <c r="A7" s="122" t="s">
        <v>33</v>
      </c>
      <c r="B7" s="8" t="s">
        <v>1625</v>
      </c>
      <c r="C7" s="8" t="s">
        <v>1625</v>
      </c>
      <c r="D7" s="8" t="s">
        <v>1625</v>
      </c>
      <c r="E7" s="8" t="s">
        <v>1625</v>
      </c>
      <c r="F7" s="8" t="s">
        <v>1625</v>
      </c>
      <c r="G7" s="8" t="s">
        <v>1625</v>
      </c>
      <c r="H7" s="8" t="s">
        <v>1625</v>
      </c>
      <c r="I7" s="8" t="s">
        <v>1625</v>
      </c>
      <c r="J7" s="5">
        <v>1.258</v>
      </c>
      <c r="K7" s="5">
        <v>1.024</v>
      </c>
      <c r="L7" s="5">
        <v>2.8439999999999999</v>
      </c>
      <c r="M7" s="5">
        <v>4.6740000000000004</v>
      </c>
      <c r="N7" s="5">
        <v>6.6360000000000001</v>
      </c>
      <c r="O7" s="6">
        <v>2.6669999999999998</v>
      </c>
      <c r="P7" s="5">
        <v>4.2789999999999999</v>
      </c>
      <c r="Q7" s="12">
        <v>4.5439999999999996</v>
      </c>
      <c r="R7" s="158">
        <v>4.2</v>
      </c>
      <c r="S7" s="5">
        <v>3.7509999999999999</v>
      </c>
      <c r="T7" s="158">
        <v>3.2</v>
      </c>
      <c r="U7" s="123" t="s">
        <v>317</v>
      </c>
      <c r="V7" s="2" t="s">
        <v>359</v>
      </c>
      <c r="W7" s="2" t="s">
        <v>319</v>
      </c>
      <c r="X7" s="2" t="s">
        <v>360</v>
      </c>
      <c r="Y7" s="2" t="s">
        <v>319</v>
      </c>
      <c r="Z7" s="2" t="s">
        <v>361</v>
      </c>
      <c r="AA7" s="2" t="s">
        <v>319</v>
      </c>
      <c r="AB7" s="33">
        <v>3.23</v>
      </c>
      <c r="AC7" s="33">
        <v>3.89</v>
      </c>
      <c r="AD7" s="156">
        <v>3.66</v>
      </c>
      <c r="AE7" s="2" t="s">
        <v>28</v>
      </c>
      <c r="AF7" s="2" t="s">
        <v>24</v>
      </c>
      <c r="AG7" s="7" t="s">
        <v>605</v>
      </c>
      <c r="AH7" s="7" t="s">
        <v>317</v>
      </c>
      <c r="AI7" s="7" t="s">
        <v>1609</v>
      </c>
      <c r="AJ7" s="2" t="s">
        <v>365</v>
      </c>
      <c r="AK7" s="37"/>
    </row>
    <row r="8" spans="1:37" x14ac:dyDescent="0.35">
      <c r="A8" s="122" t="s">
        <v>33</v>
      </c>
      <c r="B8" s="8" t="s">
        <v>1625</v>
      </c>
      <c r="C8" s="8" t="s">
        <v>1625</v>
      </c>
      <c r="D8" s="8" t="s">
        <v>1625</v>
      </c>
      <c r="E8" s="8" t="s">
        <v>1625</v>
      </c>
      <c r="F8" s="8" t="s">
        <v>1625</v>
      </c>
      <c r="G8" s="8" t="s">
        <v>1625</v>
      </c>
      <c r="H8" s="8" t="s">
        <v>1625</v>
      </c>
      <c r="I8" s="8" t="s">
        <v>1625</v>
      </c>
      <c r="J8" s="5">
        <v>1.258</v>
      </c>
      <c r="K8" s="5">
        <v>1.024</v>
      </c>
      <c r="L8" s="5">
        <v>2.8439999999999999</v>
      </c>
      <c r="M8" s="5">
        <v>4.6740000000000004</v>
      </c>
      <c r="N8" s="5">
        <v>6.6360000000000001</v>
      </c>
      <c r="O8" s="6">
        <v>2.6669999999999998</v>
      </c>
      <c r="P8" s="5">
        <v>4.2789999999999999</v>
      </c>
      <c r="Q8" s="12">
        <v>4.5439999999999996</v>
      </c>
      <c r="R8" s="158">
        <v>4.2</v>
      </c>
      <c r="S8" s="5">
        <v>3.7509999999999999</v>
      </c>
      <c r="T8" s="158">
        <v>3.2</v>
      </c>
      <c r="U8" s="123" t="s">
        <v>326</v>
      </c>
      <c r="V8" s="2" t="s">
        <v>366</v>
      </c>
      <c r="W8" s="2" t="s">
        <v>319</v>
      </c>
      <c r="X8" s="2" t="s">
        <v>367</v>
      </c>
      <c r="Y8" s="2" t="s">
        <v>319</v>
      </c>
      <c r="Z8" s="2" t="s">
        <v>368</v>
      </c>
      <c r="AA8" s="2" t="s">
        <v>319</v>
      </c>
      <c r="AB8" s="33">
        <v>3.23</v>
      </c>
      <c r="AC8" s="33">
        <v>3.89</v>
      </c>
      <c r="AD8" s="156">
        <v>3.66</v>
      </c>
      <c r="AE8" s="2" t="s">
        <v>28</v>
      </c>
      <c r="AF8" s="2" t="s">
        <v>24</v>
      </c>
      <c r="AG8" s="7" t="s">
        <v>605</v>
      </c>
      <c r="AH8" s="7" t="s">
        <v>317</v>
      </c>
      <c r="AI8" s="7" t="s">
        <v>1609</v>
      </c>
      <c r="AJ8" s="2" t="s">
        <v>365</v>
      </c>
      <c r="AK8" s="37"/>
    </row>
    <row r="9" spans="1:37" ht="43.5" x14ac:dyDescent="0.35">
      <c r="A9" s="124" t="s">
        <v>34</v>
      </c>
      <c r="B9" s="5">
        <v>1.9770000000000001</v>
      </c>
      <c r="C9" s="5">
        <v>2.2029999999999998</v>
      </c>
      <c r="D9" s="5">
        <v>1.962</v>
      </c>
      <c r="E9" s="5">
        <v>1.859</v>
      </c>
      <c r="F9" s="5">
        <v>2.0259999999999998</v>
      </c>
      <c r="G9" s="5">
        <v>2.169</v>
      </c>
      <c r="H9" s="5">
        <v>2.2040000000000002</v>
      </c>
      <c r="I9" s="5">
        <v>2.0590000000000002</v>
      </c>
      <c r="J9" s="5">
        <v>1.964</v>
      </c>
      <c r="K9" s="5">
        <v>1.9179999999999999</v>
      </c>
      <c r="L9" s="5">
        <v>2.0209999999999999</v>
      </c>
      <c r="M9" s="5">
        <v>2.645</v>
      </c>
      <c r="N9" s="5">
        <v>2.6309999999999998</v>
      </c>
      <c r="O9" s="9">
        <v>2.9220000000000002</v>
      </c>
      <c r="P9" s="5">
        <v>3.0030000000000001</v>
      </c>
      <c r="Q9" s="5">
        <v>3.0030000000000001</v>
      </c>
      <c r="R9" s="158"/>
      <c r="S9" s="12">
        <v>3.0659999999999998</v>
      </c>
      <c r="T9" s="158"/>
      <c r="U9" s="125" t="s">
        <v>369</v>
      </c>
      <c r="V9" s="2" t="s">
        <v>370</v>
      </c>
      <c r="W9" s="2" t="s">
        <v>328</v>
      </c>
      <c r="X9" s="2" t="s">
        <v>371</v>
      </c>
      <c r="Y9" s="2" t="s">
        <v>328</v>
      </c>
      <c r="Z9" s="2" t="s">
        <v>372</v>
      </c>
      <c r="AA9" s="2" t="s">
        <v>328</v>
      </c>
      <c r="AB9" s="33">
        <v>0.99</v>
      </c>
      <c r="AC9" s="33">
        <v>0.94</v>
      </c>
      <c r="AD9" s="156"/>
      <c r="AE9" s="2" t="s">
        <v>28</v>
      </c>
      <c r="AF9" s="2"/>
      <c r="AG9" s="7" t="s">
        <v>1626</v>
      </c>
      <c r="AH9" s="7" t="s">
        <v>373</v>
      </c>
      <c r="AI9" s="7" t="s">
        <v>1609</v>
      </c>
      <c r="AJ9" s="2" t="s">
        <v>374</v>
      </c>
      <c r="AK9" s="37" t="s">
        <v>1627</v>
      </c>
    </row>
    <row r="10" spans="1:37" ht="43.5" x14ac:dyDescent="0.35">
      <c r="A10" s="124" t="s">
        <v>34</v>
      </c>
      <c r="B10" s="5">
        <v>1.9770000000000001</v>
      </c>
      <c r="C10" s="5">
        <v>2.2029999999999998</v>
      </c>
      <c r="D10" s="5">
        <v>1.962</v>
      </c>
      <c r="E10" s="5">
        <v>1.859</v>
      </c>
      <c r="F10" s="5">
        <v>2.0259999999999998</v>
      </c>
      <c r="G10" s="5">
        <v>2.169</v>
      </c>
      <c r="H10" s="5">
        <v>2.2040000000000002</v>
      </c>
      <c r="I10" s="5">
        <v>2.0590000000000002</v>
      </c>
      <c r="J10" s="5">
        <v>1.964</v>
      </c>
      <c r="K10" s="5">
        <v>1.9179999999999999</v>
      </c>
      <c r="L10" s="5">
        <v>2.0209999999999999</v>
      </c>
      <c r="M10" s="5">
        <v>2.645</v>
      </c>
      <c r="N10" s="5">
        <v>2.6309999999999998</v>
      </c>
      <c r="O10" s="9">
        <v>2.9220000000000002</v>
      </c>
      <c r="P10" s="5">
        <v>3.0030000000000001</v>
      </c>
      <c r="Q10" s="5">
        <v>3.0030000000000001</v>
      </c>
      <c r="R10" s="158"/>
      <c r="S10" s="12">
        <v>3.0659999999999998</v>
      </c>
      <c r="T10" s="158"/>
      <c r="U10" s="125" t="s">
        <v>375</v>
      </c>
      <c r="V10" s="10">
        <v>11232</v>
      </c>
      <c r="W10" s="2" t="s">
        <v>328</v>
      </c>
      <c r="X10" s="11" t="s">
        <v>376</v>
      </c>
      <c r="Y10" s="2" t="s">
        <v>328</v>
      </c>
      <c r="Z10" s="27" t="s">
        <v>376</v>
      </c>
      <c r="AA10" s="2" t="s">
        <v>328</v>
      </c>
      <c r="AB10" s="33">
        <v>0.99</v>
      </c>
      <c r="AC10" s="33">
        <v>0.94</v>
      </c>
      <c r="AD10" s="156"/>
      <c r="AE10" s="2" t="s">
        <v>28</v>
      </c>
      <c r="AF10" s="2"/>
      <c r="AG10" s="7" t="s">
        <v>1626</v>
      </c>
      <c r="AH10" s="7" t="s">
        <v>373</v>
      </c>
      <c r="AI10" s="7" t="s">
        <v>1609</v>
      </c>
      <c r="AJ10" s="2" t="s">
        <v>374</v>
      </c>
      <c r="AK10" s="37" t="s">
        <v>1627</v>
      </c>
    </row>
    <row r="11" spans="1:37" x14ac:dyDescent="0.35">
      <c r="A11" s="4" t="s">
        <v>35</v>
      </c>
      <c r="B11" s="8" t="s">
        <v>1625</v>
      </c>
      <c r="C11" s="8" t="s">
        <v>1625</v>
      </c>
      <c r="D11" s="8" t="s">
        <v>1625</v>
      </c>
      <c r="E11" s="8" t="s">
        <v>1625</v>
      </c>
      <c r="F11" s="8" t="s">
        <v>1625</v>
      </c>
      <c r="G11" s="8" t="s">
        <v>1625</v>
      </c>
      <c r="H11" s="8" t="s">
        <v>1625</v>
      </c>
      <c r="I11" s="8" t="s">
        <v>1625</v>
      </c>
      <c r="J11" s="8" t="s">
        <v>1625</v>
      </c>
      <c r="K11" s="8" t="s">
        <v>1625</v>
      </c>
      <c r="L11" s="8" t="s">
        <v>1625</v>
      </c>
      <c r="M11" s="8" t="s">
        <v>1625</v>
      </c>
      <c r="N11" s="5">
        <v>0.53600000000000003</v>
      </c>
      <c r="O11" s="6">
        <v>0.44400000000000001</v>
      </c>
      <c r="P11" s="5">
        <v>0.59099999999999997</v>
      </c>
      <c r="Q11" s="12">
        <v>1.0329999999999999</v>
      </c>
      <c r="R11" s="158">
        <v>1</v>
      </c>
      <c r="S11" s="5">
        <v>1.147</v>
      </c>
      <c r="T11" s="158">
        <v>1.2</v>
      </c>
      <c r="U11" s="2" t="s">
        <v>317</v>
      </c>
      <c r="V11" s="2" t="s">
        <v>379</v>
      </c>
      <c r="W11" s="2" t="s">
        <v>334</v>
      </c>
      <c r="X11" s="2" t="s">
        <v>380</v>
      </c>
      <c r="Y11" s="2" t="s">
        <v>334</v>
      </c>
      <c r="Z11" s="2" t="s">
        <v>381</v>
      </c>
      <c r="AA11" s="2" t="s">
        <v>328</v>
      </c>
      <c r="AB11" s="33">
        <v>0.64</v>
      </c>
      <c r="AC11" s="33">
        <v>0.71</v>
      </c>
      <c r="AD11" s="162">
        <v>0.77</v>
      </c>
      <c r="AE11" s="2" t="s">
        <v>28</v>
      </c>
      <c r="AF11" s="2" t="s">
        <v>24</v>
      </c>
      <c r="AG11" s="7" t="s">
        <v>605</v>
      </c>
      <c r="AH11" s="7" t="s">
        <v>317</v>
      </c>
      <c r="AI11" s="7" t="s">
        <v>1609</v>
      </c>
      <c r="AJ11" s="2" t="s">
        <v>384</v>
      </c>
      <c r="AK11" s="37"/>
    </row>
    <row r="12" spans="1:37" x14ac:dyDescent="0.35">
      <c r="A12" s="4" t="s">
        <v>43</v>
      </c>
      <c r="B12" s="8" t="s">
        <v>1625</v>
      </c>
      <c r="C12" s="5">
        <v>1.778</v>
      </c>
      <c r="D12" s="5">
        <v>1.1839999999999999</v>
      </c>
      <c r="E12" s="5">
        <v>1.298</v>
      </c>
      <c r="F12" s="5">
        <v>0.78700000000000003</v>
      </c>
      <c r="G12" s="5">
        <v>1</v>
      </c>
      <c r="H12" s="5">
        <v>1.226</v>
      </c>
      <c r="I12" s="5">
        <v>1.5920000000000001</v>
      </c>
      <c r="J12" s="5">
        <v>1.0780000000000001</v>
      </c>
      <c r="K12" s="5">
        <v>1.2410000000000001</v>
      </c>
      <c r="L12" s="5">
        <v>1.222</v>
      </c>
      <c r="M12" s="5">
        <v>1.4419999999999999</v>
      </c>
      <c r="N12" s="5">
        <v>0.95899999999999996</v>
      </c>
      <c r="O12" s="6">
        <v>0.878</v>
      </c>
      <c r="P12" s="5">
        <v>1.581</v>
      </c>
      <c r="Q12" s="12">
        <v>1.355</v>
      </c>
      <c r="R12" s="158">
        <v>1.8</v>
      </c>
      <c r="S12" s="5">
        <v>1.2290000000000001</v>
      </c>
      <c r="T12" s="158">
        <v>1.6</v>
      </c>
      <c r="U12" s="2" t="s">
        <v>411</v>
      </c>
      <c r="V12" s="2" t="s">
        <v>412</v>
      </c>
      <c r="W12" s="2" t="s">
        <v>334</v>
      </c>
      <c r="X12" s="2" t="s">
        <v>413</v>
      </c>
      <c r="Y12" s="2" t="s">
        <v>334</v>
      </c>
      <c r="Z12" s="2" t="s">
        <v>414</v>
      </c>
      <c r="AA12" s="2" t="s">
        <v>334</v>
      </c>
      <c r="AB12" s="33">
        <v>0.3</v>
      </c>
      <c r="AC12" s="33">
        <v>0.3</v>
      </c>
      <c r="AD12" s="162">
        <v>0.32</v>
      </c>
      <c r="AE12" s="2" t="s">
        <v>28</v>
      </c>
      <c r="AF12" s="2" t="s">
        <v>24</v>
      </c>
      <c r="AG12" s="7" t="s">
        <v>605</v>
      </c>
      <c r="AH12" s="7" t="s">
        <v>418</v>
      </c>
      <c r="AI12" s="7" t="s">
        <v>1609</v>
      </c>
      <c r="AJ12" s="2" t="s">
        <v>419</v>
      </c>
      <c r="AK12" s="37"/>
    </row>
    <row r="13" spans="1:37" ht="29" x14ac:dyDescent="0.35">
      <c r="A13" s="4" t="s">
        <v>1628</v>
      </c>
      <c r="B13" s="8" t="s">
        <v>1625</v>
      </c>
      <c r="C13" s="8" t="s">
        <v>1625</v>
      </c>
      <c r="D13" s="8" t="s">
        <v>1625</v>
      </c>
      <c r="E13" s="5">
        <v>0.378</v>
      </c>
      <c r="F13" s="5">
        <v>0.29799999999999999</v>
      </c>
      <c r="G13" s="5">
        <v>0.41899999999999998</v>
      </c>
      <c r="H13" s="5">
        <v>0.28399999999999997</v>
      </c>
      <c r="I13" s="5">
        <v>0.25700000000000001</v>
      </c>
      <c r="J13" s="5">
        <v>0.187</v>
      </c>
      <c r="K13" s="5">
        <v>0.21199999999999999</v>
      </c>
      <c r="L13" s="5">
        <v>0.67500000000000004</v>
      </c>
      <c r="M13" s="5">
        <v>0.503</v>
      </c>
      <c r="N13" s="5">
        <v>0.5</v>
      </c>
      <c r="O13" s="6">
        <v>0.48699999999999999</v>
      </c>
      <c r="P13" s="5">
        <v>0.54700000000000004</v>
      </c>
      <c r="Q13" s="12">
        <v>0.82299999999999995</v>
      </c>
      <c r="R13" s="158">
        <v>1</v>
      </c>
      <c r="S13" s="5">
        <v>0.65400000000000003</v>
      </c>
      <c r="T13" s="158">
        <v>0.9</v>
      </c>
      <c r="U13" s="2" t="s">
        <v>442</v>
      </c>
      <c r="V13" s="2" t="s">
        <v>443</v>
      </c>
      <c r="W13" s="2" t="s">
        <v>334</v>
      </c>
      <c r="X13" s="2" t="s">
        <v>444</v>
      </c>
      <c r="Y13" s="2" t="s">
        <v>334</v>
      </c>
      <c r="Z13" s="2" t="s">
        <v>445</v>
      </c>
      <c r="AA13" s="2" t="s">
        <v>334</v>
      </c>
      <c r="AB13" s="33">
        <v>0.12</v>
      </c>
      <c r="AC13" s="33">
        <v>0.17</v>
      </c>
      <c r="AD13" s="162">
        <v>0.18</v>
      </c>
      <c r="AE13" s="2" t="s">
        <v>28</v>
      </c>
      <c r="AF13" s="2"/>
      <c r="AG13" s="7" t="s">
        <v>498</v>
      </c>
      <c r="AH13" s="7" t="s">
        <v>450</v>
      </c>
      <c r="AI13" s="7" t="s">
        <v>1609</v>
      </c>
      <c r="AJ13" s="2" t="s">
        <v>451</v>
      </c>
      <c r="AK13" s="37"/>
    </row>
    <row r="14" spans="1:37" ht="29" x14ac:dyDescent="0.35">
      <c r="A14" s="15" t="s">
        <v>60</v>
      </c>
      <c r="B14" s="16">
        <v>2.7519999999999998</v>
      </c>
      <c r="C14" s="16">
        <v>2.84</v>
      </c>
      <c r="D14" s="16">
        <v>3.0350000000000001</v>
      </c>
      <c r="E14" s="16">
        <v>2.7320000000000002</v>
      </c>
      <c r="F14" s="16">
        <v>3.6030000000000002</v>
      </c>
      <c r="G14" s="16">
        <v>2.9649999999999999</v>
      </c>
      <c r="H14" s="16">
        <v>2.6829999999999998</v>
      </c>
      <c r="I14" s="16">
        <v>2.6890000000000001</v>
      </c>
      <c r="J14" s="16">
        <v>3.2679999999999998</v>
      </c>
      <c r="K14" s="16">
        <v>2.71</v>
      </c>
      <c r="L14" s="16">
        <v>3.2730000000000001</v>
      </c>
      <c r="M14" s="16">
        <v>3.0219999999999998</v>
      </c>
      <c r="N14" s="16">
        <v>3.0139999999999998</v>
      </c>
      <c r="O14" s="17">
        <v>3.27</v>
      </c>
      <c r="P14" s="16">
        <v>3.915</v>
      </c>
      <c r="Q14" s="12">
        <v>4.7</v>
      </c>
      <c r="R14" s="159">
        <v>3.7</v>
      </c>
      <c r="S14" s="16">
        <v>4.069</v>
      </c>
      <c r="T14" s="159">
        <v>3.8</v>
      </c>
      <c r="U14" s="18" t="s">
        <v>493</v>
      </c>
      <c r="V14" s="18" t="s">
        <v>1629</v>
      </c>
      <c r="W14" s="18" t="s">
        <v>328</v>
      </c>
      <c r="X14" s="18" t="s">
        <v>494</v>
      </c>
      <c r="Y14" s="18" t="s">
        <v>328</v>
      </c>
      <c r="Z14" s="18" t="s">
        <v>495</v>
      </c>
      <c r="AA14" s="18" t="s">
        <v>328</v>
      </c>
      <c r="AB14" s="34">
        <v>0.64</v>
      </c>
      <c r="AC14" s="33">
        <v>0.62</v>
      </c>
      <c r="AD14" s="162">
        <v>0.57999999999999996</v>
      </c>
      <c r="AE14" s="18" t="s">
        <v>28</v>
      </c>
      <c r="AF14" s="18"/>
      <c r="AG14" s="19" t="s">
        <v>498</v>
      </c>
      <c r="AH14" s="19" t="s">
        <v>499</v>
      </c>
      <c r="AI14" s="15" t="s">
        <v>1630</v>
      </c>
      <c r="AJ14" s="18" t="s">
        <v>500</v>
      </c>
      <c r="AK14" s="37"/>
    </row>
    <row r="15" spans="1:37" ht="29" x14ac:dyDescent="0.35">
      <c r="A15" s="122" t="s">
        <v>61</v>
      </c>
      <c r="B15" s="5">
        <v>0.83499999999999996</v>
      </c>
      <c r="C15" s="5">
        <v>0.59299999999999997</v>
      </c>
      <c r="D15" s="5">
        <v>0.59199999999999997</v>
      </c>
      <c r="E15" s="5">
        <v>0.52500000000000002</v>
      </c>
      <c r="F15" s="5">
        <v>0.59</v>
      </c>
      <c r="G15" s="5">
        <v>0.85499999999999998</v>
      </c>
      <c r="H15" s="5">
        <v>1.157</v>
      </c>
      <c r="I15" s="5">
        <v>1.2270000000000001</v>
      </c>
      <c r="J15" s="5">
        <v>1.458</v>
      </c>
      <c r="K15" s="5">
        <v>1.65</v>
      </c>
      <c r="L15" s="5">
        <v>0.91500000000000004</v>
      </c>
      <c r="M15" s="5">
        <v>1.0960000000000001</v>
      </c>
      <c r="N15" s="5">
        <v>1.0069999999999999</v>
      </c>
      <c r="O15" s="9">
        <v>1.054</v>
      </c>
      <c r="P15" s="5">
        <v>1.411</v>
      </c>
      <c r="Q15" s="12">
        <v>1.4259999999999999</v>
      </c>
      <c r="R15" s="158">
        <v>1.7</v>
      </c>
      <c r="S15" s="5">
        <v>1.3819999999999999</v>
      </c>
      <c r="T15" s="158">
        <v>1.6</v>
      </c>
      <c r="U15" s="123" t="s">
        <v>501</v>
      </c>
      <c r="V15" s="2" t="s">
        <v>1631</v>
      </c>
      <c r="W15" s="2" t="s">
        <v>334</v>
      </c>
      <c r="X15" s="2" t="s">
        <v>502</v>
      </c>
      <c r="Y15" s="2" t="s">
        <v>334</v>
      </c>
      <c r="Z15" s="2" t="s">
        <v>503</v>
      </c>
      <c r="AA15" s="2" t="s">
        <v>334</v>
      </c>
      <c r="AB15" s="33">
        <v>0.35</v>
      </c>
      <c r="AC15" s="33">
        <v>0.34</v>
      </c>
      <c r="AD15" s="162">
        <v>0.3</v>
      </c>
      <c r="AE15" s="2" t="s">
        <v>28</v>
      </c>
      <c r="AF15" s="2"/>
      <c r="AG15" s="7" t="s">
        <v>1632</v>
      </c>
      <c r="AH15" s="7" t="s">
        <v>357</v>
      </c>
      <c r="AI15" s="4" t="s">
        <v>1630</v>
      </c>
      <c r="AJ15" s="2" t="s">
        <v>506</v>
      </c>
      <c r="AK15" s="1"/>
    </row>
    <row r="16" spans="1:37" ht="29" x14ac:dyDescent="0.35">
      <c r="A16" s="122" t="s">
        <v>61</v>
      </c>
      <c r="B16" s="5">
        <v>0.83499999999999996</v>
      </c>
      <c r="C16" s="5">
        <v>0.59299999999999997</v>
      </c>
      <c r="D16" s="5">
        <v>0.59199999999999997</v>
      </c>
      <c r="E16" s="5">
        <v>0.52500000000000002</v>
      </c>
      <c r="F16" s="5">
        <v>0.59</v>
      </c>
      <c r="G16" s="5">
        <v>0.85499999999999998</v>
      </c>
      <c r="H16" s="5">
        <v>1.157</v>
      </c>
      <c r="I16" s="5">
        <v>1.2270000000000001</v>
      </c>
      <c r="J16" s="5">
        <v>1.458</v>
      </c>
      <c r="K16" s="5">
        <v>1.65</v>
      </c>
      <c r="L16" s="5">
        <v>0.91500000000000004</v>
      </c>
      <c r="M16" s="5">
        <v>1.0960000000000001</v>
      </c>
      <c r="N16" s="5">
        <v>1.0069999999999999</v>
      </c>
      <c r="O16" s="9">
        <v>1.054</v>
      </c>
      <c r="P16" s="5">
        <v>1.411</v>
      </c>
      <c r="Q16" s="12">
        <v>1.4259999999999999</v>
      </c>
      <c r="R16" s="158">
        <v>1.7</v>
      </c>
      <c r="S16" s="5">
        <v>1.3819999999999999</v>
      </c>
      <c r="T16" s="158">
        <v>1.6</v>
      </c>
      <c r="U16" s="123" t="s">
        <v>507</v>
      </c>
      <c r="V16" s="2" t="s">
        <v>1272</v>
      </c>
      <c r="W16" s="2" t="s">
        <v>334</v>
      </c>
      <c r="X16" s="2" t="s">
        <v>508</v>
      </c>
      <c r="Y16" s="2" t="s">
        <v>334</v>
      </c>
      <c r="Z16" s="2" t="s">
        <v>509</v>
      </c>
      <c r="AA16" s="2" t="s">
        <v>334</v>
      </c>
      <c r="AB16" s="33">
        <v>0.35</v>
      </c>
      <c r="AC16" s="33">
        <v>0.34</v>
      </c>
      <c r="AD16" s="162">
        <v>0.3</v>
      </c>
      <c r="AE16" s="2" t="s">
        <v>28</v>
      </c>
      <c r="AF16" s="2"/>
      <c r="AG16" s="7" t="s">
        <v>1632</v>
      </c>
      <c r="AH16" s="7" t="s">
        <v>357</v>
      </c>
      <c r="AI16" s="4" t="s">
        <v>1630</v>
      </c>
      <c r="AJ16" s="2" t="s">
        <v>506</v>
      </c>
      <c r="AK16" s="1"/>
    </row>
    <row r="17" spans="1:37" ht="29" x14ac:dyDescent="0.35">
      <c r="A17" s="124" t="s">
        <v>62</v>
      </c>
      <c r="B17" s="5">
        <v>1.0089999999999999</v>
      </c>
      <c r="C17" s="5">
        <v>0.76700000000000002</v>
      </c>
      <c r="D17" s="5">
        <v>0.84399999999999997</v>
      </c>
      <c r="E17" s="5">
        <v>1.0900000000000001</v>
      </c>
      <c r="F17" s="5">
        <v>1.623</v>
      </c>
      <c r="G17" s="5">
        <v>1.4930000000000001</v>
      </c>
      <c r="H17" s="5">
        <v>0.91</v>
      </c>
      <c r="I17" s="5">
        <v>1</v>
      </c>
      <c r="J17" s="5">
        <v>1.4019999999999999</v>
      </c>
      <c r="K17" s="5">
        <v>1.25</v>
      </c>
      <c r="L17" s="5">
        <v>1.2390000000000001</v>
      </c>
      <c r="M17" s="5">
        <v>0.98899999999999999</v>
      </c>
      <c r="N17" s="5">
        <v>0.91900000000000004</v>
      </c>
      <c r="O17" s="9">
        <v>1.381</v>
      </c>
      <c r="P17" s="5">
        <v>1.843</v>
      </c>
      <c r="Q17" s="12">
        <v>2.0950000000000002</v>
      </c>
      <c r="R17" s="158">
        <v>2.2000000000000002</v>
      </c>
      <c r="S17" s="5">
        <v>1.8939999999999999</v>
      </c>
      <c r="T17" s="158">
        <v>2</v>
      </c>
      <c r="U17" s="125" t="s">
        <v>512</v>
      </c>
      <c r="V17" s="2" t="s">
        <v>1633</v>
      </c>
      <c r="W17" s="2" t="s">
        <v>312</v>
      </c>
      <c r="X17" s="2" t="s">
        <v>513</v>
      </c>
      <c r="Y17" s="2" t="s">
        <v>328</v>
      </c>
      <c r="Z17" s="2" t="s">
        <v>514</v>
      </c>
      <c r="AA17" s="2" t="s">
        <v>312</v>
      </c>
      <c r="AB17" s="33">
        <v>0.46</v>
      </c>
      <c r="AC17" s="33">
        <v>0.43</v>
      </c>
      <c r="AD17" s="162">
        <v>0.42</v>
      </c>
      <c r="AE17" s="2" t="s">
        <v>28</v>
      </c>
      <c r="AF17" s="2"/>
      <c r="AG17" s="7" t="s">
        <v>498</v>
      </c>
      <c r="AH17" s="7" t="s">
        <v>499</v>
      </c>
      <c r="AI17" s="4" t="s">
        <v>1630</v>
      </c>
      <c r="AJ17" s="2" t="s">
        <v>516</v>
      </c>
      <c r="AK17" s="1"/>
    </row>
    <row r="18" spans="1:37" x14ac:dyDescent="0.35">
      <c r="A18" s="124" t="s">
        <v>62</v>
      </c>
      <c r="B18" s="5">
        <v>1.0089999999999999</v>
      </c>
      <c r="C18" s="5">
        <v>0.76700000000000002</v>
      </c>
      <c r="D18" s="5">
        <v>0.84399999999999997</v>
      </c>
      <c r="E18" s="5">
        <v>1.0900000000000001</v>
      </c>
      <c r="F18" s="5">
        <v>1.623</v>
      </c>
      <c r="G18" s="5">
        <v>1.4930000000000001</v>
      </c>
      <c r="H18" s="5">
        <v>0.91</v>
      </c>
      <c r="I18" s="5">
        <v>1</v>
      </c>
      <c r="J18" s="5">
        <v>1.4019999999999999</v>
      </c>
      <c r="K18" s="5">
        <v>1.25</v>
      </c>
      <c r="L18" s="5">
        <v>1.2390000000000001</v>
      </c>
      <c r="M18" s="5">
        <v>0.98899999999999999</v>
      </c>
      <c r="N18" s="5">
        <v>0.91900000000000004</v>
      </c>
      <c r="O18" s="9">
        <v>1.381</v>
      </c>
      <c r="P18" s="5">
        <v>1.843</v>
      </c>
      <c r="Q18" s="12">
        <v>2.0950000000000002</v>
      </c>
      <c r="R18" s="158">
        <v>2.2000000000000002</v>
      </c>
      <c r="S18" s="5">
        <v>1.8939999999999999</v>
      </c>
      <c r="T18" s="158">
        <v>2</v>
      </c>
      <c r="U18" s="125" t="s">
        <v>517</v>
      </c>
      <c r="V18" s="2" t="s">
        <v>1634</v>
      </c>
      <c r="W18" s="2" t="s">
        <v>312</v>
      </c>
      <c r="X18" s="2" t="s">
        <v>518</v>
      </c>
      <c r="Y18" s="2" t="s">
        <v>312</v>
      </c>
      <c r="Z18" s="2" t="s">
        <v>519</v>
      </c>
      <c r="AA18" s="2" t="s">
        <v>312</v>
      </c>
      <c r="AB18" s="33">
        <v>0.46</v>
      </c>
      <c r="AC18" s="33">
        <v>0.43</v>
      </c>
      <c r="AD18" s="162">
        <v>0.42</v>
      </c>
      <c r="AE18" s="2" t="s">
        <v>28</v>
      </c>
      <c r="AF18" s="2"/>
      <c r="AG18" s="7" t="s">
        <v>498</v>
      </c>
      <c r="AH18" s="7" t="s">
        <v>499</v>
      </c>
      <c r="AI18" s="4" t="s">
        <v>1630</v>
      </c>
      <c r="AJ18" s="2" t="s">
        <v>516</v>
      </c>
      <c r="AK18" s="1"/>
    </row>
    <row r="19" spans="1:37" ht="29" x14ac:dyDescent="0.35">
      <c r="A19" s="4" t="s">
        <v>70</v>
      </c>
      <c r="B19" s="5">
        <v>1.7250000000000001</v>
      </c>
      <c r="C19" s="5">
        <v>1.7410000000000001</v>
      </c>
      <c r="D19" s="5">
        <v>1.8879999999999999</v>
      </c>
      <c r="E19" s="5">
        <v>1.8859999999999999</v>
      </c>
      <c r="F19" s="5">
        <v>2.069</v>
      </c>
      <c r="G19" s="5">
        <v>2.15</v>
      </c>
      <c r="H19" s="5">
        <v>3.0089999999999999</v>
      </c>
      <c r="I19" s="5">
        <v>2.9550000000000001</v>
      </c>
      <c r="J19" s="5">
        <v>2.7069999999999999</v>
      </c>
      <c r="K19" s="5">
        <v>3.0169999999999999</v>
      </c>
      <c r="L19" s="5">
        <v>3.4319999999999999</v>
      </c>
      <c r="M19" s="5">
        <v>3.556</v>
      </c>
      <c r="N19" s="5">
        <v>3.6379999999999999</v>
      </c>
      <c r="O19" s="6">
        <v>3.5950000000000002</v>
      </c>
      <c r="P19" s="5">
        <v>3.694</v>
      </c>
      <c r="Q19" s="12">
        <v>8.49</v>
      </c>
      <c r="R19" s="158">
        <v>6.8</v>
      </c>
      <c r="S19" s="5">
        <v>5.681</v>
      </c>
      <c r="T19" s="158">
        <v>5.0999999999999996</v>
      </c>
      <c r="U19" s="2" t="s">
        <v>354</v>
      </c>
      <c r="V19" s="20" t="s">
        <v>545</v>
      </c>
      <c r="W19" s="2" t="s">
        <v>319</v>
      </c>
      <c r="X19" s="20" t="s">
        <v>546</v>
      </c>
      <c r="Y19" s="2" t="s">
        <v>328</v>
      </c>
      <c r="Z19" s="27" t="s">
        <v>547</v>
      </c>
      <c r="AA19" s="2" t="s">
        <v>319</v>
      </c>
      <c r="AB19" s="33">
        <v>1.38</v>
      </c>
      <c r="AC19" s="33">
        <v>1.82</v>
      </c>
      <c r="AD19" s="162">
        <v>2.0099999999999998</v>
      </c>
      <c r="AE19" s="2" t="s">
        <v>28</v>
      </c>
      <c r="AF19" s="2"/>
      <c r="AG19" s="7" t="s">
        <v>1632</v>
      </c>
      <c r="AH19" s="7" t="s">
        <v>357</v>
      </c>
      <c r="AI19" s="4" t="s">
        <v>1630</v>
      </c>
      <c r="AJ19" s="2" t="s">
        <v>550</v>
      </c>
      <c r="AK19" s="37"/>
    </row>
    <row r="20" spans="1:37" ht="29" x14ac:dyDescent="0.35">
      <c r="A20" s="4" t="s">
        <v>75</v>
      </c>
      <c r="B20" s="8" t="s">
        <v>1625</v>
      </c>
      <c r="C20" s="8" t="s">
        <v>1625</v>
      </c>
      <c r="D20" s="8" t="s">
        <v>1625</v>
      </c>
      <c r="E20" s="8" t="s">
        <v>1625</v>
      </c>
      <c r="F20" s="8" t="s">
        <v>1625</v>
      </c>
      <c r="G20" s="8" t="s">
        <v>1625</v>
      </c>
      <c r="H20" s="8" t="s">
        <v>1625</v>
      </c>
      <c r="I20" s="8" t="s">
        <v>1625</v>
      </c>
      <c r="J20" s="8" t="s">
        <v>1625</v>
      </c>
      <c r="K20" s="5">
        <v>0.67300000000000004</v>
      </c>
      <c r="L20" s="5">
        <v>1.097</v>
      </c>
      <c r="M20" s="5">
        <v>0.65800000000000003</v>
      </c>
      <c r="N20" s="5">
        <v>1.218</v>
      </c>
      <c r="O20" s="9">
        <v>1.2250000000000001</v>
      </c>
      <c r="P20" s="5">
        <v>1.375</v>
      </c>
      <c r="Q20" s="12">
        <v>1.4890000000000001</v>
      </c>
      <c r="R20" s="158">
        <v>1.3</v>
      </c>
      <c r="S20" s="5">
        <v>1.59</v>
      </c>
      <c r="T20" s="158">
        <v>1.5</v>
      </c>
      <c r="U20" s="2" t="s">
        <v>326</v>
      </c>
      <c r="V20" s="2" t="s">
        <v>568</v>
      </c>
      <c r="W20" s="2" t="s">
        <v>328</v>
      </c>
      <c r="X20" s="2" t="s">
        <v>569</v>
      </c>
      <c r="Y20" s="2" t="s">
        <v>312</v>
      </c>
      <c r="Z20" s="2" t="s">
        <v>570</v>
      </c>
      <c r="AA20" s="2" t="s">
        <v>328</v>
      </c>
      <c r="AB20" s="33">
        <v>0.95</v>
      </c>
      <c r="AC20" s="33">
        <v>0.8</v>
      </c>
      <c r="AD20" s="162">
        <v>0.72</v>
      </c>
      <c r="AE20" s="2" t="s">
        <v>28</v>
      </c>
      <c r="AF20" s="2"/>
      <c r="AG20" s="7" t="s">
        <v>324</v>
      </c>
      <c r="AH20" s="2" t="s">
        <v>317</v>
      </c>
      <c r="AI20" s="7" t="s">
        <v>1609</v>
      </c>
      <c r="AJ20" s="2" t="s">
        <v>573</v>
      </c>
      <c r="AK20" s="37"/>
    </row>
    <row r="21" spans="1:37" x14ac:dyDescent="0.35">
      <c r="A21" s="122" t="s">
        <v>78</v>
      </c>
      <c r="B21" s="5">
        <v>0.28899999999999998</v>
      </c>
      <c r="C21" s="5">
        <v>0.38700000000000001</v>
      </c>
      <c r="D21" s="5">
        <v>0.66</v>
      </c>
      <c r="E21" s="5">
        <v>0.755</v>
      </c>
      <c r="F21" s="5">
        <v>0.52900000000000003</v>
      </c>
      <c r="G21" s="5">
        <v>0.69199999999999995</v>
      </c>
      <c r="H21" s="5">
        <v>0.5</v>
      </c>
      <c r="I21" s="5">
        <v>1.714</v>
      </c>
      <c r="J21" s="5">
        <v>1.526</v>
      </c>
      <c r="K21" s="5">
        <v>1.45</v>
      </c>
      <c r="L21" s="5">
        <v>1.085</v>
      </c>
      <c r="M21" s="5">
        <v>1.66</v>
      </c>
      <c r="N21" s="5">
        <v>2.528</v>
      </c>
      <c r="O21" s="6">
        <v>1.9119999999999999</v>
      </c>
      <c r="P21" s="5">
        <v>2.4</v>
      </c>
      <c r="Q21" s="12">
        <v>3.69</v>
      </c>
      <c r="R21" s="158">
        <v>3.2</v>
      </c>
      <c r="S21" s="5">
        <v>3.58</v>
      </c>
      <c r="T21" s="158">
        <v>3.6</v>
      </c>
      <c r="U21" s="123" t="s">
        <v>582</v>
      </c>
      <c r="V21" s="2" t="s">
        <v>583</v>
      </c>
      <c r="W21" s="2" t="s">
        <v>312</v>
      </c>
      <c r="X21" s="2" t="s">
        <v>584</v>
      </c>
      <c r="Y21" s="2" t="s">
        <v>312</v>
      </c>
      <c r="Z21" s="2" t="s">
        <v>585</v>
      </c>
      <c r="AA21" s="2" t="s">
        <v>312</v>
      </c>
      <c r="AB21" s="33">
        <v>0.39</v>
      </c>
      <c r="AC21" s="33">
        <v>0.38</v>
      </c>
      <c r="AD21" s="162">
        <v>0.41</v>
      </c>
      <c r="AE21" s="2" t="s">
        <v>28</v>
      </c>
      <c r="AF21" s="2"/>
      <c r="AG21" s="7" t="s">
        <v>1626</v>
      </c>
      <c r="AH21" s="7" t="s">
        <v>373</v>
      </c>
      <c r="AI21" s="7" t="s">
        <v>1609</v>
      </c>
      <c r="AJ21" s="2" t="s">
        <v>588</v>
      </c>
      <c r="AK21" s="37"/>
    </row>
    <row r="22" spans="1:37" ht="29" x14ac:dyDescent="0.35">
      <c r="A22" s="122" t="s">
        <v>78</v>
      </c>
      <c r="B22" s="5">
        <v>0.28899999999999998</v>
      </c>
      <c r="C22" s="5">
        <v>0.38700000000000001</v>
      </c>
      <c r="D22" s="5">
        <v>0.66</v>
      </c>
      <c r="E22" s="5">
        <v>0.755</v>
      </c>
      <c r="F22" s="5">
        <v>0.52900000000000003</v>
      </c>
      <c r="G22" s="5">
        <v>0.69199999999999995</v>
      </c>
      <c r="H22" s="5">
        <v>0.5</v>
      </c>
      <c r="I22" s="5">
        <v>1.714</v>
      </c>
      <c r="J22" s="5">
        <v>1.526</v>
      </c>
      <c r="K22" s="5">
        <v>1.45</v>
      </c>
      <c r="L22" s="5">
        <v>1.085</v>
      </c>
      <c r="M22" s="5">
        <v>1.66</v>
      </c>
      <c r="N22" s="5">
        <v>2.528</v>
      </c>
      <c r="O22" s="6">
        <v>1.9119999999999999</v>
      </c>
      <c r="P22" s="5">
        <v>2.4</v>
      </c>
      <c r="Q22" s="12">
        <v>3.69</v>
      </c>
      <c r="R22" s="158">
        <v>3.2</v>
      </c>
      <c r="S22" s="5">
        <v>3.58</v>
      </c>
      <c r="T22" s="158">
        <v>3.6</v>
      </c>
      <c r="U22" s="123" t="s">
        <v>589</v>
      </c>
      <c r="V22" s="2" t="s">
        <v>590</v>
      </c>
      <c r="W22" s="2" t="s">
        <v>312</v>
      </c>
      <c r="X22" s="2" t="s">
        <v>590</v>
      </c>
      <c r="Y22" s="2" t="s">
        <v>312</v>
      </c>
      <c r="Z22" s="27" t="s">
        <v>591</v>
      </c>
      <c r="AA22" s="2" t="s">
        <v>328</v>
      </c>
      <c r="AB22" s="33">
        <v>0.39</v>
      </c>
      <c r="AC22" s="33">
        <v>0.38</v>
      </c>
      <c r="AD22" s="162">
        <v>0.41</v>
      </c>
      <c r="AE22" s="2" t="s">
        <v>28</v>
      </c>
      <c r="AF22" s="2"/>
      <c r="AG22" s="7" t="s">
        <v>1626</v>
      </c>
      <c r="AH22" s="7" t="s">
        <v>373</v>
      </c>
      <c r="AI22" s="7" t="s">
        <v>1609</v>
      </c>
      <c r="AJ22" s="2" t="s">
        <v>588</v>
      </c>
      <c r="AK22" s="37"/>
    </row>
    <row r="23" spans="1:37" ht="43.5" x14ac:dyDescent="0.35">
      <c r="A23" s="122" t="s">
        <v>78</v>
      </c>
      <c r="B23" s="5">
        <v>0.28899999999999998</v>
      </c>
      <c r="C23" s="5">
        <v>0.38700000000000001</v>
      </c>
      <c r="D23" s="5">
        <v>0.66</v>
      </c>
      <c r="E23" s="5">
        <v>0.755</v>
      </c>
      <c r="F23" s="5">
        <v>0.52900000000000003</v>
      </c>
      <c r="G23" s="5">
        <v>0.69199999999999995</v>
      </c>
      <c r="H23" s="5">
        <v>0.5</v>
      </c>
      <c r="I23" s="5">
        <v>1.714</v>
      </c>
      <c r="J23" s="5">
        <v>1.526</v>
      </c>
      <c r="K23" s="5">
        <v>1.45</v>
      </c>
      <c r="L23" s="5">
        <v>1.085</v>
      </c>
      <c r="M23" s="5">
        <v>1.66</v>
      </c>
      <c r="N23" s="5">
        <v>2.528</v>
      </c>
      <c r="O23" s="6">
        <v>1.9119999999999999</v>
      </c>
      <c r="P23" s="5">
        <v>2.4</v>
      </c>
      <c r="Q23" s="12">
        <v>3.69</v>
      </c>
      <c r="R23" s="158">
        <v>3.2</v>
      </c>
      <c r="S23" s="5">
        <v>3.58</v>
      </c>
      <c r="T23" s="158">
        <v>3.6</v>
      </c>
      <c r="U23" s="123" t="s">
        <v>594</v>
      </c>
      <c r="V23" s="2" t="s">
        <v>595</v>
      </c>
      <c r="W23" s="2" t="s">
        <v>328</v>
      </c>
      <c r="X23" s="2" t="s">
        <v>596</v>
      </c>
      <c r="Y23" s="2" t="s">
        <v>328</v>
      </c>
      <c r="Z23" s="2" t="s">
        <v>597</v>
      </c>
      <c r="AA23" s="2" t="s">
        <v>319</v>
      </c>
      <c r="AB23" s="33">
        <v>0.39</v>
      </c>
      <c r="AC23" s="33">
        <v>0.38</v>
      </c>
      <c r="AD23" s="162">
        <v>0.41</v>
      </c>
      <c r="AE23" s="2" t="s">
        <v>28</v>
      </c>
      <c r="AF23" s="2"/>
      <c r="AG23" s="7" t="s">
        <v>1626</v>
      </c>
      <c r="AH23" s="7" t="s">
        <v>373</v>
      </c>
      <c r="AI23" s="7" t="s">
        <v>1609</v>
      </c>
      <c r="AJ23" s="2" t="s">
        <v>588</v>
      </c>
      <c r="AK23" s="37"/>
    </row>
    <row r="24" spans="1:37" x14ac:dyDescent="0.35">
      <c r="A24" s="4" t="s">
        <v>80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  <c r="P24" s="5"/>
      <c r="Q24" s="12">
        <v>2.093</v>
      </c>
      <c r="R24" s="158">
        <v>2</v>
      </c>
      <c r="S24" s="5">
        <v>1.399</v>
      </c>
      <c r="T24" s="158">
        <v>1.4</v>
      </c>
      <c r="U24" s="2" t="s">
        <v>317</v>
      </c>
      <c r="V24" s="2"/>
      <c r="W24" s="2"/>
      <c r="X24" s="2"/>
      <c r="Y24" s="2"/>
      <c r="Z24" s="2" t="s">
        <v>602</v>
      </c>
      <c r="AA24" s="2" t="s">
        <v>319</v>
      </c>
      <c r="AB24" s="33">
        <v>1.3</v>
      </c>
      <c r="AC24" s="33">
        <v>1.65</v>
      </c>
      <c r="AD24" s="162">
        <v>1.62</v>
      </c>
      <c r="AE24" s="2" t="s">
        <v>28</v>
      </c>
      <c r="AF24" s="2"/>
      <c r="AG24" s="2" t="s">
        <v>605</v>
      </c>
      <c r="AH24" s="2" t="s">
        <v>317</v>
      </c>
      <c r="AI24" s="7" t="s">
        <v>1609</v>
      </c>
      <c r="AJ24" s="2" t="s">
        <v>606</v>
      </c>
      <c r="AK24" s="37"/>
    </row>
    <row r="25" spans="1:37" x14ac:dyDescent="0.35">
      <c r="A25" s="4" t="s">
        <v>89</v>
      </c>
      <c r="B25" s="5">
        <v>0.93400000000000005</v>
      </c>
      <c r="C25" s="5">
        <v>0.91700000000000004</v>
      </c>
      <c r="D25" s="5">
        <v>0.66100000000000003</v>
      </c>
      <c r="E25" s="5">
        <v>0.64400000000000002</v>
      </c>
      <c r="F25" s="5">
        <v>0.57399999999999995</v>
      </c>
      <c r="G25" s="5">
        <v>0.51500000000000001</v>
      </c>
      <c r="H25" s="5">
        <v>0.4</v>
      </c>
      <c r="I25" s="5">
        <v>0.33</v>
      </c>
      <c r="J25" s="5">
        <v>0.56899999999999995</v>
      </c>
      <c r="K25" s="5">
        <v>0.81200000000000006</v>
      </c>
      <c r="L25" s="5">
        <v>0.94899999999999995</v>
      </c>
      <c r="M25" s="5">
        <v>1.111</v>
      </c>
      <c r="N25" s="5">
        <v>1.4910000000000001</v>
      </c>
      <c r="O25" s="9">
        <v>1.675</v>
      </c>
      <c r="P25" s="5">
        <v>2.0249999999999999</v>
      </c>
      <c r="Q25" s="12">
        <v>3.0739999999999998</v>
      </c>
      <c r="R25" s="158">
        <v>3.7</v>
      </c>
      <c r="S25" s="5">
        <v>2.3639999999999999</v>
      </c>
      <c r="T25" s="158">
        <v>3</v>
      </c>
      <c r="U25" s="2" t="s">
        <v>640</v>
      </c>
      <c r="V25" s="2" t="s">
        <v>641</v>
      </c>
      <c r="W25" s="2" t="s">
        <v>312</v>
      </c>
      <c r="X25" s="2" t="s">
        <v>642</v>
      </c>
      <c r="Y25" s="2" t="s">
        <v>312</v>
      </c>
      <c r="Z25" s="2" t="s">
        <v>598</v>
      </c>
      <c r="AA25" s="2" t="s">
        <v>328</v>
      </c>
      <c r="AB25" s="33">
        <v>0.44</v>
      </c>
      <c r="AC25" s="33">
        <v>0.49</v>
      </c>
      <c r="AD25" s="162">
        <v>0.59</v>
      </c>
      <c r="AE25" s="2" t="s">
        <v>28</v>
      </c>
      <c r="AF25" s="2" t="s">
        <v>24</v>
      </c>
      <c r="AG25" s="7" t="s">
        <v>605</v>
      </c>
      <c r="AH25" s="7" t="s">
        <v>373</v>
      </c>
      <c r="AI25" s="7" t="s">
        <v>1609</v>
      </c>
      <c r="AJ25" s="2" t="s">
        <v>646</v>
      </c>
      <c r="AK25" s="37"/>
    </row>
    <row r="26" spans="1:37" x14ac:dyDescent="0.35">
      <c r="A26" s="122" t="s">
        <v>98</v>
      </c>
      <c r="B26" s="5">
        <v>0.69</v>
      </c>
      <c r="C26" s="5">
        <v>0.52500000000000002</v>
      </c>
      <c r="D26" s="5">
        <v>0.747</v>
      </c>
      <c r="E26" s="5">
        <v>0.70199999999999996</v>
      </c>
      <c r="F26" s="5">
        <v>0.83</v>
      </c>
      <c r="G26" s="5">
        <v>0.60699999999999998</v>
      </c>
      <c r="H26" s="5">
        <v>0.52700000000000002</v>
      </c>
      <c r="I26" s="5">
        <v>0.73299999999999998</v>
      </c>
      <c r="J26" s="5">
        <v>0.96199999999999997</v>
      </c>
      <c r="K26" s="5">
        <v>0.82299999999999995</v>
      </c>
      <c r="L26" s="5">
        <v>0.755</v>
      </c>
      <c r="M26" s="5">
        <v>0.69499999999999995</v>
      </c>
      <c r="N26" s="5">
        <v>0.86699999999999999</v>
      </c>
      <c r="O26" s="6">
        <v>0.73299999999999998</v>
      </c>
      <c r="P26" s="5">
        <v>1.056</v>
      </c>
      <c r="Q26" s="12">
        <v>0.94299999999999995</v>
      </c>
      <c r="R26" s="158">
        <v>0.8</v>
      </c>
      <c r="S26" s="5">
        <v>0.92100000000000004</v>
      </c>
      <c r="T26" s="158">
        <v>0.8</v>
      </c>
      <c r="U26" s="123" t="s">
        <v>317</v>
      </c>
      <c r="V26" s="2" t="s">
        <v>679</v>
      </c>
      <c r="W26" s="2" t="s">
        <v>312</v>
      </c>
      <c r="X26" s="2" t="s">
        <v>680</v>
      </c>
      <c r="Y26" s="2" t="s">
        <v>328</v>
      </c>
      <c r="Z26" s="2" t="s">
        <v>681</v>
      </c>
      <c r="AA26" s="2" t="s">
        <v>312</v>
      </c>
      <c r="AB26" s="33">
        <v>0.72</v>
      </c>
      <c r="AC26" s="33">
        <v>0.7</v>
      </c>
      <c r="AD26" s="162">
        <v>0.64</v>
      </c>
      <c r="AE26" s="2" t="s">
        <v>28</v>
      </c>
      <c r="AF26" s="2"/>
      <c r="AG26" s="7" t="s">
        <v>324</v>
      </c>
      <c r="AH26" s="7" t="s">
        <v>317</v>
      </c>
      <c r="AI26" s="7" t="s">
        <v>1609</v>
      </c>
      <c r="AJ26" s="2" t="s">
        <v>684</v>
      </c>
      <c r="AK26" s="37"/>
    </row>
    <row r="27" spans="1:37" x14ac:dyDescent="0.35">
      <c r="A27" s="122" t="s">
        <v>98</v>
      </c>
      <c r="B27" s="5">
        <v>0.69</v>
      </c>
      <c r="C27" s="5">
        <v>0.52500000000000002</v>
      </c>
      <c r="D27" s="5">
        <v>0.747</v>
      </c>
      <c r="E27" s="5">
        <v>0.70199999999999996</v>
      </c>
      <c r="F27" s="5">
        <v>0.83</v>
      </c>
      <c r="G27" s="5">
        <v>0.60699999999999998</v>
      </c>
      <c r="H27" s="5">
        <v>0.52700000000000002</v>
      </c>
      <c r="I27" s="5">
        <v>0.73299999999999998</v>
      </c>
      <c r="J27" s="5">
        <v>0.96199999999999997</v>
      </c>
      <c r="K27" s="5">
        <v>0.82299999999999995</v>
      </c>
      <c r="L27" s="5">
        <v>0.755</v>
      </c>
      <c r="M27" s="5">
        <v>0.69499999999999995</v>
      </c>
      <c r="N27" s="5">
        <v>0.86699999999999999</v>
      </c>
      <c r="O27" s="6">
        <v>0.73299999999999998</v>
      </c>
      <c r="P27" s="5">
        <v>1.056</v>
      </c>
      <c r="Q27" s="12">
        <v>0.94299999999999995</v>
      </c>
      <c r="R27" s="158">
        <v>0.8</v>
      </c>
      <c r="S27" s="5">
        <v>0.92100000000000004</v>
      </c>
      <c r="T27" s="158">
        <v>0.8</v>
      </c>
      <c r="U27" s="123" t="s">
        <v>326</v>
      </c>
      <c r="V27" s="2" t="s">
        <v>685</v>
      </c>
      <c r="W27" s="2" t="s">
        <v>334</v>
      </c>
      <c r="X27" s="2" t="s">
        <v>686</v>
      </c>
      <c r="Y27" s="2" t="s">
        <v>312</v>
      </c>
      <c r="Z27" s="2" t="s">
        <v>687</v>
      </c>
      <c r="AA27" s="14" t="s">
        <v>334</v>
      </c>
      <c r="AB27" s="33">
        <v>0.72</v>
      </c>
      <c r="AC27" s="33">
        <v>0.7</v>
      </c>
      <c r="AD27" s="162">
        <v>0.64</v>
      </c>
      <c r="AE27" s="2" t="s">
        <v>28</v>
      </c>
      <c r="AF27" s="2"/>
      <c r="AG27" s="7" t="s">
        <v>324</v>
      </c>
      <c r="AH27" s="7" t="s">
        <v>317</v>
      </c>
      <c r="AI27" s="7" t="s">
        <v>1609</v>
      </c>
      <c r="AJ27" s="2" t="s">
        <v>684</v>
      </c>
      <c r="AK27" s="37"/>
    </row>
    <row r="28" spans="1:37" ht="29" x14ac:dyDescent="0.35">
      <c r="A28" s="4" t="s">
        <v>99</v>
      </c>
      <c r="B28" s="5">
        <v>0.186</v>
      </c>
      <c r="C28" s="5">
        <v>0.17199999999999999</v>
      </c>
      <c r="D28" s="5">
        <v>0.29099999999999998</v>
      </c>
      <c r="E28" s="5">
        <v>0.16500000000000001</v>
      </c>
      <c r="F28" s="5">
        <v>0.23100000000000001</v>
      </c>
      <c r="G28" s="5">
        <v>0.124</v>
      </c>
      <c r="H28" s="5">
        <v>0.16800000000000001</v>
      </c>
      <c r="I28" s="5">
        <v>0.34</v>
      </c>
      <c r="J28" s="5">
        <v>0.39300000000000002</v>
      </c>
      <c r="K28" s="5">
        <v>0.379</v>
      </c>
      <c r="L28" s="5">
        <v>0.46200000000000002</v>
      </c>
      <c r="M28" s="5">
        <v>0.28000000000000003</v>
      </c>
      <c r="N28" s="5">
        <v>0.59499999999999997</v>
      </c>
      <c r="O28" s="6">
        <v>0.54300000000000004</v>
      </c>
      <c r="P28" s="5">
        <v>0.72599999999999998</v>
      </c>
      <c r="Q28" s="12">
        <v>0.73699999999999999</v>
      </c>
      <c r="R28" s="158">
        <v>1.1000000000000001</v>
      </c>
      <c r="S28" s="5">
        <v>0.59499999999999997</v>
      </c>
      <c r="T28" s="158">
        <v>0.9</v>
      </c>
      <c r="U28" s="2" t="s">
        <v>688</v>
      </c>
      <c r="V28" s="2" t="s">
        <v>689</v>
      </c>
      <c r="W28" s="2" t="s">
        <v>334</v>
      </c>
      <c r="X28" s="2" t="s">
        <v>690</v>
      </c>
      <c r="Y28" s="2" t="s">
        <v>334</v>
      </c>
      <c r="Z28" s="2" t="s">
        <v>691</v>
      </c>
      <c r="AA28" s="14" t="s">
        <v>334</v>
      </c>
      <c r="AB28" s="33">
        <v>0.19</v>
      </c>
      <c r="AC28" s="33">
        <v>0.22</v>
      </c>
      <c r="AD28" s="162">
        <v>0.23</v>
      </c>
      <c r="AE28" s="2" t="s">
        <v>28</v>
      </c>
      <c r="AF28" s="2"/>
      <c r="AG28" s="7" t="s">
        <v>498</v>
      </c>
      <c r="AH28" s="7" t="s">
        <v>450</v>
      </c>
      <c r="AI28" s="7" t="s">
        <v>1609</v>
      </c>
      <c r="AJ28" s="2" t="s">
        <v>694</v>
      </c>
      <c r="AK28" s="37"/>
    </row>
    <row r="29" spans="1:37" x14ac:dyDescent="0.35">
      <c r="A29" s="4" t="s">
        <v>101</v>
      </c>
      <c r="B29" s="8" t="s">
        <v>1635</v>
      </c>
      <c r="C29" s="8" t="s">
        <v>1635</v>
      </c>
      <c r="D29" s="8" t="s">
        <v>1635</v>
      </c>
      <c r="E29" s="5">
        <v>0.35299999999999998</v>
      </c>
      <c r="F29" s="5">
        <v>0.41099999999999998</v>
      </c>
      <c r="G29" s="5">
        <v>0.26200000000000001</v>
      </c>
      <c r="H29" s="5">
        <v>0.253</v>
      </c>
      <c r="I29" s="5">
        <v>0.34</v>
      </c>
      <c r="J29" s="5">
        <v>0.45200000000000001</v>
      </c>
      <c r="K29" s="5">
        <v>0.41699999999999998</v>
      </c>
      <c r="L29" s="5">
        <v>0.28999999999999998</v>
      </c>
      <c r="M29" s="5">
        <v>0.48199999999999998</v>
      </c>
      <c r="N29" s="5">
        <v>0.55100000000000005</v>
      </c>
      <c r="O29" s="6">
        <v>0.5</v>
      </c>
      <c r="P29" s="5">
        <v>0.53200000000000003</v>
      </c>
      <c r="Q29" s="12">
        <v>0.9</v>
      </c>
      <c r="R29" s="158">
        <v>0.7</v>
      </c>
      <c r="S29" s="5">
        <v>0.753</v>
      </c>
      <c r="T29" s="158">
        <v>0.6</v>
      </c>
      <c r="U29" s="2" t="s">
        <v>317</v>
      </c>
      <c r="V29" s="2" t="s">
        <v>698</v>
      </c>
      <c r="W29" s="2" t="s">
        <v>334</v>
      </c>
      <c r="X29" s="2" t="s">
        <v>699</v>
      </c>
      <c r="Y29" s="2" t="s">
        <v>334</v>
      </c>
      <c r="Z29" s="2" t="s">
        <v>700</v>
      </c>
      <c r="AA29" s="2" t="s">
        <v>312</v>
      </c>
      <c r="AB29" s="33">
        <v>0.47</v>
      </c>
      <c r="AC29" s="33">
        <v>0.81</v>
      </c>
      <c r="AD29" s="162">
        <v>0.75</v>
      </c>
      <c r="AE29" s="2" t="s">
        <v>28</v>
      </c>
      <c r="AF29" s="2"/>
      <c r="AG29" s="7" t="s">
        <v>324</v>
      </c>
      <c r="AH29" s="7" t="s">
        <v>317</v>
      </c>
      <c r="AI29" s="7" t="s">
        <v>1609</v>
      </c>
      <c r="AJ29" s="2" t="s">
        <v>703</v>
      </c>
      <c r="AK29" s="37"/>
    </row>
    <row r="30" spans="1:37" x14ac:dyDescent="0.35">
      <c r="A30" s="122" t="s">
        <v>103</v>
      </c>
      <c r="B30" s="8" t="s">
        <v>1625</v>
      </c>
      <c r="C30" s="8" t="s">
        <v>1625</v>
      </c>
      <c r="D30" s="8" t="s">
        <v>1625</v>
      </c>
      <c r="E30" s="8" t="s">
        <v>1625</v>
      </c>
      <c r="F30" s="8" t="s">
        <v>1625</v>
      </c>
      <c r="G30" s="8" t="s">
        <v>1625</v>
      </c>
      <c r="H30" s="8" t="s">
        <v>1625</v>
      </c>
      <c r="I30" s="8" t="s">
        <v>1625</v>
      </c>
      <c r="J30" s="5">
        <v>1.125</v>
      </c>
      <c r="K30" s="5">
        <v>1.2909999999999999</v>
      </c>
      <c r="L30" s="5">
        <v>0.78200000000000003</v>
      </c>
      <c r="M30" s="5">
        <v>0.73599999999999999</v>
      </c>
      <c r="N30" s="5">
        <v>1.1279999999999999</v>
      </c>
      <c r="O30" s="9">
        <v>1.6719999999999999</v>
      </c>
      <c r="P30" s="5">
        <v>2.83</v>
      </c>
      <c r="Q30" s="12">
        <v>3.97</v>
      </c>
      <c r="R30" s="158">
        <v>4.3</v>
      </c>
      <c r="S30" s="5">
        <v>3</v>
      </c>
      <c r="T30" s="158">
        <v>3.7</v>
      </c>
      <c r="U30" s="123" t="s">
        <v>528</v>
      </c>
      <c r="V30" s="2" t="s">
        <v>710</v>
      </c>
      <c r="W30" s="2" t="s">
        <v>312</v>
      </c>
      <c r="X30" s="2" t="s">
        <v>711</v>
      </c>
      <c r="Y30" s="2" t="s">
        <v>312</v>
      </c>
      <c r="Z30" s="2" t="s">
        <v>712</v>
      </c>
      <c r="AA30" s="2" t="s">
        <v>328</v>
      </c>
      <c r="AB30" s="33">
        <v>0.46</v>
      </c>
      <c r="AC30" s="33">
        <v>0.52</v>
      </c>
      <c r="AD30" s="162">
        <v>0.6</v>
      </c>
      <c r="AE30" s="2" t="s">
        <v>28</v>
      </c>
      <c r="AF30" s="2" t="s">
        <v>24</v>
      </c>
      <c r="AG30" s="7" t="s">
        <v>605</v>
      </c>
      <c r="AH30" s="7" t="s">
        <v>530</v>
      </c>
      <c r="AI30" s="2" t="s">
        <v>1609</v>
      </c>
      <c r="AJ30" s="2" t="s">
        <v>715</v>
      </c>
      <c r="AK30" s="37"/>
    </row>
    <row r="31" spans="1:37" ht="29" x14ac:dyDescent="0.35">
      <c r="A31" s="122" t="s">
        <v>103</v>
      </c>
      <c r="B31" s="8" t="s">
        <v>1625</v>
      </c>
      <c r="C31" s="8" t="s">
        <v>1625</v>
      </c>
      <c r="D31" s="8" t="s">
        <v>1625</v>
      </c>
      <c r="E31" s="8" t="s">
        <v>1625</v>
      </c>
      <c r="F31" s="8" t="s">
        <v>1625</v>
      </c>
      <c r="G31" s="8" t="s">
        <v>1625</v>
      </c>
      <c r="H31" s="8" t="s">
        <v>1625</v>
      </c>
      <c r="I31" s="8" t="s">
        <v>1625</v>
      </c>
      <c r="J31" s="5">
        <v>1.125</v>
      </c>
      <c r="K31" s="5">
        <v>1.2909999999999999</v>
      </c>
      <c r="L31" s="5">
        <v>0.78200000000000003</v>
      </c>
      <c r="M31" s="5">
        <v>0.73599999999999999</v>
      </c>
      <c r="N31" s="5">
        <v>1.1279999999999999</v>
      </c>
      <c r="O31" s="9">
        <v>1.6719999999999999</v>
      </c>
      <c r="P31" s="5">
        <v>2.83</v>
      </c>
      <c r="Q31" s="12">
        <v>3.97</v>
      </c>
      <c r="R31" s="158">
        <v>4.3</v>
      </c>
      <c r="S31" s="5">
        <v>3</v>
      </c>
      <c r="T31" s="158">
        <v>3.7</v>
      </c>
      <c r="U31" s="123" t="s">
        <v>716</v>
      </c>
      <c r="V31" s="2" t="s">
        <v>717</v>
      </c>
      <c r="W31" s="2" t="s">
        <v>312</v>
      </c>
      <c r="X31" s="2" t="s">
        <v>718</v>
      </c>
      <c r="Y31" s="2" t="s">
        <v>312</v>
      </c>
      <c r="Z31" s="2" t="s">
        <v>719</v>
      </c>
      <c r="AA31" s="2" t="s">
        <v>328</v>
      </c>
      <c r="AB31" s="33">
        <v>0.46</v>
      </c>
      <c r="AC31" s="33">
        <v>0.52</v>
      </c>
      <c r="AD31" s="162">
        <v>0.6</v>
      </c>
      <c r="AE31" s="2" t="s">
        <v>28</v>
      </c>
      <c r="AF31" s="2" t="s">
        <v>24</v>
      </c>
      <c r="AG31" s="7" t="s">
        <v>605</v>
      </c>
      <c r="AH31" s="7" t="s">
        <v>530</v>
      </c>
      <c r="AI31" s="2" t="s">
        <v>1609</v>
      </c>
      <c r="AJ31" s="2" t="s">
        <v>715</v>
      </c>
      <c r="AK31" s="37"/>
    </row>
    <row r="32" spans="1:37" ht="29" x14ac:dyDescent="0.35">
      <c r="A32" s="122" t="s">
        <v>103</v>
      </c>
      <c r="B32" s="8" t="s">
        <v>1625</v>
      </c>
      <c r="C32" s="8" t="s">
        <v>1625</v>
      </c>
      <c r="D32" s="8" t="s">
        <v>1625</v>
      </c>
      <c r="E32" s="8" t="s">
        <v>1625</v>
      </c>
      <c r="F32" s="8" t="s">
        <v>1625</v>
      </c>
      <c r="G32" s="8" t="s">
        <v>1625</v>
      </c>
      <c r="H32" s="8" t="s">
        <v>1625</v>
      </c>
      <c r="I32" s="8" t="s">
        <v>1625</v>
      </c>
      <c r="J32" s="5">
        <v>1.125</v>
      </c>
      <c r="K32" s="5">
        <v>1.2909999999999999</v>
      </c>
      <c r="L32" s="5">
        <v>0.78200000000000003</v>
      </c>
      <c r="M32" s="5">
        <v>0.73599999999999999</v>
      </c>
      <c r="N32" s="5">
        <v>1.1279999999999999</v>
      </c>
      <c r="O32" s="9">
        <v>1.6719999999999999</v>
      </c>
      <c r="P32" s="5">
        <v>2.83</v>
      </c>
      <c r="Q32" s="12">
        <v>3.97</v>
      </c>
      <c r="R32" s="158">
        <v>4.3</v>
      </c>
      <c r="S32" s="5">
        <v>3</v>
      </c>
      <c r="T32" s="158">
        <v>3.7</v>
      </c>
      <c r="U32" s="123" t="s">
        <v>720</v>
      </c>
      <c r="V32" s="2" t="s">
        <v>721</v>
      </c>
      <c r="W32" s="2" t="s">
        <v>334</v>
      </c>
      <c r="X32" s="2" t="s">
        <v>722</v>
      </c>
      <c r="Y32" s="2" t="s">
        <v>334</v>
      </c>
      <c r="Z32" s="2" t="s">
        <v>723</v>
      </c>
      <c r="AA32" s="2" t="s">
        <v>312</v>
      </c>
      <c r="AB32" s="33">
        <v>0.46</v>
      </c>
      <c r="AC32" s="33">
        <v>0.52</v>
      </c>
      <c r="AD32" s="162">
        <v>0.6</v>
      </c>
      <c r="AE32" s="2" t="s">
        <v>28</v>
      </c>
      <c r="AF32" s="2" t="s">
        <v>24</v>
      </c>
      <c r="AG32" s="7" t="s">
        <v>605</v>
      </c>
      <c r="AH32" s="7" t="s">
        <v>530</v>
      </c>
      <c r="AI32" s="2" t="s">
        <v>1609</v>
      </c>
      <c r="AJ32" s="2" t="s">
        <v>715</v>
      </c>
      <c r="AK32" s="37"/>
    </row>
    <row r="33" spans="1:37" x14ac:dyDescent="0.35">
      <c r="A33" s="4" t="s">
        <v>104</v>
      </c>
      <c r="B33" s="5">
        <v>0.47299999999999998</v>
      </c>
      <c r="C33" s="5">
        <v>0.45700000000000002</v>
      </c>
      <c r="D33" s="5">
        <v>0.51900000000000002</v>
      </c>
      <c r="E33" s="5">
        <v>0.34599999999999997</v>
      </c>
      <c r="F33" s="5">
        <v>0.26800000000000002</v>
      </c>
      <c r="G33" s="5">
        <v>0.26500000000000001</v>
      </c>
      <c r="H33" s="5">
        <v>0.52200000000000002</v>
      </c>
      <c r="I33" s="5">
        <v>0.72699999999999998</v>
      </c>
      <c r="J33" s="5">
        <v>0.59299999999999997</v>
      </c>
      <c r="K33" s="5">
        <v>0.82799999999999996</v>
      </c>
      <c r="L33" s="5">
        <v>0.54200000000000004</v>
      </c>
      <c r="M33" s="5">
        <v>0.7</v>
      </c>
      <c r="N33" s="5">
        <v>0.81</v>
      </c>
      <c r="O33" s="9">
        <v>1.0569999999999999</v>
      </c>
      <c r="P33" s="5">
        <v>1.1200000000000001</v>
      </c>
      <c r="Q33" s="12">
        <v>2</v>
      </c>
      <c r="R33" s="158">
        <v>2.2999999999999998</v>
      </c>
      <c r="S33" s="5">
        <v>1.4359999999999999</v>
      </c>
      <c r="T33" s="158">
        <v>1.8</v>
      </c>
      <c r="U33" s="2" t="s">
        <v>724</v>
      </c>
      <c r="V33" s="2" t="s">
        <v>725</v>
      </c>
      <c r="W33" s="2" t="s">
        <v>312</v>
      </c>
      <c r="X33" s="2" t="s">
        <v>726</v>
      </c>
      <c r="Y33" s="2" t="s">
        <v>334</v>
      </c>
      <c r="Z33" s="2" t="s">
        <v>727</v>
      </c>
      <c r="AA33" s="2" t="s">
        <v>312</v>
      </c>
      <c r="AB33" s="33">
        <v>0.3</v>
      </c>
      <c r="AC33" s="33">
        <v>0.38</v>
      </c>
      <c r="AD33" s="162">
        <v>0.49</v>
      </c>
      <c r="AE33" s="2" t="s">
        <v>28</v>
      </c>
      <c r="AF33" s="2" t="s">
        <v>24</v>
      </c>
      <c r="AG33" s="7" t="s">
        <v>605</v>
      </c>
      <c r="AH33" s="7" t="s">
        <v>418</v>
      </c>
      <c r="AI33" s="7" t="s">
        <v>1609</v>
      </c>
      <c r="AJ33" s="2" t="s">
        <v>731</v>
      </c>
      <c r="AK33" s="37"/>
    </row>
    <row r="34" spans="1:37" ht="29" x14ac:dyDescent="0.35">
      <c r="A34" s="4" t="s">
        <v>105</v>
      </c>
      <c r="B34" s="5">
        <v>0.14499999999999999</v>
      </c>
      <c r="C34" s="5">
        <v>0.34599999999999997</v>
      </c>
      <c r="D34" s="5">
        <v>0.26</v>
      </c>
      <c r="E34" s="5">
        <v>0.35099999999999998</v>
      </c>
      <c r="F34" s="5">
        <v>0.33300000000000002</v>
      </c>
      <c r="G34" s="5">
        <v>0.24199999999999999</v>
      </c>
      <c r="H34" s="5">
        <v>0.252</v>
      </c>
      <c r="I34" s="5">
        <v>0.35599999999999998</v>
      </c>
      <c r="J34" s="5">
        <v>0.377</v>
      </c>
      <c r="K34" s="5">
        <v>0.34899999999999998</v>
      </c>
      <c r="L34" s="5">
        <v>0.312</v>
      </c>
      <c r="M34" s="5">
        <v>0.433</v>
      </c>
      <c r="N34" s="5">
        <v>0.42699999999999999</v>
      </c>
      <c r="O34" s="9">
        <v>0.67700000000000005</v>
      </c>
      <c r="P34" s="5">
        <v>0.82599999999999996</v>
      </c>
      <c r="Q34" s="12">
        <v>1.121</v>
      </c>
      <c r="R34" s="158">
        <v>1.5</v>
      </c>
      <c r="S34" s="5">
        <v>0.93799999999999994</v>
      </c>
      <c r="T34" s="158">
        <v>1.3</v>
      </c>
      <c r="U34" s="2" t="s">
        <v>732</v>
      </c>
      <c r="V34" s="2" t="s">
        <v>733</v>
      </c>
      <c r="W34" s="2" t="s">
        <v>334</v>
      </c>
      <c r="X34" s="2" t="s">
        <v>734</v>
      </c>
      <c r="Y34" s="2" t="s">
        <v>334</v>
      </c>
      <c r="Z34" s="2" t="s">
        <v>735</v>
      </c>
      <c r="AA34" s="2" t="s">
        <v>334</v>
      </c>
      <c r="AB34" s="33">
        <v>0.14000000000000001</v>
      </c>
      <c r="AC34" s="33">
        <v>0.16</v>
      </c>
      <c r="AD34" s="162">
        <v>0.21</v>
      </c>
      <c r="AE34" s="2" t="s">
        <v>28</v>
      </c>
      <c r="AF34" s="2" t="s">
        <v>24</v>
      </c>
      <c r="AG34" s="7" t="s">
        <v>605</v>
      </c>
      <c r="AH34" s="7" t="s">
        <v>373</v>
      </c>
      <c r="AI34" s="7" t="s">
        <v>1609</v>
      </c>
      <c r="AJ34" s="2" t="s">
        <v>739</v>
      </c>
      <c r="AK34" s="37"/>
    </row>
    <row r="35" spans="1:37" x14ac:dyDescent="0.35">
      <c r="A35" s="122" t="s">
        <v>107</v>
      </c>
      <c r="B35" s="5">
        <v>1.014</v>
      </c>
      <c r="C35" s="5">
        <v>0.81100000000000005</v>
      </c>
      <c r="D35" s="5">
        <v>1.278</v>
      </c>
      <c r="E35" s="5">
        <v>1.236</v>
      </c>
      <c r="F35" s="5">
        <v>1.3069999999999999</v>
      </c>
      <c r="G35" s="5">
        <v>1.748</v>
      </c>
      <c r="H35" s="5">
        <v>2.4159999999999999</v>
      </c>
      <c r="I35" s="5">
        <v>2.339</v>
      </c>
      <c r="J35" s="5">
        <v>1.5649999999999999</v>
      </c>
      <c r="K35" s="5">
        <v>1.7110000000000001</v>
      </c>
      <c r="L35" s="5">
        <v>1.8680000000000001</v>
      </c>
      <c r="M35" s="5">
        <v>2.0790000000000002</v>
      </c>
      <c r="N35" s="5">
        <v>2.5790000000000002</v>
      </c>
      <c r="O35" s="6">
        <v>1.8260000000000001</v>
      </c>
      <c r="P35" s="5">
        <v>2.3929999999999998</v>
      </c>
      <c r="Q35" s="12">
        <v>2.4929999999999999</v>
      </c>
      <c r="R35" s="158">
        <v>2.4</v>
      </c>
      <c r="S35" s="5">
        <v>2.4350000000000001</v>
      </c>
      <c r="T35" s="158">
        <v>2.4</v>
      </c>
      <c r="U35" s="123" t="s">
        <v>742</v>
      </c>
      <c r="V35" s="2" t="s">
        <v>743</v>
      </c>
      <c r="W35" s="2" t="s">
        <v>328</v>
      </c>
      <c r="X35" s="2" t="s">
        <v>744</v>
      </c>
      <c r="Y35" s="2" t="s">
        <v>328</v>
      </c>
      <c r="Z35" s="2" t="s">
        <v>745</v>
      </c>
      <c r="AA35" s="2" t="s">
        <v>328</v>
      </c>
      <c r="AB35" s="33">
        <v>1.07</v>
      </c>
      <c r="AC35" s="33">
        <v>1</v>
      </c>
      <c r="AD35" s="162">
        <v>0.92</v>
      </c>
      <c r="AE35" s="2" t="s">
        <v>28</v>
      </c>
      <c r="AF35" s="2"/>
      <c r="AG35" s="7" t="s">
        <v>1626</v>
      </c>
      <c r="AH35" s="7" t="s">
        <v>373</v>
      </c>
      <c r="AI35" s="7" t="s">
        <v>1609</v>
      </c>
      <c r="AJ35" s="2" t="s">
        <v>748</v>
      </c>
      <c r="AK35" s="37"/>
    </row>
    <row r="36" spans="1:37" ht="29" x14ac:dyDescent="0.35">
      <c r="A36" s="122" t="s">
        <v>107</v>
      </c>
      <c r="B36" s="5">
        <v>1.014</v>
      </c>
      <c r="C36" s="5">
        <v>0.81100000000000005</v>
      </c>
      <c r="D36" s="5">
        <v>1.278</v>
      </c>
      <c r="E36" s="5">
        <v>1.236</v>
      </c>
      <c r="F36" s="5">
        <v>1.3069999999999999</v>
      </c>
      <c r="G36" s="5">
        <v>1.748</v>
      </c>
      <c r="H36" s="5">
        <v>2.4159999999999999</v>
      </c>
      <c r="I36" s="5">
        <v>2.339</v>
      </c>
      <c r="J36" s="5">
        <v>1.5649999999999999</v>
      </c>
      <c r="K36" s="5">
        <v>1.7110000000000001</v>
      </c>
      <c r="L36" s="5">
        <v>1.8680000000000001</v>
      </c>
      <c r="M36" s="5">
        <v>2.0790000000000002</v>
      </c>
      <c r="N36" s="5">
        <v>2.5790000000000002</v>
      </c>
      <c r="O36" s="6">
        <v>1.8260000000000001</v>
      </c>
      <c r="P36" s="5">
        <v>2.3929999999999998</v>
      </c>
      <c r="Q36" s="12">
        <v>2.4929999999999999</v>
      </c>
      <c r="R36" s="158">
        <v>2.4</v>
      </c>
      <c r="S36" s="5">
        <v>2.4350000000000001</v>
      </c>
      <c r="T36" s="158">
        <v>2.4</v>
      </c>
      <c r="U36" s="123" t="s">
        <v>749</v>
      </c>
      <c r="V36" s="11" t="s">
        <v>750</v>
      </c>
      <c r="W36" s="2" t="s">
        <v>319</v>
      </c>
      <c r="X36" s="11" t="s">
        <v>751</v>
      </c>
      <c r="Y36" s="2" t="s">
        <v>319</v>
      </c>
      <c r="Z36" s="27" t="s">
        <v>752</v>
      </c>
      <c r="AA36" s="2" t="s">
        <v>328</v>
      </c>
      <c r="AB36" s="33">
        <v>1.07</v>
      </c>
      <c r="AC36" s="33">
        <v>1</v>
      </c>
      <c r="AD36" s="162">
        <v>0.92</v>
      </c>
      <c r="AE36" s="2" t="s">
        <v>28</v>
      </c>
      <c r="AF36" s="2"/>
      <c r="AG36" s="7" t="s">
        <v>1626</v>
      </c>
      <c r="AH36" s="7" t="s">
        <v>373</v>
      </c>
      <c r="AI36" s="7" t="s">
        <v>1609</v>
      </c>
      <c r="AJ36" s="2" t="s">
        <v>748</v>
      </c>
      <c r="AK36" s="37"/>
    </row>
    <row r="37" spans="1:37" ht="29" x14ac:dyDescent="0.35">
      <c r="A37" s="124" t="s">
        <v>118</v>
      </c>
      <c r="B37" s="8" t="s">
        <v>1625</v>
      </c>
      <c r="C37" s="8" t="s">
        <v>1625</v>
      </c>
      <c r="D37" s="8" t="s">
        <v>1625</v>
      </c>
      <c r="E37" s="8" t="s">
        <v>1625</v>
      </c>
      <c r="F37" s="8" t="s">
        <v>1625</v>
      </c>
      <c r="G37" s="5">
        <v>1.284</v>
      </c>
      <c r="H37" s="5">
        <v>1.3560000000000001</v>
      </c>
      <c r="I37" s="5">
        <v>0.94799999999999995</v>
      </c>
      <c r="J37" s="5">
        <v>0.74099999999999999</v>
      </c>
      <c r="K37" s="5">
        <v>0.66700000000000004</v>
      </c>
      <c r="L37" s="5">
        <v>0.5</v>
      </c>
      <c r="M37" s="5">
        <v>0.84</v>
      </c>
      <c r="N37" s="5">
        <v>1.3089999999999999</v>
      </c>
      <c r="O37" s="6">
        <v>0.67600000000000005</v>
      </c>
      <c r="P37" s="5">
        <v>0.96799999999999997</v>
      </c>
      <c r="Q37" s="12">
        <v>1.829</v>
      </c>
      <c r="R37" s="158">
        <v>1.2</v>
      </c>
      <c r="S37" s="5">
        <v>2.093</v>
      </c>
      <c r="T37" s="158">
        <v>1.3</v>
      </c>
      <c r="U37" s="125" t="s">
        <v>489</v>
      </c>
      <c r="V37" s="2" t="s">
        <v>396</v>
      </c>
      <c r="W37" s="2" t="s">
        <v>334</v>
      </c>
      <c r="X37" s="2" t="s">
        <v>793</v>
      </c>
      <c r="Y37" s="2" t="s">
        <v>334</v>
      </c>
      <c r="Z37" s="2" t="s">
        <v>794</v>
      </c>
      <c r="AA37" s="2" t="s">
        <v>312</v>
      </c>
      <c r="AB37" s="33">
        <v>0.26</v>
      </c>
      <c r="AC37" s="33">
        <v>0.43</v>
      </c>
      <c r="AD37" s="162">
        <v>0.48</v>
      </c>
      <c r="AE37" s="2" t="s">
        <v>28</v>
      </c>
      <c r="AF37" s="2"/>
      <c r="AG37" s="7" t="s">
        <v>324</v>
      </c>
      <c r="AH37" s="7" t="s">
        <v>317</v>
      </c>
      <c r="AI37" s="7" t="s">
        <v>1609</v>
      </c>
      <c r="AJ37" s="2" t="s">
        <v>798</v>
      </c>
      <c r="AK37" s="37"/>
    </row>
    <row r="38" spans="1:37" x14ac:dyDescent="0.35">
      <c r="A38" s="124" t="s">
        <v>118</v>
      </c>
      <c r="B38" s="8" t="s">
        <v>1625</v>
      </c>
      <c r="C38" s="8" t="s">
        <v>1625</v>
      </c>
      <c r="D38" s="8" t="s">
        <v>1625</v>
      </c>
      <c r="E38" s="8" t="s">
        <v>1625</v>
      </c>
      <c r="F38" s="8" t="s">
        <v>1625</v>
      </c>
      <c r="G38" s="5">
        <v>1.284</v>
      </c>
      <c r="H38" s="5">
        <v>1.3560000000000001</v>
      </c>
      <c r="I38" s="5">
        <v>0.94799999999999995</v>
      </c>
      <c r="J38" s="5">
        <v>0.74099999999999999</v>
      </c>
      <c r="K38" s="5">
        <v>0.66700000000000004</v>
      </c>
      <c r="L38" s="5">
        <v>0.5</v>
      </c>
      <c r="M38" s="5">
        <v>0.84</v>
      </c>
      <c r="N38" s="5">
        <v>1.3089999999999999</v>
      </c>
      <c r="O38" s="6">
        <v>0.67600000000000005</v>
      </c>
      <c r="P38" s="5">
        <v>0.96799999999999997</v>
      </c>
      <c r="Q38" s="12">
        <v>1.829</v>
      </c>
      <c r="R38" s="158">
        <v>1.2</v>
      </c>
      <c r="S38" s="5">
        <v>2.093</v>
      </c>
      <c r="T38" s="158">
        <v>1.3</v>
      </c>
      <c r="U38" s="125" t="s">
        <v>607</v>
      </c>
      <c r="V38" s="2" t="s">
        <v>799</v>
      </c>
      <c r="W38" s="2" t="s">
        <v>334</v>
      </c>
      <c r="X38" s="2" t="s">
        <v>800</v>
      </c>
      <c r="Y38" s="2" t="s">
        <v>334</v>
      </c>
      <c r="Z38" s="2" t="s">
        <v>801</v>
      </c>
      <c r="AA38" s="2" t="s">
        <v>328</v>
      </c>
      <c r="AB38" s="33">
        <v>0.26</v>
      </c>
      <c r="AC38" s="33">
        <v>0.43</v>
      </c>
      <c r="AD38" s="162">
        <v>0.48</v>
      </c>
      <c r="AE38" s="2" t="s">
        <v>28</v>
      </c>
      <c r="AF38" s="2"/>
      <c r="AG38" s="7" t="s">
        <v>324</v>
      </c>
      <c r="AH38" s="7" t="s">
        <v>317</v>
      </c>
      <c r="AI38" s="7" t="s">
        <v>1609</v>
      </c>
      <c r="AJ38" s="2" t="s">
        <v>798</v>
      </c>
      <c r="AK38" s="37"/>
    </row>
    <row r="39" spans="1:37" ht="29" x14ac:dyDescent="0.35">
      <c r="A39" s="4" t="s">
        <v>119</v>
      </c>
      <c r="B39" s="8" t="s">
        <v>1625</v>
      </c>
      <c r="C39" s="5">
        <v>0.75</v>
      </c>
      <c r="D39" s="5">
        <v>0.53100000000000003</v>
      </c>
      <c r="E39" s="5">
        <v>0.73299999999999998</v>
      </c>
      <c r="F39" s="5">
        <v>0.64</v>
      </c>
      <c r="G39" s="5">
        <v>0.79</v>
      </c>
      <c r="H39" s="5">
        <v>0.73899999999999999</v>
      </c>
      <c r="I39" s="5">
        <v>0.58399999999999996</v>
      </c>
      <c r="J39" s="5">
        <v>0.59199999999999997</v>
      </c>
      <c r="K39" s="5">
        <v>0.75900000000000001</v>
      </c>
      <c r="L39" s="5">
        <v>0.623</v>
      </c>
      <c r="M39" s="5">
        <v>0.88100000000000001</v>
      </c>
      <c r="N39" s="5">
        <v>1.0589999999999999</v>
      </c>
      <c r="O39" s="9">
        <v>1.1519999999999999</v>
      </c>
      <c r="P39" s="5">
        <v>1.51</v>
      </c>
      <c r="Q39" s="12">
        <v>1.6359999999999999</v>
      </c>
      <c r="R39" s="158">
        <v>1.6</v>
      </c>
      <c r="S39" s="5">
        <v>1.579</v>
      </c>
      <c r="T39" s="158">
        <v>1.6</v>
      </c>
      <c r="U39" s="2" t="s">
        <v>528</v>
      </c>
      <c r="V39" s="2" t="s">
        <v>802</v>
      </c>
      <c r="W39" s="2" t="s">
        <v>312</v>
      </c>
      <c r="X39" s="2" t="s">
        <v>802</v>
      </c>
      <c r="Y39" s="2" t="s">
        <v>312</v>
      </c>
      <c r="Z39" s="2" t="s">
        <v>803</v>
      </c>
      <c r="AA39" s="2" t="s">
        <v>334</v>
      </c>
      <c r="AB39" s="33">
        <v>0.23</v>
      </c>
      <c r="AC39" s="33">
        <v>0.22</v>
      </c>
      <c r="AD39" s="162">
        <v>0.24</v>
      </c>
      <c r="AE39" s="2" t="s">
        <v>28</v>
      </c>
      <c r="AF39" s="2"/>
      <c r="AG39" s="7" t="s">
        <v>1626</v>
      </c>
      <c r="AH39" s="7" t="s">
        <v>530</v>
      </c>
      <c r="AI39" s="2" t="s">
        <v>1609</v>
      </c>
      <c r="AJ39" s="2" t="s">
        <v>806</v>
      </c>
      <c r="AK39" s="37"/>
    </row>
    <row r="40" spans="1:37" ht="29" x14ac:dyDescent="0.35">
      <c r="A40" s="4" t="s">
        <v>121</v>
      </c>
      <c r="B40" s="8" t="s">
        <v>1635</v>
      </c>
      <c r="C40" s="8" t="s">
        <v>1635</v>
      </c>
      <c r="D40" s="8" t="s">
        <v>1635</v>
      </c>
      <c r="E40" s="5">
        <v>0.32600000000000001</v>
      </c>
      <c r="F40" s="5">
        <v>0.38800000000000001</v>
      </c>
      <c r="G40" s="5">
        <v>0.46300000000000002</v>
      </c>
      <c r="H40" s="5">
        <v>0.46300000000000002</v>
      </c>
      <c r="I40" s="5">
        <v>0.34899999999999998</v>
      </c>
      <c r="J40" s="5">
        <v>0.497</v>
      </c>
      <c r="K40" s="5">
        <v>0.71199999999999997</v>
      </c>
      <c r="L40" s="5">
        <v>0.68500000000000005</v>
      </c>
      <c r="M40" s="5">
        <v>0.92300000000000004</v>
      </c>
      <c r="N40" s="5">
        <v>0.95099999999999996</v>
      </c>
      <c r="O40" s="9">
        <v>1.022</v>
      </c>
      <c r="P40" s="5">
        <v>1.7130000000000001</v>
      </c>
      <c r="Q40" s="12">
        <v>1.8320000000000001</v>
      </c>
      <c r="R40" s="158">
        <v>1.6</v>
      </c>
      <c r="S40" s="5">
        <v>1.667</v>
      </c>
      <c r="T40" s="158">
        <v>1.9</v>
      </c>
      <c r="U40" s="2" t="s">
        <v>810</v>
      </c>
      <c r="V40" s="2" t="s">
        <v>811</v>
      </c>
      <c r="W40" s="2" t="s">
        <v>334</v>
      </c>
      <c r="X40" s="2" t="s">
        <v>812</v>
      </c>
      <c r="Y40" s="2" t="s">
        <v>334</v>
      </c>
      <c r="Z40" s="2" t="s">
        <v>813</v>
      </c>
      <c r="AA40" s="2" t="s">
        <v>334</v>
      </c>
      <c r="AB40" s="33">
        <v>0.32</v>
      </c>
      <c r="AC40" s="33">
        <v>0.31</v>
      </c>
      <c r="AD40" s="162">
        <v>0.34</v>
      </c>
      <c r="AE40" s="2" t="s">
        <v>28</v>
      </c>
      <c r="AF40" s="2"/>
      <c r="AG40" s="7" t="s">
        <v>1626</v>
      </c>
      <c r="AH40" s="7" t="s">
        <v>530</v>
      </c>
      <c r="AI40" s="2" t="s">
        <v>1609</v>
      </c>
      <c r="AJ40" s="2" t="s">
        <v>816</v>
      </c>
      <c r="AK40" s="37"/>
    </row>
    <row r="41" spans="1:37" ht="43.5" x14ac:dyDescent="0.35">
      <c r="A41" s="4" t="s">
        <v>123</v>
      </c>
      <c r="B41" s="8" t="s">
        <v>1635</v>
      </c>
      <c r="C41" s="5">
        <v>0.47799999999999998</v>
      </c>
      <c r="D41" s="5">
        <v>0.81899999999999995</v>
      </c>
      <c r="E41" s="5" t="s">
        <v>1636</v>
      </c>
      <c r="F41" s="5">
        <v>0.86</v>
      </c>
      <c r="G41" s="5">
        <v>0.83</v>
      </c>
      <c r="H41" s="5">
        <v>0.69099999999999995</v>
      </c>
      <c r="I41" s="5">
        <v>0.67500000000000004</v>
      </c>
      <c r="J41" s="5">
        <v>0.63900000000000001</v>
      </c>
      <c r="K41" s="5">
        <v>0.68700000000000006</v>
      </c>
      <c r="L41" s="5">
        <v>0.68100000000000005</v>
      </c>
      <c r="M41" s="5">
        <v>0.748</v>
      </c>
      <c r="N41" s="5">
        <v>0.85099999999999998</v>
      </c>
      <c r="O41" s="9">
        <v>0.65300000000000002</v>
      </c>
      <c r="P41" s="5">
        <v>0.748</v>
      </c>
      <c r="Q41" s="12">
        <v>0.67800000000000005</v>
      </c>
      <c r="R41" s="158">
        <v>0.8</v>
      </c>
      <c r="S41" s="5">
        <v>0.754</v>
      </c>
      <c r="T41" s="158">
        <v>0.8</v>
      </c>
      <c r="U41" s="2" t="s">
        <v>594</v>
      </c>
      <c r="V41" s="2" t="s">
        <v>819</v>
      </c>
      <c r="W41" s="2" t="s">
        <v>334</v>
      </c>
      <c r="X41" s="2" t="s">
        <v>820</v>
      </c>
      <c r="Y41" s="2" t="s">
        <v>334</v>
      </c>
      <c r="Z41" s="2" t="s">
        <v>821</v>
      </c>
      <c r="AA41" s="2" t="s">
        <v>334</v>
      </c>
      <c r="AB41" s="33">
        <v>0.22</v>
      </c>
      <c r="AC41" s="33">
        <v>0.2</v>
      </c>
      <c r="AD41" s="162">
        <v>0.18</v>
      </c>
      <c r="AE41" s="2" t="s">
        <v>28</v>
      </c>
      <c r="AF41" s="2"/>
      <c r="AG41" s="7" t="s">
        <v>1626</v>
      </c>
      <c r="AH41" s="7" t="s">
        <v>373</v>
      </c>
      <c r="AI41" s="7" t="s">
        <v>1609</v>
      </c>
      <c r="AJ41" s="2" t="s">
        <v>824</v>
      </c>
      <c r="AK41" s="37"/>
    </row>
    <row r="42" spans="1:37" ht="29" x14ac:dyDescent="0.35">
      <c r="A42" s="122" t="s">
        <v>124</v>
      </c>
      <c r="B42" s="5">
        <v>4.3860000000000001</v>
      </c>
      <c r="C42" s="5">
        <v>5.0990000000000002</v>
      </c>
      <c r="D42" s="5">
        <v>8.4789999999999992</v>
      </c>
      <c r="E42" s="5">
        <v>5.2779999999999996</v>
      </c>
      <c r="F42" s="5">
        <v>3.1</v>
      </c>
      <c r="G42" s="5">
        <v>1.484</v>
      </c>
      <c r="H42" s="5">
        <v>0.622</v>
      </c>
      <c r="I42" s="5">
        <v>0.45300000000000001</v>
      </c>
      <c r="J42" s="5">
        <v>1.5449999999999999</v>
      </c>
      <c r="K42" s="5">
        <v>0.68700000000000006</v>
      </c>
      <c r="L42" s="5">
        <v>0.89</v>
      </c>
      <c r="M42" s="5">
        <v>1.1619999999999999</v>
      </c>
      <c r="N42" s="5">
        <v>1.0329999999999999</v>
      </c>
      <c r="O42" s="9">
        <v>1.4670000000000001</v>
      </c>
      <c r="P42" s="5">
        <v>2.0070000000000001</v>
      </c>
      <c r="Q42" s="12">
        <v>2.1560000000000001</v>
      </c>
      <c r="R42" s="158">
        <v>1.5</v>
      </c>
      <c r="S42" s="5">
        <v>2.3780000000000001</v>
      </c>
      <c r="T42" s="158">
        <v>1.6</v>
      </c>
      <c r="U42" s="123" t="s">
        <v>326</v>
      </c>
      <c r="V42" s="2" t="s">
        <v>825</v>
      </c>
      <c r="W42" s="2" t="s">
        <v>328</v>
      </c>
      <c r="X42" s="2" t="s">
        <v>826</v>
      </c>
      <c r="Y42" s="2" t="s">
        <v>328</v>
      </c>
      <c r="Z42" s="2" t="s">
        <v>827</v>
      </c>
      <c r="AA42" s="2" t="s">
        <v>328</v>
      </c>
      <c r="AB42" s="33">
        <v>0.7</v>
      </c>
      <c r="AC42" s="33">
        <v>0.77</v>
      </c>
      <c r="AD42" s="162">
        <v>0.6</v>
      </c>
      <c r="AE42" s="2" t="s">
        <v>28</v>
      </c>
      <c r="AF42" s="2"/>
      <c r="AG42" s="7" t="s">
        <v>324</v>
      </c>
      <c r="AH42" s="7" t="s">
        <v>317</v>
      </c>
      <c r="AI42" s="7" t="s">
        <v>1609</v>
      </c>
      <c r="AJ42" s="2" t="s">
        <v>830</v>
      </c>
      <c r="AK42" s="37"/>
    </row>
    <row r="43" spans="1:37" ht="29" x14ac:dyDescent="0.35">
      <c r="A43" s="122" t="s">
        <v>124</v>
      </c>
      <c r="B43" s="5">
        <v>4.3860000000000001</v>
      </c>
      <c r="C43" s="5">
        <v>5.0990000000000002</v>
      </c>
      <c r="D43" s="5">
        <v>8.4789999999999992</v>
      </c>
      <c r="E43" s="5">
        <v>5.2779999999999996</v>
      </c>
      <c r="F43" s="5">
        <v>3.1</v>
      </c>
      <c r="G43" s="5">
        <v>1.484</v>
      </c>
      <c r="H43" s="5">
        <v>0.622</v>
      </c>
      <c r="I43" s="5">
        <v>0.45300000000000001</v>
      </c>
      <c r="J43" s="5">
        <v>1.5449999999999999</v>
      </c>
      <c r="K43" s="5">
        <v>0.68700000000000006</v>
      </c>
      <c r="L43" s="5">
        <v>0.89</v>
      </c>
      <c r="M43" s="5">
        <v>1.1619999999999999</v>
      </c>
      <c r="N43" s="5">
        <v>1.0329999999999999</v>
      </c>
      <c r="O43" s="9">
        <v>1.4670000000000001</v>
      </c>
      <c r="P43" s="5">
        <v>2.0070000000000001</v>
      </c>
      <c r="Q43" s="12">
        <v>2.1560000000000001</v>
      </c>
      <c r="R43" s="158">
        <v>1.5</v>
      </c>
      <c r="S43" s="5">
        <v>2.3780000000000001</v>
      </c>
      <c r="T43" s="158">
        <v>1.6</v>
      </c>
      <c r="U43" s="123" t="s">
        <v>831</v>
      </c>
      <c r="V43" s="2" t="s">
        <v>832</v>
      </c>
      <c r="W43" s="2" t="s">
        <v>312</v>
      </c>
      <c r="X43" s="2" t="s">
        <v>833</v>
      </c>
      <c r="Y43" s="2" t="s">
        <v>312</v>
      </c>
      <c r="Z43" s="2" t="s">
        <v>834</v>
      </c>
      <c r="AA43" s="2" t="s">
        <v>312</v>
      </c>
      <c r="AB43" s="33">
        <v>0.7</v>
      </c>
      <c r="AC43" s="33">
        <v>0.77</v>
      </c>
      <c r="AD43" s="162">
        <v>0.6</v>
      </c>
      <c r="AE43" s="2" t="s">
        <v>28</v>
      </c>
      <c r="AF43" s="2"/>
      <c r="AG43" s="7" t="s">
        <v>324</v>
      </c>
      <c r="AH43" s="7" t="s">
        <v>317</v>
      </c>
      <c r="AI43" s="7" t="s">
        <v>1609</v>
      </c>
      <c r="AJ43" s="2" t="s">
        <v>830</v>
      </c>
      <c r="AK43" s="37"/>
    </row>
    <row r="44" spans="1:37" ht="29" x14ac:dyDescent="0.35">
      <c r="A44" s="122" t="s">
        <v>124</v>
      </c>
      <c r="B44" s="5">
        <v>4.3860000000000001</v>
      </c>
      <c r="C44" s="5">
        <v>5.0990000000000002</v>
      </c>
      <c r="D44" s="5">
        <v>8.4789999999999992</v>
      </c>
      <c r="E44" s="5">
        <v>5.2779999999999996</v>
      </c>
      <c r="F44" s="5">
        <v>3.1</v>
      </c>
      <c r="G44" s="5">
        <v>1.484</v>
      </c>
      <c r="H44" s="5">
        <v>0.622</v>
      </c>
      <c r="I44" s="5">
        <v>0.45300000000000001</v>
      </c>
      <c r="J44" s="5">
        <v>1.5449999999999999</v>
      </c>
      <c r="K44" s="5">
        <v>0.68700000000000006</v>
      </c>
      <c r="L44" s="5">
        <v>0.89</v>
      </c>
      <c r="M44" s="5">
        <v>1.1619999999999999</v>
      </c>
      <c r="N44" s="5">
        <v>1.0329999999999999</v>
      </c>
      <c r="O44" s="9">
        <v>1.4670000000000001</v>
      </c>
      <c r="P44" s="5">
        <v>2.0070000000000001</v>
      </c>
      <c r="Q44" s="12">
        <v>2.1560000000000001</v>
      </c>
      <c r="R44" s="158">
        <v>1.5</v>
      </c>
      <c r="S44" s="5">
        <v>2.3780000000000001</v>
      </c>
      <c r="T44" s="158">
        <v>1.6</v>
      </c>
      <c r="U44" s="123" t="s">
        <v>836</v>
      </c>
      <c r="V44" s="2" t="s">
        <v>837</v>
      </c>
      <c r="W44" s="2" t="s">
        <v>328</v>
      </c>
      <c r="X44" s="2" t="s">
        <v>838</v>
      </c>
      <c r="Y44" s="2" t="s">
        <v>328</v>
      </c>
      <c r="Z44" s="2" t="s">
        <v>839</v>
      </c>
      <c r="AA44" s="2" t="s">
        <v>328</v>
      </c>
      <c r="AB44" s="33">
        <v>0.7</v>
      </c>
      <c r="AC44" s="33">
        <v>0.77</v>
      </c>
      <c r="AD44" s="162">
        <v>0.6</v>
      </c>
      <c r="AE44" s="2" t="s">
        <v>28</v>
      </c>
      <c r="AF44" s="2"/>
      <c r="AG44" s="7" t="s">
        <v>324</v>
      </c>
      <c r="AH44" s="7" t="s">
        <v>317</v>
      </c>
      <c r="AI44" s="7" t="s">
        <v>1609</v>
      </c>
      <c r="AJ44" s="2" t="s">
        <v>830</v>
      </c>
      <c r="AK44" s="37"/>
    </row>
    <row r="45" spans="1:37" ht="29" x14ac:dyDescent="0.35">
      <c r="A45" s="122" t="s">
        <v>124</v>
      </c>
      <c r="B45" s="5">
        <v>4.3860000000000001</v>
      </c>
      <c r="C45" s="5">
        <v>5.0990000000000002</v>
      </c>
      <c r="D45" s="5">
        <v>8.4789999999999992</v>
      </c>
      <c r="E45" s="5">
        <v>5.2779999999999996</v>
      </c>
      <c r="F45" s="5">
        <v>3.1</v>
      </c>
      <c r="G45" s="5">
        <v>1.484</v>
      </c>
      <c r="H45" s="5">
        <v>0.622</v>
      </c>
      <c r="I45" s="5">
        <v>0.45300000000000001</v>
      </c>
      <c r="J45" s="5">
        <v>1.5449999999999999</v>
      </c>
      <c r="K45" s="5">
        <v>0.68700000000000006</v>
      </c>
      <c r="L45" s="5">
        <v>0.89</v>
      </c>
      <c r="M45" s="5">
        <v>1.1619999999999999</v>
      </c>
      <c r="N45" s="5">
        <v>1.0329999999999999</v>
      </c>
      <c r="O45" s="9">
        <v>1.4670000000000001</v>
      </c>
      <c r="P45" s="5">
        <v>2.0070000000000001</v>
      </c>
      <c r="Q45" s="12">
        <v>2.1560000000000001</v>
      </c>
      <c r="R45" s="158">
        <v>1.5</v>
      </c>
      <c r="S45" s="5">
        <v>2.3780000000000001</v>
      </c>
      <c r="T45" s="158">
        <v>1.6</v>
      </c>
      <c r="U45" s="123" t="s">
        <v>411</v>
      </c>
      <c r="V45" s="2" t="s">
        <v>840</v>
      </c>
      <c r="W45" s="2" t="s">
        <v>312</v>
      </c>
      <c r="X45" s="2" t="s">
        <v>841</v>
      </c>
      <c r="Y45" s="2" t="s">
        <v>312</v>
      </c>
      <c r="Z45" s="2" t="s">
        <v>842</v>
      </c>
      <c r="AA45" s="2" t="s">
        <v>312</v>
      </c>
      <c r="AB45" s="33">
        <v>0.7</v>
      </c>
      <c r="AC45" s="33">
        <v>0.77</v>
      </c>
      <c r="AD45" s="162">
        <v>0.6</v>
      </c>
      <c r="AE45" s="2" t="s">
        <v>28</v>
      </c>
      <c r="AF45" s="2"/>
      <c r="AG45" s="7" t="s">
        <v>324</v>
      </c>
      <c r="AH45" s="7" t="s">
        <v>317</v>
      </c>
      <c r="AI45" s="7" t="s">
        <v>1609</v>
      </c>
      <c r="AJ45" s="2" t="s">
        <v>830</v>
      </c>
      <c r="AK45" s="37"/>
    </row>
    <row r="46" spans="1:37" ht="29" x14ac:dyDescent="0.35">
      <c r="A46" s="4" t="s">
        <v>127</v>
      </c>
      <c r="B46" s="5">
        <v>8.6999999999999994E-2</v>
      </c>
      <c r="C46" s="5">
        <v>0.13600000000000001</v>
      </c>
      <c r="D46" s="5">
        <v>0.29499999999999998</v>
      </c>
      <c r="E46" s="5">
        <v>6.0999999999999999E-2</v>
      </c>
      <c r="F46" s="5">
        <v>8.2000000000000003E-2</v>
      </c>
      <c r="G46" s="5">
        <v>2.5000000000000001E-2</v>
      </c>
      <c r="H46" s="5">
        <v>0.26100000000000001</v>
      </c>
      <c r="I46" s="5">
        <v>0.218</v>
      </c>
      <c r="J46" s="5">
        <v>0.317</v>
      </c>
      <c r="K46" s="5">
        <v>0.20300000000000001</v>
      </c>
      <c r="L46" s="5">
        <v>0.47</v>
      </c>
      <c r="M46" s="5">
        <v>0.42499999999999999</v>
      </c>
      <c r="N46" s="5">
        <v>0.86299999999999999</v>
      </c>
      <c r="O46" s="6">
        <v>0.73299999999999998</v>
      </c>
      <c r="P46" s="5">
        <v>1.0820000000000001</v>
      </c>
      <c r="Q46" s="12">
        <v>1.923</v>
      </c>
      <c r="R46" s="158">
        <v>0.9</v>
      </c>
      <c r="S46" s="5">
        <v>1.5109999999999999</v>
      </c>
      <c r="T46" s="158">
        <v>1.1000000000000001</v>
      </c>
      <c r="U46" s="2" t="s">
        <v>851</v>
      </c>
      <c r="V46" s="2" t="s">
        <v>852</v>
      </c>
      <c r="W46" s="2" t="s">
        <v>334</v>
      </c>
      <c r="X46" s="2" t="s">
        <v>853</v>
      </c>
      <c r="Y46" s="2" t="s">
        <v>334</v>
      </c>
      <c r="Z46" s="2" t="s">
        <v>854</v>
      </c>
      <c r="AA46" s="2" t="s">
        <v>328</v>
      </c>
      <c r="AB46" s="33">
        <v>0.41</v>
      </c>
      <c r="AC46" s="33">
        <v>0.46</v>
      </c>
      <c r="AD46" s="162">
        <v>0.39</v>
      </c>
      <c r="AE46" s="2" t="s">
        <v>28</v>
      </c>
      <c r="AF46" s="2"/>
      <c r="AG46" s="7" t="s">
        <v>498</v>
      </c>
      <c r="AH46" s="7" t="s">
        <v>450</v>
      </c>
      <c r="AI46" s="7" t="s">
        <v>1609</v>
      </c>
      <c r="AJ46" s="2" t="s">
        <v>857</v>
      </c>
      <c r="AK46" s="37"/>
    </row>
    <row r="47" spans="1:37" x14ac:dyDescent="0.35">
      <c r="A47" s="122" t="s">
        <v>128</v>
      </c>
      <c r="B47" s="5">
        <v>0.56299999999999994</v>
      </c>
      <c r="C47" s="5">
        <v>0.73</v>
      </c>
      <c r="D47" s="5">
        <v>0.52100000000000002</v>
      </c>
      <c r="E47" s="5">
        <v>0.63700000000000001</v>
      </c>
      <c r="F47" s="5">
        <v>0.40400000000000003</v>
      </c>
      <c r="G47" s="5">
        <v>0.34499999999999997</v>
      </c>
      <c r="H47" s="5">
        <v>0.57299999999999995</v>
      </c>
      <c r="I47" s="5">
        <v>0.68200000000000005</v>
      </c>
      <c r="J47" s="5">
        <v>0.51200000000000001</v>
      </c>
      <c r="K47" s="5">
        <v>0.52300000000000002</v>
      </c>
      <c r="L47" s="25">
        <v>0.63400000000000001</v>
      </c>
      <c r="M47" s="5">
        <v>0.53500000000000003</v>
      </c>
      <c r="N47" s="25">
        <v>0.94199999999999995</v>
      </c>
      <c r="O47" s="6">
        <v>0.78100000000000003</v>
      </c>
      <c r="P47" s="5">
        <v>0.82399999999999995</v>
      </c>
      <c r="Q47" s="12">
        <v>0.92</v>
      </c>
      <c r="R47" s="158">
        <v>1.3</v>
      </c>
      <c r="S47" s="5">
        <v>0.95899999999999996</v>
      </c>
      <c r="T47" s="158">
        <v>1.1000000000000001</v>
      </c>
      <c r="U47" s="123" t="s">
        <v>528</v>
      </c>
      <c r="V47" s="2" t="s">
        <v>858</v>
      </c>
      <c r="W47" s="2" t="s">
        <v>334</v>
      </c>
      <c r="X47" s="2" t="s">
        <v>858</v>
      </c>
      <c r="Y47" s="2" t="s">
        <v>334</v>
      </c>
      <c r="Z47" s="2" t="s">
        <v>859</v>
      </c>
      <c r="AA47" s="2" t="s">
        <v>334</v>
      </c>
      <c r="AB47" s="33">
        <v>0.18</v>
      </c>
      <c r="AC47" s="33">
        <v>0.17</v>
      </c>
      <c r="AD47" s="162">
        <v>0.21</v>
      </c>
      <c r="AE47" s="2" t="s">
        <v>28</v>
      </c>
      <c r="AF47" s="2"/>
      <c r="AG47" s="7" t="s">
        <v>1626</v>
      </c>
      <c r="AH47" s="7" t="s">
        <v>530</v>
      </c>
      <c r="AI47" s="2" t="s">
        <v>1609</v>
      </c>
      <c r="AJ47" s="2" t="s">
        <v>862</v>
      </c>
      <c r="AK47" s="37"/>
    </row>
    <row r="48" spans="1:37" x14ac:dyDescent="0.35">
      <c r="A48" s="122" t="s">
        <v>128</v>
      </c>
      <c r="B48" s="5">
        <v>0.56299999999999994</v>
      </c>
      <c r="C48" s="5">
        <v>0.73</v>
      </c>
      <c r="D48" s="5">
        <v>0.52100000000000002</v>
      </c>
      <c r="E48" s="5">
        <v>0.63700000000000001</v>
      </c>
      <c r="F48" s="5">
        <v>0.40400000000000003</v>
      </c>
      <c r="G48" s="5">
        <v>0.34499999999999997</v>
      </c>
      <c r="H48" s="5">
        <v>0.57299999999999995</v>
      </c>
      <c r="I48" s="5">
        <v>0.68200000000000005</v>
      </c>
      <c r="J48" s="5">
        <v>0.51200000000000001</v>
      </c>
      <c r="K48" s="5">
        <v>0.52300000000000002</v>
      </c>
      <c r="L48" s="25">
        <v>0.63400000000000001</v>
      </c>
      <c r="M48" s="5">
        <v>0.53500000000000003</v>
      </c>
      <c r="N48" s="25">
        <v>0.94199999999999995</v>
      </c>
      <c r="O48" s="6">
        <v>0.78100000000000003</v>
      </c>
      <c r="P48" s="5">
        <v>0.82399999999999995</v>
      </c>
      <c r="Q48" s="12">
        <v>0.92</v>
      </c>
      <c r="R48" s="158">
        <v>1.3</v>
      </c>
      <c r="S48" s="5">
        <v>0.95899999999999996</v>
      </c>
      <c r="T48" s="158">
        <v>1.1000000000000001</v>
      </c>
      <c r="U48" s="123" t="s">
        <v>640</v>
      </c>
      <c r="V48" s="2" t="s">
        <v>863</v>
      </c>
      <c r="W48" s="2" t="s">
        <v>334</v>
      </c>
      <c r="X48" s="2" t="s">
        <v>864</v>
      </c>
      <c r="Y48" s="2" t="s">
        <v>334</v>
      </c>
      <c r="Z48" s="2" t="s">
        <v>865</v>
      </c>
      <c r="AA48" s="2" t="s">
        <v>334</v>
      </c>
      <c r="AB48" s="33">
        <v>0.18</v>
      </c>
      <c r="AC48" s="33">
        <v>0.17</v>
      </c>
      <c r="AD48" s="162">
        <v>0.21</v>
      </c>
      <c r="AE48" s="2" t="s">
        <v>28</v>
      </c>
      <c r="AF48" s="2"/>
      <c r="AG48" s="7" t="s">
        <v>1626</v>
      </c>
      <c r="AH48" s="7" t="s">
        <v>530</v>
      </c>
      <c r="AI48" s="2" t="s">
        <v>1609</v>
      </c>
      <c r="AJ48" s="2" t="s">
        <v>862</v>
      </c>
      <c r="AK48" s="37"/>
    </row>
    <row r="49" spans="1:37" ht="29" x14ac:dyDescent="0.35">
      <c r="A49" s="4" t="s">
        <v>136</v>
      </c>
      <c r="B49" s="5">
        <v>0.86</v>
      </c>
      <c r="C49" s="5">
        <v>0.98980000000000001</v>
      </c>
      <c r="D49" s="5">
        <v>0.97399999999999998</v>
      </c>
      <c r="E49" s="5">
        <v>1.079</v>
      </c>
      <c r="F49" s="5">
        <v>1.2</v>
      </c>
      <c r="G49" s="5">
        <v>1.042</v>
      </c>
      <c r="H49" s="5">
        <v>1.083</v>
      </c>
      <c r="I49" s="5">
        <v>1.3029999999999999</v>
      </c>
      <c r="J49" s="5">
        <v>1.4319999999999999</v>
      </c>
      <c r="K49" s="5">
        <v>1.6160000000000001</v>
      </c>
      <c r="L49" s="5">
        <v>1.4810000000000001</v>
      </c>
      <c r="M49" s="5">
        <v>1.6859999999999999</v>
      </c>
      <c r="N49" s="5">
        <v>1.859</v>
      </c>
      <c r="O49" s="6">
        <v>1.486</v>
      </c>
      <c r="P49" s="5">
        <v>1.7130000000000001</v>
      </c>
      <c r="Q49" s="12">
        <v>1.8089999999999999</v>
      </c>
      <c r="R49" s="158">
        <v>1.5</v>
      </c>
      <c r="S49" s="5">
        <v>1.8680000000000001</v>
      </c>
      <c r="T49" s="158">
        <v>1.8</v>
      </c>
      <c r="U49" s="2" t="s">
        <v>317</v>
      </c>
      <c r="V49" s="2" t="s">
        <v>896</v>
      </c>
      <c r="W49" s="2" t="s">
        <v>319</v>
      </c>
      <c r="X49" s="2" t="s">
        <v>897</v>
      </c>
      <c r="Y49" s="2" t="s">
        <v>319</v>
      </c>
      <c r="Z49" s="2" t="s">
        <v>898</v>
      </c>
      <c r="AA49" s="2" t="s">
        <v>319</v>
      </c>
      <c r="AB49" s="33">
        <v>2.2000000000000002</v>
      </c>
      <c r="AC49" s="33">
        <v>1.92</v>
      </c>
      <c r="AD49" s="162">
        <v>1.7</v>
      </c>
      <c r="AE49" s="2" t="s">
        <v>28</v>
      </c>
      <c r="AF49" s="2"/>
      <c r="AG49" s="7" t="s">
        <v>324</v>
      </c>
      <c r="AH49" s="7" t="s">
        <v>317</v>
      </c>
      <c r="AI49" s="7" t="s">
        <v>1609</v>
      </c>
      <c r="AJ49" s="2" t="s">
        <v>900</v>
      </c>
      <c r="AK49" s="37"/>
    </row>
    <row r="50" spans="1:37" ht="43.5" x14ac:dyDescent="0.35">
      <c r="A50" s="4" t="s">
        <v>140</v>
      </c>
      <c r="B50" s="8" t="s">
        <v>1625</v>
      </c>
      <c r="C50" s="8" t="s">
        <v>1625</v>
      </c>
      <c r="D50" s="8" t="s">
        <v>1625</v>
      </c>
      <c r="E50" s="8" t="s">
        <v>1625</v>
      </c>
      <c r="F50" s="8" t="s">
        <v>1625</v>
      </c>
      <c r="G50" s="8" t="s">
        <v>1625</v>
      </c>
      <c r="H50" s="8" t="s">
        <v>1625</v>
      </c>
      <c r="I50" s="8" t="s">
        <v>1625</v>
      </c>
      <c r="J50" s="8" t="s">
        <v>1625</v>
      </c>
      <c r="K50" s="8" t="s">
        <v>1625</v>
      </c>
      <c r="L50" s="8" t="s">
        <v>1625</v>
      </c>
      <c r="M50" s="8" t="s">
        <v>1625</v>
      </c>
      <c r="N50" s="8" t="s">
        <v>1625</v>
      </c>
      <c r="O50" s="6">
        <v>1.72</v>
      </c>
      <c r="P50" s="5">
        <v>3</v>
      </c>
      <c r="Q50" s="12">
        <v>1.867</v>
      </c>
      <c r="R50" s="158">
        <v>1.4</v>
      </c>
      <c r="S50" s="5">
        <v>4.4459999999999997</v>
      </c>
      <c r="T50" s="158">
        <v>3.7</v>
      </c>
      <c r="U50" s="2" t="s">
        <v>913</v>
      </c>
      <c r="V50" s="2" t="s">
        <v>914</v>
      </c>
      <c r="W50" s="2" t="s">
        <v>328</v>
      </c>
      <c r="X50" s="2" t="s">
        <v>915</v>
      </c>
      <c r="Y50" s="2" t="s">
        <v>328</v>
      </c>
      <c r="Z50" s="2" t="s">
        <v>916</v>
      </c>
      <c r="AA50" s="2" t="s">
        <v>312</v>
      </c>
      <c r="AB50" s="33">
        <v>1.06</v>
      </c>
      <c r="AC50" s="33">
        <v>0.8</v>
      </c>
      <c r="AD50" s="162">
        <v>0.68</v>
      </c>
      <c r="AE50" s="2" t="s">
        <v>28</v>
      </c>
      <c r="AF50" s="2" t="s">
        <v>24</v>
      </c>
      <c r="AG50" s="7" t="s">
        <v>324</v>
      </c>
      <c r="AH50" s="7" t="s">
        <v>317</v>
      </c>
      <c r="AI50" s="7" t="s">
        <v>1609</v>
      </c>
      <c r="AJ50" s="2" t="s">
        <v>919</v>
      </c>
      <c r="AK50" s="37"/>
    </row>
    <row r="51" spans="1:37" x14ac:dyDescent="0.35">
      <c r="A51" s="4" t="s">
        <v>145</v>
      </c>
      <c r="B51" s="5">
        <v>0.42899999999999999</v>
      </c>
      <c r="C51" s="5">
        <v>0.495</v>
      </c>
      <c r="D51" s="5">
        <v>0.32500000000000001</v>
      </c>
      <c r="E51" s="5">
        <v>0.47099999999999997</v>
      </c>
      <c r="F51" s="5">
        <v>0.437</v>
      </c>
      <c r="G51" s="5">
        <v>0.432</v>
      </c>
      <c r="H51" s="5">
        <v>0.49199999999999999</v>
      </c>
      <c r="I51" s="5">
        <v>0.34599999999999997</v>
      </c>
      <c r="J51" s="5">
        <v>0.443</v>
      </c>
      <c r="K51" s="5">
        <v>0.505</v>
      </c>
      <c r="L51" s="5">
        <v>0.45700000000000002</v>
      </c>
      <c r="M51" s="5">
        <v>0.58099999999999996</v>
      </c>
      <c r="N51" s="5">
        <v>0.47</v>
      </c>
      <c r="O51" s="6">
        <v>0.46600000000000003</v>
      </c>
      <c r="P51" s="5">
        <v>0.48699999999999999</v>
      </c>
      <c r="Q51" s="12">
        <v>0.63800000000000001</v>
      </c>
      <c r="R51" s="158">
        <v>0.5</v>
      </c>
      <c r="S51" s="5">
        <v>0.67800000000000005</v>
      </c>
      <c r="T51" s="158">
        <v>0.6</v>
      </c>
      <c r="U51" s="2" t="s">
        <v>317</v>
      </c>
      <c r="V51" s="2" t="s">
        <v>934</v>
      </c>
      <c r="W51" s="2" t="s">
        <v>334</v>
      </c>
      <c r="X51" s="2" t="s">
        <v>935</v>
      </c>
      <c r="Y51" s="2" t="s">
        <v>334</v>
      </c>
      <c r="Z51" s="2" t="s">
        <v>936</v>
      </c>
      <c r="AA51" s="2" t="s">
        <v>334</v>
      </c>
      <c r="AB51" s="33">
        <v>0.56999999999999995</v>
      </c>
      <c r="AC51" s="33">
        <v>0.49</v>
      </c>
      <c r="AD51" s="162">
        <v>0.49</v>
      </c>
      <c r="AE51" s="2" t="s">
        <v>28</v>
      </c>
      <c r="AF51" s="2"/>
      <c r="AG51" s="7" t="s">
        <v>324</v>
      </c>
      <c r="AH51" s="7" t="s">
        <v>317</v>
      </c>
      <c r="AI51" s="7" t="s">
        <v>1609</v>
      </c>
      <c r="AJ51" s="2" t="s">
        <v>937</v>
      </c>
      <c r="AK51" s="37"/>
    </row>
    <row r="52" spans="1:37" x14ac:dyDescent="0.35">
      <c r="A52" s="122" t="s">
        <v>150</v>
      </c>
      <c r="B52" s="8" t="s">
        <v>1625</v>
      </c>
      <c r="C52" s="8" t="s">
        <v>1625</v>
      </c>
      <c r="D52" s="8" t="s">
        <v>1625</v>
      </c>
      <c r="E52" s="8" t="s">
        <v>1625</v>
      </c>
      <c r="F52" s="5">
        <v>0.51</v>
      </c>
      <c r="G52" s="5">
        <v>0.432</v>
      </c>
      <c r="H52" s="5">
        <v>0.56000000000000005</v>
      </c>
      <c r="I52" s="5">
        <v>0.59299999999999997</v>
      </c>
      <c r="J52" s="5">
        <v>0.88</v>
      </c>
      <c r="K52" s="5">
        <v>0.98699999999999999</v>
      </c>
      <c r="L52" s="5">
        <v>0.78300000000000003</v>
      </c>
      <c r="M52" s="5">
        <v>0.94099999999999995</v>
      </c>
      <c r="N52" s="5">
        <v>0.88100000000000001</v>
      </c>
      <c r="O52" s="9">
        <v>0.92600000000000005</v>
      </c>
      <c r="P52" s="5">
        <v>1.5089999999999999</v>
      </c>
      <c r="Q52" s="12">
        <v>1.448</v>
      </c>
      <c r="R52" s="158">
        <v>1.1000000000000001</v>
      </c>
      <c r="S52" s="5">
        <v>1.1559999999999999</v>
      </c>
      <c r="T52" s="158">
        <v>1</v>
      </c>
      <c r="U52" s="123" t="s">
        <v>317</v>
      </c>
      <c r="V52" s="2" t="s">
        <v>952</v>
      </c>
      <c r="W52" s="2" t="s">
        <v>328</v>
      </c>
      <c r="X52" s="2" t="s">
        <v>953</v>
      </c>
      <c r="Y52" s="2" t="s">
        <v>319</v>
      </c>
      <c r="Z52" s="2" t="s">
        <v>954</v>
      </c>
      <c r="AA52" s="2" t="s">
        <v>319</v>
      </c>
      <c r="AB52" s="33">
        <v>0.98</v>
      </c>
      <c r="AC52" s="33">
        <v>1.02</v>
      </c>
      <c r="AD52" s="162">
        <v>0.82</v>
      </c>
      <c r="AE52" s="2" t="s">
        <v>28</v>
      </c>
      <c r="AF52" s="2"/>
      <c r="AG52" s="7" t="s">
        <v>324</v>
      </c>
      <c r="AH52" s="7" t="s">
        <v>317</v>
      </c>
      <c r="AI52" s="7" t="s">
        <v>1609</v>
      </c>
      <c r="AJ52" s="2" t="s">
        <v>957</v>
      </c>
      <c r="AK52" s="37"/>
    </row>
    <row r="53" spans="1:37" x14ac:dyDescent="0.35">
      <c r="A53" s="122" t="s">
        <v>150</v>
      </c>
      <c r="B53" s="8" t="s">
        <v>1625</v>
      </c>
      <c r="C53" s="8" t="s">
        <v>1625</v>
      </c>
      <c r="D53" s="8" t="s">
        <v>1625</v>
      </c>
      <c r="E53" s="8" t="s">
        <v>1625</v>
      </c>
      <c r="F53" s="5">
        <v>0.51</v>
      </c>
      <c r="G53" s="5">
        <v>0.432</v>
      </c>
      <c r="H53" s="5">
        <v>0.56000000000000005</v>
      </c>
      <c r="I53" s="5">
        <v>0.59299999999999997</v>
      </c>
      <c r="J53" s="5">
        <v>0.88</v>
      </c>
      <c r="K53" s="5">
        <v>0.98699999999999999</v>
      </c>
      <c r="L53" s="5">
        <v>0.78300000000000003</v>
      </c>
      <c r="M53" s="5">
        <v>0.94099999999999995</v>
      </c>
      <c r="N53" s="5">
        <v>0.88100000000000001</v>
      </c>
      <c r="O53" s="9">
        <v>0.92600000000000005</v>
      </c>
      <c r="P53" s="5">
        <v>1.5089999999999999</v>
      </c>
      <c r="Q53" s="12">
        <v>1.448</v>
      </c>
      <c r="R53" s="158">
        <v>1.1000000000000001</v>
      </c>
      <c r="S53" s="5">
        <v>1.1559999999999999</v>
      </c>
      <c r="T53" s="158">
        <v>1</v>
      </c>
      <c r="U53" s="123" t="s">
        <v>326</v>
      </c>
      <c r="V53" s="2" t="s">
        <v>958</v>
      </c>
      <c r="W53" s="2" t="s">
        <v>312</v>
      </c>
      <c r="X53" s="2" t="s">
        <v>959</v>
      </c>
      <c r="Y53" s="2" t="s">
        <v>328</v>
      </c>
      <c r="Z53" s="2" t="s">
        <v>960</v>
      </c>
      <c r="AA53" s="2" t="s">
        <v>328</v>
      </c>
      <c r="AB53" s="33">
        <v>0.98</v>
      </c>
      <c r="AC53" s="33">
        <v>1.02</v>
      </c>
      <c r="AD53" s="162">
        <v>0.82</v>
      </c>
      <c r="AE53" s="2" t="s">
        <v>28</v>
      </c>
      <c r="AF53" s="2"/>
      <c r="AG53" s="7" t="s">
        <v>324</v>
      </c>
      <c r="AH53" s="7" t="s">
        <v>317</v>
      </c>
      <c r="AI53" s="7" t="s">
        <v>1609</v>
      </c>
      <c r="AJ53" s="2" t="s">
        <v>957</v>
      </c>
      <c r="AK53" s="37"/>
    </row>
    <row r="54" spans="1:37" ht="29" x14ac:dyDescent="0.35">
      <c r="A54" s="4" t="s">
        <v>151</v>
      </c>
      <c r="B54" s="8" t="s">
        <v>1625</v>
      </c>
      <c r="C54" s="8" t="s">
        <v>1625</v>
      </c>
      <c r="D54" s="8" t="s">
        <v>1625</v>
      </c>
      <c r="E54" s="8" t="s">
        <v>1625</v>
      </c>
      <c r="F54" s="5">
        <v>0.23300000000000001</v>
      </c>
      <c r="G54" s="5">
        <v>0.184</v>
      </c>
      <c r="H54" s="5">
        <v>0.189</v>
      </c>
      <c r="I54" s="5">
        <v>0.29899999999999999</v>
      </c>
      <c r="J54" s="5">
        <v>0.21099999999999999</v>
      </c>
      <c r="K54" s="5">
        <v>0.104</v>
      </c>
      <c r="L54" s="5">
        <v>0.17599999999999999</v>
      </c>
      <c r="M54" s="5">
        <v>0.216</v>
      </c>
      <c r="N54" s="5">
        <v>0.38900000000000001</v>
      </c>
      <c r="O54" s="6">
        <v>0.28399999999999997</v>
      </c>
      <c r="P54" s="5">
        <v>0.379</v>
      </c>
      <c r="Q54" s="12">
        <v>0.98899999999999999</v>
      </c>
      <c r="R54" s="158">
        <v>1.2</v>
      </c>
      <c r="S54" s="5">
        <v>0.76400000000000001</v>
      </c>
      <c r="T54" s="158">
        <v>0.9</v>
      </c>
      <c r="U54" s="2" t="s">
        <v>354</v>
      </c>
      <c r="V54" s="2" t="s">
        <v>961</v>
      </c>
      <c r="W54" s="2" t="s">
        <v>334</v>
      </c>
      <c r="X54" s="2" t="s">
        <v>961</v>
      </c>
      <c r="Y54" s="2" t="s">
        <v>334</v>
      </c>
      <c r="Z54" s="2" t="s">
        <v>962</v>
      </c>
      <c r="AA54" s="2" t="s">
        <v>334</v>
      </c>
      <c r="AB54" s="33">
        <v>0.2</v>
      </c>
      <c r="AC54" s="33">
        <v>0.26</v>
      </c>
      <c r="AD54" s="162">
        <v>0.35</v>
      </c>
      <c r="AE54" s="2" t="s">
        <v>28</v>
      </c>
      <c r="AF54" s="2" t="s">
        <v>24</v>
      </c>
      <c r="AG54" s="7" t="s">
        <v>1632</v>
      </c>
      <c r="AH54" s="7" t="s">
        <v>357</v>
      </c>
      <c r="AI54" s="4" t="s">
        <v>1630</v>
      </c>
      <c r="AJ54" s="2" t="s">
        <v>965</v>
      </c>
      <c r="AK54" s="37"/>
    </row>
    <row r="55" spans="1:37" ht="29" x14ac:dyDescent="0.35">
      <c r="A55" s="122" t="s">
        <v>156</v>
      </c>
      <c r="B55" s="5">
        <v>0.63500000000000001</v>
      </c>
      <c r="C55" s="5">
        <v>0.64400000000000002</v>
      </c>
      <c r="D55" s="5">
        <v>1.085</v>
      </c>
      <c r="E55" s="5">
        <v>1.2270000000000001</v>
      </c>
      <c r="F55" s="5">
        <v>1.1519999999999999</v>
      </c>
      <c r="G55" s="5">
        <v>1.024</v>
      </c>
      <c r="H55" s="5">
        <v>1</v>
      </c>
      <c r="I55" s="5">
        <v>0.80500000000000005</v>
      </c>
      <c r="J55" s="5">
        <v>1.667</v>
      </c>
      <c r="K55" s="8" t="s">
        <v>1637</v>
      </c>
      <c r="L55" s="5">
        <v>1.714</v>
      </c>
      <c r="M55" s="5">
        <v>1.633</v>
      </c>
      <c r="N55" s="5">
        <v>2.0830000000000002</v>
      </c>
      <c r="O55" s="9">
        <v>2.157</v>
      </c>
      <c r="P55" s="5">
        <v>3.3279999999999998</v>
      </c>
      <c r="Q55" s="12">
        <v>4.29</v>
      </c>
      <c r="R55" s="158">
        <v>6.6</v>
      </c>
      <c r="S55" s="5">
        <v>2.92</v>
      </c>
      <c r="T55" s="158">
        <v>3.7</v>
      </c>
      <c r="U55" s="123" t="s">
        <v>411</v>
      </c>
      <c r="V55" s="2" t="s">
        <v>975</v>
      </c>
      <c r="W55" s="2" t="s">
        <v>328</v>
      </c>
      <c r="X55" s="2" t="s">
        <v>976</v>
      </c>
      <c r="Y55" s="2" t="s">
        <v>328</v>
      </c>
      <c r="Z55" s="2" t="s">
        <v>977</v>
      </c>
      <c r="AA55" s="2" t="s">
        <v>319</v>
      </c>
      <c r="AB55" s="33">
        <v>0.73</v>
      </c>
      <c r="AC55" s="33">
        <v>0.92</v>
      </c>
      <c r="AD55" s="162">
        <v>1.1399999999999999</v>
      </c>
      <c r="AE55" s="2" t="s">
        <v>28</v>
      </c>
      <c r="AF55" s="2"/>
      <c r="AG55" s="7" t="s">
        <v>1626</v>
      </c>
      <c r="AH55" s="7" t="s">
        <v>336</v>
      </c>
      <c r="AI55" s="2" t="s">
        <v>1609</v>
      </c>
      <c r="AJ55" s="2" t="s">
        <v>980</v>
      </c>
      <c r="AK55" s="37"/>
    </row>
    <row r="56" spans="1:37" ht="29" x14ac:dyDescent="0.35">
      <c r="A56" s="122" t="s">
        <v>156</v>
      </c>
      <c r="B56" s="5">
        <v>0.63500000000000001</v>
      </c>
      <c r="C56" s="5">
        <v>0.64400000000000002</v>
      </c>
      <c r="D56" s="5">
        <v>1.085</v>
      </c>
      <c r="E56" s="5">
        <v>1.2270000000000001</v>
      </c>
      <c r="F56" s="5">
        <v>1.1519999999999999</v>
      </c>
      <c r="G56" s="5">
        <v>1.024</v>
      </c>
      <c r="H56" s="5">
        <v>1</v>
      </c>
      <c r="I56" s="5">
        <v>0.80500000000000005</v>
      </c>
      <c r="J56" s="5">
        <v>1.667</v>
      </c>
      <c r="K56" s="8" t="s">
        <v>1637</v>
      </c>
      <c r="L56" s="5">
        <v>1.714</v>
      </c>
      <c r="M56" s="5">
        <v>1.633</v>
      </c>
      <c r="N56" s="5">
        <v>2.0830000000000002</v>
      </c>
      <c r="O56" s="9">
        <v>2.157</v>
      </c>
      <c r="P56" s="5">
        <v>3.3279999999999998</v>
      </c>
      <c r="Q56" s="12">
        <v>4.29</v>
      </c>
      <c r="R56" s="158">
        <v>6.6</v>
      </c>
      <c r="S56" s="5">
        <v>2.92</v>
      </c>
      <c r="T56" s="158">
        <v>3.7</v>
      </c>
      <c r="U56" s="123" t="s">
        <v>755</v>
      </c>
      <c r="V56" s="2" t="s">
        <v>981</v>
      </c>
      <c r="W56" s="2" t="s">
        <v>328</v>
      </c>
      <c r="X56" s="2" t="s">
        <v>982</v>
      </c>
      <c r="Y56" s="2" t="s">
        <v>328</v>
      </c>
      <c r="Z56" s="2" t="s">
        <v>983</v>
      </c>
      <c r="AA56" s="2" t="s">
        <v>328</v>
      </c>
      <c r="AB56" s="33">
        <v>0.73</v>
      </c>
      <c r="AC56" s="33">
        <v>0.92</v>
      </c>
      <c r="AD56" s="162">
        <v>1.1399999999999999</v>
      </c>
      <c r="AE56" s="2" t="s">
        <v>28</v>
      </c>
      <c r="AF56" s="2"/>
      <c r="AG56" s="7" t="s">
        <v>1626</v>
      </c>
      <c r="AH56" s="7" t="s">
        <v>336</v>
      </c>
      <c r="AI56" s="2" t="s">
        <v>1609</v>
      </c>
      <c r="AJ56" s="2" t="s">
        <v>980</v>
      </c>
      <c r="AK56" s="37"/>
    </row>
    <row r="57" spans="1:37" x14ac:dyDescent="0.35">
      <c r="A57" s="124" t="s">
        <v>157</v>
      </c>
      <c r="B57" s="8" t="s">
        <v>1625</v>
      </c>
      <c r="C57" s="8" t="s">
        <v>1625</v>
      </c>
      <c r="D57" s="8" t="s">
        <v>1625</v>
      </c>
      <c r="E57" s="5">
        <v>0.6</v>
      </c>
      <c r="F57" s="5">
        <v>0.58699999999999997</v>
      </c>
      <c r="G57" s="5">
        <v>0.53300000000000003</v>
      </c>
      <c r="H57" s="5">
        <v>0.379</v>
      </c>
      <c r="I57" s="5">
        <v>0.63300000000000001</v>
      </c>
      <c r="J57" s="5">
        <v>2.31</v>
      </c>
      <c r="K57" s="5">
        <v>0.55200000000000005</v>
      </c>
      <c r="L57" s="5">
        <v>0.40500000000000003</v>
      </c>
      <c r="M57" s="5">
        <v>0.95099999999999996</v>
      </c>
      <c r="N57" s="5">
        <v>3.1070000000000002</v>
      </c>
      <c r="O57" s="9">
        <v>3.24</v>
      </c>
      <c r="P57" s="5">
        <v>3.778</v>
      </c>
      <c r="Q57" s="12">
        <v>4.0359999999999996</v>
      </c>
      <c r="R57" s="158">
        <v>3</v>
      </c>
      <c r="S57" s="5">
        <v>3.1320000000000001</v>
      </c>
      <c r="T57" s="158">
        <v>2.7</v>
      </c>
      <c r="U57" s="125" t="s">
        <v>317</v>
      </c>
      <c r="V57" s="2" t="s">
        <v>984</v>
      </c>
      <c r="W57" s="2" t="s">
        <v>319</v>
      </c>
      <c r="X57" s="2" t="s">
        <v>985</v>
      </c>
      <c r="Y57" s="2" t="s">
        <v>319</v>
      </c>
      <c r="Z57" s="2" t="s">
        <v>986</v>
      </c>
      <c r="AA57" s="2" t="s">
        <v>319</v>
      </c>
      <c r="AB57" s="33">
        <v>2.6</v>
      </c>
      <c r="AC57" s="33">
        <v>2.5</v>
      </c>
      <c r="AD57" s="162">
        <v>2.09</v>
      </c>
      <c r="AE57" s="2" t="s">
        <v>28</v>
      </c>
      <c r="AF57" s="2"/>
      <c r="AG57" s="7" t="s">
        <v>324</v>
      </c>
      <c r="AH57" s="7" t="s">
        <v>317</v>
      </c>
      <c r="AI57" s="7" t="s">
        <v>1609</v>
      </c>
      <c r="AJ57" s="2" t="s">
        <v>987</v>
      </c>
      <c r="AK57" s="37"/>
    </row>
    <row r="58" spans="1:37" x14ac:dyDescent="0.35">
      <c r="A58" s="124" t="s">
        <v>157</v>
      </c>
      <c r="B58" s="8" t="s">
        <v>1625</v>
      </c>
      <c r="C58" s="8" t="s">
        <v>1625</v>
      </c>
      <c r="D58" s="8" t="s">
        <v>1625</v>
      </c>
      <c r="E58" s="5">
        <v>0.6</v>
      </c>
      <c r="F58" s="5">
        <v>0.58699999999999997</v>
      </c>
      <c r="G58" s="5">
        <v>0.53300000000000003</v>
      </c>
      <c r="H58" s="5">
        <v>0.379</v>
      </c>
      <c r="I58" s="5">
        <v>0.63300000000000001</v>
      </c>
      <c r="J58" s="5">
        <v>2.31</v>
      </c>
      <c r="K58" s="5">
        <v>0.55200000000000005</v>
      </c>
      <c r="L58" s="5">
        <v>0.40500000000000003</v>
      </c>
      <c r="M58" s="5">
        <v>0.95099999999999996</v>
      </c>
      <c r="N58" s="5">
        <v>3.1070000000000002</v>
      </c>
      <c r="O58" s="9">
        <v>3.24</v>
      </c>
      <c r="P58" s="5">
        <v>3.778</v>
      </c>
      <c r="Q58" s="12">
        <v>4.0359999999999996</v>
      </c>
      <c r="R58" s="158">
        <v>3</v>
      </c>
      <c r="S58" s="5">
        <v>3.1320000000000001</v>
      </c>
      <c r="T58" s="158">
        <v>2.7</v>
      </c>
      <c r="U58" s="125" t="s">
        <v>326</v>
      </c>
      <c r="V58" s="2" t="s">
        <v>988</v>
      </c>
      <c r="W58" s="2" t="s">
        <v>319</v>
      </c>
      <c r="X58" s="2" t="s">
        <v>989</v>
      </c>
      <c r="Y58" s="2" t="s">
        <v>319</v>
      </c>
      <c r="Z58" s="2" t="s">
        <v>990</v>
      </c>
      <c r="AA58" s="2" t="s">
        <v>319</v>
      </c>
      <c r="AB58" s="33">
        <v>2.6</v>
      </c>
      <c r="AC58" s="33">
        <v>2.5</v>
      </c>
      <c r="AD58" s="162">
        <v>2.09</v>
      </c>
      <c r="AE58" s="2" t="s">
        <v>28</v>
      </c>
      <c r="AF58" s="2"/>
      <c r="AG58" s="7" t="s">
        <v>324</v>
      </c>
      <c r="AH58" s="7" t="s">
        <v>317</v>
      </c>
      <c r="AI58" s="7" t="s">
        <v>1609</v>
      </c>
      <c r="AJ58" s="2" t="s">
        <v>987</v>
      </c>
      <c r="AK58" s="37"/>
    </row>
    <row r="59" spans="1:37" ht="29" x14ac:dyDescent="0.35">
      <c r="A59" s="122" t="s">
        <v>159</v>
      </c>
      <c r="B59" s="5">
        <v>0.81100000000000005</v>
      </c>
      <c r="C59" s="5">
        <v>0.85799999999999998</v>
      </c>
      <c r="D59" s="5">
        <v>0.93799999999999994</v>
      </c>
      <c r="E59" s="5">
        <v>0.73799999999999999</v>
      </c>
      <c r="F59" s="5">
        <v>0.88700000000000001</v>
      </c>
      <c r="G59" s="5">
        <v>0.875</v>
      </c>
      <c r="H59" s="5">
        <v>0.747</v>
      </c>
      <c r="I59" s="5">
        <v>0.71099999999999997</v>
      </c>
      <c r="J59" s="5">
        <v>0.995</v>
      </c>
      <c r="K59" s="5">
        <v>0.91200000000000003</v>
      </c>
      <c r="L59" s="5">
        <v>1.2330000000000001</v>
      </c>
      <c r="M59" s="5">
        <v>1.0860000000000001</v>
      </c>
      <c r="N59" s="5">
        <v>1.2390000000000001</v>
      </c>
      <c r="O59" s="9">
        <v>1.278</v>
      </c>
      <c r="P59" s="5">
        <v>1.6339999999999999</v>
      </c>
      <c r="Q59" s="12">
        <v>1.52</v>
      </c>
      <c r="R59" s="158">
        <v>1.4</v>
      </c>
      <c r="S59" s="5">
        <v>1.587</v>
      </c>
      <c r="T59" s="158">
        <v>1.5</v>
      </c>
      <c r="U59" s="123" t="s">
        <v>995</v>
      </c>
      <c r="V59" s="2" t="s">
        <v>996</v>
      </c>
      <c r="W59" s="2" t="s">
        <v>334</v>
      </c>
      <c r="X59" s="2" t="s">
        <v>997</v>
      </c>
      <c r="Y59" s="2" t="s">
        <v>334</v>
      </c>
      <c r="Z59" s="2" t="s">
        <v>998</v>
      </c>
      <c r="AA59" s="2" t="s">
        <v>334</v>
      </c>
      <c r="AB59" s="33">
        <v>0.51</v>
      </c>
      <c r="AC59" s="33">
        <v>0.47</v>
      </c>
      <c r="AD59" s="162">
        <v>0.45</v>
      </c>
      <c r="AE59" s="2" t="s">
        <v>28</v>
      </c>
      <c r="AF59" s="2"/>
      <c r="AG59" s="7" t="s">
        <v>1632</v>
      </c>
      <c r="AH59" s="7" t="s">
        <v>357</v>
      </c>
      <c r="AI59" s="4" t="s">
        <v>1630</v>
      </c>
      <c r="AJ59" s="2" t="s">
        <v>1001</v>
      </c>
      <c r="AK59" s="37"/>
    </row>
    <row r="60" spans="1:37" ht="29" x14ac:dyDescent="0.35">
      <c r="A60" s="122" t="s">
        <v>159</v>
      </c>
      <c r="B60" s="5">
        <v>0.81100000000000005</v>
      </c>
      <c r="C60" s="5">
        <v>0.85799999999999998</v>
      </c>
      <c r="D60" s="5">
        <v>0.93799999999999994</v>
      </c>
      <c r="E60" s="5">
        <v>0.73799999999999999</v>
      </c>
      <c r="F60" s="5">
        <v>0.88700000000000001</v>
      </c>
      <c r="G60" s="5">
        <v>0.875</v>
      </c>
      <c r="H60" s="5">
        <v>0.747</v>
      </c>
      <c r="I60" s="5">
        <v>0.71099999999999997</v>
      </c>
      <c r="J60" s="5">
        <v>0.995</v>
      </c>
      <c r="K60" s="5">
        <v>0.91200000000000003</v>
      </c>
      <c r="L60" s="5">
        <v>1.2330000000000001</v>
      </c>
      <c r="M60" s="5">
        <v>1.0860000000000001</v>
      </c>
      <c r="N60" s="5">
        <v>1.2390000000000001</v>
      </c>
      <c r="O60" s="9">
        <v>1.278</v>
      </c>
      <c r="P60" s="5">
        <v>1.6339999999999999</v>
      </c>
      <c r="Q60" s="12">
        <v>1.52</v>
      </c>
      <c r="R60" s="158">
        <v>1.4</v>
      </c>
      <c r="S60" s="5">
        <v>1.587</v>
      </c>
      <c r="T60" s="158">
        <v>1.5</v>
      </c>
      <c r="U60" s="123" t="s">
        <v>1002</v>
      </c>
      <c r="V60" s="2" t="s">
        <v>1003</v>
      </c>
      <c r="W60" s="2" t="s">
        <v>312</v>
      </c>
      <c r="X60" s="2" t="s">
        <v>1004</v>
      </c>
      <c r="Y60" s="2" t="s">
        <v>312</v>
      </c>
      <c r="Z60" s="2" t="s">
        <v>1005</v>
      </c>
      <c r="AA60" s="2" t="s">
        <v>334</v>
      </c>
      <c r="AB60" s="33">
        <v>0.51</v>
      </c>
      <c r="AC60" s="33">
        <v>0.47</v>
      </c>
      <c r="AD60" s="162">
        <v>0.45</v>
      </c>
      <c r="AE60" s="2" t="s">
        <v>28</v>
      </c>
      <c r="AF60" s="2"/>
      <c r="AG60" s="7" t="s">
        <v>1632</v>
      </c>
      <c r="AH60" s="7" t="s">
        <v>357</v>
      </c>
      <c r="AI60" s="4" t="s">
        <v>1630</v>
      </c>
      <c r="AJ60" s="2" t="s">
        <v>1001</v>
      </c>
      <c r="AK60" s="37"/>
    </row>
    <row r="61" spans="1:37" ht="29" x14ac:dyDescent="0.35">
      <c r="A61" s="124" t="s">
        <v>160</v>
      </c>
      <c r="B61" s="5">
        <v>1</v>
      </c>
      <c r="C61" s="5">
        <v>1.101</v>
      </c>
      <c r="D61" s="5">
        <v>1.234</v>
      </c>
      <c r="E61" s="5">
        <v>1.736</v>
      </c>
      <c r="F61" s="5">
        <v>1.871</v>
      </c>
      <c r="G61" s="5">
        <v>1.702</v>
      </c>
      <c r="H61" s="5">
        <v>1.9490000000000001</v>
      </c>
      <c r="I61" s="5">
        <v>1.425</v>
      </c>
      <c r="J61" s="5">
        <v>1.3580000000000001</v>
      </c>
      <c r="K61" s="5">
        <v>1.798</v>
      </c>
      <c r="L61" s="5">
        <v>1.577</v>
      </c>
      <c r="M61" s="5">
        <v>1.5580000000000001</v>
      </c>
      <c r="N61" s="5">
        <v>1.361</v>
      </c>
      <c r="O61" s="9">
        <v>1.6140000000000001</v>
      </c>
      <c r="P61" s="5">
        <v>1.901</v>
      </c>
      <c r="Q61" s="12">
        <v>2.7160000000000002</v>
      </c>
      <c r="R61" s="158">
        <v>2.4</v>
      </c>
      <c r="S61" s="5">
        <v>2.3220000000000001</v>
      </c>
      <c r="T61" s="158">
        <v>2.2000000000000002</v>
      </c>
      <c r="U61" s="125" t="s">
        <v>525</v>
      </c>
      <c r="V61" s="2" t="s">
        <v>1006</v>
      </c>
      <c r="W61" s="2" t="s">
        <v>312</v>
      </c>
      <c r="X61" s="2" t="s">
        <v>1007</v>
      </c>
      <c r="Y61" s="2" t="s">
        <v>334</v>
      </c>
      <c r="Z61" s="2" t="s">
        <v>1008</v>
      </c>
      <c r="AA61" s="2" t="s">
        <v>312</v>
      </c>
      <c r="AB61" s="33">
        <v>0.83</v>
      </c>
      <c r="AC61" s="33">
        <v>0.93</v>
      </c>
      <c r="AD61" s="162">
        <v>0.87</v>
      </c>
      <c r="AE61" s="2" t="s">
        <v>28</v>
      </c>
      <c r="AF61" s="2"/>
      <c r="AG61" s="7" t="s">
        <v>1632</v>
      </c>
      <c r="AH61" s="7" t="s">
        <v>357</v>
      </c>
      <c r="AI61" s="4" t="s">
        <v>1630</v>
      </c>
      <c r="AJ61" s="2" t="s">
        <v>1009</v>
      </c>
      <c r="AK61" s="37"/>
    </row>
    <row r="62" spans="1:37" x14ac:dyDescent="0.35">
      <c r="A62" s="124" t="s">
        <v>160</v>
      </c>
      <c r="B62" s="5">
        <v>1</v>
      </c>
      <c r="C62" s="5">
        <v>1.101</v>
      </c>
      <c r="D62" s="5">
        <v>1.234</v>
      </c>
      <c r="E62" s="5">
        <v>1.736</v>
      </c>
      <c r="F62" s="5">
        <v>1.871</v>
      </c>
      <c r="G62" s="5">
        <v>1.702</v>
      </c>
      <c r="H62" s="5">
        <v>1.9490000000000001</v>
      </c>
      <c r="I62" s="5">
        <v>1.425</v>
      </c>
      <c r="J62" s="5">
        <v>1.3580000000000001</v>
      </c>
      <c r="K62" s="5">
        <v>1.798</v>
      </c>
      <c r="L62" s="5">
        <v>1.577</v>
      </c>
      <c r="M62" s="5">
        <v>1.5580000000000001</v>
      </c>
      <c r="N62" s="5">
        <v>1.361</v>
      </c>
      <c r="O62" s="9">
        <v>1.6140000000000001</v>
      </c>
      <c r="P62" s="5">
        <v>1.901</v>
      </c>
      <c r="Q62" s="12">
        <v>2.7160000000000002</v>
      </c>
      <c r="R62" s="158">
        <v>2.4</v>
      </c>
      <c r="S62" s="5">
        <v>2.3220000000000001</v>
      </c>
      <c r="T62" s="158">
        <v>2.2000000000000002</v>
      </c>
      <c r="U62" s="125" t="s">
        <v>1002</v>
      </c>
      <c r="V62" s="2" t="s">
        <v>1010</v>
      </c>
      <c r="W62" s="2" t="s">
        <v>312</v>
      </c>
      <c r="X62" s="2" t="s">
        <v>1011</v>
      </c>
      <c r="Y62" s="2" t="s">
        <v>312</v>
      </c>
      <c r="Z62" s="2" t="s">
        <v>1012</v>
      </c>
      <c r="AA62" s="14" t="s">
        <v>328</v>
      </c>
      <c r="AB62" s="33">
        <v>0.83</v>
      </c>
      <c r="AC62" s="33">
        <v>0.93</v>
      </c>
      <c r="AD62" s="162">
        <v>0.87</v>
      </c>
      <c r="AE62" s="2" t="s">
        <v>28</v>
      </c>
      <c r="AF62" s="2"/>
      <c r="AG62" s="7" t="s">
        <v>1632</v>
      </c>
      <c r="AH62" s="7" t="s">
        <v>357</v>
      </c>
      <c r="AI62" s="4" t="s">
        <v>1630</v>
      </c>
      <c r="AJ62" s="2" t="s">
        <v>1009</v>
      </c>
      <c r="AK62" s="37"/>
    </row>
    <row r="63" spans="1:37" x14ac:dyDescent="0.35">
      <c r="A63" s="4" t="s">
        <v>162</v>
      </c>
      <c r="B63" s="5">
        <v>0.17899999999999999</v>
      </c>
      <c r="C63" s="5">
        <v>0.28399999999999997</v>
      </c>
      <c r="D63" s="5">
        <v>0.36</v>
      </c>
      <c r="E63" s="5">
        <v>0.48599999999999999</v>
      </c>
      <c r="F63" s="5">
        <v>0.49299999999999999</v>
      </c>
      <c r="G63" s="5">
        <v>0.39700000000000002</v>
      </c>
      <c r="H63" s="5">
        <v>0.28199999999999997</v>
      </c>
      <c r="I63" s="5">
        <v>0.5</v>
      </c>
      <c r="J63" s="5">
        <v>0.46500000000000002</v>
      </c>
      <c r="K63" s="5">
        <v>0.63100000000000001</v>
      </c>
      <c r="L63" s="5">
        <v>0.65800000000000003</v>
      </c>
      <c r="M63" s="5">
        <v>0.77800000000000002</v>
      </c>
      <c r="N63" s="5">
        <v>1.0720000000000001</v>
      </c>
      <c r="O63" s="9">
        <v>1.1259999999999999</v>
      </c>
      <c r="P63" s="5">
        <v>1.367</v>
      </c>
      <c r="Q63" s="12">
        <v>1.6240000000000001</v>
      </c>
      <c r="R63" s="158">
        <v>2</v>
      </c>
      <c r="S63" s="5">
        <v>1.651</v>
      </c>
      <c r="T63" s="158">
        <v>1.9</v>
      </c>
      <c r="U63" s="2" t="s">
        <v>640</v>
      </c>
      <c r="V63" s="2" t="s">
        <v>1020</v>
      </c>
      <c r="W63" s="2" t="s">
        <v>334</v>
      </c>
      <c r="X63" s="2" t="s">
        <v>1021</v>
      </c>
      <c r="Y63" s="2" t="s">
        <v>334</v>
      </c>
      <c r="Z63" s="2" t="s">
        <v>823</v>
      </c>
      <c r="AA63" s="2" t="s">
        <v>334</v>
      </c>
      <c r="AB63" s="33">
        <v>0.31</v>
      </c>
      <c r="AC63" s="33">
        <v>0.32</v>
      </c>
      <c r="AD63" s="162">
        <v>0.39</v>
      </c>
      <c r="AE63" s="2" t="s">
        <v>28</v>
      </c>
      <c r="AF63" s="2"/>
      <c r="AG63" s="7" t="s">
        <v>1626</v>
      </c>
      <c r="AH63" s="7" t="s">
        <v>530</v>
      </c>
      <c r="AI63" s="2" t="s">
        <v>1609</v>
      </c>
      <c r="AJ63" s="2" t="s">
        <v>1024</v>
      </c>
      <c r="AK63" s="37"/>
    </row>
    <row r="64" spans="1:37" ht="29" x14ac:dyDescent="0.35">
      <c r="A64" s="4" t="s">
        <v>169</v>
      </c>
      <c r="B64" s="5">
        <v>6.3E-2</v>
      </c>
      <c r="C64" s="5">
        <v>0.216</v>
      </c>
      <c r="D64" s="5">
        <v>0.26600000000000001</v>
      </c>
      <c r="E64" s="5">
        <v>0.18099999999999999</v>
      </c>
      <c r="F64" s="5">
        <v>0.30399999999999999</v>
      </c>
      <c r="G64" s="5">
        <v>0.2</v>
      </c>
      <c r="H64" s="5">
        <v>0.23799999999999999</v>
      </c>
      <c r="I64" s="5">
        <v>0.20399999999999999</v>
      </c>
      <c r="J64" s="5">
        <v>0.17899999999999999</v>
      </c>
      <c r="K64" s="5">
        <v>0.248</v>
      </c>
      <c r="L64" s="5">
        <v>0.25700000000000001</v>
      </c>
      <c r="M64" s="5">
        <v>0.27200000000000002</v>
      </c>
      <c r="N64" s="5">
        <v>0.26500000000000001</v>
      </c>
      <c r="O64" s="9">
        <v>0.29899999999999999</v>
      </c>
      <c r="P64" s="5">
        <v>0.29299999999999998</v>
      </c>
      <c r="Q64" s="12">
        <v>0.32100000000000001</v>
      </c>
      <c r="R64" s="158">
        <v>0.5</v>
      </c>
      <c r="S64" s="5">
        <v>0.22900000000000001</v>
      </c>
      <c r="T64" s="158">
        <v>0.3</v>
      </c>
      <c r="U64" s="2" t="s">
        <v>1039</v>
      </c>
      <c r="V64" s="2" t="s">
        <v>855</v>
      </c>
      <c r="W64" s="2" t="s">
        <v>334</v>
      </c>
      <c r="X64" s="2" t="s">
        <v>1040</v>
      </c>
      <c r="Y64" s="2" t="s">
        <v>334</v>
      </c>
      <c r="Z64" s="2" t="s">
        <v>1040</v>
      </c>
      <c r="AA64" s="2" t="s">
        <v>334</v>
      </c>
      <c r="AB64" s="33">
        <v>0.17</v>
      </c>
      <c r="AC64" s="33">
        <v>0.17</v>
      </c>
      <c r="AD64" s="162">
        <v>0.18</v>
      </c>
      <c r="AE64" s="2" t="s">
        <v>28</v>
      </c>
      <c r="AF64" s="2"/>
      <c r="AG64" s="7" t="s">
        <v>1626</v>
      </c>
      <c r="AH64" s="7" t="s">
        <v>450</v>
      </c>
      <c r="AI64" s="7" t="s">
        <v>1609</v>
      </c>
      <c r="AJ64" s="2" t="s">
        <v>1042</v>
      </c>
      <c r="AK64" s="37"/>
    </row>
    <row r="65" spans="1:37" ht="29" x14ac:dyDescent="0.35">
      <c r="A65" s="122" t="s">
        <v>179</v>
      </c>
      <c r="B65" s="5">
        <v>0.59399999999999997</v>
      </c>
      <c r="C65" s="5">
        <v>0.375</v>
      </c>
      <c r="D65" s="5">
        <v>0.11600000000000001</v>
      </c>
      <c r="E65" s="5">
        <v>0.221</v>
      </c>
      <c r="F65" s="5">
        <v>0.71399999999999997</v>
      </c>
      <c r="G65" s="5">
        <v>0.20699999999999999</v>
      </c>
      <c r="H65" s="5">
        <v>0.184</v>
      </c>
      <c r="I65" s="5">
        <v>0.51100000000000001</v>
      </c>
      <c r="J65" s="5">
        <v>0.56100000000000005</v>
      </c>
      <c r="K65" s="5">
        <v>0.50900000000000001</v>
      </c>
      <c r="L65" s="5">
        <v>0.49</v>
      </c>
      <c r="M65" s="5">
        <v>0.61199999999999999</v>
      </c>
      <c r="N65" s="5">
        <v>0.61399999999999999</v>
      </c>
      <c r="O65" s="6">
        <v>0.55800000000000005</v>
      </c>
      <c r="P65" s="5">
        <v>1.0680000000000001</v>
      </c>
      <c r="Q65" s="12">
        <v>1.917</v>
      </c>
      <c r="R65" s="158">
        <v>1.8</v>
      </c>
      <c r="S65" s="5">
        <v>1.3129999999999999</v>
      </c>
      <c r="T65" s="158">
        <v>1.5</v>
      </c>
      <c r="U65" s="123" t="s">
        <v>1075</v>
      </c>
      <c r="V65" s="2" t="s">
        <v>660</v>
      </c>
      <c r="W65" s="2" t="s">
        <v>334</v>
      </c>
      <c r="X65" s="2" t="s">
        <v>1076</v>
      </c>
      <c r="Y65" s="2" t="s">
        <v>334</v>
      </c>
      <c r="Z65" s="2" t="s">
        <v>1077</v>
      </c>
      <c r="AA65" s="2" t="s">
        <v>312</v>
      </c>
      <c r="AB65" s="33">
        <v>0.24</v>
      </c>
      <c r="AC65" s="33">
        <v>0.4</v>
      </c>
      <c r="AD65" s="162">
        <v>0.56000000000000005</v>
      </c>
      <c r="AE65" s="2" t="s">
        <v>28</v>
      </c>
      <c r="AF65" s="2" t="s">
        <v>24</v>
      </c>
      <c r="AG65" s="7" t="s">
        <v>605</v>
      </c>
      <c r="AH65" s="7" t="s">
        <v>418</v>
      </c>
      <c r="AI65" s="7" t="s">
        <v>1609</v>
      </c>
      <c r="AJ65" s="2" t="s">
        <v>1080</v>
      </c>
      <c r="AK65" s="37"/>
    </row>
    <row r="66" spans="1:37" x14ac:dyDescent="0.35">
      <c r="A66" s="122" t="s">
        <v>179</v>
      </c>
      <c r="B66" s="5">
        <v>0.59399999999999997</v>
      </c>
      <c r="C66" s="5">
        <v>0.375</v>
      </c>
      <c r="D66" s="5">
        <v>0.11600000000000001</v>
      </c>
      <c r="E66" s="5">
        <v>0.221</v>
      </c>
      <c r="F66" s="5">
        <v>0.71399999999999997</v>
      </c>
      <c r="G66" s="5">
        <v>0.20699999999999999</v>
      </c>
      <c r="H66" s="5">
        <v>0.184</v>
      </c>
      <c r="I66" s="5">
        <v>0.51100000000000001</v>
      </c>
      <c r="J66" s="5">
        <v>0.56100000000000005</v>
      </c>
      <c r="K66" s="5">
        <v>0.50900000000000001</v>
      </c>
      <c r="L66" s="5">
        <v>0.49</v>
      </c>
      <c r="M66" s="5">
        <v>0.61199999999999999</v>
      </c>
      <c r="N66" s="5">
        <v>0.61399999999999999</v>
      </c>
      <c r="O66" s="6">
        <v>0.55800000000000005</v>
      </c>
      <c r="P66" s="5">
        <v>1.0680000000000001</v>
      </c>
      <c r="Q66" s="12">
        <v>1.917</v>
      </c>
      <c r="R66" s="158">
        <v>1.8</v>
      </c>
      <c r="S66" s="5">
        <v>1.3129999999999999</v>
      </c>
      <c r="T66" s="158">
        <v>1.5</v>
      </c>
      <c r="U66" s="123" t="s">
        <v>724</v>
      </c>
      <c r="V66" s="2" t="s">
        <v>1081</v>
      </c>
      <c r="W66" s="2" t="s">
        <v>334</v>
      </c>
      <c r="X66" s="2" t="s">
        <v>930</v>
      </c>
      <c r="Y66" s="2" t="s">
        <v>334</v>
      </c>
      <c r="Z66" s="2" t="s">
        <v>1082</v>
      </c>
      <c r="AA66" s="2" t="s">
        <v>312</v>
      </c>
      <c r="AB66" s="33">
        <v>0.24</v>
      </c>
      <c r="AC66" s="33">
        <v>0.4</v>
      </c>
      <c r="AD66" s="162">
        <v>0.56000000000000005</v>
      </c>
      <c r="AE66" s="2" t="s">
        <v>28</v>
      </c>
      <c r="AF66" s="2" t="s">
        <v>24</v>
      </c>
      <c r="AG66" s="7" t="s">
        <v>605</v>
      </c>
      <c r="AH66" s="7" t="s">
        <v>418</v>
      </c>
      <c r="AI66" s="7" t="s">
        <v>1609</v>
      </c>
      <c r="AJ66" s="2" t="s">
        <v>1080</v>
      </c>
      <c r="AK66" s="37"/>
    </row>
    <row r="67" spans="1:37" ht="29" x14ac:dyDescent="0.35">
      <c r="A67" s="4" t="s">
        <v>180</v>
      </c>
      <c r="B67" s="5">
        <v>0.33300000000000002</v>
      </c>
      <c r="C67" s="5">
        <v>0.34</v>
      </c>
      <c r="D67" s="5">
        <v>0.36499999999999999</v>
      </c>
      <c r="E67" s="5">
        <v>0.52600000000000002</v>
      </c>
      <c r="F67" s="5">
        <v>0.61599999999999999</v>
      </c>
      <c r="G67" s="5">
        <v>0.80800000000000005</v>
      </c>
      <c r="H67" s="5">
        <v>0.80900000000000005</v>
      </c>
      <c r="I67" s="5">
        <v>0.82399999999999995</v>
      </c>
      <c r="J67" s="5">
        <v>0.68100000000000005</v>
      </c>
      <c r="K67" s="5">
        <v>0.53800000000000003</v>
      </c>
      <c r="L67" s="5">
        <v>0.80500000000000005</v>
      </c>
      <c r="M67" s="5">
        <v>0.71399999999999997</v>
      </c>
      <c r="N67" s="5">
        <v>0.73199999999999998</v>
      </c>
      <c r="O67" s="6">
        <v>0.67900000000000005</v>
      </c>
      <c r="P67" s="5">
        <v>0.94399999999999995</v>
      </c>
      <c r="Q67" s="12">
        <v>1.1970000000000001</v>
      </c>
      <c r="R67" s="158">
        <v>1</v>
      </c>
      <c r="S67" s="5">
        <v>1.1100000000000001</v>
      </c>
      <c r="T67" s="158">
        <v>1</v>
      </c>
      <c r="U67" s="2" t="s">
        <v>1083</v>
      </c>
      <c r="V67" s="2" t="s">
        <v>1084</v>
      </c>
      <c r="W67" s="2" t="s">
        <v>334</v>
      </c>
      <c r="X67" s="2" t="s">
        <v>1085</v>
      </c>
      <c r="Y67" s="2" t="s">
        <v>312</v>
      </c>
      <c r="Z67" s="2" t="s">
        <v>1086</v>
      </c>
      <c r="AA67" s="2" t="s">
        <v>312</v>
      </c>
      <c r="AB67" s="33">
        <v>0.51</v>
      </c>
      <c r="AC67" s="33">
        <v>0.6</v>
      </c>
      <c r="AD67" s="162">
        <v>0.63</v>
      </c>
      <c r="AE67" s="2" t="s">
        <v>28</v>
      </c>
      <c r="AF67" s="2"/>
      <c r="AG67" s="7" t="s">
        <v>498</v>
      </c>
      <c r="AH67" s="7" t="s">
        <v>499</v>
      </c>
      <c r="AI67" s="4" t="s">
        <v>1630</v>
      </c>
      <c r="AJ67" s="2" t="s">
        <v>1089</v>
      </c>
      <c r="AK67" s="37"/>
    </row>
    <row r="68" spans="1:37" ht="43.5" x14ac:dyDescent="0.35">
      <c r="A68" s="4" t="s">
        <v>181</v>
      </c>
      <c r="B68" s="8" t="s">
        <v>1625</v>
      </c>
      <c r="C68" s="8" t="s">
        <v>1625</v>
      </c>
      <c r="D68" s="8" t="s">
        <v>1625</v>
      </c>
      <c r="E68" s="5">
        <v>0.224</v>
      </c>
      <c r="F68" s="5">
        <v>0.193</v>
      </c>
      <c r="G68" s="5">
        <v>0.23</v>
      </c>
      <c r="H68" s="5">
        <v>0.184</v>
      </c>
      <c r="I68" s="5">
        <v>0.27300000000000002</v>
      </c>
      <c r="J68" s="5">
        <v>0.33500000000000002</v>
      </c>
      <c r="K68" s="5">
        <v>0.26600000000000001</v>
      </c>
      <c r="L68" s="5">
        <v>0.41799999999999998</v>
      </c>
      <c r="M68" s="5">
        <v>0.52100000000000002</v>
      </c>
      <c r="N68" s="5">
        <v>0.57299999999999995</v>
      </c>
      <c r="O68" s="6">
        <v>0.79900000000000004</v>
      </c>
      <c r="P68" s="5">
        <v>1.589</v>
      </c>
      <c r="Q68" s="12">
        <v>2.528</v>
      </c>
      <c r="R68" s="158">
        <v>2.5</v>
      </c>
      <c r="S68" s="5">
        <v>1.6819999999999999</v>
      </c>
      <c r="T68" s="158">
        <v>1.8</v>
      </c>
      <c r="U68" s="2" t="s">
        <v>1090</v>
      </c>
      <c r="V68" s="2" t="s">
        <v>1091</v>
      </c>
      <c r="W68" s="2" t="s">
        <v>334</v>
      </c>
      <c r="X68" s="2" t="s">
        <v>1092</v>
      </c>
      <c r="Y68" s="2" t="s">
        <v>312</v>
      </c>
      <c r="Z68" s="2" t="s">
        <v>1093</v>
      </c>
      <c r="AA68" s="2" t="s">
        <v>328</v>
      </c>
      <c r="AB68" s="33">
        <v>0.49</v>
      </c>
      <c r="AC68" s="33">
        <v>0.7</v>
      </c>
      <c r="AD68" s="162">
        <v>0.77</v>
      </c>
      <c r="AE68" s="2" t="s">
        <v>28</v>
      </c>
      <c r="AF68" s="2"/>
      <c r="AG68" s="7" t="s">
        <v>1626</v>
      </c>
      <c r="AH68" s="7" t="s">
        <v>450</v>
      </c>
      <c r="AI68" s="7" t="s">
        <v>1609</v>
      </c>
      <c r="AJ68" s="2" t="s">
        <v>1096</v>
      </c>
      <c r="AK68" s="37"/>
    </row>
    <row r="69" spans="1:37" x14ac:dyDescent="0.35">
      <c r="A69" s="4" t="s">
        <v>182</v>
      </c>
      <c r="B69" s="8" t="s">
        <v>1625</v>
      </c>
      <c r="C69" s="8" t="s">
        <v>1625</v>
      </c>
      <c r="D69" s="8" t="s">
        <v>1625</v>
      </c>
      <c r="E69" s="5">
        <v>0.308</v>
      </c>
      <c r="F69" s="5">
        <v>0.316</v>
      </c>
      <c r="G69" s="5">
        <v>0.26900000000000002</v>
      </c>
      <c r="H69" s="5">
        <v>0.39400000000000002</v>
      </c>
      <c r="I69" s="5">
        <v>0.45100000000000001</v>
      </c>
      <c r="J69" s="5">
        <v>0.40899999999999997</v>
      </c>
      <c r="K69" s="5">
        <v>0.36599999999999999</v>
      </c>
      <c r="L69" s="5">
        <v>0.34599999999999997</v>
      </c>
      <c r="M69" s="5">
        <v>0.314</v>
      </c>
      <c r="N69" s="5">
        <v>0.49</v>
      </c>
      <c r="O69" s="9">
        <v>0.65400000000000003</v>
      </c>
      <c r="P69" s="5">
        <v>0.77</v>
      </c>
      <c r="Q69" s="12">
        <v>0.996</v>
      </c>
      <c r="R69" s="158">
        <v>1.6</v>
      </c>
      <c r="S69" s="5">
        <v>0.76600000000000001</v>
      </c>
      <c r="T69" s="158">
        <v>1.1000000000000001</v>
      </c>
      <c r="U69" s="2" t="s">
        <v>317</v>
      </c>
      <c r="V69" s="2" t="s">
        <v>1097</v>
      </c>
      <c r="W69" s="2" t="s">
        <v>312</v>
      </c>
      <c r="X69" s="2" t="s">
        <v>1098</v>
      </c>
      <c r="Y69" s="2" t="s">
        <v>312</v>
      </c>
      <c r="Z69" s="2" t="s">
        <v>1099</v>
      </c>
      <c r="AA69" s="14" t="s">
        <v>328</v>
      </c>
      <c r="AB69" s="33">
        <v>0.65</v>
      </c>
      <c r="AC69" s="33">
        <v>0.74</v>
      </c>
      <c r="AD69" s="162">
        <v>1</v>
      </c>
      <c r="AE69" s="2" t="s">
        <v>28</v>
      </c>
      <c r="AF69" s="2" t="s">
        <v>24</v>
      </c>
      <c r="AG69" s="7" t="s">
        <v>324</v>
      </c>
      <c r="AH69" s="7" t="s">
        <v>317</v>
      </c>
      <c r="AI69" s="7" t="s">
        <v>1609</v>
      </c>
      <c r="AJ69" s="2" t="s">
        <v>1102</v>
      </c>
      <c r="AK69" s="37"/>
    </row>
    <row r="70" spans="1:37" x14ac:dyDescent="0.35">
      <c r="A70" s="4" t="s">
        <v>183</v>
      </c>
      <c r="B70" s="8" t="s">
        <v>1625</v>
      </c>
      <c r="C70" s="8" t="s">
        <v>1625</v>
      </c>
      <c r="D70" s="8" t="s">
        <v>1625</v>
      </c>
      <c r="E70" s="8" t="s">
        <v>1625</v>
      </c>
      <c r="F70" s="5">
        <v>7.0999999999999994E-2</v>
      </c>
      <c r="G70" s="5">
        <v>5.8999999999999997E-2</v>
      </c>
      <c r="H70" s="5">
        <v>9.4E-2</v>
      </c>
      <c r="I70" s="5">
        <v>0.222</v>
      </c>
      <c r="J70" s="5">
        <v>0.13100000000000001</v>
      </c>
      <c r="K70" s="5">
        <v>8.5999999999999993E-2</v>
      </c>
      <c r="L70" s="5">
        <v>0.122</v>
      </c>
      <c r="M70" s="5">
        <v>0.21299999999999999</v>
      </c>
      <c r="N70" s="5">
        <v>0.104</v>
      </c>
      <c r="O70" s="9">
        <v>0.96399999999999997</v>
      </c>
      <c r="P70" s="5">
        <v>1.724</v>
      </c>
      <c r="Q70" s="12">
        <v>0.83599999999999997</v>
      </c>
      <c r="R70" s="158">
        <v>1.1000000000000001</v>
      </c>
      <c r="S70" s="5">
        <v>1.2</v>
      </c>
      <c r="T70" s="158">
        <v>1.2</v>
      </c>
      <c r="U70" s="2" t="s">
        <v>1103</v>
      </c>
      <c r="V70" s="2" t="s">
        <v>1104</v>
      </c>
      <c r="W70" s="2" t="s">
        <v>334</v>
      </c>
      <c r="X70" s="2" t="s">
        <v>1105</v>
      </c>
      <c r="Y70" s="2" t="s">
        <v>334</v>
      </c>
      <c r="Z70" s="2" t="s">
        <v>1106</v>
      </c>
      <c r="AA70" s="2" t="s">
        <v>334</v>
      </c>
      <c r="AB70" s="33">
        <v>0.25</v>
      </c>
      <c r="AC70" s="33">
        <v>0.31</v>
      </c>
      <c r="AD70" s="162">
        <v>0.15</v>
      </c>
      <c r="AE70" s="2" t="s">
        <v>28</v>
      </c>
      <c r="AF70" s="2"/>
      <c r="AG70" s="7" t="s">
        <v>1632</v>
      </c>
      <c r="AH70" s="7" t="s">
        <v>357</v>
      </c>
      <c r="AI70" s="4" t="s">
        <v>1630</v>
      </c>
      <c r="AJ70" s="2" t="s">
        <v>1109</v>
      </c>
      <c r="AK70" s="37"/>
    </row>
    <row r="71" spans="1:37" x14ac:dyDescent="0.35">
      <c r="A71" s="122" t="s">
        <v>192</v>
      </c>
      <c r="B71" s="8" t="s">
        <v>1625</v>
      </c>
      <c r="C71" s="8" t="s">
        <v>1625</v>
      </c>
      <c r="D71" s="8" t="s">
        <v>1625</v>
      </c>
      <c r="E71" s="8" t="s">
        <v>1625</v>
      </c>
      <c r="F71" s="8" t="s">
        <v>1625</v>
      </c>
      <c r="G71" s="8" t="s">
        <v>1625</v>
      </c>
      <c r="H71" s="8" t="s">
        <v>1625</v>
      </c>
      <c r="I71" s="8" t="s">
        <v>1625</v>
      </c>
      <c r="J71" s="5">
        <v>5.6859999999999999</v>
      </c>
      <c r="K71" s="5">
        <v>4.3330000000000002</v>
      </c>
      <c r="L71" s="5">
        <v>4.492</v>
      </c>
      <c r="M71" s="5">
        <v>6.0140000000000002</v>
      </c>
      <c r="N71" s="5">
        <v>6.9080000000000004</v>
      </c>
      <c r="O71" s="9">
        <v>7.4909999999999997</v>
      </c>
      <c r="P71" s="5">
        <v>8.4489999999999998</v>
      </c>
      <c r="Q71" s="12">
        <v>7.923</v>
      </c>
      <c r="R71" s="158">
        <v>7.5</v>
      </c>
      <c r="S71" s="5">
        <v>8.6059999999999999</v>
      </c>
      <c r="T71" s="158">
        <v>8.4</v>
      </c>
      <c r="U71" s="123" t="s">
        <v>1136</v>
      </c>
      <c r="V71" s="2" t="s">
        <v>1137</v>
      </c>
      <c r="W71" s="2" t="s">
        <v>319</v>
      </c>
      <c r="X71" s="2" t="s">
        <v>1138</v>
      </c>
      <c r="Y71" s="2" t="s">
        <v>319</v>
      </c>
      <c r="Z71" s="2" t="s">
        <v>1139</v>
      </c>
      <c r="AA71" s="2" t="s">
        <v>319</v>
      </c>
      <c r="AB71" s="33">
        <v>1.04</v>
      </c>
      <c r="AC71" s="33">
        <v>1.17</v>
      </c>
      <c r="AD71" s="162">
        <v>1.17</v>
      </c>
      <c r="AE71" s="2" t="s">
        <v>28</v>
      </c>
      <c r="AF71" s="2" t="s">
        <v>24</v>
      </c>
      <c r="AG71" s="7" t="s">
        <v>1626</v>
      </c>
      <c r="AH71" s="7" t="s">
        <v>336</v>
      </c>
      <c r="AI71" s="2" t="s">
        <v>1609</v>
      </c>
      <c r="AJ71" s="2" t="s">
        <v>1143</v>
      </c>
      <c r="AK71" s="37"/>
    </row>
    <row r="72" spans="1:37" ht="29" x14ac:dyDescent="0.35">
      <c r="A72" s="122" t="s">
        <v>192</v>
      </c>
      <c r="B72" s="8" t="s">
        <v>1625</v>
      </c>
      <c r="C72" s="8" t="s">
        <v>1625</v>
      </c>
      <c r="D72" s="8" t="s">
        <v>1625</v>
      </c>
      <c r="E72" s="8" t="s">
        <v>1625</v>
      </c>
      <c r="F72" s="8" t="s">
        <v>1625</v>
      </c>
      <c r="G72" s="8" t="s">
        <v>1625</v>
      </c>
      <c r="H72" s="8" t="s">
        <v>1625</v>
      </c>
      <c r="I72" s="8" t="s">
        <v>1625</v>
      </c>
      <c r="J72" s="5">
        <v>5.6859999999999999</v>
      </c>
      <c r="K72" s="5">
        <v>4.3330000000000002</v>
      </c>
      <c r="L72" s="5">
        <v>4.492</v>
      </c>
      <c r="M72" s="5">
        <v>6.0140000000000002</v>
      </c>
      <c r="N72" s="5">
        <v>6.9080000000000004</v>
      </c>
      <c r="O72" s="9">
        <v>7.4909999999999997</v>
      </c>
      <c r="P72" s="5">
        <v>8.4489999999999998</v>
      </c>
      <c r="Q72" s="12">
        <v>7.923</v>
      </c>
      <c r="R72" s="158">
        <v>7.5</v>
      </c>
      <c r="S72" s="5">
        <v>8.6059999999999999</v>
      </c>
      <c r="T72" s="158">
        <v>8.4</v>
      </c>
      <c r="U72" s="123" t="s">
        <v>1028</v>
      </c>
      <c r="V72" s="2" t="s">
        <v>1144</v>
      </c>
      <c r="W72" s="2" t="s">
        <v>319</v>
      </c>
      <c r="X72" s="2" t="s">
        <v>1145</v>
      </c>
      <c r="Y72" s="2" t="s">
        <v>319</v>
      </c>
      <c r="Z72" s="2" t="s">
        <v>1146</v>
      </c>
      <c r="AA72" s="2" t="s">
        <v>319</v>
      </c>
      <c r="AB72" s="33">
        <v>1.04</v>
      </c>
      <c r="AC72" s="33">
        <v>1.17</v>
      </c>
      <c r="AD72" s="162">
        <v>1.17</v>
      </c>
      <c r="AE72" s="2" t="s">
        <v>28</v>
      </c>
      <c r="AF72" s="2" t="s">
        <v>24</v>
      </c>
      <c r="AG72" s="7" t="s">
        <v>1626</v>
      </c>
      <c r="AH72" s="7" t="s">
        <v>336</v>
      </c>
      <c r="AI72" s="2" t="s">
        <v>1609</v>
      </c>
      <c r="AJ72" s="2" t="s">
        <v>1143</v>
      </c>
      <c r="AK72" s="37"/>
    </row>
    <row r="73" spans="1:37" ht="29" x14ac:dyDescent="0.35">
      <c r="A73" s="122" t="s">
        <v>192</v>
      </c>
      <c r="B73" s="8" t="s">
        <v>1625</v>
      </c>
      <c r="C73" s="8" t="s">
        <v>1625</v>
      </c>
      <c r="D73" s="8" t="s">
        <v>1625</v>
      </c>
      <c r="E73" s="8" t="s">
        <v>1625</v>
      </c>
      <c r="F73" s="8" t="s">
        <v>1625</v>
      </c>
      <c r="G73" s="8" t="s">
        <v>1625</v>
      </c>
      <c r="H73" s="8" t="s">
        <v>1625</v>
      </c>
      <c r="I73" s="8" t="s">
        <v>1625</v>
      </c>
      <c r="J73" s="5">
        <v>5.6859999999999999</v>
      </c>
      <c r="K73" s="5">
        <v>4.3330000000000002</v>
      </c>
      <c r="L73" s="5">
        <v>4.492</v>
      </c>
      <c r="M73" s="5">
        <v>6.0140000000000002</v>
      </c>
      <c r="N73" s="5">
        <v>6.9080000000000004</v>
      </c>
      <c r="O73" s="9">
        <v>7.4909999999999997</v>
      </c>
      <c r="P73" s="5">
        <v>8.4489999999999998</v>
      </c>
      <c r="Q73" s="12">
        <v>7.923</v>
      </c>
      <c r="R73" s="158">
        <v>7.5</v>
      </c>
      <c r="S73" s="5">
        <v>8.6059999999999999</v>
      </c>
      <c r="T73" s="158">
        <v>8.4</v>
      </c>
      <c r="U73" s="123" t="s">
        <v>1131</v>
      </c>
      <c r="V73" s="2" t="s">
        <v>1147</v>
      </c>
      <c r="W73" s="2" t="s">
        <v>319</v>
      </c>
      <c r="X73" s="2" t="s">
        <v>1148</v>
      </c>
      <c r="Y73" s="2" t="s">
        <v>319</v>
      </c>
      <c r="Z73" s="2" t="s">
        <v>1149</v>
      </c>
      <c r="AA73" s="2" t="s">
        <v>328</v>
      </c>
      <c r="AB73" s="33">
        <v>1.04</v>
      </c>
      <c r="AC73" s="33">
        <v>1.17</v>
      </c>
      <c r="AD73" s="162">
        <v>1.17</v>
      </c>
      <c r="AE73" s="2" t="s">
        <v>28</v>
      </c>
      <c r="AF73" s="2" t="s">
        <v>24</v>
      </c>
      <c r="AG73" s="7" t="s">
        <v>1626</v>
      </c>
      <c r="AH73" s="7" t="s">
        <v>336</v>
      </c>
      <c r="AI73" s="2" t="s">
        <v>1609</v>
      </c>
      <c r="AJ73" s="2" t="s">
        <v>1143</v>
      </c>
      <c r="AK73" s="37"/>
    </row>
    <row r="74" spans="1:37" x14ac:dyDescent="0.35">
      <c r="A74" s="122" t="s">
        <v>192</v>
      </c>
      <c r="B74" s="8" t="s">
        <v>1625</v>
      </c>
      <c r="C74" s="8" t="s">
        <v>1625</v>
      </c>
      <c r="D74" s="8" t="s">
        <v>1625</v>
      </c>
      <c r="E74" s="8" t="s">
        <v>1625</v>
      </c>
      <c r="F74" s="8" t="s">
        <v>1625</v>
      </c>
      <c r="G74" s="8" t="s">
        <v>1625</v>
      </c>
      <c r="H74" s="8" t="s">
        <v>1625</v>
      </c>
      <c r="I74" s="8" t="s">
        <v>1625</v>
      </c>
      <c r="J74" s="5">
        <v>5.6859999999999999</v>
      </c>
      <c r="K74" s="5">
        <v>4.3330000000000002</v>
      </c>
      <c r="L74" s="5">
        <v>4.492</v>
      </c>
      <c r="M74" s="5">
        <v>6.0140000000000002</v>
      </c>
      <c r="N74" s="5">
        <v>6.9080000000000004</v>
      </c>
      <c r="O74" s="9">
        <v>7.4909999999999997</v>
      </c>
      <c r="P74" s="5">
        <v>8.4489999999999998</v>
      </c>
      <c r="Q74" s="12">
        <v>7.923</v>
      </c>
      <c r="R74" s="158">
        <v>7.5</v>
      </c>
      <c r="S74" s="5">
        <v>8.6059999999999999</v>
      </c>
      <c r="T74" s="158">
        <v>8.4</v>
      </c>
      <c r="U74" s="123" t="s">
        <v>332</v>
      </c>
      <c r="V74" s="20" t="s">
        <v>1151</v>
      </c>
      <c r="W74" s="2" t="s">
        <v>319</v>
      </c>
      <c r="X74" s="20" t="s">
        <v>1152</v>
      </c>
      <c r="Y74" s="2" t="s">
        <v>319</v>
      </c>
      <c r="Z74" s="2" t="s">
        <v>1153</v>
      </c>
      <c r="AA74" s="2" t="s">
        <v>319</v>
      </c>
      <c r="AB74" s="33">
        <v>1.04</v>
      </c>
      <c r="AC74" s="33">
        <v>1.17</v>
      </c>
      <c r="AD74" s="162">
        <v>1.17</v>
      </c>
      <c r="AE74" s="2" t="s">
        <v>28</v>
      </c>
      <c r="AF74" s="2" t="s">
        <v>24</v>
      </c>
      <c r="AG74" s="7" t="s">
        <v>1626</v>
      </c>
      <c r="AH74" s="7" t="s">
        <v>336</v>
      </c>
      <c r="AI74" s="2" t="s">
        <v>1609</v>
      </c>
      <c r="AJ74" s="2" t="s">
        <v>1143</v>
      </c>
      <c r="AK74" s="37"/>
    </row>
    <row r="75" spans="1:37" x14ac:dyDescent="0.35">
      <c r="A75" s="124" t="s">
        <v>193</v>
      </c>
      <c r="B75" s="8" t="s">
        <v>1625</v>
      </c>
      <c r="C75" s="8" t="s">
        <v>1625</v>
      </c>
      <c r="D75" s="8" t="s">
        <v>1625</v>
      </c>
      <c r="E75" s="8" t="s">
        <v>1625</v>
      </c>
      <c r="F75" s="8" t="s">
        <v>1625</v>
      </c>
      <c r="G75" s="8" t="s">
        <v>1625</v>
      </c>
      <c r="H75" s="8" t="s">
        <v>1625</v>
      </c>
      <c r="I75" s="8" t="s">
        <v>1625</v>
      </c>
      <c r="J75" s="5">
        <v>1.2729999999999999</v>
      </c>
      <c r="K75" s="5">
        <v>2.044</v>
      </c>
      <c r="L75" s="5">
        <v>1.4379999999999999</v>
      </c>
      <c r="M75" s="5">
        <v>1.9039999999999999</v>
      </c>
      <c r="N75" s="5">
        <v>2.7589999999999999</v>
      </c>
      <c r="O75" s="9">
        <v>3.6389999999999998</v>
      </c>
      <c r="P75" s="5">
        <v>7.8479999999999999</v>
      </c>
      <c r="Q75" s="12">
        <v>6.7389999999999999</v>
      </c>
      <c r="R75" s="158">
        <v>7.4</v>
      </c>
      <c r="S75" s="5">
        <v>6.4669999999999996</v>
      </c>
      <c r="T75" s="158">
        <v>7.2</v>
      </c>
      <c r="U75" s="125" t="s">
        <v>1136</v>
      </c>
      <c r="V75" s="2" t="s">
        <v>1154</v>
      </c>
      <c r="W75" s="2" t="s">
        <v>319</v>
      </c>
      <c r="X75" s="2" t="s">
        <v>1155</v>
      </c>
      <c r="Y75" s="2" t="s">
        <v>319</v>
      </c>
      <c r="Z75" s="2" t="s">
        <v>1156</v>
      </c>
      <c r="AA75" s="2" t="s">
        <v>319</v>
      </c>
      <c r="AB75" s="33">
        <v>0.65</v>
      </c>
      <c r="AC75" s="33">
        <v>0.79</v>
      </c>
      <c r="AD75" s="162">
        <v>0.78</v>
      </c>
      <c r="AE75" s="2" t="s">
        <v>28</v>
      </c>
      <c r="AF75" s="2" t="s">
        <v>24</v>
      </c>
      <c r="AG75" s="30" t="s">
        <v>1157</v>
      </c>
      <c r="AH75" s="7" t="s">
        <v>373</v>
      </c>
      <c r="AI75" s="7" t="s">
        <v>1609</v>
      </c>
      <c r="AJ75" s="2" t="s">
        <v>1158</v>
      </c>
      <c r="AK75" s="37"/>
    </row>
    <row r="76" spans="1:37" ht="29" x14ac:dyDescent="0.35">
      <c r="A76" s="124" t="s">
        <v>193</v>
      </c>
      <c r="B76" s="8" t="s">
        <v>1625</v>
      </c>
      <c r="C76" s="8" t="s">
        <v>1625</v>
      </c>
      <c r="D76" s="8" t="s">
        <v>1625</v>
      </c>
      <c r="E76" s="8" t="s">
        <v>1625</v>
      </c>
      <c r="F76" s="8" t="s">
        <v>1625</v>
      </c>
      <c r="G76" s="8" t="s">
        <v>1625</v>
      </c>
      <c r="H76" s="8" t="s">
        <v>1625</v>
      </c>
      <c r="I76" s="8" t="s">
        <v>1625</v>
      </c>
      <c r="J76" s="5">
        <v>1.2729999999999999</v>
      </c>
      <c r="K76" s="5">
        <v>2.044</v>
      </c>
      <c r="L76" s="5">
        <v>1.4379999999999999</v>
      </c>
      <c r="M76" s="5">
        <v>1.9039999999999999</v>
      </c>
      <c r="N76" s="5">
        <v>2.7589999999999999</v>
      </c>
      <c r="O76" s="9">
        <v>3.6389999999999998</v>
      </c>
      <c r="P76" s="5">
        <v>7.8479999999999999</v>
      </c>
      <c r="Q76" s="12">
        <v>6.7389999999999999</v>
      </c>
      <c r="R76" s="158">
        <v>7.4</v>
      </c>
      <c r="S76" s="5">
        <v>6.4669999999999996</v>
      </c>
      <c r="T76" s="158">
        <v>7.2</v>
      </c>
      <c r="U76" s="125" t="s">
        <v>716</v>
      </c>
      <c r="V76" s="2" t="s">
        <v>1159</v>
      </c>
      <c r="W76" s="2" t="s">
        <v>328</v>
      </c>
      <c r="X76" s="2" t="s">
        <v>1142</v>
      </c>
      <c r="Y76" s="2" t="s">
        <v>319</v>
      </c>
      <c r="Z76" s="2" t="s">
        <v>1160</v>
      </c>
      <c r="AA76" s="2" t="s">
        <v>328</v>
      </c>
      <c r="AB76" s="33">
        <v>0.65</v>
      </c>
      <c r="AC76" s="33">
        <v>0.79</v>
      </c>
      <c r="AD76" s="162">
        <v>0.78</v>
      </c>
      <c r="AE76" s="2" t="s">
        <v>28</v>
      </c>
      <c r="AF76" s="2" t="s">
        <v>24</v>
      </c>
      <c r="AG76" s="30" t="s">
        <v>1157</v>
      </c>
      <c r="AH76" s="7" t="s">
        <v>373</v>
      </c>
      <c r="AI76" s="7" t="s">
        <v>1609</v>
      </c>
      <c r="AJ76" s="2" t="s">
        <v>1158</v>
      </c>
      <c r="AK76" s="37"/>
    </row>
    <row r="77" spans="1:37" ht="29" x14ac:dyDescent="0.35">
      <c r="A77" s="124" t="s">
        <v>193</v>
      </c>
      <c r="B77" s="8" t="s">
        <v>1625</v>
      </c>
      <c r="C77" s="8" t="s">
        <v>1625</v>
      </c>
      <c r="D77" s="8" t="s">
        <v>1625</v>
      </c>
      <c r="E77" s="8" t="s">
        <v>1625</v>
      </c>
      <c r="F77" s="8" t="s">
        <v>1625</v>
      </c>
      <c r="G77" s="8" t="s">
        <v>1625</v>
      </c>
      <c r="H77" s="8" t="s">
        <v>1625</v>
      </c>
      <c r="I77" s="8" t="s">
        <v>1625</v>
      </c>
      <c r="J77" s="5">
        <v>1.2729999999999999</v>
      </c>
      <c r="K77" s="5">
        <v>2.044</v>
      </c>
      <c r="L77" s="5">
        <v>1.4379999999999999</v>
      </c>
      <c r="M77" s="5">
        <v>1.9039999999999999</v>
      </c>
      <c r="N77" s="5">
        <v>2.7589999999999999</v>
      </c>
      <c r="O77" s="9">
        <v>3.6389999999999998</v>
      </c>
      <c r="P77" s="5">
        <v>7.8479999999999999</v>
      </c>
      <c r="Q77" s="12">
        <v>6.7389999999999999</v>
      </c>
      <c r="R77" s="158">
        <v>7.4</v>
      </c>
      <c r="S77" s="5">
        <v>6.4669999999999996</v>
      </c>
      <c r="T77" s="158">
        <v>7.2</v>
      </c>
      <c r="U77" s="125" t="s">
        <v>1028</v>
      </c>
      <c r="V77" s="2" t="s">
        <v>1161</v>
      </c>
      <c r="W77" s="2" t="s">
        <v>328</v>
      </c>
      <c r="X77" s="2" t="s">
        <v>1162</v>
      </c>
      <c r="Y77" s="2" t="s">
        <v>319</v>
      </c>
      <c r="Z77" s="48" t="s">
        <v>1163</v>
      </c>
      <c r="AA77" s="2" t="s">
        <v>328</v>
      </c>
      <c r="AB77" s="33">
        <v>0.65</v>
      </c>
      <c r="AC77" s="33">
        <v>0.79</v>
      </c>
      <c r="AD77" s="162">
        <v>0.78</v>
      </c>
      <c r="AE77" s="2" t="s">
        <v>28</v>
      </c>
      <c r="AF77" s="2" t="s">
        <v>24</v>
      </c>
      <c r="AG77" s="30" t="s">
        <v>1157</v>
      </c>
      <c r="AH77" s="7" t="s">
        <v>373</v>
      </c>
      <c r="AI77" s="7" t="s">
        <v>1609</v>
      </c>
      <c r="AJ77" s="2" t="s">
        <v>1158</v>
      </c>
      <c r="AK77" s="37"/>
    </row>
    <row r="78" spans="1:37" ht="29" x14ac:dyDescent="0.35">
      <c r="A78" s="124" t="s">
        <v>193</v>
      </c>
      <c r="B78" s="8" t="s">
        <v>1625</v>
      </c>
      <c r="C78" s="8" t="s">
        <v>1625</v>
      </c>
      <c r="D78" s="8" t="s">
        <v>1625</v>
      </c>
      <c r="E78" s="8" t="s">
        <v>1625</v>
      </c>
      <c r="F78" s="8" t="s">
        <v>1625</v>
      </c>
      <c r="G78" s="8" t="s">
        <v>1625</v>
      </c>
      <c r="H78" s="8" t="s">
        <v>1625</v>
      </c>
      <c r="I78" s="8" t="s">
        <v>1625</v>
      </c>
      <c r="J78" s="5">
        <v>1.2729999999999999</v>
      </c>
      <c r="K78" s="5">
        <v>2.044</v>
      </c>
      <c r="L78" s="5">
        <v>1.4379999999999999</v>
      </c>
      <c r="M78" s="5">
        <v>1.9039999999999999</v>
      </c>
      <c r="N78" s="5">
        <v>2.7589999999999999</v>
      </c>
      <c r="O78" s="9">
        <v>3.6389999999999998</v>
      </c>
      <c r="P78" s="5">
        <v>7.8479999999999999</v>
      </c>
      <c r="Q78" s="12">
        <v>6.7389999999999999</v>
      </c>
      <c r="R78" s="158">
        <v>7.4</v>
      </c>
      <c r="S78" s="5">
        <v>6.4669999999999996</v>
      </c>
      <c r="T78" s="158">
        <v>7.2</v>
      </c>
      <c r="U78" s="125" t="s">
        <v>1131</v>
      </c>
      <c r="V78" s="2" t="s">
        <v>1164</v>
      </c>
      <c r="W78" s="2" t="s">
        <v>328</v>
      </c>
      <c r="X78" s="2" t="s">
        <v>1165</v>
      </c>
      <c r="Y78" s="2" t="s">
        <v>328</v>
      </c>
      <c r="Z78" s="2" t="s">
        <v>1166</v>
      </c>
      <c r="AA78" s="2" t="s">
        <v>328</v>
      </c>
      <c r="AB78" s="33">
        <v>0.65</v>
      </c>
      <c r="AC78" s="33">
        <v>0.79</v>
      </c>
      <c r="AD78" s="162">
        <v>0.78</v>
      </c>
      <c r="AE78" s="2" t="s">
        <v>28</v>
      </c>
      <c r="AF78" s="2" t="s">
        <v>24</v>
      </c>
      <c r="AG78" s="30" t="s">
        <v>1157</v>
      </c>
      <c r="AH78" s="7" t="s">
        <v>373</v>
      </c>
      <c r="AI78" s="7" t="s">
        <v>1609</v>
      </c>
      <c r="AJ78" s="2" t="s">
        <v>1158</v>
      </c>
      <c r="AK78" s="37"/>
    </row>
    <row r="79" spans="1:37" ht="29" x14ac:dyDescent="0.35">
      <c r="A79" s="4" t="s">
        <v>199</v>
      </c>
      <c r="B79" s="5">
        <v>0.56200000000000006</v>
      </c>
      <c r="C79" s="5">
        <v>0.61099999999999999</v>
      </c>
      <c r="D79" s="5">
        <v>0.76800000000000002</v>
      </c>
      <c r="E79" s="5">
        <v>0.85399999999999998</v>
      </c>
      <c r="F79" s="5">
        <v>0.67500000000000004</v>
      </c>
      <c r="G79" s="5">
        <v>0.65500000000000003</v>
      </c>
      <c r="H79" s="5">
        <v>1.071</v>
      </c>
      <c r="I79" s="5">
        <v>0.68200000000000005</v>
      </c>
      <c r="J79" s="5">
        <v>1.016</v>
      </c>
      <c r="K79" s="5">
        <v>1.0620000000000001</v>
      </c>
      <c r="L79" s="5">
        <v>1.3540000000000001</v>
      </c>
      <c r="M79" s="5">
        <v>1.131</v>
      </c>
      <c r="N79" s="5">
        <v>0.92900000000000005</v>
      </c>
      <c r="O79" s="6">
        <v>0.77500000000000002</v>
      </c>
      <c r="P79" s="5">
        <v>1.04</v>
      </c>
      <c r="Q79" s="12">
        <v>1.595</v>
      </c>
      <c r="R79" s="158">
        <v>1.2</v>
      </c>
      <c r="S79" s="5">
        <v>1.351</v>
      </c>
      <c r="T79" s="158">
        <v>1.2</v>
      </c>
      <c r="U79" s="2" t="s">
        <v>749</v>
      </c>
      <c r="V79" s="27" t="s">
        <v>1179</v>
      </c>
      <c r="W79" s="2" t="s">
        <v>312</v>
      </c>
      <c r="X79" s="27" t="s">
        <v>1180</v>
      </c>
      <c r="Y79" s="2" t="s">
        <v>312</v>
      </c>
      <c r="Z79" s="27" t="s">
        <v>1181</v>
      </c>
      <c r="AA79" s="2" t="s">
        <v>312</v>
      </c>
      <c r="AB79" s="33">
        <v>0.47</v>
      </c>
      <c r="AC79" s="33">
        <v>0.49</v>
      </c>
      <c r="AD79" s="162">
        <v>0.45</v>
      </c>
      <c r="AE79" s="2" t="s">
        <v>28</v>
      </c>
      <c r="AF79" s="2"/>
      <c r="AG79" s="7" t="s">
        <v>1626</v>
      </c>
      <c r="AH79" s="7" t="s">
        <v>373</v>
      </c>
      <c r="AI79" s="7" t="s">
        <v>1609</v>
      </c>
      <c r="AJ79" s="2" t="s">
        <v>1183</v>
      </c>
      <c r="AK79" s="37"/>
    </row>
    <row r="80" spans="1:37" ht="29" x14ac:dyDescent="0.35">
      <c r="A80" s="4" t="s">
        <v>202</v>
      </c>
      <c r="B80" s="8" t="s">
        <v>1625</v>
      </c>
      <c r="C80" s="8" t="s">
        <v>1625</v>
      </c>
      <c r="D80" s="5">
        <v>0.91900000000000004</v>
      </c>
      <c r="E80" s="5">
        <v>1.032</v>
      </c>
      <c r="F80" s="5">
        <v>0.47899999999999998</v>
      </c>
      <c r="G80" s="5">
        <v>0.44400000000000001</v>
      </c>
      <c r="H80" s="5">
        <v>0.41599999999999998</v>
      </c>
      <c r="I80" s="5">
        <v>0.5</v>
      </c>
      <c r="J80" s="5">
        <v>0.65400000000000003</v>
      </c>
      <c r="K80" s="5">
        <v>0.34599999999999997</v>
      </c>
      <c r="L80" s="5">
        <v>0.439</v>
      </c>
      <c r="M80" s="5">
        <v>0.41699999999999998</v>
      </c>
      <c r="N80" s="5">
        <v>0.35</v>
      </c>
      <c r="O80" s="9">
        <v>0.83099999999999996</v>
      </c>
      <c r="P80" s="5">
        <v>0.65500000000000003</v>
      </c>
      <c r="Q80" s="12">
        <v>0.93500000000000005</v>
      </c>
      <c r="R80" s="158">
        <v>0.7</v>
      </c>
      <c r="S80" s="5">
        <v>0.72399999999999998</v>
      </c>
      <c r="T80" s="158">
        <v>0.7</v>
      </c>
      <c r="U80" s="2" t="s">
        <v>1198</v>
      </c>
      <c r="V80" s="27" t="s">
        <v>1199</v>
      </c>
      <c r="W80" s="2" t="s">
        <v>334</v>
      </c>
      <c r="X80" s="27" t="s">
        <v>1200</v>
      </c>
      <c r="Y80" s="2" t="s">
        <v>334</v>
      </c>
      <c r="Z80" s="2" t="s">
        <v>1201</v>
      </c>
      <c r="AA80" s="2" t="s">
        <v>334</v>
      </c>
      <c r="AB80" s="33">
        <v>0.13</v>
      </c>
      <c r="AC80" s="33">
        <v>0.15</v>
      </c>
      <c r="AD80" s="162">
        <v>0.13</v>
      </c>
      <c r="AE80" s="2" t="s">
        <v>28</v>
      </c>
      <c r="AF80" s="2" t="s">
        <v>24</v>
      </c>
      <c r="AG80" s="7" t="s">
        <v>605</v>
      </c>
      <c r="AH80" s="7" t="s">
        <v>336</v>
      </c>
      <c r="AI80" s="2" t="s">
        <v>1609</v>
      </c>
      <c r="AJ80" s="2" t="s">
        <v>1205</v>
      </c>
      <c r="AK80" s="37"/>
    </row>
    <row r="81" spans="1:37" ht="29" x14ac:dyDescent="0.35">
      <c r="A81" s="4" t="s">
        <v>203</v>
      </c>
      <c r="B81" s="8" t="s">
        <v>1625</v>
      </c>
      <c r="C81" s="8" t="s">
        <v>1625</v>
      </c>
      <c r="D81" s="8" t="s">
        <v>1635</v>
      </c>
      <c r="E81" s="8" t="s">
        <v>1635</v>
      </c>
      <c r="F81" s="8" t="s">
        <v>1635</v>
      </c>
      <c r="G81" s="8" t="s">
        <v>1635</v>
      </c>
      <c r="H81" s="8" t="s">
        <v>1635</v>
      </c>
      <c r="I81" s="8" t="s">
        <v>1635</v>
      </c>
      <c r="J81" s="8" t="s">
        <v>1635</v>
      </c>
      <c r="K81" s="8" t="s">
        <v>1635</v>
      </c>
      <c r="L81" s="25">
        <v>1.0269999999999999</v>
      </c>
      <c r="M81" s="25">
        <v>1.425</v>
      </c>
      <c r="N81" s="25">
        <v>1.512</v>
      </c>
      <c r="O81" s="6">
        <v>1.216</v>
      </c>
      <c r="P81" s="5">
        <v>1.554</v>
      </c>
      <c r="Q81" s="12">
        <v>1.9770000000000001</v>
      </c>
      <c r="R81" s="158">
        <v>2.2999999999999998</v>
      </c>
      <c r="S81" s="5">
        <v>2.298</v>
      </c>
      <c r="T81" s="158">
        <v>2.2999999999999998</v>
      </c>
      <c r="U81" s="2" t="s">
        <v>716</v>
      </c>
      <c r="V81" s="2" t="s">
        <v>1206</v>
      </c>
      <c r="W81" s="27" t="s">
        <v>312</v>
      </c>
      <c r="X81" s="2" t="s">
        <v>1207</v>
      </c>
      <c r="Y81" s="27" t="s">
        <v>312</v>
      </c>
      <c r="Z81" s="27" t="s">
        <v>1208</v>
      </c>
      <c r="AA81" s="27" t="s">
        <v>312</v>
      </c>
      <c r="AB81" s="33">
        <v>0.24</v>
      </c>
      <c r="AC81" s="33">
        <v>0.28000000000000003</v>
      </c>
      <c r="AD81" s="162">
        <v>0.34</v>
      </c>
      <c r="AE81" s="2" t="s">
        <v>28</v>
      </c>
      <c r="AF81" s="2" t="s">
        <v>24</v>
      </c>
      <c r="AG81" s="7" t="s">
        <v>605</v>
      </c>
      <c r="AH81" s="7" t="s">
        <v>418</v>
      </c>
      <c r="AI81" s="7" t="s">
        <v>1609</v>
      </c>
      <c r="AJ81" s="2" t="s">
        <v>1211</v>
      </c>
      <c r="AK81" s="37"/>
    </row>
    <row r="82" spans="1:37" ht="29" x14ac:dyDescent="0.35">
      <c r="A82" s="4" t="s">
        <v>207</v>
      </c>
      <c r="B82" s="8" t="s">
        <v>1625</v>
      </c>
      <c r="C82" s="8" t="s">
        <v>1625</v>
      </c>
      <c r="D82" s="8" t="s">
        <v>1635</v>
      </c>
      <c r="E82" s="8" t="s">
        <v>1635</v>
      </c>
      <c r="F82" s="8" t="s">
        <v>1635</v>
      </c>
      <c r="G82" s="8" t="s">
        <v>1635</v>
      </c>
      <c r="H82" s="8" t="s">
        <v>1635</v>
      </c>
      <c r="I82" s="8" t="s">
        <v>1635</v>
      </c>
      <c r="J82" s="8" t="s">
        <v>1635</v>
      </c>
      <c r="K82" s="8" t="s">
        <v>1635</v>
      </c>
      <c r="L82" s="25">
        <v>0.47499999999999998</v>
      </c>
      <c r="M82" s="25">
        <v>0.69599999999999995</v>
      </c>
      <c r="N82" s="25">
        <v>0.78800000000000003</v>
      </c>
      <c r="O82" s="9">
        <v>0.98499999999999999</v>
      </c>
      <c r="P82" s="5">
        <v>1.2290000000000001</v>
      </c>
      <c r="Q82" s="12">
        <v>1.4670000000000001</v>
      </c>
      <c r="R82" s="158">
        <v>2</v>
      </c>
      <c r="S82" s="5">
        <v>1.6819999999999999</v>
      </c>
      <c r="T82" s="158">
        <v>2</v>
      </c>
      <c r="U82" s="2" t="s">
        <v>1221</v>
      </c>
      <c r="V82" s="2" t="s">
        <v>1222</v>
      </c>
      <c r="W82" s="27" t="s">
        <v>334</v>
      </c>
      <c r="X82" s="2" t="s">
        <v>1223</v>
      </c>
      <c r="Y82" s="27" t="s">
        <v>334</v>
      </c>
      <c r="Z82" s="27" t="s">
        <v>1224</v>
      </c>
      <c r="AA82" s="27" t="s">
        <v>334</v>
      </c>
      <c r="AB82" s="33">
        <v>0.32</v>
      </c>
      <c r="AC82" s="33">
        <v>0.33</v>
      </c>
      <c r="AD82" s="162">
        <v>0.41</v>
      </c>
      <c r="AE82" s="2" t="s">
        <v>28</v>
      </c>
      <c r="AF82" s="2" t="s">
        <v>24</v>
      </c>
      <c r="AG82" s="7" t="s">
        <v>605</v>
      </c>
      <c r="AH82" s="7" t="s">
        <v>450</v>
      </c>
      <c r="AI82" s="7" t="s">
        <v>1609</v>
      </c>
      <c r="AJ82" s="2" t="s">
        <v>1227</v>
      </c>
      <c r="AK82" s="37"/>
    </row>
    <row r="83" spans="1:37" x14ac:dyDescent="0.35">
      <c r="A83" s="4" t="s">
        <v>208</v>
      </c>
      <c r="B83" s="8" t="s">
        <v>1625</v>
      </c>
      <c r="C83" s="8" t="s">
        <v>1625</v>
      </c>
      <c r="D83" s="8" t="s">
        <v>1635</v>
      </c>
      <c r="E83" s="8" t="s">
        <v>1635</v>
      </c>
      <c r="F83" s="8" t="s">
        <v>1635</v>
      </c>
      <c r="G83" s="8" t="s">
        <v>1635</v>
      </c>
      <c r="H83" s="8" t="s">
        <v>1635</v>
      </c>
      <c r="I83" s="8" t="s">
        <v>1635</v>
      </c>
      <c r="J83" s="8" t="s">
        <v>1635</v>
      </c>
      <c r="K83" s="8" t="s">
        <v>1635</v>
      </c>
      <c r="L83" s="25">
        <v>0.44800000000000001</v>
      </c>
      <c r="M83" s="25">
        <v>0.76400000000000001</v>
      </c>
      <c r="N83" s="25">
        <v>0.504</v>
      </c>
      <c r="O83" s="9">
        <v>0.69</v>
      </c>
      <c r="P83" s="5">
        <v>0.93799999999999994</v>
      </c>
      <c r="Q83" s="12">
        <v>1.3109999999999999</v>
      </c>
      <c r="R83" s="158">
        <v>2.2000000000000002</v>
      </c>
      <c r="S83" s="5">
        <v>1.2929999999999999</v>
      </c>
      <c r="T83" s="158">
        <v>1.9</v>
      </c>
      <c r="U83" s="2" t="s">
        <v>1228</v>
      </c>
      <c r="V83" s="2" t="s">
        <v>1229</v>
      </c>
      <c r="W83" s="27" t="s">
        <v>334</v>
      </c>
      <c r="X83" s="2" t="s">
        <v>1230</v>
      </c>
      <c r="Y83" s="27" t="s">
        <v>334</v>
      </c>
      <c r="Z83" s="27" t="s">
        <v>1231</v>
      </c>
      <c r="AA83" s="27" t="s">
        <v>334</v>
      </c>
      <c r="AB83" s="33">
        <v>0.23</v>
      </c>
      <c r="AC83" s="33">
        <v>0.28000000000000003</v>
      </c>
      <c r="AD83" s="162">
        <v>0.43</v>
      </c>
      <c r="AE83" s="2" t="s">
        <v>28</v>
      </c>
      <c r="AF83" s="2" t="s">
        <v>24</v>
      </c>
      <c r="AG83" s="7" t="s">
        <v>605</v>
      </c>
      <c r="AH83" s="7" t="s">
        <v>499</v>
      </c>
      <c r="AI83" s="4" t="s">
        <v>1630</v>
      </c>
      <c r="AJ83" s="2" t="s">
        <v>1234</v>
      </c>
      <c r="AK83" s="37"/>
    </row>
    <row r="84" spans="1:37" x14ac:dyDescent="0.35">
      <c r="A84" s="4" t="s">
        <v>210</v>
      </c>
      <c r="B84" s="8" t="s">
        <v>1625</v>
      </c>
      <c r="C84" s="8" t="s">
        <v>1625</v>
      </c>
      <c r="D84" s="8" t="s">
        <v>1635</v>
      </c>
      <c r="E84" s="8" t="s">
        <v>1635</v>
      </c>
      <c r="F84" s="8" t="s">
        <v>1635</v>
      </c>
      <c r="G84" s="8" t="s">
        <v>1635</v>
      </c>
      <c r="H84" s="8" t="s">
        <v>1635</v>
      </c>
      <c r="I84" s="8" t="s">
        <v>1635</v>
      </c>
      <c r="J84" s="8" t="s">
        <v>1635</v>
      </c>
      <c r="K84" s="8" t="s">
        <v>1635</v>
      </c>
      <c r="L84" s="25">
        <v>0.68200000000000005</v>
      </c>
      <c r="M84" s="25">
        <v>0.83099999999999996</v>
      </c>
      <c r="N84" s="25">
        <v>0.72599999999999998</v>
      </c>
      <c r="O84" s="9">
        <v>0.77300000000000002</v>
      </c>
      <c r="P84" s="5">
        <v>0.96299999999999997</v>
      </c>
      <c r="Q84" s="12">
        <v>0.97899999999999998</v>
      </c>
      <c r="R84" s="158">
        <v>1.7</v>
      </c>
      <c r="S84" s="5">
        <v>1.08</v>
      </c>
      <c r="T84" s="158">
        <v>1.2</v>
      </c>
      <c r="U84" s="2" t="s">
        <v>317</v>
      </c>
      <c r="V84" s="2" t="s">
        <v>1237</v>
      </c>
      <c r="W84" s="27" t="s">
        <v>312</v>
      </c>
      <c r="X84" s="2" t="s">
        <v>1238</v>
      </c>
      <c r="Y84" s="27" t="s">
        <v>312</v>
      </c>
      <c r="Z84" s="27" t="s">
        <v>1239</v>
      </c>
      <c r="AA84" s="27" t="s">
        <v>328</v>
      </c>
      <c r="AB84" s="33">
        <v>0.9</v>
      </c>
      <c r="AC84" s="33">
        <v>0.85</v>
      </c>
      <c r="AD84" s="162">
        <v>1.28</v>
      </c>
      <c r="AE84" s="2" t="s">
        <v>28</v>
      </c>
      <c r="AF84" s="2" t="s">
        <v>24</v>
      </c>
      <c r="AG84" s="7" t="s">
        <v>605</v>
      </c>
      <c r="AH84" s="7" t="s">
        <v>317</v>
      </c>
      <c r="AI84" s="7" t="s">
        <v>1609</v>
      </c>
      <c r="AJ84" s="2" t="s">
        <v>1242</v>
      </c>
      <c r="AK84" s="37"/>
    </row>
    <row r="85" spans="1:37" ht="29" x14ac:dyDescent="0.35">
      <c r="A85" s="4" t="s">
        <v>211</v>
      </c>
      <c r="B85" s="8" t="s">
        <v>1625</v>
      </c>
      <c r="C85" s="8" t="s">
        <v>1625</v>
      </c>
      <c r="D85" s="8" t="s">
        <v>1635</v>
      </c>
      <c r="E85" s="8" t="s">
        <v>1635</v>
      </c>
      <c r="F85" s="8" t="s">
        <v>1635</v>
      </c>
      <c r="G85" s="8" t="s">
        <v>1635</v>
      </c>
      <c r="H85" s="8" t="s">
        <v>1635</v>
      </c>
      <c r="I85" s="8" t="s">
        <v>1635</v>
      </c>
      <c r="J85" s="8" t="s">
        <v>1635</v>
      </c>
      <c r="K85" s="8" t="s">
        <v>1635</v>
      </c>
      <c r="L85" s="25">
        <v>0.29399999999999998</v>
      </c>
      <c r="M85" s="25">
        <v>0.48399999999999999</v>
      </c>
      <c r="N85" s="25">
        <v>1.2210000000000001</v>
      </c>
      <c r="O85" s="6">
        <v>1.204</v>
      </c>
      <c r="P85" s="5">
        <v>2.1989999999999998</v>
      </c>
      <c r="Q85" s="12">
        <v>2.1230000000000002</v>
      </c>
      <c r="R85" s="158">
        <v>2.1</v>
      </c>
      <c r="S85" s="5">
        <v>2.0169999999999999</v>
      </c>
      <c r="T85" s="158">
        <v>2.1</v>
      </c>
      <c r="U85" s="2" t="s">
        <v>1243</v>
      </c>
      <c r="V85" s="2" t="s">
        <v>1244</v>
      </c>
      <c r="W85" s="27" t="s">
        <v>312</v>
      </c>
      <c r="X85" s="2" t="s">
        <v>1245</v>
      </c>
      <c r="Y85" s="27" t="s">
        <v>312</v>
      </c>
      <c r="Z85" s="27" t="s">
        <v>1246</v>
      </c>
      <c r="AA85" s="27" t="s">
        <v>312</v>
      </c>
      <c r="AB85" s="33">
        <v>0.59</v>
      </c>
      <c r="AC85" s="33">
        <v>0.47</v>
      </c>
      <c r="AD85" s="162">
        <v>0.45</v>
      </c>
      <c r="AE85" s="2" t="s">
        <v>28</v>
      </c>
      <c r="AF85" s="2" t="s">
        <v>24</v>
      </c>
      <c r="AG85" s="7" t="s">
        <v>605</v>
      </c>
      <c r="AH85" s="7" t="s">
        <v>357</v>
      </c>
      <c r="AI85" s="4" t="s">
        <v>1630</v>
      </c>
      <c r="AJ85" s="2" t="s">
        <v>1250</v>
      </c>
      <c r="AK85" s="37"/>
    </row>
    <row r="86" spans="1:37" ht="29" x14ac:dyDescent="0.35">
      <c r="A86" s="4" t="s">
        <v>213</v>
      </c>
      <c r="B86" s="8" t="s">
        <v>1625</v>
      </c>
      <c r="C86" s="8" t="s">
        <v>1625</v>
      </c>
      <c r="D86" s="8" t="s">
        <v>1635</v>
      </c>
      <c r="E86" s="8" t="s">
        <v>1635</v>
      </c>
      <c r="F86" s="8" t="s">
        <v>1635</v>
      </c>
      <c r="G86" s="8" t="s">
        <v>1635</v>
      </c>
      <c r="H86" s="8" t="s">
        <v>1635</v>
      </c>
      <c r="I86" s="8" t="s">
        <v>1635</v>
      </c>
      <c r="J86" s="8" t="s">
        <v>1635</v>
      </c>
      <c r="K86" s="8" t="s">
        <v>1635</v>
      </c>
      <c r="L86" s="25">
        <v>0.745</v>
      </c>
      <c r="M86" s="25">
        <v>0.755</v>
      </c>
      <c r="N86" s="25">
        <v>1.0049999999999999</v>
      </c>
      <c r="O86" s="6">
        <v>0.96299999999999997</v>
      </c>
      <c r="P86" s="5">
        <v>1.0669999999999999</v>
      </c>
      <c r="Q86" s="12">
        <v>1.361</v>
      </c>
      <c r="R86" s="158">
        <v>1.9</v>
      </c>
      <c r="S86" s="5">
        <v>1.35</v>
      </c>
      <c r="T86" s="158">
        <v>1.4</v>
      </c>
      <c r="U86" s="2" t="s">
        <v>1253</v>
      </c>
      <c r="V86" s="2" t="s">
        <v>1254</v>
      </c>
      <c r="W86" s="27" t="s">
        <v>312</v>
      </c>
      <c r="X86" s="2" t="s">
        <v>1255</v>
      </c>
      <c r="Y86" s="27" t="s">
        <v>312</v>
      </c>
      <c r="Z86" s="27" t="s">
        <v>1256</v>
      </c>
      <c r="AA86" s="27" t="s">
        <v>312</v>
      </c>
      <c r="AB86" s="33">
        <v>0.28999999999999998</v>
      </c>
      <c r="AC86" s="33">
        <v>0.3</v>
      </c>
      <c r="AD86" s="162">
        <v>0.37</v>
      </c>
      <c r="AE86" s="2" t="s">
        <v>28</v>
      </c>
      <c r="AF86" s="2" t="s">
        <v>24</v>
      </c>
      <c r="AG86" s="7" t="s">
        <v>605</v>
      </c>
      <c r="AH86" s="7" t="s">
        <v>336</v>
      </c>
      <c r="AI86" s="2" t="s">
        <v>1609</v>
      </c>
      <c r="AJ86" s="2" t="s">
        <v>1259</v>
      </c>
      <c r="AK86" s="37"/>
    </row>
    <row r="87" spans="1:37" x14ac:dyDescent="0.35">
      <c r="A87" s="122" t="s">
        <v>217</v>
      </c>
      <c r="B87" s="5">
        <v>0.375</v>
      </c>
      <c r="C87" s="5">
        <v>0.56499999999999995</v>
      </c>
      <c r="D87" s="5">
        <v>0.55000000000000004</v>
      </c>
      <c r="E87" s="5">
        <v>0.59099999999999997</v>
      </c>
      <c r="F87" s="5">
        <v>1.1599999999999999</v>
      </c>
      <c r="G87" s="5">
        <v>1.6</v>
      </c>
      <c r="H87" s="5">
        <v>0.69599999999999995</v>
      </c>
      <c r="I87" s="5">
        <v>0.41699999999999998</v>
      </c>
      <c r="J87" s="5">
        <v>0.52</v>
      </c>
      <c r="K87" s="5">
        <v>0.45800000000000002</v>
      </c>
      <c r="L87" s="25">
        <v>0.45800000000000002</v>
      </c>
      <c r="M87" s="25">
        <v>0.48</v>
      </c>
      <c r="N87" s="25">
        <v>0.82599999999999996</v>
      </c>
      <c r="O87" s="6">
        <v>1</v>
      </c>
      <c r="P87" s="5">
        <v>1.7589999999999999</v>
      </c>
      <c r="Q87" s="12">
        <v>1.3240000000000001</v>
      </c>
      <c r="R87" s="158">
        <v>0.9</v>
      </c>
      <c r="S87" s="5">
        <v>1.464</v>
      </c>
      <c r="T87" s="158">
        <v>0.9</v>
      </c>
      <c r="U87" s="123" t="s">
        <v>1172</v>
      </c>
      <c r="V87" s="2" t="s">
        <v>1267</v>
      </c>
      <c r="W87" s="2" t="s">
        <v>312</v>
      </c>
      <c r="X87" s="2" t="s">
        <v>1268</v>
      </c>
      <c r="Y87" s="2" t="s">
        <v>312</v>
      </c>
      <c r="Z87" s="2" t="s">
        <v>1267</v>
      </c>
      <c r="AA87" s="2" t="s">
        <v>312</v>
      </c>
      <c r="AB87" s="33">
        <v>1.1499999999999999</v>
      </c>
      <c r="AC87" s="33">
        <v>1.1299999999999999</v>
      </c>
      <c r="AD87" s="162">
        <v>0.63</v>
      </c>
      <c r="AE87" s="2" t="s">
        <v>28</v>
      </c>
      <c r="AF87" s="2"/>
      <c r="AG87" s="7" t="s">
        <v>543</v>
      </c>
      <c r="AH87" s="7" t="s">
        <v>177</v>
      </c>
      <c r="AI87" s="2" t="s">
        <v>177</v>
      </c>
      <c r="AJ87" s="2" t="s">
        <v>1266</v>
      </c>
      <c r="AK87" s="37"/>
    </row>
    <row r="88" spans="1:37" ht="29" x14ac:dyDescent="0.35">
      <c r="A88" s="122" t="s">
        <v>217</v>
      </c>
      <c r="B88" s="5">
        <v>0.375</v>
      </c>
      <c r="C88" s="5">
        <v>0.56499999999999995</v>
      </c>
      <c r="D88" s="5">
        <v>0.55000000000000004</v>
      </c>
      <c r="E88" s="5">
        <v>0.59099999999999997</v>
      </c>
      <c r="F88" s="5">
        <v>1.1599999999999999</v>
      </c>
      <c r="G88" s="5">
        <v>1.6</v>
      </c>
      <c r="H88" s="5">
        <v>0.69599999999999995</v>
      </c>
      <c r="I88" s="5">
        <v>0.41699999999999998</v>
      </c>
      <c r="J88" s="5">
        <v>0.52</v>
      </c>
      <c r="K88" s="5">
        <v>0.45800000000000002</v>
      </c>
      <c r="L88" s="25">
        <v>0.45800000000000002</v>
      </c>
      <c r="M88" s="25">
        <v>0.48</v>
      </c>
      <c r="N88" s="25">
        <v>0.82599999999999996</v>
      </c>
      <c r="O88" s="6">
        <v>1</v>
      </c>
      <c r="P88" s="5">
        <v>1.7589999999999999</v>
      </c>
      <c r="Q88" s="12">
        <v>1.3240000000000001</v>
      </c>
      <c r="R88" s="158">
        <v>0.9</v>
      </c>
      <c r="S88" s="5">
        <v>1.464</v>
      </c>
      <c r="T88" s="158">
        <v>0.9</v>
      </c>
      <c r="U88" s="123" t="s">
        <v>1269</v>
      </c>
      <c r="V88" s="2" t="s">
        <v>654</v>
      </c>
      <c r="W88" s="2" t="s">
        <v>334</v>
      </c>
      <c r="X88" s="2" t="s">
        <v>1270</v>
      </c>
      <c r="Y88" s="2" t="s">
        <v>312</v>
      </c>
      <c r="Z88" s="2" t="s">
        <v>1271</v>
      </c>
      <c r="AA88" s="2" t="s">
        <v>334</v>
      </c>
      <c r="AB88" s="33">
        <v>1.1499999999999999</v>
      </c>
      <c r="AC88" s="33">
        <v>1.1299999999999999</v>
      </c>
      <c r="AD88" s="162">
        <v>0.63</v>
      </c>
      <c r="AE88" s="2" t="s">
        <v>28</v>
      </c>
      <c r="AF88" s="2"/>
      <c r="AG88" s="7" t="s">
        <v>543</v>
      </c>
      <c r="AH88" s="7" t="s">
        <v>177</v>
      </c>
      <c r="AI88" s="2" t="s">
        <v>177</v>
      </c>
      <c r="AJ88" s="2" t="s">
        <v>1266</v>
      </c>
      <c r="AK88" s="37"/>
    </row>
    <row r="89" spans="1:37" ht="43.5" x14ac:dyDescent="0.35">
      <c r="A89" s="4" t="s">
        <v>221</v>
      </c>
      <c r="B89" s="5">
        <v>0.20899999999999999</v>
      </c>
      <c r="C89" s="5">
        <v>0.154</v>
      </c>
      <c r="D89" s="5">
        <v>0.27300000000000002</v>
      </c>
      <c r="E89" s="5">
        <v>0.29499999999999998</v>
      </c>
      <c r="F89" s="5">
        <v>0.315</v>
      </c>
      <c r="G89" s="5">
        <v>0.214</v>
      </c>
      <c r="H89" s="5">
        <v>0.27400000000000002</v>
      </c>
      <c r="I89" s="5">
        <v>0.17599999999999999</v>
      </c>
      <c r="J89" s="5">
        <v>0.28699999999999998</v>
      </c>
      <c r="K89" s="5">
        <v>0.245</v>
      </c>
      <c r="L89" s="25">
        <v>0.216</v>
      </c>
      <c r="M89" s="25">
        <v>0.38400000000000001</v>
      </c>
      <c r="N89" s="25">
        <v>0.39800000000000002</v>
      </c>
      <c r="O89" s="6">
        <v>0.315</v>
      </c>
      <c r="P89" s="5">
        <v>0.26600000000000001</v>
      </c>
      <c r="Q89" s="12">
        <v>0.42899999999999999</v>
      </c>
      <c r="R89" s="158">
        <v>0.6</v>
      </c>
      <c r="S89" s="5">
        <v>0.436</v>
      </c>
      <c r="T89" s="158">
        <v>0.5</v>
      </c>
      <c r="U89" s="2" t="s">
        <v>594</v>
      </c>
      <c r="V89" s="2" t="s">
        <v>1289</v>
      </c>
      <c r="W89" s="27" t="s">
        <v>334</v>
      </c>
      <c r="X89" s="2" t="s">
        <v>1290</v>
      </c>
      <c r="Y89" s="27" t="s">
        <v>334</v>
      </c>
      <c r="Z89" s="27" t="s">
        <v>1291</v>
      </c>
      <c r="AA89" s="2" t="s">
        <v>334</v>
      </c>
      <c r="AB89" s="33">
        <v>0.08</v>
      </c>
      <c r="AC89" s="33">
        <v>0.11</v>
      </c>
      <c r="AD89" s="162">
        <v>0.13</v>
      </c>
      <c r="AE89" s="2" t="s">
        <v>28</v>
      </c>
      <c r="AF89" s="2"/>
      <c r="AG89" s="7" t="s">
        <v>1626</v>
      </c>
      <c r="AH89" s="7" t="s">
        <v>373</v>
      </c>
      <c r="AI89" s="7" t="s">
        <v>1609</v>
      </c>
      <c r="AJ89" s="2" t="s">
        <v>1294</v>
      </c>
      <c r="AK89" s="37"/>
    </row>
    <row r="90" spans="1:37" ht="29" x14ac:dyDescent="0.35">
      <c r="A90" s="122" t="s">
        <v>224</v>
      </c>
      <c r="B90" s="5">
        <v>0.54500000000000004</v>
      </c>
      <c r="C90" s="5">
        <v>0.47099999999999997</v>
      </c>
      <c r="D90" s="5">
        <v>0.70599999999999996</v>
      </c>
      <c r="E90" s="5">
        <v>0.379</v>
      </c>
      <c r="F90" s="5">
        <v>0.40400000000000003</v>
      </c>
      <c r="G90" s="5">
        <v>0.44400000000000001</v>
      </c>
      <c r="H90" s="5">
        <v>0.52</v>
      </c>
      <c r="I90" s="5">
        <v>0.96299999999999997</v>
      </c>
      <c r="J90" s="5">
        <v>0.32600000000000001</v>
      </c>
      <c r="K90" s="5">
        <v>0.45200000000000001</v>
      </c>
      <c r="L90" s="5">
        <v>0.621</v>
      </c>
      <c r="M90" s="5">
        <v>0.58599999999999997</v>
      </c>
      <c r="N90" s="5">
        <v>0.53100000000000003</v>
      </c>
      <c r="O90" s="6">
        <v>0.36599999999999999</v>
      </c>
      <c r="P90" s="5">
        <v>0.58099999999999996</v>
      </c>
      <c r="Q90" s="12">
        <v>0.65900000000000003</v>
      </c>
      <c r="R90" s="158">
        <v>0.4</v>
      </c>
      <c r="S90" s="5">
        <v>0.76800000000000002</v>
      </c>
      <c r="T90" s="158">
        <v>0.8</v>
      </c>
      <c r="U90" s="123" t="s">
        <v>493</v>
      </c>
      <c r="V90" s="2" t="s">
        <v>1305</v>
      </c>
      <c r="W90" s="2" t="s">
        <v>334</v>
      </c>
      <c r="X90" s="2" t="s">
        <v>1306</v>
      </c>
      <c r="Y90" s="2" t="s">
        <v>334</v>
      </c>
      <c r="Z90" s="2" t="s">
        <v>1307</v>
      </c>
      <c r="AA90" s="2" t="s">
        <v>334</v>
      </c>
      <c r="AB90" s="33">
        <v>0.11</v>
      </c>
      <c r="AC90" s="33">
        <v>0.13</v>
      </c>
      <c r="AD90" s="162">
        <v>0.12</v>
      </c>
      <c r="AE90" s="2" t="s">
        <v>28</v>
      </c>
      <c r="AF90" s="2" t="s">
        <v>24</v>
      </c>
      <c r="AG90" s="7" t="s">
        <v>605</v>
      </c>
      <c r="AH90" s="7" t="s">
        <v>499</v>
      </c>
      <c r="AI90" s="4" t="s">
        <v>1630</v>
      </c>
      <c r="AJ90" s="2" t="s">
        <v>1311</v>
      </c>
      <c r="AK90" s="37"/>
    </row>
    <row r="91" spans="1:37" x14ac:dyDescent="0.35">
      <c r="A91" s="122" t="s">
        <v>224</v>
      </c>
      <c r="B91" s="5">
        <v>0.54500000000000004</v>
      </c>
      <c r="C91" s="5">
        <v>0.47099999999999997</v>
      </c>
      <c r="D91" s="5">
        <v>0.70599999999999996</v>
      </c>
      <c r="E91" s="5">
        <v>0.379</v>
      </c>
      <c r="F91" s="5">
        <v>0.40400000000000003</v>
      </c>
      <c r="G91" s="5">
        <v>0.44400000000000001</v>
      </c>
      <c r="H91" s="5">
        <v>0.52</v>
      </c>
      <c r="I91" s="5">
        <v>0.96299999999999997</v>
      </c>
      <c r="J91" s="5">
        <v>0.32600000000000001</v>
      </c>
      <c r="K91" s="5">
        <v>0.45200000000000001</v>
      </c>
      <c r="L91" s="5">
        <v>0.621</v>
      </c>
      <c r="M91" s="5">
        <v>0.58599999999999997</v>
      </c>
      <c r="N91" s="5">
        <v>0.53100000000000003</v>
      </c>
      <c r="O91" s="6">
        <v>0.36599999999999999</v>
      </c>
      <c r="P91" s="5">
        <v>0.58099999999999996</v>
      </c>
      <c r="Q91" s="12">
        <v>0.65900000000000003</v>
      </c>
      <c r="R91" s="158">
        <v>0.4</v>
      </c>
      <c r="S91" s="5">
        <v>0.76800000000000002</v>
      </c>
      <c r="T91" s="158">
        <v>0.8</v>
      </c>
      <c r="U91" s="123" t="s">
        <v>1312</v>
      </c>
      <c r="V91" s="2" t="s">
        <v>1313</v>
      </c>
      <c r="W91" s="2" t="s">
        <v>334</v>
      </c>
      <c r="X91" s="2" t="s">
        <v>1314</v>
      </c>
      <c r="Y91" s="2" t="s">
        <v>334</v>
      </c>
      <c r="Z91" s="2" t="s">
        <v>1314</v>
      </c>
      <c r="AA91" s="2" t="s">
        <v>334</v>
      </c>
      <c r="AB91" s="33">
        <v>0.11</v>
      </c>
      <c r="AC91" s="33">
        <v>0.13</v>
      </c>
      <c r="AD91" s="162">
        <v>0.12</v>
      </c>
      <c r="AE91" s="2" t="s">
        <v>28</v>
      </c>
      <c r="AF91" s="2" t="s">
        <v>24</v>
      </c>
      <c r="AG91" s="7" t="s">
        <v>605</v>
      </c>
      <c r="AH91" s="7" t="s">
        <v>499</v>
      </c>
      <c r="AI91" s="4" t="s">
        <v>1630</v>
      </c>
      <c r="AJ91" s="2" t="s">
        <v>1311</v>
      </c>
      <c r="AK91" s="37"/>
    </row>
    <row r="92" spans="1:37" ht="29" x14ac:dyDescent="0.35">
      <c r="A92" s="4" t="s">
        <v>225</v>
      </c>
      <c r="B92" s="5">
        <v>1.92</v>
      </c>
      <c r="C92" s="5">
        <v>2.2320000000000002</v>
      </c>
      <c r="D92" s="5">
        <v>2.2370000000000001</v>
      </c>
      <c r="E92" s="5">
        <v>2.2890000000000001</v>
      </c>
      <c r="F92" s="5">
        <v>2.1339999999999999</v>
      </c>
      <c r="G92" s="5">
        <v>2.7890000000000001</v>
      </c>
      <c r="H92" s="5">
        <v>3.3860000000000001</v>
      </c>
      <c r="I92" s="5">
        <v>3.1120000000000001</v>
      </c>
      <c r="J92" s="5">
        <v>2.492</v>
      </c>
      <c r="K92" s="5">
        <v>2.6150000000000002</v>
      </c>
      <c r="L92" s="5">
        <v>2.6259999999999999</v>
      </c>
      <c r="M92" s="5">
        <v>5.2939999999999996</v>
      </c>
      <c r="N92" s="5">
        <v>2.35</v>
      </c>
      <c r="O92" s="6">
        <v>1.919</v>
      </c>
      <c r="P92" s="5">
        <v>2.4529999999999998</v>
      </c>
      <c r="Q92" s="12">
        <v>2.3199999999999998</v>
      </c>
      <c r="R92" s="158">
        <v>1.8</v>
      </c>
      <c r="S92" s="5">
        <v>2.738</v>
      </c>
      <c r="T92" s="158">
        <v>2.2000000000000002</v>
      </c>
      <c r="U92" s="2" t="s">
        <v>1315</v>
      </c>
      <c r="V92" s="2" t="s">
        <v>1316</v>
      </c>
      <c r="W92" s="2" t="s">
        <v>328</v>
      </c>
      <c r="X92" s="2" t="s">
        <v>1317</v>
      </c>
      <c r="Y92" s="2" t="s">
        <v>312</v>
      </c>
      <c r="Z92" s="2" t="s">
        <v>1318</v>
      </c>
      <c r="AA92" s="2" t="s">
        <v>312</v>
      </c>
      <c r="AB92" s="33">
        <v>0.4</v>
      </c>
      <c r="AC92" s="33">
        <v>0.4</v>
      </c>
      <c r="AD92" s="162">
        <v>0.33</v>
      </c>
      <c r="AE92" s="2" t="s">
        <v>28</v>
      </c>
      <c r="AF92" s="2"/>
      <c r="AG92" s="7" t="s">
        <v>1626</v>
      </c>
      <c r="AH92" s="7" t="s">
        <v>418</v>
      </c>
      <c r="AI92" s="7" t="s">
        <v>1609</v>
      </c>
      <c r="AJ92" s="2" t="s">
        <v>1321</v>
      </c>
      <c r="AK92" s="37"/>
    </row>
    <row r="93" spans="1:37" ht="29" x14ac:dyDescent="0.35">
      <c r="A93" s="122" t="s">
        <v>226</v>
      </c>
      <c r="B93" s="5">
        <v>1.0680000000000001</v>
      </c>
      <c r="C93" s="5">
        <v>1.21</v>
      </c>
      <c r="D93" s="5">
        <v>1.0840000000000001</v>
      </c>
      <c r="E93" s="5">
        <v>1.4590000000000001</v>
      </c>
      <c r="F93" s="5">
        <v>1.1279999999999999</v>
      </c>
      <c r="G93" s="5">
        <v>1.575</v>
      </c>
      <c r="H93" s="5">
        <v>1.373</v>
      </c>
      <c r="I93" s="5">
        <v>1.411</v>
      </c>
      <c r="J93" s="5">
        <v>1.014</v>
      </c>
      <c r="K93" s="5">
        <v>1.1000000000000001</v>
      </c>
      <c r="L93" s="5">
        <v>1.2709999999999999</v>
      </c>
      <c r="M93" s="5">
        <v>1.202</v>
      </c>
      <c r="N93" s="5">
        <v>1.339</v>
      </c>
      <c r="O93" s="6">
        <v>1.32</v>
      </c>
      <c r="P93" s="5">
        <v>1.44</v>
      </c>
      <c r="Q93" s="12">
        <v>2.0830000000000002</v>
      </c>
      <c r="R93" s="158">
        <v>1.8</v>
      </c>
      <c r="S93" s="5">
        <v>1.819</v>
      </c>
      <c r="T93" s="158">
        <v>2</v>
      </c>
      <c r="U93" s="123" t="s">
        <v>1075</v>
      </c>
      <c r="V93" s="2" t="s">
        <v>1322</v>
      </c>
      <c r="W93" s="2" t="s">
        <v>312</v>
      </c>
      <c r="X93" s="2" t="s">
        <v>1323</v>
      </c>
      <c r="Y93" s="2" t="s">
        <v>312</v>
      </c>
      <c r="Z93" s="2" t="s">
        <v>1324</v>
      </c>
      <c r="AA93" s="2" t="s">
        <v>312</v>
      </c>
      <c r="AB93" s="33">
        <v>0.69</v>
      </c>
      <c r="AC93" s="33">
        <v>0.73</v>
      </c>
      <c r="AD93" s="162">
        <v>0.77</v>
      </c>
      <c r="AE93" s="2" t="s">
        <v>28</v>
      </c>
      <c r="AF93" s="2"/>
      <c r="AG93" s="7" t="s">
        <v>1626</v>
      </c>
      <c r="AH93" s="7" t="s">
        <v>418</v>
      </c>
      <c r="AI93" s="7" t="s">
        <v>1609</v>
      </c>
      <c r="AJ93" s="2" t="s">
        <v>1327</v>
      </c>
      <c r="AK93" s="37"/>
    </row>
    <row r="94" spans="1:37" ht="29" x14ac:dyDescent="0.35">
      <c r="A94" s="122" t="s">
        <v>226</v>
      </c>
      <c r="B94" s="5">
        <v>1.0680000000000001</v>
      </c>
      <c r="C94" s="5">
        <v>1.21</v>
      </c>
      <c r="D94" s="5">
        <v>1.0840000000000001</v>
      </c>
      <c r="E94" s="5">
        <v>1.4590000000000001</v>
      </c>
      <c r="F94" s="5">
        <v>1.1279999999999999</v>
      </c>
      <c r="G94" s="5">
        <v>1.575</v>
      </c>
      <c r="H94" s="5">
        <v>1.373</v>
      </c>
      <c r="I94" s="5">
        <v>1.411</v>
      </c>
      <c r="J94" s="5">
        <v>1.014</v>
      </c>
      <c r="K94" s="5">
        <v>1.1000000000000001</v>
      </c>
      <c r="L94" s="5">
        <v>1.2709999999999999</v>
      </c>
      <c r="M94" s="5">
        <v>1.202</v>
      </c>
      <c r="N94" s="5">
        <v>1.339</v>
      </c>
      <c r="O94" s="6">
        <v>1.32</v>
      </c>
      <c r="P94" s="5">
        <v>1.44</v>
      </c>
      <c r="Q94" s="12">
        <v>2.0830000000000002</v>
      </c>
      <c r="R94" s="158">
        <v>1.8</v>
      </c>
      <c r="S94" s="5">
        <v>1.819</v>
      </c>
      <c r="T94" s="158">
        <v>2</v>
      </c>
      <c r="U94" s="123" t="s">
        <v>1039</v>
      </c>
      <c r="V94" s="2" t="s">
        <v>1328</v>
      </c>
      <c r="W94" s="2" t="s">
        <v>328</v>
      </c>
      <c r="X94" s="2" t="s">
        <v>1329</v>
      </c>
      <c r="Y94" s="2" t="s">
        <v>312</v>
      </c>
      <c r="Z94" s="27" t="s">
        <v>1330</v>
      </c>
      <c r="AA94" s="2" t="s">
        <v>328</v>
      </c>
      <c r="AB94" s="33">
        <v>0.69</v>
      </c>
      <c r="AC94" s="33">
        <v>0.73</v>
      </c>
      <c r="AD94" s="162">
        <v>0.77</v>
      </c>
      <c r="AE94" s="2" t="s">
        <v>28</v>
      </c>
      <c r="AF94" s="2"/>
      <c r="AG94" s="7" t="s">
        <v>1626</v>
      </c>
      <c r="AH94" s="7" t="s">
        <v>418</v>
      </c>
      <c r="AI94" s="7" t="s">
        <v>1609</v>
      </c>
      <c r="AJ94" s="2" t="s">
        <v>1327</v>
      </c>
      <c r="AK94" s="37"/>
    </row>
    <row r="95" spans="1:37" x14ac:dyDescent="0.35">
      <c r="A95" s="4" t="s">
        <v>231</v>
      </c>
      <c r="B95" s="5">
        <v>0.42899999999999999</v>
      </c>
      <c r="C95" s="5">
        <v>0.65400000000000003</v>
      </c>
      <c r="D95" s="5">
        <v>0.76700000000000002</v>
      </c>
      <c r="E95" s="5">
        <v>0.68799999999999994</v>
      </c>
      <c r="F95" s="5">
        <v>0.69199999999999995</v>
      </c>
      <c r="G95" s="5">
        <v>0.35699999999999998</v>
      </c>
      <c r="H95" s="5">
        <v>0.436</v>
      </c>
      <c r="I95" s="5">
        <v>1</v>
      </c>
      <c r="J95" s="5">
        <v>1.6579999999999999</v>
      </c>
      <c r="K95" s="5">
        <v>1.3779999999999999</v>
      </c>
      <c r="L95" s="5">
        <v>1.917</v>
      </c>
      <c r="M95" s="5">
        <v>2.1110000000000002</v>
      </c>
      <c r="N95" s="5">
        <v>2.875</v>
      </c>
      <c r="O95" s="6">
        <v>2.1739999999999999</v>
      </c>
      <c r="P95" s="5">
        <v>3.0670000000000002</v>
      </c>
      <c r="Q95" s="12">
        <v>2.4580000000000002</v>
      </c>
      <c r="R95" s="158">
        <v>4.3</v>
      </c>
      <c r="S95" s="5">
        <v>4.4749999999999996</v>
      </c>
      <c r="T95" s="158">
        <v>4.9000000000000004</v>
      </c>
      <c r="U95" s="2" t="s">
        <v>1346</v>
      </c>
      <c r="V95" s="2" t="s">
        <v>1347</v>
      </c>
      <c r="W95" s="2" t="s">
        <v>312</v>
      </c>
      <c r="X95" s="2" t="s">
        <v>1348</v>
      </c>
      <c r="Y95" s="2" t="s">
        <v>328</v>
      </c>
      <c r="Z95" s="2" t="s">
        <v>1349</v>
      </c>
      <c r="AA95" s="2" t="s">
        <v>312</v>
      </c>
      <c r="AB95" s="33">
        <v>0.53</v>
      </c>
      <c r="AC95" s="33">
        <v>0.39</v>
      </c>
      <c r="AD95" s="162">
        <v>0.42</v>
      </c>
      <c r="AE95" s="2" t="s">
        <v>28</v>
      </c>
      <c r="AF95" s="2" t="s">
        <v>24</v>
      </c>
      <c r="AG95" s="7" t="s">
        <v>1626</v>
      </c>
      <c r="AH95" s="7" t="s">
        <v>418</v>
      </c>
      <c r="AI95" s="7" t="s">
        <v>1609</v>
      </c>
      <c r="AJ95" s="2" t="s">
        <v>1352</v>
      </c>
      <c r="AK95" s="37"/>
    </row>
    <row r="96" spans="1:37" x14ac:dyDescent="0.35">
      <c r="A96" s="4" t="s">
        <v>232</v>
      </c>
      <c r="B96" s="5">
        <v>1</v>
      </c>
      <c r="C96" s="5">
        <v>0.84599999999999997</v>
      </c>
      <c r="D96" s="5">
        <v>2</v>
      </c>
      <c r="E96" s="5">
        <v>0.72699999999999998</v>
      </c>
      <c r="F96" s="5">
        <v>1.125</v>
      </c>
      <c r="G96" s="5">
        <v>1.083</v>
      </c>
      <c r="H96" s="5">
        <v>1.2629999999999999</v>
      </c>
      <c r="I96" s="5">
        <v>2.8330000000000002</v>
      </c>
      <c r="J96" s="5">
        <v>2.4140000000000001</v>
      </c>
      <c r="K96" s="5">
        <v>2.1629999999999998</v>
      </c>
      <c r="L96" s="5">
        <v>3.173</v>
      </c>
      <c r="M96" s="5">
        <v>4.49</v>
      </c>
      <c r="N96" s="5">
        <v>4.2</v>
      </c>
      <c r="O96" s="9">
        <v>5.3150000000000004</v>
      </c>
      <c r="P96" s="5">
        <v>6.2990000000000004</v>
      </c>
      <c r="Q96" s="12">
        <v>8.7420000000000009</v>
      </c>
      <c r="R96" s="158">
        <v>4.7</v>
      </c>
      <c r="S96" s="5">
        <v>8.6460000000000008</v>
      </c>
      <c r="T96" s="158">
        <v>6.7</v>
      </c>
      <c r="U96" s="2" t="s">
        <v>528</v>
      </c>
      <c r="V96" s="2" t="s">
        <v>1353</v>
      </c>
      <c r="W96" s="2" t="s">
        <v>319</v>
      </c>
      <c r="X96" s="2" t="s">
        <v>1354</v>
      </c>
      <c r="Y96" s="2" t="s">
        <v>319</v>
      </c>
      <c r="Z96" s="2" t="s">
        <v>1355</v>
      </c>
      <c r="AA96" s="2" t="s">
        <v>319</v>
      </c>
      <c r="AB96" s="33">
        <v>0.43</v>
      </c>
      <c r="AC96" s="33">
        <v>0.45</v>
      </c>
      <c r="AD96" s="162">
        <v>0.39</v>
      </c>
      <c r="AE96" s="2" t="s">
        <v>28</v>
      </c>
      <c r="AF96" s="2"/>
      <c r="AG96" s="7" t="s">
        <v>1626</v>
      </c>
      <c r="AH96" s="7" t="s">
        <v>530</v>
      </c>
      <c r="AI96" s="2" t="s">
        <v>1609</v>
      </c>
      <c r="AJ96" s="2" t="s">
        <v>1357</v>
      </c>
      <c r="AK96" s="37"/>
    </row>
    <row r="97" spans="1:37" ht="29" x14ac:dyDescent="0.35">
      <c r="A97" s="4" t="s">
        <v>233</v>
      </c>
      <c r="B97" s="5">
        <v>0.9</v>
      </c>
      <c r="C97" s="5">
        <v>0.36</v>
      </c>
      <c r="D97" s="5">
        <v>0.17399999999999999</v>
      </c>
      <c r="E97" s="5">
        <v>0.15</v>
      </c>
      <c r="F97" s="5">
        <v>0.32100000000000001</v>
      </c>
      <c r="G97" s="5">
        <v>0.222</v>
      </c>
      <c r="H97" s="5">
        <v>1.375</v>
      </c>
      <c r="I97" s="5">
        <v>2.923</v>
      </c>
      <c r="J97" s="5">
        <v>2.0710000000000002</v>
      </c>
      <c r="K97" s="5">
        <v>1.556</v>
      </c>
      <c r="L97" s="5">
        <v>1.2</v>
      </c>
      <c r="M97" s="5">
        <v>2.4209999999999998</v>
      </c>
      <c r="N97" s="5">
        <v>2.8239999999999998</v>
      </c>
      <c r="O97" s="6">
        <v>1.45</v>
      </c>
      <c r="P97" s="5">
        <v>2.625</v>
      </c>
      <c r="Q97" s="12">
        <v>2.9049999999999998</v>
      </c>
      <c r="R97" s="158">
        <v>4.0999999999999996</v>
      </c>
      <c r="S97" s="5">
        <v>2.9590000000000001</v>
      </c>
      <c r="T97" s="158">
        <v>3.2</v>
      </c>
      <c r="U97" s="2" t="s">
        <v>1075</v>
      </c>
      <c r="V97" s="2" t="s">
        <v>1358</v>
      </c>
      <c r="W97" s="2" t="s">
        <v>312</v>
      </c>
      <c r="X97" s="2" t="s">
        <v>1359</v>
      </c>
      <c r="Y97" s="2" t="s">
        <v>328</v>
      </c>
      <c r="Z97" s="2" t="s">
        <v>1360</v>
      </c>
      <c r="AA97" s="2" t="s">
        <v>328</v>
      </c>
      <c r="AB97" s="33">
        <v>0.61</v>
      </c>
      <c r="AC97" s="33">
        <v>0.56000000000000005</v>
      </c>
      <c r="AD97" s="162">
        <v>0.38</v>
      </c>
      <c r="AE97" s="2" t="s">
        <v>28</v>
      </c>
      <c r="AF97" s="2"/>
      <c r="AG97" s="7" t="s">
        <v>1626</v>
      </c>
      <c r="AH97" s="7" t="s">
        <v>418</v>
      </c>
      <c r="AI97" s="7" t="s">
        <v>1609</v>
      </c>
      <c r="AJ97" s="2" t="s">
        <v>1363</v>
      </c>
      <c r="AK97" s="37"/>
    </row>
    <row r="98" spans="1:37" ht="58" x14ac:dyDescent="0.35">
      <c r="A98" s="122" t="s">
        <v>234</v>
      </c>
      <c r="B98" s="5">
        <v>3.472</v>
      </c>
      <c r="C98" s="5">
        <v>2.1880000000000002</v>
      </c>
      <c r="D98" s="5">
        <v>2.069</v>
      </c>
      <c r="E98" s="5">
        <v>2.1920000000000002</v>
      </c>
      <c r="F98" s="5">
        <v>3.694</v>
      </c>
      <c r="G98" s="5">
        <v>3.8359999999999999</v>
      </c>
      <c r="H98" s="5">
        <v>3.1190000000000002</v>
      </c>
      <c r="I98" s="5">
        <v>3.5649999999999999</v>
      </c>
      <c r="J98" s="5">
        <v>4.76</v>
      </c>
      <c r="K98" s="5">
        <v>6.12</v>
      </c>
      <c r="L98" s="5">
        <v>3.9129999999999998</v>
      </c>
      <c r="M98" s="5">
        <v>8.8460000000000001</v>
      </c>
      <c r="N98" s="5">
        <v>8.7449999999999992</v>
      </c>
      <c r="O98" s="9">
        <v>10.438000000000001</v>
      </c>
      <c r="P98" s="5">
        <v>4.2069999999999999</v>
      </c>
      <c r="Q98" s="12">
        <v>8.4380000000000006</v>
      </c>
      <c r="R98" s="158"/>
      <c r="S98" s="5">
        <v>14.224</v>
      </c>
      <c r="T98" s="158"/>
      <c r="U98" s="123" t="s">
        <v>369</v>
      </c>
      <c r="V98" s="20" t="s">
        <v>1364</v>
      </c>
      <c r="W98" s="2" t="s">
        <v>319</v>
      </c>
      <c r="X98" s="2" t="s">
        <v>1365</v>
      </c>
      <c r="Y98" s="2" t="s">
        <v>319</v>
      </c>
      <c r="Z98" s="27" t="s">
        <v>1366</v>
      </c>
      <c r="AA98" s="2" t="s">
        <v>319</v>
      </c>
      <c r="AB98" s="33">
        <v>1.3</v>
      </c>
      <c r="AC98" s="33">
        <v>0.66</v>
      </c>
      <c r="AD98" s="156"/>
      <c r="AE98" s="2" t="s">
        <v>28</v>
      </c>
      <c r="AF98" s="2"/>
      <c r="AG98" s="2"/>
      <c r="AH98" s="2"/>
      <c r="AI98" s="2"/>
      <c r="AJ98" s="2"/>
      <c r="AK98" s="37" t="s">
        <v>1638</v>
      </c>
    </row>
    <row r="99" spans="1:37" x14ac:dyDescent="0.35">
      <c r="A99" s="122" t="s">
        <v>234</v>
      </c>
      <c r="B99" s="5">
        <v>3.472</v>
      </c>
      <c r="C99" s="5">
        <v>2.1880000000000002</v>
      </c>
      <c r="D99" s="5">
        <v>2.069</v>
      </c>
      <c r="E99" s="5">
        <v>2.1920000000000002</v>
      </c>
      <c r="F99" s="5">
        <v>3.694</v>
      </c>
      <c r="G99" s="5">
        <v>3.8359999999999999</v>
      </c>
      <c r="H99" s="5">
        <v>3.1190000000000002</v>
      </c>
      <c r="I99" s="5">
        <v>3.5649999999999999</v>
      </c>
      <c r="J99" s="5">
        <v>4.76</v>
      </c>
      <c r="K99" s="5">
        <v>6.12</v>
      </c>
      <c r="L99" s="5">
        <v>3.9129999999999998</v>
      </c>
      <c r="M99" s="5">
        <v>8.8460000000000001</v>
      </c>
      <c r="N99" s="5">
        <v>8.7449999999999992</v>
      </c>
      <c r="O99" s="9">
        <v>10.438000000000001</v>
      </c>
      <c r="P99" s="5">
        <v>4.2069999999999999</v>
      </c>
      <c r="Q99" s="12">
        <v>8.4380000000000006</v>
      </c>
      <c r="R99" s="158"/>
      <c r="S99" s="5">
        <v>14.224</v>
      </c>
      <c r="T99" s="158"/>
      <c r="U99" s="123" t="s">
        <v>375</v>
      </c>
      <c r="V99" s="11" t="s">
        <v>1368</v>
      </c>
      <c r="W99" s="2" t="s">
        <v>319</v>
      </c>
      <c r="X99" s="11" t="s">
        <v>1369</v>
      </c>
      <c r="Y99" s="2" t="s">
        <v>319</v>
      </c>
      <c r="Z99" s="27" t="s">
        <v>1368</v>
      </c>
      <c r="AA99" s="2" t="s">
        <v>319</v>
      </c>
      <c r="AB99" s="33">
        <v>1.3</v>
      </c>
      <c r="AC99" s="33">
        <v>0.66</v>
      </c>
      <c r="AD99" s="156"/>
      <c r="AE99" s="2" t="s">
        <v>28</v>
      </c>
      <c r="AF99" s="2"/>
      <c r="AG99" s="2"/>
      <c r="AH99" s="2"/>
      <c r="AI99" s="2"/>
      <c r="AJ99" s="2"/>
      <c r="AK99" s="37"/>
    </row>
    <row r="100" spans="1:37" x14ac:dyDescent="0.35">
      <c r="A100" s="4" t="s">
        <v>235</v>
      </c>
      <c r="B100" s="5">
        <v>3.32</v>
      </c>
      <c r="C100" s="5">
        <v>2.5249999999999999</v>
      </c>
      <c r="D100" s="5">
        <v>3.1880000000000002</v>
      </c>
      <c r="E100" s="5">
        <v>2.6</v>
      </c>
      <c r="F100" s="5">
        <v>2.0470000000000002</v>
      </c>
      <c r="G100" s="5">
        <v>2.4129999999999998</v>
      </c>
      <c r="H100" s="5">
        <v>3.26</v>
      </c>
      <c r="I100" s="5">
        <v>3.3140000000000001</v>
      </c>
      <c r="J100" s="5">
        <v>3.33</v>
      </c>
      <c r="K100" s="5">
        <v>3.198</v>
      </c>
      <c r="L100" s="5">
        <v>2.5459999999999998</v>
      </c>
      <c r="M100" s="5">
        <v>2.59</v>
      </c>
      <c r="N100" s="5">
        <v>2.157</v>
      </c>
      <c r="O100" s="9">
        <v>3.3580000000000001</v>
      </c>
      <c r="P100" s="5">
        <v>4.3529999999999998</v>
      </c>
      <c r="Q100" s="12">
        <v>4.7030000000000003</v>
      </c>
      <c r="R100" s="158">
        <v>4.0999999999999996</v>
      </c>
      <c r="S100" s="5">
        <v>4.9240000000000004</v>
      </c>
      <c r="T100" s="158">
        <v>4.7</v>
      </c>
      <c r="U100" s="2" t="s">
        <v>1371</v>
      </c>
      <c r="V100" s="2" t="s">
        <v>1372</v>
      </c>
      <c r="W100" s="2" t="s">
        <v>328</v>
      </c>
      <c r="X100" s="2" t="s">
        <v>1373</v>
      </c>
      <c r="Y100" s="2" t="s">
        <v>328</v>
      </c>
      <c r="Z100" s="2" t="s">
        <v>1374</v>
      </c>
      <c r="AA100" s="2" t="s">
        <v>328</v>
      </c>
      <c r="AB100" s="33">
        <v>0.94</v>
      </c>
      <c r="AC100" s="33">
        <v>0.98</v>
      </c>
      <c r="AD100" s="162">
        <v>0.94</v>
      </c>
      <c r="AE100" s="2" t="s">
        <v>28</v>
      </c>
      <c r="AF100" s="2"/>
      <c r="AG100" s="7" t="s">
        <v>498</v>
      </c>
      <c r="AH100" s="7" t="s">
        <v>499</v>
      </c>
      <c r="AI100" s="4" t="s">
        <v>1630</v>
      </c>
      <c r="AJ100" s="2" t="s">
        <v>1377</v>
      </c>
      <c r="AK100" s="37"/>
    </row>
    <row r="101" spans="1:37" ht="29" x14ac:dyDescent="0.35">
      <c r="A101" s="122" t="s">
        <v>236</v>
      </c>
      <c r="B101" s="5">
        <v>1.0189999999999999</v>
      </c>
      <c r="C101" s="5">
        <v>1.1220000000000001</v>
      </c>
      <c r="D101" s="5">
        <v>0.89100000000000001</v>
      </c>
      <c r="E101" s="5">
        <v>0.55800000000000005</v>
      </c>
      <c r="F101" s="5">
        <v>0.64900000000000002</v>
      </c>
      <c r="G101" s="5">
        <v>0.91500000000000004</v>
      </c>
      <c r="H101" s="5">
        <v>1.0169999999999999</v>
      </c>
      <c r="I101" s="5">
        <v>1.2869999999999999</v>
      </c>
      <c r="J101" s="5">
        <v>1.161</v>
      </c>
      <c r="K101" s="5">
        <v>1.2450000000000001</v>
      </c>
      <c r="L101" s="5">
        <v>2.5</v>
      </c>
      <c r="M101" s="5">
        <v>2.1720000000000002</v>
      </c>
      <c r="N101" s="5">
        <v>1.8280000000000001</v>
      </c>
      <c r="O101" s="6">
        <v>1.1970000000000001</v>
      </c>
      <c r="P101" s="5">
        <v>3.3639999999999999</v>
      </c>
      <c r="Q101" s="12">
        <v>5.0279999999999996</v>
      </c>
      <c r="R101" s="158">
        <v>3.6</v>
      </c>
      <c r="S101" s="5">
        <v>3.16</v>
      </c>
      <c r="T101" s="158">
        <v>2.9</v>
      </c>
      <c r="U101" s="123" t="s">
        <v>732</v>
      </c>
      <c r="V101" s="2" t="s">
        <v>1378</v>
      </c>
      <c r="W101" s="2" t="s">
        <v>334</v>
      </c>
      <c r="X101" s="2" t="s">
        <v>1379</v>
      </c>
      <c r="Y101" s="2" t="s">
        <v>328</v>
      </c>
      <c r="Z101" s="2" t="s">
        <v>1380</v>
      </c>
      <c r="AA101" s="2" t="s">
        <v>328</v>
      </c>
      <c r="AB101" s="33">
        <v>0.26</v>
      </c>
      <c r="AC101" s="33">
        <v>0.36</v>
      </c>
      <c r="AD101" s="162">
        <v>0.4</v>
      </c>
      <c r="AE101" s="2" t="s">
        <v>28</v>
      </c>
      <c r="AF101" s="2" t="s">
        <v>24</v>
      </c>
      <c r="AG101" s="7" t="s">
        <v>605</v>
      </c>
      <c r="AH101" s="7" t="s">
        <v>373</v>
      </c>
      <c r="AI101" s="7" t="s">
        <v>1609</v>
      </c>
      <c r="AJ101" s="2" t="s">
        <v>1383</v>
      </c>
      <c r="AK101" s="37"/>
    </row>
    <row r="102" spans="1:37" ht="29" x14ac:dyDescent="0.35">
      <c r="A102" s="122" t="s">
        <v>236</v>
      </c>
      <c r="B102" s="5">
        <v>1.0189999999999999</v>
      </c>
      <c r="C102" s="5">
        <v>1.1220000000000001</v>
      </c>
      <c r="D102" s="5">
        <v>0.89100000000000001</v>
      </c>
      <c r="E102" s="5">
        <v>0.55800000000000005</v>
      </c>
      <c r="F102" s="5">
        <v>0.64900000000000002</v>
      </c>
      <c r="G102" s="5">
        <v>0.91500000000000004</v>
      </c>
      <c r="H102" s="5">
        <v>1.0169999999999999</v>
      </c>
      <c r="I102" s="5">
        <v>1.2869999999999999</v>
      </c>
      <c r="J102" s="5">
        <v>1.161</v>
      </c>
      <c r="K102" s="5">
        <v>1.2450000000000001</v>
      </c>
      <c r="L102" s="5">
        <v>2.5</v>
      </c>
      <c r="M102" s="5">
        <v>2.1720000000000002</v>
      </c>
      <c r="N102" s="5">
        <v>1.8280000000000001</v>
      </c>
      <c r="O102" s="6">
        <v>1.1970000000000001</v>
      </c>
      <c r="P102" s="5">
        <v>3.3639999999999999</v>
      </c>
      <c r="Q102" s="12">
        <v>5.0279999999999996</v>
      </c>
      <c r="R102" s="158">
        <v>3.6</v>
      </c>
      <c r="S102" s="5">
        <v>3.16</v>
      </c>
      <c r="T102" s="158">
        <v>2.9</v>
      </c>
      <c r="U102" s="123" t="s">
        <v>1131</v>
      </c>
      <c r="V102" s="2" t="s">
        <v>1384</v>
      </c>
      <c r="W102" s="2" t="s">
        <v>334</v>
      </c>
      <c r="X102" s="2" t="s">
        <v>1385</v>
      </c>
      <c r="Y102" s="2" t="s">
        <v>312</v>
      </c>
      <c r="Z102" s="2" t="s">
        <v>1386</v>
      </c>
      <c r="AA102" s="2" t="s">
        <v>312</v>
      </c>
      <c r="AB102" s="33">
        <v>0.26</v>
      </c>
      <c r="AC102" s="33">
        <v>0.36</v>
      </c>
      <c r="AD102" s="162">
        <v>0.4</v>
      </c>
      <c r="AE102" s="2" t="s">
        <v>28</v>
      </c>
      <c r="AF102" s="2" t="s">
        <v>24</v>
      </c>
      <c r="AG102" s="7" t="s">
        <v>605</v>
      </c>
      <c r="AH102" s="7" t="s">
        <v>373</v>
      </c>
      <c r="AI102" s="7" t="s">
        <v>1609</v>
      </c>
      <c r="AJ102" s="2" t="s">
        <v>1383</v>
      </c>
      <c r="AK102" s="37"/>
    </row>
    <row r="103" spans="1:37" x14ac:dyDescent="0.35">
      <c r="A103" s="124" t="s">
        <v>237</v>
      </c>
      <c r="B103" s="8" t="s">
        <v>1635</v>
      </c>
      <c r="C103" s="8" t="s">
        <v>1635</v>
      </c>
      <c r="D103" s="8" t="s">
        <v>1635</v>
      </c>
      <c r="E103" s="8" t="s">
        <v>1635</v>
      </c>
      <c r="F103" s="8" t="s">
        <v>1635</v>
      </c>
      <c r="G103" s="8" t="s">
        <v>1635</v>
      </c>
      <c r="H103" s="8" t="s">
        <v>1635</v>
      </c>
      <c r="I103" s="8" t="s">
        <v>1635</v>
      </c>
      <c r="J103" s="8" t="s">
        <v>1635</v>
      </c>
      <c r="K103" s="8" t="s">
        <v>1635</v>
      </c>
      <c r="L103" s="8" t="s">
        <v>1635</v>
      </c>
      <c r="M103" s="5">
        <v>1.284</v>
      </c>
      <c r="N103" s="5">
        <v>1.6160000000000001</v>
      </c>
      <c r="O103" s="9">
        <v>2.4289999999999998</v>
      </c>
      <c r="P103" s="5">
        <v>3.4580000000000002</v>
      </c>
      <c r="Q103" s="12">
        <v>4.0220000000000002</v>
      </c>
      <c r="R103" s="158">
        <v>3.9</v>
      </c>
      <c r="S103" s="5">
        <v>3.4569999999999999</v>
      </c>
      <c r="T103" s="158">
        <v>4.5</v>
      </c>
      <c r="U103" s="125" t="s">
        <v>1387</v>
      </c>
      <c r="V103" s="2" t="s">
        <v>1388</v>
      </c>
      <c r="W103" s="2" t="s">
        <v>328</v>
      </c>
      <c r="X103" s="2" t="s">
        <v>1389</v>
      </c>
      <c r="Y103" s="2" t="s">
        <v>328</v>
      </c>
      <c r="Z103" s="2" t="s">
        <v>1390</v>
      </c>
      <c r="AA103" s="2" t="s">
        <v>328</v>
      </c>
      <c r="AB103" s="33">
        <v>0.48</v>
      </c>
      <c r="AC103" s="33">
        <v>0.39</v>
      </c>
      <c r="AD103" s="162">
        <v>0.47</v>
      </c>
      <c r="AE103" s="2" t="s">
        <v>28</v>
      </c>
      <c r="AF103" s="2"/>
      <c r="AG103" s="7" t="s">
        <v>1632</v>
      </c>
      <c r="AH103" s="7" t="s">
        <v>357</v>
      </c>
      <c r="AI103" s="4" t="s">
        <v>1630</v>
      </c>
      <c r="AJ103" s="2" t="s">
        <v>1391</v>
      </c>
      <c r="AK103" s="37"/>
    </row>
    <row r="104" spans="1:37" ht="29" x14ac:dyDescent="0.35">
      <c r="A104" s="124" t="s">
        <v>237</v>
      </c>
      <c r="B104" s="8" t="s">
        <v>1635</v>
      </c>
      <c r="C104" s="8" t="s">
        <v>1635</v>
      </c>
      <c r="D104" s="8" t="s">
        <v>1635</v>
      </c>
      <c r="E104" s="8" t="s">
        <v>1635</v>
      </c>
      <c r="F104" s="8" t="s">
        <v>1635</v>
      </c>
      <c r="G104" s="8" t="s">
        <v>1635</v>
      </c>
      <c r="H104" s="8" t="s">
        <v>1635</v>
      </c>
      <c r="I104" s="8" t="s">
        <v>1635</v>
      </c>
      <c r="J104" s="8" t="s">
        <v>1635</v>
      </c>
      <c r="K104" s="8" t="s">
        <v>1635</v>
      </c>
      <c r="L104" s="8" t="s">
        <v>1635</v>
      </c>
      <c r="M104" s="5">
        <v>1.284</v>
      </c>
      <c r="N104" s="5">
        <v>1.6160000000000001</v>
      </c>
      <c r="O104" s="9">
        <v>2.4289999999999998</v>
      </c>
      <c r="P104" s="5">
        <v>3.4580000000000002</v>
      </c>
      <c r="Q104" s="12">
        <v>4.0220000000000002</v>
      </c>
      <c r="R104" s="158">
        <v>3.9</v>
      </c>
      <c r="S104" s="5">
        <v>3.4569999999999999</v>
      </c>
      <c r="T104" s="158">
        <v>4.5</v>
      </c>
      <c r="U104" s="125" t="s">
        <v>1392</v>
      </c>
      <c r="V104" s="2" t="s">
        <v>1393</v>
      </c>
      <c r="W104" s="2" t="s">
        <v>328</v>
      </c>
      <c r="X104" s="2" t="s">
        <v>1394</v>
      </c>
      <c r="Y104" s="2" t="s">
        <v>328</v>
      </c>
      <c r="Z104" s="2" t="s">
        <v>1395</v>
      </c>
      <c r="AA104" s="2" t="s">
        <v>328</v>
      </c>
      <c r="AB104" s="33">
        <v>0.48</v>
      </c>
      <c r="AC104" s="33">
        <v>0.39</v>
      </c>
      <c r="AD104" s="162">
        <v>0.47</v>
      </c>
      <c r="AE104" s="2" t="s">
        <v>28</v>
      </c>
      <c r="AF104" s="2"/>
      <c r="AG104" s="7" t="s">
        <v>1632</v>
      </c>
      <c r="AH104" s="7" t="s">
        <v>357</v>
      </c>
      <c r="AI104" s="4" t="s">
        <v>1630</v>
      </c>
      <c r="AJ104" s="2" t="s">
        <v>1391</v>
      </c>
      <c r="AK104" s="37"/>
    </row>
    <row r="105" spans="1:37" ht="29" x14ac:dyDescent="0.35">
      <c r="A105" s="4" t="s">
        <v>239</v>
      </c>
      <c r="B105" s="5">
        <v>0.28100000000000003</v>
      </c>
      <c r="C105" s="5">
        <v>0.153</v>
      </c>
      <c r="D105" s="5">
        <v>0.30499999999999999</v>
      </c>
      <c r="E105" s="5">
        <v>0.48499999999999999</v>
      </c>
      <c r="F105" s="5">
        <v>0.59199999999999997</v>
      </c>
      <c r="G105" s="5">
        <v>0.28199999999999997</v>
      </c>
      <c r="H105" s="5">
        <v>0.6</v>
      </c>
      <c r="I105" s="5">
        <v>0.377</v>
      </c>
      <c r="J105" s="5">
        <v>0.49199999999999999</v>
      </c>
      <c r="K105" s="5">
        <v>0.54100000000000004</v>
      </c>
      <c r="L105" s="5">
        <v>0.59699999999999998</v>
      </c>
      <c r="M105" s="5">
        <v>0.66200000000000003</v>
      </c>
      <c r="N105" s="5">
        <v>0.77900000000000003</v>
      </c>
      <c r="O105" s="6">
        <v>0.439</v>
      </c>
      <c r="P105" s="5">
        <v>1.161</v>
      </c>
      <c r="Q105" s="12">
        <v>1.1499999999999999</v>
      </c>
      <c r="R105" s="158">
        <v>0.6</v>
      </c>
      <c r="S105" s="5">
        <v>0.89300000000000002</v>
      </c>
      <c r="T105" s="158">
        <v>0.9</v>
      </c>
      <c r="U105" s="2" t="s">
        <v>326</v>
      </c>
      <c r="V105" s="2" t="s">
        <v>1399</v>
      </c>
      <c r="W105" s="2" t="s">
        <v>1051</v>
      </c>
      <c r="X105" s="2" t="s">
        <v>1400</v>
      </c>
      <c r="Y105" s="2" t="s">
        <v>1401</v>
      </c>
      <c r="Z105" s="2" t="s">
        <v>1402</v>
      </c>
      <c r="AA105" s="2" t="s">
        <v>312</v>
      </c>
      <c r="AB105" s="33">
        <v>0.54</v>
      </c>
      <c r="AC105" s="33">
        <v>0.56999999999999995</v>
      </c>
      <c r="AD105" s="162">
        <v>0.48</v>
      </c>
      <c r="AE105" s="2" t="s">
        <v>28</v>
      </c>
      <c r="AF105" s="2"/>
      <c r="AG105" s="7" t="s">
        <v>324</v>
      </c>
      <c r="AH105" s="7" t="s">
        <v>317</v>
      </c>
      <c r="AI105" s="7" t="s">
        <v>1609</v>
      </c>
      <c r="AJ105" s="2" t="s">
        <v>1405</v>
      </c>
      <c r="AK105" s="37"/>
    </row>
    <row r="106" spans="1:37" ht="29" x14ac:dyDescent="0.35">
      <c r="A106" s="4" t="s">
        <v>241</v>
      </c>
      <c r="B106" s="5">
        <v>0.193</v>
      </c>
      <c r="C106" s="5">
        <v>0.107</v>
      </c>
      <c r="D106" s="5">
        <v>9.8000000000000004E-2</v>
      </c>
      <c r="E106" s="5">
        <v>0.125</v>
      </c>
      <c r="F106" s="5">
        <v>0.17399999999999999</v>
      </c>
      <c r="G106" s="5">
        <v>0.17799999999999999</v>
      </c>
      <c r="H106" s="5">
        <v>0.57899999999999996</v>
      </c>
      <c r="I106" s="5">
        <v>0.59299999999999997</v>
      </c>
      <c r="J106" s="5">
        <v>0.51500000000000001</v>
      </c>
      <c r="K106" s="5">
        <v>0.46700000000000003</v>
      </c>
      <c r="L106" s="5">
        <v>0.48</v>
      </c>
      <c r="M106" s="5">
        <v>0.61899999999999999</v>
      </c>
      <c r="N106" s="5">
        <v>0.70499999999999996</v>
      </c>
      <c r="O106" s="6">
        <v>0.7</v>
      </c>
      <c r="P106" s="5">
        <v>1.2949999999999999</v>
      </c>
      <c r="Q106" s="12">
        <v>1.901</v>
      </c>
      <c r="R106" s="158">
        <v>1.9</v>
      </c>
      <c r="S106" s="5">
        <v>1.4019999999999999</v>
      </c>
      <c r="T106" s="158">
        <v>1.9</v>
      </c>
      <c r="U106" s="2" t="s">
        <v>1409</v>
      </c>
      <c r="V106" s="2" t="s">
        <v>1410</v>
      </c>
      <c r="W106" s="2" t="s">
        <v>334</v>
      </c>
      <c r="X106" s="2" t="s">
        <v>1411</v>
      </c>
      <c r="Y106" s="2" t="s">
        <v>334</v>
      </c>
      <c r="Z106" s="2" t="s">
        <v>1412</v>
      </c>
      <c r="AA106" s="2" t="s">
        <v>334</v>
      </c>
      <c r="AB106" s="33">
        <v>0.19</v>
      </c>
      <c r="AC106" s="33">
        <v>0.23</v>
      </c>
      <c r="AD106" s="162">
        <v>0.28999999999999998</v>
      </c>
      <c r="AE106" s="2" t="s">
        <v>28</v>
      </c>
      <c r="AF106" s="2" t="s">
        <v>24</v>
      </c>
      <c r="AG106" s="7" t="s">
        <v>605</v>
      </c>
      <c r="AH106" s="7" t="s">
        <v>373</v>
      </c>
      <c r="AI106" s="7" t="s">
        <v>1609</v>
      </c>
      <c r="AJ106" s="2" t="s">
        <v>1414</v>
      </c>
      <c r="AK106" s="37"/>
    </row>
    <row r="107" spans="1:37" ht="29" x14ac:dyDescent="0.35">
      <c r="A107" s="122" t="s">
        <v>244</v>
      </c>
      <c r="B107" s="8" t="s">
        <v>1635</v>
      </c>
      <c r="C107" s="5">
        <v>2.1669999999999998</v>
      </c>
      <c r="D107" s="5">
        <v>1.7729999999999999</v>
      </c>
      <c r="E107" s="5">
        <v>2.2469999999999999</v>
      </c>
      <c r="F107" s="5">
        <v>1.8420000000000001</v>
      </c>
      <c r="G107" s="5">
        <v>1.5169999999999999</v>
      </c>
      <c r="H107" s="5">
        <v>1.7170000000000001</v>
      </c>
      <c r="I107" s="5">
        <v>1.0549999999999999</v>
      </c>
      <c r="J107" s="5">
        <v>1.127</v>
      </c>
      <c r="K107" s="5">
        <v>1.2649999999999999</v>
      </c>
      <c r="L107" s="5">
        <v>0.64600000000000002</v>
      </c>
      <c r="M107" s="5">
        <v>0.81200000000000006</v>
      </c>
      <c r="N107" s="5">
        <v>0.53600000000000003</v>
      </c>
      <c r="O107" s="9">
        <v>0.77800000000000002</v>
      </c>
      <c r="P107" s="5">
        <v>0.41899999999999998</v>
      </c>
      <c r="Q107" s="12">
        <v>0.67600000000000005</v>
      </c>
      <c r="R107" s="158">
        <v>0.9</v>
      </c>
      <c r="S107" s="5">
        <v>1.0629999999999999</v>
      </c>
      <c r="T107" s="158">
        <v>0.8</v>
      </c>
      <c r="U107" s="123" t="s">
        <v>493</v>
      </c>
      <c r="V107" s="2" t="s">
        <v>1423</v>
      </c>
      <c r="W107" s="2" t="s">
        <v>334</v>
      </c>
      <c r="X107" s="2" t="s">
        <v>1424</v>
      </c>
      <c r="Y107" s="2" t="s">
        <v>334</v>
      </c>
      <c r="Z107" s="2" t="s">
        <v>1425</v>
      </c>
      <c r="AA107" s="2" t="s">
        <v>334</v>
      </c>
      <c r="AB107" s="33">
        <v>0.17</v>
      </c>
      <c r="AC107" s="33">
        <v>0.17</v>
      </c>
      <c r="AD107" s="162">
        <v>0.21</v>
      </c>
      <c r="AE107" s="2" t="s">
        <v>28</v>
      </c>
      <c r="AF107" s="2"/>
      <c r="AG107" s="7" t="s">
        <v>498</v>
      </c>
      <c r="AH107" s="7" t="s">
        <v>499</v>
      </c>
      <c r="AI107" s="4" t="s">
        <v>1630</v>
      </c>
      <c r="AJ107" s="2" t="s">
        <v>1428</v>
      </c>
      <c r="AK107" s="37"/>
    </row>
    <row r="108" spans="1:37" ht="29" x14ac:dyDescent="0.35">
      <c r="A108" s="122" t="s">
        <v>244</v>
      </c>
      <c r="B108" s="8" t="s">
        <v>1635</v>
      </c>
      <c r="C108" s="5">
        <v>2.1669999999999998</v>
      </c>
      <c r="D108" s="5">
        <v>1.7729999999999999</v>
      </c>
      <c r="E108" s="5">
        <v>2.2469999999999999</v>
      </c>
      <c r="F108" s="5">
        <v>1.8420000000000001</v>
      </c>
      <c r="G108" s="5">
        <v>1.5169999999999999</v>
      </c>
      <c r="H108" s="5">
        <v>1.7170000000000001</v>
      </c>
      <c r="I108" s="5">
        <v>1.0549999999999999</v>
      </c>
      <c r="J108" s="5">
        <v>1.127</v>
      </c>
      <c r="K108" s="5">
        <v>1.2649999999999999</v>
      </c>
      <c r="L108" s="5">
        <v>0.64600000000000002</v>
      </c>
      <c r="M108" s="5">
        <v>0.81200000000000006</v>
      </c>
      <c r="N108" s="5">
        <v>0.53600000000000003</v>
      </c>
      <c r="O108" s="9">
        <v>0.77800000000000002</v>
      </c>
      <c r="P108" s="5">
        <v>0.41899999999999998</v>
      </c>
      <c r="Q108" s="12">
        <v>0.67600000000000005</v>
      </c>
      <c r="R108" s="158">
        <v>0.9</v>
      </c>
      <c r="S108" s="5">
        <v>1.0629999999999999</v>
      </c>
      <c r="T108" s="158">
        <v>0.8</v>
      </c>
      <c r="U108" s="123" t="s">
        <v>489</v>
      </c>
      <c r="V108" s="2" t="s">
        <v>1429</v>
      </c>
      <c r="W108" s="2" t="s">
        <v>334</v>
      </c>
      <c r="X108" s="2" t="s">
        <v>1430</v>
      </c>
      <c r="Y108" s="2" t="s">
        <v>334</v>
      </c>
      <c r="Z108" s="2" t="s">
        <v>1431</v>
      </c>
      <c r="AA108" s="2" t="s">
        <v>334</v>
      </c>
      <c r="AB108" s="33">
        <v>0.17</v>
      </c>
      <c r="AC108" s="33">
        <v>0.17</v>
      </c>
      <c r="AD108" s="162">
        <v>0.21</v>
      </c>
      <c r="AE108" s="2" t="s">
        <v>28</v>
      </c>
      <c r="AF108" s="2"/>
      <c r="AG108" s="7" t="s">
        <v>498</v>
      </c>
      <c r="AH108" s="7" t="s">
        <v>499</v>
      </c>
      <c r="AI108" s="4" t="s">
        <v>1630</v>
      </c>
      <c r="AJ108" s="2" t="s">
        <v>1428</v>
      </c>
      <c r="AK108" s="37"/>
    </row>
    <row r="109" spans="1:37" ht="29" x14ac:dyDescent="0.35">
      <c r="A109" s="122" t="s">
        <v>244</v>
      </c>
      <c r="B109" s="8" t="s">
        <v>1635</v>
      </c>
      <c r="C109" s="5">
        <v>2.1669999999999998</v>
      </c>
      <c r="D109" s="5">
        <v>1.7729999999999999</v>
      </c>
      <c r="E109" s="5">
        <v>2.2469999999999999</v>
      </c>
      <c r="F109" s="5">
        <v>1.8420000000000001</v>
      </c>
      <c r="G109" s="5">
        <v>1.5169999999999999</v>
      </c>
      <c r="H109" s="5">
        <v>1.7170000000000001</v>
      </c>
      <c r="I109" s="5">
        <v>1.0549999999999999</v>
      </c>
      <c r="J109" s="5">
        <v>1.127</v>
      </c>
      <c r="K109" s="5">
        <v>1.2649999999999999</v>
      </c>
      <c r="L109" s="5">
        <v>0.64600000000000002</v>
      </c>
      <c r="M109" s="5">
        <v>0.81200000000000006</v>
      </c>
      <c r="N109" s="5">
        <v>0.53600000000000003</v>
      </c>
      <c r="O109" s="9">
        <v>0.77800000000000002</v>
      </c>
      <c r="P109" s="5">
        <v>0.41899999999999998</v>
      </c>
      <c r="Q109" s="12">
        <v>0.67600000000000005</v>
      </c>
      <c r="R109" s="158">
        <v>0.9</v>
      </c>
      <c r="S109" s="5">
        <v>1.0629999999999999</v>
      </c>
      <c r="T109" s="158">
        <v>0.8</v>
      </c>
      <c r="U109" s="123" t="s">
        <v>607</v>
      </c>
      <c r="V109" s="2" t="s">
        <v>1433</v>
      </c>
      <c r="W109" s="2" t="s">
        <v>312</v>
      </c>
      <c r="X109" s="2" t="s">
        <v>1434</v>
      </c>
      <c r="Y109" s="2" t="s">
        <v>334</v>
      </c>
      <c r="Z109" s="2" t="s">
        <v>1435</v>
      </c>
      <c r="AA109" s="2" t="s">
        <v>334</v>
      </c>
      <c r="AB109" s="33">
        <v>0.17</v>
      </c>
      <c r="AC109" s="33">
        <v>0.17</v>
      </c>
      <c r="AD109" s="162">
        <v>0.21</v>
      </c>
      <c r="AE109" s="2" t="s">
        <v>28</v>
      </c>
      <c r="AF109" s="2"/>
      <c r="AG109" s="7" t="s">
        <v>498</v>
      </c>
      <c r="AH109" s="7" t="s">
        <v>499</v>
      </c>
      <c r="AI109" s="4" t="s">
        <v>1630</v>
      </c>
      <c r="AJ109" s="2" t="s">
        <v>1428</v>
      </c>
      <c r="AK109" s="37"/>
    </row>
    <row r="110" spans="1:37" x14ac:dyDescent="0.35">
      <c r="A110" s="124" t="s">
        <v>248</v>
      </c>
      <c r="B110" s="32">
        <v>0.53900000000000003</v>
      </c>
      <c r="C110" s="5">
        <v>0.48599999999999999</v>
      </c>
      <c r="D110" s="5">
        <v>0.51500000000000001</v>
      </c>
      <c r="E110" s="5">
        <v>0.32900000000000001</v>
      </c>
      <c r="F110" s="5">
        <v>0.37</v>
      </c>
      <c r="G110" s="5">
        <v>0.63800000000000001</v>
      </c>
      <c r="H110" s="5">
        <v>0.98099999999999998</v>
      </c>
      <c r="I110" s="5">
        <v>0.55900000000000005</v>
      </c>
      <c r="J110" s="5">
        <v>0.73899999999999999</v>
      </c>
      <c r="K110" s="5">
        <v>0.67800000000000005</v>
      </c>
      <c r="L110" s="5">
        <v>0.86899999999999999</v>
      </c>
      <c r="M110" s="5">
        <v>0.81899999999999995</v>
      </c>
      <c r="N110" s="5">
        <v>0.748</v>
      </c>
      <c r="O110" s="9">
        <v>1.089</v>
      </c>
      <c r="P110" s="5">
        <v>1.0489999999999999</v>
      </c>
      <c r="Q110" s="12">
        <v>1.0580000000000001</v>
      </c>
      <c r="R110" s="158">
        <v>1</v>
      </c>
      <c r="S110" s="5">
        <v>0.99399999999999999</v>
      </c>
      <c r="T110" s="158">
        <v>1</v>
      </c>
      <c r="U110" s="125" t="s">
        <v>1448</v>
      </c>
      <c r="V110" s="2" t="s">
        <v>1449</v>
      </c>
      <c r="W110" s="2" t="s">
        <v>334</v>
      </c>
      <c r="X110" s="2" t="s">
        <v>1450</v>
      </c>
      <c r="Y110" s="2" t="s">
        <v>334</v>
      </c>
      <c r="Z110" s="2" t="s">
        <v>1451</v>
      </c>
      <c r="AA110" s="2" t="s">
        <v>334</v>
      </c>
      <c r="AB110" s="33">
        <v>0.17</v>
      </c>
      <c r="AC110" s="33">
        <v>0.16</v>
      </c>
      <c r="AD110" s="162">
        <v>0.14000000000000001</v>
      </c>
      <c r="AE110" s="2" t="s">
        <v>28</v>
      </c>
      <c r="AF110" s="2"/>
      <c r="AG110" s="7" t="s">
        <v>1626</v>
      </c>
      <c r="AH110" s="7" t="s">
        <v>530</v>
      </c>
      <c r="AI110" s="2" t="s">
        <v>1609</v>
      </c>
      <c r="AJ110" s="2" t="s">
        <v>1454</v>
      </c>
      <c r="AK110" s="37"/>
    </row>
    <row r="111" spans="1:37" x14ac:dyDescent="0.35">
      <c r="A111" s="124" t="s">
        <v>248</v>
      </c>
      <c r="B111" s="32">
        <v>0.53900000000000003</v>
      </c>
      <c r="C111" s="5">
        <v>0.48599999999999999</v>
      </c>
      <c r="D111" s="5">
        <v>0.51500000000000001</v>
      </c>
      <c r="E111" s="5">
        <v>0.32900000000000001</v>
      </c>
      <c r="F111" s="5">
        <v>0.37</v>
      </c>
      <c r="G111" s="5">
        <v>0.63800000000000001</v>
      </c>
      <c r="H111" s="5">
        <v>0.98099999999999998</v>
      </c>
      <c r="I111" s="5">
        <v>0.55900000000000005</v>
      </c>
      <c r="J111" s="5">
        <v>0.73899999999999999</v>
      </c>
      <c r="K111" s="5">
        <v>0.67800000000000005</v>
      </c>
      <c r="L111" s="5">
        <v>0.86899999999999999</v>
      </c>
      <c r="M111" s="5">
        <v>0.81899999999999995</v>
      </c>
      <c r="N111" s="5">
        <v>0.748</v>
      </c>
      <c r="O111" s="9">
        <v>1.089</v>
      </c>
      <c r="P111" s="5">
        <v>1.0489999999999999</v>
      </c>
      <c r="Q111" s="12">
        <v>1.0580000000000001</v>
      </c>
      <c r="R111" s="158">
        <v>1</v>
      </c>
      <c r="S111" s="5">
        <v>0.99399999999999999</v>
      </c>
      <c r="T111" s="158">
        <v>1</v>
      </c>
      <c r="U111" s="125" t="s">
        <v>1455</v>
      </c>
      <c r="V111" s="2" t="s">
        <v>1456</v>
      </c>
      <c r="W111" s="2" t="s">
        <v>334</v>
      </c>
      <c r="X111" s="2" t="s">
        <v>1457</v>
      </c>
      <c r="Y111" s="2" t="s">
        <v>334</v>
      </c>
      <c r="Z111" s="2" t="s">
        <v>1458</v>
      </c>
      <c r="AA111" s="2" t="s">
        <v>334</v>
      </c>
      <c r="AB111" s="33">
        <v>0.17</v>
      </c>
      <c r="AC111" s="33">
        <v>0.16</v>
      </c>
      <c r="AD111" s="162">
        <v>0.14000000000000001</v>
      </c>
      <c r="AE111" s="2" t="s">
        <v>28</v>
      </c>
      <c r="AF111" s="2"/>
      <c r="AG111" s="7" t="s">
        <v>1626</v>
      </c>
      <c r="AH111" s="7" t="s">
        <v>530</v>
      </c>
      <c r="AI111" s="2" t="s">
        <v>1609</v>
      </c>
      <c r="AJ111" s="2" t="s">
        <v>1454</v>
      </c>
      <c r="AK111" s="37"/>
    </row>
    <row r="112" spans="1:37" x14ac:dyDescent="0.35">
      <c r="A112" s="124" t="s">
        <v>248</v>
      </c>
      <c r="B112" s="32">
        <v>0.53900000000000003</v>
      </c>
      <c r="C112" s="5">
        <v>0.48599999999999999</v>
      </c>
      <c r="D112" s="5">
        <v>0.51500000000000001</v>
      </c>
      <c r="E112" s="5">
        <v>0.32900000000000001</v>
      </c>
      <c r="F112" s="5">
        <v>0.37</v>
      </c>
      <c r="G112" s="5">
        <v>0.63800000000000001</v>
      </c>
      <c r="H112" s="5">
        <v>0.98099999999999998</v>
      </c>
      <c r="I112" s="5">
        <v>0.55900000000000005</v>
      </c>
      <c r="J112" s="5">
        <v>0.73899999999999999</v>
      </c>
      <c r="K112" s="5">
        <v>0.67800000000000005</v>
      </c>
      <c r="L112" s="5">
        <v>0.86899999999999999</v>
      </c>
      <c r="M112" s="5">
        <v>0.81899999999999995</v>
      </c>
      <c r="N112" s="5">
        <v>0.748</v>
      </c>
      <c r="O112" s="9">
        <v>1.089</v>
      </c>
      <c r="P112" s="5">
        <v>1.0489999999999999</v>
      </c>
      <c r="Q112" s="12">
        <v>1.0580000000000001</v>
      </c>
      <c r="R112" s="158">
        <v>1</v>
      </c>
      <c r="S112" s="5">
        <v>0.99399999999999999</v>
      </c>
      <c r="T112" s="158">
        <v>1</v>
      </c>
      <c r="U112" s="125" t="s">
        <v>528</v>
      </c>
      <c r="V112" s="2" t="s">
        <v>1459</v>
      </c>
      <c r="W112" s="2" t="s">
        <v>334</v>
      </c>
      <c r="X112" s="2" t="s">
        <v>1460</v>
      </c>
      <c r="Y112" s="2" t="s">
        <v>334</v>
      </c>
      <c r="Z112" s="2" t="s">
        <v>1461</v>
      </c>
      <c r="AA112" s="2" t="s">
        <v>334</v>
      </c>
      <c r="AB112" s="33">
        <v>0.17</v>
      </c>
      <c r="AC112" s="33">
        <v>0.16</v>
      </c>
      <c r="AD112" s="162">
        <v>0.14000000000000001</v>
      </c>
      <c r="AE112" s="2" t="s">
        <v>28</v>
      </c>
      <c r="AF112" s="2"/>
      <c r="AG112" s="7" t="s">
        <v>1626</v>
      </c>
      <c r="AH112" s="7" t="s">
        <v>530</v>
      </c>
      <c r="AI112" s="2" t="s">
        <v>1609</v>
      </c>
      <c r="AJ112" s="2" t="s">
        <v>1454</v>
      </c>
      <c r="AK112" s="37"/>
    </row>
    <row r="113" spans="1:37" ht="29" x14ac:dyDescent="0.35">
      <c r="A113" s="4" t="s">
        <v>1639</v>
      </c>
      <c r="B113" s="5">
        <v>0.24099999999999999</v>
      </c>
      <c r="C113" s="5">
        <v>0.13</v>
      </c>
      <c r="D113" s="5">
        <v>0.219</v>
      </c>
      <c r="E113" s="5">
        <v>0.32100000000000001</v>
      </c>
      <c r="F113" s="5">
        <v>0.21099999999999999</v>
      </c>
      <c r="G113" s="5">
        <v>0.38700000000000001</v>
      </c>
      <c r="H113" s="5">
        <v>0.25900000000000001</v>
      </c>
      <c r="I113" s="5">
        <v>0.255</v>
      </c>
      <c r="J113" s="5">
        <v>0.123</v>
      </c>
      <c r="K113" s="5">
        <v>0.17899999999999999</v>
      </c>
      <c r="L113" s="5">
        <v>0.34799999999999998</v>
      </c>
      <c r="M113" s="5">
        <v>0.47599999999999998</v>
      </c>
      <c r="N113" s="5">
        <v>0.59399999999999997</v>
      </c>
      <c r="O113" s="6">
        <v>0.57999999999999996</v>
      </c>
      <c r="P113" s="5">
        <v>0.49</v>
      </c>
      <c r="Q113" s="12">
        <v>0.77700000000000002</v>
      </c>
      <c r="R113" s="158">
        <v>1</v>
      </c>
      <c r="S113" s="5">
        <v>0.60599999999999998</v>
      </c>
      <c r="T113" s="158">
        <v>0.7</v>
      </c>
      <c r="U113" s="2" t="s">
        <v>1478</v>
      </c>
      <c r="V113" s="2" t="s">
        <v>1479</v>
      </c>
      <c r="W113" s="2" t="s">
        <v>334</v>
      </c>
      <c r="X113" s="2" t="s">
        <v>1480</v>
      </c>
      <c r="Y113" s="2" t="s">
        <v>334</v>
      </c>
      <c r="Z113" s="2" t="s">
        <v>1481</v>
      </c>
      <c r="AA113" s="2" t="s">
        <v>334</v>
      </c>
      <c r="AB113" s="33">
        <v>0.17</v>
      </c>
      <c r="AC113" s="33">
        <v>0.18</v>
      </c>
      <c r="AD113" s="162">
        <v>0.21</v>
      </c>
      <c r="AE113" s="2" t="s">
        <v>28</v>
      </c>
      <c r="AF113" s="2"/>
      <c r="AG113" s="7" t="s">
        <v>498</v>
      </c>
      <c r="AH113" s="7" t="s">
        <v>450</v>
      </c>
      <c r="AI113" s="7" t="s">
        <v>1609</v>
      </c>
      <c r="AJ113" s="2" t="s">
        <v>1484</v>
      </c>
      <c r="AK113" s="37"/>
    </row>
    <row r="114" spans="1:37" x14ac:dyDescent="0.35">
      <c r="A114" s="4" t="s">
        <v>253</v>
      </c>
      <c r="B114" s="8" t="s">
        <v>1635</v>
      </c>
      <c r="C114" s="8" t="s">
        <v>1635</v>
      </c>
      <c r="D114" s="8" t="s">
        <v>1635</v>
      </c>
      <c r="E114" s="8" t="s">
        <v>1635</v>
      </c>
      <c r="F114" s="8" t="s">
        <v>1635</v>
      </c>
      <c r="G114" s="8" t="s">
        <v>1635</v>
      </c>
      <c r="H114" s="5">
        <v>0.48199999999999998</v>
      </c>
      <c r="I114" s="5">
        <v>0.71599999999999997</v>
      </c>
      <c r="J114" s="5">
        <v>1.319</v>
      </c>
      <c r="K114" s="5">
        <v>1.012</v>
      </c>
      <c r="L114" s="25">
        <v>0.92200000000000004</v>
      </c>
      <c r="M114" s="25">
        <v>0.83299999999999996</v>
      </c>
      <c r="N114" s="25">
        <v>2.0379999999999998</v>
      </c>
      <c r="O114" s="6">
        <v>1.373</v>
      </c>
      <c r="P114" s="5">
        <v>1.7569999999999999</v>
      </c>
      <c r="Q114" s="12">
        <v>1.264</v>
      </c>
      <c r="R114" s="158">
        <v>2.1</v>
      </c>
      <c r="S114" s="5">
        <v>2.0859999999999999</v>
      </c>
      <c r="T114" s="158">
        <v>1.9</v>
      </c>
      <c r="U114" s="2" t="s">
        <v>1371</v>
      </c>
      <c r="V114" s="27" t="s">
        <v>1485</v>
      </c>
      <c r="W114" s="2" t="s">
        <v>334</v>
      </c>
      <c r="X114" s="27" t="s">
        <v>1486</v>
      </c>
      <c r="Y114" s="2" t="s">
        <v>334</v>
      </c>
      <c r="Z114" s="2" t="s">
        <v>1487</v>
      </c>
      <c r="AA114" s="2" t="s">
        <v>334</v>
      </c>
      <c r="AB114" s="33">
        <v>0.43</v>
      </c>
      <c r="AC114" s="33">
        <v>0.31</v>
      </c>
      <c r="AD114" s="162">
        <v>0.39</v>
      </c>
      <c r="AE114" s="2" t="s">
        <v>28</v>
      </c>
      <c r="AF114" s="2" t="s">
        <v>24</v>
      </c>
      <c r="AG114" s="7" t="s">
        <v>605</v>
      </c>
      <c r="AH114" s="7" t="s">
        <v>357</v>
      </c>
      <c r="AI114" s="4" t="s">
        <v>1630</v>
      </c>
      <c r="AJ114" s="2" t="s">
        <v>1490</v>
      </c>
      <c r="AK114" s="37"/>
    </row>
    <row r="115" spans="1:37" ht="29" x14ac:dyDescent="0.35">
      <c r="A115" s="4" t="s">
        <v>255</v>
      </c>
      <c r="B115" s="8" t="s">
        <v>1637</v>
      </c>
      <c r="C115" s="8" t="s">
        <v>1635</v>
      </c>
      <c r="D115" s="8" t="s">
        <v>1635</v>
      </c>
      <c r="E115" s="5">
        <v>0.27400000000000002</v>
      </c>
      <c r="F115" s="5">
        <v>0.22900000000000001</v>
      </c>
      <c r="G115" s="5">
        <v>0.25800000000000001</v>
      </c>
      <c r="H115" s="5">
        <v>0.21099999999999999</v>
      </c>
      <c r="I115" s="5">
        <v>0.17299999999999999</v>
      </c>
      <c r="J115" s="5">
        <v>0.20100000000000001</v>
      </c>
      <c r="K115" s="5">
        <v>0.21099999999999999</v>
      </c>
      <c r="L115" s="5">
        <v>0.216</v>
      </c>
      <c r="M115" s="5">
        <v>0.248</v>
      </c>
      <c r="N115" s="5">
        <v>0.32900000000000001</v>
      </c>
      <c r="O115" s="9">
        <v>0.373</v>
      </c>
      <c r="P115" s="5">
        <v>0.40100000000000002</v>
      </c>
      <c r="Q115" s="12">
        <v>0.48099999999999998</v>
      </c>
      <c r="R115" s="158">
        <v>0.7</v>
      </c>
      <c r="S115" s="5">
        <v>0.499</v>
      </c>
      <c r="T115" s="158">
        <v>0.8</v>
      </c>
      <c r="U115" s="2" t="s">
        <v>493</v>
      </c>
      <c r="V115" s="2" t="s">
        <v>1493</v>
      </c>
      <c r="W115" s="2" t="s">
        <v>334</v>
      </c>
      <c r="X115" s="2" t="s">
        <v>1494</v>
      </c>
      <c r="Y115" s="2" t="s">
        <v>334</v>
      </c>
      <c r="Z115" s="2" t="s">
        <v>1495</v>
      </c>
      <c r="AA115" s="2" t="s">
        <v>334</v>
      </c>
      <c r="AB115" s="33">
        <v>7.0000000000000007E-2</v>
      </c>
      <c r="AC115" s="33">
        <v>7.0000000000000007E-2</v>
      </c>
      <c r="AD115" s="162">
        <v>0.1</v>
      </c>
      <c r="AE115" s="2" t="s">
        <v>28</v>
      </c>
      <c r="AF115" s="2" t="s">
        <v>24</v>
      </c>
      <c r="AG115" s="7" t="s">
        <v>1632</v>
      </c>
      <c r="AH115" s="7" t="s">
        <v>357</v>
      </c>
      <c r="AI115" s="4" t="s">
        <v>1630</v>
      </c>
      <c r="AJ115" s="2" t="s">
        <v>1498</v>
      </c>
      <c r="AK115" s="37"/>
    </row>
    <row r="116" spans="1:37" ht="29" x14ac:dyDescent="0.35">
      <c r="A116" s="4" t="s">
        <v>1640</v>
      </c>
      <c r="B116" s="5">
        <v>1.897</v>
      </c>
      <c r="C116" s="5">
        <v>1.3380000000000001</v>
      </c>
      <c r="D116" s="5">
        <v>0.70799999999999996</v>
      </c>
      <c r="E116" s="5">
        <v>1.006</v>
      </c>
      <c r="F116" s="5">
        <v>1.155</v>
      </c>
      <c r="G116" s="5">
        <v>0.95199999999999996</v>
      </c>
      <c r="H116" s="5">
        <v>1.2410000000000001</v>
      </c>
      <c r="I116" s="5">
        <v>1.2549999999999999</v>
      </c>
      <c r="J116" s="5">
        <v>1.31</v>
      </c>
      <c r="K116" s="5">
        <v>2.56</v>
      </c>
      <c r="L116" s="5">
        <v>3.1789999999999998</v>
      </c>
      <c r="M116" s="5">
        <v>1.2629999999999999</v>
      </c>
      <c r="N116" s="5">
        <v>1.0900000000000001</v>
      </c>
      <c r="O116" s="9">
        <v>1.4079999999999999</v>
      </c>
      <c r="P116" s="5">
        <v>1.6160000000000001</v>
      </c>
      <c r="Q116" s="12">
        <v>1.383</v>
      </c>
      <c r="R116" s="158">
        <v>1.2</v>
      </c>
      <c r="S116" s="5">
        <v>1.0820000000000001</v>
      </c>
      <c r="T116" s="158">
        <v>1.2</v>
      </c>
      <c r="U116" s="2" t="s">
        <v>1523</v>
      </c>
      <c r="V116" s="11" t="s">
        <v>1524</v>
      </c>
      <c r="W116" s="2" t="s">
        <v>312</v>
      </c>
      <c r="X116" s="11" t="s">
        <v>1524</v>
      </c>
      <c r="Y116" s="2" t="s">
        <v>312</v>
      </c>
      <c r="Z116" s="2" t="s">
        <v>1525</v>
      </c>
      <c r="AA116" s="2" t="s">
        <v>312</v>
      </c>
      <c r="AB116" s="33">
        <v>0.69</v>
      </c>
      <c r="AC116" s="33">
        <v>0.56999999999999995</v>
      </c>
      <c r="AD116" s="162">
        <v>0.59</v>
      </c>
      <c r="AE116" s="2" t="s">
        <v>28</v>
      </c>
      <c r="AF116" s="2"/>
      <c r="AG116" s="7" t="s">
        <v>1626</v>
      </c>
      <c r="AH116" s="7" t="s">
        <v>373</v>
      </c>
      <c r="AI116" s="7" t="s">
        <v>1609</v>
      </c>
      <c r="AJ116" s="2" t="s">
        <v>1528</v>
      </c>
      <c r="AK116" s="37"/>
    </row>
    <row r="117" spans="1:37" ht="29" x14ac:dyDescent="0.35">
      <c r="A117" s="4" t="s">
        <v>1641</v>
      </c>
      <c r="B117" s="5">
        <v>0.26900000000000002</v>
      </c>
      <c r="C117" s="5">
        <v>0.25800000000000001</v>
      </c>
      <c r="D117" s="5">
        <v>0.30199999999999999</v>
      </c>
      <c r="E117" s="5">
        <v>0.221</v>
      </c>
      <c r="F117" s="5">
        <v>0.216</v>
      </c>
      <c r="G117" s="5">
        <v>0.27800000000000002</v>
      </c>
      <c r="H117" s="5">
        <v>0.10299999999999999</v>
      </c>
      <c r="I117" s="5">
        <v>0.11799999999999999</v>
      </c>
      <c r="J117" s="5">
        <v>0.13600000000000001</v>
      </c>
      <c r="K117" s="5">
        <v>0.122</v>
      </c>
      <c r="L117" s="5">
        <v>0.152</v>
      </c>
      <c r="M117" s="5">
        <v>0.252</v>
      </c>
      <c r="N117" s="5">
        <v>0.28999999999999998</v>
      </c>
      <c r="O117" s="9">
        <v>0.29899999999999999</v>
      </c>
      <c r="P117" s="5">
        <v>0.45100000000000001</v>
      </c>
      <c r="Q117" s="12">
        <v>0.36499999999999999</v>
      </c>
      <c r="R117" s="158">
        <v>0.3</v>
      </c>
      <c r="S117" s="5">
        <v>0.247</v>
      </c>
      <c r="T117" s="158">
        <v>0.2</v>
      </c>
      <c r="U117" s="2" t="s">
        <v>1523</v>
      </c>
      <c r="V117" s="2" t="s">
        <v>1529</v>
      </c>
      <c r="W117" s="2" t="s">
        <v>334</v>
      </c>
      <c r="X117" s="2" t="s">
        <v>1530</v>
      </c>
      <c r="Y117" s="2" t="s">
        <v>334</v>
      </c>
      <c r="Z117" s="2" t="s">
        <v>1529</v>
      </c>
      <c r="AA117" s="2" t="s">
        <v>334</v>
      </c>
      <c r="AB117" s="33">
        <v>0.17</v>
      </c>
      <c r="AC117" s="33">
        <v>0.17</v>
      </c>
      <c r="AD117" s="162">
        <v>0.18</v>
      </c>
      <c r="AE117" s="2" t="s">
        <v>28</v>
      </c>
      <c r="AF117" s="2" t="s">
        <v>24</v>
      </c>
      <c r="AG117" s="7" t="s">
        <v>1626</v>
      </c>
      <c r="AH117" s="7" t="s">
        <v>373</v>
      </c>
      <c r="AI117" s="7" t="s">
        <v>1609</v>
      </c>
      <c r="AJ117" s="2" t="s">
        <v>1532</v>
      </c>
      <c r="AK117" s="37"/>
    </row>
    <row r="118" spans="1:37" ht="29" x14ac:dyDescent="0.35">
      <c r="A118" s="122" t="s">
        <v>1642</v>
      </c>
      <c r="B118" s="5">
        <v>0.90400000000000003</v>
      </c>
      <c r="C118" s="5">
        <v>0.69099999999999995</v>
      </c>
      <c r="D118" s="5">
        <v>0.73699999999999999</v>
      </c>
      <c r="E118" s="5">
        <v>0.85</v>
      </c>
      <c r="F118" s="5">
        <v>0.93300000000000005</v>
      </c>
      <c r="G118" s="5">
        <v>0.94</v>
      </c>
      <c r="H118" s="5">
        <v>1.363</v>
      </c>
      <c r="I118" s="5">
        <v>0.90800000000000003</v>
      </c>
      <c r="J118" s="5">
        <v>0.78900000000000003</v>
      </c>
      <c r="K118" s="5">
        <v>0.88600000000000001</v>
      </c>
      <c r="L118" s="5">
        <v>1.4319999999999999</v>
      </c>
      <c r="M118" s="5">
        <v>1.4139999999999999</v>
      </c>
      <c r="N118" s="5">
        <v>1.079</v>
      </c>
      <c r="O118" s="9">
        <v>1.355</v>
      </c>
      <c r="P118" s="5">
        <v>1.4259999999999999</v>
      </c>
      <c r="Q118" s="12">
        <v>1.712</v>
      </c>
      <c r="R118" s="158">
        <v>1.8</v>
      </c>
      <c r="S118" s="5">
        <v>1.319</v>
      </c>
      <c r="T118" s="158">
        <v>1.5</v>
      </c>
      <c r="U118" s="123" t="s">
        <v>1455</v>
      </c>
      <c r="V118" s="2" t="s">
        <v>1533</v>
      </c>
      <c r="W118" s="2" t="s">
        <v>334</v>
      </c>
      <c r="X118" s="2" t="s">
        <v>1534</v>
      </c>
      <c r="Y118" s="2" t="s">
        <v>334</v>
      </c>
      <c r="Z118" s="2" t="s">
        <v>1535</v>
      </c>
      <c r="AA118" s="2" t="s">
        <v>334</v>
      </c>
      <c r="AB118" s="33">
        <v>0.33</v>
      </c>
      <c r="AC118" s="33">
        <v>0.31</v>
      </c>
      <c r="AD118" s="162">
        <v>0.37</v>
      </c>
      <c r="AE118" s="2" t="s">
        <v>28</v>
      </c>
      <c r="AF118" s="2"/>
      <c r="AG118" s="7" t="s">
        <v>1626</v>
      </c>
      <c r="AH118" s="7" t="s">
        <v>336</v>
      </c>
      <c r="AI118" s="2" t="s">
        <v>1609</v>
      </c>
      <c r="AJ118" s="2" t="s">
        <v>1538</v>
      </c>
      <c r="AK118" s="37"/>
    </row>
    <row r="119" spans="1:37" ht="29" x14ac:dyDescent="0.35">
      <c r="A119" s="122" t="s">
        <v>1642</v>
      </c>
      <c r="B119" s="5">
        <v>0.90400000000000003</v>
      </c>
      <c r="C119" s="5">
        <v>0.69099999999999995</v>
      </c>
      <c r="D119" s="5">
        <v>0.73699999999999999</v>
      </c>
      <c r="E119" s="5">
        <v>0.85</v>
      </c>
      <c r="F119" s="5">
        <v>0.93300000000000005</v>
      </c>
      <c r="G119" s="5">
        <v>0.94</v>
      </c>
      <c r="H119" s="5">
        <v>1.363</v>
      </c>
      <c r="I119" s="5">
        <v>0.90800000000000003</v>
      </c>
      <c r="J119" s="5">
        <v>0.78900000000000003</v>
      </c>
      <c r="K119" s="5">
        <v>0.88600000000000001</v>
      </c>
      <c r="L119" s="5">
        <v>1.4319999999999999</v>
      </c>
      <c r="M119" s="5">
        <v>1.4139999999999999</v>
      </c>
      <c r="N119" s="5">
        <v>1.079</v>
      </c>
      <c r="O119" s="9">
        <v>1.355</v>
      </c>
      <c r="P119" s="5">
        <v>1.4259999999999999</v>
      </c>
      <c r="Q119" s="12">
        <v>1.712</v>
      </c>
      <c r="R119" s="158">
        <v>1.8</v>
      </c>
      <c r="S119" s="5">
        <v>1.319</v>
      </c>
      <c r="T119" s="158">
        <v>1.5</v>
      </c>
      <c r="U119" s="123" t="s">
        <v>1253</v>
      </c>
      <c r="V119" s="2" t="s">
        <v>1539</v>
      </c>
      <c r="W119" s="2" t="s">
        <v>312</v>
      </c>
      <c r="X119" s="2" t="s">
        <v>1540</v>
      </c>
      <c r="Y119" s="2" t="s">
        <v>312</v>
      </c>
      <c r="Z119" s="2" t="s">
        <v>1541</v>
      </c>
      <c r="AA119" s="2" t="s">
        <v>312</v>
      </c>
      <c r="AB119" s="33">
        <v>0.33</v>
      </c>
      <c r="AC119" s="33">
        <v>0.31</v>
      </c>
      <c r="AD119" s="162">
        <v>0.37</v>
      </c>
      <c r="AE119" s="2" t="s">
        <v>28</v>
      </c>
      <c r="AF119" s="2"/>
      <c r="AG119" s="7" t="s">
        <v>1626</v>
      </c>
      <c r="AH119" s="7" t="s">
        <v>336</v>
      </c>
      <c r="AI119" s="2" t="s">
        <v>1609</v>
      </c>
      <c r="AJ119" s="2" t="s">
        <v>1538</v>
      </c>
      <c r="AK119" s="37"/>
    </row>
    <row r="120" spans="1:37" ht="29" x14ac:dyDescent="0.35">
      <c r="A120" s="124" t="s">
        <v>1643</v>
      </c>
      <c r="B120" s="5">
        <v>0.82499999999999996</v>
      </c>
      <c r="C120" s="5">
        <v>0.77</v>
      </c>
      <c r="D120" s="5">
        <v>0.85199999999999998</v>
      </c>
      <c r="E120" s="5">
        <v>0.95299999999999996</v>
      </c>
      <c r="F120" s="5">
        <v>0.81599999999999995</v>
      </c>
      <c r="G120" s="5">
        <v>0.86399999999999999</v>
      </c>
      <c r="H120" s="5">
        <v>0.89900000000000002</v>
      </c>
      <c r="I120" s="5">
        <v>0.77200000000000002</v>
      </c>
      <c r="J120" s="5">
        <v>0.74399999999999999</v>
      </c>
      <c r="K120" s="5">
        <v>0.68600000000000005</v>
      </c>
      <c r="L120" s="5">
        <v>0.63100000000000001</v>
      </c>
      <c r="M120" s="5">
        <v>0.75700000000000001</v>
      </c>
      <c r="N120" s="5">
        <v>0.96099999999999997</v>
      </c>
      <c r="O120" s="6">
        <v>0.83899999999999997</v>
      </c>
      <c r="P120" s="5">
        <v>1.0469999999999999</v>
      </c>
      <c r="Q120" s="12">
        <v>1.115</v>
      </c>
      <c r="R120" s="158">
        <v>0.8</v>
      </c>
      <c r="S120" s="5">
        <v>0.95299999999999996</v>
      </c>
      <c r="T120" s="158">
        <v>0.8</v>
      </c>
      <c r="U120" s="125" t="s">
        <v>1075</v>
      </c>
      <c r="V120" s="2" t="s">
        <v>1542</v>
      </c>
      <c r="W120" s="2" t="s">
        <v>334</v>
      </c>
      <c r="X120" s="2" t="s">
        <v>1543</v>
      </c>
      <c r="Y120" s="2" t="s">
        <v>334</v>
      </c>
      <c r="Z120" s="2" t="s">
        <v>1544</v>
      </c>
      <c r="AA120" s="2" t="s">
        <v>334</v>
      </c>
      <c r="AB120" s="33">
        <v>0.3</v>
      </c>
      <c r="AC120" s="33">
        <v>0.31</v>
      </c>
      <c r="AD120" s="162">
        <v>0.27</v>
      </c>
      <c r="AE120" s="2" t="s">
        <v>28</v>
      </c>
      <c r="AF120" s="2"/>
      <c r="AG120" s="7" t="s">
        <v>1626</v>
      </c>
      <c r="AH120" s="7" t="s">
        <v>418</v>
      </c>
      <c r="AI120" s="7" t="s">
        <v>1609</v>
      </c>
      <c r="AJ120" s="2" t="s">
        <v>1545</v>
      </c>
      <c r="AK120" s="37"/>
    </row>
    <row r="121" spans="1:37" ht="29" x14ac:dyDescent="0.35">
      <c r="A121" s="124" t="s">
        <v>1643</v>
      </c>
      <c r="B121" s="5">
        <v>0.82499999999999996</v>
      </c>
      <c r="C121" s="5">
        <v>0.77</v>
      </c>
      <c r="D121" s="5">
        <v>0.85199999999999998</v>
      </c>
      <c r="E121" s="5">
        <v>0.95299999999999996</v>
      </c>
      <c r="F121" s="5">
        <v>0.81599999999999995</v>
      </c>
      <c r="G121" s="5">
        <v>0.86399999999999999</v>
      </c>
      <c r="H121" s="5">
        <v>0.89900000000000002</v>
      </c>
      <c r="I121" s="5">
        <v>0.77200000000000002</v>
      </c>
      <c r="J121" s="5">
        <v>0.74399999999999999</v>
      </c>
      <c r="K121" s="5">
        <v>0.68600000000000005</v>
      </c>
      <c r="L121" s="5">
        <v>0.63100000000000001</v>
      </c>
      <c r="M121" s="5">
        <v>0.75700000000000001</v>
      </c>
      <c r="N121" s="5">
        <v>0.96099999999999997</v>
      </c>
      <c r="O121" s="6">
        <v>0.83899999999999997</v>
      </c>
      <c r="P121" s="5">
        <v>1.0469999999999999</v>
      </c>
      <c r="Q121" s="12">
        <v>1.115</v>
      </c>
      <c r="R121" s="158">
        <v>0.8</v>
      </c>
      <c r="S121" s="5">
        <v>0.95299999999999996</v>
      </c>
      <c r="T121" s="158">
        <v>0.8</v>
      </c>
      <c r="U121" s="125" t="s">
        <v>724</v>
      </c>
      <c r="V121" s="2" t="s">
        <v>1546</v>
      </c>
      <c r="W121" s="2" t="s">
        <v>334</v>
      </c>
      <c r="X121" s="2" t="s">
        <v>1546</v>
      </c>
      <c r="Y121" s="2" t="s">
        <v>334</v>
      </c>
      <c r="Z121" s="2" t="s">
        <v>1547</v>
      </c>
      <c r="AA121" s="2" t="s">
        <v>334</v>
      </c>
      <c r="AB121" s="33">
        <v>0.3</v>
      </c>
      <c r="AC121" s="33">
        <v>0.31</v>
      </c>
      <c r="AD121" s="162">
        <v>0.27</v>
      </c>
      <c r="AE121" s="2" t="s">
        <v>28</v>
      </c>
      <c r="AF121" s="2"/>
      <c r="AG121" s="7" t="s">
        <v>1626</v>
      </c>
      <c r="AH121" s="7" t="s">
        <v>418</v>
      </c>
      <c r="AI121" s="7" t="s">
        <v>1609</v>
      </c>
      <c r="AJ121" s="2" t="s">
        <v>1545</v>
      </c>
      <c r="AK121" s="37"/>
    </row>
    <row r="122" spans="1:37" ht="29" x14ac:dyDescent="0.35">
      <c r="A122" s="122" t="s">
        <v>1644</v>
      </c>
      <c r="B122" s="5">
        <v>0.72</v>
      </c>
      <c r="C122" s="5">
        <v>0.75600000000000001</v>
      </c>
      <c r="D122" s="5">
        <v>0.77600000000000002</v>
      </c>
      <c r="E122" s="5">
        <v>0.8</v>
      </c>
      <c r="F122" s="5">
        <v>0.71799999999999997</v>
      </c>
      <c r="G122" s="5">
        <v>0.77200000000000002</v>
      </c>
      <c r="H122" s="5">
        <v>0.60399999999999998</v>
      </c>
      <c r="I122" s="5">
        <v>0.56899999999999995</v>
      </c>
      <c r="J122" s="5">
        <v>0.55200000000000005</v>
      </c>
      <c r="K122" s="5">
        <v>0.70899999999999996</v>
      </c>
      <c r="L122" s="5">
        <v>0.83499999999999996</v>
      </c>
      <c r="M122" s="5">
        <v>0.88200000000000001</v>
      </c>
      <c r="N122" s="5">
        <v>1</v>
      </c>
      <c r="O122" s="9">
        <v>1.238</v>
      </c>
      <c r="P122" s="5">
        <v>1.649</v>
      </c>
      <c r="Q122" s="12">
        <v>1.885</v>
      </c>
      <c r="R122" s="158">
        <v>2</v>
      </c>
      <c r="S122" s="5">
        <v>1.984</v>
      </c>
      <c r="T122" s="158">
        <v>2</v>
      </c>
      <c r="U122" s="123" t="s">
        <v>493</v>
      </c>
      <c r="V122" s="2" t="s">
        <v>625</v>
      </c>
      <c r="W122" s="2" t="s">
        <v>334</v>
      </c>
      <c r="X122" s="2" t="s">
        <v>1549</v>
      </c>
      <c r="Y122" s="2" t="s">
        <v>334</v>
      </c>
      <c r="Z122" s="2" t="s">
        <v>1550</v>
      </c>
      <c r="AA122" s="2" t="s">
        <v>334</v>
      </c>
      <c r="AB122" s="33">
        <v>0.43</v>
      </c>
      <c r="AC122" s="33">
        <v>0.42</v>
      </c>
      <c r="AD122" s="162">
        <v>0.47</v>
      </c>
      <c r="AE122" s="2" t="s">
        <v>28</v>
      </c>
      <c r="AF122" s="2"/>
      <c r="AG122" s="7" t="s">
        <v>498</v>
      </c>
      <c r="AH122" s="7" t="s">
        <v>499</v>
      </c>
      <c r="AI122" s="4" t="s">
        <v>1630</v>
      </c>
      <c r="AJ122" s="2" t="s">
        <v>1553</v>
      </c>
      <c r="AK122" s="37"/>
    </row>
    <row r="123" spans="1:37" ht="29" x14ac:dyDescent="0.35">
      <c r="A123" s="122" t="s">
        <v>1644</v>
      </c>
      <c r="B123" s="5">
        <v>0.72</v>
      </c>
      <c r="C123" s="5">
        <v>0.75600000000000001</v>
      </c>
      <c r="D123" s="5">
        <v>0.77600000000000002</v>
      </c>
      <c r="E123" s="5">
        <v>0.8</v>
      </c>
      <c r="F123" s="5">
        <v>0.71799999999999997</v>
      </c>
      <c r="G123" s="5">
        <v>0.77200000000000002</v>
      </c>
      <c r="H123" s="5">
        <v>0.60399999999999998</v>
      </c>
      <c r="I123" s="5">
        <v>0.56899999999999995</v>
      </c>
      <c r="J123" s="5">
        <v>0.55200000000000005</v>
      </c>
      <c r="K123" s="5">
        <v>0.70899999999999996</v>
      </c>
      <c r="L123" s="5">
        <v>0.83499999999999996</v>
      </c>
      <c r="M123" s="5">
        <v>0.88200000000000001</v>
      </c>
      <c r="N123" s="5">
        <v>1</v>
      </c>
      <c r="O123" s="9">
        <v>1.238</v>
      </c>
      <c r="P123" s="5">
        <v>1.649</v>
      </c>
      <c r="Q123" s="12">
        <v>1.885</v>
      </c>
      <c r="R123" s="158">
        <v>2</v>
      </c>
      <c r="S123" s="5">
        <v>1.984</v>
      </c>
      <c r="T123" s="158">
        <v>2</v>
      </c>
      <c r="U123" s="123" t="s">
        <v>1554</v>
      </c>
      <c r="V123" s="2" t="s">
        <v>1555</v>
      </c>
      <c r="W123" s="2" t="s">
        <v>334</v>
      </c>
      <c r="X123" s="2" t="s">
        <v>1556</v>
      </c>
      <c r="Y123" s="2" t="s">
        <v>334</v>
      </c>
      <c r="Z123" s="2" t="s">
        <v>1557</v>
      </c>
      <c r="AA123" s="2" t="s">
        <v>334</v>
      </c>
      <c r="AB123" s="33">
        <v>0.43</v>
      </c>
      <c r="AC123" s="33">
        <v>0.42</v>
      </c>
      <c r="AD123" s="162">
        <v>0.47</v>
      </c>
      <c r="AE123" s="2" t="s">
        <v>28</v>
      </c>
      <c r="AF123" s="2"/>
      <c r="AG123" s="7" t="s">
        <v>498</v>
      </c>
      <c r="AH123" s="7" t="s">
        <v>499</v>
      </c>
      <c r="AI123" s="4" t="s">
        <v>1630</v>
      </c>
      <c r="AJ123" s="2" t="s">
        <v>1553</v>
      </c>
      <c r="AK123" s="37"/>
    </row>
    <row r="124" spans="1:37" x14ac:dyDescent="0.35">
      <c r="A124" s="4" t="s">
        <v>272</v>
      </c>
      <c r="B124" s="5">
        <v>1.1319999999999999</v>
      </c>
      <c r="C124" s="5">
        <v>1.1120000000000001</v>
      </c>
      <c r="D124" s="5">
        <v>1.4470000000000001</v>
      </c>
      <c r="E124" s="5">
        <v>1.0369999999999999</v>
      </c>
      <c r="F124" s="5">
        <v>1.361</v>
      </c>
      <c r="G124" s="5">
        <v>1.5680000000000001</v>
      </c>
      <c r="H124" s="5">
        <v>1.1279999999999999</v>
      </c>
      <c r="I124" s="5">
        <v>1.1779999999999999</v>
      </c>
      <c r="J124" s="5">
        <v>1.3560000000000001</v>
      </c>
      <c r="K124" s="5">
        <v>1.1830000000000001</v>
      </c>
      <c r="L124" s="5">
        <v>1.012</v>
      </c>
      <c r="M124" s="5">
        <v>1.1439999999999999</v>
      </c>
      <c r="N124" s="5">
        <v>0.97499999999999998</v>
      </c>
      <c r="O124" s="9">
        <v>2.0299999999999998</v>
      </c>
      <c r="P124" s="9">
        <v>2.4079999999999999</v>
      </c>
      <c r="Q124" s="12">
        <v>4.3150000000000004</v>
      </c>
      <c r="R124" s="158">
        <v>2.5</v>
      </c>
      <c r="S124" s="9">
        <v>2.6869999999999998</v>
      </c>
      <c r="T124" s="161">
        <v>2</v>
      </c>
      <c r="U124" s="2" t="s">
        <v>1455</v>
      </c>
      <c r="V124" s="2" t="s">
        <v>1558</v>
      </c>
      <c r="W124" s="2" t="s">
        <v>312</v>
      </c>
      <c r="X124" s="2" t="s">
        <v>1559</v>
      </c>
      <c r="Y124" s="2" t="s">
        <v>312</v>
      </c>
      <c r="Z124" s="2" t="s">
        <v>1560</v>
      </c>
      <c r="AA124" s="2" t="s">
        <v>328</v>
      </c>
      <c r="AB124" s="33">
        <v>0.33</v>
      </c>
      <c r="AC124" s="33">
        <v>0.46</v>
      </c>
      <c r="AD124" s="162">
        <v>0.42</v>
      </c>
      <c r="AE124" s="2" t="s">
        <v>28</v>
      </c>
      <c r="AF124" s="2"/>
      <c r="AG124" s="7" t="s">
        <v>1626</v>
      </c>
      <c r="AH124" s="7" t="s">
        <v>418</v>
      </c>
      <c r="AI124" s="7" t="s">
        <v>1609</v>
      </c>
      <c r="AJ124" s="2" t="s">
        <v>1563</v>
      </c>
      <c r="AK124" s="38"/>
    </row>
    <row r="126" spans="1:37" x14ac:dyDescent="0.35">
      <c r="A126" t="s">
        <v>1645</v>
      </c>
      <c r="B126" s="45">
        <f t="shared" ref="B126:O126" si="0">AVERAGE(B2,B4,B6,B7,B9,B11,B12,B13,B14,B15,B17,B19,B20,B21,B24,B25,B26,B28,B29,B30,B33,B34,B35,B37,B39,B40,B41,B42,B46,B47,B49,B50,B51,B52,B54,B55,B57,B59,B61,B63,B64,B65,B67,B68,B69,B70,B71,B75,B79,B80,B81,B82,B83,B84,B85,B86,B87,B89,B90,B92,B93,B95,B96,B97,B98,B100,B101,B103,B105,B106,B107,B110,B113,B114,B115,B116,B117,B118,B120,B122,B124)</f>
        <v>0.94049999999999978</v>
      </c>
      <c r="C126" s="45">
        <f t="shared" si="0"/>
        <v>0.92241923076923094</v>
      </c>
      <c r="D126" s="45">
        <f t="shared" si="0"/>
        <v>1.0277924528301892</v>
      </c>
      <c r="E126" s="45">
        <f t="shared" si="0"/>
        <v>0.89388135593220341</v>
      </c>
      <c r="F126" s="45">
        <f t="shared" si="0"/>
        <v>0.87129687499999975</v>
      </c>
      <c r="G126" s="45">
        <f t="shared" si="0"/>
        <v>0.86110769230769213</v>
      </c>
      <c r="H126" s="45">
        <f t="shared" si="0"/>
        <v>0.90343939393939399</v>
      </c>
      <c r="I126" s="45">
        <f t="shared" si="0"/>
        <v>0.96845454545454579</v>
      </c>
      <c r="J126" s="45">
        <f t="shared" si="0"/>
        <v>1.1200000000000001</v>
      </c>
      <c r="K126" s="45">
        <f t="shared" si="0"/>
        <v>1.0979571428571426</v>
      </c>
      <c r="L126" s="45">
        <f t="shared" si="0"/>
        <v>1.1055584415584414</v>
      </c>
      <c r="M126" s="45">
        <f t="shared" si="0"/>
        <v>1.3365641025641031</v>
      </c>
      <c r="N126" s="45">
        <f t="shared" si="0"/>
        <v>1.4753291139240501</v>
      </c>
      <c r="O126" s="45">
        <f t="shared" si="0"/>
        <v>1.4893125</v>
      </c>
      <c r="P126" s="45">
        <f>AVERAGE(P2,P4,P6,P7,P9,P11,P12,P13,P14,P15,P17,P19,P20,P21,P24,P25,P26,P28,P29,P30,P33,P34,P35,P37,P39,P40,P41,P42,P46,P47,P49,P50,P51,P52,P54,P55,P57,P59,P61,P63,P64,P65,P67,P68,P69,P70,P71,P75,P79,P80,P81,P82,P83,P84,P85,P86,P87,P89,P90,P92,P93,P95,P96,P97,P98,P100,P101,P103,P105,P106,P107,P110,P113,P114,P115,P116,P117,P118,P120,P122,P124)</f>
        <v>1.8770875000000005</v>
      </c>
      <c r="Q126" s="45">
        <f>AVERAGE(Q2,Q4,Q6,Q7,Q9,Q11,Q12,Q13,Q14,Q15,Q17,Q19,Q20,Q21,Q24,Q25,Q26,Q28,Q29,Q30,Q33,Q34,Q35,Q37,Q39,Q40,Q41,Q42,Q46,Q47,Q49,Q50,Q51,Q52,Q54,Q55,Q57,Q59,Q61,Q63,Q64,Q65,Q67,Q68,Q69,Q70,Q71,Q75,Q79,Q80,Q81,Q82,Q83,Q84,Q85,Q86,Q87,Q89,Q90,Q92,Q93,Q95,Q96,Q97,Q98,Q100,Q101,Q103,Q105,Q106,Q107,Q110,Q113,Q114,Q115,Q116,Q117,Q118,Q120,Q122,Q124)</f>
        <v>2.2556296296296297</v>
      </c>
      <c r="R126" s="163">
        <f>AVERAGE(R2,R4,R6,R7,R9,R11,R12,R13,R14,R15,R17,R19,R20,R21,R24,R25,R26,R28,R29,R30,R33,R34,R35,R37,R39,R40,R41,R42,R46,R47,R49,R50,R51,R52,R54,R55,R57,R59,R61,R63,R64,R65,R67,R68,R69,R70,R71,R75,R79,R80,R81,R82,R83,R84,R85,R86,R87,R89,R90,R92,R93,R95,R96,R97,R98,R100,R101,R103,R105,R106,R107,R110,R113,R114,R115,R116,R117,R118,R120,R122,R124)</f>
        <v>2.0784810126582278</v>
      </c>
      <c r="S126" s="45">
        <f>AVERAGE(S2,S4,S6,S7,S9,S11,S12,S13,S14,S15,S17,S19,S20,S21,S24,S25,S26,S28,S29,S30,S33,S34,S35,S37,S39,S40,S41,S42,S46,S47,S49,S50,S51,S52,S54,S55,S57,S59,S61,S63,S64,S65,S67,S68,S69,S70,S71,S75,S79,S80,S81,S82,S83,S84,S85,S86,S87,S89,S90,S92,S93,S95,S96,S97,S98,S100,S101,S103,S105,S106,S107,S110,S113,S114,S115,S116,S117,S118,S120,S122,S124)</f>
        <v>2.1735802469135801</v>
      </c>
      <c r="T126" s="163">
        <f>AVERAGE(T2,T4,T6,T7,T9,T11,T12,T13,T14,T15,T17,T19,T20,T21,T24,T25,T26,T28,T29,T30,T33,T34,T35,T37,T39,T40,T41,T42,T46,T47,T49,T50,T51,T52,T54,T55,T57,T59,T61,T63,T64,T65,T67,T68,T69,T70,T71,T75,T79,T80,T81,T82,T83,T84,T85,T86,T87,T89,T90,T92,T93,T95,T96,T97,T98,T100,T101,T103,T105,T106,T107,T110,T113,T114,T115,T116,T117,T118,T120,T122,T124)</f>
        <v>2.0012658227848106</v>
      </c>
      <c r="AB126" s="46">
        <f>AVERAGE(AB2,AB4,AB6,AB7,AB9,AB11,AB12,AB13,AB14,AB15,AB17,AB19,AB20,AB21,AB24,AB25,AB26,AB28,AB29,AB30,AB33,AB34,AB35,AB37,AB39,AB40,AB41,AB42,AB46,AB47,AB49,AB50,AB51,AB52,AB54,AB55,AB57,AB59,AB61,AB63,AB64,AB65,AB67,AB68,AB69,AB70,AB71,AB75,AB79,AB80,AB81,AB82,AB83,AB84,AB85,AB86,AB87,AB89,AB90,AB92,AB93,AB95,AB96,AB97,AB98,AB100,AB101,AB103,AB105,AB106,AB107,AB110,AB113,AB114,AB115,AB116,AB117,AB118,AB120,AB122,AB124)</f>
        <v>0.60308641975308619</v>
      </c>
      <c r="AC126" s="46">
        <f>AVERAGE(AC2,AC4,AC6,AC7,AC9,AC11,AC12,AC13,AC14,AC15,AC17,AC19,AC20,AC21,AC24,AC25,AC26,AC28,AC29,AC30,AC33,AC34,AC35,AC37,AC39,AC40,AC41,AC42,AC46,AC47,AC49,AC50,AC51,AC52,AC54,AC55,AC57,AC59,AC61,AC63,AC64,AC65,AC67,AC68,AC69,AC70,AC71,AC75,AC79,AC80,AC81,AC82,AC83,AC84,AC85,AC86,AC87,AC89,AC90,AC92,AC93,AC95,AC96,AC97,AC98,AC100,AC101,AC103,AC105,AC106,AC107,AC110,AC113,AC114,AC115,AC116,AC117,AC118,AC120,AC122,AC124)</f>
        <v>0.62296296296296305</v>
      </c>
      <c r="AD126" s="46">
        <f>AVERAGE(AD2,AD4,AD6,AD7,AD9,AD11,AD12,AD13,AD14,AD15,AD17,AD19,AD20,AD21,AD24,AD25,AD26,AD28,AD29,AD30,AD33,AD34,AD35,AD37,AD39,AD40,AD41,AD42,AD46,AD47,AD49,AD50,AD51,AD52,AD54,AD55,AD57,AD59,AD61,AD63,AD64,AD65,AD67,AD68,AD69,AD70,AD71,AD75,AD79,AD80,AD81,AD82,AD83,AD84,AD85,AD86,AD87,AD89,AD90,AD92,AD93,AD95,AD96,AD97,AD98,AD100,AD101,AD103,AD105,AD106,AD107,AD110,AD113,AD114,AD115,AD116,AD117,AD118,AD120,AD122,AD124)</f>
        <v>0.61291139240506354</v>
      </c>
    </row>
  </sheetData>
  <autoFilter ref="A1:AK124" xr:uid="{F1B1EB3B-AC96-43A2-9AEA-03775ACD3AD4}"/>
  <conditionalFormatting sqref="R2:R124">
    <cfRule type="expression" dxfId="76" priority="5">
      <formula>R2&gt;Q2</formula>
    </cfRule>
    <cfRule type="expression" dxfId="75" priority="6">
      <formula>R2&lt;Q2</formula>
    </cfRule>
  </conditionalFormatting>
  <conditionalFormatting sqref="T2:T124">
    <cfRule type="expression" dxfId="74" priority="3">
      <formula>T2&gt;S2</formula>
    </cfRule>
    <cfRule type="expression" dxfId="73" priority="4">
      <formula>T2&lt;S2</formula>
    </cfRule>
  </conditionalFormatting>
  <conditionalFormatting sqref="AD2:AD124">
    <cfRule type="expression" dxfId="72" priority="1">
      <formula>AD2&gt;AC2</formula>
    </cfRule>
    <cfRule type="expression" dxfId="71" priority="2">
      <formula>AD2&lt;AC2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46832-EE0D-40A6-82BA-D2039276556C}">
  <dimension ref="A1:AL51"/>
  <sheetViews>
    <sheetView workbookViewId="0">
      <pane xSplit="1" ySplit="1" topLeftCell="M2" activePane="bottomRight" state="frozen"/>
      <selection pane="topRight" activeCell="B1" sqref="B1"/>
      <selection pane="bottomLeft" activeCell="A2" sqref="A2"/>
      <selection pane="bottomRight" activeCell="AA3" sqref="AA3"/>
    </sheetView>
  </sheetViews>
  <sheetFormatPr defaultColWidth="11.453125" defaultRowHeight="14.5" x14ac:dyDescent="0.35"/>
  <cols>
    <col min="1" max="1" width="35.7265625" customWidth="1"/>
    <col min="2" max="17" width="6.7265625" customWidth="1"/>
    <col min="18" max="18" width="6.7265625" style="160" customWidth="1"/>
    <col min="19" max="19" width="6.7265625" customWidth="1"/>
    <col min="20" max="20" width="6.7265625" style="160" customWidth="1"/>
    <col min="21" max="21" width="20.7265625" customWidth="1"/>
    <col min="22" max="27" width="8.7265625" customWidth="1"/>
    <col min="28" max="32" width="6.7265625" customWidth="1"/>
    <col min="33" max="33" width="4.7265625" customWidth="1"/>
    <col min="34" max="36" width="20.7265625" customWidth="1"/>
    <col min="37" max="37" width="10.7265625" customWidth="1"/>
    <col min="38" max="38" width="15.7265625" customWidth="1"/>
  </cols>
  <sheetData>
    <row r="1" spans="1:38" ht="75" customHeight="1" x14ac:dyDescent="0.3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13</v>
      </c>
      <c r="O1" s="36" t="s">
        <v>14</v>
      </c>
      <c r="P1" s="36" t="s">
        <v>15</v>
      </c>
      <c r="Q1" s="36" t="s">
        <v>16</v>
      </c>
      <c r="R1" s="157" t="s">
        <v>17</v>
      </c>
      <c r="S1" s="36" t="s">
        <v>18</v>
      </c>
      <c r="T1" s="157" t="s">
        <v>19</v>
      </c>
      <c r="U1" s="36" t="s">
        <v>1624</v>
      </c>
      <c r="V1" s="36" t="s">
        <v>292</v>
      </c>
      <c r="W1" s="36" t="s">
        <v>293</v>
      </c>
      <c r="X1" s="36" t="s">
        <v>294</v>
      </c>
      <c r="Y1" s="36" t="s">
        <v>295</v>
      </c>
      <c r="Z1" s="36" t="s">
        <v>296</v>
      </c>
      <c r="AA1" s="36" t="s">
        <v>297</v>
      </c>
      <c r="AB1" s="36" t="s">
        <v>300</v>
      </c>
      <c r="AC1" s="36" t="s">
        <v>301</v>
      </c>
      <c r="AD1" s="36" t="s">
        <v>302</v>
      </c>
      <c r="AE1" s="36" t="s">
        <v>20</v>
      </c>
      <c r="AF1" s="36" t="s">
        <v>23</v>
      </c>
      <c r="AG1" s="36" t="s">
        <v>24</v>
      </c>
      <c r="AH1" s="36" t="s">
        <v>306</v>
      </c>
      <c r="AI1" s="36" t="s">
        <v>307</v>
      </c>
      <c r="AJ1" s="36" t="s">
        <v>1607</v>
      </c>
      <c r="AK1" s="36" t="s">
        <v>308</v>
      </c>
      <c r="AL1" s="36" t="s">
        <v>309</v>
      </c>
    </row>
    <row r="2" spans="1:38" x14ac:dyDescent="0.35">
      <c r="A2" s="4" t="s">
        <v>41</v>
      </c>
      <c r="B2" s="8" t="s">
        <v>1625</v>
      </c>
      <c r="C2" s="8" t="s">
        <v>1625</v>
      </c>
      <c r="D2" s="8" t="s">
        <v>1625</v>
      </c>
      <c r="E2" s="8" t="s">
        <v>1625</v>
      </c>
      <c r="F2" s="8" t="s">
        <v>1625</v>
      </c>
      <c r="G2" s="8" t="s">
        <v>1625</v>
      </c>
      <c r="H2" s="8" t="s">
        <v>1625</v>
      </c>
      <c r="I2" s="8" t="s">
        <v>1625</v>
      </c>
      <c r="J2" s="8" t="s">
        <v>1625</v>
      </c>
      <c r="K2" s="12">
        <v>0.5</v>
      </c>
      <c r="L2" s="12">
        <v>0.35099999999999998</v>
      </c>
      <c r="M2" s="12">
        <v>1.286</v>
      </c>
      <c r="N2" s="12">
        <v>1.0980000000000001</v>
      </c>
      <c r="O2" s="13">
        <v>1.571</v>
      </c>
      <c r="P2" s="13">
        <v>2.6549999999999998</v>
      </c>
      <c r="Q2" s="12">
        <v>3.0630000000000002</v>
      </c>
      <c r="R2" s="158">
        <v>2.6</v>
      </c>
      <c r="S2" s="12">
        <v>2.57</v>
      </c>
      <c r="T2" s="158">
        <v>2.7</v>
      </c>
      <c r="U2" s="2" t="s">
        <v>177</v>
      </c>
      <c r="V2" s="14" t="s">
        <v>404</v>
      </c>
      <c r="W2" s="14" t="s">
        <v>328</v>
      </c>
      <c r="X2" s="14" t="s">
        <v>405</v>
      </c>
      <c r="Y2" s="14" t="s">
        <v>319</v>
      </c>
      <c r="Z2" s="14" t="s">
        <v>406</v>
      </c>
      <c r="AA2" s="14" t="s">
        <v>319</v>
      </c>
      <c r="AB2" s="33">
        <v>2.38</v>
      </c>
      <c r="AC2" s="33">
        <v>2.5299999999999998</v>
      </c>
      <c r="AD2" s="162">
        <v>2.3199999999999998</v>
      </c>
      <c r="AE2" s="2" t="s">
        <v>38</v>
      </c>
      <c r="AF2" s="2" t="s">
        <v>42</v>
      </c>
      <c r="AG2" s="2"/>
      <c r="AH2" s="7" t="s">
        <v>409</v>
      </c>
      <c r="AI2" s="7" t="s">
        <v>177</v>
      </c>
      <c r="AJ2" s="2" t="s">
        <v>177</v>
      </c>
      <c r="AK2" s="2" t="s">
        <v>410</v>
      </c>
      <c r="AL2" s="37"/>
    </row>
    <row r="3" spans="1:38" ht="29" x14ac:dyDescent="0.35">
      <c r="A3" s="4" t="s">
        <v>53</v>
      </c>
      <c r="B3" s="8" t="s">
        <v>1625</v>
      </c>
      <c r="C3" s="8" t="s">
        <v>1625</v>
      </c>
      <c r="D3" s="8" t="s">
        <v>1625</v>
      </c>
      <c r="E3" s="12">
        <v>0.47</v>
      </c>
      <c r="F3" s="12">
        <v>0.55400000000000005</v>
      </c>
      <c r="G3" s="12">
        <v>0.55000000000000004</v>
      </c>
      <c r="H3" s="12">
        <v>0.55100000000000005</v>
      </c>
      <c r="I3" s="12">
        <v>0.432</v>
      </c>
      <c r="J3" s="12">
        <v>0.33600000000000002</v>
      </c>
      <c r="K3" s="12">
        <v>0.25</v>
      </c>
      <c r="L3" s="12">
        <v>0.252</v>
      </c>
      <c r="M3" s="12">
        <v>0.30599999999999999</v>
      </c>
      <c r="N3" s="12">
        <v>0.52</v>
      </c>
      <c r="O3" s="13">
        <v>0.33</v>
      </c>
      <c r="P3" s="13">
        <v>0.66700000000000004</v>
      </c>
      <c r="Q3" s="12">
        <v>0.90500000000000003</v>
      </c>
      <c r="R3" s="158">
        <v>0.9</v>
      </c>
      <c r="S3" s="12">
        <v>0.74299999999999999</v>
      </c>
      <c r="T3" s="158">
        <v>0.8</v>
      </c>
      <c r="U3" s="14" t="s">
        <v>459</v>
      </c>
      <c r="V3" s="14" t="s">
        <v>460</v>
      </c>
      <c r="W3" s="14" t="s">
        <v>334</v>
      </c>
      <c r="X3" s="14" t="s">
        <v>461</v>
      </c>
      <c r="Y3" s="14" t="s">
        <v>334</v>
      </c>
      <c r="Z3" s="14" t="s">
        <v>462</v>
      </c>
      <c r="AA3" s="14" t="s">
        <v>334</v>
      </c>
      <c r="AB3" s="33">
        <v>0.23</v>
      </c>
      <c r="AC3" s="33">
        <v>0.24</v>
      </c>
      <c r="AD3" s="162">
        <v>0.28999999999999998</v>
      </c>
      <c r="AE3" s="2"/>
      <c r="AF3" s="2" t="s">
        <v>42</v>
      </c>
      <c r="AG3" s="2"/>
      <c r="AH3" s="7" t="s">
        <v>314</v>
      </c>
      <c r="AI3" s="7" t="s">
        <v>465</v>
      </c>
      <c r="AJ3" s="7" t="s">
        <v>1608</v>
      </c>
      <c r="AK3" s="2" t="s">
        <v>466</v>
      </c>
      <c r="AL3" s="37"/>
    </row>
    <row r="4" spans="1:38" ht="29" x14ac:dyDescent="0.35">
      <c r="A4" s="4" t="s">
        <v>54</v>
      </c>
      <c r="B4" s="8" t="s">
        <v>1625</v>
      </c>
      <c r="C4" s="8" t="s">
        <v>1625</v>
      </c>
      <c r="D4" s="8" t="s">
        <v>1625</v>
      </c>
      <c r="E4" s="12">
        <v>0.34300000000000003</v>
      </c>
      <c r="F4" s="12">
        <v>0.52600000000000002</v>
      </c>
      <c r="G4" s="12">
        <v>0.32100000000000001</v>
      </c>
      <c r="H4" s="12">
        <v>0.24399999999999999</v>
      </c>
      <c r="I4" s="12">
        <v>0.29299999999999998</v>
      </c>
      <c r="J4" s="12">
        <v>0.38900000000000001</v>
      </c>
      <c r="K4" s="12">
        <v>0.16400000000000001</v>
      </c>
      <c r="L4" s="12">
        <v>4.2999999999999997E-2</v>
      </c>
      <c r="M4" s="12">
        <v>0.378</v>
      </c>
      <c r="N4" s="12">
        <v>0.67400000000000004</v>
      </c>
      <c r="O4" s="13">
        <v>0.38</v>
      </c>
      <c r="P4" s="13">
        <v>0.5</v>
      </c>
      <c r="Q4" s="12">
        <v>0.23300000000000001</v>
      </c>
      <c r="R4" s="158">
        <v>0.5</v>
      </c>
      <c r="S4" s="12">
        <v>0.56499999999999995</v>
      </c>
      <c r="T4" s="158">
        <v>0.6</v>
      </c>
      <c r="U4" s="14" t="s">
        <v>459</v>
      </c>
      <c r="V4" s="14" t="s">
        <v>467</v>
      </c>
      <c r="W4" s="14" t="s">
        <v>334</v>
      </c>
      <c r="X4" s="14" t="s">
        <v>468</v>
      </c>
      <c r="Y4" s="14" t="s">
        <v>334</v>
      </c>
      <c r="Z4" s="14" t="s">
        <v>469</v>
      </c>
      <c r="AA4" s="14" t="s">
        <v>334</v>
      </c>
      <c r="AB4" s="33">
        <v>0.24</v>
      </c>
      <c r="AC4" s="33">
        <v>0.14000000000000001</v>
      </c>
      <c r="AD4" s="162">
        <v>0.15</v>
      </c>
      <c r="AE4" s="2"/>
      <c r="AF4" s="2" t="s">
        <v>42</v>
      </c>
      <c r="AG4" s="2"/>
      <c r="AH4" s="7" t="s">
        <v>314</v>
      </c>
      <c r="AI4" s="7" t="s">
        <v>465</v>
      </c>
      <c r="AJ4" s="7" t="s">
        <v>1608</v>
      </c>
      <c r="AK4" s="2" t="s">
        <v>472</v>
      </c>
      <c r="AL4" s="37"/>
    </row>
    <row r="5" spans="1:38" ht="29" x14ac:dyDescent="0.35">
      <c r="A5" s="4" t="s">
        <v>55</v>
      </c>
      <c r="B5" s="8" t="s">
        <v>1625</v>
      </c>
      <c r="C5" s="8" t="s">
        <v>1625</v>
      </c>
      <c r="D5" s="8" t="s">
        <v>1625</v>
      </c>
      <c r="E5" s="12">
        <v>0.39</v>
      </c>
      <c r="F5" s="12">
        <v>0.30299999999999999</v>
      </c>
      <c r="G5" s="12">
        <v>0.49</v>
      </c>
      <c r="H5" s="12">
        <v>0.41899999999999998</v>
      </c>
      <c r="I5" s="12">
        <v>0.25900000000000001</v>
      </c>
      <c r="J5" s="12">
        <v>0.3</v>
      </c>
      <c r="K5" s="12">
        <v>0.41199999999999998</v>
      </c>
      <c r="L5" s="12">
        <v>0.22900000000000001</v>
      </c>
      <c r="M5" s="12">
        <v>0.22</v>
      </c>
      <c r="N5" s="12">
        <v>0.17299999999999999</v>
      </c>
      <c r="O5" s="13">
        <v>0.246</v>
      </c>
      <c r="P5" s="13">
        <v>0.42599999999999999</v>
      </c>
      <c r="Q5" s="12">
        <v>0.28799999999999998</v>
      </c>
      <c r="R5" s="158">
        <v>0.4</v>
      </c>
      <c r="S5" s="12">
        <v>0.36599999999999999</v>
      </c>
      <c r="T5" s="158">
        <v>0.5</v>
      </c>
      <c r="U5" s="14" t="s">
        <v>459</v>
      </c>
      <c r="V5" s="14" t="s">
        <v>473</v>
      </c>
      <c r="W5" s="14" t="s">
        <v>334</v>
      </c>
      <c r="X5" s="14" t="s">
        <v>474</v>
      </c>
      <c r="Y5" s="14" t="s">
        <v>334</v>
      </c>
      <c r="Z5" s="14" t="s">
        <v>475</v>
      </c>
      <c r="AA5" s="14" t="s">
        <v>334</v>
      </c>
      <c r="AB5" s="33">
        <v>0.15</v>
      </c>
      <c r="AC5" s="33">
        <v>0.11</v>
      </c>
      <c r="AD5" s="162">
        <v>0.14000000000000001</v>
      </c>
      <c r="AE5" s="2"/>
      <c r="AF5" s="2" t="s">
        <v>42</v>
      </c>
      <c r="AG5" s="2"/>
      <c r="AH5" s="7" t="s">
        <v>314</v>
      </c>
      <c r="AI5" s="7" t="s">
        <v>465</v>
      </c>
      <c r="AJ5" s="7" t="s">
        <v>1608</v>
      </c>
      <c r="AK5" s="2" t="s">
        <v>478</v>
      </c>
      <c r="AL5" s="37"/>
    </row>
    <row r="6" spans="1:38" x14ac:dyDescent="0.35">
      <c r="A6" s="21" t="s">
        <v>71</v>
      </c>
      <c r="B6" s="12">
        <v>1.909</v>
      </c>
      <c r="C6" s="12">
        <v>0.97099999999999997</v>
      </c>
      <c r="D6" s="12">
        <v>1.75</v>
      </c>
      <c r="E6" s="12">
        <v>0.81399999999999995</v>
      </c>
      <c r="F6" s="12">
        <v>1.0209999999999999</v>
      </c>
      <c r="G6" s="12">
        <v>1</v>
      </c>
      <c r="H6" s="12">
        <v>0.78</v>
      </c>
      <c r="I6" s="12">
        <v>0.83299999999999996</v>
      </c>
      <c r="J6" s="12">
        <v>1.175</v>
      </c>
      <c r="K6" s="12">
        <v>1.375</v>
      </c>
      <c r="L6" s="12">
        <v>2.1349999999999998</v>
      </c>
      <c r="M6" s="12">
        <v>1.9019999999999999</v>
      </c>
      <c r="N6" s="12">
        <v>1.63</v>
      </c>
      <c r="O6" s="13">
        <v>1.4419999999999999</v>
      </c>
      <c r="P6" s="13">
        <v>1.5529999999999999</v>
      </c>
      <c r="Q6" s="12">
        <v>1.796</v>
      </c>
      <c r="R6" s="158">
        <v>1.7</v>
      </c>
      <c r="S6" s="12">
        <v>2.2930000000000001</v>
      </c>
      <c r="T6" s="158">
        <v>2.2000000000000002</v>
      </c>
      <c r="U6" s="2" t="s">
        <v>177</v>
      </c>
      <c r="V6" s="2" t="s">
        <v>553</v>
      </c>
      <c r="W6" s="2" t="s">
        <v>328</v>
      </c>
      <c r="X6" s="2" t="s">
        <v>554</v>
      </c>
      <c r="Y6" s="2" t="s">
        <v>328</v>
      </c>
      <c r="Z6" s="2" t="s">
        <v>555</v>
      </c>
      <c r="AA6" s="2" t="s">
        <v>328</v>
      </c>
      <c r="AB6" s="33">
        <v>1.39</v>
      </c>
      <c r="AC6" s="33" t="s">
        <v>1646</v>
      </c>
      <c r="AD6" s="162">
        <v>1.1000000000000001</v>
      </c>
      <c r="AE6" s="2" t="s">
        <v>38</v>
      </c>
      <c r="AF6" s="2" t="s">
        <v>42</v>
      </c>
      <c r="AG6" s="2"/>
      <c r="AH6" s="7" t="s">
        <v>543</v>
      </c>
      <c r="AI6" s="2" t="s">
        <v>177</v>
      </c>
      <c r="AJ6" s="2" t="s">
        <v>177</v>
      </c>
      <c r="AK6" s="2" t="s">
        <v>552</v>
      </c>
      <c r="AL6" s="37"/>
    </row>
    <row r="7" spans="1:38" x14ac:dyDescent="0.35">
      <c r="A7" s="21" t="s">
        <v>72</v>
      </c>
      <c r="B7" s="8" t="s">
        <v>1625</v>
      </c>
      <c r="C7" s="8" t="s">
        <v>1625</v>
      </c>
      <c r="D7" s="8" t="s">
        <v>1625</v>
      </c>
      <c r="E7" s="8" t="s">
        <v>1625</v>
      </c>
      <c r="F7" s="8" t="s">
        <v>1625</v>
      </c>
      <c r="G7" s="12">
        <v>0.186</v>
      </c>
      <c r="H7" s="12">
        <v>0.29299999999999998</v>
      </c>
      <c r="I7" s="12">
        <v>0.54100000000000004</v>
      </c>
      <c r="J7" s="12">
        <v>0.29699999999999999</v>
      </c>
      <c r="K7" s="12">
        <v>0.59499999999999997</v>
      </c>
      <c r="L7" s="12">
        <v>0.93300000000000005</v>
      </c>
      <c r="M7" s="12">
        <v>0.74399999999999999</v>
      </c>
      <c r="N7" s="12">
        <v>0.70699999999999996</v>
      </c>
      <c r="O7" s="13">
        <v>1.302</v>
      </c>
      <c r="P7" s="13">
        <v>2.0950000000000002</v>
      </c>
      <c r="Q7" s="12">
        <v>1.339</v>
      </c>
      <c r="R7" s="158">
        <v>1.6</v>
      </c>
      <c r="S7" s="12">
        <v>1.639</v>
      </c>
      <c r="T7" s="158">
        <v>1.8</v>
      </c>
      <c r="U7" s="2" t="s">
        <v>556</v>
      </c>
      <c r="V7" s="2" t="s">
        <v>557</v>
      </c>
      <c r="W7" s="14" t="s">
        <v>312</v>
      </c>
      <c r="X7" s="2" t="s">
        <v>558</v>
      </c>
      <c r="Y7" s="14" t="s">
        <v>312</v>
      </c>
      <c r="Z7" s="14" t="s">
        <v>559</v>
      </c>
      <c r="AA7" s="14" t="s">
        <v>334</v>
      </c>
      <c r="AB7" s="33">
        <v>0.74</v>
      </c>
      <c r="AC7" s="33">
        <v>0.57999999999999996</v>
      </c>
      <c r="AD7" s="162">
        <v>0.43</v>
      </c>
      <c r="AE7" s="2"/>
      <c r="AF7" s="2" t="s">
        <v>42</v>
      </c>
      <c r="AG7" s="2"/>
      <c r="AH7" s="7" t="s">
        <v>409</v>
      </c>
      <c r="AI7" s="2" t="s">
        <v>177</v>
      </c>
      <c r="AJ7" s="2" t="s">
        <v>177</v>
      </c>
      <c r="AK7" s="2" t="s">
        <v>562</v>
      </c>
      <c r="AL7" s="37"/>
    </row>
    <row r="8" spans="1:38" x14ac:dyDescent="0.35">
      <c r="A8" s="21" t="s">
        <v>77</v>
      </c>
      <c r="B8" s="8" t="s">
        <v>1625</v>
      </c>
      <c r="C8" s="8" t="s">
        <v>1625</v>
      </c>
      <c r="D8" s="8" t="s">
        <v>1625</v>
      </c>
      <c r="E8" s="8" t="s">
        <v>1625</v>
      </c>
      <c r="F8" s="12">
        <v>0.6</v>
      </c>
      <c r="G8" s="12">
        <v>0.65</v>
      </c>
      <c r="H8" s="12">
        <v>0.90500000000000003</v>
      </c>
      <c r="I8" s="12">
        <v>1</v>
      </c>
      <c r="J8" s="12">
        <v>0.57899999999999996</v>
      </c>
      <c r="K8" s="12">
        <v>0.42899999999999999</v>
      </c>
      <c r="L8" s="12">
        <v>0.76</v>
      </c>
      <c r="M8" s="12">
        <v>1.2</v>
      </c>
      <c r="N8" s="12">
        <v>0.96</v>
      </c>
      <c r="O8" s="13">
        <v>2.4169999999999998</v>
      </c>
      <c r="P8" s="13">
        <v>2.3460000000000001</v>
      </c>
      <c r="Q8" s="12">
        <v>2.1429999999999998</v>
      </c>
      <c r="R8" s="158">
        <v>1.6</v>
      </c>
      <c r="S8" s="12">
        <v>2.3330000000000002</v>
      </c>
      <c r="T8" s="158">
        <v>1.9</v>
      </c>
      <c r="U8" s="2" t="s">
        <v>177</v>
      </c>
      <c r="V8" s="2" t="s">
        <v>578</v>
      </c>
      <c r="W8" s="2" t="s">
        <v>319</v>
      </c>
      <c r="X8" s="2" t="s">
        <v>579</v>
      </c>
      <c r="Y8" s="2" t="s">
        <v>319</v>
      </c>
      <c r="Z8" s="2" t="s">
        <v>580</v>
      </c>
      <c r="AA8" s="2" t="s">
        <v>328</v>
      </c>
      <c r="AB8" s="33">
        <v>1.84</v>
      </c>
      <c r="AC8" s="33" t="s">
        <v>1647</v>
      </c>
      <c r="AD8" s="162">
        <v>1.7</v>
      </c>
      <c r="AE8" s="2" t="s">
        <v>38</v>
      </c>
      <c r="AF8" s="2" t="s">
        <v>42</v>
      </c>
      <c r="AG8" s="2"/>
      <c r="AH8" s="7" t="s">
        <v>543</v>
      </c>
      <c r="AI8" s="7" t="s">
        <v>177</v>
      </c>
      <c r="AJ8" s="2" t="s">
        <v>177</v>
      </c>
      <c r="AK8" s="2" t="s">
        <v>577</v>
      </c>
      <c r="AL8" s="37"/>
    </row>
    <row r="9" spans="1:38" x14ac:dyDescent="0.35">
      <c r="A9" s="21" t="s">
        <v>85</v>
      </c>
      <c r="B9" s="8" t="s">
        <v>1625</v>
      </c>
      <c r="C9" s="8" t="s">
        <v>1625</v>
      </c>
      <c r="D9" s="8" t="s">
        <v>1625</v>
      </c>
      <c r="E9" s="8" t="s">
        <v>1625</v>
      </c>
      <c r="F9" s="12">
        <v>0</v>
      </c>
      <c r="G9" s="12">
        <v>7.6999999999999999E-2</v>
      </c>
      <c r="H9" s="12">
        <v>9.0999999999999998E-2</v>
      </c>
      <c r="I9" s="12">
        <v>0.16700000000000001</v>
      </c>
      <c r="J9" s="12">
        <v>0</v>
      </c>
      <c r="K9" s="12">
        <v>0</v>
      </c>
      <c r="L9" s="12">
        <v>0.154</v>
      </c>
      <c r="M9" s="12">
        <v>7.0999999999999994E-2</v>
      </c>
      <c r="N9" s="12">
        <v>7.0999999999999994E-2</v>
      </c>
      <c r="O9" s="13">
        <v>0.23100000000000001</v>
      </c>
      <c r="P9" s="13">
        <v>0.28599999999999998</v>
      </c>
      <c r="Q9" s="12">
        <v>0.41699999999999998</v>
      </c>
      <c r="R9" s="158">
        <v>0</v>
      </c>
      <c r="S9" s="12">
        <v>0.24199999999999999</v>
      </c>
      <c r="T9" s="158">
        <v>0.2</v>
      </c>
      <c r="U9" s="2" t="s">
        <v>177</v>
      </c>
      <c r="V9" s="2" t="s">
        <v>621</v>
      </c>
      <c r="W9" s="14" t="s">
        <v>334</v>
      </c>
      <c r="X9" s="2" t="s">
        <v>622</v>
      </c>
      <c r="Y9" s="14" t="s">
        <v>334</v>
      </c>
      <c r="Z9" s="14" t="s">
        <v>623</v>
      </c>
      <c r="AA9" s="14" t="s">
        <v>334</v>
      </c>
      <c r="AB9" s="33">
        <v>0.32</v>
      </c>
      <c r="AC9" s="33">
        <v>0.23</v>
      </c>
      <c r="AD9" s="162">
        <v>0.15</v>
      </c>
      <c r="AE9" s="2" t="s">
        <v>38</v>
      </c>
      <c r="AF9" s="2" t="s">
        <v>42</v>
      </c>
      <c r="AG9" s="2"/>
      <c r="AH9" s="7" t="s">
        <v>409</v>
      </c>
      <c r="AI9" s="7" t="s">
        <v>177</v>
      </c>
      <c r="AJ9" s="2" t="s">
        <v>177</v>
      </c>
      <c r="AK9" s="2" t="s">
        <v>620</v>
      </c>
      <c r="AL9" s="37"/>
    </row>
    <row r="10" spans="1:38" ht="29" x14ac:dyDescent="0.35">
      <c r="A10" s="21" t="s">
        <v>87</v>
      </c>
      <c r="B10" s="8" t="s">
        <v>1625</v>
      </c>
      <c r="C10" s="8" t="s">
        <v>1625</v>
      </c>
      <c r="D10" s="8" t="s">
        <v>1625</v>
      </c>
      <c r="E10" s="8" t="s">
        <v>1625</v>
      </c>
      <c r="F10" s="8" t="s">
        <v>1625</v>
      </c>
      <c r="G10" s="12">
        <v>0.38400000000000001</v>
      </c>
      <c r="H10" s="12">
        <v>0.49099999999999999</v>
      </c>
      <c r="I10" s="12">
        <v>0.39100000000000001</v>
      </c>
      <c r="J10" s="12">
        <v>0.64400000000000002</v>
      </c>
      <c r="K10" s="12">
        <v>0.46</v>
      </c>
      <c r="L10" s="12">
        <v>0.39800000000000002</v>
      </c>
      <c r="M10" s="12">
        <v>0.54500000000000004</v>
      </c>
      <c r="N10" s="12">
        <v>0.73499999999999999</v>
      </c>
      <c r="O10" s="13">
        <v>1.0980000000000001</v>
      </c>
      <c r="P10" s="13">
        <v>1.1339999999999999</v>
      </c>
      <c r="Q10" s="12">
        <v>1.103</v>
      </c>
      <c r="R10" s="158">
        <v>0.5</v>
      </c>
      <c r="S10" s="12">
        <v>1.371</v>
      </c>
      <c r="T10" s="158">
        <v>1.3</v>
      </c>
      <c r="U10" s="2" t="s">
        <v>459</v>
      </c>
      <c r="V10" s="2" t="s">
        <v>628</v>
      </c>
      <c r="W10" s="14" t="s">
        <v>312</v>
      </c>
      <c r="X10" s="2" t="s">
        <v>629</v>
      </c>
      <c r="Y10" s="14" t="s">
        <v>334</v>
      </c>
      <c r="Z10" s="14" t="s">
        <v>630</v>
      </c>
      <c r="AA10" s="14" t="s">
        <v>334</v>
      </c>
      <c r="AB10" s="33">
        <v>0.35</v>
      </c>
      <c r="AC10" s="33">
        <v>0.27</v>
      </c>
      <c r="AD10" s="162">
        <v>0.26</v>
      </c>
      <c r="AE10" s="2"/>
      <c r="AF10" s="2" t="s">
        <v>42</v>
      </c>
      <c r="AG10" s="2" t="s">
        <v>24</v>
      </c>
      <c r="AH10" s="7" t="s">
        <v>324</v>
      </c>
      <c r="AI10" s="7" t="s">
        <v>465</v>
      </c>
      <c r="AJ10" s="7" t="s">
        <v>1608</v>
      </c>
      <c r="AK10" s="2" t="s">
        <v>632</v>
      </c>
      <c r="AL10" s="37"/>
    </row>
    <row r="11" spans="1:38" ht="29" x14ac:dyDescent="0.35">
      <c r="A11" s="21" t="s">
        <v>88</v>
      </c>
      <c r="B11" s="8" t="s">
        <v>1625</v>
      </c>
      <c r="C11" s="8" t="s">
        <v>1625</v>
      </c>
      <c r="D11" s="8" t="s">
        <v>1625</v>
      </c>
      <c r="E11" s="8" t="s">
        <v>1625</v>
      </c>
      <c r="F11" s="8" t="s">
        <v>1625</v>
      </c>
      <c r="G11" s="8" t="s">
        <v>1625</v>
      </c>
      <c r="H11" s="8" t="s">
        <v>1625</v>
      </c>
      <c r="I11" s="8" t="s">
        <v>1625</v>
      </c>
      <c r="J11" s="8" t="s">
        <v>1625</v>
      </c>
      <c r="K11" s="12">
        <v>0.51500000000000001</v>
      </c>
      <c r="L11" s="12">
        <v>0.63</v>
      </c>
      <c r="M11" s="12">
        <v>1.25</v>
      </c>
      <c r="N11" s="12">
        <v>1.625</v>
      </c>
      <c r="O11" s="13">
        <v>1.643</v>
      </c>
      <c r="P11" s="13">
        <v>1.9430000000000001</v>
      </c>
      <c r="Q11" s="12">
        <v>2.61</v>
      </c>
      <c r="R11" s="158">
        <v>1.9</v>
      </c>
      <c r="S11" s="12">
        <v>3.16</v>
      </c>
      <c r="T11" s="158">
        <v>2.4</v>
      </c>
      <c r="U11" s="2" t="s">
        <v>633</v>
      </c>
      <c r="V11" s="2" t="s">
        <v>634</v>
      </c>
      <c r="W11" s="2" t="s">
        <v>334</v>
      </c>
      <c r="X11" s="2" t="s">
        <v>635</v>
      </c>
      <c r="Y11" s="2" t="s">
        <v>334</v>
      </c>
      <c r="Z11" s="2" t="s">
        <v>636</v>
      </c>
      <c r="AA11" s="14" t="s">
        <v>334</v>
      </c>
      <c r="AB11" s="33">
        <v>0.45</v>
      </c>
      <c r="AC11" s="33">
        <v>0.38</v>
      </c>
      <c r="AD11" s="162">
        <v>0.4</v>
      </c>
      <c r="AE11" s="2"/>
      <c r="AF11" s="2" t="s">
        <v>42</v>
      </c>
      <c r="AG11" s="2"/>
      <c r="AH11" s="7" t="s">
        <v>314</v>
      </c>
      <c r="AI11" s="7" t="s">
        <v>465</v>
      </c>
      <c r="AJ11" s="7" t="s">
        <v>1608</v>
      </c>
      <c r="AK11" s="2" t="s">
        <v>639</v>
      </c>
      <c r="AL11" s="37"/>
    </row>
    <row r="12" spans="1:38" x14ac:dyDescent="0.35">
      <c r="A12" s="21" t="s">
        <v>94</v>
      </c>
      <c r="B12" s="8" t="s">
        <v>1625</v>
      </c>
      <c r="C12" s="8" t="s">
        <v>1625</v>
      </c>
      <c r="D12" s="8" t="s">
        <v>1625</v>
      </c>
      <c r="E12" s="12">
        <v>3.6999999999999998E-2</v>
      </c>
      <c r="F12" s="12">
        <v>7.3999999999999996E-2</v>
      </c>
      <c r="G12" s="12">
        <v>0.20799999999999999</v>
      </c>
      <c r="H12" s="12">
        <v>0.222</v>
      </c>
      <c r="I12" s="12">
        <v>0.1</v>
      </c>
      <c r="J12" s="12">
        <v>3.5999999999999997E-2</v>
      </c>
      <c r="K12" s="12">
        <v>7.6999999999999999E-2</v>
      </c>
      <c r="L12" s="12">
        <v>0.107</v>
      </c>
      <c r="M12" s="12">
        <v>0.16700000000000001</v>
      </c>
      <c r="N12" s="12">
        <v>0.19400000000000001</v>
      </c>
      <c r="O12" s="13">
        <v>0.13800000000000001</v>
      </c>
      <c r="P12" s="13">
        <v>0.12</v>
      </c>
      <c r="Q12" s="12">
        <v>4.2000000000000003E-2</v>
      </c>
      <c r="R12" s="158">
        <v>0.2</v>
      </c>
      <c r="S12" s="12">
        <v>0.34300000000000003</v>
      </c>
      <c r="T12" s="158">
        <v>0.2</v>
      </c>
      <c r="U12" s="2" t="s">
        <v>659</v>
      </c>
      <c r="V12" s="2" t="s">
        <v>660</v>
      </c>
      <c r="W12" s="14" t="s">
        <v>334</v>
      </c>
      <c r="X12" s="2" t="s">
        <v>661</v>
      </c>
      <c r="Y12" s="14" t="s">
        <v>334</v>
      </c>
      <c r="Z12" s="14" t="s">
        <v>661</v>
      </c>
      <c r="AA12" s="14" t="s">
        <v>334</v>
      </c>
      <c r="AB12" s="33">
        <v>0.01</v>
      </c>
      <c r="AC12" s="33">
        <v>0.02</v>
      </c>
      <c r="AD12" s="162">
        <v>0.32</v>
      </c>
      <c r="AE12" s="2"/>
      <c r="AF12" s="2" t="s">
        <v>42</v>
      </c>
      <c r="AG12" s="2"/>
      <c r="AH12" s="7" t="s">
        <v>657</v>
      </c>
      <c r="AI12" s="2" t="s">
        <v>388</v>
      </c>
      <c r="AJ12" s="4" t="s">
        <v>1611</v>
      </c>
      <c r="AK12" s="2" t="s">
        <v>663</v>
      </c>
      <c r="AL12" s="37"/>
    </row>
    <row r="13" spans="1:38" x14ac:dyDescent="0.35">
      <c r="A13" s="21" t="s">
        <v>95</v>
      </c>
      <c r="B13" s="12">
        <v>0.16700000000000001</v>
      </c>
      <c r="C13" s="12">
        <v>0.17899999999999999</v>
      </c>
      <c r="D13" s="12">
        <v>0.39100000000000001</v>
      </c>
      <c r="E13" s="12">
        <v>0.47599999999999998</v>
      </c>
      <c r="F13" s="12">
        <v>0.68200000000000005</v>
      </c>
      <c r="G13" s="12">
        <v>0.44</v>
      </c>
      <c r="H13" s="12">
        <v>0.26700000000000002</v>
      </c>
      <c r="I13" s="12">
        <v>0.41199999999999998</v>
      </c>
      <c r="J13" s="12">
        <v>0.314</v>
      </c>
      <c r="K13" s="12">
        <v>0.27300000000000002</v>
      </c>
      <c r="L13" s="12">
        <v>0.312</v>
      </c>
      <c r="M13" s="12">
        <v>0.32400000000000001</v>
      </c>
      <c r="N13" s="12">
        <v>0.46300000000000002</v>
      </c>
      <c r="O13" s="13">
        <v>0.60299999999999998</v>
      </c>
      <c r="P13" s="13">
        <v>0.42599999999999999</v>
      </c>
      <c r="Q13" s="12">
        <v>0.61299999999999999</v>
      </c>
      <c r="R13" s="158">
        <v>0.6</v>
      </c>
      <c r="S13" s="12">
        <v>0.68500000000000005</v>
      </c>
      <c r="T13" s="158">
        <v>0.6</v>
      </c>
      <c r="U13" s="2" t="s">
        <v>177</v>
      </c>
      <c r="V13" s="2" t="s">
        <v>666</v>
      </c>
      <c r="W13" s="14" t="s">
        <v>312</v>
      </c>
      <c r="X13" s="2" t="s">
        <v>667</v>
      </c>
      <c r="Y13" s="14" t="s">
        <v>334</v>
      </c>
      <c r="Z13" s="14" t="s">
        <v>668</v>
      </c>
      <c r="AA13" s="14" t="s">
        <v>334</v>
      </c>
      <c r="AB13" s="33">
        <v>0.6</v>
      </c>
      <c r="AC13" s="33">
        <v>0.57999999999999996</v>
      </c>
      <c r="AD13" s="162">
        <v>0.47</v>
      </c>
      <c r="AE13" s="2" t="s">
        <v>38</v>
      </c>
      <c r="AF13" s="2" t="s">
        <v>42</v>
      </c>
      <c r="AG13" s="2"/>
      <c r="AH13" s="7" t="s">
        <v>543</v>
      </c>
      <c r="AI13" s="2" t="s">
        <v>177</v>
      </c>
      <c r="AJ13" s="2" t="s">
        <v>177</v>
      </c>
      <c r="AK13" s="2" t="s">
        <v>671</v>
      </c>
      <c r="AL13" s="37"/>
    </row>
    <row r="14" spans="1:38" ht="29" x14ac:dyDescent="0.35">
      <c r="A14" s="4" t="s">
        <v>96</v>
      </c>
      <c r="B14" s="8" t="s">
        <v>1635</v>
      </c>
      <c r="C14" s="8" t="s">
        <v>1635</v>
      </c>
      <c r="D14" s="8" t="s">
        <v>1635</v>
      </c>
      <c r="E14" s="12">
        <v>0.28599999999999998</v>
      </c>
      <c r="F14" s="12">
        <v>0.434</v>
      </c>
      <c r="G14" s="12">
        <v>0.33300000000000002</v>
      </c>
      <c r="H14" s="12">
        <v>0.25900000000000001</v>
      </c>
      <c r="I14" s="12">
        <v>0.27500000000000002</v>
      </c>
      <c r="J14" s="12">
        <v>0.377</v>
      </c>
      <c r="K14" s="12">
        <v>0.25</v>
      </c>
      <c r="L14" s="12">
        <v>0.39700000000000002</v>
      </c>
      <c r="M14" s="12">
        <v>0.53600000000000003</v>
      </c>
      <c r="N14" s="12">
        <v>0.5</v>
      </c>
      <c r="O14" s="13">
        <v>0.46200000000000002</v>
      </c>
      <c r="P14" s="13">
        <v>0.68300000000000005</v>
      </c>
      <c r="Q14" s="12">
        <v>0.44900000000000001</v>
      </c>
      <c r="R14" s="158">
        <v>0.8</v>
      </c>
      <c r="S14" s="12">
        <v>0.83</v>
      </c>
      <c r="T14" s="158">
        <v>0.9</v>
      </c>
      <c r="U14" s="14" t="s">
        <v>672</v>
      </c>
      <c r="V14" s="14" t="s">
        <v>673</v>
      </c>
      <c r="W14" s="14" t="s">
        <v>334</v>
      </c>
      <c r="X14" s="14" t="s">
        <v>674</v>
      </c>
      <c r="Y14" s="14" t="s">
        <v>334</v>
      </c>
      <c r="Z14" s="14" t="s">
        <v>675</v>
      </c>
      <c r="AA14" s="14" t="s">
        <v>334</v>
      </c>
      <c r="AB14" s="33">
        <v>0.32</v>
      </c>
      <c r="AC14" s="33">
        <v>0.3</v>
      </c>
      <c r="AD14" s="162">
        <v>0.31</v>
      </c>
      <c r="AE14" s="2"/>
      <c r="AF14" s="2" t="s">
        <v>42</v>
      </c>
      <c r="AG14" s="2"/>
      <c r="AH14" s="7" t="s">
        <v>314</v>
      </c>
      <c r="AI14" s="7" t="s">
        <v>465</v>
      </c>
      <c r="AJ14" s="7" t="s">
        <v>1608</v>
      </c>
      <c r="AK14" s="2" t="s">
        <v>678</v>
      </c>
      <c r="AL14" s="37"/>
    </row>
    <row r="15" spans="1:38" ht="29" x14ac:dyDescent="0.35">
      <c r="A15" s="4" t="s">
        <v>102</v>
      </c>
      <c r="B15" s="8" t="s">
        <v>1635</v>
      </c>
      <c r="C15" s="8" t="s">
        <v>1635</v>
      </c>
      <c r="D15" s="8" t="s">
        <v>1635</v>
      </c>
      <c r="E15" s="12">
        <v>0.68100000000000005</v>
      </c>
      <c r="F15" s="12">
        <v>0.82</v>
      </c>
      <c r="G15" s="12">
        <v>0.66700000000000004</v>
      </c>
      <c r="H15" s="12">
        <v>0.73599999999999999</v>
      </c>
      <c r="I15" s="12">
        <v>0.85499999999999998</v>
      </c>
      <c r="J15" s="12">
        <v>0.54</v>
      </c>
      <c r="K15" s="12">
        <v>0.54300000000000004</v>
      </c>
      <c r="L15" s="12">
        <v>0.72</v>
      </c>
      <c r="M15" s="12">
        <v>0.66</v>
      </c>
      <c r="N15" s="12">
        <v>0.68300000000000005</v>
      </c>
      <c r="O15" s="13">
        <v>0.86</v>
      </c>
      <c r="P15" s="13">
        <v>0.93400000000000005</v>
      </c>
      <c r="Q15" s="12">
        <v>1.319</v>
      </c>
      <c r="R15" s="158">
        <v>1.1000000000000001</v>
      </c>
      <c r="S15" s="12">
        <v>1.19</v>
      </c>
      <c r="T15" s="158">
        <v>1.3</v>
      </c>
      <c r="U15" s="14" t="s">
        <v>459</v>
      </c>
      <c r="V15" s="14" t="s">
        <v>704</v>
      </c>
      <c r="W15" s="14" t="s">
        <v>312</v>
      </c>
      <c r="X15" s="14" t="s">
        <v>705</v>
      </c>
      <c r="Y15" s="14" t="s">
        <v>334</v>
      </c>
      <c r="Z15" s="14" t="s">
        <v>706</v>
      </c>
      <c r="AA15" s="2" t="s">
        <v>312</v>
      </c>
      <c r="AB15" s="33">
        <v>0.46</v>
      </c>
      <c r="AC15" s="33">
        <v>0.46</v>
      </c>
      <c r="AD15" s="162">
        <v>0.38</v>
      </c>
      <c r="AE15" s="2"/>
      <c r="AF15" s="2" t="s">
        <v>42</v>
      </c>
      <c r="AG15" s="2"/>
      <c r="AH15" s="7" t="s">
        <v>648</v>
      </c>
      <c r="AI15" s="7" t="s">
        <v>465</v>
      </c>
      <c r="AJ15" s="7" t="s">
        <v>1608</v>
      </c>
      <c r="AK15" s="2" t="s">
        <v>709</v>
      </c>
      <c r="AL15" s="37"/>
    </row>
    <row r="16" spans="1:38" ht="29" x14ac:dyDescent="0.35">
      <c r="A16" s="21" t="s">
        <v>111</v>
      </c>
      <c r="B16" s="12">
        <v>0.42099999999999999</v>
      </c>
      <c r="C16" s="12">
        <v>0.23300000000000001</v>
      </c>
      <c r="D16" s="12">
        <v>0.25</v>
      </c>
      <c r="E16" s="12">
        <v>0.77100000000000002</v>
      </c>
      <c r="F16" s="12">
        <v>0.78</v>
      </c>
      <c r="G16" s="12">
        <v>0.85699999999999998</v>
      </c>
      <c r="H16" s="12">
        <v>0.4</v>
      </c>
      <c r="I16" s="12">
        <v>0.41899999999999998</v>
      </c>
      <c r="J16" s="12">
        <v>0.48099999999999998</v>
      </c>
      <c r="K16" s="12">
        <v>0.46700000000000003</v>
      </c>
      <c r="L16" s="12">
        <v>0.65500000000000003</v>
      </c>
      <c r="M16" s="12">
        <v>0.66</v>
      </c>
      <c r="N16" s="12">
        <v>0.55800000000000005</v>
      </c>
      <c r="O16" s="13">
        <v>0.71099999999999997</v>
      </c>
      <c r="P16" s="13">
        <v>0.81</v>
      </c>
      <c r="Q16" s="12">
        <v>1.288</v>
      </c>
      <c r="R16" s="158">
        <v>1.3</v>
      </c>
      <c r="S16" s="12">
        <v>1.1779999999999999</v>
      </c>
      <c r="T16" s="158">
        <v>1.3</v>
      </c>
      <c r="U16" s="2" t="s">
        <v>761</v>
      </c>
      <c r="V16" s="2" t="s">
        <v>762</v>
      </c>
      <c r="W16" s="14" t="s">
        <v>334</v>
      </c>
      <c r="X16" s="2" t="s">
        <v>763</v>
      </c>
      <c r="Y16" s="14" t="s">
        <v>334</v>
      </c>
      <c r="Z16" s="14" t="s">
        <v>764</v>
      </c>
      <c r="AA16" s="14" t="s">
        <v>334</v>
      </c>
      <c r="AB16" s="33">
        <v>0.7</v>
      </c>
      <c r="AC16" s="33">
        <v>0.89</v>
      </c>
      <c r="AD16" s="162">
        <v>0.88</v>
      </c>
      <c r="AE16" s="2" t="s">
        <v>38</v>
      </c>
      <c r="AF16" s="2" t="s">
        <v>42</v>
      </c>
      <c r="AG16" s="2"/>
      <c r="AH16" s="7" t="s">
        <v>409</v>
      </c>
      <c r="AI16" s="7" t="s">
        <v>177</v>
      </c>
      <c r="AJ16" s="2" t="s">
        <v>177</v>
      </c>
      <c r="AK16" s="2" t="s">
        <v>767</v>
      </c>
      <c r="AL16" s="37"/>
    </row>
    <row r="17" spans="1:38" ht="29" x14ac:dyDescent="0.35">
      <c r="A17" s="24" t="s">
        <v>114</v>
      </c>
      <c r="B17" s="8" t="s">
        <v>1635</v>
      </c>
      <c r="C17" s="8" t="s">
        <v>1635</v>
      </c>
      <c r="D17" s="8" t="s">
        <v>1635</v>
      </c>
      <c r="E17" s="12">
        <v>6.7000000000000004E-2</v>
      </c>
      <c r="F17" s="12">
        <v>3.3000000000000002E-2</v>
      </c>
      <c r="G17" s="12">
        <v>3.4000000000000002E-2</v>
      </c>
      <c r="H17" s="12">
        <v>0.111</v>
      </c>
      <c r="I17" s="12">
        <v>0.05</v>
      </c>
      <c r="J17" s="12">
        <v>4.2000000000000003E-2</v>
      </c>
      <c r="K17" s="12">
        <v>0.20599999999999999</v>
      </c>
      <c r="L17" s="12">
        <v>0.30299999999999999</v>
      </c>
      <c r="M17" s="12">
        <v>0.189</v>
      </c>
      <c r="N17" s="12">
        <v>0.23699999999999999</v>
      </c>
      <c r="O17" s="13">
        <v>0.32100000000000001</v>
      </c>
      <c r="P17" s="13">
        <v>0.32</v>
      </c>
      <c r="Q17" s="12">
        <v>0.46200000000000002</v>
      </c>
      <c r="R17" s="158">
        <v>0.3</v>
      </c>
      <c r="S17" s="12">
        <v>0.34200000000000003</v>
      </c>
      <c r="T17" s="158">
        <v>0.2</v>
      </c>
      <c r="U17" s="2" t="s">
        <v>177</v>
      </c>
      <c r="V17" s="2" t="s">
        <v>773</v>
      </c>
      <c r="W17" s="14" t="s">
        <v>334</v>
      </c>
      <c r="X17" s="2" t="s">
        <v>774</v>
      </c>
      <c r="Y17" s="14" t="s">
        <v>334</v>
      </c>
      <c r="Z17" s="14" t="s">
        <v>775</v>
      </c>
      <c r="AA17" s="14" t="s">
        <v>334</v>
      </c>
      <c r="AB17" s="33">
        <v>0.38</v>
      </c>
      <c r="AC17" s="33">
        <v>0.37</v>
      </c>
      <c r="AD17" s="162">
        <v>0.26</v>
      </c>
      <c r="AE17" s="2" t="s">
        <v>38</v>
      </c>
      <c r="AF17" s="2" t="s">
        <v>42</v>
      </c>
      <c r="AG17" s="2"/>
      <c r="AH17" s="7" t="s">
        <v>1648</v>
      </c>
      <c r="AI17" s="7" t="s">
        <v>177</v>
      </c>
      <c r="AJ17" s="2" t="s">
        <v>177</v>
      </c>
      <c r="AK17" s="2" t="s">
        <v>779</v>
      </c>
      <c r="AL17" s="37"/>
    </row>
    <row r="18" spans="1:38" x14ac:dyDescent="0.35">
      <c r="A18" s="21" t="s">
        <v>117</v>
      </c>
      <c r="B18" s="8" t="s">
        <v>1625</v>
      </c>
      <c r="C18" s="8" t="s">
        <v>1625</v>
      </c>
      <c r="D18" s="8" t="s">
        <v>1625</v>
      </c>
      <c r="E18" s="8" t="s">
        <v>1625</v>
      </c>
      <c r="F18" s="12">
        <v>0.92900000000000005</v>
      </c>
      <c r="G18" s="12">
        <v>0.90500000000000003</v>
      </c>
      <c r="H18" s="12">
        <v>0.80600000000000005</v>
      </c>
      <c r="I18" s="12">
        <v>1.0620000000000001</v>
      </c>
      <c r="J18" s="12">
        <v>0.40500000000000003</v>
      </c>
      <c r="K18" s="12">
        <v>1.07</v>
      </c>
      <c r="L18" s="12">
        <v>0.76900000000000002</v>
      </c>
      <c r="M18" s="12">
        <v>1.125</v>
      </c>
      <c r="N18" s="12">
        <v>1.1879999999999999</v>
      </c>
      <c r="O18" s="13">
        <v>1.1579999999999999</v>
      </c>
      <c r="P18" s="13">
        <v>0.875</v>
      </c>
      <c r="Q18" s="12">
        <v>1.923</v>
      </c>
      <c r="R18" s="158">
        <v>1.1000000000000001</v>
      </c>
      <c r="S18" s="12">
        <v>1.88</v>
      </c>
      <c r="T18" s="158">
        <v>1.4</v>
      </c>
      <c r="U18" s="2" t="s">
        <v>177</v>
      </c>
      <c r="V18" s="2" t="s">
        <v>789</v>
      </c>
      <c r="W18" s="2" t="s">
        <v>328</v>
      </c>
      <c r="X18" s="2" t="s">
        <v>790</v>
      </c>
      <c r="Y18" s="2" t="s">
        <v>312</v>
      </c>
      <c r="Z18" s="2" t="s">
        <v>791</v>
      </c>
      <c r="AA18" s="2" t="s">
        <v>328</v>
      </c>
      <c r="AB18" s="33">
        <v>1.28</v>
      </c>
      <c r="AC18" s="33">
        <v>1.51</v>
      </c>
      <c r="AD18" s="162">
        <v>1.23</v>
      </c>
      <c r="AE18" s="2" t="s">
        <v>38</v>
      </c>
      <c r="AF18" s="2" t="s">
        <v>42</v>
      </c>
      <c r="AG18" s="2"/>
      <c r="AH18" s="7" t="s">
        <v>409</v>
      </c>
      <c r="AI18" s="7" t="s">
        <v>177</v>
      </c>
      <c r="AJ18" s="2" t="s">
        <v>177</v>
      </c>
      <c r="AK18" s="2" t="s">
        <v>788</v>
      </c>
      <c r="AL18" s="37"/>
    </row>
    <row r="19" spans="1:38" ht="29" x14ac:dyDescent="0.35">
      <c r="A19" s="122" t="s">
        <v>130</v>
      </c>
      <c r="B19" s="8" t="s">
        <v>1625</v>
      </c>
      <c r="C19" s="8" t="s">
        <v>1625</v>
      </c>
      <c r="D19" s="8" t="s">
        <v>1625</v>
      </c>
      <c r="E19" s="8" t="s">
        <v>1625</v>
      </c>
      <c r="F19" s="8" t="s">
        <v>1625</v>
      </c>
      <c r="G19" s="8" t="s">
        <v>1625</v>
      </c>
      <c r="H19" s="8" t="s">
        <v>1625</v>
      </c>
      <c r="I19" s="8" t="s">
        <v>1625</v>
      </c>
      <c r="J19" s="12">
        <v>0.29599999999999999</v>
      </c>
      <c r="K19" s="12">
        <v>0.8</v>
      </c>
      <c r="L19" s="12">
        <v>0.54500000000000004</v>
      </c>
      <c r="M19" s="12">
        <v>1.242</v>
      </c>
      <c r="N19" s="12">
        <v>0.66700000000000004</v>
      </c>
      <c r="O19" s="13">
        <v>0.64700000000000002</v>
      </c>
      <c r="P19" s="13">
        <v>0.97</v>
      </c>
      <c r="Q19" s="12">
        <v>1.9710000000000001</v>
      </c>
      <c r="R19" s="158">
        <v>1.5</v>
      </c>
      <c r="S19" s="12">
        <v>2.024</v>
      </c>
      <c r="T19" s="158">
        <v>1.4</v>
      </c>
      <c r="U19" s="123" t="s">
        <v>539</v>
      </c>
      <c r="V19" s="2" t="s">
        <v>868</v>
      </c>
      <c r="W19" s="2" t="s">
        <v>334</v>
      </c>
      <c r="X19" s="2" t="s">
        <v>869</v>
      </c>
      <c r="Y19" s="2" t="s">
        <v>334</v>
      </c>
      <c r="Z19" s="2" t="s">
        <v>870</v>
      </c>
      <c r="AA19" s="2" t="s">
        <v>312</v>
      </c>
      <c r="AB19" s="33">
        <v>0.55000000000000004</v>
      </c>
      <c r="AC19" s="33">
        <v>1.2</v>
      </c>
      <c r="AD19" s="162">
        <v>1.17</v>
      </c>
      <c r="AE19" s="2"/>
      <c r="AF19" s="2" t="s">
        <v>42</v>
      </c>
      <c r="AG19" s="2"/>
      <c r="AH19" s="7" t="s">
        <v>409</v>
      </c>
      <c r="AI19" s="7" t="s">
        <v>177</v>
      </c>
      <c r="AJ19" s="2" t="s">
        <v>177</v>
      </c>
      <c r="AK19" s="2" t="s">
        <v>873</v>
      </c>
      <c r="AL19" s="37"/>
    </row>
    <row r="20" spans="1:38" ht="29" x14ac:dyDescent="0.35">
      <c r="A20" s="122" t="s">
        <v>130</v>
      </c>
      <c r="B20" s="8" t="s">
        <v>1625</v>
      </c>
      <c r="C20" s="8" t="s">
        <v>1625</v>
      </c>
      <c r="D20" s="8" t="s">
        <v>1625</v>
      </c>
      <c r="E20" s="8" t="s">
        <v>1625</v>
      </c>
      <c r="F20" s="8" t="s">
        <v>1625</v>
      </c>
      <c r="G20" s="8" t="s">
        <v>1625</v>
      </c>
      <c r="H20" s="8" t="s">
        <v>1625</v>
      </c>
      <c r="I20" s="8" t="s">
        <v>1625</v>
      </c>
      <c r="J20" s="12">
        <v>0.29599999999999999</v>
      </c>
      <c r="K20" s="12">
        <v>0.8</v>
      </c>
      <c r="L20" s="12">
        <v>0.54500000000000004</v>
      </c>
      <c r="M20" s="12">
        <v>1.242</v>
      </c>
      <c r="N20" s="12">
        <v>0.66700000000000004</v>
      </c>
      <c r="O20" s="13">
        <v>0.64700000000000002</v>
      </c>
      <c r="P20" s="13">
        <v>0.97</v>
      </c>
      <c r="Q20" s="12">
        <v>1.9710000000000001</v>
      </c>
      <c r="R20" s="158">
        <v>1.5</v>
      </c>
      <c r="S20" s="12">
        <v>2.024</v>
      </c>
      <c r="T20" s="158">
        <v>1.4</v>
      </c>
      <c r="U20" s="123" t="s">
        <v>177</v>
      </c>
      <c r="V20" s="2" t="s">
        <v>874</v>
      </c>
      <c r="W20" s="2" t="s">
        <v>312</v>
      </c>
      <c r="X20" s="2" t="s">
        <v>875</v>
      </c>
      <c r="Y20" s="2" t="s">
        <v>312</v>
      </c>
      <c r="Z20" s="2" t="s">
        <v>876</v>
      </c>
      <c r="AA20" s="2" t="s">
        <v>328</v>
      </c>
      <c r="AB20" s="33">
        <v>0.55000000000000004</v>
      </c>
      <c r="AC20" s="33">
        <v>1.2</v>
      </c>
      <c r="AD20" s="162">
        <v>1.17</v>
      </c>
      <c r="AE20" s="2"/>
      <c r="AF20" s="2" t="s">
        <v>42</v>
      </c>
      <c r="AG20" s="2"/>
      <c r="AH20" s="7" t="s">
        <v>409</v>
      </c>
      <c r="AI20" s="7" t="s">
        <v>177</v>
      </c>
      <c r="AJ20" s="2" t="s">
        <v>177</v>
      </c>
      <c r="AK20" s="2" t="s">
        <v>873</v>
      </c>
      <c r="AL20" s="37"/>
    </row>
    <row r="21" spans="1:38" ht="29" x14ac:dyDescent="0.35">
      <c r="A21" s="124" t="s">
        <v>134</v>
      </c>
      <c r="B21" s="5">
        <v>0.125</v>
      </c>
      <c r="C21" s="5">
        <v>6.0999999999999999E-2</v>
      </c>
      <c r="D21" s="5">
        <v>0.11899999999999999</v>
      </c>
      <c r="E21" s="5">
        <v>0.254</v>
      </c>
      <c r="F21" s="5">
        <v>0.34300000000000003</v>
      </c>
      <c r="G21" s="5">
        <v>0.27</v>
      </c>
      <c r="H21" s="5">
        <v>0.35099999999999998</v>
      </c>
      <c r="I21" s="5">
        <v>0.25700000000000001</v>
      </c>
      <c r="J21" s="12">
        <v>0.222</v>
      </c>
      <c r="K21" s="12">
        <v>0.25800000000000001</v>
      </c>
      <c r="L21" s="12">
        <v>0.156</v>
      </c>
      <c r="M21" s="12">
        <v>0.45600000000000002</v>
      </c>
      <c r="N21" s="12">
        <v>0.2</v>
      </c>
      <c r="O21" s="13">
        <v>0.65800000000000003</v>
      </c>
      <c r="P21" s="13">
        <v>2.16</v>
      </c>
      <c r="Q21" s="12">
        <v>2.738</v>
      </c>
      <c r="R21" s="158">
        <v>1.3</v>
      </c>
      <c r="S21" s="12">
        <v>1.7809999999999999</v>
      </c>
      <c r="T21" s="158">
        <v>2.2000000000000002</v>
      </c>
      <c r="U21" s="125" t="s">
        <v>459</v>
      </c>
      <c r="V21" s="2" t="s">
        <v>884</v>
      </c>
      <c r="W21" s="2" t="s">
        <v>334</v>
      </c>
      <c r="X21" s="2" t="s">
        <v>885</v>
      </c>
      <c r="Y21" s="2" t="s">
        <v>328</v>
      </c>
      <c r="Z21" s="2" t="s">
        <v>886</v>
      </c>
      <c r="AA21" s="2" t="s">
        <v>328</v>
      </c>
      <c r="AB21" s="33">
        <v>0.78</v>
      </c>
      <c r="AC21" s="33">
        <v>0.83</v>
      </c>
      <c r="AD21" s="162">
        <v>0.85</v>
      </c>
      <c r="AE21" s="2"/>
      <c r="AF21" s="2" t="s">
        <v>42</v>
      </c>
      <c r="AG21" s="2"/>
      <c r="AH21" s="7" t="s">
        <v>648</v>
      </c>
      <c r="AI21" s="7" t="s">
        <v>465</v>
      </c>
      <c r="AJ21" s="7" t="s">
        <v>1608</v>
      </c>
      <c r="AK21" s="2" t="s">
        <v>889</v>
      </c>
      <c r="AL21" s="37"/>
    </row>
    <row r="22" spans="1:38" ht="29" x14ac:dyDescent="0.35">
      <c r="A22" s="124" t="s">
        <v>134</v>
      </c>
      <c r="B22" s="5">
        <v>0.125</v>
      </c>
      <c r="C22" s="5">
        <v>6.0999999999999999E-2</v>
      </c>
      <c r="D22" s="5">
        <v>0.11899999999999999</v>
      </c>
      <c r="E22" s="5">
        <v>0.254</v>
      </c>
      <c r="F22" s="5">
        <v>0.34300000000000003</v>
      </c>
      <c r="G22" s="5">
        <v>0.27</v>
      </c>
      <c r="H22" s="5">
        <v>0.35099999999999998</v>
      </c>
      <c r="I22" s="5">
        <v>0.25700000000000001</v>
      </c>
      <c r="J22" s="12">
        <v>0.222</v>
      </c>
      <c r="K22" s="12">
        <v>0.25800000000000001</v>
      </c>
      <c r="L22" s="12">
        <v>0.156</v>
      </c>
      <c r="M22" s="12">
        <v>0.45600000000000002</v>
      </c>
      <c r="N22" s="12">
        <v>0.2</v>
      </c>
      <c r="O22" s="13">
        <v>0.65800000000000003</v>
      </c>
      <c r="P22" s="13">
        <v>2.16</v>
      </c>
      <c r="Q22" s="12">
        <v>2.738</v>
      </c>
      <c r="R22" s="158">
        <v>1.3</v>
      </c>
      <c r="S22" s="12">
        <v>1.7809999999999999</v>
      </c>
      <c r="T22" s="158">
        <v>2.2000000000000002</v>
      </c>
      <c r="U22" s="125" t="s">
        <v>890</v>
      </c>
      <c r="V22" s="2" t="s">
        <v>891</v>
      </c>
      <c r="W22" s="2" t="s">
        <v>334</v>
      </c>
      <c r="X22" s="2" t="s">
        <v>892</v>
      </c>
      <c r="Y22" s="2" t="s">
        <v>328</v>
      </c>
      <c r="Z22" s="2" t="s">
        <v>893</v>
      </c>
      <c r="AA22" s="2" t="s">
        <v>328</v>
      </c>
      <c r="AB22" s="33">
        <v>0.78</v>
      </c>
      <c r="AC22" s="33">
        <v>0.83</v>
      </c>
      <c r="AD22" s="162">
        <v>0.85</v>
      </c>
      <c r="AE22" s="2"/>
      <c r="AF22" s="2" t="s">
        <v>42</v>
      </c>
      <c r="AG22" s="2"/>
      <c r="AH22" s="7" t="s">
        <v>648</v>
      </c>
      <c r="AI22" s="7" t="s">
        <v>465</v>
      </c>
      <c r="AJ22" s="7" t="s">
        <v>1608</v>
      </c>
      <c r="AK22" s="2" t="s">
        <v>889</v>
      </c>
      <c r="AL22" s="37"/>
    </row>
    <row r="23" spans="1:38" ht="29" x14ac:dyDescent="0.35">
      <c r="A23" s="21" t="s">
        <v>137</v>
      </c>
      <c r="B23" s="8" t="s">
        <v>1635</v>
      </c>
      <c r="C23" s="8" t="s">
        <v>1635</v>
      </c>
      <c r="D23" s="8" t="s">
        <v>1635</v>
      </c>
      <c r="E23" s="12">
        <v>0.42899999999999999</v>
      </c>
      <c r="F23" s="12">
        <v>0.14299999999999999</v>
      </c>
      <c r="G23" s="12">
        <v>7.0999999999999994E-2</v>
      </c>
      <c r="H23" s="12">
        <v>0.4</v>
      </c>
      <c r="I23" s="12">
        <v>0.2</v>
      </c>
      <c r="J23" s="12">
        <v>0.154</v>
      </c>
      <c r="K23" s="12">
        <v>0.58299999999999996</v>
      </c>
      <c r="L23" s="12">
        <v>7.0999999999999994E-2</v>
      </c>
      <c r="M23" s="12">
        <v>0.8</v>
      </c>
      <c r="N23" s="12">
        <v>0.26700000000000002</v>
      </c>
      <c r="O23" s="13">
        <v>0.26700000000000002</v>
      </c>
      <c r="P23" s="13">
        <v>0.26700000000000002</v>
      </c>
      <c r="Q23" s="12">
        <v>0.313</v>
      </c>
      <c r="R23" s="158">
        <v>0.5</v>
      </c>
      <c r="S23" s="12">
        <v>0.44700000000000001</v>
      </c>
      <c r="T23" s="158">
        <v>0.3</v>
      </c>
      <c r="U23" s="2" t="s">
        <v>177</v>
      </c>
      <c r="V23" s="2" t="s">
        <v>901</v>
      </c>
      <c r="W23" s="14" t="s">
        <v>334</v>
      </c>
      <c r="X23" s="2" t="s">
        <v>902</v>
      </c>
      <c r="Y23" s="14" t="s">
        <v>334</v>
      </c>
      <c r="Z23" s="14" t="s">
        <v>903</v>
      </c>
      <c r="AA23" s="14" t="s">
        <v>334</v>
      </c>
      <c r="AB23" s="33">
        <v>0.34</v>
      </c>
      <c r="AC23" s="33">
        <v>0.25</v>
      </c>
      <c r="AD23" s="162">
        <v>0.14000000000000001</v>
      </c>
      <c r="AE23" s="2" t="s">
        <v>38</v>
      </c>
      <c r="AF23" s="2" t="s">
        <v>42</v>
      </c>
      <c r="AG23" s="2"/>
      <c r="AH23" s="7" t="s">
        <v>543</v>
      </c>
      <c r="AI23" s="7" t="s">
        <v>177</v>
      </c>
      <c r="AJ23" s="2" t="s">
        <v>177</v>
      </c>
      <c r="AK23" s="2" t="s">
        <v>906</v>
      </c>
      <c r="AL23" s="37"/>
    </row>
    <row r="24" spans="1:38" ht="29" x14ac:dyDescent="0.35">
      <c r="A24" s="4" t="s">
        <v>140</v>
      </c>
      <c r="B24" s="8" t="s">
        <v>1625</v>
      </c>
      <c r="C24" s="8" t="s">
        <v>1625</v>
      </c>
      <c r="D24" s="8" t="s">
        <v>1625</v>
      </c>
      <c r="E24" s="8" t="s">
        <v>1625</v>
      </c>
      <c r="F24" s="8" t="s">
        <v>1625</v>
      </c>
      <c r="G24" s="8" t="s">
        <v>1625</v>
      </c>
      <c r="H24" s="8" t="s">
        <v>1625</v>
      </c>
      <c r="I24" s="8" t="s">
        <v>1625</v>
      </c>
      <c r="J24" s="8" t="s">
        <v>1625</v>
      </c>
      <c r="K24" s="8" t="s">
        <v>1625</v>
      </c>
      <c r="L24" s="8" t="s">
        <v>1625</v>
      </c>
      <c r="M24" s="8" t="s">
        <v>1625</v>
      </c>
      <c r="N24" s="8" t="s">
        <v>1625</v>
      </c>
      <c r="O24" s="6">
        <v>1.72</v>
      </c>
      <c r="P24" s="13">
        <v>3</v>
      </c>
      <c r="Q24" s="12">
        <v>1.867</v>
      </c>
      <c r="R24" s="158">
        <v>1.4</v>
      </c>
      <c r="S24" s="12">
        <v>4.4459999999999997</v>
      </c>
      <c r="T24" s="158">
        <v>3.7</v>
      </c>
      <c r="U24" s="2" t="s">
        <v>890</v>
      </c>
      <c r="V24" s="2" t="s">
        <v>920</v>
      </c>
      <c r="W24" s="2" t="s">
        <v>328</v>
      </c>
      <c r="X24" s="20" t="s">
        <v>921</v>
      </c>
      <c r="Y24" s="2" t="s">
        <v>319</v>
      </c>
      <c r="Z24" s="2" t="s">
        <v>922</v>
      </c>
      <c r="AA24" s="2" t="s">
        <v>312</v>
      </c>
      <c r="AB24" s="33">
        <v>1.06</v>
      </c>
      <c r="AC24" s="33">
        <v>0.8</v>
      </c>
      <c r="AD24" s="162">
        <v>0.68</v>
      </c>
      <c r="AE24" s="2"/>
      <c r="AF24" s="2" t="s">
        <v>42</v>
      </c>
      <c r="AG24" s="2" t="s">
        <v>24</v>
      </c>
      <c r="AH24" s="7" t="s">
        <v>324</v>
      </c>
      <c r="AI24" s="7" t="s">
        <v>317</v>
      </c>
      <c r="AJ24" s="7" t="s">
        <v>1609</v>
      </c>
      <c r="AK24" s="2" t="s">
        <v>919</v>
      </c>
      <c r="AL24" s="37"/>
    </row>
    <row r="25" spans="1:38" ht="29" x14ac:dyDescent="0.35">
      <c r="A25" s="4" t="s">
        <v>147</v>
      </c>
      <c r="B25" s="8" t="s">
        <v>1635</v>
      </c>
      <c r="C25" s="8" t="s">
        <v>1635</v>
      </c>
      <c r="D25" s="12">
        <v>0.60399999999999998</v>
      </c>
      <c r="E25" s="12">
        <v>0.66700000000000004</v>
      </c>
      <c r="F25" s="12">
        <v>0.41099999999999998</v>
      </c>
      <c r="G25" s="12">
        <v>0.54700000000000004</v>
      </c>
      <c r="H25" s="12">
        <v>0.42199999999999999</v>
      </c>
      <c r="I25" s="12">
        <v>0.27200000000000002</v>
      </c>
      <c r="J25" s="12">
        <v>0.40600000000000003</v>
      </c>
      <c r="K25" s="12">
        <v>0.46600000000000003</v>
      </c>
      <c r="L25" s="12">
        <v>0.47399999999999998</v>
      </c>
      <c r="M25" s="12">
        <v>0.71199999999999997</v>
      </c>
      <c r="N25" s="12">
        <v>0.75700000000000001</v>
      </c>
      <c r="O25" s="13">
        <v>0.39400000000000002</v>
      </c>
      <c r="P25" s="13">
        <v>1.258</v>
      </c>
      <c r="Q25" s="12">
        <v>0.58099999999999996</v>
      </c>
      <c r="R25" s="158">
        <v>0.8</v>
      </c>
      <c r="S25" s="12">
        <v>0.83899999999999997</v>
      </c>
      <c r="T25" s="158">
        <v>1.1000000000000001</v>
      </c>
      <c r="U25" s="14" t="s">
        <v>940</v>
      </c>
      <c r="V25" s="14" t="s">
        <v>941</v>
      </c>
      <c r="W25" s="14" t="s">
        <v>334</v>
      </c>
      <c r="X25" s="14" t="s">
        <v>942</v>
      </c>
      <c r="Y25" s="14" t="s">
        <v>334</v>
      </c>
      <c r="Z25" s="14" t="s">
        <v>943</v>
      </c>
      <c r="AA25" s="2" t="s">
        <v>312</v>
      </c>
      <c r="AB25" s="33">
        <v>0.32</v>
      </c>
      <c r="AC25" s="33">
        <v>0.3</v>
      </c>
      <c r="AD25" s="162">
        <v>0.31</v>
      </c>
      <c r="AE25" s="2"/>
      <c r="AF25" s="2" t="s">
        <v>42</v>
      </c>
      <c r="AG25" s="2"/>
      <c r="AH25" s="7" t="s">
        <v>314</v>
      </c>
      <c r="AI25" s="7" t="s">
        <v>465</v>
      </c>
      <c r="AJ25" s="7" t="s">
        <v>1608</v>
      </c>
      <c r="AK25" s="2" t="s">
        <v>946</v>
      </c>
      <c r="AL25" s="37"/>
    </row>
    <row r="26" spans="1:38" x14ac:dyDescent="0.35">
      <c r="A26" s="21" t="s">
        <v>161</v>
      </c>
      <c r="B26" s="8" t="s">
        <v>1635</v>
      </c>
      <c r="C26" s="8" t="s">
        <v>1635</v>
      </c>
      <c r="D26" s="8" t="s">
        <v>1635</v>
      </c>
      <c r="E26" s="12">
        <v>1.857</v>
      </c>
      <c r="F26" s="12">
        <v>3.0449999999999999</v>
      </c>
      <c r="G26" s="12">
        <v>1.05</v>
      </c>
      <c r="H26" s="12">
        <v>0.89500000000000002</v>
      </c>
      <c r="I26" s="12">
        <v>0.8</v>
      </c>
      <c r="J26" s="12">
        <v>0.88900000000000001</v>
      </c>
      <c r="K26" s="12" t="s">
        <v>1637</v>
      </c>
      <c r="L26" s="12">
        <v>0.52200000000000002</v>
      </c>
      <c r="M26" s="12">
        <v>1</v>
      </c>
      <c r="N26" s="12">
        <v>0.65200000000000002</v>
      </c>
      <c r="O26" s="13">
        <v>0.875</v>
      </c>
      <c r="P26" s="13">
        <v>1.2170000000000001</v>
      </c>
      <c r="Q26" s="12">
        <v>1.3</v>
      </c>
      <c r="R26" s="158">
        <v>1</v>
      </c>
      <c r="S26" s="12">
        <v>1.2</v>
      </c>
      <c r="T26" s="158">
        <v>1.4</v>
      </c>
      <c r="U26" s="2" t="s">
        <v>177</v>
      </c>
      <c r="V26" s="14" t="s">
        <v>1015</v>
      </c>
      <c r="W26" s="14" t="s">
        <v>312</v>
      </c>
      <c r="X26" s="14" t="s">
        <v>1016</v>
      </c>
      <c r="Y26" s="14" t="s">
        <v>328</v>
      </c>
      <c r="Z26" s="14" t="s">
        <v>1017</v>
      </c>
      <c r="AA26" s="14" t="s">
        <v>328</v>
      </c>
      <c r="AB26" s="33">
        <v>1.45</v>
      </c>
      <c r="AC26" s="33">
        <v>1.45</v>
      </c>
      <c r="AD26" s="162">
        <v>1.1000000000000001</v>
      </c>
      <c r="AE26" s="2" t="s">
        <v>38</v>
      </c>
      <c r="AF26" s="2" t="s">
        <v>42</v>
      </c>
      <c r="AG26" s="2"/>
      <c r="AH26" s="7" t="s">
        <v>409</v>
      </c>
      <c r="AI26" s="7" t="s">
        <v>177</v>
      </c>
      <c r="AJ26" s="2" t="s">
        <v>177</v>
      </c>
      <c r="AK26" s="2" t="s">
        <v>1019</v>
      </c>
      <c r="AL26" s="37"/>
    </row>
    <row r="27" spans="1:38" ht="29" x14ac:dyDescent="0.35">
      <c r="A27" s="26" t="s">
        <v>174</v>
      </c>
      <c r="B27" s="12">
        <v>0.26700000000000002</v>
      </c>
      <c r="C27" s="12">
        <v>0.28599999999999998</v>
      </c>
      <c r="D27" s="12">
        <v>0.156</v>
      </c>
      <c r="E27" s="12">
        <v>0.16</v>
      </c>
      <c r="F27" s="12">
        <v>0.36499999999999999</v>
      </c>
      <c r="G27" s="12">
        <v>0.25900000000000001</v>
      </c>
      <c r="H27" s="12">
        <v>0.36799999999999999</v>
      </c>
      <c r="I27" s="12">
        <v>0.26300000000000001</v>
      </c>
      <c r="J27" s="12">
        <v>0.17499999999999999</v>
      </c>
      <c r="K27" s="12">
        <v>0.33900000000000002</v>
      </c>
      <c r="L27" s="12">
        <v>0.4</v>
      </c>
      <c r="M27" s="12">
        <v>0.5</v>
      </c>
      <c r="N27" s="12">
        <v>0.55300000000000005</v>
      </c>
      <c r="O27" s="13">
        <v>0.58299999999999996</v>
      </c>
      <c r="P27" s="13">
        <v>0.52100000000000002</v>
      </c>
      <c r="Q27" s="12">
        <v>0.66700000000000004</v>
      </c>
      <c r="R27" s="158">
        <v>1</v>
      </c>
      <c r="S27" s="12">
        <v>0.80800000000000005</v>
      </c>
      <c r="T27" s="158">
        <v>1.2</v>
      </c>
      <c r="U27" s="2" t="s">
        <v>485</v>
      </c>
      <c r="V27" s="2" t="s">
        <v>1050</v>
      </c>
      <c r="W27" s="14" t="s">
        <v>1051</v>
      </c>
      <c r="X27" s="2" t="s">
        <v>1052</v>
      </c>
      <c r="Y27" s="14" t="s">
        <v>1051</v>
      </c>
      <c r="Z27" s="14" t="s">
        <v>1050</v>
      </c>
      <c r="AA27" s="14" t="s">
        <v>1051</v>
      </c>
      <c r="AB27" s="33">
        <v>0.3</v>
      </c>
      <c r="AC27" s="33">
        <v>0.23</v>
      </c>
      <c r="AD27" s="162">
        <v>0.28000000000000003</v>
      </c>
      <c r="AE27" s="2"/>
      <c r="AF27" s="2" t="s">
        <v>42</v>
      </c>
      <c r="AG27" s="2"/>
      <c r="AH27" s="7" t="s">
        <v>438</v>
      </c>
      <c r="AI27" s="7" t="s">
        <v>487</v>
      </c>
      <c r="AJ27" s="4" t="s">
        <v>1611</v>
      </c>
      <c r="AK27" s="2" t="s">
        <v>1054</v>
      </c>
      <c r="AL27" s="37"/>
    </row>
    <row r="28" spans="1:38" x14ac:dyDescent="0.35">
      <c r="A28" s="21" t="s">
        <v>175</v>
      </c>
      <c r="B28" s="12">
        <v>0.33300000000000002</v>
      </c>
      <c r="C28" s="12">
        <v>1.706</v>
      </c>
      <c r="D28" s="12">
        <v>0.67600000000000005</v>
      </c>
      <c r="E28" s="12">
        <v>0.96799999999999997</v>
      </c>
      <c r="F28" s="12">
        <v>0.25</v>
      </c>
      <c r="G28" s="12">
        <v>0.61299999999999999</v>
      </c>
      <c r="H28" s="12">
        <v>0.46700000000000003</v>
      </c>
      <c r="I28" s="12">
        <v>0.42899999999999999</v>
      </c>
      <c r="J28" s="12">
        <v>0.21099999999999999</v>
      </c>
      <c r="K28" s="12">
        <v>0.5</v>
      </c>
      <c r="L28" s="12">
        <v>0.67600000000000005</v>
      </c>
      <c r="M28" s="12">
        <v>0.55800000000000005</v>
      </c>
      <c r="N28" s="12">
        <v>0.46300000000000002</v>
      </c>
      <c r="O28" s="13">
        <v>0.78900000000000003</v>
      </c>
      <c r="P28" s="13">
        <v>0.628</v>
      </c>
      <c r="Q28" s="12">
        <v>0.58099999999999996</v>
      </c>
      <c r="R28" s="158">
        <v>0.5</v>
      </c>
      <c r="S28" s="12">
        <v>0.627</v>
      </c>
      <c r="T28" s="158">
        <v>0.7</v>
      </c>
      <c r="U28" s="2" t="s">
        <v>177</v>
      </c>
      <c r="V28" s="2" t="s">
        <v>1055</v>
      </c>
      <c r="W28" s="14" t="s">
        <v>312</v>
      </c>
      <c r="X28" s="2" t="s">
        <v>1056</v>
      </c>
      <c r="Y28" s="14" t="s">
        <v>312</v>
      </c>
      <c r="Z28" s="14" t="s">
        <v>1057</v>
      </c>
      <c r="AA28" s="14" t="s">
        <v>334</v>
      </c>
      <c r="AB28" s="33">
        <v>0.7</v>
      </c>
      <c r="AC28" s="33">
        <v>0.61</v>
      </c>
      <c r="AD28" s="162">
        <v>0.43</v>
      </c>
      <c r="AE28" s="2" t="s">
        <v>38</v>
      </c>
      <c r="AF28" s="2" t="s">
        <v>42</v>
      </c>
      <c r="AG28" s="2"/>
      <c r="AH28" s="7" t="s">
        <v>543</v>
      </c>
      <c r="AI28" s="7" t="s">
        <v>177</v>
      </c>
      <c r="AJ28" s="2" t="s">
        <v>177</v>
      </c>
      <c r="AK28" s="2" t="s">
        <v>1059</v>
      </c>
      <c r="AL28" s="37"/>
    </row>
    <row r="29" spans="1:38" x14ac:dyDescent="0.35">
      <c r="A29" s="4" t="s">
        <v>176</v>
      </c>
      <c r="B29" s="8" t="s">
        <v>1625</v>
      </c>
      <c r="C29" s="8" t="s">
        <v>1625</v>
      </c>
      <c r="D29" s="8" t="s">
        <v>1625</v>
      </c>
      <c r="E29" s="8" t="s">
        <v>1625</v>
      </c>
      <c r="F29" s="8" t="s">
        <v>1625</v>
      </c>
      <c r="G29" s="8" t="s">
        <v>1625</v>
      </c>
      <c r="H29" s="8" t="s">
        <v>1625</v>
      </c>
      <c r="I29" s="8" t="s">
        <v>1625</v>
      </c>
      <c r="J29" s="12">
        <v>0.27300000000000002</v>
      </c>
      <c r="K29" s="12">
        <v>0.45500000000000002</v>
      </c>
      <c r="L29" s="12">
        <v>0.30399999999999999</v>
      </c>
      <c r="M29" s="12">
        <v>0.40899999999999997</v>
      </c>
      <c r="N29" s="12">
        <v>0.5</v>
      </c>
      <c r="O29" s="13">
        <v>0.76900000000000002</v>
      </c>
      <c r="P29" s="13">
        <v>1.6839999999999999</v>
      </c>
      <c r="Q29" s="12">
        <v>3.5649999999999999</v>
      </c>
      <c r="R29" s="158">
        <v>2</v>
      </c>
      <c r="S29" s="12">
        <v>1.915</v>
      </c>
      <c r="T29" s="158">
        <v>2.2999999999999998</v>
      </c>
      <c r="U29" s="2" t="s">
        <v>177</v>
      </c>
      <c r="V29" s="2" t="s">
        <v>1060</v>
      </c>
      <c r="W29" s="14" t="s">
        <v>312</v>
      </c>
      <c r="X29" s="2" t="s">
        <v>1061</v>
      </c>
      <c r="Y29" s="14" t="s">
        <v>328</v>
      </c>
      <c r="Z29" s="14" t="s">
        <v>1062</v>
      </c>
      <c r="AA29" s="14" t="s">
        <v>319</v>
      </c>
      <c r="AB29" s="33">
        <v>1.32</v>
      </c>
      <c r="AC29" s="33">
        <v>2.13</v>
      </c>
      <c r="AD29" s="162">
        <v>1.65</v>
      </c>
      <c r="AE29" s="2" t="s">
        <v>38</v>
      </c>
      <c r="AF29" s="2" t="s">
        <v>42</v>
      </c>
      <c r="AG29" s="2"/>
      <c r="AH29" s="7" t="s">
        <v>543</v>
      </c>
      <c r="AI29" s="7" t="s">
        <v>177</v>
      </c>
      <c r="AJ29" s="2" t="s">
        <v>177</v>
      </c>
      <c r="AK29" s="2" t="s">
        <v>1065</v>
      </c>
      <c r="AL29" s="37"/>
    </row>
    <row r="30" spans="1:38" x14ac:dyDescent="0.35">
      <c r="A30" s="21" t="s">
        <v>177</v>
      </c>
      <c r="B30" s="12">
        <v>0.30599999999999999</v>
      </c>
      <c r="C30" s="12">
        <v>0.33800000000000002</v>
      </c>
      <c r="D30" s="12">
        <v>0.47599999999999998</v>
      </c>
      <c r="E30" s="12">
        <v>0.56100000000000005</v>
      </c>
      <c r="F30" s="12">
        <v>0.55700000000000005</v>
      </c>
      <c r="G30" s="12">
        <v>0.49399999999999999</v>
      </c>
      <c r="H30" s="12">
        <v>0.65800000000000003</v>
      </c>
      <c r="I30" s="12">
        <v>0.65800000000000003</v>
      </c>
      <c r="J30" s="12">
        <v>0.50600000000000001</v>
      </c>
      <c r="K30" s="12">
        <v>0.76300000000000001</v>
      </c>
      <c r="L30" s="12">
        <v>0.378</v>
      </c>
      <c r="M30" s="12">
        <v>0.64400000000000002</v>
      </c>
      <c r="N30" s="12">
        <v>1.0660000000000001</v>
      </c>
      <c r="O30" s="13">
        <v>0.872</v>
      </c>
      <c r="P30" s="13">
        <v>0.80300000000000005</v>
      </c>
      <c r="Q30" s="12">
        <v>0.96599999999999997</v>
      </c>
      <c r="R30" s="158">
        <v>1.1000000000000001</v>
      </c>
      <c r="S30" s="12">
        <v>1.1180000000000001</v>
      </c>
      <c r="T30" s="158">
        <v>1.2</v>
      </c>
      <c r="U30" s="2" t="s">
        <v>177</v>
      </c>
      <c r="V30" s="2" t="s">
        <v>1066</v>
      </c>
      <c r="W30" s="2" t="s">
        <v>312</v>
      </c>
      <c r="X30" s="2" t="s">
        <v>1067</v>
      </c>
      <c r="Y30" s="2" t="s">
        <v>312</v>
      </c>
      <c r="Z30" s="2" t="s">
        <v>1068</v>
      </c>
      <c r="AA30" s="2" t="s">
        <v>312</v>
      </c>
      <c r="AB30" s="33">
        <v>1</v>
      </c>
      <c r="AC30" s="33">
        <v>0.92</v>
      </c>
      <c r="AD30" s="162">
        <v>0.97</v>
      </c>
      <c r="AE30" s="2" t="s">
        <v>38</v>
      </c>
      <c r="AF30" s="2" t="s">
        <v>42</v>
      </c>
      <c r="AG30" s="2"/>
      <c r="AH30" s="7" t="s">
        <v>543</v>
      </c>
      <c r="AI30" s="7" t="s">
        <v>177</v>
      </c>
      <c r="AJ30" s="2" t="s">
        <v>177</v>
      </c>
      <c r="AK30" s="2" t="s">
        <v>1070</v>
      </c>
      <c r="AL30" s="37"/>
    </row>
    <row r="31" spans="1:38" x14ac:dyDescent="0.35">
      <c r="A31" s="21" t="s">
        <v>178</v>
      </c>
      <c r="B31" s="8" t="s">
        <v>1625</v>
      </c>
      <c r="C31" s="8" t="s">
        <v>1625</v>
      </c>
      <c r="D31" s="8" t="s">
        <v>1625</v>
      </c>
      <c r="E31" s="8" t="s">
        <v>1625</v>
      </c>
      <c r="F31" s="8" t="s">
        <v>1625</v>
      </c>
      <c r="G31" s="8" t="s">
        <v>1625</v>
      </c>
      <c r="H31" s="8" t="s">
        <v>1625</v>
      </c>
      <c r="I31" s="8" t="s">
        <v>1625</v>
      </c>
      <c r="J31" s="8" t="s">
        <v>1625</v>
      </c>
      <c r="K31" s="8" t="s">
        <v>1625</v>
      </c>
      <c r="L31" s="8" t="s">
        <v>1625</v>
      </c>
      <c r="M31" s="8" t="s">
        <v>1625</v>
      </c>
      <c r="N31" s="8" t="s">
        <v>1625</v>
      </c>
      <c r="O31" s="23" t="s">
        <v>1625</v>
      </c>
      <c r="P31" s="13">
        <v>0.97099999999999997</v>
      </c>
      <c r="Q31" s="12">
        <v>0.89600000000000002</v>
      </c>
      <c r="R31" s="158">
        <v>1.1000000000000001</v>
      </c>
      <c r="S31" s="12">
        <v>1.4039999999999999</v>
      </c>
      <c r="T31" s="158">
        <v>1.4</v>
      </c>
      <c r="U31" s="2" t="s">
        <v>177</v>
      </c>
      <c r="V31" s="23" t="s">
        <v>1625</v>
      </c>
      <c r="W31" s="23" t="s">
        <v>1625</v>
      </c>
      <c r="X31" s="2" t="s">
        <v>1071</v>
      </c>
      <c r="Y31" s="2" t="s">
        <v>312</v>
      </c>
      <c r="Z31" s="2" t="s">
        <v>1072</v>
      </c>
      <c r="AA31" s="2" t="s">
        <v>312</v>
      </c>
      <c r="AB31" s="33">
        <v>1.43</v>
      </c>
      <c r="AC31" s="33">
        <v>1.05</v>
      </c>
      <c r="AD31" s="162">
        <v>0.79</v>
      </c>
      <c r="AE31" s="2" t="s">
        <v>38</v>
      </c>
      <c r="AF31" s="2" t="s">
        <v>42</v>
      </c>
      <c r="AG31" s="2"/>
      <c r="AH31" s="7" t="s">
        <v>543</v>
      </c>
      <c r="AI31" s="7" t="s">
        <v>177</v>
      </c>
      <c r="AJ31" s="2" t="s">
        <v>177</v>
      </c>
      <c r="AK31" s="2" t="s">
        <v>1074</v>
      </c>
      <c r="AL31" s="37"/>
    </row>
    <row r="32" spans="1:38" ht="29" x14ac:dyDescent="0.35">
      <c r="A32" s="21" t="s">
        <v>186</v>
      </c>
      <c r="B32" s="8" t="s">
        <v>1625</v>
      </c>
      <c r="C32" s="8" t="s">
        <v>1625</v>
      </c>
      <c r="D32" s="8" t="s">
        <v>1625</v>
      </c>
      <c r="E32" s="8" t="s">
        <v>1625</v>
      </c>
      <c r="F32" s="8" t="s">
        <v>1625</v>
      </c>
      <c r="G32" s="12">
        <v>0.34599999999999997</v>
      </c>
      <c r="H32" s="12">
        <v>0.27100000000000002</v>
      </c>
      <c r="I32" s="12">
        <v>0.44700000000000001</v>
      </c>
      <c r="J32" s="12">
        <v>0.13600000000000001</v>
      </c>
      <c r="K32" s="12">
        <v>0.122</v>
      </c>
      <c r="L32" s="12">
        <v>0.22700000000000001</v>
      </c>
      <c r="M32" s="12">
        <v>0.316</v>
      </c>
      <c r="N32" s="12">
        <v>0.18</v>
      </c>
      <c r="O32" s="13">
        <v>0.23300000000000001</v>
      </c>
      <c r="P32" s="13">
        <v>0.29699999999999999</v>
      </c>
      <c r="Q32" s="12">
        <v>0.23699999999999999</v>
      </c>
      <c r="R32" s="158">
        <v>0.5</v>
      </c>
      <c r="S32" s="12">
        <v>0.29399999999999998</v>
      </c>
      <c r="T32" s="158">
        <v>0.4</v>
      </c>
      <c r="U32" s="2" t="s">
        <v>1114</v>
      </c>
      <c r="V32" s="2" t="s">
        <v>1115</v>
      </c>
      <c r="W32" s="2" t="s">
        <v>334</v>
      </c>
      <c r="X32" s="2" t="s">
        <v>1115</v>
      </c>
      <c r="Y32" s="2" t="s">
        <v>334</v>
      </c>
      <c r="Z32" s="2" t="s">
        <v>1116</v>
      </c>
      <c r="AA32" s="2" t="s">
        <v>334</v>
      </c>
      <c r="AB32" s="33">
        <v>0.09</v>
      </c>
      <c r="AC32" s="33">
        <v>0.09</v>
      </c>
      <c r="AD32" s="162">
        <v>0.17</v>
      </c>
      <c r="AE32" s="2"/>
      <c r="AF32" s="2" t="s">
        <v>42</v>
      </c>
      <c r="AG32" s="2"/>
      <c r="AH32" s="7" t="s">
        <v>648</v>
      </c>
      <c r="AI32" s="7" t="s">
        <v>315</v>
      </c>
      <c r="AJ32" s="2" t="s">
        <v>1608</v>
      </c>
      <c r="AK32" s="2" t="s">
        <v>1119</v>
      </c>
      <c r="AL32" s="37"/>
    </row>
    <row r="33" spans="1:38" x14ac:dyDescent="0.35">
      <c r="A33" s="21" t="s">
        <v>189</v>
      </c>
      <c r="B33" s="8" t="s">
        <v>1625</v>
      </c>
      <c r="C33" s="8" t="s">
        <v>1625</v>
      </c>
      <c r="D33" s="8" t="s">
        <v>1625</v>
      </c>
      <c r="E33" s="8" t="s">
        <v>1625</v>
      </c>
      <c r="F33" s="12">
        <v>0.38200000000000001</v>
      </c>
      <c r="G33" s="12">
        <v>0.26500000000000001</v>
      </c>
      <c r="H33" s="12">
        <v>0.25800000000000001</v>
      </c>
      <c r="I33" s="12">
        <v>0.22600000000000001</v>
      </c>
      <c r="J33" s="12">
        <v>0.32600000000000001</v>
      </c>
      <c r="K33" s="12">
        <v>0.55600000000000005</v>
      </c>
      <c r="L33" s="12">
        <v>0.68500000000000005</v>
      </c>
      <c r="M33" s="12">
        <v>0.40400000000000003</v>
      </c>
      <c r="N33" s="12">
        <v>0.8</v>
      </c>
      <c r="O33" s="13">
        <v>0.81499999999999995</v>
      </c>
      <c r="P33" s="13">
        <v>1.339</v>
      </c>
      <c r="Q33" s="12">
        <v>1.667</v>
      </c>
      <c r="R33" s="158">
        <v>2.2999999999999998</v>
      </c>
      <c r="S33" s="12">
        <v>1.6619999999999999</v>
      </c>
      <c r="T33" s="158">
        <v>2</v>
      </c>
      <c r="U33" s="2" t="s">
        <v>177</v>
      </c>
      <c r="V33" s="2" t="s">
        <v>1125</v>
      </c>
      <c r="W33" s="14" t="s">
        <v>312</v>
      </c>
      <c r="X33" s="2" t="s">
        <v>1126</v>
      </c>
      <c r="Y33" s="14" t="s">
        <v>328</v>
      </c>
      <c r="Z33" s="14" t="s">
        <v>1127</v>
      </c>
      <c r="AA33" s="14" t="s">
        <v>328</v>
      </c>
      <c r="AB33" s="33">
        <v>1.28</v>
      </c>
      <c r="AC33" s="33">
        <v>1.71</v>
      </c>
      <c r="AD33" s="162">
        <v>1.65</v>
      </c>
      <c r="AE33" s="2" t="s">
        <v>38</v>
      </c>
      <c r="AF33" s="2" t="s">
        <v>42</v>
      </c>
      <c r="AG33" s="2"/>
      <c r="AH33" s="7" t="s">
        <v>543</v>
      </c>
      <c r="AI33" s="7" t="s">
        <v>177</v>
      </c>
      <c r="AJ33" s="2" t="s">
        <v>177</v>
      </c>
      <c r="AK33" s="2" t="s">
        <v>1129</v>
      </c>
      <c r="AL33" s="37"/>
    </row>
    <row r="34" spans="1:38" x14ac:dyDescent="0.35">
      <c r="A34" s="4" t="s">
        <v>217</v>
      </c>
      <c r="B34" s="5">
        <v>0.375</v>
      </c>
      <c r="C34" s="5">
        <v>0.56499999999999995</v>
      </c>
      <c r="D34" s="5">
        <v>0.55000000000000004</v>
      </c>
      <c r="E34" s="5">
        <v>0.59099999999999997</v>
      </c>
      <c r="F34" s="5">
        <v>1.1599999999999999</v>
      </c>
      <c r="G34" s="5">
        <v>1.6</v>
      </c>
      <c r="H34" s="5">
        <v>0.69599999999999995</v>
      </c>
      <c r="I34" s="5">
        <v>0.41699999999999998</v>
      </c>
      <c r="J34" s="5">
        <v>0.52</v>
      </c>
      <c r="K34" s="5">
        <v>0.45800000000000002</v>
      </c>
      <c r="L34" s="25">
        <v>0.45800000000000002</v>
      </c>
      <c r="M34" s="25">
        <v>0.48</v>
      </c>
      <c r="N34" s="25">
        <v>0.82599999999999996</v>
      </c>
      <c r="O34" s="6">
        <v>1</v>
      </c>
      <c r="P34" s="5">
        <v>1.7589999999999999</v>
      </c>
      <c r="Q34" s="12">
        <v>1.3240000000000001</v>
      </c>
      <c r="R34" s="158">
        <v>0.9</v>
      </c>
      <c r="S34" s="5">
        <v>1.464</v>
      </c>
      <c r="T34" s="158">
        <v>0.9</v>
      </c>
      <c r="U34" s="2" t="s">
        <v>177</v>
      </c>
      <c r="V34" s="2" t="s">
        <v>1274</v>
      </c>
      <c r="W34" s="2" t="s">
        <v>328</v>
      </c>
      <c r="X34" s="2" t="s">
        <v>1275</v>
      </c>
      <c r="Y34" s="2" t="s">
        <v>328</v>
      </c>
      <c r="Z34" s="2" t="s">
        <v>1276</v>
      </c>
      <c r="AA34" s="2" t="s">
        <v>328</v>
      </c>
      <c r="AB34" s="33">
        <v>1.1499999999999999</v>
      </c>
      <c r="AC34" s="33">
        <v>1.1299999999999999</v>
      </c>
      <c r="AD34" s="162">
        <v>0.63</v>
      </c>
      <c r="AE34" s="2" t="s">
        <v>38</v>
      </c>
      <c r="AF34" s="2" t="s">
        <v>42</v>
      </c>
      <c r="AG34" s="2"/>
      <c r="AH34" s="7" t="s">
        <v>543</v>
      </c>
      <c r="AI34" s="7" t="s">
        <v>177</v>
      </c>
      <c r="AJ34" s="2" t="s">
        <v>177</v>
      </c>
      <c r="AK34" s="2" t="s">
        <v>1266</v>
      </c>
      <c r="AL34" s="37"/>
    </row>
    <row r="35" spans="1:38" ht="29" x14ac:dyDescent="0.35">
      <c r="A35" s="21" t="s">
        <v>220</v>
      </c>
      <c r="B35" s="8" t="s">
        <v>1625</v>
      </c>
      <c r="C35" s="8" t="s">
        <v>1625</v>
      </c>
      <c r="D35" s="8" t="s">
        <v>1625</v>
      </c>
      <c r="E35" s="8" t="s">
        <v>1625</v>
      </c>
      <c r="F35" s="12">
        <v>5.1999999999999998E-2</v>
      </c>
      <c r="G35" s="12">
        <v>0.13800000000000001</v>
      </c>
      <c r="H35" s="12">
        <v>0.17599999999999999</v>
      </c>
      <c r="I35" s="12">
        <v>9.1999999999999998E-2</v>
      </c>
      <c r="J35" s="12">
        <v>6.7000000000000004E-2</v>
      </c>
      <c r="K35" s="12">
        <v>9.2999999999999999E-2</v>
      </c>
      <c r="L35" s="12">
        <v>0.20499999999999999</v>
      </c>
      <c r="M35" s="12">
        <v>0.25</v>
      </c>
      <c r="N35" s="12">
        <v>0.34699999999999998</v>
      </c>
      <c r="O35" s="13">
        <v>0.16300000000000001</v>
      </c>
      <c r="P35" s="13">
        <v>0.38600000000000001</v>
      </c>
      <c r="Q35" s="12">
        <v>0.4</v>
      </c>
      <c r="R35" s="158">
        <v>0.3</v>
      </c>
      <c r="S35" s="12">
        <v>0.48699999999999999</v>
      </c>
      <c r="T35" s="158">
        <v>0.4</v>
      </c>
      <c r="U35" s="2" t="s">
        <v>177</v>
      </c>
      <c r="V35" s="2" t="s">
        <v>1285</v>
      </c>
      <c r="W35" s="2" t="s">
        <v>334</v>
      </c>
      <c r="X35" s="2" t="s">
        <v>1286</v>
      </c>
      <c r="Y35" s="2" t="s">
        <v>334</v>
      </c>
      <c r="Z35" s="2" t="s">
        <v>1287</v>
      </c>
      <c r="AA35" s="2" t="s">
        <v>334</v>
      </c>
      <c r="AB35" s="33">
        <v>0.39</v>
      </c>
      <c r="AC35" s="33">
        <v>0.4</v>
      </c>
      <c r="AD35" s="162">
        <v>0.34</v>
      </c>
      <c r="AE35" s="2" t="s">
        <v>38</v>
      </c>
      <c r="AF35" s="2" t="s">
        <v>42</v>
      </c>
      <c r="AG35" s="2"/>
      <c r="AH35" s="7" t="s">
        <v>409</v>
      </c>
      <c r="AI35" s="7" t="s">
        <v>177</v>
      </c>
      <c r="AJ35" s="2" t="s">
        <v>177</v>
      </c>
      <c r="AK35" s="2" t="s">
        <v>1288</v>
      </c>
      <c r="AL35" s="37"/>
    </row>
    <row r="36" spans="1:38" x14ac:dyDescent="0.35">
      <c r="A36" s="28" t="s">
        <v>222</v>
      </c>
      <c r="B36" s="8" t="s">
        <v>1625</v>
      </c>
      <c r="C36" s="8" t="s">
        <v>1625</v>
      </c>
      <c r="D36" s="8" t="s">
        <v>1625</v>
      </c>
      <c r="E36" s="5">
        <v>0.14299999999999999</v>
      </c>
      <c r="F36" s="12">
        <v>0.17599999999999999</v>
      </c>
      <c r="G36" s="12">
        <v>0.35</v>
      </c>
      <c r="H36" s="12">
        <v>0.22700000000000001</v>
      </c>
      <c r="I36" s="12">
        <v>0.22700000000000001</v>
      </c>
      <c r="J36" s="12">
        <v>0.27800000000000002</v>
      </c>
      <c r="K36" s="12">
        <v>0.10299999999999999</v>
      </c>
      <c r="L36" s="12">
        <v>0.34399999999999997</v>
      </c>
      <c r="M36" s="12">
        <v>0.75</v>
      </c>
      <c r="N36" s="12">
        <v>0.441</v>
      </c>
      <c r="O36" s="13">
        <v>0.58299999999999996</v>
      </c>
      <c r="P36" s="13">
        <v>0.55600000000000005</v>
      </c>
      <c r="Q36" s="12">
        <v>0.55600000000000005</v>
      </c>
      <c r="R36" s="158">
        <v>0.6</v>
      </c>
      <c r="S36" s="12">
        <v>0.70599999999999996</v>
      </c>
      <c r="T36" s="158">
        <v>0.6</v>
      </c>
      <c r="U36" s="2" t="s">
        <v>1295</v>
      </c>
      <c r="V36" s="2" t="s">
        <v>1296</v>
      </c>
      <c r="W36" s="2" t="s">
        <v>312</v>
      </c>
      <c r="X36" s="2" t="s">
        <v>1297</v>
      </c>
      <c r="Y36" s="2" t="s">
        <v>334</v>
      </c>
      <c r="Z36" s="2" t="s">
        <v>1298</v>
      </c>
      <c r="AA36" s="2" t="s">
        <v>334</v>
      </c>
      <c r="AB36" s="33">
        <v>0.73</v>
      </c>
      <c r="AC36" s="33">
        <v>0.74</v>
      </c>
      <c r="AD36" s="162">
        <v>0.73</v>
      </c>
      <c r="AE36" s="2" t="s">
        <v>38</v>
      </c>
      <c r="AF36" s="2" t="s">
        <v>42</v>
      </c>
      <c r="AG36" s="2"/>
      <c r="AH36" s="2" t="s">
        <v>427</v>
      </c>
      <c r="AI36" s="2" t="s">
        <v>398</v>
      </c>
      <c r="AJ36" s="2" t="s">
        <v>1611</v>
      </c>
      <c r="AK36" s="2" t="s">
        <v>1300</v>
      </c>
      <c r="AL36" s="37"/>
    </row>
    <row r="37" spans="1:38" x14ac:dyDescent="0.35">
      <c r="A37" s="21" t="s">
        <v>223</v>
      </c>
      <c r="B37" s="8" t="s">
        <v>1635</v>
      </c>
      <c r="C37" s="12">
        <v>0.17599999999999999</v>
      </c>
      <c r="D37" s="12">
        <v>0.16700000000000001</v>
      </c>
      <c r="E37" s="12">
        <v>0.44400000000000001</v>
      </c>
      <c r="F37" s="12">
        <v>0.29399999999999998</v>
      </c>
      <c r="G37" s="12">
        <v>0.16700000000000001</v>
      </c>
      <c r="H37" s="12">
        <v>0.47099999999999997</v>
      </c>
      <c r="I37" s="12">
        <v>0.11799999999999999</v>
      </c>
      <c r="J37" s="12">
        <v>0.52900000000000003</v>
      </c>
      <c r="K37" s="12">
        <v>0.53300000000000003</v>
      </c>
      <c r="L37" s="12">
        <v>0.52900000000000003</v>
      </c>
      <c r="M37" s="12">
        <v>0.42899999999999999</v>
      </c>
      <c r="N37" s="12">
        <v>0.435</v>
      </c>
      <c r="O37" s="13">
        <v>0.45500000000000002</v>
      </c>
      <c r="P37" s="13">
        <v>0.81799999999999995</v>
      </c>
      <c r="Q37" s="12">
        <v>0.5</v>
      </c>
      <c r="R37" s="158">
        <v>0.6</v>
      </c>
      <c r="S37" s="12">
        <v>0.80400000000000005</v>
      </c>
      <c r="T37" s="158">
        <v>0.6</v>
      </c>
      <c r="U37" s="2" t="s">
        <v>177</v>
      </c>
      <c r="V37" s="2" t="s">
        <v>1301</v>
      </c>
      <c r="W37" s="2" t="s">
        <v>312</v>
      </c>
      <c r="X37" s="2" t="s">
        <v>1302</v>
      </c>
      <c r="Y37" s="2" t="s">
        <v>312</v>
      </c>
      <c r="Z37" s="2" t="s">
        <v>1303</v>
      </c>
      <c r="AA37" s="2" t="s">
        <v>334</v>
      </c>
      <c r="AB37" s="33">
        <v>0.89</v>
      </c>
      <c r="AC37" s="33">
        <v>0.75</v>
      </c>
      <c r="AD37" s="162">
        <v>0.5</v>
      </c>
      <c r="AE37" s="2" t="s">
        <v>38</v>
      </c>
      <c r="AF37" s="2" t="s">
        <v>42</v>
      </c>
      <c r="AG37" s="2"/>
      <c r="AH37" s="7" t="s">
        <v>392</v>
      </c>
      <c r="AI37" s="7" t="s">
        <v>177</v>
      </c>
      <c r="AJ37" s="2" t="s">
        <v>177</v>
      </c>
      <c r="AK37" s="2" t="s">
        <v>1304</v>
      </c>
      <c r="AL37" s="37"/>
    </row>
    <row r="38" spans="1:38" ht="29" x14ac:dyDescent="0.35">
      <c r="A38" s="29" t="s">
        <v>228</v>
      </c>
      <c r="B38" s="12">
        <v>0.2</v>
      </c>
      <c r="C38" s="12">
        <v>0.27500000000000002</v>
      </c>
      <c r="D38" s="12">
        <v>0.17199999999999999</v>
      </c>
      <c r="E38" s="12">
        <v>0.4</v>
      </c>
      <c r="F38" s="12">
        <v>0.375</v>
      </c>
      <c r="G38" s="12">
        <v>0.20599999999999999</v>
      </c>
      <c r="H38" s="12">
        <v>0.375</v>
      </c>
      <c r="I38" s="12">
        <v>0.48399999999999999</v>
      </c>
      <c r="J38" s="12">
        <v>0.21199999999999999</v>
      </c>
      <c r="K38" s="12">
        <v>0.38700000000000001</v>
      </c>
      <c r="L38" s="12">
        <v>0.36699999999999999</v>
      </c>
      <c r="M38" s="12">
        <v>0.34399999999999997</v>
      </c>
      <c r="N38" s="12">
        <v>0.39400000000000002</v>
      </c>
      <c r="O38" s="13">
        <v>0.17199999999999999</v>
      </c>
      <c r="P38" s="13">
        <v>0.29599999999999999</v>
      </c>
      <c r="Q38" s="12">
        <v>0.33300000000000002</v>
      </c>
      <c r="R38" s="158">
        <v>0.4</v>
      </c>
      <c r="S38" s="12">
        <v>0.47899999999999998</v>
      </c>
      <c r="T38" s="158">
        <v>0.6</v>
      </c>
      <c r="U38" s="2" t="s">
        <v>485</v>
      </c>
      <c r="V38" s="2" t="s">
        <v>1333</v>
      </c>
      <c r="W38" s="2" t="s">
        <v>1051</v>
      </c>
      <c r="X38" s="2" t="s">
        <v>1334</v>
      </c>
      <c r="Y38" s="2" t="s">
        <v>1051</v>
      </c>
      <c r="Z38" s="2" t="s">
        <v>1203</v>
      </c>
      <c r="AA38" s="2" t="s">
        <v>1051</v>
      </c>
      <c r="AB38" s="33">
        <v>0.15</v>
      </c>
      <c r="AC38" s="33">
        <v>0.14000000000000001</v>
      </c>
      <c r="AD38" s="162">
        <v>0.14000000000000001</v>
      </c>
      <c r="AE38" s="2"/>
      <c r="AF38" s="2" t="s">
        <v>42</v>
      </c>
      <c r="AG38" s="2"/>
      <c r="AH38" s="7" t="s">
        <v>438</v>
      </c>
      <c r="AI38" s="7" t="s">
        <v>487</v>
      </c>
      <c r="AJ38" s="4" t="s">
        <v>1611</v>
      </c>
      <c r="AK38" s="2" t="s">
        <v>1337</v>
      </c>
      <c r="AL38" s="37"/>
    </row>
    <row r="39" spans="1:38" ht="29" x14ac:dyDescent="0.35">
      <c r="A39" s="4" t="s">
        <v>230</v>
      </c>
      <c r="B39" s="8" t="s">
        <v>1625</v>
      </c>
      <c r="C39" s="8" t="s">
        <v>1625</v>
      </c>
      <c r="D39" s="8" t="s">
        <v>1625</v>
      </c>
      <c r="E39" s="8" t="s">
        <v>1625</v>
      </c>
      <c r="F39" s="5">
        <v>0.70799999999999996</v>
      </c>
      <c r="G39" s="12">
        <v>1.0569999999999999</v>
      </c>
      <c r="H39" s="12">
        <v>0.84199999999999997</v>
      </c>
      <c r="I39" s="12">
        <v>0.30199999999999999</v>
      </c>
      <c r="J39" s="12">
        <v>0.44700000000000001</v>
      </c>
      <c r="K39" s="12">
        <v>0.42899999999999999</v>
      </c>
      <c r="L39" s="12">
        <v>0.5</v>
      </c>
      <c r="M39" s="12">
        <v>0.35699999999999998</v>
      </c>
      <c r="N39" s="12">
        <v>0.08</v>
      </c>
      <c r="O39" s="13">
        <v>0.14299999999999999</v>
      </c>
      <c r="P39" s="13">
        <v>0.52900000000000003</v>
      </c>
      <c r="Q39" s="12">
        <v>8.3000000000000004E-2</v>
      </c>
      <c r="R39" s="158">
        <v>0.7</v>
      </c>
      <c r="S39" s="12">
        <v>0.35399999999999998</v>
      </c>
      <c r="T39" s="158">
        <v>0.7</v>
      </c>
      <c r="U39" s="14" t="s">
        <v>459</v>
      </c>
      <c r="V39" s="14" t="s">
        <v>1340</v>
      </c>
      <c r="W39" s="2" t="s">
        <v>334</v>
      </c>
      <c r="X39" s="14" t="s">
        <v>1341</v>
      </c>
      <c r="Y39" s="2" t="s">
        <v>334</v>
      </c>
      <c r="Z39" s="2" t="s">
        <v>1342</v>
      </c>
      <c r="AA39" s="2" t="s">
        <v>334</v>
      </c>
      <c r="AB39" s="33">
        <v>0.18</v>
      </c>
      <c r="AC39" s="33">
        <v>0.1</v>
      </c>
      <c r="AD39" s="162">
        <v>0.17</v>
      </c>
      <c r="AE39" s="2"/>
      <c r="AF39" s="2" t="s">
        <v>42</v>
      </c>
      <c r="AG39" s="2"/>
      <c r="AH39" s="7" t="s">
        <v>314</v>
      </c>
      <c r="AI39" s="7" t="s">
        <v>465</v>
      </c>
      <c r="AJ39" s="7" t="s">
        <v>1608</v>
      </c>
      <c r="AK39" s="2" t="s">
        <v>1345</v>
      </c>
      <c r="AL39" s="37"/>
    </row>
    <row r="40" spans="1:38" ht="29" x14ac:dyDescent="0.35">
      <c r="A40" s="4" t="s">
        <v>242</v>
      </c>
      <c r="B40" s="8"/>
      <c r="C40" s="8"/>
      <c r="D40" s="8"/>
      <c r="E40" s="8" t="s">
        <v>1625</v>
      </c>
      <c r="F40" s="8" t="s">
        <v>1625</v>
      </c>
      <c r="G40" s="8" t="s">
        <v>1625</v>
      </c>
      <c r="H40" s="8" t="s">
        <v>1625</v>
      </c>
      <c r="I40" s="8" t="s">
        <v>1625</v>
      </c>
      <c r="J40" s="8" t="s">
        <v>1625</v>
      </c>
      <c r="K40" s="8" t="s">
        <v>1625</v>
      </c>
      <c r="L40" s="8" t="s">
        <v>1625</v>
      </c>
      <c r="M40" s="12">
        <v>0.183</v>
      </c>
      <c r="N40" s="12">
        <v>0.50900000000000001</v>
      </c>
      <c r="O40" s="13">
        <v>0.224</v>
      </c>
      <c r="P40" s="13">
        <v>0.39200000000000002</v>
      </c>
      <c r="Q40" s="12">
        <v>0.47499999999999998</v>
      </c>
      <c r="R40" s="158">
        <v>0.8</v>
      </c>
      <c r="S40" s="12">
        <v>0.41299999999999998</v>
      </c>
      <c r="T40" s="158">
        <v>0.5</v>
      </c>
      <c r="U40" s="14" t="s">
        <v>758</v>
      </c>
      <c r="V40" s="14" t="s">
        <v>1415</v>
      </c>
      <c r="W40" s="2" t="s">
        <v>334</v>
      </c>
      <c r="X40" s="14" t="s">
        <v>1416</v>
      </c>
      <c r="Y40" s="2" t="s">
        <v>334</v>
      </c>
      <c r="Z40" s="2" t="s">
        <v>1417</v>
      </c>
      <c r="AA40" s="2" t="s">
        <v>1051</v>
      </c>
      <c r="AB40" s="33">
        <v>0.82</v>
      </c>
      <c r="AC40" s="33">
        <v>0.72</v>
      </c>
      <c r="AD40" s="162">
        <v>0.94</v>
      </c>
      <c r="AE40" s="2" t="s">
        <v>38</v>
      </c>
      <c r="AF40" s="2" t="s">
        <v>42</v>
      </c>
      <c r="AG40" s="2"/>
      <c r="AH40" s="7" t="s">
        <v>543</v>
      </c>
      <c r="AI40" s="7" t="s">
        <v>177</v>
      </c>
      <c r="AJ40" s="2" t="s">
        <v>177</v>
      </c>
      <c r="AK40" s="2" t="s">
        <v>1420</v>
      </c>
      <c r="AL40" s="37"/>
    </row>
    <row r="41" spans="1:38" ht="29" x14ac:dyDescent="0.35">
      <c r="A41" s="122" t="s">
        <v>246</v>
      </c>
      <c r="B41" s="12">
        <v>0.66100000000000003</v>
      </c>
      <c r="C41" s="12">
        <v>0.59299999999999997</v>
      </c>
      <c r="D41" s="12">
        <v>0.70199999999999996</v>
      </c>
      <c r="E41" s="12">
        <v>0.85699999999999998</v>
      </c>
      <c r="F41" s="12">
        <v>0.76500000000000001</v>
      </c>
      <c r="G41" s="12">
        <v>0.40500000000000003</v>
      </c>
      <c r="H41" s="12">
        <v>0.51100000000000001</v>
      </c>
      <c r="I41" s="12">
        <v>0.27600000000000002</v>
      </c>
      <c r="J41" s="12">
        <v>0.185</v>
      </c>
      <c r="K41" s="12">
        <v>0.51700000000000002</v>
      </c>
      <c r="L41" s="12">
        <v>0.64900000000000002</v>
      </c>
      <c r="M41" s="12">
        <v>0.85499999999999998</v>
      </c>
      <c r="N41" s="12">
        <v>0.44800000000000001</v>
      </c>
      <c r="O41" s="13">
        <v>0.53300000000000003</v>
      </c>
      <c r="P41" s="13">
        <v>0.93799999999999994</v>
      </c>
      <c r="Q41" s="12">
        <v>1.032</v>
      </c>
      <c r="R41" s="158">
        <v>0.8</v>
      </c>
      <c r="S41" s="12">
        <v>1.266</v>
      </c>
      <c r="T41" s="158">
        <v>0.9</v>
      </c>
      <c r="U41" s="126" t="s">
        <v>459</v>
      </c>
      <c r="V41" s="2" t="s">
        <v>1438</v>
      </c>
      <c r="W41" s="2" t="s">
        <v>334</v>
      </c>
      <c r="X41" s="2" t="s">
        <v>1439</v>
      </c>
      <c r="Y41" s="2" t="s">
        <v>334</v>
      </c>
      <c r="Z41" s="2" t="s">
        <v>1440</v>
      </c>
      <c r="AA41" s="2" t="s">
        <v>334</v>
      </c>
      <c r="AB41" s="33">
        <v>0.31</v>
      </c>
      <c r="AC41" s="33">
        <v>0.37</v>
      </c>
      <c r="AD41" s="162">
        <v>0.28999999999999998</v>
      </c>
      <c r="AE41" s="2"/>
      <c r="AF41" s="2" t="s">
        <v>42</v>
      </c>
      <c r="AG41" s="2"/>
      <c r="AH41" s="7" t="s">
        <v>324</v>
      </c>
      <c r="AI41" s="2" t="s">
        <v>317</v>
      </c>
      <c r="AJ41" s="7" t="s">
        <v>1609</v>
      </c>
      <c r="AK41" s="2" t="s">
        <v>1442</v>
      </c>
      <c r="AL41" s="37"/>
    </row>
    <row r="42" spans="1:38" ht="29" x14ac:dyDescent="0.35">
      <c r="A42" s="122" t="s">
        <v>246</v>
      </c>
      <c r="B42" s="12">
        <v>0.66100000000000003</v>
      </c>
      <c r="C42" s="12">
        <v>0.59299999999999997</v>
      </c>
      <c r="D42" s="12">
        <v>0.70199999999999996</v>
      </c>
      <c r="E42" s="12">
        <v>0.85699999999999998</v>
      </c>
      <c r="F42" s="12">
        <v>0.76500000000000001</v>
      </c>
      <c r="G42" s="12">
        <v>0.40500000000000003</v>
      </c>
      <c r="H42" s="12">
        <v>0.51100000000000001</v>
      </c>
      <c r="I42" s="12">
        <v>0.27600000000000002</v>
      </c>
      <c r="J42" s="12">
        <v>0.185</v>
      </c>
      <c r="K42" s="12">
        <v>0.51700000000000002</v>
      </c>
      <c r="L42" s="12">
        <v>0.64900000000000002</v>
      </c>
      <c r="M42" s="12">
        <v>0.85499999999999998</v>
      </c>
      <c r="N42" s="12">
        <v>0.44800000000000001</v>
      </c>
      <c r="O42" s="13">
        <v>0.53300000000000003</v>
      </c>
      <c r="P42" s="13">
        <v>0.93799999999999994</v>
      </c>
      <c r="Q42" s="12">
        <v>1.032</v>
      </c>
      <c r="R42" s="158">
        <v>0.8</v>
      </c>
      <c r="S42" s="12">
        <v>1.266</v>
      </c>
      <c r="T42" s="158">
        <v>0.9</v>
      </c>
      <c r="U42" s="126" t="s">
        <v>890</v>
      </c>
      <c r="V42" s="2" t="s">
        <v>1443</v>
      </c>
      <c r="W42" s="2" t="s">
        <v>334</v>
      </c>
      <c r="X42" s="2" t="s">
        <v>1444</v>
      </c>
      <c r="Y42" s="2" t="s">
        <v>334</v>
      </c>
      <c r="Z42" s="2" t="s">
        <v>1445</v>
      </c>
      <c r="AA42" s="2" t="s">
        <v>334</v>
      </c>
      <c r="AB42" s="33">
        <v>0.31</v>
      </c>
      <c r="AC42" s="33">
        <v>0.37</v>
      </c>
      <c r="AD42" s="162">
        <v>0.28999999999999998</v>
      </c>
      <c r="AE42" s="2"/>
      <c r="AF42" s="2" t="s">
        <v>42</v>
      </c>
      <c r="AG42" s="2"/>
      <c r="AH42" s="7" t="s">
        <v>324</v>
      </c>
      <c r="AI42" s="2" t="s">
        <v>317</v>
      </c>
      <c r="AJ42" s="7" t="s">
        <v>1609</v>
      </c>
      <c r="AK42" s="2" t="s">
        <v>1442</v>
      </c>
      <c r="AL42" s="37"/>
    </row>
    <row r="43" spans="1:38" x14ac:dyDescent="0.35">
      <c r="A43" s="127" t="s">
        <v>249</v>
      </c>
      <c r="B43" s="8" t="s">
        <v>1635</v>
      </c>
      <c r="C43" s="12">
        <v>0.33300000000000002</v>
      </c>
      <c r="D43" s="12">
        <v>0.57099999999999995</v>
      </c>
      <c r="E43" s="12">
        <v>0.63500000000000001</v>
      </c>
      <c r="F43" s="12">
        <v>0.49299999999999999</v>
      </c>
      <c r="G43" s="12">
        <v>0.64300000000000002</v>
      </c>
      <c r="H43" s="12">
        <v>0.39700000000000002</v>
      </c>
      <c r="I43" s="12">
        <v>0.2</v>
      </c>
      <c r="J43" s="12">
        <v>0.55100000000000005</v>
      </c>
      <c r="K43" s="12">
        <v>0.47699999999999998</v>
      </c>
      <c r="L43" s="12">
        <v>0.44800000000000001</v>
      </c>
      <c r="M43" s="12">
        <v>0.42599999999999999</v>
      </c>
      <c r="N43" s="12">
        <v>0.4</v>
      </c>
      <c r="O43" s="13">
        <v>0.32800000000000001</v>
      </c>
      <c r="P43" s="13">
        <v>0.50700000000000001</v>
      </c>
      <c r="Q43" s="12">
        <v>0.77600000000000002</v>
      </c>
      <c r="R43" s="158">
        <v>0.6</v>
      </c>
      <c r="S43" s="12">
        <v>0.75800000000000001</v>
      </c>
      <c r="T43" s="158">
        <v>0.7</v>
      </c>
      <c r="U43" s="125" t="s">
        <v>1463</v>
      </c>
      <c r="V43" s="2" t="s">
        <v>1464</v>
      </c>
      <c r="W43" s="2" t="s">
        <v>334</v>
      </c>
      <c r="X43" s="2" t="s">
        <v>1465</v>
      </c>
      <c r="Y43" s="2" t="s">
        <v>334</v>
      </c>
      <c r="Z43" s="2" t="s">
        <v>1466</v>
      </c>
      <c r="AA43" s="2" t="s">
        <v>334</v>
      </c>
      <c r="AB43" s="33">
        <v>0.51</v>
      </c>
      <c r="AC43" s="33">
        <v>0.51</v>
      </c>
      <c r="AD43" s="162">
        <v>0.49</v>
      </c>
      <c r="AE43" s="2" t="s">
        <v>38</v>
      </c>
      <c r="AF43" s="2" t="s">
        <v>42</v>
      </c>
      <c r="AG43" s="2"/>
      <c r="AH43" s="7" t="s">
        <v>409</v>
      </c>
      <c r="AI43" s="7" t="s">
        <v>177</v>
      </c>
      <c r="AJ43" s="2" t="s">
        <v>177</v>
      </c>
      <c r="AK43" s="2" t="s">
        <v>1462</v>
      </c>
      <c r="AL43" s="37"/>
    </row>
    <row r="44" spans="1:38" x14ac:dyDescent="0.35">
      <c r="A44" s="127" t="s">
        <v>249</v>
      </c>
      <c r="B44" s="8" t="s">
        <v>1635</v>
      </c>
      <c r="C44" s="12">
        <v>0.33300000000000002</v>
      </c>
      <c r="D44" s="12">
        <v>0.57099999999999995</v>
      </c>
      <c r="E44" s="12">
        <v>0.63500000000000001</v>
      </c>
      <c r="F44" s="12">
        <v>0.49299999999999999</v>
      </c>
      <c r="G44" s="12">
        <v>0.64300000000000002</v>
      </c>
      <c r="H44" s="12">
        <v>0.39700000000000002</v>
      </c>
      <c r="I44" s="12">
        <v>0.2</v>
      </c>
      <c r="J44" s="12">
        <v>0.55100000000000005</v>
      </c>
      <c r="K44" s="12">
        <v>0.47699999999999998</v>
      </c>
      <c r="L44" s="12">
        <v>0.44800000000000001</v>
      </c>
      <c r="M44" s="12">
        <v>0.42599999999999999</v>
      </c>
      <c r="N44" s="12">
        <v>0.4</v>
      </c>
      <c r="O44" s="13">
        <v>0.32800000000000001</v>
      </c>
      <c r="P44" s="13">
        <v>0.50700000000000001</v>
      </c>
      <c r="Q44" s="12">
        <v>0.77600000000000002</v>
      </c>
      <c r="R44" s="158">
        <v>0.6</v>
      </c>
      <c r="S44" s="12">
        <v>0.75800000000000001</v>
      </c>
      <c r="T44" s="158">
        <v>0.7</v>
      </c>
      <c r="U44" s="125" t="s">
        <v>1467</v>
      </c>
      <c r="V44" s="2" t="s">
        <v>1468</v>
      </c>
      <c r="W44" s="2" t="s">
        <v>334</v>
      </c>
      <c r="X44" s="2" t="s">
        <v>1469</v>
      </c>
      <c r="Y44" s="2" t="s">
        <v>334</v>
      </c>
      <c r="Z44" s="2" t="s">
        <v>1470</v>
      </c>
      <c r="AA44" s="1" t="s">
        <v>312</v>
      </c>
      <c r="AB44" s="33">
        <v>0.51</v>
      </c>
      <c r="AC44" s="33">
        <v>0.51</v>
      </c>
      <c r="AD44" s="162">
        <v>0.49</v>
      </c>
      <c r="AE44" s="2" t="s">
        <v>38</v>
      </c>
      <c r="AF44" s="2" t="s">
        <v>42</v>
      </c>
      <c r="AG44" s="2"/>
      <c r="AH44" s="7" t="s">
        <v>409</v>
      </c>
      <c r="AI44" s="7" t="s">
        <v>177</v>
      </c>
      <c r="AJ44" s="2" t="s">
        <v>177</v>
      </c>
      <c r="AK44" s="2" t="s">
        <v>1462</v>
      </c>
      <c r="AL44" s="37"/>
    </row>
    <row r="45" spans="1:38" x14ac:dyDescent="0.35">
      <c r="A45" s="21" t="s">
        <v>251</v>
      </c>
      <c r="B45" s="12">
        <v>0.37</v>
      </c>
      <c r="C45" s="12">
        <v>0.59299999999999997</v>
      </c>
      <c r="D45" s="12">
        <v>0.59499999999999997</v>
      </c>
      <c r="E45" s="12">
        <v>0.82899999999999996</v>
      </c>
      <c r="F45" s="12">
        <v>0.78300000000000003</v>
      </c>
      <c r="G45" s="12">
        <v>5.2999999999999999E-2</v>
      </c>
      <c r="H45" s="12">
        <v>0.82399999999999995</v>
      </c>
      <c r="I45" s="12">
        <v>1</v>
      </c>
      <c r="J45" s="12">
        <v>1.2729999999999999</v>
      </c>
      <c r="K45" s="12">
        <v>1.167</v>
      </c>
      <c r="L45" s="12">
        <v>0.86399999999999999</v>
      </c>
      <c r="M45" s="12">
        <v>2</v>
      </c>
      <c r="N45" s="12">
        <v>4.5</v>
      </c>
      <c r="O45" s="13">
        <v>5.75</v>
      </c>
      <c r="P45" s="13">
        <v>1.929</v>
      </c>
      <c r="Q45" s="12">
        <v>1.4550000000000001</v>
      </c>
      <c r="R45" s="158">
        <v>0.6</v>
      </c>
      <c r="S45" s="12">
        <v>2.536</v>
      </c>
      <c r="T45" s="158">
        <v>1.6</v>
      </c>
      <c r="U45" s="2" t="s">
        <v>177</v>
      </c>
      <c r="V45" s="2" t="s">
        <v>1474</v>
      </c>
      <c r="W45" s="2" t="s">
        <v>319</v>
      </c>
      <c r="X45" s="2" t="s">
        <v>1475</v>
      </c>
      <c r="Y45" s="2" t="s">
        <v>328</v>
      </c>
      <c r="Z45" s="2" t="s">
        <v>1476</v>
      </c>
      <c r="AA45" s="2" t="s">
        <v>328</v>
      </c>
      <c r="AB45" s="33">
        <v>1.67</v>
      </c>
      <c r="AC45" s="33">
        <v>1.08</v>
      </c>
      <c r="AD45" s="162">
        <v>0.64</v>
      </c>
      <c r="AE45" s="2" t="s">
        <v>38</v>
      </c>
      <c r="AF45" s="2" t="s">
        <v>42</v>
      </c>
      <c r="AG45" s="2"/>
      <c r="AH45" s="7" t="s">
        <v>543</v>
      </c>
      <c r="AI45" s="7" t="s">
        <v>177</v>
      </c>
      <c r="AJ45" s="2" t="s">
        <v>177</v>
      </c>
      <c r="AK45" s="2" t="s">
        <v>1477</v>
      </c>
      <c r="AL45" s="37"/>
    </row>
    <row r="46" spans="1:38" ht="29" x14ac:dyDescent="0.35">
      <c r="A46" s="21" t="s">
        <v>275</v>
      </c>
      <c r="B46" s="12">
        <v>0.57999999999999996</v>
      </c>
      <c r="C46" s="12">
        <v>0.38</v>
      </c>
      <c r="D46" s="12">
        <v>0.60799999999999998</v>
      </c>
      <c r="E46" s="12">
        <v>1.1399999999999999</v>
      </c>
      <c r="F46" s="12">
        <v>0.61099999999999999</v>
      </c>
      <c r="G46" s="12">
        <v>0.91100000000000003</v>
      </c>
      <c r="H46" s="12">
        <v>0.60399999999999998</v>
      </c>
      <c r="I46" s="12">
        <v>0.48099999999999998</v>
      </c>
      <c r="J46" s="12">
        <v>0.70799999999999996</v>
      </c>
      <c r="K46" s="12">
        <v>0.80900000000000005</v>
      </c>
      <c r="L46" s="12">
        <v>0.44700000000000001</v>
      </c>
      <c r="M46" s="12">
        <v>0.57099999999999995</v>
      </c>
      <c r="N46" s="12">
        <v>0.63300000000000001</v>
      </c>
      <c r="O46" s="13">
        <v>0.83699999999999997</v>
      </c>
      <c r="P46" s="13">
        <v>1.2689999999999999</v>
      </c>
      <c r="Q46" s="12">
        <v>0.38600000000000001</v>
      </c>
      <c r="R46" s="158">
        <v>0.8</v>
      </c>
      <c r="S46" s="12">
        <v>1.0840000000000001</v>
      </c>
      <c r="T46" s="158">
        <v>1.3</v>
      </c>
      <c r="U46" s="2" t="s">
        <v>850</v>
      </c>
      <c r="V46" s="2" t="s">
        <v>1568</v>
      </c>
      <c r="W46" s="2" t="s">
        <v>312</v>
      </c>
      <c r="X46" s="2" t="s">
        <v>1569</v>
      </c>
      <c r="Y46" s="2" t="s">
        <v>312</v>
      </c>
      <c r="Z46" s="2" t="s">
        <v>1570</v>
      </c>
      <c r="AA46" s="2" t="s">
        <v>334</v>
      </c>
      <c r="AB46" s="33">
        <v>0.49</v>
      </c>
      <c r="AC46" s="33">
        <v>0.38</v>
      </c>
      <c r="AD46" s="162">
        <v>0.3</v>
      </c>
      <c r="AE46" s="2"/>
      <c r="AF46" s="2" t="s">
        <v>42</v>
      </c>
      <c r="AG46" s="2"/>
      <c r="AH46" s="7" t="s">
        <v>648</v>
      </c>
      <c r="AI46" s="7" t="s">
        <v>465</v>
      </c>
      <c r="AJ46" s="7" t="s">
        <v>1608</v>
      </c>
      <c r="AK46" s="2" t="s">
        <v>1573</v>
      </c>
      <c r="AL46" s="37"/>
    </row>
    <row r="47" spans="1:38" x14ac:dyDescent="0.35">
      <c r="A47" s="21" t="s">
        <v>276</v>
      </c>
      <c r="B47" s="8" t="s">
        <v>1635</v>
      </c>
      <c r="C47" s="8" t="s">
        <v>1635</v>
      </c>
      <c r="D47" s="8" t="s">
        <v>1635</v>
      </c>
      <c r="E47" s="12">
        <v>0.316</v>
      </c>
      <c r="F47" s="12">
        <v>1.25</v>
      </c>
      <c r="G47" s="12">
        <v>1.2729999999999999</v>
      </c>
      <c r="H47" s="12">
        <v>0.308</v>
      </c>
      <c r="I47" s="12">
        <v>0.28599999999999998</v>
      </c>
      <c r="J47" s="12">
        <v>0.23100000000000001</v>
      </c>
      <c r="K47" s="12">
        <v>0.33300000000000002</v>
      </c>
      <c r="L47" s="12">
        <v>0.25</v>
      </c>
      <c r="M47" s="12">
        <v>0.56299999999999994</v>
      </c>
      <c r="N47" s="12">
        <v>0.65</v>
      </c>
      <c r="O47" s="13">
        <v>0.53300000000000003</v>
      </c>
      <c r="P47" s="13">
        <v>0.75</v>
      </c>
      <c r="Q47" s="12">
        <v>0.55000000000000004</v>
      </c>
      <c r="R47" s="158">
        <v>0.3</v>
      </c>
      <c r="S47" s="12">
        <v>0.82199999999999995</v>
      </c>
      <c r="T47" s="158">
        <v>0.5</v>
      </c>
      <c r="U47" s="2" t="s">
        <v>177</v>
      </c>
      <c r="V47" s="2" t="s">
        <v>1574</v>
      </c>
      <c r="W47" s="14" t="s">
        <v>312</v>
      </c>
      <c r="X47" s="2" t="s">
        <v>1575</v>
      </c>
      <c r="Y47" s="14" t="s">
        <v>312</v>
      </c>
      <c r="Z47" s="14" t="s">
        <v>1576</v>
      </c>
      <c r="AA47" s="2" t="s">
        <v>334</v>
      </c>
      <c r="AB47" s="33">
        <v>0.99</v>
      </c>
      <c r="AC47" s="33">
        <v>0.56000000000000005</v>
      </c>
      <c r="AD47" s="162">
        <v>0.3</v>
      </c>
      <c r="AE47" s="2" t="s">
        <v>38</v>
      </c>
      <c r="AF47" s="2" t="s">
        <v>42</v>
      </c>
      <c r="AG47" s="2" t="s">
        <v>24</v>
      </c>
      <c r="AH47" s="7" t="s">
        <v>409</v>
      </c>
      <c r="AI47" s="7" t="s">
        <v>177</v>
      </c>
      <c r="AJ47" s="2" t="s">
        <v>177</v>
      </c>
      <c r="AK47" s="2" t="s">
        <v>1577</v>
      </c>
      <c r="AL47" s="37"/>
    </row>
    <row r="48" spans="1:38" ht="29" x14ac:dyDescent="0.35">
      <c r="A48" s="128" t="s">
        <v>278</v>
      </c>
      <c r="B48" s="8" t="s">
        <v>1635</v>
      </c>
      <c r="C48" s="8" t="s">
        <v>1635</v>
      </c>
      <c r="D48" s="8" t="s">
        <v>1635</v>
      </c>
      <c r="E48" s="8" t="s">
        <v>1635</v>
      </c>
      <c r="F48" s="12">
        <v>0.24099999999999999</v>
      </c>
      <c r="G48" s="12">
        <v>0.24099999999999999</v>
      </c>
      <c r="H48" s="12">
        <v>0.10299999999999999</v>
      </c>
      <c r="I48" s="12">
        <v>0.41399999999999998</v>
      </c>
      <c r="J48" s="12">
        <v>0.46400000000000002</v>
      </c>
      <c r="K48" s="12">
        <v>0.60699999999999998</v>
      </c>
      <c r="L48" s="12">
        <v>0.51600000000000001</v>
      </c>
      <c r="M48" s="12">
        <v>0.27600000000000002</v>
      </c>
      <c r="N48" s="12">
        <v>0.86399999999999999</v>
      </c>
      <c r="O48" s="13">
        <v>1.2310000000000001</v>
      </c>
      <c r="P48" s="13">
        <v>1.7390000000000001</v>
      </c>
      <c r="Q48" s="12">
        <v>2.1739999999999999</v>
      </c>
      <c r="R48" s="158">
        <v>1.8</v>
      </c>
      <c r="S48" s="12">
        <v>1.5249999999999999</v>
      </c>
      <c r="T48" s="158">
        <v>1.5</v>
      </c>
      <c r="U48" s="123" t="s">
        <v>459</v>
      </c>
      <c r="V48" s="2" t="s">
        <v>1582</v>
      </c>
      <c r="W48" s="2" t="s">
        <v>312</v>
      </c>
      <c r="X48" s="2" t="s">
        <v>1583</v>
      </c>
      <c r="Y48" s="2" t="s">
        <v>312</v>
      </c>
      <c r="Z48" s="2" t="s">
        <v>1584</v>
      </c>
      <c r="AA48" s="2" t="s">
        <v>328</v>
      </c>
      <c r="AB48" s="33">
        <v>0.61</v>
      </c>
      <c r="AC48" s="33">
        <v>0.66</v>
      </c>
      <c r="AD48" s="162">
        <v>0.63</v>
      </c>
      <c r="AE48" s="2"/>
      <c r="AF48" s="2" t="s">
        <v>42</v>
      </c>
      <c r="AG48" s="2"/>
      <c r="AH48" s="7" t="s">
        <v>648</v>
      </c>
      <c r="AI48" s="7" t="s">
        <v>465</v>
      </c>
      <c r="AJ48" s="7" t="s">
        <v>1608</v>
      </c>
      <c r="AK48" s="2" t="s">
        <v>1585</v>
      </c>
      <c r="AL48" s="37"/>
    </row>
    <row r="49" spans="1:38" ht="29" x14ac:dyDescent="0.35">
      <c r="A49" s="129" t="s">
        <v>278</v>
      </c>
      <c r="B49" s="39" t="s">
        <v>1635</v>
      </c>
      <c r="C49" s="39" t="s">
        <v>1635</v>
      </c>
      <c r="D49" s="39" t="s">
        <v>1635</v>
      </c>
      <c r="E49" s="39" t="s">
        <v>1635</v>
      </c>
      <c r="F49" s="40">
        <v>0.24099999999999999</v>
      </c>
      <c r="G49" s="40">
        <v>0.24099999999999999</v>
      </c>
      <c r="H49" s="40">
        <v>0.10299999999999999</v>
      </c>
      <c r="I49" s="40">
        <v>0.41399999999999998</v>
      </c>
      <c r="J49" s="40">
        <v>0.46400000000000002</v>
      </c>
      <c r="K49" s="40">
        <v>0.60699999999999998</v>
      </c>
      <c r="L49" s="40">
        <v>0.51600000000000001</v>
      </c>
      <c r="M49" s="40">
        <v>0.27600000000000002</v>
      </c>
      <c r="N49" s="40">
        <v>0.86399999999999999</v>
      </c>
      <c r="O49" s="13">
        <v>1.2310000000000001</v>
      </c>
      <c r="P49" s="13">
        <v>1.7390000000000001</v>
      </c>
      <c r="Q49" s="40">
        <v>2.1739999999999999</v>
      </c>
      <c r="R49" s="158">
        <v>1.8</v>
      </c>
      <c r="S49" s="40">
        <v>1.5249999999999999</v>
      </c>
      <c r="T49" s="158">
        <v>1.5</v>
      </c>
      <c r="U49" s="130" t="s">
        <v>1586</v>
      </c>
      <c r="V49" s="14" t="s">
        <v>1587</v>
      </c>
      <c r="W49" s="14" t="s">
        <v>312</v>
      </c>
      <c r="X49" s="14" t="s">
        <v>1588</v>
      </c>
      <c r="Y49" s="14" t="s">
        <v>334</v>
      </c>
      <c r="Z49" s="14" t="s">
        <v>1539</v>
      </c>
      <c r="AA49" s="14" t="s">
        <v>312</v>
      </c>
      <c r="AB49" s="33">
        <v>0.61</v>
      </c>
      <c r="AC49" s="33">
        <v>0.66</v>
      </c>
      <c r="AD49" s="162">
        <v>0.63</v>
      </c>
      <c r="AE49" s="2"/>
      <c r="AF49" s="2" t="s">
        <v>42</v>
      </c>
      <c r="AG49" s="2"/>
      <c r="AH49" s="7" t="s">
        <v>648</v>
      </c>
      <c r="AI49" s="7" t="s">
        <v>465</v>
      </c>
      <c r="AJ49" s="7" t="s">
        <v>1608</v>
      </c>
      <c r="AK49" s="41" t="s">
        <v>1585</v>
      </c>
      <c r="AL49" s="1"/>
    </row>
    <row r="51" spans="1:38" x14ac:dyDescent="0.35">
      <c r="A51" s="47" t="s">
        <v>1645</v>
      </c>
      <c r="B51" s="31">
        <f t="shared" ref="B51:O51" si="0">AVERAGE(B2,B3,B4,B5,B6,B7,B8,B9,B10,B11,B12,B13,B14,B15,B16,B17,B18,B19,B21,B23,B24,B25,B26,B27,B28,B29,B30,B31,B32,B33,B34,B35,B36,B37,B38,B39,B40,B41,B43,B45,B46,B47,B48)</f>
        <v>0.47616666666666663</v>
      </c>
      <c r="C51" s="31">
        <f t="shared" si="0"/>
        <v>0.47778571428571437</v>
      </c>
      <c r="D51" s="31">
        <f t="shared" si="0"/>
        <v>0.51913333333333322</v>
      </c>
      <c r="E51" s="31">
        <f t="shared" si="0"/>
        <v>0.56100000000000017</v>
      </c>
      <c r="F51" s="31">
        <f t="shared" si="0"/>
        <v>0.58060606060606068</v>
      </c>
      <c r="G51" s="31">
        <f t="shared" si="0"/>
        <v>0.50169444444444444</v>
      </c>
      <c r="H51" s="31">
        <f t="shared" si="0"/>
        <v>0.44997222222222238</v>
      </c>
      <c r="I51" s="31">
        <f t="shared" si="0"/>
        <v>0.41494444444444439</v>
      </c>
      <c r="J51" s="31">
        <f t="shared" si="0"/>
        <v>0.39405263157894738</v>
      </c>
      <c r="K51" s="31">
        <f t="shared" si="0"/>
        <v>0.47028205128205131</v>
      </c>
      <c r="L51" s="31">
        <f t="shared" si="0"/>
        <v>0.47907500000000008</v>
      </c>
      <c r="M51" s="31">
        <f t="shared" si="0"/>
        <v>0.63629268292682917</v>
      </c>
      <c r="N51" s="31">
        <f t="shared" si="0"/>
        <v>0.69873170731707301</v>
      </c>
      <c r="O51" s="31">
        <f t="shared" si="0"/>
        <v>0.84492857142857147</v>
      </c>
      <c r="P51" s="31">
        <f>AVERAGE(P2,P3,P4,P5,P6,P7,P8,P9,P10,P11,P12,P13,P14,P15,P16,P17,P18,P19,P21,P23,P24,P25,P26,P27,P28,P29,P30,P31,P32,P33,P34,P35,P36,P37,P38,P39,P40,P41,P43,P45,P46,P47,P48)</f>
        <v>1.0408372093023255</v>
      </c>
      <c r="Q51" s="31">
        <f>AVERAGE(Q2,Q3,Q4,Q5,Q6,Q7,Q8,Q9,Q10,Q11,Q12,Q13,Q14,Q15,Q16,Q17,Q18,Q19,Q21,Q23,Q24,Q25,Q26,Q27,Q28,Q29,Q30,Q31,Q32,Q33,Q34,Q35,Q36,Q37,Q38,Q39,Q40,Q41,Q43,Q45,Q46,Q47,Q48)</f>
        <v>1.1019999999999996</v>
      </c>
      <c r="R51" s="160">
        <f>AVERAGE(R2,R3,R4,R5,R6,R7,R8,R9,R10,R11,R12,R13,R14,R15,R16,R17,R18,R19,R21,R23,R24,R25,R26,R27,R28,R29,R30,R31,R32,R33,R34,R35,R36,R37,R38,R39,R40,R41,R43,R45,R46,R47,R48)</f>
        <v>0.9604651162790695</v>
      </c>
      <c r="S51" s="31">
        <f>AVERAGE(S2,S3,S4,S5,S6,S7,S8,S9,S10,S11,S12,S13,S14,S15,S16,S17,S18,S19,S21,S23,S24,S25,S26,S27,S28,S29,S30,S31,S32,S33,S34,S35,S36,S37,S38,S39,S40,S41,S43,S45,S46,S47,S48)</f>
        <v>1.2323953488372092</v>
      </c>
      <c r="T51" s="160">
        <f>AVERAGE(T2,T3,T4,T5,T6,T7,T8,T9,T10,T11,T12,T13,T14,T15,T16,T17,T18,T19,T21,T23,T24,T25,T26,T27,T28,T29,T30,T31,T32,T33,T34,T35,T36,T37,T38,T39,T40,T41,T43,T45,T46,T47,T48)</f>
        <v>1.172093023255814</v>
      </c>
      <c r="AB51" s="35">
        <f>AVERAGE(AB2,AB3,AB4,AB5,AB6,AB7,AB8,AB9,AB10,AB11,AB12,AB13,AB14,AB15,AB16,AB17,AB18,AB19,AB21,AB23,AB24,AB25,AB26,AB27,AB28,AB29,AB30,AB31,AB32,AB33,AB34,AB35,AB36,AB37,AB38,AB39,AB40,AB41,AB43,AB45,AB46,AB47,AB48)</f>
        <v>0.72906976744186036</v>
      </c>
      <c r="AC51" s="35">
        <f>AVERAGE(AC2,AC3,AC4,AC5,AC6,AC7,AC8,AC9,AC10,AC11,AC12,AC13,AC14,AC15,AC16,AC17,AC18,AC19,AC21,AC23,AC24,AC25,AC26,AC27,AC28,AC29,AC30,AC31,AC32,AC33,AC34,AC35,AC36,AC37,AC38,AC39,AC40,AC41,AC43,AC45,AC46,AC47,AC48)</f>
        <v>0.6760975609756098</v>
      </c>
      <c r="AD51" s="35"/>
    </row>
  </sheetData>
  <autoFilter ref="A1:AL49" xr:uid="{F4846832-EE0D-40A6-82BA-D2039276556C}"/>
  <conditionalFormatting sqref="R2:R49">
    <cfRule type="expression" dxfId="70" priority="5">
      <formula>R2&gt;Q2</formula>
    </cfRule>
    <cfRule type="expression" dxfId="69" priority="6">
      <formula>R2&lt;Q2</formula>
    </cfRule>
  </conditionalFormatting>
  <conditionalFormatting sqref="T2:T49">
    <cfRule type="expression" dxfId="68" priority="3">
      <formula>T2&gt;S2</formula>
    </cfRule>
    <cfRule type="expression" dxfId="67" priority="4">
      <formula>T2&lt;S2</formula>
    </cfRule>
  </conditionalFormatting>
  <conditionalFormatting sqref="AD2:AD49">
    <cfRule type="expression" dxfId="66" priority="1">
      <formula>AD2&gt;AC2</formula>
    </cfRule>
    <cfRule type="expression" dxfId="65" priority="2">
      <formula>AD2&lt;AC2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D3B3D-FF59-45B8-9B14-45570C8C3BE3}">
  <dimension ref="A1:L6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58" sqref="A2:A58"/>
    </sheetView>
  </sheetViews>
  <sheetFormatPr defaultColWidth="11.453125" defaultRowHeight="14.5" x14ac:dyDescent="0.35"/>
  <cols>
    <col min="1" max="1" width="35.7265625" customWidth="1"/>
    <col min="2" max="7" width="6.7265625" customWidth="1"/>
    <col min="8" max="8" width="4.7265625" customWidth="1"/>
    <col min="9" max="11" width="20.7265625" customWidth="1"/>
    <col min="12" max="12" width="10.7265625" customWidth="1"/>
  </cols>
  <sheetData>
    <row r="1" spans="1:12" ht="75" customHeight="1" x14ac:dyDescent="0.35">
      <c r="A1" s="36" t="s">
        <v>0</v>
      </c>
      <c r="B1" s="36" t="s">
        <v>17</v>
      </c>
      <c r="C1" s="36" t="s">
        <v>300</v>
      </c>
      <c r="D1" s="36" t="s">
        <v>301</v>
      </c>
      <c r="E1" s="36" t="s">
        <v>302</v>
      </c>
      <c r="F1" s="36" t="s">
        <v>20</v>
      </c>
      <c r="G1" s="36" t="s">
        <v>23</v>
      </c>
      <c r="H1" s="36" t="s">
        <v>24</v>
      </c>
      <c r="I1" s="36" t="s">
        <v>306</v>
      </c>
      <c r="J1" s="36" t="s">
        <v>307</v>
      </c>
      <c r="K1" s="36" t="s">
        <v>1607</v>
      </c>
      <c r="L1" s="36" t="s">
        <v>308</v>
      </c>
    </row>
    <row r="2" spans="1:12" x14ac:dyDescent="0.35">
      <c r="A2" s="1" t="s">
        <v>37</v>
      </c>
      <c r="B2" s="168">
        <v>0.2</v>
      </c>
      <c r="C2" s="33">
        <v>0.75</v>
      </c>
      <c r="D2" s="33">
        <v>0.49</v>
      </c>
      <c r="E2" s="170">
        <v>0.65</v>
      </c>
      <c r="F2" s="2" t="s">
        <v>38</v>
      </c>
      <c r="G2" s="2"/>
      <c r="H2" s="2"/>
      <c r="I2" s="2" t="s">
        <v>392</v>
      </c>
      <c r="J2" s="2" t="s">
        <v>177</v>
      </c>
      <c r="K2" s="2" t="s">
        <v>177</v>
      </c>
      <c r="L2" s="2" t="s">
        <v>393</v>
      </c>
    </row>
    <row r="3" spans="1:12" x14ac:dyDescent="0.35">
      <c r="A3" s="1" t="s">
        <v>39</v>
      </c>
      <c r="B3" s="168">
        <v>0</v>
      </c>
      <c r="C3" s="33">
        <v>0.54</v>
      </c>
      <c r="D3" s="33">
        <v>0</v>
      </c>
      <c r="E3" s="156">
        <v>0</v>
      </c>
      <c r="F3" s="2" t="s">
        <v>38</v>
      </c>
      <c r="G3" s="2"/>
      <c r="H3" s="2"/>
      <c r="I3" s="2" t="s">
        <v>397</v>
      </c>
      <c r="J3" s="2" t="s">
        <v>398</v>
      </c>
      <c r="K3" s="2" t="s">
        <v>1611</v>
      </c>
      <c r="L3" s="2" t="s">
        <v>399</v>
      </c>
    </row>
    <row r="4" spans="1:12" x14ac:dyDescent="0.35">
      <c r="A4" s="4" t="s">
        <v>41</v>
      </c>
      <c r="B4" s="165">
        <v>2.6</v>
      </c>
      <c r="C4" s="33">
        <v>2.38</v>
      </c>
      <c r="D4" s="33">
        <v>2.5299999999999998</v>
      </c>
      <c r="E4" s="170">
        <v>2.3199999999999998</v>
      </c>
      <c r="F4" s="2" t="s">
        <v>38</v>
      </c>
      <c r="G4" s="2" t="s">
        <v>42</v>
      </c>
      <c r="H4" s="2"/>
      <c r="I4" s="7" t="s">
        <v>409</v>
      </c>
      <c r="J4" s="7" t="s">
        <v>177</v>
      </c>
      <c r="K4" s="2" t="s">
        <v>177</v>
      </c>
      <c r="L4" s="2" t="s">
        <v>410</v>
      </c>
    </row>
    <row r="5" spans="1:12" x14ac:dyDescent="0.35">
      <c r="A5" s="1" t="s">
        <v>44</v>
      </c>
      <c r="B5" s="168">
        <v>0</v>
      </c>
      <c r="C5" s="33">
        <v>0.49</v>
      </c>
      <c r="D5" s="33">
        <v>0.73</v>
      </c>
      <c r="E5" s="170">
        <v>0.39</v>
      </c>
      <c r="F5" s="2" t="s">
        <v>38</v>
      </c>
      <c r="G5" s="2"/>
      <c r="H5" s="2"/>
      <c r="I5" s="2" t="s">
        <v>387</v>
      </c>
      <c r="J5" s="2" t="s">
        <v>388</v>
      </c>
      <c r="K5" s="4" t="s">
        <v>1611</v>
      </c>
      <c r="L5" s="2" t="s">
        <v>422</v>
      </c>
    </row>
    <row r="6" spans="1:12" x14ac:dyDescent="0.35">
      <c r="A6" s="1" t="s">
        <v>45</v>
      </c>
      <c r="B6" s="168">
        <v>0.4</v>
      </c>
      <c r="C6" s="33">
        <v>0.6</v>
      </c>
      <c r="D6" s="33">
        <v>0.52</v>
      </c>
      <c r="E6" s="170">
        <v>0.49</v>
      </c>
      <c r="F6" s="2" t="s">
        <v>38</v>
      </c>
      <c r="G6" s="2"/>
      <c r="H6" s="2"/>
      <c r="I6" s="2" t="s">
        <v>424</v>
      </c>
      <c r="J6" s="2" t="s">
        <v>400</v>
      </c>
      <c r="K6" s="4" t="s">
        <v>1611</v>
      </c>
      <c r="L6" s="2" t="s">
        <v>425</v>
      </c>
    </row>
    <row r="7" spans="1:12" ht="29" x14ac:dyDescent="0.35">
      <c r="A7" s="1" t="s">
        <v>46</v>
      </c>
      <c r="B7" s="168">
        <v>0.1</v>
      </c>
      <c r="C7" s="33">
        <v>0.48</v>
      </c>
      <c r="D7" s="33">
        <v>0.38</v>
      </c>
      <c r="E7" s="170">
        <v>0.22</v>
      </c>
      <c r="F7" s="2" t="s">
        <v>38</v>
      </c>
      <c r="G7" s="2"/>
      <c r="H7" s="2"/>
      <c r="I7" s="2" t="s">
        <v>427</v>
      </c>
      <c r="J7" s="2" t="s">
        <v>398</v>
      </c>
      <c r="K7" s="2" t="s">
        <v>1611</v>
      </c>
      <c r="L7" s="2" t="s">
        <v>428</v>
      </c>
    </row>
    <row r="8" spans="1:12" ht="29" x14ac:dyDescent="0.35">
      <c r="A8" s="1" t="s">
        <v>1649</v>
      </c>
      <c r="B8" s="168">
        <v>0.3</v>
      </c>
      <c r="C8" s="33">
        <v>0.23</v>
      </c>
      <c r="D8" s="33">
        <v>0.35</v>
      </c>
      <c r="E8" s="170">
        <v>0.45</v>
      </c>
      <c r="F8" s="2" t="s">
        <v>38</v>
      </c>
      <c r="G8" s="2"/>
      <c r="H8" s="2"/>
      <c r="I8" s="2" t="s">
        <v>431</v>
      </c>
      <c r="J8" s="2" t="s">
        <v>432</v>
      </c>
      <c r="K8" s="4" t="s">
        <v>1611</v>
      </c>
      <c r="L8" s="2" t="s">
        <v>433</v>
      </c>
    </row>
    <row r="9" spans="1:12" ht="29" x14ac:dyDescent="0.35">
      <c r="A9" s="1" t="s">
        <v>57</v>
      </c>
      <c r="B9" s="168">
        <v>0.1</v>
      </c>
      <c r="C9" s="33">
        <v>0.62</v>
      </c>
      <c r="D9" s="33">
        <v>0.53</v>
      </c>
      <c r="E9" s="170">
        <v>0.33</v>
      </c>
      <c r="F9" s="2" t="s">
        <v>38</v>
      </c>
      <c r="G9" s="2"/>
      <c r="H9" s="2"/>
      <c r="I9" s="2" t="s">
        <v>482</v>
      </c>
      <c r="J9" s="2" t="s">
        <v>388</v>
      </c>
      <c r="K9" s="4" t="s">
        <v>1611</v>
      </c>
      <c r="L9" s="2" t="s">
        <v>483</v>
      </c>
    </row>
    <row r="10" spans="1:12" x14ac:dyDescent="0.35">
      <c r="A10" s="42" t="s">
        <v>63</v>
      </c>
      <c r="B10" s="169">
        <v>0.3</v>
      </c>
      <c r="C10" s="43">
        <v>1.17</v>
      </c>
      <c r="D10" s="33">
        <v>0.97</v>
      </c>
      <c r="E10" s="170">
        <v>1.23</v>
      </c>
      <c r="F10" s="44" t="s">
        <v>38</v>
      </c>
      <c r="G10" s="44"/>
      <c r="H10" s="44"/>
      <c r="I10" s="44" t="s">
        <v>427</v>
      </c>
      <c r="J10" s="44" t="s">
        <v>398</v>
      </c>
      <c r="K10" s="44" t="s">
        <v>1611</v>
      </c>
      <c r="L10" s="44" t="s">
        <v>524</v>
      </c>
    </row>
    <row r="11" spans="1:12" x14ac:dyDescent="0.35">
      <c r="A11" s="21" t="s">
        <v>71</v>
      </c>
      <c r="B11" s="166">
        <v>1.7</v>
      </c>
      <c r="C11" s="33">
        <v>1.39</v>
      </c>
      <c r="D11" s="33" t="s">
        <v>1646</v>
      </c>
      <c r="E11" s="170">
        <v>1.1000000000000001</v>
      </c>
      <c r="F11" s="2" t="s">
        <v>38</v>
      </c>
      <c r="G11" s="2" t="s">
        <v>42</v>
      </c>
      <c r="H11" s="2"/>
      <c r="I11" s="7" t="s">
        <v>543</v>
      </c>
      <c r="J11" s="2" t="s">
        <v>177</v>
      </c>
      <c r="K11" s="2" t="s">
        <v>177</v>
      </c>
      <c r="L11" s="2" t="s">
        <v>552</v>
      </c>
    </row>
    <row r="12" spans="1:12" x14ac:dyDescent="0.35">
      <c r="A12" s="21" t="s">
        <v>77</v>
      </c>
      <c r="B12" s="166">
        <v>1.6</v>
      </c>
      <c r="C12" s="33">
        <v>1.84</v>
      </c>
      <c r="D12" s="33" t="s">
        <v>1647</v>
      </c>
      <c r="E12" s="170">
        <v>1.7</v>
      </c>
      <c r="F12" s="2" t="s">
        <v>38</v>
      </c>
      <c r="G12" s="2" t="s">
        <v>42</v>
      </c>
      <c r="H12" s="2"/>
      <c r="I12" s="7" t="s">
        <v>543</v>
      </c>
      <c r="J12" s="7" t="s">
        <v>177</v>
      </c>
      <c r="K12" s="2" t="s">
        <v>177</v>
      </c>
      <c r="L12" s="2" t="s">
        <v>577</v>
      </c>
    </row>
    <row r="13" spans="1:12" ht="29" x14ac:dyDescent="0.35">
      <c r="A13" s="1" t="s">
        <v>82</v>
      </c>
      <c r="B13" s="168">
        <v>0.3</v>
      </c>
      <c r="C13" s="33">
        <v>0.79</v>
      </c>
      <c r="D13" s="33">
        <v>0.6</v>
      </c>
      <c r="E13" s="170">
        <v>0.55000000000000004</v>
      </c>
      <c r="F13" s="2" t="s">
        <v>38</v>
      </c>
      <c r="G13" s="2"/>
      <c r="H13" s="2"/>
      <c r="I13" s="2" t="s">
        <v>1650</v>
      </c>
      <c r="J13" s="2" t="s">
        <v>432</v>
      </c>
      <c r="K13" s="4" t="s">
        <v>1611</v>
      </c>
      <c r="L13" s="2" t="s">
        <v>612</v>
      </c>
    </row>
    <row r="14" spans="1:12" x14ac:dyDescent="0.35">
      <c r="A14" s="1" t="s">
        <v>83</v>
      </c>
      <c r="B14" s="168">
        <v>0.2</v>
      </c>
      <c r="C14" s="33">
        <v>0.41</v>
      </c>
      <c r="D14" s="33">
        <v>0.32</v>
      </c>
      <c r="E14" s="170">
        <v>0.23</v>
      </c>
      <c r="F14" s="2" t="s">
        <v>38</v>
      </c>
      <c r="G14" s="2"/>
      <c r="H14" s="2"/>
      <c r="I14" s="2" t="s">
        <v>424</v>
      </c>
      <c r="J14" s="2" t="s">
        <v>400</v>
      </c>
      <c r="K14" s="4" t="s">
        <v>1611</v>
      </c>
      <c r="L14" s="2" t="s">
        <v>615</v>
      </c>
    </row>
    <row r="15" spans="1:12" x14ac:dyDescent="0.35">
      <c r="A15" s="21" t="s">
        <v>85</v>
      </c>
      <c r="B15" s="166">
        <v>0</v>
      </c>
      <c r="C15" s="33">
        <v>0.32</v>
      </c>
      <c r="D15" s="33">
        <v>0.23</v>
      </c>
      <c r="E15" s="170">
        <v>0.15</v>
      </c>
      <c r="F15" s="2" t="s">
        <v>38</v>
      </c>
      <c r="G15" s="2" t="s">
        <v>42</v>
      </c>
      <c r="H15" s="2"/>
      <c r="I15" s="7" t="s">
        <v>409</v>
      </c>
      <c r="J15" s="7" t="s">
        <v>177</v>
      </c>
      <c r="K15" s="2" t="s">
        <v>177</v>
      </c>
      <c r="L15" s="2" t="s">
        <v>620</v>
      </c>
    </row>
    <row r="16" spans="1:12" ht="29" x14ac:dyDescent="0.35">
      <c r="A16" s="1" t="s">
        <v>92</v>
      </c>
      <c r="B16" s="168">
        <v>0.1</v>
      </c>
      <c r="C16" s="33">
        <v>0.76</v>
      </c>
      <c r="D16" s="33">
        <v>0.24</v>
      </c>
      <c r="E16" s="170">
        <v>0.31</v>
      </c>
      <c r="F16" s="2" t="s">
        <v>38</v>
      </c>
      <c r="G16" s="2"/>
      <c r="H16" s="2"/>
      <c r="I16" s="2" t="s">
        <v>482</v>
      </c>
      <c r="J16" s="2" t="s">
        <v>388</v>
      </c>
      <c r="K16" s="4" t="s">
        <v>1611</v>
      </c>
      <c r="L16" s="2" t="s">
        <v>653</v>
      </c>
    </row>
    <row r="17" spans="1:12" x14ac:dyDescent="0.35">
      <c r="A17" s="1" t="s">
        <v>93</v>
      </c>
      <c r="B17" s="168">
        <v>0.2</v>
      </c>
      <c r="C17" s="33">
        <v>0.33</v>
      </c>
      <c r="D17" s="33">
        <v>0.51</v>
      </c>
      <c r="E17" s="170">
        <v>0.65</v>
      </c>
      <c r="F17" s="2" t="s">
        <v>38</v>
      </c>
      <c r="G17" s="2"/>
      <c r="H17" s="2"/>
      <c r="I17" s="7" t="s">
        <v>657</v>
      </c>
      <c r="J17" s="2" t="s">
        <v>388</v>
      </c>
      <c r="K17" s="4" t="s">
        <v>1611</v>
      </c>
      <c r="L17" s="2" t="s">
        <v>658</v>
      </c>
    </row>
    <row r="18" spans="1:12" x14ac:dyDescent="0.35">
      <c r="A18" s="21" t="s">
        <v>95</v>
      </c>
      <c r="B18" s="166">
        <v>0.6</v>
      </c>
      <c r="C18" s="33">
        <v>0.6</v>
      </c>
      <c r="D18" s="33">
        <v>0.57999999999999996</v>
      </c>
      <c r="E18" s="170">
        <v>0.47</v>
      </c>
      <c r="F18" s="2" t="s">
        <v>38</v>
      </c>
      <c r="G18" s="2" t="s">
        <v>42</v>
      </c>
      <c r="H18" s="2"/>
      <c r="I18" s="7" t="s">
        <v>543</v>
      </c>
      <c r="J18" s="2" t="s">
        <v>177</v>
      </c>
      <c r="K18" s="2" t="s">
        <v>177</v>
      </c>
      <c r="L18" s="2" t="s">
        <v>671</v>
      </c>
    </row>
    <row r="19" spans="1:12" x14ac:dyDescent="0.35">
      <c r="A19" s="1" t="s">
        <v>106</v>
      </c>
      <c r="B19" s="168">
        <v>0.2</v>
      </c>
      <c r="C19" s="33">
        <v>0.89</v>
      </c>
      <c r="D19" s="33">
        <v>0.84</v>
      </c>
      <c r="E19" s="170">
        <v>0.53</v>
      </c>
      <c r="F19" s="2" t="s">
        <v>38</v>
      </c>
      <c r="G19" s="2"/>
      <c r="H19" s="2"/>
      <c r="I19" s="2" t="s">
        <v>438</v>
      </c>
      <c r="J19" s="2" t="s">
        <v>429</v>
      </c>
      <c r="K19" s="4" t="s">
        <v>1611</v>
      </c>
      <c r="L19" s="2" t="s">
        <v>741</v>
      </c>
    </row>
    <row r="20" spans="1:12" x14ac:dyDescent="0.35">
      <c r="A20" s="21" t="s">
        <v>111</v>
      </c>
      <c r="B20" s="166">
        <v>1.3</v>
      </c>
      <c r="C20" s="33">
        <v>0.7</v>
      </c>
      <c r="D20" s="33">
        <v>0.89</v>
      </c>
      <c r="E20" s="170">
        <v>0.88</v>
      </c>
      <c r="F20" s="2" t="s">
        <v>38</v>
      </c>
      <c r="G20" s="2" t="s">
        <v>42</v>
      </c>
      <c r="H20" s="2"/>
      <c r="I20" s="7" t="s">
        <v>409</v>
      </c>
      <c r="J20" s="7" t="s">
        <v>177</v>
      </c>
      <c r="K20" s="2" t="s">
        <v>177</v>
      </c>
      <c r="L20" s="2" t="s">
        <v>767</v>
      </c>
    </row>
    <row r="21" spans="1:12" x14ac:dyDescent="0.35">
      <c r="A21" s="1" t="s">
        <v>112</v>
      </c>
      <c r="B21" s="168">
        <v>0.1</v>
      </c>
      <c r="C21" s="33">
        <v>0.74</v>
      </c>
      <c r="D21" s="33">
        <v>0.45</v>
      </c>
      <c r="E21" s="170">
        <v>0.31</v>
      </c>
      <c r="F21" s="2" t="s">
        <v>38</v>
      </c>
      <c r="G21" s="2"/>
      <c r="H21" s="2"/>
      <c r="I21" s="2" t="s">
        <v>392</v>
      </c>
      <c r="J21" s="7" t="s">
        <v>177</v>
      </c>
      <c r="K21" s="2" t="s">
        <v>177</v>
      </c>
      <c r="L21" s="2" t="s">
        <v>768</v>
      </c>
    </row>
    <row r="22" spans="1:12" ht="29" x14ac:dyDescent="0.35">
      <c r="A22" s="24" t="s">
        <v>114</v>
      </c>
      <c r="B22" s="165">
        <v>0.3</v>
      </c>
      <c r="C22" s="33">
        <v>0.38</v>
      </c>
      <c r="D22" s="33">
        <v>0.37</v>
      </c>
      <c r="E22" s="170">
        <v>0.26</v>
      </c>
      <c r="F22" s="2" t="s">
        <v>38</v>
      </c>
      <c r="G22" s="2" t="s">
        <v>42</v>
      </c>
      <c r="H22" s="2"/>
      <c r="I22" s="7" t="s">
        <v>1648</v>
      </c>
      <c r="J22" s="7" t="s">
        <v>177</v>
      </c>
      <c r="K22" s="2" t="s">
        <v>177</v>
      </c>
      <c r="L22" s="2" t="s">
        <v>779</v>
      </c>
    </row>
    <row r="23" spans="1:12" x14ac:dyDescent="0.35">
      <c r="A23" s="21" t="s">
        <v>117</v>
      </c>
      <c r="B23" s="166">
        <v>1.1000000000000001</v>
      </c>
      <c r="C23" s="33">
        <v>1.28</v>
      </c>
      <c r="D23" s="33">
        <v>1.51</v>
      </c>
      <c r="E23" s="170">
        <v>1.23</v>
      </c>
      <c r="F23" s="2" t="s">
        <v>38</v>
      </c>
      <c r="G23" s="2" t="s">
        <v>42</v>
      </c>
      <c r="H23" s="2"/>
      <c r="I23" s="7" t="s">
        <v>409</v>
      </c>
      <c r="J23" s="7" t="s">
        <v>177</v>
      </c>
      <c r="K23" s="2" t="s">
        <v>177</v>
      </c>
      <c r="L23" s="2" t="s">
        <v>788</v>
      </c>
    </row>
    <row r="24" spans="1:12" ht="29" x14ac:dyDescent="0.35">
      <c r="A24" s="1" t="s">
        <v>131</v>
      </c>
      <c r="B24" s="168">
        <v>0.2</v>
      </c>
      <c r="C24" s="33">
        <v>1.76</v>
      </c>
      <c r="D24" s="33">
        <v>1.6</v>
      </c>
      <c r="E24" s="170">
        <v>1.28</v>
      </c>
      <c r="F24" s="2" t="s">
        <v>38</v>
      </c>
      <c r="G24" s="2"/>
      <c r="H24" s="2"/>
      <c r="I24" s="2" t="s">
        <v>387</v>
      </c>
      <c r="J24" s="2" t="s">
        <v>388</v>
      </c>
      <c r="K24" s="4" t="s">
        <v>1611</v>
      </c>
      <c r="L24" s="2" t="s">
        <v>878</v>
      </c>
    </row>
    <row r="25" spans="1:12" ht="29" x14ac:dyDescent="0.35">
      <c r="A25" s="21" t="s">
        <v>137</v>
      </c>
      <c r="B25" s="166">
        <v>0.5</v>
      </c>
      <c r="C25" s="33">
        <v>0.34</v>
      </c>
      <c r="D25" s="33">
        <v>0.25</v>
      </c>
      <c r="E25" s="170">
        <v>0.14000000000000001</v>
      </c>
      <c r="F25" s="2" t="s">
        <v>38</v>
      </c>
      <c r="G25" s="2" t="s">
        <v>42</v>
      </c>
      <c r="H25" s="2"/>
      <c r="I25" s="7" t="s">
        <v>543</v>
      </c>
      <c r="J25" s="7" t="s">
        <v>177</v>
      </c>
      <c r="K25" s="2" t="s">
        <v>177</v>
      </c>
      <c r="L25" s="2" t="s">
        <v>906</v>
      </c>
    </row>
    <row r="26" spans="1:12" x14ac:dyDescent="0.35">
      <c r="A26" s="1" t="s">
        <v>153</v>
      </c>
      <c r="B26" s="168">
        <v>1</v>
      </c>
      <c r="C26" s="33">
        <v>2.97</v>
      </c>
      <c r="D26" s="33">
        <v>2.2000000000000002</v>
      </c>
      <c r="E26" s="170">
        <v>2.86</v>
      </c>
      <c r="F26" s="2" t="s">
        <v>38</v>
      </c>
      <c r="G26" s="2"/>
      <c r="H26" s="2"/>
      <c r="I26" s="2" t="s">
        <v>409</v>
      </c>
      <c r="J26" s="2" t="s">
        <v>177</v>
      </c>
      <c r="K26" s="2" t="s">
        <v>177</v>
      </c>
      <c r="L26" s="2" t="s">
        <v>968</v>
      </c>
    </row>
    <row r="27" spans="1:12" x14ac:dyDescent="0.35">
      <c r="A27" s="21" t="s">
        <v>161</v>
      </c>
      <c r="B27" s="166">
        <v>1</v>
      </c>
      <c r="C27" s="33">
        <v>1.45</v>
      </c>
      <c r="D27" s="33">
        <v>1.45</v>
      </c>
      <c r="E27" s="170">
        <v>1.1000000000000001</v>
      </c>
      <c r="F27" s="2" t="s">
        <v>38</v>
      </c>
      <c r="G27" s="2" t="s">
        <v>42</v>
      </c>
      <c r="H27" s="2"/>
      <c r="I27" s="7" t="s">
        <v>409</v>
      </c>
      <c r="J27" s="7" t="s">
        <v>177</v>
      </c>
      <c r="K27" s="2" t="s">
        <v>177</v>
      </c>
      <c r="L27" s="2" t="s">
        <v>1019</v>
      </c>
    </row>
    <row r="28" spans="1:12" x14ac:dyDescent="0.35">
      <c r="A28" s="1" t="s">
        <v>168</v>
      </c>
      <c r="B28" s="168">
        <v>0.5</v>
      </c>
      <c r="C28" s="33">
        <v>0.77</v>
      </c>
      <c r="D28" s="33">
        <v>0.66</v>
      </c>
      <c r="E28" s="170">
        <v>0.49</v>
      </c>
      <c r="F28" s="2" t="s">
        <v>38</v>
      </c>
      <c r="G28" s="2"/>
      <c r="H28" s="2"/>
      <c r="I28" s="2" t="s">
        <v>402</v>
      </c>
      <c r="J28" s="2" t="s">
        <v>400</v>
      </c>
      <c r="K28" s="4" t="s">
        <v>1611</v>
      </c>
      <c r="L28" s="2" t="s">
        <v>1038</v>
      </c>
    </row>
    <row r="29" spans="1:12" x14ac:dyDescent="0.35">
      <c r="A29" s="21" t="s">
        <v>175</v>
      </c>
      <c r="B29" s="166">
        <v>0.5</v>
      </c>
      <c r="C29" s="33">
        <v>0.7</v>
      </c>
      <c r="D29" s="33">
        <v>0.61</v>
      </c>
      <c r="E29" s="170">
        <v>0.43</v>
      </c>
      <c r="F29" s="2" t="s">
        <v>38</v>
      </c>
      <c r="G29" s="2" t="s">
        <v>42</v>
      </c>
      <c r="H29" s="2"/>
      <c r="I29" s="7" t="s">
        <v>543</v>
      </c>
      <c r="J29" s="7" t="s">
        <v>177</v>
      </c>
      <c r="K29" s="2" t="s">
        <v>177</v>
      </c>
      <c r="L29" s="2" t="s">
        <v>1059</v>
      </c>
    </row>
    <row r="30" spans="1:12" x14ac:dyDescent="0.35">
      <c r="A30" s="4" t="s">
        <v>176</v>
      </c>
      <c r="B30" s="165">
        <v>2</v>
      </c>
      <c r="C30" s="33">
        <v>1.32</v>
      </c>
      <c r="D30" s="33">
        <v>2.13</v>
      </c>
      <c r="E30" s="170">
        <v>1.65</v>
      </c>
      <c r="F30" s="2" t="s">
        <v>38</v>
      </c>
      <c r="G30" s="2" t="s">
        <v>42</v>
      </c>
      <c r="H30" s="2"/>
      <c r="I30" s="7" t="s">
        <v>543</v>
      </c>
      <c r="J30" s="7" t="s">
        <v>177</v>
      </c>
      <c r="K30" s="2" t="s">
        <v>177</v>
      </c>
      <c r="L30" s="2" t="s">
        <v>1065</v>
      </c>
    </row>
    <row r="31" spans="1:12" x14ac:dyDescent="0.35">
      <c r="A31" s="21" t="s">
        <v>177</v>
      </c>
      <c r="B31" s="166">
        <v>1.1000000000000001</v>
      </c>
      <c r="C31" s="33">
        <v>1</v>
      </c>
      <c r="D31" s="33">
        <v>0.92</v>
      </c>
      <c r="E31" s="170">
        <v>0.97</v>
      </c>
      <c r="F31" s="2" t="s">
        <v>38</v>
      </c>
      <c r="G31" s="2" t="s">
        <v>42</v>
      </c>
      <c r="H31" s="2"/>
      <c r="I31" s="7" t="s">
        <v>543</v>
      </c>
      <c r="J31" s="7" t="s">
        <v>177</v>
      </c>
      <c r="K31" s="2" t="s">
        <v>177</v>
      </c>
      <c r="L31" s="2" t="s">
        <v>1070</v>
      </c>
    </row>
    <row r="32" spans="1:12" x14ac:dyDescent="0.35">
      <c r="A32" s="21" t="s">
        <v>178</v>
      </c>
      <c r="B32" s="166">
        <v>1.1000000000000001</v>
      </c>
      <c r="C32" s="33">
        <v>1.43</v>
      </c>
      <c r="D32" s="33">
        <v>1.05</v>
      </c>
      <c r="E32" s="170">
        <v>0.79</v>
      </c>
      <c r="F32" s="2" t="s">
        <v>38</v>
      </c>
      <c r="G32" s="2" t="s">
        <v>42</v>
      </c>
      <c r="H32" s="2"/>
      <c r="I32" s="7" t="s">
        <v>543</v>
      </c>
      <c r="J32" s="7" t="s">
        <v>177</v>
      </c>
      <c r="K32" s="2" t="s">
        <v>177</v>
      </c>
      <c r="L32" s="2" t="s">
        <v>1074</v>
      </c>
    </row>
    <row r="33" spans="1:12" x14ac:dyDescent="0.35">
      <c r="A33" s="1" t="s">
        <v>185</v>
      </c>
      <c r="B33" s="168">
        <v>0.1</v>
      </c>
      <c r="C33" s="33">
        <v>0.09</v>
      </c>
      <c r="D33" s="33">
        <v>0.11</v>
      </c>
      <c r="E33" s="170">
        <v>0.17</v>
      </c>
      <c r="F33" s="2" t="s">
        <v>38</v>
      </c>
      <c r="G33" s="2"/>
      <c r="H33" s="2"/>
      <c r="I33" s="2" t="s">
        <v>438</v>
      </c>
      <c r="J33" s="2" t="s">
        <v>429</v>
      </c>
      <c r="K33" s="4" t="s">
        <v>1611</v>
      </c>
      <c r="L33" s="2" t="s">
        <v>1113</v>
      </c>
    </row>
    <row r="34" spans="1:12" x14ac:dyDescent="0.35">
      <c r="A34" s="21" t="s">
        <v>189</v>
      </c>
      <c r="B34" s="166">
        <v>2.2999999999999998</v>
      </c>
      <c r="C34" s="33">
        <v>1.28</v>
      </c>
      <c r="D34" s="33">
        <v>1.71</v>
      </c>
      <c r="E34" s="170">
        <v>1.65</v>
      </c>
      <c r="F34" s="2" t="s">
        <v>38</v>
      </c>
      <c r="G34" s="2" t="s">
        <v>42</v>
      </c>
      <c r="H34" s="2"/>
      <c r="I34" s="7" t="s">
        <v>543</v>
      </c>
      <c r="J34" s="7" t="s">
        <v>177</v>
      </c>
      <c r="K34" s="2" t="s">
        <v>177</v>
      </c>
      <c r="L34" s="2" t="s">
        <v>1129</v>
      </c>
    </row>
    <row r="35" spans="1:12" ht="29" x14ac:dyDescent="0.35">
      <c r="A35" s="1" t="s">
        <v>194</v>
      </c>
      <c r="B35" s="168">
        <v>0.2</v>
      </c>
      <c r="C35" s="33">
        <v>0.19</v>
      </c>
      <c r="D35" s="33">
        <v>0.3</v>
      </c>
      <c r="E35" s="170">
        <v>0.3</v>
      </c>
      <c r="F35" s="2" t="s">
        <v>38</v>
      </c>
      <c r="G35" s="2"/>
      <c r="H35" s="2"/>
      <c r="I35" s="2" t="s">
        <v>847</v>
      </c>
      <c r="J35" s="2" t="s">
        <v>432</v>
      </c>
      <c r="K35" s="4" t="s">
        <v>1611</v>
      </c>
      <c r="L35" s="2" t="s">
        <v>1169</v>
      </c>
    </row>
    <row r="36" spans="1:12" x14ac:dyDescent="0.35">
      <c r="A36" s="1" t="s">
        <v>201</v>
      </c>
      <c r="B36" s="168">
        <v>0.8</v>
      </c>
      <c r="C36" s="33">
        <v>0.86</v>
      </c>
      <c r="D36" s="33">
        <v>0.8</v>
      </c>
      <c r="E36" s="170">
        <v>0.74</v>
      </c>
      <c r="F36" s="2" t="s">
        <v>38</v>
      </c>
      <c r="G36" s="2"/>
      <c r="H36" s="2"/>
      <c r="I36" s="7" t="s">
        <v>605</v>
      </c>
      <c r="J36" s="2" t="s">
        <v>429</v>
      </c>
      <c r="K36" s="4" t="s">
        <v>1611</v>
      </c>
      <c r="L36" s="2" t="s">
        <v>1197</v>
      </c>
    </row>
    <row r="37" spans="1:12" ht="29" x14ac:dyDescent="0.35">
      <c r="A37" s="1" t="s">
        <v>1651</v>
      </c>
      <c r="B37" s="168">
        <v>0.1</v>
      </c>
      <c r="C37" s="33">
        <v>1.3</v>
      </c>
      <c r="D37" s="33">
        <v>0.7</v>
      </c>
      <c r="E37" s="170">
        <v>0.73</v>
      </c>
      <c r="F37" s="2" t="s">
        <v>38</v>
      </c>
      <c r="G37" s="2"/>
      <c r="H37" s="2"/>
      <c r="I37" s="2" t="s">
        <v>402</v>
      </c>
      <c r="J37" s="2" t="s">
        <v>398</v>
      </c>
      <c r="K37" s="2" t="s">
        <v>1611</v>
      </c>
      <c r="L37" s="2" t="s">
        <v>1265</v>
      </c>
    </row>
    <row r="38" spans="1:12" x14ac:dyDescent="0.35">
      <c r="A38" s="4" t="s">
        <v>217</v>
      </c>
      <c r="B38" s="165">
        <v>0.9</v>
      </c>
      <c r="C38" s="33">
        <v>1.1499999999999999</v>
      </c>
      <c r="D38" s="33">
        <v>1.1299999999999999</v>
      </c>
      <c r="E38" s="170">
        <v>0.63</v>
      </c>
      <c r="F38" s="2" t="s">
        <v>38</v>
      </c>
      <c r="G38" s="2" t="s">
        <v>42</v>
      </c>
      <c r="H38" s="2"/>
      <c r="I38" s="7" t="s">
        <v>543</v>
      </c>
      <c r="J38" s="7" t="s">
        <v>177</v>
      </c>
      <c r="K38" s="2" t="s">
        <v>177</v>
      </c>
      <c r="L38" s="2" t="s">
        <v>1266</v>
      </c>
    </row>
    <row r="39" spans="1:12" ht="29" x14ac:dyDescent="0.35">
      <c r="A39" s="21" t="s">
        <v>220</v>
      </c>
      <c r="B39" s="166">
        <v>0.3</v>
      </c>
      <c r="C39" s="33">
        <v>0.39</v>
      </c>
      <c r="D39" s="33">
        <v>0.4</v>
      </c>
      <c r="E39" s="170">
        <v>0.34</v>
      </c>
      <c r="F39" s="2" t="s">
        <v>38</v>
      </c>
      <c r="G39" s="2" t="s">
        <v>42</v>
      </c>
      <c r="H39" s="2"/>
      <c r="I39" s="7" t="s">
        <v>409</v>
      </c>
      <c r="J39" s="7" t="s">
        <v>177</v>
      </c>
      <c r="K39" s="2" t="s">
        <v>177</v>
      </c>
      <c r="L39" s="2" t="s">
        <v>1288</v>
      </c>
    </row>
    <row r="40" spans="1:12" x14ac:dyDescent="0.35">
      <c r="A40" s="28" t="s">
        <v>222</v>
      </c>
      <c r="B40" s="167">
        <v>0.6</v>
      </c>
      <c r="C40" s="33">
        <v>0.73</v>
      </c>
      <c r="D40" s="33">
        <v>0.74</v>
      </c>
      <c r="E40" s="170">
        <v>0.73</v>
      </c>
      <c r="F40" s="2" t="s">
        <v>38</v>
      </c>
      <c r="G40" s="2" t="s">
        <v>42</v>
      </c>
      <c r="H40" s="2"/>
      <c r="I40" s="2" t="s">
        <v>427</v>
      </c>
      <c r="J40" s="2" t="s">
        <v>398</v>
      </c>
      <c r="K40" s="2" t="s">
        <v>1611</v>
      </c>
      <c r="L40" s="2" t="s">
        <v>1300</v>
      </c>
    </row>
    <row r="41" spans="1:12" x14ac:dyDescent="0.35">
      <c r="A41" s="21" t="s">
        <v>223</v>
      </c>
      <c r="B41" s="166">
        <v>0.6</v>
      </c>
      <c r="C41" s="33">
        <v>0.89</v>
      </c>
      <c r="D41" s="33">
        <v>0.75</v>
      </c>
      <c r="E41" s="170">
        <v>0.5</v>
      </c>
      <c r="F41" s="2" t="s">
        <v>38</v>
      </c>
      <c r="G41" s="2" t="s">
        <v>42</v>
      </c>
      <c r="H41" s="2"/>
      <c r="I41" s="7" t="s">
        <v>392</v>
      </c>
      <c r="J41" s="7" t="s">
        <v>177</v>
      </c>
      <c r="K41" s="2" t="s">
        <v>177</v>
      </c>
      <c r="L41" s="2" t="s">
        <v>1304</v>
      </c>
    </row>
    <row r="42" spans="1:12" x14ac:dyDescent="0.35">
      <c r="A42" s="4" t="s">
        <v>242</v>
      </c>
      <c r="B42" s="165">
        <v>0.8</v>
      </c>
      <c r="C42" s="33">
        <v>0.82</v>
      </c>
      <c r="D42" s="33">
        <v>0.72</v>
      </c>
      <c r="E42" s="170">
        <v>0.94</v>
      </c>
      <c r="F42" s="2" t="s">
        <v>38</v>
      </c>
      <c r="G42" s="2" t="s">
        <v>42</v>
      </c>
      <c r="H42" s="2"/>
      <c r="I42" s="7" t="s">
        <v>543</v>
      </c>
      <c r="J42" s="7" t="s">
        <v>177</v>
      </c>
      <c r="K42" s="2" t="s">
        <v>177</v>
      </c>
      <c r="L42" s="2" t="s">
        <v>1420</v>
      </c>
    </row>
    <row r="43" spans="1:12" x14ac:dyDescent="0.35">
      <c r="A43" s="128" t="s">
        <v>249</v>
      </c>
      <c r="B43" s="166">
        <v>0.6</v>
      </c>
      <c r="C43" s="33">
        <v>0.51</v>
      </c>
      <c r="D43" s="33">
        <v>0.51</v>
      </c>
      <c r="E43" s="170">
        <v>0.49</v>
      </c>
      <c r="F43" s="2" t="s">
        <v>38</v>
      </c>
      <c r="G43" s="2" t="s">
        <v>42</v>
      </c>
      <c r="H43" s="2"/>
      <c r="I43" s="7" t="s">
        <v>409</v>
      </c>
      <c r="J43" s="7" t="s">
        <v>177</v>
      </c>
      <c r="K43" s="2" t="s">
        <v>177</v>
      </c>
      <c r="L43" s="2" t="s">
        <v>1462</v>
      </c>
    </row>
    <row r="44" spans="1:12" x14ac:dyDescent="0.35">
      <c r="A44" s="128" t="s">
        <v>249</v>
      </c>
      <c r="B44" s="166">
        <v>0.6</v>
      </c>
      <c r="C44" s="33">
        <v>0.51</v>
      </c>
      <c r="D44" s="33">
        <v>0.51</v>
      </c>
      <c r="E44" s="170">
        <v>0.49</v>
      </c>
      <c r="F44" s="2" t="s">
        <v>38</v>
      </c>
      <c r="G44" s="2" t="s">
        <v>42</v>
      </c>
      <c r="H44" s="2"/>
      <c r="I44" s="7" t="s">
        <v>409</v>
      </c>
      <c r="J44" s="7" t="s">
        <v>177</v>
      </c>
      <c r="K44" s="2" t="s">
        <v>177</v>
      </c>
      <c r="L44" s="2" t="s">
        <v>1462</v>
      </c>
    </row>
    <row r="45" spans="1:12" x14ac:dyDescent="0.35">
      <c r="A45" s="21" t="s">
        <v>251</v>
      </c>
      <c r="B45" s="166">
        <v>0.6</v>
      </c>
      <c r="C45" s="33">
        <v>1.67</v>
      </c>
      <c r="D45" s="33">
        <v>1.08</v>
      </c>
      <c r="E45" s="170">
        <v>0.64</v>
      </c>
      <c r="F45" s="2" t="s">
        <v>38</v>
      </c>
      <c r="G45" s="2" t="s">
        <v>42</v>
      </c>
      <c r="H45" s="2"/>
      <c r="I45" s="7" t="s">
        <v>543</v>
      </c>
      <c r="J45" s="7" t="s">
        <v>177</v>
      </c>
      <c r="K45" s="2" t="s">
        <v>177</v>
      </c>
      <c r="L45" s="2" t="s">
        <v>1477</v>
      </c>
    </row>
    <row r="46" spans="1:12" x14ac:dyDescent="0.35">
      <c r="A46" s="1" t="s">
        <v>254</v>
      </c>
      <c r="B46" s="168">
        <v>0.2</v>
      </c>
      <c r="C46" s="33">
        <v>1.39</v>
      </c>
      <c r="D46" s="33">
        <v>0.57999999999999996</v>
      </c>
      <c r="E46" s="170">
        <v>0.89</v>
      </c>
      <c r="F46" s="2" t="s">
        <v>38</v>
      </c>
      <c r="G46" s="2"/>
      <c r="H46" s="2"/>
      <c r="I46" s="2" t="s">
        <v>402</v>
      </c>
      <c r="J46" s="2" t="s">
        <v>398</v>
      </c>
      <c r="K46" s="2" t="s">
        <v>1611</v>
      </c>
      <c r="L46" s="2" t="s">
        <v>1492</v>
      </c>
    </row>
    <row r="47" spans="1:12" x14ac:dyDescent="0.35">
      <c r="A47" s="1" t="s">
        <v>256</v>
      </c>
      <c r="B47" s="168">
        <v>0.2</v>
      </c>
      <c r="C47" s="33">
        <v>0.92</v>
      </c>
      <c r="D47" s="33">
        <v>1.1299999999999999</v>
      </c>
      <c r="E47" s="170">
        <v>0.88</v>
      </c>
      <c r="F47" s="2" t="s">
        <v>38</v>
      </c>
      <c r="G47" s="2"/>
      <c r="H47" s="2"/>
      <c r="I47" s="2" t="s">
        <v>438</v>
      </c>
      <c r="J47" s="2" t="s">
        <v>429</v>
      </c>
      <c r="K47" s="4" t="s">
        <v>1611</v>
      </c>
      <c r="L47" s="2" t="s">
        <v>1500</v>
      </c>
    </row>
    <row r="48" spans="1:12" ht="29" x14ac:dyDescent="0.35">
      <c r="A48" s="1" t="s">
        <v>258</v>
      </c>
      <c r="B48" s="168">
        <v>0.1</v>
      </c>
      <c r="C48" s="33">
        <v>0.09</v>
      </c>
      <c r="D48" s="33">
        <v>0.05</v>
      </c>
      <c r="E48" s="170">
        <v>0.06</v>
      </c>
      <c r="F48" s="2" t="s">
        <v>38</v>
      </c>
      <c r="G48" s="2"/>
      <c r="H48" s="2"/>
      <c r="I48" s="2" t="s">
        <v>427</v>
      </c>
      <c r="J48" s="2" t="s">
        <v>398</v>
      </c>
      <c r="K48" s="2" t="s">
        <v>1611</v>
      </c>
      <c r="L48" s="2" t="s">
        <v>1506</v>
      </c>
    </row>
    <row r="49" spans="1:12" x14ac:dyDescent="0.35">
      <c r="A49" s="1" t="s">
        <v>259</v>
      </c>
      <c r="B49" s="168">
        <v>0.1</v>
      </c>
      <c r="C49" s="33">
        <v>1.87</v>
      </c>
      <c r="D49" s="33">
        <v>1.63</v>
      </c>
      <c r="E49" s="170">
        <v>0.95</v>
      </c>
      <c r="F49" s="2" t="s">
        <v>38</v>
      </c>
      <c r="G49" s="2"/>
      <c r="H49" s="2"/>
      <c r="I49" s="2" t="s">
        <v>392</v>
      </c>
      <c r="J49" s="2" t="s">
        <v>177</v>
      </c>
      <c r="K49" s="2" t="s">
        <v>177</v>
      </c>
      <c r="L49" s="2" t="s">
        <v>1508</v>
      </c>
    </row>
    <row r="50" spans="1:12" ht="29" x14ac:dyDescent="0.35">
      <c r="A50" s="1" t="s">
        <v>260</v>
      </c>
      <c r="B50" s="168">
        <v>0.1</v>
      </c>
      <c r="C50" s="33">
        <v>0.47</v>
      </c>
      <c r="D50" s="33">
        <v>0.64</v>
      </c>
      <c r="E50" s="170">
        <v>0.55000000000000004</v>
      </c>
      <c r="F50" s="2" t="s">
        <v>38</v>
      </c>
      <c r="G50" s="2"/>
      <c r="H50" s="2"/>
      <c r="I50" s="2" t="s">
        <v>847</v>
      </c>
      <c r="J50" s="2" t="s">
        <v>432</v>
      </c>
      <c r="K50" s="4" t="s">
        <v>1611</v>
      </c>
      <c r="L50" s="2" t="s">
        <v>1509</v>
      </c>
    </row>
    <row r="51" spans="1:12" ht="29" x14ac:dyDescent="0.35">
      <c r="A51" s="1" t="s">
        <v>261</v>
      </c>
      <c r="B51" s="168">
        <v>0.3</v>
      </c>
      <c r="C51" s="33"/>
      <c r="D51" s="33">
        <v>0.39</v>
      </c>
      <c r="E51" s="170">
        <v>0.46</v>
      </c>
      <c r="F51" s="2" t="s">
        <v>38</v>
      </c>
      <c r="G51" s="2"/>
      <c r="H51" s="2"/>
      <c r="I51" s="2" t="s">
        <v>847</v>
      </c>
      <c r="J51" s="2" t="s">
        <v>432</v>
      </c>
      <c r="K51" s="4" t="s">
        <v>1611</v>
      </c>
      <c r="L51" s="2" t="s">
        <v>1511</v>
      </c>
    </row>
    <row r="52" spans="1:12" ht="29" x14ac:dyDescent="0.35">
      <c r="A52" s="1" t="s">
        <v>262</v>
      </c>
      <c r="B52" s="168">
        <v>0.3</v>
      </c>
      <c r="C52" s="33">
        <v>0.71</v>
      </c>
      <c r="D52" s="33">
        <v>0.56000000000000005</v>
      </c>
      <c r="E52" s="170">
        <v>0.61</v>
      </c>
      <c r="F52" s="2" t="s">
        <v>38</v>
      </c>
      <c r="G52" s="2"/>
      <c r="H52" s="2"/>
      <c r="I52" s="2" t="s">
        <v>1650</v>
      </c>
      <c r="J52" s="2" t="s">
        <v>432</v>
      </c>
      <c r="K52" s="4" t="s">
        <v>1611</v>
      </c>
      <c r="L52" s="2" t="s">
        <v>1513</v>
      </c>
    </row>
    <row r="53" spans="1:12" ht="43.5" x14ac:dyDescent="0.35">
      <c r="A53" s="1" t="s">
        <v>263</v>
      </c>
      <c r="B53" s="168">
        <v>0.3</v>
      </c>
      <c r="C53" s="33">
        <v>1.22</v>
      </c>
      <c r="D53" s="33">
        <v>0.68</v>
      </c>
      <c r="E53" s="170">
        <v>0.49</v>
      </c>
      <c r="F53" s="2" t="s">
        <v>38</v>
      </c>
      <c r="G53" s="2"/>
      <c r="H53" s="2"/>
      <c r="I53" s="2" t="s">
        <v>847</v>
      </c>
      <c r="J53" s="2" t="s">
        <v>432</v>
      </c>
      <c r="K53" s="4" t="s">
        <v>1611</v>
      </c>
      <c r="L53" s="2" t="s">
        <v>1515</v>
      </c>
    </row>
    <row r="54" spans="1:12" ht="29" x14ac:dyDescent="0.35">
      <c r="A54" s="1" t="s">
        <v>264</v>
      </c>
      <c r="B54" s="168">
        <v>0.2</v>
      </c>
      <c r="C54" s="33">
        <v>0.41</v>
      </c>
      <c r="D54" s="33">
        <v>0.25</v>
      </c>
      <c r="E54" s="170">
        <v>0.19</v>
      </c>
      <c r="F54" s="2" t="s">
        <v>38</v>
      </c>
      <c r="G54" s="2"/>
      <c r="H54" s="2"/>
      <c r="I54" s="2" t="s">
        <v>431</v>
      </c>
      <c r="J54" s="2" t="s">
        <v>432</v>
      </c>
      <c r="K54" s="4" t="s">
        <v>1611</v>
      </c>
      <c r="L54" s="2" t="s">
        <v>1517</v>
      </c>
    </row>
    <row r="55" spans="1:12" x14ac:dyDescent="0.35">
      <c r="A55" s="1" t="s">
        <v>265</v>
      </c>
      <c r="B55" s="168">
        <v>0.2</v>
      </c>
      <c r="C55" s="33">
        <v>0.37</v>
      </c>
      <c r="D55" s="33">
        <v>0.5</v>
      </c>
      <c r="E55" s="170">
        <v>0.28999999999999998</v>
      </c>
      <c r="F55" s="2" t="s">
        <v>38</v>
      </c>
      <c r="G55" s="2"/>
      <c r="H55" s="2"/>
      <c r="I55" s="2" t="s">
        <v>1648</v>
      </c>
      <c r="J55" s="2" t="s">
        <v>177</v>
      </c>
      <c r="K55" s="2" t="s">
        <v>177</v>
      </c>
      <c r="L55" s="2" t="s">
        <v>1519</v>
      </c>
    </row>
    <row r="56" spans="1:12" x14ac:dyDescent="0.35">
      <c r="A56" s="1" t="s">
        <v>273</v>
      </c>
      <c r="B56" s="168">
        <v>0.2</v>
      </c>
      <c r="C56" s="33">
        <v>1.28</v>
      </c>
      <c r="D56" s="33">
        <v>1.19</v>
      </c>
      <c r="E56" s="170">
        <v>1.59</v>
      </c>
      <c r="F56" s="2" t="s">
        <v>38</v>
      </c>
      <c r="G56" s="2"/>
      <c r="H56" s="2"/>
      <c r="I56" s="2" t="s">
        <v>392</v>
      </c>
      <c r="J56" s="2" t="s">
        <v>177</v>
      </c>
      <c r="K56" s="2" t="s">
        <v>177</v>
      </c>
      <c r="L56" s="2" t="s">
        <v>1565</v>
      </c>
    </row>
    <row r="57" spans="1:12" x14ac:dyDescent="0.35">
      <c r="A57" s="1" t="s">
        <v>274</v>
      </c>
      <c r="B57" s="168">
        <v>0.2</v>
      </c>
      <c r="C57" s="33">
        <v>0.14000000000000001</v>
      </c>
      <c r="D57" s="33">
        <v>0.09</v>
      </c>
      <c r="E57" s="170">
        <v>0.18</v>
      </c>
      <c r="F57" s="2" t="s">
        <v>38</v>
      </c>
      <c r="G57" s="2"/>
      <c r="H57" s="2"/>
      <c r="I57" s="2" t="s">
        <v>1652</v>
      </c>
      <c r="J57" s="2" t="s">
        <v>177</v>
      </c>
      <c r="K57" s="2" t="s">
        <v>177</v>
      </c>
      <c r="L57" s="2" t="s">
        <v>1567</v>
      </c>
    </row>
    <row r="58" spans="1:12" x14ac:dyDescent="0.35">
      <c r="A58" s="21" t="s">
        <v>276</v>
      </c>
      <c r="B58" s="166">
        <v>0.3</v>
      </c>
      <c r="C58" s="33">
        <v>0.99</v>
      </c>
      <c r="D58" s="33">
        <v>0.56000000000000005</v>
      </c>
      <c r="E58" s="170">
        <v>0.3</v>
      </c>
      <c r="F58" s="2" t="s">
        <v>38</v>
      </c>
      <c r="G58" s="2" t="s">
        <v>42</v>
      </c>
      <c r="H58" s="2" t="s">
        <v>24</v>
      </c>
      <c r="I58" s="7" t="s">
        <v>409</v>
      </c>
      <c r="J58" s="7" t="s">
        <v>177</v>
      </c>
      <c r="K58" s="2" t="s">
        <v>177</v>
      </c>
      <c r="L58" s="2" t="s">
        <v>1577</v>
      </c>
    </row>
    <row r="60" spans="1:12" x14ac:dyDescent="0.35">
      <c r="A60" s="3" t="s">
        <v>1645</v>
      </c>
      <c r="B60" s="3"/>
      <c r="C60" s="35">
        <f>AVERAGE(C2,C3,C4,C5,C6,C7,C8,C9,C10,C11,C12,C13,C14,C15,C16,C17,C18,C19,C20,C21,C22,C23,C24,C25,C26,C27,C28,C29,C30,C31,C32,C33,C34,C35,C36,C37,C38,C39,C40,C41,C42,C43,C45,C46,C47,C48,C49,C50,C51,C52,C53,C54,C55,C56,C57,C58)</f>
        <v>0.89399999999999991</v>
      </c>
      <c r="D60" s="35">
        <f>AVERAGE(D2,D3,D4,D5,D6,D7,D8,D9,D10,D11,D12,D13,D14,D15,D16,D17,D18,D19,D20,D21,D22,D23,D24,D25,D26,D27,D28,D29,D30,D31,D32,D33,D34,D35,D36,D37,D38,D39,D40,D41,D42,D43,D45,D46,D47,D48,D49,D50,D51,D52,D53,D54,D55,D56,D57,D58)</f>
        <v>0.76129629629629647</v>
      </c>
      <c r="E60" s="35"/>
    </row>
  </sheetData>
  <autoFilter ref="A1:L58" xr:uid="{6D2D3B3D-FF59-45B8-9B14-45570C8C3BE3}"/>
  <conditionalFormatting sqref="D2:E58">
    <cfRule type="expression" dxfId="64" priority="5">
      <formula>D2&lt;C2</formula>
    </cfRule>
    <cfRule type="expression" dxfId="63" priority="6">
      <formula>D2&gt;C2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D340-6097-4608-9CFF-65DED9A77BBF}">
  <dimension ref="A1:K88"/>
  <sheetViews>
    <sheetView workbookViewId="0">
      <pane xSplit="1" ySplit="1" topLeftCell="B86" activePane="bottomRight" state="frozen"/>
      <selection pane="topRight" activeCell="B1" sqref="B1"/>
      <selection pane="bottomLeft" activeCell="A2" sqref="A2"/>
      <selection pane="bottomRight" activeCell="E3" sqref="E3"/>
    </sheetView>
  </sheetViews>
  <sheetFormatPr defaultColWidth="11.453125" defaultRowHeight="14.5" x14ac:dyDescent="0.35"/>
  <cols>
    <col min="1" max="1" width="35.7265625" customWidth="1"/>
    <col min="2" max="6" width="6.7265625" customWidth="1"/>
    <col min="7" max="7" width="4.7265625" customWidth="1"/>
    <col min="8" max="10" width="20.7265625" customWidth="1"/>
    <col min="11" max="11" width="10.7265625" customWidth="1"/>
  </cols>
  <sheetData>
    <row r="1" spans="1:11" ht="75" customHeight="1" x14ac:dyDescent="0.35">
      <c r="A1" s="36" t="s">
        <v>0</v>
      </c>
      <c r="B1" s="36" t="s">
        <v>17</v>
      </c>
      <c r="C1" s="36" t="s">
        <v>300</v>
      </c>
      <c r="D1" s="36" t="s">
        <v>301</v>
      </c>
      <c r="E1" s="36" t="s">
        <v>302</v>
      </c>
      <c r="F1" s="36" t="s">
        <v>21</v>
      </c>
      <c r="G1" s="36" t="s">
        <v>24</v>
      </c>
      <c r="H1" s="36" t="s">
        <v>306</v>
      </c>
      <c r="I1" s="36" t="s">
        <v>307</v>
      </c>
      <c r="J1" s="36" t="s">
        <v>1607</v>
      </c>
      <c r="K1" s="36" t="s">
        <v>308</v>
      </c>
    </row>
    <row r="2" spans="1:11" ht="29" x14ac:dyDescent="0.35">
      <c r="A2" s="1" t="s">
        <v>25</v>
      </c>
      <c r="B2" s="154">
        <v>1.4</v>
      </c>
      <c r="C2" s="33">
        <v>0.26</v>
      </c>
      <c r="D2" s="33">
        <v>0.4</v>
      </c>
      <c r="E2" s="164">
        <v>0.43</v>
      </c>
      <c r="F2" s="2" t="s">
        <v>26</v>
      </c>
      <c r="G2" s="2"/>
      <c r="H2" s="2" t="s">
        <v>314</v>
      </c>
      <c r="I2" s="2" t="s">
        <v>315</v>
      </c>
      <c r="J2" s="2" t="s">
        <v>1608</v>
      </c>
      <c r="K2" s="2" t="s">
        <v>316</v>
      </c>
    </row>
    <row r="3" spans="1:11" x14ac:dyDescent="0.35">
      <c r="A3" s="1" t="s">
        <v>29</v>
      </c>
      <c r="B3" s="154"/>
      <c r="C3" s="33">
        <v>0.27</v>
      </c>
      <c r="D3" s="33">
        <v>0.28999999999999998</v>
      </c>
      <c r="E3" s="164"/>
      <c r="F3" s="2" t="s">
        <v>26</v>
      </c>
      <c r="G3" s="2"/>
      <c r="H3" s="2" t="s">
        <v>1626</v>
      </c>
      <c r="I3" s="2" t="s">
        <v>336</v>
      </c>
      <c r="J3" s="2" t="s">
        <v>1609</v>
      </c>
      <c r="K3" s="2" t="s">
        <v>337</v>
      </c>
    </row>
    <row r="4" spans="1:11" x14ac:dyDescent="0.35">
      <c r="A4" s="1" t="s">
        <v>36</v>
      </c>
      <c r="B4" s="154">
        <v>0.1</v>
      </c>
      <c r="C4" s="33">
        <v>0.22</v>
      </c>
      <c r="D4" s="33">
        <v>0.13</v>
      </c>
      <c r="E4" s="156">
        <v>0.17</v>
      </c>
      <c r="F4" s="2" t="s">
        <v>26</v>
      </c>
      <c r="G4" s="2"/>
      <c r="H4" s="2" t="s">
        <v>387</v>
      </c>
      <c r="I4" s="2" t="s">
        <v>388</v>
      </c>
      <c r="J4" s="4" t="s">
        <v>1611</v>
      </c>
      <c r="K4" s="2" t="s">
        <v>389</v>
      </c>
    </row>
    <row r="5" spans="1:11" x14ac:dyDescent="0.35">
      <c r="A5" s="1" t="s">
        <v>40</v>
      </c>
      <c r="B5" s="154">
        <v>0.3</v>
      </c>
      <c r="C5" s="33">
        <v>0.48</v>
      </c>
      <c r="D5" s="33">
        <v>0.42</v>
      </c>
      <c r="E5" s="164">
        <v>0.56999999999999995</v>
      </c>
      <c r="F5" s="2" t="s">
        <v>26</v>
      </c>
      <c r="G5" s="2"/>
      <c r="H5" s="2" t="s">
        <v>402</v>
      </c>
      <c r="I5" s="2" t="s">
        <v>398</v>
      </c>
      <c r="J5" s="2" t="s">
        <v>1611</v>
      </c>
      <c r="K5" s="2" t="s">
        <v>403</v>
      </c>
    </row>
    <row r="6" spans="1:11" x14ac:dyDescent="0.35">
      <c r="A6" s="1" t="s">
        <v>49</v>
      </c>
      <c r="B6" s="154">
        <v>0</v>
      </c>
      <c r="C6" s="33">
        <v>0.2</v>
      </c>
      <c r="D6" s="33">
        <v>0.33</v>
      </c>
      <c r="E6" s="164">
        <v>0.26</v>
      </c>
      <c r="F6" s="2" t="s">
        <v>26</v>
      </c>
      <c r="G6" s="2"/>
      <c r="H6" s="2" t="s">
        <v>438</v>
      </c>
      <c r="I6" s="2" t="s">
        <v>429</v>
      </c>
      <c r="J6" s="4" t="s">
        <v>1611</v>
      </c>
      <c r="K6" s="2" t="s">
        <v>439</v>
      </c>
    </row>
    <row r="7" spans="1:11" ht="29" x14ac:dyDescent="0.35">
      <c r="A7" s="1" t="s">
        <v>50</v>
      </c>
      <c r="B7" s="154">
        <v>0.7</v>
      </c>
      <c r="C7" s="33">
        <v>0.2</v>
      </c>
      <c r="D7" s="33">
        <v>0.26</v>
      </c>
      <c r="E7" s="164">
        <v>0.48</v>
      </c>
      <c r="F7" s="2" t="s">
        <v>26</v>
      </c>
      <c r="G7" s="2"/>
      <c r="H7" s="2" t="s">
        <v>314</v>
      </c>
      <c r="I7" s="2" t="s">
        <v>315</v>
      </c>
      <c r="J7" s="2" t="s">
        <v>1608</v>
      </c>
      <c r="K7" s="2" t="s">
        <v>441</v>
      </c>
    </row>
    <row r="8" spans="1:11" ht="29" x14ac:dyDescent="0.35">
      <c r="A8" s="1" t="s">
        <v>56</v>
      </c>
      <c r="B8" s="154">
        <v>1.1000000000000001</v>
      </c>
      <c r="C8" s="33">
        <v>0.39</v>
      </c>
      <c r="D8" s="33">
        <v>0.49</v>
      </c>
      <c r="E8" s="164">
        <v>0.4</v>
      </c>
      <c r="F8" s="2" t="s">
        <v>26</v>
      </c>
      <c r="G8" s="2"/>
      <c r="H8" s="7" t="s">
        <v>314</v>
      </c>
      <c r="I8" s="7" t="s">
        <v>465</v>
      </c>
      <c r="J8" s="7" t="s">
        <v>1608</v>
      </c>
      <c r="K8" s="2" t="s">
        <v>480</v>
      </c>
    </row>
    <row r="9" spans="1:11" ht="29" x14ac:dyDescent="0.35">
      <c r="A9" s="1" t="s">
        <v>58</v>
      </c>
      <c r="B9" s="154">
        <v>0.1</v>
      </c>
      <c r="C9" s="33">
        <v>0.1</v>
      </c>
      <c r="D9" s="33">
        <v>7.0000000000000007E-2</v>
      </c>
      <c r="E9" s="164">
        <v>0.04</v>
      </c>
      <c r="F9" s="2" t="s">
        <v>26</v>
      </c>
      <c r="G9" s="2"/>
      <c r="H9" s="2" t="s">
        <v>438</v>
      </c>
      <c r="I9" s="2" t="s">
        <v>487</v>
      </c>
      <c r="J9" s="4" t="s">
        <v>1611</v>
      </c>
      <c r="K9" s="2" t="s">
        <v>488</v>
      </c>
    </row>
    <row r="10" spans="1:11" x14ac:dyDescent="0.35">
      <c r="A10" s="1" t="s">
        <v>59</v>
      </c>
      <c r="B10" s="154">
        <v>1.2</v>
      </c>
      <c r="C10" s="33">
        <v>0.12</v>
      </c>
      <c r="D10" s="33">
        <v>0.12</v>
      </c>
      <c r="E10" s="164">
        <v>0.27</v>
      </c>
      <c r="F10" s="2" t="s">
        <v>26</v>
      </c>
      <c r="G10" s="2"/>
      <c r="H10" s="2" t="s">
        <v>1632</v>
      </c>
      <c r="I10" s="2" t="s">
        <v>357</v>
      </c>
      <c r="J10" s="4" t="s">
        <v>1630</v>
      </c>
      <c r="K10" s="2" t="s">
        <v>492</v>
      </c>
    </row>
    <row r="11" spans="1:11" x14ac:dyDescent="0.35">
      <c r="A11" s="1" t="s">
        <v>64</v>
      </c>
      <c r="B11" s="154">
        <v>0.1</v>
      </c>
      <c r="C11" s="33">
        <v>7.0000000000000007E-2</v>
      </c>
      <c r="D11" s="33">
        <v>0.04</v>
      </c>
      <c r="E11" s="164">
        <v>0.04</v>
      </c>
      <c r="F11" s="2" t="s">
        <v>26</v>
      </c>
      <c r="G11" s="2"/>
      <c r="H11" s="7" t="s">
        <v>1632</v>
      </c>
      <c r="I11" s="7" t="s">
        <v>357</v>
      </c>
      <c r="J11" s="4" t="s">
        <v>1630</v>
      </c>
      <c r="K11" s="2" t="s">
        <v>527</v>
      </c>
    </row>
    <row r="12" spans="1:11" x14ac:dyDescent="0.35">
      <c r="A12" s="1" t="s">
        <v>65</v>
      </c>
      <c r="B12" s="154">
        <v>0.9</v>
      </c>
      <c r="C12" s="33">
        <v>0.15</v>
      </c>
      <c r="D12" s="33">
        <v>0.16</v>
      </c>
      <c r="E12" s="164">
        <v>0.16</v>
      </c>
      <c r="F12" s="2" t="s">
        <v>26</v>
      </c>
      <c r="G12" s="2"/>
      <c r="H12" s="2" t="s">
        <v>1626</v>
      </c>
      <c r="I12" s="2" t="s">
        <v>530</v>
      </c>
      <c r="J12" s="2" t="s">
        <v>1609</v>
      </c>
      <c r="K12" s="2" t="s">
        <v>531</v>
      </c>
    </row>
    <row r="13" spans="1:11" x14ac:dyDescent="0.35">
      <c r="A13" s="1" t="s">
        <v>67</v>
      </c>
      <c r="B13" s="154">
        <v>0.1</v>
      </c>
      <c r="C13" s="33">
        <v>0.05</v>
      </c>
      <c r="D13" s="33">
        <v>0.04</v>
      </c>
      <c r="E13" s="164">
        <v>0.04</v>
      </c>
      <c r="F13" s="2" t="s">
        <v>26</v>
      </c>
      <c r="G13" s="2"/>
      <c r="H13" s="2" t="s">
        <v>427</v>
      </c>
      <c r="I13" s="2" t="s">
        <v>398</v>
      </c>
      <c r="J13" s="2" t="s">
        <v>1611</v>
      </c>
      <c r="K13" s="2" t="s">
        <v>538</v>
      </c>
    </row>
    <row r="14" spans="1:11" x14ac:dyDescent="0.35">
      <c r="A14" s="1" t="s">
        <v>68</v>
      </c>
      <c r="B14" s="154"/>
      <c r="C14" s="33">
        <v>0.28999999999999998</v>
      </c>
      <c r="D14" s="33">
        <v>0.32</v>
      </c>
      <c r="E14" s="156"/>
      <c r="F14" s="2" t="s">
        <v>26</v>
      </c>
      <c r="G14" s="2"/>
      <c r="H14" s="2" t="s">
        <v>409</v>
      </c>
      <c r="I14" s="2" t="s">
        <v>177</v>
      </c>
      <c r="J14" s="2" t="s">
        <v>177</v>
      </c>
      <c r="K14" s="2" t="s">
        <v>541</v>
      </c>
    </row>
    <row r="15" spans="1:11" x14ac:dyDescent="0.35">
      <c r="A15" s="1" t="s">
        <v>69</v>
      </c>
      <c r="B15" s="154">
        <v>0.2</v>
      </c>
      <c r="C15" s="33">
        <v>2.2599999999999998</v>
      </c>
      <c r="D15" s="33">
        <v>1.69</v>
      </c>
      <c r="E15" s="164">
        <v>1.18</v>
      </c>
      <c r="F15" s="2" t="s">
        <v>26</v>
      </c>
      <c r="G15" s="2"/>
      <c r="H15" s="7" t="s">
        <v>543</v>
      </c>
      <c r="I15" s="2" t="s">
        <v>177</v>
      </c>
      <c r="J15" s="2" t="s">
        <v>177</v>
      </c>
      <c r="K15" s="2" t="s">
        <v>544</v>
      </c>
    </row>
    <row r="16" spans="1:11" ht="29" x14ac:dyDescent="0.35">
      <c r="A16" s="1" t="s">
        <v>73</v>
      </c>
      <c r="B16" s="154">
        <v>0.9</v>
      </c>
      <c r="C16" s="33">
        <v>0.37</v>
      </c>
      <c r="D16" s="33">
        <v>0.28000000000000003</v>
      </c>
      <c r="E16" s="164">
        <v>0.65</v>
      </c>
      <c r="F16" s="2" t="s">
        <v>26</v>
      </c>
      <c r="G16" s="2" t="s">
        <v>24</v>
      </c>
      <c r="H16" s="2" t="s">
        <v>438</v>
      </c>
      <c r="I16" s="2" t="s">
        <v>429</v>
      </c>
      <c r="J16" s="4" t="s">
        <v>1611</v>
      </c>
      <c r="K16" s="2" t="s">
        <v>565</v>
      </c>
    </row>
    <row r="17" spans="1:11" x14ac:dyDescent="0.35">
      <c r="A17" s="1" t="s">
        <v>74</v>
      </c>
      <c r="B17" s="154">
        <v>0.5</v>
      </c>
      <c r="C17" s="33">
        <v>0.52</v>
      </c>
      <c r="D17" s="33">
        <v>0.62</v>
      </c>
      <c r="E17" s="164">
        <v>0.55000000000000004</v>
      </c>
      <c r="F17" s="2" t="s">
        <v>26</v>
      </c>
      <c r="G17" s="2"/>
      <c r="H17" s="2" t="s">
        <v>605</v>
      </c>
      <c r="I17" s="2" t="s">
        <v>317</v>
      </c>
      <c r="J17" s="7" t="s">
        <v>1609</v>
      </c>
      <c r="K17" s="2" t="s">
        <v>567</v>
      </c>
    </row>
    <row r="18" spans="1:11" x14ac:dyDescent="0.35">
      <c r="A18" s="1" t="s">
        <v>76</v>
      </c>
      <c r="B18" s="154">
        <v>0.6</v>
      </c>
      <c r="C18" s="33">
        <v>0.43</v>
      </c>
      <c r="D18" s="33">
        <v>0.52</v>
      </c>
      <c r="E18" s="164">
        <v>0.49</v>
      </c>
      <c r="F18" s="2" t="s">
        <v>26</v>
      </c>
      <c r="G18" s="2"/>
      <c r="H18" s="2" t="s">
        <v>605</v>
      </c>
      <c r="I18" s="2" t="s">
        <v>317</v>
      </c>
      <c r="J18" s="7" t="s">
        <v>1609</v>
      </c>
      <c r="K18" s="2" t="s">
        <v>575</v>
      </c>
    </row>
    <row r="19" spans="1:11" x14ac:dyDescent="0.35">
      <c r="A19" s="1" t="s">
        <v>79</v>
      </c>
      <c r="B19" s="154">
        <v>1.5</v>
      </c>
      <c r="C19" s="33">
        <v>0.57999999999999996</v>
      </c>
      <c r="D19" s="33">
        <v>0.51</v>
      </c>
      <c r="E19" s="164">
        <v>0.37</v>
      </c>
      <c r="F19" s="2" t="s">
        <v>26</v>
      </c>
      <c r="G19" s="2"/>
      <c r="H19" s="22" t="s">
        <v>605</v>
      </c>
      <c r="I19" s="2" t="s">
        <v>450</v>
      </c>
      <c r="J19" s="7" t="s">
        <v>1609</v>
      </c>
      <c r="K19" s="2" t="s">
        <v>601</v>
      </c>
    </row>
    <row r="20" spans="1:11" x14ac:dyDescent="0.35">
      <c r="A20" s="1" t="s">
        <v>81</v>
      </c>
      <c r="B20" s="154">
        <v>0.7</v>
      </c>
      <c r="C20" s="33">
        <v>0.39</v>
      </c>
      <c r="D20" s="33">
        <v>0.28999999999999998</v>
      </c>
      <c r="E20" s="164">
        <v>0.31</v>
      </c>
      <c r="F20" s="2" t="s">
        <v>26</v>
      </c>
      <c r="G20" s="2"/>
      <c r="H20" s="2" t="s">
        <v>605</v>
      </c>
      <c r="I20" s="2" t="s">
        <v>317</v>
      </c>
      <c r="J20" s="7" t="s">
        <v>1609</v>
      </c>
      <c r="K20" s="2" t="s">
        <v>609</v>
      </c>
    </row>
    <row r="21" spans="1:11" x14ac:dyDescent="0.35">
      <c r="A21" s="1" t="s">
        <v>84</v>
      </c>
      <c r="B21" s="154">
        <v>3.5</v>
      </c>
      <c r="C21" s="33">
        <v>0.62</v>
      </c>
      <c r="D21" s="33">
        <v>1.2</v>
      </c>
      <c r="E21" s="164">
        <v>0.95</v>
      </c>
      <c r="F21" s="2" t="s">
        <v>26</v>
      </c>
      <c r="G21" s="2"/>
      <c r="H21" s="7" t="s">
        <v>1632</v>
      </c>
      <c r="I21" s="7" t="s">
        <v>357</v>
      </c>
      <c r="J21" s="4" t="s">
        <v>1630</v>
      </c>
      <c r="K21" s="2" t="s">
        <v>618</v>
      </c>
    </row>
    <row r="22" spans="1:11" x14ac:dyDescent="0.35">
      <c r="A22" s="1" t="s">
        <v>86</v>
      </c>
      <c r="B22" s="154">
        <v>0.5</v>
      </c>
      <c r="C22" s="33">
        <v>0.2</v>
      </c>
      <c r="D22" s="33">
        <v>0.17</v>
      </c>
      <c r="E22" s="164">
        <v>0.2</v>
      </c>
      <c r="F22" s="2" t="s">
        <v>26</v>
      </c>
      <c r="G22" s="2"/>
      <c r="H22" s="2" t="s">
        <v>324</v>
      </c>
      <c r="I22" s="2" t="s">
        <v>317</v>
      </c>
      <c r="J22" s="7" t="s">
        <v>1609</v>
      </c>
      <c r="K22" s="2" t="s">
        <v>627</v>
      </c>
    </row>
    <row r="23" spans="1:11" ht="29" x14ac:dyDescent="0.35">
      <c r="A23" s="1" t="s">
        <v>90</v>
      </c>
      <c r="B23" s="154">
        <v>0.6</v>
      </c>
      <c r="C23" s="33">
        <v>0.57999999999999996</v>
      </c>
      <c r="D23" s="33">
        <v>0.8</v>
      </c>
      <c r="E23" s="164">
        <v>0.59</v>
      </c>
      <c r="F23" s="2" t="s">
        <v>26</v>
      </c>
      <c r="G23" s="2"/>
      <c r="H23" s="2" t="s">
        <v>648</v>
      </c>
      <c r="I23" s="2" t="s">
        <v>315</v>
      </c>
      <c r="J23" s="2" t="s">
        <v>1608</v>
      </c>
      <c r="K23" s="2" t="s">
        <v>649</v>
      </c>
    </row>
    <row r="24" spans="1:11" x14ac:dyDescent="0.35">
      <c r="A24" s="1" t="s">
        <v>91</v>
      </c>
      <c r="B24" s="154">
        <v>1.5</v>
      </c>
      <c r="C24" s="33">
        <v>0.47</v>
      </c>
      <c r="D24" s="33">
        <v>0.53</v>
      </c>
      <c r="E24" s="164">
        <v>0.7</v>
      </c>
      <c r="F24" s="2" t="s">
        <v>26</v>
      </c>
      <c r="G24" s="2"/>
      <c r="H24" s="2" t="s">
        <v>409</v>
      </c>
      <c r="I24" s="2" t="s">
        <v>177</v>
      </c>
      <c r="J24" s="2" t="s">
        <v>177</v>
      </c>
      <c r="K24" s="2" t="s">
        <v>651</v>
      </c>
    </row>
    <row r="25" spans="1:11" x14ac:dyDescent="0.35">
      <c r="A25" s="1" t="s">
        <v>100</v>
      </c>
      <c r="B25" s="154">
        <v>0.4</v>
      </c>
      <c r="C25" s="33"/>
      <c r="D25" s="33">
        <v>1.88</v>
      </c>
      <c r="E25" s="164">
        <v>2.91</v>
      </c>
      <c r="F25" s="2" t="s">
        <v>26</v>
      </c>
      <c r="G25" s="2"/>
      <c r="H25" s="2" t="s">
        <v>421</v>
      </c>
      <c r="I25" s="2" t="s">
        <v>388</v>
      </c>
      <c r="J25" s="4" t="s">
        <v>1611</v>
      </c>
      <c r="K25" s="2" t="s">
        <v>697</v>
      </c>
    </row>
    <row r="26" spans="1:11" ht="29" x14ac:dyDescent="0.35">
      <c r="A26" s="1" t="s">
        <v>108</v>
      </c>
      <c r="B26" s="154">
        <v>1</v>
      </c>
      <c r="C26" s="33">
        <v>0.35</v>
      </c>
      <c r="D26" s="33">
        <v>0.27</v>
      </c>
      <c r="E26" s="164">
        <v>0.17</v>
      </c>
      <c r="F26" s="2" t="s">
        <v>26</v>
      </c>
      <c r="G26" s="2"/>
      <c r="H26" s="2" t="s">
        <v>1632</v>
      </c>
      <c r="I26" s="2" t="s">
        <v>357</v>
      </c>
      <c r="J26" s="4" t="s">
        <v>1630</v>
      </c>
      <c r="K26" s="2" t="s">
        <v>754</v>
      </c>
    </row>
    <row r="27" spans="1:11" ht="29" x14ac:dyDescent="0.35">
      <c r="A27" s="1" t="s">
        <v>109</v>
      </c>
      <c r="B27" s="154">
        <v>0.6</v>
      </c>
      <c r="C27" s="33">
        <v>0.18</v>
      </c>
      <c r="D27" s="33">
        <v>0.21</v>
      </c>
      <c r="E27" s="164">
        <v>0.16</v>
      </c>
      <c r="F27" s="2" t="s">
        <v>26</v>
      </c>
      <c r="G27" s="2"/>
      <c r="H27" s="7" t="s">
        <v>1626</v>
      </c>
      <c r="I27" s="7" t="s">
        <v>373</v>
      </c>
      <c r="J27" s="7" t="s">
        <v>1609</v>
      </c>
      <c r="K27" s="2" t="s">
        <v>757</v>
      </c>
    </row>
    <row r="28" spans="1:11" ht="29" x14ac:dyDescent="0.35">
      <c r="A28" s="1" t="s">
        <v>110</v>
      </c>
      <c r="B28" s="154">
        <v>0.4</v>
      </c>
      <c r="C28" s="33">
        <v>0.28000000000000003</v>
      </c>
      <c r="D28" s="33">
        <v>0.33</v>
      </c>
      <c r="E28" s="164">
        <v>0.27</v>
      </c>
      <c r="F28" s="2" t="s">
        <v>26</v>
      </c>
      <c r="G28" s="2"/>
      <c r="H28" s="2" t="s">
        <v>648</v>
      </c>
      <c r="I28" s="2" t="s">
        <v>465</v>
      </c>
      <c r="J28" s="7" t="s">
        <v>1608</v>
      </c>
      <c r="K28" s="2" t="s">
        <v>760</v>
      </c>
    </row>
    <row r="29" spans="1:11" ht="29" x14ac:dyDescent="0.35">
      <c r="A29" s="1" t="s">
        <v>113</v>
      </c>
      <c r="B29" s="154">
        <v>0.2</v>
      </c>
      <c r="C29" s="33">
        <v>0.11</v>
      </c>
      <c r="D29" s="33">
        <v>0.21</v>
      </c>
      <c r="E29" s="164">
        <v>0.32</v>
      </c>
      <c r="F29" s="2" t="s">
        <v>26</v>
      </c>
      <c r="G29" s="2"/>
      <c r="H29" s="2" t="s">
        <v>314</v>
      </c>
      <c r="I29" s="2" t="s">
        <v>315</v>
      </c>
      <c r="J29" s="2" t="s">
        <v>1608</v>
      </c>
      <c r="K29" s="2" t="s">
        <v>772</v>
      </c>
    </row>
    <row r="30" spans="1:11" ht="29" x14ac:dyDescent="0.35">
      <c r="A30" s="1" t="s">
        <v>1653</v>
      </c>
      <c r="B30" s="154">
        <v>0.2</v>
      </c>
      <c r="C30" s="33">
        <v>0.06</v>
      </c>
      <c r="D30" s="33">
        <v>0.03</v>
      </c>
      <c r="E30" s="164">
        <v>0.03</v>
      </c>
      <c r="F30" s="2" t="s">
        <v>26</v>
      </c>
      <c r="G30" s="2"/>
      <c r="H30" s="2" t="s">
        <v>438</v>
      </c>
      <c r="I30" s="2" t="s">
        <v>487</v>
      </c>
      <c r="J30" s="4" t="s">
        <v>1611</v>
      </c>
      <c r="K30" s="2" t="s">
        <v>782</v>
      </c>
    </row>
    <row r="31" spans="1:11" x14ac:dyDescent="0.35">
      <c r="A31" s="1" t="s">
        <v>116</v>
      </c>
      <c r="B31" s="154">
        <v>1.3</v>
      </c>
      <c r="C31" s="33">
        <v>0.28000000000000003</v>
      </c>
      <c r="D31" s="33">
        <v>0.31</v>
      </c>
      <c r="E31" s="164">
        <v>0.41</v>
      </c>
      <c r="F31" s="2" t="s">
        <v>26</v>
      </c>
      <c r="G31" s="2" t="s">
        <v>24</v>
      </c>
      <c r="H31" s="2" t="s">
        <v>1632</v>
      </c>
      <c r="I31" s="2" t="s">
        <v>357</v>
      </c>
      <c r="J31" s="4" t="s">
        <v>1630</v>
      </c>
      <c r="K31" s="2" t="s">
        <v>786</v>
      </c>
    </row>
    <row r="32" spans="1:11" ht="29" x14ac:dyDescent="0.35">
      <c r="A32" s="1" t="s">
        <v>120</v>
      </c>
      <c r="B32" s="154">
        <v>1</v>
      </c>
      <c r="C32" s="33">
        <v>0.15</v>
      </c>
      <c r="D32" s="33">
        <v>0.22</v>
      </c>
      <c r="E32" s="164">
        <v>0.24</v>
      </c>
      <c r="F32" s="2" t="s">
        <v>26</v>
      </c>
      <c r="G32" s="2"/>
      <c r="H32" s="2" t="s">
        <v>498</v>
      </c>
      <c r="I32" s="2" t="s">
        <v>450</v>
      </c>
      <c r="J32" s="7" t="s">
        <v>1609</v>
      </c>
      <c r="K32" s="2" t="s">
        <v>809</v>
      </c>
    </row>
    <row r="33" spans="1:11" x14ac:dyDescent="0.35">
      <c r="A33" s="1" t="s">
        <v>122</v>
      </c>
      <c r="B33" s="154">
        <v>1.5</v>
      </c>
      <c r="C33" s="33">
        <v>0.42</v>
      </c>
      <c r="D33" s="33">
        <v>0.33</v>
      </c>
      <c r="E33" s="164">
        <v>0.64</v>
      </c>
      <c r="F33" s="2" t="s">
        <v>26</v>
      </c>
      <c r="G33" s="2"/>
      <c r="H33" s="7" t="s">
        <v>409</v>
      </c>
      <c r="I33" s="7" t="s">
        <v>177</v>
      </c>
      <c r="J33" s="2" t="s">
        <v>177</v>
      </c>
      <c r="K33" s="2" t="s">
        <v>818</v>
      </c>
    </row>
    <row r="34" spans="1:11" ht="29" x14ac:dyDescent="0.35">
      <c r="A34" s="1" t="s">
        <v>126</v>
      </c>
      <c r="B34" s="154">
        <v>0.7</v>
      </c>
      <c r="C34" s="33">
        <v>1.1100000000000001</v>
      </c>
      <c r="D34" s="33">
        <v>0.91</v>
      </c>
      <c r="E34" s="164">
        <v>0.99</v>
      </c>
      <c r="F34" s="2" t="s">
        <v>26</v>
      </c>
      <c r="G34" s="2"/>
      <c r="H34" s="2" t="s">
        <v>847</v>
      </c>
      <c r="I34" s="2" t="s">
        <v>432</v>
      </c>
      <c r="J34" s="4" t="s">
        <v>1611</v>
      </c>
      <c r="K34" s="2" t="s">
        <v>848</v>
      </c>
    </row>
    <row r="35" spans="1:11" x14ac:dyDescent="0.35">
      <c r="A35" s="1" t="s">
        <v>129</v>
      </c>
      <c r="B35" s="154">
        <v>0.4</v>
      </c>
      <c r="C35" s="33"/>
      <c r="D35" s="33">
        <v>0.4</v>
      </c>
      <c r="E35" s="164">
        <v>0.98</v>
      </c>
      <c r="F35" s="2" t="s">
        <v>26</v>
      </c>
      <c r="G35" s="2"/>
      <c r="H35" s="2" t="s">
        <v>438</v>
      </c>
      <c r="I35" s="2" t="s">
        <v>429</v>
      </c>
      <c r="J35" s="4" t="s">
        <v>1611</v>
      </c>
      <c r="K35" s="2" t="s">
        <v>867</v>
      </c>
    </row>
    <row r="36" spans="1:11" x14ac:dyDescent="0.35">
      <c r="A36" s="1" t="s">
        <v>1654</v>
      </c>
      <c r="B36" s="154">
        <v>0.9</v>
      </c>
      <c r="C36" s="33">
        <v>0.21</v>
      </c>
      <c r="D36" s="33">
        <v>0.23</v>
      </c>
      <c r="E36" s="164">
        <v>0.24</v>
      </c>
      <c r="F36" s="2" t="s">
        <v>26</v>
      </c>
      <c r="G36" s="2"/>
      <c r="H36" s="2" t="s">
        <v>498</v>
      </c>
      <c r="I36" s="2" t="s">
        <v>880</v>
      </c>
      <c r="J36" s="2" t="s">
        <v>1609</v>
      </c>
      <c r="K36" s="2" t="s">
        <v>881</v>
      </c>
    </row>
    <row r="37" spans="1:11" ht="43.5" x14ac:dyDescent="0.35">
      <c r="A37" s="1" t="s">
        <v>135</v>
      </c>
      <c r="B37" s="154">
        <v>0.1</v>
      </c>
      <c r="C37" s="33">
        <v>0.27</v>
      </c>
      <c r="D37" s="33">
        <v>0.13</v>
      </c>
      <c r="E37" s="164">
        <v>0.1</v>
      </c>
      <c r="F37" s="2" t="s">
        <v>26</v>
      </c>
      <c r="G37" s="2"/>
      <c r="H37" s="2" t="s">
        <v>847</v>
      </c>
      <c r="I37" s="2" t="s">
        <v>432</v>
      </c>
      <c r="J37" s="4" t="s">
        <v>1611</v>
      </c>
      <c r="K37" s="2" t="s">
        <v>895</v>
      </c>
    </row>
    <row r="38" spans="1:11" x14ac:dyDescent="0.35">
      <c r="A38" s="1" t="s">
        <v>138</v>
      </c>
      <c r="B38" s="154">
        <v>0.9</v>
      </c>
      <c r="C38" s="33">
        <v>0.24</v>
      </c>
      <c r="D38" s="33">
        <v>0.3</v>
      </c>
      <c r="E38" s="164">
        <v>0.38</v>
      </c>
      <c r="F38" s="2" t="s">
        <v>26</v>
      </c>
      <c r="G38" s="2"/>
      <c r="H38" s="7" t="s">
        <v>324</v>
      </c>
      <c r="I38" s="7" t="s">
        <v>317</v>
      </c>
      <c r="J38" s="7" t="s">
        <v>1609</v>
      </c>
      <c r="K38" s="2" t="s">
        <v>909</v>
      </c>
    </row>
    <row r="39" spans="1:11" x14ac:dyDescent="0.35">
      <c r="A39" s="1" t="s">
        <v>139</v>
      </c>
      <c r="B39" s="154">
        <v>1.4</v>
      </c>
      <c r="C39" s="33">
        <v>0.28999999999999998</v>
      </c>
      <c r="D39" s="33">
        <v>0.22</v>
      </c>
      <c r="E39" s="164">
        <v>0.25</v>
      </c>
      <c r="F39" s="2" t="s">
        <v>26</v>
      </c>
      <c r="G39" s="2"/>
      <c r="H39" s="2" t="s">
        <v>1626</v>
      </c>
      <c r="I39" s="2" t="s">
        <v>336</v>
      </c>
      <c r="J39" s="2" t="s">
        <v>1609</v>
      </c>
      <c r="K39" s="2" t="s">
        <v>912</v>
      </c>
    </row>
    <row r="40" spans="1:11" ht="29" x14ac:dyDescent="0.35">
      <c r="A40" s="1" t="s">
        <v>141</v>
      </c>
      <c r="B40" s="154">
        <v>0.5</v>
      </c>
      <c r="C40" s="33">
        <v>1.19</v>
      </c>
      <c r="D40" s="33">
        <v>1.86</v>
      </c>
      <c r="E40" s="164">
        <v>1.22</v>
      </c>
      <c r="F40" s="2" t="s">
        <v>26</v>
      </c>
      <c r="G40" s="2"/>
      <c r="H40" s="2" t="s">
        <v>392</v>
      </c>
      <c r="I40" s="2" t="s">
        <v>177</v>
      </c>
      <c r="J40" s="2" t="s">
        <v>177</v>
      </c>
      <c r="K40" s="2" t="s">
        <v>926</v>
      </c>
    </row>
    <row r="41" spans="1:11" x14ac:dyDescent="0.35">
      <c r="A41" s="1" t="s">
        <v>143</v>
      </c>
      <c r="B41" s="154">
        <v>0.8</v>
      </c>
      <c r="C41" s="33">
        <v>1.3</v>
      </c>
      <c r="D41" s="33">
        <v>1.0900000000000001</v>
      </c>
      <c r="E41" s="164">
        <v>0.64</v>
      </c>
      <c r="F41" s="2" t="s">
        <v>26</v>
      </c>
      <c r="G41" s="2"/>
      <c r="H41" s="2" t="s">
        <v>409</v>
      </c>
      <c r="I41" s="2" t="s">
        <v>177</v>
      </c>
      <c r="J41" s="2" t="s">
        <v>177</v>
      </c>
      <c r="K41" s="2" t="s">
        <v>929</v>
      </c>
    </row>
    <row r="42" spans="1:11" x14ac:dyDescent="0.35">
      <c r="A42" s="1" t="s">
        <v>144</v>
      </c>
      <c r="B42" s="154">
        <v>1.3</v>
      </c>
      <c r="C42" s="33">
        <v>0.17</v>
      </c>
      <c r="D42" s="33">
        <v>0.18</v>
      </c>
      <c r="E42" s="164">
        <v>0.19</v>
      </c>
      <c r="F42" s="2" t="s">
        <v>26</v>
      </c>
      <c r="G42" s="2"/>
      <c r="H42" s="2" t="s">
        <v>605</v>
      </c>
      <c r="I42" s="2" t="s">
        <v>932</v>
      </c>
      <c r="J42" s="2" t="s">
        <v>1609</v>
      </c>
      <c r="K42" s="2" t="s">
        <v>933</v>
      </c>
    </row>
    <row r="43" spans="1:11" x14ac:dyDescent="0.35">
      <c r="A43" s="1" t="s">
        <v>146</v>
      </c>
      <c r="B43" s="154">
        <v>0.3</v>
      </c>
      <c r="C43" s="33"/>
      <c r="D43" s="33">
        <v>0.37</v>
      </c>
      <c r="E43" s="164">
        <v>0.23</v>
      </c>
      <c r="F43" s="2" t="s">
        <v>26</v>
      </c>
      <c r="G43" s="2"/>
      <c r="H43" s="7" t="s">
        <v>543</v>
      </c>
      <c r="I43" s="2" t="s">
        <v>177</v>
      </c>
      <c r="J43" s="2" t="s">
        <v>177</v>
      </c>
      <c r="K43" s="2" t="s">
        <v>939</v>
      </c>
    </row>
    <row r="44" spans="1:11" x14ac:dyDescent="0.35">
      <c r="A44" s="1" t="s">
        <v>148</v>
      </c>
      <c r="B44" s="154">
        <v>1.9</v>
      </c>
      <c r="C44" s="33">
        <v>0.59</v>
      </c>
      <c r="D44" s="33">
        <v>0.74</v>
      </c>
      <c r="E44" s="164">
        <v>0.59</v>
      </c>
      <c r="F44" s="2" t="s">
        <v>26</v>
      </c>
      <c r="G44" s="2" t="s">
        <v>24</v>
      </c>
      <c r="H44" s="2" t="s">
        <v>498</v>
      </c>
      <c r="I44" s="2" t="s">
        <v>880</v>
      </c>
      <c r="J44" s="2" t="s">
        <v>1609</v>
      </c>
      <c r="K44" s="2" t="s">
        <v>948</v>
      </c>
    </row>
    <row r="45" spans="1:11" x14ac:dyDescent="0.35">
      <c r="A45" s="1" t="s">
        <v>149</v>
      </c>
      <c r="B45" s="154"/>
      <c r="C45" s="33">
        <v>0.28000000000000003</v>
      </c>
      <c r="D45" s="33">
        <v>0.38</v>
      </c>
      <c r="E45" s="156"/>
      <c r="F45" s="2" t="s">
        <v>26</v>
      </c>
      <c r="G45" s="2" t="s">
        <v>24</v>
      </c>
      <c r="H45" s="2" t="s">
        <v>1655</v>
      </c>
      <c r="I45" s="2" t="s">
        <v>450</v>
      </c>
      <c r="J45" s="7" t="s">
        <v>1609</v>
      </c>
      <c r="K45" s="2" t="s">
        <v>951</v>
      </c>
    </row>
    <row r="46" spans="1:11" x14ac:dyDescent="0.35">
      <c r="A46" s="1" t="s">
        <v>152</v>
      </c>
      <c r="B46" s="154"/>
      <c r="C46" s="33"/>
      <c r="D46" s="33">
        <v>0.64</v>
      </c>
      <c r="E46" s="156"/>
      <c r="F46" s="2" t="s">
        <v>26</v>
      </c>
      <c r="G46" s="2"/>
      <c r="H46" s="2" t="s">
        <v>409</v>
      </c>
      <c r="I46" s="2" t="s">
        <v>177</v>
      </c>
      <c r="J46" s="2" t="s">
        <v>177</v>
      </c>
      <c r="K46" s="2" t="s">
        <v>966</v>
      </c>
    </row>
    <row r="47" spans="1:11" x14ac:dyDescent="0.35">
      <c r="A47" s="1" t="s">
        <v>154</v>
      </c>
      <c r="B47" s="154"/>
      <c r="C47" s="33">
        <v>3.96</v>
      </c>
      <c r="D47" s="33">
        <v>3.65</v>
      </c>
      <c r="E47" s="156"/>
      <c r="F47" s="2" t="s">
        <v>26</v>
      </c>
      <c r="G47" s="2"/>
      <c r="H47" s="2" t="s">
        <v>657</v>
      </c>
      <c r="I47" s="2" t="s">
        <v>388</v>
      </c>
      <c r="J47" s="4" t="s">
        <v>1611</v>
      </c>
      <c r="K47" s="2" t="s">
        <v>970</v>
      </c>
    </row>
    <row r="48" spans="1:11" x14ac:dyDescent="0.35">
      <c r="A48" s="1" t="s">
        <v>155</v>
      </c>
      <c r="B48" s="154"/>
      <c r="C48" s="33">
        <v>0.15</v>
      </c>
      <c r="D48" s="33">
        <v>0.14000000000000001</v>
      </c>
      <c r="E48" s="156"/>
      <c r="F48" s="2" t="s">
        <v>26</v>
      </c>
      <c r="G48" s="2"/>
      <c r="H48" s="2" t="s">
        <v>605</v>
      </c>
      <c r="I48" s="2" t="s">
        <v>317</v>
      </c>
      <c r="J48" s="7" t="s">
        <v>1609</v>
      </c>
      <c r="K48" s="2" t="s">
        <v>974</v>
      </c>
    </row>
    <row r="49" spans="1:11" ht="43.5" x14ac:dyDescent="0.35">
      <c r="A49" s="4" t="s">
        <v>158</v>
      </c>
      <c r="B49" s="155"/>
      <c r="C49" s="33">
        <v>0.42</v>
      </c>
      <c r="D49" s="33"/>
      <c r="E49" s="156"/>
      <c r="F49" s="2" t="s">
        <v>26</v>
      </c>
      <c r="G49" s="2"/>
      <c r="H49" s="7" t="s">
        <v>1632</v>
      </c>
      <c r="I49" s="7" t="s">
        <v>357</v>
      </c>
      <c r="J49" s="4" t="s">
        <v>1630</v>
      </c>
      <c r="K49" s="2" t="s">
        <v>994</v>
      </c>
    </row>
    <row r="50" spans="1:11" x14ac:dyDescent="0.35">
      <c r="A50" s="1" t="s">
        <v>163</v>
      </c>
      <c r="B50" s="154"/>
      <c r="C50" s="33">
        <v>0.38</v>
      </c>
      <c r="D50" s="33">
        <v>0.48</v>
      </c>
      <c r="E50" s="156"/>
      <c r="F50" s="2" t="s">
        <v>26</v>
      </c>
      <c r="G50" s="2"/>
      <c r="H50" s="2" t="s">
        <v>324</v>
      </c>
      <c r="I50" s="2" t="s">
        <v>317</v>
      </c>
      <c r="J50" s="7" t="s">
        <v>1609</v>
      </c>
      <c r="K50" s="2" t="s">
        <v>1026</v>
      </c>
    </row>
    <row r="51" spans="1:11" ht="29" x14ac:dyDescent="0.35">
      <c r="A51" s="1" t="s">
        <v>164</v>
      </c>
      <c r="B51" s="154"/>
      <c r="C51" s="33"/>
      <c r="D51" s="33">
        <v>0.28999999999999998</v>
      </c>
      <c r="E51" s="156"/>
      <c r="F51" s="2" t="s">
        <v>26</v>
      </c>
      <c r="G51" s="2"/>
      <c r="H51" s="2" t="s">
        <v>605</v>
      </c>
      <c r="I51" s="2" t="s">
        <v>373</v>
      </c>
      <c r="J51" s="7" t="s">
        <v>1609</v>
      </c>
      <c r="K51" s="2" t="s">
        <v>1027</v>
      </c>
    </row>
    <row r="52" spans="1:11" ht="29" x14ac:dyDescent="0.35">
      <c r="A52" s="1" t="s">
        <v>165</v>
      </c>
      <c r="B52" s="154"/>
      <c r="C52" s="33">
        <v>0.11</v>
      </c>
      <c r="D52" s="33">
        <v>0.21</v>
      </c>
      <c r="E52" s="156"/>
      <c r="F52" s="2" t="s">
        <v>26</v>
      </c>
      <c r="G52" s="2"/>
      <c r="H52" s="2" t="s">
        <v>314</v>
      </c>
      <c r="I52" s="2" t="s">
        <v>465</v>
      </c>
      <c r="J52" s="7" t="s">
        <v>1608</v>
      </c>
      <c r="K52" s="2" t="s">
        <v>1030</v>
      </c>
    </row>
    <row r="53" spans="1:11" x14ac:dyDescent="0.35">
      <c r="A53" s="1" t="s">
        <v>167</v>
      </c>
      <c r="B53" s="154"/>
      <c r="C53" s="33">
        <v>0.8</v>
      </c>
      <c r="D53" s="33">
        <v>0.56999999999999995</v>
      </c>
      <c r="E53" s="156"/>
      <c r="F53" s="2" t="s">
        <v>26</v>
      </c>
      <c r="G53" s="2"/>
      <c r="H53" s="2" t="s">
        <v>402</v>
      </c>
      <c r="I53" s="2" t="s">
        <v>400</v>
      </c>
      <c r="J53" s="4" t="s">
        <v>1611</v>
      </c>
      <c r="K53" s="2" t="s">
        <v>1037</v>
      </c>
    </row>
    <row r="54" spans="1:11" x14ac:dyDescent="0.35">
      <c r="A54" s="1" t="s">
        <v>171</v>
      </c>
      <c r="B54" s="154"/>
      <c r="C54" s="33">
        <v>0.34</v>
      </c>
      <c r="D54" s="33">
        <v>0.2</v>
      </c>
      <c r="E54" s="156"/>
      <c r="F54" s="2" t="s">
        <v>26</v>
      </c>
      <c r="G54" s="2"/>
      <c r="H54" s="2" t="s">
        <v>409</v>
      </c>
      <c r="I54" s="2" t="s">
        <v>177</v>
      </c>
      <c r="J54" s="2" t="s">
        <v>177</v>
      </c>
      <c r="K54" s="2" t="s">
        <v>1045</v>
      </c>
    </row>
    <row r="55" spans="1:11" ht="29" x14ac:dyDescent="0.35">
      <c r="A55" s="1" t="s">
        <v>172</v>
      </c>
      <c r="B55" s="154"/>
      <c r="C55" s="33">
        <v>0.66</v>
      </c>
      <c r="D55" s="33">
        <v>0.46</v>
      </c>
      <c r="E55" s="156"/>
      <c r="F55" s="2" t="s">
        <v>26</v>
      </c>
      <c r="G55" s="2"/>
      <c r="H55" s="2" t="s">
        <v>314</v>
      </c>
      <c r="I55" s="2" t="s">
        <v>315</v>
      </c>
      <c r="J55" s="2" t="s">
        <v>1608</v>
      </c>
      <c r="K55" s="2" t="s">
        <v>1046</v>
      </c>
    </row>
    <row r="56" spans="1:11" x14ac:dyDescent="0.35">
      <c r="A56" s="1" t="s">
        <v>173</v>
      </c>
      <c r="B56" s="154"/>
      <c r="C56" s="33"/>
      <c r="D56" s="33">
        <v>0.25</v>
      </c>
      <c r="E56" s="156"/>
      <c r="F56" s="2" t="s">
        <v>26</v>
      </c>
      <c r="G56" s="2"/>
      <c r="H56" s="2" t="s">
        <v>1648</v>
      </c>
      <c r="I56" s="2" t="s">
        <v>1048</v>
      </c>
      <c r="J56" s="4" t="s">
        <v>1611</v>
      </c>
      <c r="K56" s="2" t="s">
        <v>1049</v>
      </c>
    </row>
    <row r="57" spans="1:11" x14ac:dyDescent="0.35">
      <c r="A57" s="1" t="s">
        <v>184</v>
      </c>
      <c r="B57" s="154"/>
      <c r="C57" s="33">
        <v>0.69</v>
      </c>
      <c r="D57" s="33">
        <v>0.73</v>
      </c>
      <c r="E57" s="156"/>
      <c r="F57" s="2" t="s">
        <v>26</v>
      </c>
      <c r="G57" s="2"/>
      <c r="H57" s="2" t="s">
        <v>424</v>
      </c>
      <c r="I57" s="2" t="s">
        <v>400</v>
      </c>
      <c r="J57" s="4" t="s">
        <v>1611</v>
      </c>
      <c r="K57" s="2" t="s">
        <v>1111</v>
      </c>
    </row>
    <row r="58" spans="1:11" x14ac:dyDescent="0.35">
      <c r="A58" s="1" t="s">
        <v>187</v>
      </c>
      <c r="B58" s="154"/>
      <c r="C58" s="33">
        <v>0.3</v>
      </c>
      <c r="D58" s="33">
        <v>0.26</v>
      </c>
      <c r="E58" s="156"/>
      <c r="F58" s="2" t="s">
        <v>26</v>
      </c>
      <c r="G58" s="2"/>
      <c r="H58" s="7" t="s">
        <v>324</v>
      </c>
      <c r="I58" s="7" t="s">
        <v>317</v>
      </c>
      <c r="J58" s="7" t="s">
        <v>1609</v>
      </c>
      <c r="K58" s="2" t="s">
        <v>1121</v>
      </c>
    </row>
    <row r="59" spans="1:11" x14ac:dyDescent="0.35">
      <c r="A59" s="1" t="s">
        <v>188</v>
      </c>
      <c r="B59" s="154"/>
      <c r="C59" s="33"/>
      <c r="D59" s="33">
        <v>0.43</v>
      </c>
      <c r="E59" s="156"/>
      <c r="F59" s="2" t="s">
        <v>26</v>
      </c>
      <c r="G59" s="2"/>
      <c r="H59" s="2" t="s">
        <v>424</v>
      </c>
      <c r="I59" s="2" t="s">
        <v>400</v>
      </c>
      <c r="J59" s="4" t="s">
        <v>1611</v>
      </c>
      <c r="K59" s="2" t="s">
        <v>1123</v>
      </c>
    </row>
    <row r="60" spans="1:11" ht="29" x14ac:dyDescent="0.35">
      <c r="A60" s="1" t="s">
        <v>190</v>
      </c>
      <c r="B60" s="154"/>
      <c r="C60" s="33">
        <v>0.12</v>
      </c>
      <c r="D60" s="33">
        <v>0.32</v>
      </c>
      <c r="E60" s="156"/>
      <c r="F60" s="2" t="s">
        <v>26</v>
      </c>
      <c r="G60" s="2"/>
      <c r="H60" s="2" t="s">
        <v>1650</v>
      </c>
      <c r="I60" s="2" t="s">
        <v>432</v>
      </c>
      <c r="J60" s="4" t="s">
        <v>1611</v>
      </c>
      <c r="K60" s="2" t="s">
        <v>1130</v>
      </c>
    </row>
    <row r="61" spans="1:11" ht="29" x14ac:dyDescent="0.35">
      <c r="A61" s="1" t="s">
        <v>191</v>
      </c>
      <c r="B61" s="154"/>
      <c r="C61" s="33">
        <v>0.12</v>
      </c>
      <c r="D61" s="33">
        <v>0.09</v>
      </c>
      <c r="E61" s="156"/>
      <c r="F61" s="2" t="s">
        <v>26</v>
      </c>
      <c r="G61" s="2"/>
      <c r="H61" s="2" t="s">
        <v>1133</v>
      </c>
      <c r="I61" s="2" t="s">
        <v>373</v>
      </c>
      <c r="J61" s="7" t="s">
        <v>1609</v>
      </c>
      <c r="K61" s="2" t="s">
        <v>1134</v>
      </c>
    </row>
    <row r="62" spans="1:11" ht="29" x14ac:dyDescent="0.35">
      <c r="A62" s="1" t="s">
        <v>195</v>
      </c>
      <c r="B62" s="154"/>
      <c r="C62" s="33">
        <v>0.9</v>
      </c>
      <c r="D62" s="33">
        <v>0.99</v>
      </c>
      <c r="E62" s="156"/>
      <c r="F62" s="2" t="s">
        <v>26</v>
      </c>
      <c r="G62" s="2"/>
      <c r="H62" s="2" t="s">
        <v>324</v>
      </c>
      <c r="I62" s="2" t="s">
        <v>465</v>
      </c>
      <c r="J62" s="7" t="s">
        <v>1608</v>
      </c>
      <c r="K62" s="2" t="s">
        <v>1171</v>
      </c>
    </row>
    <row r="63" spans="1:11" x14ac:dyDescent="0.35">
      <c r="A63" s="1" t="s">
        <v>196</v>
      </c>
      <c r="B63" s="154"/>
      <c r="C63" s="33">
        <v>0.65</v>
      </c>
      <c r="D63" s="33">
        <v>1.38</v>
      </c>
      <c r="E63" s="156"/>
      <c r="F63" s="2" t="s">
        <v>26</v>
      </c>
      <c r="G63" s="2"/>
      <c r="H63" s="2" t="s">
        <v>605</v>
      </c>
      <c r="I63" s="2" t="s">
        <v>450</v>
      </c>
      <c r="J63" s="7" t="s">
        <v>1609</v>
      </c>
      <c r="K63" s="2" t="s">
        <v>1174</v>
      </c>
    </row>
    <row r="64" spans="1:11" x14ac:dyDescent="0.35">
      <c r="A64" s="1" t="s">
        <v>197</v>
      </c>
      <c r="B64" s="154"/>
      <c r="C64" s="33"/>
      <c r="D64" s="33">
        <v>0.98</v>
      </c>
      <c r="E64" s="156"/>
      <c r="F64" s="2" t="s">
        <v>26</v>
      </c>
      <c r="G64" s="2"/>
      <c r="H64" s="2" t="s">
        <v>605</v>
      </c>
      <c r="I64" s="2" t="s">
        <v>450</v>
      </c>
      <c r="J64" s="7" t="s">
        <v>1609</v>
      </c>
      <c r="K64" s="2" t="s">
        <v>1175</v>
      </c>
    </row>
    <row r="65" spans="1:11" ht="29" x14ac:dyDescent="0.35">
      <c r="A65" s="1" t="s">
        <v>198</v>
      </c>
      <c r="B65" s="154"/>
      <c r="C65" s="33">
        <v>0.42</v>
      </c>
      <c r="D65" s="33">
        <v>0.46</v>
      </c>
      <c r="E65" s="156"/>
      <c r="F65" s="2" t="s">
        <v>26</v>
      </c>
      <c r="G65" s="2" t="s">
        <v>24</v>
      </c>
      <c r="H65" s="2" t="s">
        <v>324</v>
      </c>
      <c r="I65" s="2" t="s">
        <v>465</v>
      </c>
      <c r="J65" s="7" t="s">
        <v>1608</v>
      </c>
      <c r="K65" s="2" t="s">
        <v>1178</v>
      </c>
    </row>
    <row r="66" spans="1:11" x14ac:dyDescent="0.35">
      <c r="A66" s="1" t="s">
        <v>200</v>
      </c>
      <c r="B66" s="154"/>
      <c r="C66" s="33">
        <v>0.45</v>
      </c>
      <c r="D66" s="33">
        <v>0.46</v>
      </c>
      <c r="E66" s="156"/>
      <c r="F66" s="2" t="s">
        <v>26</v>
      </c>
      <c r="G66" s="2"/>
      <c r="H66" s="7" t="s">
        <v>605</v>
      </c>
      <c r="I66" s="2" t="s">
        <v>499</v>
      </c>
      <c r="J66" s="4" t="s">
        <v>1630</v>
      </c>
      <c r="K66" s="2" t="s">
        <v>1194</v>
      </c>
    </row>
    <row r="67" spans="1:11" x14ac:dyDescent="0.35">
      <c r="A67" s="1" t="s">
        <v>204</v>
      </c>
      <c r="B67" s="154"/>
      <c r="C67" s="33">
        <v>0.13</v>
      </c>
      <c r="D67" s="33">
        <v>0.26</v>
      </c>
      <c r="E67" s="156"/>
      <c r="F67" s="2" t="s">
        <v>26</v>
      </c>
      <c r="G67" s="2"/>
      <c r="H67" s="7" t="s">
        <v>605</v>
      </c>
      <c r="I67" s="2" t="s">
        <v>450</v>
      </c>
      <c r="J67" s="7" t="s">
        <v>1609</v>
      </c>
      <c r="K67" s="2" t="s">
        <v>1213</v>
      </c>
    </row>
    <row r="68" spans="1:11" ht="29" x14ac:dyDescent="0.35">
      <c r="A68" s="1" t="s">
        <v>205</v>
      </c>
      <c r="B68" s="154"/>
      <c r="C68" s="33">
        <v>0.23</v>
      </c>
      <c r="D68" s="33">
        <v>0.23</v>
      </c>
      <c r="E68" s="156"/>
      <c r="F68" s="2" t="s">
        <v>26</v>
      </c>
      <c r="G68" s="2"/>
      <c r="H68" s="7" t="s">
        <v>605</v>
      </c>
      <c r="I68" s="2" t="s">
        <v>465</v>
      </c>
      <c r="J68" s="7" t="s">
        <v>1608</v>
      </c>
      <c r="K68" s="2" t="s">
        <v>1217</v>
      </c>
    </row>
    <row r="69" spans="1:11" ht="29" x14ac:dyDescent="0.35">
      <c r="A69" s="1" t="s">
        <v>206</v>
      </c>
      <c r="B69" s="154"/>
      <c r="C69" s="33">
        <v>0.42</v>
      </c>
      <c r="D69" s="33">
        <v>0.44</v>
      </c>
      <c r="E69" s="156"/>
      <c r="F69" s="2" t="s">
        <v>26</v>
      </c>
      <c r="G69" s="2"/>
      <c r="H69" s="7" t="s">
        <v>605</v>
      </c>
      <c r="I69" s="2" t="s">
        <v>450</v>
      </c>
      <c r="J69" s="7" t="s">
        <v>1609</v>
      </c>
      <c r="K69" s="2" t="s">
        <v>1220</v>
      </c>
    </row>
    <row r="70" spans="1:11" x14ac:dyDescent="0.35">
      <c r="A70" s="1" t="s">
        <v>209</v>
      </c>
      <c r="B70" s="154"/>
      <c r="C70" s="33">
        <v>0.38</v>
      </c>
      <c r="D70" s="33">
        <v>0.44</v>
      </c>
      <c r="E70" s="156"/>
      <c r="F70" s="2" t="s">
        <v>26</v>
      </c>
      <c r="G70" s="2"/>
      <c r="H70" s="7" t="s">
        <v>605</v>
      </c>
      <c r="I70" s="2" t="s">
        <v>177</v>
      </c>
      <c r="J70" s="2" t="s">
        <v>177</v>
      </c>
      <c r="K70" s="2" t="s">
        <v>1236</v>
      </c>
    </row>
    <row r="71" spans="1:11" x14ac:dyDescent="0.35">
      <c r="A71" s="1" t="s">
        <v>212</v>
      </c>
      <c r="B71" s="154"/>
      <c r="C71" s="33">
        <v>0.6</v>
      </c>
      <c r="D71" s="33">
        <v>1.1100000000000001</v>
      </c>
      <c r="E71" s="156"/>
      <c r="F71" s="2" t="s">
        <v>26</v>
      </c>
      <c r="G71" s="2"/>
      <c r="H71" s="7" t="s">
        <v>605</v>
      </c>
      <c r="I71" s="2" t="s">
        <v>400</v>
      </c>
      <c r="J71" s="4" t="s">
        <v>1611</v>
      </c>
      <c r="K71" s="2" t="s">
        <v>1252</v>
      </c>
    </row>
    <row r="72" spans="1:11" ht="29" x14ac:dyDescent="0.35">
      <c r="A72" s="1" t="s">
        <v>214</v>
      </c>
      <c r="B72" s="154"/>
      <c r="C72" s="33">
        <v>1.18</v>
      </c>
      <c r="D72" s="33">
        <v>0.82</v>
      </c>
      <c r="E72" s="156"/>
      <c r="F72" s="2" t="s">
        <v>26</v>
      </c>
      <c r="G72" s="2"/>
      <c r="H72" s="7" t="s">
        <v>605</v>
      </c>
      <c r="I72" s="2" t="s">
        <v>432</v>
      </c>
      <c r="J72" s="4" t="s">
        <v>1611</v>
      </c>
      <c r="K72" s="2" t="s">
        <v>1261</v>
      </c>
    </row>
    <row r="73" spans="1:11" ht="29" x14ac:dyDescent="0.35">
      <c r="A73" s="1" t="s">
        <v>215</v>
      </c>
      <c r="B73" s="154"/>
      <c r="C73" s="33">
        <v>0.3</v>
      </c>
      <c r="D73" s="33">
        <v>0.35</v>
      </c>
      <c r="E73" s="156"/>
      <c r="F73" s="2" t="s">
        <v>26</v>
      </c>
      <c r="G73" s="2"/>
      <c r="H73" s="2" t="s">
        <v>324</v>
      </c>
      <c r="I73" s="2" t="s">
        <v>465</v>
      </c>
      <c r="J73" s="7" t="s">
        <v>1608</v>
      </c>
      <c r="K73" s="2" t="s">
        <v>1263</v>
      </c>
    </row>
    <row r="74" spans="1:11" x14ac:dyDescent="0.35">
      <c r="A74" s="1" t="s">
        <v>218</v>
      </c>
      <c r="B74" s="154"/>
      <c r="C74" s="33">
        <v>0.25</v>
      </c>
      <c r="D74" s="33">
        <v>0.34</v>
      </c>
      <c r="E74" s="156"/>
      <c r="F74" s="2" t="s">
        <v>26</v>
      </c>
      <c r="G74" s="2"/>
      <c r="H74" s="2" t="s">
        <v>1626</v>
      </c>
      <c r="I74" s="2" t="s">
        <v>336</v>
      </c>
      <c r="J74" s="2" t="s">
        <v>1609</v>
      </c>
      <c r="K74" s="2" t="s">
        <v>1281</v>
      </c>
    </row>
    <row r="75" spans="1:11" x14ac:dyDescent="0.35">
      <c r="A75" s="1" t="s">
        <v>219</v>
      </c>
      <c r="B75" s="154"/>
      <c r="C75" s="33">
        <v>0.55000000000000004</v>
      </c>
      <c r="D75" s="33">
        <v>0.62</v>
      </c>
      <c r="E75" s="156"/>
      <c r="F75" s="2" t="s">
        <v>26</v>
      </c>
      <c r="G75" s="2"/>
      <c r="H75" s="2" t="s">
        <v>1632</v>
      </c>
      <c r="I75" s="2" t="s">
        <v>357</v>
      </c>
      <c r="J75" s="4" t="s">
        <v>1630</v>
      </c>
      <c r="K75" s="2" t="s">
        <v>1283</v>
      </c>
    </row>
    <row r="76" spans="1:11" ht="29" x14ac:dyDescent="0.35">
      <c r="A76" s="1" t="s">
        <v>227</v>
      </c>
      <c r="B76" s="154"/>
      <c r="C76" s="33">
        <v>0.21</v>
      </c>
      <c r="D76" s="33">
        <v>0.16</v>
      </c>
      <c r="E76" s="156"/>
      <c r="F76" s="2" t="s">
        <v>26</v>
      </c>
      <c r="G76" s="2"/>
      <c r="H76" s="2" t="s">
        <v>324</v>
      </c>
      <c r="I76" s="2" t="s">
        <v>317</v>
      </c>
      <c r="J76" s="7" t="s">
        <v>1609</v>
      </c>
      <c r="K76" s="2" t="s">
        <v>1332</v>
      </c>
    </row>
    <row r="77" spans="1:11" ht="29" x14ac:dyDescent="0.35">
      <c r="A77" s="1" t="s">
        <v>229</v>
      </c>
      <c r="B77" s="154"/>
      <c r="C77" s="33">
        <v>0.45</v>
      </c>
      <c r="D77" s="33">
        <v>0.42</v>
      </c>
      <c r="E77" s="156"/>
      <c r="F77" s="2" t="s">
        <v>26</v>
      </c>
      <c r="G77" s="2"/>
      <c r="H77" s="2" t="s">
        <v>314</v>
      </c>
      <c r="I77" s="2" t="s">
        <v>315</v>
      </c>
      <c r="J77" s="2" t="s">
        <v>1608</v>
      </c>
      <c r="K77" s="2" t="s">
        <v>1339</v>
      </c>
    </row>
    <row r="78" spans="1:11" x14ac:dyDescent="0.35">
      <c r="A78" s="1" t="s">
        <v>238</v>
      </c>
      <c r="B78" s="154"/>
      <c r="C78" s="33">
        <v>0.55000000000000004</v>
      </c>
      <c r="D78" s="33">
        <v>0.36</v>
      </c>
      <c r="E78" s="156"/>
      <c r="F78" s="2" t="s">
        <v>26</v>
      </c>
      <c r="G78" s="2"/>
      <c r="H78" s="2" t="s">
        <v>402</v>
      </c>
      <c r="I78" s="2" t="s">
        <v>400</v>
      </c>
      <c r="J78" s="4" t="s">
        <v>1611</v>
      </c>
      <c r="K78" s="2" t="s">
        <v>1398</v>
      </c>
    </row>
    <row r="79" spans="1:11" x14ac:dyDescent="0.35">
      <c r="A79" s="1" t="s">
        <v>240</v>
      </c>
      <c r="B79" s="154"/>
      <c r="C79" s="33">
        <v>0.57999999999999996</v>
      </c>
      <c r="D79" s="33">
        <v>0.56999999999999995</v>
      </c>
      <c r="E79" s="156"/>
      <c r="F79" s="2" t="s">
        <v>26</v>
      </c>
      <c r="G79" s="2"/>
      <c r="H79" s="7" t="s">
        <v>1632</v>
      </c>
      <c r="I79" s="7" t="s">
        <v>357</v>
      </c>
      <c r="J79" s="4" t="s">
        <v>1630</v>
      </c>
      <c r="K79" s="2" t="s">
        <v>1408</v>
      </c>
    </row>
    <row r="80" spans="1:11" x14ac:dyDescent="0.35">
      <c r="A80" s="1" t="s">
        <v>243</v>
      </c>
      <c r="B80" s="154"/>
      <c r="C80" s="33">
        <v>0.6</v>
      </c>
      <c r="D80" s="33">
        <v>0.56999999999999995</v>
      </c>
      <c r="E80" s="156"/>
      <c r="F80" s="2" t="s">
        <v>26</v>
      </c>
      <c r="G80" s="2"/>
      <c r="H80" s="2" t="s">
        <v>605</v>
      </c>
      <c r="I80" s="2" t="s">
        <v>317</v>
      </c>
      <c r="J80" s="7" t="s">
        <v>1609</v>
      </c>
      <c r="K80" s="2" t="s">
        <v>1422</v>
      </c>
    </row>
    <row r="81" spans="1:11" x14ac:dyDescent="0.35">
      <c r="A81" s="1" t="s">
        <v>245</v>
      </c>
      <c r="B81" s="154"/>
      <c r="C81" s="33">
        <v>0.3</v>
      </c>
      <c r="D81" s="33">
        <v>0.23</v>
      </c>
      <c r="E81" s="156"/>
      <c r="F81" s="2" t="s">
        <v>26</v>
      </c>
      <c r="G81" s="2"/>
      <c r="H81" s="7" t="s">
        <v>324</v>
      </c>
      <c r="I81" s="2" t="s">
        <v>317</v>
      </c>
      <c r="J81" s="7" t="s">
        <v>1609</v>
      </c>
      <c r="K81" s="2" t="s">
        <v>1437</v>
      </c>
    </row>
    <row r="82" spans="1:11" x14ac:dyDescent="0.35">
      <c r="A82" s="1" t="s">
        <v>1656</v>
      </c>
      <c r="B82" s="154"/>
      <c r="C82" s="33">
        <v>0.46</v>
      </c>
      <c r="D82" s="33">
        <v>0.51</v>
      </c>
      <c r="E82" s="156"/>
      <c r="F82" s="2" t="s">
        <v>26</v>
      </c>
      <c r="G82" s="2"/>
      <c r="H82" s="7" t="s">
        <v>543</v>
      </c>
      <c r="I82" s="2" t="s">
        <v>177</v>
      </c>
      <c r="J82" s="2" t="s">
        <v>177</v>
      </c>
      <c r="K82" s="2" t="s">
        <v>1447</v>
      </c>
    </row>
    <row r="83" spans="1:11" ht="29" x14ac:dyDescent="0.35">
      <c r="A83" s="1" t="s">
        <v>250</v>
      </c>
      <c r="B83" s="154"/>
      <c r="C83" s="33">
        <v>0.1</v>
      </c>
      <c r="D83" s="33">
        <v>0.15</v>
      </c>
      <c r="E83" s="156"/>
      <c r="F83" s="2" t="s">
        <v>26</v>
      </c>
      <c r="G83" s="2"/>
      <c r="H83" s="2" t="s">
        <v>314</v>
      </c>
      <c r="I83" s="2" t="s">
        <v>465</v>
      </c>
      <c r="J83" s="7" t="s">
        <v>1608</v>
      </c>
      <c r="K83" s="2" t="s">
        <v>1473</v>
      </c>
    </row>
    <row r="84" spans="1:11" x14ac:dyDescent="0.35">
      <c r="A84" s="1" t="s">
        <v>257</v>
      </c>
      <c r="B84" s="154"/>
      <c r="C84" s="33">
        <v>0.97</v>
      </c>
      <c r="D84" s="33">
        <v>0.85</v>
      </c>
      <c r="E84" s="156"/>
      <c r="F84" s="2" t="s">
        <v>26</v>
      </c>
      <c r="G84" s="2"/>
      <c r="H84" s="2" t="s">
        <v>1503</v>
      </c>
      <c r="I84" s="2" t="s">
        <v>177</v>
      </c>
      <c r="J84" s="2" t="s">
        <v>177</v>
      </c>
      <c r="K84" s="2" t="s">
        <v>1504</v>
      </c>
    </row>
    <row r="85" spans="1:11" x14ac:dyDescent="0.35">
      <c r="A85" s="1" t="s">
        <v>266</v>
      </c>
      <c r="B85" s="154"/>
      <c r="C85" s="33">
        <v>0.3</v>
      </c>
      <c r="D85" s="33">
        <v>0.27</v>
      </c>
      <c r="E85" s="156"/>
      <c r="F85" s="2" t="s">
        <v>26</v>
      </c>
      <c r="G85" s="2"/>
      <c r="H85" s="2" t="s">
        <v>1521</v>
      </c>
      <c r="I85" s="2" t="s">
        <v>388</v>
      </c>
      <c r="J85" s="4" t="s">
        <v>1611</v>
      </c>
      <c r="K85" s="2" t="s">
        <v>1522</v>
      </c>
    </row>
    <row r="86" spans="1:11" ht="29" x14ac:dyDescent="0.35">
      <c r="A86" s="1" t="s">
        <v>277</v>
      </c>
      <c r="B86" s="154"/>
      <c r="C86" s="33">
        <v>0.24</v>
      </c>
      <c r="D86" s="33">
        <v>0.17</v>
      </c>
      <c r="E86" s="156"/>
      <c r="F86" s="2" t="s">
        <v>26</v>
      </c>
      <c r="G86" s="2"/>
      <c r="H86" s="2" t="s">
        <v>648</v>
      </c>
      <c r="I86" s="2" t="s">
        <v>465</v>
      </c>
      <c r="J86" s="7" t="s">
        <v>1608</v>
      </c>
      <c r="K86" s="2" t="s">
        <v>1580</v>
      </c>
    </row>
    <row r="88" spans="1:11" x14ac:dyDescent="0.35">
      <c r="A88" s="3" t="s">
        <v>1645</v>
      </c>
      <c r="B88" s="3"/>
      <c r="C88" s="35">
        <f>AVERAGE(C2:C87)</f>
        <v>0.46714285714285714</v>
      </c>
      <c r="D88" s="35">
        <f>AVERAGE(D2:D87)</f>
        <v>0.50166666666666659</v>
      </c>
      <c r="E88" s="35"/>
    </row>
  </sheetData>
  <autoFilter ref="A1:K86" xr:uid="{4FCDD340-6097-4608-9CFF-65DED9A77BBF}"/>
  <conditionalFormatting sqref="D2:E86">
    <cfRule type="expression" dxfId="62" priority="1">
      <formula>D2&lt;C2</formula>
    </cfRule>
    <cfRule type="expression" dxfId="61" priority="2">
      <formula>D2&gt;C2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0DA06-3784-479D-ABC7-0D998379E0A5}">
  <dimension ref="A1:O13"/>
  <sheetViews>
    <sheetView workbookViewId="0">
      <selection sqref="A1:O1"/>
    </sheetView>
  </sheetViews>
  <sheetFormatPr defaultColWidth="11.54296875" defaultRowHeight="14.5" x14ac:dyDescent="0.35"/>
  <cols>
    <col min="1" max="15" width="15.1796875" customWidth="1"/>
  </cols>
  <sheetData>
    <row r="1" spans="1:15" ht="15.5" x14ac:dyDescent="0.35">
      <c r="A1" s="261" t="s">
        <v>1657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</row>
    <row r="2" spans="1:15" x14ac:dyDescent="0.35">
      <c r="A2" s="262" t="s">
        <v>1658</v>
      </c>
      <c r="B2" s="262"/>
      <c r="C2" s="262"/>
      <c r="D2" s="262"/>
      <c r="E2" s="262"/>
    </row>
    <row r="5" spans="1:15" ht="61.5" customHeight="1" x14ac:dyDescent="0.35">
      <c r="A5" s="3" t="s">
        <v>1659</v>
      </c>
      <c r="B5" s="3" t="s">
        <v>1660</v>
      </c>
      <c r="C5" s="3" t="s">
        <v>1661</v>
      </c>
      <c r="D5" s="3" t="s">
        <v>1662</v>
      </c>
      <c r="E5" s="3" t="s">
        <v>1663</v>
      </c>
      <c r="F5" s="3" t="s">
        <v>1664</v>
      </c>
      <c r="G5" s="3" t="s">
        <v>1665</v>
      </c>
      <c r="H5" s="3" t="s">
        <v>1666</v>
      </c>
      <c r="I5" s="3" t="s">
        <v>1667</v>
      </c>
      <c r="J5" s="3" t="s">
        <v>1668</v>
      </c>
      <c r="K5" s="3" t="s">
        <v>1669</v>
      </c>
      <c r="L5" s="3" t="s">
        <v>1670</v>
      </c>
      <c r="M5" s="3" t="s">
        <v>1671</v>
      </c>
      <c r="N5" s="3" t="s">
        <v>1672</v>
      </c>
      <c r="O5" s="3" t="s">
        <v>1673</v>
      </c>
    </row>
    <row r="6" spans="1:15" x14ac:dyDescent="0.35">
      <c r="A6" s="144" t="s">
        <v>1674</v>
      </c>
      <c r="B6" s="144">
        <f>COUNTA('SD Elsevier'!A3269:A5354)</f>
        <v>2086</v>
      </c>
      <c r="C6" s="144">
        <f>SUM('SD Elsevier'!B3269:B5354)</f>
        <v>1229748</v>
      </c>
      <c r="D6" s="144">
        <f>SUM('SD Elsevier'!C3269:C5354)</f>
        <v>12572024</v>
      </c>
      <c r="E6" s="146">
        <f>SUM('SD Elsevier'!J3269:J5354)/C6*100</f>
        <v>31.934998064644137</v>
      </c>
      <c r="F6" s="153">
        <f>COUNT('SD Elsevier'!H3269:H5354)</f>
        <v>1855</v>
      </c>
      <c r="G6" s="146">
        <f>F6/B6*100</f>
        <v>88.926174496644293</v>
      </c>
      <c r="H6" s="145">
        <f>AVERAGE('SD Elsevier'!H3269:H5354)</f>
        <v>5.9924981132075485</v>
      </c>
      <c r="I6" s="145">
        <f>MEDIAN('SD Elsevier'!H3269:H5354)</f>
        <v>4.2610000000000001</v>
      </c>
      <c r="J6" s="144">
        <f>COUNTIF('SD Elsevier'!E3269:IE5354,"Q1")</f>
        <v>913</v>
      </c>
      <c r="K6" s="146">
        <f>J6/F6*100</f>
        <v>49.218328840970351</v>
      </c>
      <c r="L6" s="144">
        <f>COUNTIF('SD Elsevier'!E3269:E5354,"Q1")+COUNTIF('SD Elsevier'!E3269:E5345,"Q2")</f>
        <v>1434</v>
      </c>
      <c r="M6" s="146">
        <f>L6/F6*100</f>
        <v>77.304582210242586</v>
      </c>
      <c r="N6" s="144">
        <f>COUNTIF('SD Elsevier'!E3269:E5354,"Q3")+COUNTIF('SD Elsevier'!E3269:E5345,"Q4")</f>
        <v>420</v>
      </c>
      <c r="O6" s="146">
        <f>N6/F6*100</f>
        <v>22.641509433962266</v>
      </c>
    </row>
    <row r="7" spans="1:15" x14ac:dyDescent="0.35">
      <c r="A7" s="144" t="s">
        <v>1675</v>
      </c>
      <c r="B7" s="144">
        <f>COUNTA('SD Springer Nature'!A6941:A9346)</f>
        <v>2406</v>
      </c>
      <c r="C7" s="144">
        <f>SUM('SD Springer Nature'!B6941:B9346)</f>
        <v>781903</v>
      </c>
      <c r="D7" s="144">
        <f>SUM('SD Springer Nature'!C6941:C9346)</f>
        <v>6090697</v>
      </c>
      <c r="E7" s="146">
        <f>SUM('SD Springer Nature'!J6941:J9346)/C7*100</f>
        <v>45.311247047268012</v>
      </c>
      <c r="F7" s="153">
        <f>COUNT('SD Springer Nature'!H6941:H9346)</f>
        <v>1842</v>
      </c>
      <c r="G7" s="146">
        <f t="shared" ref="G7:G13" si="0">F7/B7*100</f>
        <v>76.558603491271811</v>
      </c>
      <c r="H7" s="145">
        <f>AVERAGE('SD Springer Nature'!H6941:H9346)</f>
        <v>4.8069098805646107</v>
      </c>
      <c r="I7" s="145">
        <f>MEDIAN('SD Springer Nature'!H6941:H9346)</f>
        <v>2.8860000000000001</v>
      </c>
      <c r="J7" s="144">
        <f>COUNTIF('SD Springer Nature'!E6941:E9346,"Q1")</f>
        <v>507</v>
      </c>
      <c r="K7" s="146">
        <f t="shared" ref="K7:K13" si="1">J7/F7*100</f>
        <v>27.524429967426713</v>
      </c>
      <c r="L7" s="144">
        <f>COUNTIF('SD Springer Nature'!E6941:E9346,"Q1")+COUNTIF('SD Springer Nature'!E6941:E9346,"Q2")</f>
        <v>1061</v>
      </c>
      <c r="M7" s="146">
        <f t="shared" ref="M7:M13" si="2">L7/F7*100</f>
        <v>57.600434310532037</v>
      </c>
      <c r="N7" s="144">
        <f>COUNTIF('SD Springer Nature'!E6941:EF9346,"Q3")+COUNTIF('SD Springer Nature'!E6941:E9346,"Q4")</f>
        <v>781</v>
      </c>
      <c r="O7" s="146">
        <f t="shared" ref="O7:O13" si="3">N7/F7*100</f>
        <v>42.39956568946797</v>
      </c>
    </row>
    <row r="8" spans="1:15" x14ac:dyDescent="0.35">
      <c r="A8" s="144" t="s">
        <v>1676</v>
      </c>
      <c r="B8" s="144">
        <f>COUNTA('SD Wiley'!A1720:A3210)</f>
        <v>1491</v>
      </c>
      <c r="C8" s="144">
        <f>SUM('SD Wiley'!B1720:B3210)</f>
        <v>616258</v>
      </c>
      <c r="D8" s="144">
        <f>SUM('SD Wiley'!C1720:C3210)</f>
        <v>4140066</v>
      </c>
      <c r="E8" s="146">
        <f>SUM('SD Wiley'!J1720:J3210)/C8*100</f>
        <v>34.136189712750181</v>
      </c>
      <c r="F8" s="153">
        <f>COUNT('SD Wiley'!H1720:H3210)</f>
        <v>1256</v>
      </c>
      <c r="G8" s="146">
        <f t="shared" si="0"/>
        <v>84.238765928906773</v>
      </c>
      <c r="H8" s="145">
        <f>AVERAGE('SD Wiley'!H1720:H3210)</f>
        <v>4.1699578025477777</v>
      </c>
      <c r="I8" s="145">
        <f>MEDIAN('SD Wiley'!H1720:H3210)</f>
        <v>2.996</v>
      </c>
      <c r="J8" s="144">
        <f>COUNTIF('SD Wiley'!E1720:E3210,"Q1")</f>
        <v>399</v>
      </c>
      <c r="K8" s="146">
        <f t="shared" si="1"/>
        <v>31.767515923566879</v>
      </c>
      <c r="L8" s="144">
        <f>COUNTIF('SD Wiley'!E1720:E3210,"Q1")+COUNTIF('SD Wiley'!E1720:E3210,"Q2")</f>
        <v>765</v>
      </c>
      <c r="M8" s="146">
        <f t="shared" si="2"/>
        <v>60.907643312101911</v>
      </c>
      <c r="N8" s="144">
        <f>COUNTIF('SD Wiley'!E1720:E3210,"Q3")+COUNTIF('SD Wiley'!E1720:E3210,"Q4")</f>
        <v>491</v>
      </c>
      <c r="O8" s="146">
        <f t="shared" si="3"/>
        <v>39.092356687898089</v>
      </c>
    </row>
    <row r="9" spans="1:15" x14ac:dyDescent="0.35">
      <c r="A9" s="144" t="s">
        <v>1677</v>
      </c>
      <c r="B9" s="144">
        <f>COUNTA('SD T&amp;F'!A2278:A4386)</f>
        <v>2109</v>
      </c>
      <c r="C9" s="144">
        <f>SUM('SD T&amp;F'!B2278:B4386)</f>
        <v>325923</v>
      </c>
      <c r="D9" s="144">
        <f>SUM('SD T&amp;F'!C2278:C4386)</f>
        <v>1480706</v>
      </c>
      <c r="E9" s="146">
        <f>SUM('SD T&amp;F'!J2278:J4386)/C9*100</f>
        <v>28.768758264988968</v>
      </c>
      <c r="F9" s="153">
        <f>COUNT('SD T&amp;F'!H2278:H4386)</f>
        <v>1251</v>
      </c>
      <c r="G9" s="146">
        <f t="shared" si="0"/>
        <v>59.317211948790892</v>
      </c>
      <c r="H9" s="145">
        <f>AVERAGE('SD T&amp;F'!H2278:H4386)</f>
        <v>2.786586730615507</v>
      </c>
      <c r="I9" s="145">
        <f>MEDIAN('SD T&amp;F'!H2278:H4386)</f>
        <v>2.2639999999999998</v>
      </c>
      <c r="J9" s="144">
        <f>COUNTIF('SD T&amp;F'!E2278:E4386,"Q1")</f>
        <v>234</v>
      </c>
      <c r="K9" s="146">
        <f t="shared" si="1"/>
        <v>18.705035971223023</v>
      </c>
      <c r="L9" s="144">
        <f>COUNTIF('SD T&amp;F'!E2278:E4386,"Q1")+COUNTIF('SD T&amp;F'!E2278:E4386,"Q2")</f>
        <v>608</v>
      </c>
      <c r="M9" s="146">
        <f t="shared" si="2"/>
        <v>48.601119104716226</v>
      </c>
      <c r="N9" s="144">
        <f>COUNTIF('SD T&amp;F'!E2278:E4386,"Q3")+COUNTIF('SD T&amp;F'!E2278:E4386,"Q4")</f>
        <v>643</v>
      </c>
      <c r="O9" s="146">
        <f t="shared" si="3"/>
        <v>51.398880895283774</v>
      </c>
    </row>
    <row r="10" spans="1:15" x14ac:dyDescent="0.35">
      <c r="A10" s="144" t="s">
        <v>1678</v>
      </c>
      <c r="B10" s="144">
        <f>COUNTA('SD OUP'!A450:A862)</f>
        <v>413</v>
      </c>
      <c r="C10" s="144">
        <f>SUM('SD OUP'!B450:B862)</f>
        <v>171586</v>
      </c>
      <c r="D10" s="144">
        <f>SUM('SD OUP'!C450:C862)</f>
        <v>1013135</v>
      </c>
      <c r="E10" s="146">
        <f>SUM('SD OUP'!J450:J862)/C10*100</f>
        <v>48.109985663165993</v>
      </c>
      <c r="F10" s="153">
        <f>COUNT('SD OUP'!H450:H862)</f>
        <v>313</v>
      </c>
      <c r="G10" s="146">
        <f t="shared" si="0"/>
        <v>75.786924939467312</v>
      </c>
      <c r="H10" s="145">
        <f>AVERAGE('SD OUP'!H450:H862)</f>
        <v>4.458709265175715</v>
      </c>
      <c r="I10" s="145">
        <f>MEDIAN('SD OUP'!H450:H862)</f>
        <v>3.2519999999999998</v>
      </c>
      <c r="J10" s="144">
        <f>COUNTIF('SD OUP'!E450:E862,"Q1")</f>
        <v>148</v>
      </c>
      <c r="K10" s="146">
        <f t="shared" si="1"/>
        <v>47.284345047923324</v>
      </c>
      <c r="L10" s="144">
        <f>COUNTIF('SD OUP'!E450:E862,"Q1")+COUNTIF('SD OUP'!E450:E862,"Q2")</f>
        <v>230</v>
      </c>
      <c r="M10" s="146">
        <f t="shared" si="2"/>
        <v>73.482428115015978</v>
      </c>
      <c r="N10" s="144">
        <f>COUNTIF('SD OUP'!E450:E862,"Q3")+COUNTIF('SD OUP'!E450:E862,"Q4")</f>
        <v>83</v>
      </c>
      <c r="O10" s="146">
        <f t="shared" si="3"/>
        <v>26.517571884984026</v>
      </c>
    </row>
    <row r="11" spans="1:15" x14ac:dyDescent="0.35">
      <c r="A11" s="144" t="s">
        <v>1679</v>
      </c>
      <c r="B11" s="144">
        <f>COUNTA('SD Sage'!A942:A1874)</f>
        <v>933</v>
      </c>
      <c r="C11" s="144">
        <f>SUM('SD Sage'!B942:B1874)</f>
        <v>169892</v>
      </c>
      <c r="D11" s="144">
        <f>SUM('SD Sage'!C942:C1874)</f>
        <v>724391</v>
      </c>
      <c r="E11" s="146">
        <f>SUM('SD Sage'!J942:J1874)/C11*100</f>
        <v>39.55100887622725</v>
      </c>
      <c r="F11" s="153">
        <f>COUNT('SD Sage'!H942:H1874)</f>
        <v>649</v>
      </c>
      <c r="G11" s="146">
        <f t="shared" si="0"/>
        <v>69.560557341907824</v>
      </c>
      <c r="H11" s="145">
        <f>AVERAGE('SD Sage'!H942:H1874)</f>
        <v>3.0680385208012337</v>
      </c>
      <c r="I11" s="145">
        <f>MEDIAN('SD Sage'!H942:H1874)</f>
        <v>2.4089999999999998</v>
      </c>
      <c r="J11" s="144">
        <f>COUNTIF('SD Sage'!E942:E1874,"Q1")</f>
        <v>143</v>
      </c>
      <c r="K11" s="146">
        <f t="shared" si="1"/>
        <v>22.033898305084744</v>
      </c>
      <c r="L11" s="144">
        <f>COUNTIF('SD Sage'!E942:E1874,"Q1")+COUNTIF('SD Sage'!E942:E1874,"Q2")</f>
        <v>313</v>
      </c>
      <c r="M11" s="146">
        <f t="shared" si="2"/>
        <v>48.228043143297384</v>
      </c>
      <c r="N11" s="144">
        <f>COUNTIF('SD Sage'!E942:E1874,"Q3")+COUNTIF('SD Sage'!E942:E1874,"Q4")</f>
        <v>336</v>
      </c>
      <c r="O11" s="146">
        <f t="shared" si="3"/>
        <v>51.771956856702616</v>
      </c>
    </row>
    <row r="12" spans="1:15" x14ac:dyDescent="0.35">
      <c r="A12" s="144" t="s">
        <v>1680</v>
      </c>
      <c r="B12" s="144">
        <f>COUNTA('SD CUP'!A2017:A2367)</f>
        <v>351</v>
      </c>
      <c r="C12" s="144">
        <f>SUM('SD CUP'!B2017:B2367)</f>
        <v>55926</v>
      </c>
      <c r="D12" s="144">
        <f>SUM('SD CUP'!C2017:C2367)</f>
        <v>176113</v>
      </c>
      <c r="E12" s="146">
        <f>SUM('SD CUP'!J2017:J2367)/C12*100</f>
        <v>37.267102957479523</v>
      </c>
      <c r="F12" s="153">
        <f>COUNT('SD CUP'!H2017:H2367)</f>
        <v>232</v>
      </c>
      <c r="G12" s="146">
        <f t="shared" si="0"/>
        <v>66.096866096866094</v>
      </c>
      <c r="H12" s="145">
        <f>AVERAGE('SD CUP'!H2017:H2367)</f>
        <v>2.5419913793103426</v>
      </c>
      <c r="I12" s="145">
        <f>MEDIAN('SD CUP'!H2017:H2367)</f>
        <v>1.8125</v>
      </c>
      <c r="J12" s="144">
        <f>COUNTIF('SD CUP'!E2017:E2367,"Q1")</f>
        <v>68</v>
      </c>
      <c r="K12" s="146">
        <f t="shared" si="1"/>
        <v>29.310344827586203</v>
      </c>
      <c r="L12" s="144">
        <f>COUNTIF('SD CUP'!E2017:E2367,"Q1")+COUNTIF('SD CUP'!E2017:E2367,"Q2")</f>
        <v>135</v>
      </c>
      <c r="M12" s="146">
        <f t="shared" si="2"/>
        <v>58.189655172413794</v>
      </c>
      <c r="N12" s="144">
        <f>COUNTIF('SD CUP'!E2017:E2367,"Q3")+COUNTIF('SD CUP'!E2017:E2367,"Q4")</f>
        <v>97</v>
      </c>
      <c r="O12" s="146">
        <f t="shared" si="3"/>
        <v>41.810344827586206</v>
      </c>
    </row>
    <row r="13" spans="1:15" x14ac:dyDescent="0.35">
      <c r="A13" s="144" t="s">
        <v>1681</v>
      </c>
      <c r="B13" s="144">
        <f>COUNTA('SD DG'!A614:A853)</f>
        <v>240</v>
      </c>
      <c r="C13" s="144">
        <f>SUM('SD DG'!B614:B853)</f>
        <v>24668</v>
      </c>
      <c r="D13" s="144">
        <f>SUM('SD DG'!C614:C853)</f>
        <v>77484</v>
      </c>
      <c r="E13" s="146">
        <f>SUM('SD DG'!J614:J853)/C13*100</f>
        <v>43.197664991081567</v>
      </c>
      <c r="F13" s="144">
        <f>COUNT('SD DG'!H614:H853)</f>
        <v>122</v>
      </c>
      <c r="G13" s="146">
        <f t="shared" si="0"/>
        <v>50.833333333333329</v>
      </c>
      <c r="H13" s="145">
        <f>AVERAGE('SD DG'!H614:H853)</f>
        <v>1.860360655737705</v>
      </c>
      <c r="I13" s="144">
        <f>MEDIAN('SD DG'!H614:H853)</f>
        <v>1.3719999999999999</v>
      </c>
      <c r="J13" s="144">
        <f>COUNTIF('SD DG'!E614:E853,"Q1")</f>
        <v>16</v>
      </c>
      <c r="K13" s="146">
        <f t="shared" si="1"/>
        <v>13.114754098360656</v>
      </c>
      <c r="L13" s="144">
        <f>COUNTIF('SD DG'!E614:E853,"Q1")+COUNTIF('SD DG'!E614:E853,"Q2")</f>
        <v>46</v>
      </c>
      <c r="M13" s="146">
        <f t="shared" si="2"/>
        <v>37.704918032786885</v>
      </c>
      <c r="N13" s="144">
        <f>COUNTIF('SD DG'!E614:E853,"Q3")+COUNTIF('SD DG'!E614:E853,"Q4")</f>
        <v>76</v>
      </c>
      <c r="O13" s="146">
        <f t="shared" si="3"/>
        <v>62.295081967213115</v>
      </c>
    </row>
  </sheetData>
  <mergeCells count="2">
    <mergeCell ref="A1:O1"/>
    <mergeCell ref="A2:E2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T a b e l l e 1 ] ] > < / C u s t o m C o n t e n t > < / G e m i n i > 
</file>

<file path=customXml/item1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d30d786-afb1-4c0e-90bd-46fed1d37540" xsi:nil="true"/>
    <lcf76f155ced4ddcb4097134ff3c332f xmlns="bd1d4955-92ee-43d9-ad11-4da4048827af">
      <Terms xmlns="http://schemas.microsoft.com/office/infopath/2007/PartnerControls"/>
    </lcf76f155ced4ddcb4097134ff3c332f>
  </documentManagement>
</p:properties>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 T a b e l l e 1 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 T a b e l l e 1 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 C o l u m n s \ J o u r n a l < / K e y > < / D i a g r a m O b j e c t K e y > < D i a g r a m O b j e c t K e y > < K e y > C o l u m n s \ J I F   2 0 0 6 < / K e y > < / D i a g r a m O b j e c t K e y > < D i a g r a m O b j e c t K e y > < K e y > C o l u m n s \ J I F   2 0 0 7 < / K e y > < / D i a g r a m O b j e c t K e y > < D i a g r a m O b j e c t K e y > < K e y > C o l u m n s \ J I F   2 0 0 8 < / K e y > < / D i a g r a m O b j e c t K e y > < D i a g r a m O b j e c t K e y > < K e y > C o l u m n s \ J I F   2 0 0 9 < / K e y > < / D i a g r a m O b j e c t K e y > < D i a g r a m O b j e c t K e y > < K e y > C o l u m n s \ J I F   2 0 1 0 < / K e y > < / D i a g r a m O b j e c t K e y > < D i a g r a m O b j e c t K e y > < K e y > C o l u m n s \ J I F   2 0 1 1 < / K e y > < / D i a g r a m O b j e c t K e y > < D i a g r a m O b j e c t K e y > < K e y > C o l u m n s \ J I F   2 0 1 2 < / K e y > < / D i a g r a m O b j e c t K e y > < D i a g r a m O b j e c t K e y > < K e y > C o l u m n s \ J I F   2 0 1 3 < / K e y > < / D i a g r a m O b j e c t K e y > < D i a g r a m O b j e c t K e y > < K e y > C o l u m n s \ J I F   2 0 1 4 < / K e y > < / D i a g r a m O b j e c t K e y > < D i a g r a m O b j e c t K e y > < K e y > C o l u m n s \ J I F   2 0 1 5 < / K e y > < / D i a g r a m O b j e c t K e y > < D i a g r a m O b j e c t K e y > < K e y > C o l u m n s \ J I F   2 0 1 6 < / K e y > < / D i a g r a m O b j e c t K e y > < D i a g r a m O b j e c t K e y > < K e y > C o l u m n s \ J I F   2 0 1 7 < / K e y > < / D i a g r a m O b j e c t K e y > < D i a g r a m O b j e c t K e y > < K e y > C o l u m n s \ J I F   2 0 1 8 < / K e y > < / D i a g r a m O b j e c t K e y > < D i a g r a m O b j e c t K e y > < K e y > C o l u m n s \ J I F   2 0 1 9 < / K e y > < / D i a g r a m O b j e c t K e y > < D i a g r a m O b j e c t K e y > < K e y > C o l u m n s \ J I F   2 0 2 0 < / K e y > < / D i a g r a m O b j e c t K e y > < D i a g r a m O b j e c t K e y > < K e y > C o l u m n s \ J I F   2 0 2 1 < / K e y > < / D i a g r a m O b j e c t K e y > < D i a g r a m O b j e c t K e y > < K e y > C o l u m n s \ J I F   2 0 2 2 < / K e y > < / D i a g r a m O b j e c t K e y > < D i a g r a m O b j e c t K e y > < K e y > C o l u m n s \ 5 - Y e a r   J I F   2 0 2 1 < / K e y > < / D i a g r a m O b j e c t K e y > < D i a g r a m O b j e c t K e y > < K e y > C o l u m n s \ 5 - Y e a r   J I F   2 0 2 2 < / K e y > < / D i a g r a m O b j e c t K e y > < D i a g r a m O b j e c t K e y > < K e y > C o l u m n s \ C a t e g o r y   J I F < / K e y > < / D i a g r a m O b j e c t K e y > < D i a g r a m O b j e c t K e y > < K e y > C o l u m n s \ J I F   R a n k   2 0 1 9 < / K e y > < / D i a g r a m O b j e c t K e y > < D i a g r a m O b j e c t K e y > < K e y > C o l u m n s \ J I F   Q u a r t i l e   i n   C a t e g o r y   2 0 1 9 < / K e y > < / D i a g r a m O b j e c t K e y > < D i a g r a m O b j e c t K e y > < K e y > C o l u m n s \ J I F   R a n k   2 0 2 0 < / K e y > < / D i a g r a m O b j e c t K e y > < D i a g r a m O b j e c t K e y > < K e y > C o l u m n s \ J I F   Q u a r t i l e   i n   C a t e g o r y   2 0 2 0 < / K e y > < / D i a g r a m O b j e c t K e y > < D i a g r a m O b j e c t K e y > < K e y > C o l u m n s \ J I F   R a n k   2 0 2 1 < / K e y > < / D i a g r a m O b j e c t K e y > < D i a g r a m O b j e c t K e y > < K e y > C o l u m n s \ J I F   Q u a r t i l e   i n   C a t e g o r y   2 0 2 1 < / K e y > < / D i a g r a m O b j e c t K e y > < D i a g r a m O b j e c t K e y > < K e y > C o l u m n s \ J I F   R a n k   2 0 2 2 < / K e y > < / D i a g r a m O b j e c t K e y > < D i a g r a m O b j e c t K e y > < K e y > C o l u m n s \ J I F   Q u a r t i l e   i n   C a t e g o r y   2 0 2 2 < / K e y > < / D i a g r a m O b j e c t K e y > < D i a g r a m O b j e c t K e y > < K e y > C o l u m n s \ J C I   2 0 2 0 < / K e y > < / D i a g r a m O b j e c t K e y > < D i a g r a m O b j e c t K e y > < K e y > C o l u m n s \ J C I   2 0 2 1 < / K e y > < / D i a g r a m O b j e c t K e y > < D i a g r a m O b j e c t K e y > < K e y > C o l u m n s \ J C I   2 0 2 2 < / K e y > < / D i a g r a m O b j e c t K e y > < D i a g r a m O b j e c t K e y > < K e y > C o l u m n s \ C a t e g o r y   ( J C I ) < / K e y > < / D i a g r a m O b j e c t K e y > < D i a g r a m O b j e c t K e y > < K e y > C o l u m n s \ J C I   R a n k   2 0 2 2 < / K e y > < / D i a g r a m O b j e c t K e y > < D i a g r a m O b j e c t K e y > < K e y > C o l u m n s \ J C I   Q u a r t i l e   i n   C a t e g o r y   2 0 2 2 < / K e y > < / D i a g r a m O b j e c t K e y > < D i a g r a m O b j e c t K e y > < K e y > C o l u m n s \ W o S   I n d e x   A H C I < / K e y > < / D i a g r a m O b j e c t K e y > < D i a g r a m O b j e c t K e y > < K e y > C o l u m n s \ W o S   I n d e x   E S C I < / K e y > < / D i a g r a m O b j e c t K e y > < D i a g r a m O b j e c t K e y > < K e y > C o l u m n s \ W o S   I n d e x   S C I E < / K e y > < / D i a g r a m O b j e c t K e y > < D i a g r a m O b j e c t K e y > < K e y > C o l u m n s \ W o S   I n d e x   S S C I < / K e y > < / D i a g r a m O b j e c t K e y > < D i a g r a m O b j e c t K e y > < K e y > C o l u m n s \ O A < / K e y > < / D i a g r a m O b j e c t K e y > < D i a g r a m O b j e c t K e y > < K e y > C o l u m n s \ J o u r n a l   M a n a g e r < / K e y > < / D i a g r a m O b j e c t K e y > < D i a g r a m O b j e c t K e y > < K e y > C o l u m n s \ D G   B u s i n e s s   S e g m e n t < / K e y > < / D i a g r a m O b j e c t K e y > < D i a g r a m O b j e c t K e y > < K e y > C o l u m n s \ D G   B u s i n e s s   A r e a < / K e y > < / D i a g r a m O b j e c t K e y > < D i a g r a m O b j e c t K e y > < K e y > C o l u m n s \ K & a m p ; P   C o d e 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 2 0 0 6 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 2 0 0 7 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 2 0 0 8 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 2 0 0 9 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 2 0 1 3 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 2 0 1 4 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 2 0 1 5 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 2 0 1 6 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 2 0 1 7 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 2 0 1 8 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 2 0 1 9 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 2 0 2 0 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 2 0 2 1 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 2 0 2 2 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 C o l u m n s \ 5 - Y e a r   J I F   2 0 2 1 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 C o l u m n s \ 5 - Y e a r   J I F   2 0 2 2 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  J I F 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 R a n k   2 0 1 9 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 Q u a r t i l e   i n   C a t e g o r y   2 0 1 9 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 R a n k   2 0 2 0 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 2 0 2 0 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 R a n k   2 0 2 1 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 R a n k   2 0 2 2 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 2 0 2 2 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 C o l u m n s \ J C I   2 0 2 0 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 C o l u m n s \ J C I   2 0 2 1 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 C o l u m n s \ J C I   2 0 2 2 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  ( J C I ) 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 C o l u m n s \ J C I   R a n k   2 0 2 2 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 C o l u m n s \ J C I   Q u a r t i l e   i n   C a t e g o r y   2 0 2 2 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 C o l u m n s \ W o S   I n d e x   A H C I 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 C o l u m n s \ W o S   I n d e x   E S C I 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 C o l u m n s \ W o S   I n d e x   S C I E 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 C o l u m n s \ W o S   I n d e x   S S C I 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 C o l u m n s \ O A 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 C o l u m n s \ J o u r n a l   M a n a g e r 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 C o l u m n s \ D G   B u s i n e s s   S e g m e n t 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 C o l u m n s \ D G   B u s i n e s s   A r e a 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 C o l u m n s \ K & a m p ; P   C o d e 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 T a g s \ T a b l e s \ & l t ; T a b l e s \ T a b e l l e 1 & g t ; < / K e y > < / D i a g r a m O b j e c t K e y > < D i a g r a m O b j e c t K e y > < K e y > T a b l e s \ T a b e l l e 1 < / K e y > < / D i a g r a m O b j e c t K e y > < D i a g r a m O b j e c t K e y > < K e y > T a b l e s \ T a b e l l e 1 \ C o l u m n s \ J o u r n a l < / K e y > < / D i a g r a m O b j e c t K e y > < D i a g r a m O b j e c t K e y > < K e y > T a b l e s \ T a b e l l e 1 \ C o l u m n s \ J I F   2 0 0 6 < / K e y > < / D i a g r a m O b j e c t K e y > < D i a g r a m O b j e c t K e y > < K e y > T a b l e s \ T a b e l l e 1 \ C o l u m n s \ J I F   2 0 0 7 < / K e y > < / D i a g r a m O b j e c t K e y > < D i a g r a m O b j e c t K e y > < K e y > T a b l e s \ T a b e l l e 1 \ C o l u m n s \ J I F   2 0 0 8 < / K e y > < / D i a g r a m O b j e c t K e y > < D i a g r a m O b j e c t K e y > < K e y > T a b l e s \ T a b e l l e 1 \ C o l u m n s \ J I F   2 0 0 9 < / K e y > < / D i a g r a m O b j e c t K e y > < D i a g r a m O b j e c t K e y > < K e y > T a b l e s \ T a b e l l e 1 \ C o l u m n s \ J I F   2 0 1 0 < / K e y > < / D i a g r a m O b j e c t K e y > < D i a g r a m O b j e c t K e y > < K e y > T a b l e s \ T a b e l l e 1 \ C o l u m n s \ J I F   2 0 1 1 < / K e y > < / D i a g r a m O b j e c t K e y > < D i a g r a m O b j e c t K e y > < K e y > T a b l e s \ T a b e l l e 1 \ C o l u m n s \ J I F   2 0 1 2 < / K e y > < / D i a g r a m O b j e c t K e y > < D i a g r a m O b j e c t K e y > < K e y > T a b l e s \ T a b e l l e 1 \ C o l u m n s \ J I F   2 0 1 3 < / K e y > < / D i a g r a m O b j e c t K e y > < D i a g r a m O b j e c t K e y > < K e y > T a b l e s \ T a b e l l e 1 \ C o l u m n s \ J I F   2 0 1 4 < / K e y > < / D i a g r a m O b j e c t K e y > < D i a g r a m O b j e c t K e y > < K e y > T a b l e s \ T a b e l l e 1 \ C o l u m n s \ J I F   2 0 1 5 < / K e y > < / D i a g r a m O b j e c t K e y > < D i a g r a m O b j e c t K e y > < K e y > T a b l e s \ T a b e l l e 1 \ C o l u m n s \ J I F   2 0 1 6 < / K e y > < / D i a g r a m O b j e c t K e y > < D i a g r a m O b j e c t K e y > < K e y > T a b l e s \ T a b e l l e 1 \ C o l u m n s \ J I F   2 0 1 7 < / K e y > < / D i a g r a m O b j e c t K e y > < D i a g r a m O b j e c t K e y > < K e y > T a b l e s \ T a b e l l e 1 \ C o l u m n s \ J I F   2 0 1 8 < / K e y > < / D i a g r a m O b j e c t K e y > < D i a g r a m O b j e c t K e y > < K e y > T a b l e s \ T a b e l l e 1 \ C o l u m n s \ J I F   2 0 1 9 < / K e y > < / D i a g r a m O b j e c t K e y > < D i a g r a m O b j e c t K e y > < K e y > T a b l e s \ T a b e l l e 1 \ C o l u m n s \ J I F   2 0 2 0 < / K e y > < / D i a g r a m O b j e c t K e y > < D i a g r a m O b j e c t K e y > < K e y > T a b l e s \ T a b e l l e 1 \ C o l u m n s \ J I F   2 0 2 1 < / K e y > < / D i a g r a m O b j e c t K e y > < D i a g r a m O b j e c t K e y > < K e y > T a b l e s \ T a b e l l e 1 \ C o l u m n s \ J I F   2 0 2 2 < / K e y > < / D i a g r a m O b j e c t K e y > < D i a g r a m O b j e c t K e y > < K e y > T a b l e s \ T a b e l l e 1 \ C o l u m n s \ 5 - Y e a r   J I F   2 0 2 1 < / K e y > < / D i a g r a m O b j e c t K e y > < D i a g r a m O b j e c t K e y > < K e y > T a b l e s \ T a b e l l e 1 \ C o l u m n s \ 5 - Y e a r   J I F   2 0 2 2 < / K e y > < / D i a g r a m O b j e c t K e y > < D i a g r a m O b j e c t K e y > < K e y > T a b l e s \ T a b e l l e 1 \ C o l u m n s \ C a t e g o r y   J I F < / K e y > < / D i a g r a m O b j e c t K e y > < D i a g r a m O b j e c t K e y > < K e y > T a b l e s \ T a b e l l e 1 \ C o l u m n s \ J I F   R a n k   2 0 1 9 < / K e y > < / D i a g r a m O b j e c t K e y > < D i a g r a m O b j e c t K e y > < K e y > T a b l e s \ T a b e l l e 1 \ C o l u m n s \ J I F   Q u a r t i l e   i n   C a t e g o r y   2 0 1 9 < / K e y > < / D i a g r a m O b j e c t K e y > < D i a g r a m O b j e c t K e y > < K e y > T a b l e s \ T a b e l l e 1 \ C o l u m n s \ J I F   R a n k   2 0 2 0 < / K e y > < / D i a g r a m O b j e c t K e y > < D i a g r a m O b j e c t K e y > < K e y > T a b l e s \ T a b e l l e 1 \ C o l u m n s \ J I F   Q u a r t i l e   i n   C a t e g o r y   2 0 2 0 < / K e y > < / D i a g r a m O b j e c t K e y > < D i a g r a m O b j e c t K e y > < K e y > T a b l e s \ T a b e l l e 1 \ C o l u m n s \ J I F   R a n k   2 0 2 1 < / K e y > < / D i a g r a m O b j e c t K e y > < D i a g r a m O b j e c t K e y > < K e y > T a b l e s \ T a b e l l e 1 \ C o l u m n s \ J I F   Q u a r t i l e   i n   C a t e g o r y   2 0 2 1 < / K e y > < / D i a g r a m O b j e c t K e y > < D i a g r a m O b j e c t K e y > < K e y > T a b l e s \ T a b e l l e 1 \ C o l u m n s \ J I F   R a n k   2 0 2 2 < / K e y > < / D i a g r a m O b j e c t K e y > < D i a g r a m O b j e c t K e y > < K e y > T a b l e s \ T a b e l l e 1 \ C o l u m n s \ J I F   Q u a r t i l e   i n   C a t e g o r y   2 0 2 2 < / K e y > < / D i a g r a m O b j e c t K e y > < D i a g r a m O b j e c t K e y > < K e y > T a b l e s \ T a b e l l e 1 \ C o l u m n s \ J C I   2 0 2 0 < / K e y > < / D i a g r a m O b j e c t K e y > < D i a g r a m O b j e c t K e y > < K e y > T a b l e s \ T a b e l l e 1 \ C o l u m n s \ J C I   2 0 2 1 < / K e y > < / D i a g r a m O b j e c t K e y > < D i a g r a m O b j e c t K e y > < K e y > T a b l e s \ T a b e l l e 1 \ C o l u m n s \ J C I   2 0 2 2 < / K e y > < / D i a g r a m O b j e c t K e y > < D i a g r a m O b j e c t K e y > < K e y > T a b l e s \ T a b e l l e 1 \ C o l u m n s \ C a t e g o r y   ( J C I ) < / K e y > < / D i a g r a m O b j e c t K e y > < D i a g r a m O b j e c t K e y > < K e y > T a b l e s \ T a b e l l e 1 \ C o l u m n s \ J C I   R a n k   2 0 2 2 < / K e y > < / D i a g r a m O b j e c t K e y > < D i a g r a m O b j e c t K e y > < K e y > T a b l e s \ T a b e l l e 1 \ C o l u m n s \ J C I   Q u a r t i l e   i n   C a t e g o r y   2 0 2 2 < / K e y > < / D i a g r a m O b j e c t K e y > < D i a g r a m O b j e c t K e y > < K e y > T a b l e s \ T a b e l l e 1 \ C o l u m n s \ W o S   I n d e x   A H C I < / K e y > < / D i a g r a m O b j e c t K e y > < D i a g r a m O b j e c t K e y > < K e y > T a b l e s \ T a b e l l e 1 \ C o l u m n s \ W o S   I n d e x   E S C I < / K e y > < / D i a g r a m O b j e c t K e y > < D i a g r a m O b j e c t K e y > < K e y > T a b l e s \ T a b e l l e 1 \ C o l u m n s \ W o S   I n d e x   S C I E < / K e y > < / D i a g r a m O b j e c t K e y > < D i a g r a m O b j e c t K e y > < K e y > T a b l e s \ T a b e l l e 1 \ C o l u m n s \ W o S   I n d e x   S S C I < / K e y > < / D i a g r a m O b j e c t K e y > < D i a g r a m O b j e c t K e y > < K e y > T a b l e s \ T a b e l l e 1 \ C o l u m n s \ O A < / K e y > < / D i a g r a m O b j e c t K e y > < D i a g r a m O b j e c t K e y > < K e y > T a b l e s \ T a b e l l e 1 \ C o l u m n s \ J o u r n a l   M a n a g e r < / K e y > < / D i a g r a m O b j e c t K e y > < D i a g r a m O b j e c t K e y > < K e y > T a b l e s \ T a b e l l e 1 \ C o l u m n s \ D G   B u s i n e s s   S e g m e n t < / K e y > < / D i a g r a m O b j e c t K e y > < D i a g r a m O b j e c t K e y > < K e y > T a b l e s \ T a b e l l e 1 \ C o l u m n s \ D G   B u s i n e s s   A r e a < / K e y > < / D i a g r a m O b j e c t K e y > < D i a g r a m O b j e c t K e y > < K e y > T a b l e s \ T a b e l l e 1 \ C o l u m n s \ K & a m p ; P   C o d e < / K e y > < / D i a g r a m O b j e c t K e y > < D i a g r a m O b j e c t K e y > < K e y > T a b l e s \ T a b e l l e 1 \ C o l u m n s \ N o t e < / K e y > < / D i a g r a m O b j e c t K e y > < / A l l K e y s > < S e l e c t e d K e y s > < D i a g r a m O b j e c t K e y > < K e y > T a b l e s \ T a b e l l e 1 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 T a g s \ T a b l e s \ & l t ; T a b l e s \ T a b e l l e 1 & g t ; 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 T a b l e s \ T a b e l l e 1 < / K e y > < / a : K e y > < a : V a l u e   i : t y p e = " D i a g r a m D i s p l a y N o d e V i e w S t a t e " > < H e i g h t > 8 0 4 < / H e i g h t > < I s E x p a n d e d > t r u e < / I s E x p a n d e d > < L a y e d O u t > t r u e < / L a y e d O u t > < W i d t h > 2 6 4 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 T a b l e s \ T a b e l l e 1 \ C o l u m n s \ J o u r n a l 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 T a b l e s \ T a b e l l e 1 \ C o l u m n s \ 5 - Y e a r   J I F 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 T a b l e s \ T a b e l l e 1 \ C o l u m n s \ 5 - Y e a r   J I F 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 T a b l e s \ T a b e l l e 1 \ C o l u m n s \ C a t e g o r y   J I F 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 R a n k  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 Q u a r t i l e   i n   C a t e g o r y  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 R a n k 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 Q u a r t i l e   i n   C a t e g o r y 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 R a n k 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 Q u a r t i l e   i n   C a t e g o r y 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 R a n k 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 T a b l e s \ T a b e l l e 1 \ C o l u m n s \ J I F   Q u a r t i l e   i n   C a t e g o r y 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 T a b l e s \ T a b e l l e 1 \ C o l u m n s \ J C I 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 T a b l e s \ T a b e l l e 1 \ C o l u m n s \ J C I 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 T a b l e s \ T a b e l l e 1 \ C o l u m n s \ J C I 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 T a b l e s \ T a b e l l e 1 \ C o l u m n s \ C a t e g o r y   ( J C I ) 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 T a b l e s \ T a b e l l e 1 \ C o l u m n s \ J C I   R a n k 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 T a b l e s \ T a b e l l e 1 \ C o l u m n s \ J C I   Q u a r t i l e   i n   C a t e g o r y 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 T a b l e s \ T a b e l l e 1 \ C o l u m n s \ W o S   I n d e x   A H C I 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 T a b l e s \ T a b e l l e 1 \ C o l u m n s \ W o S   I n d e x   E S C I 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 T a b l e s \ T a b e l l e 1 \ C o l u m n s \ W o S   I n d e x   S C I E 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 T a b l e s \ T a b e l l e 1 \ C o l u m n s \ W o S   I n d e x   S S C I 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 T a b l e s \ T a b e l l e 1 \ C o l u m n s \ O A 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 T a b l e s \ T a b e l l e 1 \ C o l u m n s \ J o u r n a l  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 T a b l e s \ T a b e l l e 1 \ C o l u m n s \ D G   B u s i n e s s   S e g m e n t 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 T a b l e s \ T a b e l l e 1 \ C o l u m n s \ D G   B u s i n e s s  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 T a b l e s \ T a b e l l e 1 \ C o l u m n s \ K & a m p ; P 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 T a b l e s \ T a b e l l e 1 \ C o l u m n s \ N o t e 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 2 0 2 3 - 0 7 - 0 5 T 1 3 : 1 7 : 0 2 . 7 0 2 1 9 0 8 + 0 2 : 0 0 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e l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 J I F   2 0 0 6 < / s t r i n g > < / k e y > < v a l u e > < s t r i n g > E m p t y < / s t r i n g > < / v a l u e > < / i t e m > < i t e m > < k e y > < s t r i n g > J I F   2 0 0 7 < / s t r i n g > < / k e y > < v a l u e > < s t r i n g > E m p t y < / s t r i n g > < / v a l u e > < / i t e m > < i t e m > < k e y > < s t r i n g > J I F   2 0 0 8 < / s t r i n g > < / k e y > < v a l u e > < s t r i n g > E m p t y < / s t r i n g > < / v a l u e > < / i t e m > < i t e m > < k e y > < s t r i n g > J I F   2 0 0 9 < / s t r i n g > < / k e y > < v a l u e > < s t r i n g > E m p t y < / s t r i n g > < / v a l u e > < / i t e m > < i t e m > < k e y > < s t r i n g > J I F   2 0 1 0 < / s t r i n g > < / k e y > < v a l u e > < s t r i n g > E m p t y < / s t r i n g > < / v a l u e > < / i t e m > < i t e m > < k e y > < s t r i n g > J I F   2 0 1 1 < / s t r i n g > < / k e y > < v a l u e > < s t r i n g > E m p t y < / s t r i n g > < / v a l u e > < / i t e m > < i t e m > < k e y > < s t r i n g > J I F   2 0 1 2 < / s t r i n g > < / k e y > < v a l u e > < s t r i n g > E m p t y < / s t r i n g > < / v a l u e > < / i t e m > < i t e m > < k e y > < s t r i n g > J I F   2 0 1 3 < / s t r i n g > < / k e y > < v a l u e > < s t r i n g > E m p t y < / s t r i n g > < / v a l u e > < / i t e m > < i t e m > < k e y > < s t r i n g > J I F   2 0 1 4 < / s t r i n g > < / k e y > < v a l u e > < s t r i n g > E m p t y < / s t r i n g > < / v a l u e > < / i t e m > < i t e m > < k e y > < s t r i n g > J I F   2 0 1 5 < / s t r i n g > < / k e y > < v a l u e > < s t r i n g > E m p t y < / s t r i n g > < / v a l u e > < / i t e m > < i t e m > < k e y > < s t r i n g > J I F   2 0 1 6 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 J o u r n a l < / s t r i n g > < / k e y > < v a l u e > < i n t > 1 5 3 < / i n t > < / v a l u e > < / i t e m > < i t e m > < k e y > < s t r i n g > J I F   2 0 0 6 < / s t r i n g > < / k e y > < v a l u e > < i n t > 8 3 < / i n t > < / v a l u e > < / i t e m > < i t e m > < k e y > < s t r i n g > J I F   2 0 0 7 < / s t r i n g > < / k e y > < v a l u e > < i n t > 8 3 < / i n t > < / v a l u e > < / i t e m > < i t e m > < k e y > < s t r i n g > J I F   2 0 0 8 < / s t r i n g > < / k e y > < v a l u e > < i n t > 8 3 < / i n t > < / v a l u e > < / i t e m > < i t e m > < k e y > < s t r i n g > J I F   2 0 0 9 < / s t r i n g > < / k e y > < v a l u e > < i n t > 8 3 < / i n t > < / v a l u e > < / i t e m > < i t e m > < k e y > < s t r i n g > J I F   2 0 1 0 < / s t r i n g > < / k e y > < v a l u e > < i n t > 8 3 < / i n t > < / v a l u e > < / i t e m > < i t e m > < k e y > < s t r i n g > J I F   2 0 1 1 < / s t r i n g > < / k e y > < v a l u e > < i n t > 8 3 < / i n t > < / v a l u e > < / i t e m > < i t e m > < k e y > < s t r i n g > J I F   2 0 1 2 < / s t r i n g > < / k e y > < v a l u e > < i n t > 8 3 < / i n t > < / v a l u e > < / i t e m > < i t e m > < k e y > < s t r i n g > J I F   2 0 1 3 < / s t r i n g > < / k e y > < v a l u e > < i n t > 8 3 < / i n t > < / v a l u e > < / i t e m > < i t e m > < k e y > < s t r i n g > J I F   2 0 1 4 < / s t r i n g > < / k e y > < v a l u e > < i n t > 8 3 < / i n t > < / v a l u e > < / i t e m > < i t e m > < k e y > < s t r i n g > J I F   2 0 1 5 < / s t r i n g > < / k e y > < v a l u e > < i n t > 8 3 < / i n t > < / v a l u e > < / i t e m > < i t e m > < k e y > < s t r i n g > J I F   2 0 1 6 < / s t r i n g > < / k e y > < v a l u e > < i n t > 8 3 < / i n t > < / v a l u e > < / i t e m > < i t e m > < k e y > < s t r i n g > J I F   2 0 1 7 < / s t r i n g > < / k e y > < v a l u e > < i n t > 8 3 < / i n t > < / v a l u e > < / i t e m > < i t e m > < k e y > < s t r i n g > J I F   2 0 1 8 < / s t r i n g > < / k e y > < v a l u e > < i n t > 8 3 < / i n t > < / v a l u e > < / i t e m > < i t e m > < k e y > < s t r i n g > J I F   2 0 1 9 < / s t r i n g > < / k e y > < v a l u e > < i n t > 8 3 < / i n t > < / v a l u e > < / i t e m > < i t e m > < k e y > < s t r i n g > J I F   2 0 2 0 < / s t r i n g > < / k e y > < v a l u e > < i n t > 8 3 < / i n t > < / v a l u e > < / i t e m > < i t e m > < k e y > < s t r i n g > J I F   2 0 2 1 < / s t r i n g > < / k e y > < v a l u e > < i n t > 8 3 < / i n t > < / v a l u e > < / i t e m > < i t e m > < k e y > < s t r i n g > 5 - Y e a r   J I F   2 0 2 1 < / s t r i n g > < / k e y > < v a l u e > < i n t > 1 2 3 < / i n t > < / v a l u e > < / i t e m > < i t e m > < k e y > < s t r i n g > J I F   2 0 2 2 < / s t r i n g > < / k e y > < v a l u e > < i n t > 8 3 < / i n t > < / v a l u e > < / i t e m > < i t e m > < k e y > < s t r i n g > J I F   R a n k   2 0 1 9 < / s t r i n g > < / k e y > < v a l u e > < i n t > 1 1 6 < / i n t > < / v a l u e > < / i t e m > < i t e m > < k e y > < s t r i n g > J I F   Q u a r t i l e   i n   C a t e g o r y   2 0 1 9 < / s t r i n g > < / k e y > < v a l u e > < i n t > 2 0 9 < / i n t > < / v a l u e > < / i t e m > < i t e m > < k e y > < s t r i n g > J I F   R a n k   2 0 2 0 < / s t r i n g > < / k e y > < v a l u e > < i n t > 1 1 6 < / i n t > < / v a l u e > < / i t e m > < i t e m > < k e y > < s t r i n g > J I F   Q u a r t i l e   i n   C a t e g o r y   2 0 2 0 < / s t r i n g > < / k e y > < v a l u e > < i n t > 2 0 9 < / i n t > < / v a l u e > < / i t e m > < i t e m > < k e y > < s t r i n g > J I F   R a n k   2 0 2 1 < / s t r i n g > < / k e y > < v a l u e > < i n t > 1 1 6 < / i n t > < / v a l u e > < / i t e m > < i t e m > < k e y > < s t r i n g > J I F   Q u a r t i l e   i n   C a t e g o r y   2 0 2 1 < / s t r i n g > < / k e y > < v a l u e > < i n t > 2 0 9 < / i n t > < / v a l u e > < / i t e m > < i t e m > < k e y > < s t r i n g > J C I   2 0 2 0 < / s t r i n g > < / k e y > < v a l u e > < i n t > 8 4 < / i n t > < / v a l u e > < / i t e m > < i t e m > < k e y > < s t r i n g > J C I   2 0 2 1 < / s t r i n g > < / k e y > < v a l u e > < i n t > 8 4 < / i n t > < / v a l u e > < / i t e m > < i t e m > < k e y > < s t r i n g > W o S   I n d e x   A H C I < / s t r i n g > < / k e y > < v a l u e > < i n t > 1 3 4 < / i n t > < / v a l u e > < / i t e m > < i t e m > < k e y > < s t r i n g > W o S   I n d e x   E S C I < / s t r i n g > < / k e y > < v a l u e > < i n t > 1 3 0 < / i n t > < / v a l u e > < / i t e m > < i t e m > < k e y > < s t r i n g > W o S   I n d e x   S C I E < / s t r i n g > < / k e y > < v a l u e > < i n t > 1 3 0 < / i n t > < / v a l u e > < / i t e m > < i t e m > < k e y > < s t r i n g > W o S   I n d e x   S S C I < / s t r i n g > < / k e y > < v a l u e > < i n t > 1 3 0 < / i n t > < / v a l u e > < / i t e m > < i t e m > < k e y > < s t r i n g > O A < / s t r i n g > < / k e y > < v a l u e > < i n t > 5 5 < / i n t > < / v a l u e > < / i t e m > < i t e m > < k e y > < s t r i n g > J o u r n a l   M a n a g e r < / s t r i n g > < / k e y > < v a l u e > < i n t > 1 3 8 < / i n t > < / v a l u e > < / i t e m > < i t e m > < k e y > < s t r i n g > D G   B u s i n e s s   S e g m e n t < / s t r i n g > < / k e y > < v a l u e > < i n t > 1 6 9 < / i n t > < / v a l u e > < / i t e m > < i t e m > < k e y > < s t r i n g > D G   B u s i n e s s   A r e a < / s t r i n g > < / k e y > < v a l u e > < i n t > 1 4 3 < / i n t > < / v a l u e > < / i t e m > < i t e m > < k e y > < s t r i n g > K & a m p ; P   C o d e < / s t r i n g > < / k e y > < v a l u e > < i n t > 9 7 < / i n t > < / v a l u e > < / i t e m > < i t e m > < k e y > < s t r i n g > N o t e < / s t r i n g > < / k e y > < v a l u e > < i n t > 6 7 < / i n t > < / v a l u e > < / i t e m > < i t e m > < k e y > < s t r i n g > 5 - Y e a r   J I F   2 0 2 2 < / s t r i n g > < / k e y > < v a l u e > < i n t > 1 2 3 < / i n t > < / v a l u e > < / i t e m > < i t e m > < k e y > < s t r i n g > C a t e g o r y   J I F < / s t r i n g > < / k e y > < v a l u e > < i n t > 1 1 0 < / i n t > < / v a l u e > < / i t e m > < i t e m > < k e y > < s t r i n g > J I F   R a n k   2 0 2 2 < / s t r i n g > < / k e y > < v a l u e > < i n t > 1 1 6 < / i n t > < / v a l u e > < / i t e m > < i t e m > < k e y > < s t r i n g > J I F   Q u a r t i l e   i n   C a t e g o r y   2 0 2 2 < / s t r i n g > < / k e y > < v a l u e > < i n t > 2 0 9 < / i n t > < / v a l u e > < / i t e m > < i t e m > < k e y > < s t r i n g > J C I   2 0 2 2 < / s t r i n g > < / k e y > < v a l u e > < i n t > 8 4 < / i n t > < / v a l u e > < / i t e m > < i t e m > < k e y > < s t r i n g > C a t e g o r y   ( J C I ) < / s t r i n g > < / k e y > < v a l u e > < i n t > 1 2 1 < / i n t > < / v a l u e > < / i t e m > < i t e m > < k e y > < s t r i n g > J C I   R a n k   2 0 2 2 < / s t r i n g > < / k e y > < v a l u e > < i n t > 1 1 7 < / i n t > < / v a l u e > < / i t e m > < i t e m > < k e y > < s t r i n g > J C I   Q u a r t i l e   i n   C a t e g o r y   2 0 2 2 < / s t r i n g > < / k e y > < v a l u e > < i n t > 2 1 0 < / i n t > < / v a l u e > < / i t e m > < / C o l u m n W i d t h s > < C o l u m n D i s p l a y I n d e x > < i t e m > < k e y > < s t r i n g > J o u r n a l < / s t r i n g > < / k e y > < v a l u e > < i n t > 0 < / i n t > < / v a l u e > < / i t e m > < i t e m > < k e y > < s t r i n g > J I F   2 0 0 6 < / s t r i n g > < / k e y > < v a l u e > < i n t > 1 < / i n t > < / v a l u e > < / i t e m > < i t e m > < k e y > < s t r i n g > J I F   2 0 0 7 < / s t r i n g > < / k e y > < v a l u e > < i n t > 2 < / i n t > < / v a l u e > < / i t e m > < i t e m > < k e y > < s t r i n g > J I F   2 0 0 8 < / s t r i n g > < / k e y > < v a l u e > < i n t > 3 < / i n t > < / v a l u e > < / i t e m > < i t e m > < k e y > < s t r i n g > J I F   2 0 0 9 < / s t r i n g > < / k e y > < v a l u e > < i n t > 4 < / i n t > < / v a l u e > < / i t e m > < i t e m > < k e y > < s t r i n g > J I F   2 0 1 0 < / s t r i n g > < / k e y > < v a l u e > < i n t > 5 < / i n t > < / v a l u e > < / i t e m > < i t e m > < k e y > < s t r i n g > J I F   2 0 1 1 < / s t r i n g > < / k e y > < v a l u e > < i n t > 6 < / i n t > < / v a l u e > < / i t e m > < i t e m > < k e y > < s t r i n g > J I F   2 0 1 2 < / s t r i n g > < / k e y > < v a l u e > < i n t > 7 < / i n t > < / v a l u e > < / i t e m > < i t e m > < k e y > < s t r i n g > J I F   2 0 1 3 < / s t r i n g > < / k e y > < v a l u e > < i n t > 8 < / i n t > < / v a l u e > < / i t e m > < i t e m > < k e y > < s t r i n g > J I F   2 0 1 4 < / s t r i n g > < / k e y > < v a l u e > < i n t > 9 < / i n t > < / v a l u e > < / i t e m > < i t e m > < k e y > < s t r i n g > J I F   2 0 1 5 < / s t r i n g > < / k e y > < v a l u e > < i n t > 1 0 < / i n t > < / v a l u e > < / i t e m > < i t e m > < k e y > < s t r i n g > J I F   2 0 1 6 < / s t r i n g > < / k e y > < v a l u e > < i n t > 1 1 < / i n t > < / v a l u e > < / i t e m > < i t e m > < k e y > < s t r i n g > J I F   2 0 1 7 < / s t r i n g > < / k e y > < v a l u e > < i n t > 1 2 < / i n t > < / v a l u e > < / i t e m > < i t e m > < k e y > < s t r i n g > J I F   2 0 1 8 < / s t r i n g > < / k e y > < v a l u e > < i n t > 1 3 < / i n t > < / v a l u e > < / i t e m > < i t e m > < k e y > < s t r i n g > J I F   2 0 1 9 < / s t r i n g > < / k e y > < v a l u e > < i n t > 1 4 < / i n t > < / v a l u e > < / i t e m > < i t e m > < k e y > < s t r i n g > J I F   2 0 2 0 < / s t r i n g > < / k e y > < v a l u e > < i n t > 1 5 < / i n t > < / v a l u e > < / i t e m > < i t e m > < k e y > < s t r i n g > J I F   2 0 2 1 < / s t r i n g > < / k e y > < v a l u e > < i n t > 1 6 < / i n t > < / v a l u e > < / i t e m > < i t e m > < k e y > < s t r i n g > 5 - Y e a r   J I F   2 0 2 1 < / s t r i n g > < / k e y > < v a l u e > < i n t > 3 6 < / i n t > < / v a l u e > < / i t e m > < i t e m > < k e y > < s t r i n g > J I F   2 0 2 2 < / s t r i n g > < / k e y > < v a l u e > < i n t > 3 5 < / i n t > < / v a l u e > < / i t e m > < i t e m > < k e y > < s t r i n g > J I F   R a n k   2 0 1 9 < / s t r i n g > < / k e y > < v a l u e > < i n t > 1 7 < / i n t > < / v a l u e > < / i t e m > < i t e m > < k e y > < s t r i n g > J I F   Q u a r t i l e   i n   C a t e g o r y   2 0 1 9 < / s t r i n g > < / k e y > < v a l u e > < i n t > 1 8 < / i n t > < / v a l u e > < / i t e m > < i t e m > < k e y > < s t r i n g > J I F   R a n k   2 0 2 0 < / s t r i n g > < / k e y > < v a l u e > < i n t > 1 9 < / i n t > < / v a l u e > < / i t e m > < i t e m > < k e y > < s t r i n g > J I F   Q u a r t i l e   i n   C a t e g o r y   2 0 2 0 < / s t r i n g > < / k e y > < v a l u e > < i n t > 2 0 < / i n t > < / v a l u e > < / i t e m > < i t e m > < k e y > < s t r i n g > J I F   R a n k   2 0 2 1 < / s t r i n g > < / k e y > < v a l u e > < i n t > 2 1 < / i n t > < / v a l u e > < / i t e m > < i t e m > < k e y > < s t r i n g > J I F   Q u a r t i l e   i n   C a t e g o r y   2 0 2 1 < / s t r i n g > < / k e y > < v a l u e > < i n t > 2 2 < / i n t > < / v a l u e > < / i t e m > < i t e m > < k e y > < s t r i n g > J C I   2 0 2 0 < / s t r i n g > < / k e y > < v a l u e > < i n t > 2 3 < / i n t > < / v a l u e > < / i t e m > < i t e m > < k e y > < s t r i n g > J C I   2 0 2 1 < / s t r i n g > < / k e y > < v a l u e > < i n t > 2 4 < / i n t > < / v a l u e > < / i t e m > < i t e m > < k e y > < s t r i n g > W o S   I n d e x   A H C I < / s t r i n g > < / k e y > < v a l u e > < i n t > 2 5 < / i n t > < / v a l u e > < / i t e m > < i t e m > < k e y > < s t r i n g > W o S   I n d e x   E S C I < / s t r i n g > < / k e y > < v a l u e > < i n t > 2 6 < / i n t > < / v a l u e > < / i t e m > < i t e m > < k e y > < s t r i n g > W o S   I n d e x   S C I E < / s t r i n g > < / k e y > < v a l u e > < i n t > 2 7 < / i n t > < / v a l u e > < / i t e m > < i t e m > < k e y > < s t r i n g > W o S   I n d e x   S S C I < / s t r i n g > < / k e y > < v a l u e > < i n t > 2 8 < / i n t > < / v a l u e > < / i t e m > < i t e m > < k e y > < s t r i n g > O A < / s t r i n g > < / k e y > < v a l u e > < i n t > 2 9 < / i n t > < / v a l u e > < / i t e m > < i t e m > < k e y > < s t r i n g > J o u r n a l   M a n a g e r < / s t r i n g > < / k e y > < v a l u e > < i n t > 3 0 < / i n t > < / v a l u e > < / i t e m > < i t e m > < k e y > < s t r i n g > D G   B u s i n e s s   S e g m e n t < / s t r i n g > < / k e y > < v a l u e > < i n t > 3 1 < / i n t > < / v a l u e > < / i t e m > < i t e m > < k e y > < s t r i n g > D G   B u s i n e s s   A r e a < / s t r i n g > < / k e y > < v a l u e > < i n t > 3 2 < / i n t > < / v a l u e > < / i t e m > < i t e m > < k e y > < s t r i n g > K & a m p ; P   C o d e < / s t r i n g > < / k e y > < v a l u e > < i n t > 3 3 < / i n t > < / v a l u e > < / i t e m > < i t e m > < k e y > < s t r i n g > N o t e < / s t r i n g > < / k e y > < v a l u e > < i n t > 3 4 < / i n t > < / v a l u e > < / i t e m > < i t e m > < k e y > < s t r i n g > 5 - Y e a r   J I F   2 0 2 2 < / s t r i n g > < / k e y > < v a l u e > < i n t > 3 7 < / i n t > < / v a l u e > < / i t e m > < i t e m > < k e y > < s t r i n g > C a t e g o r y   J I F < / s t r i n g > < / k e y > < v a l u e > < i n t > 3 8 < / i n t > < / v a l u e > < / i t e m > < i t e m > < k e y > < s t r i n g > J I F   R a n k   2 0 2 2 < / s t r i n g > < / k e y > < v a l u e > < i n t > 3 9 < / i n t > < / v a l u e > < / i t e m > < i t e m > < k e y > < s t r i n g > J I F   Q u a r t i l e   i n   C a t e g o r y   2 0 2 2 < / s t r i n g > < / k e y > < v a l u e > < i n t > 4 0 < / i n t > < / v a l u e > < / i t e m > < i t e m > < k e y > < s t r i n g > J C I   2 0 2 2 < / s t r i n g > < / k e y > < v a l u e > < i n t > 4 1 < / i n t > < / v a l u e > < / i t e m > < i t e m > < k e y > < s t r i n g > C a t e g o r y   ( J C I ) < / s t r i n g > < / k e y > < v a l u e > < i n t > 4 2 < / i n t > < / v a l u e > < / i t e m > < i t e m > < k e y > < s t r i n g > J C I   R a n k   2 0 2 2 < / s t r i n g > < / k e y > < v a l u e > < i n t > 4 3 < / i n t > < / v a l u e > < / i t e m > < i t e m > < k e y > < s t r i n g > J C I   Q u a r t i l e   i n   C a t e g o r y   2 0 2 2 < / s t r i n g > < / k e y > < v a l u e > < i n t > 4 4 < / i n t > < / v a l u e > < / i t e m > < / C o l u m n D i s p l a y I n d e x > < C o l u m n F r o z e n   / > < C o l u m n C h e c k e d   / > < C o l u m n F i l t e r > < i t e m > < k e y > < s t r i n g > J I F   2 0 0 6 < / s t r i n g > < / k e y > < v a l u e > < F i l t e r E x p r e s s i o n   x s i : n i l = " t r u e "   / > < / v a l u e > < / i t e m > < i t e m > < k e y > < s t r i n g > J I F   2 0 0 7 < / s t r i n g > < / k e y > < v a l u e > < F i l t e r E x p r e s s i o n   x s i : n i l = " t r u e "   / > < / v a l u e > < / i t e m > < / C o l u m n F i l t e r > < S e l e c t i o n F i l t e r > < i t e m > < k e y > < s t r i n g > J I F   2 0 0 6 < / s t r i n g > < / k e y > < v a l u e > < S e l e c t i o n F i l t e r   x s i : n i l = " t r u e "   / > < / v a l u e > < / i t e m > < i t e m > < k e y > < s t r i n g > J I F   2 0 0 7 < / s t r i n g > < / k e y > < v a l u e > < S e l e c t i o n F i l t e r   x s i : n i l = " t r u e "   / > < / v a l u e > < / i t e m > < / S e l e c t i o n F i l t e r > < F i l t e r P a r a m e t e r s > < i t e m > < k e y > < s t r i n g > J I F   2 0 0 6 < / s t r i n g > < / k e y > < v a l u e > < C o m m a n d P a r a m e t e r s   / > < / v a l u e > < / i t e m > < i t e m > < k e y > < s t r i n g > J I F   2 0 0 7 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E5F76EE3C12F7E49AC98E50903C4E38F" ma:contentTypeVersion="17" ma:contentTypeDescription="Yeni belge oluşturun." ma:contentTypeScope="" ma:versionID="9f914bcb0942e1e84cf27e8a1167e79a">
  <xsd:schema xmlns:xsd="http://www.w3.org/2001/XMLSchema" xmlns:xs="http://www.w3.org/2001/XMLSchema" xmlns:p="http://schemas.microsoft.com/office/2006/metadata/properties" xmlns:ns2="bd1d4955-92ee-43d9-ad11-4da4048827af" xmlns:ns3="fd30d786-afb1-4c0e-90bd-46fed1d37540" targetNamespace="http://schemas.microsoft.com/office/2006/metadata/properties" ma:root="true" ma:fieldsID="2318b6a310a9352f03b70587730761df" ns2:_="" ns3:_="">
    <xsd:import namespace="bd1d4955-92ee-43d9-ad11-4da4048827af"/>
    <xsd:import namespace="fd30d786-afb1-4c0e-90bd-46fed1d375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1d4955-92ee-43d9-ad11-4da4048827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Resim Etiketleri" ma:readOnly="false" ma:fieldId="{5cf76f15-5ced-4ddc-b409-7134ff3c332f}" ma:taxonomyMulti="true" ma:sspId="b83e2619-a29f-4e2c-be3e-eeb2f5c00d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0d786-afb1-4c0e-90bd-46fed1d37540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b186f08b-561a-4786-a3ac-fa19892a469c}" ma:internalName="TaxCatchAll" ma:showField="CatchAllData" ma:web="fd30d786-afb1-4c0e-90bd-46fed1d375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Paylaşılanl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Ayrıntıları ile Paylaşıld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 T a b e l l e 1 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 8 2 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T a b e l l e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 T a b e l l e 1 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 T a b e l l e 1 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 C o l u m n s \ 5 - Y e a r   J I F 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 C o l u m n s \ 5 - Y e a r   J I F 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  J I F 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 R a n k  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 Q u a r t i l e   i n   C a t e g o r y  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 R a n k 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 R a n k 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 R a n k 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 C o l u m n s \ J I F   Q u a r t i l e   i n   C a t e g o r y 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 C o l u m n s \ J C I 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 C o l u m n s \ J C I 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 C o l u m n s \ J C I 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  ( J C I ) 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 C o l u m n s \ J C I   R a n k 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 C o l u m n s \ J C I   Q u a r t i l e   i n   C a t e g o r y 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 C o l u m n s \ W o S   I n d e x   A H C I 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 C o l u m n s \ W o S   I n d e x   E S C I 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 C o l u m n s \ W o S   I n d e x   S C I E 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 C o l u m n s \ W o S   I n d e x   S S C I 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 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 C o l u m n s \ D G   B u s i n e s s   S e g m e n t 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 C o l u m n s \ D G   B u s i n e s s  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 C o l u m n s \ K & a m p ; P 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409F72C9-21E3-4FBF-BC9D-4CEAD030E6C9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FB0D7001-6A02-4F8B-8F4E-F214D955B69A}">
  <ds:schemaRefs>
    <ds:schemaRef ds:uri="http://schemas.microsoft.com/office/2006/metadata/properties"/>
    <ds:schemaRef ds:uri="http://schemas.microsoft.com/office/infopath/2007/PartnerControls"/>
    <ds:schemaRef ds:uri="8b02c359-63b5-41fd-b2c9-222e3ab65976"/>
    <ds:schemaRef ds:uri="5271364b-45f5-4c7b-a7fd-789da093bd0c"/>
    <ds:schemaRef ds:uri="23a8bd5a-d8f5-471d-ba6a-ca8175839b86"/>
    <ds:schemaRef ds:uri="a209a2b9-aeed-498b-872d-48946cdd464d"/>
    <ds:schemaRef ds:uri="fd30d786-afb1-4c0e-90bd-46fed1d37540"/>
    <ds:schemaRef ds:uri="bd1d4955-92ee-43d9-ad11-4da4048827af"/>
  </ds:schemaRefs>
</ds:datastoreItem>
</file>

<file path=customXml/itemProps11.xml><?xml version="1.0" encoding="utf-8"?>
<ds:datastoreItem xmlns:ds="http://schemas.openxmlformats.org/officeDocument/2006/customXml" ds:itemID="{F37AC229-7441-4B08-B92C-621CF929B0E9}">
  <ds:schemaRefs>
    <ds:schemaRef ds:uri="http://gemini/pivotcustomization/Diagrams"/>
  </ds:schemaRefs>
</ds:datastoreItem>
</file>

<file path=customXml/itemProps12.xml><?xml version="1.0" encoding="utf-8"?>
<ds:datastoreItem xmlns:ds="http://schemas.openxmlformats.org/officeDocument/2006/customXml" ds:itemID="{6879F519-2122-4A58-817B-EBB7E290422E}">
  <ds:schemaRefs>
    <ds:schemaRef ds:uri="http://gemini/pivotcustomization/ShowImplicitMeasures"/>
  </ds:schemaRefs>
</ds:datastoreItem>
</file>

<file path=customXml/itemProps13.xml><?xml version="1.0" encoding="utf-8"?>
<ds:datastoreItem xmlns:ds="http://schemas.openxmlformats.org/officeDocument/2006/customXml" ds:itemID="{A5EFDD52-886C-491F-9512-E48D039E044B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449C4946-F491-4D89-896A-6EA5E5E91711}">
  <ds:schemaRefs>
    <ds:schemaRef ds:uri="http://gemini/pivotcustomization/TableXML_Tabelle1"/>
  </ds:schemaRefs>
</ds:datastoreItem>
</file>

<file path=customXml/itemProps15.xml><?xml version="1.0" encoding="utf-8"?>
<ds:datastoreItem xmlns:ds="http://schemas.openxmlformats.org/officeDocument/2006/customXml" ds:itemID="{DE93A9F3-EFC9-4556-91BA-F492C5353922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B10DF4D4-6508-495C-8F6A-D7C08CCFC797}">
  <ds:schemaRefs>
    <ds:schemaRef ds:uri="http://gemini/pivotcustomization/RelationshipAutoDetectionEnabled"/>
  </ds:schemaRefs>
</ds:datastoreItem>
</file>

<file path=customXml/itemProps17.xml><?xml version="1.0" encoding="utf-8"?>
<ds:datastoreItem xmlns:ds="http://schemas.openxmlformats.org/officeDocument/2006/customXml" ds:itemID="{64A56BD9-705F-4C72-931D-9B9D449B42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1d4955-92ee-43d9-ad11-4da4048827af"/>
    <ds:schemaRef ds:uri="fd30d786-afb1-4c0e-90bd-46fed1d375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8.xml><?xml version="1.0" encoding="utf-8"?>
<ds:datastoreItem xmlns:ds="http://schemas.openxmlformats.org/officeDocument/2006/customXml" ds:itemID="{C5BCBA35-28D9-4306-861A-83017DA86DEC}">
  <ds:schemaRefs>
    <ds:schemaRef ds:uri="http://gemini/pivotcustomization/ShowHidden"/>
  </ds:schemaRefs>
</ds:datastoreItem>
</file>

<file path=customXml/itemProps19.xml><?xml version="1.0" encoding="utf-8"?>
<ds:datastoreItem xmlns:ds="http://schemas.openxmlformats.org/officeDocument/2006/customXml" ds:itemID="{8A40CE01-C799-4C96-A613-0C86B74B78F0}">
  <ds:schemaRefs>
    <ds:schemaRef ds:uri="http://gemini/pivotcustomization/MeasureGridState"/>
  </ds:schemaRefs>
</ds:datastoreItem>
</file>

<file path=customXml/itemProps2.xml><?xml version="1.0" encoding="utf-8"?>
<ds:datastoreItem xmlns:ds="http://schemas.openxmlformats.org/officeDocument/2006/customXml" ds:itemID="{323FCA56-B13E-42FC-A9C5-31EFB35C0B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1552D0-FDF4-43DD-A980-E73FAD86C52F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DEF2D8A-043B-44E0-BF9F-12968682887C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F5957C13-D7C5-4E91-9803-A770AD71DD0E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383618E0-A8F3-4608-840C-E5427AD2FCE8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91B33040-584F-427B-B9C6-D7AC7D98504D}">
  <ds:schemaRefs>
    <ds:schemaRef ds:uri="http://gemini/pivotcustomization/TableWidget"/>
  </ds:schemaRefs>
</ds:datastoreItem>
</file>

<file path=customXml/itemProps8.xml><?xml version="1.0" encoding="utf-8"?>
<ds:datastoreItem xmlns:ds="http://schemas.openxmlformats.org/officeDocument/2006/customXml" ds:itemID="{5AB3186A-A5BF-41AB-B598-2D762BE422E4}">
  <ds:schemaRefs>
    <ds:schemaRef ds:uri="http://gemini/pivotcustomization/IsSandboxEmbedded"/>
  </ds:schemaRefs>
</ds:datastoreItem>
</file>

<file path=customXml/itemProps9.xml><?xml version="1.0" encoding="utf-8"?>
<ds:datastoreItem xmlns:ds="http://schemas.openxmlformats.org/officeDocument/2006/customXml" ds:itemID="{C6D7E612-D798-4BA3-AB32-A05EF7AA6A48}">
  <ds:schemaRefs>
    <ds:schemaRef ds:uri="http://gemini/pivotcustomization/ManualCalc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9</vt:i4>
      </vt:variant>
    </vt:vector>
  </HeadingPairs>
  <TitlesOfParts>
    <vt:vector size="29" baseType="lpstr">
      <vt:lpstr>All Indices (2)</vt:lpstr>
      <vt:lpstr>DG Journals</vt:lpstr>
      <vt:lpstr>JMs_OA</vt:lpstr>
      <vt:lpstr>DG Journals wo doubles</vt:lpstr>
      <vt:lpstr>SCIE</vt:lpstr>
      <vt:lpstr>SSCI</vt:lpstr>
      <vt:lpstr>AHCI</vt:lpstr>
      <vt:lpstr>ESCI</vt:lpstr>
      <vt:lpstr>Competitor Analysis</vt:lpstr>
      <vt:lpstr>SD Elsevier</vt:lpstr>
      <vt:lpstr>SD Springer Nature</vt:lpstr>
      <vt:lpstr>SD Wiley</vt:lpstr>
      <vt:lpstr>SD T&amp;F</vt:lpstr>
      <vt:lpstr>SD OUP</vt:lpstr>
      <vt:lpstr>SD Sage</vt:lpstr>
      <vt:lpstr>SD CUP</vt:lpstr>
      <vt:lpstr>SD DG</vt:lpstr>
      <vt:lpstr>Metrics wo Ranking</vt:lpstr>
      <vt:lpstr>Ranking</vt:lpstr>
      <vt:lpstr>Averages DG BA_BS</vt:lpstr>
      <vt:lpstr>AHCI</vt:lpstr>
      <vt:lpstr>'All Indices (2)'!all_indices</vt:lpstr>
      <vt:lpstr>'DG Journals wo doubles'!all_indices</vt:lpstr>
      <vt:lpstr>'Metrics wo Ranking'!all_indices</vt:lpstr>
      <vt:lpstr>Ranking!all_indices</vt:lpstr>
      <vt:lpstr>all_indices</vt:lpstr>
      <vt:lpstr>ESCI</vt:lpstr>
      <vt:lpstr>SCIE</vt:lpstr>
      <vt:lpstr>SSCI</vt:lpstr>
    </vt:vector>
  </TitlesOfParts>
  <Manager/>
  <Company>Walter de Gruyter GmbH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Windows-Benutzer</dc:creator>
  <cp:keywords/>
  <dc:description/>
  <cp:lastModifiedBy>Zeynep Ataman</cp:lastModifiedBy>
  <cp:revision/>
  <dcterms:created xsi:type="dcterms:W3CDTF">2022-06-24T15:56:47Z</dcterms:created>
  <dcterms:modified xsi:type="dcterms:W3CDTF">2025-12-11T08:14:51Z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0x010100E5F76EE3C12F7E49AC98E50903C4E38F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2025-06-12T08:17:19Z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41d17068-ba90-405d-91b9-0bcd92c9776d</vt:lpwstr>
  </property>
  <property fmtid="{D5CDD505-2E9C-101B-9397-08002B2CF9AE}" pid="9" name="MSIP_Label_defa4170-0d19-0005-0004-bc88714345d2_ActionId">
    <vt:lpwstr>ef80ba4a-1091-418a-810d-0d93517f93d5</vt:lpwstr>
  </property>
  <property fmtid="{D5CDD505-2E9C-101B-9397-08002B2CF9AE}" pid="10" name="MSIP_Label_defa4170-0d19-0005-0004-bc88714345d2_ContentBits">
    <vt:lpwstr>0</vt:lpwstr>
  </property>
</Properties>
</file>